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ma\Desktop\"/>
    </mc:Choice>
  </mc:AlternateContent>
  <bookViews>
    <workbookView xWindow="0" yWindow="0" windowWidth="24000" windowHeight="9135"/>
  </bookViews>
  <sheets>
    <sheet name="6.Turtas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'6.Turtas'!$A$3:$AU$5483</definedName>
    <definedName name="_xlnm._FilterDatabase" hidden="1">[1]gamybaK!#REF!</definedName>
    <definedName name="filter" hidden="1">[2]gamybaK!#REF!</definedName>
    <definedName name="lkjh" hidden="1">[2]gamybaK!#REF!</definedName>
    <definedName name="XLSCOMPFILTER" hidden="1">[2]gamybaK!#REF!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487" i="1" l="1"/>
  <c r="B5486" i="1"/>
  <c r="AE5483" i="1"/>
  <c r="AN5482" i="1"/>
  <c r="AK5482" i="1"/>
  <c r="AJ5482" i="1"/>
  <c r="AE5482" i="1"/>
  <c r="AA5482" i="1"/>
  <c r="X5482" i="1"/>
  <c r="W5482" i="1"/>
  <c r="U5482" i="1"/>
  <c r="V5482" i="1" s="1"/>
  <c r="Z5482" i="1" s="1"/>
  <c r="O5482" i="1"/>
  <c r="AD5482" i="1" s="1"/>
  <c r="AN5481" i="1"/>
  <c r="AK5481" i="1"/>
  <c r="AJ5481" i="1"/>
  <c r="AE5481" i="1"/>
  <c r="X5481" i="1"/>
  <c r="W5481" i="1"/>
  <c r="U5481" i="1"/>
  <c r="V5481" i="1" s="1"/>
  <c r="Z5481" i="1" s="1"/>
  <c r="O5481" i="1"/>
  <c r="AD5481" i="1" s="1"/>
  <c r="AN5480" i="1"/>
  <c r="AK5480" i="1"/>
  <c r="AJ5480" i="1"/>
  <c r="AE5480" i="1"/>
  <c r="AA5480" i="1"/>
  <c r="X5480" i="1"/>
  <c r="W5480" i="1"/>
  <c r="U5480" i="1"/>
  <c r="V5480" i="1" s="1"/>
  <c r="Z5480" i="1" s="1"/>
  <c r="O5480" i="1"/>
  <c r="AD5480" i="1" s="1"/>
  <c r="AN5479" i="1"/>
  <c r="AK5479" i="1"/>
  <c r="AJ5479" i="1"/>
  <c r="AE5479" i="1"/>
  <c r="X5479" i="1"/>
  <c r="W5479" i="1"/>
  <c r="U5479" i="1"/>
  <c r="V5479" i="1" s="1"/>
  <c r="Z5479" i="1" s="1"/>
  <c r="O5479" i="1"/>
  <c r="AD5479" i="1" s="1"/>
  <c r="AN5478" i="1"/>
  <c r="AK5478" i="1"/>
  <c r="AJ5478" i="1"/>
  <c r="AE5478" i="1"/>
  <c r="AA5478" i="1"/>
  <c r="X5478" i="1"/>
  <c r="W5478" i="1"/>
  <c r="U5478" i="1"/>
  <c r="V5478" i="1" s="1"/>
  <c r="Z5478" i="1" s="1"/>
  <c r="O5478" i="1"/>
  <c r="AD5478" i="1" s="1"/>
  <c r="AN5477" i="1"/>
  <c r="AK5477" i="1"/>
  <c r="AJ5477" i="1"/>
  <c r="AE5477" i="1"/>
  <c r="X5477" i="1"/>
  <c r="W5477" i="1"/>
  <c r="U5477" i="1"/>
  <c r="V5477" i="1" s="1"/>
  <c r="Z5477" i="1" s="1"/>
  <c r="O5477" i="1"/>
  <c r="AD5477" i="1" s="1"/>
  <c r="AN5476" i="1"/>
  <c r="AK5476" i="1"/>
  <c r="AJ5476" i="1"/>
  <c r="AE5476" i="1"/>
  <c r="AA5476" i="1"/>
  <c r="X5476" i="1"/>
  <c r="W5476" i="1"/>
  <c r="U5476" i="1"/>
  <c r="V5476" i="1" s="1"/>
  <c r="Z5476" i="1" s="1"/>
  <c r="O5476" i="1"/>
  <c r="AD5476" i="1" s="1"/>
  <c r="AN5475" i="1"/>
  <c r="AK5475" i="1"/>
  <c r="AJ5475" i="1"/>
  <c r="AE5475" i="1"/>
  <c r="X5475" i="1"/>
  <c r="W5475" i="1"/>
  <c r="U5475" i="1"/>
  <c r="V5475" i="1" s="1"/>
  <c r="Z5475" i="1" s="1"/>
  <c r="O5475" i="1"/>
  <c r="AD5475" i="1" s="1"/>
  <c r="AN5474" i="1"/>
  <c r="AK5474" i="1"/>
  <c r="AJ5474" i="1"/>
  <c r="AE5474" i="1"/>
  <c r="AA5474" i="1"/>
  <c r="X5474" i="1"/>
  <c r="W5474" i="1"/>
  <c r="U5474" i="1"/>
  <c r="V5474" i="1" s="1"/>
  <c r="Z5474" i="1" s="1"/>
  <c r="O5474" i="1"/>
  <c r="AD5474" i="1" s="1"/>
  <c r="AN5473" i="1"/>
  <c r="AK5473" i="1"/>
  <c r="AJ5473" i="1"/>
  <c r="AE5473" i="1"/>
  <c r="X5473" i="1"/>
  <c r="W5473" i="1"/>
  <c r="U5473" i="1"/>
  <c r="V5473" i="1" s="1"/>
  <c r="Z5473" i="1" s="1"/>
  <c r="O5473" i="1"/>
  <c r="AD5473" i="1" s="1"/>
  <c r="AN5472" i="1"/>
  <c r="AK5472" i="1"/>
  <c r="AJ5472" i="1"/>
  <c r="AE5472" i="1"/>
  <c r="AA5472" i="1"/>
  <c r="X5472" i="1"/>
  <c r="W5472" i="1"/>
  <c r="U5472" i="1"/>
  <c r="V5472" i="1" s="1"/>
  <c r="Z5472" i="1" s="1"/>
  <c r="O5472" i="1"/>
  <c r="AD5472" i="1" s="1"/>
  <c r="AN5471" i="1"/>
  <c r="AK5471" i="1"/>
  <c r="AJ5471" i="1"/>
  <c r="AE5471" i="1"/>
  <c r="X5471" i="1"/>
  <c r="W5471" i="1"/>
  <c r="U5471" i="1"/>
  <c r="V5471" i="1" s="1"/>
  <c r="Z5471" i="1" s="1"/>
  <c r="O5471" i="1"/>
  <c r="AD5471" i="1" s="1"/>
  <c r="AN5470" i="1"/>
  <c r="AK5470" i="1"/>
  <c r="AJ5470" i="1"/>
  <c r="AE5470" i="1"/>
  <c r="AA5470" i="1"/>
  <c r="X5470" i="1"/>
  <c r="W5470" i="1"/>
  <c r="U5470" i="1"/>
  <c r="V5470" i="1" s="1"/>
  <c r="Z5470" i="1" s="1"/>
  <c r="O5470" i="1"/>
  <c r="AD5470" i="1" s="1"/>
  <c r="AN5469" i="1"/>
  <c r="AK5469" i="1"/>
  <c r="AJ5469" i="1"/>
  <c r="AE5469" i="1"/>
  <c r="X5469" i="1"/>
  <c r="W5469" i="1"/>
  <c r="U5469" i="1"/>
  <c r="V5469" i="1" s="1"/>
  <c r="Z5469" i="1" s="1"/>
  <c r="O5469" i="1"/>
  <c r="AD5469" i="1" s="1"/>
  <c r="AN5468" i="1"/>
  <c r="AK5468" i="1"/>
  <c r="AJ5468" i="1"/>
  <c r="AD5468" i="1"/>
  <c r="AE5468" i="1" s="1"/>
  <c r="Z5468" i="1"/>
  <c r="X5468" i="1"/>
  <c r="W5468" i="1"/>
  <c r="V5468" i="1"/>
  <c r="U5468" i="1"/>
  <c r="O5468" i="1"/>
  <c r="AN5467" i="1"/>
  <c r="AK5467" i="1"/>
  <c r="AJ5467" i="1"/>
  <c r="X5467" i="1"/>
  <c r="W5467" i="1"/>
  <c r="V5467" i="1"/>
  <c r="Z5467" i="1" s="1"/>
  <c r="U5467" i="1"/>
  <c r="O5467" i="1"/>
  <c r="AN5466" i="1"/>
  <c r="AK5466" i="1"/>
  <c r="AJ5466" i="1"/>
  <c r="AD5466" i="1"/>
  <c r="AE5466" i="1" s="1"/>
  <c r="Z5466" i="1"/>
  <c r="X5466" i="1"/>
  <c r="W5466" i="1"/>
  <c r="V5466" i="1"/>
  <c r="U5466" i="1"/>
  <c r="O5466" i="1"/>
  <c r="AN5465" i="1"/>
  <c r="AK5465" i="1"/>
  <c r="AJ5465" i="1"/>
  <c r="AB5465" i="1"/>
  <c r="AC5465" i="1" s="1"/>
  <c r="X5465" i="1"/>
  <c r="W5465" i="1"/>
  <c r="V5465" i="1"/>
  <c r="Z5465" i="1" s="1"/>
  <c r="U5465" i="1"/>
  <c r="O5465" i="1"/>
  <c r="AN5464" i="1"/>
  <c r="AK5464" i="1"/>
  <c r="AJ5464" i="1"/>
  <c r="AD5464" i="1"/>
  <c r="AE5464" i="1" s="1"/>
  <c r="Z5464" i="1"/>
  <c r="X5464" i="1"/>
  <c r="W5464" i="1"/>
  <c r="V5464" i="1"/>
  <c r="U5464" i="1"/>
  <c r="O5464" i="1"/>
  <c r="AN5463" i="1"/>
  <c r="AK5463" i="1"/>
  <c r="AJ5463" i="1"/>
  <c r="X5463" i="1"/>
  <c r="W5463" i="1"/>
  <c r="V5463" i="1"/>
  <c r="Z5463" i="1" s="1"/>
  <c r="U5463" i="1"/>
  <c r="O5463" i="1"/>
  <c r="AN5462" i="1"/>
  <c r="AK5462" i="1"/>
  <c r="AJ5462" i="1"/>
  <c r="AD5462" i="1"/>
  <c r="AE5462" i="1" s="1"/>
  <c r="Z5462" i="1"/>
  <c r="X5462" i="1"/>
  <c r="W5462" i="1"/>
  <c r="V5462" i="1"/>
  <c r="U5462" i="1"/>
  <c r="O5462" i="1"/>
  <c r="AN5461" i="1"/>
  <c r="AK5461" i="1"/>
  <c r="AJ5461" i="1"/>
  <c r="AB5461" i="1"/>
  <c r="AC5461" i="1" s="1"/>
  <c r="X5461" i="1"/>
  <c r="W5461" i="1"/>
  <c r="V5461" i="1"/>
  <c r="Z5461" i="1" s="1"/>
  <c r="U5461" i="1"/>
  <c r="O5461" i="1"/>
  <c r="AN5460" i="1"/>
  <c r="AK5460" i="1"/>
  <c r="AJ5460" i="1"/>
  <c r="AD5460" i="1"/>
  <c r="AE5460" i="1" s="1"/>
  <c r="Z5460" i="1"/>
  <c r="X5460" i="1"/>
  <c r="W5460" i="1"/>
  <c r="V5460" i="1"/>
  <c r="U5460" i="1"/>
  <c r="O5460" i="1"/>
  <c r="AN5459" i="1"/>
  <c r="AK5459" i="1"/>
  <c r="AJ5459" i="1"/>
  <c r="X5459" i="1"/>
  <c r="W5459" i="1"/>
  <c r="V5459" i="1"/>
  <c r="Z5459" i="1" s="1"/>
  <c r="U5459" i="1"/>
  <c r="O5459" i="1"/>
  <c r="AN5458" i="1"/>
  <c r="AK5458" i="1"/>
  <c r="AJ5458" i="1"/>
  <c r="AD5458" i="1"/>
  <c r="AE5458" i="1" s="1"/>
  <c r="Z5458" i="1"/>
  <c r="X5458" i="1"/>
  <c r="W5458" i="1"/>
  <c r="V5458" i="1"/>
  <c r="U5458" i="1"/>
  <c r="O5458" i="1"/>
  <c r="AN5457" i="1"/>
  <c r="AK5457" i="1"/>
  <c r="AJ5457" i="1"/>
  <c r="AB5457" i="1"/>
  <c r="AC5457" i="1" s="1"/>
  <c r="X5457" i="1"/>
  <c r="W5457" i="1"/>
  <c r="V5457" i="1"/>
  <c r="Z5457" i="1" s="1"/>
  <c r="U5457" i="1"/>
  <c r="O5457" i="1"/>
  <c r="AN5456" i="1"/>
  <c r="AK5456" i="1"/>
  <c r="AJ5456" i="1"/>
  <c r="AD5456" i="1"/>
  <c r="AE5456" i="1" s="1"/>
  <c r="Z5456" i="1"/>
  <c r="X5456" i="1"/>
  <c r="W5456" i="1"/>
  <c r="V5456" i="1"/>
  <c r="U5456" i="1"/>
  <c r="O5456" i="1"/>
  <c r="AN5455" i="1"/>
  <c r="AK5455" i="1"/>
  <c r="AJ5455" i="1"/>
  <c r="X5455" i="1"/>
  <c r="W5455" i="1"/>
  <c r="V5455" i="1"/>
  <c r="Z5455" i="1" s="1"/>
  <c r="U5455" i="1"/>
  <c r="O5455" i="1"/>
  <c r="AN5454" i="1"/>
  <c r="AK5454" i="1"/>
  <c r="AJ5454" i="1"/>
  <c r="AD5454" i="1"/>
  <c r="AE5454" i="1" s="1"/>
  <c r="Z5454" i="1"/>
  <c r="X5454" i="1"/>
  <c r="W5454" i="1"/>
  <c r="V5454" i="1"/>
  <c r="U5454" i="1"/>
  <c r="O5454" i="1"/>
  <c r="AN5453" i="1"/>
  <c r="AK5453" i="1"/>
  <c r="AJ5453" i="1"/>
  <c r="AB5453" i="1"/>
  <c r="AC5453" i="1" s="1"/>
  <c r="X5453" i="1"/>
  <c r="W5453" i="1"/>
  <c r="V5453" i="1"/>
  <c r="Z5453" i="1" s="1"/>
  <c r="U5453" i="1"/>
  <c r="O5453" i="1"/>
  <c r="AN5452" i="1"/>
  <c r="AK5452" i="1"/>
  <c r="AJ5452" i="1"/>
  <c r="AD5452" i="1"/>
  <c r="AE5452" i="1" s="1"/>
  <c r="Z5452" i="1"/>
  <c r="X5452" i="1"/>
  <c r="W5452" i="1"/>
  <c r="V5452" i="1"/>
  <c r="U5452" i="1"/>
  <c r="O5452" i="1"/>
  <c r="AN5451" i="1"/>
  <c r="AK5451" i="1"/>
  <c r="AJ5451" i="1"/>
  <c r="X5451" i="1"/>
  <c r="W5451" i="1"/>
  <c r="V5451" i="1"/>
  <c r="Z5451" i="1" s="1"/>
  <c r="U5451" i="1"/>
  <c r="O5451" i="1"/>
  <c r="AN5450" i="1"/>
  <c r="AK5450" i="1"/>
  <c r="AJ5450" i="1"/>
  <c r="X5450" i="1"/>
  <c r="W5450" i="1"/>
  <c r="V5450" i="1"/>
  <c r="Z5450" i="1" s="1"/>
  <c r="U5450" i="1"/>
  <c r="O5450" i="1"/>
  <c r="AN5449" i="1"/>
  <c r="AK5449" i="1"/>
  <c r="AJ5449" i="1"/>
  <c r="AD5449" i="1"/>
  <c r="AE5449" i="1" s="1"/>
  <c r="Z5449" i="1"/>
  <c r="X5449" i="1"/>
  <c r="W5449" i="1"/>
  <c r="V5449" i="1"/>
  <c r="U5449" i="1"/>
  <c r="O5449" i="1"/>
  <c r="AN5448" i="1"/>
  <c r="AK5448" i="1"/>
  <c r="AJ5448" i="1"/>
  <c r="X5448" i="1"/>
  <c r="W5448" i="1"/>
  <c r="V5448" i="1"/>
  <c r="Z5448" i="1" s="1"/>
  <c r="U5448" i="1"/>
  <c r="O5448" i="1"/>
  <c r="AN5447" i="1"/>
  <c r="AK5447" i="1"/>
  <c r="AJ5447" i="1"/>
  <c r="AD5447" i="1"/>
  <c r="AE5447" i="1" s="1"/>
  <c r="Z5447" i="1"/>
  <c r="X5447" i="1"/>
  <c r="W5447" i="1"/>
  <c r="V5447" i="1"/>
  <c r="U5447" i="1"/>
  <c r="O5447" i="1"/>
  <c r="AN5446" i="1"/>
  <c r="AK5446" i="1"/>
  <c r="AJ5446" i="1"/>
  <c r="X5446" i="1"/>
  <c r="W5446" i="1"/>
  <c r="V5446" i="1"/>
  <c r="Z5446" i="1" s="1"/>
  <c r="U5446" i="1"/>
  <c r="O5446" i="1"/>
  <c r="AN5445" i="1"/>
  <c r="AK5445" i="1"/>
  <c r="AJ5445" i="1"/>
  <c r="AD5445" i="1"/>
  <c r="AE5445" i="1" s="1"/>
  <c r="Z5445" i="1"/>
  <c r="X5445" i="1"/>
  <c r="W5445" i="1"/>
  <c r="V5445" i="1"/>
  <c r="U5445" i="1"/>
  <c r="O5445" i="1"/>
  <c r="AN5444" i="1"/>
  <c r="AK5444" i="1"/>
  <c r="AJ5444" i="1"/>
  <c r="X5444" i="1"/>
  <c r="W5444" i="1"/>
  <c r="V5444" i="1"/>
  <c r="Z5444" i="1" s="1"/>
  <c r="U5444" i="1"/>
  <c r="O5444" i="1"/>
  <c r="AN5443" i="1"/>
  <c r="AK5443" i="1"/>
  <c r="AJ5443" i="1"/>
  <c r="AD5443" i="1"/>
  <c r="AE5443" i="1" s="1"/>
  <c r="Z5443" i="1"/>
  <c r="X5443" i="1"/>
  <c r="W5443" i="1"/>
  <c r="V5443" i="1"/>
  <c r="U5443" i="1"/>
  <c r="O5443" i="1"/>
  <c r="AN5442" i="1"/>
  <c r="AK5442" i="1"/>
  <c r="AJ5442" i="1"/>
  <c r="X5442" i="1"/>
  <c r="W5442" i="1"/>
  <c r="V5442" i="1"/>
  <c r="Z5442" i="1" s="1"/>
  <c r="U5442" i="1"/>
  <c r="O5442" i="1"/>
  <c r="AN5441" i="1"/>
  <c r="AK5441" i="1"/>
  <c r="AJ5441" i="1"/>
  <c r="AD5441" i="1"/>
  <c r="AE5441" i="1" s="1"/>
  <c r="Z5441" i="1"/>
  <c r="X5441" i="1"/>
  <c r="W5441" i="1"/>
  <c r="V5441" i="1"/>
  <c r="U5441" i="1"/>
  <c r="O5441" i="1"/>
  <c r="AN5440" i="1"/>
  <c r="AK5440" i="1"/>
  <c r="AJ5440" i="1"/>
  <c r="X5440" i="1"/>
  <c r="W5440" i="1"/>
  <c r="V5440" i="1"/>
  <c r="Z5440" i="1" s="1"/>
  <c r="U5440" i="1"/>
  <c r="O5440" i="1"/>
  <c r="AN5439" i="1"/>
  <c r="AK5439" i="1"/>
  <c r="AJ5439" i="1"/>
  <c r="AD5439" i="1"/>
  <c r="AE5439" i="1" s="1"/>
  <c r="Z5439" i="1"/>
  <c r="X5439" i="1"/>
  <c r="W5439" i="1"/>
  <c r="V5439" i="1"/>
  <c r="U5439" i="1"/>
  <c r="O5439" i="1"/>
  <c r="AN5438" i="1"/>
  <c r="AK5438" i="1"/>
  <c r="AJ5438" i="1"/>
  <c r="X5438" i="1"/>
  <c r="W5438" i="1"/>
  <c r="V5438" i="1"/>
  <c r="Z5438" i="1" s="1"/>
  <c r="U5438" i="1"/>
  <c r="O5438" i="1"/>
  <c r="AN5437" i="1"/>
  <c r="AK5437" i="1"/>
  <c r="AJ5437" i="1"/>
  <c r="AD5437" i="1"/>
  <c r="AE5437" i="1" s="1"/>
  <c r="Z5437" i="1"/>
  <c r="X5437" i="1"/>
  <c r="W5437" i="1"/>
  <c r="V5437" i="1"/>
  <c r="U5437" i="1"/>
  <c r="O5437" i="1"/>
  <c r="AN5436" i="1"/>
  <c r="AK5436" i="1"/>
  <c r="AJ5436" i="1"/>
  <c r="X5436" i="1"/>
  <c r="W5436" i="1"/>
  <c r="V5436" i="1"/>
  <c r="Z5436" i="1" s="1"/>
  <c r="U5436" i="1"/>
  <c r="O5436" i="1"/>
  <c r="AN5435" i="1"/>
  <c r="AK5435" i="1"/>
  <c r="AJ5435" i="1"/>
  <c r="AD5435" i="1"/>
  <c r="AE5435" i="1" s="1"/>
  <c r="Z5435" i="1"/>
  <c r="X5435" i="1"/>
  <c r="W5435" i="1"/>
  <c r="V5435" i="1"/>
  <c r="U5435" i="1"/>
  <c r="O5435" i="1"/>
  <c r="AN5434" i="1"/>
  <c r="AK5434" i="1"/>
  <c r="AJ5434" i="1"/>
  <c r="X5434" i="1"/>
  <c r="W5434" i="1"/>
  <c r="V5434" i="1"/>
  <c r="Z5434" i="1" s="1"/>
  <c r="U5434" i="1"/>
  <c r="O5434" i="1"/>
  <c r="AN5433" i="1"/>
  <c r="AK5433" i="1"/>
  <c r="AJ5433" i="1"/>
  <c r="AD5433" i="1"/>
  <c r="AE5433" i="1" s="1"/>
  <c r="Z5433" i="1"/>
  <c r="X5433" i="1"/>
  <c r="W5433" i="1"/>
  <c r="V5433" i="1"/>
  <c r="U5433" i="1"/>
  <c r="O5433" i="1"/>
  <c r="AN5432" i="1"/>
  <c r="AK5432" i="1"/>
  <c r="AJ5432" i="1"/>
  <c r="X5432" i="1"/>
  <c r="W5432" i="1"/>
  <c r="V5432" i="1"/>
  <c r="Z5432" i="1" s="1"/>
  <c r="U5432" i="1"/>
  <c r="O5432" i="1"/>
  <c r="AN5431" i="1"/>
  <c r="AK5431" i="1"/>
  <c r="AJ5431" i="1"/>
  <c r="AD5431" i="1"/>
  <c r="AE5431" i="1" s="1"/>
  <c r="Z5431" i="1"/>
  <c r="X5431" i="1"/>
  <c r="W5431" i="1"/>
  <c r="V5431" i="1"/>
  <c r="U5431" i="1"/>
  <c r="O5431" i="1"/>
  <c r="AN5430" i="1"/>
  <c r="AK5430" i="1"/>
  <c r="AJ5430" i="1"/>
  <c r="X5430" i="1"/>
  <c r="W5430" i="1"/>
  <c r="V5430" i="1"/>
  <c r="Z5430" i="1" s="1"/>
  <c r="U5430" i="1"/>
  <c r="O5430" i="1"/>
  <c r="AN5429" i="1"/>
  <c r="AK5429" i="1"/>
  <c r="AJ5429" i="1"/>
  <c r="AD5429" i="1"/>
  <c r="AE5429" i="1" s="1"/>
  <c r="Z5429" i="1"/>
  <c r="X5429" i="1"/>
  <c r="W5429" i="1"/>
  <c r="V5429" i="1"/>
  <c r="U5429" i="1"/>
  <c r="O5429" i="1"/>
  <c r="AN5428" i="1"/>
  <c r="AK5428" i="1"/>
  <c r="AJ5428" i="1"/>
  <c r="X5428" i="1"/>
  <c r="W5428" i="1"/>
  <c r="V5428" i="1"/>
  <c r="Z5428" i="1" s="1"/>
  <c r="U5428" i="1"/>
  <c r="O5428" i="1"/>
  <c r="AN5427" i="1"/>
  <c r="AK5427" i="1"/>
  <c r="AJ5427" i="1"/>
  <c r="AD5427" i="1"/>
  <c r="AE5427" i="1" s="1"/>
  <c r="Z5427" i="1"/>
  <c r="X5427" i="1"/>
  <c r="W5427" i="1"/>
  <c r="V5427" i="1"/>
  <c r="U5427" i="1"/>
  <c r="O5427" i="1"/>
  <c r="AN5426" i="1"/>
  <c r="AK5426" i="1"/>
  <c r="AJ5426" i="1"/>
  <c r="X5426" i="1"/>
  <c r="W5426" i="1"/>
  <c r="V5426" i="1"/>
  <c r="Z5426" i="1" s="1"/>
  <c r="U5426" i="1"/>
  <c r="O5426" i="1"/>
  <c r="AN5425" i="1"/>
  <c r="AK5425" i="1"/>
  <c r="AJ5425" i="1"/>
  <c r="AD5425" i="1"/>
  <c r="AE5425" i="1" s="1"/>
  <c r="Z5425" i="1"/>
  <c r="X5425" i="1"/>
  <c r="W5425" i="1"/>
  <c r="V5425" i="1"/>
  <c r="U5425" i="1"/>
  <c r="O5425" i="1"/>
  <c r="AN5424" i="1"/>
  <c r="AK5424" i="1"/>
  <c r="AJ5424" i="1"/>
  <c r="X5424" i="1"/>
  <c r="W5424" i="1"/>
  <c r="V5424" i="1"/>
  <c r="Z5424" i="1" s="1"/>
  <c r="U5424" i="1"/>
  <c r="O5424" i="1"/>
  <c r="AN5423" i="1"/>
  <c r="AK5423" i="1"/>
  <c r="AJ5423" i="1"/>
  <c r="AD5423" i="1"/>
  <c r="AE5423" i="1" s="1"/>
  <c r="Z5423" i="1"/>
  <c r="X5423" i="1"/>
  <c r="W5423" i="1"/>
  <c r="V5423" i="1"/>
  <c r="U5423" i="1"/>
  <c r="O5423" i="1"/>
  <c r="AN5422" i="1"/>
  <c r="AK5422" i="1"/>
  <c r="AJ5422" i="1"/>
  <c r="AB5422" i="1"/>
  <c r="AC5422" i="1" s="1"/>
  <c r="X5422" i="1"/>
  <c r="W5422" i="1"/>
  <c r="V5422" i="1"/>
  <c r="Z5422" i="1" s="1"/>
  <c r="U5422" i="1"/>
  <c r="O5422" i="1"/>
  <c r="AN5421" i="1"/>
  <c r="AK5421" i="1"/>
  <c r="AJ5421" i="1"/>
  <c r="AD5421" i="1"/>
  <c r="AE5421" i="1" s="1"/>
  <c r="Z5421" i="1"/>
  <c r="X5421" i="1"/>
  <c r="W5421" i="1"/>
  <c r="V5421" i="1"/>
  <c r="U5421" i="1"/>
  <c r="O5421" i="1"/>
  <c r="AN5420" i="1"/>
  <c r="AK5420" i="1"/>
  <c r="AJ5420" i="1"/>
  <c r="X5420" i="1"/>
  <c r="W5420" i="1"/>
  <c r="V5420" i="1"/>
  <c r="Z5420" i="1" s="1"/>
  <c r="U5420" i="1"/>
  <c r="O5420" i="1"/>
  <c r="AN5419" i="1"/>
  <c r="AK5419" i="1"/>
  <c r="AJ5419" i="1"/>
  <c r="AD5419" i="1"/>
  <c r="AE5419" i="1" s="1"/>
  <c r="Z5419" i="1"/>
  <c r="X5419" i="1"/>
  <c r="W5419" i="1"/>
  <c r="V5419" i="1"/>
  <c r="U5419" i="1"/>
  <c r="O5419" i="1"/>
  <c r="AN5418" i="1"/>
  <c r="AK5418" i="1"/>
  <c r="AJ5418" i="1"/>
  <c r="AB5418" i="1"/>
  <c r="AC5418" i="1" s="1"/>
  <c r="X5418" i="1"/>
  <c r="W5418" i="1"/>
  <c r="V5418" i="1"/>
  <c r="Z5418" i="1" s="1"/>
  <c r="U5418" i="1"/>
  <c r="O5418" i="1"/>
  <c r="AN5417" i="1"/>
  <c r="AK5417" i="1"/>
  <c r="AJ5417" i="1"/>
  <c r="AD5417" i="1"/>
  <c r="AE5417" i="1" s="1"/>
  <c r="Z5417" i="1"/>
  <c r="X5417" i="1"/>
  <c r="W5417" i="1"/>
  <c r="V5417" i="1"/>
  <c r="U5417" i="1"/>
  <c r="O5417" i="1"/>
  <c r="AN5416" i="1"/>
  <c r="AK5416" i="1"/>
  <c r="AJ5416" i="1"/>
  <c r="X5416" i="1"/>
  <c r="W5416" i="1"/>
  <c r="V5416" i="1"/>
  <c r="Z5416" i="1" s="1"/>
  <c r="U5416" i="1"/>
  <c r="O5416" i="1"/>
  <c r="AN5415" i="1"/>
  <c r="AK5415" i="1"/>
  <c r="AJ5415" i="1"/>
  <c r="AD5415" i="1"/>
  <c r="AE5415" i="1" s="1"/>
  <c r="Z5415" i="1"/>
  <c r="X5415" i="1"/>
  <c r="W5415" i="1"/>
  <c r="V5415" i="1"/>
  <c r="U5415" i="1"/>
  <c r="O5415" i="1"/>
  <c r="AN5414" i="1"/>
  <c r="AK5414" i="1"/>
  <c r="AJ5414" i="1"/>
  <c r="AB5414" i="1"/>
  <c r="AC5414" i="1" s="1"/>
  <c r="X5414" i="1"/>
  <c r="W5414" i="1"/>
  <c r="V5414" i="1"/>
  <c r="Z5414" i="1" s="1"/>
  <c r="U5414" i="1"/>
  <c r="O5414" i="1"/>
  <c r="AN5413" i="1"/>
  <c r="AK5413" i="1"/>
  <c r="AJ5413" i="1"/>
  <c r="AD5413" i="1"/>
  <c r="AE5413" i="1" s="1"/>
  <c r="Z5413" i="1"/>
  <c r="X5413" i="1"/>
  <c r="W5413" i="1"/>
  <c r="V5413" i="1"/>
  <c r="U5413" i="1"/>
  <c r="O5413" i="1"/>
  <c r="AN5412" i="1"/>
  <c r="AK5412" i="1"/>
  <c r="AJ5412" i="1"/>
  <c r="AC5412" i="1"/>
  <c r="Y5412" i="1"/>
  <c r="X5412" i="1"/>
  <c r="W5412" i="1"/>
  <c r="U5412" i="1"/>
  <c r="V5412" i="1" s="1"/>
  <c r="Z5412" i="1" s="1"/>
  <c r="AB5412" i="1" s="1"/>
  <c r="O5412" i="1"/>
  <c r="AN5411" i="1"/>
  <c r="AK5411" i="1"/>
  <c r="AJ5411" i="1"/>
  <c r="AC5411" i="1"/>
  <c r="AG5411" i="1" s="1"/>
  <c r="AH5411" i="1" s="1"/>
  <c r="AI5411" i="1" s="1"/>
  <c r="Y5411" i="1"/>
  <c r="X5411" i="1"/>
  <c r="W5411" i="1"/>
  <c r="U5411" i="1"/>
  <c r="V5411" i="1" s="1"/>
  <c r="Z5411" i="1" s="1"/>
  <c r="AB5411" i="1" s="1"/>
  <c r="O5411" i="1"/>
  <c r="AD5411" i="1" s="1"/>
  <c r="AE5411" i="1" s="1"/>
  <c r="AN5410" i="1"/>
  <c r="AK5410" i="1"/>
  <c r="AJ5410" i="1"/>
  <c r="AC5410" i="1"/>
  <c r="Y5410" i="1"/>
  <c r="X5410" i="1"/>
  <c r="W5410" i="1"/>
  <c r="U5410" i="1"/>
  <c r="V5410" i="1" s="1"/>
  <c r="Z5410" i="1" s="1"/>
  <c r="AB5410" i="1" s="1"/>
  <c r="O5410" i="1"/>
  <c r="AD5410" i="1" s="1"/>
  <c r="AE5410" i="1" s="1"/>
  <c r="AN5409" i="1"/>
  <c r="AK5409" i="1"/>
  <c r="AJ5409" i="1"/>
  <c r="AC5409" i="1"/>
  <c r="AG5409" i="1" s="1"/>
  <c r="AH5409" i="1" s="1"/>
  <c r="AI5409" i="1" s="1"/>
  <c r="Y5409" i="1"/>
  <c r="X5409" i="1"/>
  <c r="W5409" i="1"/>
  <c r="U5409" i="1"/>
  <c r="V5409" i="1" s="1"/>
  <c r="Z5409" i="1" s="1"/>
  <c r="AB5409" i="1" s="1"/>
  <c r="O5409" i="1"/>
  <c r="AD5409" i="1" s="1"/>
  <c r="AE5409" i="1" s="1"/>
  <c r="AN5408" i="1"/>
  <c r="AK5408" i="1"/>
  <c r="AJ5408" i="1"/>
  <c r="Y5408" i="1"/>
  <c r="X5408" i="1"/>
  <c r="W5408" i="1"/>
  <c r="U5408" i="1"/>
  <c r="V5408" i="1" s="1"/>
  <c r="Z5408" i="1" s="1"/>
  <c r="AB5408" i="1" s="1"/>
  <c r="AC5408" i="1" s="1"/>
  <c r="AG5408" i="1" s="1"/>
  <c r="AH5408" i="1" s="1"/>
  <c r="AI5408" i="1" s="1"/>
  <c r="O5408" i="1"/>
  <c r="AD5408" i="1" s="1"/>
  <c r="AE5408" i="1" s="1"/>
  <c r="AN5407" i="1"/>
  <c r="AK5407" i="1"/>
  <c r="AJ5407" i="1"/>
  <c r="X5407" i="1"/>
  <c r="W5407" i="1"/>
  <c r="U5407" i="1"/>
  <c r="V5407" i="1" s="1"/>
  <c r="Z5407" i="1" s="1"/>
  <c r="AB5407" i="1" s="1"/>
  <c r="AC5407" i="1" s="1"/>
  <c r="O5407" i="1"/>
  <c r="AD5407" i="1" s="1"/>
  <c r="AE5407" i="1" s="1"/>
  <c r="AN5406" i="1"/>
  <c r="AK5406" i="1"/>
  <c r="AJ5406" i="1"/>
  <c r="X5406" i="1"/>
  <c r="W5406" i="1"/>
  <c r="U5406" i="1"/>
  <c r="V5406" i="1" s="1"/>
  <c r="Z5406" i="1" s="1"/>
  <c r="AB5406" i="1" s="1"/>
  <c r="AC5406" i="1" s="1"/>
  <c r="AG5406" i="1" s="1"/>
  <c r="AH5406" i="1" s="1"/>
  <c r="AI5406" i="1" s="1"/>
  <c r="O5406" i="1"/>
  <c r="AD5406" i="1" s="1"/>
  <c r="AE5406" i="1" s="1"/>
  <c r="AN5405" i="1"/>
  <c r="AK5405" i="1"/>
  <c r="AJ5405" i="1"/>
  <c r="X5405" i="1"/>
  <c r="W5405" i="1"/>
  <c r="U5405" i="1"/>
  <c r="V5405" i="1" s="1"/>
  <c r="Z5405" i="1" s="1"/>
  <c r="AB5405" i="1" s="1"/>
  <c r="AC5405" i="1" s="1"/>
  <c r="O5405" i="1"/>
  <c r="AD5405" i="1" s="1"/>
  <c r="AE5405" i="1" s="1"/>
  <c r="AN5404" i="1"/>
  <c r="AK5404" i="1"/>
  <c r="AJ5404" i="1"/>
  <c r="AE5404" i="1"/>
  <c r="X5404" i="1"/>
  <c r="W5404" i="1"/>
  <c r="U5404" i="1"/>
  <c r="V5404" i="1" s="1"/>
  <c r="Z5404" i="1" s="1"/>
  <c r="AB5404" i="1" s="1"/>
  <c r="AF5404" i="1" s="1"/>
  <c r="AU5404" i="1" s="1"/>
  <c r="O5404" i="1"/>
  <c r="AD5404" i="1" s="1"/>
  <c r="AN5403" i="1"/>
  <c r="AK5403" i="1"/>
  <c r="AJ5403" i="1"/>
  <c r="AE5403" i="1"/>
  <c r="X5403" i="1"/>
  <c r="W5403" i="1"/>
  <c r="U5403" i="1"/>
  <c r="V5403" i="1" s="1"/>
  <c r="Z5403" i="1" s="1"/>
  <c r="AB5403" i="1" s="1"/>
  <c r="AF5403" i="1" s="1"/>
  <c r="AU5403" i="1" s="1"/>
  <c r="O5403" i="1"/>
  <c r="AD5403" i="1" s="1"/>
  <c r="AN5402" i="1"/>
  <c r="AK5402" i="1"/>
  <c r="AJ5402" i="1"/>
  <c r="AE5402" i="1"/>
  <c r="X5402" i="1"/>
  <c r="W5402" i="1"/>
  <c r="U5402" i="1"/>
  <c r="V5402" i="1" s="1"/>
  <c r="Z5402" i="1" s="1"/>
  <c r="AB5402" i="1" s="1"/>
  <c r="AF5402" i="1" s="1"/>
  <c r="AU5402" i="1" s="1"/>
  <c r="O5402" i="1"/>
  <c r="AD5402" i="1" s="1"/>
  <c r="AN5401" i="1"/>
  <c r="AK5401" i="1"/>
  <c r="AJ5401" i="1"/>
  <c r="AE5401" i="1"/>
  <c r="X5401" i="1"/>
  <c r="W5401" i="1"/>
  <c r="U5401" i="1"/>
  <c r="V5401" i="1" s="1"/>
  <c r="Z5401" i="1" s="1"/>
  <c r="AB5401" i="1" s="1"/>
  <c r="AF5401" i="1" s="1"/>
  <c r="AU5401" i="1" s="1"/>
  <c r="O5401" i="1"/>
  <c r="AD5401" i="1" s="1"/>
  <c r="AN5400" i="1"/>
  <c r="AK5400" i="1"/>
  <c r="AJ5400" i="1"/>
  <c r="X5400" i="1"/>
  <c r="W5400" i="1"/>
  <c r="U5400" i="1"/>
  <c r="V5400" i="1" s="1"/>
  <c r="Z5400" i="1" s="1"/>
  <c r="AB5400" i="1" s="1"/>
  <c r="AC5400" i="1" s="1"/>
  <c r="AG5400" i="1" s="1"/>
  <c r="AH5400" i="1" s="1"/>
  <c r="AI5400" i="1" s="1"/>
  <c r="O5400" i="1"/>
  <c r="AD5400" i="1" s="1"/>
  <c r="AE5400" i="1" s="1"/>
  <c r="AN5399" i="1"/>
  <c r="AK5399" i="1"/>
  <c r="AJ5399" i="1"/>
  <c r="AC5399" i="1"/>
  <c r="AG5399" i="1" s="1"/>
  <c r="AH5399" i="1" s="1"/>
  <c r="AI5399" i="1" s="1"/>
  <c r="Y5399" i="1"/>
  <c r="X5399" i="1"/>
  <c r="W5399" i="1"/>
  <c r="U5399" i="1"/>
  <c r="V5399" i="1" s="1"/>
  <c r="Z5399" i="1" s="1"/>
  <c r="AB5399" i="1" s="1"/>
  <c r="O5399" i="1"/>
  <c r="AD5399" i="1" s="1"/>
  <c r="AE5399" i="1" s="1"/>
  <c r="AN5398" i="1"/>
  <c r="AK5398" i="1"/>
  <c r="AJ5398" i="1"/>
  <c r="AC5398" i="1"/>
  <c r="AG5398" i="1" s="1"/>
  <c r="AH5398" i="1" s="1"/>
  <c r="AI5398" i="1" s="1"/>
  <c r="Y5398" i="1"/>
  <c r="X5398" i="1"/>
  <c r="W5398" i="1"/>
  <c r="U5398" i="1"/>
  <c r="V5398" i="1" s="1"/>
  <c r="Z5398" i="1" s="1"/>
  <c r="AB5398" i="1" s="1"/>
  <c r="O5398" i="1"/>
  <c r="AD5398" i="1" s="1"/>
  <c r="AE5398" i="1" s="1"/>
  <c r="AN5397" i="1"/>
  <c r="AK5397" i="1"/>
  <c r="AJ5397" i="1"/>
  <c r="AC5397" i="1"/>
  <c r="AG5397" i="1" s="1"/>
  <c r="AH5397" i="1" s="1"/>
  <c r="AI5397" i="1" s="1"/>
  <c r="Y5397" i="1"/>
  <c r="X5397" i="1"/>
  <c r="W5397" i="1"/>
  <c r="U5397" i="1"/>
  <c r="V5397" i="1" s="1"/>
  <c r="Z5397" i="1" s="1"/>
  <c r="AB5397" i="1" s="1"/>
  <c r="O5397" i="1"/>
  <c r="AD5397" i="1" s="1"/>
  <c r="AE5397" i="1" s="1"/>
  <c r="AN5396" i="1"/>
  <c r="AK5396" i="1"/>
  <c r="AJ5396" i="1"/>
  <c r="AC5396" i="1"/>
  <c r="AG5396" i="1" s="1"/>
  <c r="AH5396" i="1" s="1"/>
  <c r="AI5396" i="1" s="1"/>
  <c r="Y5396" i="1"/>
  <c r="X5396" i="1"/>
  <c r="W5396" i="1"/>
  <c r="U5396" i="1"/>
  <c r="V5396" i="1" s="1"/>
  <c r="Z5396" i="1" s="1"/>
  <c r="AB5396" i="1" s="1"/>
  <c r="O5396" i="1"/>
  <c r="AD5396" i="1" s="1"/>
  <c r="AE5396" i="1" s="1"/>
  <c r="AN5395" i="1"/>
  <c r="AK5395" i="1"/>
  <c r="AJ5395" i="1"/>
  <c r="AC5395" i="1"/>
  <c r="AG5395" i="1" s="1"/>
  <c r="AH5395" i="1" s="1"/>
  <c r="AI5395" i="1" s="1"/>
  <c r="Y5395" i="1"/>
  <c r="X5395" i="1"/>
  <c r="W5395" i="1"/>
  <c r="U5395" i="1"/>
  <c r="V5395" i="1" s="1"/>
  <c r="Z5395" i="1" s="1"/>
  <c r="AB5395" i="1" s="1"/>
  <c r="O5395" i="1"/>
  <c r="AD5395" i="1" s="1"/>
  <c r="AE5395" i="1" s="1"/>
  <c r="AN5394" i="1"/>
  <c r="AK5394" i="1"/>
  <c r="AJ5394" i="1"/>
  <c r="AC5394" i="1"/>
  <c r="AG5394" i="1" s="1"/>
  <c r="AH5394" i="1" s="1"/>
  <c r="AI5394" i="1" s="1"/>
  <c r="Y5394" i="1"/>
  <c r="X5394" i="1"/>
  <c r="W5394" i="1"/>
  <c r="U5394" i="1"/>
  <c r="V5394" i="1" s="1"/>
  <c r="Z5394" i="1" s="1"/>
  <c r="AB5394" i="1" s="1"/>
  <c r="O5394" i="1"/>
  <c r="AD5394" i="1" s="1"/>
  <c r="AE5394" i="1" s="1"/>
  <c r="AN5393" i="1"/>
  <c r="AK5393" i="1"/>
  <c r="AJ5393" i="1"/>
  <c r="AC5393" i="1"/>
  <c r="AG5393" i="1" s="1"/>
  <c r="AH5393" i="1" s="1"/>
  <c r="AI5393" i="1" s="1"/>
  <c r="Y5393" i="1"/>
  <c r="X5393" i="1"/>
  <c r="W5393" i="1"/>
  <c r="U5393" i="1"/>
  <c r="V5393" i="1" s="1"/>
  <c r="Z5393" i="1" s="1"/>
  <c r="AB5393" i="1" s="1"/>
  <c r="O5393" i="1"/>
  <c r="AD5393" i="1" s="1"/>
  <c r="AE5393" i="1" s="1"/>
  <c r="AN5392" i="1"/>
  <c r="AK5392" i="1"/>
  <c r="AJ5392" i="1"/>
  <c r="AC5392" i="1"/>
  <c r="AG5392" i="1" s="1"/>
  <c r="AH5392" i="1" s="1"/>
  <c r="AI5392" i="1" s="1"/>
  <c r="Y5392" i="1"/>
  <c r="X5392" i="1"/>
  <c r="W5392" i="1"/>
  <c r="U5392" i="1"/>
  <c r="V5392" i="1" s="1"/>
  <c r="Z5392" i="1" s="1"/>
  <c r="AB5392" i="1" s="1"/>
  <c r="O5392" i="1"/>
  <c r="AD5392" i="1" s="1"/>
  <c r="AE5392" i="1" s="1"/>
  <c r="AN5391" i="1"/>
  <c r="AK5391" i="1"/>
  <c r="AJ5391" i="1"/>
  <c r="AC5391" i="1"/>
  <c r="AG5391" i="1" s="1"/>
  <c r="AH5391" i="1" s="1"/>
  <c r="AI5391" i="1" s="1"/>
  <c r="Y5391" i="1"/>
  <c r="X5391" i="1"/>
  <c r="W5391" i="1"/>
  <c r="U5391" i="1"/>
  <c r="V5391" i="1" s="1"/>
  <c r="Z5391" i="1" s="1"/>
  <c r="AB5391" i="1" s="1"/>
  <c r="O5391" i="1"/>
  <c r="AD5391" i="1" s="1"/>
  <c r="AE5391" i="1" s="1"/>
  <c r="AN5390" i="1"/>
  <c r="AK5390" i="1"/>
  <c r="AJ5390" i="1"/>
  <c r="AC5390" i="1"/>
  <c r="AG5390" i="1" s="1"/>
  <c r="AH5390" i="1" s="1"/>
  <c r="AI5390" i="1" s="1"/>
  <c r="Y5390" i="1"/>
  <c r="X5390" i="1"/>
  <c r="W5390" i="1"/>
  <c r="U5390" i="1"/>
  <c r="V5390" i="1" s="1"/>
  <c r="Z5390" i="1" s="1"/>
  <c r="AB5390" i="1" s="1"/>
  <c r="O5390" i="1"/>
  <c r="AD5390" i="1" s="1"/>
  <c r="AE5390" i="1" s="1"/>
  <c r="AN5389" i="1"/>
  <c r="AK5389" i="1"/>
  <c r="AJ5389" i="1"/>
  <c r="AC5389" i="1"/>
  <c r="AG5389" i="1" s="1"/>
  <c r="AH5389" i="1" s="1"/>
  <c r="AI5389" i="1" s="1"/>
  <c r="Y5389" i="1"/>
  <c r="X5389" i="1"/>
  <c r="W5389" i="1"/>
  <c r="U5389" i="1"/>
  <c r="V5389" i="1" s="1"/>
  <c r="Z5389" i="1" s="1"/>
  <c r="AB5389" i="1" s="1"/>
  <c r="O5389" i="1"/>
  <c r="AD5389" i="1" s="1"/>
  <c r="AE5389" i="1" s="1"/>
  <c r="AN5388" i="1"/>
  <c r="AK5388" i="1"/>
  <c r="AJ5388" i="1"/>
  <c r="AC5388" i="1"/>
  <c r="AG5388" i="1" s="1"/>
  <c r="AH5388" i="1" s="1"/>
  <c r="AI5388" i="1" s="1"/>
  <c r="Y5388" i="1"/>
  <c r="X5388" i="1"/>
  <c r="W5388" i="1"/>
  <c r="U5388" i="1"/>
  <c r="V5388" i="1" s="1"/>
  <c r="Z5388" i="1" s="1"/>
  <c r="AB5388" i="1" s="1"/>
  <c r="O5388" i="1"/>
  <c r="AD5388" i="1" s="1"/>
  <c r="AE5388" i="1" s="1"/>
  <c r="AN5387" i="1"/>
  <c r="AK5387" i="1"/>
  <c r="AJ5387" i="1"/>
  <c r="AC5387" i="1"/>
  <c r="AG5387" i="1" s="1"/>
  <c r="AH5387" i="1" s="1"/>
  <c r="AI5387" i="1" s="1"/>
  <c r="Y5387" i="1"/>
  <c r="X5387" i="1"/>
  <c r="W5387" i="1"/>
  <c r="U5387" i="1"/>
  <c r="V5387" i="1" s="1"/>
  <c r="Z5387" i="1" s="1"/>
  <c r="AB5387" i="1" s="1"/>
  <c r="O5387" i="1"/>
  <c r="AD5387" i="1" s="1"/>
  <c r="AE5387" i="1" s="1"/>
  <c r="AN5386" i="1"/>
  <c r="AK5386" i="1"/>
  <c r="AJ5386" i="1"/>
  <c r="AC5386" i="1"/>
  <c r="AG5386" i="1" s="1"/>
  <c r="AH5386" i="1" s="1"/>
  <c r="AI5386" i="1" s="1"/>
  <c r="Y5386" i="1"/>
  <c r="X5386" i="1"/>
  <c r="W5386" i="1"/>
  <c r="U5386" i="1"/>
  <c r="V5386" i="1" s="1"/>
  <c r="Z5386" i="1" s="1"/>
  <c r="AB5386" i="1" s="1"/>
  <c r="O5386" i="1"/>
  <c r="AD5386" i="1" s="1"/>
  <c r="AE5386" i="1" s="1"/>
  <c r="AN5385" i="1"/>
  <c r="AK5385" i="1"/>
  <c r="AJ5385" i="1"/>
  <c r="AC5385" i="1"/>
  <c r="AG5385" i="1" s="1"/>
  <c r="AH5385" i="1" s="1"/>
  <c r="AI5385" i="1" s="1"/>
  <c r="Y5385" i="1"/>
  <c r="X5385" i="1"/>
  <c r="W5385" i="1"/>
  <c r="U5385" i="1"/>
  <c r="V5385" i="1" s="1"/>
  <c r="Z5385" i="1" s="1"/>
  <c r="AB5385" i="1" s="1"/>
  <c r="O5385" i="1"/>
  <c r="AD5385" i="1" s="1"/>
  <c r="AE5385" i="1" s="1"/>
  <c r="AN5384" i="1"/>
  <c r="AK5384" i="1"/>
  <c r="AJ5384" i="1"/>
  <c r="AC5384" i="1"/>
  <c r="AG5384" i="1" s="1"/>
  <c r="AH5384" i="1" s="1"/>
  <c r="AI5384" i="1" s="1"/>
  <c r="Y5384" i="1"/>
  <c r="X5384" i="1"/>
  <c r="W5384" i="1"/>
  <c r="U5384" i="1"/>
  <c r="V5384" i="1" s="1"/>
  <c r="Z5384" i="1" s="1"/>
  <c r="AB5384" i="1" s="1"/>
  <c r="O5384" i="1"/>
  <c r="AD5384" i="1" s="1"/>
  <c r="AE5384" i="1" s="1"/>
  <c r="AN5383" i="1"/>
  <c r="AK5383" i="1"/>
  <c r="AJ5383" i="1"/>
  <c r="AC5383" i="1"/>
  <c r="AG5383" i="1" s="1"/>
  <c r="AH5383" i="1" s="1"/>
  <c r="AI5383" i="1" s="1"/>
  <c r="Y5383" i="1"/>
  <c r="X5383" i="1"/>
  <c r="W5383" i="1"/>
  <c r="U5383" i="1"/>
  <c r="V5383" i="1" s="1"/>
  <c r="Z5383" i="1" s="1"/>
  <c r="AB5383" i="1" s="1"/>
  <c r="O5383" i="1"/>
  <c r="AD5383" i="1" s="1"/>
  <c r="AE5383" i="1" s="1"/>
  <c r="AN5382" i="1"/>
  <c r="AK5382" i="1"/>
  <c r="AJ5382" i="1"/>
  <c r="AC5382" i="1"/>
  <c r="AG5382" i="1" s="1"/>
  <c r="AH5382" i="1" s="1"/>
  <c r="AI5382" i="1" s="1"/>
  <c r="Y5382" i="1"/>
  <c r="X5382" i="1"/>
  <c r="W5382" i="1"/>
  <c r="U5382" i="1"/>
  <c r="V5382" i="1" s="1"/>
  <c r="Z5382" i="1" s="1"/>
  <c r="AB5382" i="1" s="1"/>
  <c r="O5382" i="1"/>
  <c r="AD5382" i="1" s="1"/>
  <c r="AE5382" i="1" s="1"/>
  <c r="AN5381" i="1"/>
  <c r="AK5381" i="1"/>
  <c r="AJ5381" i="1"/>
  <c r="AC5381" i="1"/>
  <c r="AG5381" i="1" s="1"/>
  <c r="AH5381" i="1" s="1"/>
  <c r="AI5381" i="1" s="1"/>
  <c r="Y5381" i="1"/>
  <c r="X5381" i="1"/>
  <c r="W5381" i="1"/>
  <c r="U5381" i="1"/>
  <c r="V5381" i="1" s="1"/>
  <c r="Z5381" i="1" s="1"/>
  <c r="AB5381" i="1" s="1"/>
  <c r="O5381" i="1"/>
  <c r="AD5381" i="1" s="1"/>
  <c r="AE5381" i="1" s="1"/>
  <c r="AN5380" i="1"/>
  <c r="AK5380" i="1"/>
  <c r="AJ5380" i="1"/>
  <c r="AC5380" i="1"/>
  <c r="AG5380" i="1" s="1"/>
  <c r="AH5380" i="1" s="1"/>
  <c r="AI5380" i="1" s="1"/>
  <c r="Y5380" i="1"/>
  <c r="X5380" i="1"/>
  <c r="W5380" i="1"/>
  <c r="U5380" i="1"/>
  <c r="V5380" i="1" s="1"/>
  <c r="Z5380" i="1" s="1"/>
  <c r="AB5380" i="1" s="1"/>
  <c r="O5380" i="1"/>
  <c r="AD5380" i="1" s="1"/>
  <c r="AE5380" i="1" s="1"/>
  <c r="AN5379" i="1"/>
  <c r="AK5379" i="1"/>
  <c r="AJ5379" i="1"/>
  <c r="AC5379" i="1"/>
  <c r="AG5379" i="1" s="1"/>
  <c r="AH5379" i="1" s="1"/>
  <c r="AI5379" i="1" s="1"/>
  <c r="Y5379" i="1"/>
  <c r="X5379" i="1"/>
  <c r="W5379" i="1"/>
  <c r="U5379" i="1"/>
  <c r="V5379" i="1" s="1"/>
  <c r="Z5379" i="1" s="1"/>
  <c r="AB5379" i="1" s="1"/>
  <c r="O5379" i="1"/>
  <c r="AD5379" i="1" s="1"/>
  <c r="AE5379" i="1" s="1"/>
  <c r="AN5378" i="1"/>
  <c r="AK5378" i="1"/>
  <c r="AJ5378" i="1"/>
  <c r="AC5378" i="1"/>
  <c r="AG5378" i="1" s="1"/>
  <c r="AH5378" i="1" s="1"/>
  <c r="AI5378" i="1" s="1"/>
  <c r="Y5378" i="1"/>
  <c r="X5378" i="1"/>
  <c r="W5378" i="1"/>
  <c r="U5378" i="1"/>
  <c r="V5378" i="1" s="1"/>
  <c r="Z5378" i="1" s="1"/>
  <c r="AB5378" i="1" s="1"/>
  <c r="O5378" i="1"/>
  <c r="AD5378" i="1" s="1"/>
  <c r="AE5378" i="1" s="1"/>
  <c r="AN5377" i="1"/>
  <c r="AK5377" i="1"/>
  <c r="AJ5377" i="1"/>
  <c r="AC5377" i="1"/>
  <c r="AG5377" i="1" s="1"/>
  <c r="AH5377" i="1" s="1"/>
  <c r="AI5377" i="1" s="1"/>
  <c r="Y5377" i="1"/>
  <c r="X5377" i="1"/>
  <c r="W5377" i="1"/>
  <c r="U5377" i="1"/>
  <c r="V5377" i="1" s="1"/>
  <c r="Z5377" i="1" s="1"/>
  <c r="AB5377" i="1" s="1"/>
  <c r="O5377" i="1"/>
  <c r="AD5377" i="1" s="1"/>
  <c r="AE5377" i="1" s="1"/>
  <c r="AN5376" i="1"/>
  <c r="AK5376" i="1"/>
  <c r="AJ5376" i="1"/>
  <c r="X5376" i="1"/>
  <c r="W5376" i="1"/>
  <c r="V5376" i="1"/>
  <c r="Z5376" i="1" s="1"/>
  <c r="U5376" i="1"/>
  <c r="O5376" i="1"/>
  <c r="AN5375" i="1"/>
  <c r="AK5375" i="1"/>
  <c r="AJ5375" i="1"/>
  <c r="AD5375" i="1"/>
  <c r="AE5375" i="1" s="1"/>
  <c r="Z5375" i="1"/>
  <c r="X5375" i="1"/>
  <c r="W5375" i="1"/>
  <c r="V5375" i="1"/>
  <c r="U5375" i="1"/>
  <c r="O5375" i="1"/>
  <c r="AN5374" i="1"/>
  <c r="AK5374" i="1"/>
  <c r="AJ5374" i="1"/>
  <c r="AB5374" i="1"/>
  <c r="AC5374" i="1" s="1"/>
  <c r="X5374" i="1"/>
  <c r="W5374" i="1"/>
  <c r="V5374" i="1"/>
  <c r="Z5374" i="1" s="1"/>
  <c r="U5374" i="1"/>
  <c r="O5374" i="1"/>
  <c r="AN5373" i="1"/>
  <c r="AK5373" i="1"/>
  <c r="AJ5373" i="1"/>
  <c r="AD5373" i="1"/>
  <c r="AE5373" i="1" s="1"/>
  <c r="Z5373" i="1"/>
  <c r="X5373" i="1"/>
  <c r="W5373" i="1"/>
  <c r="V5373" i="1"/>
  <c r="U5373" i="1"/>
  <c r="O5373" i="1"/>
  <c r="AN5372" i="1"/>
  <c r="AK5372" i="1"/>
  <c r="AJ5372" i="1"/>
  <c r="X5372" i="1"/>
  <c r="W5372" i="1"/>
  <c r="V5372" i="1"/>
  <c r="Z5372" i="1" s="1"/>
  <c r="U5372" i="1"/>
  <c r="O5372" i="1"/>
  <c r="AN5371" i="1"/>
  <c r="AK5371" i="1"/>
  <c r="AJ5371" i="1"/>
  <c r="AD5371" i="1"/>
  <c r="AE5371" i="1" s="1"/>
  <c r="Z5371" i="1"/>
  <c r="X5371" i="1"/>
  <c r="W5371" i="1"/>
  <c r="V5371" i="1"/>
  <c r="U5371" i="1"/>
  <c r="O5371" i="1"/>
  <c r="AN5370" i="1"/>
  <c r="AK5370" i="1"/>
  <c r="AJ5370" i="1"/>
  <c r="AB5370" i="1"/>
  <c r="AC5370" i="1" s="1"/>
  <c r="X5370" i="1"/>
  <c r="W5370" i="1"/>
  <c r="V5370" i="1"/>
  <c r="Z5370" i="1" s="1"/>
  <c r="U5370" i="1"/>
  <c r="O5370" i="1"/>
  <c r="AN5369" i="1"/>
  <c r="AK5369" i="1"/>
  <c r="AJ5369" i="1"/>
  <c r="AD5369" i="1"/>
  <c r="AE5369" i="1" s="1"/>
  <c r="Z5369" i="1"/>
  <c r="X5369" i="1"/>
  <c r="W5369" i="1"/>
  <c r="V5369" i="1"/>
  <c r="U5369" i="1"/>
  <c r="O5369" i="1"/>
  <c r="AN5368" i="1"/>
  <c r="AK5368" i="1"/>
  <c r="AJ5368" i="1"/>
  <c r="X5368" i="1"/>
  <c r="W5368" i="1"/>
  <c r="V5368" i="1"/>
  <c r="Z5368" i="1" s="1"/>
  <c r="U5368" i="1"/>
  <c r="O5368" i="1"/>
  <c r="AN5367" i="1"/>
  <c r="AK5367" i="1"/>
  <c r="AJ5367" i="1"/>
  <c r="AD5367" i="1"/>
  <c r="AE5367" i="1" s="1"/>
  <c r="Z5367" i="1"/>
  <c r="X5367" i="1"/>
  <c r="W5367" i="1"/>
  <c r="V5367" i="1"/>
  <c r="U5367" i="1"/>
  <c r="O5367" i="1"/>
  <c r="AN5366" i="1"/>
  <c r="AK5366" i="1"/>
  <c r="AJ5366" i="1"/>
  <c r="AB5366" i="1"/>
  <c r="AC5366" i="1" s="1"/>
  <c r="X5366" i="1"/>
  <c r="W5366" i="1"/>
  <c r="V5366" i="1"/>
  <c r="Z5366" i="1" s="1"/>
  <c r="U5366" i="1"/>
  <c r="O5366" i="1"/>
  <c r="AN5365" i="1"/>
  <c r="AK5365" i="1"/>
  <c r="AJ5365" i="1"/>
  <c r="AD5365" i="1"/>
  <c r="AE5365" i="1" s="1"/>
  <c r="Z5365" i="1"/>
  <c r="X5365" i="1"/>
  <c r="W5365" i="1"/>
  <c r="V5365" i="1"/>
  <c r="U5365" i="1"/>
  <c r="O5365" i="1"/>
  <c r="AN5364" i="1"/>
  <c r="AK5364" i="1"/>
  <c r="AJ5364" i="1"/>
  <c r="X5364" i="1"/>
  <c r="W5364" i="1"/>
  <c r="V5364" i="1"/>
  <c r="Z5364" i="1" s="1"/>
  <c r="U5364" i="1"/>
  <c r="O5364" i="1"/>
  <c r="AN5363" i="1"/>
  <c r="AK5363" i="1"/>
  <c r="AJ5363" i="1"/>
  <c r="AD5363" i="1"/>
  <c r="AE5363" i="1" s="1"/>
  <c r="Z5363" i="1"/>
  <c r="X5363" i="1"/>
  <c r="W5363" i="1"/>
  <c r="V5363" i="1"/>
  <c r="U5363" i="1"/>
  <c r="O5363" i="1"/>
  <c r="AN5362" i="1"/>
  <c r="AK5362" i="1"/>
  <c r="AJ5362" i="1"/>
  <c r="AB5362" i="1"/>
  <c r="AC5362" i="1" s="1"/>
  <c r="X5362" i="1"/>
  <c r="W5362" i="1"/>
  <c r="V5362" i="1"/>
  <c r="Z5362" i="1" s="1"/>
  <c r="U5362" i="1"/>
  <c r="O5362" i="1"/>
  <c r="AN5361" i="1"/>
  <c r="AK5361" i="1"/>
  <c r="AJ5361" i="1"/>
  <c r="AD5361" i="1"/>
  <c r="AE5361" i="1" s="1"/>
  <c r="Z5361" i="1"/>
  <c r="X5361" i="1"/>
  <c r="W5361" i="1"/>
  <c r="V5361" i="1"/>
  <c r="U5361" i="1"/>
  <c r="O5361" i="1"/>
  <c r="AN5360" i="1"/>
  <c r="AK5360" i="1"/>
  <c r="AJ5360" i="1"/>
  <c r="X5360" i="1"/>
  <c r="W5360" i="1"/>
  <c r="V5360" i="1"/>
  <c r="Z5360" i="1" s="1"/>
  <c r="U5360" i="1"/>
  <c r="O5360" i="1"/>
  <c r="AN5359" i="1"/>
  <c r="AK5359" i="1"/>
  <c r="AJ5359" i="1"/>
  <c r="AD5359" i="1"/>
  <c r="AE5359" i="1" s="1"/>
  <c r="Z5359" i="1"/>
  <c r="X5359" i="1"/>
  <c r="W5359" i="1"/>
  <c r="V5359" i="1"/>
  <c r="U5359" i="1"/>
  <c r="O5359" i="1"/>
  <c r="AN5358" i="1"/>
  <c r="AK5358" i="1"/>
  <c r="AJ5358" i="1"/>
  <c r="AB5358" i="1"/>
  <c r="AC5358" i="1" s="1"/>
  <c r="X5358" i="1"/>
  <c r="W5358" i="1"/>
  <c r="V5358" i="1"/>
  <c r="Z5358" i="1" s="1"/>
  <c r="U5358" i="1"/>
  <c r="O5358" i="1"/>
  <c r="AN5357" i="1"/>
  <c r="AK5357" i="1"/>
  <c r="AJ5357" i="1"/>
  <c r="AD5357" i="1"/>
  <c r="AE5357" i="1" s="1"/>
  <c r="Z5357" i="1"/>
  <c r="X5357" i="1"/>
  <c r="W5357" i="1"/>
  <c r="V5357" i="1"/>
  <c r="U5357" i="1"/>
  <c r="O5357" i="1"/>
  <c r="AN5356" i="1"/>
  <c r="AK5356" i="1"/>
  <c r="AJ5356" i="1"/>
  <c r="X5356" i="1"/>
  <c r="W5356" i="1"/>
  <c r="V5356" i="1"/>
  <c r="Z5356" i="1" s="1"/>
  <c r="U5356" i="1"/>
  <c r="O5356" i="1"/>
  <c r="AN5355" i="1"/>
  <c r="AK5355" i="1"/>
  <c r="AJ5355" i="1"/>
  <c r="AD5355" i="1"/>
  <c r="AE5355" i="1" s="1"/>
  <c r="Z5355" i="1"/>
  <c r="X5355" i="1"/>
  <c r="W5355" i="1"/>
  <c r="V5355" i="1"/>
  <c r="U5355" i="1"/>
  <c r="O5355" i="1"/>
  <c r="AN5354" i="1"/>
  <c r="AK5354" i="1"/>
  <c r="AJ5354" i="1"/>
  <c r="AB5354" i="1"/>
  <c r="AC5354" i="1" s="1"/>
  <c r="X5354" i="1"/>
  <c r="W5354" i="1"/>
  <c r="V5354" i="1"/>
  <c r="Z5354" i="1" s="1"/>
  <c r="U5354" i="1"/>
  <c r="O5354" i="1"/>
  <c r="AN5353" i="1"/>
  <c r="AK5353" i="1"/>
  <c r="AJ5353" i="1"/>
  <c r="AD5353" i="1"/>
  <c r="AE5353" i="1" s="1"/>
  <c r="Z5353" i="1"/>
  <c r="X5353" i="1"/>
  <c r="W5353" i="1"/>
  <c r="V5353" i="1"/>
  <c r="U5353" i="1"/>
  <c r="O5353" i="1"/>
  <c r="AN5352" i="1"/>
  <c r="AK5352" i="1"/>
  <c r="AJ5352" i="1"/>
  <c r="X5352" i="1"/>
  <c r="W5352" i="1"/>
  <c r="V5352" i="1"/>
  <c r="Z5352" i="1" s="1"/>
  <c r="U5352" i="1"/>
  <c r="O5352" i="1"/>
  <c r="AN5351" i="1"/>
  <c r="AK5351" i="1"/>
  <c r="AJ5351" i="1"/>
  <c r="AD5351" i="1"/>
  <c r="AE5351" i="1" s="1"/>
  <c r="Z5351" i="1"/>
  <c r="X5351" i="1"/>
  <c r="W5351" i="1"/>
  <c r="V5351" i="1"/>
  <c r="U5351" i="1"/>
  <c r="O5351" i="1"/>
  <c r="AN5350" i="1"/>
  <c r="AK5350" i="1"/>
  <c r="AJ5350" i="1"/>
  <c r="AB5350" i="1"/>
  <c r="AC5350" i="1" s="1"/>
  <c r="X5350" i="1"/>
  <c r="W5350" i="1"/>
  <c r="V5350" i="1"/>
  <c r="Z5350" i="1" s="1"/>
  <c r="U5350" i="1"/>
  <c r="O5350" i="1"/>
  <c r="AN5349" i="1"/>
  <c r="AK5349" i="1"/>
  <c r="AJ5349" i="1"/>
  <c r="AD5349" i="1"/>
  <c r="AE5349" i="1" s="1"/>
  <c r="Z5349" i="1"/>
  <c r="X5349" i="1"/>
  <c r="W5349" i="1"/>
  <c r="V5349" i="1"/>
  <c r="U5349" i="1"/>
  <c r="O5349" i="1"/>
  <c r="AN5348" i="1"/>
  <c r="AK5348" i="1"/>
  <c r="AJ5348" i="1"/>
  <c r="X5348" i="1"/>
  <c r="W5348" i="1"/>
  <c r="V5348" i="1"/>
  <c r="Z5348" i="1" s="1"/>
  <c r="U5348" i="1"/>
  <c r="O5348" i="1"/>
  <c r="AN5347" i="1"/>
  <c r="AK5347" i="1"/>
  <c r="AJ5347" i="1"/>
  <c r="AD5347" i="1"/>
  <c r="AE5347" i="1" s="1"/>
  <c r="Z5347" i="1"/>
  <c r="X5347" i="1"/>
  <c r="W5347" i="1"/>
  <c r="V5347" i="1"/>
  <c r="U5347" i="1"/>
  <c r="O5347" i="1"/>
  <c r="AN5346" i="1"/>
  <c r="AK5346" i="1"/>
  <c r="AJ5346" i="1"/>
  <c r="AB5346" i="1"/>
  <c r="AC5346" i="1" s="1"/>
  <c r="X5346" i="1"/>
  <c r="W5346" i="1"/>
  <c r="V5346" i="1"/>
  <c r="Z5346" i="1" s="1"/>
  <c r="U5346" i="1"/>
  <c r="O5346" i="1"/>
  <c r="AN5345" i="1"/>
  <c r="AK5345" i="1"/>
  <c r="AJ5345" i="1"/>
  <c r="AD5345" i="1"/>
  <c r="AE5345" i="1" s="1"/>
  <c r="Z5345" i="1"/>
  <c r="X5345" i="1"/>
  <c r="W5345" i="1"/>
  <c r="V5345" i="1"/>
  <c r="U5345" i="1"/>
  <c r="O5345" i="1"/>
  <c r="AN5344" i="1"/>
  <c r="AK5344" i="1"/>
  <c r="AJ5344" i="1"/>
  <c r="X5344" i="1"/>
  <c r="W5344" i="1"/>
  <c r="V5344" i="1"/>
  <c r="Z5344" i="1" s="1"/>
  <c r="U5344" i="1"/>
  <c r="O5344" i="1"/>
  <c r="AN5343" i="1"/>
  <c r="AK5343" i="1"/>
  <c r="AJ5343" i="1"/>
  <c r="AD5343" i="1"/>
  <c r="AE5343" i="1" s="1"/>
  <c r="Z5343" i="1"/>
  <c r="X5343" i="1"/>
  <c r="W5343" i="1"/>
  <c r="V5343" i="1"/>
  <c r="U5343" i="1"/>
  <c r="O5343" i="1"/>
  <c r="AN5342" i="1"/>
  <c r="AK5342" i="1"/>
  <c r="AJ5342" i="1"/>
  <c r="AB5342" i="1"/>
  <c r="AC5342" i="1" s="1"/>
  <c r="X5342" i="1"/>
  <c r="W5342" i="1"/>
  <c r="V5342" i="1"/>
  <c r="Z5342" i="1" s="1"/>
  <c r="U5342" i="1"/>
  <c r="O5342" i="1"/>
  <c r="AN5341" i="1"/>
  <c r="AK5341" i="1"/>
  <c r="AJ5341" i="1"/>
  <c r="AD5341" i="1"/>
  <c r="AE5341" i="1" s="1"/>
  <c r="Z5341" i="1"/>
  <c r="X5341" i="1"/>
  <c r="W5341" i="1"/>
  <c r="V5341" i="1"/>
  <c r="U5341" i="1"/>
  <c r="O5341" i="1"/>
  <c r="AN5340" i="1"/>
  <c r="AK5340" i="1"/>
  <c r="AJ5340" i="1"/>
  <c r="X5340" i="1"/>
  <c r="W5340" i="1"/>
  <c r="V5340" i="1"/>
  <c r="Z5340" i="1" s="1"/>
  <c r="U5340" i="1"/>
  <c r="O5340" i="1"/>
  <c r="AN5339" i="1"/>
  <c r="AK5339" i="1"/>
  <c r="AJ5339" i="1"/>
  <c r="AD5339" i="1"/>
  <c r="AE5339" i="1" s="1"/>
  <c r="Z5339" i="1"/>
  <c r="X5339" i="1"/>
  <c r="W5339" i="1"/>
  <c r="V5339" i="1"/>
  <c r="U5339" i="1"/>
  <c r="O5339" i="1"/>
  <c r="AN5338" i="1"/>
  <c r="AK5338" i="1"/>
  <c r="AJ5338" i="1"/>
  <c r="AB5338" i="1"/>
  <c r="AC5338" i="1" s="1"/>
  <c r="X5338" i="1"/>
  <c r="W5338" i="1"/>
  <c r="V5338" i="1"/>
  <c r="Z5338" i="1" s="1"/>
  <c r="U5338" i="1"/>
  <c r="O5338" i="1"/>
  <c r="AN5337" i="1"/>
  <c r="AK5337" i="1"/>
  <c r="AJ5337" i="1"/>
  <c r="AD5337" i="1"/>
  <c r="AE5337" i="1" s="1"/>
  <c r="Z5337" i="1"/>
  <c r="X5337" i="1"/>
  <c r="W5337" i="1"/>
  <c r="V5337" i="1"/>
  <c r="U5337" i="1"/>
  <c r="O5337" i="1"/>
  <c r="AN5336" i="1"/>
  <c r="AK5336" i="1"/>
  <c r="AJ5336" i="1"/>
  <c r="X5336" i="1"/>
  <c r="W5336" i="1"/>
  <c r="V5336" i="1"/>
  <c r="Z5336" i="1" s="1"/>
  <c r="U5336" i="1"/>
  <c r="O5336" i="1"/>
  <c r="AN5335" i="1"/>
  <c r="AK5335" i="1"/>
  <c r="AJ5335" i="1"/>
  <c r="AD5335" i="1"/>
  <c r="AE5335" i="1" s="1"/>
  <c r="Z5335" i="1"/>
  <c r="X5335" i="1"/>
  <c r="W5335" i="1"/>
  <c r="V5335" i="1"/>
  <c r="U5335" i="1"/>
  <c r="O5335" i="1"/>
  <c r="AN5334" i="1"/>
  <c r="AK5334" i="1"/>
  <c r="AJ5334" i="1"/>
  <c r="AB5334" i="1"/>
  <c r="AC5334" i="1" s="1"/>
  <c r="X5334" i="1"/>
  <c r="W5334" i="1"/>
  <c r="V5334" i="1"/>
  <c r="Z5334" i="1" s="1"/>
  <c r="U5334" i="1"/>
  <c r="O5334" i="1"/>
  <c r="AN5333" i="1"/>
  <c r="AK5333" i="1"/>
  <c r="AJ5333" i="1"/>
  <c r="AD5333" i="1"/>
  <c r="AE5333" i="1" s="1"/>
  <c r="Z5333" i="1"/>
  <c r="X5333" i="1"/>
  <c r="W5333" i="1"/>
  <c r="V5333" i="1"/>
  <c r="U5333" i="1"/>
  <c r="O5333" i="1"/>
  <c r="AN5332" i="1"/>
  <c r="AK5332" i="1"/>
  <c r="AJ5332" i="1"/>
  <c r="X5332" i="1"/>
  <c r="W5332" i="1"/>
  <c r="V5332" i="1"/>
  <c r="Z5332" i="1" s="1"/>
  <c r="U5332" i="1"/>
  <c r="O5332" i="1"/>
  <c r="AN5331" i="1"/>
  <c r="AK5331" i="1"/>
  <c r="AJ5331" i="1"/>
  <c r="AD5331" i="1"/>
  <c r="AE5331" i="1" s="1"/>
  <c r="Z5331" i="1"/>
  <c r="X5331" i="1"/>
  <c r="W5331" i="1"/>
  <c r="V5331" i="1"/>
  <c r="U5331" i="1"/>
  <c r="O5331" i="1"/>
  <c r="AN5330" i="1"/>
  <c r="AK5330" i="1"/>
  <c r="AJ5330" i="1"/>
  <c r="AB5330" i="1"/>
  <c r="AC5330" i="1" s="1"/>
  <c r="X5330" i="1"/>
  <c r="W5330" i="1"/>
  <c r="V5330" i="1"/>
  <c r="Z5330" i="1" s="1"/>
  <c r="U5330" i="1"/>
  <c r="O5330" i="1"/>
  <c r="AN5329" i="1"/>
  <c r="AK5329" i="1"/>
  <c r="AJ5329" i="1"/>
  <c r="AD5329" i="1"/>
  <c r="AE5329" i="1" s="1"/>
  <c r="Z5329" i="1"/>
  <c r="X5329" i="1"/>
  <c r="W5329" i="1"/>
  <c r="V5329" i="1"/>
  <c r="U5329" i="1"/>
  <c r="O5329" i="1"/>
  <c r="AN5328" i="1"/>
  <c r="AK5328" i="1"/>
  <c r="AJ5328" i="1"/>
  <c r="X5328" i="1"/>
  <c r="W5328" i="1"/>
  <c r="V5328" i="1"/>
  <c r="Z5328" i="1" s="1"/>
  <c r="U5328" i="1"/>
  <c r="O5328" i="1"/>
  <c r="AN5327" i="1"/>
  <c r="AK5327" i="1"/>
  <c r="AJ5327" i="1"/>
  <c r="AD5327" i="1"/>
  <c r="AE5327" i="1" s="1"/>
  <c r="Z5327" i="1"/>
  <c r="X5327" i="1"/>
  <c r="W5327" i="1"/>
  <c r="V5327" i="1"/>
  <c r="U5327" i="1"/>
  <c r="O5327" i="1"/>
  <c r="AN5326" i="1"/>
  <c r="AK5326" i="1"/>
  <c r="AJ5326" i="1"/>
  <c r="AB5326" i="1"/>
  <c r="AC5326" i="1" s="1"/>
  <c r="X5326" i="1"/>
  <c r="W5326" i="1"/>
  <c r="V5326" i="1"/>
  <c r="Z5326" i="1" s="1"/>
  <c r="U5326" i="1"/>
  <c r="O5326" i="1"/>
  <c r="AN5325" i="1"/>
  <c r="AK5325" i="1"/>
  <c r="AJ5325" i="1"/>
  <c r="AD5325" i="1"/>
  <c r="AE5325" i="1" s="1"/>
  <c r="Z5325" i="1"/>
  <c r="X5325" i="1"/>
  <c r="W5325" i="1"/>
  <c r="V5325" i="1"/>
  <c r="U5325" i="1"/>
  <c r="O5325" i="1"/>
  <c r="AN5324" i="1"/>
  <c r="AK5324" i="1"/>
  <c r="AJ5324" i="1"/>
  <c r="X5324" i="1"/>
  <c r="W5324" i="1"/>
  <c r="V5324" i="1"/>
  <c r="Z5324" i="1" s="1"/>
  <c r="U5324" i="1"/>
  <c r="O5324" i="1"/>
  <c r="AN5323" i="1"/>
  <c r="AK5323" i="1"/>
  <c r="AJ5323" i="1"/>
  <c r="AD5323" i="1"/>
  <c r="AE5323" i="1" s="1"/>
  <c r="Z5323" i="1"/>
  <c r="X5323" i="1"/>
  <c r="W5323" i="1"/>
  <c r="V5323" i="1"/>
  <c r="U5323" i="1"/>
  <c r="O5323" i="1"/>
  <c r="AN5322" i="1"/>
  <c r="AK5322" i="1"/>
  <c r="AJ5322" i="1"/>
  <c r="AB5322" i="1"/>
  <c r="AC5322" i="1" s="1"/>
  <c r="X5322" i="1"/>
  <c r="W5322" i="1"/>
  <c r="V5322" i="1"/>
  <c r="Z5322" i="1" s="1"/>
  <c r="U5322" i="1"/>
  <c r="O5322" i="1"/>
  <c r="AN5321" i="1"/>
  <c r="AK5321" i="1"/>
  <c r="AJ5321" i="1"/>
  <c r="AD5321" i="1"/>
  <c r="AE5321" i="1" s="1"/>
  <c r="Z5321" i="1"/>
  <c r="X5321" i="1"/>
  <c r="W5321" i="1"/>
  <c r="V5321" i="1"/>
  <c r="U5321" i="1"/>
  <c r="O5321" i="1"/>
  <c r="AN5320" i="1"/>
  <c r="AK5320" i="1"/>
  <c r="AJ5320" i="1"/>
  <c r="X5320" i="1"/>
  <c r="W5320" i="1"/>
  <c r="V5320" i="1"/>
  <c r="Z5320" i="1" s="1"/>
  <c r="U5320" i="1"/>
  <c r="O5320" i="1"/>
  <c r="AN5319" i="1"/>
  <c r="AK5319" i="1"/>
  <c r="AJ5319" i="1"/>
  <c r="AD5319" i="1"/>
  <c r="AE5319" i="1" s="1"/>
  <c r="Z5319" i="1"/>
  <c r="X5319" i="1"/>
  <c r="W5319" i="1"/>
  <c r="V5319" i="1"/>
  <c r="U5319" i="1"/>
  <c r="O5319" i="1"/>
  <c r="AN5318" i="1"/>
  <c r="AK5318" i="1"/>
  <c r="AJ5318" i="1"/>
  <c r="AB5318" i="1"/>
  <c r="AC5318" i="1" s="1"/>
  <c r="X5318" i="1"/>
  <c r="W5318" i="1"/>
  <c r="V5318" i="1"/>
  <c r="Z5318" i="1" s="1"/>
  <c r="U5318" i="1"/>
  <c r="O5318" i="1"/>
  <c r="AN5317" i="1"/>
  <c r="AK5317" i="1"/>
  <c r="AJ5317" i="1"/>
  <c r="AD5317" i="1"/>
  <c r="AE5317" i="1" s="1"/>
  <c r="Z5317" i="1"/>
  <c r="X5317" i="1"/>
  <c r="W5317" i="1"/>
  <c r="V5317" i="1"/>
  <c r="U5317" i="1"/>
  <c r="O5317" i="1"/>
  <c r="AN5316" i="1"/>
  <c r="AK5316" i="1"/>
  <c r="AJ5316" i="1"/>
  <c r="X5316" i="1"/>
  <c r="W5316" i="1"/>
  <c r="V5316" i="1"/>
  <c r="Z5316" i="1" s="1"/>
  <c r="U5316" i="1"/>
  <c r="O5316" i="1"/>
  <c r="AN5315" i="1"/>
  <c r="AK5315" i="1"/>
  <c r="AJ5315" i="1"/>
  <c r="AD5315" i="1"/>
  <c r="AE5315" i="1" s="1"/>
  <c r="Z5315" i="1"/>
  <c r="X5315" i="1"/>
  <c r="W5315" i="1"/>
  <c r="V5315" i="1"/>
  <c r="U5315" i="1"/>
  <c r="O5315" i="1"/>
  <c r="AN5314" i="1"/>
  <c r="AK5314" i="1"/>
  <c r="AJ5314" i="1"/>
  <c r="AB5314" i="1"/>
  <c r="AC5314" i="1" s="1"/>
  <c r="X5314" i="1"/>
  <c r="W5314" i="1"/>
  <c r="V5314" i="1"/>
  <c r="Z5314" i="1" s="1"/>
  <c r="U5314" i="1"/>
  <c r="O5314" i="1"/>
  <c r="AN5313" i="1"/>
  <c r="AK5313" i="1"/>
  <c r="AJ5313" i="1"/>
  <c r="AD5313" i="1"/>
  <c r="AE5313" i="1" s="1"/>
  <c r="Z5313" i="1"/>
  <c r="X5313" i="1"/>
  <c r="W5313" i="1"/>
  <c r="V5313" i="1"/>
  <c r="U5313" i="1"/>
  <c r="O5313" i="1"/>
  <c r="AN5312" i="1"/>
  <c r="AK5312" i="1"/>
  <c r="AJ5312" i="1"/>
  <c r="X5312" i="1"/>
  <c r="W5312" i="1"/>
  <c r="V5312" i="1"/>
  <c r="Z5312" i="1" s="1"/>
  <c r="U5312" i="1"/>
  <c r="O5312" i="1"/>
  <c r="AN5311" i="1"/>
  <c r="AK5311" i="1"/>
  <c r="AJ5311" i="1"/>
  <c r="AD5311" i="1"/>
  <c r="AE5311" i="1" s="1"/>
  <c r="Z5311" i="1"/>
  <c r="X5311" i="1"/>
  <c r="W5311" i="1"/>
  <c r="V5311" i="1"/>
  <c r="U5311" i="1"/>
  <c r="O5311" i="1"/>
  <c r="AN5310" i="1"/>
  <c r="AK5310" i="1"/>
  <c r="AJ5310" i="1"/>
  <c r="AB5310" i="1"/>
  <c r="AC5310" i="1" s="1"/>
  <c r="X5310" i="1"/>
  <c r="W5310" i="1"/>
  <c r="V5310" i="1"/>
  <c r="Z5310" i="1" s="1"/>
  <c r="U5310" i="1"/>
  <c r="O5310" i="1"/>
  <c r="AN5309" i="1"/>
  <c r="AK5309" i="1"/>
  <c r="AJ5309" i="1"/>
  <c r="AD5309" i="1"/>
  <c r="AE5309" i="1" s="1"/>
  <c r="Z5309" i="1"/>
  <c r="X5309" i="1"/>
  <c r="W5309" i="1"/>
  <c r="V5309" i="1"/>
  <c r="U5309" i="1"/>
  <c r="O5309" i="1"/>
  <c r="AN5308" i="1"/>
  <c r="AK5308" i="1"/>
  <c r="AJ5308" i="1"/>
  <c r="X5308" i="1"/>
  <c r="W5308" i="1"/>
  <c r="V5308" i="1"/>
  <c r="Z5308" i="1" s="1"/>
  <c r="U5308" i="1"/>
  <c r="O5308" i="1"/>
  <c r="AN5307" i="1"/>
  <c r="AK5307" i="1"/>
  <c r="AJ5307" i="1"/>
  <c r="AD5307" i="1"/>
  <c r="AE5307" i="1" s="1"/>
  <c r="Z5307" i="1"/>
  <c r="X5307" i="1"/>
  <c r="W5307" i="1"/>
  <c r="V5307" i="1"/>
  <c r="U5307" i="1"/>
  <c r="O5307" i="1"/>
  <c r="AN5306" i="1"/>
  <c r="AK5306" i="1"/>
  <c r="AJ5306" i="1"/>
  <c r="AB5306" i="1"/>
  <c r="AC5306" i="1" s="1"/>
  <c r="X5306" i="1"/>
  <c r="W5306" i="1"/>
  <c r="V5306" i="1"/>
  <c r="Z5306" i="1" s="1"/>
  <c r="U5306" i="1"/>
  <c r="O5306" i="1"/>
  <c r="AN5305" i="1"/>
  <c r="AK5305" i="1"/>
  <c r="AJ5305" i="1"/>
  <c r="AD5305" i="1"/>
  <c r="AE5305" i="1" s="1"/>
  <c r="Z5305" i="1"/>
  <c r="X5305" i="1"/>
  <c r="W5305" i="1"/>
  <c r="V5305" i="1"/>
  <c r="U5305" i="1"/>
  <c r="O5305" i="1"/>
  <c r="AN5304" i="1"/>
  <c r="AK5304" i="1"/>
  <c r="AJ5304" i="1"/>
  <c r="X5304" i="1"/>
  <c r="W5304" i="1"/>
  <c r="V5304" i="1"/>
  <c r="Z5304" i="1" s="1"/>
  <c r="U5304" i="1"/>
  <c r="O5304" i="1"/>
  <c r="AN5303" i="1"/>
  <c r="AK5303" i="1"/>
  <c r="AJ5303" i="1"/>
  <c r="AD5303" i="1"/>
  <c r="AE5303" i="1" s="1"/>
  <c r="Z5303" i="1"/>
  <c r="X5303" i="1"/>
  <c r="W5303" i="1"/>
  <c r="V5303" i="1"/>
  <c r="U5303" i="1"/>
  <c r="O5303" i="1"/>
  <c r="AN5302" i="1"/>
  <c r="AK5302" i="1"/>
  <c r="AJ5302" i="1"/>
  <c r="X5302" i="1"/>
  <c r="W5302" i="1"/>
  <c r="V5302" i="1"/>
  <c r="Z5302" i="1" s="1"/>
  <c r="U5302" i="1"/>
  <c r="O5302" i="1"/>
  <c r="AN5301" i="1"/>
  <c r="AK5301" i="1"/>
  <c r="AJ5301" i="1"/>
  <c r="AD5301" i="1"/>
  <c r="AE5301" i="1" s="1"/>
  <c r="Z5301" i="1"/>
  <c r="X5301" i="1"/>
  <c r="W5301" i="1"/>
  <c r="V5301" i="1"/>
  <c r="U5301" i="1"/>
  <c r="O5301" i="1"/>
  <c r="AN5300" i="1"/>
  <c r="AK5300" i="1"/>
  <c r="AJ5300" i="1"/>
  <c r="X5300" i="1"/>
  <c r="W5300" i="1"/>
  <c r="V5300" i="1"/>
  <c r="Z5300" i="1" s="1"/>
  <c r="U5300" i="1"/>
  <c r="O5300" i="1"/>
  <c r="AN5299" i="1"/>
  <c r="AK5299" i="1"/>
  <c r="AJ5299" i="1"/>
  <c r="AD5299" i="1"/>
  <c r="AE5299" i="1" s="1"/>
  <c r="Z5299" i="1"/>
  <c r="X5299" i="1"/>
  <c r="W5299" i="1"/>
  <c r="V5299" i="1"/>
  <c r="U5299" i="1"/>
  <c r="O5299" i="1"/>
  <c r="AN5298" i="1"/>
  <c r="AK5298" i="1"/>
  <c r="AJ5298" i="1"/>
  <c r="X5298" i="1"/>
  <c r="W5298" i="1"/>
  <c r="V5298" i="1"/>
  <c r="Z5298" i="1" s="1"/>
  <c r="U5298" i="1"/>
  <c r="O5298" i="1"/>
  <c r="AN5297" i="1"/>
  <c r="AK5297" i="1"/>
  <c r="AJ5297" i="1"/>
  <c r="AD5297" i="1"/>
  <c r="AE5297" i="1" s="1"/>
  <c r="Z5297" i="1"/>
  <c r="X5297" i="1"/>
  <c r="W5297" i="1"/>
  <c r="V5297" i="1"/>
  <c r="U5297" i="1"/>
  <c r="O5297" i="1"/>
  <c r="AN5296" i="1"/>
  <c r="AK5296" i="1"/>
  <c r="AJ5296" i="1"/>
  <c r="X5296" i="1"/>
  <c r="W5296" i="1"/>
  <c r="V5296" i="1"/>
  <c r="Z5296" i="1" s="1"/>
  <c r="U5296" i="1"/>
  <c r="O5296" i="1"/>
  <c r="AN5295" i="1"/>
  <c r="AK5295" i="1"/>
  <c r="AJ5295" i="1"/>
  <c r="AD5295" i="1"/>
  <c r="AE5295" i="1" s="1"/>
  <c r="Z5295" i="1"/>
  <c r="X5295" i="1"/>
  <c r="W5295" i="1"/>
  <c r="V5295" i="1"/>
  <c r="U5295" i="1"/>
  <c r="O5295" i="1"/>
  <c r="AN5294" i="1"/>
  <c r="AK5294" i="1"/>
  <c r="AJ5294" i="1"/>
  <c r="X5294" i="1"/>
  <c r="W5294" i="1"/>
  <c r="V5294" i="1"/>
  <c r="Z5294" i="1" s="1"/>
  <c r="U5294" i="1"/>
  <c r="O5294" i="1"/>
  <c r="AN5293" i="1"/>
  <c r="AK5293" i="1"/>
  <c r="AJ5293" i="1"/>
  <c r="AD5293" i="1"/>
  <c r="AE5293" i="1" s="1"/>
  <c r="Z5293" i="1"/>
  <c r="X5293" i="1"/>
  <c r="W5293" i="1"/>
  <c r="V5293" i="1"/>
  <c r="U5293" i="1"/>
  <c r="O5293" i="1"/>
  <c r="AN5292" i="1"/>
  <c r="AK5292" i="1"/>
  <c r="AJ5292" i="1"/>
  <c r="X5292" i="1"/>
  <c r="W5292" i="1"/>
  <c r="V5292" i="1"/>
  <c r="Z5292" i="1" s="1"/>
  <c r="U5292" i="1"/>
  <c r="O5292" i="1"/>
  <c r="AN5291" i="1"/>
  <c r="AK5291" i="1"/>
  <c r="AJ5291" i="1"/>
  <c r="AD5291" i="1"/>
  <c r="AE5291" i="1" s="1"/>
  <c r="Z5291" i="1"/>
  <c r="X5291" i="1"/>
  <c r="W5291" i="1"/>
  <c r="V5291" i="1"/>
  <c r="U5291" i="1"/>
  <c r="O5291" i="1"/>
  <c r="AN5290" i="1"/>
  <c r="AK5290" i="1"/>
  <c r="AJ5290" i="1"/>
  <c r="X5290" i="1"/>
  <c r="W5290" i="1"/>
  <c r="V5290" i="1"/>
  <c r="Z5290" i="1" s="1"/>
  <c r="U5290" i="1"/>
  <c r="O5290" i="1"/>
  <c r="AN5289" i="1"/>
  <c r="AK5289" i="1"/>
  <c r="AJ5289" i="1"/>
  <c r="AD5289" i="1"/>
  <c r="AE5289" i="1" s="1"/>
  <c r="Z5289" i="1"/>
  <c r="X5289" i="1"/>
  <c r="W5289" i="1"/>
  <c r="V5289" i="1"/>
  <c r="U5289" i="1"/>
  <c r="O5289" i="1"/>
  <c r="AN5288" i="1"/>
  <c r="AK5288" i="1"/>
  <c r="AJ5288" i="1"/>
  <c r="X5288" i="1"/>
  <c r="W5288" i="1"/>
  <c r="V5288" i="1"/>
  <c r="Z5288" i="1" s="1"/>
  <c r="U5288" i="1"/>
  <c r="O5288" i="1"/>
  <c r="AN5287" i="1"/>
  <c r="AK5287" i="1"/>
  <c r="AJ5287" i="1"/>
  <c r="AD5287" i="1"/>
  <c r="AE5287" i="1" s="1"/>
  <c r="Z5287" i="1"/>
  <c r="X5287" i="1"/>
  <c r="W5287" i="1"/>
  <c r="V5287" i="1"/>
  <c r="U5287" i="1"/>
  <c r="O5287" i="1"/>
  <c r="AN5286" i="1"/>
  <c r="AK5286" i="1"/>
  <c r="AJ5286" i="1"/>
  <c r="X5286" i="1"/>
  <c r="W5286" i="1"/>
  <c r="V5286" i="1"/>
  <c r="Z5286" i="1" s="1"/>
  <c r="U5286" i="1"/>
  <c r="O5286" i="1"/>
  <c r="AN5285" i="1"/>
  <c r="AK5285" i="1"/>
  <c r="AJ5285" i="1"/>
  <c r="AD5285" i="1"/>
  <c r="AE5285" i="1" s="1"/>
  <c r="Z5285" i="1"/>
  <c r="X5285" i="1"/>
  <c r="W5285" i="1"/>
  <c r="V5285" i="1"/>
  <c r="U5285" i="1"/>
  <c r="O5285" i="1"/>
  <c r="AN5284" i="1"/>
  <c r="AK5284" i="1"/>
  <c r="AJ5284" i="1"/>
  <c r="X5284" i="1"/>
  <c r="W5284" i="1"/>
  <c r="V5284" i="1"/>
  <c r="Z5284" i="1" s="1"/>
  <c r="U5284" i="1"/>
  <c r="O5284" i="1"/>
  <c r="AN5283" i="1"/>
  <c r="AK5283" i="1"/>
  <c r="AJ5283" i="1"/>
  <c r="AD5283" i="1"/>
  <c r="AE5283" i="1" s="1"/>
  <c r="Z5283" i="1"/>
  <c r="X5283" i="1"/>
  <c r="W5283" i="1"/>
  <c r="V5283" i="1"/>
  <c r="U5283" i="1"/>
  <c r="O5283" i="1"/>
  <c r="AN5282" i="1"/>
  <c r="AK5282" i="1"/>
  <c r="AJ5282" i="1"/>
  <c r="X5282" i="1"/>
  <c r="W5282" i="1"/>
  <c r="V5282" i="1"/>
  <c r="Z5282" i="1" s="1"/>
  <c r="U5282" i="1"/>
  <c r="O5282" i="1"/>
  <c r="AN5281" i="1"/>
  <c r="AK5281" i="1"/>
  <c r="AJ5281" i="1"/>
  <c r="AD5281" i="1"/>
  <c r="AE5281" i="1" s="1"/>
  <c r="Z5281" i="1"/>
  <c r="X5281" i="1"/>
  <c r="W5281" i="1"/>
  <c r="V5281" i="1"/>
  <c r="U5281" i="1"/>
  <c r="O5281" i="1"/>
  <c r="AN5280" i="1"/>
  <c r="AK5280" i="1"/>
  <c r="AJ5280" i="1"/>
  <c r="X5280" i="1"/>
  <c r="W5280" i="1"/>
  <c r="V5280" i="1"/>
  <c r="Z5280" i="1" s="1"/>
  <c r="U5280" i="1"/>
  <c r="O5280" i="1"/>
  <c r="AN5279" i="1"/>
  <c r="AK5279" i="1"/>
  <c r="AJ5279" i="1"/>
  <c r="AD5279" i="1"/>
  <c r="AE5279" i="1" s="1"/>
  <c r="Z5279" i="1"/>
  <c r="X5279" i="1"/>
  <c r="W5279" i="1"/>
  <c r="V5279" i="1"/>
  <c r="U5279" i="1"/>
  <c r="O5279" i="1"/>
  <c r="AN5278" i="1"/>
  <c r="AK5278" i="1"/>
  <c r="AJ5278" i="1"/>
  <c r="X5278" i="1"/>
  <c r="W5278" i="1"/>
  <c r="V5278" i="1"/>
  <c r="Z5278" i="1" s="1"/>
  <c r="U5278" i="1"/>
  <c r="O5278" i="1"/>
  <c r="AN5277" i="1"/>
  <c r="AK5277" i="1"/>
  <c r="AJ5277" i="1"/>
  <c r="AD5277" i="1"/>
  <c r="AE5277" i="1" s="1"/>
  <c r="Z5277" i="1"/>
  <c r="X5277" i="1"/>
  <c r="W5277" i="1"/>
  <c r="V5277" i="1"/>
  <c r="U5277" i="1"/>
  <c r="O5277" i="1"/>
  <c r="AN5276" i="1"/>
  <c r="AK5276" i="1"/>
  <c r="AJ5276" i="1"/>
  <c r="X5276" i="1"/>
  <c r="W5276" i="1"/>
  <c r="V5276" i="1"/>
  <c r="Z5276" i="1" s="1"/>
  <c r="U5276" i="1"/>
  <c r="O5276" i="1"/>
  <c r="AN5275" i="1"/>
  <c r="AK5275" i="1"/>
  <c r="AJ5275" i="1"/>
  <c r="AD5275" i="1"/>
  <c r="AE5275" i="1" s="1"/>
  <c r="Z5275" i="1"/>
  <c r="X5275" i="1"/>
  <c r="W5275" i="1"/>
  <c r="V5275" i="1"/>
  <c r="U5275" i="1"/>
  <c r="O5275" i="1"/>
  <c r="AN5274" i="1"/>
  <c r="AK5274" i="1"/>
  <c r="AJ5274" i="1"/>
  <c r="X5274" i="1"/>
  <c r="W5274" i="1"/>
  <c r="V5274" i="1"/>
  <c r="Z5274" i="1" s="1"/>
  <c r="U5274" i="1"/>
  <c r="O5274" i="1"/>
  <c r="AN5273" i="1"/>
  <c r="AK5273" i="1"/>
  <c r="AJ5273" i="1"/>
  <c r="AD5273" i="1"/>
  <c r="AE5273" i="1" s="1"/>
  <c r="Z5273" i="1"/>
  <c r="X5273" i="1"/>
  <c r="W5273" i="1"/>
  <c r="V5273" i="1"/>
  <c r="U5273" i="1"/>
  <c r="O5273" i="1"/>
  <c r="AN5272" i="1"/>
  <c r="AK5272" i="1"/>
  <c r="AJ5272" i="1"/>
  <c r="X5272" i="1"/>
  <c r="W5272" i="1"/>
  <c r="V5272" i="1"/>
  <c r="Z5272" i="1" s="1"/>
  <c r="U5272" i="1"/>
  <c r="O5272" i="1"/>
  <c r="AN5271" i="1"/>
  <c r="AK5271" i="1"/>
  <c r="AJ5271" i="1"/>
  <c r="AD5271" i="1"/>
  <c r="AE5271" i="1" s="1"/>
  <c r="Z5271" i="1"/>
  <c r="X5271" i="1"/>
  <c r="W5271" i="1"/>
  <c r="V5271" i="1"/>
  <c r="U5271" i="1"/>
  <c r="O5271" i="1"/>
  <c r="AN5270" i="1"/>
  <c r="AK5270" i="1"/>
  <c r="AJ5270" i="1"/>
  <c r="X5270" i="1"/>
  <c r="W5270" i="1"/>
  <c r="V5270" i="1"/>
  <c r="Z5270" i="1" s="1"/>
  <c r="U5270" i="1"/>
  <c r="O5270" i="1"/>
  <c r="AN5269" i="1"/>
  <c r="AK5269" i="1"/>
  <c r="AJ5269" i="1"/>
  <c r="AD5269" i="1"/>
  <c r="AE5269" i="1" s="1"/>
  <c r="Z5269" i="1"/>
  <c r="X5269" i="1"/>
  <c r="W5269" i="1"/>
  <c r="V5269" i="1"/>
  <c r="U5269" i="1"/>
  <c r="O5269" i="1"/>
  <c r="AN5268" i="1"/>
  <c r="AK5268" i="1"/>
  <c r="AJ5268" i="1"/>
  <c r="X5268" i="1"/>
  <c r="W5268" i="1"/>
  <c r="V5268" i="1"/>
  <c r="Z5268" i="1" s="1"/>
  <c r="U5268" i="1"/>
  <c r="O5268" i="1"/>
  <c r="AN5267" i="1"/>
  <c r="AK5267" i="1"/>
  <c r="AJ5267" i="1"/>
  <c r="AD5267" i="1"/>
  <c r="AE5267" i="1" s="1"/>
  <c r="Z5267" i="1"/>
  <c r="X5267" i="1"/>
  <c r="W5267" i="1"/>
  <c r="V5267" i="1"/>
  <c r="U5267" i="1"/>
  <c r="O5267" i="1"/>
  <c r="AN5266" i="1"/>
  <c r="AK5266" i="1"/>
  <c r="AJ5266" i="1"/>
  <c r="X5266" i="1"/>
  <c r="W5266" i="1"/>
  <c r="V5266" i="1"/>
  <c r="Z5266" i="1" s="1"/>
  <c r="U5266" i="1"/>
  <c r="O5266" i="1"/>
  <c r="AN5265" i="1"/>
  <c r="AK5265" i="1"/>
  <c r="AJ5265" i="1"/>
  <c r="AD5265" i="1"/>
  <c r="AE5265" i="1" s="1"/>
  <c r="Z5265" i="1"/>
  <c r="X5265" i="1"/>
  <c r="W5265" i="1"/>
  <c r="V5265" i="1"/>
  <c r="U5265" i="1"/>
  <c r="O5265" i="1"/>
  <c r="AN5264" i="1"/>
  <c r="AK5264" i="1"/>
  <c r="AJ5264" i="1"/>
  <c r="X5264" i="1"/>
  <c r="W5264" i="1"/>
  <c r="V5264" i="1"/>
  <c r="Z5264" i="1" s="1"/>
  <c r="U5264" i="1"/>
  <c r="O5264" i="1"/>
  <c r="AN5263" i="1"/>
  <c r="AK5263" i="1"/>
  <c r="AJ5263" i="1"/>
  <c r="AD5263" i="1"/>
  <c r="AE5263" i="1" s="1"/>
  <c r="Z5263" i="1"/>
  <c r="X5263" i="1"/>
  <c r="W5263" i="1"/>
  <c r="V5263" i="1"/>
  <c r="U5263" i="1"/>
  <c r="O5263" i="1"/>
  <c r="AN5262" i="1"/>
  <c r="AK5262" i="1"/>
  <c r="AJ5262" i="1"/>
  <c r="X5262" i="1"/>
  <c r="W5262" i="1"/>
  <c r="V5262" i="1"/>
  <c r="Z5262" i="1" s="1"/>
  <c r="U5262" i="1"/>
  <c r="O5262" i="1"/>
  <c r="AN5261" i="1"/>
  <c r="AK5261" i="1"/>
  <c r="AJ5261" i="1"/>
  <c r="AD5261" i="1"/>
  <c r="AE5261" i="1" s="1"/>
  <c r="Z5261" i="1"/>
  <c r="X5261" i="1"/>
  <c r="W5261" i="1"/>
  <c r="V5261" i="1"/>
  <c r="U5261" i="1"/>
  <c r="O5261" i="1"/>
  <c r="AN5260" i="1"/>
  <c r="AK5260" i="1"/>
  <c r="AJ5260" i="1"/>
  <c r="X5260" i="1"/>
  <c r="W5260" i="1"/>
  <c r="V5260" i="1"/>
  <c r="Z5260" i="1" s="1"/>
  <c r="U5260" i="1"/>
  <c r="O5260" i="1"/>
  <c r="AN5259" i="1"/>
  <c r="AK5259" i="1"/>
  <c r="AJ5259" i="1"/>
  <c r="AD5259" i="1"/>
  <c r="AE5259" i="1" s="1"/>
  <c r="Z5259" i="1"/>
  <c r="X5259" i="1"/>
  <c r="W5259" i="1"/>
  <c r="V5259" i="1"/>
  <c r="U5259" i="1"/>
  <c r="O5259" i="1"/>
  <c r="AN5258" i="1"/>
  <c r="AK5258" i="1"/>
  <c r="AJ5258" i="1"/>
  <c r="AB5258" i="1"/>
  <c r="AC5258" i="1" s="1"/>
  <c r="X5258" i="1"/>
  <c r="W5258" i="1"/>
  <c r="V5258" i="1"/>
  <c r="Z5258" i="1" s="1"/>
  <c r="U5258" i="1"/>
  <c r="O5258" i="1"/>
  <c r="AN5257" i="1"/>
  <c r="AK5257" i="1"/>
  <c r="AJ5257" i="1"/>
  <c r="AD5257" i="1"/>
  <c r="AE5257" i="1" s="1"/>
  <c r="Z5257" i="1"/>
  <c r="X5257" i="1"/>
  <c r="W5257" i="1"/>
  <c r="V5257" i="1"/>
  <c r="U5257" i="1"/>
  <c r="O5257" i="1"/>
  <c r="AN5256" i="1"/>
  <c r="AK5256" i="1"/>
  <c r="AJ5256" i="1"/>
  <c r="X5256" i="1"/>
  <c r="W5256" i="1"/>
  <c r="V5256" i="1"/>
  <c r="Z5256" i="1" s="1"/>
  <c r="U5256" i="1"/>
  <c r="O5256" i="1"/>
  <c r="AN5255" i="1"/>
  <c r="AK5255" i="1"/>
  <c r="AJ5255" i="1"/>
  <c r="AD5255" i="1"/>
  <c r="AE5255" i="1" s="1"/>
  <c r="Z5255" i="1"/>
  <c r="X5255" i="1"/>
  <c r="W5255" i="1"/>
  <c r="V5255" i="1"/>
  <c r="U5255" i="1"/>
  <c r="O5255" i="1"/>
  <c r="AN5254" i="1"/>
  <c r="AK5254" i="1"/>
  <c r="AJ5254" i="1"/>
  <c r="AB5254" i="1"/>
  <c r="AC5254" i="1" s="1"/>
  <c r="X5254" i="1"/>
  <c r="W5254" i="1"/>
  <c r="V5254" i="1"/>
  <c r="Z5254" i="1" s="1"/>
  <c r="U5254" i="1"/>
  <c r="O5254" i="1"/>
  <c r="AN5253" i="1"/>
  <c r="AK5253" i="1"/>
  <c r="AJ5253" i="1"/>
  <c r="AD5253" i="1"/>
  <c r="AE5253" i="1" s="1"/>
  <c r="Z5253" i="1"/>
  <c r="X5253" i="1"/>
  <c r="W5253" i="1"/>
  <c r="V5253" i="1"/>
  <c r="U5253" i="1"/>
  <c r="O5253" i="1"/>
  <c r="AN5252" i="1"/>
  <c r="AK5252" i="1"/>
  <c r="AJ5252" i="1"/>
  <c r="X5252" i="1"/>
  <c r="W5252" i="1"/>
  <c r="V5252" i="1"/>
  <c r="Z5252" i="1" s="1"/>
  <c r="U5252" i="1"/>
  <c r="O5252" i="1"/>
  <c r="AN5251" i="1"/>
  <c r="AK5251" i="1"/>
  <c r="AJ5251" i="1"/>
  <c r="AD5251" i="1"/>
  <c r="AE5251" i="1" s="1"/>
  <c r="Z5251" i="1"/>
  <c r="X5251" i="1"/>
  <c r="W5251" i="1"/>
  <c r="V5251" i="1"/>
  <c r="U5251" i="1"/>
  <c r="O5251" i="1"/>
  <c r="AN5250" i="1"/>
  <c r="AK5250" i="1"/>
  <c r="AJ5250" i="1"/>
  <c r="AB5250" i="1"/>
  <c r="AC5250" i="1" s="1"/>
  <c r="X5250" i="1"/>
  <c r="W5250" i="1"/>
  <c r="V5250" i="1"/>
  <c r="Z5250" i="1" s="1"/>
  <c r="U5250" i="1"/>
  <c r="O5250" i="1"/>
  <c r="AN5249" i="1"/>
  <c r="AK5249" i="1"/>
  <c r="AJ5249" i="1"/>
  <c r="AD5249" i="1"/>
  <c r="AE5249" i="1" s="1"/>
  <c r="Z5249" i="1"/>
  <c r="X5249" i="1"/>
  <c r="W5249" i="1"/>
  <c r="V5249" i="1"/>
  <c r="U5249" i="1"/>
  <c r="O5249" i="1"/>
  <c r="AN5248" i="1"/>
  <c r="AK5248" i="1"/>
  <c r="AJ5248" i="1"/>
  <c r="X5248" i="1"/>
  <c r="W5248" i="1"/>
  <c r="V5248" i="1"/>
  <c r="Z5248" i="1" s="1"/>
  <c r="U5248" i="1"/>
  <c r="O5248" i="1"/>
  <c r="AN5247" i="1"/>
  <c r="AK5247" i="1"/>
  <c r="AJ5247" i="1"/>
  <c r="AD5247" i="1"/>
  <c r="AE5247" i="1" s="1"/>
  <c r="Z5247" i="1"/>
  <c r="X5247" i="1"/>
  <c r="W5247" i="1"/>
  <c r="V5247" i="1"/>
  <c r="U5247" i="1"/>
  <c r="O5247" i="1"/>
  <c r="AN5246" i="1"/>
  <c r="AK5246" i="1"/>
  <c r="AJ5246" i="1"/>
  <c r="AB5246" i="1"/>
  <c r="AC5246" i="1" s="1"/>
  <c r="X5246" i="1"/>
  <c r="W5246" i="1"/>
  <c r="V5246" i="1"/>
  <c r="Z5246" i="1" s="1"/>
  <c r="U5246" i="1"/>
  <c r="O5246" i="1"/>
  <c r="AN5245" i="1"/>
  <c r="AK5245" i="1"/>
  <c r="AJ5245" i="1"/>
  <c r="AD5245" i="1"/>
  <c r="AE5245" i="1" s="1"/>
  <c r="Z5245" i="1"/>
  <c r="X5245" i="1"/>
  <c r="W5245" i="1"/>
  <c r="V5245" i="1"/>
  <c r="U5245" i="1"/>
  <c r="O5245" i="1"/>
  <c r="AN5244" i="1"/>
  <c r="AK5244" i="1"/>
  <c r="AJ5244" i="1"/>
  <c r="X5244" i="1"/>
  <c r="W5244" i="1"/>
  <c r="V5244" i="1"/>
  <c r="Z5244" i="1" s="1"/>
  <c r="U5244" i="1"/>
  <c r="O5244" i="1"/>
  <c r="AN5243" i="1"/>
  <c r="AK5243" i="1"/>
  <c r="AJ5243" i="1"/>
  <c r="AD5243" i="1"/>
  <c r="AE5243" i="1" s="1"/>
  <c r="Z5243" i="1"/>
  <c r="X5243" i="1"/>
  <c r="W5243" i="1"/>
  <c r="V5243" i="1"/>
  <c r="U5243" i="1"/>
  <c r="O5243" i="1"/>
  <c r="AN5242" i="1"/>
  <c r="AK5242" i="1"/>
  <c r="AJ5242" i="1"/>
  <c r="AB5242" i="1"/>
  <c r="AC5242" i="1" s="1"/>
  <c r="X5242" i="1"/>
  <c r="W5242" i="1"/>
  <c r="V5242" i="1"/>
  <c r="Z5242" i="1" s="1"/>
  <c r="U5242" i="1"/>
  <c r="O5242" i="1"/>
  <c r="AN5241" i="1"/>
  <c r="AK5241" i="1"/>
  <c r="AJ5241" i="1"/>
  <c r="AD5241" i="1"/>
  <c r="AE5241" i="1" s="1"/>
  <c r="Z5241" i="1"/>
  <c r="X5241" i="1"/>
  <c r="W5241" i="1"/>
  <c r="V5241" i="1"/>
  <c r="U5241" i="1"/>
  <c r="O5241" i="1"/>
  <c r="AN5240" i="1"/>
  <c r="AK5240" i="1"/>
  <c r="AJ5240" i="1"/>
  <c r="X5240" i="1"/>
  <c r="W5240" i="1"/>
  <c r="V5240" i="1"/>
  <c r="Z5240" i="1" s="1"/>
  <c r="U5240" i="1"/>
  <c r="O5240" i="1"/>
  <c r="AN5239" i="1"/>
  <c r="AK5239" i="1"/>
  <c r="AJ5239" i="1"/>
  <c r="AD5239" i="1"/>
  <c r="AE5239" i="1" s="1"/>
  <c r="Z5239" i="1"/>
  <c r="X5239" i="1"/>
  <c r="W5239" i="1"/>
  <c r="V5239" i="1"/>
  <c r="U5239" i="1"/>
  <c r="O5239" i="1"/>
  <c r="AN5238" i="1"/>
  <c r="AK5238" i="1"/>
  <c r="AJ5238" i="1"/>
  <c r="AB5238" i="1"/>
  <c r="AC5238" i="1" s="1"/>
  <c r="X5238" i="1"/>
  <c r="W5238" i="1"/>
  <c r="V5238" i="1"/>
  <c r="Z5238" i="1" s="1"/>
  <c r="U5238" i="1"/>
  <c r="O5238" i="1"/>
  <c r="AN5237" i="1"/>
  <c r="AK5237" i="1"/>
  <c r="AJ5237" i="1"/>
  <c r="AD5237" i="1"/>
  <c r="AE5237" i="1" s="1"/>
  <c r="Z5237" i="1"/>
  <c r="X5237" i="1"/>
  <c r="W5237" i="1"/>
  <c r="V5237" i="1"/>
  <c r="U5237" i="1"/>
  <c r="O5237" i="1"/>
  <c r="AN5236" i="1"/>
  <c r="AK5236" i="1"/>
  <c r="AJ5236" i="1"/>
  <c r="X5236" i="1"/>
  <c r="W5236" i="1"/>
  <c r="V5236" i="1"/>
  <c r="Z5236" i="1" s="1"/>
  <c r="U5236" i="1"/>
  <c r="O5236" i="1"/>
  <c r="AN5235" i="1"/>
  <c r="AK5235" i="1"/>
  <c r="AJ5235" i="1"/>
  <c r="AD5235" i="1"/>
  <c r="AE5235" i="1" s="1"/>
  <c r="Z5235" i="1"/>
  <c r="X5235" i="1"/>
  <c r="W5235" i="1"/>
  <c r="V5235" i="1"/>
  <c r="U5235" i="1"/>
  <c r="O5235" i="1"/>
  <c r="AN5234" i="1"/>
  <c r="AK5234" i="1"/>
  <c r="AJ5234" i="1"/>
  <c r="AB5234" i="1"/>
  <c r="AC5234" i="1" s="1"/>
  <c r="X5234" i="1"/>
  <c r="W5234" i="1"/>
  <c r="V5234" i="1"/>
  <c r="Z5234" i="1" s="1"/>
  <c r="U5234" i="1"/>
  <c r="O5234" i="1"/>
  <c r="AN5233" i="1"/>
  <c r="AK5233" i="1"/>
  <c r="AJ5233" i="1"/>
  <c r="AD5233" i="1"/>
  <c r="AE5233" i="1" s="1"/>
  <c r="Z5233" i="1"/>
  <c r="X5233" i="1"/>
  <c r="W5233" i="1"/>
  <c r="V5233" i="1"/>
  <c r="U5233" i="1"/>
  <c r="O5233" i="1"/>
  <c r="AN5232" i="1"/>
  <c r="AK5232" i="1"/>
  <c r="AJ5232" i="1"/>
  <c r="X5232" i="1"/>
  <c r="W5232" i="1"/>
  <c r="V5232" i="1"/>
  <c r="Z5232" i="1" s="1"/>
  <c r="U5232" i="1"/>
  <c r="O5232" i="1"/>
  <c r="AN5231" i="1"/>
  <c r="AK5231" i="1"/>
  <c r="AJ5231" i="1"/>
  <c r="AD5231" i="1"/>
  <c r="AE5231" i="1" s="1"/>
  <c r="Z5231" i="1"/>
  <c r="X5231" i="1"/>
  <c r="W5231" i="1"/>
  <c r="V5231" i="1"/>
  <c r="U5231" i="1"/>
  <c r="O5231" i="1"/>
  <c r="AN5230" i="1"/>
  <c r="AK5230" i="1"/>
  <c r="AJ5230" i="1"/>
  <c r="AB5230" i="1"/>
  <c r="AC5230" i="1" s="1"/>
  <c r="X5230" i="1"/>
  <c r="W5230" i="1"/>
  <c r="V5230" i="1"/>
  <c r="Z5230" i="1" s="1"/>
  <c r="U5230" i="1"/>
  <c r="O5230" i="1"/>
  <c r="AN5229" i="1"/>
  <c r="AK5229" i="1"/>
  <c r="AJ5229" i="1"/>
  <c r="AD5229" i="1"/>
  <c r="AE5229" i="1" s="1"/>
  <c r="Z5229" i="1"/>
  <c r="X5229" i="1"/>
  <c r="W5229" i="1"/>
  <c r="V5229" i="1"/>
  <c r="U5229" i="1"/>
  <c r="O5229" i="1"/>
  <c r="AN5228" i="1"/>
  <c r="AK5228" i="1"/>
  <c r="AJ5228" i="1"/>
  <c r="X5228" i="1"/>
  <c r="W5228" i="1"/>
  <c r="V5228" i="1"/>
  <c r="Z5228" i="1" s="1"/>
  <c r="U5228" i="1"/>
  <c r="O5228" i="1"/>
  <c r="AN5227" i="1"/>
  <c r="AK5227" i="1"/>
  <c r="AJ5227" i="1"/>
  <c r="AD5227" i="1"/>
  <c r="AE5227" i="1" s="1"/>
  <c r="Z5227" i="1"/>
  <c r="X5227" i="1"/>
  <c r="W5227" i="1"/>
  <c r="V5227" i="1"/>
  <c r="U5227" i="1"/>
  <c r="O5227" i="1"/>
  <c r="AN5226" i="1"/>
  <c r="AK5226" i="1"/>
  <c r="AJ5226" i="1"/>
  <c r="AB5226" i="1"/>
  <c r="AC5226" i="1" s="1"/>
  <c r="X5226" i="1"/>
  <c r="W5226" i="1"/>
  <c r="V5226" i="1"/>
  <c r="Z5226" i="1" s="1"/>
  <c r="U5226" i="1"/>
  <c r="O5226" i="1"/>
  <c r="AN5225" i="1"/>
  <c r="AK5225" i="1"/>
  <c r="AJ5225" i="1"/>
  <c r="AD5225" i="1"/>
  <c r="AE5225" i="1" s="1"/>
  <c r="Z5225" i="1"/>
  <c r="X5225" i="1"/>
  <c r="W5225" i="1"/>
  <c r="V5225" i="1"/>
  <c r="U5225" i="1"/>
  <c r="O5225" i="1"/>
  <c r="AN5224" i="1"/>
  <c r="AK5224" i="1"/>
  <c r="AJ5224" i="1"/>
  <c r="X5224" i="1"/>
  <c r="W5224" i="1"/>
  <c r="V5224" i="1"/>
  <c r="Z5224" i="1" s="1"/>
  <c r="U5224" i="1"/>
  <c r="O5224" i="1"/>
  <c r="AN5223" i="1"/>
  <c r="AK5223" i="1"/>
  <c r="AJ5223" i="1"/>
  <c r="AD5223" i="1"/>
  <c r="AE5223" i="1" s="1"/>
  <c r="Z5223" i="1"/>
  <c r="X5223" i="1"/>
  <c r="W5223" i="1"/>
  <c r="V5223" i="1"/>
  <c r="U5223" i="1"/>
  <c r="O5223" i="1"/>
  <c r="AN5222" i="1"/>
  <c r="AK5222" i="1"/>
  <c r="AJ5222" i="1"/>
  <c r="AB5222" i="1"/>
  <c r="AC5222" i="1" s="1"/>
  <c r="X5222" i="1"/>
  <c r="W5222" i="1"/>
  <c r="V5222" i="1"/>
  <c r="Z5222" i="1" s="1"/>
  <c r="U5222" i="1"/>
  <c r="O5222" i="1"/>
  <c r="AN5221" i="1"/>
  <c r="AK5221" i="1"/>
  <c r="AJ5221" i="1"/>
  <c r="AD5221" i="1"/>
  <c r="AE5221" i="1" s="1"/>
  <c r="Z5221" i="1"/>
  <c r="X5221" i="1"/>
  <c r="W5221" i="1"/>
  <c r="V5221" i="1"/>
  <c r="U5221" i="1"/>
  <c r="O5221" i="1"/>
  <c r="AN5220" i="1"/>
  <c r="AK5220" i="1"/>
  <c r="AJ5220" i="1"/>
  <c r="X5220" i="1"/>
  <c r="W5220" i="1"/>
  <c r="V5220" i="1"/>
  <c r="Z5220" i="1" s="1"/>
  <c r="U5220" i="1"/>
  <c r="O5220" i="1"/>
  <c r="AN5219" i="1"/>
  <c r="AK5219" i="1"/>
  <c r="AJ5219" i="1"/>
  <c r="AD5219" i="1"/>
  <c r="AE5219" i="1" s="1"/>
  <c r="Z5219" i="1"/>
  <c r="X5219" i="1"/>
  <c r="W5219" i="1"/>
  <c r="V5219" i="1"/>
  <c r="U5219" i="1"/>
  <c r="O5219" i="1"/>
  <c r="AN5218" i="1"/>
  <c r="AK5218" i="1"/>
  <c r="AJ5218" i="1"/>
  <c r="AB5218" i="1"/>
  <c r="AC5218" i="1" s="1"/>
  <c r="X5218" i="1"/>
  <c r="W5218" i="1"/>
  <c r="V5218" i="1"/>
  <c r="Z5218" i="1" s="1"/>
  <c r="U5218" i="1"/>
  <c r="O5218" i="1"/>
  <c r="AN5217" i="1"/>
  <c r="AK5217" i="1"/>
  <c r="AJ5217" i="1"/>
  <c r="AD5217" i="1"/>
  <c r="AE5217" i="1" s="1"/>
  <c r="Z5217" i="1"/>
  <c r="X5217" i="1"/>
  <c r="W5217" i="1"/>
  <c r="V5217" i="1"/>
  <c r="U5217" i="1"/>
  <c r="O5217" i="1"/>
  <c r="AN5216" i="1"/>
  <c r="AK5216" i="1"/>
  <c r="AJ5216" i="1"/>
  <c r="X5216" i="1"/>
  <c r="W5216" i="1"/>
  <c r="V5216" i="1"/>
  <c r="Z5216" i="1" s="1"/>
  <c r="U5216" i="1"/>
  <c r="O5216" i="1"/>
  <c r="AN5215" i="1"/>
  <c r="AK5215" i="1"/>
  <c r="AJ5215" i="1"/>
  <c r="AD5215" i="1"/>
  <c r="AE5215" i="1" s="1"/>
  <c r="Z5215" i="1"/>
  <c r="X5215" i="1"/>
  <c r="W5215" i="1"/>
  <c r="V5215" i="1"/>
  <c r="U5215" i="1"/>
  <c r="O5215" i="1"/>
  <c r="AN5214" i="1"/>
  <c r="AK5214" i="1"/>
  <c r="AJ5214" i="1"/>
  <c r="AB5214" i="1"/>
  <c r="AC5214" i="1" s="1"/>
  <c r="X5214" i="1"/>
  <c r="W5214" i="1"/>
  <c r="V5214" i="1"/>
  <c r="Z5214" i="1" s="1"/>
  <c r="U5214" i="1"/>
  <c r="O5214" i="1"/>
  <c r="AN5213" i="1"/>
  <c r="AK5213" i="1"/>
  <c r="AJ5213" i="1"/>
  <c r="AD5213" i="1"/>
  <c r="AE5213" i="1" s="1"/>
  <c r="Z5213" i="1"/>
  <c r="X5213" i="1"/>
  <c r="W5213" i="1"/>
  <c r="V5213" i="1"/>
  <c r="U5213" i="1"/>
  <c r="O5213" i="1"/>
  <c r="AN5212" i="1"/>
  <c r="AK5212" i="1"/>
  <c r="AJ5212" i="1"/>
  <c r="X5212" i="1"/>
  <c r="W5212" i="1"/>
  <c r="V5212" i="1"/>
  <c r="Z5212" i="1" s="1"/>
  <c r="U5212" i="1"/>
  <c r="O5212" i="1"/>
  <c r="AN5211" i="1"/>
  <c r="AK5211" i="1"/>
  <c r="AJ5211" i="1"/>
  <c r="AD5211" i="1"/>
  <c r="AE5211" i="1" s="1"/>
  <c r="Z5211" i="1"/>
  <c r="X5211" i="1"/>
  <c r="W5211" i="1"/>
  <c r="V5211" i="1"/>
  <c r="U5211" i="1"/>
  <c r="O5211" i="1"/>
  <c r="AN5210" i="1"/>
  <c r="AK5210" i="1"/>
  <c r="AJ5210" i="1"/>
  <c r="AB5210" i="1"/>
  <c r="AC5210" i="1" s="1"/>
  <c r="X5210" i="1"/>
  <c r="W5210" i="1"/>
  <c r="V5210" i="1"/>
  <c r="Z5210" i="1" s="1"/>
  <c r="U5210" i="1"/>
  <c r="O5210" i="1"/>
  <c r="AN5209" i="1"/>
  <c r="AK5209" i="1"/>
  <c r="AJ5209" i="1"/>
  <c r="AD5209" i="1"/>
  <c r="AE5209" i="1" s="1"/>
  <c r="Z5209" i="1"/>
  <c r="X5209" i="1"/>
  <c r="W5209" i="1"/>
  <c r="V5209" i="1"/>
  <c r="U5209" i="1"/>
  <c r="O5209" i="1"/>
  <c r="AN5208" i="1"/>
  <c r="AK5208" i="1"/>
  <c r="AJ5208" i="1"/>
  <c r="X5208" i="1"/>
  <c r="W5208" i="1"/>
  <c r="V5208" i="1"/>
  <c r="Z5208" i="1" s="1"/>
  <c r="U5208" i="1"/>
  <c r="O5208" i="1"/>
  <c r="AN5207" i="1"/>
  <c r="AK5207" i="1"/>
  <c r="AJ5207" i="1"/>
  <c r="AD5207" i="1"/>
  <c r="AE5207" i="1" s="1"/>
  <c r="Z5207" i="1"/>
  <c r="X5207" i="1"/>
  <c r="W5207" i="1"/>
  <c r="V5207" i="1"/>
  <c r="U5207" i="1"/>
  <c r="O5207" i="1"/>
  <c r="AN5206" i="1"/>
  <c r="AK5206" i="1"/>
  <c r="AJ5206" i="1"/>
  <c r="AB5206" i="1"/>
  <c r="AC5206" i="1" s="1"/>
  <c r="X5206" i="1"/>
  <c r="W5206" i="1"/>
  <c r="V5206" i="1"/>
  <c r="Z5206" i="1" s="1"/>
  <c r="U5206" i="1"/>
  <c r="O5206" i="1"/>
  <c r="AN5205" i="1"/>
  <c r="AK5205" i="1"/>
  <c r="AJ5205" i="1"/>
  <c r="AD5205" i="1"/>
  <c r="AE5205" i="1" s="1"/>
  <c r="Z5205" i="1"/>
  <c r="X5205" i="1"/>
  <c r="W5205" i="1"/>
  <c r="V5205" i="1"/>
  <c r="U5205" i="1"/>
  <c r="O5205" i="1"/>
  <c r="AN5204" i="1"/>
  <c r="AK5204" i="1"/>
  <c r="AJ5204" i="1"/>
  <c r="X5204" i="1"/>
  <c r="W5204" i="1"/>
  <c r="V5204" i="1"/>
  <c r="Z5204" i="1" s="1"/>
  <c r="U5204" i="1"/>
  <c r="O5204" i="1"/>
  <c r="AN5203" i="1"/>
  <c r="AK5203" i="1"/>
  <c r="AJ5203" i="1"/>
  <c r="AD5203" i="1"/>
  <c r="AE5203" i="1" s="1"/>
  <c r="Z5203" i="1"/>
  <c r="X5203" i="1"/>
  <c r="W5203" i="1"/>
  <c r="V5203" i="1"/>
  <c r="U5203" i="1"/>
  <c r="O5203" i="1"/>
  <c r="AN5202" i="1"/>
  <c r="AK5202" i="1"/>
  <c r="AJ5202" i="1"/>
  <c r="AB5202" i="1"/>
  <c r="AC5202" i="1" s="1"/>
  <c r="X5202" i="1"/>
  <c r="W5202" i="1"/>
  <c r="V5202" i="1"/>
  <c r="Z5202" i="1" s="1"/>
  <c r="U5202" i="1"/>
  <c r="O5202" i="1"/>
  <c r="AN5201" i="1"/>
  <c r="AK5201" i="1"/>
  <c r="AJ5201" i="1"/>
  <c r="AD5201" i="1"/>
  <c r="AE5201" i="1" s="1"/>
  <c r="Z5201" i="1"/>
  <c r="X5201" i="1"/>
  <c r="W5201" i="1"/>
  <c r="V5201" i="1"/>
  <c r="U5201" i="1"/>
  <c r="O5201" i="1"/>
  <c r="AN5200" i="1"/>
  <c r="AK5200" i="1"/>
  <c r="AJ5200" i="1"/>
  <c r="X5200" i="1"/>
  <c r="W5200" i="1"/>
  <c r="V5200" i="1"/>
  <c r="Z5200" i="1" s="1"/>
  <c r="U5200" i="1"/>
  <c r="O5200" i="1"/>
  <c r="AN5199" i="1"/>
  <c r="AK5199" i="1"/>
  <c r="AJ5199" i="1"/>
  <c r="AD5199" i="1"/>
  <c r="AE5199" i="1" s="1"/>
  <c r="Z5199" i="1"/>
  <c r="X5199" i="1"/>
  <c r="W5199" i="1"/>
  <c r="V5199" i="1"/>
  <c r="U5199" i="1"/>
  <c r="O5199" i="1"/>
  <c r="AN5198" i="1"/>
  <c r="AK5198" i="1"/>
  <c r="AJ5198" i="1"/>
  <c r="AB5198" i="1"/>
  <c r="AC5198" i="1" s="1"/>
  <c r="X5198" i="1"/>
  <c r="W5198" i="1"/>
  <c r="V5198" i="1"/>
  <c r="Z5198" i="1" s="1"/>
  <c r="U5198" i="1"/>
  <c r="O5198" i="1"/>
  <c r="AN5197" i="1"/>
  <c r="AK5197" i="1"/>
  <c r="AJ5197" i="1"/>
  <c r="AD5197" i="1"/>
  <c r="AE5197" i="1" s="1"/>
  <c r="Z5197" i="1"/>
  <c r="X5197" i="1"/>
  <c r="W5197" i="1"/>
  <c r="V5197" i="1"/>
  <c r="U5197" i="1"/>
  <c r="O5197" i="1"/>
  <c r="AN5196" i="1"/>
  <c r="AK5196" i="1"/>
  <c r="AJ5196" i="1"/>
  <c r="X5196" i="1"/>
  <c r="W5196" i="1"/>
  <c r="V5196" i="1"/>
  <c r="Z5196" i="1" s="1"/>
  <c r="U5196" i="1"/>
  <c r="O5196" i="1"/>
  <c r="AN5195" i="1"/>
  <c r="AK5195" i="1"/>
  <c r="AJ5195" i="1"/>
  <c r="AD5195" i="1"/>
  <c r="AE5195" i="1" s="1"/>
  <c r="Z5195" i="1"/>
  <c r="X5195" i="1"/>
  <c r="W5195" i="1"/>
  <c r="V5195" i="1"/>
  <c r="U5195" i="1"/>
  <c r="O5195" i="1"/>
  <c r="AN5194" i="1"/>
  <c r="AK5194" i="1"/>
  <c r="AJ5194" i="1"/>
  <c r="AB5194" i="1"/>
  <c r="AC5194" i="1" s="1"/>
  <c r="X5194" i="1"/>
  <c r="W5194" i="1"/>
  <c r="V5194" i="1"/>
  <c r="Z5194" i="1" s="1"/>
  <c r="U5194" i="1"/>
  <c r="O5194" i="1"/>
  <c r="AN5193" i="1"/>
  <c r="AK5193" i="1"/>
  <c r="AJ5193" i="1"/>
  <c r="AD5193" i="1"/>
  <c r="AE5193" i="1" s="1"/>
  <c r="Z5193" i="1"/>
  <c r="X5193" i="1"/>
  <c r="W5193" i="1"/>
  <c r="V5193" i="1"/>
  <c r="U5193" i="1"/>
  <c r="O5193" i="1"/>
  <c r="AN5192" i="1"/>
  <c r="AK5192" i="1"/>
  <c r="AJ5192" i="1"/>
  <c r="X5192" i="1"/>
  <c r="W5192" i="1"/>
  <c r="V5192" i="1"/>
  <c r="Z5192" i="1" s="1"/>
  <c r="U5192" i="1"/>
  <c r="O5192" i="1"/>
  <c r="AN5191" i="1"/>
  <c r="AK5191" i="1"/>
  <c r="AJ5191" i="1"/>
  <c r="AD5191" i="1"/>
  <c r="AE5191" i="1" s="1"/>
  <c r="Z5191" i="1"/>
  <c r="X5191" i="1"/>
  <c r="W5191" i="1"/>
  <c r="V5191" i="1"/>
  <c r="U5191" i="1"/>
  <c r="O5191" i="1"/>
  <c r="AN5190" i="1"/>
  <c r="AK5190" i="1"/>
  <c r="AJ5190" i="1"/>
  <c r="AB5190" i="1"/>
  <c r="AC5190" i="1" s="1"/>
  <c r="X5190" i="1"/>
  <c r="W5190" i="1"/>
  <c r="V5190" i="1"/>
  <c r="Z5190" i="1" s="1"/>
  <c r="U5190" i="1"/>
  <c r="O5190" i="1"/>
  <c r="AN5189" i="1"/>
  <c r="AK5189" i="1"/>
  <c r="AJ5189" i="1"/>
  <c r="AD5189" i="1"/>
  <c r="AE5189" i="1" s="1"/>
  <c r="Z5189" i="1"/>
  <c r="X5189" i="1"/>
  <c r="W5189" i="1"/>
  <c r="V5189" i="1"/>
  <c r="U5189" i="1"/>
  <c r="O5189" i="1"/>
  <c r="AN5188" i="1"/>
  <c r="AK5188" i="1"/>
  <c r="AJ5188" i="1"/>
  <c r="X5188" i="1"/>
  <c r="W5188" i="1"/>
  <c r="V5188" i="1"/>
  <c r="Z5188" i="1" s="1"/>
  <c r="U5188" i="1"/>
  <c r="O5188" i="1"/>
  <c r="AN5187" i="1"/>
  <c r="AK5187" i="1"/>
  <c r="AJ5187" i="1"/>
  <c r="AD5187" i="1"/>
  <c r="AE5187" i="1" s="1"/>
  <c r="Z5187" i="1"/>
  <c r="X5187" i="1"/>
  <c r="W5187" i="1"/>
  <c r="V5187" i="1"/>
  <c r="U5187" i="1"/>
  <c r="O5187" i="1"/>
  <c r="AN5186" i="1"/>
  <c r="AK5186" i="1"/>
  <c r="AJ5186" i="1"/>
  <c r="AB5186" i="1"/>
  <c r="AC5186" i="1" s="1"/>
  <c r="X5186" i="1"/>
  <c r="W5186" i="1"/>
  <c r="V5186" i="1"/>
  <c r="Z5186" i="1" s="1"/>
  <c r="U5186" i="1"/>
  <c r="O5186" i="1"/>
  <c r="AN5185" i="1"/>
  <c r="AK5185" i="1"/>
  <c r="AJ5185" i="1"/>
  <c r="AD5185" i="1"/>
  <c r="AE5185" i="1" s="1"/>
  <c r="Z5185" i="1"/>
  <c r="X5185" i="1"/>
  <c r="W5185" i="1"/>
  <c r="V5185" i="1"/>
  <c r="U5185" i="1"/>
  <c r="O5185" i="1"/>
  <c r="AN5184" i="1"/>
  <c r="AK5184" i="1"/>
  <c r="AJ5184" i="1"/>
  <c r="X5184" i="1"/>
  <c r="W5184" i="1"/>
  <c r="V5184" i="1"/>
  <c r="Z5184" i="1" s="1"/>
  <c r="U5184" i="1"/>
  <c r="O5184" i="1"/>
  <c r="AN5183" i="1"/>
  <c r="AK5183" i="1"/>
  <c r="AJ5183" i="1"/>
  <c r="AD5183" i="1"/>
  <c r="AE5183" i="1" s="1"/>
  <c r="Z5183" i="1"/>
  <c r="X5183" i="1"/>
  <c r="W5183" i="1"/>
  <c r="V5183" i="1"/>
  <c r="U5183" i="1"/>
  <c r="O5183" i="1"/>
  <c r="AN5182" i="1"/>
  <c r="AK5182" i="1"/>
  <c r="AJ5182" i="1"/>
  <c r="AB5182" i="1"/>
  <c r="AC5182" i="1" s="1"/>
  <c r="X5182" i="1"/>
  <c r="W5182" i="1"/>
  <c r="V5182" i="1"/>
  <c r="Z5182" i="1" s="1"/>
  <c r="U5182" i="1"/>
  <c r="O5182" i="1"/>
  <c r="AN5181" i="1"/>
  <c r="AK5181" i="1"/>
  <c r="AJ5181" i="1"/>
  <c r="AD5181" i="1"/>
  <c r="AE5181" i="1" s="1"/>
  <c r="Z5181" i="1"/>
  <c r="X5181" i="1"/>
  <c r="W5181" i="1"/>
  <c r="V5181" i="1"/>
  <c r="U5181" i="1"/>
  <c r="O5181" i="1"/>
  <c r="AN5180" i="1"/>
  <c r="AK5180" i="1"/>
  <c r="AJ5180" i="1"/>
  <c r="X5180" i="1"/>
  <c r="W5180" i="1"/>
  <c r="V5180" i="1"/>
  <c r="Z5180" i="1" s="1"/>
  <c r="U5180" i="1"/>
  <c r="O5180" i="1"/>
  <c r="AN5179" i="1"/>
  <c r="AK5179" i="1"/>
  <c r="AJ5179" i="1"/>
  <c r="AD5179" i="1"/>
  <c r="AE5179" i="1" s="1"/>
  <c r="Z5179" i="1"/>
  <c r="X5179" i="1"/>
  <c r="W5179" i="1"/>
  <c r="V5179" i="1"/>
  <c r="U5179" i="1"/>
  <c r="O5179" i="1"/>
  <c r="AN5178" i="1"/>
  <c r="AK5178" i="1"/>
  <c r="AJ5178" i="1"/>
  <c r="AB5178" i="1"/>
  <c r="AC5178" i="1" s="1"/>
  <c r="X5178" i="1"/>
  <c r="W5178" i="1"/>
  <c r="V5178" i="1"/>
  <c r="Z5178" i="1" s="1"/>
  <c r="U5178" i="1"/>
  <c r="O5178" i="1"/>
  <c r="AN5177" i="1"/>
  <c r="AK5177" i="1"/>
  <c r="AJ5177" i="1"/>
  <c r="AD5177" i="1"/>
  <c r="AE5177" i="1" s="1"/>
  <c r="Z5177" i="1"/>
  <c r="X5177" i="1"/>
  <c r="W5177" i="1"/>
  <c r="V5177" i="1"/>
  <c r="U5177" i="1"/>
  <c r="O5177" i="1"/>
  <c r="AN5176" i="1"/>
  <c r="AK5176" i="1"/>
  <c r="AJ5176" i="1"/>
  <c r="X5176" i="1"/>
  <c r="W5176" i="1"/>
  <c r="V5176" i="1"/>
  <c r="Z5176" i="1" s="1"/>
  <c r="U5176" i="1"/>
  <c r="O5176" i="1"/>
  <c r="AN5175" i="1"/>
  <c r="AK5175" i="1"/>
  <c r="AJ5175" i="1"/>
  <c r="AD5175" i="1"/>
  <c r="AE5175" i="1" s="1"/>
  <c r="Z5175" i="1"/>
  <c r="X5175" i="1"/>
  <c r="W5175" i="1"/>
  <c r="V5175" i="1"/>
  <c r="U5175" i="1"/>
  <c r="O5175" i="1"/>
  <c r="AN5174" i="1"/>
  <c r="AK5174" i="1"/>
  <c r="AJ5174" i="1"/>
  <c r="AB5174" i="1"/>
  <c r="AC5174" i="1" s="1"/>
  <c r="X5174" i="1"/>
  <c r="W5174" i="1"/>
  <c r="V5174" i="1"/>
  <c r="Z5174" i="1" s="1"/>
  <c r="U5174" i="1"/>
  <c r="O5174" i="1"/>
  <c r="AN5173" i="1"/>
  <c r="AK5173" i="1"/>
  <c r="AJ5173" i="1"/>
  <c r="AD5173" i="1"/>
  <c r="AE5173" i="1" s="1"/>
  <c r="Z5173" i="1"/>
  <c r="X5173" i="1"/>
  <c r="W5173" i="1"/>
  <c r="V5173" i="1"/>
  <c r="U5173" i="1"/>
  <c r="O5173" i="1"/>
  <c r="AN5172" i="1"/>
  <c r="AK5172" i="1"/>
  <c r="AJ5172" i="1"/>
  <c r="X5172" i="1"/>
  <c r="W5172" i="1"/>
  <c r="V5172" i="1"/>
  <c r="Z5172" i="1" s="1"/>
  <c r="U5172" i="1"/>
  <c r="O5172" i="1"/>
  <c r="AN5171" i="1"/>
  <c r="AK5171" i="1"/>
  <c r="AJ5171" i="1"/>
  <c r="AD5171" i="1"/>
  <c r="AE5171" i="1" s="1"/>
  <c r="Z5171" i="1"/>
  <c r="X5171" i="1"/>
  <c r="W5171" i="1"/>
  <c r="V5171" i="1"/>
  <c r="U5171" i="1"/>
  <c r="O5171" i="1"/>
  <c r="AN5170" i="1"/>
  <c r="AK5170" i="1"/>
  <c r="AJ5170" i="1"/>
  <c r="AB5170" i="1"/>
  <c r="AC5170" i="1" s="1"/>
  <c r="X5170" i="1"/>
  <c r="W5170" i="1"/>
  <c r="V5170" i="1"/>
  <c r="Z5170" i="1" s="1"/>
  <c r="U5170" i="1"/>
  <c r="O5170" i="1"/>
  <c r="AN5169" i="1"/>
  <c r="AK5169" i="1"/>
  <c r="AJ5169" i="1"/>
  <c r="AD5169" i="1"/>
  <c r="AE5169" i="1" s="1"/>
  <c r="Z5169" i="1"/>
  <c r="X5169" i="1"/>
  <c r="W5169" i="1"/>
  <c r="V5169" i="1"/>
  <c r="U5169" i="1"/>
  <c r="O5169" i="1"/>
  <c r="AN5168" i="1"/>
  <c r="AK5168" i="1"/>
  <c r="AJ5168" i="1"/>
  <c r="X5168" i="1"/>
  <c r="W5168" i="1"/>
  <c r="V5168" i="1"/>
  <c r="Z5168" i="1" s="1"/>
  <c r="U5168" i="1"/>
  <c r="O5168" i="1"/>
  <c r="AN5167" i="1"/>
  <c r="AK5167" i="1"/>
  <c r="AJ5167" i="1"/>
  <c r="AD5167" i="1"/>
  <c r="AE5167" i="1" s="1"/>
  <c r="Z5167" i="1"/>
  <c r="X5167" i="1"/>
  <c r="W5167" i="1"/>
  <c r="V5167" i="1"/>
  <c r="U5167" i="1"/>
  <c r="O5167" i="1"/>
  <c r="AN5166" i="1"/>
  <c r="AK5166" i="1"/>
  <c r="AJ5166" i="1"/>
  <c r="AB5166" i="1"/>
  <c r="AC5166" i="1" s="1"/>
  <c r="X5166" i="1"/>
  <c r="W5166" i="1"/>
  <c r="V5166" i="1"/>
  <c r="Z5166" i="1" s="1"/>
  <c r="U5166" i="1"/>
  <c r="O5166" i="1"/>
  <c r="AN5165" i="1"/>
  <c r="AK5165" i="1"/>
  <c r="AJ5165" i="1"/>
  <c r="AD5165" i="1"/>
  <c r="AE5165" i="1" s="1"/>
  <c r="Z5165" i="1"/>
  <c r="X5165" i="1"/>
  <c r="W5165" i="1"/>
  <c r="V5165" i="1"/>
  <c r="U5165" i="1"/>
  <c r="O5165" i="1"/>
  <c r="AN5164" i="1"/>
  <c r="AK5164" i="1"/>
  <c r="AJ5164" i="1"/>
  <c r="X5164" i="1"/>
  <c r="W5164" i="1"/>
  <c r="V5164" i="1"/>
  <c r="Z5164" i="1" s="1"/>
  <c r="U5164" i="1"/>
  <c r="O5164" i="1"/>
  <c r="AN5163" i="1"/>
  <c r="AK5163" i="1"/>
  <c r="AJ5163" i="1"/>
  <c r="AD5163" i="1"/>
  <c r="AE5163" i="1" s="1"/>
  <c r="Z5163" i="1"/>
  <c r="X5163" i="1"/>
  <c r="W5163" i="1"/>
  <c r="V5163" i="1"/>
  <c r="U5163" i="1"/>
  <c r="O5163" i="1"/>
  <c r="AN5162" i="1"/>
  <c r="AK5162" i="1"/>
  <c r="AJ5162" i="1"/>
  <c r="AB5162" i="1"/>
  <c r="AC5162" i="1" s="1"/>
  <c r="X5162" i="1"/>
  <c r="W5162" i="1"/>
  <c r="V5162" i="1"/>
  <c r="Z5162" i="1" s="1"/>
  <c r="U5162" i="1"/>
  <c r="O5162" i="1"/>
  <c r="AN5161" i="1"/>
  <c r="AK5161" i="1"/>
  <c r="AJ5161" i="1"/>
  <c r="AD5161" i="1"/>
  <c r="AE5161" i="1" s="1"/>
  <c r="Z5161" i="1"/>
  <c r="X5161" i="1"/>
  <c r="W5161" i="1"/>
  <c r="V5161" i="1"/>
  <c r="U5161" i="1"/>
  <c r="O5161" i="1"/>
  <c r="AN5160" i="1"/>
  <c r="AK5160" i="1"/>
  <c r="AJ5160" i="1"/>
  <c r="X5160" i="1"/>
  <c r="W5160" i="1"/>
  <c r="V5160" i="1"/>
  <c r="Z5160" i="1" s="1"/>
  <c r="U5160" i="1"/>
  <c r="O5160" i="1"/>
  <c r="AN5159" i="1"/>
  <c r="AK5159" i="1"/>
  <c r="AJ5159" i="1"/>
  <c r="AD5159" i="1"/>
  <c r="AE5159" i="1" s="1"/>
  <c r="Z5159" i="1"/>
  <c r="X5159" i="1"/>
  <c r="W5159" i="1"/>
  <c r="V5159" i="1"/>
  <c r="U5159" i="1"/>
  <c r="O5159" i="1"/>
  <c r="AN5158" i="1"/>
  <c r="AK5158" i="1"/>
  <c r="AJ5158" i="1"/>
  <c r="AB5158" i="1"/>
  <c r="AC5158" i="1" s="1"/>
  <c r="X5158" i="1"/>
  <c r="W5158" i="1"/>
  <c r="V5158" i="1"/>
  <c r="Z5158" i="1" s="1"/>
  <c r="U5158" i="1"/>
  <c r="O5158" i="1"/>
  <c r="AN5157" i="1"/>
  <c r="AK5157" i="1"/>
  <c r="AJ5157" i="1"/>
  <c r="AD5157" i="1"/>
  <c r="AE5157" i="1" s="1"/>
  <c r="Z5157" i="1"/>
  <c r="X5157" i="1"/>
  <c r="W5157" i="1"/>
  <c r="V5157" i="1"/>
  <c r="U5157" i="1"/>
  <c r="O5157" i="1"/>
  <c r="AN5156" i="1"/>
  <c r="AK5156" i="1"/>
  <c r="AJ5156" i="1"/>
  <c r="X5156" i="1"/>
  <c r="W5156" i="1"/>
  <c r="V5156" i="1"/>
  <c r="Z5156" i="1" s="1"/>
  <c r="U5156" i="1"/>
  <c r="O5156" i="1"/>
  <c r="AN5155" i="1"/>
  <c r="AK5155" i="1"/>
  <c r="AJ5155" i="1"/>
  <c r="AD5155" i="1"/>
  <c r="AE5155" i="1" s="1"/>
  <c r="Z5155" i="1"/>
  <c r="X5155" i="1"/>
  <c r="W5155" i="1"/>
  <c r="V5155" i="1"/>
  <c r="U5155" i="1"/>
  <c r="O5155" i="1"/>
  <c r="AN5154" i="1"/>
  <c r="AK5154" i="1"/>
  <c r="AJ5154" i="1"/>
  <c r="AB5154" i="1"/>
  <c r="AC5154" i="1" s="1"/>
  <c r="X5154" i="1"/>
  <c r="W5154" i="1"/>
  <c r="V5154" i="1"/>
  <c r="Z5154" i="1" s="1"/>
  <c r="U5154" i="1"/>
  <c r="O5154" i="1"/>
  <c r="AN5153" i="1"/>
  <c r="AK5153" i="1"/>
  <c r="AJ5153" i="1"/>
  <c r="AD5153" i="1"/>
  <c r="AE5153" i="1" s="1"/>
  <c r="Z5153" i="1"/>
  <c r="X5153" i="1"/>
  <c r="W5153" i="1"/>
  <c r="V5153" i="1"/>
  <c r="U5153" i="1"/>
  <c r="O5153" i="1"/>
  <c r="AN5152" i="1"/>
  <c r="AK5152" i="1"/>
  <c r="AJ5152" i="1"/>
  <c r="X5152" i="1"/>
  <c r="W5152" i="1"/>
  <c r="V5152" i="1"/>
  <c r="Z5152" i="1" s="1"/>
  <c r="U5152" i="1"/>
  <c r="O5152" i="1"/>
  <c r="AN5151" i="1"/>
  <c r="AK5151" i="1"/>
  <c r="AJ5151" i="1"/>
  <c r="AD5151" i="1"/>
  <c r="AE5151" i="1" s="1"/>
  <c r="Z5151" i="1"/>
  <c r="X5151" i="1"/>
  <c r="W5151" i="1"/>
  <c r="V5151" i="1"/>
  <c r="U5151" i="1"/>
  <c r="O5151" i="1"/>
  <c r="AN5150" i="1"/>
  <c r="AK5150" i="1"/>
  <c r="AJ5150" i="1"/>
  <c r="AB5150" i="1"/>
  <c r="AC5150" i="1" s="1"/>
  <c r="X5150" i="1"/>
  <c r="W5150" i="1"/>
  <c r="V5150" i="1"/>
  <c r="Z5150" i="1" s="1"/>
  <c r="U5150" i="1"/>
  <c r="O5150" i="1"/>
  <c r="AN5149" i="1"/>
  <c r="AK5149" i="1"/>
  <c r="AJ5149" i="1"/>
  <c r="AD5149" i="1"/>
  <c r="AE5149" i="1" s="1"/>
  <c r="Z5149" i="1"/>
  <c r="X5149" i="1"/>
  <c r="W5149" i="1"/>
  <c r="V5149" i="1"/>
  <c r="U5149" i="1"/>
  <c r="O5149" i="1"/>
  <c r="AN5148" i="1"/>
  <c r="AK5148" i="1"/>
  <c r="AJ5148" i="1"/>
  <c r="X5148" i="1"/>
  <c r="W5148" i="1"/>
  <c r="V5148" i="1"/>
  <c r="Z5148" i="1" s="1"/>
  <c r="U5148" i="1"/>
  <c r="O5148" i="1"/>
  <c r="AN5147" i="1"/>
  <c r="AK5147" i="1"/>
  <c r="AJ5147" i="1"/>
  <c r="AD5147" i="1"/>
  <c r="AE5147" i="1" s="1"/>
  <c r="Z5147" i="1"/>
  <c r="X5147" i="1"/>
  <c r="W5147" i="1"/>
  <c r="V5147" i="1"/>
  <c r="U5147" i="1"/>
  <c r="O5147" i="1"/>
  <c r="AN5146" i="1"/>
  <c r="AK5146" i="1"/>
  <c r="AJ5146" i="1"/>
  <c r="AB5146" i="1"/>
  <c r="AC5146" i="1" s="1"/>
  <c r="X5146" i="1"/>
  <c r="W5146" i="1"/>
  <c r="V5146" i="1"/>
  <c r="Z5146" i="1" s="1"/>
  <c r="U5146" i="1"/>
  <c r="O5146" i="1"/>
  <c r="AN5145" i="1"/>
  <c r="AK5145" i="1"/>
  <c r="AJ5145" i="1"/>
  <c r="AD5145" i="1"/>
  <c r="AE5145" i="1" s="1"/>
  <c r="Z5145" i="1"/>
  <c r="X5145" i="1"/>
  <c r="W5145" i="1"/>
  <c r="V5145" i="1"/>
  <c r="U5145" i="1"/>
  <c r="O5145" i="1"/>
  <c r="AN5144" i="1"/>
  <c r="AK5144" i="1"/>
  <c r="AJ5144" i="1"/>
  <c r="AD5144" i="1"/>
  <c r="AE5144" i="1" s="1"/>
  <c r="Z5144" i="1"/>
  <c r="X5144" i="1"/>
  <c r="W5144" i="1"/>
  <c r="V5144" i="1"/>
  <c r="U5144" i="1"/>
  <c r="O5144" i="1"/>
  <c r="AN5143" i="1"/>
  <c r="AK5143" i="1"/>
  <c r="AJ5143" i="1"/>
  <c r="X5143" i="1"/>
  <c r="W5143" i="1"/>
  <c r="V5143" i="1"/>
  <c r="Z5143" i="1" s="1"/>
  <c r="U5143" i="1"/>
  <c r="O5143" i="1"/>
  <c r="AN5142" i="1"/>
  <c r="AK5142" i="1"/>
  <c r="AJ5142" i="1"/>
  <c r="AD5142" i="1"/>
  <c r="AE5142" i="1" s="1"/>
  <c r="Z5142" i="1"/>
  <c r="X5142" i="1"/>
  <c r="W5142" i="1"/>
  <c r="V5142" i="1"/>
  <c r="U5142" i="1"/>
  <c r="O5142" i="1"/>
  <c r="AN5141" i="1"/>
  <c r="AK5141" i="1"/>
  <c r="AJ5141" i="1"/>
  <c r="X5141" i="1"/>
  <c r="W5141" i="1"/>
  <c r="V5141" i="1"/>
  <c r="Z5141" i="1" s="1"/>
  <c r="U5141" i="1"/>
  <c r="O5141" i="1"/>
  <c r="AN5140" i="1"/>
  <c r="AK5140" i="1"/>
  <c r="AJ5140" i="1"/>
  <c r="AD5140" i="1"/>
  <c r="AE5140" i="1" s="1"/>
  <c r="Z5140" i="1"/>
  <c r="X5140" i="1"/>
  <c r="W5140" i="1"/>
  <c r="V5140" i="1"/>
  <c r="U5140" i="1"/>
  <c r="O5140" i="1"/>
  <c r="AN5139" i="1"/>
  <c r="AK5139" i="1"/>
  <c r="AJ5139" i="1"/>
  <c r="X5139" i="1"/>
  <c r="W5139" i="1"/>
  <c r="V5139" i="1"/>
  <c r="Z5139" i="1" s="1"/>
  <c r="U5139" i="1"/>
  <c r="O5139" i="1"/>
  <c r="AN5138" i="1"/>
  <c r="AK5138" i="1"/>
  <c r="AJ5138" i="1"/>
  <c r="AD5138" i="1"/>
  <c r="AE5138" i="1" s="1"/>
  <c r="Z5138" i="1"/>
  <c r="X5138" i="1"/>
  <c r="W5138" i="1"/>
  <c r="V5138" i="1"/>
  <c r="U5138" i="1"/>
  <c r="O5138" i="1"/>
  <c r="AN5137" i="1"/>
  <c r="AK5137" i="1"/>
  <c r="AJ5137" i="1"/>
  <c r="X5137" i="1"/>
  <c r="W5137" i="1"/>
  <c r="V5137" i="1"/>
  <c r="Z5137" i="1" s="1"/>
  <c r="U5137" i="1"/>
  <c r="O5137" i="1"/>
  <c r="AN5136" i="1"/>
  <c r="AK5136" i="1"/>
  <c r="AJ5136" i="1"/>
  <c r="AD5136" i="1"/>
  <c r="AE5136" i="1" s="1"/>
  <c r="Z5136" i="1"/>
  <c r="X5136" i="1"/>
  <c r="W5136" i="1"/>
  <c r="V5136" i="1"/>
  <c r="U5136" i="1"/>
  <c r="O5136" i="1"/>
  <c r="AN5135" i="1"/>
  <c r="AK5135" i="1"/>
  <c r="AJ5135" i="1"/>
  <c r="X5135" i="1"/>
  <c r="W5135" i="1"/>
  <c r="V5135" i="1"/>
  <c r="Z5135" i="1" s="1"/>
  <c r="U5135" i="1"/>
  <c r="O5135" i="1"/>
  <c r="AN5134" i="1"/>
  <c r="AK5134" i="1"/>
  <c r="AJ5134" i="1"/>
  <c r="AD5134" i="1"/>
  <c r="AE5134" i="1" s="1"/>
  <c r="Z5134" i="1"/>
  <c r="X5134" i="1"/>
  <c r="W5134" i="1"/>
  <c r="V5134" i="1"/>
  <c r="U5134" i="1"/>
  <c r="O5134" i="1"/>
  <c r="AN5133" i="1"/>
  <c r="AK5133" i="1"/>
  <c r="AJ5133" i="1"/>
  <c r="X5133" i="1"/>
  <c r="W5133" i="1"/>
  <c r="V5133" i="1"/>
  <c r="Z5133" i="1" s="1"/>
  <c r="U5133" i="1"/>
  <c r="O5133" i="1"/>
  <c r="AN5132" i="1"/>
  <c r="AK5132" i="1"/>
  <c r="AJ5132" i="1"/>
  <c r="AD5132" i="1"/>
  <c r="AE5132" i="1" s="1"/>
  <c r="Z5132" i="1"/>
  <c r="X5132" i="1"/>
  <c r="W5132" i="1"/>
  <c r="V5132" i="1"/>
  <c r="U5132" i="1"/>
  <c r="O5132" i="1"/>
  <c r="AN5131" i="1"/>
  <c r="AK5131" i="1"/>
  <c r="AJ5131" i="1"/>
  <c r="X5131" i="1"/>
  <c r="W5131" i="1"/>
  <c r="V5131" i="1"/>
  <c r="Z5131" i="1" s="1"/>
  <c r="U5131" i="1"/>
  <c r="O5131" i="1"/>
  <c r="AN5130" i="1"/>
  <c r="AK5130" i="1"/>
  <c r="AJ5130" i="1"/>
  <c r="AD5130" i="1"/>
  <c r="AE5130" i="1" s="1"/>
  <c r="Z5130" i="1"/>
  <c r="X5130" i="1"/>
  <c r="W5130" i="1"/>
  <c r="V5130" i="1"/>
  <c r="U5130" i="1"/>
  <c r="O5130" i="1"/>
  <c r="AN5129" i="1"/>
  <c r="AK5129" i="1"/>
  <c r="AJ5129" i="1"/>
  <c r="X5129" i="1"/>
  <c r="W5129" i="1"/>
  <c r="V5129" i="1"/>
  <c r="Z5129" i="1" s="1"/>
  <c r="U5129" i="1"/>
  <c r="O5129" i="1"/>
  <c r="AN5128" i="1"/>
  <c r="AK5128" i="1"/>
  <c r="AJ5128" i="1"/>
  <c r="AD5128" i="1"/>
  <c r="AE5128" i="1" s="1"/>
  <c r="Z5128" i="1"/>
  <c r="X5128" i="1"/>
  <c r="W5128" i="1"/>
  <c r="V5128" i="1"/>
  <c r="U5128" i="1"/>
  <c r="O5128" i="1"/>
  <c r="AN5127" i="1"/>
  <c r="AK5127" i="1"/>
  <c r="AJ5127" i="1"/>
  <c r="X5127" i="1"/>
  <c r="W5127" i="1"/>
  <c r="V5127" i="1"/>
  <c r="Z5127" i="1" s="1"/>
  <c r="U5127" i="1"/>
  <c r="O5127" i="1"/>
  <c r="AN5126" i="1"/>
  <c r="AK5126" i="1"/>
  <c r="AJ5126" i="1"/>
  <c r="AD5126" i="1"/>
  <c r="AE5126" i="1" s="1"/>
  <c r="Z5126" i="1"/>
  <c r="X5126" i="1"/>
  <c r="W5126" i="1"/>
  <c r="V5126" i="1"/>
  <c r="U5126" i="1"/>
  <c r="O5126" i="1"/>
  <c r="AN5125" i="1"/>
  <c r="AK5125" i="1"/>
  <c r="AJ5125" i="1"/>
  <c r="X5125" i="1"/>
  <c r="W5125" i="1"/>
  <c r="V5125" i="1"/>
  <c r="Z5125" i="1" s="1"/>
  <c r="U5125" i="1"/>
  <c r="O5125" i="1"/>
  <c r="AN5124" i="1"/>
  <c r="AK5124" i="1"/>
  <c r="AJ5124" i="1"/>
  <c r="AD5124" i="1"/>
  <c r="AE5124" i="1" s="1"/>
  <c r="Z5124" i="1"/>
  <c r="X5124" i="1"/>
  <c r="W5124" i="1"/>
  <c r="V5124" i="1"/>
  <c r="U5124" i="1"/>
  <c r="O5124" i="1"/>
  <c r="AN5123" i="1"/>
  <c r="AK5123" i="1"/>
  <c r="AJ5123" i="1"/>
  <c r="X5123" i="1"/>
  <c r="W5123" i="1"/>
  <c r="V5123" i="1"/>
  <c r="Z5123" i="1" s="1"/>
  <c r="U5123" i="1"/>
  <c r="O5123" i="1"/>
  <c r="AN5122" i="1"/>
  <c r="AK5122" i="1"/>
  <c r="AJ5122" i="1"/>
  <c r="AD5122" i="1"/>
  <c r="AE5122" i="1" s="1"/>
  <c r="Z5122" i="1"/>
  <c r="X5122" i="1"/>
  <c r="W5122" i="1"/>
  <c r="V5122" i="1"/>
  <c r="U5122" i="1"/>
  <c r="O5122" i="1"/>
  <c r="AN5121" i="1"/>
  <c r="AK5121" i="1"/>
  <c r="AJ5121" i="1"/>
  <c r="X5121" i="1"/>
  <c r="W5121" i="1"/>
  <c r="V5121" i="1"/>
  <c r="Z5121" i="1" s="1"/>
  <c r="U5121" i="1"/>
  <c r="O5121" i="1"/>
  <c r="AN5120" i="1"/>
  <c r="AK5120" i="1"/>
  <c r="AJ5120" i="1"/>
  <c r="AD5120" i="1"/>
  <c r="AE5120" i="1" s="1"/>
  <c r="Z5120" i="1"/>
  <c r="X5120" i="1"/>
  <c r="W5120" i="1"/>
  <c r="V5120" i="1"/>
  <c r="U5120" i="1"/>
  <c r="O5120" i="1"/>
  <c r="AN5119" i="1"/>
  <c r="AK5119" i="1"/>
  <c r="AJ5119" i="1"/>
  <c r="X5119" i="1"/>
  <c r="W5119" i="1"/>
  <c r="V5119" i="1"/>
  <c r="Z5119" i="1" s="1"/>
  <c r="U5119" i="1"/>
  <c r="O5119" i="1"/>
  <c r="AN5118" i="1"/>
  <c r="AK5118" i="1"/>
  <c r="AJ5118" i="1"/>
  <c r="AD5118" i="1"/>
  <c r="AE5118" i="1" s="1"/>
  <c r="Z5118" i="1"/>
  <c r="X5118" i="1"/>
  <c r="W5118" i="1"/>
  <c r="V5118" i="1"/>
  <c r="U5118" i="1"/>
  <c r="O5118" i="1"/>
  <c r="AN5117" i="1"/>
  <c r="AK5117" i="1"/>
  <c r="AJ5117" i="1"/>
  <c r="X5117" i="1"/>
  <c r="W5117" i="1"/>
  <c r="V5117" i="1"/>
  <c r="Z5117" i="1" s="1"/>
  <c r="U5117" i="1"/>
  <c r="O5117" i="1"/>
  <c r="AN5116" i="1"/>
  <c r="AK5116" i="1"/>
  <c r="AJ5116" i="1"/>
  <c r="AD5116" i="1"/>
  <c r="AE5116" i="1" s="1"/>
  <c r="Z5116" i="1"/>
  <c r="X5116" i="1"/>
  <c r="W5116" i="1"/>
  <c r="V5116" i="1"/>
  <c r="U5116" i="1"/>
  <c r="O5116" i="1"/>
  <c r="AN5115" i="1"/>
  <c r="AK5115" i="1"/>
  <c r="AJ5115" i="1"/>
  <c r="X5115" i="1"/>
  <c r="W5115" i="1"/>
  <c r="V5115" i="1"/>
  <c r="Z5115" i="1" s="1"/>
  <c r="U5115" i="1"/>
  <c r="O5115" i="1"/>
  <c r="AN5114" i="1"/>
  <c r="AK5114" i="1"/>
  <c r="AJ5114" i="1"/>
  <c r="AD5114" i="1"/>
  <c r="AE5114" i="1" s="1"/>
  <c r="Z5114" i="1"/>
  <c r="X5114" i="1"/>
  <c r="W5114" i="1"/>
  <c r="V5114" i="1"/>
  <c r="U5114" i="1"/>
  <c r="O5114" i="1"/>
  <c r="AN5113" i="1"/>
  <c r="AK5113" i="1"/>
  <c r="AJ5113" i="1"/>
  <c r="X5113" i="1"/>
  <c r="W5113" i="1"/>
  <c r="V5113" i="1"/>
  <c r="Z5113" i="1" s="1"/>
  <c r="U5113" i="1"/>
  <c r="O5113" i="1"/>
  <c r="AN5112" i="1"/>
  <c r="AK5112" i="1"/>
  <c r="AJ5112" i="1"/>
  <c r="AD5112" i="1"/>
  <c r="AE5112" i="1" s="1"/>
  <c r="Z5112" i="1"/>
  <c r="X5112" i="1"/>
  <c r="W5112" i="1"/>
  <c r="V5112" i="1"/>
  <c r="U5112" i="1"/>
  <c r="O5112" i="1"/>
  <c r="AN5111" i="1"/>
  <c r="AK5111" i="1"/>
  <c r="AJ5111" i="1"/>
  <c r="X5111" i="1"/>
  <c r="W5111" i="1"/>
  <c r="V5111" i="1"/>
  <c r="Z5111" i="1" s="1"/>
  <c r="U5111" i="1"/>
  <c r="O5111" i="1"/>
  <c r="AN5110" i="1"/>
  <c r="AK5110" i="1"/>
  <c r="AJ5110" i="1"/>
  <c r="AD5110" i="1"/>
  <c r="AE5110" i="1" s="1"/>
  <c r="Z5110" i="1"/>
  <c r="X5110" i="1"/>
  <c r="W5110" i="1"/>
  <c r="V5110" i="1"/>
  <c r="U5110" i="1"/>
  <c r="O5110" i="1"/>
  <c r="AN5109" i="1"/>
  <c r="AK5109" i="1"/>
  <c r="AJ5109" i="1"/>
  <c r="X5109" i="1"/>
  <c r="W5109" i="1"/>
  <c r="V5109" i="1"/>
  <c r="Z5109" i="1" s="1"/>
  <c r="U5109" i="1"/>
  <c r="O5109" i="1"/>
  <c r="AN5108" i="1"/>
  <c r="AK5108" i="1"/>
  <c r="AJ5108" i="1"/>
  <c r="AD5108" i="1"/>
  <c r="AE5108" i="1" s="1"/>
  <c r="Z5108" i="1"/>
  <c r="X5108" i="1"/>
  <c r="W5108" i="1"/>
  <c r="V5108" i="1"/>
  <c r="U5108" i="1"/>
  <c r="O5108" i="1"/>
  <c r="AN5107" i="1"/>
  <c r="AK5107" i="1"/>
  <c r="AJ5107" i="1"/>
  <c r="X5107" i="1"/>
  <c r="W5107" i="1"/>
  <c r="V5107" i="1"/>
  <c r="Z5107" i="1" s="1"/>
  <c r="U5107" i="1"/>
  <c r="O5107" i="1"/>
  <c r="AN5106" i="1"/>
  <c r="AK5106" i="1"/>
  <c r="AJ5106" i="1"/>
  <c r="AD5106" i="1"/>
  <c r="AE5106" i="1" s="1"/>
  <c r="Z5106" i="1"/>
  <c r="X5106" i="1"/>
  <c r="W5106" i="1"/>
  <c r="V5106" i="1"/>
  <c r="U5106" i="1"/>
  <c r="O5106" i="1"/>
  <c r="AN5105" i="1"/>
  <c r="AK5105" i="1"/>
  <c r="AJ5105" i="1"/>
  <c r="X5105" i="1"/>
  <c r="W5105" i="1"/>
  <c r="V5105" i="1"/>
  <c r="Z5105" i="1" s="1"/>
  <c r="U5105" i="1"/>
  <c r="O5105" i="1"/>
  <c r="AN5104" i="1"/>
  <c r="AK5104" i="1"/>
  <c r="AJ5104" i="1"/>
  <c r="AD5104" i="1"/>
  <c r="AE5104" i="1" s="1"/>
  <c r="Z5104" i="1"/>
  <c r="X5104" i="1"/>
  <c r="W5104" i="1"/>
  <c r="V5104" i="1"/>
  <c r="U5104" i="1"/>
  <c r="O5104" i="1"/>
  <c r="AN5103" i="1"/>
  <c r="AK5103" i="1"/>
  <c r="AJ5103" i="1"/>
  <c r="X5103" i="1"/>
  <c r="W5103" i="1"/>
  <c r="V5103" i="1"/>
  <c r="Z5103" i="1" s="1"/>
  <c r="U5103" i="1"/>
  <c r="O5103" i="1"/>
  <c r="AN5102" i="1"/>
  <c r="AK5102" i="1"/>
  <c r="AJ5102" i="1"/>
  <c r="AD5102" i="1"/>
  <c r="AE5102" i="1" s="1"/>
  <c r="Z5102" i="1"/>
  <c r="X5102" i="1"/>
  <c r="W5102" i="1"/>
  <c r="V5102" i="1"/>
  <c r="U5102" i="1"/>
  <c r="O5102" i="1"/>
  <c r="AN5101" i="1"/>
  <c r="AK5101" i="1"/>
  <c r="AJ5101" i="1"/>
  <c r="X5101" i="1"/>
  <c r="W5101" i="1"/>
  <c r="V5101" i="1"/>
  <c r="Z5101" i="1" s="1"/>
  <c r="U5101" i="1"/>
  <c r="O5101" i="1"/>
  <c r="AN5100" i="1"/>
  <c r="AK5100" i="1"/>
  <c r="AJ5100" i="1"/>
  <c r="AD5100" i="1"/>
  <c r="AE5100" i="1" s="1"/>
  <c r="Z5100" i="1"/>
  <c r="X5100" i="1"/>
  <c r="W5100" i="1"/>
  <c r="V5100" i="1"/>
  <c r="U5100" i="1"/>
  <c r="O5100" i="1"/>
  <c r="AN5099" i="1"/>
  <c r="AK5099" i="1"/>
  <c r="AJ5099" i="1"/>
  <c r="X5099" i="1"/>
  <c r="W5099" i="1"/>
  <c r="V5099" i="1"/>
  <c r="Z5099" i="1" s="1"/>
  <c r="U5099" i="1"/>
  <c r="O5099" i="1"/>
  <c r="AN5098" i="1"/>
  <c r="AK5098" i="1"/>
  <c r="AJ5098" i="1"/>
  <c r="AD5098" i="1"/>
  <c r="AE5098" i="1" s="1"/>
  <c r="Z5098" i="1"/>
  <c r="X5098" i="1"/>
  <c r="W5098" i="1"/>
  <c r="V5098" i="1"/>
  <c r="U5098" i="1"/>
  <c r="O5098" i="1"/>
  <c r="AN5097" i="1"/>
  <c r="AK5097" i="1"/>
  <c r="AJ5097" i="1"/>
  <c r="X5097" i="1"/>
  <c r="W5097" i="1"/>
  <c r="V5097" i="1"/>
  <c r="Z5097" i="1" s="1"/>
  <c r="U5097" i="1"/>
  <c r="O5097" i="1"/>
  <c r="AN5096" i="1"/>
  <c r="AK5096" i="1"/>
  <c r="AJ5096" i="1"/>
  <c r="AD5096" i="1"/>
  <c r="AE5096" i="1" s="1"/>
  <c r="Z5096" i="1"/>
  <c r="X5096" i="1"/>
  <c r="W5096" i="1"/>
  <c r="V5096" i="1"/>
  <c r="U5096" i="1"/>
  <c r="O5096" i="1"/>
  <c r="AN5095" i="1"/>
  <c r="AK5095" i="1"/>
  <c r="AJ5095" i="1"/>
  <c r="X5095" i="1"/>
  <c r="W5095" i="1"/>
  <c r="V5095" i="1"/>
  <c r="Z5095" i="1" s="1"/>
  <c r="U5095" i="1"/>
  <c r="O5095" i="1"/>
  <c r="AN5094" i="1"/>
  <c r="AK5094" i="1"/>
  <c r="AJ5094" i="1"/>
  <c r="AD5094" i="1"/>
  <c r="AE5094" i="1" s="1"/>
  <c r="Z5094" i="1"/>
  <c r="X5094" i="1"/>
  <c r="W5094" i="1"/>
  <c r="V5094" i="1"/>
  <c r="U5094" i="1"/>
  <c r="O5094" i="1"/>
  <c r="AN5093" i="1"/>
  <c r="AK5093" i="1"/>
  <c r="AJ5093" i="1"/>
  <c r="X5093" i="1"/>
  <c r="W5093" i="1"/>
  <c r="V5093" i="1"/>
  <c r="Z5093" i="1" s="1"/>
  <c r="U5093" i="1"/>
  <c r="O5093" i="1"/>
  <c r="AN5092" i="1"/>
  <c r="AK5092" i="1"/>
  <c r="AJ5092" i="1"/>
  <c r="AD5092" i="1"/>
  <c r="AE5092" i="1" s="1"/>
  <c r="Z5092" i="1"/>
  <c r="X5092" i="1"/>
  <c r="W5092" i="1"/>
  <c r="V5092" i="1"/>
  <c r="U5092" i="1"/>
  <c r="O5092" i="1"/>
  <c r="AN5091" i="1"/>
  <c r="AK5091" i="1"/>
  <c r="AJ5091" i="1"/>
  <c r="X5091" i="1"/>
  <c r="W5091" i="1"/>
  <c r="V5091" i="1"/>
  <c r="Z5091" i="1" s="1"/>
  <c r="U5091" i="1"/>
  <c r="O5091" i="1"/>
  <c r="AN5090" i="1"/>
  <c r="AK5090" i="1"/>
  <c r="AJ5090" i="1"/>
  <c r="AD5090" i="1"/>
  <c r="AE5090" i="1" s="1"/>
  <c r="Z5090" i="1"/>
  <c r="X5090" i="1"/>
  <c r="W5090" i="1"/>
  <c r="V5090" i="1"/>
  <c r="U5090" i="1"/>
  <c r="O5090" i="1"/>
  <c r="AN5089" i="1"/>
  <c r="AK5089" i="1"/>
  <c r="AJ5089" i="1"/>
  <c r="X5089" i="1"/>
  <c r="W5089" i="1"/>
  <c r="V5089" i="1"/>
  <c r="Z5089" i="1" s="1"/>
  <c r="U5089" i="1"/>
  <c r="O5089" i="1"/>
  <c r="AN5088" i="1"/>
  <c r="AK5088" i="1"/>
  <c r="AJ5088" i="1"/>
  <c r="AD5088" i="1"/>
  <c r="AE5088" i="1" s="1"/>
  <c r="Z5088" i="1"/>
  <c r="X5088" i="1"/>
  <c r="W5088" i="1"/>
  <c r="V5088" i="1"/>
  <c r="U5088" i="1"/>
  <c r="O5088" i="1"/>
  <c r="AN5087" i="1"/>
  <c r="AK5087" i="1"/>
  <c r="AJ5087" i="1"/>
  <c r="X5087" i="1"/>
  <c r="W5087" i="1"/>
  <c r="V5087" i="1"/>
  <c r="Z5087" i="1" s="1"/>
  <c r="U5087" i="1"/>
  <c r="O5087" i="1"/>
  <c r="AN5086" i="1"/>
  <c r="AK5086" i="1"/>
  <c r="AJ5086" i="1"/>
  <c r="AD5086" i="1"/>
  <c r="AE5086" i="1" s="1"/>
  <c r="Z5086" i="1"/>
  <c r="X5086" i="1"/>
  <c r="W5086" i="1"/>
  <c r="V5086" i="1"/>
  <c r="U5086" i="1"/>
  <c r="O5086" i="1"/>
  <c r="AN5085" i="1"/>
  <c r="AK5085" i="1"/>
  <c r="AJ5085" i="1"/>
  <c r="X5085" i="1"/>
  <c r="W5085" i="1"/>
  <c r="V5085" i="1"/>
  <c r="Z5085" i="1" s="1"/>
  <c r="U5085" i="1"/>
  <c r="O5085" i="1"/>
  <c r="AN5084" i="1"/>
  <c r="AK5084" i="1"/>
  <c r="AJ5084" i="1"/>
  <c r="AD5084" i="1"/>
  <c r="AE5084" i="1" s="1"/>
  <c r="Z5084" i="1"/>
  <c r="X5084" i="1"/>
  <c r="W5084" i="1"/>
  <c r="V5084" i="1"/>
  <c r="U5084" i="1"/>
  <c r="O5084" i="1"/>
  <c r="AN5083" i="1"/>
  <c r="AK5083" i="1"/>
  <c r="AJ5083" i="1"/>
  <c r="X5083" i="1"/>
  <c r="W5083" i="1"/>
  <c r="V5083" i="1"/>
  <c r="Z5083" i="1" s="1"/>
  <c r="U5083" i="1"/>
  <c r="O5083" i="1"/>
  <c r="AN5082" i="1"/>
  <c r="AK5082" i="1"/>
  <c r="AJ5082" i="1"/>
  <c r="AD5082" i="1"/>
  <c r="AE5082" i="1" s="1"/>
  <c r="Z5082" i="1"/>
  <c r="X5082" i="1"/>
  <c r="W5082" i="1"/>
  <c r="V5082" i="1"/>
  <c r="U5082" i="1"/>
  <c r="O5082" i="1"/>
  <c r="AN5081" i="1"/>
  <c r="AK5081" i="1"/>
  <c r="AJ5081" i="1"/>
  <c r="X5081" i="1"/>
  <c r="W5081" i="1"/>
  <c r="V5081" i="1"/>
  <c r="Z5081" i="1" s="1"/>
  <c r="U5081" i="1"/>
  <c r="O5081" i="1"/>
  <c r="AN5080" i="1"/>
  <c r="AK5080" i="1"/>
  <c r="AJ5080" i="1"/>
  <c r="AD5080" i="1"/>
  <c r="AE5080" i="1" s="1"/>
  <c r="Z5080" i="1"/>
  <c r="X5080" i="1"/>
  <c r="W5080" i="1"/>
  <c r="V5080" i="1"/>
  <c r="U5080" i="1"/>
  <c r="O5080" i="1"/>
  <c r="AN5079" i="1"/>
  <c r="AK5079" i="1"/>
  <c r="AJ5079" i="1"/>
  <c r="X5079" i="1"/>
  <c r="W5079" i="1"/>
  <c r="V5079" i="1"/>
  <c r="Z5079" i="1" s="1"/>
  <c r="U5079" i="1"/>
  <c r="O5079" i="1"/>
  <c r="AN5078" i="1"/>
  <c r="AK5078" i="1"/>
  <c r="AJ5078" i="1"/>
  <c r="AD5078" i="1"/>
  <c r="AE5078" i="1" s="1"/>
  <c r="Z5078" i="1"/>
  <c r="X5078" i="1"/>
  <c r="W5078" i="1"/>
  <c r="V5078" i="1"/>
  <c r="U5078" i="1"/>
  <c r="O5078" i="1"/>
  <c r="AN5077" i="1"/>
  <c r="AK5077" i="1"/>
  <c r="AJ5077" i="1"/>
  <c r="X5077" i="1"/>
  <c r="W5077" i="1"/>
  <c r="V5077" i="1"/>
  <c r="Z5077" i="1" s="1"/>
  <c r="U5077" i="1"/>
  <c r="O5077" i="1"/>
  <c r="AN5076" i="1"/>
  <c r="AK5076" i="1"/>
  <c r="AJ5076" i="1"/>
  <c r="AD5076" i="1"/>
  <c r="AE5076" i="1" s="1"/>
  <c r="Z5076" i="1"/>
  <c r="X5076" i="1"/>
  <c r="W5076" i="1"/>
  <c r="V5076" i="1"/>
  <c r="U5076" i="1"/>
  <c r="O5076" i="1"/>
  <c r="AN5075" i="1"/>
  <c r="AK5075" i="1"/>
  <c r="AJ5075" i="1"/>
  <c r="X5075" i="1"/>
  <c r="W5075" i="1"/>
  <c r="V5075" i="1"/>
  <c r="Z5075" i="1" s="1"/>
  <c r="U5075" i="1"/>
  <c r="O5075" i="1"/>
  <c r="AN5074" i="1"/>
  <c r="AK5074" i="1"/>
  <c r="AJ5074" i="1"/>
  <c r="AD5074" i="1"/>
  <c r="AE5074" i="1" s="1"/>
  <c r="Z5074" i="1"/>
  <c r="X5074" i="1"/>
  <c r="W5074" i="1"/>
  <c r="V5074" i="1"/>
  <c r="U5074" i="1"/>
  <c r="O5074" i="1"/>
  <c r="AN5073" i="1"/>
  <c r="AK5073" i="1"/>
  <c r="AJ5073" i="1"/>
  <c r="X5073" i="1"/>
  <c r="W5073" i="1"/>
  <c r="V5073" i="1"/>
  <c r="Z5073" i="1" s="1"/>
  <c r="U5073" i="1"/>
  <c r="O5073" i="1"/>
  <c r="AN5072" i="1"/>
  <c r="AK5072" i="1"/>
  <c r="AJ5072" i="1"/>
  <c r="AD5072" i="1"/>
  <c r="AE5072" i="1" s="1"/>
  <c r="Z5072" i="1"/>
  <c r="X5072" i="1"/>
  <c r="W5072" i="1"/>
  <c r="V5072" i="1"/>
  <c r="U5072" i="1"/>
  <c r="O5072" i="1"/>
  <c r="AN5071" i="1"/>
  <c r="AK5071" i="1"/>
  <c r="AJ5071" i="1"/>
  <c r="X5071" i="1"/>
  <c r="W5071" i="1"/>
  <c r="V5071" i="1"/>
  <c r="Z5071" i="1" s="1"/>
  <c r="U5071" i="1"/>
  <c r="O5071" i="1"/>
  <c r="AN5070" i="1"/>
  <c r="AK5070" i="1"/>
  <c r="AJ5070" i="1"/>
  <c r="AD5070" i="1"/>
  <c r="AE5070" i="1" s="1"/>
  <c r="Z5070" i="1"/>
  <c r="X5070" i="1"/>
  <c r="W5070" i="1"/>
  <c r="V5070" i="1"/>
  <c r="U5070" i="1"/>
  <c r="O5070" i="1"/>
  <c r="AN5069" i="1"/>
  <c r="AK5069" i="1"/>
  <c r="AJ5069" i="1"/>
  <c r="X5069" i="1"/>
  <c r="W5069" i="1"/>
  <c r="V5069" i="1"/>
  <c r="Z5069" i="1" s="1"/>
  <c r="U5069" i="1"/>
  <c r="O5069" i="1"/>
  <c r="AN5068" i="1"/>
  <c r="AK5068" i="1"/>
  <c r="AJ5068" i="1"/>
  <c r="AD5068" i="1"/>
  <c r="AE5068" i="1" s="1"/>
  <c r="Z5068" i="1"/>
  <c r="X5068" i="1"/>
  <c r="W5068" i="1"/>
  <c r="V5068" i="1"/>
  <c r="U5068" i="1"/>
  <c r="O5068" i="1"/>
  <c r="AN5067" i="1"/>
  <c r="AK5067" i="1"/>
  <c r="AJ5067" i="1"/>
  <c r="X5067" i="1"/>
  <c r="W5067" i="1"/>
  <c r="V5067" i="1"/>
  <c r="Z5067" i="1" s="1"/>
  <c r="U5067" i="1"/>
  <c r="O5067" i="1"/>
  <c r="AN5066" i="1"/>
  <c r="AK5066" i="1"/>
  <c r="AJ5066" i="1"/>
  <c r="AD5066" i="1"/>
  <c r="AE5066" i="1" s="1"/>
  <c r="Z5066" i="1"/>
  <c r="X5066" i="1"/>
  <c r="W5066" i="1"/>
  <c r="V5066" i="1"/>
  <c r="U5066" i="1"/>
  <c r="O5066" i="1"/>
  <c r="AN5065" i="1"/>
  <c r="AK5065" i="1"/>
  <c r="AJ5065" i="1"/>
  <c r="X5065" i="1"/>
  <c r="W5065" i="1"/>
  <c r="V5065" i="1"/>
  <c r="Z5065" i="1" s="1"/>
  <c r="U5065" i="1"/>
  <c r="O5065" i="1"/>
  <c r="AN5064" i="1"/>
  <c r="AK5064" i="1"/>
  <c r="AJ5064" i="1"/>
  <c r="AD5064" i="1"/>
  <c r="AE5064" i="1" s="1"/>
  <c r="Z5064" i="1"/>
  <c r="X5064" i="1"/>
  <c r="W5064" i="1"/>
  <c r="V5064" i="1"/>
  <c r="U5064" i="1"/>
  <c r="O5064" i="1"/>
  <c r="AN5063" i="1"/>
  <c r="AK5063" i="1"/>
  <c r="AJ5063" i="1"/>
  <c r="X5063" i="1"/>
  <c r="W5063" i="1"/>
  <c r="V5063" i="1"/>
  <c r="Z5063" i="1" s="1"/>
  <c r="U5063" i="1"/>
  <c r="O5063" i="1"/>
  <c r="AN5062" i="1"/>
  <c r="AK5062" i="1"/>
  <c r="AJ5062" i="1"/>
  <c r="AD5062" i="1"/>
  <c r="AE5062" i="1" s="1"/>
  <c r="Z5062" i="1"/>
  <c r="X5062" i="1"/>
  <c r="W5062" i="1"/>
  <c r="V5062" i="1"/>
  <c r="U5062" i="1"/>
  <c r="O5062" i="1"/>
  <c r="AN5061" i="1"/>
  <c r="AK5061" i="1"/>
  <c r="AJ5061" i="1"/>
  <c r="X5061" i="1"/>
  <c r="W5061" i="1"/>
  <c r="V5061" i="1"/>
  <c r="Z5061" i="1" s="1"/>
  <c r="U5061" i="1"/>
  <c r="O5061" i="1"/>
  <c r="AN5060" i="1"/>
  <c r="AK5060" i="1"/>
  <c r="AJ5060" i="1"/>
  <c r="AD5060" i="1"/>
  <c r="AE5060" i="1" s="1"/>
  <c r="Z5060" i="1"/>
  <c r="X5060" i="1"/>
  <c r="W5060" i="1"/>
  <c r="V5060" i="1"/>
  <c r="U5060" i="1"/>
  <c r="O5060" i="1"/>
  <c r="AN5059" i="1"/>
  <c r="AK5059" i="1"/>
  <c r="AJ5059" i="1"/>
  <c r="X5059" i="1"/>
  <c r="W5059" i="1"/>
  <c r="V5059" i="1"/>
  <c r="Z5059" i="1" s="1"/>
  <c r="U5059" i="1"/>
  <c r="O5059" i="1"/>
  <c r="AN5058" i="1"/>
  <c r="AK5058" i="1"/>
  <c r="AJ5058" i="1"/>
  <c r="AD5058" i="1"/>
  <c r="AE5058" i="1" s="1"/>
  <c r="Z5058" i="1"/>
  <c r="X5058" i="1"/>
  <c r="W5058" i="1"/>
  <c r="V5058" i="1"/>
  <c r="U5058" i="1"/>
  <c r="O5058" i="1"/>
  <c r="AN5057" i="1"/>
  <c r="AK5057" i="1"/>
  <c r="AJ5057" i="1"/>
  <c r="X5057" i="1"/>
  <c r="W5057" i="1"/>
  <c r="V5057" i="1"/>
  <c r="Z5057" i="1" s="1"/>
  <c r="U5057" i="1"/>
  <c r="O5057" i="1"/>
  <c r="AN5056" i="1"/>
  <c r="AK5056" i="1"/>
  <c r="AJ5056" i="1"/>
  <c r="AD5056" i="1"/>
  <c r="AE5056" i="1" s="1"/>
  <c r="Z5056" i="1"/>
  <c r="X5056" i="1"/>
  <c r="W5056" i="1"/>
  <c r="V5056" i="1"/>
  <c r="U5056" i="1"/>
  <c r="O5056" i="1"/>
  <c r="AN5055" i="1"/>
  <c r="AK5055" i="1"/>
  <c r="AJ5055" i="1"/>
  <c r="X5055" i="1"/>
  <c r="W5055" i="1"/>
  <c r="V5055" i="1"/>
  <c r="Z5055" i="1" s="1"/>
  <c r="U5055" i="1"/>
  <c r="O5055" i="1"/>
  <c r="AN5054" i="1"/>
  <c r="AK5054" i="1"/>
  <c r="AJ5054" i="1"/>
  <c r="AD5054" i="1"/>
  <c r="AE5054" i="1" s="1"/>
  <c r="Z5054" i="1"/>
  <c r="X5054" i="1"/>
  <c r="W5054" i="1"/>
  <c r="V5054" i="1"/>
  <c r="U5054" i="1"/>
  <c r="O5054" i="1"/>
  <c r="AN5053" i="1"/>
  <c r="AK5053" i="1"/>
  <c r="AJ5053" i="1"/>
  <c r="X5053" i="1"/>
  <c r="W5053" i="1"/>
  <c r="V5053" i="1"/>
  <c r="Z5053" i="1" s="1"/>
  <c r="U5053" i="1"/>
  <c r="O5053" i="1"/>
  <c r="AN5052" i="1"/>
  <c r="AK5052" i="1"/>
  <c r="AJ5052" i="1"/>
  <c r="AD5052" i="1"/>
  <c r="AE5052" i="1" s="1"/>
  <c r="Z5052" i="1"/>
  <c r="X5052" i="1"/>
  <c r="W5052" i="1"/>
  <c r="V5052" i="1"/>
  <c r="U5052" i="1"/>
  <c r="O5052" i="1"/>
  <c r="AN5051" i="1"/>
  <c r="AK5051" i="1"/>
  <c r="AJ5051" i="1"/>
  <c r="X5051" i="1"/>
  <c r="W5051" i="1"/>
  <c r="V5051" i="1"/>
  <c r="Z5051" i="1" s="1"/>
  <c r="U5051" i="1"/>
  <c r="O5051" i="1"/>
  <c r="AN5050" i="1"/>
  <c r="AK5050" i="1"/>
  <c r="AJ5050" i="1"/>
  <c r="AD5050" i="1"/>
  <c r="AE5050" i="1" s="1"/>
  <c r="Z5050" i="1"/>
  <c r="X5050" i="1"/>
  <c r="W5050" i="1"/>
  <c r="V5050" i="1"/>
  <c r="U5050" i="1"/>
  <c r="O5050" i="1"/>
  <c r="AN5049" i="1"/>
  <c r="AK5049" i="1"/>
  <c r="AJ5049" i="1"/>
  <c r="X5049" i="1"/>
  <c r="W5049" i="1"/>
  <c r="V5049" i="1"/>
  <c r="Z5049" i="1" s="1"/>
  <c r="U5049" i="1"/>
  <c r="O5049" i="1"/>
  <c r="AN5048" i="1"/>
  <c r="AK5048" i="1"/>
  <c r="AJ5048" i="1"/>
  <c r="AD5048" i="1"/>
  <c r="AE5048" i="1" s="1"/>
  <c r="Z5048" i="1"/>
  <c r="X5048" i="1"/>
  <c r="W5048" i="1"/>
  <c r="V5048" i="1"/>
  <c r="U5048" i="1"/>
  <c r="O5048" i="1"/>
  <c r="AN5047" i="1"/>
  <c r="AK5047" i="1"/>
  <c r="AJ5047" i="1"/>
  <c r="X5047" i="1"/>
  <c r="W5047" i="1"/>
  <c r="V5047" i="1"/>
  <c r="Z5047" i="1" s="1"/>
  <c r="U5047" i="1"/>
  <c r="O5047" i="1"/>
  <c r="AN5046" i="1"/>
  <c r="AK5046" i="1"/>
  <c r="AJ5046" i="1"/>
  <c r="AD5046" i="1"/>
  <c r="AE5046" i="1" s="1"/>
  <c r="Z5046" i="1"/>
  <c r="X5046" i="1"/>
  <c r="W5046" i="1"/>
  <c r="V5046" i="1"/>
  <c r="U5046" i="1"/>
  <c r="O5046" i="1"/>
  <c r="AN5045" i="1"/>
  <c r="AK5045" i="1"/>
  <c r="AJ5045" i="1"/>
  <c r="X5045" i="1"/>
  <c r="W5045" i="1"/>
  <c r="V5045" i="1"/>
  <c r="Z5045" i="1" s="1"/>
  <c r="U5045" i="1"/>
  <c r="O5045" i="1"/>
  <c r="AN5044" i="1"/>
  <c r="AK5044" i="1"/>
  <c r="AJ5044" i="1"/>
  <c r="AD5044" i="1"/>
  <c r="AE5044" i="1" s="1"/>
  <c r="Z5044" i="1"/>
  <c r="X5044" i="1"/>
  <c r="W5044" i="1"/>
  <c r="V5044" i="1"/>
  <c r="U5044" i="1"/>
  <c r="O5044" i="1"/>
  <c r="AN5043" i="1"/>
  <c r="AK5043" i="1"/>
  <c r="AJ5043" i="1"/>
  <c r="AB5043" i="1"/>
  <c r="X5043" i="1"/>
  <c r="W5043" i="1"/>
  <c r="V5043" i="1"/>
  <c r="Z5043" i="1" s="1"/>
  <c r="U5043" i="1"/>
  <c r="O5043" i="1"/>
  <c r="AN5042" i="1"/>
  <c r="AK5042" i="1"/>
  <c r="AJ5042" i="1"/>
  <c r="AD5042" i="1"/>
  <c r="AE5042" i="1" s="1"/>
  <c r="Z5042" i="1"/>
  <c r="X5042" i="1"/>
  <c r="W5042" i="1"/>
  <c r="V5042" i="1"/>
  <c r="U5042" i="1"/>
  <c r="O5042" i="1"/>
  <c r="AN5041" i="1"/>
  <c r="AK5041" i="1"/>
  <c r="AJ5041" i="1"/>
  <c r="X5041" i="1"/>
  <c r="W5041" i="1"/>
  <c r="V5041" i="1"/>
  <c r="Z5041" i="1" s="1"/>
  <c r="AB5041" i="1" s="1"/>
  <c r="U5041" i="1"/>
  <c r="O5041" i="1"/>
  <c r="AN5040" i="1"/>
  <c r="AK5040" i="1"/>
  <c r="AJ5040" i="1"/>
  <c r="AD5040" i="1"/>
  <c r="AE5040" i="1" s="1"/>
  <c r="Z5040" i="1"/>
  <c r="X5040" i="1"/>
  <c r="W5040" i="1"/>
  <c r="V5040" i="1"/>
  <c r="U5040" i="1"/>
  <c r="O5040" i="1"/>
  <c r="AN5039" i="1"/>
  <c r="AK5039" i="1"/>
  <c r="AJ5039" i="1"/>
  <c r="AB5039" i="1"/>
  <c r="AC5039" i="1" s="1"/>
  <c r="X5039" i="1"/>
  <c r="W5039" i="1"/>
  <c r="V5039" i="1"/>
  <c r="Z5039" i="1" s="1"/>
  <c r="U5039" i="1"/>
  <c r="O5039" i="1"/>
  <c r="AN5038" i="1"/>
  <c r="AK5038" i="1"/>
  <c r="AJ5038" i="1"/>
  <c r="AD5038" i="1"/>
  <c r="AE5038" i="1" s="1"/>
  <c r="Z5038" i="1"/>
  <c r="X5038" i="1"/>
  <c r="W5038" i="1"/>
  <c r="V5038" i="1"/>
  <c r="U5038" i="1"/>
  <c r="O5038" i="1"/>
  <c r="AN5037" i="1"/>
  <c r="AK5037" i="1"/>
  <c r="AJ5037" i="1"/>
  <c r="X5037" i="1"/>
  <c r="W5037" i="1"/>
  <c r="V5037" i="1"/>
  <c r="Z5037" i="1" s="1"/>
  <c r="AB5037" i="1" s="1"/>
  <c r="U5037" i="1"/>
  <c r="O5037" i="1"/>
  <c r="AN5036" i="1"/>
  <c r="AK5036" i="1"/>
  <c r="AJ5036" i="1"/>
  <c r="AD5036" i="1"/>
  <c r="AE5036" i="1" s="1"/>
  <c r="Z5036" i="1"/>
  <c r="X5036" i="1"/>
  <c r="W5036" i="1"/>
  <c r="V5036" i="1"/>
  <c r="U5036" i="1"/>
  <c r="O5036" i="1"/>
  <c r="AN5035" i="1"/>
  <c r="AK5035" i="1"/>
  <c r="AJ5035" i="1"/>
  <c r="AB5035" i="1"/>
  <c r="AC5035" i="1" s="1"/>
  <c r="X5035" i="1"/>
  <c r="W5035" i="1"/>
  <c r="V5035" i="1"/>
  <c r="Z5035" i="1" s="1"/>
  <c r="U5035" i="1"/>
  <c r="O5035" i="1"/>
  <c r="AN5034" i="1"/>
  <c r="AK5034" i="1"/>
  <c r="AJ5034" i="1"/>
  <c r="AD5034" i="1"/>
  <c r="AE5034" i="1" s="1"/>
  <c r="Z5034" i="1"/>
  <c r="X5034" i="1"/>
  <c r="W5034" i="1"/>
  <c r="V5034" i="1"/>
  <c r="U5034" i="1"/>
  <c r="O5034" i="1"/>
  <c r="AN5033" i="1"/>
  <c r="AK5033" i="1"/>
  <c r="AJ5033" i="1"/>
  <c r="X5033" i="1"/>
  <c r="W5033" i="1"/>
  <c r="V5033" i="1"/>
  <c r="Z5033" i="1" s="1"/>
  <c r="AB5033" i="1" s="1"/>
  <c r="U5033" i="1"/>
  <c r="O5033" i="1"/>
  <c r="AN5032" i="1"/>
  <c r="AK5032" i="1"/>
  <c r="AJ5032" i="1"/>
  <c r="AD5032" i="1"/>
  <c r="AE5032" i="1" s="1"/>
  <c r="Z5032" i="1"/>
  <c r="X5032" i="1"/>
  <c r="W5032" i="1"/>
  <c r="V5032" i="1"/>
  <c r="U5032" i="1"/>
  <c r="O5032" i="1"/>
  <c r="AN5031" i="1"/>
  <c r="AK5031" i="1"/>
  <c r="AJ5031" i="1"/>
  <c r="AB5031" i="1"/>
  <c r="AC5031" i="1" s="1"/>
  <c r="X5031" i="1"/>
  <c r="W5031" i="1"/>
  <c r="V5031" i="1"/>
  <c r="Z5031" i="1" s="1"/>
  <c r="U5031" i="1"/>
  <c r="O5031" i="1"/>
  <c r="AN5030" i="1"/>
  <c r="AK5030" i="1"/>
  <c r="AJ5030" i="1"/>
  <c r="AD5030" i="1"/>
  <c r="AE5030" i="1" s="1"/>
  <c r="Z5030" i="1"/>
  <c r="X5030" i="1"/>
  <c r="W5030" i="1"/>
  <c r="V5030" i="1"/>
  <c r="U5030" i="1"/>
  <c r="O5030" i="1"/>
  <c r="AN5029" i="1"/>
  <c r="AK5029" i="1"/>
  <c r="AJ5029" i="1"/>
  <c r="X5029" i="1"/>
  <c r="W5029" i="1"/>
  <c r="V5029" i="1"/>
  <c r="Z5029" i="1" s="1"/>
  <c r="AB5029" i="1" s="1"/>
  <c r="U5029" i="1"/>
  <c r="O5029" i="1"/>
  <c r="AN5028" i="1"/>
  <c r="AK5028" i="1"/>
  <c r="AJ5028" i="1"/>
  <c r="AD5028" i="1"/>
  <c r="AE5028" i="1" s="1"/>
  <c r="Z5028" i="1"/>
  <c r="X5028" i="1"/>
  <c r="W5028" i="1"/>
  <c r="V5028" i="1"/>
  <c r="U5028" i="1"/>
  <c r="O5028" i="1"/>
  <c r="AN5027" i="1"/>
  <c r="AK5027" i="1"/>
  <c r="AJ5027" i="1"/>
  <c r="AB5027" i="1"/>
  <c r="AC5027" i="1" s="1"/>
  <c r="X5027" i="1"/>
  <c r="W5027" i="1"/>
  <c r="V5027" i="1"/>
  <c r="Z5027" i="1" s="1"/>
  <c r="U5027" i="1"/>
  <c r="O5027" i="1"/>
  <c r="AN5026" i="1"/>
  <c r="AK5026" i="1"/>
  <c r="AJ5026" i="1"/>
  <c r="AD5026" i="1"/>
  <c r="AE5026" i="1" s="1"/>
  <c r="Z5026" i="1"/>
  <c r="X5026" i="1"/>
  <c r="W5026" i="1"/>
  <c r="V5026" i="1"/>
  <c r="U5026" i="1"/>
  <c r="O5026" i="1"/>
  <c r="AN5025" i="1"/>
  <c r="AK5025" i="1"/>
  <c r="AJ5025" i="1"/>
  <c r="X5025" i="1"/>
  <c r="W5025" i="1"/>
  <c r="V5025" i="1"/>
  <c r="Z5025" i="1" s="1"/>
  <c r="AB5025" i="1" s="1"/>
  <c r="U5025" i="1"/>
  <c r="O5025" i="1"/>
  <c r="AN5024" i="1"/>
  <c r="AK5024" i="1"/>
  <c r="AJ5024" i="1"/>
  <c r="AD5024" i="1"/>
  <c r="AE5024" i="1" s="1"/>
  <c r="Z5024" i="1"/>
  <c r="X5024" i="1"/>
  <c r="W5024" i="1"/>
  <c r="V5024" i="1"/>
  <c r="U5024" i="1"/>
  <c r="O5024" i="1"/>
  <c r="AN5023" i="1"/>
  <c r="AK5023" i="1"/>
  <c r="AJ5023" i="1"/>
  <c r="AB5023" i="1"/>
  <c r="AC5023" i="1" s="1"/>
  <c r="X5023" i="1"/>
  <c r="W5023" i="1"/>
  <c r="V5023" i="1"/>
  <c r="Z5023" i="1" s="1"/>
  <c r="U5023" i="1"/>
  <c r="O5023" i="1"/>
  <c r="AN5022" i="1"/>
  <c r="AK5022" i="1"/>
  <c r="AJ5022" i="1"/>
  <c r="AD5022" i="1"/>
  <c r="AE5022" i="1" s="1"/>
  <c r="Z5022" i="1"/>
  <c r="X5022" i="1"/>
  <c r="W5022" i="1"/>
  <c r="V5022" i="1"/>
  <c r="U5022" i="1"/>
  <c r="O5022" i="1"/>
  <c r="AN5021" i="1"/>
  <c r="AK5021" i="1"/>
  <c r="AJ5021" i="1"/>
  <c r="AD5021" i="1"/>
  <c r="AE5021" i="1" s="1"/>
  <c r="Z5021" i="1"/>
  <c r="AB5021" i="1" s="1"/>
  <c r="X5021" i="1"/>
  <c r="W5021" i="1"/>
  <c r="V5021" i="1"/>
  <c r="U5021" i="1"/>
  <c r="O5021" i="1"/>
  <c r="AN5020" i="1"/>
  <c r="AK5020" i="1"/>
  <c r="AJ5020" i="1"/>
  <c r="X5020" i="1"/>
  <c r="W5020" i="1"/>
  <c r="V5020" i="1"/>
  <c r="Z5020" i="1" s="1"/>
  <c r="U5020" i="1"/>
  <c r="O5020" i="1"/>
  <c r="AD5020" i="1" s="1"/>
  <c r="AE5020" i="1" s="1"/>
  <c r="AN5019" i="1"/>
  <c r="AK5019" i="1"/>
  <c r="AJ5019" i="1"/>
  <c r="AD5019" i="1"/>
  <c r="AE5019" i="1" s="1"/>
  <c r="Z5019" i="1"/>
  <c r="AB5019" i="1" s="1"/>
  <c r="X5019" i="1"/>
  <c r="W5019" i="1"/>
  <c r="V5019" i="1"/>
  <c r="U5019" i="1"/>
  <c r="O5019" i="1"/>
  <c r="AN5018" i="1"/>
  <c r="AK5018" i="1"/>
  <c r="AJ5018" i="1"/>
  <c r="X5018" i="1"/>
  <c r="W5018" i="1"/>
  <c r="V5018" i="1"/>
  <c r="Z5018" i="1" s="1"/>
  <c r="U5018" i="1"/>
  <c r="O5018" i="1"/>
  <c r="AD5018" i="1" s="1"/>
  <c r="AE5018" i="1" s="1"/>
  <c r="AN5017" i="1"/>
  <c r="AK5017" i="1"/>
  <c r="AJ5017" i="1"/>
  <c r="AD5017" i="1"/>
  <c r="AE5017" i="1" s="1"/>
  <c r="Z5017" i="1"/>
  <c r="AB5017" i="1" s="1"/>
  <c r="X5017" i="1"/>
  <c r="W5017" i="1"/>
  <c r="V5017" i="1"/>
  <c r="U5017" i="1"/>
  <c r="O5017" i="1"/>
  <c r="AN5016" i="1"/>
  <c r="AK5016" i="1"/>
  <c r="AJ5016" i="1"/>
  <c r="X5016" i="1"/>
  <c r="W5016" i="1"/>
  <c r="V5016" i="1"/>
  <c r="Z5016" i="1" s="1"/>
  <c r="U5016" i="1"/>
  <c r="O5016" i="1"/>
  <c r="AD5016" i="1" s="1"/>
  <c r="AE5016" i="1" s="1"/>
  <c r="AN5015" i="1"/>
  <c r="AK5015" i="1"/>
  <c r="AJ5015" i="1"/>
  <c r="X5015" i="1"/>
  <c r="W5015" i="1"/>
  <c r="V5015" i="1"/>
  <c r="Z5015" i="1" s="1"/>
  <c r="U5015" i="1"/>
  <c r="O5015" i="1"/>
  <c r="AD5015" i="1" s="1"/>
  <c r="AE5015" i="1" s="1"/>
  <c r="AN5014" i="1"/>
  <c r="AK5014" i="1"/>
  <c r="AJ5014" i="1"/>
  <c r="X5014" i="1"/>
  <c r="W5014" i="1"/>
  <c r="V5014" i="1"/>
  <c r="Z5014" i="1" s="1"/>
  <c r="U5014" i="1"/>
  <c r="O5014" i="1"/>
  <c r="AD5014" i="1" s="1"/>
  <c r="AE5014" i="1" s="1"/>
  <c r="AN5013" i="1"/>
  <c r="AK5013" i="1"/>
  <c r="AJ5013" i="1"/>
  <c r="X5013" i="1"/>
  <c r="W5013" i="1"/>
  <c r="V5013" i="1"/>
  <c r="Z5013" i="1" s="1"/>
  <c r="U5013" i="1"/>
  <c r="O5013" i="1"/>
  <c r="AD5013" i="1" s="1"/>
  <c r="AE5013" i="1" s="1"/>
  <c r="AN5012" i="1"/>
  <c r="AK5012" i="1"/>
  <c r="AJ5012" i="1"/>
  <c r="X5012" i="1"/>
  <c r="W5012" i="1"/>
  <c r="V5012" i="1"/>
  <c r="Z5012" i="1" s="1"/>
  <c r="U5012" i="1"/>
  <c r="O5012" i="1"/>
  <c r="AD5012" i="1" s="1"/>
  <c r="AE5012" i="1" s="1"/>
  <c r="AN5011" i="1"/>
  <c r="AK5011" i="1"/>
  <c r="AJ5011" i="1"/>
  <c r="X5011" i="1"/>
  <c r="W5011" i="1"/>
  <c r="V5011" i="1"/>
  <c r="Z5011" i="1" s="1"/>
  <c r="U5011" i="1"/>
  <c r="O5011" i="1"/>
  <c r="AD5011" i="1" s="1"/>
  <c r="AE5011" i="1" s="1"/>
  <c r="AN5010" i="1"/>
  <c r="AK5010" i="1"/>
  <c r="AJ5010" i="1"/>
  <c r="X5010" i="1"/>
  <c r="W5010" i="1"/>
  <c r="V5010" i="1"/>
  <c r="Z5010" i="1" s="1"/>
  <c r="U5010" i="1"/>
  <c r="O5010" i="1"/>
  <c r="AD5010" i="1" s="1"/>
  <c r="AE5010" i="1" s="1"/>
  <c r="AN5009" i="1"/>
  <c r="AK5009" i="1"/>
  <c r="AJ5009" i="1"/>
  <c r="X5009" i="1"/>
  <c r="W5009" i="1"/>
  <c r="V5009" i="1"/>
  <c r="Z5009" i="1" s="1"/>
  <c r="U5009" i="1"/>
  <c r="O5009" i="1"/>
  <c r="AD5009" i="1" s="1"/>
  <c r="AE5009" i="1" s="1"/>
  <c r="AN5008" i="1"/>
  <c r="AK5008" i="1"/>
  <c r="AJ5008" i="1"/>
  <c r="X5008" i="1"/>
  <c r="W5008" i="1"/>
  <c r="V5008" i="1"/>
  <c r="Z5008" i="1" s="1"/>
  <c r="U5008" i="1"/>
  <c r="O5008" i="1"/>
  <c r="AD5008" i="1" s="1"/>
  <c r="AE5008" i="1" s="1"/>
  <c r="AN5007" i="1"/>
  <c r="AK5007" i="1"/>
  <c r="AJ5007" i="1"/>
  <c r="X5007" i="1"/>
  <c r="W5007" i="1"/>
  <c r="V5007" i="1"/>
  <c r="Z5007" i="1" s="1"/>
  <c r="U5007" i="1"/>
  <c r="O5007" i="1"/>
  <c r="AD5007" i="1" s="1"/>
  <c r="AE5007" i="1" s="1"/>
  <c r="AN5006" i="1"/>
  <c r="AK5006" i="1"/>
  <c r="AJ5006" i="1"/>
  <c r="X5006" i="1"/>
  <c r="W5006" i="1"/>
  <c r="V5006" i="1"/>
  <c r="Z5006" i="1" s="1"/>
  <c r="U5006" i="1"/>
  <c r="O5006" i="1"/>
  <c r="AD5006" i="1" s="1"/>
  <c r="AE5006" i="1" s="1"/>
  <c r="AN5005" i="1"/>
  <c r="AK5005" i="1"/>
  <c r="AJ5005" i="1"/>
  <c r="X5005" i="1"/>
  <c r="W5005" i="1"/>
  <c r="V5005" i="1"/>
  <c r="Z5005" i="1" s="1"/>
  <c r="U5005" i="1"/>
  <c r="O5005" i="1"/>
  <c r="AD5005" i="1" s="1"/>
  <c r="AE5005" i="1" s="1"/>
  <c r="AN5004" i="1"/>
  <c r="AK5004" i="1"/>
  <c r="AJ5004" i="1"/>
  <c r="X5004" i="1"/>
  <c r="W5004" i="1"/>
  <c r="V5004" i="1"/>
  <c r="Z5004" i="1" s="1"/>
  <c r="U5004" i="1"/>
  <c r="O5004" i="1"/>
  <c r="AD5004" i="1" s="1"/>
  <c r="AE5004" i="1" s="1"/>
  <c r="AN5003" i="1"/>
  <c r="AK5003" i="1"/>
  <c r="AJ5003" i="1"/>
  <c r="X5003" i="1"/>
  <c r="W5003" i="1"/>
  <c r="V5003" i="1"/>
  <c r="Z5003" i="1" s="1"/>
  <c r="U5003" i="1"/>
  <c r="O5003" i="1"/>
  <c r="AD5003" i="1" s="1"/>
  <c r="AE5003" i="1" s="1"/>
  <c r="AN5002" i="1"/>
  <c r="AK5002" i="1"/>
  <c r="AJ5002" i="1"/>
  <c r="X5002" i="1"/>
  <c r="W5002" i="1"/>
  <c r="V5002" i="1"/>
  <c r="Z5002" i="1" s="1"/>
  <c r="U5002" i="1"/>
  <c r="O5002" i="1"/>
  <c r="AD5002" i="1" s="1"/>
  <c r="AE5002" i="1" s="1"/>
  <c r="AN5001" i="1"/>
  <c r="AK5001" i="1"/>
  <c r="AJ5001" i="1"/>
  <c r="X5001" i="1"/>
  <c r="W5001" i="1"/>
  <c r="V5001" i="1"/>
  <c r="Z5001" i="1" s="1"/>
  <c r="U5001" i="1"/>
  <c r="O5001" i="1"/>
  <c r="AD5001" i="1" s="1"/>
  <c r="AE5001" i="1" s="1"/>
  <c r="AN5000" i="1"/>
  <c r="AK5000" i="1"/>
  <c r="AJ5000" i="1"/>
  <c r="X5000" i="1"/>
  <c r="W5000" i="1"/>
  <c r="V5000" i="1"/>
  <c r="Z5000" i="1" s="1"/>
  <c r="U5000" i="1"/>
  <c r="O5000" i="1"/>
  <c r="AD5000" i="1" s="1"/>
  <c r="AE5000" i="1" s="1"/>
  <c r="AN4999" i="1"/>
  <c r="AK4999" i="1"/>
  <c r="AJ4999" i="1"/>
  <c r="X4999" i="1"/>
  <c r="W4999" i="1"/>
  <c r="V4999" i="1"/>
  <c r="Z4999" i="1" s="1"/>
  <c r="U4999" i="1"/>
  <c r="O4999" i="1"/>
  <c r="AD4999" i="1" s="1"/>
  <c r="AE4999" i="1" s="1"/>
  <c r="AN4998" i="1"/>
  <c r="AK4998" i="1"/>
  <c r="AJ4998" i="1"/>
  <c r="X4998" i="1"/>
  <c r="W4998" i="1"/>
  <c r="V4998" i="1"/>
  <c r="Z4998" i="1" s="1"/>
  <c r="U4998" i="1"/>
  <c r="O4998" i="1"/>
  <c r="AD4998" i="1" s="1"/>
  <c r="AE4998" i="1" s="1"/>
  <c r="AN4997" i="1"/>
  <c r="AK4997" i="1"/>
  <c r="AJ4997" i="1"/>
  <c r="X4997" i="1"/>
  <c r="W4997" i="1"/>
  <c r="V4997" i="1"/>
  <c r="Z4997" i="1" s="1"/>
  <c r="U4997" i="1"/>
  <c r="O4997" i="1"/>
  <c r="AD4997" i="1" s="1"/>
  <c r="AE4997" i="1" s="1"/>
  <c r="AN4996" i="1"/>
  <c r="AK4996" i="1"/>
  <c r="AJ4996" i="1"/>
  <c r="X4996" i="1"/>
  <c r="W4996" i="1"/>
  <c r="V4996" i="1"/>
  <c r="Z4996" i="1" s="1"/>
  <c r="U4996" i="1"/>
  <c r="O4996" i="1"/>
  <c r="AD4996" i="1" s="1"/>
  <c r="AE4996" i="1" s="1"/>
  <c r="AN4995" i="1"/>
  <c r="AK4995" i="1"/>
  <c r="AJ4995" i="1"/>
  <c r="X4995" i="1"/>
  <c r="W4995" i="1"/>
  <c r="V4995" i="1"/>
  <c r="Z4995" i="1" s="1"/>
  <c r="U4995" i="1"/>
  <c r="O4995" i="1"/>
  <c r="AD4995" i="1" s="1"/>
  <c r="AE4995" i="1" s="1"/>
  <c r="AN4994" i="1"/>
  <c r="AK4994" i="1"/>
  <c r="AJ4994" i="1"/>
  <c r="X4994" i="1"/>
  <c r="W4994" i="1"/>
  <c r="V4994" i="1"/>
  <c r="Z4994" i="1" s="1"/>
  <c r="U4994" i="1"/>
  <c r="O4994" i="1"/>
  <c r="AD4994" i="1" s="1"/>
  <c r="AE4994" i="1" s="1"/>
  <c r="AN4993" i="1"/>
  <c r="AK4993" i="1"/>
  <c r="AJ4993" i="1"/>
  <c r="X4993" i="1"/>
  <c r="W4993" i="1"/>
  <c r="V4993" i="1"/>
  <c r="Z4993" i="1" s="1"/>
  <c r="U4993" i="1"/>
  <c r="O4993" i="1"/>
  <c r="AD4993" i="1" s="1"/>
  <c r="AE4993" i="1" s="1"/>
  <c r="AN4992" i="1"/>
  <c r="AK4992" i="1"/>
  <c r="AJ4992" i="1"/>
  <c r="X4992" i="1"/>
  <c r="W4992" i="1"/>
  <c r="V4992" i="1"/>
  <c r="Z4992" i="1" s="1"/>
  <c r="U4992" i="1"/>
  <c r="O4992" i="1"/>
  <c r="AD4992" i="1" s="1"/>
  <c r="AE4992" i="1" s="1"/>
  <c r="AN4991" i="1"/>
  <c r="AK4991" i="1"/>
  <c r="AJ4991" i="1"/>
  <c r="X4991" i="1"/>
  <c r="W4991" i="1"/>
  <c r="V4991" i="1"/>
  <c r="Z4991" i="1" s="1"/>
  <c r="U4991" i="1"/>
  <c r="O4991" i="1"/>
  <c r="AD4991" i="1" s="1"/>
  <c r="AE4991" i="1" s="1"/>
  <c r="AN4990" i="1"/>
  <c r="AK4990" i="1"/>
  <c r="AJ4990" i="1"/>
  <c r="X4990" i="1"/>
  <c r="W4990" i="1"/>
  <c r="V4990" i="1"/>
  <c r="Z4990" i="1" s="1"/>
  <c r="U4990" i="1"/>
  <c r="O4990" i="1"/>
  <c r="AD4990" i="1" s="1"/>
  <c r="AE4990" i="1" s="1"/>
  <c r="AN4989" i="1"/>
  <c r="AK4989" i="1"/>
  <c r="AJ4989" i="1"/>
  <c r="X4989" i="1"/>
  <c r="W4989" i="1"/>
  <c r="V4989" i="1"/>
  <c r="Z4989" i="1" s="1"/>
  <c r="U4989" i="1"/>
  <c r="O4989" i="1"/>
  <c r="AD4989" i="1" s="1"/>
  <c r="AE4989" i="1" s="1"/>
  <c r="AN4988" i="1"/>
  <c r="AK4988" i="1"/>
  <c r="AJ4988" i="1"/>
  <c r="X4988" i="1"/>
  <c r="W4988" i="1"/>
  <c r="V4988" i="1"/>
  <c r="Z4988" i="1" s="1"/>
  <c r="U4988" i="1"/>
  <c r="O4988" i="1"/>
  <c r="AD4988" i="1" s="1"/>
  <c r="AE4988" i="1" s="1"/>
  <c r="AN4987" i="1"/>
  <c r="AK4987" i="1"/>
  <c r="AJ4987" i="1"/>
  <c r="X4987" i="1"/>
  <c r="W4987" i="1"/>
  <c r="V4987" i="1"/>
  <c r="Z4987" i="1" s="1"/>
  <c r="U4987" i="1"/>
  <c r="O4987" i="1"/>
  <c r="AD4987" i="1" s="1"/>
  <c r="AE4987" i="1" s="1"/>
  <c r="AN4986" i="1"/>
  <c r="AK4986" i="1"/>
  <c r="AJ4986" i="1"/>
  <c r="X4986" i="1"/>
  <c r="W4986" i="1"/>
  <c r="V4986" i="1"/>
  <c r="Z4986" i="1" s="1"/>
  <c r="U4986" i="1"/>
  <c r="O4986" i="1"/>
  <c r="AD4986" i="1" s="1"/>
  <c r="AE4986" i="1" s="1"/>
  <c r="AN4985" i="1"/>
  <c r="AK4985" i="1"/>
  <c r="AJ4985" i="1"/>
  <c r="X4985" i="1"/>
  <c r="W4985" i="1"/>
  <c r="V4985" i="1"/>
  <c r="Z4985" i="1" s="1"/>
  <c r="U4985" i="1"/>
  <c r="O4985" i="1"/>
  <c r="AD4985" i="1" s="1"/>
  <c r="AE4985" i="1" s="1"/>
  <c r="AN4984" i="1"/>
  <c r="AK4984" i="1"/>
  <c r="AJ4984" i="1"/>
  <c r="X4984" i="1"/>
  <c r="W4984" i="1"/>
  <c r="V4984" i="1"/>
  <c r="Z4984" i="1" s="1"/>
  <c r="U4984" i="1"/>
  <c r="O4984" i="1"/>
  <c r="AD4984" i="1" s="1"/>
  <c r="AE4984" i="1" s="1"/>
  <c r="AN4983" i="1"/>
  <c r="AK4983" i="1"/>
  <c r="AJ4983" i="1"/>
  <c r="X4983" i="1"/>
  <c r="W4983" i="1"/>
  <c r="V4983" i="1"/>
  <c r="Z4983" i="1" s="1"/>
  <c r="U4983" i="1"/>
  <c r="O4983" i="1"/>
  <c r="AD4983" i="1" s="1"/>
  <c r="AE4983" i="1" s="1"/>
  <c r="AN4982" i="1"/>
  <c r="AK4982" i="1"/>
  <c r="AJ4982" i="1"/>
  <c r="X4982" i="1"/>
  <c r="W4982" i="1"/>
  <c r="V4982" i="1"/>
  <c r="Z4982" i="1" s="1"/>
  <c r="U4982" i="1"/>
  <c r="O4982" i="1"/>
  <c r="AD4982" i="1" s="1"/>
  <c r="AE4982" i="1" s="1"/>
  <c r="AN4981" i="1"/>
  <c r="AK4981" i="1"/>
  <c r="AJ4981" i="1"/>
  <c r="X4981" i="1"/>
  <c r="W4981" i="1"/>
  <c r="V4981" i="1"/>
  <c r="Z4981" i="1" s="1"/>
  <c r="U4981" i="1"/>
  <c r="O4981" i="1"/>
  <c r="AD4981" i="1" s="1"/>
  <c r="AE4981" i="1" s="1"/>
  <c r="AN4980" i="1"/>
  <c r="AK4980" i="1"/>
  <c r="AJ4980" i="1"/>
  <c r="X4980" i="1"/>
  <c r="W4980" i="1"/>
  <c r="V4980" i="1"/>
  <c r="Z4980" i="1" s="1"/>
  <c r="U4980" i="1"/>
  <c r="O4980" i="1"/>
  <c r="AD4980" i="1" s="1"/>
  <c r="AE4980" i="1" s="1"/>
  <c r="AN4979" i="1"/>
  <c r="AK4979" i="1"/>
  <c r="AJ4979" i="1"/>
  <c r="X4979" i="1"/>
  <c r="W4979" i="1"/>
  <c r="V4979" i="1"/>
  <c r="Z4979" i="1" s="1"/>
  <c r="U4979" i="1"/>
  <c r="O4979" i="1"/>
  <c r="AD4979" i="1" s="1"/>
  <c r="AE4979" i="1" s="1"/>
  <c r="AN4978" i="1"/>
  <c r="AK4978" i="1"/>
  <c r="AJ4978" i="1"/>
  <c r="X4978" i="1"/>
  <c r="W4978" i="1"/>
  <c r="V4978" i="1"/>
  <c r="Z4978" i="1" s="1"/>
  <c r="U4978" i="1"/>
  <c r="O4978" i="1"/>
  <c r="AD4978" i="1" s="1"/>
  <c r="AE4978" i="1" s="1"/>
  <c r="AN4977" i="1"/>
  <c r="AK4977" i="1"/>
  <c r="AJ4977" i="1"/>
  <c r="X4977" i="1"/>
  <c r="W4977" i="1"/>
  <c r="V4977" i="1"/>
  <c r="Z4977" i="1" s="1"/>
  <c r="U4977" i="1"/>
  <c r="O4977" i="1"/>
  <c r="AD4977" i="1" s="1"/>
  <c r="AE4977" i="1" s="1"/>
  <c r="AN4976" i="1"/>
  <c r="AK4976" i="1"/>
  <c r="AJ4976" i="1"/>
  <c r="X4976" i="1"/>
  <c r="W4976" i="1"/>
  <c r="V4976" i="1"/>
  <c r="Z4976" i="1" s="1"/>
  <c r="U4976" i="1"/>
  <c r="O4976" i="1"/>
  <c r="AD4976" i="1" s="1"/>
  <c r="AE4976" i="1" s="1"/>
  <c r="AN4975" i="1"/>
  <c r="AK4975" i="1"/>
  <c r="AJ4975" i="1"/>
  <c r="X4975" i="1"/>
  <c r="W4975" i="1"/>
  <c r="V4975" i="1"/>
  <c r="Z4975" i="1" s="1"/>
  <c r="U4975" i="1"/>
  <c r="O4975" i="1"/>
  <c r="AD4975" i="1" s="1"/>
  <c r="AE4975" i="1" s="1"/>
  <c r="AN4974" i="1"/>
  <c r="AK4974" i="1"/>
  <c r="AJ4974" i="1"/>
  <c r="X4974" i="1"/>
  <c r="W4974" i="1"/>
  <c r="V4974" i="1"/>
  <c r="Z4974" i="1" s="1"/>
  <c r="U4974" i="1"/>
  <c r="O4974" i="1"/>
  <c r="AD4974" i="1" s="1"/>
  <c r="AE4974" i="1" s="1"/>
  <c r="AN4973" i="1"/>
  <c r="AK4973" i="1"/>
  <c r="AJ4973" i="1"/>
  <c r="X4973" i="1"/>
  <c r="W4973" i="1"/>
  <c r="V4973" i="1"/>
  <c r="Z4973" i="1" s="1"/>
  <c r="U4973" i="1"/>
  <c r="O4973" i="1"/>
  <c r="AD4973" i="1" s="1"/>
  <c r="AE4973" i="1" s="1"/>
  <c r="AN4972" i="1"/>
  <c r="AK4972" i="1"/>
  <c r="AJ4972" i="1"/>
  <c r="X4972" i="1"/>
  <c r="W4972" i="1"/>
  <c r="V4972" i="1"/>
  <c r="Z4972" i="1" s="1"/>
  <c r="U4972" i="1"/>
  <c r="O4972" i="1"/>
  <c r="AD4972" i="1" s="1"/>
  <c r="AE4972" i="1" s="1"/>
  <c r="AN4971" i="1"/>
  <c r="AK4971" i="1"/>
  <c r="AJ4971" i="1"/>
  <c r="X4971" i="1"/>
  <c r="W4971" i="1"/>
  <c r="V4971" i="1"/>
  <c r="Z4971" i="1" s="1"/>
  <c r="U4971" i="1"/>
  <c r="O4971" i="1"/>
  <c r="AD4971" i="1" s="1"/>
  <c r="AE4971" i="1" s="1"/>
  <c r="AN4970" i="1"/>
  <c r="AK4970" i="1"/>
  <c r="AJ4970" i="1"/>
  <c r="X4970" i="1"/>
  <c r="W4970" i="1"/>
  <c r="V4970" i="1"/>
  <c r="Z4970" i="1" s="1"/>
  <c r="U4970" i="1"/>
  <c r="O4970" i="1"/>
  <c r="AD4970" i="1" s="1"/>
  <c r="AE4970" i="1" s="1"/>
  <c r="AN4969" i="1"/>
  <c r="AK4969" i="1"/>
  <c r="AJ4969" i="1"/>
  <c r="X4969" i="1"/>
  <c r="W4969" i="1"/>
  <c r="V4969" i="1"/>
  <c r="Z4969" i="1" s="1"/>
  <c r="U4969" i="1"/>
  <c r="O4969" i="1"/>
  <c r="AD4969" i="1" s="1"/>
  <c r="AE4969" i="1" s="1"/>
  <c r="AN4968" i="1"/>
  <c r="AK4968" i="1"/>
  <c r="AJ4968" i="1"/>
  <c r="X4968" i="1"/>
  <c r="W4968" i="1"/>
  <c r="V4968" i="1"/>
  <c r="Z4968" i="1" s="1"/>
  <c r="U4968" i="1"/>
  <c r="O4968" i="1"/>
  <c r="AD4968" i="1" s="1"/>
  <c r="AE4968" i="1" s="1"/>
  <c r="AN4967" i="1"/>
  <c r="AK4967" i="1"/>
  <c r="AJ4967" i="1"/>
  <c r="X4967" i="1"/>
  <c r="W4967" i="1"/>
  <c r="V4967" i="1"/>
  <c r="Z4967" i="1" s="1"/>
  <c r="U4967" i="1"/>
  <c r="O4967" i="1"/>
  <c r="AD4967" i="1" s="1"/>
  <c r="AE4967" i="1" s="1"/>
  <c r="AN4966" i="1"/>
  <c r="AK4966" i="1"/>
  <c r="AJ4966" i="1"/>
  <c r="X4966" i="1"/>
  <c r="W4966" i="1"/>
  <c r="V4966" i="1"/>
  <c r="Z4966" i="1" s="1"/>
  <c r="U4966" i="1"/>
  <c r="O4966" i="1"/>
  <c r="AD4966" i="1" s="1"/>
  <c r="AE4966" i="1" s="1"/>
  <c r="AN4965" i="1"/>
  <c r="AK4965" i="1"/>
  <c r="AJ4965" i="1"/>
  <c r="X4965" i="1"/>
  <c r="W4965" i="1"/>
  <c r="V4965" i="1"/>
  <c r="Z4965" i="1" s="1"/>
  <c r="U4965" i="1"/>
  <c r="O4965" i="1"/>
  <c r="AD4965" i="1" s="1"/>
  <c r="AE4965" i="1" s="1"/>
  <c r="AN4964" i="1"/>
  <c r="AK4964" i="1"/>
  <c r="AJ4964" i="1"/>
  <c r="X4964" i="1"/>
  <c r="W4964" i="1"/>
  <c r="V4964" i="1"/>
  <c r="Z4964" i="1" s="1"/>
  <c r="U4964" i="1"/>
  <c r="O4964" i="1"/>
  <c r="AD4964" i="1" s="1"/>
  <c r="AE4964" i="1" s="1"/>
  <c r="AN4963" i="1"/>
  <c r="AK4963" i="1"/>
  <c r="AJ4963" i="1"/>
  <c r="X4963" i="1"/>
  <c r="W4963" i="1"/>
  <c r="V4963" i="1"/>
  <c r="Z4963" i="1" s="1"/>
  <c r="U4963" i="1"/>
  <c r="O4963" i="1"/>
  <c r="AD4963" i="1" s="1"/>
  <c r="AE4963" i="1" s="1"/>
  <c r="AN4962" i="1"/>
  <c r="AK4962" i="1"/>
  <c r="AJ4962" i="1"/>
  <c r="X4962" i="1"/>
  <c r="W4962" i="1"/>
  <c r="V4962" i="1"/>
  <c r="Z4962" i="1" s="1"/>
  <c r="U4962" i="1"/>
  <c r="O4962" i="1"/>
  <c r="AN4961" i="1"/>
  <c r="AK4961" i="1"/>
  <c r="AJ4961" i="1"/>
  <c r="AD4961" i="1"/>
  <c r="AE4961" i="1" s="1"/>
  <c r="Z4961" i="1"/>
  <c r="AB4961" i="1" s="1"/>
  <c r="X4961" i="1"/>
  <c r="W4961" i="1"/>
  <c r="V4961" i="1"/>
  <c r="U4961" i="1"/>
  <c r="O4961" i="1"/>
  <c r="AN4960" i="1"/>
  <c r="AK4960" i="1"/>
  <c r="AJ4960" i="1"/>
  <c r="X4960" i="1"/>
  <c r="W4960" i="1"/>
  <c r="V4960" i="1"/>
  <c r="Z4960" i="1" s="1"/>
  <c r="U4960" i="1"/>
  <c r="O4960" i="1"/>
  <c r="AD4960" i="1" s="1"/>
  <c r="AE4960" i="1" s="1"/>
  <c r="AN4959" i="1"/>
  <c r="AK4959" i="1"/>
  <c r="AJ4959" i="1"/>
  <c r="AD4959" i="1"/>
  <c r="AE4959" i="1" s="1"/>
  <c r="Z4959" i="1"/>
  <c r="AB4959" i="1" s="1"/>
  <c r="X4959" i="1"/>
  <c r="W4959" i="1"/>
  <c r="V4959" i="1"/>
  <c r="U4959" i="1"/>
  <c r="O4959" i="1"/>
  <c r="AN4958" i="1"/>
  <c r="AK4958" i="1"/>
  <c r="AJ4958" i="1"/>
  <c r="X4958" i="1"/>
  <c r="W4958" i="1"/>
  <c r="V4958" i="1"/>
  <c r="Z4958" i="1" s="1"/>
  <c r="U4958" i="1"/>
  <c r="O4958" i="1"/>
  <c r="AD4958" i="1" s="1"/>
  <c r="AE4958" i="1" s="1"/>
  <c r="AN4957" i="1"/>
  <c r="AK4957" i="1"/>
  <c r="AJ4957" i="1"/>
  <c r="AD4957" i="1"/>
  <c r="AE4957" i="1" s="1"/>
  <c r="Z4957" i="1"/>
  <c r="AB4957" i="1" s="1"/>
  <c r="X4957" i="1"/>
  <c r="W4957" i="1"/>
  <c r="V4957" i="1"/>
  <c r="U4957" i="1"/>
  <c r="O4957" i="1"/>
  <c r="AN4956" i="1"/>
  <c r="AK4956" i="1"/>
  <c r="AJ4956" i="1"/>
  <c r="X4956" i="1"/>
  <c r="W4956" i="1"/>
  <c r="V4956" i="1"/>
  <c r="Z4956" i="1" s="1"/>
  <c r="U4956" i="1"/>
  <c r="O4956" i="1"/>
  <c r="AD4956" i="1" s="1"/>
  <c r="AE4956" i="1" s="1"/>
  <c r="AN4955" i="1"/>
  <c r="AK4955" i="1"/>
  <c r="AJ4955" i="1"/>
  <c r="AD4955" i="1"/>
  <c r="AE4955" i="1" s="1"/>
  <c r="Z4955" i="1"/>
  <c r="AB4955" i="1" s="1"/>
  <c r="X4955" i="1"/>
  <c r="W4955" i="1"/>
  <c r="V4955" i="1"/>
  <c r="U4955" i="1"/>
  <c r="O4955" i="1"/>
  <c r="AN4954" i="1"/>
  <c r="AK4954" i="1"/>
  <c r="AJ4954" i="1"/>
  <c r="X4954" i="1"/>
  <c r="W4954" i="1"/>
  <c r="V4954" i="1"/>
  <c r="Z4954" i="1" s="1"/>
  <c r="U4954" i="1"/>
  <c r="O4954" i="1"/>
  <c r="AD4954" i="1" s="1"/>
  <c r="AE4954" i="1" s="1"/>
  <c r="AN4953" i="1"/>
  <c r="AK4953" i="1"/>
  <c r="AJ4953" i="1"/>
  <c r="AD4953" i="1"/>
  <c r="AE4953" i="1" s="1"/>
  <c r="Z4953" i="1"/>
  <c r="AB4953" i="1" s="1"/>
  <c r="X4953" i="1"/>
  <c r="W4953" i="1"/>
  <c r="V4953" i="1"/>
  <c r="U4953" i="1"/>
  <c r="O4953" i="1"/>
  <c r="AN4952" i="1"/>
  <c r="AK4952" i="1"/>
  <c r="AJ4952" i="1"/>
  <c r="X4952" i="1"/>
  <c r="W4952" i="1"/>
  <c r="V4952" i="1"/>
  <c r="Z4952" i="1" s="1"/>
  <c r="U4952" i="1"/>
  <c r="O4952" i="1"/>
  <c r="AD4952" i="1" s="1"/>
  <c r="AE4952" i="1" s="1"/>
  <c r="AN4951" i="1"/>
  <c r="AK4951" i="1"/>
  <c r="AJ4951" i="1"/>
  <c r="AD4951" i="1"/>
  <c r="AE4951" i="1" s="1"/>
  <c r="Z4951" i="1"/>
  <c r="AB4951" i="1" s="1"/>
  <c r="X4951" i="1"/>
  <c r="W4951" i="1"/>
  <c r="V4951" i="1"/>
  <c r="U4951" i="1"/>
  <c r="O4951" i="1"/>
  <c r="AN4950" i="1"/>
  <c r="AK4950" i="1"/>
  <c r="AJ4950" i="1"/>
  <c r="X4950" i="1"/>
  <c r="W4950" i="1"/>
  <c r="V4950" i="1"/>
  <c r="Z4950" i="1" s="1"/>
  <c r="U4950" i="1"/>
  <c r="O4950" i="1"/>
  <c r="AD4950" i="1" s="1"/>
  <c r="AE4950" i="1" s="1"/>
  <c r="AN4949" i="1"/>
  <c r="AK4949" i="1"/>
  <c r="AJ4949" i="1"/>
  <c r="AD4949" i="1"/>
  <c r="AE4949" i="1" s="1"/>
  <c r="Z4949" i="1"/>
  <c r="AB4949" i="1" s="1"/>
  <c r="X4949" i="1"/>
  <c r="W4949" i="1"/>
  <c r="V4949" i="1"/>
  <c r="U4949" i="1"/>
  <c r="O4949" i="1"/>
  <c r="AN4948" i="1"/>
  <c r="AK4948" i="1"/>
  <c r="AJ4948" i="1"/>
  <c r="X4948" i="1"/>
  <c r="W4948" i="1"/>
  <c r="V4948" i="1"/>
  <c r="Z4948" i="1" s="1"/>
  <c r="U4948" i="1"/>
  <c r="O4948" i="1"/>
  <c r="AD4948" i="1" s="1"/>
  <c r="AE4948" i="1" s="1"/>
  <c r="AN4947" i="1"/>
  <c r="AK4947" i="1"/>
  <c r="AJ4947" i="1"/>
  <c r="AD4947" i="1"/>
  <c r="AE4947" i="1" s="1"/>
  <c r="Z4947" i="1"/>
  <c r="AB4947" i="1" s="1"/>
  <c r="X4947" i="1"/>
  <c r="W4947" i="1"/>
  <c r="V4947" i="1"/>
  <c r="U4947" i="1"/>
  <c r="O4947" i="1"/>
  <c r="AN4946" i="1"/>
  <c r="AK4946" i="1"/>
  <c r="AJ4946" i="1"/>
  <c r="X4946" i="1"/>
  <c r="W4946" i="1"/>
  <c r="V4946" i="1"/>
  <c r="Z4946" i="1" s="1"/>
  <c r="U4946" i="1"/>
  <c r="O4946" i="1"/>
  <c r="AD4946" i="1" s="1"/>
  <c r="AE4946" i="1" s="1"/>
  <c r="AN4945" i="1"/>
  <c r="AK4945" i="1"/>
  <c r="AJ4945" i="1"/>
  <c r="AD4945" i="1"/>
  <c r="AE4945" i="1" s="1"/>
  <c r="Z4945" i="1"/>
  <c r="AB4945" i="1" s="1"/>
  <c r="X4945" i="1"/>
  <c r="W4945" i="1"/>
  <c r="V4945" i="1"/>
  <c r="U4945" i="1"/>
  <c r="O4945" i="1"/>
  <c r="AN4944" i="1"/>
  <c r="AK4944" i="1"/>
  <c r="AJ4944" i="1"/>
  <c r="X4944" i="1"/>
  <c r="W4944" i="1"/>
  <c r="V4944" i="1"/>
  <c r="Z4944" i="1" s="1"/>
  <c r="U4944" i="1"/>
  <c r="O4944" i="1"/>
  <c r="AD4944" i="1" s="1"/>
  <c r="AE4944" i="1" s="1"/>
  <c r="AN4943" i="1"/>
  <c r="AK4943" i="1"/>
  <c r="AJ4943" i="1"/>
  <c r="AD4943" i="1"/>
  <c r="AE4943" i="1" s="1"/>
  <c r="Z4943" i="1"/>
  <c r="AB4943" i="1" s="1"/>
  <c r="X4943" i="1"/>
  <c r="W4943" i="1"/>
  <c r="V4943" i="1"/>
  <c r="U4943" i="1"/>
  <c r="O4943" i="1"/>
  <c r="AN4942" i="1"/>
  <c r="AK4942" i="1"/>
  <c r="AJ4942" i="1"/>
  <c r="X4942" i="1"/>
  <c r="W4942" i="1"/>
  <c r="V4942" i="1"/>
  <c r="Z4942" i="1" s="1"/>
  <c r="U4942" i="1"/>
  <c r="O4942" i="1"/>
  <c r="AD4942" i="1" s="1"/>
  <c r="AE4942" i="1" s="1"/>
  <c r="AN4941" i="1"/>
  <c r="AK4941" i="1"/>
  <c r="AJ4941" i="1"/>
  <c r="AD4941" i="1"/>
  <c r="AE4941" i="1" s="1"/>
  <c r="Z4941" i="1"/>
  <c r="AB4941" i="1" s="1"/>
  <c r="X4941" i="1"/>
  <c r="W4941" i="1"/>
  <c r="V4941" i="1"/>
  <c r="U4941" i="1"/>
  <c r="O4941" i="1"/>
  <c r="AN4940" i="1"/>
  <c r="AK4940" i="1"/>
  <c r="AJ4940" i="1"/>
  <c r="X4940" i="1"/>
  <c r="W4940" i="1"/>
  <c r="V4940" i="1"/>
  <c r="Z4940" i="1" s="1"/>
  <c r="U4940" i="1"/>
  <c r="O4940" i="1"/>
  <c r="AD4940" i="1" s="1"/>
  <c r="AE4940" i="1" s="1"/>
  <c r="AN4939" i="1"/>
  <c r="AK4939" i="1"/>
  <c r="AJ4939" i="1"/>
  <c r="AD4939" i="1"/>
  <c r="AE4939" i="1" s="1"/>
  <c r="Z4939" i="1"/>
  <c r="AB4939" i="1" s="1"/>
  <c r="X4939" i="1"/>
  <c r="W4939" i="1"/>
  <c r="V4939" i="1"/>
  <c r="U4939" i="1"/>
  <c r="O4939" i="1"/>
  <c r="AN4938" i="1"/>
  <c r="AK4938" i="1"/>
  <c r="AJ4938" i="1"/>
  <c r="X4938" i="1"/>
  <c r="W4938" i="1"/>
  <c r="V4938" i="1"/>
  <c r="Z4938" i="1" s="1"/>
  <c r="U4938" i="1"/>
  <c r="O4938" i="1"/>
  <c r="AD4938" i="1" s="1"/>
  <c r="AE4938" i="1" s="1"/>
  <c r="AN4937" i="1"/>
  <c r="AK4937" i="1"/>
  <c r="AJ4937" i="1"/>
  <c r="AD4937" i="1"/>
  <c r="AE4937" i="1" s="1"/>
  <c r="Z4937" i="1"/>
  <c r="AB4937" i="1" s="1"/>
  <c r="X4937" i="1"/>
  <c r="W4937" i="1"/>
  <c r="V4937" i="1"/>
  <c r="U4937" i="1"/>
  <c r="O4937" i="1"/>
  <c r="AN4936" i="1"/>
  <c r="AK4936" i="1"/>
  <c r="AJ4936" i="1"/>
  <c r="X4936" i="1"/>
  <c r="W4936" i="1"/>
  <c r="V4936" i="1"/>
  <c r="Z4936" i="1" s="1"/>
  <c r="U4936" i="1"/>
  <c r="O4936" i="1"/>
  <c r="AD4936" i="1" s="1"/>
  <c r="AE4936" i="1" s="1"/>
  <c r="AN4935" i="1"/>
  <c r="AK4935" i="1"/>
  <c r="AJ4935" i="1"/>
  <c r="AD4935" i="1"/>
  <c r="AE4935" i="1" s="1"/>
  <c r="Z4935" i="1"/>
  <c r="AB4935" i="1" s="1"/>
  <c r="X4935" i="1"/>
  <c r="W4935" i="1"/>
  <c r="V4935" i="1"/>
  <c r="U4935" i="1"/>
  <c r="O4935" i="1"/>
  <c r="AN4934" i="1"/>
  <c r="AK4934" i="1"/>
  <c r="AJ4934" i="1"/>
  <c r="X4934" i="1"/>
  <c r="W4934" i="1"/>
  <c r="V4934" i="1"/>
  <c r="Z4934" i="1" s="1"/>
  <c r="U4934" i="1"/>
  <c r="O4934" i="1"/>
  <c r="AD4934" i="1" s="1"/>
  <c r="AE4934" i="1" s="1"/>
  <c r="AN4933" i="1"/>
  <c r="AK4933" i="1"/>
  <c r="AJ4933" i="1"/>
  <c r="AD4933" i="1"/>
  <c r="AE4933" i="1" s="1"/>
  <c r="Z4933" i="1"/>
  <c r="AB4933" i="1" s="1"/>
  <c r="X4933" i="1"/>
  <c r="W4933" i="1"/>
  <c r="V4933" i="1"/>
  <c r="U4933" i="1"/>
  <c r="O4933" i="1"/>
  <c r="AN4932" i="1"/>
  <c r="AK4932" i="1"/>
  <c r="AJ4932" i="1"/>
  <c r="X4932" i="1"/>
  <c r="W4932" i="1"/>
  <c r="V4932" i="1"/>
  <c r="Z4932" i="1" s="1"/>
  <c r="U4932" i="1"/>
  <c r="O4932" i="1"/>
  <c r="AD4932" i="1" s="1"/>
  <c r="AE4932" i="1" s="1"/>
  <c r="AN4931" i="1"/>
  <c r="AK4931" i="1"/>
  <c r="AJ4931" i="1"/>
  <c r="AD4931" i="1"/>
  <c r="AE4931" i="1" s="1"/>
  <c r="Z4931" i="1"/>
  <c r="AB4931" i="1" s="1"/>
  <c r="X4931" i="1"/>
  <c r="W4931" i="1"/>
  <c r="V4931" i="1"/>
  <c r="U4931" i="1"/>
  <c r="O4931" i="1"/>
  <c r="AN4930" i="1"/>
  <c r="AK4930" i="1"/>
  <c r="AJ4930" i="1"/>
  <c r="X4930" i="1"/>
  <c r="W4930" i="1"/>
  <c r="V4930" i="1"/>
  <c r="Z4930" i="1" s="1"/>
  <c r="U4930" i="1"/>
  <c r="O4930" i="1"/>
  <c r="AD4930" i="1" s="1"/>
  <c r="AE4930" i="1" s="1"/>
  <c r="AN4929" i="1"/>
  <c r="AK4929" i="1"/>
  <c r="AJ4929" i="1"/>
  <c r="AD4929" i="1"/>
  <c r="AE4929" i="1" s="1"/>
  <c r="Z4929" i="1"/>
  <c r="AB4929" i="1" s="1"/>
  <c r="X4929" i="1"/>
  <c r="W4929" i="1"/>
  <c r="V4929" i="1"/>
  <c r="U4929" i="1"/>
  <c r="O4929" i="1"/>
  <c r="AN4928" i="1"/>
  <c r="AK4928" i="1"/>
  <c r="AJ4928" i="1"/>
  <c r="X4928" i="1"/>
  <c r="W4928" i="1"/>
  <c r="V4928" i="1"/>
  <c r="Z4928" i="1" s="1"/>
  <c r="U4928" i="1"/>
  <c r="O4928" i="1"/>
  <c r="AD4928" i="1" s="1"/>
  <c r="AE4928" i="1" s="1"/>
  <c r="AN4927" i="1"/>
  <c r="AK4927" i="1"/>
  <c r="AJ4927" i="1"/>
  <c r="AD4927" i="1"/>
  <c r="AE4927" i="1" s="1"/>
  <c r="Z4927" i="1"/>
  <c r="AB4927" i="1" s="1"/>
  <c r="X4927" i="1"/>
  <c r="W4927" i="1"/>
  <c r="V4927" i="1"/>
  <c r="U4927" i="1"/>
  <c r="O4927" i="1"/>
  <c r="AN4926" i="1"/>
  <c r="AK4926" i="1"/>
  <c r="AJ4926" i="1"/>
  <c r="X4926" i="1"/>
  <c r="W4926" i="1"/>
  <c r="V4926" i="1"/>
  <c r="Z4926" i="1" s="1"/>
  <c r="U4926" i="1"/>
  <c r="O4926" i="1"/>
  <c r="AD4926" i="1" s="1"/>
  <c r="AE4926" i="1" s="1"/>
  <c r="AN4925" i="1"/>
  <c r="AK4925" i="1"/>
  <c r="AJ4925" i="1"/>
  <c r="AD4925" i="1"/>
  <c r="AE4925" i="1" s="1"/>
  <c r="Z4925" i="1"/>
  <c r="AB4925" i="1" s="1"/>
  <c r="X4925" i="1"/>
  <c r="W4925" i="1"/>
  <c r="V4925" i="1"/>
  <c r="U4925" i="1"/>
  <c r="O4925" i="1"/>
  <c r="AN4924" i="1"/>
  <c r="AK4924" i="1"/>
  <c r="AJ4924" i="1"/>
  <c r="X4924" i="1"/>
  <c r="W4924" i="1"/>
  <c r="V4924" i="1"/>
  <c r="Z4924" i="1" s="1"/>
  <c r="U4924" i="1"/>
  <c r="O4924" i="1"/>
  <c r="AD4924" i="1" s="1"/>
  <c r="AE4924" i="1" s="1"/>
  <c r="AN4923" i="1"/>
  <c r="AK4923" i="1"/>
  <c r="AJ4923" i="1"/>
  <c r="X4923" i="1"/>
  <c r="W4923" i="1"/>
  <c r="V4923" i="1"/>
  <c r="Z4923" i="1" s="1"/>
  <c r="U4923" i="1"/>
  <c r="O4923" i="1"/>
  <c r="AD4923" i="1" s="1"/>
  <c r="AE4923" i="1" s="1"/>
  <c r="AN4922" i="1"/>
  <c r="AK4922" i="1"/>
  <c r="AJ4922" i="1"/>
  <c r="X4922" i="1"/>
  <c r="W4922" i="1"/>
  <c r="V4922" i="1"/>
  <c r="Z4922" i="1" s="1"/>
  <c r="U4922" i="1"/>
  <c r="O4922" i="1"/>
  <c r="AD4922" i="1" s="1"/>
  <c r="AE4922" i="1" s="1"/>
  <c r="AN4921" i="1"/>
  <c r="AK4921" i="1"/>
  <c r="AJ4921" i="1"/>
  <c r="X4921" i="1"/>
  <c r="W4921" i="1"/>
  <c r="V4921" i="1"/>
  <c r="Z4921" i="1" s="1"/>
  <c r="U4921" i="1"/>
  <c r="O4921" i="1"/>
  <c r="AD4921" i="1" s="1"/>
  <c r="AE4921" i="1" s="1"/>
  <c r="AN4920" i="1"/>
  <c r="AK4920" i="1"/>
  <c r="AJ4920" i="1"/>
  <c r="X4920" i="1"/>
  <c r="W4920" i="1"/>
  <c r="V4920" i="1"/>
  <c r="Z4920" i="1" s="1"/>
  <c r="U4920" i="1"/>
  <c r="O4920" i="1"/>
  <c r="AD4920" i="1" s="1"/>
  <c r="AE4920" i="1" s="1"/>
  <c r="AN4919" i="1"/>
  <c r="AK4919" i="1"/>
  <c r="AJ4919" i="1"/>
  <c r="X4919" i="1"/>
  <c r="W4919" i="1"/>
  <c r="V4919" i="1"/>
  <c r="Z4919" i="1" s="1"/>
  <c r="U4919" i="1"/>
  <c r="O4919" i="1"/>
  <c r="AD4919" i="1" s="1"/>
  <c r="AE4919" i="1" s="1"/>
  <c r="AN4918" i="1"/>
  <c r="AK4918" i="1"/>
  <c r="AJ4918" i="1"/>
  <c r="X4918" i="1"/>
  <c r="W4918" i="1"/>
  <c r="V4918" i="1"/>
  <c r="Z4918" i="1" s="1"/>
  <c r="U4918" i="1"/>
  <c r="O4918" i="1"/>
  <c r="AD4918" i="1" s="1"/>
  <c r="AE4918" i="1" s="1"/>
  <c r="AN4917" i="1"/>
  <c r="AK4917" i="1"/>
  <c r="AJ4917" i="1"/>
  <c r="X4917" i="1"/>
  <c r="W4917" i="1"/>
  <c r="V4917" i="1"/>
  <c r="Z4917" i="1" s="1"/>
  <c r="U4917" i="1"/>
  <c r="O4917" i="1"/>
  <c r="AD4917" i="1" s="1"/>
  <c r="AE4917" i="1" s="1"/>
  <c r="AN4916" i="1"/>
  <c r="AK4916" i="1"/>
  <c r="AJ4916" i="1"/>
  <c r="X4916" i="1"/>
  <c r="W4916" i="1"/>
  <c r="V4916" i="1"/>
  <c r="Z4916" i="1" s="1"/>
  <c r="U4916" i="1"/>
  <c r="O4916" i="1"/>
  <c r="AD4916" i="1" s="1"/>
  <c r="AE4916" i="1" s="1"/>
  <c r="AN4915" i="1"/>
  <c r="AK4915" i="1"/>
  <c r="AJ4915" i="1"/>
  <c r="X4915" i="1"/>
  <c r="W4915" i="1"/>
  <c r="V4915" i="1"/>
  <c r="Z4915" i="1" s="1"/>
  <c r="U4915" i="1"/>
  <c r="O4915" i="1"/>
  <c r="AD4915" i="1" s="1"/>
  <c r="AE4915" i="1" s="1"/>
  <c r="AN4914" i="1"/>
  <c r="AK4914" i="1"/>
  <c r="AJ4914" i="1"/>
  <c r="X4914" i="1"/>
  <c r="W4914" i="1"/>
  <c r="V4914" i="1"/>
  <c r="Z4914" i="1" s="1"/>
  <c r="U4914" i="1"/>
  <c r="O4914" i="1"/>
  <c r="AD4914" i="1" s="1"/>
  <c r="AE4914" i="1" s="1"/>
  <c r="AN4913" i="1"/>
  <c r="AK4913" i="1"/>
  <c r="AJ4913" i="1"/>
  <c r="X4913" i="1"/>
  <c r="W4913" i="1"/>
  <c r="V4913" i="1"/>
  <c r="Z4913" i="1" s="1"/>
  <c r="U4913" i="1"/>
  <c r="O4913" i="1"/>
  <c r="AD4913" i="1" s="1"/>
  <c r="AE4913" i="1" s="1"/>
  <c r="AN4912" i="1"/>
  <c r="AK4912" i="1"/>
  <c r="AJ4912" i="1"/>
  <c r="X4912" i="1"/>
  <c r="W4912" i="1"/>
  <c r="V4912" i="1"/>
  <c r="Z4912" i="1" s="1"/>
  <c r="U4912" i="1"/>
  <c r="O4912" i="1"/>
  <c r="AD4912" i="1" s="1"/>
  <c r="AE4912" i="1" s="1"/>
  <c r="AN4911" i="1"/>
  <c r="AK4911" i="1"/>
  <c r="AJ4911" i="1"/>
  <c r="X4911" i="1"/>
  <c r="W4911" i="1"/>
  <c r="V4911" i="1"/>
  <c r="Z4911" i="1" s="1"/>
  <c r="U4911" i="1"/>
  <c r="O4911" i="1"/>
  <c r="AD4911" i="1" s="1"/>
  <c r="AE4911" i="1" s="1"/>
  <c r="AN4910" i="1"/>
  <c r="AK4910" i="1"/>
  <c r="AJ4910" i="1"/>
  <c r="X4910" i="1"/>
  <c r="W4910" i="1"/>
  <c r="V4910" i="1"/>
  <c r="Z4910" i="1" s="1"/>
  <c r="U4910" i="1"/>
  <c r="O4910" i="1"/>
  <c r="AD4910" i="1" s="1"/>
  <c r="AE4910" i="1" s="1"/>
  <c r="AN4909" i="1"/>
  <c r="AK4909" i="1"/>
  <c r="AJ4909" i="1"/>
  <c r="X4909" i="1"/>
  <c r="W4909" i="1"/>
  <c r="V4909" i="1"/>
  <c r="Z4909" i="1" s="1"/>
  <c r="U4909" i="1"/>
  <c r="O4909" i="1"/>
  <c r="AD4909" i="1" s="1"/>
  <c r="AE4909" i="1" s="1"/>
  <c r="AN4908" i="1"/>
  <c r="AK4908" i="1"/>
  <c r="AJ4908" i="1"/>
  <c r="X4908" i="1"/>
  <c r="W4908" i="1"/>
  <c r="V4908" i="1"/>
  <c r="Z4908" i="1" s="1"/>
  <c r="U4908" i="1"/>
  <c r="O4908" i="1"/>
  <c r="AD4908" i="1" s="1"/>
  <c r="AE4908" i="1" s="1"/>
  <c r="AN4907" i="1"/>
  <c r="AK4907" i="1"/>
  <c r="AJ4907" i="1"/>
  <c r="X4907" i="1"/>
  <c r="W4907" i="1"/>
  <c r="V4907" i="1"/>
  <c r="Z4907" i="1" s="1"/>
  <c r="U4907" i="1"/>
  <c r="O4907" i="1"/>
  <c r="AD4907" i="1" s="1"/>
  <c r="AE4907" i="1" s="1"/>
  <c r="AN4906" i="1"/>
  <c r="AK4906" i="1"/>
  <c r="AJ4906" i="1"/>
  <c r="X4906" i="1"/>
  <c r="W4906" i="1"/>
  <c r="V4906" i="1"/>
  <c r="Z4906" i="1" s="1"/>
  <c r="U4906" i="1"/>
  <c r="O4906" i="1"/>
  <c r="AD4906" i="1" s="1"/>
  <c r="AE4906" i="1" s="1"/>
  <c r="AN4905" i="1"/>
  <c r="AK4905" i="1"/>
  <c r="AJ4905" i="1"/>
  <c r="X4905" i="1"/>
  <c r="W4905" i="1"/>
  <c r="V4905" i="1"/>
  <c r="Z4905" i="1" s="1"/>
  <c r="U4905" i="1"/>
  <c r="O4905" i="1"/>
  <c r="AD4905" i="1" s="1"/>
  <c r="AE4905" i="1" s="1"/>
  <c r="AN4904" i="1"/>
  <c r="AK4904" i="1"/>
  <c r="AJ4904" i="1"/>
  <c r="X4904" i="1"/>
  <c r="W4904" i="1"/>
  <c r="V4904" i="1"/>
  <c r="Z4904" i="1" s="1"/>
  <c r="U4904" i="1"/>
  <c r="O4904" i="1"/>
  <c r="AD4904" i="1" s="1"/>
  <c r="AE4904" i="1" s="1"/>
  <c r="AN4903" i="1"/>
  <c r="AK4903" i="1"/>
  <c r="AJ4903" i="1"/>
  <c r="X4903" i="1"/>
  <c r="W4903" i="1"/>
  <c r="V4903" i="1"/>
  <c r="Z4903" i="1" s="1"/>
  <c r="U4903" i="1"/>
  <c r="O4903" i="1"/>
  <c r="AD4903" i="1" s="1"/>
  <c r="AE4903" i="1" s="1"/>
  <c r="AN4902" i="1"/>
  <c r="AK4902" i="1"/>
  <c r="AJ4902" i="1"/>
  <c r="X4902" i="1"/>
  <c r="W4902" i="1"/>
  <c r="V4902" i="1"/>
  <c r="Z4902" i="1" s="1"/>
  <c r="U4902" i="1"/>
  <c r="O4902" i="1"/>
  <c r="AD4902" i="1" s="1"/>
  <c r="AE4902" i="1" s="1"/>
  <c r="AN4901" i="1"/>
  <c r="AK4901" i="1"/>
  <c r="AJ4901" i="1"/>
  <c r="X4901" i="1"/>
  <c r="W4901" i="1"/>
  <c r="V4901" i="1"/>
  <c r="Z4901" i="1" s="1"/>
  <c r="U4901" i="1"/>
  <c r="O4901" i="1"/>
  <c r="AD4901" i="1" s="1"/>
  <c r="AE4901" i="1" s="1"/>
  <c r="AN4900" i="1"/>
  <c r="AK4900" i="1"/>
  <c r="AJ4900" i="1"/>
  <c r="X4900" i="1"/>
  <c r="W4900" i="1"/>
  <c r="V4900" i="1"/>
  <c r="Z4900" i="1" s="1"/>
  <c r="U4900" i="1"/>
  <c r="O4900" i="1"/>
  <c r="AD4900" i="1" s="1"/>
  <c r="AE4900" i="1" s="1"/>
  <c r="AN4899" i="1"/>
  <c r="AK4899" i="1"/>
  <c r="AJ4899" i="1"/>
  <c r="X4899" i="1"/>
  <c r="W4899" i="1"/>
  <c r="V4899" i="1"/>
  <c r="Z4899" i="1" s="1"/>
  <c r="U4899" i="1"/>
  <c r="O4899" i="1"/>
  <c r="AD4899" i="1" s="1"/>
  <c r="AE4899" i="1" s="1"/>
  <c r="AN4898" i="1"/>
  <c r="AK4898" i="1"/>
  <c r="AJ4898" i="1"/>
  <c r="X4898" i="1"/>
  <c r="W4898" i="1"/>
  <c r="V4898" i="1"/>
  <c r="Z4898" i="1" s="1"/>
  <c r="U4898" i="1"/>
  <c r="O4898" i="1"/>
  <c r="AD4898" i="1" s="1"/>
  <c r="AE4898" i="1" s="1"/>
  <c r="AN4897" i="1"/>
  <c r="AK4897" i="1"/>
  <c r="AJ4897" i="1"/>
  <c r="X4897" i="1"/>
  <c r="W4897" i="1"/>
  <c r="V4897" i="1"/>
  <c r="Z4897" i="1" s="1"/>
  <c r="U4897" i="1"/>
  <c r="O4897" i="1"/>
  <c r="AD4897" i="1" s="1"/>
  <c r="AE4897" i="1" s="1"/>
  <c r="AN4896" i="1"/>
  <c r="AK4896" i="1"/>
  <c r="AJ4896" i="1"/>
  <c r="X4896" i="1"/>
  <c r="W4896" i="1"/>
  <c r="V4896" i="1"/>
  <c r="Z4896" i="1" s="1"/>
  <c r="U4896" i="1"/>
  <c r="O4896" i="1"/>
  <c r="AD4896" i="1" s="1"/>
  <c r="AE4896" i="1" s="1"/>
  <c r="AN4895" i="1"/>
  <c r="AK4895" i="1"/>
  <c r="AJ4895" i="1"/>
  <c r="X4895" i="1"/>
  <c r="W4895" i="1"/>
  <c r="V4895" i="1"/>
  <c r="Z4895" i="1" s="1"/>
  <c r="U4895" i="1"/>
  <c r="O4895" i="1"/>
  <c r="AD4895" i="1" s="1"/>
  <c r="AE4895" i="1" s="1"/>
  <c r="AN4894" i="1"/>
  <c r="AK4894" i="1"/>
  <c r="AJ4894" i="1"/>
  <c r="X4894" i="1"/>
  <c r="W4894" i="1"/>
  <c r="V4894" i="1"/>
  <c r="Z4894" i="1" s="1"/>
  <c r="U4894" i="1"/>
  <c r="O4894" i="1"/>
  <c r="AD4894" i="1" s="1"/>
  <c r="AE4894" i="1" s="1"/>
  <c r="AN4893" i="1"/>
  <c r="AK4893" i="1"/>
  <c r="AJ4893" i="1"/>
  <c r="X4893" i="1"/>
  <c r="W4893" i="1"/>
  <c r="V4893" i="1"/>
  <c r="Z4893" i="1" s="1"/>
  <c r="U4893" i="1"/>
  <c r="O4893" i="1"/>
  <c r="AD4893" i="1" s="1"/>
  <c r="AE4893" i="1" s="1"/>
  <c r="AN4892" i="1"/>
  <c r="AK4892" i="1"/>
  <c r="AJ4892" i="1"/>
  <c r="X4892" i="1"/>
  <c r="W4892" i="1"/>
  <c r="V4892" i="1"/>
  <c r="Z4892" i="1" s="1"/>
  <c r="U4892" i="1"/>
  <c r="O4892" i="1"/>
  <c r="AD4892" i="1" s="1"/>
  <c r="AE4892" i="1" s="1"/>
  <c r="AN4891" i="1"/>
  <c r="AK4891" i="1"/>
  <c r="AJ4891" i="1"/>
  <c r="X4891" i="1"/>
  <c r="W4891" i="1"/>
  <c r="V4891" i="1"/>
  <c r="Z4891" i="1" s="1"/>
  <c r="U4891" i="1"/>
  <c r="O4891" i="1"/>
  <c r="AD4891" i="1" s="1"/>
  <c r="AE4891" i="1" s="1"/>
  <c r="AN4890" i="1"/>
  <c r="AK4890" i="1"/>
  <c r="AJ4890" i="1"/>
  <c r="X4890" i="1"/>
  <c r="W4890" i="1"/>
  <c r="V4890" i="1"/>
  <c r="Z4890" i="1" s="1"/>
  <c r="U4890" i="1"/>
  <c r="O4890" i="1"/>
  <c r="AD4890" i="1" s="1"/>
  <c r="AE4890" i="1" s="1"/>
  <c r="AN4889" i="1"/>
  <c r="AK4889" i="1"/>
  <c r="AJ4889" i="1"/>
  <c r="X4889" i="1"/>
  <c r="W4889" i="1"/>
  <c r="V4889" i="1"/>
  <c r="Z4889" i="1" s="1"/>
  <c r="U4889" i="1"/>
  <c r="O4889" i="1"/>
  <c r="AD4889" i="1" s="1"/>
  <c r="AE4889" i="1" s="1"/>
  <c r="AN4888" i="1"/>
  <c r="AK4888" i="1"/>
  <c r="AJ4888" i="1"/>
  <c r="X4888" i="1"/>
  <c r="W4888" i="1"/>
  <c r="V4888" i="1"/>
  <c r="Z4888" i="1" s="1"/>
  <c r="U4888" i="1"/>
  <c r="O4888" i="1"/>
  <c r="AD4888" i="1" s="1"/>
  <c r="AE4888" i="1" s="1"/>
  <c r="AN4887" i="1"/>
  <c r="AK4887" i="1"/>
  <c r="AJ4887" i="1"/>
  <c r="X4887" i="1"/>
  <c r="W4887" i="1"/>
  <c r="V4887" i="1"/>
  <c r="Z4887" i="1" s="1"/>
  <c r="U4887" i="1"/>
  <c r="O4887" i="1"/>
  <c r="AD4887" i="1" s="1"/>
  <c r="AE4887" i="1" s="1"/>
  <c r="AN4886" i="1"/>
  <c r="AK4886" i="1"/>
  <c r="AJ4886" i="1"/>
  <c r="X4886" i="1"/>
  <c r="W4886" i="1"/>
  <c r="V4886" i="1"/>
  <c r="Z4886" i="1" s="1"/>
  <c r="U4886" i="1"/>
  <c r="O4886" i="1"/>
  <c r="AD4886" i="1" s="1"/>
  <c r="AE4886" i="1" s="1"/>
  <c r="AN4885" i="1"/>
  <c r="AK4885" i="1"/>
  <c r="AJ4885" i="1"/>
  <c r="X4885" i="1"/>
  <c r="W4885" i="1"/>
  <c r="V4885" i="1"/>
  <c r="Z4885" i="1" s="1"/>
  <c r="U4885" i="1"/>
  <c r="O4885" i="1"/>
  <c r="AD4885" i="1" s="1"/>
  <c r="AE4885" i="1" s="1"/>
  <c r="AN4884" i="1"/>
  <c r="AK4884" i="1"/>
  <c r="AJ4884" i="1"/>
  <c r="X4884" i="1"/>
  <c r="W4884" i="1"/>
  <c r="V4884" i="1"/>
  <c r="Z4884" i="1" s="1"/>
  <c r="U4884" i="1"/>
  <c r="O4884" i="1"/>
  <c r="AD4884" i="1" s="1"/>
  <c r="AE4884" i="1" s="1"/>
  <c r="AN4883" i="1"/>
  <c r="AK4883" i="1"/>
  <c r="AJ4883" i="1"/>
  <c r="X4883" i="1"/>
  <c r="W4883" i="1"/>
  <c r="V4883" i="1"/>
  <c r="Z4883" i="1" s="1"/>
  <c r="U4883" i="1"/>
  <c r="O4883" i="1"/>
  <c r="AD4883" i="1" s="1"/>
  <c r="AE4883" i="1" s="1"/>
  <c r="AN4882" i="1"/>
  <c r="AK4882" i="1"/>
  <c r="AJ4882" i="1"/>
  <c r="X4882" i="1"/>
  <c r="W4882" i="1"/>
  <c r="V4882" i="1"/>
  <c r="Z4882" i="1" s="1"/>
  <c r="U4882" i="1"/>
  <c r="O4882" i="1"/>
  <c r="AD4882" i="1" s="1"/>
  <c r="AE4882" i="1" s="1"/>
  <c r="AN4881" i="1"/>
  <c r="AK4881" i="1"/>
  <c r="AJ4881" i="1"/>
  <c r="X4881" i="1"/>
  <c r="W4881" i="1"/>
  <c r="V4881" i="1"/>
  <c r="Z4881" i="1" s="1"/>
  <c r="U4881" i="1"/>
  <c r="O4881" i="1"/>
  <c r="AD4881" i="1" s="1"/>
  <c r="AE4881" i="1" s="1"/>
  <c r="AN4880" i="1"/>
  <c r="AK4880" i="1"/>
  <c r="AJ4880" i="1"/>
  <c r="X4880" i="1"/>
  <c r="W4880" i="1"/>
  <c r="V4880" i="1"/>
  <c r="Z4880" i="1" s="1"/>
  <c r="U4880" i="1"/>
  <c r="O4880" i="1"/>
  <c r="AD4880" i="1" s="1"/>
  <c r="AE4880" i="1" s="1"/>
  <c r="AN4879" i="1"/>
  <c r="AK4879" i="1"/>
  <c r="AJ4879" i="1"/>
  <c r="X4879" i="1"/>
  <c r="W4879" i="1"/>
  <c r="V4879" i="1"/>
  <c r="Z4879" i="1" s="1"/>
  <c r="U4879" i="1"/>
  <c r="O4879" i="1"/>
  <c r="AD4879" i="1" s="1"/>
  <c r="AE4879" i="1" s="1"/>
  <c r="AN4878" i="1"/>
  <c r="AK4878" i="1"/>
  <c r="AJ4878" i="1"/>
  <c r="X4878" i="1"/>
  <c r="W4878" i="1"/>
  <c r="V4878" i="1"/>
  <c r="Z4878" i="1" s="1"/>
  <c r="U4878" i="1"/>
  <c r="O4878" i="1"/>
  <c r="AD4878" i="1" s="1"/>
  <c r="AE4878" i="1" s="1"/>
  <c r="AN4877" i="1"/>
  <c r="AK4877" i="1"/>
  <c r="AJ4877" i="1"/>
  <c r="X4877" i="1"/>
  <c r="W4877" i="1"/>
  <c r="V4877" i="1"/>
  <c r="Z4877" i="1" s="1"/>
  <c r="U4877" i="1"/>
  <c r="O4877" i="1"/>
  <c r="AD4877" i="1" s="1"/>
  <c r="AE4877" i="1" s="1"/>
  <c r="AN4876" i="1"/>
  <c r="AK4876" i="1"/>
  <c r="AJ4876" i="1"/>
  <c r="X4876" i="1"/>
  <c r="W4876" i="1"/>
  <c r="V4876" i="1"/>
  <c r="Z4876" i="1" s="1"/>
  <c r="U4876" i="1"/>
  <c r="O4876" i="1"/>
  <c r="AD4876" i="1" s="1"/>
  <c r="AE4876" i="1" s="1"/>
  <c r="AN4875" i="1"/>
  <c r="AK4875" i="1"/>
  <c r="AJ4875" i="1"/>
  <c r="X4875" i="1"/>
  <c r="W4875" i="1"/>
  <c r="V4875" i="1"/>
  <c r="Z4875" i="1" s="1"/>
  <c r="U4875" i="1"/>
  <c r="O4875" i="1"/>
  <c r="AD4875" i="1" s="1"/>
  <c r="AE4875" i="1" s="1"/>
  <c r="AN4874" i="1"/>
  <c r="AK4874" i="1"/>
  <c r="AJ4874" i="1"/>
  <c r="X4874" i="1"/>
  <c r="W4874" i="1"/>
  <c r="V4874" i="1"/>
  <c r="Z4874" i="1" s="1"/>
  <c r="U4874" i="1"/>
  <c r="O4874" i="1"/>
  <c r="AD4874" i="1" s="1"/>
  <c r="AE4874" i="1" s="1"/>
  <c r="AN4873" i="1"/>
  <c r="AK4873" i="1"/>
  <c r="AJ4873" i="1"/>
  <c r="X4873" i="1"/>
  <c r="W4873" i="1"/>
  <c r="V4873" i="1"/>
  <c r="Z4873" i="1" s="1"/>
  <c r="U4873" i="1"/>
  <c r="O4873" i="1"/>
  <c r="AD4873" i="1" s="1"/>
  <c r="AE4873" i="1" s="1"/>
  <c r="AN4872" i="1"/>
  <c r="AK4872" i="1"/>
  <c r="AJ4872" i="1"/>
  <c r="X4872" i="1"/>
  <c r="W4872" i="1"/>
  <c r="V4872" i="1"/>
  <c r="Z4872" i="1" s="1"/>
  <c r="U4872" i="1"/>
  <c r="O4872" i="1"/>
  <c r="AD4872" i="1" s="1"/>
  <c r="AE4872" i="1" s="1"/>
  <c r="AN4871" i="1"/>
  <c r="AK4871" i="1"/>
  <c r="AJ4871" i="1"/>
  <c r="X4871" i="1"/>
  <c r="W4871" i="1"/>
  <c r="V4871" i="1"/>
  <c r="Z4871" i="1" s="1"/>
  <c r="U4871" i="1"/>
  <c r="O4871" i="1"/>
  <c r="AD4871" i="1" s="1"/>
  <c r="AE4871" i="1" s="1"/>
  <c r="AN4870" i="1"/>
  <c r="AK4870" i="1"/>
  <c r="AJ4870" i="1"/>
  <c r="X4870" i="1"/>
  <c r="W4870" i="1"/>
  <c r="V4870" i="1"/>
  <c r="Z4870" i="1" s="1"/>
  <c r="U4870" i="1"/>
  <c r="O4870" i="1"/>
  <c r="AD4870" i="1" s="1"/>
  <c r="AE4870" i="1" s="1"/>
  <c r="AN4869" i="1"/>
  <c r="AK4869" i="1"/>
  <c r="AJ4869" i="1"/>
  <c r="X4869" i="1"/>
  <c r="W4869" i="1"/>
  <c r="V4869" i="1"/>
  <c r="Z4869" i="1" s="1"/>
  <c r="U4869" i="1"/>
  <c r="O4869" i="1"/>
  <c r="AD4869" i="1" s="1"/>
  <c r="AE4869" i="1" s="1"/>
  <c r="AN4868" i="1"/>
  <c r="AK4868" i="1"/>
  <c r="AJ4868" i="1"/>
  <c r="X4868" i="1"/>
  <c r="W4868" i="1"/>
  <c r="V4868" i="1"/>
  <c r="Z4868" i="1" s="1"/>
  <c r="U4868" i="1"/>
  <c r="O4868" i="1"/>
  <c r="AD4868" i="1" s="1"/>
  <c r="AE4868" i="1" s="1"/>
  <c r="AN4867" i="1"/>
  <c r="AK4867" i="1"/>
  <c r="AJ4867" i="1"/>
  <c r="X4867" i="1"/>
  <c r="W4867" i="1"/>
  <c r="V4867" i="1"/>
  <c r="Z4867" i="1" s="1"/>
  <c r="U4867" i="1"/>
  <c r="O4867" i="1"/>
  <c r="AD4867" i="1" s="1"/>
  <c r="AE4867" i="1" s="1"/>
  <c r="AN4866" i="1"/>
  <c r="AK4866" i="1"/>
  <c r="AJ4866" i="1"/>
  <c r="X4866" i="1"/>
  <c r="W4866" i="1"/>
  <c r="V4866" i="1"/>
  <c r="Z4866" i="1" s="1"/>
  <c r="U4866" i="1"/>
  <c r="O4866" i="1"/>
  <c r="AD4866" i="1" s="1"/>
  <c r="AE4866" i="1" s="1"/>
  <c r="AN4865" i="1"/>
  <c r="AK4865" i="1"/>
  <c r="AJ4865" i="1"/>
  <c r="X4865" i="1"/>
  <c r="W4865" i="1"/>
  <c r="V4865" i="1"/>
  <c r="Z4865" i="1" s="1"/>
  <c r="U4865" i="1"/>
  <c r="O4865" i="1"/>
  <c r="AD4865" i="1" s="1"/>
  <c r="AE4865" i="1" s="1"/>
  <c r="AN4864" i="1"/>
  <c r="AK4864" i="1"/>
  <c r="AJ4864" i="1"/>
  <c r="X4864" i="1"/>
  <c r="W4864" i="1"/>
  <c r="V4864" i="1"/>
  <c r="Z4864" i="1" s="1"/>
  <c r="U4864" i="1"/>
  <c r="O4864" i="1"/>
  <c r="AD4864" i="1" s="1"/>
  <c r="AE4864" i="1" s="1"/>
  <c r="AN4863" i="1"/>
  <c r="AK4863" i="1"/>
  <c r="AJ4863" i="1"/>
  <c r="X4863" i="1"/>
  <c r="W4863" i="1"/>
  <c r="V4863" i="1"/>
  <c r="Z4863" i="1" s="1"/>
  <c r="U4863" i="1"/>
  <c r="O4863" i="1"/>
  <c r="AD4863" i="1" s="1"/>
  <c r="AE4863" i="1" s="1"/>
  <c r="AN4862" i="1"/>
  <c r="AK4862" i="1"/>
  <c r="AJ4862" i="1"/>
  <c r="X4862" i="1"/>
  <c r="W4862" i="1"/>
  <c r="V4862" i="1"/>
  <c r="Z4862" i="1" s="1"/>
  <c r="U4862" i="1"/>
  <c r="O4862" i="1"/>
  <c r="AD4862" i="1" s="1"/>
  <c r="AE4862" i="1" s="1"/>
  <c r="AN4861" i="1"/>
  <c r="AK4861" i="1"/>
  <c r="AJ4861" i="1"/>
  <c r="X4861" i="1"/>
  <c r="W4861" i="1"/>
  <c r="V4861" i="1"/>
  <c r="Z4861" i="1" s="1"/>
  <c r="U4861" i="1"/>
  <c r="O4861" i="1"/>
  <c r="AD4861" i="1" s="1"/>
  <c r="AE4861" i="1" s="1"/>
  <c r="AN4860" i="1"/>
  <c r="AK4860" i="1"/>
  <c r="AJ4860" i="1"/>
  <c r="X4860" i="1"/>
  <c r="W4860" i="1"/>
  <c r="V4860" i="1"/>
  <c r="Z4860" i="1" s="1"/>
  <c r="U4860" i="1"/>
  <c r="O4860" i="1"/>
  <c r="AD4860" i="1" s="1"/>
  <c r="AE4860" i="1" s="1"/>
  <c r="AN4859" i="1"/>
  <c r="AK4859" i="1"/>
  <c r="AJ4859" i="1"/>
  <c r="X4859" i="1"/>
  <c r="W4859" i="1"/>
  <c r="V4859" i="1"/>
  <c r="Z4859" i="1" s="1"/>
  <c r="U4859" i="1"/>
  <c r="O4859" i="1"/>
  <c r="AD4859" i="1" s="1"/>
  <c r="AE4859" i="1" s="1"/>
  <c r="AN4858" i="1"/>
  <c r="AK4858" i="1"/>
  <c r="AJ4858" i="1"/>
  <c r="X4858" i="1"/>
  <c r="W4858" i="1"/>
  <c r="V4858" i="1"/>
  <c r="Z4858" i="1" s="1"/>
  <c r="U4858" i="1"/>
  <c r="O4858" i="1"/>
  <c r="AD4858" i="1" s="1"/>
  <c r="AE4858" i="1" s="1"/>
  <c r="AN4857" i="1"/>
  <c r="AK4857" i="1"/>
  <c r="AJ4857" i="1"/>
  <c r="X4857" i="1"/>
  <c r="W4857" i="1"/>
  <c r="V4857" i="1"/>
  <c r="Z4857" i="1" s="1"/>
  <c r="U4857" i="1"/>
  <c r="O4857" i="1"/>
  <c r="AD4857" i="1" s="1"/>
  <c r="AE4857" i="1" s="1"/>
  <c r="AN4856" i="1"/>
  <c r="AK4856" i="1"/>
  <c r="AJ4856" i="1"/>
  <c r="X4856" i="1"/>
  <c r="W4856" i="1"/>
  <c r="V4856" i="1"/>
  <c r="Z4856" i="1" s="1"/>
  <c r="U4856" i="1"/>
  <c r="O4856" i="1"/>
  <c r="AD4856" i="1" s="1"/>
  <c r="AE4856" i="1" s="1"/>
  <c r="AN4855" i="1"/>
  <c r="AK4855" i="1"/>
  <c r="AJ4855" i="1"/>
  <c r="X4855" i="1"/>
  <c r="W4855" i="1"/>
  <c r="V4855" i="1"/>
  <c r="Z4855" i="1" s="1"/>
  <c r="U4855" i="1"/>
  <c r="O4855" i="1"/>
  <c r="AD4855" i="1" s="1"/>
  <c r="AE4855" i="1" s="1"/>
  <c r="AN4854" i="1"/>
  <c r="AK4854" i="1"/>
  <c r="AJ4854" i="1"/>
  <c r="X4854" i="1"/>
  <c r="W4854" i="1"/>
  <c r="V4854" i="1"/>
  <c r="Z4854" i="1" s="1"/>
  <c r="U4854" i="1"/>
  <c r="O4854" i="1"/>
  <c r="AD4854" i="1" s="1"/>
  <c r="AE4854" i="1" s="1"/>
  <c r="AN4853" i="1"/>
  <c r="AK4853" i="1"/>
  <c r="AJ4853" i="1"/>
  <c r="X4853" i="1"/>
  <c r="W4853" i="1"/>
  <c r="V4853" i="1"/>
  <c r="Z4853" i="1" s="1"/>
  <c r="U4853" i="1"/>
  <c r="O4853" i="1"/>
  <c r="AD4853" i="1" s="1"/>
  <c r="AE4853" i="1" s="1"/>
  <c r="AN4852" i="1"/>
  <c r="AK4852" i="1"/>
  <c r="AJ4852" i="1"/>
  <c r="X4852" i="1"/>
  <c r="W4852" i="1"/>
  <c r="V4852" i="1"/>
  <c r="Z4852" i="1" s="1"/>
  <c r="U4852" i="1"/>
  <c r="O4852" i="1"/>
  <c r="AD4852" i="1" s="1"/>
  <c r="AE4852" i="1" s="1"/>
  <c r="AN4851" i="1"/>
  <c r="AK4851" i="1"/>
  <c r="AJ4851" i="1"/>
  <c r="X4851" i="1"/>
  <c r="W4851" i="1"/>
  <c r="V4851" i="1"/>
  <c r="Z4851" i="1" s="1"/>
  <c r="U4851" i="1"/>
  <c r="O4851" i="1"/>
  <c r="AD4851" i="1" s="1"/>
  <c r="AE4851" i="1" s="1"/>
  <c r="AN4850" i="1"/>
  <c r="AK4850" i="1"/>
  <c r="AJ4850" i="1"/>
  <c r="X4850" i="1"/>
  <c r="W4850" i="1"/>
  <c r="V4850" i="1"/>
  <c r="Z4850" i="1" s="1"/>
  <c r="U4850" i="1"/>
  <c r="O4850" i="1"/>
  <c r="AD4850" i="1" s="1"/>
  <c r="AE4850" i="1" s="1"/>
  <c r="AN4849" i="1"/>
  <c r="AK4849" i="1"/>
  <c r="AJ4849" i="1"/>
  <c r="X4849" i="1"/>
  <c r="W4849" i="1"/>
  <c r="V4849" i="1"/>
  <c r="Z4849" i="1" s="1"/>
  <c r="U4849" i="1"/>
  <c r="O4849" i="1"/>
  <c r="AD4849" i="1" s="1"/>
  <c r="AE4849" i="1" s="1"/>
  <c r="AN4848" i="1"/>
  <c r="AK4848" i="1"/>
  <c r="AJ4848" i="1"/>
  <c r="X4848" i="1"/>
  <c r="W4848" i="1"/>
  <c r="V4848" i="1"/>
  <c r="Z4848" i="1" s="1"/>
  <c r="U4848" i="1"/>
  <c r="O4848" i="1"/>
  <c r="AD4848" i="1" s="1"/>
  <c r="AE4848" i="1" s="1"/>
  <c r="AN4847" i="1"/>
  <c r="AK4847" i="1"/>
  <c r="AJ4847" i="1"/>
  <c r="X4847" i="1"/>
  <c r="W4847" i="1"/>
  <c r="V4847" i="1"/>
  <c r="Z4847" i="1" s="1"/>
  <c r="U4847" i="1"/>
  <c r="O4847" i="1"/>
  <c r="AD4847" i="1" s="1"/>
  <c r="AE4847" i="1" s="1"/>
  <c r="AN4846" i="1"/>
  <c r="AK4846" i="1"/>
  <c r="AJ4846" i="1"/>
  <c r="X4846" i="1"/>
  <c r="W4846" i="1"/>
  <c r="V4846" i="1"/>
  <c r="Z4846" i="1" s="1"/>
  <c r="U4846" i="1"/>
  <c r="O4846" i="1"/>
  <c r="AD4846" i="1" s="1"/>
  <c r="AE4846" i="1" s="1"/>
  <c r="AN4845" i="1"/>
  <c r="AK4845" i="1"/>
  <c r="AJ4845" i="1"/>
  <c r="X4845" i="1"/>
  <c r="W4845" i="1"/>
  <c r="V4845" i="1"/>
  <c r="Z4845" i="1" s="1"/>
  <c r="U4845" i="1"/>
  <c r="O4845" i="1"/>
  <c r="AD4845" i="1" s="1"/>
  <c r="AE4845" i="1" s="1"/>
  <c r="AN4844" i="1"/>
  <c r="AK4844" i="1"/>
  <c r="AJ4844" i="1"/>
  <c r="X4844" i="1"/>
  <c r="W4844" i="1"/>
  <c r="V4844" i="1"/>
  <c r="Z4844" i="1" s="1"/>
  <c r="U4844" i="1"/>
  <c r="O4844" i="1"/>
  <c r="AD4844" i="1" s="1"/>
  <c r="AE4844" i="1" s="1"/>
  <c r="AN4843" i="1"/>
  <c r="AK4843" i="1"/>
  <c r="AJ4843" i="1"/>
  <c r="X4843" i="1"/>
  <c r="W4843" i="1"/>
  <c r="V4843" i="1"/>
  <c r="Z4843" i="1" s="1"/>
  <c r="U4843" i="1"/>
  <c r="O4843" i="1"/>
  <c r="AD4843" i="1" s="1"/>
  <c r="AE4843" i="1" s="1"/>
  <c r="AN4842" i="1"/>
  <c r="AK4842" i="1"/>
  <c r="AJ4842" i="1"/>
  <c r="X4842" i="1"/>
  <c r="W4842" i="1"/>
  <c r="V4842" i="1"/>
  <c r="Z4842" i="1" s="1"/>
  <c r="U4842" i="1"/>
  <c r="O4842" i="1"/>
  <c r="AD4842" i="1" s="1"/>
  <c r="AE4842" i="1" s="1"/>
  <c r="AN4841" i="1"/>
  <c r="AK4841" i="1"/>
  <c r="AJ4841" i="1"/>
  <c r="X4841" i="1"/>
  <c r="W4841" i="1"/>
  <c r="V4841" i="1"/>
  <c r="Z4841" i="1" s="1"/>
  <c r="U4841" i="1"/>
  <c r="O4841" i="1"/>
  <c r="AD4841" i="1" s="1"/>
  <c r="AE4841" i="1" s="1"/>
  <c r="AN4840" i="1"/>
  <c r="AK4840" i="1"/>
  <c r="AJ4840" i="1"/>
  <c r="X4840" i="1"/>
  <c r="W4840" i="1"/>
  <c r="V4840" i="1"/>
  <c r="Z4840" i="1" s="1"/>
  <c r="U4840" i="1"/>
  <c r="O4840" i="1"/>
  <c r="AD4840" i="1" s="1"/>
  <c r="AE4840" i="1" s="1"/>
  <c r="AN4839" i="1"/>
  <c r="AK4839" i="1"/>
  <c r="AJ4839" i="1"/>
  <c r="X4839" i="1"/>
  <c r="W4839" i="1"/>
  <c r="V4839" i="1"/>
  <c r="Z4839" i="1" s="1"/>
  <c r="U4839" i="1"/>
  <c r="O4839" i="1"/>
  <c r="AD4839" i="1" s="1"/>
  <c r="AE4839" i="1" s="1"/>
  <c r="AN4838" i="1"/>
  <c r="AK4838" i="1"/>
  <c r="AJ4838" i="1"/>
  <c r="X4838" i="1"/>
  <c r="W4838" i="1"/>
  <c r="V4838" i="1"/>
  <c r="Z4838" i="1" s="1"/>
  <c r="U4838" i="1"/>
  <c r="O4838" i="1"/>
  <c r="AD4838" i="1" s="1"/>
  <c r="AE4838" i="1" s="1"/>
  <c r="AN4837" i="1"/>
  <c r="AK4837" i="1"/>
  <c r="AJ4837" i="1"/>
  <c r="X4837" i="1"/>
  <c r="W4837" i="1"/>
  <c r="V4837" i="1"/>
  <c r="Z4837" i="1" s="1"/>
  <c r="U4837" i="1"/>
  <c r="O4837" i="1"/>
  <c r="AD4837" i="1" s="1"/>
  <c r="AE4837" i="1" s="1"/>
  <c r="AN4836" i="1"/>
  <c r="AK4836" i="1"/>
  <c r="AJ4836" i="1"/>
  <c r="X4836" i="1"/>
  <c r="W4836" i="1"/>
  <c r="V4836" i="1"/>
  <c r="Z4836" i="1" s="1"/>
  <c r="U4836" i="1"/>
  <c r="O4836" i="1"/>
  <c r="AD4836" i="1" s="1"/>
  <c r="AE4836" i="1" s="1"/>
  <c r="AN4835" i="1"/>
  <c r="AK4835" i="1"/>
  <c r="AJ4835" i="1"/>
  <c r="X4835" i="1"/>
  <c r="W4835" i="1"/>
  <c r="V4835" i="1"/>
  <c r="Z4835" i="1" s="1"/>
  <c r="U4835" i="1"/>
  <c r="O4835" i="1"/>
  <c r="AD4835" i="1" s="1"/>
  <c r="AE4835" i="1" s="1"/>
  <c r="AN4834" i="1"/>
  <c r="AK4834" i="1"/>
  <c r="AJ4834" i="1"/>
  <c r="X4834" i="1"/>
  <c r="W4834" i="1"/>
  <c r="V4834" i="1"/>
  <c r="Z4834" i="1" s="1"/>
  <c r="U4834" i="1"/>
  <c r="O4834" i="1"/>
  <c r="AD4834" i="1" s="1"/>
  <c r="AE4834" i="1" s="1"/>
  <c r="AN4833" i="1"/>
  <c r="AK4833" i="1"/>
  <c r="AJ4833" i="1"/>
  <c r="X4833" i="1"/>
  <c r="W4833" i="1"/>
  <c r="V4833" i="1"/>
  <c r="Z4833" i="1" s="1"/>
  <c r="U4833" i="1"/>
  <c r="O4833" i="1"/>
  <c r="AD4833" i="1" s="1"/>
  <c r="AE4833" i="1" s="1"/>
  <c r="AN4832" i="1"/>
  <c r="AK4832" i="1"/>
  <c r="AJ4832" i="1"/>
  <c r="X4832" i="1"/>
  <c r="W4832" i="1"/>
  <c r="V4832" i="1"/>
  <c r="Z4832" i="1" s="1"/>
  <c r="U4832" i="1"/>
  <c r="O4832" i="1"/>
  <c r="AD4832" i="1" s="1"/>
  <c r="AE4832" i="1" s="1"/>
  <c r="AN4831" i="1"/>
  <c r="AK4831" i="1"/>
  <c r="AJ4831" i="1"/>
  <c r="X4831" i="1"/>
  <c r="W4831" i="1"/>
  <c r="V4831" i="1"/>
  <c r="Z4831" i="1" s="1"/>
  <c r="U4831" i="1"/>
  <c r="O4831" i="1"/>
  <c r="AD4831" i="1" s="1"/>
  <c r="AE4831" i="1" s="1"/>
  <c r="AN4830" i="1"/>
  <c r="AK4830" i="1"/>
  <c r="AJ4830" i="1"/>
  <c r="X4830" i="1"/>
  <c r="W4830" i="1"/>
  <c r="V4830" i="1"/>
  <c r="Z4830" i="1" s="1"/>
  <c r="U4830" i="1"/>
  <c r="O4830" i="1"/>
  <c r="AD4830" i="1" s="1"/>
  <c r="AE4830" i="1" s="1"/>
  <c r="AN4829" i="1"/>
  <c r="AK4829" i="1"/>
  <c r="AJ4829" i="1"/>
  <c r="X4829" i="1"/>
  <c r="W4829" i="1"/>
  <c r="V4829" i="1"/>
  <c r="Z4829" i="1" s="1"/>
  <c r="U4829" i="1"/>
  <c r="O4829" i="1"/>
  <c r="AD4829" i="1" s="1"/>
  <c r="AE4829" i="1" s="1"/>
  <c r="AN4828" i="1"/>
  <c r="AK4828" i="1"/>
  <c r="AJ4828" i="1"/>
  <c r="X4828" i="1"/>
  <c r="W4828" i="1"/>
  <c r="V4828" i="1"/>
  <c r="Z4828" i="1" s="1"/>
  <c r="U4828" i="1"/>
  <c r="O4828" i="1"/>
  <c r="AD4828" i="1" s="1"/>
  <c r="AE4828" i="1" s="1"/>
  <c r="AN4827" i="1"/>
  <c r="AK4827" i="1"/>
  <c r="AJ4827" i="1"/>
  <c r="X4827" i="1"/>
  <c r="W4827" i="1"/>
  <c r="V4827" i="1"/>
  <c r="Z4827" i="1" s="1"/>
  <c r="U4827" i="1"/>
  <c r="O4827" i="1"/>
  <c r="AD4827" i="1" s="1"/>
  <c r="AE4827" i="1" s="1"/>
  <c r="AN4826" i="1"/>
  <c r="AK4826" i="1"/>
  <c r="AJ4826" i="1"/>
  <c r="X4826" i="1"/>
  <c r="W4826" i="1"/>
  <c r="V4826" i="1"/>
  <c r="Z4826" i="1" s="1"/>
  <c r="U4826" i="1"/>
  <c r="O4826" i="1"/>
  <c r="AD4826" i="1" s="1"/>
  <c r="AE4826" i="1" s="1"/>
  <c r="AN4825" i="1"/>
  <c r="AK4825" i="1"/>
  <c r="AJ4825" i="1"/>
  <c r="X4825" i="1"/>
  <c r="W4825" i="1"/>
  <c r="V4825" i="1"/>
  <c r="Z4825" i="1" s="1"/>
  <c r="U4825" i="1"/>
  <c r="O4825" i="1"/>
  <c r="AD4825" i="1" s="1"/>
  <c r="AE4825" i="1" s="1"/>
  <c r="AN4824" i="1"/>
  <c r="AK4824" i="1"/>
  <c r="AJ4824" i="1"/>
  <c r="X4824" i="1"/>
  <c r="W4824" i="1"/>
  <c r="V4824" i="1"/>
  <c r="Z4824" i="1" s="1"/>
  <c r="U4824" i="1"/>
  <c r="O4824" i="1"/>
  <c r="AD4824" i="1" s="1"/>
  <c r="AE4824" i="1" s="1"/>
  <c r="AN4823" i="1"/>
  <c r="AK4823" i="1"/>
  <c r="AJ4823" i="1"/>
  <c r="X4823" i="1"/>
  <c r="W4823" i="1"/>
  <c r="V4823" i="1"/>
  <c r="Z4823" i="1" s="1"/>
  <c r="U4823" i="1"/>
  <c r="O4823" i="1"/>
  <c r="AD4823" i="1" s="1"/>
  <c r="AE4823" i="1" s="1"/>
  <c r="AN4822" i="1"/>
  <c r="AK4822" i="1"/>
  <c r="AJ4822" i="1"/>
  <c r="X4822" i="1"/>
  <c r="W4822" i="1"/>
  <c r="V4822" i="1"/>
  <c r="Z4822" i="1" s="1"/>
  <c r="U4822" i="1"/>
  <c r="O4822" i="1"/>
  <c r="AD4822" i="1" s="1"/>
  <c r="AE4822" i="1" s="1"/>
  <c r="AN4821" i="1"/>
  <c r="AK4821" i="1"/>
  <c r="AJ4821" i="1"/>
  <c r="X4821" i="1"/>
  <c r="W4821" i="1"/>
  <c r="V4821" i="1"/>
  <c r="Z4821" i="1" s="1"/>
  <c r="U4821" i="1"/>
  <c r="O4821" i="1"/>
  <c r="AD4821" i="1" s="1"/>
  <c r="AE4821" i="1" s="1"/>
  <c r="AN4820" i="1"/>
  <c r="AK4820" i="1"/>
  <c r="AJ4820" i="1"/>
  <c r="X4820" i="1"/>
  <c r="W4820" i="1"/>
  <c r="V4820" i="1"/>
  <c r="Z4820" i="1" s="1"/>
  <c r="U4820" i="1"/>
  <c r="O4820" i="1"/>
  <c r="AD4820" i="1" s="1"/>
  <c r="AE4820" i="1" s="1"/>
  <c r="AN4819" i="1"/>
  <c r="AK4819" i="1"/>
  <c r="AJ4819" i="1"/>
  <c r="X4819" i="1"/>
  <c r="W4819" i="1"/>
  <c r="V4819" i="1"/>
  <c r="Z4819" i="1" s="1"/>
  <c r="U4819" i="1"/>
  <c r="O4819" i="1"/>
  <c r="AD4819" i="1" s="1"/>
  <c r="AE4819" i="1" s="1"/>
  <c r="AN4818" i="1"/>
  <c r="AK4818" i="1"/>
  <c r="AJ4818" i="1"/>
  <c r="X4818" i="1"/>
  <c r="W4818" i="1"/>
  <c r="V4818" i="1"/>
  <c r="Z4818" i="1" s="1"/>
  <c r="U4818" i="1"/>
  <c r="O4818" i="1"/>
  <c r="AD4818" i="1" s="1"/>
  <c r="AE4818" i="1" s="1"/>
  <c r="AN4817" i="1"/>
  <c r="AK4817" i="1"/>
  <c r="AJ4817" i="1"/>
  <c r="X4817" i="1"/>
  <c r="W4817" i="1"/>
  <c r="V4817" i="1"/>
  <c r="Z4817" i="1" s="1"/>
  <c r="U4817" i="1"/>
  <c r="O4817" i="1"/>
  <c r="AD4817" i="1" s="1"/>
  <c r="AE4817" i="1" s="1"/>
  <c r="AN4816" i="1"/>
  <c r="AK4816" i="1"/>
  <c r="AJ4816" i="1"/>
  <c r="X4816" i="1"/>
  <c r="W4816" i="1"/>
  <c r="V4816" i="1"/>
  <c r="Z4816" i="1" s="1"/>
  <c r="U4816" i="1"/>
  <c r="O4816" i="1"/>
  <c r="AD4816" i="1" s="1"/>
  <c r="AE4816" i="1" s="1"/>
  <c r="AN4815" i="1"/>
  <c r="AK4815" i="1"/>
  <c r="AJ4815" i="1"/>
  <c r="X4815" i="1"/>
  <c r="W4815" i="1"/>
  <c r="V4815" i="1"/>
  <c r="Z4815" i="1" s="1"/>
  <c r="U4815" i="1"/>
  <c r="O4815" i="1"/>
  <c r="AD4815" i="1" s="1"/>
  <c r="AE4815" i="1" s="1"/>
  <c r="AN4814" i="1"/>
  <c r="AK4814" i="1"/>
  <c r="AJ4814" i="1"/>
  <c r="X4814" i="1"/>
  <c r="W4814" i="1"/>
  <c r="V4814" i="1"/>
  <c r="Z4814" i="1" s="1"/>
  <c r="U4814" i="1"/>
  <c r="O4814" i="1"/>
  <c r="AD4814" i="1" s="1"/>
  <c r="AE4814" i="1" s="1"/>
  <c r="AN4813" i="1"/>
  <c r="AK4813" i="1"/>
  <c r="AJ4813" i="1"/>
  <c r="X4813" i="1"/>
  <c r="W4813" i="1"/>
  <c r="V4813" i="1"/>
  <c r="Z4813" i="1" s="1"/>
  <c r="U4813" i="1"/>
  <c r="O4813" i="1"/>
  <c r="AD4813" i="1" s="1"/>
  <c r="AE4813" i="1" s="1"/>
  <c r="AN4812" i="1"/>
  <c r="AK4812" i="1"/>
  <c r="AJ4812" i="1"/>
  <c r="X4812" i="1"/>
  <c r="W4812" i="1"/>
  <c r="V4812" i="1"/>
  <c r="Z4812" i="1" s="1"/>
  <c r="U4812" i="1"/>
  <c r="O4812" i="1"/>
  <c r="AD4812" i="1" s="1"/>
  <c r="AE4812" i="1" s="1"/>
  <c r="AN4811" i="1"/>
  <c r="AK4811" i="1"/>
  <c r="AJ4811" i="1"/>
  <c r="X4811" i="1"/>
  <c r="W4811" i="1"/>
  <c r="V4811" i="1"/>
  <c r="Z4811" i="1" s="1"/>
  <c r="U4811" i="1"/>
  <c r="O4811" i="1"/>
  <c r="AD4811" i="1" s="1"/>
  <c r="AE4811" i="1" s="1"/>
  <c r="AN4810" i="1"/>
  <c r="AK4810" i="1"/>
  <c r="AJ4810" i="1"/>
  <c r="X4810" i="1"/>
  <c r="W4810" i="1"/>
  <c r="V4810" i="1"/>
  <c r="Z4810" i="1" s="1"/>
  <c r="U4810" i="1"/>
  <c r="O4810" i="1"/>
  <c r="AD4810" i="1" s="1"/>
  <c r="AE4810" i="1" s="1"/>
  <c r="AN4809" i="1"/>
  <c r="AK4809" i="1"/>
  <c r="AJ4809" i="1"/>
  <c r="X4809" i="1"/>
  <c r="W4809" i="1"/>
  <c r="V4809" i="1"/>
  <c r="Z4809" i="1" s="1"/>
  <c r="U4809" i="1"/>
  <c r="O4809" i="1"/>
  <c r="AD4809" i="1" s="1"/>
  <c r="AE4809" i="1" s="1"/>
  <c r="AN4808" i="1"/>
  <c r="AK4808" i="1"/>
  <c r="AJ4808" i="1"/>
  <c r="X4808" i="1"/>
  <c r="W4808" i="1"/>
  <c r="V4808" i="1"/>
  <c r="Z4808" i="1" s="1"/>
  <c r="U4808" i="1"/>
  <c r="O4808" i="1"/>
  <c r="AD4808" i="1" s="1"/>
  <c r="AE4808" i="1" s="1"/>
  <c r="AN4807" i="1"/>
  <c r="AK4807" i="1"/>
  <c r="AJ4807" i="1"/>
  <c r="X4807" i="1"/>
  <c r="W4807" i="1"/>
  <c r="V4807" i="1"/>
  <c r="Z4807" i="1" s="1"/>
  <c r="U4807" i="1"/>
  <c r="O4807" i="1"/>
  <c r="AD4807" i="1" s="1"/>
  <c r="AE4807" i="1" s="1"/>
  <c r="AN4806" i="1"/>
  <c r="AK4806" i="1"/>
  <c r="AJ4806" i="1"/>
  <c r="X4806" i="1"/>
  <c r="W4806" i="1"/>
  <c r="V4806" i="1"/>
  <c r="Z4806" i="1" s="1"/>
  <c r="U4806" i="1"/>
  <c r="O4806" i="1"/>
  <c r="AD4806" i="1" s="1"/>
  <c r="AE4806" i="1" s="1"/>
  <c r="AN4805" i="1"/>
  <c r="AK4805" i="1"/>
  <c r="AJ4805" i="1"/>
  <c r="X4805" i="1"/>
  <c r="W4805" i="1"/>
  <c r="V4805" i="1"/>
  <c r="Z4805" i="1" s="1"/>
  <c r="U4805" i="1"/>
  <c r="O4805" i="1"/>
  <c r="AD4805" i="1" s="1"/>
  <c r="AE4805" i="1" s="1"/>
  <c r="AN4804" i="1"/>
  <c r="AK4804" i="1"/>
  <c r="AJ4804" i="1"/>
  <c r="X4804" i="1"/>
  <c r="W4804" i="1"/>
  <c r="V4804" i="1"/>
  <c r="Z4804" i="1" s="1"/>
  <c r="U4804" i="1"/>
  <c r="O4804" i="1"/>
  <c r="AD4804" i="1" s="1"/>
  <c r="AE4804" i="1" s="1"/>
  <c r="AN4803" i="1"/>
  <c r="AK4803" i="1"/>
  <c r="AJ4803" i="1"/>
  <c r="X4803" i="1"/>
  <c r="W4803" i="1"/>
  <c r="V4803" i="1"/>
  <c r="Z4803" i="1" s="1"/>
  <c r="U4803" i="1"/>
  <c r="O4803" i="1"/>
  <c r="AD4803" i="1" s="1"/>
  <c r="AE4803" i="1" s="1"/>
  <c r="AN4802" i="1"/>
  <c r="AK4802" i="1"/>
  <c r="AJ4802" i="1"/>
  <c r="X4802" i="1"/>
  <c r="W4802" i="1"/>
  <c r="V4802" i="1"/>
  <c r="Z4802" i="1" s="1"/>
  <c r="U4802" i="1"/>
  <c r="O4802" i="1"/>
  <c r="AD4802" i="1" s="1"/>
  <c r="AE4802" i="1" s="1"/>
  <c r="AN4801" i="1"/>
  <c r="AK4801" i="1"/>
  <c r="AJ4801" i="1"/>
  <c r="X4801" i="1"/>
  <c r="W4801" i="1"/>
  <c r="V4801" i="1"/>
  <c r="Z4801" i="1" s="1"/>
  <c r="U4801" i="1"/>
  <c r="O4801" i="1"/>
  <c r="AD4801" i="1" s="1"/>
  <c r="AE4801" i="1" s="1"/>
  <c r="AN4800" i="1"/>
  <c r="AK4800" i="1"/>
  <c r="AJ4800" i="1"/>
  <c r="X4800" i="1"/>
  <c r="W4800" i="1"/>
  <c r="V4800" i="1"/>
  <c r="Z4800" i="1" s="1"/>
  <c r="U4800" i="1"/>
  <c r="O4800" i="1"/>
  <c r="AD4800" i="1" s="1"/>
  <c r="AE4800" i="1" s="1"/>
  <c r="AN4799" i="1"/>
  <c r="AK4799" i="1"/>
  <c r="AJ4799" i="1"/>
  <c r="X4799" i="1"/>
  <c r="W4799" i="1"/>
  <c r="V4799" i="1"/>
  <c r="Z4799" i="1" s="1"/>
  <c r="U4799" i="1"/>
  <c r="O4799" i="1"/>
  <c r="AD4799" i="1" s="1"/>
  <c r="AE4799" i="1" s="1"/>
  <c r="AN4798" i="1"/>
  <c r="AK4798" i="1"/>
  <c r="AJ4798" i="1"/>
  <c r="X4798" i="1"/>
  <c r="W4798" i="1"/>
  <c r="V4798" i="1"/>
  <c r="Z4798" i="1" s="1"/>
  <c r="U4798" i="1"/>
  <c r="O4798" i="1"/>
  <c r="AD4798" i="1" s="1"/>
  <c r="AE4798" i="1" s="1"/>
  <c r="AN4797" i="1"/>
  <c r="AK4797" i="1"/>
  <c r="AJ4797" i="1"/>
  <c r="X4797" i="1"/>
  <c r="W4797" i="1"/>
  <c r="V4797" i="1"/>
  <c r="Z4797" i="1" s="1"/>
  <c r="U4797" i="1"/>
  <c r="O4797" i="1"/>
  <c r="AD4797" i="1" s="1"/>
  <c r="AE4797" i="1" s="1"/>
  <c r="AN4796" i="1"/>
  <c r="AK4796" i="1"/>
  <c r="AJ4796" i="1"/>
  <c r="X4796" i="1"/>
  <c r="W4796" i="1"/>
  <c r="V4796" i="1"/>
  <c r="Z4796" i="1" s="1"/>
  <c r="U4796" i="1"/>
  <c r="O4796" i="1"/>
  <c r="AD4796" i="1" s="1"/>
  <c r="AE4796" i="1" s="1"/>
  <c r="AN4795" i="1"/>
  <c r="AK4795" i="1"/>
  <c r="AJ4795" i="1"/>
  <c r="X4795" i="1"/>
  <c r="W4795" i="1"/>
  <c r="V4795" i="1"/>
  <c r="Z4795" i="1" s="1"/>
  <c r="U4795" i="1"/>
  <c r="O4795" i="1"/>
  <c r="AD4795" i="1" s="1"/>
  <c r="AE4795" i="1" s="1"/>
  <c r="AN4794" i="1"/>
  <c r="AK4794" i="1"/>
  <c r="AJ4794" i="1"/>
  <c r="X4794" i="1"/>
  <c r="W4794" i="1"/>
  <c r="V4794" i="1"/>
  <c r="Z4794" i="1" s="1"/>
  <c r="U4794" i="1"/>
  <c r="O4794" i="1"/>
  <c r="AD4794" i="1" s="1"/>
  <c r="AE4794" i="1" s="1"/>
  <c r="AN4793" i="1"/>
  <c r="AK4793" i="1"/>
  <c r="AJ4793" i="1"/>
  <c r="X4793" i="1"/>
  <c r="W4793" i="1"/>
  <c r="V4793" i="1"/>
  <c r="Z4793" i="1" s="1"/>
  <c r="U4793" i="1"/>
  <c r="O4793" i="1"/>
  <c r="AD4793" i="1" s="1"/>
  <c r="AE4793" i="1" s="1"/>
  <c r="AN4792" i="1"/>
  <c r="AK4792" i="1"/>
  <c r="AJ4792" i="1"/>
  <c r="X4792" i="1"/>
  <c r="W4792" i="1"/>
  <c r="V4792" i="1"/>
  <c r="Z4792" i="1" s="1"/>
  <c r="U4792" i="1"/>
  <c r="O4792" i="1"/>
  <c r="AD4792" i="1" s="1"/>
  <c r="AE4792" i="1" s="1"/>
  <c r="AN4791" i="1"/>
  <c r="AK4791" i="1"/>
  <c r="AJ4791" i="1"/>
  <c r="X4791" i="1"/>
  <c r="W4791" i="1"/>
  <c r="V4791" i="1"/>
  <c r="Z4791" i="1" s="1"/>
  <c r="U4791" i="1"/>
  <c r="O4791" i="1"/>
  <c r="AD4791" i="1" s="1"/>
  <c r="AE4791" i="1" s="1"/>
  <c r="AN4790" i="1"/>
  <c r="AK4790" i="1"/>
  <c r="AJ4790" i="1"/>
  <c r="X4790" i="1"/>
  <c r="W4790" i="1"/>
  <c r="V4790" i="1"/>
  <c r="Z4790" i="1" s="1"/>
  <c r="U4790" i="1"/>
  <c r="O4790" i="1"/>
  <c r="AD4790" i="1" s="1"/>
  <c r="AE4790" i="1" s="1"/>
  <c r="AN4789" i="1"/>
  <c r="AK4789" i="1"/>
  <c r="AJ4789" i="1"/>
  <c r="X4789" i="1"/>
  <c r="W4789" i="1"/>
  <c r="V4789" i="1"/>
  <c r="Z4789" i="1" s="1"/>
  <c r="U4789" i="1"/>
  <c r="O4789" i="1"/>
  <c r="AD4789" i="1" s="1"/>
  <c r="AE4789" i="1" s="1"/>
  <c r="AN4788" i="1"/>
  <c r="AK4788" i="1"/>
  <c r="AJ4788" i="1"/>
  <c r="X4788" i="1"/>
  <c r="W4788" i="1"/>
  <c r="V4788" i="1"/>
  <c r="Z4788" i="1" s="1"/>
  <c r="U4788" i="1"/>
  <c r="O4788" i="1"/>
  <c r="AD4788" i="1" s="1"/>
  <c r="AE4788" i="1" s="1"/>
  <c r="AN4787" i="1"/>
  <c r="AK4787" i="1"/>
  <c r="AJ4787" i="1"/>
  <c r="X4787" i="1"/>
  <c r="W4787" i="1"/>
  <c r="V4787" i="1"/>
  <c r="Z4787" i="1" s="1"/>
  <c r="U4787" i="1"/>
  <c r="O4787" i="1"/>
  <c r="AD4787" i="1" s="1"/>
  <c r="AE4787" i="1" s="1"/>
  <c r="AN4786" i="1"/>
  <c r="AK4786" i="1"/>
  <c r="AJ4786" i="1"/>
  <c r="X4786" i="1"/>
  <c r="W4786" i="1"/>
  <c r="V4786" i="1"/>
  <c r="Z4786" i="1" s="1"/>
  <c r="U4786" i="1"/>
  <c r="O4786" i="1"/>
  <c r="AD4786" i="1" s="1"/>
  <c r="AE4786" i="1" s="1"/>
  <c r="AN4785" i="1"/>
  <c r="AK4785" i="1"/>
  <c r="AJ4785" i="1"/>
  <c r="X4785" i="1"/>
  <c r="W4785" i="1"/>
  <c r="V4785" i="1"/>
  <c r="Z4785" i="1" s="1"/>
  <c r="U4785" i="1"/>
  <c r="O4785" i="1"/>
  <c r="AD4785" i="1" s="1"/>
  <c r="AE4785" i="1" s="1"/>
  <c r="AN4784" i="1"/>
  <c r="AK4784" i="1"/>
  <c r="AJ4784" i="1"/>
  <c r="X4784" i="1"/>
  <c r="W4784" i="1"/>
  <c r="V4784" i="1"/>
  <c r="Z4784" i="1" s="1"/>
  <c r="U4784" i="1"/>
  <c r="O4784" i="1"/>
  <c r="AD4784" i="1" s="1"/>
  <c r="AE4784" i="1" s="1"/>
  <c r="AN4783" i="1"/>
  <c r="AK4783" i="1"/>
  <c r="AJ4783" i="1"/>
  <c r="X4783" i="1"/>
  <c r="W4783" i="1"/>
  <c r="V4783" i="1"/>
  <c r="Z4783" i="1" s="1"/>
  <c r="U4783" i="1"/>
  <c r="O4783" i="1"/>
  <c r="AD4783" i="1" s="1"/>
  <c r="AE4783" i="1" s="1"/>
  <c r="AN4782" i="1"/>
  <c r="AK4782" i="1"/>
  <c r="AJ4782" i="1"/>
  <c r="X4782" i="1"/>
  <c r="W4782" i="1"/>
  <c r="V4782" i="1"/>
  <c r="Z4782" i="1" s="1"/>
  <c r="U4782" i="1"/>
  <c r="O4782" i="1"/>
  <c r="AD4782" i="1" s="1"/>
  <c r="AE4782" i="1" s="1"/>
  <c r="AN4781" i="1"/>
  <c r="AK4781" i="1"/>
  <c r="AJ4781" i="1"/>
  <c r="X4781" i="1"/>
  <c r="W4781" i="1"/>
  <c r="V4781" i="1"/>
  <c r="Z4781" i="1" s="1"/>
  <c r="U4781" i="1"/>
  <c r="O4781" i="1"/>
  <c r="AD4781" i="1" s="1"/>
  <c r="AE4781" i="1" s="1"/>
  <c r="AN4780" i="1"/>
  <c r="AK4780" i="1"/>
  <c r="AJ4780" i="1"/>
  <c r="X4780" i="1"/>
  <c r="W4780" i="1"/>
  <c r="V4780" i="1"/>
  <c r="Z4780" i="1" s="1"/>
  <c r="U4780" i="1"/>
  <c r="O4780" i="1"/>
  <c r="AD4780" i="1" s="1"/>
  <c r="AE4780" i="1" s="1"/>
  <c r="AN4779" i="1"/>
  <c r="AK4779" i="1"/>
  <c r="AJ4779" i="1"/>
  <c r="X4779" i="1"/>
  <c r="W4779" i="1"/>
  <c r="V4779" i="1"/>
  <c r="Z4779" i="1" s="1"/>
  <c r="U4779" i="1"/>
  <c r="O4779" i="1"/>
  <c r="AD4779" i="1" s="1"/>
  <c r="AE4779" i="1" s="1"/>
  <c r="AN4778" i="1"/>
  <c r="AK4778" i="1"/>
  <c r="AJ4778" i="1"/>
  <c r="X4778" i="1"/>
  <c r="W4778" i="1"/>
  <c r="V4778" i="1"/>
  <c r="Z4778" i="1" s="1"/>
  <c r="U4778" i="1"/>
  <c r="O4778" i="1"/>
  <c r="AD4778" i="1" s="1"/>
  <c r="AE4778" i="1" s="1"/>
  <c r="AN4777" i="1"/>
  <c r="AK4777" i="1"/>
  <c r="AJ4777" i="1"/>
  <c r="X4777" i="1"/>
  <c r="W4777" i="1"/>
  <c r="V4777" i="1"/>
  <c r="Z4777" i="1" s="1"/>
  <c r="U4777" i="1"/>
  <c r="O4777" i="1"/>
  <c r="AD4777" i="1" s="1"/>
  <c r="AE4777" i="1" s="1"/>
  <c r="AN4776" i="1"/>
  <c r="AK4776" i="1"/>
  <c r="AJ4776" i="1"/>
  <c r="X4776" i="1"/>
  <c r="W4776" i="1"/>
  <c r="V4776" i="1"/>
  <c r="Z4776" i="1" s="1"/>
  <c r="U4776" i="1"/>
  <c r="O4776" i="1"/>
  <c r="AN4775" i="1"/>
  <c r="AK4775" i="1"/>
  <c r="AJ4775" i="1"/>
  <c r="AD4775" i="1"/>
  <c r="AE4775" i="1" s="1"/>
  <c r="Z4775" i="1"/>
  <c r="AB4775" i="1" s="1"/>
  <c r="X4775" i="1"/>
  <c r="W4775" i="1"/>
  <c r="V4775" i="1"/>
  <c r="U4775" i="1"/>
  <c r="O4775" i="1"/>
  <c r="AN4774" i="1"/>
  <c r="AK4774" i="1"/>
  <c r="AJ4774" i="1"/>
  <c r="X4774" i="1"/>
  <c r="W4774" i="1"/>
  <c r="V4774" i="1"/>
  <c r="Z4774" i="1" s="1"/>
  <c r="U4774" i="1"/>
  <c r="O4774" i="1"/>
  <c r="AD4774" i="1" s="1"/>
  <c r="AE4774" i="1" s="1"/>
  <c r="AN4773" i="1"/>
  <c r="AK4773" i="1"/>
  <c r="AJ4773" i="1"/>
  <c r="AD4773" i="1"/>
  <c r="AE4773" i="1" s="1"/>
  <c r="Z4773" i="1"/>
  <c r="AB4773" i="1" s="1"/>
  <c r="X4773" i="1"/>
  <c r="W4773" i="1"/>
  <c r="V4773" i="1"/>
  <c r="U4773" i="1"/>
  <c r="O4773" i="1"/>
  <c r="AN4772" i="1"/>
  <c r="AK4772" i="1"/>
  <c r="AJ4772" i="1"/>
  <c r="X4772" i="1"/>
  <c r="W4772" i="1"/>
  <c r="V4772" i="1"/>
  <c r="Z4772" i="1" s="1"/>
  <c r="U4772" i="1"/>
  <c r="O4772" i="1"/>
  <c r="AD4772" i="1" s="1"/>
  <c r="AE4772" i="1" s="1"/>
  <c r="AN4771" i="1"/>
  <c r="AK4771" i="1"/>
  <c r="AJ4771" i="1"/>
  <c r="AD4771" i="1"/>
  <c r="AE4771" i="1" s="1"/>
  <c r="Z4771" i="1"/>
  <c r="AB4771" i="1" s="1"/>
  <c r="X4771" i="1"/>
  <c r="W4771" i="1"/>
  <c r="V4771" i="1"/>
  <c r="U4771" i="1"/>
  <c r="O4771" i="1"/>
  <c r="AN4770" i="1"/>
  <c r="AK4770" i="1"/>
  <c r="AJ4770" i="1"/>
  <c r="X4770" i="1"/>
  <c r="W4770" i="1"/>
  <c r="V4770" i="1"/>
  <c r="Z4770" i="1" s="1"/>
  <c r="U4770" i="1"/>
  <c r="O4770" i="1"/>
  <c r="AD4770" i="1" s="1"/>
  <c r="AE4770" i="1" s="1"/>
  <c r="AN4769" i="1"/>
  <c r="AK4769" i="1"/>
  <c r="AJ4769" i="1"/>
  <c r="AD4769" i="1"/>
  <c r="AE4769" i="1" s="1"/>
  <c r="Z4769" i="1"/>
  <c r="AB4769" i="1" s="1"/>
  <c r="X4769" i="1"/>
  <c r="W4769" i="1"/>
  <c r="V4769" i="1"/>
  <c r="U4769" i="1"/>
  <c r="O4769" i="1"/>
  <c r="AN4768" i="1"/>
  <c r="AK4768" i="1"/>
  <c r="AJ4768" i="1"/>
  <c r="X4768" i="1"/>
  <c r="W4768" i="1"/>
  <c r="V4768" i="1"/>
  <c r="Z4768" i="1" s="1"/>
  <c r="U4768" i="1"/>
  <c r="O4768" i="1"/>
  <c r="AD4768" i="1" s="1"/>
  <c r="AE4768" i="1" s="1"/>
  <c r="AN4767" i="1"/>
  <c r="AK4767" i="1"/>
  <c r="AJ4767" i="1"/>
  <c r="AD4767" i="1"/>
  <c r="AE4767" i="1" s="1"/>
  <c r="Z4767" i="1"/>
  <c r="AB4767" i="1" s="1"/>
  <c r="X4767" i="1"/>
  <c r="W4767" i="1"/>
  <c r="V4767" i="1"/>
  <c r="U4767" i="1"/>
  <c r="O4767" i="1"/>
  <c r="AN4766" i="1"/>
  <c r="AK4766" i="1"/>
  <c r="AJ4766" i="1"/>
  <c r="X4766" i="1"/>
  <c r="W4766" i="1"/>
  <c r="V4766" i="1"/>
  <c r="Z4766" i="1" s="1"/>
  <c r="U4766" i="1"/>
  <c r="O4766" i="1"/>
  <c r="AD4766" i="1" s="1"/>
  <c r="AE4766" i="1" s="1"/>
  <c r="AN4765" i="1"/>
  <c r="AK4765" i="1"/>
  <c r="AJ4765" i="1"/>
  <c r="AD4765" i="1"/>
  <c r="AE4765" i="1" s="1"/>
  <c r="Z4765" i="1"/>
  <c r="AB4765" i="1" s="1"/>
  <c r="X4765" i="1"/>
  <c r="W4765" i="1"/>
  <c r="V4765" i="1"/>
  <c r="U4765" i="1"/>
  <c r="O4765" i="1"/>
  <c r="AN4764" i="1"/>
  <c r="AK4764" i="1"/>
  <c r="AJ4764" i="1"/>
  <c r="X4764" i="1"/>
  <c r="W4764" i="1"/>
  <c r="V4764" i="1"/>
  <c r="Z4764" i="1" s="1"/>
  <c r="U4764" i="1"/>
  <c r="O4764" i="1"/>
  <c r="AD4764" i="1" s="1"/>
  <c r="AE4764" i="1" s="1"/>
  <c r="AN4763" i="1"/>
  <c r="AK4763" i="1"/>
  <c r="AJ4763" i="1"/>
  <c r="AD4763" i="1"/>
  <c r="AE4763" i="1" s="1"/>
  <c r="Z4763" i="1"/>
  <c r="AB4763" i="1" s="1"/>
  <c r="X4763" i="1"/>
  <c r="W4763" i="1"/>
  <c r="V4763" i="1"/>
  <c r="U4763" i="1"/>
  <c r="O4763" i="1"/>
  <c r="AN4762" i="1"/>
  <c r="AK4762" i="1"/>
  <c r="AJ4762" i="1"/>
  <c r="X4762" i="1"/>
  <c r="W4762" i="1"/>
  <c r="V4762" i="1"/>
  <c r="Z4762" i="1" s="1"/>
  <c r="U4762" i="1"/>
  <c r="O4762" i="1"/>
  <c r="AD4762" i="1" s="1"/>
  <c r="AE4762" i="1" s="1"/>
  <c r="AN4761" i="1"/>
  <c r="AK4761" i="1"/>
  <c r="AJ4761" i="1"/>
  <c r="AD4761" i="1"/>
  <c r="AE4761" i="1" s="1"/>
  <c r="Z4761" i="1"/>
  <c r="AB4761" i="1" s="1"/>
  <c r="X4761" i="1"/>
  <c r="W4761" i="1"/>
  <c r="V4761" i="1"/>
  <c r="U4761" i="1"/>
  <c r="O4761" i="1"/>
  <c r="AN4760" i="1"/>
  <c r="AK4760" i="1"/>
  <c r="AJ4760" i="1"/>
  <c r="X4760" i="1"/>
  <c r="W4760" i="1"/>
  <c r="V4760" i="1"/>
  <c r="Z4760" i="1" s="1"/>
  <c r="U4760" i="1"/>
  <c r="O4760" i="1"/>
  <c r="AD4760" i="1" s="1"/>
  <c r="AE4760" i="1" s="1"/>
  <c r="AN4759" i="1"/>
  <c r="AK4759" i="1"/>
  <c r="AJ4759" i="1"/>
  <c r="AD4759" i="1"/>
  <c r="AE4759" i="1" s="1"/>
  <c r="Z4759" i="1"/>
  <c r="AB4759" i="1" s="1"/>
  <c r="X4759" i="1"/>
  <c r="W4759" i="1"/>
  <c r="V4759" i="1"/>
  <c r="U4759" i="1"/>
  <c r="O4759" i="1"/>
  <c r="AN4758" i="1"/>
  <c r="AK4758" i="1"/>
  <c r="AJ4758" i="1"/>
  <c r="X4758" i="1"/>
  <c r="W4758" i="1"/>
  <c r="V4758" i="1"/>
  <c r="Z4758" i="1" s="1"/>
  <c r="U4758" i="1"/>
  <c r="O4758" i="1"/>
  <c r="AD4758" i="1" s="1"/>
  <c r="AE4758" i="1" s="1"/>
  <c r="AN4757" i="1"/>
  <c r="AK4757" i="1"/>
  <c r="AJ4757" i="1"/>
  <c r="AD4757" i="1"/>
  <c r="AE4757" i="1" s="1"/>
  <c r="Z4757" i="1"/>
  <c r="AB4757" i="1" s="1"/>
  <c r="X4757" i="1"/>
  <c r="W4757" i="1"/>
  <c r="V4757" i="1"/>
  <c r="U4757" i="1"/>
  <c r="O4757" i="1"/>
  <c r="AN4756" i="1"/>
  <c r="AK4756" i="1"/>
  <c r="AJ4756" i="1"/>
  <c r="X4756" i="1"/>
  <c r="W4756" i="1"/>
  <c r="V4756" i="1"/>
  <c r="Z4756" i="1" s="1"/>
  <c r="U4756" i="1"/>
  <c r="O4756" i="1"/>
  <c r="AD4756" i="1" s="1"/>
  <c r="AE4756" i="1" s="1"/>
  <c r="AN4755" i="1"/>
  <c r="AK4755" i="1"/>
  <c r="AJ4755" i="1"/>
  <c r="AD4755" i="1"/>
  <c r="AE4755" i="1" s="1"/>
  <c r="Z4755" i="1"/>
  <c r="AB4755" i="1" s="1"/>
  <c r="X4755" i="1"/>
  <c r="W4755" i="1"/>
  <c r="V4755" i="1"/>
  <c r="U4755" i="1"/>
  <c r="O4755" i="1"/>
  <c r="AN4754" i="1"/>
  <c r="AK4754" i="1"/>
  <c r="AJ4754" i="1"/>
  <c r="X4754" i="1"/>
  <c r="W4754" i="1"/>
  <c r="V4754" i="1"/>
  <c r="Z4754" i="1" s="1"/>
  <c r="U4754" i="1"/>
  <c r="O4754" i="1"/>
  <c r="AD4754" i="1" s="1"/>
  <c r="AE4754" i="1" s="1"/>
  <c r="AN4753" i="1"/>
  <c r="AK4753" i="1"/>
  <c r="AJ4753" i="1"/>
  <c r="AD4753" i="1"/>
  <c r="AE4753" i="1" s="1"/>
  <c r="Z4753" i="1"/>
  <c r="AB4753" i="1" s="1"/>
  <c r="X4753" i="1"/>
  <c r="W4753" i="1"/>
  <c r="V4753" i="1"/>
  <c r="U4753" i="1"/>
  <c r="O4753" i="1"/>
  <c r="AN4752" i="1"/>
  <c r="AK4752" i="1"/>
  <c r="AJ4752" i="1"/>
  <c r="X4752" i="1"/>
  <c r="W4752" i="1"/>
  <c r="V4752" i="1"/>
  <c r="Z4752" i="1" s="1"/>
  <c r="U4752" i="1"/>
  <c r="O4752" i="1"/>
  <c r="AD4752" i="1" s="1"/>
  <c r="AE4752" i="1" s="1"/>
  <c r="AN4751" i="1"/>
  <c r="AK4751" i="1"/>
  <c r="AJ4751" i="1"/>
  <c r="AD4751" i="1"/>
  <c r="AE4751" i="1" s="1"/>
  <c r="Z4751" i="1"/>
  <c r="AB4751" i="1" s="1"/>
  <c r="X4751" i="1"/>
  <c r="W4751" i="1"/>
  <c r="V4751" i="1"/>
  <c r="U4751" i="1"/>
  <c r="O4751" i="1"/>
  <c r="AN4750" i="1"/>
  <c r="AK4750" i="1"/>
  <c r="AJ4750" i="1"/>
  <c r="X4750" i="1"/>
  <c r="W4750" i="1"/>
  <c r="V4750" i="1"/>
  <c r="Z4750" i="1" s="1"/>
  <c r="U4750" i="1"/>
  <c r="O4750" i="1"/>
  <c r="AD4750" i="1" s="1"/>
  <c r="AE4750" i="1" s="1"/>
  <c r="AN4749" i="1"/>
  <c r="AK4749" i="1"/>
  <c r="AJ4749" i="1"/>
  <c r="AD4749" i="1"/>
  <c r="AE4749" i="1" s="1"/>
  <c r="Z4749" i="1"/>
  <c r="AB4749" i="1" s="1"/>
  <c r="X4749" i="1"/>
  <c r="W4749" i="1"/>
  <c r="V4749" i="1"/>
  <c r="U4749" i="1"/>
  <c r="O4749" i="1"/>
  <c r="AN4748" i="1"/>
  <c r="AK4748" i="1"/>
  <c r="AJ4748" i="1"/>
  <c r="X4748" i="1"/>
  <c r="W4748" i="1"/>
  <c r="V4748" i="1"/>
  <c r="Z4748" i="1" s="1"/>
  <c r="U4748" i="1"/>
  <c r="O4748" i="1"/>
  <c r="AD4748" i="1" s="1"/>
  <c r="AE4748" i="1" s="1"/>
  <c r="AN4747" i="1"/>
  <c r="AK4747" i="1"/>
  <c r="AJ4747" i="1"/>
  <c r="AD4747" i="1"/>
  <c r="AE4747" i="1" s="1"/>
  <c r="Z4747" i="1"/>
  <c r="AB4747" i="1" s="1"/>
  <c r="X4747" i="1"/>
  <c r="W4747" i="1"/>
  <c r="V4747" i="1"/>
  <c r="U4747" i="1"/>
  <c r="O4747" i="1"/>
  <c r="AN4746" i="1"/>
  <c r="AK4746" i="1"/>
  <c r="AJ4746" i="1"/>
  <c r="X4746" i="1"/>
  <c r="W4746" i="1"/>
  <c r="V4746" i="1"/>
  <c r="Z4746" i="1" s="1"/>
  <c r="U4746" i="1"/>
  <c r="O4746" i="1"/>
  <c r="AD4746" i="1" s="1"/>
  <c r="AE4746" i="1" s="1"/>
  <c r="AN4745" i="1"/>
  <c r="AK4745" i="1"/>
  <c r="AJ4745" i="1"/>
  <c r="X4745" i="1"/>
  <c r="W4745" i="1"/>
  <c r="V4745" i="1"/>
  <c r="Z4745" i="1" s="1"/>
  <c r="U4745" i="1"/>
  <c r="O4745" i="1"/>
  <c r="AN4744" i="1"/>
  <c r="AK4744" i="1"/>
  <c r="AJ4744" i="1"/>
  <c r="X4744" i="1"/>
  <c r="W4744" i="1"/>
  <c r="V4744" i="1"/>
  <c r="Z4744" i="1" s="1"/>
  <c r="U4744" i="1"/>
  <c r="O4744" i="1"/>
  <c r="AD4744" i="1" s="1"/>
  <c r="AE4744" i="1" s="1"/>
  <c r="AN4743" i="1"/>
  <c r="AK4743" i="1"/>
  <c r="AJ4743" i="1"/>
  <c r="X4743" i="1"/>
  <c r="W4743" i="1"/>
  <c r="V4743" i="1"/>
  <c r="Z4743" i="1" s="1"/>
  <c r="U4743" i="1"/>
  <c r="O4743" i="1"/>
  <c r="AD4743" i="1" s="1"/>
  <c r="AE4743" i="1" s="1"/>
  <c r="AN4742" i="1"/>
  <c r="AK4742" i="1"/>
  <c r="AJ4742" i="1"/>
  <c r="X4742" i="1"/>
  <c r="W4742" i="1"/>
  <c r="V4742" i="1"/>
  <c r="Z4742" i="1" s="1"/>
  <c r="U4742" i="1"/>
  <c r="O4742" i="1"/>
  <c r="AD4742" i="1" s="1"/>
  <c r="AE4742" i="1" s="1"/>
  <c r="AN4741" i="1"/>
  <c r="AK4741" i="1"/>
  <c r="AJ4741" i="1"/>
  <c r="X4741" i="1"/>
  <c r="W4741" i="1"/>
  <c r="V4741" i="1"/>
  <c r="Z4741" i="1" s="1"/>
  <c r="U4741" i="1"/>
  <c r="O4741" i="1"/>
  <c r="AD4741" i="1" s="1"/>
  <c r="AE4741" i="1" s="1"/>
  <c r="AN4740" i="1"/>
  <c r="AK4740" i="1"/>
  <c r="AJ4740" i="1"/>
  <c r="X4740" i="1"/>
  <c r="W4740" i="1"/>
  <c r="V4740" i="1"/>
  <c r="Z4740" i="1" s="1"/>
  <c r="U4740" i="1"/>
  <c r="O4740" i="1"/>
  <c r="AD4740" i="1" s="1"/>
  <c r="AE4740" i="1" s="1"/>
  <c r="AN4739" i="1"/>
  <c r="AK4739" i="1"/>
  <c r="AJ4739" i="1"/>
  <c r="X4739" i="1"/>
  <c r="W4739" i="1"/>
  <c r="V4739" i="1"/>
  <c r="Z4739" i="1" s="1"/>
  <c r="U4739" i="1"/>
  <c r="O4739" i="1"/>
  <c r="AD4739" i="1" s="1"/>
  <c r="AE4739" i="1" s="1"/>
  <c r="AN4738" i="1"/>
  <c r="AK4738" i="1"/>
  <c r="AJ4738" i="1"/>
  <c r="X4738" i="1"/>
  <c r="W4738" i="1"/>
  <c r="V4738" i="1"/>
  <c r="Z4738" i="1" s="1"/>
  <c r="U4738" i="1"/>
  <c r="O4738" i="1"/>
  <c r="AD4738" i="1" s="1"/>
  <c r="AE4738" i="1" s="1"/>
  <c r="AN4737" i="1"/>
  <c r="AK4737" i="1"/>
  <c r="AJ4737" i="1"/>
  <c r="X4737" i="1"/>
  <c r="W4737" i="1"/>
  <c r="V4737" i="1"/>
  <c r="Z4737" i="1" s="1"/>
  <c r="U4737" i="1"/>
  <c r="O4737" i="1"/>
  <c r="AD4737" i="1" s="1"/>
  <c r="AE4737" i="1" s="1"/>
  <c r="AN4736" i="1"/>
  <c r="AK4736" i="1"/>
  <c r="AJ4736" i="1"/>
  <c r="X4736" i="1"/>
  <c r="W4736" i="1"/>
  <c r="V4736" i="1"/>
  <c r="Z4736" i="1" s="1"/>
  <c r="U4736" i="1"/>
  <c r="O4736" i="1"/>
  <c r="AD4736" i="1" s="1"/>
  <c r="AE4736" i="1" s="1"/>
  <c r="AN4735" i="1"/>
  <c r="AK4735" i="1"/>
  <c r="AJ4735" i="1"/>
  <c r="X4735" i="1"/>
  <c r="W4735" i="1"/>
  <c r="V4735" i="1"/>
  <c r="Z4735" i="1" s="1"/>
  <c r="U4735" i="1"/>
  <c r="O4735" i="1"/>
  <c r="AD4735" i="1" s="1"/>
  <c r="AE4735" i="1" s="1"/>
  <c r="AN4734" i="1"/>
  <c r="AK4734" i="1"/>
  <c r="AJ4734" i="1"/>
  <c r="X4734" i="1"/>
  <c r="W4734" i="1"/>
  <c r="V4734" i="1"/>
  <c r="Z4734" i="1" s="1"/>
  <c r="U4734" i="1"/>
  <c r="O4734" i="1"/>
  <c r="AD4734" i="1" s="1"/>
  <c r="AE4734" i="1" s="1"/>
  <c r="AN4733" i="1"/>
  <c r="AK4733" i="1"/>
  <c r="AJ4733" i="1"/>
  <c r="X4733" i="1"/>
  <c r="W4733" i="1"/>
  <c r="V4733" i="1"/>
  <c r="Z4733" i="1" s="1"/>
  <c r="U4733" i="1"/>
  <c r="O4733" i="1"/>
  <c r="AD4733" i="1" s="1"/>
  <c r="AE4733" i="1" s="1"/>
  <c r="AN4732" i="1"/>
  <c r="AK4732" i="1"/>
  <c r="AJ4732" i="1"/>
  <c r="X4732" i="1"/>
  <c r="W4732" i="1"/>
  <c r="V4732" i="1"/>
  <c r="Z4732" i="1" s="1"/>
  <c r="U4732" i="1"/>
  <c r="O4732" i="1"/>
  <c r="AD4732" i="1" s="1"/>
  <c r="AE4732" i="1" s="1"/>
  <c r="AN4731" i="1"/>
  <c r="AK4731" i="1"/>
  <c r="AJ4731" i="1"/>
  <c r="X4731" i="1"/>
  <c r="W4731" i="1"/>
  <c r="V4731" i="1"/>
  <c r="Z4731" i="1" s="1"/>
  <c r="U4731" i="1"/>
  <c r="O4731" i="1"/>
  <c r="AD4731" i="1" s="1"/>
  <c r="AE4731" i="1" s="1"/>
  <c r="AN4730" i="1"/>
  <c r="AK4730" i="1"/>
  <c r="AJ4730" i="1"/>
  <c r="X4730" i="1"/>
  <c r="W4730" i="1"/>
  <c r="V4730" i="1"/>
  <c r="Z4730" i="1" s="1"/>
  <c r="U4730" i="1"/>
  <c r="O4730" i="1"/>
  <c r="AD4730" i="1" s="1"/>
  <c r="AE4730" i="1" s="1"/>
  <c r="AN4729" i="1"/>
  <c r="AK4729" i="1"/>
  <c r="AJ4729" i="1"/>
  <c r="X4729" i="1"/>
  <c r="W4729" i="1"/>
  <c r="V4729" i="1"/>
  <c r="Z4729" i="1" s="1"/>
  <c r="U4729" i="1"/>
  <c r="O4729" i="1"/>
  <c r="AD4729" i="1" s="1"/>
  <c r="AE4729" i="1" s="1"/>
  <c r="AN4728" i="1"/>
  <c r="AK4728" i="1"/>
  <c r="AJ4728" i="1"/>
  <c r="X4728" i="1"/>
  <c r="W4728" i="1"/>
  <c r="V4728" i="1"/>
  <c r="Z4728" i="1" s="1"/>
  <c r="U4728" i="1"/>
  <c r="O4728" i="1"/>
  <c r="AD4728" i="1" s="1"/>
  <c r="AE4728" i="1" s="1"/>
  <c r="AN4727" i="1"/>
  <c r="AK4727" i="1"/>
  <c r="AJ4727" i="1"/>
  <c r="X4727" i="1"/>
  <c r="W4727" i="1"/>
  <c r="V4727" i="1"/>
  <c r="Z4727" i="1" s="1"/>
  <c r="U4727" i="1"/>
  <c r="O4727" i="1"/>
  <c r="AD4727" i="1" s="1"/>
  <c r="AE4727" i="1" s="1"/>
  <c r="AN4726" i="1"/>
  <c r="AK4726" i="1"/>
  <c r="AJ4726" i="1"/>
  <c r="X4726" i="1"/>
  <c r="W4726" i="1"/>
  <c r="V4726" i="1"/>
  <c r="Z4726" i="1" s="1"/>
  <c r="U4726" i="1"/>
  <c r="O4726" i="1"/>
  <c r="AD4726" i="1" s="1"/>
  <c r="AE4726" i="1" s="1"/>
  <c r="AN4725" i="1"/>
  <c r="AK4725" i="1"/>
  <c r="AJ4725" i="1"/>
  <c r="X4725" i="1"/>
  <c r="W4725" i="1"/>
  <c r="V4725" i="1"/>
  <c r="Z4725" i="1" s="1"/>
  <c r="U4725" i="1"/>
  <c r="O4725" i="1"/>
  <c r="AD4725" i="1" s="1"/>
  <c r="AE4725" i="1" s="1"/>
  <c r="AN4724" i="1"/>
  <c r="AK4724" i="1"/>
  <c r="AJ4724" i="1"/>
  <c r="X4724" i="1"/>
  <c r="W4724" i="1"/>
  <c r="V4724" i="1"/>
  <c r="Z4724" i="1" s="1"/>
  <c r="U4724" i="1"/>
  <c r="O4724" i="1"/>
  <c r="AD4724" i="1" s="1"/>
  <c r="AE4724" i="1" s="1"/>
  <c r="AN4723" i="1"/>
  <c r="AK4723" i="1"/>
  <c r="AJ4723" i="1"/>
  <c r="X4723" i="1"/>
  <c r="W4723" i="1"/>
  <c r="V4723" i="1"/>
  <c r="Z4723" i="1" s="1"/>
  <c r="U4723" i="1"/>
  <c r="O4723" i="1"/>
  <c r="AD4723" i="1" s="1"/>
  <c r="AE4723" i="1" s="1"/>
  <c r="AN4722" i="1"/>
  <c r="AK4722" i="1"/>
  <c r="AJ4722" i="1"/>
  <c r="X4722" i="1"/>
  <c r="W4722" i="1"/>
  <c r="V4722" i="1"/>
  <c r="Z4722" i="1" s="1"/>
  <c r="U4722" i="1"/>
  <c r="O4722" i="1"/>
  <c r="AD4722" i="1" s="1"/>
  <c r="AE4722" i="1" s="1"/>
  <c r="AN4721" i="1"/>
  <c r="AK4721" i="1"/>
  <c r="AJ4721" i="1"/>
  <c r="X4721" i="1"/>
  <c r="W4721" i="1"/>
  <c r="V4721" i="1"/>
  <c r="Z4721" i="1" s="1"/>
  <c r="U4721" i="1"/>
  <c r="O4721" i="1"/>
  <c r="AD4721" i="1" s="1"/>
  <c r="AE4721" i="1" s="1"/>
  <c r="AN4720" i="1"/>
  <c r="AK4720" i="1"/>
  <c r="AJ4720" i="1"/>
  <c r="X4720" i="1"/>
  <c r="W4720" i="1"/>
  <c r="V4720" i="1"/>
  <c r="Z4720" i="1" s="1"/>
  <c r="U4720" i="1"/>
  <c r="O4720" i="1"/>
  <c r="AD4720" i="1" s="1"/>
  <c r="AE4720" i="1" s="1"/>
  <c r="AN4719" i="1"/>
  <c r="AK4719" i="1"/>
  <c r="AJ4719" i="1"/>
  <c r="X4719" i="1"/>
  <c r="W4719" i="1"/>
  <c r="V4719" i="1"/>
  <c r="Z4719" i="1" s="1"/>
  <c r="U4719" i="1"/>
  <c r="O4719" i="1"/>
  <c r="AD4719" i="1" s="1"/>
  <c r="AE4719" i="1" s="1"/>
  <c r="AN4718" i="1"/>
  <c r="AK4718" i="1"/>
  <c r="AJ4718" i="1"/>
  <c r="X4718" i="1"/>
  <c r="W4718" i="1"/>
  <c r="V4718" i="1"/>
  <c r="Z4718" i="1" s="1"/>
  <c r="U4718" i="1"/>
  <c r="O4718" i="1"/>
  <c r="AD4718" i="1" s="1"/>
  <c r="AE4718" i="1" s="1"/>
  <c r="AN4717" i="1"/>
  <c r="AK4717" i="1"/>
  <c r="AJ4717" i="1"/>
  <c r="X4717" i="1"/>
  <c r="W4717" i="1"/>
  <c r="V4717" i="1"/>
  <c r="Z4717" i="1" s="1"/>
  <c r="U4717" i="1"/>
  <c r="O4717" i="1"/>
  <c r="AD4717" i="1" s="1"/>
  <c r="AE4717" i="1" s="1"/>
  <c r="AN4716" i="1"/>
  <c r="AK4716" i="1"/>
  <c r="AJ4716" i="1"/>
  <c r="X4716" i="1"/>
  <c r="W4716" i="1"/>
  <c r="V4716" i="1"/>
  <c r="Z4716" i="1" s="1"/>
  <c r="U4716" i="1"/>
  <c r="O4716" i="1"/>
  <c r="AD4716" i="1" s="1"/>
  <c r="AE4716" i="1" s="1"/>
  <c r="AN4715" i="1"/>
  <c r="AK4715" i="1"/>
  <c r="AJ4715" i="1"/>
  <c r="X4715" i="1"/>
  <c r="W4715" i="1"/>
  <c r="V4715" i="1"/>
  <c r="Z4715" i="1" s="1"/>
  <c r="U4715" i="1"/>
  <c r="O4715" i="1"/>
  <c r="AD4715" i="1" s="1"/>
  <c r="AE4715" i="1" s="1"/>
  <c r="AN4714" i="1"/>
  <c r="AK4714" i="1"/>
  <c r="AJ4714" i="1"/>
  <c r="X4714" i="1"/>
  <c r="W4714" i="1"/>
  <c r="V4714" i="1"/>
  <c r="Z4714" i="1" s="1"/>
  <c r="U4714" i="1"/>
  <c r="O4714" i="1"/>
  <c r="AD4714" i="1" s="1"/>
  <c r="AE4714" i="1" s="1"/>
  <c r="AN4713" i="1"/>
  <c r="AK4713" i="1"/>
  <c r="AJ4713" i="1"/>
  <c r="X4713" i="1"/>
  <c r="W4713" i="1"/>
  <c r="V4713" i="1"/>
  <c r="Z4713" i="1" s="1"/>
  <c r="U4713" i="1"/>
  <c r="O4713" i="1"/>
  <c r="AD4713" i="1" s="1"/>
  <c r="AE4713" i="1" s="1"/>
  <c r="AN4712" i="1"/>
  <c r="AK4712" i="1"/>
  <c r="AJ4712" i="1"/>
  <c r="X4712" i="1"/>
  <c r="W4712" i="1"/>
  <c r="V4712" i="1"/>
  <c r="Z4712" i="1" s="1"/>
  <c r="U4712" i="1"/>
  <c r="O4712" i="1"/>
  <c r="AD4712" i="1" s="1"/>
  <c r="AE4712" i="1" s="1"/>
  <c r="AN4711" i="1"/>
  <c r="AK4711" i="1"/>
  <c r="AJ4711" i="1"/>
  <c r="X4711" i="1"/>
  <c r="W4711" i="1"/>
  <c r="V4711" i="1"/>
  <c r="Z4711" i="1" s="1"/>
  <c r="U4711" i="1"/>
  <c r="O4711" i="1"/>
  <c r="AD4711" i="1" s="1"/>
  <c r="AE4711" i="1" s="1"/>
  <c r="AN4710" i="1"/>
  <c r="AK4710" i="1"/>
  <c r="AJ4710" i="1"/>
  <c r="X4710" i="1"/>
  <c r="W4710" i="1"/>
  <c r="V4710" i="1"/>
  <c r="Z4710" i="1" s="1"/>
  <c r="U4710" i="1"/>
  <c r="O4710" i="1"/>
  <c r="AD4710" i="1" s="1"/>
  <c r="AE4710" i="1" s="1"/>
  <c r="AN4709" i="1"/>
  <c r="AK4709" i="1"/>
  <c r="AJ4709" i="1"/>
  <c r="X4709" i="1"/>
  <c r="W4709" i="1"/>
  <c r="V4709" i="1"/>
  <c r="Z4709" i="1" s="1"/>
  <c r="U4709" i="1"/>
  <c r="O4709" i="1"/>
  <c r="AD4709" i="1" s="1"/>
  <c r="AE4709" i="1" s="1"/>
  <c r="AN4708" i="1"/>
  <c r="AK4708" i="1"/>
  <c r="AJ4708" i="1"/>
  <c r="X4708" i="1"/>
  <c r="W4708" i="1"/>
  <c r="V4708" i="1"/>
  <c r="Z4708" i="1" s="1"/>
  <c r="U4708" i="1"/>
  <c r="O4708" i="1"/>
  <c r="AD4708" i="1" s="1"/>
  <c r="AE4708" i="1" s="1"/>
  <c r="AN4707" i="1"/>
  <c r="AK4707" i="1"/>
  <c r="AJ4707" i="1"/>
  <c r="X4707" i="1"/>
  <c r="W4707" i="1"/>
  <c r="V4707" i="1"/>
  <c r="Z4707" i="1" s="1"/>
  <c r="U4707" i="1"/>
  <c r="O4707" i="1"/>
  <c r="AD4707" i="1" s="1"/>
  <c r="AE4707" i="1" s="1"/>
  <c r="AN4706" i="1"/>
  <c r="AK4706" i="1"/>
  <c r="AJ4706" i="1"/>
  <c r="X4706" i="1"/>
  <c r="W4706" i="1"/>
  <c r="V4706" i="1"/>
  <c r="Z4706" i="1" s="1"/>
  <c r="U4706" i="1"/>
  <c r="O4706" i="1"/>
  <c r="AD4706" i="1" s="1"/>
  <c r="AE4706" i="1" s="1"/>
  <c r="AN4705" i="1"/>
  <c r="AK4705" i="1"/>
  <c r="AJ4705" i="1"/>
  <c r="X4705" i="1"/>
  <c r="W4705" i="1"/>
  <c r="V4705" i="1"/>
  <c r="Z4705" i="1" s="1"/>
  <c r="U4705" i="1"/>
  <c r="O4705" i="1"/>
  <c r="AD4705" i="1" s="1"/>
  <c r="AE4705" i="1" s="1"/>
  <c r="AN4704" i="1"/>
  <c r="AK4704" i="1"/>
  <c r="AJ4704" i="1"/>
  <c r="X4704" i="1"/>
  <c r="W4704" i="1"/>
  <c r="V4704" i="1"/>
  <c r="Z4704" i="1" s="1"/>
  <c r="U4704" i="1"/>
  <c r="O4704" i="1"/>
  <c r="AD4704" i="1" s="1"/>
  <c r="AE4704" i="1" s="1"/>
  <c r="AN4703" i="1"/>
  <c r="AK4703" i="1"/>
  <c r="AJ4703" i="1"/>
  <c r="X4703" i="1"/>
  <c r="W4703" i="1"/>
  <c r="V4703" i="1"/>
  <c r="Z4703" i="1" s="1"/>
  <c r="U4703" i="1"/>
  <c r="O4703" i="1"/>
  <c r="AD4703" i="1" s="1"/>
  <c r="AE4703" i="1" s="1"/>
  <c r="AN4702" i="1"/>
  <c r="AK4702" i="1"/>
  <c r="AJ4702" i="1"/>
  <c r="X4702" i="1"/>
  <c r="W4702" i="1"/>
  <c r="V4702" i="1"/>
  <c r="Z4702" i="1" s="1"/>
  <c r="U4702" i="1"/>
  <c r="O4702" i="1"/>
  <c r="AD4702" i="1" s="1"/>
  <c r="AE4702" i="1" s="1"/>
  <c r="AN4701" i="1"/>
  <c r="AK4701" i="1"/>
  <c r="AJ4701" i="1"/>
  <c r="X4701" i="1"/>
  <c r="W4701" i="1"/>
  <c r="V4701" i="1"/>
  <c r="Z4701" i="1" s="1"/>
  <c r="U4701" i="1"/>
  <c r="O4701" i="1"/>
  <c r="AD4701" i="1" s="1"/>
  <c r="AE4701" i="1" s="1"/>
  <c r="AN4700" i="1"/>
  <c r="AK4700" i="1"/>
  <c r="AJ4700" i="1"/>
  <c r="X4700" i="1"/>
  <c r="W4700" i="1"/>
  <c r="V4700" i="1"/>
  <c r="Z4700" i="1" s="1"/>
  <c r="U4700" i="1"/>
  <c r="O4700" i="1"/>
  <c r="AD4700" i="1" s="1"/>
  <c r="AE4700" i="1" s="1"/>
  <c r="AN4699" i="1"/>
  <c r="AK4699" i="1"/>
  <c r="AJ4699" i="1"/>
  <c r="X4699" i="1"/>
  <c r="W4699" i="1"/>
  <c r="V4699" i="1"/>
  <c r="Z4699" i="1" s="1"/>
  <c r="U4699" i="1"/>
  <c r="O4699" i="1"/>
  <c r="AD4699" i="1" s="1"/>
  <c r="AE4699" i="1" s="1"/>
  <c r="AN4698" i="1"/>
  <c r="AK4698" i="1"/>
  <c r="AJ4698" i="1"/>
  <c r="X4698" i="1"/>
  <c r="W4698" i="1"/>
  <c r="V4698" i="1"/>
  <c r="Z4698" i="1" s="1"/>
  <c r="U4698" i="1"/>
  <c r="O4698" i="1"/>
  <c r="AD4698" i="1" s="1"/>
  <c r="AE4698" i="1" s="1"/>
  <c r="AN4697" i="1"/>
  <c r="AK4697" i="1"/>
  <c r="AJ4697" i="1"/>
  <c r="X4697" i="1"/>
  <c r="W4697" i="1"/>
  <c r="V4697" i="1"/>
  <c r="Z4697" i="1" s="1"/>
  <c r="U4697" i="1"/>
  <c r="O4697" i="1"/>
  <c r="AD4697" i="1" s="1"/>
  <c r="AE4697" i="1" s="1"/>
  <c r="AN4696" i="1"/>
  <c r="AK4696" i="1"/>
  <c r="AJ4696" i="1"/>
  <c r="X4696" i="1"/>
  <c r="W4696" i="1"/>
  <c r="V4696" i="1"/>
  <c r="Z4696" i="1" s="1"/>
  <c r="U4696" i="1"/>
  <c r="O4696" i="1"/>
  <c r="AD4696" i="1" s="1"/>
  <c r="AE4696" i="1" s="1"/>
  <c r="AN4695" i="1"/>
  <c r="AK4695" i="1"/>
  <c r="AJ4695" i="1"/>
  <c r="X4695" i="1"/>
  <c r="W4695" i="1"/>
  <c r="V4695" i="1"/>
  <c r="Z4695" i="1" s="1"/>
  <c r="U4695" i="1"/>
  <c r="O4695" i="1"/>
  <c r="AD4695" i="1" s="1"/>
  <c r="AE4695" i="1" s="1"/>
  <c r="AN4694" i="1"/>
  <c r="AK4694" i="1"/>
  <c r="AJ4694" i="1"/>
  <c r="X4694" i="1"/>
  <c r="W4694" i="1"/>
  <c r="V4694" i="1"/>
  <c r="Z4694" i="1" s="1"/>
  <c r="U4694" i="1"/>
  <c r="O4694" i="1"/>
  <c r="AD4694" i="1" s="1"/>
  <c r="AE4694" i="1" s="1"/>
  <c r="AN4693" i="1"/>
  <c r="AK4693" i="1"/>
  <c r="AJ4693" i="1"/>
  <c r="X4693" i="1"/>
  <c r="W4693" i="1"/>
  <c r="V4693" i="1"/>
  <c r="Z4693" i="1" s="1"/>
  <c r="U4693" i="1"/>
  <c r="O4693" i="1"/>
  <c r="AD4693" i="1" s="1"/>
  <c r="AE4693" i="1" s="1"/>
  <c r="AN4692" i="1"/>
  <c r="AK4692" i="1"/>
  <c r="AJ4692" i="1"/>
  <c r="X4692" i="1"/>
  <c r="W4692" i="1"/>
  <c r="V4692" i="1"/>
  <c r="Z4692" i="1" s="1"/>
  <c r="U4692" i="1"/>
  <c r="O4692" i="1"/>
  <c r="AD4692" i="1" s="1"/>
  <c r="AE4692" i="1" s="1"/>
  <c r="AN4691" i="1"/>
  <c r="AK4691" i="1"/>
  <c r="AJ4691" i="1"/>
  <c r="X4691" i="1"/>
  <c r="W4691" i="1"/>
  <c r="V4691" i="1"/>
  <c r="Z4691" i="1" s="1"/>
  <c r="U4691" i="1"/>
  <c r="O4691" i="1"/>
  <c r="AD4691" i="1" s="1"/>
  <c r="AE4691" i="1" s="1"/>
  <c r="AN4690" i="1"/>
  <c r="AK4690" i="1"/>
  <c r="AJ4690" i="1"/>
  <c r="X4690" i="1"/>
  <c r="W4690" i="1"/>
  <c r="V4690" i="1"/>
  <c r="Z4690" i="1" s="1"/>
  <c r="U4690" i="1"/>
  <c r="O4690" i="1"/>
  <c r="AD4690" i="1" s="1"/>
  <c r="AE4690" i="1" s="1"/>
  <c r="AN4689" i="1"/>
  <c r="AK4689" i="1"/>
  <c r="AJ4689" i="1"/>
  <c r="X4689" i="1"/>
  <c r="W4689" i="1"/>
  <c r="V4689" i="1"/>
  <c r="Z4689" i="1" s="1"/>
  <c r="U4689" i="1"/>
  <c r="O4689" i="1"/>
  <c r="AD4689" i="1" s="1"/>
  <c r="AE4689" i="1" s="1"/>
  <c r="AN4688" i="1"/>
  <c r="AK4688" i="1"/>
  <c r="AJ4688" i="1"/>
  <c r="X4688" i="1"/>
  <c r="W4688" i="1"/>
  <c r="V4688" i="1"/>
  <c r="Z4688" i="1" s="1"/>
  <c r="U4688" i="1"/>
  <c r="O4688" i="1"/>
  <c r="AD4688" i="1" s="1"/>
  <c r="AE4688" i="1" s="1"/>
  <c r="AN4687" i="1"/>
  <c r="AK4687" i="1"/>
  <c r="AJ4687" i="1"/>
  <c r="X4687" i="1"/>
  <c r="W4687" i="1"/>
  <c r="V4687" i="1"/>
  <c r="Z4687" i="1" s="1"/>
  <c r="U4687" i="1"/>
  <c r="O4687" i="1"/>
  <c r="AD4687" i="1" s="1"/>
  <c r="AE4687" i="1" s="1"/>
  <c r="AN4686" i="1"/>
  <c r="AK4686" i="1"/>
  <c r="AJ4686" i="1"/>
  <c r="X4686" i="1"/>
  <c r="W4686" i="1"/>
  <c r="V4686" i="1"/>
  <c r="Z4686" i="1" s="1"/>
  <c r="U4686" i="1"/>
  <c r="O4686" i="1"/>
  <c r="AD4686" i="1" s="1"/>
  <c r="AE4686" i="1" s="1"/>
  <c r="AN4685" i="1"/>
  <c r="AK4685" i="1"/>
  <c r="AJ4685" i="1"/>
  <c r="X4685" i="1"/>
  <c r="W4685" i="1"/>
  <c r="V4685" i="1"/>
  <c r="Z4685" i="1" s="1"/>
  <c r="U4685" i="1"/>
  <c r="O4685" i="1"/>
  <c r="AD4685" i="1" s="1"/>
  <c r="AE4685" i="1" s="1"/>
  <c r="AN4684" i="1"/>
  <c r="AK4684" i="1"/>
  <c r="AJ4684" i="1"/>
  <c r="X4684" i="1"/>
  <c r="W4684" i="1"/>
  <c r="V4684" i="1"/>
  <c r="Z4684" i="1" s="1"/>
  <c r="U4684" i="1"/>
  <c r="O4684" i="1"/>
  <c r="AD4684" i="1" s="1"/>
  <c r="AE4684" i="1" s="1"/>
  <c r="AN4683" i="1"/>
  <c r="AK4683" i="1"/>
  <c r="AJ4683" i="1"/>
  <c r="X4683" i="1"/>
  <c r="W4683" i="1"/>
  <c r="V4683" i="1"/>
  <c r="Z4683" i="1" s="1"/>
  <c r="U4683" i="1"/>
  <c r="O4683" i="1"/>
  <c r="AD4683" i="1" s="1"/>
  <c r="AE4683" i="1" s="1"/>
  <c r="AN4682" i="1"/>
  <c r="AK4682" i="1"/>
  <c r="AJ4682" i="1"/>
  <c r="X4682" i="1"/>
  <c r="W4682" i="1"/>
  <c r="V4682" i="1"/>
  <c r="Z4682" i="1" s="1"/>
  <c r="U4682" i="1"/>
  <c r="O4682" i="1"/>
  <c r="AD4682" i="1" s="1"/>
  <c r="AE4682" i="1" s="1"/>
  <c r="AN4681" i="1"/>
  <c r="AK4681" i="1"/>
  <c r="AJ4681" i="1"/>
  <c r="X4681" i="1"/>
  <c r="W4681" i="1"/>
  <c r="V4681" i="1"/>
  <c r="Z4681" i="1" s="1"/>
  <c r="U4681" i="1"/>
  <c r="O4681" i="1"/>
  <c r="AD4681" i="1" s="1"/>
  <c r="AE4681" i="1" s="1"/>
  <c r="AN4680" i="1"/>
  <c r="AK4680" i="1"/>
  <c r="AJ4680" i="1"/>
  <c r="X4680" i="1"/>
  <c r="W4680" i="1"/>
  <c r="V4680" i="1"/>
  <c r="Z4680" i="1" s="1"/>
  <c r="U4680" i="1"/>
  <c r="O4680" i="1"/>
  <c r="AD4680" i="1" s="1"/>
  <c r="AE4680" i="1" s="1"/>
  <c r="AN4679" i="1"/>
  <c r="AK4679" i="1"/>
  <c r="AJ4679" i="1"/>
  <c r="X4679" i="1"/>
  <c r="W4679" i="1"/>
  <c r="V4679" i="1"/>
  <c r="Z4679" i="1" s="1"/>
  <c r="U4679" i="1"/>
  <c r="O4679" i="1"/>
  <c r="AD4679" i="1" s="1"/>
  <c r="AE4679" i="1" s="1"/>
  <c r="AN4678" i="1"/>
  <c r="AK4678" i="1"/>
  <c r="AJ4678" i="1"/>
  <c r="X4678" i="1"/>
  <c r="W4678" i="1"/>
  <c r="V4678" i="1"/>
  <c r="Z4678" i="1" s="1"/>
  <c r="U4678" i="1"/>
  <c r="O4678" i="1"/>
  <c r="AD4678" i="1" s="1"/>
  <c r="AE4678" i="1" s="1"/>
  <c r="AN4677" i="1"/>
  <c r="AK4677" i="1"/>
  <c r="AJ4677" i="1"/>
  <c r="X4677" i="1"/>
  <c r="W4677" i="1"/>
  <c r="V4677" i="1"/>
  <c r="Z4677" i="1" s="1"/>
  <c r="U4677" i="1"/>
  <c r="O4677" i="1"/>
  <c r="AD4677" i="1" s="1"/>
  <c r="AE4677" i="1" s="1"/>
  <c r="AN4676" i="1"/>
  <c r="AK4676" i="1"/>
  <c r="AJ4676" i="1"/>
  <c r="X4676" i="1"/>
  <c r="W4676" i="1"/>
  <c r="V4676" i="1"/>
  <c r="Z4676" i="1" s="1"/>
  <c r="U4676" i="1"/>
  <c r="O4676" i="1"/>
  <c r="AD4676" i="1" s="1"/>
  <c r="AE4676" i="1" s="1"/>
  <c r="AN4675" i="1"/>
  <c r="AK4675" i="1"/>
  <c r="AJ4675" i="1"/>
  <c r="X4675" i="1"/>
  <c r="W4675" i="1"/>
  <c r="V4675" i="1"/>
  <c r="Z4675" i="1" s="1"/>
  <c r="U4675" i="1"/>
  <c r="O4675" i="1"/>
  <c r="AD4675" i="1" s="1"/>
  <c r="AE4675" i="1" s="1"/>
  <c r="AN4674" i="1"/>
  <c r="AK4674" i="1"/>
  <c r="AJ4674" i="1"/>
  <c r="X4674" i="1"/>
  <c r="W4674" i="1"/>
  <c r="V4674" i="1"/>
  <c r="Z4674" i="1" s="1"/>
  <c r="U4674" i="1"/>
  <c r="O4674" i="1"/>
  <c r="AD4674" i="1" s="1"/>
  <c r="AE4674" i="1" s="1"/>
  <c r="AN4673" i="1"/>
  <c r="AK4673" i="1"/>
  <c r="AJ4673" i="1"/>
  <c r="X4673" i="1"/>
  <c r="W4673" i="1"/>
  <c r="V4673" i="1"/>
  <c r="Z4673" i="1" s="1"/>
  <c r="U4673" i="1"/>
  <c r="O4673" i="1"/>
  <c r="AD4673" i="1" s="1"/>
  <c r="AE4673" i="1" s="1"/>
  <c r="AN4672" i="1"/>
  <c r="AK4672" i="1"/>
  <c r="AJ4672" i="1"/>
  <c r="X4672" i="1"/>
  <c r="W4672" i="1"/>
  <c r="V4672" i="1"/>
  <c r="Z4672" i="1" s="1"/>
  <c r="U4672" i="1"/>
  <c r="O4672" i="1"/>
  <c r="AD4672" i="1" s="1"/>
  <c r="AE4672" i="1" s="1"/>
  <c r="AN4671" i="1"/>
  <c r="AK4671" i="1"/>
  <c r="AJ4671" i="1"/>
  <c r="X4671" i="1"/>
  <c r="W4671" i="1"/>
  <c r="V4671" i="1"/>
  <c r="Z4671" i="1" s="1"/>
  <c r="U4671" i="1"/>
  <c r="O4671" i="1"/>
  <c r="AD4671" i="1" s="1"/>
  <c r="AE4671" i="1" s="1"/>
  <c r="AN4670" i="1"/>
  <c r="AK4670" i="1"/>
  <c r="AJ4670" i="1"/>
  <c r="X4670" i="1"/>
  <c r="W4670" i="1"/>
  <c r="V4670" i="1"/>
  <c r="Z4670" i="1" s="1"/>
  <c r="U4670" i="1"/>
  <c r="O4670" i="1"/>
  <c r="AD4670" i="1" s="1"/>
  <c r="AE4670" i="1" s="1"/>
  <c r="AN4669" i="1"/>
  <c r="AK4669" i="1"/>
  <c r="AJ4669" i="1"/>
  <c r="X4669" i="1"/>
  <c r="W4669" i="1"/>
  <c r="V4669" i="1"/>
  <c r="Z4669" i="1" s="1"/>
  <c r="U4669" i="1"/>
  <c r="O4669" i="1"/>
  <c r="AD4669" i="1" s="1"/>
  <c r="AE4669" i="1" s="1"/>
  <c r="AN4668" i="1"/>
  <c r="AK4668" i="1"/>
  <c r="AJ4668" i="1"/>
  <c r="X4668" i="1"/>
  <c r="W4668" i="1"/>
  <c r="V4668" i="1"/>
  <c r="Z4668" i="1" s="1"/>
  <c r="U4668" i="1"/>
  <c r="O4668" i="1"/>
  <c r="AD4668" i="1" s="1"/>
  <c r="AE4668" i="1" s="1"/>
  <c r="AN4667" i="1"/>
  <c r="AK4667" i="1"/>
  <c r="AJ4667" i="1"/>
  <c r="X4667" i="1"/>
  <c r="W4667" i="1"/>
  <c r="V4667" i="1"/>
  <c r="Z4667" i="1" s="1"/>
  <c r="U4667" i="1"/>
  <c r="O4667" i="1"/>
  <c r="AD4667" i="1" s="1"/>
  <c r="AE4667" i="1" s="1"/>
  <c r="AN4666" i="1"/>
  <c r="AK4666" i="1"/>
  <c r="AJ4666" i="1"/>
  <c r="X4666" i="1"/>
  <c r="W4666" i="1"/>
  <c r="V4666" i="1"/>
  <c r="Z4666" i="1" s="1"/>
  <c r="U4666" i="1"/>
  <c r="O4666" i="1"/>
  <c r="AD4666" i="1" s="1"/>
  <c r="AE4666" i="1" s="1"/>
  <c r="AN4665" i="1"/>
  <c r="AK4665" i="1"/>
  <c r="AJ4665" i="1"/>
  <c r="X4665" i="1"/>
  <c r="W4665" i="1"/>
  <c r="V4665" i="1"/>
  <c r="Z4665" i="1" s="1"/>
  <c r="U4665" i="1"/>
  <c r="O4665" i="1"/>
  <c r="AD4665" i="1" s="1"/>
  <c r="AE4665" i="1" s="1"/>
  <c r="AN4664" i="1"/>
  <c r="AK4664" i="1"/>
  <c r="AJ4664" i="1"/>
  <c r="X4664" i="1"/>
  <c r="W4664" i="1"/>
  <c r="V4664" i="1"/>
  <c r="Z4664" i="1" s="1"/>
  <c r="U4664" i="1"/>
  <c r="O4664" i="1"/>
  <c r="AD4664" i="1" s="1"/>
  <c r="AE4664" i="1" s="1"/>
  <c r="AN4663" i="1"/>
  <c r="AK4663" i="1"/>
  <c r="AJ4663" i="1"/>
  <c r="X4663" i="1"/>
  <c r="W4663" i="1"/>
  <c r="V4663" i="1"/>
  <c r="Z4663" i="1" s="1"/>
  <c r="U4663" i="1"/>
  <c r="O4663" i="1"/>
  <c r="AD4663" i="1" s="1"/>
  <c r="AE4663" i="1" s="1"/>
  <c r="AN4662" i="1"/>
  <c r="AK4662" i="1"/>
  <c r="AJ4662" i="1"/>
  <c r="X4662" i="1"/>
  <c r="W4662" i="1"/>
  <c r="V4662" i="1"/>
  <c r="Z4662" i="1" s="1"/>
  <c r="U4662" i="1"/>
  <c r="O4662" i="1"/>
  <c r="AD4662" i="1" s="1"/>
  <c r="AE4662" i="1" s="1"/>
  <c r="AN4661" i="1"/>
  <c r="AK4661" i="1"/>
  <c r="AJ4661" i="1"/>
  <c r="X4661" i="1"/>
  <c r="W4661" i="1"/>
  <c r="V4661" i="1"/>
  <c r="Z4661" i="1" s="1"/>
  <c r="U4661" i="1"/>
  <c r="O4661" i="1"/>
  <c r="AD4661" i="1" s="1"/>
  <c r="AE4661" i="1" s="1"/>
  <c r="AN4660" i="1"/>
  <c r="AK4660" i="1"/>
  <c r="AJ4660" i="1"/>
  <c r="X4660" i="1"/>
  <c r="W4660" i="1"/>
  <c r="V4660" i="1"/>
  <c r="Z4660" i="1" s="1"/>
  <c r="U4660" i="1"/>
  <c r="O4660" i="1"/>
  <c r="AD4660" i="1" s="1"/>
  <c r="AE4660" i="1" s="1"/>
  <c r="AN4659" i="1"/>
  <c r="AK4659" i="1"/>
  <c r="AJ4659" i="1"/>
  <c r="X4659" i="1"/>
  <c r="W4659" i="1"/>
  <c r="V4659" i="1"/>
  <c r="Z4659" i="1" s="1"/>
  <c r="U4659" i="1"/>
  <c r="O4659" i="1"/>
  <c r="AD4659" i="1" s="1"/>
  <c r="AE4659" i="1" s="1"/>
  <c r="AN4658" i="1"/>
  <c r="AK4658" i="1"/>
  <c r="AJ4658" i="1"/>
  <c r="X4658" i="1"/>
  <c r="W4658" i="1"/>
  <c r="V4658" i="1"/>
  <c r="Z4658" i="1" s="1"/>
  <c r="U4658" i="1"/>
  <c r="O4658" i="1"/>
  <c r="AD4658" i="1" s="1"/>
  <c r="AE4658" i="1" s="1"/>
  <c r="AN4657" i="1"/>
  <c r="AK4657" i="1"/>
  <c r="AJ4657" i="1"/>
  <c r="X4657" i="1"/>
  <c r="W4657" i="1"/>
  <c r="V4657" i="1"/>
  <c r="Z4657" i="1" s="1"/>
  <c r="U4657" i="1"/>
  <c r="O4657" i="1"/>
  <c r="AD4657" i="1" s="1"/>
  <c r="AE4657" i="1" s="1"/>
  <c r="AN4656" i="1"/>
  <c r="AK4656" i="1"/>
  <c r="AJ4656" i="1"/>
  <c r="X4656" i="1"/>
  <c r="W4656" i="1"/>
  <c r="V4656" i="1"/>
  <c r="Z4656" i="1" s="1"/>
  <c r="U4656" i="1"/>
  <c r="O4656" i="1"/>
  <c r="AD4656" i="1" s="1"/>
  <c r="AE4656" i="1" s="1"/>
  <c r="AN4655" i="1"/>
  <c r="AK4655" i="1"/>
  <c r="AJ4655" i="1"/>
  <c r="X4655" i="1"/>
  <c r="W4655" i="1"/>
  <c r="V4655" i="1"/>
  <c r="Z4655" i="1" s="1"/>
  <c r="U4655" i="1"/>
  <c r="O4655" i="1"/>
  <c r="AD4655" i="1" s="1"/>
  <c r="AE4655" i="1" s="1"/>
  <c r="AN4654" i="1"/>
  <c r="AK4654" i="1"/>
  <c r="AJ4654" i="1"/>
  <c r="X4654" i="1"/>
  <c r="W4654" i="1"/>
  <c r="V4654" i="1"/>
  <c r="Z4654" i="1" s="1"/>
  <c r="U4654" i="1"/>
  <c r="O4654" i="1"/>
  <c r="AD4654" i="1" s="1"/>
  <c r="AE4654" i="1" s="1"/>
  <c r="AN4653" i="1"/>
  <c r="AK4653" i="1"/>
  <c r="AJ4653" i="1"/>
  <c r="X4653" i="1"/>
  <c r="W4653" i="1"/>
  <c r="V4653" i="1"/>
  <c r="Z4653" i="1" s="1"/>
  <c r="U4653" i="1"/>
  <c r="O4653" i="1"/>
  <c r="AD4653" i="1" s="1"/>
  <c r="AE4653" i="1" s="1"/>
  <c r="AN4652" i="1"/>
  <c r="AK4652" i="1"/>
  <c r="AJ4652" i="1"/>
  <c r="X4652" i="1"/>
  <c r="W4652" i="1"/>
  <c r="V4652" i="1"/>
  <c r="Z4652" i="1" s="1"/>
  <c r="U4652" i="1"/>
  <c r="O4652" i="1"/>
  <c r="AD4652" i="1" s="1"/>
  <c r="AE4652" i="1" s="1"/>
  <c r="AN4651" i="1"/>
  <c r="AK4651" i="1"/>
  <c r="AJ4651" i="1"/>
  <c r="X4651" i="1"/>
  <c r="W4651" i="1"/>
  <c r="V4651" i="1"/>
  <c r="Z4651" i="1" s="1"/>
  <c r="U4651" i="1"/>
  <c r="O4651" i="1"/>
  <c r="AD4651" i="1" s="1"/>
  <c r="AE4651" i="1" s="1"/>
  <c r="AN4650" i="1"/>
  <c r="AK4650" i="1"/>
  <c r="AJ4650" i="1"/>
  <c r="X4650" i="1"/>
  <c r="W4650" i="1"/>
  <c r="V4650" i="1"/>
  <c r="Z4650" i="1" s="1"/>
  <c r="U4650" i="1"/>
  <c r="O4650" i="1"/>
  <c r="AD4650" i="1" s="1"/>
  <c r="AE4650" i="1" s="1"/>
  <c r="AN4649" i="1"/>
  <c r="AK4649" i="1"/>
  <c r="AJ4649" i="1"/>
  <c r="X4649" i="1"/>
  <c r="W4649" i="1"/>
  <c r="V4649" i="1"/>
  <c r="Z4649" i="1" s="1"/>
  <c r="U4649" i="1"/>
  <c r="O4649" i="1"/>
  <c r="AD4649" i="1" s="1"/>
  <c r="AE4649" i="1" s="1"/>
  <c r="AN4648" i="1"/>
  <c r="AK4648" i="1"/>
  <c r="AJ4648" i="1"/>
  <c r="X4648" i="1"/>
  <c r="W4648" i="1"/>
  <c r="V4648" i="1"/>
  <c r="Z4648" i="1" s="1"/>
  <c r="U4648" i="1"/>
  <c r="O4648" i="1"/>
  <c r="AD4648" i="1" s="1"/>
  <c r="AE4648" i="1" s="1"/>
  <c r="AN4647" i="1"/>
  <c r="AK4647" i="1"/>
  <c r="AJ4647" i="1"/>
  <c r="X4647" i="1"/>
  <c r="W4647" i="1"/>
  <c r="V4647" i="1"/>
  <c r="Z4647" i="1" s="1"/>
  <c r="U4647" i="1"/>
  <c r="O4647" i="1"/>
  <c r="AD4647" i="1" s="1"/>
  <c r="AE4647" i="1" s="1"/>
  <c r="AN4646" i="1"/>
  <c r="AK4646" i="1"/>
  <c r="AJ4646" i="1"/>
  <c r="X4646" i="1"/>
  <c r="W4646" i="1"/>
  <c r="V4646" i="1"/>
  <c r="Z4646" i="1" s="1"/>
  <c r="U4646" i="1"/>
  <c r="O4646" i="1"/>
  <c r="AD4646" i="1" s="1"/>
  <c r="AE4646" i="1" s="1"/>
  <c r="AN4645" i="1"/>
  <c r="AK4645" i="1"/>
  <c r="AJ4645" i="1"/>
  <c r="X4645" i="1"/>
  <c r="W4645" i="1"/>
  <c r="V4645" i="1"/>
  <c r="Z4645" i="1" s="1"/>
  <c r="U4645" i="1"/>
  <c r="O4645" i="1"/>
  <c r="AD4645" i="1" s="1"/>
  <c r="AE4645" i="1" s="1"/>
  <c r="AN4644" i="1"/>
  <c r="AK4644" i="1"/>
  <c r="AJ4644" i="1"/>
  <c r="X4644" i="1"/>
  <c r="W4644" i="1"/>
  <c r="V4644" i="1"/>
  <c r="Z4644" i="1" s="1"/>
  <c r="U4644" i="1"/>
  <c r="O4644" i="1"/>
  <c r="AD4644" i="1" s="1"/>
  <c r="AE4644" i="1" s="1"/>
  <c r="AN4643" i="1"/>
  <c r="AK4643" i="1"/>
  <c r="AJ4643" i="1"/>
  <c r="X4643" i="1"/>
  <c r="W4643" i="1"/>
  <c r="V4643" i="1"/>
  <c r="Z4643" i="1" s="1"/>
  <c r="U4643" i="1"/>
  <c r="O4643" i="1"/>
  <c r="AD4643" i="1" s="1"/>
  <c r="AE4643" i="1" s="1"/>
  <c r="AN4642" i="1"/>
  <c r="AK4642" i="1"/>
  <c r="AJ4642" i="1"/>
  <c r="X4642" i="1"/>
  <c r="W4642" i="1"/>
  <c r="V4642" i="1"/>
  <c r="Z4642" i="1" s="1"/>
  <c r="U4642" i="1"/>
  <c r="O4642" i="1"/>
  <c r="AD4642" i="1" s="1"/>
  <c r="AE4642" i="1" s="1"/>
  <c r="AN4641" i="1"/>
  <c r="AK4641" i="1"/>
  <c r="AJ4641" i="1"/>
  <c r="X4641" i="1"/>
  <c r="W4641" i="1"/>
  <c r="V4641" i="1"/>
  <c r="Z4641" i="1" s="1"/>
  <c r="U4641" i="1"/>
  <c r="O4641" i="1"/>
  <c r="AD4641" i="1" s="1"/>
  <c r="AE4641" i="1" s="1"/>
  <c r="AN4640" i="1"/>
  <c r="AK4640" i="1"/>
  <c r="AJ4640" i="1"/>
  <c r="X4640" i="1"/>
  <c r="W4640" i="1"/>
  <c r="V4640" i="1"/>
  <c r="Z4640" i="1" s="1"/>
  <c r="U4640" i="1"/>
  <c r="O4640" i="1"/>
  <c r="AD4640" i="1" s="1"/>
  <c r="AE4640" i="1" s="1"/>
  <c r="AN4639" i="1"/>
  <c r="AK4639" i="1"/>
  <c r="AJ4639" i="1"/>
  <c r="X4639" i="1"/>
  <c r="W4639" i="1"/>
  <c r="V4639" i="1"/>
  <c r="Z4639" i="1" s="1"/>
  <c r="U4639" i="1"/>
  <c r="O4639" i="1"/>
  <c r="AD4639" i="1" s="1"/>
  <c r="AE4639" i="1" s="1"/>
  <c r="AN4638" i="1"/>
  <c r="AK4638" i="1"/>
  <c r="AJ4638" i="1"/>
  <c r="X4638" i="1"/>
  <c r="W4638" i="1"/>
  <c r="V4638" i="1"/>
  <c r="Z4638" i="1" s="1"/>
  <c r="U4638" i="1"/>
  <c r="O4638" i="1"/>
  <c r="AD4638" i="1" s="1"/>
  <c r="AE4638" i="1" s="1"/>
  <c r="AN4637" i="1"/>
  <c r="AK4637" i="1"/>
  <c r="AJ4637" i="1"/>
  <c r="X4637" i="1"/>
  <c r="W4637" i="1"/>
  <c r="V4637" i="1"/>
  <c r="Z4637" i="1" s="1"/>
  <c r="U4637" i="1"/>
  <c r="O4637" i="1"/>
  <c r="AD4637" i="1" s="1"/>
  <c r="AE4637" i="1" s="1"/>
  <c r="AN4636" i="1"/>
  <c r="AK4636" i="1"/>
  <c r="AJ4636" i="1"/>
  <c r="X4636" i="1"/>
  <c r="W4636" i="1"/>
  <c r="V4636" i="1"/>
  <c r="Z4636" i="1" s="1"/>
  <c r="U4636" i="1"/>
  <c r="O4636" i="1"/>
  <c r="AD4636" i="1" s="1"/>
  <c r="AE4636" i="1" s="1"/>
  <c r="AN4635" i="1"/>
  <c r="AK4635" i="1"/>
  <c r="AJ4635" i="1"/>
  <c r="X4635" i="1"/>
  <c r="W4635" i="1"/>
  <c r="V4635" i="1"/>
  <c r="Z4635" i="1" s="1"/>
  <c r="U4635" i="1"/>
  <c r="O4635" i="1"/>
  <c r="AD4635" i="1" s="1"/>
  <c r="AE4635" i="1" s="1"/>
  <c r="AN4634" i="1"/>
  <c r="AK4634" i="1"/>
  <c r="AJ4634" i="1"/>
  <c r="X4634" i="1"/>
  <c r="W4634" i="1"/>
  <c r="V4634" i="1"/>
  <c r="Z4634" i="1" s="1"/>
  <c r="U4634" i="1"/>
  <c r="O4634" i="1"/>
  <c r="AD4634" i="1" s="1"/>
  <c r="AE4634" i="1" s="1"/>
  <c r="AN4633" i="1"/>
  <c r="AK4633" i="1"/>
  <c r="AJ4633" i="1"/>
  <c r="X4633" i="1"/>
  <c r="W4633" i="1"/>
  <c r="V4633" i="1"/>
  <c r="Z4633" i="1" s="1"/>
  <c r="U4633" i="1"/>
  <c r="O4633" i="1"/>
  <c r="AD4633" i="1" s="1"/>
  <c r="AE4633" i="1" s="1"/>
  <c r="AN4632" i="1"/>
  <c r="AK4632" i="1"/>
  <c r="AJ4632" i="1"/>
  <c r="X4632" i="1"/>
  <c r="W4632" i="1"/>
  <c r="V4632" i="1"/>
  <c r="Z4632" i="1" s="1"/>
  <c r="U4632" i="1"/>
  <c r="O4632" i="1"/>
  <c r="AD4632" i="1" s="1"/>
  <c r="AE4632" i="1" s="1"/>
  <c r="AN4631" i="1"/>
  <c r="AK4631" i="1"/>
  <c r="AJ4631" i="1"/>
  <c r="X4631" i="1"/>
  <c r="W4631" i="1"/>
  <c r="V4631" i="1"/>
  <c r="Z4631" i="1" s="1"/>
  <c r="U4631" i="1"/>
  <c r="O4631" i="1"/>
  <c r="AD4631" i="1" s="1"/>
  <c r="AE4631" i="1" s="1"/>
  <c r="AN4630" i="1"/>
  <c r="AK4630" i="1"/>
  <c r="AJ4630" i="1"/>
  <c r="X4630" i="1"/>
  <c r="W4630" i="1"/>
  <c r="V4630" i="1"/>
  <c r="Z4630" i="1" s="1"/>
  <c r="U4630" i="1"/>
  <c r="O4630" i="1"/>
  <c r="AD4630" i="1" s="1"/>
  <c r="AE4630" i="1" s="1"/>
  <c r="AN4629" i="1"/>
  <c r="AK4629" i="1"/>
  <c r="AJ4629" i="1"/>
  <c r="X4629" i="1"/>
  <c r="W4629" i="1"/>
  <c r="V4629" i="1"/>
  <c r="Z4629" i="1" s="1"/>
  <c r="U4629" i="1"/>
  <c r="O4629" i="1"/>
  <c r="AD4629" i="1" s="1"/>
  <c r="AE4629" i="1" s="1"/>
  <c r="AN4628" i="1"/>
  <c r="AK4628" i="1"/>
  <c r="AJ4628" i="1"/>
  <c r="X4628" i="1"/>
  <c r="W4628" i="1"/>
  <c r="V4628" i="1"/>
  <c r="Z4628" i="1" s="1"/>
  <c r="U4628" i="1"/>
  <c r="O4628" i="1"/>
  <c r="AD4628" i="1" s="1"/>
  <c r="AE4628" i="1" s="1"/>
  <c r="AN4627" i="1"/>
  <c r="AK4627" i="1"/>
  <c r="AJ4627" i="1"/>
  <c r="X4627" i="1"/>
  <c r="W4627" i="1"/>
  <c r="V4627" i="1"/>
  <c r="Z4627" i="1" s="1"/>
  <c r="U4627" i="1"/>
  <c r="O4627" i="1"/>
  <c r="AD4627" i="1" s="1"/>
  <c r="AE4627" i="1" s="1"/>
  <c r="AN4626" i="1"/>
  <c r="AK4626" i="1"/>
  <c r="AJ4626" i="1"/>
  <c r="X4626" i="1"/>
  <c r="W4626" i="1"/>
  <c r="V4626" i="1"/>
  <c r="Z4626" i="1" s="1"/>
  <c r="U4626" i="1"/>
  <c r="O4626" i="1"/>
  <c r="AD4626" i="1" s="1"/>
  <c r="AE4626" i="1" s="1"/>
  <c r="AN4625" i="1"/>
  <c r="AK4625" i="1"/>
  <c r="AJ4625" i="1"/>
  <c r="X4625" i="1"/>
  <c r="W4625" i="1"/>
  <c r="V4625" i="1"/>
  <c r="Z4625" i="1" s="1"/>
  <c r="U4625" i="1"/>
  <c r="O4625" i="1"/>
  <c r="AD4625" i="1" s="1"/>
  <c r="AE4625" i="1" s="1"/>
  <c r="AN4624" i="1"/>
  <c r="AK4624" i="1"/>
  <c r="AJ4624" i="1"/>
  <c r="X4624" i="1"/>
  <c r="W4624" i="1"/>
  <c r="V4624" i="1"/>
  <c r="Z4624" i="1" s="1"/>
  <c r="U4624" i="1"/>
  <c r="O4624" i="1"/>
  <c r="AD4624" i="1" s="1"/>
  <c r="AE4624" i="1" s="1"/>
  <c r="AN4623" i="1"/>
  <c r="AK4623" i="1"/>
  <c r="AJ4623" i="1"/>
  <c r="X4623" i="1"/>
  <c r="W4623" i="1"/>
  <c r="V4623" i="1"/>
  <c r="Z4623" i="1" s="1"/>
  <c r="U4623" i="1"/>
  <c r="O4623" i="1"/>
  <c r="AD4623" i="1" s="1"/>
  <c r="AE4623" i="1" s="1"/>
  <c r="AN4622" i="1"/>
  <c r="AK4622" i="1"/>
  <c r="AJ4622" i="1"/>
  <c r="X4622" i="1"/>
  <c r="W4622" i="1"/>
  <c r="V4622" i="1"/>
  <c r="Z4622" i="1" s="1"/>
  <c r="U4622" i="1"/>
  <c r="O4622" i="1"/>
  <c r="AD4622" i="1" s="1"/>
  <c r="AE4622" i="1" s="1"/>
  <c r="AN4621" i="1"/>
  <c r="AK4621" i="1"/>
  <c r="AJ4621" i="1"/>
  <c r="X4621" i="1"/>
  <c r="W4621" i="1"/>
  <c r="V4621" i="1"/>
  <c r="Z4621" i="1" s="1"/>
  <c r="U4621" i="1"/>
  <c r="O4621" i="1"/>
  <c r="AD4621" i="1" s="1"/>
  <c r="AE4621" i="1" s="1"/>
  <c r="AN4620" i="1"/>
  <c r="AK4620" i="1"/>
  <c r="AJ4620" i="1"/>
  <c r="X4620" i="1"/>
  <c r="W4620" i="1"/>
  <c r="V4620" i="1"/>
  <c r="Z4620" i="1" s="1"/>
  <c r="U4620" i="1"/>
  <c r="O4620" i="1"/>
  <c r="AD4620" i="1" s="1"/>
  <c r="AE4620" i="1" s="1"/>
  <c r="AN4619" i="1"/>
  <c r="AK4619" i="1"/>
  <c r="AJ4619" i="1"/>
  <c r="X4619" i="1"/>
  <c r="W4619" i="1"/>
  <c r="V4619" i="1"/>
  <c r="Z4619" i="1" s="1"/>
  <c r="U4619" i="1"/>
  <c r="O4619" i="1"/>
  <c r="AD4619" i="1" s="1"/>
  <c r="AE4619" i="1" s="1"/>
  <c r="AN4618" i="1"/>
  <c r="AK4618" i="1"/>
  <c r="AJ4618" i="1"/>
  <c r="X4618" i="1"/>
  <c r="W4618" i="1"/>
  <c r="V4618" i="1"/>
  <c r="Z4618" i="1" s="1"/>
  <c r="U4618" i="1"/>
  <c r="O4618" i="1"/>
  <c r="AD4618" i="1" s="1"/>
  <c r="AE4618" i="1" s="1"/>
  <c r="AN4617" i="1"/>
  <c r="AK4617" i="1"/>
  <c r="AJ4617" i="1"/>
  <c r="X4617" i="1"/>
  <c r="W4617" i="1"/>
  <c r="V4617" i="1"/>
  <c r="Z4617" i="1" s="1"/>
  <c r="U4617" i="1"/>
  <c r="O4617" i="1"/>
  <c r="AD4617" i="1" s="1"/>
  <c r="AE4617" i="1" s="1"/>
  <c r="AN4616" i="1"/>
  <c r="AK4616" i="1"/>
  <c r="AJ4616" i="1"/>
  <c r="X4616" i="1"/>
  <c r="W4616" i="1"/>
  <c r="V4616" i="1"/>
  <c r="Z4616" i="1" s="1"/>
  <c r="U4616" i="1"/>
  <c r="O4616" i="1"/>
  <c r="AD4616" i="1" s="1"/>
  <c r="AE4616" i="1" s="1"/>
  <c r="AN4615" i="1"/>
  <c r="AK4615" i="1"/>
  <c r="AJ4615" i="1"/>
  <c r="X4615" i="1"/>
  <c r="W4615" i="1"/>
  <c r="V4615" i="1"/>
  <c r="Z4615" i="1" s="1"/>
  <c r="U4615" i="1"/>
  <c r="O4615" i="1"/>
  <c r="AD4615" i="1" s="1"/>
  <c r="AE4615" i="1" s="1"/>
  <c r="AN4614" i="1"/>
  <c r="AK4614" i="1"/>
  <c r="AJ4614" i="1"/>
  <c r="X4614" i="1"/>
  <c r="W4614" i="1"/>
  <c r="V4614" i="1"/>
  <c r="Z4614" i="1" s="1"/>
  <c r="U4614" i="1"/>
  <c r="O4614" i="1"/>
  <c r="AD4614" i="1" s="1"/>
  <c r="AE4614" i="1" s="1"/>
  <c r="AN4613" i="1"/>
  <c r="AK4613" i="1"/>
  <c r="AJ4613" i="1"/>
  <c r="X4613" i="1"/>
  <c r="W4613" i="1"/>
  <c r="V4613" i="1"/>
  <c r="Z4613" i="1" s="1"/>
  <c r="U4613" i="1"/>
  <c r="O4613" i="1"/>
  <c r="AD4613" i="1" s="1"/>
  <c r="AE4613" i="1" s="1"/>
  <c r="AN4612" i="1"/>
  <c r="AK4612" i="1"/>
  <c r="AJ4612" i="1"/>
  <c r="X4612" i="1"/>
  <c r="W4612" i="1"/>
  <c r="V4612" i="1"/>
  <c r="Z4612" i="1" s="1"/>
  <c r="U4612" i="1"/>
  <c r="O4612" i="1"/>
  <c r="AD4612" i="1" s="1"/>
  <c r="AE4612" i="1" s="1"/>
  <c r="AN4611" i="1"/>
  <c r="AK4611" i="1"/>
  <c r="AJ4611" i="1"/>
  <c r="X4611" i="1"/>
  <c r="W4611" i="1"/>
  <c r="V4611" i="1"/>
  <c r="Z4611" i="1" s="1"/>
  <c r="U4611" i="1"/>
  <c r="O4611" i="1"/>
  <c r="AD4611" i="1" s="1"/>
  <c r="AE4611" i="1" s="1"/>
  <c r="AN4610" i="1"/>
  <c r="AK4610" i="1"/>
  <c r="AJ4610" i="1"/>
  <c r="X4610" i="1"/>
  <c r="W4610" i="1"/>
  <c r="V4610" i="1"/>
  <c r="Z4610" i="1" s="1"/>
  <c r="U4610" i="1"/>
  <c r="O4610" i="1"/>
  <c r="AD4610" i="1" s="1"/>
  <c r="AE4610" i="1" s="1"/>
  <c r="AN4609" i="1"/>
  <c r="AK4609" i="1"/>
  <c r="AJ4609" i="1"/>
  <c r="X4609" i="1"/>
  <c r="W4609" i="1"/>
  <c r="V4609" i="1"/>
  <c r="Z4609" i="1" s="1"/>
  <c r="U4609" i="1"/>
  <c r="O4609" i="1"/>
  <c r="AD4609" i="1" s="1"/>
  <c r="AE4609" i="1" s="1"/>
  <c r="AN4608" i="1"/>
  <c r="AK4608" i="1"/>
  <c r="AJ4608" i="1"/>
  <c r="X4608" i="1"/>
  <c r="W4608" i="1"/>
  <c r="V4608" i="1"/>
  <c r="Z4608" i="1" s="1"/>
  <c r="U4608" i="1"/>
  <c r="O4608" i="1"/>
  <c r="AD4608" i="1" s="1"/>
  <c r="AE4608" i="1" s="1"/>
  <c r="AN4607" i="1"/>
  <c r="AK4607" i="1"/>
  <c r="AJ4607" i="1"/>
  <c r="X4607" i="1"/>
  <c r="W4607" i="1"/>
  <c r="V4607" i="1"/>
  <c r="Z4607" i="1" s="1"/>
  <c r="U4607" i="1"/>
  <c r="O4607" i="1"/>
  <c r="AD4607" i="1" s="1"/>
  <c r="AE4607" i="1" s="1"/>
  <c r="AN4606" i="1"/>
  <c r="AK4606" i="1"/>
  <c r="AJ4606" i="1"/>
  <c r="X4606" i="1"/>
  <c r="W4606" i="1"/>
  <c r="V4606" i="1"/>
  <c r="Z4606" i="1" s="1"/>
  <c r="U4606" i="1"/>
  <c r="O4606" i="1"/>
  <c r="AD4606" i="1" s="1"/>
  <c r="AE4606" i="1" s="1"/>
  <c r="AN4605" i="1"/>
  <c r="AK4605" i="1"/>
  <c r="AJ4605" i="1"/>
  <c r="X4605" i="1"/>
  <c r="W4605" i="1"/>
  <c r="V4605" i="1"/>
  <c r="Z4605" i="1" s="1"/>
  <c r="U4605" i="1"/>
  <c r="O4605" i="1"/>
  <c r="AD4605" i="1" s="1"/>
  <c r="AE4605" i="1" s="1"/>
  <c r="AN4604" i="1"/>
  <c r="AK4604" i="1"/>
  <c r="AJ4604" i="1"/>
  <c r="X4604" i="1"/>
  <c r="W4604" i="1"/>
  <c r="V4604" i="1"/>
  <c r="Z4604" i="1" s="1"/>
  <c r="U4604" i="1"/>
  <c r="O4604" i="1"/>
  <c r="AD4604" i="1" s="1"/>
  <c r="AE4604" i="1" s="1"/>
  <c r="AN4603" i="1"/>
  <c r="AK4603" i="1"/>
  <c r="AJ4603" i="1"/>
  <c r="X4603" i="1"/>
  <c r="W4603" i="1"/>
  <c r="V4603" i="1"/>
  <c r="Z4603" i="1" s="1"/>
  <c r="U4603" i="1"/>
  <c r="O4603" i="1"/>
  <c r="AD4603" i="1" s="1"/>
  <c r="AE4603" i="1" s="1"/>
  <c r="AN4602" i="1"/>
  <c r="AK4602" i="1"/>
  <c r="AJ4602" i="1"/>
  <c r="X4602" i="1"/>
  <c r="W4602" i="1"/>
  <c r="V4602" i="1"/>
  <c r="Z4602" i="1" s="1"/>
  <c r="U4602" i="1"/>
  <c r="O4602" i="1"/>
  <c r="AD4602" i="1" s="1"/>
  <c r="AE4602" i="1" s="1"/>
  <c r="AN4601" i="1"/>
  <c r="AK4601" i="1"/>
  <c r="AJ4601" i="1"/>
  <c r="X4601" i="1"/>
  <c r="W4601" i="1"/>
  <c r="V4601" i="1"/>
  <c r="Z4601" i="1" s="1"/>
  <c r="U4601" i="1"/>
  <c r="O4601" i="1"/>
  <c r="AD4601" i="1" s="1"/>
  <c r="AE4601" i="1" s="1"/>
  <c r="AN4600" i="1"/>
  <c r="AK4600" i="1"/>
  <c r="AJ4600" i="1"/>
  <c r="X4600" i="1"/>
  <c r="W4600" i="1"/>
  <c r="V4600" i="1"/>
  <c r="Z4600" i="1" s="1"/>
  <c r="U4600" i="1"/>
  <c r="O4600" i="1"/>
  <c r="AD4600" i="1" s="1"/>
  <c r="AE4600" i="1" s="1"/>
  <c r="AN4599" i="1"/>
  <c r="AK4599" i="1"/>
  <c r="AJ4599" i="1"/>
  <c r="X4599" i="1"/>
  <c r="W4599" i="1"/>
  <c r="V4599" i="1"/>
  <c r="Z4599" i="1" s="1"/>
  <c r="U4599" i="1"/>
  <c r="O4599" i="1"/>
  <c r="AD4599" i="1" s="1"/>
  <c r="AE4599" i="1" s="1"/>
  <c r="AN4598" i="1"/>
  <c r="AK4598" i="1"/>
  <c r="AJ4598" i="1"/>
  <c r="X4598" i="1"/>
  <c r="W4598" i="1"/>
  <c r="V4598" i="1"/>
  <c r="Z4598" i="1" s="1"/>
  <c r="U4598" i="1"/>
  <c r="O4598" i="1"/>
  <c r="AD4598" i="1" s="1"/>
  <c r="AE4598" i="1" s="1"/>
  <c r="AN4597" i="1"/>
  <c r="AK4597" i="1"/>
  <c r="AJ4597" i="1"/>
  <c r="X4597" i="1"/>
  <c r="W4597" i="1"/>
  <c r="V4597" i="1"/>
  <c r="Z4597" i="1" s="1"/>
  <c r="U4597" i="1"/>
  <c r="O4597" i="1"/>
  <c r="AD4597" i="1" s="1"/>
  <c r="AE4597" i="1" s="1"/>
  <c r="AN4596" i="1"/>
  <c r="AK4596" i="1"/>
  <c r="AJ4596" i="1"/>
  <c r="X4596" i="1"/>
  <c r="W4596" i="1"/>
  <c r="V4596" i="1"/>
  <c r="Z4596" i="1" s="1"/>
  <c r="U4596" i="1"/>
  <c r="O4596" i="1"/>
  <c r="AD4596" i="1" s="1"/>
  <c r="AE4596" i="1" s="1"/>
  <c r="AN4595" i="1"/>
  <c r="AK4595" i="1"/>
  <c r="AJ4595" i="1"/>
  <c r="X4595" i="1"/>
  <c r="W4595" i="1"/>
  <c r="V4595" i="1"/>
  <c r="Z4595" i="1" s="1"/>
  <c r="U4595" i="1"/>
  <c r="O4595" i="1"/>
  <c r="AD4595" i="1" s="1"/>
  <c r="AE4595" i="1" s="1"/>
  <c r="AN4594" i="1"/>
  <c r="AK4594" i="1"/>
  <c r="AJ4594" i="1"/>
  <c r="X4594" i="1"/>
  <c r="W4594" i="1"/>
  <c r="V4594" i="1"/>
  <c r="Z4594" i="1" s="1"/>
  <c r="U4594" i="1"/>
  <c r="O4594" i="1"/>
  <c r="AD4594" i="1" s="1"/>
  <c r="AE4594" i="1" s="1"/>
  <c r="AN4593" i="1"/>
  <c r="AK4593" i="1"/>
  <c r="AJ4593" i="1"/>
  <c r="X4593" i="1"/>
  <c r="W4593" i="1"/>
  <c r="V4593" i="1"/>
  <c r="Z4593" i="1" s="1"/>
  <c r="U4593" i="1"/>
  <c r="O4593" i="1"/>
  <c r="AD4593" i="1" s="1"/>
  <c r="AE4593" i="1" s="1"/>
  <c r="AN4592" i="1"/>
  <c r="AK4592" i="1"/>
  <c r="AJ4592" i="1"/>
  <c r="X4592" i="1"/>
  <c r="W4592" i="1"/>
  <c r="V4592" i="1"/>
  <c r="Z4592" i="1" s="1"/>
  <c r="U4592" i="1"/>
  <c r="O4592" i="1"/>
  <c r="AD4592" i="1" s="1"/>
  <c r="AE4592" i="1" s="1"/>
  <c r="AN4591" i="1"/>
  <c r="AK4591" i="1"/>
  <c r="AJ4591" i="1"/>
  <c r="X4591" i="1"/>
  <c r="W4591" i="1"/>
  <c r="V4591" i="1"/>
  <c r="Z4591" i="1" s="1"/>
  <c r="U4591" i="1"/>
  <c r="O4591" i="1"/>
  <c r="AD4591" i="1" s="1"/>
  <c r="AE4591" i="1" s="1"/>
  <c r="AN4590" i="1"/>
  <c r="AK4590" i="1"/>
  <c r="AJ4590" i="1"/>
  <c r="X4590" i="1"/>
  <c r="W4590" i="1"/>
  <c r="V4590" i="1"/>
  <c r="Z4590" i="1" s="1"/>
  <c r="U4590" i="1"/>
  <c r="O4590" i="1"/>
  <c r="AD4590" i="1" s="1"/>
  <c r="AE4590" i="1" s="1"/>
  <c r="AN4589" i="1"/>
  <c r="AK4589" i="1"/>
  <c r="AJ4589" i="1"/>
  <c r="X4589" i="1"/>
  <c r="W4589" i="1"/>
  <c r="V4589" i="1"/>
  <c r="Z4589" i="1" s="1"/>
  <c r="U4589" i="1"/>
  <c r="O4589" i="1"/>
  <c r="AD4589" i="1" s="1"/>
  <c r="AE4589" i="1" s="1"/>
  <c r="AN4588" i="1"/>
  <c r="AK4588" i="1"/>
  <c r="AJ4588" i="1"/>
  <c r="X4588" i="1"/>
  <c r="W4588" i="1"/>
  <c r="V4588" i="1"/>
  <c r="Z4588" i="1" s="1"/>
  <c r="U4588" i="1"/>
  <c r="O4588" i="1"/>
  <c r="AD4588" i="1" s="1"/>
  <c r="AE4588" i="1" s="1"/>
  <c r="AN4587" i="1"/>
  <c r="AK4587" i="1"/>
  <c r="AJ4587" i="1"/>
  <c r="X4587" i="1"/>
  <c r="W4587" i="1"/>
  <c r="V4587" i="1"/>
  <c r="Z4587" i="1" s="1"/>
  <c r="U4587" i="1"/>
  <c r="O4587" i="1"/>
  <c r="AD4587" i="1" s="1"/>
  <c r="AE4587" i="1" s="1"/>
  <c r="AN4586" i="1"/>
  <c r="AK4586" i="1"/>
  <c r="AJ4586" i="1"/>
  <c r="X4586" i="1"/>
  <c r="W4586" i="1"/>
  <c r="V4586" i="1"/>
  <c r="Z4586" i="1" s="1"/>
  <c r="U4586" i="1"/>
  <c r="O4586" i="1"/>
  <c r="AD4586" i="1" s="1"/>
  <c r="AE4586" i="1" s="1"/>
  <c r="AN4585" i="1"/>
  <c r="AK4585" i="1"/>
  <c r="AJ4585" i="1"/>
  <c r="X4585" i="1"/>
  <c r="W4585" i="1"/>
  <c r="V4585" i="1"/>
  <c r="Z4585" i="1" s="1"/>
  <c r="U4585" i="1"/>
  <c r="O4585" i="1"/>
  <c r="AD4585" i="1" s="1"/>
  <c r="AE4585" i="1" s="1"/>
  <c r="AN4584" i="1"/>
  <c r="AK4584" i="1"/>
  <c r="AJ4584" i="1"/>
  <c r="X4584" i="1"/>
  <c r="W4584" i="1"/>
  <c r="V4584" i="1"/>
  <c r="Z4584" i="1" s="1"/>
  <c r="U4584" i="1"/>
  <c r="O4584" i="1"/>
  <c r="AD4584" i="1" s="1"/>
  <c r="AE4584" i="1" s="1"/>
  <c r="AN4583" i="1"/>
  <c r="AK4583" i="1"/>
  <c r="AJ4583" i="1"/>
  <c r="X4583" i="1"/>
  <c r="W4583" i="1"/>
  <c r="V4583" i="1"/>
  <c r="Z4583" i="1" s="1"/>
  <c r="U4583" i="1"/>
  <c r="O4583" i="1"/>
  <c r="AD4583" i="1" s="1"/>
  <c r="AE4583" i="1" s="1"/>
  <c r="AN4582" i="1"/>
  <c r="AK4582" i="1"/>
  <c r="AJ4582" i="1"/>
  <c r="X4582" i="1"/>
  <c r="W4582" i="1"/>
  <c r="V4582" i="1"/>
  <c r="Z4582" i="1" s="1"/>
  <c r="U4582" i="1"/>
  <c r="O4582" i="1"/>
  <c r="AD4582" i="1" s="1"/>
  <c r="AE4582" i="1" s="1"/>
  <c r="AN4581" i="1"/>
  <c r="AK4581" i="1"/>
  <c r="AJ4581" i="1"/>
  <c r="X4581" i="1"/>
  <c r="W4581" i="1"/>
  <c r="V4581" i="1"/>
  <c r="Z4581" i="1" s="1"/>
  <c r="U4581" i="1"/>
  <c r="O4581" i="1"/>
  <c r="AD4581" i="1" s="1"/>
  <c r="AE4581" i="1" s="1"/>
  <c r="AN4580" i="1"/>
  <c r="AK4580" i="1"/>
  <c r="AJ4580" i="1"/>
  <c r="X4580" i="1"/>
  <c r="W4580" i="1"/>
  <c r="V4580" i="1"/>
  <c r="Z4580" i="1" s="1"/>
  <c r="U4580" i="1"/>
  <c r="O4580" i="1"/>
  <c r="AD4580" i="1" s="1"/>
  <c r="AE4580" i="1" s="1"/>
  <c r="AN4579" i="1"/>
  <c r="AK4579" i="1"/>
  <c r="AJ4579" i="1"/>
  <c r="X4579" i="1"/>
  <c r="W4579" i="1"/>
  <c r="V4579" i="1"/>
  <c r="Z4579" i="1" s="1"/>
  <c r="U4579" i="1"/>
  <c r="O4579" i="1"/>
  <c r="AD4579" i="1" s="1"/>
  <c r="AE4579" i="1" s="1"/>
  <c r="AN4578" i="1"/>
  <c r="AK4578" i="1"/>
  <c r="AJ4578" i="1"/>
  <c r="X4578" i="1"/>
  <c r="W4578" i="1"/>
  <c r="V4578" i="1"/>
  <c r="Z4578" i="1" s="1"/>
  <c r="U4578" i="1"/>
  <c r="O4578" i="1"/>
  <c r="AD4578" i="1" s="1"/>
  <c r="AE4578" i="1" s="1"/>
  <c r="AN4577" i="1"/>
  <c r="AK4577" i="1"/>
  <c r="AJ4577" i="1"/>
  <c r="X4577" i="1"/>
  <c r="W4577" i="1"/>
  <c r="V4577" i="1"/>
  <c r="Z4577" i="1" s="1"/>
  <c r="U4577" i="1"/>
  <c r="O4577" i="1"/>
  <c r="AD4577" i="1" s="1"/>
  <c r="AE4577" i="1" s="1"/>
  <c r="AN4576" i="1"/>
  <c r="AK4576" i="1"/>
  <c r="AJ4576" i="1"/>
  <c r="X4576" i="1"/>
  <c r="W4576" i="1"/>
  <c r="V4576" i="1"/>
  <c r="Z4576" i="1" s="1"/>
  <c r="U4576" i="1"/>
  <c r="O4576" i="1"/>
  <c r="AD4576" i="1" s="1"/>
  <c r="AE4576" i="1" s="1"/>
  <c r="AN4575" i="1"/>
  <c r="AK4575" i="1"/>
  <c r="AJ4575" i="1"/>
  <c r="X4575" i="1"/>
  <c r="W4575" i="1"/>
  <c r="V4575" i="1"/>
  <c r="Z4575" i="1" s="1"/>
  <c r="U4575" i="1"/>
  <c r="O4575" i="1"/>
  <c r="AD4575" i="1" s="1"/>
  <c r="AE4575" i="1" s="1"/>
  <c r="AN4574" i="1"/>
  <c r="AK4574" i="1"/>
  <c r="AJ4574" i="1"/>
  <c r="X4574" i="1"/>
  <c r="W4574" i="1"/>
  <c r="V4574" i="1"/>
  <c r="Z4574" i="1" s="1"/>
  <c r="U4574" i="1"/>
  <c r="O4574" i="1"/>
  <c r="AD4574" i="1" s="1"/>
  <c r="AE4574" i="1" s="1"/>
  <c r="AN4573" i="1"/>
  <c r="AK4573" i="1"/>
  <c r="AJ4573" i="1"/>
  <c r="X4573" i="1"/>
  <c r="W4573" i="1"/>
  <c r="V4573" i="1"/>
  <c r="Z4573" i="1" s="1"/>
  <c r="U4573" i="1"/>
  <c r="O4573" i="1"/>
  <c r="AD4573" i="1" s="1"/>
  <c r="AE4573" i="1" s="1"/>
  <c r="AN4572" i="1"/>
  <c r="AK4572" i="1"/>
  <c r="AJ4572" i="1"/>
  <c r="X4572" i="1"/>
  <c r="W4572" i="1"/>
  <c r="V4572" i="1"/>
  <c r="Z4572" i="1" s="1"/>
  <c r="U4572" i="1"/>
  <c r="O4572" i="1"/>
  <c r="AD4572" i="1" s="1"/>
  <c r="AE4572" i="1" s="1"/>
  <c r="AN4571" i="1"/>
  <c r="AK4571" i="1"/>
  <c r="AJ4571" i="1"/>
  <c r="X4571" i="1"/>
  <c r="W4571" i="1"/>
  <c r="V4571" i="1"/>
  <c r="Z4571" i="1" s="1"/>
  <c r="U4571" i="1"/>
  <c r="O4571" i="1"/>
  <c r="AD4571" i="1" s="1"/>
  <c r="AE4571" i="1" s="1"/>
  <c r="AN4570" i="1"/>
  <c r="AK4570" i="1"/>
  <c r="AJ4570" i="1"/>
  <c r="X4570" i="1"/>
  <c r="W4570" i="1"/>
  <c r="V4570" i="1"/>
  <c r="Z4570" i="1" s="1"/>
  <c r="U4570" i="1"/>
  <c r="O4570" i="1"/>
  <c r="AD4570" i="1" s="1"/>
  <c r="AE4570" i="1" s="1"/>
  <c r="AN4569" i="1"/>
  <c r="AK4569" i="1"/>
  <c r="AJ4569" i="1"/>
  <c r="X4569" i="1"/>
  <c r="W4569" i="1"/>
  <c r="V4569" i="1"/>
  <c r="Z4569" i="1" s="1"/>
  <c r="U4569" i="1"/>
  <c r="O4569" i="1"/>
  <c r="AD4569" i="1" s="1"/>
  <c r="AE4569" i="1" s="1"/>
  <c r="AN4568" i="1"/>
  <c r="AK4568" i="1"/>
  <c r="AJ4568" i="1"/>
  <c r="X4568" i="1"/>
  <c r="W4568" i="1"/>
  <c r="V4568" i="1"/>
  <c r="Z4568" i="1" s="1"/>
  <c r="U4568" i="1"/>
  <c r="O4568" i="1"/>
  <c r="AD4568" i="1" s="1"/>
  <c r="AE4568" i="1" s="1"/>
  <c r="AN4567" i="1"/>
  <c r="AK4567" i="1"/>
  <c r="AJ4567" i="1"/>
  <c r="X4567" i="1"/>
  <c r="W4567" i="1"/>
  <c r="V4567" i="1"/>
  <c r="Z4567" i="1" s="1"/>
  <c r="U4567" i="1"/>
  <c r="O4567" i="1"/>
  <c r="AD4567" i="1" s="1"/>
  <c r="AE4567" i="1" s="1"/>
  <c r="AN4566" i="1"/>
  <c r="AK4566" i="1"/>
  <c r="AJ4566" i="1"/>
  <c r="X4566" i="1"/>
  <c r="W4566" i="1"/>
  <c r="V4566" i="1"/>
  <c r="Z4566" i="1" s="1"/>
  <c r="U4566" i="1"/>
  <c r="O4566" i="1"/>
  <c r="AD4566" i="1" s="1"/>
  <c r="AE4566" i="1" s="1"/>
  <c r="AN4565" i="1"/>
  <c r="AK4565" i="1"/>
  <c r="AJ4565" i="1"/>
  <c r="X4565" i="1"/>
  <c r="W4565" i="1"/>
  <c r="V4565" i="1"/>
  <c r="Z4565" i="1" s="1"/>
  <c r="U4565" i="1"/>
  <c r="O4565" i="1"/>
  <c r="AD4565" i="1" s="1"/>
  <c r="AE4565" i="1" s="1"/>
  <c r="AN4564" i="1"/>
  <c r="AK4564" i="1"/>
  <c r="AJ4564" i="1"/>
  <c r="X4564" i="1"/>
  <c r="W4564" i="1"/>
  <c r="V4564" i="1"/>
  <c r="Z4564" i="1" s="1"/>
  <c r="U4564" i="1"/>
  <c r="O4564" i="1"/>
  <c r="AD4564" i="1" s="1"/>
  <c r="AE4564" i="1" s="1"/>
  <c r="AN4563" i="1"/>
  <c r="AK4563" i="1"/>
  <c r="AJ4563" i="1"/>
  <c r="X4563" i="1"/>
  <c r="W4563" i="1"/>
  <c r="V4563" i="1"/>
  <c r="Z4563" i="1" s="1"/>
  <c r="U4563" i="1"/>
  <c r="O4563" i="1"/>
  <c r="AD4563" i="1" s="1"/>
  <c r="AE4563" i="1" s="1"/>
  <c r="AN4562" i="1"/>
  <c r="AK4562" i="1"/>
  <c r="AJ4562" i="1"/>
  <c r="X4562" i="1"/>
  <c r="W4562" i="1"/>
  <c r="V4562" i="1"/>
  <c r="Z4562" i="1" s="1"/>
  <c r="U4562" i="1"/>
  <c r="O4562" i="1"/>
  <c r="AD4562" i="1" s="1"/>
  <c r="AE4562" i="1" s="1"/>
  <c r="AN4561" i="1"/>
  <c r="AK4561" i="1"/>
  <c r="AJ4561" i="1"/>
  <c r="X4561" i="1"/>
  <c r="W4561" i="1"/>
  <c r="V4561" i="1"/>
  <c r="Z4561" i="1" s="1"/>
  <c r="U4561" i="1"/>
  <c r="O4561" i="1"/>
  <c r="AD4561" i="1" s="1"/>
  <c r="AE4561" i="1" s="1"/>
  <c r="AN4560" i="1"/>
  <c r="AK4560" i="1"/>
  <c r="AJ4560" i="1"/>
  <c r="X4560" i="1"/>
  <c r="W4560" i="1"/>
  <c r="V4560" i="1"/>
  <c r="Z4560" i="1" s="1"/>
  <c r="U4560" i="1"/>
  <c r="O4560" i="1"/>
  <c r="AD4560" i="1" s="1"/>
  <c r="AE4560" i="1" s="1"/>
  <c r="AN4559" i="1"/>
  <c r="AK4559" i="1"/>
  <c r="AJ4559" i="1"/>
  <c r="X4559" i="1"/>
  <c r="W4559" i="1"/>
  <c r="V4559" i="1"/>
  <c r="Z4559" i="1" s="1"/>
  <c r="U4559" i="1"/>
  <c r="O4559" i="1"/>
  <c r="AD4559" i="1" s="1"/>
  <c r="AE4559" i="1" s="1"/>
  <c r="AN4558" i="1"/>
  <c r="AK4558" i="1"/>
  <c r="AJ4558" i="1"/>
  <c r="X4558" i="1"/>
  <c r="W4558" i="1"/>
  <c r="V4558" i="1"/>
  <c r="Z4558" i="1" s="1"/>
  <c r="U4558" i="1"/>
  <c r="O4558" i="1"/>
  <c r="AD4558" i="1" s="1"/>
  <c r="AE4558" i="1" s="1"/>
  <c r="AN4557" i="1"/>
  <c r="AK4557" i="1"/>
  <c r="AJ4557" i="1"/>
  <c r="X4557" i="1"/>
  <c r="W4557" i="1"/>
  <c r="V4557" i="1"/>
  <c r="Z4557" i="1" s="1"/>
  <c r="U4557" i="1"/>
  <c r="O4557" i="1"/>
  <c r="AD4557" i="1" s="1"/>
  <c r="AE4557" i="1" s="1"/>
  <c r="AN4556" i="1"/>
  <c r="AK4556" i="1"/>
  <c r="AJ4556" i="1"/>
  <c r="X4556" i="1"/>
  <c r="W4556" i="1"/>
  <c r="V4556" i="1"/>
  <c r="Z4556" i="1" s="1"/>
  <c r="U4556" i="1"/>
  <c r="O4556" i="1"/>
  <c r="AD4556" i="1" s="1"/>
  <c r="AE4556" i="1" s="1"/>
  <c r="AN4555" i="1"/>
  <c r="AK4555" i="1"/>
  <c r="AJ4555" i="1"/>
  <c r="X4555" i="1"/>
  <c r="W4555" i="1"/>
  <c r="V4555" i="1"/>
  <c r="Z4555" i="1" s="1"/>
  <c r="U4555" i="1"/>
  <c r="O4555" i="1"/>
  <c r="AD4555" i="1" s="1"/>
  <c r="AE4555" i="1" s="1"/>
  <c r="AN4554" i="1"/>
  <c r="AK4554" i="1"/>
  <c r="AJ4554" i="1"/>
  <c r="X4554" i="1"/>
  <c r="W4554" i="1"/>
  <c r="V4554" i="1"/>
  <c r="Z4554" i="1" s="1"/>
  <c r="U4554" i="1"/>
  <c r="O4554" i="1"/>
  <c r="AD4554" i="1" s="1"/>
  <c r="AE4554" i="1" s="1"/>
  <c r="AN4553" i="1"/>
  <c r="AK4553" i="1"/>
  <c r="AJ4553" i="1"/>
  <c r="X4553" i="1"/>
  <c r="W4553" i="1"/>
  <c r="V4553" i="1"/>
  <c r="Z4553" i="1" s="1"/>
  <c r="U4553" i="1"/>
  <c r="O4553" i="1"/>
  <c r="AD4553" i="1" s="1"/>
  <c r="AE4553" i="1" s="1"/>
  <c r="AN4552" i="1"/>
  <c r="AK4552" i="1"/>
  <c r="AJ4552" i="1"/>
  <c r="X4552" i="1"/>
  <c r="W4552" i="1"/>
  <c r="V4552" i="1"/>
  <c r="Z4552" i="1" s="1"/>
  <c r="U4552" i="1"/>
  <c r="O4552" i="1"/>
  <c r="AD4552" i="1" s="1"/>
  <c r="AE4552" i="1" s="1"/>
  <c r="AN4551" i="1"/>
  <c r="AK4551" i="1"/>
  <c r="AJ4551" i="1"/>
  <c r="X4551" i="1"/>
  <c r="W4551" i="1"/>
  <c r="V4551" i="1"/>
  <c r="Z4551" i="1" s="1"/>
  <c r="U4551" i="1"/>
  <c r="O4551" i="1"/>
  <c r="AD4551" i="1" s="1"/>
  <c r="AE4551" i="1" s="1"/>
  <c r="AN4550" i="1"/>
  <c r="AK4550" i="1"/>
  <c r="AJ4550" i="1"/>
  <c r="X4550" i="1"/>
  <c r="W4550" i="1"/>
  <c r="V4550" i="1"/>
  <c r="Z4550" i="1" s="1"/>
  <c r="U4550" i="1"/>
  <c r="O4550" i="1"/>
  <c r="AD4550" i="1" s="1"/>
  <c r="AE4550" i="1" s="1"/>
  <c r="AN4549" i="1"/>
  <c r="AK4549" i="1"/>
  <c r="AJ4549" i="1"/>
  <c r="X4549" i="1"/>
  <c r="W4549" i="1"/>
  <c r="V4549" i="1"/>
  <c r="Z4549" i="1" s="1"/>
  <c r="U4549" i="1"/>
  <c r="O4549" i="1"/>
  <c r="AD4549" i="1" s="1"/>
  <c r="AE4549" i="1" s="1"/>
  <c r="AN4548" i="1"/>
  <c r="AK4548" i="1"/>
  <c r="AJ4548" i="1"/>
  <c r="X4548" i="1"/>
  <c r="W4548" i="1"/>
  <c r="V4548" i="1"/>
  <c r="Z4548" i="1" s="1"/>
  <c r="U4548" i="1"/>
  <c r="O4548" i="1"/>
  <c r="AD4548" i="1" s="1"/>
  <c r="AE4548" i="1" s="1"/>
  <c r="AN4547" i="1"/>
  <c r="AK4547" i="1"/>
  <c r="AJ4547" i="1"/>
  <c r="X4547" i="1"/>
  <c r="W4547" i="1"/>
  <c r="V4547" i="1"/>
  <c r="Z4547" i="1" s="1"/>
  <c r="U4547" i="1"/>
  <c r="O4547" i="1"/>
  <c r="AD4547" i="1" s="1"/>
  <c r="AE4547" i="1" s="1"/>
  <c r="AN4546" i="1"/>
  <c r="AK4546" i="1"/>
  <c r="AJ4546" i="1"/>
  <c r="X4546" i="1"/>
  <c r="W4546" i="1"/>
  <c r="V4546" i="1"/>
  <c r="Z4546" i="1" s="1"/>
  <c r="U4546" i="1"/>
  <c r="O4546" i="1"/>
  <c r="AD4546" i="1" s="1"/>
  <c r="AE4546" i="1" s="1"/>
  <c r="AN4545" i="1"/>
  <c r="AK4545" i="1"/>
  <c r="AJ4545" i="1"/>
  <c r="X4545" i="1"/>
  <c r="W4545" i="1"/>
  <c r="V4545" i="1"/>
  <c r="Z4545" i="1" s="1"/>
  <c r="U4545" i="1"/>
  <c r="O4545" i="1"/>
  <c r="AD4545" i="1" s="1"/>
  <c r="AE4545" i="1" s="1"/>
  <c r="AN4544" i="1"/>
  <c r="AK4544" i="1"/>
  <c r="AJ4544" i="1"/>
  <c r="X4544" i="1"/>
  <c r="W4544" i="1"/>
  <c r="V4544" i="1"/>
  <c r="Z4544" i="1" s="1"/>
  <c r="U4544" i="1"/>
  <c r="O4544" i="1"/>
  <c r="AD4544" i="1" s="1"/>
  <c r="AE4544" i="1" s="1"/>
  <c r="AN4543" i="1"/>
  <c r="AK4543" i="1"/>
  <c r="AJ4543" i="1"/>
  <c r="X4543" i="1"/>
  <c r="W4543" i="1"/>
  <c r="V4543" i="1"/>
  <c r="Z4543" i="1" s="1"/>
  <c r="U4543" i="1"/>
  <c r="O4543" i="1"/>
  <c r="AD4543" i="1" s="1"/>
  <c r="AE4543" i="1" s="1"/>
  <c r="AN4542" i="1"/>
  <c r="AK4542" i="1"/>
  <c r="AJ4542" i="1"/>
  <c r="X4542" i="1"/>
  <c r="W4542" i="1"/>
  <c r="V4542" i="1"/>
  <c r="Z4542" i="1" s="1"/>
  <c r="U4542" i="1"/>
  <c r="O4542" i="1"/>
  <c r="AD4542" i="1" s="1"/>
  <c r="AE4542" i="1" s="1"/>
  <c r="AN4541" i="1"/>
  <c r="AK4541" i="1"/>
  <c r="AJ4541" i="1"/>
  <c r="X4541" i="1"/>
  <c r="W4541" i="1"/>
  <c r="V4541" i="1"/>
  <c r="Z4541" i="1" s="1"/>
  <c r="U4541" i="1"/>
  <c r="O4541" i="1"/>
  <c r="AD4541" i="1" s="1"/>
  <c r="AE4541" i="1" s="1"/>
  <c r="AN4540" i="1"/>
  <c r="AK4540" i="1"/>
  <c r="AJ4540" i="1"/>
  <c r="X4540" i="1"/>
  <c r="W4540" i="1"/>
  <c r="V4540" i="1"/>
  <c r="Z4540" i="1" s="1"/>
  <c r="U4540" i="1"/>
  <c r="O4540" i="1"/>
  <c r="AD4540" i="1" s="1"/>
  <c r="AE4540" i="1" s="1"/>
  <c r="AN4539" i="1"/>
  <c r="AK4539" i="1"/>
  <c r="AJ4539" i="1"/>
  <c r="X4539" i="1"/>
  <c r="W4539" i="1"/>
  <c r="V4539" i="1"/>
  <c r="Z4539" i="1" s="1"/>
  <c r="U4539" i="1"/>
  <c r="O4539" i="1"/>
  <c r="AD4539" i="1" s="1"/>
  <c r="AE4539" i="1" s="1"/>
  <c r="AN4538" i="1"/>
  <c r="AK4538" i="1"/>
  <c r="AJ4538" i="1"/>
  <c r="X4538" i="1"/>
  <c r="W4538" i="1"/>
  <c r="V4538" i="1"/>
  <c r="Z4538" i="1" s="1"/>
  <c r="U4538" i="1"/>
  <c r="O4538" i="1"/>
  <c r="AD4538" i="1" s="1"/>
  <c r="AE4538" i="1" s="1"/>
  <c r="AN4537" i="1"/>
  <c r="AK4537" i="1"/>
  <c r="AJ4537" i="1"/>
  <c r="X4537" i="1"/>
  <c r="W4537" i="1"/>
  <c r="V4537" i="1"/>
  <c r="Z4537" i="1" s="1"/>
  <c r="U4537" i="1"/>
  <c r="O4537" i="1"/>
  <c r="AD4537" i="1" s="1"/>
  <c r="AE4537" i="1" s="1"/>
  <c r="AN4536" i="1"/>
  <c r="AK4536" i="1"/>
  <c r="AJ4536" i="1"/>
  <c r="X4536" i="1"/>
  <c r="W4536" i="1"/>
  <c r="V4536" i="1"/>
  <c r="Z4536" i="1" s="1"/>
  <c r="U4536" i="1"/>
  <c r="O4536" i="1"/>
  <c r="AD4536" i="1" s="1"/>
  <c r="AE4536" i="1" s="1"/>
  <c r="AN4535" i="1"/>
  <c r="AK4535" i="1"/>
  <c r="AJ4535" i="1"/>
  <c r="X4535" i="1"/>
  <c r="W4535" i="1"/>
  <c r="V4535" i="1"/>
  <c r="Z4535" i="1" s="1"/>
  <c r="U4535" i="1"/>
  <c r="O4535" i="1"/>
  <c r="AD4535" i="1" s="1"/>
  <c r="AE4535" i="1" s="1"/>
  <c r="AN4534" i="1"/>
  <c r="AK4534" i="1"/>
  <c r="AJ4534" i="1"/>
  <c r="X4534" i="1"/>
  <c r="W4534" i="1"/>
  <c r="V4534" i="1"/>
  <c r="Z4534" i="1" s="1"/>
  <c r="U4534" i="1"/>
  <c r="O4534" i="1"/>
  <c r="AD4534" i="1" s="1"/>
  <c r="AE4534" i="1" s="1"/>
  <c r="AN4533" i="1"/>
  <c r="AK4533" i="1"/>
  <c r="AJ4533" i="1"/>
  <c r="X4533" i="1"/>
  <c r="W4533" i="1"/>
  <c r="V4533" i="1"/>
  <c r="Z4533" i="1" s="1"/>
  <c r="U4533" i="1"/>
  <c r="O4533" i="1"/>
  <c r="AD4533" i="1" s="1"/>
  <c r="AE4533" i="1" s="1"/>
  <c r="AN4532" i="1"/>
  <c r="AK4532" i="1"/>
  <c r="AJ4532" i="1"/>
  <c r="X4532" i="1"/>
  <c r="W4532" i="1"/>
  <c r="V4532" i="1"/>
  <c r="Z4532" i="1" s="1"/>
  <c r="U4532" i="1"/>
  <c r="O4532" i="1"/>
  <c r="AD4532" i="1" s="1"/>
  <c r="AE4532" i="1" s="1"/>
  <c r="AN4531" i="1"/>
  <c r="AK4531" i="1"/>
  <c r="AJ4531" i="1"/>
  <c r="X4531" i="1"/>
  <c r="W4531" i="1"/>
  <c r="V4531" i="1"/>
  <c r="Z4531" i="1" s="1"/>
  <c r="U4531" i="1"/>
  <c r="O4531" i="1"/>
  <c r="AD4531" i="1" s="1"/>
  <c r="AE4531" i="1" s="1"/>
  <c r="AN4530" i="1"/>
  <c r="AK4530" i="1"/>
  <c r="AJ4530" i="1"/>
  <c r="X4530" i="1"/>
  <c r="W4530" i="1"/>
  <c r="V4530" i="1"/>
  <c r="Z4530" i="1" s="1"/>
  <c r="U4530" i="1"/>
  <c r="O4530" i="1"/>
  <c r="AD4530" i="1" s="1"/>
  <c r="AE4530" i="1" s="1"/>
  <c r="AN4529" i="1"/>
  <c r="AK4529" i="1"/>
  <c r="AJ4529" i="1"/>
  <c r="X4529" i="1"/>
  <c r="W4529" i="1"/>
  <c r="V4529" i="1"/>
  <c r="Z4529" i="1" s="1"/>
  <c r="U4529" i="1"/>
  <c r="O4529" i="1"/>
  <c r="AD4529" i="1" s="1"/>
  <c r="AE4529" i="1" s="1"/>
  <c r="AN4528" i="1"/>
  <c r="AK4528" i="1"/>
  <c r="AJ4528" i="1"/>
  <c r="X4528" i="1"/>
  <c r="W4528" i="1"/>
  <c r="V4528" i="1"/>
  <c r="Z4528" i="1" s="1"/>
  <c r="U4528" i="1"/>
  <c r="O4528" i="1"/>
  <c r="AD4528" i="1" s="1"/>
  <c r="AE4528" i="1" s="1"/>
  <c r="AN4527" i="1"/>
  <c r="AK4527" i="1"/>
  <c r="AJ4527" i="1"/>
  <c r="X4527" i="1"/>
  <c r="W4527" i="1"/>
  <c r="V4527" i="1"/>
  <c r="Z4527" i="1" s="1"/>
  <c r="U4527" i="1"/>
  <c r="O4527" i="1"/>
  <c r="AD4527" i="1" s="1"/>
  <c r="AE4527" i="1" s="1"/>
  <c r="AN4526" i="1"/>
  <c r="AK4526" i="1"/>
  <c r="AJ4526" i="1"/>
  <c r="X4526" i="1"/>
  <c r="W4526" i="1"/>
  <c r="V4526" i="1"/>
  <c r="Z4526" i="1" s="1"/>
  <c r="U4526" i="1"/>
  <c r="O4526" i="1"/>
  <c r="AD4526" i="1" s="1"/>
  <c r="AE4526" i="1" s="1"/>
  <c r="AN4525" i="1"/>
  <c r="AK4525" i="1"/>
  <c r="AJ4525" i="1"/>
  <c r="X4525" i="1"/>
  <c r="W4525" i="1"/>
  <c r="V4525" i="1"/>
  <c r="Z4525" i="1" s="1"/>
  <c r="U4525" i="1"/>
  <c r="O4525" i="1"/>
  <c r="AD4525" i="1" s="1"/>
  <c r="AE4525" i="1" s="1"/>
  <c r="AN4524" i="1"/>
  <c r="AK4524" i="1"/>
  <c r="AJ4524" i="1"/>
  <c r="X4524" i="1"/>
  <c r="W4524" i="1"/>
  <c r="V4524" i="1"/>
  <c r="Z4524" i="1" s="1"/>
  <c r="U4524" i="1"/>
  <c r="O4524" i="1"/>
  <c r="AD4524" i="1" s="1"/>
  <c r="AE4524" i="1" s="1"/>
  <c r="AN4523" i="1"/>
  <c r="AK4523" i="1"/>
  <c r="AJ4523" i="1"/>
  <c r="X4523" i="1"/>
  <c r="W4523" i="1"/>
  <c r="V4523" i="1"/>
  <c r="Z4523" i="1" s="1"/>
  <c r="U4523" i="1"/>
  <c r="O4523" i="1"/>
  <c r="AD4523" i="1" s="1"/>
  <c r="AE4523" i="1" s="1"/>
  <c r="AN4522" i="1"/>
  <c r="AK4522" i="1"/>
  <c r="AJ4522" i="1"/>
  <c r="X4522" i="1"/>
  <c r="W4522" i="1"/>
  <c r="V4522" i="1"/>
  <c r="Z4522" i="1" s="1"/>
  <c r="U4522" i="1"/>
  <c r="O4522" i="1"/>
  <c r="AD4522" i="1" s="1"/>
  <c r="AE4522" i="1" s="1"/>
  <c r="AN4521" i="1"/>
  <c r="AK4521" i="1"/>
  <c r="AJ4521" i="1"/>
  <c r="X4521" i="1"/>
  <c r="W4521" i="1"/>
  <c r="V4521" i="1"/>
  <c r="Z4521" i="1" s="1"/>
  <c r="U4521" i="1"/>
  <c r="O4521" i="1"/>
  <c r="AD4521" i="1" s="1"/>
  <c r="AE4521" i="1" s="1"/>
  <c r="AN4520" i="1"/>
  <c r="AK4520" i="1"/>
  <c r="AJ4520" i="1"/>
  <c r="X4520" i="1"/>
  <c r="W4520" i="1"/>
  <c r="V4520" i="1"/>
  <c r="Z4520" i="1" s="1"/>
  <c r="U4520" i="1"/>
  <c r="O4520" i="1"/>
  <c r="AD4520" i="1" s="1"/>
  <c r="AE4520" i="1" s="1"/>
  <c r="AN4519" i="1"/>
  <c r="AK4519" i="1"/>
  <c r="AJ4519" i="1"/>
  <c r="X4519" i="1"/>
  <c r="W4519" i="1"/>
  <c r="V4519" i="1"/>
  <c r="Z4519" i="1" s="1"/>
  <c r="U4519" i="1"/>
  <c r="O4519" i="1"/>
  <c r="AD4519" i="1" s="1"/>
  <c r="AE4519" i="1" s="1"/>
  <c r="AN4518" i="1"/>
  <c r="AK4518" i="1"/>
  <c r="AJ4518" i="1"/>
  <c r="X4518" i="1"/>
  <c r="W4518" i="1"/>
  <c r="V4518" i="1"/>
  <c r="Z4518" i="1" s="1"/>
  <c r="U4518" i="1"/>
  <c r="O4518" i="1"/>
  <c r="AD4518" i="1" s="1"/>
  <c r="AE4518" i="1" s="1"/>
  <c r="AN4517" i="1"/>
  <c r="AK4517" i="1"/>
  <c r="AJ4517" i="1"/>
  <c r="X4517" i="1"/>
  <c r="W4517" i="1"/>
  <c r="V4517" i="1"/>
  <c r="Z4517" i="1" s="1"/>
  <c r="U4517" i="1"/>
  <c r="O4517" i="1"/>
  <c r="AD4517" i="1" s="1"/>
  <c r="AE4517" i="1" s="1"/>
  <c r="AN4516" i="1"/>
  <c r="AK4516" i="1"/>
  <c r="AJ4516" i="1"/>
  <c r="X4516" i="1"/>
  <c r="W4516" i="1"/>
  <c r="V4516" i="1"/>
  <c r="Z4516" i="1" s="1"/>
  <c r="U4516" i="1"/>
  <c r="O4516" i="1"/>
  <c r="AD4516" i="1" s="1"/>
  <c r="AE4516" i="1" s="1"/>
  <c r="AN4515" i="1"/>
  <c r="AK4515" i="1"/>
  <c r="AJ4515" i="1"/>
  <c r="X4515" i="1"/>
  <c r="W4515" i="1"/>
  <c r="V4515" i="1"/>
  <c r="Z4515" i="1" s="1"/>
  <c r="U4515" i="1"/>
  <c r="O4515" i="1"/>
  <c r="AD4515" i="1" s="1"/>
  <c r="AE4515" i="1" s="1"/>
  <c r="AN4514" i="1"/>
  <c r="AK4514" i="1"/>
  <c r="AJ4514" i="1"/>
  <c r="X4514" i="1"/>
  <c r="W4514" i="1"/>
  <c r="V4514" i="1"/>
  <c r="Z4514" i="1" s="1"/>
  <c r="U4514" i="1"/>
  <c r="O4514" i="1"/>
  <c r="AD4514" i="1" s="1"/>
  <c r="AE4514" i="1" s="1"/>
  <c r="AN4513" i="1"/>
  <c r="AK4513" i="1"/>
  <c r="AJ4513" i="1"/>
  <c r="X4513" i="1"/>
  <c r="W4513" i="1"/>
  <c r="V4513" i="1"/>
  <c r="Z4513" i="1" s="1"/>
  <c r="U4513" i="1"/>
  <c r="O4513" i="1"/>
  <c r="AD4513" i="1" s="1"/>
  <c r="AE4513" i="1" s="1"/>
  <c r="AN4512" i="1"/>
  <c r="AK4512" i="1"/>
  <c r="AJ4512" i="1"/>
  <c r="X4512" i="1"/>
  <c r="W4512" i="1"/>
  <c r="V4512" i="1"/>
  <c r="Z4512" i="1" s="1"/>
  <c r="U4512" i="1"/>
  <c r="O4512" i="1"/>
  <c r="AD4512" i="1" s="1"/>
  <c r="AE4512" i="1" s="1"/>
  <c r="AN4511" i="1"/>
  <c r="AK4511" i="1"/>
  <c r="AJ4511" i="1"/>
  <c r="X4511" i="1"/>
  <c r="W4511" i="1"/>
  <c r="V4511" i="1"/>
  <c r="Z4511" i="1" s="1"/>
  <c r="U4511" i="1"/>
  <c r="O4511" i="1"/>
  <c r="AD4511" i="1" s="1"/>
  <c r="AE4511" i="1" s="1"/>
  <c r="AN4510" i="1"/>
  <c r="AK4510" i="1"/>
  <c r="AJ4510" i="1"/>
  <c r="X4510" i="1"/>
  <c r="W4510" i="1"/>
  <c r="V4510" i="1"/>
  <c r="Z4510" i="1" s="1"/>
  <c r="U4510" i="1"/>
  <c r="O4510" i="1"/>
  <c r="AD4510" i="1" s="1"/>
  <c r="AE4510" i="1" s="1"/>
  <c r="AN4509" i="1"/>
  <c r="AK4509" i="1"/>
  <c r="AJ4509" i="1"/>
  <c r="X4509" i="1"/>
  <c r="W4509" i="1"/>
  <c r="V4509" i="1"/>
  <c r="Z4509" i="1" s="1"/>
  <c r="U4509" i="1"/>
  <c r="O4509" i="1"/>
  <c r="AD4509" i="1" s="1"/>
  <c r="AE4509" i="1" s="1"/>
  <c r="AN4508" i="1"/>
  <c r="AK4508" i="1"/>
  <c r="AJ4508" i="1"/>
  <c r="X4508" i="1"/>
  <c r="W4508" i="1"/>
  <c r="V4508" i="1"/>
  <c r="Z4508" i="1" s="1"/>
  <c r="U4508" i="1"/>
  <c r="O4508" i="1"/>
  <c r="AD4508" i="1" s="1"/>
  <c r="AE4508" i="1" s="1"/>
  <c r="AN4507" i="1"/>
  <c r="AK4507" i="1"/>
  <c r="AJ4507" i="1"/>
  <c r="X4507" i="1"/>
  <c r="W4507" i="1"/>
  <c r="V4507" i="1"/>
  <c r="Z4507" i="1" s="1"/>
  <c r="U4507" i="1"/>
  <c r="O4507" i="1"/>
  <c r="AD4507" i="1" s="1"/>
  <c r="AE4507" i="1" s="1"/>
  <c r="AN4506" i="1"/>
  <c r="AK4506" i="1"/>
  <c r="AJ4506" i="1"/>
  <c r="X4506" i="1"/>
  <c r="W4506" i="1"/>
  <c r="V4506" i="1"/>
  <c r="Z4506" i="1" s="1"/>
  <c r="U4506" i="1"/>
  <c r="O4506" i="1"/>
  <c r="AD4506" i="1" s="1"/>
  <c r="AE4506" i="1" s="1"/>
  <c r="AN4505" i="1"/>
  <c r="AK4505" i="1"/>
  <c r="AJ4505" i="1"/>
  <c r="X4505" i="1"/>
  <c r="W4505" i="1"/>
  <c r="V4505" i="1"/>
  <c r="Z4505" i="1" s="1"/>
  <c r="U4505" i="1"/>
  <c r="O4505" i="1"/>
  <c r="AD4505" i="1" s="1"/>
  <c r="AE4505" i="1" s="1"/>
  <c r="AN4504" i="1"/>
  <c r="AK4504" i="1"/>
  <c r="AJ4504" i="1"/>
  <c r="X4504" i="1"/>
  <c r="W4504" i="1"/>
  <c r="V4504" i="1"/>
  <c r="Z4504" i="1" s="1"/>
  <c r="U4504" i="1"/>
  <c r="O4504" i="1"/>
  <c r="AD4504" i="1" s="1"/>
  <c r="AE4504" i="1" s="1"/>
  <c r="AN4503" i="1"/>
  <c r="AK4503" i="1"/>
  <c r="AJ4503" i="1"/>
  <c r="X4503" i="1"/>
  <c r="W4503" i="1"/>
  <c r="V4503" i="1"/>
  <c r="Z4503" i="1" s="1"/>
  <c r="U4503" i="1"/>
  <c r="O4503" i="1"/>
  <c r="AD4503" i="1" s="1"/>
  <c r="AE4503" i="1" s="1"/>
  <c r="AN4502" i="1"/>
  <c r="AK4502" i="1"/>
  <c r="AJ4502" i="1"/>
  <c r="X4502" i="1"/>
  <c r="W4502" i="1"/>
  <c r="V4502" i="1"/>
  <c r="Z4502" i="1" s="1"/>
  <c r="U4502" i="1"/>
  <c r="O4502" i="1"/>
  <c r="AD4502" i="1" s="1"/>
  <c r="AE4502" i="1" s="1"/>
  <c r="AN4501" i="1"/>
  <c r="AK4501" i="1"/>
  <c r="AJ4501" i="1"/>
  <c r="X4501" i="1"/>
  <c r="W4501" i="1"/>
  <c r="V4501" i="1"/>
  <c r="Z4501" i="1" s="1"/>
  <c r="U4501" i="1"/>
  <c r="O4501" i="1"/>
  <c r="AD4501" i="1" s="1"/>
  <c r="AE4501" i="1" s="1"/>
  <c r="AN4500" i="1"/>
  <c r="AK4500" i="1"/>
  <c r="AJ4500" i="1"/>
  <c r="X4500" i="1"/>
  <c r="W4500" i="1"/>
  <c r="V4500" i="1"/>
  <c r="Z4500" i="1" s="1"/>
  <c r="U4500" i="1"/>
  <c r="O4500" i="1"/>
  <c r="AD4500" i="1" s="1"/>
  <c r="AE4500" i="1" s="1"/>
  <c r="AN4499" i="1"/>
  <c r="AK4499" i="1"/>
  <c r="AJ4499" i="1"/>
  <c r="X4499" i="1"/>
  <c r="W4499" i="1"/>
  <c r="V4499" i="1"/>
  <c r="Z4499" i="1" s="1"/>
  <c r="U4499" i="1"/>
  <c r="O4499" i="1"/>
  <c r="AD4499" i="1" s="1"/>
  <c r="AE4499" i="1" s="1"/>
  <c r="AN4498" i="1"/>
  <c r="AK4498" i="1"/>
  <c r="AJ4498" i="1"/>
  <c r="X4498" i="1"/>
  <c r="W4498" i="1"/>
  <c r="V4498" i="1"/>
  <c r="Z4498" i="1" s="1"/>
  <c r="U4498" i="1"/>
  <c r="O4498" i="1"/>
  <c r="AD4498" i="1" s="1"/>
  <c r="AE4498" i="1" s="1"/>
  <c r="AN4497" i="1"/>
  <c r="AK4497" i="1"/>
  <c r="AJ4497" i="1"/>
  <c r="X4497" i="1"/>
  <c r="W4497" i="1"/>
  <c r="V4497" i="1"/>
  <c r="Z4497" i="1" s="1"/>
  <c r="U4497" i="1"/>
  <c r="O4497" i="1"/>
  <c r="AD4497" i="1" s="1"/>
  <c r="AE4497" i="1" s="1"/>
  <c r="AN4496" i="1"/>
  <c r="AK4496" i="1"/>
  <c r="AJ4496" i="1"/>
  <c r="X4496" i="1"/>
  <c r="W4496" i="1"/>
  <c r="V4496" i="1"/>
  <c r="Z4496" i="1" s="1"/>
  <c r="U4496" i="1"/>
  <c r="O4496" i="1"/>
  <c r="AD4496" i="1" s="1"/>
  <c r="AE4496" i="1" s="1"/>
  <c r="AN4495" i="1"/>
  <c r="AK4495" i="1"/>
  <c r="AJ4495" i="1"/>
  <c r="X4495" i="1"/>
  <c r="W4495" i="1"/>
  <c r="V4495" i="1"/>
  <c r="Z4495" i="1" s="1"/>
  <c r="U4495" i="1"/>
  <c r="O4495" i="1"/>
  <c r="AD4495" i="1" s="1"/>
  <c r="AE4495" i="1" s="1"/>
  <c r="AN4494" i="1"/>
  <c r="AK4494" i="1"/>
  <c r="AJ4494" i="1"/>
  <c r="X4494" i="1"/>
  <c r="W4494" i="1"/>
  <c r="V4494" i="1"/>
  <c r="Z4494" i="1" s="1"/>
  <c r="U4494" i="1"/>
  <c r="O4494" i="1"/>
  <c r="AD4494" i="1" s="1"/>
  <c r="AE4494" i="1" s="1"/>
  <c r="AN4493" i="1"/>
  <c r="AK4493" i="1"/>
  <c r="AJ4493" i="1"/>
  <c r="X4493" i="1"/>
  <c r="W4493" i="1"/>
  <c r="V4493" i="1"/>
  <c r="Z4493" i="1" s="1"/>
  <c r="U4493" i="1"/>
  <c r="O4493" i="1"/>
  <c r="AD4493" i="1" s="1"/>
  <c r="AE4493" i="1" s="1"/>
  <c r="AN4492" i="1"/>
  <c r="AK4492" i="1"/>
  <c r="AJ4492" i="1"/>
  <c r="X4492" i="1"/>
  <c r="W4492" i="1"/>
  <c r="V4492" i="1"/>
  <c r="Z4492" i="1" s="1"/>
  <c r="U4492" i="1"/>
  <c r="O4492" i="1"/>
  <c r="AD4492" i="1" s="1"/>
  <c r="AE4492" i="1" s="1"/>
  <c r="AN4491" i="1"/>
  <c r="AK4491" i="1"/>
  <c r="AJ4491" i="1"/>
  <c r="X4491" i="1"/>
  <c r="W4491" i="1"/>
  <c r="V4491" i="1"/>
  <c r="Z4491" i="1" s="1"/>
  <c r="U4491" i="1"/>
  <c r="O4491" i="1"/>
  <c r="AD4491" i="1" s="1"/>
  <c r="AE4491" i="1" s="1"/>
  <c r="AN4490" i="1"/>
  <c r="AK4490" i="1"/>
  <c r="AJ4490" i="1"/>
  <c r="X4490" i="1"/>
  <c r="W4490" i="1"/>
  <c r="V4490" i="1"/>
  <c r="Z4490" i="1" s="1"/>
  <c r="U4490" i="1"/>
  <c r="O4490" i="1"/>
  <c r="AD4490" i="1" s="1"/>
  <c r="AE4490" i="1" s="1"/>
  <c r="AN4489" i="1"/>
  <c r="AK4489" i="1"/>
  <c r="AJ4489" i="1"/>
  <c r="X4489" i="1"/>
  <c r="W4489" i="1"/>
  <c r="V4489" i="1"/>
  <c r="Z4489" i="1" s="1"/>
  <c r="U4489" i="1"/>
  <c r="O4489" i="1"/>
  <c r="AD4489" i="1" s="1"/>
  <c r="AE4489" i="1" s="1"/>
  <c r="AN4488" i="1"/>
  <c r="AK4488" i="1"/>
  <c r="AJ4488" i="1"/>
  <c r="X4488" i="1"/>
  <c r="W4488" i="1"/>
  <c r="V4488" i="1"/>
  <c r="Z4488" i="1" s="1"/>
  <c r="U4488" i="1"/>
  <c r="O4488" i="1"/>
  <c r="AD4488" i="1" s="1"/>
  <c r="AE4488" i="1" s="1"/>
  <c r="AN4487" i="1"/>
  <c r="AK4487" i="1"/>
  <c r="AJ4487" i="1"/>
  <c r="X4487" i="1"/>
  <c r="W4487" i="1"/>
  <c r="V4487" i="1"/>
  <c r="Z4487" i="1" s="1"/>
  <c r="U4487" i="1"/>
  <c r="O4487" i="1"/>
  <c r="AD4487" i="1" s="1"/>
  <c r="AE4487" i="1" s="1"/>
  <c r="AN4486" i="1"/>
  <c r="AK4486" i="1"/>
  <c r="AJ4486" i="1"/>
  <c r="X4486" i="1"/>
  <c r="W4486" i="1"/>
  <c r="V4486" i="1"/>
  <c r="Z4486" i="1" s="1"/>
  <c r="U4486" i="1"/>
  <c r="O4486" i="1"/>
  <c r="AD4486" i="1" s="1"/>
  <c r="AE4486" i="1" s="1"/>
  <c r="AN4485" i="1"/>
  <c r="AK4485" i="1"/>
  <c r="AJ4485" i="1"/>
  <c r="X4485" i="1"/>
  <c r="W4485" i="1"/>
  <c r="V4485" i="1"/>
  <c r="Z4485" i="1" s="1"/>
  <c r="U4485" i="1"/>
  <c r="O4485" i="1"/>
  <c r="AD4485" i="1" s="1"/>
  <c r="AE4485" i="1" s="1"/>
  <c r="AN4484" i="1"/>
  <c r="AK4484" i="1"/>
  <c r="AJ4484" i="1"/>
  <c r="X4484" i="1"/>
  <c r="W4484" i="1"/>
  <c r="V4484" i="1"/>
  <c r="Z4484" i="1" s="1"/>
  <c r="U4484" i="1"/>
  <c r="O4484" i="1"/>
  <c r="AD4484" i="1" s="1"/>
  <c r="AE4484" i="1" s="1"/>
  <c r="AN4483" i="1"/>
  <c r="AK4483" i="1"/>
  <c r="AJ4483" i="1"/>
  <c r="X4483" i="1"/>
  <c r="W4483" i="1"/>
  <c r="V4483" i="1"/>
  <c r="Z4483" i="1" s="1"/>
  <c r="U4483" i="1"/>
  <c r="O4483" i="1"/>
  <c r="AD4483" i="1" s="1"/>
  <c r="AE4483" i="1" s="1"/>
  <c r="AN4482" i="1"/>
  <c r="AK4482" i="1"/>
  <c r="AJ4482" i="1"/>
  <c r="X4482" i="1"/>
  <c r="W4482" i="1"/>
  <c r="V4482" i="1"/>
  <c r="Z4482" i="1" s="1"/>
  <c r="U4482" i="1"/>
  <c r="O4482" i="1"/>
  <c r="AD4482" i="1" s="1"/>
  <c r="AE4482" i="1" s="1"/>
  <c r="AN4481" i="1"/>
  <c r="AK4481" i="1"/>
  <c r="AJ4481" i="1"/>
  <c r="X4481" i="1"/>
  <c r="W4481" i="1"/>
  <c r="V4481" i="1"/>
  <c r="Z4481" i="1" s="1"/>
  <c r="U4481" i="1"/>
  <c r="O4481" i="1"/>
  <c r="AD4481" i="1" s="1"/>
  <c r="AE4481" i="1" s="1"/>
  <c r="AN4480" i="1"/>
  <c r="AK4480" i="1"/>
  <c r="AJ4480" i="1"/>
  <c r="X4480" i="1"/>
  <c r="W4480" i="1"/>
  <c r="V4480" i="1"/>
  <c r="Z4480" i="1" s="1"/>
  <c r="U4480" i="1"/>
  <c r="O4480" i="1"/>
  <c r="AD4480" i="1" s="1"/>
  <c r="AE4480" i="1" s="1"/>
  <c r="AN4479" i="1"/>
  <c r="AK4479" i="1"/>
  <c r="AJ4479" i="1"/>
  <c r="X4479" i="1"/>
  <c r="W4479" i="1"/>
  <c r="V4479" i="1"/>
  <c r="Z4479" i="1" s="1"/>
  <c r="U4479" i="1"/>
  <c r="O4479" i="1"/>
  <c r="AD4479" i="1" s="1"/>
  <c r="AE4479" i="1" s="1"/>
  <c r="AN4478" i="1"/>
  <c r="AK4478" i="1"/>
  <c r="AJ4478" i="1"/>
  <c r="X4478" i="1"/>
  <c r="W4478" i="1"/>
  <c r="V4478" i="1"/>
  <c r="Z4478" i="1" s="1"/>
  <c r="U4478" i="1"/>
  <c r="O4478" i="1"/>
  <c r="AD4478" i="1" s="1"/>
  <c r="AE4478" i="1" s="1"/>
  <c r="AN4477" i="1"/>
  <c r="AK4477" i="1"/>
  <c r="AJ4477" i="1"/>
  <c r="X4477" i="1"/>
  <c r="W4477" i="1"/>
  <c r="V4477" i="1"/>
  <c r="Z4477" i="1" s="1"/>
  <c r="U4477" i="1"/>
  <c r="O4477" i="1"/>
  <c r="AD4477" i="1" s="1"/>
  <c r="AE4477" i="1" s="1"/>
  <c r="AN4476" i="1"/>
  <c r="AK4476" i="1"/>
  <c r="AJ4476" i="1"/>
  <c r="X4476" i="1"/>
  <c r="W4476" i="1"/>
  <c r="V4476" i="1"/>
  <c r="Z4476" i="1" s="1"/>
  <c r="U4476" i="1"/>
  <c r="O4476" i="1"/>
  <c r="AD4476" i="1" s="1"/>
  <c r="AE4476" i="1" s="1"/>
  <c r="AN4475" i="1"/>
  <c r="AK4475" i="1"/>
  <c r="AJ4475" i="1"/>
  <c r="X4475" i="1"/>
  <c r="W4475" i="1"/>
  <c r="V4475" i="1"/>
  <c r="Z4475" i="1" s="1"/>
  <c r="U4475" i="1"/>
  <c r="O4475" i="1"/>
  <c r="AD4475" i="1" s="1"/>
  <c r="AE4475" i="1" s="1"/>
  <c r="AN4474" i="1"/>
  <c r="AK4474" i="1"/>
  <c r="AJ4474" i="1"/>
  <c r="X4474" i="1"/>
  <c r="W4474" i="1"/>
  <c r="V4474" i="1"/>
  <c r="Z4474" i="1" s="1"/>
  <c r="U4474" i="1"/>
  <c r="O4474" i="1"/>
  <c r="AN4473" i="1"/>
  <c r="AK4473" i="1"/>
  <c r="AJ4473" i="1"/>
  <c r="AD4473" i="1"/>
  <c r="AE4473" i="1" s="1"/>
  <c r="Z4473" i="1"/>
  <c r="AB4473" i="1" s="1"/>
  <c r="X4473" i="1"/>
  <c r="W4473" i="1"/>
  <c r="V4473" i="1"/>
  <c r="U4473" i="1"/>
  <c r="O4473" i="1"/>
  <c r="AN4472" i="1"/>
  <c r="AK4472" i="1"/>
  <c r="AJ4472" i="1"/>
  <c r="X4472" i="1"/>
  <c r="W4472" i="1"/>
  <c r="V4472" i="1"/>
  <c r="Z4472" i="1" s="1"/>
  <c r="U4472" i="1"/>
  <c r="O4472" i="1"/>
  <c r="AD4472" i="1" s="1"/>
  <c r="AE4472" i="1" s="1"/>
  <c r="AN4471" i="1"/>
  <c r="AK4471" i="1"/>
  <c r="AJ4471" i="1"/>
  <c r="AD4471" i="1"/>
  <c r="AE4471" i="1" s="1"/>
  <c r="Z4471" i="1"/>
  <c r="AB4471" i="1" s="1"/>
  <c r="X4471" i="1"/>
  <c r="W4471" i="1"/>
  <c r="V4471" i="1"/>
  <c r="U4471" i="1"/>
  <c r="O4471" i="1"/>
  <c r="AN4470" i="1"/>
  <c r="AK4470" i="1"/>
  <c r="AJ4470" i="1"/>
  <c r="X4470" i="1"/>
  <c r="W4470" i="1"/>
  <c r="V4470" i="1"/>
  <c r="Z4470" i="1" s="1"/>
  <c r="U4470" i="1"/>
  <c r="O4470" i="1"/>
  <c r="AD4470" i="1" s="1"/>
  <c r="AE4470" i="1" s="1"/>
  <c r="AN4469" i="1"/>
  <c r="AK4469" i="1"/>
  <c r="AJ4469" i="1"/>
  <c r="AD4469" i="1"/>
  <c r="AE4469" i="1" s="1"/>
  <c r="Z4469" i="1"/>
  <c r="AB4469" i="1" s="1"/>
  <c r="X4469" i="1"/>
  <c r="W4469" i="1"/>
  <c r="V4469" i="1"/>
  <c r="U4469" i="1"/>
  <c r="O4469" i="1"/>
  <c r="AN4468" i="1"/>
  <c r="AK4468" i="1"/>
  <c r="AJ4468" i="1"/>
  <c r="X4468" i="1"/>
  <c r="W4468" i="1"/>
  <c r="V4468" i="1"/>
  <c r="Z4468" i="1" s="1"/>
  <c r="U4468" i="1"/>
  <c r="O4468" i="1"/>
  <c r="AD4468" i="1" s="1"/>
  <c r="AE4468" i="1" s="1"/>
  <c r="AN4467" i="1"/>
  <c r="AK4467" i="1"/>
  <c r="AJ4467" i="1"/>
  <c r="AD4467" i="1"/>
  <c r="AE4467" i="1" s="1"/>
  <c r="Z4467" i="1"/>
  <c r="AB4467" i="1" s="1"/>
  <c r="X4467" i="1"/>
  <c r="W4467" i="1"/>
  <c r="V4467" i="1"/>
  <c r="U4467" i="1"/>
  <c r="O4467" i="1"/>
  <c r="AN4466" i="1"/>
  <c r="AK4466" i="1"/>
  <c r="AJ4466" i="1"/>
  <c r="X4466" i="1"/>
  <c r="W4466" i="1"/>
  <c r="V4466" i="1"/>
  <c r="Z4466" i="1" s="1"/>
  <c r="U4466" i="1"/>
  <c r="O4466" i="1"/>
  <c r="AD4466" i="1" s="1"/>
  <c r="AE4466" i="1" s="1"/>
  <c r="AN4465" i="1"/>
  <c r="AK4465" i="1"/>
  <c r="AJ4465" i="1"/>
  <c r="AD4465" i="1"/>
  <c r="AE4465" i="1" s="1"/>
  <c r="Z4465" i="1"/>
  <c r="AB4465" i="1" s="1"/>
  <c r="X4465" i="1"/>
  <c r="W4465" i="1"/>
  <c r="V4465" i="1"/>
  <c r="U4465" i="1"/>
  <c r="O4465" i="1"/>
  <c r="AN4464" i="1"/>
  <c r="AK4464" i="1"/>
  <c r="AJ4464" i="1"/>
  <c r="X4464" i="1"/>
  <c r="W4464" i="1"/>
  <c r="V4464" i="1"/>
  <c r="Z4464" i="1" s="1"/>
  <c r="U4464" i="1"/>
  <c r="O4464" i="1"/>
  <c r="AD4464" i="1" s="1"/>
  <c r="AE4464" i="1" s="1"/>
  <c r="AN4463" i="1"/>
  <c r="AK4463" i="1"/>
  <c r="AJ4463" i="1"/>
  <c r="AD4463" i="1"/>
  <c r="AE4463" i="1" s="1"/>
  <c r="Z4463" i="1"/>
  <c r="AB4463" i="1" s="1"/>
  <c r="X4463" i="1"/>
  <c r="W4463" i="1"/>
  <c r="V4463" i="1"/>
  <c r="U4463" i="1"/>
  <c r="O4463" i="1"/>
  <c r="AN4462" i="1"/>
  <c r="AK4462" i="1"/>
  <c r="AJ4462" i="1"/>
  <c r="X4462" i="1"/>
  <c r="W4462" i="1"/>
  <c r="V4462" i="1"/>
  <c r="Z4462" i="1" s="1"/>
  <c r="U4462" i="1"/>
  <c r="O4462" i="1"/>
  <c r="AD4462" i="1" s="1"/>
  <c r="AE4462" i="1" s="1"/>
  <c r="AN4461" i="1"/>
  <c r="AK4461" i="1"/>
  <c r="AJ4461" i="1"/>
  <c r="AD4461" i="1"/>
  <c r="AE4461" i="1" s="1"/>
  <c r="Z4461" i="1"/>
  <c r="AB4461" i="1" s="1"/>
  <c r="X4461" i="1"/>
  <c r="W4461" i="1"/>
  <c r="V4461" i="1"/>
  <c r="U4461" i="1"/>
  <c r="O4461" i="1"/>
  <c r="AN4460" i="1"/>
  <c r="AK4460" i="1"/>
  <c r="AJ4460" i="1"/>
  <c r="X4460" i="1"/>
  <c r="W4460" i="1"/>
  <c r="V4460" i="1"/>
  <c r="Z4460" i="1" s="1"/>
  <c r="U4460" i="1"/>
  <c r="O4460" i="1"/>
  <c r="AD4460" i="1" s="1"/>
  <c r="AE4460" i="1" s="1"/>
  <c r="AN4459" i="1"/>
  <c r="AK4459" i="1"/>
  <c r="AJ4459" i="1"/>
  <c r="AD4459" i="1"/>
  <c r="AE4459" i="1" s="1"/>
  <c r="Z4459" i="1"/>
  <c r="AB4459" i="1" s="1"/>
  <c r="X4459" i="1"/>
  <c r="W4459" i="1"/>
  <c r="V4459" i="1"/>
  <c r="U4459" i="1"/>
  <c r="O4459" i="1"/>
  <c r="AN4458" i="1"/>
  <c r="AK4458" i="1"/>
  <c r="AJ4458" i="1"/>
  <c r="X4458" i="1"/>
  <c r="W4458" i="1"/>
  <c r="V4458" i="1"/>
  <c r="Z4458" i="1" s="1"/>
  <c r="U4458" i="1"/>
  <c r="O4458" i="1"/>
  <c r="AD4458" i="1" s="1"/>
  <c r="AE4458" i="1" s="1"/>
  <c r="AN4457" i="1"/>
  <c r="AK4457" i="1"/>
  <c r="AJ4457" i="1"/>
  <c r="AD4457" i="1"/>
  <c r="AE4457" i="1" s="1"/>
  <c r="Z4457" i="1"/>
  <c r="AB4457" i="1" s="1"/>
  <c r="X4457" i="1"/>
  <c r="W4457" i="1"/>
  <c r="V4457" i="1"/>
  <c r="U4457" i="1"/>
  <c r="O4457" i="1"/>
  <c r="AN4456" i="1"/>
  <c r="AK4456" i="1"/>
  <c r="AJ4456" i="1"/>
  <c r="X4456" i="1"/>
  <c r="W4456" i="1"/>
  <c r="V4456" i="1"/>
  <c r="Z4456" i="1" s="1"/>
  <c r="U4456" i="1"/>
  <c r="O4456" i="1"/>
  <c r="AD4456" i="1" s="1"/>
  <c r="AE4456" i="1" s="1"/>
  <c r="AN4455" i="1"/>
  <c r="AK4455" i="1"/>
  <c r="AJ4455" i="1"/>
  <c r="AD4455" i="1"/>
  <c r="AE4455" i="1" s="1"/>
  <c r="Z4455" i="1"/>
  <c r="AB4455" i="1" s="1"/>
  <c r="X4455" i="1"/>
  <c r="W4455" i="1"/>
  <c r="V4455" i="1"/>
  <c r="U4455" i="1"/>
  <c r="O4455" i="1"/>
  <c r="AN4454" i="1"/>
  <c r="AK4454" i="1"/>
  <c r="AJ4454" i="1"/>
  <c r="X4454" i="1"/>
  <c r="W4454" i="1"/>
  <c r="V4454" i="1"/>
  <c r="Z4454" i="1" s="1"/>
  <c r="U4454" i="1"/>
  <c r="O4454" i="1"/>
  <c r="AD4454" i="1" s="1"/>
  <c r="AE4454" i="1" s="1"/>
  <c r="AN4453" i="1"/>
  <c r="AK4453" i="1"/>
  <c r="AJ4453" i="1"/>
  <c r="AD4453" i="1"/>
  <c r="AE4453" i="1" s="1"/>
  <c r="Z4453" i="1"/>
  <c r="AB4453" i="1" s="1"/>
  <c r="X4453" i="1"/>
  <c r="W4453" i="1"/>
  <c r="V4453" i="1"/>
  <c r="U4453" i="1"/>
  <c r="O4453" i="1"/>
  <c r="AN4452" i="1"/>
  <c r="AK4452" i="1"/>
  <c r="AJ4452" i="1"/>
  <c r="X4452" i="1"/>
  <c r="W4452" i="1"/>
  <c r="V4452" i="1"/>
  <c r="Z4452" i="1" s="1"/>
  <c r="U4452" i="1"/>
  <c r="O4452" i="1"/>
  <c r="AD4452" i="1" s="1"/>
  <c r="AE4452" i="1" s="1"/>
  <c r="AN4451" i="1"/>
  <c r="AK4451" i="1"/>
  <c r="AJ4451" i="1"/>
  <c r="AD4451" i="1"/>
  <c r="AE4451" i="1" s="1"/>
  <c r="Z4451" i="1"/>
  <c r="AB4451" i="1" s="1"/>
  <c r="X4451" i="1"/>
  <c r="W4451" i="1"/>
  <c r="V4451" i="1"/>
  <c r="U4451" i="1"/>
  <c r="O4451" i="1"/>
  <c r="AN4450" i="1"/>
  <c r="AK4450" i="1"/>
  <c r="AJ4450" i="1"/>
  <c r="X4450" i="1"/>
  <c r="W4450" i="1"/>
  <c r="V4450" i="1"/>
  <c r="Z4450" i="1" s="1"/>
  <c r="U4450" i="1"/>
  <c r="O4450" i="1"/>
  <c r="AD4450" i="1" s="1"/>
  <c r="AE4450" i="1" s="1"/>
  <c r="AN4449" i="1"/>
  <c r="AK4449" i="1"/>
  <c r="AJ4449" i="1"/>
  <c r="AD4449" i="1"/>
  <c r="AE4449" i="1" s="1"/>
  <c r="Z4449" i="1"/>
  <c r="AB4449" i="1" s="1"/>
  <c r="X4449" i="1"/>
  <c r="W4449" i="1"/>
  <c r="V4449" i="1"/>
  <c r="U4449" i="1"/>
  <c r="O4449" i="1"/>
  <c r="AN4448" i="1"/>
  <c r="AK4448" i="1"/>
  <c r="AJ4448" i="1"/>
  <c r="X4448" i="1"/>
  <c r="W4448" i="1"/>
  <c r="V4448" i="1"/>
  <c r="Z4448" i="1" s="1"/>
  <c r="U4448" i="1"/>
  <c r="O4448" i="1"/>
  <c r="AD4448" i="1" s="1"/>
  <c r="AE4448" i="1" s="1"/>
  <c r="AN4447" i="1"/>
  <c r="AK4447" i="1"/>
  <c r="AJ4447" i="1"/>
  <c r="AD4447" i="1"/>
  <c r="AE4447" i="1" s="1"/>
  <c r="Z4447" i="1"/>
  <c r="AB4447" i="1" s="1"/>
  <c r="X4447" i="1"/>
  <c r="W4447" i="1"/>
  <c r="V4447" i="1"/>
  <c r="U4447" i="1"/>
  <c r="O4447" i="1"/>
  <c r="AN4446" i="1"/>
  <c r="AK4446" i="1"/>
  <c r="AJ4446" i="1"/>
  <c r="X4446" i="1"/>
  <c r="W4446" i="1"/>
  <c r="V4446" i="1"/>
  <c r="Z4446" i="1" s="1"/>
  <c r="U4446" i="1"/>
  <c r="O4446" i="1"/>
  <c r="AD4446" i="1" s="1"/>
  <c r="AE4446" i="1" s="1"/>
  <c r="AN4445" i="1"/>
  <c r="AK4445" i="1"/>
  <c r="AJ4445" i="1"/>
  <c r="AD4445" i="1"/>
  <c r="AE4445" i="1" s="1"/>
  <c r="Z4445" i="1"/>
  <c r="AB4445" i="1" s="1"/>
  <c r="X4445" i="1"/>
  <c r="W4445" i="1"/>
  <c r="V4445" i="1"/>
  <c r="U4445" i="1"/>
  <c r="O4445" i="1"/>
  <c r="AN4444" i="1"/>
  <c r="AK4444" i="1"/>
  <c r="AJ4444" i="1"/>
  <c r="X4444" i="1"/>
  <c r="W4444" i="1"/>
  <c r="V4444" i="1"/>
  <c r="Z4444" i="1" s="1"/>
  <c r="U4444" i="1"/>
  <c r="O4444" i="1"/>
  <c r="AD4444" i="1" s="1"/>
  <c r="AE4444" i="1" s="1"/>
  <c r="AN4443" i="1"/>
  <c r="AK4443" i="1"/>
  <c r="AJ4443" i="1"/>
  <c r="AD4443" i="1"/>
  <c r="AE4443" i="1" s="1"/>
  <c r="Z4443" i="1"/>
  <c r="AB4443" i="1" s="1"/>
  <c r="X4443" i="1"/>
  <c r="W4443" i="1"/>
  <c r="V4443" i="1"/>
  <c r="U4443" i="1"/>
  <c r="O4443" i="1"/>
  <c r="AN4442" i="1"/>
  <c r="AK4442" i="1"/>
  <c r="AJ4442" i="1"/>
  <c r="X4442" i="1"/>
  <c r="W4442" i="1"/>
  <c r="V4442" i="1"/>
  <c r="Z4442" i="1" s="1"/>
  <c r="U4442" i="1"/>
  <c r="O4442" i="1"/>
  <c r="AD4442" i="1" s="1"/>
  <c r="AE4442" i="1" s="1"/>
  <c r="AN4441" i="1"/>
  <c r="AK4441" i="1"/>
  <c r="AJ4441" i="1"/>
  <c r="AD4441" i="1"/>
  <c r="AE4441" i="1" s="1"/>
  <c r="Z4441" i="1"/>
  <c r="AB4441" i="1" s="1"/>
  <c r="X4441" i="1"/>
  <c r="W4441" i="1"/>
  <c r="V4441" i="1"/>
  <c r="U4441" i="1"/>
  <c r="O4441" i="1"/>
  <c r="AN4440" i="1"/>
  <c r="AK4440" i="1"/>
  <c r="AJ4440" i="1"/>
  <c r="X4440" i="1"/>
  <c r="W4440" i="1"/>
  <c r="V4440" i="1"/>
  <c r="Z4440" i="1" s="1"/>
  <c r="U4440" i="1"/>
  <c r="O4440" i="1"/>
  <c r="AD4440" i="1" s="1"/>
  <c r="AE4440" i="1" s="1"/>
  <c r="AN4439" i="1"/>
  <c r="AK4439" i="1"/>
  <c r="AJ4439" i="1"/>
  <c r="AD4439" i="1"/>
  <c r="AE4439" i="1" s="1"/>
  <c r="Z4439" i="1"/>
  <c r="AB4439" i="1" s="1"/>
  <c r="X4439" i="1"/>
  <c r="W4439" i="1"/>
  <c r="V4439" i="1"/>
  <c r="U4439" i="1"/>
  <c r="O4439" i="1"/>
  <c r="AN4438" i="1"/>
  <c r="AK4438" i="1"/>
  <c r="AJ4438" i="1"/>
  <c r="X4438" i="1"/>
  <c r="W4438" i="1"/>
  <c r="V4438" i="1"/>
  <c r="Z4438" i="1" s="1"/>
  <c r="U4438" i="1"/>
  <c r="O4438" i="1"/>
  <c r="AD4438" i="1" s="1"/>
  <c r="AE4438" i="1" s="1"/>
  <c r="AN4437" i="1"/>
  <c r="AK4437" i="1"/>
  <c r="AJ4437" i="1"/>
  <c r="AD4437" i="1"/>
  <c r="AE4437" i="1" s="1"/>
  <c r="Z4437" i="1"/>
  <c r="AB4437" i="1" s="1"/>
  <c r="X4437" i="1"/>
  <c r="W4437" i="1"/>
  <c r="V4437" i="1"/>
  <c r="U4437" i="1"/>
  <c r="O4437" i="1"/>
  <c r="AN4436" i="1"/>
  <c r="AK4436" i="1"/>
  <c r="AJ4436" i="1"/>
  <c r="X4436" i="1"/>
  <c r="W4436" i="1"/>
  <c r="V4436" i="1"/>
  <c r="Z4436" i="1" s="1"/>
  <c r="U4436" i="1"/>
  <c r="O4436" i="1"/>
  <c r="AD4436" i="1" s="1"/>
  <c r="AE4436" i="1" s="1"/>
  <c r="AN4435" i="1"/>
  <c r="AK4435" i="1"/>
  <c r="AJ4435" i="1"/>
  <c r="AD4435" i="1"/>
  <c r="AE4435" i="1" s="1"/>
  <c r="Z4435" i="1"/>
  <c r="AB4435" i="1" s="1"/>
  <c r="X4435" i="1"/>
  <c r="W4435" i="1"/>
  <c r="V4435" i="1"/>
  <c r="U4435" i="1"/>
  <c r="O4435" i="1"/>
  <c r="AN4434" i="1"/>
  <c r="AK4434" i="1"/>
  <c r="AJ4434" i="1"/>
  <c r="X4434" i="1"/>
  <c r="W4434" i="1"/>
  <c r="V4434" i="1"/>
  <c r="Z4434" i="1" s="1"/>
  <c r="U4434" i="1"/>
  <c r="O4434" i="1"/>
  <c r="AD4434" i="1" s="1"/>
  <c r="AE4434" i="1" s="1"/>
  <c r="AN4433" i="1"/>
  <c r="AK4433" i="1"/>
  <c r="AJ4433" i="1"/>
  <c r="AD4433" i="1"/>
  <c r="AE4433" i="1" s="1"/>
  <c r="Z4433" i="1"/>
  <c r="AB4433" i="1" s="1"/>
  <c r="X4433" i="1"/>
  <c r="W4433" i="1"/>
  <c r="V4433" i="1"/>
  <c r="U4433" i="1"/>
  <c r="O4433" i="1"/>
  <c r="AN4432" i="1"/>
  <c r="AK4432" i="1"/>
  <c r="AJ4432" i="1"/>
  <c r="X4432" i="1"/>
  <c r="W4432" i="1"/>
  <c r="V4432" i="1"/>
  <c r="Z4432" i="1" s="1"/>
  <c r="U4432" i="1"/>
  <c r="O4432" i="1"/>
  <c r="AD4432" i="1" s="1"/>
  <c r="AE4432" i="1" s="1"/>
  <c r="AN4431" i="1"/>
  <c r="AK4431" i="1"/>
  <c r="AJ4431" i="1"/>
  <c r="AD4431" i="1"/>
  <c r="AE4431" i="1" s="1"/>
  <c r="Z4431" i="1"/>
  <c r="AB4431" i="1" s="1"/>
  <c r="X4431" i="1"/>
  <c r="W4431" i="1"/>
  <c r="V4431" i="1"/>
  <c r="U4431" i="1"/>
  <c r="O4431" i="1"/>
  <c r="AN4430" i="1"/>
  <c r="AK4430" i="1"/>
  <c r="AJ4430" i="1"/>
  <c r="X4430" i="1"/>
  <c r="W4430" i="1"/>
  <c r="V4430" i="1"/>
  <c r="Z4430" i="1" s="1"/>
  <c r="U4430" i="1"/>
  <c r="O4430" i="1"/>
  <c r="AD4430" i="1" s="1"/>
  <c r="AE4430" i="1" s="1"/>
  <c r="AN4429" i="1"/>
  <c r="AK4429" i="1"/>
  <c r="AJ4429" i="1"/>
  <c r="AD4429" i="1"/>
  <c r="AE4429" i="1" s="1"/>
  <c r="Z4429" i="1"/>
  <c r="AB4429" i="1" s="1"/>
  <c r="X4429" i="1"/>
  <c r="W4429" i="1"/>
  <c r="V4429" i="1"/>
  <c r="U4429" i="1"/>
  <c r="O4429" i="1"/>
  <c r="AN4428" i="1"/>
  <c r="AK4428" i="1"/>
  <c r="AJ4428" i="1"/>
  <c r="X4428" i="1"/>
  <c r="W4428" i="1"/>
  <c r="V4428" i="1"/>
  <c r="Z4428" i="1" s="1"/>
  <c r="U4428" i="1"/>
  <c r="O4428" i="1"/>
  <c r="AD4428" i="1" s="1"/>
  <c r="AE4428" i="1" s="1"/>
  <c r="AN4427" i="1"/>
  <c r="AK4427" i="1"/>
  <c r="AJ4427" i="1"/>
  <c r="AD4427" i="1"/>
  <c r="AE4427" i="1" s="1"/>
  <c r="Z4427" i="1"/>
  <c r="AB4427" i="1" s="1"/>
  <c r="X4427" i="1"/>
  <c r="W4427" i="1"/>
  <c r="V4427" i="1"/>
  <c r="U4427" i="1"/>
  <c r="O4427" i="1"/>
  <c r="AN4426" i="1"/>
  <c r="AK4426" i="1"/>
  <c r="AJ4426" i="1"/>
  <c r="X4426" i="1"/>
  <c r="W4426" i="1"/>
  <c r="V4426" i="1"/>
  <c r="Z4426" i="1" s="1"/>
  <c r="U4426" i="1"/>
  <c r="O4426" i="1"/>
  <c r="AD4426" i="1" s="1"/>
  <c r="AE4426" i="1" s="1"/>
  <c r="AN4425" i="1"/>
  <c r="AK4425" i="1"/>
  <c r="AJ4425" i="1"/>
  <c r="AD4425" i="1"/>
  <c r="AE4425" i="1" s="1"/>
  <c r="Z4425" i="1"/>
  <c r="AB4425" i="1" s="1"/>
  <c r="X4425" i="1"/>
  <c r="W4425" i="1"/>
  <c r="V4425" i="1"/>
  <c r="U4425" i="1"/>
  <c r="O4425" i="1"/>
  <c r="AN4424" i="1"/>
  <c r="AK4424" i="1"/>
  <c r="AJ4424" i="1"/>
  <c r="X4424" i="1"/>
  <c r="W4424" i="1"/>
  <c r="V4424" i="1"/>
  <c r="Z4424" i="1" s="1"/>
  <c r="U4424" i="1"/>
  <c r="O4424" i="1"/>
  <c r="AD4424" i="1" s="1"/>
  <c r="AE4424" i="1" s="1"/>
  <c r="AN4423" i="1"/>
  <c r="AK4423" i="1"/>
  <c r="AJ4423" i="1"/>
  <c r="AD4423" i="1"/>
  <c r="AE4423" i="1" s="1"/>
  <c r="Z4423" i="1"/>
  <c r="AB4423" i="1" s="1"/>
  <c r="X4423" i="1"/>
  <c r="W4423" i="1"/>
  <c r="V4423" i="1"/>
  <c r="U4423" i="1"/>
  <c r="O4423" i="1"/>
  <c r="AN4422" i="1"/>
  <c r="AK4422" i="1"/>
  <c r="AJ4422" i="1"/>
  <c r="X4422" i="1"/>
  <c r="W4422" i="1"/>
  <c r="V4422" i="1"/>
  <c r="Z4422" i="1" s="1"/>
  <c r="U4422" i="1"/>
  <c r="O4422" i="1"/>
  <c r="AD4422" i="1" s="1"/>
  <c r="AE4422" i="1" s="1"/>
  <c r="AN4421" i="1"/>
  <c r="AK4421" i="1"/>
  <c r="AJ4421" i="1"/>
  <c r="AD4421" i="1"/>
  <c r="AE4421" i="1" s="1"/>
  <c r="Z4421" i="1"/>
  <c r="AB4421" i="1" s="1"/>
  <c r="X4421" i="1"/>
  <c r="W4421" i="1"/>
  <c r="V4421" i="1"/>
  <c r="U4421" i="1"/>
  <c r="O4421" i="1"/>
  <c r="AN4420" i="1"/>
  <c r="AK4420" i="1"/>
  <c r="AJ4420" i="1"/>
  <c r="X4420" i="1"/>
  <c r="W4420" i="1"/>
  <c r="V4420" i="1"/>
  <c r="Z4420" i="1" s="1"/>
  <c r="U4420" i="1"/>
  <c r="O4420" i="1"/>
  <c r="AD4420" i="1" s="1"/>
  <c r="AE4420" i="1" s="1"/>
  <c r="AN4419" i="1"/>
  <c r="AK4419" i="1"/>
  <c r="AJ4419" i="1"/>
  <c r="AD4419" i="1"/>
  <c r="AE4419" i="1" s="1"/>
  <c r="Z4419" i="1"/>
  <c r="AB4419" i="1" s="1"/>
  <c r="X4419" i="1"/>
  <c r="W4419" i="1"/>
  <c r="V4419" i="1"/>
  <c r="U4419" i="1"/>
  <c r="O4419" i="1"/>
  <c r="AN4418" i="1"/>
  <c r="AK4418" i="1"/>
  <c r="AJ4418" i="1"/>
  <c r="X4418" i="1"/>
  <c r="W4418" i="1"/>
  <c r="V4418" i="1"/>
  <c r="Z4418" i="1" s="1"/>
  <c r="U4418" i="1"/>
  <c r="O4418" i="1"/>
  <c r="AD4418" i="1" s="1"/>
  <c r="AE4418" i="1" s="1"/>
  <c r="AN4417" i="1"/>
  <c r="AK4417" i="1"/>
  <c r="AJ4417" i="1"/>
  <c r="AD4417" i="1"/>
  <c r="AE4417" i="1" s="1"/>
  <c r="Z4417" i="1"/>
  <c r="AB4417" i="1" s="1"/>
  <c r="X4417" i="1"/>
  <c r="W4417" i="1"/>
  <c r="V4417" i="1"/>
  <c r="U4417" i="1"/>
  <c r="O4417" i="1"/>
  <c r="AN4416" i="1"/>
  <c r="AK4416" i="1"/>
  <c r="AJ4416" i="1"/>
  <c r="X4416" i="1"/>
  <c r="W4416" i="1"/>
  <c r="V4416" i="1"/>
  <c r="Z4416" i="1" s="1"/>
  <c r="U4416" i="1"/>
  <c r="O4416" i="1"/>
  <c r="AD4416" i="1" s="1"/>
  <c r="AE4416" i="1" s="1"/>
  <c r="AN4415" i="1"/>
  <c r="AK4415" i="1"/>
  <c r="AJ4415" i="1"/>
  <c r="AD4415" i="1"/>
  <c r="AE4415" i="1" s="1"/>
  <c r="Z4415" i="1"/>
  <c r="AB4415" i="1" s="1"/>
  <c r="X4415" i="1"/>
  <c r="W4415" i="1"/>
  <c r="V4415" i="1"/>
  <c r="U4415" i="1"/>
  <c r="O4415" i="1"/>
  <c r="AN4414" i="1"/>
  <c r="AK4414" i="1"/>
  <c r="AJ4414" i="1"/>
  <c r="X4414" i="1"/>
  <c r="W4414" i="1"/>
  <c r="V4414" i="1"/>
  <c r="Z4414" i="1" s="1"/>
  <c r="U4414" i="1"/>
  <c r="O4414" i="1"/>
  <c r="AD4414" i="1" s="1"/>
  <c r="AE4414" i="1" s="1"/>
  <c r="AN4413" i="1"/>
  <c r="AK4413" i="1"/>
  <c r="AJ4413" i="1"/>
  <c r="AD4413" i="1"/>
  <c r="AE4413" i="1" s="1"/>
  <c r="Z4413" i="1"/>
  <c r="AB4413" i="1" s="1"/>
  <c r="X4413" i="1"/>
  <c r="W4413" i="1"/>
  <c r="V4413" i="1"/>
  <c r="U4413" i="1"/>
  <c r="O4413" i="1"/>
  <c r="AN4412" i="1"/>
  <c r="AK4412" i="1"/>
  <c r="AJ4412" i="1"/>
  <c r="X4412" i="1"/>
  <c r="W4412" i="1"/>
  <c r="V4412" i="1"/>
  <c r="Z4412" i="1" s="1"/>
  <c r="U4412" i="1"/>
  <c r="O4412" i="1"/>
  <c r="AD4412" i="1" s="1"/>
  <c r="AE4412" i="1" s="1"/>
  <c r="AN4411" i="1"/>
  <c r="AK4411" i="1"/>
  <c r="AJ4411" i="1"/>
  <c r="AD4411" i="1"/>
  <c r="AE4411" i="1" s="1"/>
  <c r="Z4411" i="1"/>
  <c r="AB4411" i="1" s="1"/>
  <c r="X4411" i="1"/>
  <c r="W4411" i="1"/>
  <c r="V4411" i="1"/>
  <c r="U4411" i="1"/>
  <c r="O4411" i="1"/>
  <c r="AN4410" i="1"/>
  <c r="AK4410" i="1"/>
  <c r="AJ4410" i="1"/>
  <c r="X4410" i="1"/>
  <c r="W4410" i="1"/>
  <c r="V4410" i="1"/>
  <c r="Z4410" i="1" s="1"/>
  <c r="U4410" i="1"/>
  <c r="O4410" i="1"/>
  <c r="AD4410" i="1" s="1"/>
  <c r="AE4410" i="1" s="1"/>
  <c r="AN4409" i="1"/>
  <c r="AK4409" i="1"/>
  <c r="AJ4409" i="1"/>
  <c r="AD4409" i="1"/>
  <c r="AE4409" i="1" s="1"/>
  <c r="Z4409" i="1"/>
  <c r="AB4409" i="1" s="1"/>
  <c r="X4409" i="1"/>
  <c r="W4409" i="1"/>
  <c r="V4409" i="1"/>
  <c r="U4409" i="1"/>
  <c r="O4409" i="1"/>
  <c r="AN4408" i="1"/>
  <c r="AK4408" i="1"/>
  <c r="AJ4408" i="1"/>
  <c r="X4408" i="1"/>
  <c r="W4408" i="1"/>
  <c r="V4408" i="1"/>
  <c r="Z4408" i="1" s="1"/>
  <c r="U4408" i="1"/>
  <c r="O4408" i="1"/>
  <c r="AD4408" i="1" s="1"/>
  <c r="AE4408" i="1" s="1"/>
  <c r="AN4407" i="1"/>
  <c r="AK4407" i="1"/>
  <c r="AJ4407" i="1"/>
  <c r="AD4407" i="1"/>
  <c r="AE4407" i="1" s="1"/>
  <c r="Z4407" i="1"/>
  <c r="AB4407" i="1" s="1"/>
  <c r="X4407" i="1"/>
  <c r="W4407" i="1"/>
  <c r="V4407" i="1"/>
  <c r="U4407" i="1"/>
  <c r="O4407" i="1"/>
  <c r="AN4406" i="1"/>
  <c r="AK4406" i="1"/>
  <c r="AJ4406" i="1"/>
  <c r="X4406" i="1"/>
  <c r="W4406" i="1"/>
  <c r="V4406" i="1"/>
  <c r="Z4406" i="1" s="1"/>
  <c r="U4406" i="1"/>
  <c r="O4406" i="1"/>
  <c r="AD4406" i="1" s="1"/>
  <c r="AE4406" i="1" s="1"/>
  <c r="AN4405" i="1"/>
  <c r="AK4405" i="1"/>
  <c r="AJ4405" i="1"/>
  <c r="AD4405" i="1"/>
  <c r="AE4405" i="1" s="1"/>
  <c r="Z4405" i="1"/>
  <c r="AB4405" i="1" s="1"/>
  <c r="X4405" i="1"/>
  <c r="W4405" i="1"/>
  <c r="V4405" i="1"/>
  <c r="U4405" i="1"/>
  <c r="O4405" i="1"/>
  <c r="AN4404" i="1"/>
  <c r="AK4404" i="1"/>
  <c r="AJ4404" i="1"/>
  <c r="X4404" i="1"/>
  <c r="W4404" i="1"/>
  <c r="V4404" i="1"/>
  <c r="Z4404" i="1" s="1"/>
  <c r="U4404" i="1"/>
  <c r="O4404" i="1"/>
  <c r="AD4404" i="1" s="1"/>
  <c r="AE4404" i="1" s="1"/>
  <c r="AN4403" i="1"/>
  <c r="AK4403" i="1"/>
  <c r="AJ4403" i="1"/>
  <c r="AD4403" i="1"/>
  <c r="AE4403" i="1" s="1"/>
  <c r="Z4403" i="1"/>
  <c r="AB4403" i="1" s="1"/>
  <c r="X4403" i="1"/>
  <c r="W4403" i="1"/>
  <c r="V4403" i="1"/>
  <c r="U4403" i="1"/>
  <c r="O4403" i="1"/>
  <c r="AN4402" i="1"/>
  <c r="AK4402" i="1"/>
  <c r="AJ4402" i="1"/>
  <c r="X4402" i="1"/>
  <c r="W4402" i="1"/>
  <c r="V4402" i="1"/>
  <c r="Z4402" i="1" s="1"/>
  <c r="U4402" i="1"/>
  <c r="O4402" i="1"/>
  <c r="AD4402" i="1" s="1"/>
  <c r="AE4402" i="1" s="1"/>
  <c r="AN4401" i="1"/>
  <c r="AK4401" i="1"/>
  <c r="AJ4401" i="1"/>
  <c r="AD4401" i="1"/>
  <c r="AE4401" i="1" s="1"/>
  <c r="Z4401" i="1"/>
  <c r="AB4401" i="1" s="1"/>
  <c r="X4401" i="1"/>
  <c r="W4401" i="1"/>
  <c r="V4401" i="1"/>
  <c r="U4401" i="1"/>
  <c r="O4401" i="1"/>
  <c r="AN4400" i="1"/>
  <c r="AK4400" i="1"/>
  <c r="AJ4400" i="1"/>
  <c r="X4400" i="1"/>
  <c r="W4400" i="1"/>
  <c r="V4400" i="1"/>
  <c r="Z4400" i="1" s="1"/>
  <c r="U4400" i="1"/>
  <c r="O4400" i="1"/>
  <c r="AD4400" i="1" s="1"/>
  <c r="AE4400" i="1" s="1"/>
  <c r="AN4399" i="1"/>
  <c r="AK4399" i="1"/>
  <c r="AJ4399" i="1"/>
  <c r="AD4399" i="1"/>
  <c r="AE4399" i="1" s="1"/>
  <c r="Z4399" i="1"/>
  <c r="AB4399" i="1" s="1"/>
  <c r="X4399" i="1"/>
  <c r="W4399" i="1"/>
  <c r="V4399" i="1"/>
  <c r="U4399" i="1"/>
  <c r="O4399" i="1"/>
  <c r="AN4398" i="1"/>
  <c r="AK4398" i="1"/>
  <c r="AJ4398" i="1"/>
  <c r="X4398" i="1"/>
  <c r="W4398" i="1"/>
  <c r="V4398" i="1"/>
  <c r="Z4398" i="1" s="1"/>
  <c r="U4398" i="1"/>
  <c r="O4398" i="1"/>
  <c r="AD4398" i="1" s="1"/>
  <c r="AE4398" i="1" s="1"/>
  <c r="AN4397" i="1"/>
  <c r="AK4397" i="1"/>
  <c r="AJ4397" i="1"/>
  <c r="AD4397" i="1"/>
  <c r="AE4397" i="1" s="1"/>
  <c r="Z4397" i="1"/>
  <c r="AB4397" i="1" s="1"/>
  <c r="X4397" i="1"/>
  <c r="W4397" i="1"/>
  <c r="V4397" i="1"/>
  <c r="U4397" i="1"/>
  <c r="O4397" i="1"/>
  <c r="AN4396" i="1"/>
  <c r="AK4396" i="1"/>
  <c r="AJ4396" i="1"/>
  <c r="X4396" i="1"/>
  <c r="W4396" i="1"/>
  <c r="V4396" i="1"/>
  <c r="Z4396" i="1" s="1"/>
  <c r="U4396" i="1"/>
  <c r="O4396" i="1"/>
  <c r="AD4396" i="1" s="1"/>
  <c r="AE4396" i="1" s="1"/>
  <c r="AN4395" i="1"/>
  <c r="AK4395" i="1"/>
  <c r="AJ4395" i="1"/>
  <c r="AD4395" i="1"/>
  <c r="AE4395" i="1" s="1"/>
  <c r="Z4395" i="1"/>
  <c r="AB4395" i="1" s="1"/>
  <c r="X4395" i="1"/>
  <c r="W4395" i="1"/>
  <c r="V4395" i="1"/>
  <c r="U4395" i="1"/>
  <c r="O4395" i="1"/>
  <c r="AN4394" i="1"/>
  <c r="AK4394" i="1"/>
  <c r="AJ4394" i="1"/>
  <c r="X4394" i="1"/>
  <c r="W4394" i="1"/>
  <c r="V4394" i="1"/>
  <c r="Z4394" i="1" s="1"/>
  <c r="U4394" i="1"/>
  <c r="O4394" i="1"/>
  <c r="AD4394" i="1" s="1"/>
  <c r="AE4394" i="1" s="1"/>
  <c r="AN4393" i="1"/>
  <c r="AK4393" i="1"/>
  <c r="AJ4393" i="1"/>
  <c r="AD4393" i="1"/>
  <c r="AE4393" i="1" s="1"/>
  <c r="Z4393" i="1"/>
  <c r="AB4393" i="1" s="1"/>
  <c r="X4393" i="1"/>
  <c r="W4393" i="1"/>
  <c r="V4393" i="1"/>
  <c r="U4393" i="1"/>
  <c r="O4393" i="1"/>
  <c r="AN4392" i="1"/>
  <c r="AK4392" i="1"/>
  <c r="AJ4392" i="1"/>
  <c r="X4392" i="1"/>
  <c r="W4392" i="1"/>
  <c r="V4392" i="1"/>
  <c r="Z4392" i="1" s="1"/>
  <c r="U4392" i="1"/>
  <c r="O4392" i="1"/>
  <c r="AD4392" i="1" s="1"/>
  <c r="AE4392" i="1" s="1"/>
  <c r="AN4391" i="1"/>
  <c r="AK4391" i="1"/>
  <c r="AJ4391" i="1"/>
  <c r="AD4391" i="1"/>
  <c r="AE4391" i="1" s="1"/>
  <c r="Z4391" i="1"/>
  <c r="AB4391" i="1" s="1"/>
  <c r="X4391" i="1"/>
  <c r="W4391" i="1"/>
  <c r="V4391" i="1"/>
  <c r="U4391" i="1"/>
  <c r="O4391" i="1"/>
  <c r="AN4390" i="1"/>
  <c r="AK4390" i="1"/>
  <c r="AJ4390" i="1"/>
  <c r="X4390" i="1"/>
  <c r="W4390" i="1"/>
  <c r="V4390" i="1"/>
  <c r="Z4390" i="1" s="1"/>
  <c r="U4390" i="1"/>
  <c r="O4390" i="1"/>
  <c r="AD4390" i="1" s="1"/>
  <c r="AE4390" i="1" s="1"/>
  <c r="AN4389" i="1"/>
  <c r="AK4389" i="1"/>
  <c r="AJ4389" i="1"/>
  <c r="AD4389" i="1"/>
  <c r="AE4389" i="1" s="1"/>
  <c r="Z4389" i="1"/>
  <c r="AB4389" i="1" s="1"/>
  <c r="X4389" i="1"/>
  <c r="W4389" i="1"/>
  <c r="V4389" i="1"/>
  <c r="U4389" i="1"/>
  <c r="O4389" i="1"/>
  <c r="AN4388" i="1"/>
  <c r="AK4388" i="1"/>
  <c r="AJ4388" i="1"/>
  <c r="X4388" i="1"/>
  <c r="W4388" i="1"/>
  <c r="V4388" i="1"/>
  <c r="Z4388" i="1" s="1"/>
  <c r="U4388" i="1"/>
  <c r="O4388" i="1"/>
  <c r="AD4388" i="1" s="1"/>
  <c r="AE4388" i="1" s="1"/>
  <c r="AN4387" i="1"/>
  <c r="AK4387" i="1"/>
  <c r="AJ4387" i="1"/>
  <c r="AD4387" i="1"/>
  <c r="AE4387" i="1" s="1"/>
  <c r="Z4387" i="1"/>
  <c r="AB4387" i="1" s="1"/>
  <c r="X4387" i="1"/>
  <c r="W4387" i="1"/>
  <c r="V4387" i="1"/>
  <c r="U4387" i="1"/>
  <c r="O4387" i="1"/>
  <c r="AN4386" i="1"/>
  <c r="AK4386" i="1"/>
  <c r="AJ4386" i="1"/>
  <c r="X4386" i="1"/>
  <c r="W4386" i="1"/>
  <c r="V4386" i="1"/>
  <c r="Z4386" i="1" s="1"/>
  <c r="U4386" i="1"/>
  <c r="O4386" i="1"/>
  <c r="AD4386" i="1" s="1"/>
  <c r="AE4386" i="1" s="1"/>
  <c r="AN4385" i="1"/>
  <c r="AK4385" i="1"/>
  <c r="AJ4385" i="1"/>
  <c r="AD4385" i="1"/>
  <c r="AE4385" i="1" s="1"/>
  <c r="Z4385" i="1"/>
  <c r="AB4385" i="1" s="1"/>
  <c r="X4385" i="1"/>
  <c r="W4385" i="1"/>
  <c r="V4385" i="1"/>
  <c r="U4385" i="1"/>
  <c r="O4385" i="1"/>
  <c r="AN4384" i="1"/>
  <c r="AK4384" i="1"/>
  <c r="AJ4384" i="1"/>
  <c r="X4384" i="1"/>
  <c r="W4384" i="1"/>
  <c r="V4384" i="1"/>
  <c r="Z4384" i="1" s="1"/>
  <c r="U4384" i="1"/>
  <c r="O4384" i="1"/>
  <c r="AD4384" i="1" s="1"/>
  <c r="AE4384" i="1" s="1"/>
  <c r="AN4383" i="1"/>
  <c r="AK4383" i="1"/>
  <c r="AJ4383" i="1"/>
  <c r="AD4383" i="1"/>
  <c r="AE4383" i="1" s="1"/>
  <c r="Z4383" i="1"/>
  <c r="AB4383" i="1" s="1"/>
  <c r="X4383" i="1"/>
  <c r="W4383" i="1"/>
  <c r="V4383" i="1"/>
  <c r="U4383" i="1"/>
  <c r="O4383" i="1"/>
  <c r="AN4382" i="1"/>
  <c r="AK4382" i="1"/>
  <c r="AJ4382" i="1"/>
  <c r="X4382" i="1"/>
  <c r="W4382" i="1"/>
  <c r="V4382" i="1"/>
  <c r="Z4382" i="1" s="1"/>
  <c r="U4382" i="1"/>
  <c r="O4382" i="1"/>
  <c r="AD4382" i="1" s="1"/>
  <c r="AE4382" i="1" s="1"/>
  <c r="AN4381" i="1"/>
  <c r="AK4381" i="1"/>
  <c r="AJ4381" i="1"/>
  <c r="AD4381" i="1"/>
  <c r="AE4381" i="1" s="1"/>
  <c r="Z4381" i="1"/>
  <c r="AB4381" i="1" s="1"/>
  <c r="X4381" i="1"/>
  <c r="W4381" i="1"/>
  <c r="V4381" i="1"/>
  <c r="U4381" i="1"/>
  <c r="O4381" i="1"/>
  <c r="AN4380" i="1"/>
  <c r="AK4380" i="1"/>
  <c r="AJ4380" i="1"/>
  <c r="X4380" i="1"/>
  <c r="W4380" i="1"/>
  <c r="V4380" i="1"/>
  <c r="Z4380" i="1" s="1"/>
  <c r="U4380" i="1"/>
  <c r="O4380" i="1"/>
  <c r="AD4380" i="1" s="1"/>
  <c r="AE4380" i="1" s="1"/>
  <c r="AN4379" i="1"/>
  <c r="AK4379" i="1"/>
  <c r="AJ4379" i="1"/>
  <c r="AD4379" i="1"/>
  <c r="AE4379" i="1" s="1"/>
  <c r="Z4379" i="1"/>
  <c r="AB4379" i="1" s="1"/>
  <c r="X4379" i="1"/>
  <c r="W4379" i="1"/>
  <c r="V4379" i="1"/>
  <c r="U4379" i="1"/>
  <c r="O4379" i="1"/>
  <c r="AN4378" i="1"/>
  <c r="AK4378" i="1"/>
  <c r="AJ4378" i="1"/>
  <c r="X4378" i="1"/>
  <c r="W4378" i="1"/>
  <c r="V4378" i="1"/>
  <c r="Z4378" i="1" s="1"/>
  <c r="U4378" i="1"/>
  <c r="O4378" i="1"/>
  <c r="AD4378" i="1" s="1"/>
  <c r="AE4378" i="1" s="1"/>
  <c r="AN4377" i="1"/>
  <c r="AK4377" i="1"/>
  <c r="AJ4377" i="1"/>
  <c r="AD4377" i="1"/>
  <c r="AE4377" i="1" s="1"/>
  <c r="Z4377" i="1"/>
  <c r="AB4377" i="1" s="1"/>
  <c r="X4377" i="1"/>
  <c r="W4377" i="1"/>
  <c r="V4377" i="1"/>
  <c r="U4377" i="1"/>
  <c r="O4377" i="1"/>
  <c r="AN4376" i="1"/>
  <c r="AK4376" i="1"/>
  <c r="AJ4376" i="1"/>
  <c r="X4376" i="1"/>
  <c r="W4376" i="1"/>
  <c r="V4376" i="1"/>
  <c r="Z4376" i="1" s="1"/>
  <c r="U4376" i="1"/>
  <c r="O4376" i="1"/>
  <c r="AD4376" i="1" s="1"/>
  <c r="AE4376" i="1" s="1"/>
  <c r="AN4375" i="1"/>
  <c r="AK4375" i="1"/>
  <c r="AJ4375" i="1"/>
  <c r="AD4375" i="1"/>
  <c r="AE4375" i="1" s="1"/>
  <c r="Z4375" i="1"/>
  <c r="AB4375" i="1" s="1"/>
  <c r="X4375" i="1"/>
  <c r="W4375" i="1"/>
  <c r="V4375" i="1"/>
  <c r="U4375" i="1"/>
  <c r="O4375" i="1"/>
  <c r="AN4374" i="1"/>
  <c r="AK4374" i="1"/>
  <c r="AJ4374" i="1"/>
  <c r="X4374" i="1"/>
  <c r="W4374" i="1"/>
  <c r="V4374" i="1"/>
  <c r="Z4374" i="1" s="1"/>
  <c r="U4374" i="1"/>
  <c r="O4374" i="1"/>
  <c r="AD4374" i="1" s="1"/>
  <c r="AE4374" i="1" s="1"/>
  <c r="AN4373" i="1"/>
  <c r="AK4373" i="1"/>
  <c r="AJ4373" i="1"/>
  <c r="AD4373" i="1"/>
  <c r="AE4373" i="1" s="1"/>
  <c r="Z4373" i="1"/>
  <c r="AB4373" i="1" s="1"/>
  <c r="X4373" i="1"/>
  <c r="W4373" i="1"/>
  <c r="V4373" i="1"/>
  <c r="U4373" i="1"/>
  <c r="O4373" i="1"/>
  <c r="AN4372" i="1"/>
  <c r="AK4372" i="1"/>
  <c r="AJ4372" i="1"/>
  <c r="X4372" i="1"/>
  <c r="W4372" i="1"/>
  <c r="V4372" i="1"/>
  <c r="Z4372" i="1" s="1"/>
  <c r="U4372" i="1"/>
  <c r="O4372" i="1"/>
  <c r="AD4372" i="1" s="1"/>
  <c r="AE4372" i="1" s="1"/>
  <c r="AN4371" i="1"/>
  <c r="AK4371" i="1"/>
  <c r="AJ4371" i="1"/>
  <c r="AD4371" i="1"/>
  <c r="AE4371" i="1" s="1"/>
  <c r="Z4371" i="1"/>
  <c r="AB4371" i="1" s="1"/>
  <c r="X4371" i="1"/>
  <c r="W4371" i="1"/>
  <c r="V4371" i="1"/>
  <c r="U4371" i="1"/>
  <c r="O4371" i="1"/>
  <c r="AN4370" i="1"/>
  <c r="AK4370" i="1"/>
  <c r="AJ4370" i="1"/>
  <c r="X4370" i="1"/>
  <c r="W4370" i="1"/>
  <c r="V4370" i="1"/>
  <c r="Z4370" i="1" s="1"/>
  <c r="U4370" i="1"/>
  <c r="O4370" i="1"/>
  <c r="AD4370" i="1" s="1"/>
  <c r="AE4370" i="1" s="1"/>
  <c r="AN4369" i="1"/>
  <c r="AK4369" i="1"/>
  <c r="AJ4369" i="1"/>
  <c r="X4369" i="1"/>
  <c r="W4369" i="1"/>
  <c r="V4369" i="1"/>
  <c r="Z4369" i="1" s="1"/>
  <c r="U4369" i="1"/>
  <c r="O4369" i="1"/>
  <c r="AN4368" i="1"/>
  <c r="AK4368" i="1"/>
  <c r="AJ4368" i="1"/>
  <c r="X4368" i="1"/>
  <c r="W4368" i="1"/>
  <c r="V4368" i="1"/>
  <c r="Z4368" i="1" s="1"/>
  <c r="U4368" i="1"/>
  <c r="O4368" i="1"/>
  <c r="AD4368" i="1" s="1"/>
  <c r="AE4368" i="1" s="1"/>
  <c r="AN4367" i="1"/>
  <c r="AK4367" i="1"/>
  <c r="AJ4367" i="1"/>
  <c r="X4367" i="1"/>
  <c r="W4367" i="1"/>
  <c r="V4367" i="1"/>
  <c r="Z4367" i="1" s="1"/>
  <c r="U4367" i="1"/>
  <c r="O4367" i="1"/>
  <c r="AD4367" i="1" s="1"/>
  <c r="AE4367" i="1" s="1"/>
  <c r="AN4366" i="1"/>
  <c r="AK4366" i="1"/>
  <c r="AJ4366" i="1"/>
  <c r="X4366" i="1"/>
  <c r="W4366" i="1"/>
  <c r="V4366" i="1"/>
  <c r="Z4366" i="1" s="1"/>
  <c r="U4366" i="1"/>
  <c r="O4366" i="1"/>
  <c r="AD4366" i="1" s="1"/>
  <c r="AE4366" i="1" s="1"/>
  <c r="AN4365" i="1"/>
  <c r="AK4365" i="1"/>
  <c r="AJ4365" i="1"/>
  <c r="X4365" i="1"/>
  <c r="W4365" i="1"/>
  <c r="V4365" i="1"/>
  <c r="Z4365" i="1" s="1"/>
  <c r="U4365" i="1"/>
  <c r="O4365" i="1"/>
  <c r="AD4365" i="1" s="1"/>
  <c r="AE4365" i="1" s="1"/>
  <c r="AN4364" i="1"/>
  <c r="AK4364" i="1"/>
  <c r="AJ4364" i="1"/>
  <c r="X4364" i="1"/>
  <c r="W4364" i="1"/>
  <c r="V4364" i="1"/>
  <c r="Z4364" i="1" s="1"/>
  <c r="U4364" i="1"/>
  <c r="O4364" i="1"/>
  <c r="AD4364" i="1" s="1"/>
  <c r="AE4364" i="1" s="1"/>
  <c r="AN4363" i="1"/>
  <c r="AK4363" i="1"/>
  <c r="AJ4363" i="1"/>
  <c r="X4363" i="1"/>
  <c r="W4363" i="1"/>
  <c r="V4363" i="1"/>
  <c r="Z4363" i="1" s="1"/>
  <c r="U4363" i="1"/>
  <c r="O4363" i="1"/>
  <c r="AD4363" i="1" s="1"/>
  <c r="AE4363" i="1" s="1"/>
  <c r="AN4362" i="1"/>
  <c r="AK4362" i="1"/>
  <c r="AJ4362" i="1"/>
  <c r="X4362" i="1"/>
  <c r="W4362" i="1"/>
  <c r="V4362" i="1"/>
  <c r="Z4362" i="1" s="1"/>
  <c r="U4362" i="1"/>
  <c r="O4362" i="1"/>
  <c r="AD4362" i="1" s="1"/>
  <c r="AE4362" i="1" s="1"/>
  <c r="AN4361" i="1"/>
  <c r="AK4361" i="1"/>
  <c r="AJ4361" i="1"/>
  <c r="X4361" i="1"/>
  <c r="W4361" i="1"/>
  <c r="V4361" i="1"/>
  <c r="Z4361" i="1" s="1"/>
  <c r="U4361" i="1"/>
  <c r="O4361" i="1"/>
  <c r="AD4361" i="1" s="1"/>
  <c r="AE4361" i="1" s="1"/>
  <c r="AN4360" i="1"/>
  <c r="AK4360" i="1"/>
  <c r="AJ4360" i="1"/>
  <c r="X4360" i="1"/>
  <c r="W4360" i="1"/>
  <c r="V4360" i="1"/>
  <c r="Z4360" i="1" s="1"/>
  <c r="U4360" i="1"/>
  <c r="O4360" i="1"/>
  <c r="AD4360" i="1" s="1"/>
  <c r="AE4360" i="1" s="1"/>
  <c r="AN4359" i="1"/>
  <c r="AK4359" i="1"/>
  <c r="AJ4359" i="1"/>
  <c r="X4359" i="1"/>
  <c r="W4359" i="1"/>
  <c r="V4359" i="1"/>
  <c r="Z4359" i="1" s="1"/>
  <c r="U4359" i="1"/>
  <c r="O4359" i="1"/>
  <c r="AD4359" i="1" s="1"/>
  <c r="AE4359" i="1" s="1"/>
  <c r="AN4358" i="1"/>
  <c r="AK4358" i="1"/>
  <c r="AJ4358" i="1"/>
  <c r="X4358" i="1"/>
  <c r="W4358" i="1"/>
  <c r="V4358" i="1"/>
  <c r="Z4358" i="1" s="1"/>
  <c r="U4358" i="1"/>
  <c r="O4358" i="1"/>
  <c r="AD4358" i="1" s="1"/>
  <c r="AE4358" i="1" s="1"/>
  <c r="AN4357" i="1"/>
  <c r="AK4357" i="1"/>
  <c r="AJ4357" i="1"/>
  <c r="X4357" i="1"/>
  <c r="W4357" i="1"/>
  <c r="V4357" i="1"/>
  <c r="Z4357" i="1" s="1"/>
  <c r="U4357" i="1"/>
  <c r="O4357" i="1"/>
  <c r="AD4357" i="1" s="1"/>
  <c r="AE4357" i="1" s="1"/>
  <c r="AN4356" i="1"/>
  <c r="AK4356" i="1"/>
  <c r="AJ4356" i="1"/>
  <c r="X4356" i="1"/>
  <c r="W4356" i="1"/>
  <c r="V4356" i="1"/>
  <c r="Z4356" i="1" s="1"/>
  <c r="U4356" i="1"/>
  <c r="O4356" i="1"/>
  <c r="AD4356" i="1" s="1"/>
  <c r="AE4356" i="1" s="1"/>
  <c r="AN4355" i="1"/>
  <c r="AK4355" i="1"/>
  <c r="AJ4355" i="1"/>
  <c r="X4355" i="1"/>
  <c r="W4355" i="1"/>
  <c r="V4355" i="1"/>
  <c r="Z4355" i="1" s="1"/>
  <c r="U4355" i="1"/>
  <c r="O4355" i="1"/>
  <c r="AD4355" i="1" s="1"/>
  <c r="AE4355" i="1" s="1"/>
  <c r="AN4354" i="1"/>
  <c r="AK4354" i="1"/>
  <c r="AJ4354" i="1"/>
  <c r="X4354" i="1"/>
  <c r="W4354" i="1"/>
  <c r="V4354" i="1"/>
  <c r="Z4354" i="1" s="1"/>
  <c r="U4354" i="1"/>
  <c r="O4354" i="1"/>
  <c r="AD4354" i="1" s="1"/>
  <c r="AE4354" i="1" s="1"/>
  <c r="AN4353" i="1"/>
  <c r="AK4353" i="1"/>
  <c r="AJ4353" i="1"/>
  <c r="X4353" i="1"/>
  <c r="W4353" i="1"/>
  <c r="V4353" i="1"/>
  <c r="Z4353" i="1" s="1"/>
  <c r="U4353" i="1"/>
  <c r="O4353" i="1"/>
  <c r="AD4353" i="1" s="1"/>
  <c r="AE4353" i="1" s="1"/>
  <c r="AN4352" i="1"/>
  <c r="AK4352" i="1"/>
  <c r="AJ4352" i="1"/>
  <c r="X4352" i="1"/>
  <c r="W4352" i="1"/>
  <c r="V4352" i="1"/>
  <c r="Z4352" i="1" s="1"/>
  <c r="U4352" i="1"/>
  <c r="O4352" i="1"/>
  <c r="AD4352" i="1" s="1"/>
  <c r="AE4352" i="1" s="1"/>
  <c r="AN4351" i="1"/>
  <c r="AK4351" i="1"/>
  <c r="AJ4351" i="1"/>
  <c r="X4351" i="1"/>
  <c r="W4351" i="1"/>
  <c r="V4351" i="1"/>
  <c r="Z4351" i="1" s="1"/>
  <c r="U4351" i="1"/>
  <c r="O4351" i="1"/>
  <c r="AD4351" i="1" s="1"/>
  <c r="AE4351" i="1" s="1"/>
  <c r="AN4350" i="1"/>
  <c r="AK4350" i="1"/>
  <c r="AJ4350" i="1"/>
  <c r="X4350" i="1"/>
  <c r="W4350" i="1"/>
  <c r="V4350" i="1"/>
  <c r="Z4350" i="1" s="1"/>
  <c r="U4350" i="1"/>
  <c r="O4350" i="1"/>
  <c r="AD4350" i="1" s="1"/>
  <c r="AE4350" i="1" s="1"/>
  <c r="AN4349" i="1"/>
  <c r="AK4349" i="1"/>
  <c r="AJ4349" i="1"/>
  <c r="X4349" i="1"/>
  <c r="W4349" i="1"/>
  <c r="V4349" i="1"/>
  <c r="Z4349" i="1" s="1"/>
  <c r="U4349" i="1"/>
  <c r="O4349" i="1"/>
  <c r="AD4349" i="1" s="1"/>
  <c r="AE4349" i="1" s="1"/>
  <c r="AN4348" i="1"/>
  <c r="AK4348" i="1"/>
  <c r="AJ4348" i="1"/>
  <c r="X4348" i="1"/>
  <c r="W4348" i="1"/>
  <c r="V4348" i="1"/>
  <c r="Z4348" i="1" s="1"/>
  <c r="U4348" i="1"/>
  <c r="O4348" i="1"/>
  <c r="AD4348" i="1" s="1"/>
  <c r="AE4348" i="1" s="1"/>
  <c r="AN4347" i="1"/>
  <c r="AK4347" i="1"/>
  <c r="AJ4347" i="1"/>
  <c r="X4347" i="1"/>
  <c r="W4347" i="1"/>
  <c r="V4347" i="1"/>
  <c r="Z4347" i="1" s="1"/>
  <c r="U4347" i="1"/>
  <c r="O4347" i="1"/>
  <c r="AD4347" i="1" s="1"/>
  <c r="AE4347" i="1" s="1"/>
  <c r="AN4346" i="1"/>
  <c r="AK4346" i="1"/>
  <c r="AJ4346" i="1"/>
  <c r="X4346" i="1"/>
  <c r="W4346" i="1"/>
  <c r="V4346" i="1"/>
  <c r="Z4346" i="1" s="1"/>
  <c r="U4346" i="1"/>
  <c r="O4346" i="1"/>
  <c r="AD4346" i="1" s="1"/>
  <c r="AE4346" i="1" s="1"/>
  <c r="AN4345" i="1"/>
  <c r="AK4345" i="1"/>
  <c r="AJ4345" i="1"/>
  <c r="X4345" i="1"/>
  <c r="W4345" i="1"/>
  <c r="V4345" i="1"/>
  <c r="Z4345" i="1" s="1"/>
  <c r="U4345" i="1"/>
  <c r="O4345" i="1"/>
  <c r="AD4345" i="1" s="1"/>
  <c r="AE4345" i="1" s="1"/>
  <c r="AN4344" i="1"/>
  <c r="AK4344" i="1"/>
  <c r="AJ4344" i="1"/>
  <c r="X4344" i="1"/>
  <c r="W4344" i="1"/>
  <c r="V4344" i="1"/>
  <c r="Z4344" i="1" s="1"/>
  <c r="U4344" i="1"/>
  <c r="O4344" i="1"/>
  <c r="AD4344" i="1" s="1"/>
  <c r="AE4344" i="1" s="1"/>
  <c r="AN4343" i="1"/>
  <c r="AK4343" i="1"/>
  <c r="AJ4343" i="1"/>
  <c r="X4343" i="1"/>
  <c r="W4343" i="1"/>
  <c r="V4343" i="1"/>
  <c r="Z4343" i="1" s="1"/>
  <c r="U4343" i="1"/>
  <c r="O4343" i="1"/>
  <c r="AD4343" i="1" s="1"/>
  <c r="AE4343" i="1" s="1"/>
  <c r="AN4342" i="1"/>
  <c r="AK4342" i="1"/>
  <c r="AJ4342" i="1"/>
  <c r="X4342" i="1"/>
  <c r="W4342" i="1"/>
  <c r="V4342" i="1"/>
  <c r="Z4342" i="1" s="1"/>
  <c r="U4342" i="1"/>
  <c r="O4342" i="1"/>
  <c r="AD4342" i="1" s="1"/>
  <c r="AE4342" i="1" s="1"/>
  <c r="AN4341" i="1"/>
  <c r="AK4341" i="1"/>
  <c r="AJ4341" i="1"/>
  <c r="X4341" i="1"/>
  <c r="W4341" i="1"/>
  <c r="V4341" i="1"/>
  <c r="Z4341" i="1" s="1"/>
  <c r="U4341" i="1"/>
  <c r="O4341" i="1"/>
  <c r="AD4341" i="1" s="1"/>
  <c r="AE4341" i="1" s="1"/>
  <c r="AN4340" i="1"/>
  <c r="AK4340" i="1"/>
  <c r="AJ4340" i="1"/>
  <c r="X4340" i="1"/>
  <c r="W4340" i="1"/>
  <c r="V4340" i="1"/>
  <c r="Z4340" i="1" s="1"/>
  <c r="U4340" i="1"/>
  <c r="O4340" i="1"/>
  <c r="AD4340" i="1" s="1"/>
  <c r="AE4340" i="1" s="1"/>
  <c r="AN4339" i="1"/>
  <c r="AK4339" i="1"/>
  <c r="AJ4339" i="1"/>
  <c r="X4339" i="1"/>
  <c r="W4339" i="1"/>
  <c r="V4339" i="1"/>
  <c r="Z4339" i="1" s="1"/>
  <c r="U4339" i="1"/>
  <c r="O4339" i="1"/>
  <c r="AD4339" i="1" s="1"/>
  <c r="AE4339" i="1" s="1"/>
  <c r="AN4338" i="1"/>
  <c r="AK4338" i="1"/>
  <c r="AJ4338" i="1"/>
  <c r="X4338" i="1"/>
  <c r="W4338" i="1"/>
  <c r="V4338" i="1"/>
  <c r="Z4338" i="1" s="1"/>
  <c r="U4338" i="1"/>
  <c r="O4338" i="1"/>
  <c r="AD4338" i="1" s="1"/>
  <c r="AE4338" i="1" s="1"/>
  <c r="AN4337" i="1"/>
  <c r="AK4337" i="1"/>
  <c r="AJ4337" i="1"/>
  <c r="X4337" i="1"/>
  <c r="W4337" i="1"/>
  <c r="V4337" i="1"/>
  <c r="Z4337" i="1" s="1"/>
  <c r="U4337" i="1"/>
  <c r="O4337" i="1"/>
  <c r="AD4337" i="1" s="1"/>
  <c r="AE4337" i="1" s="1"/>
  <c r="AN4336" i="1"/>
  <c r="AK4336" i="1"/>
  <c r="AJ4336" i="1"/>
  <c r="X4336" i="1"/>
  <c r="W4336" i="1"/>
  <c r="V4336" i="1"/>
  <c r="Z4336" i="1" s="1"/>
  <c r="U4336" i="1"/>
  <c r="O4336" i="1"/>
  <c r="AD4336" i="1" s="1"/>
  <c r="AE4336" i="1" s="1"/>
  <c r="AN4335" i="1"/>
  <c r="AK4335" i="1"/>
  <c r="AJ4335" i="1"/>
  <c r="X4335" i="1"/>
  <c r="W4335" i="1"/>
  <c r="V4335" i="1"/>
  <c r="Z4335" i="1" s="1"/>
  <c r="U4335" i="1"/>
  <c r="O4335" i="1"/>
  <c r="AD4335" i="1" s="1"/>
  <c r="AE4335" i="1" s="1"/>
  <c r="AN4334" i="1"/>
  <c r="AK4334" i="1"/>
  <c r="AJ4334" i="1"/>
  <c r="X4334" i="1"/>
  <c r="W4334" i="1"/>
  <c r="V4334" i="1"/>
  <c r="Z4334" i="1" s="1"/>
  <c r="U4334" i="1"/>
  <c r="O4334" i="1"/>
  <c r="AD4334" i="1" s="1"/>
  <c r="AE4334" i="1" s="1"/>
  <c r="AN4333" i="1"/>
  <c r="AK4333" i="1"/>
  <c r="AJ4333" i="1"/>
  <c r="X4333" i="1"/>
  <c r="W4333" i="1"/>
  <c r="V4333" i="1"/>
  <c r="Z4333" i="1" s="1"/>
  <c r="U4333" i="1"/>
  <c r="O4333" i="1"/>
  <c r="AD4333" i="1" s="1"/>
  <c r="AE4333" i="1" s="1"/>
  <c r="AN4332" i="1"/>
  <c r="AK4332" i="1"/>
  <c r="AJ4332" i="1"/>
  <c r="X4332" i="1"/>
  <c r="W4332" i="1"/>
  <c r="V4332" i="1"/>
  <c r="Z4332" i="1" s="1"/>
  <c r="U4332" i="1"/>
  <c r="O4332" i="1"/>
  <c r="AD4332" i="1" s="1"/>
  <c r="AE4332" i="1" s="1"/>
  <c r="AN4331" i="1"/>
  <c r="AK4331" i="1"/>
  <c r="AJ4331" i="1"/>
  <c r="X4331" i="1"/>
  <c r="W4331" i="1"/>
  <c r="V4331" i="1"/>
  <c r="Z4331" i="1" s="1"/>
  <c r="U4331" i="1"/>
  <c r="O4331" i="1"/>
  <c r="AD4331" i="1" s="1"/>
  <c r="AE4331" i="1" s="1"/>
  <c r="AN4330" i="1"/>
  <c r="AK4330" i="1"/>
  <c r="AJ4330" i="1"/>
  <c r="X4330" i="1"/>
  <c r="W4330" i="1"/>
  <c r="V4330" i="1"/>
  <c r="Z4330" i="1" s="1"/>
  <c r="U4330" i="1"/>
  <c r="O4330" i="1"/>
  <c r="AD4330" i="1" s="1"/>
  <c r="AE4330" i="1" s="1"/>
  <c r="AN4329" i="1"/>
  <c r="AK4329" i="1"/>
  <c r="AJ4329" i="1"/>
  <c r="X4329" i="1"/>
  <c r="W4329" i="1"/>
  <c r="V4329" i="1"/>
  <c r="Z4329" i="1" s="1"/>
  <c r="U4329" i="1"/>
  <c r="O4329" i="1"/>
  <c r="AD4329" i="1" s="1"/>
  <c r="AE4329" i="1" s="1"/>
  <c r="AN4328" i="1"/>
  <c r="AK4328" i="1"/>
  <c r="AJ4328" i="1"/>
  <c r="X4328" i="1"/>
  <c r="W4328" i="1"/>
  <c r="V4328" i="1"/>
  <c r="Z4328" i="1" s="1"/>
  <c r="U4328" i="1"/>
  <c r="O4328" i="1"/>
  <c r="AD4328" i="1" s="1"/>
  <c r="AE4328" i="1" s="1"/>
  <c r="AN4327" i="1"/>
  <c r="AK4327" i="1"/>
  <c r="AJ4327" i="1"/>
  <c r="X4327" i="1"/>
  <c r="W4327" i="1"/>
  <c r="V4327" i="1"/>
  <c r="Z4327" i="1" s="1"/>
  <c r="U4327" i="1"/>
  <c r="O4327" i="1"/>
  <c r="AD4327" i="1" s="1"/>
  <c r="AE4327" i="1" s="1"/>
  <c r="AN4326" i="1"/>
  <c r="AK4326" i="1"/>
  <c r="AJ4326" i="1"/>
  <c r="X4326" i="1"/>
  <c r="W4326" i="1"/>
  <c r="V4326" i="1"/>
  <c r="Z4326" i="1" s="1"/>
  <c r="U4326" i="1"/>
  <c r="O4326" i="1"/>
  <c r="AD4326" i="1" s="1"/>
  <c r="AE4326" i="1" s="1"/>
  <c r="AN4325" i="1"/>
  <c r="AK4325" i="1"/>
  <c r="AJ4325" i="1"/>
  <c r="X4325" i="1"/>
  <c r="W4325" i="1"/>
  <c r="V4325" i="1"/>
  <c r="Z4325" i="1" s="1"/>
  <c r="U4325" i="1"/>
  <c r="O4325" i="1"/>
  <c r="AD4325" i="1" s="1"/>
  <c r="AE4325" i="1" s="1"/>
  <c r="AN4324" i="1"/>
  <c r="AK4324" i="1"/>
  <c r="AJ4324" i="1"/>
  <c r="X4324" i="1"/>
  <c r="W4324" i="1"/>
  <c r="V4324" i="1"/>
  <c r="Z4324" i="1" s="1"/>
  <c r="U4324" i="1"/>
  <c r="O4324" i="1"/>
  <c r="AD4324" i="1" s="1"/>
  <c r="AE4324" i="1" s="1"/>
  <c r="AN4323" i="1"/>
  <c r="AK4323" i="1"/>
  <c r="AJ4323" i="1"/>
  <c r="X4323" i="1"/>
  <c r="W4323" i="1"/>
  <c r="V4323" i="1"/>
  <c r="Z4323" i="1" s="1"/>
  <c r="U4323" i="1"/>
  <c r="O4323" i="1"/>
  <c r="AD4323" i="1" s="1"/>
  <c r="AE4323" i="1" s="1"/>
  <c r="AN4322" i="1"/>
  <c r="AK4322" i="1"/>
  <c r="AJ4322" i="1"/>
  <c r="X4322" i="1"/>
  <c r="W4322" i="1"/>
  <c r="V4322" i="1"/>
  <c r="Z4322" i="1" s="1"/>
  <c r="U4322" i="1"/>
  <c r="O4322" i="1"/>
  <c r="AD4322" i="1" s="1"/>
  <c r="AE4322" i="1" s="1"/>
  <c r="AN4321" i="1"/>
  <c r="AK4321" i="1"/>
  <c r="AJ4321" i="1"/>
  <c r="X4321" i="1"/>
  <c r="W4321" i="1"/>
  <c r="V4321" i="1"/>
  <c r="Z4321" i="1" s="1"/>
  <c r="U4321" i="1"/>
  <c r="O4321" i="1"/>
  <c r="AD4321" i="1" s="1"/>
  <c r="AE4321" i="1" s="1"/>
  <c r="AN4320" i="1"/>
  <c r="AK4320" i="1"/>
  <c r="AJ4320" i="1"/>
  <c r="X4320" i="1"/>
  <c r="W4320" i="1"/>
  <c r="V4320" i="1"/>
  <c r="Z4320" i="1" s="1"/>
  <c r="U4320" i="1"/>
  <c r="O4320" i="1"/>
  <c r="AD4320" i="1" s="1"/>
  <c r="AE4320" i="1" s="1"/>
  <c r="AN4319" i="1"/>
  <c r="AK4319" i="1"/>
  <c r="AJ4319" i="1"/>
  <c r="X4319" i="1"/>
  <c r="W4319" i="1"/>
  <c r="V4319" i="1"/>
  <c r="Z4319" i="1" s="1"/>
  <c r="U4319" i="1"/>
  <c r="O4319" i="1"/>
  <c r="AD4319" i="1" s="1"/>
  <c r="AE4319" i="1" s="1"/>
  <c r="AN4318" i="1"/>
  <c r="AK4318" i="1"/>
  <c r="AJ4318" i="1"/>
  <c r="X4318" i="1"/>
  <c r="W4318" i="1"/>
  <c r="V4318" i="1"/>
  <c r="Z4318" i="1" s="1"/>
  <c r="U4318" i="1"/>
  <c r="O4318" i="1"/>
  <c r="AD4318" i="1" s="1"/>
  <c r="AE4318" i="1" s="1"/>
  <c r="AN4317" i="1"/>
  <c r="AK4317" i="1"/>
  <c r="AJ4317" i="1"/>
  <c r="X4317" i="1"/>
  <c r="W4317" i="1"/>
  <c r="V4317" i="1"/>
  <c r="Z4317" i="1" s="1"/>
  <c r="U4317" i="1"/>
  <c r="O4317" i="1"/>
  <c r="AD4317" i="1" s="1"/>
  <c r="AE4317" i="1" s="1"/>
  <c r="AN4316" i="1"/>
  <c r="AK4316" i="1"/>
  <c r="AJ4316" i="1"/>
  <c r="X4316" i="1"/>
  <c r="W4316" i="1"/>
  <c r="V4316" i="1"/>
  <c r="Z4316" i="1" s="1"/>
  <c r="U4316" i="1"/>
  <c r="O4316" i="1"/>
  <c r="AD4316" i="1" s="1"/>
  <c r="AE4316" i="1" s="1"/>
  <c r="AN4315" i="1"/>
  <c r="AK4315" i="1"/>
  <c r="AJ4315" i="1"/>
  <c r="X4315" i="1"/>
  <c r="W4315" i="1"/>
  <c r="V4315" i="1"/>
  <c r="Z4315" i="1" s="1"/>
  <c r="U4315" i="1"/>
  <c r="O4315" i="1"/>
  <c r="AD4315" i="1" s="1"/>
  <c r="AE4315" i="1" s="1"/>
  <c r="AN4314" i="1"/>
  <c r="AK4314" i="1"/>
  <c r="AJ4314" i="1"/>
  <c r="X4314" i="1"/>
  <c r="W4314" i="1"/>
  <c r="V4314" i="1"/>
  <c r="Z4314" i="1" s="1"/>
  <c r="U4314" i="1"/>
  <c r="O4314" i="1"/>
  <c r="AD4314" i="1" s="1"/>
  <c r="AE4314" i="1" s="1"/>
  <c r="AN4313" i="1"/>
  <c r="AK4313" i="1"/>
  <c r="AJ4313" i="1"/>
  <c r="X4313" i="1"/>
  <c r="W4313" i="1"/>
  <c r="V4313" i="1"/>
  <c r="Z4313" i="1" s="1"/>
  <c r="U4313" i="1"/>
  <c r="O4313" i="1"/>
  <c r="AD4313" i="1" s="1"/>
  <c r="AE4313" i="1" s="1"/>
  <c r="AN4312" i="1"/>
  <c r="AK4312" i="1"/>
  <c r="AJ4312" i="1"/>
  <c r="X4312" i="1"/>
  <c r="W4312" i="1"/>
  <c r="V4312" i="1"/>
  <c r="Z4312" i="1" s="1"/>
  <c r="U4312" i="1"/>
  <c r="O4312" i="1"/>
  <c r="AD4312" i="1" s="1"/>
  <c r="AE4312" i="1" s="1"/>
  <c r="AN4311" i="1"/>
  <c r="AK4311" i="1"/>
  <c r="AJ4311" i="1"/>
  <c r="X4311" i="1"/>
  <c r="W4311" i="1"/>
  <c r="V4311" i="1"/>
  <c r="Z4311" i="1" s="1"/>
  <c r="U4311" i="1"/>
  <c r="O4311" i="1"/>
  <c r="AD4311" i="1" s="1"/>
  <c r="AE4311" i="1" s="1"/>
  <c r="AN4310" i="1"/>
  <c r="AK4310" i="1"/>
  <c r="AJ4310" i="1"/>
  <c r="X4310" i="1"/>
  <c r="W4310" i="1"/>
  <c r="V4310" i="1"/>
  <c r="Z4310" i="1" s="1"/>
  <c r="U4310" i="1"/>
  <c r="O4310" i="1"/>
  <c r="AD4310" i="1" s="1"/>
  <c r="AE4310" i="1" s="1"/>
  <c r="AN4309" i="1"/>
  <c r="AK4309" i="1"/>
  <c r="AJ4309" i="1"/>
  <c r="X4309" i="1"/>
  <c r="W4309" i="1"/>
  <c r="V4309" i="1"/>
  <c r="Z4309" i="1" s="1"/>
  <c r="U4309" i="1"/>
  <c r="O4309" i="1"/>
  <c r="AD4309" i="1" s="1"/>
  <c r="AE4309" i="1" s="1"/>
  <c r="AN4308" i="1"/>
  <c r="AK4308" i="1"/>
  <c r="AJ4308" i="1"/>
  <c r="X4308" i="1"/>
  <c r="W4308" i="1"/>
  <c r="V4308" i="1"/>
  <c r="Z4308" i="1" s="1"/>
  <c r="U4308" i="1"/>
  <c r="O4308" i="1"/>
  <c r="AD4308" i="1" s="1"/>
  <c r="AE4308" i="1" s="1"/>
  <c r="AN4307" i="1"/>
  <c r="AK4307" i="1"/>
  <c r="AJ4307" i="1"/>
  <c r="X4307" i="1"/>
  <c r="W4307" i="1"/>
  <c r="V4307" i="1"/>
  <c r="Z4307" i="1" s="1"/>
  <c r="U4307" i="1"/>
  <c r="O4307" i="1"/>
  <c r="AD4307" i="1" s="1"/>
  <c r="AE4307" i="1" s="1"/>
  <c r="AN4306" i="1"/>
  <c r="AK4306" i="1"/>
  <c r="AJ4306" i="1"/>
  <c r="X4306" i="1"/>
  <c r="W4306" i="1"/>
  <c r="V4306" i="1"/>
  <c r="Z4306" i="1" s="1"/>
  <c r="U4306" i="1"/>
  <c r="O4306" i="1"/>
  <c r="AD4306" i="1" s="1"/>
  <c r="AE4306" i="1" s="1"/>
  <c r="AN4305" i="1"/>
  <c r="AK4305" i="1"/>
  <c r="AJ4305" i="1"/>
  <c r="X4305" i="1"/>
  <c r="W4305" i="1"/>
  <c r="V4305" i="1"/>
  <c r="Z4305" i="1" s="1"/>
  <c r="U4305" i="1"/>
  <c r="O4305" i="1"/>
  <c r="AD4305" i="1" s="1"/>
  <c r="AE4305" i="1" s="1"/>
  <c r="AN4304" i="1"/>
  <c r="AK4304" i="1"/>
  <c r="AJ4304" i="1"/>
  <c r="X4304" i="1"/>
  <c r="W4304" i="1"/>
  <c r="V4304" i="1"/>
  <c r="Z4304" i="1" s="1"/>
  <c r="U4304" i="1"/>
  <c r="O4304" i="1"/>
  <c r="AD4304" i="1" s="1"/>
  <c r="AE4304" i="1" s="1"/>
  <c r="AN4303" i="1"/>
  <c r="AK4303" i="1"/>
  <c r="AJ4303" i="1"/>
  <c r="X4303" i="1"/>
  <c r="W4303" i="1"/>
  <c r="V4303" i="1"/>
  <c r="Z4303" i="1" s="1"/>
  <c r="U4303" i="1"/>
  <c r="O4303" i="1"/>
  <c r="AD4303" i="1" s="1"/>
  <c r="AE4303" i="1" s="1"/>
  <c r="AN4302" i="1"/>
  <c r="AK4302" i="1"/>
  <c r="AJ4302" i="1"/>
  <c r="X4302" i="1"/>
  <c r="W4302" i="1"/>
  <c r="V4302" i="1"/>
  <c r="Z4302" i="1" s="1"/>
  <c r="U4302" i="1"/>
  <c r="O4302" i="1"/>
  <c r="AD4302" i="1" s="1"/>
  <c r="AE4302" i="1" s="1"/>
  <c r="AN4301" i="1"/>
  <c r="AK4301" i="1"/>
  <c r="AJ4301" i="1"/>
  <c r="X4301" i="1"/>
  <c r="W4301" i="1"/>
  <c r="V4301" i="1"/>
  <c r="Z4301" i="1" s="1"/>
  <c r="U4301" i="1"/>
  <c r="O4301" i="1"/>
  <c r="AD4301" i="1" s="1"/>
  <c r="AE4301" i="1" s="1"/>
  <c r="AN4300" i="1"/>
  <c r="AK4300" i="1"/>
  <c r="AJ4300" i="1"/>
  <c r="X4300" i="1"/>
  <c r="W4300" i="1"/>
  <c r="V4300" i="1"/>
  <c r="Z4300" i="1" s="1"/>
  <c r="U4300" i="1"/>
  <c r="O4300" i="1"/>
  <c r="AD4300" i="1" s="1"/>
  <c r="AE4300" i="1" s="1"/>
  <c r="AN4299" i="1"/>
  <c r="AK4299" i="1"/>
  <c r="AJ4299" i="1"/>
  <c r="X4299" i="1"/>
  <c r="W4299" i="1"/>
  <c r="V4299" i="1"/>
  <c r="Z4299" i="1" s="1"/>
  <c r="U4299" i="1"/>
  <c r="O4299" i="1"/>
  <c r="AD4299" i="1" s="1"/>
  <c r="AE4299" i="1" s="1"/>
  <c r="AN4298" i="1"/>
  <c r="AK4298" i="1"/>
  <c r="AJ4298" i="1"/>
  <c r="X4298" i="1"/>
  <c r="W4298" i="1"/>
  <c r="V4298" i="1"/>
  <c r="Z4298" i="1" s="1"/>
  <c r="U4298" i="1"/>
  <c r="O4298" i="1"/>
  <c r="AD4298" i="1" s="1"/>
  <c r="AE4298" i="1" s="1"/>
  <c r="AN4297" i="1"/>
  <c r="AK4297" i="1"/>
  <c r="AJ4297" i="1"/>
  <c r="X4297" i="1"/>
  <c r="W4297" i="1"/>
  <c r="V4297" i="1"/>
  <c r="Z4297" i="1" s="1"/>
  <c r="U4297" i="1"/>
  <c r="O4297" i="1"/>
  <c r="AD4297" i="1" s="1"/>
  <c r="AE4297" i="1" s="1"/>
  <c r="AN4296" i="1"/>
  <c r="AK4296" i="1"/>
  <c r="AJ4296" i="1"/>
  <c r="X4296" i="1"/>
  <c r="W4296" i="1"/>
  <c r="V4296" i="1"/>
  <c r="Z4296" i="1" s="1"/>
  <c r="U4296" i="1"/>
  <c r="O4296" i="1"/>
  <c r="AD4296" i="1" s="1"/>
  <c r="AE4296" i="1" s="1"/>
  <c r="AN4295" i="1"/>
  <c r="AK4295" i="1"/>
  <c r="AJ4295" i="1"/>
  <c r="X4295" i="1"/>
  <c r="W4295" i="1"/>
  <c r="V4295" i="1"/>
  <c r="Z4295" i="1" s="1"/>
  <c r="U4295" i="1"/>
  <c r="O4295" i="1"/>
  <c r="AD4295" i="1" s="1"/>
  <c r="AE4295" i="1" s="1"/>
  <c r="AN4294" i="1"/>
  <c r="AK4294" i="1"/>
  <c r="AJ4294" i="1"/>
  <c r="X4294" i="1"/>
  <c r="W4294" i="1"/>
  <c r="V4294" i="1"/>
  <c r="Z4294" i="1" s="1"/>
  <c r="U4294" i="1"/>
  <c r="O4294" i="1"/>
  <c r="AD4294" i="1" s="1"/>
  <c r="AE4294" i="1" s="1"/>
  <c r="AN4293" i="1"/>
  <c r="AK4293" i="1"/>
  <c r="AJ4293" i="1"/>
  <c r="X4293" i="1"/>
  <c r="W4293" i="1"/>
  <c r="V4293" i="1"/>
  <c r="Z4293" i="1" s="1"/>
  <c r="U4293" i="1"/>
  <c r="O4293" i="1"/>
  <c r="AD4293" i="1" s="1"/>
  <c r="AE4293" i="1" s="1"/>
  <c r="AN4292" i="1"/>
  <c r="AK4292" i="1"/>
  <c r="AJ4292" i="1"/>
  <c r="X4292" i="1"/>
  <c r="W4292" i="1"/>
  <c r="V4292" i="1"/>
  <c r="Z4292" i="1" s="1"/>
  <c r="U4292" i="1"/>
  <c r="O4292" i="1"/>
  <c r="AD4292" i="1" s="1"/>
  <c r="AE4292" i="1" s="1"/>
  <c r="AN4291" i="1"/>
  <c r="AK4291" i="1"/>
  <c r="AJ4291" i="1"/>
  <c r="X4291" i="1"/>
  <c r="W4291" i="1"/>
  <c r="V4291" i="1"/>
  <c r="Z4291" i="1" s="1"/>
  <c r="U4291" i="1"/>
  <c r="O4291" i="1"/>
  <c r="AD4291" i="1" s="1"/>
  <c r="AE4291" i="1" s="1"/>
  <c r="AN4290" i="1"/>
  <c r="AK4290" i="1"/>
  <c r="AJ4290" i="1"/>
  <c r="X4290" i="1"/>
  <c r="W4290" i="1"/>
  <c r="V4290" i="1"/>
  <c r="Z4290" i="1" s="1"/>
  <c r="U4290" i="1"/>
  <c r="O4290" i="1"/>
  <c r="AD4290" i="1" s="1"/>
  <c r="AE4290" i="1" s="1"/>
  <c r="AN4289" i="1"/>
  <c r="AK4289" i="1"/>
  <c r="AJ4289" i="1"/>
  <c r="X4289" i="1"/>
  <c r="W4289" i="1"/>
  <c r="V4289" i="1"/>
  <c r="Z4289" i="1" s="1"/>
  <c r="U4289" i="1"/>
  <c r="O4289" i="1"/>
  <c r="AD4289" i="1" s="1"/>
  <c r="AE4289" i="1" s="1"/>
  <c r="AN4288" i="1"/>
  <c r="AK4288" i="1"/>
  <c r="AJ4288" i="1"/>
  <c r="X4288" i="1"/>
  <c r="W4288" i="1"/>
  <c r="V4288" i="1"/>
  <c r="Z4288" i="1" s="1"/>
  <c r="U4288" i="1"/>
  <c r="O4288" i="1"/>
  <c r="AD4288" i="1" s="1"/>
  <c r="AE4288" i="1" s="1"/>
  <c r="AN4287" i="1"/>
  <c r="AK4287" i="1"/>
  <c r="AJ4287" i="1"/>
  <c r="X4287" i="1"/>
  <c r="W4287" i="1"/>
  <c r="V4287" i="1"/>
  <c r="Z4287" i="1" s="1"/>
  <c r="U4287" i="1"/>
  <c r="O4287" i="1"/>
  <c r="AD4287" i="1" s="1"/>
  <c r="AE4287" i="1" s="1"/>
  <c r="AN4286" i="1"/>
  <c r="AK4286" i="1"/>
  <c r="AJ4286" i="1"/>
  <c r="X4286" i="1"/>
  <c r="W4286" i="1"/>
  <c r="V4286" i="1"/>
  <c r="Z4286" i="1" s="1"/>
  <c r="U4286" i="1"/>
  <c r="O4286" i="1"/>
  <c r="AD4286" i="1" s="1"/>
  <c r="AE4286" i="1" s="1"/>
  <c r="AN4285" i="1"/>
  <c r="AK4285" i="1"/>
  <c r="AJ4285" i="1"/>
  <c r="X4285" i="1"/>
  <c r="W4285" i="1"/>
  <c r="V4285" i="1"/>
  <c r="Z4285" i="1" s="1"/>
  <c r="U4285" i="1"/>
  <c r="O4285" i="1"/>
  <c r="AD4285" i="1" s="1"/>
  <c r="AE4285" i="1" s="1"/>
  <c r="AN4284" i="1"/>
  <c r="AK4284" i="1"/>
  <c r="AJ4284" i="1"/>
  <c r="X4284" i="1"/>
  <c r="W4284" i="1"/>
  <c r="V4284" i="1"/>
  <c r="Z4284" i="1" s="1"/>
  <c r="U4284" i="1"/>
  <c r="O4284" i="1"/>
  <c r="AD4284" i="1" s="1"/>
  <c r="AE4284" i="1" s="1"/>
  <c r="AN4283" i="1"/>
  <c r="AK4283" i="1"/>
  <c r="AJ4283" i="1"/>
  <c r="X4283" i="1"/>
  <c r="W4283" i="1"/>
  <c r="V4283" i="1"/>
  <c r="Z4283" i="1" s="1"/>
  <c r="U4283" i="1"/>
  <c r="O4283" i="1"/>
  <c r="AD4283" i="1" s="1"/>
  <c r="AE4283" i="1" s="1"/>
  <c r="AN4282" i="1"/>
  <c r="AK4282" i="1"/>
  <c r="AJ4282" i="1"/>
  <c r="X4282" i="1"/>
  <c r="W4282" i="1"/>
  <c r="V4282" i="1"/>
  <c r="Z4282" i="1" s="1"/>
  <c r="U4282" i="1"/>
  <c r="O4282" i="1"/>
  <c r="AD4282" i="1" s="1"/>
  <c r="AE4282" i="1" s="1"/>
  <c r="AN4281" i="1"/>
  <c r="AK4281" i="1"/>
  <c r="AJ4281" i="1"/>
  <c r="X4281" i="1"/>
  <c r="W4281" i="1"/>
  <c r="V4281" i="1"/>
  <c r="Z4281" i="1" s="1"/>
  <c r="U4281" i="1"/>
  <c r="O4281" i="1"/>
  <c r="AD4281" i="1" s="1"/>
  <c r="AE4281" i="1" s="1"/>
  <c r="AN4280" i="1"/>
  <c r="AK4280" i="1"/>
  <c r="AJ4280" i="1"/>
  <c r="X4280" i="1"/>
  <c r="W4280" i="1"/>
  <c r="V4280" i="1"/>
  <c r="Z4280" i="1" s="1"/>
  <c r="U4280" i="1"/>
  <c r="O4280" i="1"/>
  <c r="AD4280" i="1" s="1"/>
  <c r="AE4280" i="1" s="1"/>
  <c r="AN4279" i="1"/>
  <c r="AK4279" i="1"/>
  <c r="AJ4279" i="1"/>
  <c r="X4279" i="1"/>
  <c r="W4279" i="1"/>
  <c r="V4279" i="1"/>
  <c r="Z4279" i="1" s="1"/>
  <c r="U4279" i="1"/>
  <c r="O4279" i="1"/>
  <c r="AD4279" i="1" s="1"/>
  <c r="AE4279" i="1" s="1"/>
  <c r="AN4278" i="1"/>
  <c r="AK4278" i="1"/>
  <c r="AJ4278" i="1"/>
  <c r="X4278" i="1"/>
  <c r="W4278" i="1"/>
  <c r="V4278" i="1"/>
  <c r="Z4278" i="1" s="1"/>
  <c r="U4278" i="1"/>
  <c r="O4278" i="1"/>
  <c r="AD4278" i="1" s="1"/>
  <c r="AE4278" i="1" s="1"/>
  <c r="AN4277" i="1"/>
  <c r="AK4277" i="1"/>
  <c r="AJ4277" i="1"/>
  <c r="X4277" i="1"/>
  <c r="W4277" i="1"/>
  <c r="V4277" i="1"/>
  <c r="Z4277" i="1" s="1"/>
  <c r="U4277" i="1"/>
  <c r="O4277" i="1"/>
  <c r="AD4277" i="1" s="1"/>
  <c r="AE4277" i="1" s="1"/>
  <c r="AN4276" i="1"/>
  <c r="AK4276" i="1"/>
  <c r="AJ4276" i="1"/>
  <c r="X4276" i="1"/>
  <c r="W4276" i="1"/>
  <c r="V4276" i="1"/>
  <c r="Z4276" i="1" s="1"/>
  <c r="U4276" i="1"/>
  <c r="O4276" i="1"/>
  <c r="AD4276" i="1" s="1"/>
  <c r="AE4276" i="1" s="1"/>
  <c r="AN4275" i="1"/>
  <c r="AK4275" i="1"/>
  <c r="AJ4275" i="1"/>
  <c r="X4275" i="1"/>
  <c r="W4275" i="1"/>
  <c r="V4275" i="1"/>
  <c r="Z4275" i="1" s="1"/>
  <c r="U4275" i="1"/>
  <c r="O4275" i="1"/>
  <c r="AD4275" i="1" s="1"/>
  <c r="AE4275" i="1" s="1"/>
  <c r="AN4274" i="1"/>
  <c r="AK4274" i="1"/>
  <c r="AJ4274" i="1"/>
  <c r="X4274" i="1"/>
  <c r="W4274" i="1"/>
  <c r="V4274" i="1"/>
  <c r="Z4274" i="1" s="1"/>
  <c r="U4274" i="1"/>
  <c r="O4274" i="1"/>
  <c r="AD4274" i="1" s="1"/>
  <c r="AE4274" i="1" s="1"/>
  <c r="AN4273" i="1"/>
  <c r="AK4273" i="1"/>
  <c r="AJ4273" i="1"/>
  <c r="X4273" i="1"/>
  <c r="W4273" i="1"/>
  <c r="V4273" i="1"/>
  <c r="Z4273" i="1" s="1"/>
  <c r="U4273" i="1"/>
  <c r="O4273" i="1"/>
  <c r="AD4273" i="1" s="1"/>
  <c r="AE4273" i="1" s="1"/>
  <c r="AN4272" i="1"/>
  <c r="AK4272" i="1"/>
  <c r="AJ4272" i="1"/>
  <c r="X4272" i="1"/>
  <c r="W4272" i="1"/>
  <c r="V4272" i="1"/>
  <c r="Z4272" i="1" s="1"/>
  <c r="U4272" i="1"/>
  <c r="O4272" i="1"/>
  <c r="AD4272" i="1" s="1"/>
  <c r="AE4272" i="1" s="1"/>
  <c r="AN4271" i="1"/>
  <c r="AK4271" i="1"/>
  <c r="AJ4271" i="1"/>
  <c r="X4271" i="1"/>
  <c r="W4271" i="1"/>
  <c r="V4271" i="1"/>
  <c r="Z4271" i="1" s="1"/>
  <c r="U4271" i="1"/>
  <c r="O4271" i="1"/>
  <c r="AD4271" i="1" s="1"/>
  <c r="AE4271" i="1" s="1"/>
  <c r="AN4270" i="1"/>
  <c r="AK4270" i="1"/>
  <c r="AJ4270" i="1"/>
  <c r="X4270" i="1"/>
  <c r="W4270" i="1"/>
  <c r="V4270" i="1"/>
  <c r="Z4270" i="1" s="1"/>
  <c r="U4270" i="1"/>
  <c r="O4270" i="1"/>
  <c r="AD4270" i="1" s="1"/>
  <c r="AE4270" i="1" s="1"/>
  <c r="AN4269" i="1"/>
  <c r="AK4269" i="1"/>
  <c r="AJ4269" i="1"/>
  <c r="X4269" i="1"/>
  <c r="W4269" i="1"/>
  <c r="V4269" i="1"/>
  <c r="Z4269" i="1" s="1"/>
  <c r="U4269" i="1"/>
  <c r="O4269" i="1"/>
  <c r="AD4269" i="1" s="1"/>
  <c r="AE4269" i="1" s="1"/>
  <c r="AN4268" i="1"/>
  <c r="AK4268" i="1"/>
  <c r="AJ4268" i="1"/>
  <c r="X4268" i="1"/>
  <c r="W4268" i="1"/>
  <c r="V4268" i="1"/>
  <c r="Z4268" i="1" s="1"/>
  <c r="U4268" i="1"/>
  <c r="O4268" i="1"/>
  <c r="AD4268" i="1" s="1"/>
  <c r="AE4268" i="1" s="1"/>
  <c r="AN4267" i="1"/>
  <c r="AK4267" i="1"/>
  <c r="AJ4267" i="1"/>
  <c r="X4267" i="1"/>
  <c r="W4267" i="1"/>
  <c r="V4267" i="1"/>
  <c r="Z4267" i="1" s="1"/>
  <c r="U4267" i="1"/>
  <c r="O4267" i="1"/>
  <c r="AD4267" i="1" s="1"/>
  <c r="AE4267" i="1" s="1"/>
  <c r="AN4266" i="1"/>
  <c r="AK4266" i="1"/>
  <c r="AJ4266" i="1"/>
  <c r="X4266" i="1"/>
  <c r="W4266" i="1"/>
  <c r="V4266" i="1"/>
  <c r="Z4266" i="1" s="1"/>
  <c r="U4266" i="1"/>
  <c r="O4266" i="1"/>
  <c r="AD4266" i="1" s="1"/>
  <c r="AE4266" i="1" s="1"/>
  <c r="AN4265" i="1"/>
  <c r="AK4265" i="1"/>
  <c r="AJ4265" i="1"/>
  <c r="X4265" i="1"/>
  <c r="W4265" i="1"/>
  <c r="V4265" i="1"/>
  <c r="Z4265" i="1" s="1"/>
  <c r="U4265" i="1"/>
  <c r="O4265" i="1"/>
  <c r="AD4265" i="1" s="1"/>
  <c r="AE4265" i="1" s="1"/>
  <c r="AN4264" i="1"/>
  <c r="AK4264" i="1"/>
  <c r="AJ4264" i="1"/>
  <c r="X4264" i="1"/>
  <c r="W4264" i="1"/>
  <c r="V4264" i="1"/>
  <c r="Z4264" i="1" s="1"/>
  <c r="U4264" i="1"/>
  <c r="O4264" i="1"/>
  <c r="AD4264" i="1" s="1"/>
  <c r="AE4264" i="1" s="1"/>
  <c r="AN4263" i="1"/>
  <c r="AK4263" i="1"/>
  <c r="AJ4263" i="1"/>
  <c r="X4263" i="1"/>
  <c r="W4263" i="1"/>
  <c r="V4263" i="1"/>
  <c r="Z4263" i="1" s="1"/>
  <c r="U4263" i="1"/>
  <c r="O4263" i="1"/>
  <c r="AD4263" i="1" s="1"/>
  <c r="AE4263" i="1" s="1"/>
  <c r="AN4262" i="1"/>
  <c r="AK4262" i="1"/>
  <c r="AJ4262" i="1"/>
  <c r="X4262" i="1"/>
  <c r="W4262" i="1"/>
  <c r="V4262" i="1"/>
  <c r="Z4262" i="1" s="1"/>
  <c r="U4262" i="1"/>
  <c r="O4262" i="1"/>
  <c r="AD4262" i="1" s="1"/>
  <c r="AE4262" i="1" s="1"/>
  <c r="AN4261" i="1"/>
  <c r="AK4261" i="1"/>
  <c r="AJ4261" i="1"/>
  <c r="X4261" i="1"/>
  <c r="W4261" i="1"/>
  <c r="V4261" i="1"/>
  <c r="Z4261" i="1" s="1"/>
  <c r="U4261" i="1"/>
  <c r="O4261" i="1"/>
  <c r="AD4261" i="1" s="1"/>
  <c r="AE4261" i="1" s="1"/>
  <c r="AN4260" i="1"/>
  <c r="AK4260" i="1"/>
  <c r="AJ4260" i="1"/>
  <c r="X4260" i="1"/>
  <c r="W4260" i="1"/>
  <c r="V4260" i="1"/>
  <c r="Z4260" i="1" s="1"/>
  <c r="U4260" i="1"/>
  <c r="O4260" i="1"/>
  <c r="AD4260" i="1" s="1"/>
  <c r="AE4260" i="1" s="1"/>
  <c r="AN4259" i="1"/>
  <c r="AK4259" i="1"/>
  <c r="AJ4259" i="1"/>
  <c r="X4259" i="1"/>
  <c r="W4259" i="1"/>
  <c r="V4259" i="1"/>
  <c r="Z4259" i="1" s="1"/>
  <c r="U4259" i="1"/>
  <c r="O4259" i="1"/>
  <c r="AD4259" i="1" s="1"/>
  <c r="AE4259" i="1" s="1"/>
  <c r="AN4258" i="1"/>
  <c r="AK4258" i="1"/>
  <c r="AJ4258" i="1"/>
  <c r="X4258" i="1"/>
  <c r="W4258" i="1"/>
  <c r="V4258" i="1"/>
  <c r="Z4258" i="1" s="1"/>
  <c r="U4258" i="1"/>
  <c r="O4258" i="1"/>
  <c r="AD4258" i="1" s="1"/>
  <c r="AE4258" i="1" s="1"/>
  <c r="AN4257" i="1"/>
  <c r="AK4257" i="1"/>
  <c r="AJ4257" i="1"/>
  <c r="X4257" i="1"/>
  <c r="W4257" i="1"/>
  <c r="V4257" i="1"/>
  <c r="Z4257" i="1" s="1"/>
  <c r="U4257" i="1"/>
  <c r="O4257" i="1"/>
  <c r="AD4257" i="1" s="1"/>
  <c r="AE4257" i="1" s="1"/>
  <c r="AN4256" i="1"/>
  <c r="AK4256" i="1"/>
  <c r="AJ4256" i="1"/>
  <c r="X4256" i="1"/>
  <c r="W4256" i="1"/>
  <c r="V4256" i="1"/>
  <c r="Z4256" i="1" s="1"/>
  <c r="U4256" i="1"/>
  <c r="O4256" i="1"/>
  <c r="AD4256" i="1" s="1"/>
  <c r="AE4256" i="1" s="1"/>
  <c r="AN4255" i="1"/>
  <c r="AK4255" i="1"/>
  <c r="AJ4255" i="1"/>
  <c r="X4255" i="1"/>
  <c r="W4255" i="1"/>
  <c r="V4255" i="1"/>
  <c r="Z4255" i="1" s="1"/>
  <c r="U4255" i="1"/>
  <c r="O4255" i="1"/>
  <c r="AD4255" i="1" s="1"/>
  <c r="AE4255" i="1" s="1"/>
  <c r="AN4254" i="1"/>
  <c r="AK4254" i="1"/>
  <c r="AJ4254" i="1"/>
  <c r="X4254" i="1"/>
  <c r="W4254" i="1"/>
  <c r="V4254" i="1"/>
  <c r="Z4254" i="1" s="1"/>
  <c r="U4254" i="1"/>
  <c r="O4254" i="1"/>
  <c r="AD4254" i="1" s="1"/>
  <c r="AE4254" i="1" s="1"/>
  <c r="AN4253" i="1"/>
  <c r="AK4253" i="1"/>
  <c r="AJ4253" i="1"/>
  <c r="X4253" i="1"/>
  <c r="W4253" i="1"/>
  <c r="V4253" i="1"/>
  <c r="Z4253" i="1" s="1"/>
  <c r="U4253" i="1"/>
  <c r="O4253" i="1"/>
  <c r="AD4253" i="1" s="1"/>
  <c r="AE4253" i="1" s="1"/>
  <c r="AN4252" i="1"/>
  <c r="AK4252" i="1"/>
  <c r="AJ4252" i="1"/>
  <c r="X4252" i="1"/>
  <c r="W4252" i="1"/>
  <c r="V4252" i="1"/>
  <c r="Z4252" i="1" s="1"/>
  <c r="U4252" i="1"/>
  <c r="O4252" i="1"/>
  <c r="AD4252" i="1" s="1"/>
  <c r="AE4252" i="1" s="1"/>
  <c r="AN4251" i="1"/>
  <c r="AK4251" i="1"/>
  <c r="AJ4251" i="1"/>
  <c r="X4251" i="1"/>
  <c r="W4251" i="1"/>
  <c r="V4251" i="1"/>
  <c r="Z4251" i="1" s="1"/>
  <c r="U4251" i="1"/>
  <c r="O4251" i="1"/>
  <c r="AD4251" i="1" s="1"/>
  <c r="AE4251" i="1" s="1"/>
  <c r="AN4250" i="1"/>
  <c r="AK4250" i="1"/>
  <c r="AJ4250" i="1"/>
  <c r="X4250" i="1"/>
  <c r="W4250" i="1"/>
  <c r="V4250" i="1"/>
  <c r="Z4250" i="1" s="1"/>
  <c r="U4250" i="1"/>
  <c r="O4250" i="1"/>
  <c r="AD4250" i="1" s="1"/>
  <c r="AE4250" i="1" s="1"/>
  <c r="AN4249" i="1"/>
  <c r="AK4249" i="1"/>
  <c r="AJ4249" i="1"/>
  <c r="X4249" i="1"/>
  <c r="W4249" i="1"/>
  <c r="V4249" i="1"/>
  <c r="Z4249" i="1" s="1"/>
  <c r="U4249" i="1"/>
  <c r="O4249" i="1"/>
  <c r="AD4249" i="1" s="1"/>
  <c r="AE4249" i="1" s="1"/>
  <c r="AN4248" i="1"/>
  <c r="AK4248" i="1"/>
  <c r="AJ4248" i="1"/>
  <c r="X4248" i="1"/>
  <c r="W4248" i="1"/>
  <c r="V4248" i="1"/>
  <c r="Z4248" i="1" s="1"/>
  <c r="U4248" i="1"/>
  <c r="O4248" i="1"/>
  <c r="AD4248" i="1" s="1"/>
  <c r="AE4248" i="1" s="1"/>
  <c r="AN4247" i="1"/>
  <c r="AK4247" i="1"/>
  <c r="AJ4247" i="1"/>
  <c r="X4247" i="1"/>
  <c r="W4247" i="1"/>
  <c r="V4247" i="1"/>
  <c r="Z4247" i="1" s="1"/>
  <c r="U4247" i="1"/>
  <c r="O4247" i="1"/>
  <c r="AD4247" i="1" s="1"/>
  <c r="AE4247" i="1" s="1"/>
  <c r="AN4246" i="1"/>
  <c r="AK4246" i="1"/>
  <c r="AJ4246" i="1"/>
  <c r="X4246" i="1"/>
  <c r="W4246" i="1"/>
  <c r="V4246" i="1"/>
  <c r="Z4246" i="1" s="1"/>
  <c r="U4246" i="1"/>
  <c r="O4246" i="1"/>
  <c r="AD4246" i="1" s="1"/>
  <c r="AE4246" i="1" s="1"/>
  <c r="AN4245" i="1"/>
  <c r="AK4245" i="1"/>
  <c r="AJ4245" i="1"/>
  <c r="X4245" i="1"/>
  <c r="W4245" i="1"/>
  <c r="V4245" i="1"/>
  <c r="Z4245" i="1" s="1"/>
  <c r="U4245" i="1"/>
  <c r="O4245" i="1"/>
  <c r="AD4245" i="1" s="1"/>
  <c r="AE4245" i="1" s="1"/>
  <c r="AN4244" i="1"/>
  <c r="AK4244" i="1"/>
  <c r="AJ4244" i="1"/>
  <c r="X4244" i="1"/>
  <c r="W4244" i="1"/>
  <c r="V4244" i="1"/>
  <c r="Z4244" i="1" s="1"/>
  <c r="U4244" i="1"/>
  <c r="O4244" i="1"/>
  <c r="AD4244" i="1" s="1"/>
  <c r="AE4244" i="1" s="1"/>
  <c r="AN4243" i="1"/>
  <c r="AK4243" i="1"/>
  <c r="AJ4243" i="1"/>
  <c r="X4243" i="1"/>
  <c r="W4243" i="1"/>
  <c r="V4243" i="1"/>
  <c r="Z4243" i="1" s="1"/>
  <c r="U4243" i="1"/>
  <c r="O4243" i="1"/>
  <c r="AD4243" i="1" s="1"/>
  <c r="AE4243" i="1" s="1"/>
  <c r="AN4242" i="1"/>
  <c r="AK4242" i="1"/>
  <c r="AJ4242" i="1"/>
  <c r="X4242" i="1"/>
  <c r="W4242" i="1"/>
  <c r="V4242" i="1"/>
  <c r="Z4242" i="1" s="1"/>
  <c r="U4242" i="1"/>
  <c r="O4242" i="1"/>
  <c r="AD4242" i="1" s="1"/>
  <c r="AE4242" i="1" s="1"/>
  <c r="AN4241" i="1"/>
  <c r="AK4241" i="1"/>
  <c r="AJ4241" i="1"/>
  <c r="X4241" i="1"/>
  <c r="W4241" i="1"/>
  <c r="V4241" i="1"/>
  <c r="Z4241" i="1" s="1"/>
  <c r="U4241" i="1"/>
  <c r="O4241" i="1"/>
  <c r="AD4241" i="1" s="1"/>
  <c r="AE4241" i="1" s="1"/>
  <c r="AN4240" i="1"/>
  <c r="AK4240" i="1"/>
  <c r="AJ4240" i="1"/>
  <c r="X4240" i="1"/>
  <c r="W4240" i="1"/>
  <c r="V4240" i="1"/>
  <c r="Z4240" i="1" s="1"/>
  <c r="U4240" i="1"/>
  <c r="O4240" i="1"/>
  <c r="AD4240" i="1" s="1"/>
  <c r="AE4240" i="1" s="1"/>
  <c r="AN4239" i="1"/>
  <c r="AK4239" i="1"/>
  <c r="AJ4239" i="1"/>
  <c r="X4239" i="1"/>
  <c r="W4239" i="1"/>
  <c r="V4239" i="1"/>
  <c r="Z4239" i="1" s="1"/>
  <c r="U4239" i="1"/>
  <c r="O4239" i="1"/>
  <c r="AD4239" i="1" s="1"/>
  <c r="AE4239" i="1" s="1"/>
  <c r="AN4238" i="1"/>
  <c r="AK4238" i="1"/>
  <c r="AJ4238" i="1"/>
  <c r="X4238" i="1"/>
  <c r="W4238" i="1"/>
  <c r="V4238" i="1"/>
  <c r="Z4238" i="1" s="1"/>
  <c r="U4238" i="1"/>
  <c r="O4238" i="1"/>
  <c r="AD4238" i="1" s="1"/>
  <c r="AE4238" i="1" s="1"/>
  <c r="AN4237" i="1"/>
  <c r="AK4237" i="1"/>
  <c r="AJ4237" i="1"/>
  <c r="X4237" i="1"/>
  <c r="W4237" i="1"/>
  <c r="V4237" i="1"/>
  <c r="Z4237" i="1" s="1"/>
  <c r="U4237" i="1"/>
  <c r="O4237" i="1"/>
  <c r="AD4237" i="1" s="1"/>
  <c r="AE4237" i="1" s="1"/>
  <c r="AN4236" i="1"/>
  <c r="AK4236" i="1"/>
  <c r="AJ4236" i="1"/>
  <c r="X4236" i="1"/>
  <c r="W4236" i="1"/>
  <c r="V4236" i="1"/>
  <c r="Z4236" i="1" s="1"/>
  <c r="U4236" i="1"/>
  <c r="O4236" i="1"/>
  <c r="AD4236" i="1" s="1"/>
  <c r="AE4236" i="1" s="1"/>
  <c r="AN4235" i="1"/>
  <c r="AK4235" i="1"/>
  <c r="AJ4235" i="1"/>
  <c r="X4235" i="1"/>
  <c r="W4235" i="1"/>
  <c r="V4235" i="1"/>
  <c r="Z4235" i="1" s="1"/>
  <c r="U4235" i="1"/>
  <c r="O4235" i="1"/>
  <c r="AD4235" i="1" s="1"/>
  <c r="AE4235" i="1" s="1"/>
  <c r="AN4234" i="1"/>
  <c r="AK4234" i="1"/>
  <c r="AJ4234" i="1"/>
  <c r="X4234" i="1"/>
  <c r="W4234" i="1"/>
  <c r="V4234" i="1"/>
  <c r="Z4234" i="1" s="1"/>
  <c r="U4234" i="1"/>
  <c r="O4234" i="1"/>
  <c r="AD4234" i="1" s="1"/>
  <c r="AE4234" i="1" s="1"/>
  <c r="AN4233" i="1"/>
  <c r="AK4233" i="1"/>
  <c r="AJ4233" i="1"/>
  <c r="X4233" i="1"/>
  <c r="W4233" i="1"/>
  <c r="V4233" i="1"/>
  <c r="Z4233" i="1" s="1"/>
  <c r="U4233" i="1"/>
  <c r="O4233" i="1"/>
  <c r="AD4233" i="1" s="1"/>
  <c r="AE4233" i="1" s="1"/>
  <c r="AN4232" i="1"/>
  <c r="AK4232" i="1"/>
  <c r="AJ4232" i="1"/>
  <c r="X4232" i="1"/>
  <c r="W4232" i="1"/>
  <c r="V4232" i="1"/>
  <c r="Z4232" i="1" s="1"/>
  <c r="U4232" i="1"/>
  <c r="O4232" i="1"/>
  <c r="AD4232" i="1" s="1"/>
  <c r="AE4232" i="1" s="1"/>
  <c r="AN4231" i="1"/>
  <c r="AK4231" i="1"/>
  <c r="AJ4231" i="1"/>
  <c r="X4231" i="1"/>
  <c r="W4231" i="1"/>
  <c r="V4231" i="1"/>
  <c r="Z4231" i="1" s="1"/>
  <c r="U4231" i="1"/>
  <c r="O4231" i="1"/>
  <c r="AD4231" i="1" s="1"/>
  <c r="AE4231" i="1" s="1"/>
  <c r="AN4230" i="1"/>
  <c r="AK4230" i="1"/>
  <c r="AJ4230" i="1"/>
  <c r="X4230" i="1"/>
  <c r="W4230" i="1"/>
  <c r="V4230" i="1"/>
  <c r="Z4230" i="1" s="1"/>
  <c r="U4230" i="1"/>
  <c r="O4230" i="1"/>
  <c r="AD4230" i="1" s="1"/>
  <c r="AE4230" i="1" s="1"/>
  <c r="AN4229" i="1"/>
  <c r="AK4229" i="1"/>
  <c r="AJ4229" i="1"/>
  <c r="X4229" i="1"/>
  <c r="W4229" i="1"/>
  <c r="V4229" i="1"/>
  <c r="Z4229" i="1" s="1"/>
  <c r="U4229" i="1"/>
  <c r="O4229" i="1"/>
  <c r="AD4229" i="1" s="1"/>
  <c r="AE4229" i="1" s="1"/>
  <c r="AN4228" i="1"/>
  <c r="AK4228" i="1"/>
  <c r="AJ4228" i="1"/>
  <c r="X4228" i="1"/>
  <c r="W4228" i="1"/>
  <c r="V4228" i="1"/>
  <c r="Z4228" i="1" s="1"/>
  <c r="U4228" i="1"/>
  <c r="O4228" i="1"/>
  <c r="AD4228" i="1" s="1"/>
  <c r="AE4228" i="1" s="1"/>
  <c r="AN4227" i="1"/>
  <c r="AK4227" i="1"/>
  <c r="AJ4227" i="1"/>
  <c r="X4227" i="1"/>
  <c r="W4227" i="1"/>
  <c r="V4227" i="1"/>
  <c r="Z4227" i="1" s="1"/>
  <c r="U4227" i="1"/>
  <c r="O4227" i="1"/>
  <c r="AD4227" i="1" s="1"/>
  <c r="AE4227" i="1" s="1"/>
  <c r="AN4226" i="1"/>
  <c r="AK4226" i="1"/>
  <c r="AJ4226" i="1"/>
  <c r="X4226" i="1"/>
  <c r="W4226" i="1"/>
  <c r="V4226" i="1"/>
  <c r="Z4226" i="1" s="1"/>
  <c r="U4226" i="1"/>
  <c r="O4226" i="1"/>
  <c r="AD4226" i="1" s="1"/>
  <c r="AE4226" i="1" s="1"/>
  <c r="AN4225" i="1"/>
  <c r="AK4225" i="1"/>
  <c r="AJ4225" i="1"/>
  <c r="X4225" i="1"/>
  <c r="W4225" i="1"/>
  <c r="V4225" i="1"/>
  <c r="Z4225" i="1" s="1"/>
  <c r="U4225" i="1"/>
  <c r="O4225" i="1"/>
  <c r="AD4225" i="1" s="1"/>
  <c r="AE4225" i="1" s="1"/>
  <c r="AN4224" i="1"/>
  <c r="AK4224" i="1"/>
  <c r="AJ4224" i="1"/>
  <c r="X4224" i="1"/>
  <c r="W4224" i="1"/>
  <c r="V4224" i="1"/>
  <c r="Z4224" i="1" s="1"/>
  <c r="U4224" i="1"/>
  <c r="O4224" i="1"/>
  <c r="AD4224" i="1" s="1"/>
  <c r="AE4224" i="1" s="1"/>
  <c r="AN4223" i="1"/>
  <c r="AK4223" i="1"/>
  <c r="AJ4223" i="1"/>
  <c r="X4223" i="1"/>
  <c r="W4223" i="1"/>
  <c r="V4223" i="1"/>
  <c r="Z4223" i="1" s="1"/>
  <c r="U4223" i="1"/>
  <c r="O4223" i="1"/>
  <c r="AD4223" i="1" s="1"/>
  <c r="AE4223" i="1" s="1"/>
  <c r="AN4222" i="1"/>
  <c r="AK4222" i="1"/>
  <c r="AJ4222" i="1"/>
  <c r="X4222" i="1"/>
  <c r="W4222" i="1"/>
  <c r="V4222" i="1"/>
  <c r="Z4222" i="1" s="1"/>
  <c r="U4222" i="1"/>
  <c r="O4222" i="1"/>
  <c r="AD4222" i="1" s="1"/>
  <c r="AE4222" i="1" s="1"/>
  <c r="AN4221" i="1"/>
  <c r="AK4221" i="1"/>
  <c r="AJ4221" i="1"/>
  <c r="X4221" i="1"/>
  <c r="W4221" i="1"/>
  <c r="V4221" i="1"/>
  <c r="Z4221" i="1" s="1"/>
  <c r="U4221" i="1"/>
  <c r="O4221" i="1"/>
  <c r="AD4221" i="1" s="1"/>
  <c r="AE4221" i="1" s="1"/>
  <c r="AN4220" i="1"/>
  <c r="AK4220" i="1"/>
  <c r="AJ4220" i="1"/>
  <c r="X4220" i="1"/>
  <c r="W4220" i="1"/>
  <c r="V4220" i="1"/>
  <c r="Z4220" i="1" s="1"/>
  <c r="U4220" i="1"/>
  <c r="O4220" i="1"/>
  <c r="AD4220" i="1" s="1"/>
  <c r="AE4220" i="1" s="1"/>
  <c r="AN4219" i="1"/>
  <c r="AK4219" i="1"/>
  <c r="AJ4219" i="1"/>
  <c r="X4219" i="1"/>
  <c r="W4219" i="1"/>
  <c r="V4219" i="1"/>
  <c r="Z4219" i="1" s="1"/>
  <c r="U4219" i="1"/>
  <c r="O4219" i="1"/>
  <c r="AD4219" i="1" s="1"/>
  <c r="AE4219" i="1" s="1"/>
  <c r="AN4218" i="1"/>
  <c r="AK4218" i="1"/>
  <c r="AJ4218" i="1"/>
  <c r="X4218" i="1"/>
  <c r="W4218" i="1"/>
  <c r="V4218" i="1"/>
  <c r="Z4218" i="1" s="1"/>
  <c r="U4218" i="1"/>
  <c r="O4218" i="1"/>
  <c r="AD4218" i="1" s="1"/>
  <c r="AE4218" i="1" s="1"/>
  <c r="AN4217" i="1"/>
  <c r="AK4217" i="1"/>
  <c r="AJ4217" i="1"/>
  <c r="X4217" i="1"/>
  <c r="W4217" i="1"/>
  <c r="V4217" i="1"/>
  <c r="Z4217" i="1" s="1"/>
  <c r="U4217" i="1"/>
  <c r="O4217" i="1"/>
  <c r="AD4217" i="1" s="1"/>
  <c r="AE4217" i="1" s="1"/>
  <c r="AN4216" i="1"/>
  <c r="AK4216" i="1"/>
  <c r="AJ4216" i="1"/>
  <c r="X4216" i="1"/>
  <c r="W4216" i="1"/>
  <c r="V4216" i="1"/>
  <c r="Z4216" i="1" s="1"/>
  <c r="U4216" i="1"/>
  <c r="O4216" i="1"/>
  <c r="AD4216" i="1" s="1"/>
  <c r="AE4216" i="1" s="1"/>
  <c r="AN4215" i="1"/>
  <c r="AK4215" i="1"/>
  <c r="AJ4215" i="1"/>
  <c r="X4215" i="1"/>
  <c r="W4215" i="1"/>
  <c r="V4215" i="1"/>
  <c r="Z4215" i="1" s="1"/>
  <c r="U4215" i="1"/>
  <c r="O4215" i="1"/>
  <c r="AD4215" i="1" s="1"/>
  <c r="AE4215" i="1" s="1"/>
  <c r="AN4214" i="1"/>
  <c r="AK4214" i="1"/>
  <c r="AJ4214" i="1"/>
  <c r="X4214" i="1"/>
  <c r="W4214" i="1"/>
  <c r="V4214" i="1"/>
  <c r="Z4214" i="1" s="1"/>
  <c r="U4214" i="1"/>
  <c r="O4214" i="1"/>
  <c r="AD4214" i="1" s="1"/>
  <c r="AE4214" i="1" s="1"/>
  <c r="AN4213" i="1"/>
  <c r="AK4213" i="1"/>
  <c r="AJ4213" i="1"/>
  <c r="X4213" i="1"/>
  <c r="W4213" i="1"/>
  <c r="V4213" i="1"/>
  <c r="Z4213" i="1" s="1"/>
  <c r="U4213" i="1"/>
  <c r="O4213" i="1"/>
  <c r="AD4213" i="1" s="1"/>
  <c r="AE4213" i="1" s="1"/>
  <c r="AN4212" i="1"/>
  <c r="AK4212" i="1"/>
  <c r="AJ4212" i="1"/>
  <c r="X4212" i="1"/>
  <c r="W4212" i="1"/>
  <c r="V4212" i="1"/>
  <c r="Z4212" i="1" s="1"/>
  <c r="U4212" i="1"/>
  <c r="O4212" i="1"/>
  <c r="AD4212" i="1" s="1"/>
  <c r="AE4212" i="1" s="1"/>
  <c r="AN4211" i="1"/>
  <c r="AK4211" i="1"/>
  <c r="AJ4211" i="1"/>
  <c r="X4211" i="1"/>
  <c r="W4211" i="1"/>
  <c r="V4211" i="1"/>
  <c r="Z4211" i="1" s="1"/>
  <c r="U4211" i="1"/>
  <c r="O4211" i="1"/>
  <c r="AD4211" i="1" s="1"/>
  <c r="AE4211" i="1" s="1"/>
  <c r="AN4210" i="1"/>
  <c r="AK4210" i="1"/>
  <c r="AJ4210" i="1"/>
  <c r="X4210" i="1"/>
  <c r="W4210" i="1"/>
  <c r="V4210" i="1"/>
  <c r="Z4210" i="1" s="1"/>
  <c r="U4210" i="1"/>
  <c r="O4210" i="1"/>
  <c r="AD4210" i="1" s="1"/>
  <c r="AE4210" i="1" s="1"/>
  <c r="AN4209" i="1"/>
  <c r="AK4209" i="1"/>
  <c r="AJ4209" i="1"/>
  <c r="X4209" i="1"/>
  <c r="W4209" i="1"/>
  <c r="V4209" i="1"/>
  <c r="Z4209" i="1" s="1"/>
  <c r="U4209" i="1"/>
  <c r="O4209" i="1"/>
  <c r="AD4209" i="1" s="1"/>
  <c r="AE4209" i="1" s="1"/>
  <c r="AN4208" i="1"/>
  <c r="AK4208" i="1"/>
  <c r="AJ4208" i="1"/>
  <c r="X4208" i="1"/>
  <c r="W4208" i="1"/>
  <c r="V4208" i="1"/>
  <c r="Z4208" i="1" s="1"/>
  <c r="U4208" i="1"/>
  <c r="O4208" i="1"/>
  <c r="AD4208" i="1" s="1"/>
  <c r="AE4208" i="1" s="1"/>
  <c r="AN4207" i="1"/>
  <c r="AK4207" i="1"/>
  <c r="AJ4207" i="1"/>
  <c r="X4207" i="1"/>
  <c r="W4207" i="1"/>
  <c r="V4207" i="1"/>
  <c r="Z4207" i="1" s="1"/>
  <c r="U4207" i="1"/>
  <c r="O4207" i="1"/>
  <c r="AD4207" i="1" s="1"/>
  <c r="AE4207" i="1" s="1"/>
  <c r="AN4206" i="1"/>
  <c r="AK4206" i="1"/>
  <c r="AJ4206" i="1"/>
  <c r="X4206" i="1"/>
  <c r="W4206" i="1"/>
  <c r="V4206" i="1"/>
  <c r="Z4206" i="1" s="1"/>
  <c r="U4206" i="1"/>
  <c r="O4206" i="1"/>
  <c r="AD4206" i="1" s="1"/>
  <c r="AE4206" i="1" s="1"/>
  <c r="AN4205" i="1"/>
  <c r="AK4205" i="1"/>
  <c r="AJ4205" i="1"/>
  <c r="X4205" i="1"/>
  <c r="W4205" i="1"/>
  <c r="V4205" i="1"/>
  <c r="Z4205" i="1" s="1"/>
  <c r="U4205" i="1"/>
  <c r="O4205" i="1"/>
  <c r="AD4205" i="1" s="1"/>
  <c r="AE4205" i="1" s="1"/>
  <c r="AN4204" i="1"/>
  <c r="AK4204" i="1"/>
  <c r="AJ4204" i="1"/>
  <c r="X4204" i="1"/>
  <c r="W4204" i="1"/>
  <c r="V4204" i="1"/>
  <c r="Z4204" i="1" s="1"/>
  <c r="U4204" i="1"/>
  <c r="O4204" i="1"/>
  <c r="AD4204" i="1" s="1"/>
  <c r="AE4204" i="1" s="1"/>
  <c r="AN4203" i="1"/>
  <c r="AK4203" i="1"/>
  <c r="AJ4203" i="1"/>
  <c r="X4203" i="1"/>
  <c r="W4203" i="1"/>
  <c r="V4203" i="1"/>
  <c r="Z4203" i="1" s="1"/>
  <c r="U4203" i="1"/>
  <c r="O4203" i="1"/>
  <c r="AD4203" i="1" s="1"/>
  <c r="AE4203" i="1" s="1"/>
  <c r="AN4202" i="1"/>
  <c r="AK4202" i="1"/>
  <c r="AJ4202" i="1"/>
  <c r="X4202" i="1"/>
  <c r="W4202" i="1"/>
  <c r="V4202" i="1"/>
  <c r="Z4202" i="1" s="1"/>
  <c r="U4202" i="1"/>
  <c r="O4202" i="1"/>
  <c r="AD4202" i="1" s="1"/>
  <c r="AE4202" i="1" s="1"/>
  <c r="AN4201" i="1"/>
  <c r="AK4201" i="1"/>
  <c r="AJ4201" i="1"/>
  <c r="X4201" i="1"/>
  <c r="W4201" i="1"/>
  <c r="V4201" i="1"/>
  <c r="Z4201" i="1" s="1"/>
  <c r="U4201" i="1"/>
  <c r="O4201" i="1"/>
  <c r="AD4201" i="1" s="1"/>
  <c r="AE4201" i="1" s="1"/>
  <c r="AN4200" i="1"/>
  <c r="AK4200" i="1"/>
  <c r="AJ4200" i="1"/>
  <c r="X4200" i="1"/>
  <c r="W4200" i="1"/>
  <c r="V4200" i="1"/>
  <c r="Z4200" i="1" s="1"/>
  <c r="U4200" i="1"/>
  <c r="O4200" i="1"/>
  <c r="AD4200" i="1" s="1"/>
  <c r="AE4200" i="1" s="1"/>
  <c r="AN4199" i="1"/>
  <c r="AK4199" i="1"/>
  <c r="AJ4199" i="1"/>
  <c r="X4199" i="1"/>
  <c r="W4199" i="1"/>
  <c r="V4199" i="1"/>
  <c r="Z4199" i="1" s="1"/>
  <c r="U4199" i="1"/>
  <c r="O4199" i="1"/>
  <c r="AD4199" i="1" s="1"/>
  <c r="AE4199" i="1" s="1"/>
  <c r="AN4198" i="1"/>
  <c r="AK4198" i="1"/>
  <c r="AJ4198" i="1"/>
  <c r="X4198" i="1"/>
  <c r="W4198" i="1"/>
  <c r="V4198" i="1"/>
  <c r="Z4198" i="1" s="1"/>
  <c r="U4198" i="1"/>
  <c r="O4198" i="1"/>
  <c r="AD4198" i="1" s="1"/>
  <c r="AE4198" i="1" s="1"/>
  <c r="AN4197" i="1"/>
  <c r="AK4197" i="1"/>
  <c r="AJ4197" i="1"/>
  <c r="X4197" i="1"/>
  <c r="W4197" i="1"/>
  <c r="V4197" i="1"/>
  <c r="Z4197" i="1" s="1"/>
  <c r="U4197" i="1"/>
  <c r="O4197" i="1"/>
  <c r="AD4197" i="1" s="1"/>
  <c r="AE4197" i="1" s="1"/>
  <c r="AN4196" i="1"/>
  <c r="AK4196" i="1"/>
  <c r="AJ4196" i="1"/>
  <c r="X4196" i="1"/>
  <c r="W4196" i="1"/>
  <c r="V4196" i="1"/>
  <c r="Z4196" i="1" s="1"/>
  <c r="U4196" i="1"/>
  <c r="O4196" i="1"/>
  <c r="AD4196" i="1" s="1"/>
  <c r="AE4196" i="1" s="1"/>
  <c r="AN4195" i="1"/>
  <c r="AK4195" i="1"/>
  <c r="AJ4195" i="1"/>
  <c r="X4195" i="1"/>
  <c r="W4195" i="1"/>
  <c r="V4195" i="1"/>
  <c r="Z4195" i="1" s="1"/>
  <c r="U4195" i="1"/>
  <c r="O4195" i="1"/>
  <c r="AD4195" i="1" s="1"/>
  <c r="AE4195" i="1" s="1"/>
  <c r="AN4194" i="1"/>
  <c r="AK4194" i="1"/>
  <c r="AJ4194" i="1"/>
  <c r="X4194" i="1"/>
  <c r="W4194" i="1"/>
  <c r="V4194" i="1"/>
  <c r="Z4194" i="1" s="1"/>
  <c r="U4194" i="1"/>
  <c r="O4194" i="1"/>
  <c r="AD4194" i="1" s="1"/>
  <c r="AE4194" i="1" s="1"/>
  <c r="AN4193" i="1"/>
  <c r="AK4193" i="1"/>
  <c r="AJ4193" i="1"/>
  <c r="X4193" i="1"/>
  <c r="W4193" i="1"/>
  <c r="V4193" i="1"/>
  <c r="Z4193" i="1" s="1"/>
  <c r="U4193" i="1"/>
  <c r="O4193" i="1"/>
  <c r="AD4193" i="1" s="1"/>
  <c r="AE4193" i="1" s="1"/>
  <c r="AN4192" i="1"/>
  <c r="AK4192" i="1"/>
  <c r="AJ4192" i="1"/>
  <c r="X4192" i="1"/>
  <c r="W4192" i="1"/>
  <c r="V4192" i="1"/>
  <c r="Z4192" i="1" s="1"/>
  <c r="U4192" i="1"/>
  <c r="O4192" i="1"/>
  <c r="AD4192" i="1" s="1"/>
  <c r="AE4192" i="1" s="1"/>
  <c r="AN4191" i="1"/>
  <c r="AK4191" i="1"/>
  <c r="AJ4191" i="1"/>
  <c r="X4191" i="1"/>
  <c r="W4191" i="1"/>
  <c r="V4191" i="1"/>
  <c r="Z4191" i="1" s="1"/>
  <c r="U4191" i="1"/>
  <c r="O4191" i="1"/>
  <c r="AD4191" i="1" s="1"/>
  <c r="AE4191" i="1" s="1"/>
  <c r="AN4190" i="1"/>
  <c r="AK4190" i="1"/>
  <c r="AJ4190" i="1"/>
  <c r="X4190" i="1"/>
  <c r="W4190" i="1"/>
  <c r="V4190" i="1"/>
  <c r="Z4190" i="1" s="1"/>
  <c r="U4190" i="1"/>
  <c r="O4190" i="1"/>
  <c r="AD4190" i="1" s="1"/>
  <c r="AE4190" i="1" s="1"/>
  <c r="AN4189" i="1"/>
  <c r="AK4189" i="1"/>
  <c r="AJ4189" i="1"/>
  <c r="X4189" i="1"/>
  <c r="W4189" i="1"/>
  <c r="V4189" i="1"/>
  <c r="Z4189" i="1" s="1"/>
  <c r="U4189" i="1"/>
  <c r="O4189" i="1"/>
  <c r="AD4189" i="1" s="1"/>
  <c r="AE4189" i="1" s="1"/>
  <c r="AN4188" i="1"/>
  <c r="AK4188" i="1"/>
  <c r="AJ4188" i="1"/>
  <c r="X4188" i="1"/>
  <c r="W4188" i="1"/>
  <c r="V4188" i="1"/>
  <c r="Z4188" i="1" s="1"/>
  <c r="U4188" i="1"/>
  <c r="O4188" i="1"/>
  <c r="AD4188" i="1" s="1"/>
  <c r="AE4188" i="1" s="1"/>
  <c r="AN4187" i="1"/>
  <c r="AK4187" i="1"/>
  <c r="AJ4187" i="1"/>
  <c r="X4187" i="1"/>
  <c r="W4187" i="1"/>
  <c r="V4187" i="1"/>
  <c r="Z4187" i="1" s="1"/>
  <c r="U4187" i="1"/>
  <c r="O4187" i="1"/>
  <c r="AD4187" i="1" s="1"/>
  <c r="AE4187" i="1" s="1"/>
  <c r="AN4186" i="1"/>
  <c r="AK4186" i="1"/>
  <c r="AJ4186" i="1"/>
  <c r="X4186" i="1"/>
  <c r="W4186" i="1"/>
  <c r="V4186" i="1"/>
  <c r="Z4186" i="1" s="1"/>
  <c r="U4186" i="1"/>
  <c r="O4186" i="1"/>
  <c r="AD4186" i="1" s="1"/>
  <c r="AE4186" i="1" s="1"/>
  <c r="AN4185" i="1"/>
  <c r="AK4185" i="1"/>
  <c r="AJ4185" i="1"/>
  <c r="X4185" i="1"/>
  <c r="W4185" i="1"/>
  <c r="V4185" i="1"/>
  <c r="Z4185" i="1" s="1"/>
  <c r="U4185" i="1"/>
  <c r="O4185" i="1"/>
  <c r="AD4185" i="1" s="1"/>
  <c r="AE4185" i="1" s="1"/>
  <c r="AN4184" i="1"/>
  <c r="AK4184" i="1"/>
  <c r="AJ4184" i="1"/>
  <c r="X4184" i="1"/>
  <c r="W4184" i="1"/>
  <c r="V4184" i="1"/>
  <c r="Z4184" i="1" s="1"/>
  <c r="U4184" i="1"/>
  <c r="O4184" i="1"/>
  <c r="AD4184" i="1" s="1"/>
  <c r="AE4184" i="1" s="1"/>
  <c r="AN4183" i="1"/>
  <c r="AK4183" i="1"/>
  <c r="AJ4183" i="1"/>
  <c r="X4183" i="1"/>
  <c r="W4183" i="1"/>
  <c r="V4183" i="1"/>
  <c r="Z4183" i="1" s="1"/>
  <c r="U4183" i="1"/>
  <c r="O4183" i="1"/>
  <c r="AD4183" i="1" s="1"/>
  <c r="AE4183" i="1" s="1"/>
  <c r="AN4182" i="1"/>
  <c r="AK4182" i="1"/>
  <c r="AJ4182" i="1"/>
  <c r="X4182" i="1"/>
  <c r="W4182" i="1"/>
  <c r="V4182" i="1"/>
  <c r="Z4182" i="1" s="1"/>
  <c r="U4182" i="1"/>
  <c r="O4182" i="1"/>
  <c r="AD4182" i="1" s="1"/>
  <c r="AE4182" i="1" s="1"/>
  <c r="AN4181" i="1"/>
  <c r="AK4181" i="1"/>
  <c r="AJ4181" i="1"/>
  <c r="X4181" i="1"/>
  <c r="W4181" i="1"/>
  <c r="V4181" i="1"/>
  <c r="Z4181" i="1" s="1"/>
  <c r="U4181" i="1"/>
  <c r="O4181" i="1"/>
  <c r="AD4181" i="1" s="1"/>
  <c r="AE4181" i="1" s="1"/>
  <c r="AN4180" i="1"/>
  <c r="AK4180" i="1"/>
  <c r="AJ4180" i="1"/>
  <c r="X4180" i="1"/>
  <c r="W4180" i="1"/>
  <c r="V4180" i="1"/>
  <c r="Z4180" i="1" s="1"/>
  <c r="U4180" i="1"/>
  <c r="O4180" i="1"/>
  <c r="AD4180" i="1" s="1"/>
  <c r="AE4180" i="1" s="1"/>
  <c r="AN4179" i="1"/>
  <c r="AK4179" i="1"/>
  <c r="AJ4179" i="1"/>
  <c r="X4179" i="1"/>
  <c r="W4179" i="1"/>
  <c r="V4179" i="1"/>
  <c r="Z4179" i="1" s="1"/>
  <c r="U4179" i="1"/>
  <c r="O4179" i="1"/>
  <c r="AD4179" i="1" s="1"/>
  <c r="AE4179" i="1" s="1"/>
  <c r="AN4178" i="1"/>
  <c r="AK4178" i="1"/>
  <c r="AJ4178" i="1"/>
  <c r="X4178" i="1"/>
  <c r="W4178" i="1"/>
  <c r="V4178" i="1"/>
  <c r="Z4178" i="1" s="1"/>
  <c r="U4178" i="1"/>
  <c r="O4178" i="1"/>
  <c r="AD4178" i="1" s="1"/>
  <c r="AE4178" i="1" s="1"/>
  <c r="AN4177" i="1"/>
  <c r="AK4177" i="1"/>
  <c r="AJ4177" i="1"/>
  <c r="X4177" i="1"/>
  <c r="W4177" i="1"/>
  <c r="V4177" i="1"/>
  <c r="Z4177" i="1" s="1"/>
  <c r="U4177" i="1"/>
  <c r="O4177" i="1"/>
  <c r="AD4177" i="1" s="1"/>
  <c r="AE4177" i="1" s="1"/>
  <c r="AN4176" i="1"/>
  <c r="AK4176" i="1"/>
  <c r="AJ4176" i="1"/>
  <c r="X4176" i="1"/>
  <c r="W4176" i="1"/>
  <c r="V4176" i="1"/>
  <c r="Z4176" i="1" s="1"/>
  <c r="U4176" i="1"/>
  <c r="O4176" i="1"/>
  <c r="AD4176" i="1" s="1"/>
  <c r="AE4176" i="1" s="1"/>
  <c r="AN4175" i="1"/>
  <c r="AK4175" i="1"/>
  <c r="AJ4175" i="1"/>
  <c r="X4175" i="1"/>
  <c r="W4175" i="1"/>
  <c r="V4175" i="1"/>
  <c r="Z4175" i="1" s="1"/>
  <c r="U4175" i="1"/>
  <c r="O4175" i="1"/>
  <c r="AD4175" i="1" s="1"/>
  <c r="AE4175" i="1" s="1"/>
  <c r="AN4174" i="1"/>
  <c r="AK4174" i="1"/>
  <c r="AJ4174" i="1"/>
  <c r="X4174" i="1"/>
  <c r="W4174" i="1"/>
  <c r="V4174" i="1"/>
  <c r="Z4174" i="1" s="1"/>
  <c r="U4174" i="1"/>
  <c r="O4174" i="1"/>
  <c r="AD4174" i="1" s="1"/>
  <c r="AE4174" i="1" s="1"/>
  <c r="AN4173" i="1"/>
  <c r="AK4173" i="1"/>
  <c r="AJ4173" i="1"/>
  <c r="X4173" i="1"/>
  <c r="W4173" i="1"/>
  <c r="V4173" i="1"/>
  <c r="Z4173" i="1" s="1"/>
  <c r="U4173" i="1"/>
  <c r="O4173" i="1"/>
  <c r="AD4173" i="1" s="1"/>
  <c r="AE4173" i="1" s="1"/>
  <c r="AN4172" i="1"/>
  <c r="AK4172" i="1"/>
  <c r="AJ4172" i="1"/>
  <c r="X4172" i="1"/>
  <c r="W4172" i="1"/>
  <c r="V4172" i="1"/>
  <c r="Z4172" i="1" s="1"/>
  <c r="U4172" i="1"/>
  <c r="O4172" i="1"/>
  <c r="AD4172" i="1" s="1"/>
  <c r="AE4172" i="1" s="1"/>
  <c r="AN4171" i="1"/>
  <c r="AK4171" i="1"/>
  <c r="AJ4171" i="1"/>
  <c r="X4171" i="1"/>
  <c r="W4171" i="1"/>
  <c r="V4171" i="1"/>
  <c r="Z4171" i="1" s="1"/>
  <c r="U4171" i="1"/>
  <c r="O4171" i="1"/>
  <c r="AD4171" i="1" s="1"/>
  <c r="AE4171" i="1" s="1"/>
  <c r="AN4170" i="1"/>
  <c r="AK4170" i="1"/>
  <c r="AJ4170" i="1"/>
  <c r="X4170" i="1"/>
  <c r="W4170" i="1"/>
  <c r="V4170" i="1"/>
  <c r="Z4170" i="1" s="1"/>
  <c r="U4170" i="1"/>
  <c r="O4170" i="1"/>
  <c r="AD4170" i="1" s="1"/>
  <c r="AE4170" i="1" s="1"/>
  <c r="AN4169" i="1"/>
  <c r="AK4169" i="1"/>
  <c r="AJ4169" i="1"/>
  <c r="X4169" i="1"/>
  <c r="W4169" i="1"/>
  <c r="V4169" i="1"/>
  <c r="Z4169" i="1" s="1"/>
  <c r="U4169" i="1"/>
  <c r="O4169" i="1"/>
  <c r="AD4169" i="1" s="1"/>
  <c r="AE4169" i="1" s="1"/>
  <c r="AN4168" i="1"/>
  <c r="AK4168" i="1"/>
  <c r="AJ4168" i="1"/>
  <c r="X4168" i="1"/>
  <c r="W4168" i="1"/>
  <c r="V4168" i="1"/>
  <c r="Z4168" i="1" s="1"/>
  <c r="U4168" i="1"/>
  <c r="O4168" i="1"/>
  <c r="AD4168" i="1" s="1"/>
  <c r="AE4168" i="1" s="1"/>
  <c r="AN4167" i="1"/>
  <c r="AK4167" i="1"/>
  <c r="AJ4167" i="1"/>
  <c r="X4167" i="1"/>
  <c r="W4167" i="1"/>
  <c r="V4167" i="1"/>
  <c r="Z4167" i="1" s="1"/>
  <c r="U4167" i="1"/>
  <c r="O4167" i="1"/>
  <c r="AD4167" i="1" s="1"/>
  <c r="AE4167" i="1" s="1"/>
  <c r="AN4166" i="1"/>
  <c r="AK4166" i="1"/>
  <c r="AJ4166" i="1"/>
  <c r="X4166" i="1"/>
  <c r="W4166" i="1"/>
  <c r="V4166" i="1"/>
  <c r="Z4166" i="1" s="1"/>
  <c r="U4166" i="1"/>
  <c r="O4166" i="1"/>
  <c r="AD4166" i="1" s="1"/>
  <c r="AE4166" i="1" s="1"/>
  <c r="AN4165" i="1"/>
  <c r="AK4165" i="1"/>
  <c r="AJ4165" i="1"/>
  <c r="X4165" i="1"/>
  <c r="W4165" i="1"/>
  <c r="V4165" i="1"/>
  <c r="Z4165" i="1" s="1"/>
  <c r="U4165" i="1"/>
  <c r="O4165" i="1"/>
  <c r="AD4165" i="1" s="1"/>
  <c r="AE4165" i="1" s="1"/>
  <c r="AN4164" i="1"/>
  <c r="AK4164" i="1"/>
  <c r="AJ4164" i="1"/>
  <c r="X4164" i="1"/>
  <c r="W4164" i="1"/>
  <c r="V4164" i="1"/>
  <c r="Z4164" i="1" s="1"/>
  <c r="U4164" i="1"/>
  <c r="O4164" i="1"/>
  <c r="AD4164" i="1" s="1"/>
  <c r="AE4164" i="1" s="1"/>
  <c r="AN4163" i="1"/>
  <c r="AK4163" i="1"/>
  <c r="AJ4163" i="1"/>
  <c r="X4163" i="1"/>
  <c r="W4163" i="1"/>
  <c r="V4163" i="1"/>
  <c r="Z4163" i="1" s="1"/>
  <c r="U4163" i="1"/>
  <c r="O4163" i="1"/>
  <c r="AD4163" i="1" s="1"/>
  <c r="AE4163" i="1" s="1"/>
  <c r="AN4162" i="1"/>
  <c r="AK4162" i="1"/>
  <c r="AJ4162" i="1"/>
  <c r="X4162" i="1"/>
  <c r="W4162" i="1"/>
  <c r="V4162" i="1"/>
  <c r="Z4162" i="1" s="1"/>
  <c r="U4162" i="1"/>
  <c r="O4162" i="1"/>
  <c r="AD4162" i="1" s="1"/>
  <c r="AE4162" i="1" s="1"/>
  <c r="AN4161" i="1"/>
  <c r="AK4161" i="1"/>
  <c r="AJ4161" i="1"/>
  <c r="X4161" i="1"/>
  <c r="W4161" i="1"/>
  <c r="V4161" i="1"/>
  <c r="Z4161" i="1" s="1"/>
  <c r="U4161" i="1"/>
  <c r="O4161" i="1"/>
  <c r="AD4161" i="1" s="1"/>
  <c r="AE4161" i="1" s="1"/>
  <c r="AN4160" i="1"/>
  <c r="AK4160" i="1"/>
  <c r="AJ4160" i="1"/>
  <c r="X4160" i="1"/>
  <c r="W4160" i="1"/>
  <c r="V4160" i="1"/>
  <c r="Z4160" i="1" s="1"/>
  <c r="U4160" i="1"/>
  <c r="O4160" i="1"/>
  <c r="AD4160" i="1" s="1"/>
  <c r="AE4160" i="1" s="1"/>
  <c r="AN4159" i="1"/>
  <c r="AK4159" i="1"/>
  <c r="AJ4159" i="1"/>
  <c r="X4159" i="1"/>
  <c r="W4159" i="1"/>
  <c r="V4159" i="1"/>
  <c r="Z4159" i="1" s="1"/>
  <c r="U4159" i="1"/>
  <c r="O4159" i="1"/>
  <c r="AD4159" i="1" s="1"/>
  <c r="AE4159" i="1" s="1"/>
  <c r="AN4158" i="1"/>
  <c r="AK4158" i="1"/>
  <c r="AJ4158" i="1"/>
  <c r="X4158" i="1"/>
  <c r="W4158" i="1"/>
  <c r="V4158" i="1"/>
  <c r="Z4158" i="1" s="1"/>
  <c r="U4158" i="1"/>
  <c r="O4158" i="1"/>
  <c r="AD4158" i="1" s="1"/>
  <c r="AE4158" i="1" s="1"/>
  <c r="AN4157" i="1"/>
  <c r="AK4157" i="1"/>
  <c r="AJ4157" i="1"/>
  <c r="X4157" i="1"/>
  <c r="W4157" i="1"/>
  <c r="V4157" i="1"/>
  <c r="Z4157" i="1" s="1"/>
  <c r="U4157" i="1"/>
  <c r="O4157" i="1"/>
  <c r="AD4157" i="1" s="1"/>
  <c r="AE4157" i="1" s="1"/>
  <c r="AN4156" i="1"/>
  <c r="AK4156" i="1"/>
  <c r="AJ4156" i="1"/>
  <c r="X4156" i="1"/>
  <c r="W4156" i="1"/>
  <c r="V4156" i="1"/>
  <c r="Z4156" i="1" s="1"/>
  <c r="U4156" i="1"/>
  <c r="O4156" i="1"/>
  <c r="AD4156" i="1" s="1"/>
  <c r="AE4156" i="1" s="1"/>
  <c r="AN4155" i="1"/>
  <c r="AK4155" i="1"/>
  <c r="AJ4155" i="1"/>
  <c r="X4155" i="1"/>
  <c r="W4155" i="1"/>
  <c r="V4155" i="1"/>
  <c r="Z4155" i="1" s="1"/>
  <c r="U4155" i="1"/>
  <c r="O4155" i="1"/>
  <c r="AD4155" i="1" s="1"/>
  <c r="AE4155" i="1" s="1"/>
  <c r="AN4154" i="1"/>
  <c r="AK4154" i="1"/>
  <c r="AJ4154" i="1"/>
  <c r="X4154" i="1"/>
  <c r="W4154" i="1"/>
  <c r="V4154" i="1"/>
  <c r="Z4154" i="1" s="1"/>
  <c r="U4154" i="1"/>
  <c r="O4154" i="1"/>
  <c r="AD4154" i="1" s="1"/>
  <c r="AE4154" i="1" s="1"/>
  <c r="AN4153" i="1"/>
  <c r="AK4153" i="1"/>
  <c r="AJ4153" i="1"/>
  <c r="X4153" i="1"/>
  <c r="W4153" i="1"/>
  <c r="V4153" i="1"/>
  <c r="Z4153" i="1" s="1"/>
  <c r="U4153" i="1"/>
  <c r="O4153" i="1"/>
  <c r="AD4153" i="1" s="1"/>
  <c r="AE4153" i="1" s="1"/>
  <c r="AN4152" i="1"/>
  <c r="AK4152" i="1"/>
  <c r="AJ4152" i="1"/>
  <c r="X4152" i="1"/>
  <c r="W4152" i="1"/>
  <c r="V4152" i="1"/>
  <c r="Z4152" i="1" s="1"/>
  <c r="U4152" i="1"/>
  <c r="O4152" i="1"/>
  <c r="AD4152" i="1" s="1"/>
  <c r="AE4152" i="1" s="1"/>
  <c r="AN4151" i="1"/>
  <c r="AK4151" i="1"/>
  <c r="AJ4151" i="1"/>
  <c r="X4151" i="1"/>
  <c r="W4151" i="1"/>
  <c r="V4151" i="1"/>
  <c r="Z4151" i="1" s="1"/>
  <c r="U4151" i="1"/>
  <c r="O4151" i="1"/>
  <c r="AD4151" i="1" s="1"/>
  <c r="AE4151" i="1" s="1"/>
  <c r="AN4150" i="1"/>
  <c r="AK4150" i="1"/>
  <c r="AJ4150" i="1"/>
  <c r="X4150" i="1"/>
  <c r="W4150" i="1"/>
  <c r="V4150" i="1"/>
  <c r="Z4150" i="1" s="1"/>
  <c r="U4150" i="1"/>
  <c r="O4150" i="1"/>
  <c r="AD4150" i="1" s="1"/>
  <c r="AE4150" i="1" s="1"/>
  <c r="AN4149" i="1"/>
  <c r="AK4149" i="1"/>
  <c r="AJ4149" i="1"/>
  <c r="X4149" i="1"/>
  <c r="W4149" i="1"/>
  <c r="V4149" i="1"/>
  <c r="Z4149" i="1" s="1"/>
  <c r="U4149" i="1"/>
  <c r="O4149" i="1"/>
  <c r="AD4149" i="1" s="1"/>
  <c r="AE4149" i="1" s="1"/>
  <c r="AN4148" i="1"/>
  <c r="AK4148" i="1"/>
  <c r="AJ4148" i="1"/>
  <c r="X4148" i="1"/>
  <c r="W4148" i="1"/>
  <c r="V4148" i="1"/>
  <c r="Z4148" i="1" s="1"/>
  <c r="U4148" i="1"/>
  <c r="O4148" i="1"/>
  <c r="AD4148" i="1" s="1"/>
  <c r="AE4148" i="1" s="1"/>
  <c r="AN4147" i="1"/>
  <c r="AK4147" i="1"/>
  <c r="AJ4147" i="1"/>
  <c r="X4147" i="1"/>
  <c r="W4147" i="1"/>
  <c r="V4147" i="1"/>
  <c r="Z4147" i="1" s="1"/>
  <c r="U4147" i="1"/>
  <c r="O4147" i="1"/>
  <c r="AD4147" i="1" s="1"/>
  <c r="AE4147" i="1" s="1"/>
  <c r="AN4146" i="1"/>
  <c r="AK4146" i="1"/>
  <c r="AJ4146" i="1"/>
  <c r="X4146" i="1"/>
  <c r="W4146" i="1"/>
  <c r="V4146" i="1"/>
  <c r="Z4146" i="1" s="1"/>
  <c r="U4146" i="1"/>
  <c r="O4146" i="1"/>
  <c r="AD4146" i="1" s="1"/>
  <c r="AE4146" i="1" s="1"/>
  <c r="AN4145" i="1"/>
  <c r="AK4145" i="1"/>
  <c r="AJ4145" i="1"/>
  <c r="X4145" i="1"/>
  <c r="W4145" i="1"/>
  <c r="V4145" i="1"/>
  <c r="Z4145" i="1" s="1"/>
  <c r="U4145" i="1"/>
  <c r="O4145" i="1"/>
  <c r="AD4145" i="1" s="1"/>
  <c r="AE4145" i="1" s="1"/>
  <c r="AN4144" i="1"/>
  <c r="AK4144" i="1"/>
  <c r="AJ4144" i="1"/>
  <c r="X4144" i="1"/>
  <c r="W4144" i="1"/>
  <c r="V4144" i="1"/>
  <c r="Z4144" i="1" s="1"/>
  <c r="U4144" i="1"/>
  <c r="O4144" i="1"/>
  <c r="AD4144" i="1" s="1"/>
  <c r="AE4144" i="1" s="1"/>
  <c r="AN4143" i="1"/>
  <c r="AK4143" i="1"/>
  <c r="AJ4143" i="1"/>
  <c r="X4143" i="1"/>
  <c r="W4143" i="1"/>
  <c r="V4143" i="1"/>
  <c r="Z4143" i="1" s="1"/>
  <c r="U4143" i="1"/>
  <c r="O4143" i="1"/>
  <c r="AD4143" i="1" s="1"/>
  <c r="AE4143" i="1" s="1"/>
  <c r="AN4142" i="1"/>
  <c r="AK4142" i="1"/>
  <c r="AJ4142" i="1"/>
  <c r="X4142" i="1"/>
  <c r="W4142" i="1"/>
  <c r="V4142" i="1"/>
  <c r="Z4142" i="1" s="1"/>
  <c r="U4142" i="1"/>
  <c r="O4142" i="1"/>
  <c r="AD4142" i="1" s="1"/>
  <c r="AE4142" i="1" s="1"/>
  <c r="AN4141" i="1"/>
  <c r="AK4141" i="1"/>
  <c r="AJ4141" i="1"/>
  <c r="X4141" i="1"/>
  <c r="W4141" i="1"/>
  <c r="V4141" i="1"/>
  <c r="Z4141" i="1" s="1"/>
  <c r="U4141" i="1"/>
  <c r="O4141" i="1"/>
  <c r="AD4141" i="1" s="1"/>
  <c r="AE4141" i="1" s="1"/>
  <c r="AN4140" i="1"/>
  <c r="AK4140" i="1"/>
  <c r="AJ4140" i="1"/>
  <c r="X4140" i="1"/>
  <c r="W4140" i="1"/>
  <c r="V4140" i="1"/>
  <c r="Z4140" i="1" s="1"/>
  <c r="U4140" i="1"/>
  <c r="O4140" i="1"/>
  <c r="AD4140" i="1" s="1"/>
  <c r="AE4140" i="1" s="1"/>
  <c r="AN4139" i="1"/>
  <c r="AK4139" i="1"/>
  <c r="AJ4139" i="1"/>
  <c r="X4139" i="1"/>
  <c r="W4139" i="1"/>
  <c r="V4139" i="1"/>
  <c r="Z4139" i="1" s="1"/>
  <c r="U4139" i="1"/>
  <c r="O4139" i="1"/>
  <c r="AD4139" i="1" s="1"/>
  <c r="AE4139" i="1" s="1"/>
  <c r="AN4138" i="1"/>
  <c r="AK4138" i="1"/>
  <c r="AJ4138" i="1"/>
  <c r="X4138" i="1"/>
  <c r="W4138" i="1"/>
  <c r="V4138" i="1"/>
  <c r="Z4138" i="1" s="1"/>
  <c r="U4138" i="1"/>
  <c r="O4138" i="1"/>
  <c r="AD4138" i="1" s="1"/>
  <c r="AE4138" i="1" s="1"/>
  <c r="AN4137" i="1"/>
  <c r="AK4137" i="1"/>
  <c r="AJ4137" i="1"/>
  <c r="X4137" i="1"/>
  <c r="W4137" i="1"/>
  <c r="V4137" i="1"/>
  <c r="Z4137" i="1" s="1"/>
  <c r="U4137" i="1"/>
  <c r="O4137" i="1"/>
  <c r="AD4137" i="1" s="1"/>
  <c r="AE4137" i="1" s="1"/>
  <c r="AN4136" i="1"/>
  <c r="AK4136" i="1"/>
  <c r="AJ4136" i="1"/>
  <c r="X4136" i="1"/>
  <c r="W4136" i="1"/>
  <c r="V4136" i="1"/>
  <c r="Z4136" i="1" s="1"/>
  <c r="U4136" i="1"/>
  <c r="O4136" i="1"/>
  <c r="AD4136" i="1" s="1"/>
  <c r="AE4136" i="1" s="1"/>
  <c r="AN4135" i="1"/>
  <c r="AK4135" i="1"/>
  <c r="AJ4135" i="1"/>
  <c r="X4135" i="1"/>
  <c r="W4135" i="1"/>
  <c r="V4135" i="1"/>
  <c r="Z4135" i="1" s="1"/>
  <c r="U4135" i="1"/>
  <c r="O4135" i="1"/>
  <c r="AD4135" i="1" s="1"/>
  <c r="AE4135" i="1" s="1"/>
  <c r="AN4134" i="1"/>
  <c r="AK4134" i="1"/>
  <c r="AJ4134" i="1"/>
  <c r="X4134" i="1"/>
  <c r="W4134" i="1"/>
  <c r="V4134" i="1"/>
  <c r="Z4134" i="1" s="1"/>
  <c r="U4134" i="1"/>
  <c r="O4134" i="1"/>
  <c r="AD4134" i="1" s="1"/>
  <c r="AE4134" i="1" s="1"/>
  <c r="AN4133" i="1"/>
  <c r="AK4133" i="1"/>
  <c r="AJ4133" i="1"/>
  <c r="X4133" i="1"/>
  <c r="W4133" i="1"/>
  <c r="V4133" i="1"/>
  <c r="Z4133" i="1" s="1"/>
  <c r="U4133" i="1"/>
  <c r="O4133" i="1"/>
  <c r="AD4133" i="1" s="1"/>
  <c r="AE4133" i="1" s="1"/>
  <c r="AN4132" i="1"/>
  <c r="AK4132" i="1"/>
  <c r="AJ4132" i="1"/>
  <c r="X4132" i="1"/>
  <c r="W4132" i="1"/>
  <c r="V4132" i="1"/>
  <c r="Z4132" i="1" s="1"/>
  <c r="U4132" i="1"/>
  <c r="O4132" i="1"/>
  <c r="AD4132" i="1" s="1"/>
  <c r="AE4132" i="1" s="1"/>
  <c r="AN4131" i="1"/>
  <c r="AK4131" i="1"/>
  <c r="AJ4131" i="1"/>
  <c r="X4131" i="1"/>
  <c r="W4131" i="1"/>
  <c r="V4131" i="1"/>
  <c r="Z4131" i="1" s="1"/>
  <c r="U4131" i="1"/>
  <c r="O4131" i="1"/>
  <c r="AD4131" i="1" s="1"/>
  <c r="AE4131" i="1" s="1"/>
  <c r="AN4130" i="1"/>
  <c r="AK4130" i="1"/>
  <c r="AJ4130" i="1"/>
  <c r="X4130" i="1"/>
  <c r="W4130" i="1"/>
  <c r="V4130" i="1"/>
  <c r="Z4130" i="1" s="1"/>
  <c r="U4130" i="1"/>
  <c r="O4130" i="1"/>
  <c r="AD4130" i="1" s="1"/>
  <c r="AE4130" i="1" s="1"/>
  <c r="AN4129" i="1"/>
  <c r="AK4129" i="1"/>
  <c r="AJ4129" i="1"/>
  <c r="X4129" i="1"/>
  <c r="W4129" i="1"/>
  <c r="V4129" i="1"/>
  <c r="Z4129" i="1" s="1"/>
  <c r="U4129" i="1"/>
  <c r="O4129" i="1"/>
  <c r="AD4129" i="1" s="1"/>
  <c r="AE4129" i="1" s="1"/>
  <c r="AN4128" i="1"/>
  <c r="AK4128" i="1"/>
  <c r="AJ4128" i="1"/>
  <c r="X4128" i="1"/>
  <c r="W4128" i="1"/>
  <c r="V4128" i="1"/>
  <c r="Z4128" i="1" s="1"/>
  <c r="U4128" i="1"/>
  <c r="O4128" i="1"/>
  <c r="AD4128" i="1" s="1"/>
  <c r="AE4128" i="1" s="1"/>
  <c r="AN4127" i="1"/>
  <c r="AK4127" i="1"/>
  <c r="AJ4127" i="1"/>
  <c r="X4127" i="1"/>
  <c r="W4127" i="1"/>
  <c r="V4127" i="1"/>
  <c r="Z4127" i="1" s="1"/>
  <c r="U4127" i="1"/>
  <c r="O4127" i="1"/>
  <c r="AD4127" i="1" s="1"/>
  <c r="AE4127" i="1" s="1"/>
  <c r="AN4126" i="1"/>
  <c r="AK4126" i="1"/>
  <c r="AJ4126" i="1"/>
  <c r="X4126" i="1"/>
  <c r="W4126" i="1"/>
  <c r="V4126" i="1"/>
  <c r="Z4126" i="1" s="1"/>
  <c r="U4126" i="1"/>
  <c r="O4126" i="1"/>
  <c r="AD4126" i="1" s="1"/>
  <c r="AE4126" i="1" s="1"/>
  <c r="AN4125" i="1"/>
  <c r="AK4125" i="1"/>
  <c r="AJ4125" i="1"/>
  <c r="X4125" i="1"/>
  <c r="W4125" i="1"/>
  <c r="V4125" i="1"/>
  <c r="Z4125" i="1" s="1"/>
  <c r="U4125" i="1"/>
  <c r="O4125" i="1"/>
  <c r="AD4125" i="1" s="1"/>
  <c r="AE4125" i="1" s="1"/>
  <c r="AN4124" i="1"/>
  <c r="AK4124" i="1"/>
  <c r="AJ4124" i="1"/>
  <c r="X4124" i="1"/>
  <c r="W4124" i="1"/>
  <c r="V4124" i="1"/>
  <c r="Z4124" i="1" s="1"/>
  <c r="U4124" i="1"/>
  <c r="O4124" i="1"/>
  <c r="AD4124" i="1" s="1"/>
  <c r="AE4124" i="1" s="1"/>
  <c r="AN4123" i="1"/>
  <c r="AK4123" i="1"/>
  <c r="AJ4123" i="1"/>
  <c r="X4123" i="1"/>
  <c r="W4123" i="1"/>
  <c r="V4123" i="1"/>
  <c r="Z4123" i="1" s="1"/>
  <c r="U4123" i="1"/>
  <c r="O4123" i="1"/>
  <c r="AD4123" i="1" s="1"/>
  <c r="AE4123" i="1" s="1"/>
  <c r="AN4122" i="1"/>
  <c r="AK4122" i="1"/>
  <c r="AJ4122" i="1"/>
  <c r="X4122" i="1"/>
  <c r="W4122" i="1"/>
  <c r="V4122" i="1"/>
  <c r="Z4122" i="1" s="1"/>
  <c r="U4122" i="1"/>
  <c r="O4122" i="1"/>
  <c r="AD4122" i="1" s="1"/>
  <c r="AE4122" i="1" s="1"/>
  <c r="AN4121" i="1"/>
  <c r="AK4121" i="1"/>
  <c r="AJ4121" i="1"/>
  <c r="X4121" i="1"/>
  <c r="W4121" i="1"/>
  <c r="V4121" i="1"/>
  <c r="Z4121" i="1" s="1"/>
  <c r="U4121" i="1"/>
  <c r="O4121" i="1"/>
  <c r="AD4121" i="1" s="1"/>
  <c r="AE4121" i="1" s="1"/>
  <c r="AN4120" i="1"/>
  <c r="AK4120" i="1"/>
  <c r="AJ4120" i="1"/>
  <c r="X4120" i="1"/>
  <c r="W4120" i="1"/>
  <c r="V4120" i="1"/>
  <c r="Z4120" i="1" s="1"/>
  <c r="U4120" i="1"/>
  <c r="O4120" i="1"/>
  <c r="AD4120" i="1" s="1"/>
  <c r="AE4120" i="1" s="1"/>
  <c r="AN4119" i="1"/>
  <c r="AK4119" i="1"/>
  <c r="AJ4119" i="1"/>
  <c r="X4119" i="1"/>
  <c r="W4119" i="1"/>
  <c r="V4119" i="1"/>
  <c r="Z4119" i="1" s="1"/>
  <c r="U4119" i="1"/>
  <c r="O4119" i="1"/>
  <c r="AD4119" i="1" s="1"/>
  <c r="AE4119" i="1" s="1"/>
  <c r="AN4118" i="1"/>
  <c r="AK4118" i="1"/>
  <c r="AJ4118" i="1"/>
  <c r="X4118" i="1"/>
  <c r="W4118" i="1"/>
  <c r="V4118" i="1"/>
  <c r="Z4118" i="1" s="1"/>
  <c r="U4118" i="1"/>
  <c r="O4118" i="1"/>
  <c r="AD4118" i="1" s="1"/>
  <c r="AE4118" i="1" s="1"/>
  <c r="AN4117" i="1"/>
  <c r="AK4117" i="1"/>
  <c r="AJ4117" i="1"/>
  <c r="X4117" i="1"/>
  <c r="W4117" i="1"/>
  <c r="V4117" i="1"/>
  <c r="Z4117" i="1" s="1"/>
  <c r="U4117" i="1"/>
  <c r="O4117" i="1"/>
  <c r="AD4117" i="1" s="1"/>
  <c r="AE4117" i="1" s="1"/>
  <c r="AN4116" i="1"/>
  <c r="AK4116" i="1"/>
  <c r="AJ4116" i="1"/>
  <c r="X4116" i="1"/>
  <c r="W4116" i="1"/>
  <c r="V4116" i="1"/>
  <c r="Z4116" i="1" s="1"/>
  <c r="U4116" i="1"/>
  <c r="O4116" i="1"/>
  <c r="AD4116" i="1" s="1"/>
  <c r="AE4116" i="1" s="1"/>
  <c r="AN4115" i="1"/>
  <c r="AK4115" i="1"/>
  <c r="AJ4115" i="1"/>
  <c r="X4115" i="1"/>
  <c r="W4115" i="1"/>
  <c r="V4115" i="1"/>
  <c r="Z4115" i="1" s="1"/>
  <c r="U4115" i="1"/>
  <c r="O4115" i="1"/>
  <c r="AD4115" i="1" s="1"/>
  <c r="AE4115" i="1" s="1"/>
  <c r="AN4114" i="1"/>
  <c r="AK4114" i="1"/>
  <c r="AJ4114" i="1"/>
  <c r="X4114" i="1"/>
  <c r="W4114" i="1"/>
  <c r="V4114" i="1"/>
  <c r="Z4114" i="1" s="1"/>
  <c r="U4114" i="1"/>
  <c r="O4114" i="1"/>
  <c r="AD4114" i="1" s="1"/>
  <c r="AE4114" i="1" s="1"/>
  <c r="AN4113" i="1"/>
  <c r="AK4113" i="1"/>
  <c r="AJ4113" i="1"/>
  <c r="X4113" i="1"/>
  <c r="W4113" i="1"/>
  <c r="V4113" i="1"/>
  <c r="Z4113" i="1" s="1"/>
  <c r="U4113" i="1"/>
  <c r="O4113" i="1"/>
  <c r="AD4113" i="1" s="1"/>
  <c r="AE4113" i="1" s="1"/>
  <c r="AN4112" i="1"/>
  <c r="AK4112" i="1"/>
  <c r="AJ4112" i="1"/>
  <c r="X4112" i="1"/>
  <c r="W4112" i="1"/>
  <c r="V4112" i="1"/>
  <c r="Z4112" i="1" s="1"/>
  <c r="U4112" i="1"/>
  <c r="O4112" i="1"/>
  <c r="AD4112" i="1" s="1"/>
  <c r="AE4112" i="1" s="1"/>
  <c r="AN4111" i="1"/>
  <c r="AK4111" i="1"/>
  <c r="AJ4111" i="1"/>
  <c r="X4111" i="1"/>
  <c r="W4111" i="1"/>
  <c r="V4111" i="1"/>
  <c r="Z4111" i="1" s="1"/>
  <c r="U4111" i="1"/>
  <c r="O4111" i="1"/>
  <c r="AD4111" i="1" s="1"/>
  <c r="AE4111" i="1" s="1"/>
  <c r="AN4110" i="1"/>
  <c r="AK4110" i="1"/>
  <c r="AJ4110" i="1"/>
  <c r="X4110" i="1"/>
  <c r="W4110" i="1"/>
  <c r="V4110" i="1"/>
  <c r="Z4110" i="1" s="1"/>
  <c r="U4110" i="1"/>
  <c r="O4110" i="1"/>
  <c r="AD4110" i="1" s="1"/>
  <c r="AE4110" i="1" s="1"/>
  <c r="AN4109" i="1"/>
  <c r="AK4109" i="1"/>
  <c r="AJ4109" i="1"/>
  <c r="X4109" i="1"/>
  <c r="W4109" i="1"/>
  <c r="V4109" i="1"/>
  <c r="Z4109" i="1" s="1"/>
  <c r="U4109" i="1"/>
  <c r="O4109" i="1"/>
  <c r="AD4109" i="1" s="1"/>
  <c r="AE4109" i="1" s="1"/>
  <c r="AN4108" i="1"/>
  <c r="AK4108" i="1"/>
  <c r="AJ4108" i="1"/>
  <c r="X4108" i="1"/>
  <c r="W4108" i="1"/>
  <c r="V4108" i="1"/>
  <c r="Z4108" i="1" s="1"/>
  <c r="U4108" i="1"/>
  <c r="O4108" i="1"/>
  <c r="AD4108" i="1" s="1"/>
  <c r="AE4108" i="1" s="1"/>
  <c r="AN4107" i="1"/>
  <c r="AK4107" i="1"/>
  <c r="AJ4107" i="1"/>
  <c r="X4107" i="1"/>
  <c r="W4107" i="1"/>
  <c r="V4107" i="1"/>
  <c r="Z4107" i="1" s="1"/>
  <c r="U4107" i="1"/>
  <c r="O4107" i="1"/>
  <c r="AD4107" i="1" s="1"/>
  <c r="AE4107" i="1" s="1"/>
  <c r="AN4106" i="1"/>
  <c r="AK4106" i="1"/>
  <c r="AJ4106" i="1"/>
  <c r="X4106" i="1"/>
  <c r="W4106" i="1"/>
  <c r="V4106" i="1"/>
  <c r="Z4106" i="1" s="1"/>
  <c r="U4106" i="1"/>
  <c r="O4106" i="1"/>
  <c r="AD4106" i="1" s="1"/>
  <c r="AE4106" i="1" s="1"/>
  <c r="AN4105" i="1"/>
  <c r="AK4105" i="1"/>
  <c r="AJ4105" i="1"/>
  <c r="X4105" i="1"/>
  <c r="W4105" i="1"/>
  <c r="V4105" i="1"/>
  <c r="Z4105" i="1" s="1"/>
  <c r="U4105" i="1"/>
  <c r="O4105" i="1"/>
  <c r="AD4105" i="1" s="1"/>
  <c r="AE4105" i="1" s="1"/>
  <c r="AN4104" i="1"/>
  <c r="AK4104" i="1"/>
  <c r="AJ4104" i="1"/>
  <c r="X4104" i="1"/>
  <c r="W4104" i="1"/>
  <c r="V4104" i="1"/>
  <c r="Z4104" i="1" s="1"/>
  <c r="U4104" i="1"/>
  <c r="O4104" i="1"/>
  <c r="AD4104" i="1" s="1"/>
  <c r="AE4104" i="1" s="1"/>
  <c r="AN4103" i="1"/>
  <c r="AK4103" i="1"/>
  <c r="AJ4103" i="1"/>
  <c r="X4103" i="1"/>
  <c r="W4103" i="1"/>
  <c r="V4103" i="1"/>
  <c r="Z4103" i="1" s="1"/>
  <c r="U4103" i="1"/>
  <c r="O4103" i="1"/>
  <c r="AD4103" i="1" s="1"/>
  <c r="AE4103" i="1" s="1"/>
  <c r="AN4102" i="1"/>
  <c r="AK4102" i="1"/>
  <c r="AJ4102" i="1"/>
  <c r="X4102" i="1"/>
  <c r="W4102" i="1"/>
  <c r="V4102" i="1"/>
  <c r="Z4102" i="1" s="1"/>
  <c r="U4102" i="1"/>
  <c r="O4102" i="1"/>
  <c r="AD4102" i="1" s="1"/>
  <c r="AE4102" i="1" s="1"/>
  <c r="AN4101" i="1"/>
  <c r="AK4101" i="1"/>
  <c r="AJ4101" i="1"/>
  <c r="X4101" i="1"/>
  <c r="W4101" i="1"/>
  <c r="V4101" i="1"/>
  <c r="Z4101" i="1" s="1"/>
  <c r="U4101" i="1"/>
  <c r="O4101" i="1"/>
  <c r="AD4101" i="1" s="1"/>
  <c r="AE4101" i="1" s="1"/>
  <c r="AN4100" i="1"/>
  <c r="AK4100" i="1"/>
  <c r="AJ4100" i="1"/>
  <c r="X4100" i="1"/>
  <c r="W4100" i="1"/>
  <c r="V4100" i="1"/>
  <c r="Z4100" i="1" s="1"/>
  <c r="U4100" i="1"/>
  <c r="O4100" i="1"/>
  <c r="AD4100" i="1" s="1"/>
  <c r="AE4100" i="1" s="1"/>
  <c r="AN4099" i="1"/>
  <c r="AK4099" i="1"/>
  <c r="AJ4099" i="1"/>
  <c r="X4099" i="1"/>
  <c r="W4099" i="1"/>
  <c r="V4099" i="1"/>
  <c r="Z4099" i="1" s="1"/>
  <c r="U4099" i="1"/>
  <c r="O4099" i="1"/>
  <c r="AD4099" i="1" s="1"/>
  <c r="AE4099" i="1" s="1"/>
  <c r="AN4098" i="1"/>
  <c r="AK4098" i="1"/>
  <c r="AJ4098" i="1"/>
  <c r="X4098" i="1"/>
  <c r="W4098" i="1"/>
  <c r="V4098" i="1"/>
  <c r="Z4098" i="1" s="1"/>
  <c r="U4098" i="1"/>
  <c r="O4098" i="1"/>
  <c r="AD4098" i="1" s="1"/>
  <c r="AE4098" i="1" s="1"/>
  <c r="AN4097" i="1"/>
  <c r="AK4097" i="1"/>
  <c r="AJ4097" i="1"/>
  <c r="X4097" i="1"/>
  <c r="W4097" i="1"/>
  <c r="V4097" i="1"/>
  <c r="Z4097" i="1" s="1"/>
  <c r="U4097" i="1"/>
  <c r="O4097" i="1"/>
  <c r="AD4097" i="1" s="1"/>
  <c r="AE4097" i="1" s="1"/>
  <c r="AN4096" i="1"/>
  <c r="AK4096" i="1"/>
  <c r="AJ4096" i="1"/>
  <c r="X4096" i="1"/>
  <c r="W4096" i="1"/>
  <c r="V4096" i="1"/>
  <c r="Z4096" i="1" s="1"/>
  <c r="U4096" i="1"/>
  <c r="O4096" i="1"/>
  <c r="AD4096" i="1" s="1"/>
  <c r="AE4096" i="1" s="1"/>
  <c r="AN4095" i="1"/>
  <c r="AK4095" i="1"/>
  <c r="AJ4095" i="1"/>
  <c r="X4095" i="1"/>
  <c r="W4095" i="1"/>
  <c r="V4095" i="1"/>
  <c r="Z4095" i="1" s="1"/>
  <c r="U4095" i="1"/>
  <c r="O4095" i="1"/>
  <c r="AD4095" i="1" s="1"/>
  <c r="AE4095" i="1" s="1"/>
  <c r="AN4094" i="1"/>
  <c r="AK4094" i="1"/>
  <c r="AJ4094" i="1"/>
  <c r="X4094" i="1"/>
  <c r="W4094" i="1"/>
  <c r="V4094" i="1"/>
  <c r="Z4094" i="1" s="1"/>
  <c r="U4094" i="1"/>
  <c r="O4094" i="1"/>
  <c r="AD4094" i="1" s="1"/>
  <c r="AE4094" i="1" s="1"/>
  <c r="AN4093" i="1"/>
  <c r="AK4093" i="1"/>
  <c r="AJ4093" i="1"/>
  <c r="X4093" i="1"/>
  <c r="W4093" i="1"/>
  <c r="V4093" i="1"/>
  <c r="Z4093" i="1" s="1"/>
  <c r="U4093" i="1"/>
  <c r="O4093" i="1"/>
  <c r="AD4093" i="1" s="1"/>
  <c r="AE4093" i="1" s="1"/>
  <c r="AN4092" i="1"/>
  <c r="AK4092" i="1"/>
  <c r="AJ4092" i="1"/>
  <c r="X4092" i="1"/>
  <c r="W4092" i="1"/>
  <c r="V4092" i="1"/>
  <c r="Z4092" i="1" s="1"/>
  <c r="U4092" i="1"/>
  <c r="O4092" i="1"/>
  <c r="AD4092" i="1" s="1"/>
  <c r="AE4092" i="1" s="1"/>
  <c r="AN4091" i="1"/>
  <c r="AK4091" i="1"/>
  <c r="AJ4091" i="1"/>
  <c r="X4091" i="1"/>
  <c r="W4091" i="1"/>
  <c r="V4091" i="1"/>
  <c r="Z4091" i="1" s="1"/>
  <c r="U4091" i="1"/>
  <c r="O4091" i="1"/>
  <c r="AD4091" i="1" s="1"/>
  <c r="AE4091" i="1" s="1"/>
  <c r="AN4090" i="1"/>
  <c r="AK4090" i="1"/>
  <c r="AJ4090" i="1"/>
  <c r="X4090" i="1"/>
  <c r="W4090" i="1"/>
  <c r="V4090" i="1"/>
  <c r="Z4090" i="1" s="1"/>
  <c r="U4090" i="1"/>
  <c r="O4090" i="1"/>
  <c r="AD4090" i="1" s="1"/>
  <c r="AE4090" i="1" s="1"/>
  <c r="AN4089" i="1"/>
  <c r="AK4089" i="1"/>
  <c r="AJ4089" i="1"/>
  <c r="X4089" i="1"/>
  <c r="W4089" i="1"/>
  <c r="V4089" i="1"/>
  <c r="Z4089" i="1" s="1"/>
  <c r="U4089" i="1"/>
  <c r="O4089" i="1"/>
  <c r="AD4089" i="1" s="1"/>
  <c r="AE4089" i="1" s="1"/>
  <c r="AN4088" i="1"/>
  <c r="AK4088" i="1"/>
  <c r="AJ4088" i="1"/>
  <c r="X4088" i="1"/>
  <c r="W4088" i="1"/>
  <c r="V4088" i="1"/>
  <c r="Z4088" i="1" s="1"/>
  <c r="U4088" i="1"/>
  <c r="O4088" i="1"/>
  <c r="AD4088" i="1" s="1"/>
  <c r="AE4088" i="1" s="1"/>
  <c r="AN4087" i="1"/>
  <c r="AK4087" i="1"/>
  <c r="AJ4087" i="1"/>
  <c r="X4087" i="1"/>
  <c r="W4087" i="1"/>
  <c r="V4087" i="1"/>
  <c r="Z4087" i="1" s="1"/>
  <c r="U4087" i="1"/>
  <c r="O4087" i="1"/>
  <c r="AD4087" i="1" s="1"/>
  <c r="AE4087" i="1" s="1"/>
  <c r="AN4086" i="1"/>
  <c r="AK4086" i="1"/>
  <c r="AJ4086" i="1"/>
  <c r="X4086" i="1"/>
  <c r="W4086" i="1"/>
  <c r="V4086" i="1"/>
  <c r="Z4086" i="1" s="1"/>
  <c r="U4086" i="1"/>
  <c r="O4086" i="1"/>
  <c r="AD4086" i="1" s="1"/>
  <c r="AE4086" i="1" s="1"/>
  <c r="AN4085" i="1"/>
  <c r="AK4085" i="1"/>
  <c r="AJ4085" i="1"/>
  <c r="X4085" i="1"/>
  <c r="W4085" i="1"/>
  <c r="V4085" i="1"/>
  <c r="Z4085" i="1" s="1"/>
  <c r="U4085" i="1"/>
  <c r="O4085" i="1"/>
  <c r="AD4085" i="1" s="1"/>
  <c r="AE4085" i="1" s="1"/>
  <c r="AN4084" i="1"/>
  <c r="AK4084" i="1"/>
  <c r="AJ4084" i="1"/>
  <c r="X4084" i="1"/>
  <c r="W4084" i="1"/>
  <c r="V4084" i="1"/>
  <c r="Z4084" i="1" s="1"/>
  <c r="U4084" i="1"/>
  <c r="O4084" i="1"/>
  <c r="AD4084" i="1" s="1"/>
  <c r="AE4084" i="1" s="1"/>
  <c r="AN4083" i="1"/>
  <c r="AK4083" i="1"/>
  <c r="AJ4083" i="1"/>
  <c r="X4083" i="1"/>
  <c r="W4083" i="1"/>
  <c r="V4083" i="1"/>
  <c r="Z4083" i="1" s="1"/>
  <c r="U4083" i="1"/>
  <c r="O4083" i="1"/>
  <c r="AD4083" i="1" s="1"/>
  <c r="AE4083" i="1" s="1"/>
  <c r="AN4082" i="1"/>
  <c r="AK4082" i="1"/>
  <c r="AJ4082" i="1"/>
  <c r="X4082" i="1"/>
  <c r="W4082" i="1"/>
  <c r="V4082" i="1"/>
  <c r="Z4082" i="1" s="1"/>
  <c r="U4082" i="1"/>
  <c r="O4082" i="1"/>
  <c r="AD4082" i="1" s="1"/>
  <c r="AE4082" i="1" s="1"/>
  <c r="AN4081" i="1"/>
  <c r="AK4081" i="1"/>
  <c r="AJ4081" i="1"/>
  <c r="X4081" i="1"/>
  <c r="W4081" i="1"/>
  <c r="V4081" i="1"/>
  <c r="Z4081" i="1" s="1"/>
  <c r="U4081" i="1"/>
  <c r="O4081" i="1"/>
  <c r="AD4081" i="1" s="1"/>
  <c r="AE4081" i="1" s="1"/>
  <c r="AN4080" i="1"/>
  <c r="AK4080" i="1"/>
  <c r="AJ4080" i="1"/>
  <c r="X4080" i="1"/>
  <c r="W4080" i="1"/>
  <c r="V4080" i="1"/>
  <c r="Z4080" i="1" s="1"/>
  <c r="U4080" i="1"/>
  <c r="O4080" i="1"/>
  <c r="AD4080" i="1" s="1"/>
  <c r="AE4080" i="1" s="1"/>
  <c r="AN4079" i="1"/>
  <c r="AK4079" i="1"/>
  <c r="AJ4079" i="1"/>
  <c r="X4079" i="1"/>
  <c r="W4079" i="1"/>
  <c r="V4079" i="1"/>
  <c r="Z4079" i="1" s="1"/>
  <c r="U4079" i="1"/>
  <c r="O4079" i="1"/>
  <c r="AD4079" i="1" s="1"/>
  <c r="AE4079" i="1" s="1"/>
  <c r="AN4078" i="1"/>
  <c r="AK4078" i="1"/>
  <c r="AJ4078" i="1"/>
  <c r="X4078" i="1"/>
  <c r="W4078" i="1"/>
  <c r="V4078" i="1"/>
  <c r="Z4078" i="1" s="1"/>
  <c r="U4078" i="1"/>
  <c r="O4078" i="1"/>
  <c r="AD4078" i="1" s="1"/>
  <c r="AE4078" i="1" s="1"/>
  <c r="AN4077" i="1"/>
  <c r="AK4077" i="1"/>
  <c r="AJ4077" i="1"/>
  <c r="X4077" i="1"/>
  <c r="W4077" i="1"/>
  <c r="V4077" i="1"/>
  <c r="Z4077" i="1" s="1"/>
  <c r="U4077" i="1"/>
  <c r="O4077" i="1"/>
  <c r="AD4077" i="1" s="1"/>
  <c r="AE4077" i="1" s="1"/>
  <c r="AN4076" i="1"/>
  <c r="AK4076" i="1"/>
  <c r="AJ4076" i="1"/>
  <c r="X4076" i="1"/>
  <c r="W4076" i="1"/>
  <c r="V4076" i="1"/>
  <c r="Z4076" i="1" s="1"/>
  <c r="U4076" i="1"/>
  <c r="O4076" i="1"/>
  <c r="AD4076" i="1" s="1"/>
  <c r="AE4076" i="1" s="1"/>
  <c r="AN4075" i="1"/>
  <c r="AK4075" i="1"/>
  <c r="AJ4075" i="1"/>
  <c r="X4075" i="1"/>
  <c r="W4075" i="1"/>
  <c r="V4075" i="1"/>
  <c r="Z4075" i="1" s="1"/>
  <c r="U4075" i="1"/>
  <c r="O4075" i="1"/>
  <c r="AD4075" i="1" s="1"/>
  <c r="AE4075" i="1" s="1"/>
  <c r="AN4074" i="1"/>
  <c r="AK4074" i="1"/>
  <c r="AJ4074" i="1"/>
  <c r="X4074" i="1"/>
  <c r="W4074" i="1"/>
  <c r="V4074" i="1"/>
  <c r="Z4074" i="1" s="1"/>
  <c r="U4074" i="1"/>
  <c r="O4074" i="1"/>
  <c r="AD4074" i="1" s="1"/>
  <c r="AE4074" i="1" s="1"/>
  <c r="AN4073" i="1"/>
  <c r="AK4073" i="1"/>
  <c r="AJ4073" i="1"/>
  <c r="X4073" i="1"/>
  <c r="W4073" i="1"/>
  <c r="V4073" i="1"/>
  <c r="Z4073" i="1" s="1"/>
  <c r="U4073" i="1"/>
  <c r="O4073" i="1"/>
  <c r="AD4073" i="1" s="1"/>
  <c r="AE4073" i="1" s="1"/>
  <c r="AN4072" i="1"/>
  <c r="AK4072" i="1"/>
  <c r="AJ4072" i="1"/>
  <c r="X4072" i="1"/>
  <c r="W4072" i="1"/>
  <c r="V4072" i="1"/>
  <c r="Z4072" i="1" s="1"/>
  <c r="U4072" i="1"/>
  <c r="O4072" i="1"/>
  <c r="AD4072" i="1" s="1"/>
  <c r="AE4072" i="1" s="1"/>
  <c r="AN4071" i="1"/>
  <c r="AK4071" i="1"/>
  <c r="AJ4071" i="1"/>
  <c r="X4071" i="1"/>
  <c r="W4071" i="1"/>
  <c r="V4071" i="1"/>
  <c r="Z4071" i="1" s="1"/>
  <c r="U4071" i="1"/>
  <c r="O4071" i="1"/>
  <c r="AD4071" i="1" s="1"/>
  <c r="AE4071" i="1" s="1"/>
  <c r="AN4070" i="1"/>
  <c r="AK4070" i="1"/>
  <c r="AJ4070" i="1"/>
  <c r="X4070" i="1"/>
  <c r="W4070" i="1"/>
  <c r="V4070" i="1"/>
  <c r="Z4070" i="1" s="1"/>
  <c r="U4070" i="1"/>
  <c r="O4070" i="1"/>
  <c r="AD4070" i="1" s="1"/>
  <c r="AE4070" i="1" s="1"/>
  <c r="AN4069" i="1"/>
  <c r="AK4069" i="1"/>
  <c r="AJ4069" i="1"/>
  <c r="X4069" i="1"/>
  <c r="W4069" i="1"/>
  <c r="V4069" i="1"/>
  <c r="Z4069" i="1" s="1"/>
  <c r="U4069" i="1"/>
  <c r="O4069" i="1"/>
  <c r="AD4069" i="1" s="1"/>
  <c r="AE4069" i="1" s="1"/>
  <c r="AN4068" i="1"/>
  <c r="AK4068" i="1"/>
  <c r="AJ4068" i="1"/>
  <c r="X4068" i="1"/>
  <c r="W4068" i="1"/>
  <c r="V4068" i="1"/>
  <c r="Z4068" i="1" s="1"/>
  <c r="U4068" i="1"/>
  <c r="O4068" i="1"/>
  <c r="AD4068" i="1" s="1"/>
  <c r="AE4068" i="1" s="1"/>
  <c r="AN4067" i="1"/>
  <c r="AK4067" i="1"/>
  <c r="AJ4067" i="1"/>
  <c r="X4067" i="1"/>
  <c r="W4067" i="1"/>
  <c r="V4067" i="1"/>
  <c r="Z4067" i="1" s="1"/>
  <c r="U4067" i="1"/>
  <c r="O4067" i="1"/>
  <c r="AD4067" i="1" s="1"/>
  <c r="AE4067" i="1" s="1"/>
  <c r="AN4066" i="1"/>
  <c r="AK4066" i="1"/>
  <c r="AJ4066" i="1"/>
  <c r="X4066" i="1"/>
  <c r="W4066" i="1"/>
  <c r="V4066" i="1"/>
  <c r="Z4066" i="1" s="1"/>
  <c r="U4066" i="1"/>
  <c r="O4066" i="1"/>
  <c r="AD4066" i="1" s="1"/>
  <c r="AE4066" i="1" s="1"/>
  <c r="AN4065" i="1"/>
  <c r="AK4065" i="1"/>
  <c r="AJ4065" i="1"/>
  <c r="X4065" i="1"/>
  <c r="W4065" i="1"/>
  <c r="V4065" i="1"/>
  <c r="Z4065" i="1" s="1"/>
  <c r="U4065" i="1"/>
  <c r="O4065" i="1"/>
  <c r="AD4065" i="1" s="1"/>
  <c r="AE4065" i="1" s="1"/>
  <c r="AN4064" i="1"/>
  <c r="AK4064" i="1"/>
  <c r="AJ4064" i="1"/>
  <c r="X4064" i="1"/>
  <c r="W4064" i="1"/>
  <c r="V4064" i="1"/>
  <c r="Z4064" i="1" s="1"/>
  <c r="U4064" i="1"/>
  <c r="O4064" i="1"/>
  <c r="AD4064" i="1" s="1"/>
  <c r="AE4064" i="1" s="1"/>
  <c r="AN4063" i="1"/>
  <c r="AK4063" i="1"/>
  <c r="AJ4063" i="1"/>
  <c r="X4063" i="1"/>
  <c r="W4063" i="1"/>
  <c r="V4063" i="1"/>
  <c r="Z4063" i="1" s="1"/>
  <c r="U4063" i="1"/>
  <c r="O4063" i="1"/>
  <c r="AD4063" i="1" s="1"/>
  <c r="AE4063" i="1" s="1"/>
  <c r="AN4062" i="1"/>
  <c r="AK4062" i="1"/>
  <c r="AJ4062" i="1"/>
  <c r="X4062" i="1"/>
  <c r="W4062" i="1"/>
  <c r="V4062" i="1"/>
  <c r="Z4062" i="1" s="1"/>
  <c r="U4062" i="1"/>
  <c r="O4062" i="1"/>
  <c r="AD4062" i="1" s="1"/>
  <c r="AE4062" i="1" s="1"/>
  <c r="AN4061" i="1"/>
  <c r="AK4061" i="1"/>
  <c r="AJ4061" i="1"/>
  <c r="X4061" i="1"/>
  <c r="W4061" i="1"/>
  <c r="V4061" i="1"/>
  <c r="Z4061" i="1" s="1"/>
  <c r="U4061" i="1"/>
  <c r="O4061" i="1"/>
  <c r="AD4061" i="1" s="1"/>
  <c r="AE4061" i="1" s="1"/>
  <c r="AN4060" i="1"/>
  <c r="AK4060" i="1"/>
  <c r="AJ4060" i="1"/>
  <c r="X4060" i="1"/>
  <c r="W4060" i="1"/>
  <c r="V4060" i="1"/>
  <c r="Z4060" i="1" s="1"/>
  <c r="U4060" i="1"/>
  <c r="O4060" i="1"/>
  <c r="AD4060" i="1" s="1"/>
  <c r="AE4060" i="1" s="1"/>
  <c r="AN4059" i="1"/>
  <c r="AK4059" i="1"/>
  <c r="AJ4059" i="1"/>
  <c r="X4059" i="1"/>
  <c r="W4059" i="1"/>
  <c r="V4059" i="1"/>
  <c r="Z4059" i="1" s="1"/>
  <c r="U4059" i="1"/>
  <c r="O4059" i="1"/>
  <c r="AD4059" i="1" s="1"/>
  <c r="AE4059" i="1" s="1"/>
  <c r="AN4058" i="1"/>
  <c r="AK4058" i="1"/>
  <c r="AJ4058" i="1"/>
  <c r="X4058" i="1"/>
  <c r="W4058" i="1"/>
  <c r="V4058" i="1"/>
  <c r="Z4058" i="1" s="1"/>
  <c r="U4058" i="1"/>
  <c r="O4058" i="1"/>
  <c r="AD4058" i="1" s="1"/>
  <c r="AE4058" i="1" s="1"/>
  <c r="AN4057" i="1"/>
  <c r="AK4057" i="1"/>
  <c r="AJ4057" i="1"/>
  <c r="X4057" i="1"/>
  <c r="W4057" i="1"/>
  <c r="V4057" i="1"/>
  <c r="Z4057" i="1" s="1"/>
  <c r="U4057" i="1"/>
  <c r="O4057" i="1"/>
  <c r="AD4057" i="1" s="1"/>
  <c r="AE4057" i="1" s="1"/>
  <c r="AN4056" i="1"/>
  <c r="AK4056" i="1"/>
  <c r="AJ4056" i="1"/>
  <c r="X4056" i="1"/>
  <c r="W4056" i="1"/>
  <c r="V4056" i="1"/>
  <c r="Z4056" i="1" s="1"/>
  <c r="U4056" i="1"/>
  <c r="O4056" i="1"/>
  <c r="AD4056" i="1" s="1"/>
  <c r="AE4056" i="1" s="1"/>
  <c r="AN4055" i="1"/>
  <c r="AK4055" i="1"/>
  <c r="AJ4055" i="1"/>
  <c r="X4055" i="1"/>
  <c r="W4055" i="1"/>
  <c r="V4055" i="1"/>
  <c r="Z4055" i="1" s="1"/>
  <c r="U4055" i="1"/>
  <c r="O4055" i="1"/>
  <c r="AD4055" i="1" s="1"/>
  <c r="AE4055" i="1" s="1"/>
  <c r="AN4054" i="1"/>
  <c r="AK4054" i="1"/>
  <c r="AJ4054" i="1"/>
  <c r="X4054" i="1"/>
  <c r="W4054" i="1"/>
  <c r="V4054" i="1"/>
  <c r="Z4054" i="1" s="1"/>
  <c r="U4054" i="1"/>
  <c r="O4054" i="1"/>
  <c r="AD4054" i="1" s="1"/>
  <c r="AE4054" i="1" s="1"/>
  <c r="AN4053" i="1"/>
  <c r="AK4053" i="1"/>
  <c r="AJ4053" i="1"/>
  <c r="X4053" i="1"/>
  <c r="W4053" i="1"/>
  <c r="V4053" i="1"/>
  <c r="Z4053" i="1" s="1"/>
  <c r="U4053" i="1"/>
  <c r="O4053" i="1"/>
  <c r="AD4053" i="1" s="1"/>
  <c r="AE4053" i="1" s="1"/>
  <c r="AN4052" i="1"/>
  <c r="AK4052" i="1"/>
  <c r="AJ4052" i="1"/>
  <c r="X4052" i="1"/>
  <c r="W4052" i="1"/>
  <c r="V4052" i="1"/>
  <c r="Z4052" i="1" s="1"/>
  <c r="U4052" i="1"/>
  <c r="O4052" i="1"/>
  <c r="AD4052" i="1" s="1"/>
  <c r="AE4052" i="1" s="1"/>
  <c r="AN4051" i="1"/>
  <c r="AK4051" i="1"/>
  <c r="AJ4051" i="1"/>
  <c r="X4051" i="1"/>
  <c r="W4051" i="1"/>
  <c r="V4051" i="1"/>
  <c r="Z4051" i="1" s="1"/>
  <c r="U4051" i="1"/>
  <c r="O4051" i="1"/>
  <c r="AD4051" i="1" s="1"/>
  <c r="AE4051" i="1" s="1"/>
  <c r="AN4050" i="1"/>
  <c r="AK4050" i="1"/>
  <c r="AJ4050" i="1"/>
  <c r="X4050" i="1"/>
  <c r="W4050" i="1"/>
  <c r="V4050" i="1"/>
  <c r="Z4050" i="1" s="1"/>
  <c r="U4050" i="1"/>
  <c r="O4050" i="1"/>
  <c r="AD4050" i="1" s="1"/>
  <c r="AE4050" i="1" s="1"/>
  <c r="AN4049" i="1"/>
  <c r="AK4049" i="1"/>
  <c r="AJ4049" i="1"/>
  <c r="X4049" i="1"/>
  <c r="W4049" i="1"/>
  <c r="V4049" i="1"/>
  <c r="Z4049" i="1" s="1"/>
  <c r="U4049" i="1"/>
  <c r="O4049" i="1"/>
  <c r="AD4049" i="1" s="1"/>
  <c r="AE4049" i="1" s="1"/>
  <c r="AN4048" i="1"/>
  <c r="AK4048" i="1"/>
  <c r="AJ4048" i="1"/>
  <c r="X4048" i="1"/>
  <c r="W4048" i="1"/>
  <c r="V4048" i="1"/>
  <c r="Z4048" i="1" s="1"/>
  <c r="U4048" i="1"/>
  <c r="O4048" i="1"/>
  <c r="AD4048" i="1" s="1"/>
  <c r="AE4048" i="1" s="1"/>
  <c r="AN4047" i="1"/>
  <c r="AK4047" i="1"/>
  <c r="AJ4047" i="1"/>
  <c r="X4047" i="1"/>
  <c r="W4047" i="1"/>
  <c r="V4047" i="1"/>
  <c r="Z4047" i="1" s="1"/>
  <c r="U4047" i="1"/>
  <c r="O4047" i="1"/>
  <c r="AD4047" i="1" s="1"/>
  <c r="AE4047" i="1" s="1"/>
  <c r="AN4046" i="1"/>
  <c r="AK4046" i="1"/>
  <c r="AJ4046" i="1"/>
  <c r="X4046" i="1"/>
  <c r="W4046" i="1"/>
  <c r="V4046" i="1"/>
  <c r="Z4046" i="1" s="1"/>
  <c r="U4046" i="1"/>
  <c r="O4046" i="1"/>
  <c r="AD4046" i="1" s="1"/>
  <c r="AE4046" i="1" s="1"/>
  <c r="AN4045" i="1"/>
  <c r="AK4045" i="1"/>
  <c r="AJ4045" i="1"/>
  <c r="X4045" i="1"/>
  <c r="W4045" i="1"/>
  <c r="V4045" i="1"/>
  <c r="Z4045" i="1" s="1"/>
  <c r="U4045" i="1"/>
  <c r="O4045" i="1"/>
  <c r="AD4045" i="1" s="1"/>
  <c r="AE4045" i="1" s="1"/>
  <c r="AN4044" i="1"/>
  <c r="AK4044" i="1"/>
  <c r="AJ4044" i="1"/>
  <c r="X4044" i="1"/>
  <c r="W4044" i="1"/>
  <c r="V4044" i="1"/>
  <c r="Z4044" i="1" s="1"/>
  <c r="U4044" i="1"/>
  <c r="O4044" i="1"/>
  <c r="AD4044" i="1" s="1"/>
  <c r="AE4044" i="1" s="1"/>
  <c r="AN4043" i="1"/>
  <c r="AK4043" i="1"/>
  <c r="AJ4043" i="1"/>
  <c r="X4043" i="1"/>
  <c r="W4043" i="1"/>
  <c r="V4043" i="1"/>
  <c r="Z4043" i="1" s="1"/>
  <c r="U4043" i="1"/>
  <c r="O4043" i="1"/>
  <c r="AD4043" i="1" s="1"/>
  <c r="AE4043" i="1" s="1"/>
  <c r="AN4042" i="1"/>
  <c r="AK4042" i="1"/>
  <c r="AJ4042" i="1"/>
  <c r="X4042" i="1"/>
  <c r="W4042" i="1"/>
  <c r="V4042" i="1"/>
  <c r="Z4042" i="1" s="1"/>
  <c r="U4042" i="1"/>
  <c r="O4042" i="1"/>
  <c r="AD4042" i="1" s="1"/>
  <c r="AE4042" i="1" s="1"/>
  <c r="AN4041" i="1"/>
  <c r="AK4041" i="1"/>
  <c r="AJ4041" i="1"/>
  <c r="X4041" i="1"/>
  <c r="W4041" i="1"/>
  <c r="V4041" i="1"/>
  <c r="Z4041" i="1" s="1"/>
  <c r="U4041" i="1"/>
  <c r="O4041" i="1"/>
  <c r="AD4041" i="1" s="1"/>
  <c r="AE4041" i="1" s="1"/>
  <c r="AN4040" i="1"/>
  <c r="AK4040" i="1"/>
  <c r="AJ4040" i="1"/>
  <c r="X4040" i="1"/>
  <c r="W4040" i="1"/>
  <c r="V4040" i="1"/>
  <c r="Z4040" i="1" s="1"/>
  <c r="U4040" i="1"/>
  <c r="O4040" i="1"/>
  <c r="AD4040" i="1" s="1"/>
  <c r="AE4040" i="1" s="1"/>
  <c r="AN4039" i="1"/>
  <c r="AK4039" i="1"/>
  <c r="AJ4039" i="1"/>
  <c r="X4039" i="1"/>
  <c r="W4039" i="1"/>
  <c r="V4039" i="1"/>
  <c r="Z4039" i="1" s="1"/>
  <c r="U4039" i="1"/>
  <c r="O4039" i="1"/>
  <c r="AD4039" i="1" s="1"/>
  <c r="AE4039" i="1" s="1"/>
  <c r="AN4038" i="1"/>
  <c r="AK4038" i="1"/>
  <c r="AJ4038" i="1"/>
  <c r="X4038" i="1"/>
  <c r="W4038" i="1"/>
  <c r="V4038" i="1"/>
  <c r="Z4038" i="1" s="1"/>
  <c r="U4038" i="1"/>
  <c r="O4038" i="1"/>
  <c r="AD4038" i="1" s="1"/>
  <c r="AE4038" i="1" s="1"/>
  <c r="AN4037" i="1"/>
  <c r="AK4037" i="1"/>
  <c r="AJ4037" i="1"/>
  <c r="X4037" i="1"/>
  <c r="W4037" i="1"/>
  <c r="V4037" i="1"/>
  <c r="Z4037" i="1" s="1"/>
  <c r="U4037" i="1"/>
  <c r="O4037" i="1"/>
  <c r="AD4037" i="1" s="1"/>
  <c r="AE4037" i="1" s="1"/>
  <c r="AN4036" i="1"/>
  <c r="AK4036" i="1"/>
  <c r="AJ4036" i="1"/>
  <c r="X4036" i="1"/>
  <c r="W4036" i="1"/>
  <c r="V4036" i="1"/>
  <c r="Z4036" i="1" s="1"/>
  <c r="U4036" i="1"/>
  <c r="O4036" i="1"/>
  <c r="AD4036" i="1" s="1"/>
  <c r="AE4036" i="1" s="1"/>
  <c r="AN4035" i="1"/>
  <c r="AK4035" i="1"/>
  <c r="AJ4035" i="1"/>
  <c r="X4035" i="1"/>
  <c r="W4035" i="1"/>
  <c r="V4035" i="1"/>
  <c r="Z4035" i="1" s="1"/>
  <c r="U4035" i="1"/>
  <c r="O4035" i="1"/>
  <c r="AD4035" i="1" s="1"/>
  <c r="AE4035" i="1" s="1"/>
  <c r="AN4034" i="1"/>
  <c r="AK4034" i="1"/>
  <c r="AJ4034" i="1"/>
  <c r="X4034" i="1"/>
  <c r="W4034" i="1"/>
  <c r="V4034" i="1"/>
  <c r="Z4034" i="1" s="1"/>
  <c r="U4034" i="1"/>
  <c r="O4034" i="1"/>
  <c r="AD4034" i="1" s="1"/>
  <c r="AE4034" i="1" s="1"/>
  <c r="AN4033" i="1"/>
  <c r="AK4033" i="1"/>
  <c r="AJ4033" i="1"/>
  <c r="X4033" i="1"/>
  <c r="W4033" i="1"/>
  <c r="V4033" i="1"/>
  <c r="Z4033" i="1" s="1"/>
  <c r="U4033" i="1"/>
  <c r="O4033" i="1"/>
  <c r="AD4033" i="1" s="1"/>
  <c r="AE4033" i="1" s="1"/>
  <c r="AN4032" i="1"/>
  <c r="AK4032" i="1"/>
  <c r="AJ4032" i="1"/>
  <c r="X4032" i="1"/>
  <c r="W4032" i="1"/>
  <c r="V4032" i="1"/>
  <c r="Z4032" i="1" s="1"/>
  <c r="U4032" i="1"/>
  <c r="O4032" i="1"/>
  <c r="AD4032" i="1" s="1"/>
  <c r="AE4032" i="1" s="1"/>
  <c r="AN4031" i="1"/>
  <c r="AK4031" i="1"/>
  <c r="AJ4031" i="1"/>
  <c r="X4031" i="1"/>
  <c r="W4031" i="1"/>
  <c r="V4031" i="1"/>
  <c r="Z4031" i="1" s="1"/>
  <c r="U4031" i="1"/>
  <c r="O4031" i="1"/>
  <c r="AD4031" i="1" s="1"/>
  <c r="AE4031" i="1" s="1"/>
  <c r="AN4030" i="1"/>
  <c r="AK4030" i="1"/>
  <c r="AJ4030" i="1"/>
  <c r="X4030" i="1"/>
  <c r="W4030" i="1"/>
  <c r="V4030" i="1"/>
  <c r="Z4030" i="1" s="1"/>
  <c r="U4030" i="1"/>
  <c r="O4030" i="1"/>
  <c r="AD4030" i="1" s="1"/>
  <c r="AE4030" i="1" s="1"/>
  <c r="AN4029" i="1"/>
  <c r="AK4029" i="1"/>
  <c r="AJ4029" i="1"/>
  <c r="X4029" i="1"/>
  <c r="W4029" i="1"/>
  <c r="V4029" i="1"/>
  <c r="Z4029" i="1" s="1"/>
  <c r="U4029" i="1"/>
  <c r="O4029" i="1"/>
  <c r="AD4029" i="1" s="1"/>
  <c r="AE4029" i="1" s="1"/>
  <c r="AN4028" i="1"/>
  <c r="AK4028" i="1"/>
  <c r="AJ4028" i="1"/>
  <c r="X4028" i="1"/>
  <c r="W4028" i="1"/>
  <c r="V4028" i="1"/>
  <c r="Z4028" i="1" s="1"/>
  <c r="U4028" i="1"/>
  <c r="O4028" i="1"/>
  <c r="AD4028" i="1" s="1"/>
  <c r="AE4028" i="1" s="1"/>
  <c r="AN4027" i="1"/>
  <c r="AK4027" i="1"/>
  <c r="AJ4027" i="1"/>
  <c r="X4027" i="1"/>
  <c r="W4027" i="1"/>
  <c r="V4027" i="1"/>
  <c r="Z4027" i="1" s="1"/>
  <c r="U4027" i="1"/>
  <c r="O4027" i="1"/>
  <c r="AD4027" i="1" s="1"/>
  <c r="AE4027" i="1" s="1"/>
  <c r="AN4026" i="1"/>
  <c r="AK4026" i="1"/>
  <c r="AJ4026" i="1"/>
  <c r="X4026" i="1"/>
  <c r="W4026" i="1"/>
  <c r="V4026" i="1"/>
  <c r="Z4026" i="1" s="1"/>
  <c r="U4026" i="1"/>
  <c r="O4026" i="1"/>
  <c r="AD4026" i="1" s="1"/>
  <c r="AE4026" i="1" s="1"/>
  <c r="AN4025" i="1"/>
  <c r="AK4025" i="1"/>
  <c r="AJ4025" i="1"/>
  <c r="X4025" i="1"/>
  <c r="W4025" i="1"/>
  <c r="V4025" i="1"/>
  <c r="Z4025" i="1" s="1"/>
  <c r="U4025" i="1"/>
  <c r="O4025" i="1"/>
  <c r="AD4025" i="1" s="1"/>
  <c r="AE4025" i="1" s="1"/>
  <c r="AN4024" i="1"/>
  <c r="AK4024" i="1"/>
  <c r="AJ4024" i="1"/>
  <c r="X4024" i="1"/>
  <c r="W4024" i="1"/>
  <c r="V4024" i="1"/>
  <c r="Z4024" i="1" s="1"/>
  <c r="U4024" i="1"/>
  <c r="O4024" i="1"/>
  <c r="AD4024" i="1" s="1"/>
  <c r="AE4024" i="1" s="1"/>
  <c r="AN4023" i="1"/>
  <c r="AK4023" i="1"/>
  <c r="AJ4023" i="1"/>
  <c r="X4023" i="1"/>
  <c r="W4023" i="1"/>
  <c r="V4023" i="1"/>
  <c r="Z4023" i="1" s="1"/>
  <c r="U4023" i="1"/>
  <c r="O4023" i="1"/>
  <c r="AD4023" i="1" s="1"/>
  <c r="AE4023" i="1" s="1"/>
  <c r="AN4022" i="1"/>
  <c r="AK4022" i="1"/>
  <c r="AJ4022" i="1"/>
  <c r="X4022" i="1"/>
  <c r="W4022" i="1"/>
  <c r="V4022" i="1"/>
  <c r="Z4022" i="1" s="1"/>
  <c r="U4022" i="1"/>
  <c r="O4022" i="1"/>
  <c r="AD4022" i="1" s="1"/>
  <c r="AE4022" i="1" s="1"/>
  <c r="AN4021" i="1"/>
  <c r="AK4021" i="1"/>
  <c r="AJ4021" i="1"/>
  <c r="X4021" i="1"/>
  <c r="W4021" i="1"/>
  <c r="V4021" i="1"/>
  <c r="Z4021" i="1" s="1"/>
  <c r="U4021" i="1"/>
  <c r="O4021" i="1"/>
  <c r="AD4021" i="1" s="1"/>
  <c r="AE4021" i="1" s="1"/>
  <c r="AN4020" i="1"/>
  <c r="AK4020" i="1"/>
  <c r="AJ4020" i="1"/>
  <c r="X4020" i="1"/>
  <c r="W4020" i="1"/>
  <c r="V4020" i="1"/>
  <c r="Z4020" i="1" s="1"/>
  <c r="U4020" i="1"/>
  <c r="O4020" i="1"/>
  <c r="AD4020" i="1" s="1"/>
  <c r="AE4020" i="1" s="1"/>
  <c r="AN4019" i="1"/>
  <c r="AK4019" i="1"/>
  <c r="AJ4019" i="1"/>
  <c r="X4019" i="1"/>
  <c r="W4019" i="1"/>
  <c r="V4019" i="1"/>
  <c r="Z4019" i="1" s="1"/>
  <c r="U4019" i="1"/>
  <c r="O4019" i="1"/>
  <c r="AD4019" i="1" s="1"/>
  <c r="AE4019" i="1" s="1"/>
  <c r="AN4018" i="1"/>
  <c r="AK4018" i="1"/>
  <c r="AJ4018" i="1"/>
  <c r="X4018" i="1"/>
  <c r="W4018" i="1"/>
  <c r="V4018" i="1"/>
  <c r="Z4018" i="1" s="1"/>
  <c r="U4018" i="1"/>
  <c r="O4018" i="1"/>
  <c r="AD4018" i="1" s="1"/>
  <c r="AE4018" i="1" s="1"/>
  <c r="AN4017" i="1"/>
  <c r="AK4017" i="1"/>
  <c r="AJ4017" i="1"/>
  <c r="X4017" i="1"/>
  <c r="W4017" i="1"/>
  <c r="V4017" i="1"/>
  <c r="Z4017" i="1" s="1"/>
  <c r="U4017" i="1"/>
  <c r="O4017" i="1"/>
  <c r="AD4017" i="1" s="1"/>
  <c r="AE4017" i="1" s="1"/>
  <c r="AN4016" i="1"/>
  <c r="AK4016" i="1"/>
  <c r="AJ4016" i="1"/>
  <c r="X4016" i="1"/>
  <c r="W4016" i="1"/>
  <c r="V4016" i="1"/>
  <c r="Z4016" i="1" s="1"/>
  <c r="U4016" i="1"/>
  <c r="O4016" i="1"/>
  <c r="AD4016" i="1" s="1"/>
  <c r="AE4016" i="1" s="1"/>
  <c r="AN4015" i="1"/>
  <c r="AK4015" i="1"/>
  <c r="AJ4015" i="1"/>
  <c r="X4015" i="1"/>
  <c r="W4015" i="1"/>
  <c r="V4015" i="1"/>
  <c r="Z4015" i="1" s="1"/>
  <c r="U4015" i="1"/>
  <c r="O4015" i="1"/>
  <c r="AD4015" i="1" s="1"/>
  <c r="AE4015" i="1" s="1"/>
  <c r="AN4014" i="1"/>
  <c r="AK4014" i="1"/>
  <c r="AJ4014" i="1"/>
  <c r="X4014" i="1"/>
  <c r="W4014" i="1"/>
  <c r="V4014" i="1"/>
  <c r="Z4014" i="1" s="1"/>
  <c r="U4014" i="1"/>
  <c r="O4014" i="1"/>
  <c r="AD4014" i="1" s="1"/>
  <c r="AE4014" i="1" s="1"/>
  <c r="AN4013" i="1"/>
  <c r="AK4013" i="1"/>
  <c r="AJ4013" i="1"/>
  <c r="X4013" i="1"/>
  <c r="W4013" i="1"/>
  <c r="V4013" i="1"/>
  <c r="Z4013" i="1" s="1"/>
  <c r="U4013" i="1"/>
  <c r="O4013" i="1"/>
  <c r="AD4013" i="1" s="1"/>
  <c r="AE4013" i="1" s="1"/>
  <c r="AN4012" i="1"/>
  <c r="AK4012" i="1"/>
  <c r="AJ4012" i="1"/>
  <c r="X4012" i="1"/>
  <c r="W4012" i="1"/>
  <c r="V4012" i="1"/>
  <c r="Z4012" i="1" s="1"/>
  <c r="U4012" i="1"/>
  <c r="O4012" i="1"/>
  <c r="AD4012" i="1" s="1"/>
  <c r="AE4012" i="1" s="1"/>
  <c r="AN4011" i="1"/>
  <c r="AK4011" i="1"/>
  <c r="AJ4011" i="1"/>
  <c r="X4011" i="1"/>
  <c r="W4011" i="1"/>
  <c r="V4011" i="1"/>
  <c r="Z4011" i="1" s="1"/>
  <c r="U4011" i="1"/>
  <c r="O4011" i="1"/>
  <c r="AD4011" i="1" s="1"/>
  <c r="AE4011" i="1" s="1"/>
  <c r="AN4010" i="1"/>
  <c r="AK4010" i="1"/>
  <c r="AJ4010" i="1"/>
  <c r="X4010" i="1"/>
  <c r="W4010" i="1"/>
  <c r="V4010" i="1"/>
  <c r="Z4010" i="1" s="1"/>
  <c r="U4010" i="1"/>
  <c r="O4010" i="1"/>
  <c r="AD4010" i="1" s="1"/>
  <c r="AE4010" i="1" s="1"/>
  <c r="AN4009" i="1"/>
  <c r="AK4009" i="1"/>
  <c r="AJ4009" i="1"/>
  <c r="X4009" i="1"/>
  <c r="W4009" i="1"/>
  <c r="V4009" i="1"/>
  <c r="Z4009" i="1" s="1"/>
  <c r="U4009" i="1"/>
  <c r="O4009" i="1"/>
  <c r="AD4009" i="1" s="1"/>
  <c r="AE4009" i="1" s="1"/>
  <c r="AN4008" i="1"/>
  <c r="AK4008" i="1"/>
  <c r="AJ4008" i="1"/>
  <c r="X4008" i="1"/>
  <c r="W4008" i="1"/>
  <c r="V4008" i="1"/>
  <c r="Z4008" i="1" s="1"/>
  <c r="U4008" i="1"/>
  <c r="O4008" i="1"/>
  <c r="AD4008" i="1" s="1"/>
  <c r="AE4008" i="1" s="1"/>
  <c r="AN4007" i="1"/>
  <c r="AK4007" i="1"/>
  <c r="AJ4007" i="1"/>
  <c r="X4007" i="1"/>
  <c r="W4007" i="1"/>
  <c r="V4007" i="1"/>
  <c r="Z4007" i="1" s="1"/>
  <c r="U4007" i="1"/>
  <c r="O4007" i="1"/>
  <c r="AD4007" i="1" s="1"/>
  <c r="AE4007" i="1" s="1"/>
  <c r="AN4006" i="1"/>
  <c r="AK4006" i="1"/>
  <c r="AJ4006" i="1"/>
  <c r="X4006" i="1"/>
  <c r="W4006" i="1"/>
  <c r="V4006" i="1"/>
  <c r="Z4006" i="1" s="1"/>
  <c r="U4006" i="1"/>
  <c r="O4006" i="1"/>
  <c r="AD4006" i="1" s="1"/>
  <c r="AE4006" i="1" s="1"/>
  <c r="AN4005" i="1"/>
  <c r="AK4005" i="1"/>
  <c r="AJ4005" i="1"/>
  <c r="X4005" i="1"/>
  <c r="W4005" i="1"/>
  <c r="V4005" i="1"/>
  <c r="Z4005" i="1" s="1"/>
  <c r="U4005" i="1"/>
  <c r="O4005" i="1"/>
  <c r="AD4005" i="1" s="1"/>
  <c r="AE4005" i="1" s="1"/>
  <c r="AN4004" i="1"/>
  <c r="AK4004" i="1"/>
  <c r="AJ4004" i="1"/>
  <c r="X4004" i="1"/>
  <c r="W4004" i="1"/>
  <c r="V4004" i="1"/>
  <c r="Z4004" i="1" s="1"/>
  <c r="U4004" i="1"/>
  <c r="O4004" i="1"/>
  <c r="AD4004" i="1" s="1"/>
  <c r="AE4004" i="1" s="1"/>
  <c r="AN4003" i="1"/>
  <c r="AK4003" i="1"/>
  <c r="AJ4003" i="1"/>
  <c r="X4003" i="1"/>
  <c r="W4003" i="1"/>
  <c r="V4003" i="1"/>
  <c r="Z4003" i="1" s="1"/>
  <c r="U4003" i="1"/>
  <c r="O4003" i="1"/>
  <c r="AD4003" i="1" s="1"/>
  <c r="AE4003" i="1" s="1"/>
  <c r="AN4002" i="1"/>
  <c r="AK4002" i="1"/>
  <c r="AJ4002" i="1"/>
  <c r="X4002" i="1"/>
  <c r="W4002" i="1"/>
  <c r="V4002" i="1"/>
  <c r="Z4002" i="1" s="1"/>
  <c r="U4002" i="1"/>
  <c r="O4002" i="1"/>
  <c r="AD4002" i="1" s="1"/>
  <c r="AE4002" i="1" s="1"/>
  <c r="AN4001" i="1"/>
  <c r="AK4001" i="1"/>
  <c r="AJ4001" i="1"/>
  <c r="X4001" i="1"/>
  <c r="W4001" i="1"/>
  <c r="V4001" i="1"/>
  <c r="Z4001" i="1" s="1"/>
  <c r="U4001" i="1"/>
  <c r="O4001" i="1"/>
  <c r="AD4001" i="1" s="1"/>
  <c r="AE4001" i="1" s="1"/>
  <c r="AN4000" i="1"/>
  <c r="AK4000" i="1"/>
  <c r="AJ4000" i="1"/>
  <c r="X4000" i="1"/>
  <c r="W4000" i="1"/>
  <c r="V4000" i="1"/>
  <c r="Z4000" i="1" s="1"/>
  <c r="U4000" i="1"/>
  <c r="O4000" i="1"/>
  <c r="AD4000" i="1" s="1"/>
  <c r="AE4000" i="1" s="1"/>
  <c r="AN3999" i="1"/>
  <c r="AK3999" i="1"/>
  <c r="AJ3999" i="1"/>
  <c r="X3999" i="1"/>
  <c r="W3999" i="1"/>
  <c r="V3999" i="1"/>
  <c r="Z3999" i="1" s="1"/>
  <c r="U3999" i="1"/>
  <c r="O3999" i="1"/>
  <c r="AD3999" i="1" s="1"/>
  <c r="AE3999" i="1" s="1"/>
  <c r="AN3998" i="1"/>
  <c r="AK3998" i="1"/>
  <c r="AJ3998" i="1"/>
  <c r="X3998" i="1"/>
  <c r="W3998" i="1"/>
  <c r="V3998" i="1"/>
  <c r="Z3998" i="1" s="1"/>
  <c r="U3998" i="1"/>
  <c r="O3998" i="1"/>
  <c r="AD3998" i="1" s="1"/>
  <c r="AE3998" i="1" s="1"/>
  <c r="AN3997" i="1"/>
  <c r="AK3997" i="1"/>
  <c r="AJ3997" i="1"/>
  <c r="X3997" i="1"/>
  <c r="W3997" i="1"/>
  <c r="V3997" i="1"/>
  <c r="Z3997" i="1" s="1"/>
  <c r="U3997" i="1"/>
  <c r="O3997" i="1"/>
  <c r="AD3997" i="1" s="1"/>
  <c r="AE3997" i="1" s="1"/>
  <c r="AN3996" i="1"/>
  <c r="AK3996" i="1"/>
  <c r="AJ3996" i="1"/>
  <c r="X3996" i="1"/>
  <c r="W3996" i="1"/>
  <c r="V3996" i="1"/>
  <c r="Z3996" i="1" s="1"/>
  <c r="U3996" i="1"/>
  <c r="O3996" i="1"/>
  <c r="AD3996" i="1" s="1"/>
  <c r="AE3996" i="1" s="1"/>
  <c r="AN3995" i="1"/>
  <c r="AK3995" i="1"/>
  <c r="AJ3995" i="1"/>
  <c r="X3995" i="1"/>
  <c r="W3995" i="1"/>
  <c r="V3995" i="1"/>
  <c r="Z3995" i="1" s="1"/>
  <c r="U3995" i="1"/>
  <c r="O3995" i="1"/>
  <c r="AD3995" i="1" s="1"/>
  <c r="AE3995" i="1" s="1"/>
  <c r="AN3994" i="1"/>
  <c r="AK3994" i="1"/>
  <c r="AJ3994" i="1"/>
  <c r="X3994" i="1"/>
  <c r="W3994" i="1"/>
  <c r="V3994" i="1"/>
  <c r="Z3994" i="1" s="1"/>
  <c r="U3994" i="1"/>
  <c r="O3994" i="1"/>
  <c r="AD3994" i="1" s="1"/>
  <c r="AE3994" i="1" s="1"/>
  <c r="AN3993" i="1"/>
  <c r="AK3993" i="1"/>
  <c r="AJ3993" i="1"/>
  <c r="X3993" i="1"/>
  <c r="W3993" i="1"/>
  <c r="V3993" i="1"/>
  <c r="Z3993" i="1" s="1"/>
  <c r="U3993" i="1"/>
  <c r="O3993" i="1"/>
  <c r="AD3993" i="1" s="1"/>
  <c r="AE3993" i="1" s="1"/>
  <c r="AN3992" i="1"/>
  <c r="AK3992" i="1"/>
  <c r="AJ3992" i="1"/>
  <c r="X3992" i="1"/>
  <c r="W3992" i="1"/>
  <c r="V3992" i="1"/>
  <c r="Z3992" i="1" s="1"/>
  <c r="U3992" i="1"/>
  <c r="O3992" i="1"/>
  <c r="AD3992" i="1" s="1"/>
  <c r="AE3992" i="1" s="1"/>
  <c r="AN3991" i="1"/>
  <c r="AK3991" i="1"/>
  <c r="AJ3991" i="1"/>
  <c r="X3991" i="1"/>
  <c r="W3991" i="1"/>
  <c r="V3991" i="1"/>
  <c r="Z3991" i="1" s="1"/>
  <c r="U3991" i="1"/>
  <c r="O3991" i="1"/>
  <c r="AD3991" i="1" s="1"/>
  <c r="AE3991" i="1" s="1"/>
  <c r="AN3990" i="1"/>
  <c r="AK3990" i="1"/>
  <c r="AJ3990" i="1"/>
  <c r="X3990" i="1"/>
  <c r="W3990" i="1"/>
  <c r="V3990" i="1"/>
  <c r="Z3990" i="1" s="1"/>
  <c r="U3990" i="1"/>
  <c r="O3990" i="1"/>
  <c r="AD3990" i="1" s="1"/>
  <c r="AE3990" i="1" s="1"/>
  <c r="AN3989" i="1"/>
  <c r="AK3989" i="1"/>
  <c r="AJ3989" i="1"/>
  <c r="X3989" i="1"/>
  <c r="W3989" i="1"/>
  <c r="V3989" i="1"/>
  <c r="Z3989" i="1" s="1"/>
  <c r="U3989" i="1"/>
  <c r="O3989" i="1"/>
  <c r="AD3989" i="1" s="1"/>
  <c r="AE3989" i="1" s="1"/>
  <c r="AN3988" i="1"/>
  <c r="AK3988" i="1"/>
  <c r="AJ3988" i="1"/>
  <c r="X3988" i="1"/>
  <c r="W3988" i="1"/>
  <c r="V3988" i="1"/>
  <c r="Z3988" i="1" s="1"/>
  <c r="U3988" i="1"/>
  <c r="O3988" i="1"/>
  <c r="AD3988" i="1" s="1"/>
  <c r="AE3988" i="1" s="1"/>
  <c r="AN3987" i="1"/>
  <c r="AK3987" i="1"/>
  <c r="AJ3987" i="1"/>
  <c r="X3987" i="1"/>
  <c r="W3987" i="1"/>
  <c r="V3987" i="1"/>
  <c r="Z3987" i="1" s="1"/>
  <c r="U3987" i="1"/>
  <c r="O3987" i="1"/>
  <c r="AD3987" i="1" s="1"/>
  <c r="AE3987" i="1" s="1"/>
  <c r="AN3986" i="1"/>
  <c r="AK3986" i="1"/>
  <c r="AJ3986" i="1"/>
  <c r="X3986" i="1"/>
  <c r="W3986" i="1"/>
  <c r="V3986" i="1"/>
  <c r="Z3986" i="1" s="1"/>
  <c r="U3986" i="1"/>
  <c r="O3986" i="1"/>
  <c r="AD3986" i="1" s="1"/>
  <c r="AE3986" i="1" s="1"/>
  <c r="AN3985" i="1"/>
  <c r="AK3985" i="1"/>
  <c r="AJ3985" i="1"/>
  <c r="X3985" i="1"/>
  <c r="W3985" i="1"/>
  <c r="V3985" i="1"/>
  <c r="Z3985" i="1" s="1"/>
  <c r="U3985" i="1"/>
  <c r="O3985" i="1"/>
  <c r="AD3985" i="1" s="1"/>
  <c r="AE3985" i="1" s="1"/>
  <c r="AN3984" i="1"/>
  <c r="AK3984" i="1"/>
  <c r="AJ3984" i="1"/>
  <c r="X3984" i="1"/>
  <c r="W3984" i="1"/>
  <c r="V3984" i="1"/>
  <c r="Z3984" i="1" s="1"/>
  <c r="U3984" i="1"/>
  <c r="O3984" i="1"/>
  <c r="AD3984" i="1" s="1"/>
  <c r="AE3984" i="1" s="1"/>
  <c r="AN3983" i="1"/>
  <c r="AK3983" i="1"/>
  <c r="AJ3983" i="1"/>
  <c r="X3983" i="1"/>
  <c r="W3983" i="1"/>
  <c r="V3983" i="1"/>
  <c r="Z3983" i="1" s="1"/>
  <c r="U3983" i="1"/>
  <c r="O3983" i="1"/>
  <c r="AD3983" i="1" s="1"/>
  <c r="AE3983" i="1" s="1"/>
  <c r="AN3982" i="1"/>
  <c r="AK3982" i="1"/>
  <c r="AJ3982" i="1"/>
  <c r="X3982" i="1"/>
  <c r="W3982" i="1"/>
  <c r="V3982" i="1"/>
  <c r="Z3982" i="1" s="1"/>
  <c r="U3982" i="1"/>
  <c r="O3982" i="1"/>
  <c r="AD3982" i="1" s="1"/>
  <c r="AE3982" i="1" s="1"/>
  <c r="AN3981" i="1"/>
  <c r="AK3981" i="1"/>
  <c r="AJ3981" i="1"/>
  <c r="X3981" i="1"/>
  <c r="W3981" i="1"/>
  <c r="V3981" i="1"/>
  <c r="Z3981" i="1" s="1"/>
  <c r="U3981" i="1"/>
  <c r="O3981" i="1"/>
  <c r="AD3981" i="1" s="1"/>
  <c r="AE3981" i="1" s="1"/>
  <c r="AN3980" i="1"/>
  <c r="AK3980" i="1"/>
  <c r="AJ3980" i="1"/>
  <c r="X3980" i="1"/>
  <c r="W3980" i="1"/>
  <c r="V3980" i="1"/>
  <c r="Z3980" i="1" s="1"/>
  <c r="U3980" i="1"/>
  <c r="O3980" i="1"/>
  <c r="AD3980" i="1" s="1"/>
  <c r="AE3980" i="1" s="1"/>
  <c r="AN3979" i="1"/>
  <c r="AK3979" i="1"/>
  <c r="AJ3979" i="1"/>
  <c r="X3979" i="1"/>
  <c r="W3979" i="1"/>
  <c r="V3979" i="1"/>
  <c r="Z3979" i="1" s="1"/>
  <c r="U3979" i="1"/>
  <c r="O3979" i="1"/>
  <c r="AD3979" i="1" s="1"/>
  <c r="AE3979" i="1" s="1"/>
  <c r="AN3978" i="1"/>
  <c r="AK3978" i="1"/>
  <c r="AJ3978" i="1"/>
  <c r="X3978" i="1"/>
  <c r="W3978" i="1"/>
  <c r="V3978" i="1"/>
  <c r="Z3978" i="1" s="1"/>
  <c r="U3978" i="1"/>
  <c r="O3978" i="1"/>
  <c r="AD3978" i="1" s="1"/>
  <c r="AE3978" i="1" s="1"/>
  <c r="AN3977" i="1"/>
  <c r="AK3977" i="1"/>
  <c r="AJ3977" i="1"/>
  <c r="X3977" i="1"/>
  <c r="W3977" i="1"/>
  <c r="V3977" i="1"/>
  <c r="Z3977" i="1" s="1"/>
  <c r="U3977" i="1"/>
  <c r="O3977" i="1"/>
  <c r="AD3977" i="1" s="1"/>
  <c r="AE3977" i="1" s="1"/>
  <c r="AN3976" i="1"/>
  <c r="AK3976" i="1"/>
  <c r="AJ3976" i="1"/>
  <c r="X3976" i="1"/>
  <c r="W3976" i="1"/>
  <c r="V3976" i="1"/>
  <c r="Z3976" i="1" s="1"/>
  <c r="U3976" i="1"/>
  <c r="O3976" i="1"/>
  <c r="AD3976" i="1" s="1"/>
  <c r="AE3976" i="1" s="1"/>
  <c r="AN3975" i="1"/>
  <c r="AK3975" i="1"/>
  <c r="AJ3975" i="1"/>
  <c r="X3975" i="1"/>
  <c r="W3975" i="1"/>
  <c r="V3975" i="1"/>
  <c r="Z3975" i="1" s="1"/>
  <c r="U3975" i="1"/>
  <c r="O3975" i="1"/>
  <c r="AD3975" i="1" s="1"/>
  <c r="AE3975" i="1" s="1"/>
  <c r="AN3974" i="1"/>
  <c r="AK3974" i="1"/>
  <c r="AJ3974" i="1"/>
  <c r="X3974" i="1"/>
  <c r="W3974" i="1"/>
  <c r="V3974" i="1"/>
  <c r="Z3974" i="1" s="1"/>
  <c r="U3974" i="1"/>
  <c r="O3974" i="1"/>
  <c r="AD3974" i="1" s="1"/>
  <c r="AE3974" i="1" s="1"/>
  <c r="AN3973" i="1"/>
  <c r="AK3973" i="1"/>
  <c r="AJ3973" i="1"/>
  <c r="X3973" i="1"/>
  <c r="W3973" i="1"/>
  <c r="V3973" i="1"/>
  <c r="Z3973" i="1" s="1"/>
  <c r="U3973" i="1"/>
  <c r="O3973" i="1"/>
  <c r="AD3973" i="1" s="1"/>
  <c r="AE3973" i="1" s="1"/>
  <c r="AN3972" i="1"/>
  <c r="AK3972" i="1"/>
  <c r="AJ3972" i="1"/>
  <c r="X3972" i="1"/>
  <c r="W3972" i="1"/>
  <c r="V3972" i="1"/>
  <c r="Z3972" i="1" s="1"/>
  <c r="U3972" i="1"/>
  <c r="O3972" i="1"/>
  <c r="AD3972" i="1" s="1"/>
  <c r="AE3972" i="1" s="1"/>
  <c r="AN3971" i="1"/>
  <c r="AK3971" i="1"/>
  <c r="AJ3971" i="1"/>
  <c r="X3971" i="1"/>
  <c r="W3971" i="1"/>
  <c r="V3971" i="1"/>
  <c r="Z3971" i="1" s="1"/>
  <c r="U3971" i="1"/>
  <c r="O3971" i="1"/>
  <c r="AD3971" i="1" s="1"/>
  <c r="AE3971" i="1" s="1"/>
  <c r="AN3970" i="1"/>
  <c r="AK3970" i="1"/>
  <c r="AJ3970" i="1"/>
  <c r="X3970" i="1"/>
  <c r="W3970" i="1"/>
  <c r="V3970" i="1"/>
  <c r="Z3970" i="1" s="1"/>
  <c r="U3970" i="1"/>
  <c r="O3970" i="1"/>
  <c r="AD3970" i="1" s="1"/>
  <c r="AE3970" i="1" s="1"/>
  <c r="AN3969" i="1"/>
  <c r="AK3969" i="1"/>
  <c r="AJ3969" i="1"/>
  <c r="X3969" i="1"/>
  <c r="W3969" i="1"/>
  <c r="V3969" i="1"/>
  <c r="Z3969" i="1" s="1"/>
  <c r="U3969" i="1"/>
  <c r="O3969" i="1"/>
  <c r="AD3969" i="1" s="1"/>
  <c r="AE3969" i="1" s="1"/>
  <c r="AN3968" i="1"/>
  <c r="AK3968" i="1"/>
  <c r="AJ3968" i="1"/>
  <c r="X3968" i="1"/>
  <c r="W3968" i="1"/>
  <c r="V3968" i="1"/>
  <c r="Z3968" i="1" s="1"/>
  <c r="U3968" i="1"/>
  <c r="O3968" i="1"/>
  <c r="AD3968" i="1" s="1"/>
  <c r="AE3968" i="1" s="1"/>
  <c r="AN3967" i="1"/>
  <c r="AK3967" i="1"/>
  <c r="AJ3967" i="1"/>
  <c r="X3967" i="1"/>
  <c r="W3967" i="1"/>
  <c r="V3967" i="1"/>
  <c r="Z3967" i="1" s="1"/>
  <c r="U3967" i="1"/>
  <c r="O3967" i="1"/>
  <c r="AD3967" i="1" s="1"/>
  <c r="AE3967" i="1" s="1"/>
  <c r="AN3966" i="1"/>
  <c r="AK3966" i="1"/>
  <c r="AJ3966" i="1"/>
  <c r="X3966" i="1"/>
  <c r="W3966" i="1"/>
  <c r="V3966" i="1"/>
  <c r="Z3966" i="1" s="1"/>
  <c r="U3966" i="1"/>
  <c r="O3966" i="1"/>
  <c r="AD3966" i="1" s="1"/>
  <c r="AE3966" i="1" s="1"/>
  <c r="AN3965" i="1"/>
  <c r="AK3965" i="1"/>
  <c r="AJ3965" i="1"/>
  <c r="X3965" i="1"/>
  <c r="W3965" i="1"/>
  <c r="V3965" i="1"/>
  <c r="Z3965" i="1" s="1"/>
  <c r="U3965" i="1"/>
  <c r="O3965" i="1"/>
  <c r="AD3965" i="1" s="1"/>
  <c r="AE3965" i="1" s="1"/>
  <c r="AN3964" i="1"/>
  <c r="AK3964" i="1"/>
  <c r="AJ3964" i="1"/>
  <c r="X3964" i="1"/>
  <c r="W3964" i="1"/>
  <c r="V3964" i="1"/>
  <c r="Z3964" i="1" s="1"/>
  <c r="U3964" i="1"/>
  <c r="O3964" i="1"/>
  <c r="AD3964" i="1" s="1"/>
  <c r="AE3964" i="1" s="1"/>
  <c r="AN3963" i="1"/>
  <c r="AK3963" i="1"/>
  <c r="AJ3963" i="1"/>
  <c r="X3963" i="1"/>
  <c r="W3963" i="1"/>
  <c r="V3963" i="1"/>
  <c r="Z3963" i="1" s="1"/>
  <c r="U3963" i="1"/>
  <c r="O3963" i="1"/>
  <c r="AD3963" i="1" s="1"/>
  <c r="AE3963" i="1" s="1"/>
  <c r="AN3962" i="1"/>
  <c r="AK3962" i="1"/>
  <c r="AJ3962" i="1"/>
  <c r="X3962" i="1"/>
  <c r="W3962" i="1"/>
  <c r="V3962" i="1"/>
  <c r="Z3962" i="1" s="1"/>
  <c r="U3962" i="1"/>
  <c r="O3962" i="1"/>
  <c r="AD3962" i="1" s="1"/>
  <c r="AE3962" i="1" s="1"/>
  <c r="AN3961" i="1"/>
  <c r="AK3961" i="1"/>
  <c r="AJ3961" i="1"/>
  <c r="X3961" i="1"/>
  <c r="W3961" i="1"/>
  <c r="V3961" i="1"/>
  <c r="Z3961" i="1" s="1"/>
  <c r="U3961" i="1"/>
  <c r="O3961" i="1"/>
  <c r="AD3961" i="1" s="1"/>
  <c r="AE3961" i="1" s="1"/>
  <c r="AN3960" i="1"/>
  <c r="AK3960" i="1"/>
  <c r="AJ3960" i="1"/>
  <c r="X3960" i="1"/>
  <c r="W3960" i="1"/>
  <c r="V3960" i="1"/>
  <c r="Z3960" i="1" s="1"/>
  <c r="U3960" i="1"/>
  <c r="O3960" i="1"/>
  <c r="AD3960" i="1" s="1"/>
  <c r="AE3960" i="1" s="1"/>
  <c r="AN3959" i="1"/>
  <c r="AK3959" i="1"/>
  <c r="AJ3959" i="1"/>
  <c r="X3959" i="1"/>
  <c r="W3959" i="1"/>
  <c r="V3959" i="1"/>
  <c r="Z3959" i="1" s="1"/>
  <c r="U3959" i="1"/>
  <c r="O3959" i="1"/>
  <c r="AD3959" i="1" s="1"/>
  <c r="AE3959" i="1" s="1"/>
  <c r="AN3958" i="1"/>
  <c r="AK3958" i="1"/>
  <c r="AJ3958" i="1"/>
  <c r="X3958" i="1"/>
  <c r="W3958" i="1"/>
  <c r="V3958" i="1"/>
  <c r="Z3958" i="1" s="1"/>
  <c r="U3958" i="1"/>
  <c r="O3958" i="1"/>
  <c r="AD3958" i="1" s="1"/>
  <c r="AE3958" i="1" s="1"/>
  <c r="AN3957" i="1"/>
  <c r="AK3957" i="1"/>
  <c r="AJ3957" i="1"/>
  <c r="X3957" i="1"/>
  <c r="W3957" i="1"/>
  <c r="V3957" i="1"/>
  <c r="Z3957" i="1" s="1"/>
  <c r="U3957" i="1"/>
  <c r="O3957" i="1"/>
  <c r="AD3957" i="1" s="1"/>
  <c r="AE3957" i="1" s="1"/>
  <c r="AN3956" i="1"/>
  <c r="AK3956" i="1"/>
  <c r="AJ3956" i="1"/>
  <c r="X3956" i="1"/>
  <c r="W3956" i="1"/>
  <c r="V3956" i="1"/>
  <c r="Z3956" i="1" s="1"/>
  <c r="U3956" i="1"/>
  <c r="O3956" i="1"/>
  <c r="AD3956" i="1" s="1"/>
  <c r="AE3956" i="1" s="1"/>
  <c r="AN3955" i="1"/>
  <c r="AK3955" i="1"/>
  <c r="AJ3955" i="1"/>
  <c r="X3955" i="1"/>
  <c r="W3955" i="1"/>
  <c r="V3955" i="1"/>
  <c r="Z3955" i="1" s="1"/>
  <c r="U3955" i="1"/>
  <c r="O3955" i="1"/>
  <c r="AD3955" i="1" s="1"/>
  <c r="AE3955" i="1" s="1"/>
  <c r="AN3954" i="1"/>
  <c r="AK3954" i="1"/>
  <c r="AJ3954" i="1"/>
  <c r="X3954" i="1"/>
  <c r="W3954" i="1"/>
  <c r="V3954" i="1"/>
  <c r="Z3954" i="1" s="1"/>
  <c r="U3954" i="1"/>
  <c r="O3954" i="1"/>
  <c r="AD3954" i="1" s="1"/>
  <c r="AE3954" i="1" s="1"/>
  <c r="AN3953" i="1"/>
  <c r="AK3953" i="1"/>
  <c r="AJ3953" i="1"/>
  <c r="X3953" i="1"/>
  <c r="W3953" i="1"/>
  <c r="V3953" i="1"/>
  <c r="Z3953" i="1" s="1"/>
  <c r="U3953" i="1"/>
  <c r="O3953" i="1"/>
  <c r="AD3953" i="1" s="1"/>
  <c r="AE3953" i="1" s="1"/>
  <c r="AN3952" i="1"/>
  <c r="AK3952" i="1"/>
  <c r="AJ3952" i="1"/>
  <c r="X3952" i="1"/>
  <c r="W3952" i="1"/>
  <c r="V3952" i="1"/>
  <c r="Z3952" i="1" s="1"/>
  <c r="U3952" i="1"/>
  <c r="O3952" i="1"/>
  <c r="AD3952" i="1" s="1"/>
  <c r="AE3952" i="1" s="1"/>
  <c r="AN3951" i="1"/>
  <c r="AK3951" i="1"/>
  <c r="AJ3951" i="1"/>
  <c r="X3951" i="1"/>
  <c r="W3951" i="1"/>
  <c r="V3951" i="1"/>
  <c r="Z3951" i="1" s="1"/>
  <c r="U3951" i="1"/>
  <c r="O3951" i="1"/>
  <c r="AD3951" i="1" s="1"/>
  <c r="AE3951" i="1" s="1"/>
  <c r="AN3950" i="1"/>
  <c r="AK3950" i="1"/>
  <c r="AJ3950" i="1"/>
  <c r="X3950" i="1"/>
  <c r="W3950" i="1"/>
  <c r="V3950" i="1"/>
  <c r="Z3950" i="1" s="1"/>
  <c r="U3950" i="1"/>
  <c r="O3950" i="1"/>
  <c r="AD3950" i="1" s="1"/>
  <c r="AE3950" i="1" s="1"/>
  <c r="AN3949" i="1"/>
  <c r="AK3949" i="1"/>
  <c r="AJ3949" i="1"/>
  <c r="X3949" i="1"/>
  <c r="W3949" i="1"/>
  <c r="V3949" i="1"/>
  <c r="Z3949" i="1" s="1"/>
  <c r="U3949" i="1"/>
  <c r="O3949" i="1"/>
  <c r="AD3949" i="1" s="1"/>
  <c r="AE3949" i="1" s="1"/>
  <c r="AN3948" i="1"/>
  <c r="AK3948" i="1"/>
  <c r="AJ3948" i="1"/>
  <c r="X3948" i="1"/>
  <c r="W3948" i="1"/>
  <c r="V3948" i="1"/>
  <c r="Z3948" i="1" s="1"/>
  <c r="U3948" i="1"/>
  <c r="O3948" i="1"/>
  <c r="AD3948" i="1" s="1"/>
  <c r="AE3948" i="1" s="1"/>
  <c r="AN3947" i="1"/>
  <c r="AK3947" i="1"/>
  <c r="AJ3947" i="1"/>
  <c r="X3947" i="1"/>
  <c r="W3947" i="1"/>
  <c r="V3947" i="1"/>
  <c r="Z3947" i="1" s="1"/>
  <c r="U3947" i="1"/>
  <c r="O3947" i="1"/>
  <c r="AD3947" i="1" s="1"/>
  <c r="AE3947" i="1" s="1"/>
  <c r="AN3946" i="1"/>
  <c r="AK3946" i="1"/>
  <c r="AJ3946" i="1"/>
  <c r="X3946" i="1"/>
  <c r="W3946" i="1"/>
  <c r="V3946" i="1"/>
  <c r="Z3946" i="1" s="1"/>
  <c r="U3946" i="1"/>
  <c r="O3946" i="1"/>
  <c r="AD3946" i="1" s="1"/>
  <c r="AE3946" i="1" s="1"/>
  <c r="AN3945" i="1"/>
  <c r="AK3945" i="1"/>
  <c r="AJ3945" i="1"/>
  <c r="X3945" i="1"/>
  <c r="W3945" i="1"/>
  <c r="V3945" i="1"/>
  <c r="Z3945" i="1" s="1"/>
  <c r="U3945" i="1"/>
  <c r="O3945" i="1"/>
  <c r="AD3945" i="1" s="1"/>
  <c r="AE3945" i="1" s="1"/>
  <c r="AN3944" i="1"/>
  <c r="AK3944" i="1"/>
  <c r="AJ3944" i="1"/>
  <c r="X3944" i="1"/>
  <c r="W3944" i="1"/>
  <c r="V3944" i="1"/>
  <c r="Z3944" i="1" s="1"/>
  <c r="U3944" i="1"/>
  <c r="O3944" i="1"/>
  <c r="AD3944" i="1" s="1"/>
  <c r="AE3944" i="1" s="1"/>
  <c r="AN3943" i="1"/>
  <c r="AK3943" i="1"/>
  <c r="AJ3943" i="1"/>
  <c r="X3943" i="1"/>
  <c r="W3943" i="1"/>
  <c r="V3943" i="1"/>
  <c r="Z3943" i="1" s="1"/>
  <c r="U3943" i="1"/>
  <c r="O3943" i="1"/>
  <c r="AD3943" i="1" s="1"/>
  <c r="AE3943" i="1" s="1"/>
  <c r="AN3942" i="1"/>
  <c r="AK3942" i="1"/>
  <c r="AJ3942" i="1"/>
  <c r="X3942" i="1"/>
  <c r="W3942" i="1"/>
  <c r="V3942" i="1"/>
  <c r="Z3942" i="1" s="1"/>
  <c r="U3942" i="1"/>
  <c r="O3942" i="1"/>
  <c r="AD3942" i="1" s="1"/>
  <c r="AE3942" i="1" s="1"/>
  <c r="AN3941" i="1"/>
  <c r="AK3941" i="1"/>
  <c r="AJ3941" i="1"/>
  <c r="X3941" i="1"/>
  <c r="W3941" i="1"/>
  <c r="V3941" i="1"/>
  <c r="Z3941" i="1" s="1"/>
  <c r="U3941" i="1"/>
  <c r="O3941" i="1"/>
  <c r="AD3941" i="1" s="1"/>
  <c r="AE3941" i="1" s="1"/>
  <c r="AN3940" i="1"/>
  <c r="AK3940" i="1"/>
  <c r="AJ3940" i="1"/>
  <c r="X3940" i="1"/>
  <c r="W3940" i="1"/>
  <c r="V3940" i="1"/>
  <c r="Z3940" i="1" s="1"/>
  <c r="U3940" i="1"/>
  <c r="O3940" i="1"/>
  <c r="AD3940" i="1" s="1"/>
  <c r="AE3940" i="1" s="1"/>
  <c r="AN3939" i="1"/>
  <c r="AK3939" i="1"/>
  <c r="AJ3939" i="1"/>
  <c r="X3939" i="1"/>
  <c r="W3939" i="1"/>
  <c r="V3939" i="1"/>
  <c r="Z3939" i="1" s="1"/>
  <c r="U3939" i="1"/>
  <c r="O3939" i="1"/>
  <c r="AD3939" i="1" s="1"/>
  <c r="AE3939" i="1" s="1"/>
  <c r="AN3938" i="1"/>
  <c r="AK3938" i="1"/>
  <c r="AJ3938" i="1"/>
  <c r="X3938" i="1"/>
  <c r="W3938" i="1"/>
  <c r="V3938" i="1"/>
  <c r="Z3938" i="1" s="1"/>
  <c r="U3938" i="1"/>
  <c r="O3938" i="1"/>
  <c r="AD3938" i="1" s="1"/>
  <c r="AE3938" i="1" s="1"/>
  <c r="AN3937" i="1"/>
  <c r="AK3937" i="1"/>
  <c r="AJ3937" i="1"/>
  <c r="X3937" i="1"/>
  <c r="W3937" i="1"/>
  <c r="V3937" i="1"/>
  <c r="Z3937" i="1" s="1"/>
  <c r="U3937" i="1"/>
  <c r="O3937" i="1"/>
  <c r="AD3937" i="1" s="1"/>
  <c r="AE3937" i="1" s="1"/>
  <c r="AN3936" i="1"/>
  <c r="AK3936" i="1"/>
  <c r="AJ3936" i="1"/>
  <c r="X3936" i="1"/>
  <c r="W3936" i="1"/>
  <c r="V3936" i="1"/>
  <c r="Z3936" i="1" s="1"/>
  <c r="U3936" i="1"/>
  <c r="O3936" i="1"/>
  <c r="AD3936" i="1" s="1"/>
  <c r="AE3936" i="1" s="1"/>
  <c r="AN3935" i="1"/>
  <c r="AK3935" i="1"/>
  <c r="AJ3935" i="1"/>
  <c r="X3935" i="1"/>
  <c r="W3935" i="1"/>
  <c r="V3935" i="1"/>
  <c r="Z3935" i="1" s="1"/>
  <c r="U3935" i="1"/>
  <c r="O3935" i="1"/>
  <c r="AD3935" i="1" s="1"/>
  <c r="AE3935" i="1" s="1"/>
  <c r="AN3934" i="1"/>
  <c r="AK3934" i="1"/>
  <c r="AJ3934" i="1"/>
  <c r="X3934" i="1"/>
  <c r="W3934" i="1"/>
  <c r="V3934" i="1"/>
  <c r="Z3934" i="1" s="1"/>
  <c r="U3934" i="1"/>
  <c r="O3934" i="1"/>
  <c r="AD3934" i="1" s="1"/>
  <c r="AE3934" i="1" s="1"/>
  <c r="AN3933" i="1"/>
  <c r="AK3933" i="1"/>
  <c r="AJ3933" i="1"/>
  <c r="X3933" i="1"/>
  <c r="W3933" i="1"/>
  <c r="V3933" i="1"/>
  <c r="Z3933" i="1" s="1"/>
  <c r="U3933" i="1"/>
  <c r="O3933" i="1"/>
  <c r="AD3933" i="1" s="1"/>
  <c r="AE3933" i="1" s="1"/>
  <c r="AN3932" i="1"/>
  <c r="AK3932" i="1"/>
  <c r="AJ3932" i="1"/>
  <c r="X3932" i="1"/>
  <c r="W3932" i="1"/>
  <c r="V3932" i="1"/>
  <c r="Z3932" i="1" s="1"/>
  <c r="U3932" i="1"/>
  <c r="O3932" i="1"/>
  <c r="AD3932" i="1" s="1"/>
  <c r="AE3932" i="1" s="1"/>
  <c r="AN3931" i="1"/>
  <c r="AK3931" i="1"/>
  <c r="AJ3931" i="1"/>
  <c r="X3931" i="1"/>
  <c r="W3931" i="1"/>
  <c r="V3931" i="1"/>
  <c r="Z3931" i="1" s="1"/>
  <c r="U3931" i="1"/>
  <c r="O3931" i="1"/>
  <c r="AD3931" i="1" s="1"/>
  <c r="AE3931" i="1" s="1"/>
  <c r="AN3930" i="1"/>
  <c r="AK3930" i="1"/>
  <c r="AJ3930" i="1"/>
  <c r="X3930" i="1"/>
  <c r="W3930" i="1"/>
  <c r="V3930" i="1"/>
  <c r="Z3930" i="1" s="1"/>
  <c r="U3930" i="1"/>
  <c r="O3930" i="1"/>
  <c r="AD3930" i="1" s="1"/>
  <c r="AE3930" i="1" s="1"/>
  <c r="AN3929" i="1"/>
  <c r="AK3929" i="1"/>
  <c r="AJ3929" i="1"/>
  <c r="X3929" i="1"/>
  <c r="W3929" i="1"/>
  <c r="V3929" i="1"/>
  <c r="Z3929" i="1" s="1"/>
  <c r="U3929" i="1"/>
  <c r="O3929" i="1"/>
  <c r="AD3929" i="1" s="1"/>
  <c r="AE3929" i="1" s="1"/>
  <c r="AN3928" i="1"/>
  <c r="AK3928" i="1"/>
  <c r="AJ3928" i="1"/>
  <c r="X3928" i="1"/>
  <c r="W3928" i="1"/>
  <c r="V3928" i="1"/>
  <c r="Z3928" i="1" s="1"/>
  <c r="U3928" i="1"/>
  <c r="O3928" i="1"/>
  <c r="AD3928" i="1" s="1"/>
  <c r="AE3928" i="1" s="1"/>
  <c r="AN3927" i="1"/>
  <c r="AK3927" i="1"/>
  <c r="AJ3927" i="1"/>
  <c r="X3927" i="1"/>
  <c r="W3927" i="1"/>
  <c r="V3927" i="1"/>
  <c r="Z3927" i="1" s="1"/>
  <c r="U3927" i="1"/>
  <c r="O3927" i="1"/>
  <c r="AD3927" i="1" s="1"/>
  <c r="AE3927" i="1" s="1"/>
  <c r="AN3926" i="1"/>
  <c r="AK3926" i="1"/>
  <c r="AJ3926" i="1"/>
  <c r="X3926" i="1"/>
  <c r="W3926" i="1"/>
  <c r="V3926" i="1"/>
  <c r="Z3926" i="1" s="1"/>
  <c r="U3926" i="1"/>
  <c r="O3926" i="1"/>
  <c r="AD3926" i="1" s="1"/>
  <c r="AE3926" i="1" s="1"/>
  <c r="AN3925" i="1"/>
  <c r="AK3925" i="1"/>
  <c r="AJ3925" i="1"/>
  <c r="X3925" i="1"/>
  <c r="W3925" i="1"/>
  <c r="V3925" i="1"/>
  <c r="Z3925" i="1" s="1"/>
  <c r="U3925" i="1"/>
  <c r="O3925" i="1"/>
  <c r="AD3925" i="1" s="1"/>
  <c r="AE3925" i="1" s="1"/>
  <c r="AN3924" i="1"/>
  <c r="AK3924" i="1"/>
  <c r="AJ3924" i="1"/>
  <c r="X3924" i="1"/>
  <c r="W3924" i="1"/>
  <c r="V3924" i="1"/>
  <c r="Z3924" i="1" s="1"/>
  <c r="U3924" i="1"/>
  <c r="O3924" i="1"/>
  <c r="AD3924" i="1" s="1"/>
  <c r="AE3924" i="1" s="1"/>
  <c r="AN3923" i="1"/>
  <c r="AK3923" i="1"/>
  <c r="AJ3923" i="1"/>
  <c r="X3923" i="1"/>
  <c r="W3923" i="1"/>
  <c r="V3923" i="1"/>
  <c r="Z3923" i="1" s="1"/>
  <c r="U3923" i="1"/>
  <c r="O3923" i="1"/>
  <c r="AD3923" i="1" s="1"/>
  <c r="AE3923" i="1" s="1"/>
  <c r="AN3922" i="1"/>
  <c r="AK3922" i="1"/>
  <c r="AJ3922" i="1"/>
  <c r="X3922" i="1"/>
  <c r="W3922" i="1"/>
  <c r="V3922" i="1"/>
  <c r="Z3922" i="1" s="1"/>
  <c r="U3922" i="1"/>
  <c r="O3922" i="1"/>
  <c r="AD3922" i="1" s="1"/>
  <c r="AE3922" i="1" s="1"/>
  <c r="AN3921" i="1"/>
  <c r="AK3921" i="1"/>
  <c r="AJ3921" i="1"/>
  <c r="X3921" i="1"/>
  <c r="W3921" i="1"/>
  <c r="V3921" i="1"/>
  <c r="Z3921" i="1" s="1"/>
  <c r="U3921" i="1"/>
  <c r="O3921" i="1"/>
  <c r="AD3921" i="1" s="1"/>
  <c r="AE3921" i="1" s="1"/>
  <c r="AN3920" i="1"/>
  <c r="AK3920" i="1"/>
  <c r="AJ3920" i="1"/>
  <c r="X3920" i="1"/>
  <c r="W3920" i="1"/>
  <c r="V3920" i="1"/>
  <c r="Z3920" i="1" s="1"/>
  <c r="U3920" i="1"/>
  <c r="O3920" i="1"/>
  <c r="AD3920" i="1" s="1"/>
  <c r="AE3920" i="1" s="1"/>
  <c r="AN3919" i="1"/>
  <c r="AK3919" i="1"/>
  <c r="AJ3919" i="1"/>
  <c r="X3919" i="1"/>
  <c r="W3919" i="1"/>
  <c r="V3919" i="1"/>
  <c r="Z3919" i="1" s="1"/>
  <c r="U3919" i="1"/>
  <c r="O3919" i="1"/>
  <c r="AD3919" i="1" s="1"/>
  <c r="AE3919" i="1" s="1"/>
  <c r="AN3918" i="1"/>
  <c r="AK3918" i="1"/>
  <c r="AJ3918" i="1"/>
  <c r="X3918" i="1"/>
  <c r="W3918" i="1"/>
  <c r="V3918" i="1"/>
  <c r="Z3918" i="1" s="1"/>
  <c r="U3918" i="1"/>
  <c r="O3918" i="1"/>
  <c r="AD3918" i="1" s="1"/>
  <c r="AE3918" i="1" s="1"/>
  <c r="AN3917" i="1"/>
  <c r="AK3917" i="1"/>
  <c r="AJ3917" i="1"/>
  <c r="X3917" i="1"/>
  <c r="W3917" i="1"/>
  <c r="V3917" i="1"/>
  <c r="Z3917" i="1" s="1"/>
  <c r="U3917" i="1"/>
  <c r="O3917" i="1"/>
  <c r="AD3917" i="1" s="1"/>
  <c r="AE3917" i="1" s="1"/>
  <c r="AN3916" i="1"/>
  <c r="AK3916" i="1"/>
  <c r="AJ3916" i="1"/>
  <c r="X3916" i="1"/>
  <c r="W3916" i="1"/>
  <c r="V3916" i="1"/>
  <c r="Z3916" i="1" s="1"/>
  <c r="U3916" i="1"/>
  <c r="O3916" i="1"/>
  <c r="AD3916" i="1" s="1"/>
  <c r="AE3916" i="1" s="1"/>
  <c r="AN3915" i="1"/>
  <c r="AK3915" i="1"/>
  <c r="AJ3915" i="1"/>
  <c r="X3915" i="1"/>
  <c r="W3915" i="1"/>
  <c r="V3915" i="1"/>
  <c r="Z3915" i="1" s="1"/>
  <c r="U3915" i="1"/>
  <c r="O3915" i="1"/>
  <c r="AD3915" i="1" s="1"/>
  <c r="AE3915" i="1" s="1"/>
  <c r="AN3914" i="1"/>
  <c r="AK3914" i="1"/>
  <c r="AJ3914" i="1"/>
  <c r="X3914" i="1"/>
  <c r="W3914" i="1"/>
  <c r="V3914" i="1"/>
  <c r="Z3914" i="1" s="1"/>
  <c r="U3914" i="1"/>
  <c r="O3914" i="1"/>
  <c r="AD3914" i="1" s="1"/>
  <c r="AE3914" i="1" s="1"/>
  <c r="AN3913" i="1"/>
  <c r="AK3913" i="1"/>
  <c r="AJ3913" i="1"/>
  <c r="X3913" i="1"/>
  <c r="W3913" i="1"/>
  <c r="V3913" i="1"/>
  <c r="Z3913" i="1" s="1"/>
  <c r="U3913" i="1"/>
  <c r="O3913" i="1"/>
  <c r="AD3913" i="1" s="1"/>
  <c r="AE3913" i="1" s="1"/>
  <c r="AN3912" i="1"/>
  <c r="AK3912" i="1"/>
  <c r="AJ3912" i="1"/>
  <c r="X3912" i="1"/>
  <c r="W3912" i="1"/>
  <c r="V3912" i="1"/>
  <c r="Z3912" i="1" s="1"/>
  <c r="U3912" i="1"/>
  <c r="O3912" i="1"/>
  <c r="AD3912" i="1" s="1"/>
  <c r="AE3912" i="1" s="1"/>
  <c r="AN3911" i="1"/>
  <c r="AK3911" i="1"/>
  <c r="AJ3911" i="1"/>
  <c r="X3911" i="1"/>
  <c r="W3911" i="1"/>
  <c r="V3911" i="1"/>
  <c r="Z3911" i="1" s="1"/>
  <c r="U3911" i="1"/>
  <c r="O3911" i="1"/>
  <c r="AD3911" i="1" s="1"/>
  <c r="AE3911" i="1" s="1"/>
  <c r="AN3910" i="1"/>
  <c r="AK3910" i="1"/>
  <c r="AJ3910" i="1"/>
  <c r="X3910" i="1"/>
  <c r="W3910" i="1"/>
  <c r="V3910" i="1"/>
  <c r="Z3910" i="1" s="1"/>
  <c r="U3910" i="1"/>
  <c r="O3910" i="1"/>
  <c r="AD3910" i="1" s="1"/>
  <c r="AE3910" i="1" s="1"/>
  <c r="AN3909" i="1"/>
  <c r="AK3909" i="1"/>
  <c r="AJ3909" i="1"/>
  <c r="X3909" i="1"/>
  <c r="W3909" i="1"/>
  <c r="V3909" i="1"/>
  <c r="Z3909" i="1" s="1"/>
  <c r="U3909" i="1"/>
  <c r="O3909" i="1"/>
  <c r="AD3909" i="1" s="1"/>
  <c r="AE3909" i="1" s="1"/>
  <c r="AN3908" i="1"/>
  <c r="AK3908" i="1"/>
  <c r="AJ3908" i="1"/>
  <c r="X3908" i="1"/>
  <c r="W3908" i="1"/>
  <c r="V3908" i="1"/>
  <c r="Z3908" i="1" s="1"/>
  <c r="U3908" i="1"/>
  <c r="O3908" i="1"/>
  <c r="AD3908" i="1" s="1"/>
  <c r="AE3908" i="1" s="1"/>
  <c r="AN3907" i="1"/>
  <c r="AK3907" i="1"/>
  <c r="AJ3907" i="1"/>
  <c r="X3907" i="1"/>
  <c r="W3907" i="1"/>
  <c r="V3907" i="1"/>
  <c r="Z3907" i="1" s="1"/>
  <c r="U3907" i="1"/>
  <c r="O3907" i="1"/>
  <c r="AD3907" i="1" s="1"/>
  <c r="AE3907" i="1" s="1"/>
  <c r="AN3906" i="1"/>
  <c r="AK3906" i="1"/>
  <c r="AJ3906" i="1"/>
  <c r="X3906" i="1"/>
  <c r="W3906" i="1"/>
  <c r="V3906" i="1"/>
  <c r="Z3906" i="1" s="1"/>
  <c r="U3906" i="1"/>
  <c r="O3906" i="1"/>
  <c r="AD3906" i="1" s="1"/>
  <c r="AE3906" i="1" s="1"/>
  <c r="AN3905" i="1"/>
  <c r="AK3905" i="1"/>
  <c r="AJ3905" i="1"/>
  <c r="X3905" i="1"/>
  <c r="W3905" i="1"/>
  <c r="V3905" i="1"/>
  <c r="Z3905" i="1" s="1"/>
  <c r="U3905" i="1"/>
  <c r="O3905" i="1"/>
  <c r="AD3905" i="1" s="1"/>
  <c r="AE3905" i="1" s="1"/>
  <c r="AN3904" i="1"/>
  <c r="AK3904" i="1"/>
  <c r="AJ3904" i="1"/>
  <c r="X3904" i="1"/>
  <c r="W3904" i="1"/>
  <c r="V3904" i="1"/>
  <c r="Z3904" i="1" s="1"/>
  <c r="U3904" i="1"/>
  <c r="O3904" i="1"/>
  <c r="AD3904" i="1" s="1"/>
  <c r="AE3904" i="1" s="1"/>
  <c r="AN3903" i="1"/>
  <c r="AK3903" i="1"/>
  <c r="AJ3903" i="1"/>
  <c r="X3903" i="1"/>
  <c r="W3903" i="1"/>
  <c r="V3903" i="1"/>
  <c r="Z3903" i="1" s="1"/>
  <c r="U3903" i="1"/>
  <c r="O3903" i="1"/>
  <c r="AD3903" i="1" s="1"/>
  <c r="AE3903" i="1" s="1"/>
  <c r="AN3902" i="1"/>
  <c r="AK3902" i="1"/>
  <c r="AJ3902" i="1"/>
  <c r="X3902" i="1"/>
  <c r="W3902" i="1"/>
  <c r="V3902" i="1"/>
  <c r="Z3902" i="1" s="1"/>
  <c r="U3902" i="1"/>
  <c r="O3902" i="1"/>
  <c r="AD3902" i="1" s="1"/>
  <c r="AE3902" i="1" s="1"/>
  <c r="AN3901" i="1"/>
  <c r="AK3901" i="1"/>
  <c r="AJ3901" i="1"/>
  <c r="X3901" i="1"/>
  <c r="W3901" i="1"/>
  <c r="V3901" i="1"/>
  <c r="Z3901" i="1" s="1"/>
  <c r="U3901" i="1"/>
  <c r="O3901" i="1"/>
  <c r="AD3901" i="1" s="1"/>
  <c r="AE3901" i="1" s="1"/>
  <c r="AN3900" i="1"/>
  <c r="AK3900" i="1"/>
  <c r="AJ3900" i="1"/>
  <c r="X3900" i="1"/>
  <c r="W3900" i="1"/>
  <c r="V3900" i="1"/>
  <c r="Z3900" i="1" s="1"/>
  <c r="U3900" i="1"/>
  <c r="O3900" i="1"/>
  <c r="AD3900" i="1" s="1"/>
  <c r="AE3900" i="1" s="1"/>
  <c r="AN3899" i="1"/>
  <c r="AK3899" i="1"/>
  <c r="AJ3899" i="1"/>
  <c r="X3899" i="1"/>
  <c r="W3899" i="1"/>
  <c r="V3899" i="1"/>
  <c r="Z3899" i="1" s="1"/>
  <c r="U3899" i="1"/>
  <c r="O3899" i="1"/>
  <c r="AD3899" i="1" s="1"/>
  <c r="AE3899" i="1" s="1"/>
  <c r="AN3898" i="1"/>
  <c r="AK3898" i="1"/>
  <c r="AJ3898" i="1"/>
  <c r="X3898" i="1"/>
  <c r="W3898" i="1"/>
  <c r="V3898" i="1"/>
  <c r="Z3898" i="1" s="1"/>
  <c r="U3898" i="1"/>
  <c r="O3898" i="1"/>
  <c r="AD3898" i="1" s="1"/>
  <c r="AE3898" i="1" s="1"/>
  <c r="AN3897" i="1"/>
  <c r="AK3897" i="1"/>
  <c r="AJ3897" i="1"/>
  <c r="X3897" i="1"/>
  <c r="W3897" i="1"/>
  <c r="V3897" i="1"/>
  <c r="Z3897" i="1" s="1"/>
  <c r="U3897" i="1"/>
  <c r="O3897" i="1"/>
  <c r="AD3897" i="1" s="1"/>
  <c r="AE3897" i="1" s="1"/>
  <c r="AN3896" i="1"/>
  <c r="AK3896" i="1"/>
  <c r="AJ3896" i="1"/>
  <c r="X3896" i="1"/>
  <c r="W3896" i="1"/>
  <c r="V3896" i="1"/>
  <c r="Z3896" i="1" s="1"/>
  <c r="U3896" i="1"/>
  <c r="O3896" i="1"/>
  <c r="AD3896" i="1" s="1"/>
  <c r="AE3896" i="1" s="1"/>
  <c r="AN3895" i="1"/>
  <c r="AK3895" i="1"/>
  <c r="AJ3895" i="1"/>
  <c r="X3895" i="1"/>
  <c r="W3895" i="1"/>
  <c r="V3895" i="1"/>
  <c r="Z3895" i="1" s="1"/>
  <c r="U3895" i="1"/>
  <c r="O3895" i="1"/>
  <c r="AD3895" i="1" s="1"/>
  <c r="AE3895" i="1" s="1"/>
  <c r="AN3894" i="1"/>
  <c r="AK3894" i="1"/>
  <c r="AJ3894" i="1"/>
  <c r="X3894" i="1"/>
  <c r="W3894" i="1"/>
  <c r="V3894" i="1"/>
  <c r="Z3894" i="1" s="1"/>
  <c r="U3894" i="1"/>
  <c r="O3894" i="1"/>
  <c r="AD3894" i="1" s="1"/>
  <c r="AE3894" i="1" s="1"/>
  <c r="AN3893" i="1"/>
  <c r="AK3893" i="1"/>
  <c r="AJ3893" i="1"/>
  <c r="X3893" i="1"/>
  <c r="W3893" i="1"/>
  <c r="V3893" i="1"/>
  <c r="Z3893" i="1" s="1"/>
  <c r="U3893" i="1"/>
  <c r="O3893" i="1"/>
  <c r="AD3893" i="1" s="1"/>
  <c r="AE3893" i="1" s="1"/>
  <c r="AN3892" i="1"/>
  <c r="AK3892" i="1"/>
  <c r="AJ3892" i="1"/>
  <c r="X3892" i="1"/>
  <c r="W3892" i="1"/>
  <c r="V3892" i="1"/>
  <c r="Z3892" i="1" s="1"/>
  <c r="U3892" i="1"/>
  <c r="O3892" i="1"/>
  <c r="AD3892" i="1" s="1"/>
  <c r="AE3892" i="1" s="1"/>
  <c r="AN3891" i="1"/>
  <c r="AK3891" i="1"/>
  <c r="AJ3891" i="1"/>
  <c r="X3891" i="1"/>
  <c r="W3891" i="1"/>
  <c r="V3891" i="1"/>
  <c r="Z3891" i="1" s="1"/>
  <c r="U3891" i="1"/>
  <c r="O3891" i="1"/>
  <c r="AD3891" i="1" s="1"/>
  <c r="AE3891" i="1" s="1"/>
  <c r="AN3890" i="1"/>
  <c r="AK3890" i="1"/>
  <c r="AJ3890" i="1"/>
  <c r="X3890" i="1"/>
  <c r="W3890" i="1"/>
  <c r="V3890" i="1"/>
  <c r="Z3890" i="1" s="1"/>
  <c r="U3890" i="1"/>
  <c r="O3890" i="1"/>
  <c r="AD3890" i="1" s="1"/>
  <c r="AE3890" i="1" s="1"/>
  <c r="AN3889" i="1"/>
  <c r="AK3889" i="1"/>
  <c r="AJ3889" i="1"/>
  <c r="X3889" i="1"/>
  <c r="W3889" i="1"/>
  <c r="V3889" i="1"/>
  <c r="Z3889" i="1" s="1"/>
  <c r="U3889" i="1"/>
  <c r="O3889" i="1"/>
  <c r="AD3889" i="1" s="1"/>
  <c r="AE3889" i="1" s="1"/>
  <c r="AN3888" i="1"/>
  <c r="AK3888" i="1"/>
  <c r="AJ3888" i="1"/>
  <c r="X3888" i="1"/>
  <c r="W3888" i="1"/>
  <c r="V3888" i="1"/>
  <c r="Z3888" i="1" s="1"/>
  <c r="U3888" i="1"/>
  <c r="O3888" i="1"/>
  <c r="AN3887" i="1"/>
  <c r="AK3887" i="1"/>
  <c r="AJ3887" i="1"/>
  <c r="AD3887" i="1"/>
  <c r="AE3887" i="1" s="1"/>
  <c r="Z3887" i="1"/>
  <c r="AB3887" i="1" s="1"/>
  <c r="X3887" i="1"/>
  <c r="W3887" i="1"/>
  <c r="V3887" i="1"/>
  <c r="U3887" i="1"/>
  <c r="O3887" i="1"/>
  <c r="AN3886" i="1"/>
  <c r="AK3886" i="1"/>
  <c r="AJ3886" i="1"/>
  <c r="X3886" i="1"/>
  <c r="W3886" i="1"/>
  <c r="V3886" i="1"/>
  <c r="Z3886" i="1" s="1"/>
  <c r="U3886" i="1"/>
  <c r="O3886" i="1"/>
  <c r="AD3886" i="1" s="1"/>
  <c r="AE3886" i="1" s="1"/>
  <c r="AN3885" i="1"/>
  <c r="AK3885" i="1"/>
  <c r="AJ3885" i="1"/>
  <c r="AD3885" i="1"/>
  <c r="AE3885" i="1" s="1"/>
  <c r="Z3885" i="1"/>
  <c r="AB3885" i="1" s="1"/>
  <c r="X3885" i="1"/>
  <c r="W3885" i="1"/>
  <c r="V3885" i="1"/>
  <c r="U3885" i="1"/>
  <c r="O3885" i="1"/>
  <c r="AN3884" i="1"/>
  <c r="AK3884" i="1"/>
  <c r="AJ3884" i="1"/>
  <c r="X3884" i="1"/>
  <c r="W3884" i="1"/>
  <c r="V3884" i="1"/>
  <c r="Z3884" i="1" s="1"/>
  <c r="U3884" i="1"/>
  <c r="O3884" i="1"/>
  <c r="AD3884" i="1" s="1"/>
  <c r="AE3884" i="1" s="1"/>
  <c r="AN3883" i="1"/>
  <c r="AK3883" i="1"/>
  <c r="AJ3883" i="1"/>
  <c r="AD3883" i="1"/>
  <c r="AE3883" i="1" s="1"/>
  <c r="Z3883" i="1"/>
  <c r="AB3883" i="1" s="1"/>
  <c r="X3883" i="1"/>
  <c r="W3883" i="1"/>
  <c r="V3883" i="1"/>
  <c r="U3883" i="1"/>
  <c r="O3883" i="1"/>
  <c r="AN3882" i="1"/>
  <c r="AK3882" i="1"/>
  <c r="AJ3882" i="1"/>
  <c r="X3882" i="1"/>
  <c r="W3882" i="1"/>
  <c r="V3882" i="1"/>
  <c r="Z3882" i="1" s="1"/>
  <c r="U3882" i="1"/>
  <c r="O3882" i="1"/>
  <c r="AD3882" i="1" s="1"/>
  <c r="AE3882" i="1" s="1"/>
  <c r="AN3881" i="1"/>
  <c r="AK3881" i="1"/>
  <c r="AJ3881" i="1"/>
  <c r="AD3881" i="1"/>
  <c r="AE3881" i="1" s="1"/>
  <c r="Z3881" i="1"/>
  <c r="AB3881" i="1" s="1"/>
  <c r="X3881" i="1"/>
  <c r="W3881" i="1"/>
  <c r="V3881" i="1"/>
  <c r="U3881" i="1"/>
  <c r="O3881" i="1"/>
  <c r="AN3880" i="1"/>
  <c r="AK3880" i="1"/>
  <c r="AJ3880" i="1"/>
  <c r="X3880" i="1"/>
  <c r="W3880" i="1"/>
  <c r="V3880" i="1"/>
  <c r="Z3880" i="1" s="1"/>
  <c r="U3880" i="1"/>
  <c r="O3880" i="1"/>
  <c r="AD3880" i="1" s="1"/>
  <c r="AE3880" i="1" s="1"/>
  <c r="AN3879" i="1"/>
  <c r="AK3879" i="1"/>
  <c r="AJ3879" i="1"/>
  <c r="AD3879" i="1"/>
  <c r="AE3879" i="1" s="1"/>
  <c r="Z3879" i="1"/>
  <c r="AB3879" i="1" s="1"/>
  <c r="X3879" i="1"/>
  <c r="W3879" i="1"/>
  <c r="V3879" i="1"/>
  <c r="U3879" i="1"/>
  <c r="O3879" i="1"/>
  <c r="AN3878" i="1"/>
  <c r="AK3878" i="1"/>
  <c r="AJ3878" i="1"/>
  <c r="X3878" i="1"/>
  <c r="W3878" i="1"/>
  <c r="V3878" i="1"/>
  <c r="Z3878" i="1" s="1"/>
  <c r="U3878" i="1"/>
  <c r="O3878" i="1"/>
  <c r="AD3878" i="1" s="1"/>
  <c r="AE3878" i="1" s="1"/>
  <c r="AN3877" i="1"/>
  <c r="AK3877" i="1"/>
  <c r="AJ3877" i="1"/>
  <c r="AD3877" i="1"/>
  <c r="AE3877" i="1" s="1"/>
  <c r="Z3877" i="1"/>
  <c r="AB3877" i="1" s="1"/>
  <c r="X3877" i="1"/>
  <c r="W3877" i="1"/>
  <c r="V3877" i="1"/>
  <c r="U3877" i="1"/>
  <c r="O3877" i="1"/>
  <c r="AN3876" i="1"/>
  <c r="AK3876" i="1"/>
  <c r="AJ3876" i="1"/>
  <c r="X3876" i="1"/>
  <c r="W3876" i="1"/>
  <c r="V3876" i="1"/>
  <c r="Z3876" i="1" s="1"/>
  <c r="U3876" i="1"/>
  <c r="O3876" i="1"/>
  <c r="AD3876" i="1" s="1"/>
  <c r="AE3876" i="1" s="1"/>
  <c r="AN3875" i="1"/>
  <c r="AK3875" i="1"/>
  <c r="AJ3875" i="1"/>
  <c r="AD3875" i="1"/>
  <c r="AE3875" i="1" s="1"/>
  <c r="Z3875" i="1"/>
  <c r="AB3875" i="1" s="1"/>
  <c r="X3875" i="1"/>
  <c r="W3875" i="1"/>
  <c r="V3875" i="1"/>
  <c r="U3875" i="1"/>
  <c r="O3875" i="1"/>
  <c r="AN3874" i="1"/>
  <c r="AK3874" i="1"/>
  <c r="AJ3874" i="1"/>
  <c r="X3874" i="1"/>
  <c r="W3874" i="1"/>
  <c r="V3874" i="1"/>
  <c r="Z3874" i="1" s="1"/>
  <c r="U3874" i="1"/>
  <c r="O3874" i="1"/>
  <c r="AD3874" i="1" s="1"/>
  <c r="AE3874" i="1" s="1"/>
  <c r="AN3873" i="1"/>
  <c r="AK3873" i="1"/>
  <c r="AJ3873" i="1"/>
  <c r="AD3873" i="1"/>
  <c r="AE3873" i="1" s="1"/>
  <c r="Z3873" i="1"/>
  <c r="AB3873" i="1" s="1"/>
  <c r="X3873" i="1"/>
  <c r="W3873" i="1"/>
  <c r="V3873" i="1"/>
  <c r="U3873" i="1"/>
  <c r="O3873" i="1"/>
  <c r="AN3872" i="1"/>
  <c r="AK3872" i="1"/>
  <c r="AJ3872" i="1"/>
  <c r="X3872" i="1"/>
  <c r="W3872" i="1"/>
  <c r="V3872" i="1"/>
  <c r="Z3872" i="1" s="1"/>
  <c r="U3872" i="1"/>
  <c r="O3872" i="1"/>
  <c r="AD3872" i="1" s="1"/>
  <c r="AE3872" i="1" s="1"/>
  <c r="AN3871" i="1"/>
  <c r="AK3871" i="1"/>
  <c r="AJ3871" i="1"/>
  <c r="AD3871" i="1"/>
  <c r="AE3871" i="1" s="1"/>
  <c r="Z3871" i="1"/>
  <c r="AB3871" i="1" s="1"/>
  <c r="X3871" i="1"/>
  <c r="W3871" i="1"/>
  <c r="V3871" i="1"/>
  <c r="U3871" i="1"/>
  <c r="O3871" i="1"/>
  <c r="AN3870" i="1"/>
  <c r="AK3870" i="1"/>
  <c r="AJ3870" i="1"/>
  <c r="X3870" i="1"/>
  <c r="W3870" i="1"/>
  <c r="V3870" i="1"/>
  <c r="Z3870" i="1" s="1"/>
  <c r="U3870" i="1"/>
  <c r="O3870" i="1"/>
  <c r="AD3870" i="1" s="1"/>
  <c r="AE3870" i="1" s="1"/>
  <c r="AN3869" i="1"/>
  <c r="AK3869" i="1"/>
  <c r="AJ3869" i="1"/>
  <c r="AD3869" i="1"/>
  <c r="AE3869" i="1" s="1"/>
  <c r="Z3869" i="1"/>
  <c r="AB3869" i="1" s="1"/>
  <c r="X3869" i="1"/>
  <c r="W3869" i="1"/>
  <c r="V3869" i="1"/>
  <c r="U3869" i="1"/>
  <c r="O3869" i="1"/>
  <c r="AN3868" i="1"/>
  <c r="AK3868" i="1"/>
  <c r="AJ3868" i="1"/>
  <c r="X3868" i="1"/>
  <c r="W3868" i="1"/>
  <c r="V3868" i="1"/>
  <c r="Z3868" i="1" s="1"/>
  <c r="U3868" i="1"/>
  <c r="O3868" i="1"/>
  <c r="AD3868" i="1" s="1"/>
  <c r="AE3868" i="1" s="1"/>
  <c r="AN3867" i="1"/>
  <c r="AK3867" i="1"/>
  <c r="AJ3867" i="1"/>
  <c r="AD3867" i="1"/>
  <c r="AE3867" i="1" s="1"/>
  <c r="Z3867" i="1"/>
  <c r="AB3867" i="1" s="1"/>
  <c r="X3867" i="1"/>
  <c r="W3867" i="1"/>
  <c r="V3867" i="1"/>
  <c r="U3867" i="1"/>
  <c r="O3867" i="1"/>
  <c r="AN3866" i="1"/>
  <c r="AK3866" i="1"/>
  <c r="AJ3866" i="1"/>
  <c r="X3866" i="1"/>
  <c r="W3866" i="1"/>
  <c r="V3866" i="1"/>
  <c r="Z3866" i="1" s="1"/>
  <c r="U3866" i="1"/>
  <c r="O3866" i="1"/>
  <c r="AD3866" i="1" s="1"/>
  <c r="AE3866" i="1" s="1"/>
  <c r="AN3865" i="1"/>
  <c r="AK3865" i="1"/>
  <c r="AJ3865" i="1"/>
  <c r="AD3865" i="1"/>
  <c r="AE3865" i="1" s="1"/>
  <c r="Z3865" i="1"/>
  <c r="AB3865" i="1" s="1"/>
  <c r="X3865" i="1"/>
  <c r="W3865" i="1"/>
  <c r="V3865" i="1"/>
  <c r="U3865" i="1"/>
  <c r="O3865" i="1"/>
  <c r="AN3864" i="1"/>
  <c r="AK3864" i="1"/>
  <c r="AJ3864" i="1"/>
  <c r="X3864" i="1"/>
  <c r="W3864" i="1"/>
  <c r="V3864" i="1"/>
  <c r="Z3864" i="1" s="1"/>
  <c r="U3864" i="1"/>
  <c r="O3864" i="1"/>
  <c r="AD3864" i="1" s="1"/>
  <c r="AE3864" i="1" s="1"/>
  <c r="AN3863" i="1"/>
  <c r="AK3863" i="1"/>
  <c r="AJ3863" i="1"/>
  <c r="AD3863" i="1"/>
  <c r="AE3863" i="1" s="1"/>
  <c r="Z3863" i="1"/>
  <c r="AB3863" i="1" s="1"/>
  <c r="X3863" i="1"/>
  <c r="W3863" i="1"/>
  <c r="V3863" i="1"/>
  <c r="U3863" i="1"/>
  <c r="O3863" i="1"/>
  <c r="AN3862" i="1"/>
  <c r="AK3862" i="1"/>
  <c r="AJ3862" i="1"/>
  <c r="X3862" i="1"/>
  <c r="W3862" i="1"/>
  <c r="V3862" i="1"/>
  <c r="Z3862" i="1" s="1"/>
  <c r="U3862" i="1"/>
  <c r="O3862" i="1"/>
  <c r="AD3862" i="1" s="1"/>
  <c r="AE3862" i="1" s="1"/>
  <c r="AN3861" i="1"/>
  <c r="AK3861" i="1"/>
  <c r="AJ3861" i="1"/>
  <c r="AD3861" i="1"/>
  <c r="AE3861" i="1" s="1"/>
  <c r="Z3861" i="1"/>
  <c r="AB3861" i="1" s="1"/>
  <c r="X3861" i="1"/>
  <c r="W3861" i="1"/>
  <c r="V3861" i="1"/>
  <c r="U3861" i="1"/>
  <c r="O3861" i="1"/>
  <c r="AN3860" i="1"/>
  <c r="AK3860" i="1"/>
  <c r="AJ3860" i="1"/>
  <c r="X3860" i="1"/>
  <c r="W3860" i="1"/>
  <c r="V3860" i="1"/>
  <c r="Z3860" i="1" s="1"/>
  <c r="U3860" i="1"/>
  <c r="O3860" i="1"/>
  <c r="AD3860" i="1" s="1"/>
  <c r="AE3860" i="1" s="1"/>
  <c r="AN3859" i="1"/>
  <c r="AK3859" i="1"/>
  <c r="AJ3859" i="1"/>
  <c r="AD3859" i="1"/>
  <c r="AE3859" i="1" s="1"/>
  <c r="Z3859" i="1"/>
  <c r="AB3859" i="1" s="1"/>
  <c r="X3859" i="1"/>
  <c r="W3859" i="1"/>
  <c r="V3859" i="1"/>
  <c r="U3859" i="1"/>
  <c r="O3859" i="1"/>
  <c r="AN3858" i="1"/>
  <c r="AK3858" i="1"/>
  <c r="AJ3858" i="1"/>
  <c r="X3858" i="1"/>
  <c r="W3858" i="1"/>
  <c r="V3858" i="1"/>
  <c r="Z3858" i="1" s="1"/>
  <c r="U3858" i="1"/>
  <c r="O3858" i="1"/>
  <c r="AD3858" i="1" s="1"/>
  <c r="AE3858" i="1" s="1"/>
  <c r="AN3857" i="1"/>
  <c r="AK3857" i="1"/>
  <c r="AJ3857" i="1"/>
  <c r="AD3857" i="1"/>
  <c r="AE3857" i="1" s="1"/>
  <c r="Z3857" i="1"/>
  <c r="AB3857" i="1" s="1"/>
  <c r="X3857" i="1"/>
  <c r="W3857" i="1"/>
  <c r="V3857" i="1"/>
  <c r="U3857" i="1"/>
  <c r="O3857" i="1"/>
  <c r="AN3856" i="1"/>
  <c r="AK3856" i="1"/>
  <c r="AJ3856" i="1"/>
  <c r="X3856" i="1"/>
  <c r="W3856" i="1"/>
  <c r="V3856" i="1"/>
  <c r="Z3856" i="1" s="1"/>
  <c r="U3856" i="1"/>
  <c r="O3856" i="1"/>
  <c r="AD3856" i="1" s="1"/>
  <c r="AE3856" i="1" s="1"/>
  <c r="AN3855" i="1"/>
  <c r="AK3855" i="1"/>
  <c r="AJ3855" i="1"/>
  <c r="AD3855" i="1"/>
  <c r="AE3855" i="1" s="1"/>
  <c r="Z3855" i="1"/>
  <c r="AB3855" i="1" s="1"/>
  <c r="X3855" i="1"/>
  <c r="W3855" i="1"/>
  <c r="V3855" i="1"/>
  <c r="U3855" i="1"/>
  <c r="O3855" i="1"/>
  <c r="AN3854" i="1"/>
  <c r="AK3854" i="1"/>
  <c r="AJ3854" i="1"/>
  <c r="X3854" i="1"/>
  <c r="W3854" i="1"/>
  <c r="V3854" i="1"/>
  <c r="Z3854" i="1" s="1"/>
  <c r="U3854" i="1"/>
  <c r="O3854" i="1"/>
  <c r="AD3854" i="1" s="1"/>
  <c r="AE3854" i="1" s="1"/>
  <c r="AN3853" i="1"/>
  <c r="AK3853" i="1"/>
  <c r="AJ3853" i="1"/>
  <c r="AD3853" i="1"/>
  <c r="AE3853" i="1" s="1"/>
  <c r="Z3853" i="1"/>
  <c r="AB3853" i="1" s="1"/>
  <c r="X3853" i="1"/>
  <c r="W3853" i="1"/>
  <c r="V3853" i="1"/>
  <c r="U3853" i="1"/>
  <c r="O3853" i="1"/>
  <c r="AN3852" i="1"/>
  <c r="AK3852" i="1"/>
  <c r="AJ3852" i="1"/>
  <c r="X3852" i="1"/>
  <c r="W3852" i="1"/>
  <c r="V3852" i="1"/>
  <c r="Z3852" i="1" s="1"/>
  <c r="U3852" i="1"/>
  <c r="O3852" i="1"/>
  <c r="AD3852" i="1" s="1"/>
  <c r="AE3852" i="1" s="1"/>
  <c r="AN3851" i="1"/>
  <c r="AK3851" i="1"/>
  <c r="AJ3851" i="1"/>
  <c r="AD3851" i="1"/>
  <c r="AE3851" i="1" s="1"/>
  <c r="Z3851" i="1"/>
  <c r="AB3851" i="1" s="1"/>
  <c r="X3851" i="1"/>
  <c r="W3851" i="1"/>
  <c r="V3851" i="1"/>
  <c r="U3851" i="1"/>
  <c r="O3851" i="1"/>
  <c r="AN3850" i="1"/>
  <c r="AK3850" i="1"/>
  <c r="AJ3850" i="1"/>
  <c r="X3850" i="1"/>
  <c r="W3850" i="1"/>
  <c r="V3850" i="1"/>
  <c r="Z3850" i="1" s="1"/>
  <c r="U3850" i="1"/>
  <c r="O3850" i="1"/>
  <c r="AD3850" i="1" s="1"/>
  <c r="AE3850" i="1" s="1"/>
  <c r="AN3849" i="1"/>
  <c r="AK3849" i="1"/>
  <c r="AJ3849" i="1"/>
  <c r="AD3849" i="1"/>
  <c r="AE3849" i="1" s="1"/>
  <c r="Z3849" i="1"/>
  <c r="AB3849" i="1" s="1"/>
  <c r="X3849" i="1"/>
  <c r="W3849" i="1"/>
  <c r="V3849" i="1"/>
  <c r="U3849" i="1"/>
  <c r="O3849" i="1"/>
  <c r="AN3848" i="1"/>
  <c r="AK3848" i="1"/>
  <c r="AJ3848" i="1"/>
  <c r="X3848" i="1"/>
  <c r="W3848" i="1"/>
  <c r="V3848" i="1"/>
  <c r="Z3848" i="1" s="1"/>
  <c r="U3848" i="1"/>
  <c r="O3848" i="1"/>
  <c r="AD3848" i="1" s="1"/>
  <c r="AE3848" i="1" s="1"/>
  <c r="AN3847" i="1"/>
  <c r="AK3847" i="1"/>
  <c r="AJ3847" i="1"/>
  <c r="AD3847" i="1"/>
  <c r="AE3847" i="1" s="1"/>
  <c r="Z3847" i="1"/>
  <c r="AB3847" i="1" s="1"/>
  <c r="X3847" i="1"/>
  <c r="W3847" i="1"/>
  <c r="V3847" i="1"/>
  <c r="U3847" i="1"/>
  <c r="O3847" i="1"/>
  <c r="AN3846" i="1"/>
  <c r="AK3846" i="1"/>
  <c r="AJ3846" i="1"/>
  <c r="X3846" i="1"/>
  <c r="W3846" i="1"/>
  <c r="V3846" i="1"/>
  <c r="Z3846" i="1" s="1"/>
  <c r="U3846" i="1"/>
  <c r="O3846" i="1"/>
  <c r="AD3846" i="1" s="1"/>
  <c r="AE3846" i="1" s="1"/>
  <c r="AN3845" i="1"/>
  <c r="AK3845" i="1"/>
  <c r="AJ3845" i="1"/>
  <c r="AD3845" i="1"/>
  <c r="AE3845" i="1" s="1"/>
  <c r="Z3845" i="1"/>
  <c r="AB3845" i="1" s="1"/>
  <c r="X3845" i="1"/>
  <c r="W3845" i="1"/>
  <c r="V3845" i="1"/>
  <c r="U3845" i="1"/>
  <c r="O3845" i="1"/>
  <c r="AN3844" i="1"/>
  <c r="AK3844" i="1"/>
  <c r="AJ3844" i="1"/>
  <c r="X3844" i="1"/>
  <c r="W3844" i="1"/>
  <c r="V3844" i="1"/>
  <c r="Z3844" i="1" s="1"/>
  <c r="U3844" i="1"/>
  <c r="O3844" i="1"/>
  <c r="AD3844" i="1" s="1"/>
  <c r="AE3844" i="1" s="1"/>
  <c r="AN3843" i="1"/>
  <c r="AK3843" i="1"/>
  <c r="AJ3843" i="1"/>
  <c r="AD3843" i="1"/>
  <c r="AE3843" i="1" s="1"/>
  <c r="Z3843" i="1"/>
  <c r="AB3843" i="1" s="1"/>
  <c r="X3843" i="1"/>
  <c r="W3843" i="1"/>
  <c r="V3843" i="1"/>
  <c r="U3843" i="1"/>
  <c r="O3843" i="1"/>
  <c r="AN3842" i="1"/>
  <c r="AK3842" i="1"/>
  <c r="AJ3842" i="1"/>
  <c r="X3842" i="1"/>
  <c r="W3842" i="1"/>
  <c r="V3842" i="1"/>
  <c r="Z3842" i="1" s="1"/>
  <c r="U3842" i="1"/>
  <c r="O3842" i="1"/>
  <c r="AD3842" i="1" s="1"/>
  <c r="AE3842" i="1" s="1"/>
  <c r="AN3841" i="1"/>
  <c r="AK3841" i="1"/>
  <c r="AJ3841" i="1"/>
  <c r="AD3841" i="1"/>
  <c r="AE3841" i="1" s="1"/>
  <c r="Z3841" i="1"/>
  <c r="AB3841" i="1" s="1"/>
  <c r="X3841" i="1"/>
  <c r="W3841" i="1"/>
  <c r="V3841" i="1"/>
  <c r="U3841" i="1"/>
  <c r="O3841" i="1"/>
  <c r="AN3840" i="1"/>
  <c r="AK3840" i="1"/>
  <c r="AJ3840" i="1"/>
  <c r="X3840" i="1"/>
  <c r="W3840" i="1"/>
  <c r="V3840" i="1"/>
  <c r="Z3840" i="1" s="1"/>
  <c r="U3840" i="1"/>
  <c r="O3840" i="1"/>
  <c r="AD3840" i="1" s="1"/>
  <c r="AE3840" i="1" s="1"/>
  <c r="AN3839" i="1"/>
  <c r="AK3839" i="1"/>
  <c r="AJ3839" i="1"/>
  <c r="AD3839" i="1"/>
  <c r="AE3839" i="1" s="1"/>
  <c r="Z3839" i="1"/>
  <c r="AB3839" i="1" s="1"/>
  <c r="X3839" i="1"/>
  <c r="W3839" i="1"/>
  <c r="V3839" i="1"/>
  <c r="U3839" i="1"/>
  <c r="O3839" i="1"/>
  <c r="AN3838" i="1"/>
  <c r="AK3838" i="1"/>
  <c r="AJ3838" i="1"/>
  <c r="X3838" i="1"/>
  <c r="W3838" i="1"/>
  <c r="V3838" i="1"/>
  <c r="Z3838" i="1" s="1"/>
  <c r="U3838" i="1"/>
  <c r="O3838" i="1"/>
  <c r="AD3838" i="1" s="1"/>
  <c r="AE3838" i="1" s="1"/>
  <c r="AN3837" i="1"/>
  <c r="AK3837" i="1"/>
  <c r="AJ3837" i="1"/>
  <c r="AD3837" i="1"/>
  <c r="AE3837" i="1" s="1"/>
  <c r="Z3837" i="1"/>
  <c r="AB3837" i="1" s="1"/>
  <c r="X3837" i="1"/>
  <c r="W3837" i="1"/>
  <c r="V3837" i="1"/>
  <c r="U3837" i="1"/>
  <c r="O3837" i="1"/>
  <c r="AN3836" i="1"/>
  <c r="AK3836" i="1"/>
  <c r="AJ3836" i="1"/>
  <c r="X3836" i="1"/>
  <c r="W3836" i="1"/>
  <c r="V3836" i="1"/>
  <c r="Z3836" i="1" s="1"/>
  <c r="U3836" i="1"/>
  <c r="O3836" i="1"/>
  <c r="AD3836" i="1" s="1"/>
  <c r="AE3836" i="1" s="1"/>
  <c r="AN3835" i="1"/>
  <c r="AK3835" i="1"/>
  <c r="AJ3835" i="1"/>
  <c r="AD3835" i="1"/>
  <c r="AE3835" i="1" s="1"/>
  <c r="Z3835" i="1"/>
  <c r="AB3835" i="1" s="1"/>
  <c r="X3835" i="1"/>
  <c r="W3835" i="1"/>
  <c r="V3835" i="1"/>
  <c r="U3835" i="1"/>
  <c r="O3835" i="1"/>
  <c r="AN3834" i="1"/>
  <c r="AK3834" i="1"/>
  <c r="AJ3834" i="1"/>
  <c r="X3834" i="1"/>
  <c r="W3834" i="1"/>
  <c r="V3834" i="1"/>
  <c r="Z3834" i="1" s="1"/>
  <c r="U3834" i="1"/>
  <c r="O3834" i="1"/>
  <c r="AD3834" i="1" s="1"/>
  <c r="AE3834" i="1" s="1"/>
  <c r="AN3833" i="1"/>
  <c r="AK3833" i="1"/>
  <c r="AJ3833" i="1"/>
  <c r="AD3833" i="1"/>
  <c r="AE3833" i="1" s="1"/>
  <c r="Z3833" i="1"/>
  <c r="AB3833" i="1" s="1"/>
  <c r="X3833" i="1"/>
  <c r="W3833" i="1"/>
  <c r="V3833" i="1"/>
  <c r="U3833" i="1"/>
  <c r="O3833" i="1"/>
  <c r="AN3832" i="1"/>
  <c r="AK3832" i="1"/>
  <c r="AJ3832" i="1"/>
  <c r="X3832" i="1"/>
  <c r="W3832" i="1"/>
  <c r="V3832" i="1"/>
  <c r="Z3832" i="1" s="1"/>
  <c r="U3832" i="1"/>
  <c r="O3832" i="1"/>
  <c r="AD3832" i="1" s="1"/>
  <c r="AE3832" i="1" s="1"/>
  <c r="AN3831" i="1"/>
  <c r="AK3831" i="1"/>
  <c r="AJ3831" i="1"/>
  <c r="AD3831" i="1"/>
  <c r="AE3831" i="1" s="1"/>
  <c r="Z3831" i="1"/>
  <c r="AB3831" i="1" s="1"/>
  <c r="X3831" i="1"/>
  <c r="W3831" i="1"/>
  <c r="V3831" i="1"/>
  <c r="U3831" i="1"/>
  <c r="O3831" i="1"/>
  <c r="AN3830" i="1"/>
  <c r="AK3830" i="1"/>
  <c r="AJ3830" i="1"/>
  <c r="X3830" i="1"/>
  <c r="W3830" i="1"/>
  <c r="V3830" i="1"/>
  <c r="Z3830" i="1" s="1"/>
  <c r="U3830" i="1"/>
  <c r="O3830" i="1"/>
  <c r="AD3830" i="1" s="1"/>
  <c r="AE3830" i="1" s="1"/>
  <c r="AN3829" i="1"/>
  <c r="AK3829" i="1"/>
  <c r="AJ3829" i="1"/>
  <c r="AD3829" i="1"/>
  <c r="AE3829" i="1" s="1"/>
  <c r="Z3829" i="1"/>
  <c r="AB3829" i="1" s="1"/>
  <c r="X3829" i="1"/>
  <c r="W3829" i="1"/>
  <c r="V3829" i="1"/>
  <c r="U3829" i="1"/>
  <c r="O3829" i="1"/>
  <c r="AN3828" i="1"/>
  <c r="AK3828" i="1"/>
  <c r="AJ3828" i="1"/>
  <c r="X3828" i="1"/>
  <c r="W3828" i="1"/>
  <c r="V3828" i="1"/>
  <c r="Z3828" i="1" s="1"/>
  <c r="U3828" i="1"/>
  <c r="O3828" i="1"/>
  <c r="AD3828" i="1" s="1"/>
  <c r="AE3828" i="1" s="1"/>
  <c r="AN3827" i="1"/>
  <c r="AK3827" i="1"/>
  <c r="AJ3827" i="1"/>
  <c r="AD3827" i="1"/>
  <c r="AE3827" i="1" s="1"/>
  <c r="Z3827" i="1"/>
  <c r="AB3827" i="1" s="1"/>
  <c r="X3827" i="1"/>
  <c r="W3827" i="1"/>
  <c r="V3827" i="1"/>
  <c r="U3827" i="1"/>
  <c r="O3827" i="1"/>
  <c r="AN3826" i="1"/>
  <c r="AK3826" i="1"/>
  <c r="AJ3826" i="1"/>
  <c r="X3826" i="1"/>
  <c r="W3826" i="1"/>
  <c r="V3826" i="1"/>
  <c r="Z3826" i="1" s="1"/>
  <c r="U3826" i="1"/>
  <c r="O3826" i="1"/>
  <c r="AD3826" i="1" s="1"/>
  <c r="AE3826" i="1" s="1"/>
  <c r="AN3825" i="1"/>
  <c r="AK3825" i="1"/>
  <c r="AJ3825" i="1"/>
  <c r="AD3825" i="1"/>
  <c r="AE3825" i="1" s="1"/>
  <c r="Z3825" i="1"/>
  <c r="AB3825" i="1" s="1"/>
  <c r="X3825" i="1"/>
  <c r="W3825" i="1"/>
  <c r="V3825" i="1"/>
  <c r="U3825" i="1"/>
  <c r="O3825" i="1"/>
  <c r="AN3824" i="1"/>
  <c r="AK3824" i="1"/>
  <c r="AJ3824" i="1"/>
  <c r="X3824" i="1"/>
  <c r="W3824" i="1"/>
  <c r="V3824" i="1"/>
  <c r="Z3824" i="1" s="1"/>
  <c r="U3824" i="1"/>
  <c r="O3824" i="1"/>
  <c r="AD3824" i="1" s="1"/>
  <c r="AE3824" i="1" s="1"/>
  <c r="AN3823" i="1"/>
  <c r="AK3823" i="1"/>
  <c r="AJ3823" i="1"/>
  <c r="AD3823" i="1"/>
  <c r="AE3823" i="1" s="1"/>
  <c r="Z3823" i="1"/>
  <c r="AB3823" i="1" s="1"/>
  <c r="X3823" i="1"/>
  <c r="W3823" i="1"/>
  <c r="V3823" i="1"/>
  <c r="U3823" i="1"/>
  <c r="O3823" i="1"/>
  <c r="AN3822" i="1"/>
  <c r="AK3822" i="1"/>
  <c r="AJ3822" i="1"/>
  <c r="X3822" i="1"/>
  <c r="W3822" i="1"/>
  <c r="V3822" i="1"/>
  <c r="Z3822" i="1" s="1"/>
  <c r="U3822" i="1"/>
  <c r="O3822" i="1"/>
  <c r="AD3822" i="1" s="1"/>
  <c r="AE3822" i="1" s="1"/>
  <c r="AN3821" i="1"/>
  <c r="AK3821" i="1"/>
  <c r="AJ3821" i="1"/>
  <c r="AD3821" i="1"/>
  <c r="AE3821" i="1" s="1"/>
  <c r="Z3821" i="1"/>
  <c r="AB3821" i="1" s="1"/>
  <c r="X3821" i="1"/>
  <c r="W3821" i="1"/>
  <c r="V3821" i="1"/>
  <c r="U3821" i="1"/>
  <c r="O3821" i="1"/>
  <c r="AN3820" i="1"/>
  <c r="AK3820" i="1"/>
  <c r="AJ3820" i="1"/>
  <c r="X3820" i="1"/>
  <c r="W3820" i="1"/>
  <c r="V3820" i="1"/>
  <c r="Z3820" i="1" s="1"/>
  <c r="U3820" i="1"/>
  <c r="O3820" i="1"/>
  <c r="AD3820" i="1" s="1"/>
  <c r="AE3820" i="1" s="1"/>
  <c r="AN3819" i="1"/>
  <c r="AK3819" i="1"/>
  <c r="AJ3819" i="1"/>
  <c r="AD3819" i="1"/>
  <c r="AE3819" i="1" s="1"/>
  <c r="Z3819" i="1"/>
  <c r="AB3819" i="1" s="1"/>
  <c r="X3819" i="1"/>
  <c r="W3819" i="1"/>
  <c r="V3819" i="1"/>
  <c r="U3819" i="1"/>
  <c r="O3819" i="1"/>
  <c r="AN3818" i="1"/>
  <c r="AK3818" i="1"/>
  <c r="AJ3818" i="1"/>
  <c r="X3818" i="1"/>
  <c r="W3818" i="1"/>
  <c r="V3818" i="1"/>
  <c r="Z3818" i="1" s="1"/>
  <c r="U3818" i="1"/>
  <c r="O3818" i="1"/>
  <c r="AD3818" i="1" s="1"/>
  <c r="AE3818" i="1" s="1"/>
  <c r="AN3817" i="1"/>
  <c r="AK3817" i="1"/>
  <c r="AJ3817" i="1"/>
  <c r="AD3817" i="1"/>
  <c r="AE3817" i="1" s="1"/>
  <c r="Z3817" i="1"/>
  <c r="AB3817" i="1" s="1"/>
  <c r="X3817" i="1"/>
  <c r="W3817" i="1"/>
  <c r="V3817" i="1"/>
  <c r="U3817" i="1"/>
  <c r="O3817" i="1"/>
  <c r="AN3816" i="1"/>
  <c r="AK3816" i="1"/>
  <c r="AJ3816" i="1"/>
  <c r="X3816" i="1"/>
  <c r="W3816" i="1"/>
  <c r="V3816" i="1"/>
  <c r="Z3816" i="1" s="1"/>
  <c r="U3816" i="1"/>
  <c r="O3816" i="1"/>
  <c r="AD3816" i="1" s="1"/>
  <c r="AE3816" i="1" s="1"/>
  <c r="AN3815" i="1"/>
  <c r="AK3815" i="1"/>
  <c r="AJ3815" i="1"/>
  <c r="AD3815" i="1"/>
  <c r="AE3815" i="1" s="1"/>
  <c r="Z3815" i="1"/>
  <c r="AB3815" i="1" s="1"/>
  <c r="X3815" i="1"/>
  <c r="W3815" i="1"/>
  <c r="V3815" i="1"/>
  <c r="U3815" i="1"/>
  <c r="O3815" i="1"/>
  <c r="AN3814" i="1"/>
  <c r="AK3814" i="1"/>
  <c r="AJ3814" i="1"/>
  <c r="X3814" i="1"/>
  <c r="W3814" i="1"/>
  <c r="V3814" i="1"/>
  <c r="Z3814" i="1" s="1"/>
  <c r="U3814" i="1"/>
  <c r="O3814" i="1"/>
  <c r="AD3814" i="1" s="1"/>
  <c r="AE3814" i="1" s="1"/>
  <c r="AN3813" i="1"/>
  <c r="AK3813" i="1"/>
  <c r="AJ3813" i="1"/>
  <c r="AD3813" i="1"/>
  <c r="AE3813" i="1" s="1"/>
  <c r="Z3813" i="1"/>
  <c r="AB3813" i="1" s="1"/>
  <c r="X3813" i="1"/>
  <c r="W3813" i="1"/>
  <c r="V3813" i="1"/>
  <c r="U3813" i="1"/>
  <c r="O3813" i="1"/>
  <c r="AN3812" i="1"/>
  <c r="AK3812" i="1"/>
  <c r="AJ3812" i="1"/>
  <c r="X3812" i="1"/>
  <c r="W3812" i="1"/>
  <c r="V3812" i="1"/>
  <c r="Z3812" i="1" s="1"/>
  <c r="U3812" i="1"/>
  <c r="O3812" i="1"/>
  <c r="AD3812" i="1" s="1"/>
  <c r="AE3812" i="1" s="1"/>
  <c r="AN3811" i="1"/>
  <c r="AK3811" i="1"/>
  <c r="AJ3811" i="1"/>
  <c r="AD3811" i="1"/>
  <c r="AE3811" i="1" s="1"/>
  <c r="Z3811" i="1"/>
  <c r="AB3811" i="1" s="1"/>
  <c r="X3811" i="1"/>
  <c r="W3811" i="1"/>
  <c r="V3811" i="1"/>
  <c r="U3811" i="1"/>
  <c r="O3811" i="1"/>
  <c r="AN3810" i="1"/>
  <c r="AK3810" i="1"/>
  <c r="AJ3810" i="1"/>
  <c r="X3810" i="1"/>
  <c r="W3810" i="1"/>
  <c r="V3810" i="1"/>
  <c r="Z3810" i="1" s="1"/>
  <c r="U3810" i="1"/>
  <c r="O3810" i="1"/>
  <c r="AD3810" i="1" s="1"/>
  <c r="AE3810" i="1" s="1"/>
  <c r="AN3809" i="1"/>
  <c r="AK3809" i="1"/>
  <c r="AJ3809" i="1"/>
  <c r="AD3809" i="1"/>
  <c r="AE3809" i="1" s="1"/>
  <c r="Z3809" i="1"/>
  <c r="AB3809" i="1" s="1"/>
  <c r="X3809" i="1"/>
  <c r="W3809" i="1"/>
  <c r="V3809" i="1"/>
  <c r="U3809" i="1"/>
  <c r="O3809" i="1"/>
  <c r="AN3808" i="1"/>
  <c r="AK3808" i="1"/>
  <c r="AJ3808" i="1"/>
  <c r="X3808" i="1"/>
  <c r="W3808" i="1"/>
  <c r="V3808" i="1"/>
  <c r="Z3808" i="1" s="1"/>
  <c r="U3808" i="1"/>
  <c r="O3808" i="1"/>
  <c r="AD3808" i="1" s="1"/>
  <c r="AE3808" i="1" s="1"/>
  <c r="AN3807" i="1"/>
  <c r="AK3807" i="1"/>
  <c r="AJ3807" i="1"/>
  <c r="AD3807" i="1"/>
  <c r="AE3807" i="1" s="1"/>
  <c r="Z3807" i="1"/>
  <c r="AB3807" i="1" s="1"/>
  <c r="X3807" i="1"/>
  <c r="W3807" i="1"/>
  <c r="V3807" i="1"/>
  <c r="U3807" i="1"/>
  <c r="O3807" i="1"/>
  <c r="AN3806" i="1"/>
  <c r="AK3806" i="1"/>
  <c r="AJ3806" i="1"/>
  <c r="X3806" i="1"/>
  <c r="W3806" i="1"/>
  <c r="V3806" i="1"/>
  <c r="Z3806" i="1" s="1"/>
  <c r="U3806" i="1"/>
  <c r="O3806" i="1"/>
  <c r="AD3806" i="1" s="1"/>
  <c r="AE3806" i="1" s="1"/>
  <c r="AN3805" i="1"/>
  <c r="AK3805" i="1"/>
  <c r="AJ3805" i="1"/>
  <c r="AD3805" i="1"/>
  <c r="AE3805" i="1" s="1"/>
  <c r="Z3805" i="1"/>
  <c r="AB3805" i="1" s="1"/>
  <c r="X3805" i="1"/>
  <c r="W3805" i="1"/>
  <c r="V3805" i="1"/>
  <c r="U3805" i="1"/>
  <c r="O3805" i="1"/>
  <c r="AN3804" i="1"/>
  <c r="AK3804" i="1"/>
  <c r="AJ3804" i="1"/>
  <c r="X3804" i="1"/>
  <c r="W3804" i="1"/>
  <c r="V3804" i="1"/>
  <c r="Z3804" i="1" s="1"/>
  <c r="U3804" i="1"/>
  <c r="O3804" i="1"/>
  <c r="AD3804" i="1" s="1"/>
  <c r="AE3804" i="1" s="1"/>
  <c r="AN3803" i="1"/>
  <c r="AK3803" i="1"/>
  <c r="AJ3803" i="1"/>
  <c r="AD3803" i="1"/>
  <c r="AE3803" i="1" s="1"/>
  <c r="Z3803" i="1"/>
  <c r="AB3803" i="1" s="1"/>
  <c r="X3803" i="1"/>
  <c r="W3803" i="1"/>
  <c r="V3803" i="1"/>
  <c r="U3803" i="1"/>
  <c r="O3803" i="1"/>
  <c r="AN3802" i="1"/>
  <c r="AK3802" i="1"/>
  <c r="AJ3802" i="1"/>
  <c r="X3802" i="1"/>
  <c r="W3802" i="1"/>
  <c r="V3802" i="1"/>
  <c r="Z3802" i="1" s="1"/>
  <c r="U3802" i="1"/>
  <c r="O3802" i="1"/>
  <c r="AD3802" i="1" s="1"/>
  <c r="AE3802" i="1" s="1"/>
  <c r="AN3801" i="1"/>
  <c r="AK3801" i="1"/>
  <c r="AJ3801" i="1"/>
  <c r="AD3801" i="1"/>
  <c r="AE3801" i="1" s="1"/>
  <c r="Z3801" i="1"/>
  <c r="AB3801" i="1" s="1"/>
  <c r="X3801" i="1"/>
  <c r="W3801" i="1"/>
  <c r="V3801" i="1"/>
  <c r="U3801" i="1"/>
  <c r="O3801" i="1"/>
  <c r="AN3800" i="1"/>
  <c r="AK3800" i="1"/>
  <c r="AJ3800" i="1"/>
  <c r="X3800" i="1"/>
  <c r="W3800" i="1"/>
  <c r="V3800" i="1"/>
  <c r="Z3800" i="1" s="1"/>
  <c r="U3800" i="1"/>
  <c r="O3800" i="1"/>
  <c r="AD3800" i="1" s="1"/>
  <c r="AE3800" i="1" s="1"/>
  <c r="AN3799" i="1"/>
  <c r="AK3799" i="1"/>
  <c r="AJ3799" i="1"/>
  <c r="AD3799" i="1"/>
  <c r="AE3799" i="1" s="1"/>
  <c r="Z3799" i="1"/>
  <c r="AB3799" i="1" s="1"/>
  <c r="X3799" i="1"/>
  <c r="W3799" i="1"/>
  <c r="V3799" i="1"/>
  <c r="U3799" i="1"/>
  <c r="O3799" i="1"/>
  <c r="AN3798" i="1"/>
  <c r="AK3798" i="1"/>
  <c r="AJ3798" i="1"/>
  <c r="X3798" i="1"/>
  <c r="W3798" i="1"/>
  <c r="V3798" i="1"/>
  <c r="Z3798" i="1" s="1"/>
  <c r="U3798" i="1"/>
  <c r="O3798" i="1"/>
  <c r="AD3798" i="1" s="1"/>
  <c r="AE3798" i="1" s="1"/>
  <c r="AN3797" i="1"/>
  <c r="AK3797" i="1"/>
  <c r="AJ3797" i="1"/>
  <c r="AD3797" i="1"/>
  <c r="AE3797" i="1" s="1"/>
  <c r="Z3797" i="1"/>
  <c r="AB3797" i="1" s="1"/>
  <c r="X3797" i="1"/>
  <c r="W3797" i="1"/>
  <c r="V3797" i="1"/>
  <c r="U3797" i="1"/>
  <c r="O3797" i="1"/>
  <c r="AN3796" i="1"/>
  <c r="AK3796" i="1"/>
  <c r="AJ3796" i="1"/>
  <c r="X3796" i="1"/>
  <c r="W3796" i="1"/>
  <c r="V3796" i="1"/>
  <c r="Z3796" i="1" s="1"/>
  <c r="U3796" i="1"/>
  <c r="O3796" i="1"/>
  <c r="AD3796" i="1" s="1"/>
  <c r="AE3796" i="1" s="1"/>
  <c r="AN3795" i="1"/>
  <c r="AK3795" i="1"/>
  <c r="AJ3795" i="1"/>
  <c r="AD3795" i="1"/>
  <c r="AE3795" i="1" s="1"/>
  <c r="Z3795" i="1"/>
  <c r="AB3795" i="1" s="1"/>
  <c r="X3795" i="1"/>
  <c r="W3795" i="1"/>
  <c r="V3795" i="1"/>
  <c r="U3795" i="1"/>
  <c r="O3795" i="1"/>
  <c r="AN3794" i="1"/>
  <c r="AK3794" i="1"/>
  <c r="AJ3794" i="1"/>
  <c r="X3794" i="1"/>
  <c r="W3794" i="1"/>
  <c r="V3794" i="1"/>
  <c r="Z3794" i="1" s="1"/>
  <c r="U3794" i="1"/>
  <c r="O3794" i="1"/>
  <c r="AD3794" i="1" s="1"/>
  <c r="AE3794" i="1" s="1"/>
  <c r="AN3793" i="1"/>
  <c r="AK3793" i="1"/>
  <c r="AJ3793" i="1"/>
  <c r="AD3793" i="1"/>
  <c r="AE3793" i="1" s="1"/>
  <c r="Z3793" i="1"/>
  <c r="AB3793" i="1" s="1"/>
  <c r="X3793" i="1"/>
  <c r="W3793" i="1"/>
  <c r="V3793" i="1"/>
  <c r="U3793" i="1"/>
  <c r="O3793" i="1"/>
  <c r="AN3792" i="1"/>
  <c r="AK3792" i="1"/>
  <c r="AJ3792" i="1"/>
  <c r="X3792" i="1"/>
  <c r="W3792" i="1"/>
  <c r="V3792" i="1"/>
  <c r="Z3792" i="1" s="1"/>
  <c r="U3792" i="1"/>
  <c r="O3792" i="1"/>
  <c r="AD3792" i="1" s="1"/>
  <c r="AE3792" i="1" s="1"/>
  <c r="AN3791" i="1"/>
  <c r="AK3791" i="1"/>
  <c r="AJ3791" i="1"/>
  <c r="AD3791" i="1"/>
  <c r="AE3791" i="1" s="1"/>
  <c r="Z3791" i="1"/>
  <c r="AB3791" i="1" s="1"/>
  <c r="X3791" i="1"/>
  <c r="W3791" i="1"/>
  <c r="V3791" i="1"/>
  <c r="U3791" i="1"/>
  <c r="O3791" i="1"/>
  <c r="AN3790" i="1"/>
  <c r="AK3790" i="1"/>
  <c r="AJ3790" i="1"/>
  <c r="X3790" i="1"/>
  <c r="W3790" i="1"/>
  <c r="V3790" i="1"/>
  <c r="Z3790" i="1" s="1"/>
  <c r="U3790" i="1"/>
  <c r="O3790" i="1"/>
  <c r="AD3790" i="1" s="1"/>
  <c r="AE3790" i="1" s="1"/>
  <c r="AN3789" i="1"/>
  <c r="AK3789" i="1"/>
  <c r="AJ3789" i="1"/>
  <c r="AD3789" i="1"/>
  <c r="AE3789" i="1" s="1"/>
  <c r="Z3789" i="1"/>
  <c r="AB3789" i="1" s="1"/>
  <c r="X3789" i="1"/>
  <c r="W3789" i="1"/>
  <c r="V3789" i="1"/>
  <c r="U3789" i="1"/>
  <c r="O3789" i="1"/>
  <c r="AN3788" i="1"/>
  <c r="AK3788" i="1"/>
  <c r="AJ3788" i="1"/>
  <c r="X3788" i="1"/>
  <c r="W3788" i="1"/>
  <c r="V3788" i="1"/>
  <c r="Z3788" i="1" s="1"/>
  <c r="U3788" i="1"/>
  <c r="O3788" i="1"/>
  <c r="AD3788" i="1" s="1"/>
  <c r="AE3788" i="1" s="1"/>
  <c r="AN3787" i="1"/>
  <c r="AK3787" i="1"/>
  <c r="AJ3787" i="1"/>
  <c r="AD3787" i="1"/>
  <c r="AE3787" i="1" s="1"/>
  <c r="Z3787" i="1"/>
  <c r="AB3787" i="1" s="1"/>
  <c r="X3787" i="1"/>
  <c r="W3787" i="1"/>
  <c r="V3787" i="1"/>
  <c r="U3787" i="1"/>
  <c r="O3787" i="1"/>
  <c r="AN3786" i="1"/>
  <c r="AK3786" i="1"/>
  <c r="AJ3786" i="1"/>
  <c r="X3786" i="1"/>
  <c r="W3786" i="1"/>
  <c r="V3786" i="1"/>
  <c r="Z3786" i="1" s="1"/>
  <c r="U3786" i="1"/>
  <c r="O3786" i="1"/>
  <c r="AD3786" i="1" s="1"/>
  <c r="AE3786" i="1" s="1"/>
  <c r="AN3785" i="1"/>
  <c r="AK3785" i="1"/>
  <c r="AJ3785" i="1"/>
  <c r="AD3785" i="1"/>
  <c r="AE3785" i="1" s="1"/>
  <c r="Z3785" i="1"/>
  <c r="AB3785" i="1" s="1"/>
  <c r="X3785" i="1"/>
  <c r="W3785" i="1"/>
  <c r="V3785" i="1"/>
  <c r="U3785" i="1"/>
  <c r="O3785" i="1"/>
  <c r="AN3784" i="1"/>
  <c r="AK3784" i="1"/>
  <c r="AJ3784" i="1"/>
  <c r="X3784" i="1"/>
  <c r="W3784" i="1"/>
  <c r="V3784" i="1"/>
  <c r="Z3784" i="1" s="1"/>
  <c r="U3784" i="1"/>
  <c r="O3784" i="1"/>
  <c r="AD3784" i="1" s="1"/>
  <c r="AE3784" i="1" s="1"/>
  <c r="AN3783" i="1"/>
  <c r="AK3783" i="1"/>
  <c r="AJ3783" i="1"/>
  <c r="AD3783" i="1"/>
  <c r="AE3783" i="1" s="1"/>
  <c r="Z3783" i="1"/>
  <c r="AB3783" i="1" s="1"/>
  <c r="X3783" i="1"/>
  <c r="W3783" i="1"/>
  <c r="V3783" i="1"/>
  <c r="U3783" i="1"/>
  <c r="O3783" i="1"/>
  <c r="AN3782" i="1"/>
  <c r="AK3782" i="1"/>
  <c r="AJ3782" i="1"/>
  <c r="X3782" i="1"/>
  <c r="W3782" i="1"/>
  <c r="V3782" i="1"/>
  <c r="Z3782" i="1" s="1"/>
  <c r="U3782" i="1"/>
  <c r="O3782" i="1"/>
  <c r="AD3782" i="1" s="1"/>
  <c r="AE3782" i="1" s="1"/>
  <c r="AN3781" i="1"/>
  <c r="AK3781" i="1"/>
  <c r="AJ3781" i="1"/>
  <c r="AD3781" i="1"/>
  <c r="AE3781" i="1" s="1"/>
  <c r="Z3781" i="1"/>
  <c r="AB3781" i="1" s="1"/>
  <c r="X3781" i="1"/>
  <c r="W3781" i="1"/>
  <c r="V3781" i="1"/>
  <c r="U3781" i="1"/>
  <c r="O3781" i="1"/>
  <c r="AN3780" i="1"/>
  <c r="AK3780" i="1"/>
  <c r="AJ3780" i="1"/>
  <c r="X3780" i="1"/>
  <c r="W3780" i="1"/>
  <c r="V3780" i="1"/>
  <c r="Z3780" i="1" s="1"/>
  <c r="U3780" i="1"/>
  <c r="O3780" i="1"/>
  <c r="AD3780" i="1" s="1"/>
  <c r="AE3780" i="1" s="1"/>
  <c r="AN3779" i="1"/>
  <c r="AK3779" i="1"/>
  <c r="AJ3779" i="1"/>
  <c r="AD3779" i="1"/>
  <c r="AE3779" i="1" s="1"/>
  <c r="Z3779" i="1"/>
  <c r="AB3779" i="1" s="1"/>
  <c r="X3779" i="1"/>
  <c r="W3779" i="1"/>
  <c r="V3779" i="1"/>
  <c r="U3779" i="1"/>
  <c r="O3779" i="1"/>
  <c r="AN3778" i="1"/>
  <c r="AK3778" i="1"/>
  <c r="AJ3778" i="1"/>
  <c r="X3778" i="1"/>
  <c r="W3778" i="1"/>
  <c r="V3778" i="1"/>
  <c r="Z3778" i="1" s="1"/>
  <c r="U3778" i="1"/>
  <c r="O3778" i="1"/>
  <c r="AD3778" i="1" s="1"/>
  <c r="AE3778" i="1" s="1"/>
  <c r="AN3777" i="1"/>
  <c r="AK3777" i="1"/>
  <c r="AJ3777" i="1"/>
  <c r="AD3777" i="1"/>
  <c r="AE3777" i="1" s="1"/>
  <c r="Z3777" i="1"/>
  <c r="AB3777" i="1" s="1"/>
  <c r="X3777" i="1"/>
  <c r="W3777" i="1"/>
  <c r="V3777" i="1"/>
  <c r="U3777" i="1"/>
  <c r="O3777" i="1"/>
  <c r="AN3776" i="1"/>
  <c r="AK3776" i="1"/>
  <c r="AJ3776" i="1"/>
  <c r="X3776" i="1"/>
  <c r="W3776" i="1"/>
  <c r="V3776" i="1"/>
  <c r="Z3776" i="1" s="1"/>
  <c r="U3776" i="1"/>
  <c r="O3776" i="1"/>
  <c r="AD3776" i="1" s="1"/>
  <c r="AE3776" i="1" s="1"/>
  <c r="AN3775" i="1"/>
  <c r="AK3775" i="1"/>
  <c r="AJ3775" i="1"/>
  <c r="AD3775" i="1"/>
  <c r="AE3775" i="1" s="1"/>
  <c r="Z3775" i="1"/>
  <c r="AB3775" i="1" s="1"/>
  <c r="X3775" i="1"/>
  <c r="W3775" i="1"/>
  <c r="V3775" i="1"/>
  <c r="U3775" i="1"/>
  <c r="O3775" i="1"/>
  <c r="AN3774" i="1"/>
  <c r="AK3774" i="1"/>
  <c r="AJ3774" i="1"/>
  <c r="X3774" i="1"/>
  <c r="W3774" i="1"/>
  <c r="V3774" i="1"/>
  <c r="Z3774" i="1" s="1"/>
  <c r="U3774" i="1"/>
  <c r="O3774" i="1"/>
  <c r="AD3774" i="1" s="1"/>
  <c r="AE3774" i="1" s="1"/>
  <c r="AN3773" i="1"/>
  <c r="AK3773" i="1"/>
  <c r="AJ3773" i="1"/>
  <c r="AD3773" i="1"/>
  <c r="AE3773" i="1" s="1"/>
  <c r="Z3773" i="1"/>
  <c r="AB3773" i="1" s="1"/>
  <c r="X3773" i="1"/>
  <c r="W3773" i="1"/>
  <c r="V3773" i="1"/>
  <c r="U3773" i="1"/>
  <c r="O3773" i="1"/>
  <c r="AN3772" i="1"/>
  <c r="AK3772" i="1"/>
  <c r="AJ3772" i="1"/>
  <c r="X3772" i="1"/>
  <c r="W3772" i="1"/>
  <c r="V3772" i="1"/>
  <c r="Z3772" i="1" s="1"/>
  <c r="U3772" i="1"/>
  <c r="O3772" i="1"/>
  <c r="AD3772" i="1" s="1"/>
  <c r="AE3772" i="1" s="1"/>
  <c r="AN3771" i="1"/>
  <c r="AK3771" i="1"/>
  <c r="AJ3771" i="1"/>
  <c r="AD3771" i="1"/>
  <c r="AE3771" i="1" s="1"/>
  <c r="Z3771" i="1"/>
  <c r="AB3771" i="1" s="1"/>
  <c r="X3771" i="1"/>
  <c r="W3771" i="1"/>
  <c r="V3771" i="1"/>
  <c r="U3771" i="1"/>
  <c r="O3771" i="1"/>
  <c r="AN3770" i="1"/>
  <c r="AK3770" i="1"/>
  <c r="AJ3770" i="1"/>
  <c r="X3770" i="1"/>
  <c r="W3770" i="1"/>
  <c r="V3770" i="1"/>
  <c r="Z3770" i="1" s="1"/>
  <c r="U3770" i="1"/>
  <c r="O3770" i="1"/>
  <c r="AD3770" i="1" s="1"/>
  <c r="AE3770" i="1" s="1"/>
  <c r="AN3769" i="1"/>
  <c r="AK3769" i="1"/>
  <c r="AJ3769" i="1"/>
  <c r="AD3769" i="1"/>
  <c r="AE3769" i="1" s="1"/>
  <c r="Z3769" i="1"/>
  <c r="AB3769" i="1" s="1"/>
  <c r="X3769" i="1"/>
  <c r="W3769" i="1"/>
  <c r="V3769" i="1"/>
  <c r="U3769" i="1"/>
  <c r="O3769" i="1"/>
  <c r="AN3768" i="1"/>
  <c r="AK3768" i="1"/>
  <c r="AJ3768" i="1"/>
  <c r="X3768" i="1"/>
  <c r="W3768" i="1"/>
  <c r="V3768" i="1"/>
  <c r="Z3768" i="1" s="1"/>
  <c r="U3768" i="1"/>
  <c r="O3768" i="1"/>
  <c r="AD3768" i="1" s="1"/>
  <c r="AE3768" i="1" s="1"/>
  <c r="AN3767" i="1"/>
  <c r="AK3767" i="1"/>
  <c r="AJ3767" i="1"/>
  <c r="AD3767" i="1"/>
  <c r="AE3767" i="1" s="1"/>
  <c r="Z3767" i="1"/>
  <c r="AB3767" i="1" s="1"/>
  <c r="X3767" i="1"/>
  <c r="W3767" i="1"/>
  <c r="V3767" i="1"/>
  <c r="U3767" i="1"/>
  <c r="O3767" i="1"/>
  <c r="AN3766" i="1"/>
  <c r="AK3766" i="1"/>
  <c r="AJ3766" i="1"/>
  <c r="X3766" i="1"/>
  <c r="W3766" i="1"/>
  <c r="V3766" i="1"/>
  <c r="Z3766" i="1" s="1"/>
  <c r="U3766" i="1"/>
  <c r="O3766" i="1"/>
  <c r="AD3766" i="1" s="1"/>
  <c r="AE3766" i="1" s="1"/>
  <c r="AN3765" i="1"/>
  <c r="AK3765" i="1"/>
  <c r="AJ3765" i="1"/>
  <c r="AD3765" i="1"/>
  <c r="AE3765" i="1" s="1"/>
  <c r="Z3765" i="1"/>
  <c r="AB3765" i="1" s="1"/>
  <c r="X3765" i="1"/>
  <c r="W3765" i="1"/>
  <c r="V3765" i="1"/>
  <c r="U3765" i="1"/>
  <c r="O3765" i="1"/>
  <c r="AN3764" i="1"/>
  <c r="AK3764" i="1"/>
  <c r="AJ3764" i="1"/>
  <c r="X3764" i="1"/>
  <c r="W3764" i="1"/>
  <c r="V3764" i="1"/>
  <c r="Z3764" i="1" s="1"/>
  <c r="U3764" i="1"/>
  <c r="O3764" i="1"/>
  <c r="AD3764" i="1" s="1"/>
  <c r="AE3764" i="1" s="1"/>
  <c r="AN3763" i="1"/>
  <c r="AK3763" i="1"/>
  <c r="AJ3763" i="1"/>
  <c r="AD3763" i="1"/>
  <c r="AE3763" i="1" s="1"/>
  <c r="Z3763" i="1"/>
  <c r="AB3763" i="1" s="1"/>
  <c r="X3763" i="1"/>
  <c r="W3763" i="1"/>
  <c r="V3763" i="1"/>
  <c r="U3763" i="1"/>
  <c r="O3763" i="1"/>
  <c r="AN3762" i="1"/>
  <c r="AK3762" i="1"/>
  <c r="AJ3762" i="1"/>
  <c r="X3762" i="1"/>
  <c r="W3762" i="1"/>
  <c r="V3762" i="1"/>
  <c r="Z3762" i="1" s="1"/>
  <c r="U3762" i="1"/>
  <c r="O3762" i="1"/>
  <c r="AD3762" i="1" s="1"/>
  <c r="AE3762" i="1" s="1"/>
  <c r="AN3761" i="1"/>
  <c r="AK3761" i="1"/>
  <c r="AJ3761" i="1"/>
  <c r="AD3761" i="1"/>
  <c r="AE3761" i="1" s="1"/>
  <c r="Z3761" i="1"/>
  <c r="AB3761" i="1" s="1"/>
  <c r="X3761" i="1"/>
  <c r="W3761" i="1"/>
  <c r="V3761" i="1"/>
  <c r="U3761" i="1"/>
  <c r="O3761" i="1"/>
  <c r="AN3760" i="1"/>
  <c r="AK3760" i="1"/>
  <c r="AJ3760" i="1"/>
  <c r="X3760" i="1"/>
  <c r="W3760" i="1"/>
  <c r="V3760" i="1"/>
  <c r="Z3760" i="1" s="1"/>
  <c r="U3760" i="1"/>
  <c r="O3760" i="1"/>
  <c r="AD3760" i="1" s="1"/>
  <c r="AE3760" i="1" s="1"/>
  <c r="AN3759" i="1"/>
  <c r="AK3759" i="1"/>
  <c r="AJ3759" i="1"/>
  <c r="AD3759" i="1"/>
  <c r="AE3759" i="1" s="1"/>
  <c r="Z3759" i="1"/>
  <c r="AB3759" i="1" s="1"/>
  <c r="X3759" i="1"/>
  <c r="W3759" i="1"/>
  <c r="V3759" i="1"/>
  <c r="U3759" i="1"/>
  <c r="O3759" i="1"/>
  <c r="AN3758" i="1"/>
  <c r="AK3758" i="1"/>
  <c r="AJ3758" i="1"/>
  <c r="X3758" i="1"/>
  <c r="W3758" i="1"/>
  <c r="V3758" i="1"/>
  <c r="Z3758" i="1" s="1"/>
  <c r="U3758" i="1"/>
  <c r="O3758" i="1"/>
  <c r="AD3758" i="1" s="1"/>
  <c r="AE3758" i="1" s="1"/>
  <c r="AN3757" i="1"/>
  <c r="AK3757" i="1"/>
  <c r="AJ3757" i="1"/>
  <c r="AD3757" i="1"/>
  <c r="AE3757" i="1" s="1"/>
  <c r="Z3757" i="1"/>
  <c r="AB3757" i="1" s="1"/>
  <c r="X3757" i="1"/>
  <c r="W3757" i="1"/>
  <c r="V3757" i="1"/>
  <c r="U3757" i="1"/>
  <c r="O3757" i="1"/>
  <c r="AN3756" i="1"/>
  <c r="AK3756" i="1"/>
  <c r="AJ3756" i="1"/>
  <c r="X3756" i="1"/>
  <c r="W3756" i="1"/>
  <c r="V3756" i="1"/>
  <c r="Z3756" i="1" s="1"/>
  <c r="U3756" i="1"/>
  <c r="O3756" i="1"/>
  <c r="AD3756" i="1" s="1"/>
  <c r="AE3756" i="1" s="1"/>
  <c r="AN3755" i="1"/>
  <c r="AK3755" i="1"/>
  <c r="AJ3755" i="1"/>
  <c r="AD3755" i="1"/>
  <c r="AE3755" i="1" s="1"/>
  <c r="Z3755" i="1"/>
  <c r="AB3755" i="1" s="1"/>
  <c r="X3755" i="1"/>
  <c r="W3755" i="1"/>
  <c r="V3755" i="1"/>
  <c r="U3755" i="1"/>
  <c r="O3755" i="1"/>
  <c r="AN3754" i="1"/>
  <c r="AK3754" i="1"/>
  <c r="AJ3754" i="1"/>
  <c r="X3754" i="1"/>
  <c r="W3754" i="1"/>
  <c r="V3754" i="1"/>
  <c r="Z3754" i="1" s="1"/>
  <c r="U3754" i="1"/>
  <c r="O3754" i="1"/>
  <c r="AD3754" i="1" s="1"/>
  <c r="AE3754" i="1" s="1"/>
  <c r="AN3753" i="1"/>
  <c r="AK3753" i="1"/>
  <c r="AJ3753" i="1"/>
  <c r="AD3753" i="1"/>
  <c r="AE3753" i="1" s="1"/>
  <c r="Z3753" i="1"/>
  <c r="AB3753" i="1" s="1"/>
  <c r="X3753" i="1"/>
  <c r="W3753" i="1"/>
  <c r="V3753" i="1"/>
  <c r="U3753" i="1"/>
  <c r="O3753" i="1"/>
  <c r="AN3752" i="1"/>
  <c r="AK3752" i="1"/>
  <c r="AJ3752" i="1"/>
  <c r="X3752" i="1"/>
  <c r="W3752" i="1"/>
  <c r="V3752" i="1"/>
  <c r="Z3752" i="1" s="1"/>
  <c r="U3752" i="1"/>
  <c r="O3752" i="1"/>
  <c r="AD3752" i="1" s="1"/>
  <c r="AE3752" i="1" s="1"/>
  <c r="AN3751" i="1"/>
  <c r="AK3751" i="1"/>
  <c r="AJ3751" i="1"/>
  <c r="AD3751" i="1"/>
  <c r="AE3751" i="1" s="1"/>
  <c r="Z3751" i="1"/>
  <c r="AB3751" i="1" s="1"/>
  <c r="X3751" i="1"/>
  <c r="W3751" i="1"/>
  <c r="V3751" i="1"/>
  <c r="U3751" i="1"/>
  <c r="O3751" i="1"/>
  <c r="AN3750" i="1"/>
  <c r="AK3750" i="1"/>
  <c r="AJ3750" i="1"/>
  <c r="X3750" i="1"/>
  <c r="W3750" i="1"/>
  <c r="V3750" i="1"/>
  <c r="Z3750" i="1" s="1"/>
  <c r="U3750" i="1"/>
  <c r="O3750" i="1"/>
  <c r="AD3750" i="1" s="1"/>
  <c r="AE3750" i="1" s="1"/>
  <c r="AN3749" i="1"/>
  <c r="AK3749" i="1"/>
  <c r="AJ3749" i="1"/>
  <c r="AD3749" i="1"/>
  <c r="AE3749" i="1" s="1"/>
  <c r="Z3749" i="1"/>
  <c r="AB3749" i="1" s="1"/>
  <c r="X3749" i="1"/>
  <c r="W3749" i="1"/>
  <c r="V3749" i="1"/>
  <c r="U3749" i="1"/>
  <c r="O3749" i="1"/>
  <c r="AN3748" i="1"/>
  <c r="AK3748" i="1"/>
  <c r="AJ3748" i="1"/>
  <c r="X3748" i="1"/>
  <c r="W3748" i="1"/>
  <c r="V3748" i="1"/>
  <c r="Z3748" i="1" s="1"/>
  <c r="U3748" i="1"/>
  <c r="O3748" i="1"/>
  <c r="AD3748" i="1" s="1"/>
  <c r="AE3748" i="1" s="1"/>
  <c r="AN3747" i="1"/>
  <c r="AK3747" i="1"/>
  <c r="AJ3747" i="1"/>
  <c r="AD3747" i="1"/>
  <c r="AE3747" i="1" s="1"/>
  <c r="Z3747" i="1"/>
  <c r="AB3747" i="1" s="1"/>
  <c r="X3747" i="1"/>
  <c r="W3747" i="1"/>
  <c r="V3747" i="1"/>
  <c r="U3747" i="1"/>
  <c r="O3747" i="1"/>
  <c r="AN3746" i="1"/>
  <c r="AK3746" i="1"/>
  <c r="AJ3746" i="1"/>
  <c r="X3746" i="1"/>
  <c r="W3746" i="1"/>
  <c r="V3746" i="1"/>
  <c r="Z3746" i="1" s="1"/>
  <c r="U3746" i="1"/>
  <c r="O3746" i="1"/>
  <c r="AD3746" i="1" s="1"/>
  <c r="AE3746" i="1" s="1"/>
  <c r="AN3745" i="1"/>
  <c r="AK3745" i="1"/>
  <c r="AJ3745" i="1"/>
  <c r="AD3745" i="1"/>
  <c r="AE3745" i="1" s="1"/>
  <c r="Z3745" i="1"/>
  <c r="AB3745" i="1" s="1"/>
  <c r="X3745" i="1"/>
  <c r="W3745" i="1"/>
  <c r="V3745" i="1"/>
  <c r="U3745" i="1"/>
  <c r="O3745" i="1"/>
  <c r="AN3744" i="1"/>
  <c r="AK3744" i="1"/>
  <c r="AJ3744" i="1"/>
  <c r="X3744" i="1"/>
  <c r="W3744" i="1"/>
  <c r="V3744" i="1"/>
  <c r="Z3744" i="1" s="1"/>
  <c r="U3744" i="1"/>
  <c r="O3744" i="1"/>
  <c r="AD3744" i="1" s="1"/>
  <c r="AE3744" i="1" s="1"/>
  <c r="AN3743" i="1"/>
  <c r="AK3743" i="1"/>
  <c r="AJ3743" i="1"/>
  <c r="AD3743" i="1"/>
  <c r="AE3743" i="1" s="1"/>
  <c r="Z3743" i="1"/>
  <c r="AB3743" i="1" s="1"/>
  <c r="X3743" i="1"/>
  <c r="W3743" i="1"/>
  <c r="V3743" i="1"/>
  <c r="U3743" i="1"/>
  <c r="O3743" i="1"/>
  <c r="AN3742" i="1"/>
  <c r="AK3742" i="1"/>
  <c r="AJ3742" i="1"/>
  <c r="X3742" i="1"/>
  <c r="W3742" i="1"/>
  <c r="V3742" i="1"/>
  <c r="Z3742" i="1" s="1"/>
  <c r="U3742" i="1"/>
  <c r="O3742" i="1"/>
  <c r="AD3742" i="1" s="1"/>
  <c r="AE3742" i="1" s="1"/>
  <c r="AN3741" i="1"/>
  <c r="AK3741" i="1"/>
  <c r="AJ3741" i="1"/>
  <c r="AD3741" i="1"/>
  <c r="AE3741" i="1" s="1"/>
  <c r="Z3741" i="1"/>
  <c r="AB3741" i="1" s="1"/>
  <c r="X3741" i="1"/>
  <c r="W3741" i="1"/>
  <c r="V3741" i="1"/>
  <c r="U3741" i="1"/>
  <c r="O3741" i="1"/>
  <c r="AN3740" i="1"/>
  <c r="AK3740" i="1"/>
  <c r="AJ3740" i="1"/>
  <c r="X3740" i="1"/>
  <c r="W3740" i="1"/>
  <c r="V3740" i="1"/>
  <c r="Z3740" i="1" s="1"/>
  <c r="U3740" i="1"/>
  <c r="O3740" i="1"/>
  <c r="AD3740" i="1" s="1"/>
  <c r="AE3740" i="1" s="1"/>
  <c r="AN3739" i="1"/>
  <c r="AK3739" i="1"/>
  <c r="AJ3739" i="1"/>
  <c r="AD3739" i="1"/>
  <c r="AE3739" i="1" s="1"/>
  <c r="Z3739" i="1"/>
  <c r="AB3739" i="1" s="1"/>
  <c r="X3739" i="1"/>
  <c r="W3739" i="1"/>
  <c r="V3739" i="1"/>
  <c r="U3739" i="1"/>
  <c r="O3739" i="1"/>
  <c r="AN3738" i="1"/>
  <c r="AK3738" i="1"/>
  <c r="AJ3738" i="1"/>
  <c r="X3738" i="1"/>
  <c r="W3738" i="1"/>
  <c r="V3738" i="1"/>
  <c r="Z3738" i="1" s="1"/>
  <c r="U3738" i="1"/>
  <c r="O3738" i="1"/>
  <c r="AD3738" i="1" s="1"/>
  <c r="AE3738" i="1" s="1"/>
  <c r="AN3737" i="1"/>
  <c r="AK3737" i="1"/>
  <c r="AJ3737" i="1"/>
  <c r="AD3737" i="1"/>
  <c r="AE3737" i="1" s="1"/>
  <c r="Z3737" i="1"/>
  <c r="AB3737" i="1" s="1"/>
  <c r="X3737" i="1"/>
  <c r="W3737" i="1"/>
  <c r="V3737" i="1"/>
  <c r="U3737" i="1"/>
  <c r="O3737" i="1"/>
  <c r="AN3736" i="1"/>
  <c r="AK3736" i="1"/>
  <c r="AJ3736" i="1"/>
  <c r="X3736" i="1"/>
  <c r="W3736" i="1"/>
  <c r="V3736" i="1"/>
  <c r="Z3736" i="1" s="1"/>
  <c r="U3736" i="1"/>
  <c r="O3736" i="1"/>
  <c r="AD3736" i="1" s="1"/>
  <c r="AE3736" i="1" s="1"/>
  <c r="AN3735" i="1"/>
  <c r="AK3735" i="1"/>
  <c r="AJ3735" i="1"/>
  <c r="AD3735" i="1"/>
  <c r="AE3735" i="1" s="1"/>
  <c r="Z3735" i="1"/>
  <c r="AB3735" i="1" s="1"/>
  <c r="X3735" i="1"/>
  <c r="W3735" i="1"/>
  <c r="V3735" i="1"/>
  <c r="U3735" i="1"/>
  <c r="O3735" i="1"/>
  <c r="AN3734" i="1"/>
  <c r="AK3734" i="1"/>
  <c r="AJ3734" i="1"/>
  <c r="X3734" i="1"/>
  <c r="W3734" i="1"/>
  <c r="V3734" i="1"/>
  <c r="Z3734" i="1" s="1"/>
  <c r="U3734" i="1"/>
  <c r="O3734" i="1"/>
  <c r="AD3734" i="1" s="1"/>
  <c r="AE3734" i="1" s="1"/>
  <c r="AN3733" i="1"/>
  <c r="AK3733" i="1"/>
  <c r="AJ3733" i="1"/>
  <c r="AD3733" i="1"/>
  <c r="AE3733" i="1" s="1"/>
  <c r="Z3733" i="1"/>
  <c r="AB3733" i="1" s="1"/>
  <c r="X3733" i="1"/>
  <c r="W3733" i="1"/>
  <c r="V3733" i="1"/>
  <c r="U3733" i="1"/>
  <c r="O3733" i="1"/>
  <c r="AN3732" i="1"/>
  <c r="AK3732" i="1"/>
  <c r="AJ3732" i="1"/>
  <c r="X3732" i="1"/>
  <c r="W3732" i="1"/>
  <c r="V3732" i="1"/>
  <c r="Z3732" i="1" s="1"/>
  <c r="U3732" i="1"/>
  <c r="O3732" i="1"/>
  <c r="AD3732" i="1" s="1"/>
  <c r="AE3732" i="1" s="1"/>
  <c r="AN3731" i="1"/>
  <c r="AK3731" i="1"/>
  <c r="AJ3731" i="1"/>
  <c r="AD3731" i="1"/>
  <c r="AE3731" i="1" s="1"/>
  <c r="Z3731" i="1"/>
  <c r="AB3731" i="1" s="1"/>
  <c r="X3731" i="1"/>
  <c r="W3731" i="1"/>
  <c r="V3731" i="1"/>
  <c r="U3731" i="1"/>
  <c r="O3731" i="1"/>
  <c r="AN3730" i="1"/>
  <c r="AK3730" i="1"/>
  <c r="AJ3730" i="1"/>
  <c r="X3730" i="1"/>
  <c r="W3730" i="1"/>
  <c r="V3730" i="1"/>
  <c r="Z3730" i="1" s="1"/>
  <c r="U3730" i="1"/>
  <c r="O3730" i="1"/>
  <c r="AD3730" i="1" s="1"/>
  <c r="AE3730" i="1" s="1"/>
  <c r="AN3729" i="1"/>
  <c r="AK3729" i="1"/>
  <c r="AJ3729" i="1"/>
  <c r="AD3729" i="1"/>
  <c r="AE3729" i="1" s="1"/>
  <c r="Z3729" i="1"/>
  <c r="AB3729" i="1" s="1"/>
  <c r="X3729" i="1"/>
  <c r="W3729" i="1"/>
  <c r="V3729" i="1"/>
  <c r="U3729" i="1"/>
  <c r="O3729" i="1"/>
  <c r="AN3728" i="1"/>
  <c r="AK3728" i="1"/>
  <c r="AJ3728" i="1"/>
  <c r="X3728" i="1"/>
  <c r="W3728" i="1"/>
  <c r="V3728" i="1"/>
  <c r="Z3728" i="1" s="1"/>
  <c r="U3728" i="1"/>
  <c r="O3728" i="1"/>
  <c r="AD3728" i="1" s="1"/>
  <c r="AE3728" i="1" s="1"/>
  <c r="AN3727" i="1"/>
  <c r="AK3727" i="1"/>
  <c r="AJ3727" i="1"/>
  <c r="AD3727" i="1"/>
  <c r="AE3727" i="1" s="1"/>
  <c r="Z3727" i="1"/>
  <c r="AB3727" i="1" s="1"/>
  <c r="X3727" i="1"/>
  <c r="W3727" i="1"/>
  <c r="V3727" i="1"/>
  <c r="U3727" i="1"/>
  <c r="O3727" i="1"/>
  <c r="AN3726" i="1"/>
  <c r="AK3726" i="1"/>
  <c r="AJ3726" i="1"/>
  <c r="X3726" i="1"/>
  <c r="W3726" i="1"/>
  <c r="V3726" i="1"/>
  <c r="Z3726" i="1" s="1"/>
  <c r="U3726" i="1"/>
  <c r="O3726" i="1"/>
  <c r="AD3726" i="1" s="1"/>
  <c r="AE3726" i="1" s="1"/>
  <c r="AN3725" i="1"/>
  <c r="AK3725" i="1"/>
  <c r="AJ3725" i="1"/>
  <c r="AD3725" i="1"/>
  <c r="AE3725" i="1" s="1"/>
  <c r="Z3725" i="1"/>
  <c r="AB3725" i="1" s="1"/>
  <c r="X3725" i="1"/>
  <c r="W3725" i="1"/>
  <c r="V3725" i="1"/>
  <c r="U3725" i="1"/>
  <c r="O3725" i="1"/>
  <c r="AN3724" i="1"/>
  <c r="AK3724" i="1"/>
  <c r="AJ3724" i="1"/>
  <c r="X3724" i="1"/>
  <c r="W3724" i="1"/>
  <c r="V3724" i="1"/>
  <c r="Z3724" i="1" s="1"/>
  <c r="U3724" i="1"/>
  <c r="O3724" i="1"/>
  <c r="AD3724" i="1" s="1"/>
  <c r="AE3724" i="1" s="1"/>
  <c r="AN3723" i="1"/>
  <c r="AK3723" i="1"/>
  <c r="AJ3723" i="1"/>
  <c r="AD3723" i="1"/>
  <c r="AE3723" i="1" s="1"/>
  <c r="Z3723" i="1"/>
  <c r="AB3723" i="1" s="1"/>
  <c r="X3723" i="1"/>
  <c r="W3723" i="1"/>
  <c r="V3723" i="1"/>
  <c r="U3723" i="1"/>
  <c r="O3723" i="1"/>
  <c r="AN3722" i="1"/>
  <c r="AK3722" i="1"/>
  <c r="AJ3722" i="1"/>
  <c r="X3722" i="1"/>
  <c r="W3722" i="1"/>
  <c r="V3722" i="1"/>
  <c r="Z3722" i="1" s="1"/>
  <c r="U3722" i="1"/>
  <c r="O3722" i="1"/>
  <c r="AD3722" i="1" s="1"/>
  <c r="AE3722" i="1" s="1"/>
  <c r="AN3721" i="1"/>
  <c r="AK3721" i="1"/>
  <c r="AJ3721" i="1"/>
  <c r="AD3721" i="1"/>
  <c r="AE3721" i="1" s="1"/>
  <c r="Z3721" i="1"/>
  <c r="AB3721" i="1" s="1"/>
  <c r="X3721" i="1"/>
  <c r="W3721" i="1"/>
  <c r="V3721" i="1"/>
  <c r="U3721" i="1"/>
  <c r="O3721" i="1"/>
  <c r="AN3720" i="1"/>
  <c r="AK3720" i="1"/>
  <c r="AJ3720" i="1"/>
  <c r="X3720" i="1"/>
  <c r="W3720" i="1"/>
  <c r="V3720" i="1"/>
  <c r="Z3720" i="1" s="1"/>
  <c r="U3720" i="1"/>
  <c r="O3720" i="1"/>
  <c r="AD3720" i="1" s="1"/>
  <c r="AE3720" i="1" s="1"/>
  <c r="AN3719" i="1"/>
  <c r="AK3719" i="1"/>
  <c r="AJ3719" i="1"/>
  <c r="AD3719" i="1"/>
  <c r="AE3719" i="1" s="1"/>
  <c r="Z3719" i="1"/>
  <c r="AB3719" i="1" s="1"/>
  <c r="X3719" i="1"/>
  <c r="W3719" i="1"/>
  <c r="V3719" i="1"/>
  <c r="U3719" i="1"/>
  <c r="O3719" i="1"/>
  <c r="AN3718" i="1"/>
  <c r="AK3718" i="1"/>
  <c r="AJ3718" i="1"/>
  <c r="X3718" i="1"/>
  <c r="W3718" i="1"/>
  <c r="V3718" i="1"/>
  <c r="Z3718" i="1" s="1"/>
  <c r="U3718" i="1"/>
  <c r="O3718" i="1"/>
  <c r="AD3718" i="1" s="1"/>
  <c r="AE3718" i="1" s="1"/>
  <c r="AN3717" i="1"/>
  <c r="AK3717" i="1"/>
  <c r="AJ3717" i="1"/>
  <c r="AD3717" i="1"/>
  <c r="AE3717" i="1" s="1"/>
  <c r="Z3717" i="1"/>
  <c r="AB3717" i="1" s="1"/>
  <c r="X3717" i="1"/>
  <c r="W3717" i="1"/>
  <c r="V3717" i="1"/>
  <c r="U3717" i="1"/>
  <c r="O3717" i="1"/>
  <c r="AN3716" i="1"/>
  <c r="AK3716" i="1"/>
  <c r="AJ3716" i="1"/>
  <c r="X3716" i="1"/>
  <c r="W3716" i="1"/>
  <c r="V3716" i="1"/>
  <c r="Z3716" i="1" s="1"/>
  <c r="U3716" i="1"/>
  <c r="O3716" i="1"/>
  <c r="AD3716" i="1" s="1"/>
  <c r="AE3716" i="1" s="1"/>
  <c r="AN3715" i="1"/>
  <c r="AK3715" i="1"/>
  <c r="AJ3715" i="1"/>
  <c r="AD3715" i="1"/>
  <c r="AE3715" i="1" s="1"/>
  <c r="Z3715" i="1"/>
  <c r="AB3715" i="1" s="1"/>
  <c r="X3715" i="1"/>
  <c r="W3715" i="1"/>
  <c r="V3715" i="1"/>
  <c r="U3715" i="1"/>
  <c r="O3715" i="1"/>
  <c r="AN3714" i="1"/>
  <c r="AK3714" i="1"/>
  <c r="AJ3714" i="1"/>
  <c r="X3714" i="1"/>
  <c r="W3714" i="1"/>
  <c r="V3714" i="1"/>
  <c r="Z3714" i="1" s="1"/>
  <c r="U3714" i="1"/>
  <c r="O3714" i="1"/>
  <c r="AD3714" i="1" s="1"/>
  <c r="AE3714" i="1" s="1"/>
  <c r="AN3713" i="1"/>
  <c r="AK3713" i="1"/>
  <c r="AJ3713" i="1"/>
  <c r="AD3713" i="1"/>
  <c r="AE3713" i="1" s="1"/>
  <c r="Z3713" i="1"/>
  <c r="AB3713" i="1" s="1"/>
  <c r="X3713" i="1"/>
  <c r="W3713" i="1"/>
  <c r="V3713" i="1"/>
  <c r="U3713" i="1"/>
  <c r="O3713" i="1"/>
  <c r="AN3712" i="1"/>
  <c r="AK3712" i="1"/>
  <c r="AJ3712" i="1"/>
  <c r="X3712" i="1"/>
  <c r="W3712" i="1"/>
  <c r="V3712" i="1"/>
  <c r="Z3712" i="1" s="1"/>
  <c r="U3712" i="1"/>
  <c r="O3712" i="1"/>
  <c r="AD3712" i="1" s="1"/>
  <c r="AE3712" i="1" s="1"/>
  <c r="AN3711" i="1"/>
  <c r="AK3711" i="1"/>
  <c r="AJ3711" i="1"/>
  <c r="AD3711" i="1"/>
  <c r="AE3711" i="1" s="1"/>
  <c r="Z3711" i="1"/>
  <c r="AB3711" i="1" s="1"/>
  <c r="X3711" i="1"/>
  <c r="W3711" i="1"/>
  <c r="V3711" i="1"/>
  <c r="U3711" i="1"/>
  <c r="O3711" i="1"/>
  <c r="AN3710" i="1"/>
  <c r="AK3710" i="1"/>
  <c r="AJ3710" i="1"/>
  <c r="X3710" i="1"/>
  <c r="W3710" i="1"/>
  <c r="V3710" i="1"/>
  <c r="Z3710" i="1" s="1"/>
  <c r="U3710" i="1"/>
  <c r="O3710" i="1"/>
  <c r="AD3710" i="1" s="1"/>
  <c r="AE3710" i="1" s="1"/>
  <c r="AN3709" i="1"/>
  <c r="AK3709" i="1"/>
  <c r="AJ3709" i="1"/>
  <c r="AD3709" i="1"/>
  <c r="AE3709" i="1" s="1"/>
  <c r="Z3709" i="1"/>
  <c r="AB3709" i="1" s="1"/>
  <c r="X3709" i="1"/>
  <c r="W3709" i="1"/>
  <c r="V3709" i="1"/>
  <c r="U3709" i="1"/>
  <c r="O3709" i="1"/>
  <c r="AN3708" i="1"/>
  <c r="AK3708" i="1"/>
  <c r="AJ3708" i="1"/>
  <c r="X3708" i="1"/>
  <c r="W3708" i="1"/>
  <c r="V3708" i="1"/>
  <c r="Z3708" i="1" s="1"/>
  <c r="U3708" i="1"/>
  <c r="O3708" i="1"/>
  <c r="AD3708" i="1" s="1"/>
  <c r="AE3708" i="1" s="1"/>
  <c r="AN3707" i="1"/>
  <c r="AK3707" i="1"/>
  <c r="AJ3707" i="1"/>
  <c r="AD3707" i="1"/>
  <c r="AE3707" i="1" s="1"/>
  <c r="Z3707" i="1"/>
  <c r="AB3707" i="1" s="1"/>
  <c r="X3707" i="1"/>
  <c r="W3707" i="1"/>
  <c r="V3707" i="1"/>
  <c r="U3707" i="1"/>
  <c r="O3707" i="1"/>
  <c r="AN3706" i="1"/>
  <c r="AK3706" i="1"/>
  <c r="AJ3706" i="1"/>
  <c r="X3706" i="1"/>
  <c r="W3706" i="1"/>
  <c r="V3706" i="1"/>
  <c r="Z3706" i="1" s="1"/>
  <c r="U3706" i="1"/>
  <c r="O3706" i="1"/>
  <c r="AD3706" i="1" s="1"/>
  <c r="AE3706" i="1" s="1"/>
  <c r="AN3705" i="1"/>
  <c r="AK3705" i="1"/>
  <c r="AJ3705" i="1"/>
  <c r="AD3705" i="1"/>
  <c r="AE3705" i="1" s="1"/>
  <c r="Z3705" i="1"/>
  <c r="AB3705" i="1" s="1"/>
  <c r="X3705" i="1"/>
  <c r="W3705" i="1"/>
  <c r="V3705" i="1"/>
  <c r="U3705" i="1"/>
  <c r="O3705" i="1"/>
  <c r="AN3704" i="1"/>
  <c r="AK3704" i="1"/>
  <c r="AJ3704" i="1"/>
  <c r="X3704" i="1"/>
  <c r="W3704" i="1"/>
  <c r="V3704" i="1"/>
  <c r="Z3704" i="1" s="1"/>
  <c r="U3704" i="1"/>
  <c r="O3704" i="1"/>
  <c r="AD3704" i="1" s="1"/>
  <c r="AE3704" i="1" s="1"/>
  <c r="AN3703" i="1"/>
  <c r="AK3703" i="1"/>
  <c r="AJ3703" i="1"/>
  <c r="AD3703" i="1"/>
  <c r="AE3703" i="1" s="1"/>
  <c r="Z3703" i="1"/>
  <c r="AB3703" i="1" s="1"/>
  <c r="X3703" i="1"/>
  <c r="W3703" i="1"/>
  <c r="V3703" i="1"/>
  <c r="U3703" i="1"/>
  <c r="O3703" i="1"/>
  <c r="AN3702" i="1"/>
  <c r="AK3702" i="1"/>
  <c r="AJ3702" i="1"/>
  <c r="X3702" i="1"/>
  <c r="W3702" i="1"/>
  <c r="V3702" i="1"/>
  <c r="Z3702" i="1" s="1"/>
  <c r="U3702" i="1"/>
  <c r="O3702" i="1"/>
  <c r="AD3702" i="1" s="1"/>
  <c r="AE3702" i="1" s="1"/>
  <c r="AN3701" i="1"/>
  <c r="AK3701" i="1"/>
  <c r="AJ3701" i="1"/>
  <c r="AD3701" i="1"/>
  <c r="AE3701" i="1" s="1"/>
  <c r="Z3701" i="1"/>
  <c r="AB3701" i="1" s="1"/>
  <c r="X3701" i="1"/>
  <c r="W3701" i="1"/>
  <c r="V3701" i="1"/>
  <c r="U3701" i="1"/>
  <c r="O3701" i="1"/>
  <c r="AN3700" i="1"/>
  <c r="AK3700" i="1"/>
  <c r="AJ3700" i="1"/>
  <c r="X3700" i="1"/>
  <c r="W3700" i="1"/>
  <c r="V3700" i="1"/>
  <c r="Z3700" i="1" s="1"/>
  <c r="U3700" i="1"/>
  <c r="O3700" i="1"/>
  <c r="AD3700" i="1" s="1"/>
  <c r="AE3700" i="1" s="1"/>
  <c r="AN3699" i="1"/>
  <c r="AK3699" i="1"/>
  <c r="AJ3699" i="1"/>
  <c r="AD3699" i="1"/>
  <c r="AE3699" i="1" s="1"/>
  <c r="Z3699" i="1"/>
  <c r="AB3699" i="1" s="1"/>
  <c r="X3699" i="1"/>
  <c r="W3699" i="1"/>
  <c r="V3699" i="1"/>
  <c r="U3699" i="1"/>
  <c r="O3699" i="1"/>
  <c r="AN3698" i="1"/>
  <c r="AK3698" i="1"/>
  <c r="AJ3698" i="1"/>
  <c r="X3698" i="1"/>
  <c r="W3698" i="1"/>
  <c r="V3698" i="1"/>
  <c r="Z3698" i="1" s="1"/>
  <c r="U3698" i="1"/>
  <c r="O3698" i="1"/>
  <c r="AD3698" i="1" s="1"/>
  <c r="AE3698" i="1" s="1"/>
  <c r="AN3697" i="1"/>
  <c r="AK3697" i="1"/>
  <c r="AJ3697" i="1"/>
  <c r="AD3697" i="1"/>
  <c r="AE3697" i="1" s="1"/>
  <c r="Z3697" i="1"/>
  <c r="AB3697" i="1" s="1"/>
  <c r="X3697" i="1"/>
  <c r="W3697" i="1"/>
  <c r="V3697" i="1"/>
  <c r="U3697" i="1"/>
  <c r="O3697" i="1"/>
  <c r="AN3696" i="1"/>
  <c r="AK3696" i="1"/>
  <c r="AJ3696" i="1"/>
  <c r="X3696" i="1"/>
  <c r="W3696" i="1"/>
  <c r="V3696" i="1"/>
  <c r="Z3696" i="1" s="1"/>
  <c r="U3696" i="1"/>
  <c r="O3696" i="1"/>
  <c r="AD3696" i="1" s="1"/>
  <c r="AE3696" i="1" s="1"/>
  <c r="AN3695" i="1"/>
  <c r="AK3695" i="1"/>
  <c r="AJ3695" i="1"/>
  <c r="AD3695" i="1"/>
  <c r="AE3695" i="1" s="1"/>
  <c r="Z3695" i="1"/>
  <c r="AB3695" i="1" s="1"/>
  <c r="X3695" i="1"/>
  <c r="W3695" i="1"/>
  <c r="V3695" i="1"/>
  <c r="U3695" i="1"/>
  <c r="O3695" i="1"/>
  <c r="AN3694" i="1"/>
  <c r="AK3694" i="1"/>
  <c r="AJ3694" i="1"/>
  <c r="X3694" i="1"/>
  <c r="W3694" i="1"/>
  <c r="V3694" i="1"/>
  <c r="Z3694" i="1" s="1"/>
  <c r="U3694" i="1"/>
  <c r="O3694" i="1"/>
  <c r="AD3694" i="1" s="1"/>
  <c r="AE3694" i="1" s="1"/>
  <c r="AN3693" i="1"/>
  <c r="AK3693" i="1"/>
  <c r="AJ3693" i="1"/>
  <c r="AD3693" i="1"/>
  <c r="AE3693" i="1" s="1"/>
  <c r="Z3693" i="1"/>
  <c r="AB3693" i="1" s="1"/>
  <c r="X3693" i="1"/>
  <c r="W3693" i="1"/>
  <c r="V3693" i="1"/>
  <c r="U3693" i="1"/>
  <c r="O3693" i="1"/>
  <c r="AN3692" i="1"/>
  <c r="AK3692" i="1"/>
  <c r="AJ3692" i="1"/>
  <c r="X3692" i="1"/>
  <c r="W3692" i="1"/>
  <c r="V3692" i="1"/>
  <c r="Z3692" i="1" s="1"/>
  <c r="U3692" i="1"/>
  <c r="O3692" i="1"/>
  <c r="AD3692" i="1" s="1"/>
  <c r="AE3692" i="1" s="1"/>
  <c r="AN3691" i="1"/>
  <c r="AK3691" i="1"/>
  <c r="AJ3691" i="1"/>
  <c r="AD3691" i="1"/>
  <c r="AE3691" i="1" s="1"/>
  <c r="Z3691" i="1"/>
  <c r="AB3691" i="1" s="1"/>
  <c r="X3691" i="1"/>
  <c r="W3691" i="1"/>
  <c r="V3691" i="1"/>
  <c r="U3691" i="1"/>
  <c r="O3691" i="1"/>
  <c r="AN3690" i="1"/>
  <c r="AK3690" i="1"/>
  <c r="AJ3690" i="1"/>
  <c r="X3690" i="1"/>
  <c r="W3690" i="1"/>
  <c r="V3690" i="1"/>
  <c r="Z3690" i="1" s="1"/>
  <c r="U3690" i="1"/>
  <c r="O3690" i="1"/>
  <c r="AD3690" i="1" s="1"/>
  <c r="AE3690" i="1" s="1"/>
  <c r="AN3689" i="1"/>
  <c r="AK3689" i="1"/>
  <c r="AJ3689" i="1"/>
  <c r="AD3689" i="1"/>
  <c r="AE3689" i="1" s="1"/>
  <c r="Z3689" i="1"/>
  <c r="AB3689" i="1" s="1"/>
  <c r="X3689" i="1"/>
  <c r="W3689" i="1"/>
  <c r="V3689" i="1"/>
  <c r="U3689" i="1"/>
  <c r="O3689" i="1"/>
  <c r="AN3688" i="1"/>
  <c r="AK3688" i="1"/>
  <c r="AJ3688" i="1"/>
  <c r="X3688" i="1"/>
  <c r="W3688" i="1"/>
  <c r="V3688" i="1"/>
  <c r="Z3688" i="1" s="1"/>
  <c r="U3688" i="1"/>
  <c r="O3688" i="1"/>
  <c r="AD3688" i="1" s="1"/>
  <c r="AE3688" i="1" s="1"/>
  <c r="AN3687" i="1"/>
  <c r="AK3687" i="1"/>
  <c r="AJ3687" i="1"/>
  <c r="AD3687" i="1"/>
  <c r="AE3687" i="1" s="1"/>
  <c r="Z3687" i="1"/>
  <c r="AB3687" i="1" s="1"/>
  <c r="X3687" i="1"/>
  <c r="W3687" i="1"/>
  <c r="V3687" i="1"/>
  <c r="U3687" i="1"/>
  <c r="O3687" i="1"/>
  <c r="AN3686" i="1"/>
  <c r="AK3686" i="1"/>
  <c r="AJ3686" i="1"/>
  <c r="X3686" i="1"/>
  <c r="W3686" i="1"/>
  <c r="V3686" i="1"/>
  <c r="Z3686" i="1" s="1"/>
  <c r="U3686" i="1"/>
  <c r="O3686" i="1"/>
  <c r="AD3686" i="1" s="1"/>
  <c r="AE3686" i="1" s="1"/>
  <c r="AN3685" i="1"/>
  <c r="AK3685" i="1"/>
  <c r="AJ3685" i="1"/>
  <c r="AD3685" i="1"/>
  <c r="AE3685" i="1" s="1"/>
  <c r="Z3685" i="1"/>
  <c r="AB3685" i="1" s="1"/>
  <c r="X3685" i="1"/>
  <c r="W3685" i="1"/>
  <c r="V3685" i="1"/>
  <c r="U3685" i="1"/>
  <c r="O3685" i="1"/>
  <c r="AN3684" i="1"/>
  <c r="AK3684" i="1"/>
  <c r="AJ3684" i="1"/>
  <c r="X3684" i="1"/>
  <c r="W3684" i="1"/>
  <c r="V3684" i="1"/>
  <c r="Z3684" i="1" s="1"/>
  <c r="U3684" i="1"/>
  <c r="O3684" i="1"/>
  <c r="AD3684" i="1" s="1"/>
  <c r="AE3684" i="1" s="1"/>
  <c r="AN3683" i="1"/>
  <c r="AK3683" i="1"/>
  <c r="AJ3683" i="1"/>
  <c r="AD3683" i="1"/>
  <c r="AE3683" i="1" s="1"/>
  <c r="Z3683" i="1"/>
  <c r="AB3683" i="1" s="1"/>
  <c r="X3683" i="1"/>
  <c r="W3683" i="1"/>
  <c r="V3683" i="1"/>
  <c r="U3683" i="1"/>
  <c r="O3683" i="1"/>
  <c r="AN3682" i="1"/>
  <c r="AK3682" i="1"/>
  <c r="AJ3682" i="1"/>
  <c r="X3682" i="1"/>
  <c r="W3682" i="1"/>
  <c r="V3682" i="1"/>
  <c r="Z3682" i="1" s="1"/>
  <c r="U3682" i="1"/>
  <c r="O3682" i="1"/>
  <c r="AD3682" i="1" s="1"/>
  <c r="AE3682" i="1" s="1"/>
  <c r="AN3681" i="1"/>
  <c r="AK3681" i="1"/>
  <c r="AJ3681" i="1"/>
  <c r="AD3681" i="1"/>
  <c r="AE3681" i="1" s="1"/>
  <c r="Z3681" i="1"/>
  <c r="AB3681" i="1" s="1"/>
  <c r="X3681" i="1"/>
  <c r="W3681" i="1"/>
  <c r="V3681" i="1"/>
  <c r="U3681" i="1"/>
  <c r="O3681" i="1"/>
  <c r="AN3680" i="1"/>
  <c r="AK3680" i="1"/>
  <c r="AJ3680" i="1"/>
  <c r="X3680" i="1"/>
  <c r="W3680" i="1"/>
  <c r="V3680" i="1"/>
  <c r="Z3680" i="1" s="1"/>
  <c r="U3680" i="1"/>
  <c r="O3680" i="1"/>
  <c r="AD3680" i="1" s="1"/>
  <c r="AE3680" i="1" s="1"/>
  <c r="AN3679" i="1"/>
  <c r="AK3679" i="1"/>
  <c r="AJ3679" i="1"/>
  <c r="AD3679" i="1"/>
  <c r="AE3679" i="1" s="1"/>
  <c r="Z3679" i="1"/>
  <c r="AB3679" i="1" s="1"/>
  <c r="X3679" i="1"/>
  <c r="W3679" i="1"/>
  <c r="V3679" i="1"/>
  <c r="U3679" i="1"/>
  <c r="O3679" i="1"/>
  <c r="AN3678" i="1"/>
  <c r="AK3678" i="1"/>
  <c r="AJ3678" i="1"/>
  <c r="X3678" i="1"/>
  <c r="W3678" i="1"/>
  <c r="V3678" i="1"/>
  <c r="Z3678" i="1" s="1"/>
  <c r="U3678" i="1"/>
  <c r="O3678" i="1"/>
  <c r="AD3678" i="1" s="1"/>
  <c r="AE3678" i="1" s="1"/>
  <c r="AN3677" i="1"/>
  <c r="AK3677" i="1"/>
  <c r="AJ3677" i="1"/>
  <c r="AD3677" i="1"/>
  <c r="AE3677" i="1" s="1"/>
  <c r="Z3677" i="1"/>
  <c r="AB3677" i="1" s="1"/>
  <c r="X3677" i="1"/>
  <c r="W3677" i="1"/>
  <c r="V3677" i="1"/>
  <c r="U3677" i="1"/>
  <c r="O3677" i="1"/>
  <c r="AN3676" i="1"/>
  <c r="AK3676" i="1"/>
  <c r="AJ3676" i="1"/>
  <c r="X3676" i="1"/>
  <c r="W3676" i="1"/>
  <c r="V3676" i="1"/>
  <c r="Z3676" i="1" s="1"/>
  <c r="U3676" i="1"/>
  <c r="O3676" i="1"/>
  <c r="AD3676" i="1" s="1"/>
  <c r="AE3676" i="1" s="1"/>
  <c r="AN3675" i="1"/>
  <c r="AK3675" i="1"/>
  <c r="AJ3675" i="1"/>
  <c r="AD3675" i="1"/>
  <c r="AE3675" i="1" s="1"/>
  <c r="Z3675" i="1"/>
  <c r="AB3675" i="1" s="1"/>
  <c r="X3675" i="1"/>
  <c r="W3675" i="1"/>
  <c r="V3675" i="1"/>
  <c r="U3675" i="1"/>
  <c r="O3675" i="1"/>
  <c r="AN3674" i="1"/>
  <c r="AK3674" i="1"/>
  <c r="AJ3674" i="1"/>
  <c r="X3674" i="1"/>
  <c r="W3674" i="1"/>
  <c r="V3674" i="1"/>
  <c r="Z3674" i="1" s="1"/>
  <c r="U3674" i="1"/>
  <c r="O3674" i="1"/>
  <c r="AD3674" i="1" s="1"/>
  <c r="AE3674" i="1" s="1"/>
  <c r="AN3673" i="1"/>
  <c r="AK3673" i="1"/>
  <c r="AJ3673" i="1"/>
  <c r="AD3673" i="1"/>
  <c r="AE3673" i="1" s="1"/>
  <c r="Z3673" i="1"/>
  <c r="AB3673" i="1" s="1"/>
  <c r="X3673" i="1"/>
  <c r="W3673" i="1"/>
  <c r="V3673" i="1"/>
  <c r="U3673" i="1"/>
  <c r="O3673" i="1"/>
  <c r="AN3672" i="1"/>
  <c r="AK3672" i="1"/>
  <c r="AJ3672" i="1"/>
  <c r="X3672" i="1"/>
  <c r="W3672" i="1"/>
  <c r="V3672" i="1"/>
  <c r="Z3672" i="1" s="1"/>
  <c r="U3672" i="1"/>
  <c r="O3672" i="1"/>
  <c r="AD3672" i="1" s="1"/>
  <c r="AE3672" i="1" s="1"/>
  <c r="AN3671" i="1"/>
  <c r="AK3671" i="1"/>
  <c r="AJ3671" i="1"/>
  <c r="AD3671" i="1"/>
  <c r="AE3671" i="1" s="1"/>
  <c r="Z3671" i="1"/>
  <c r="AB3671" i="1" s="1"/>
  <c r="X3671" i="1"/>
  <c r="W3671" i="1"/>
  <c r="V3671" i="1"/>
  <c r="U3671" i="1"/>
  <c r="O3671" i="1"/>
  <c r="AN3670" i="1"/>
  <c r="AK3670" i="1"/>
  <c r="AJ3670" i="1"/>
  <c r="X3670" i="1"/>
  <c r="W3670" i="1"/>
  <c r="V3670" i="1"/>
  <c r="Z3670" i="1" s="1"/>
  <c r="U3670" i="1"/>
  <c r="O3670" i="1"/>
  <c r="AD3670" i="1" s="1"/>
  <c r="AE3670" i="1" s="1"/>
  <c r="AN3669" i="1"/>
  <c r="AK3669" i="1"/>
  <c r="AJ3669" i="1"/>
  <c r="AD3669" i="1"/>
  <c r="AE3669" i="1" s="1"/>
  <c r="Z3669" i="1"/>
  <c r="AB3669" i="1" s="1"/>
  <c r="X3669" i="1"/>
  <c r="W3669" i="1"/>
  <c r="V3669" i="1"/>
  <c r="U3669" i="1"/>
  <c r="O3669" i="1"/>
  <c r="AN3668" i="1"/>
  <c r="AK3668" i="1"/>
  <c r="AJ3668" i="1"/>
  <c r="X3668" i="1"/>
  <c r="W3668" i="1"/>
  <c r="V3668" i="1"/>
  <c r="Z3668" i="1" s="1"/>
  <c r="U3668" i="1"/>
  <c r="O3668" i="1"/>
  <c r="AD3668" i="1" s="1"/>
  <c r="AE3668" i="1" s="1"/>
  <c r="AN3667" i="1"/>
  <c r="AK3667" i="1"/>
  <c r="AJ3667" i="1"/>
  <c r="AD3667" i="1"/>
  <c r="AE3667" i="1" s="1"/>
  <c r="Z3667" i="1"/>
  <c r="AB3667" i="1" s="1"/>
  <c r="X3667" i="1"/>
  <c r="W3667" i="1"/>
  <c r="V3667" i="1"/>
  <c r="U3667" i="1"/>
  <c r="O3667" i="1"/>
  <c r="AN3666" i="1"/>
  <c r="AK3666" i="1"/>
  <c r="AJ3666" i="1"/>
  <c r="X3666" i="1"/>
  <c r="W3666" i="1"/>
  <c r="V3666" i="1"/>
  <c r="Z3666" i="1" s="1"/>
  <c r="U3666" i="1"/>
  <c r="O3666" i="1"/>
  <c r="AD3666" i="1" s="1"/>
  <c r="AE3666" i="1" s="1"/>
  <c r="AN3665" i="1"/>
  <c r="AK3665" i="1"/>
  <c r="AJ3665" i="1"/>
  <c r="AD3665" i="1"/>
  <c r="AE3665" i="1" s="1"/>
  <c r="Z3665" i="1"/>
  <c r="AB3665" i="1" s="1"/>
  <c r="X3665" i="1"/>
  <c r="W3665" i="1"/>
  <c r="V3665" i="1"/>
  <c r="U3665" i="1"/>
  <c r="O3665" i="1"/>
  <c r="AN3664" i="1"/>
  <c r="AK3664" i="1"/>
  <c r="AJ3664" i="1"/>
  <c r="X3664" i="1"/>
  <c r="W3664" i="1"/>
  <c r="V3664" i="1"/>
  <c r="Z3664" i="1" s="1"/>
  <c r="U3664" i="1"/>
  <c r="O3664" i="1"/>
  <c r="AD3664" i="1" s="1"/>
  <c r="AE3664" i="1" s="1"/>
  <c r="AN3663" i="1"/>
  <c r="AK3663" i="1"/>
  <c r="AJ3663" i="1"/>
  <c r="AD3663" i="1"/>
  <c r="AE3663" i="1" s="1"/>
  <c r="Z3663" i="1"/>
  <c r="AB3663" i="1" s="1"/>
  <c r="X3663" i="1"/>
  <c r="W3663" i="1"/>
  <c r="V3663" i="1"/>
  <c r="U3663" i="1"/>
  <c r="O3663" i="1"/>
  <c r="AN3662" i="1"/>
  <c r="AK3662" i="1"/>
  <c r="AJ3662" i="1"/>
  <c r="X3662" i="1"/>
  <c r="W3662" i="1"/>
  <c r="V3662" i="1"/>
  <c r="Z3662" i="1" s="1"/>
  <c r="U3662" i="1"/>
  <c r="O3662" i="1"/>
  <c r="AD3662" i="1" s="1"/>
  <c r="AE3662" i="1" s="1"/>
  <c r="AN3661" i="1"/>
  <c r="AK3661" i="1"/>
  <c r="AJ3661" i="1"/>
  <c r="AD3661" i="1"/>
  <c r="AE3661" i="1" s="1"/>
  <c r="Z3661" i="1"/>
  <c r="AB3661" i="1" s="1"/>
  <c r="X3661" i="1"/>
  <c r="W3661" i="1"/>
  <c r="V3661" i="1"/>
  <c r="U3661" i="1"/>
  <c r="O3661" i="1"/>
  <c r="AN3660" i="1"/>
  <c r="AK3660" i="1"/>
  <c r="AJ3660" i="1"/>
  <c r="X3660" i="1"/>
  <c r="W3660" i="1"/>
  <c r="V3660" i="1"/>
  <c r="Z3660" i="1" s="1"/>
  <c r="U3660" i="1"/>
  <c r="O3660" i="1"/>
  <c r="AD3660" i="1" s="1"/>
  <c r="AE3660" i="1" s="1"/>
  <c r="AN3659" i="1"/>
  <c r="AK3659" i="1"/>
  <c r="AJ3659" i="1"/>
  <c r="AD3659" i="1"/>
  <c r="AE3659" i="1" s="1"/>
  <c r="Z3659" i="1"/>
  <c r="AB3659" i="1" s="1"/>
  <c r="X3659" i="1"/>
  <c r="W3659" i="1"/>
  <c r="V3659" i="1"/>
  <c r="U3659" i="1"/>
  <c r="O3659" i="1"/>
  <c r="AN3658" i="1"/>
  <c r="AK3658" i="1"/>
  <c r="AJ3658" i="1"/>
  <c r="X3658" i="1"/>
  <c r="W3658" i="1"/>
  <c r="V3658" i="1"/>
  <c r="Z3658" i="1" s="1"/>
  <c r="U3658" i="1"/>
  <c r="O3658" i="1"/>
  <c r="AD3658" i="1" s="1"/>
  <c r="AE3658" i="1" s="1"/>
  <c r="AN3657" i="1"/>
  <c r="AK3657" i="1"/>
  <c r="AJ3657" i="1"/>
  <c r="AD3657" i="1"/>
  <c r="AE3657" i="1" s="1"/>
  <c r="Z3657" i="1"/>
  <c r="AB3657" i="1" s="1"/>
  <c r="X3657" i="1"/>
  <c r="W3657" i="1"/>
  <c r="V3657" i="1"/>
  <c r="U3657" i="1"/>
  <c r="O3657" i="1"/>
  <c r="AN3656" i="1"/>
  <c r="AK3656" i="1"/>
  <c r="AJ3656" i="1"/>
  <c r="X3656" i="1"/>
  <c r="W3656" i="1"/>
  <c r="V3656" i="1"/>
  <c r="Z3656" i="1" s="1"/>
  <c r="U3656" i="1"/>
  <c r="O3656" i="1"/>
  <c r="AD3656" i="1" s="1"/>
  <c r="AE3656" i="1" s="1"/>
  <c r="AN3655" i="1"/>
  <c r="AK3655" i="1"/>
  <c r="AJ3655" i="1"/>
  <c r="AD3655" i="1"/>
  <c r="AE3655" i="1" s="1"/>
  <c r="Z3655" i="1"/>
  <c r="AB3655" i="1" s="1"/>
  <c r="X3655" i="1"/>
  <c r="W3655" i="1"/>
  <c r="V3655" i="1"/>
  <c r="U3655" i="1"/>
  <c r="O3655" i="1"/>
  <c r="AN3654" i="1"/>
  <c r="AK3654" i="1"/>
  <c r="AJ3654" i="1"/>
  <c r="X3654" i="1"/>
  <c r="W3654" i="1"/>
  <c r="V3654" i="1"/>
  <c r="Z3654" i="1" s="1"/>
  <c r="U3654" i="1"/>
  <c r="O3654" i="1"/>
  <c r="AD3654" i="1" s="1"/>
  <c r="AE3654" i="1" s="1"/>
  <c r="AN3653" i="1"/>
  <c r="AK3653" i="1"/>
  <c r="AJ3653" i="1"/>
  <c r="AD3653" i="1"/>
  <c r="AE3653" i="1" s="1"/>
  <c r="Z3653" i="1"/>
  <c r="AB3653" i="1" s="1"/>
  <c r="X3653" i="1"/>
  <c r="W3653" i="1"/>
  <c r="V3653" i="1"/>
  <c r="U3653" i="1"/>
  <c r="O3653" i="1"/>
  <c r="AN3652" i="1"/>
  <c r="AK3652" i="1"/>
  <c r="AJ3652" i="1"/>
  <c r="X3652" i="1"/>
  <c r="W3652" i="1"/>
  <c r="V3652" i="1"/>
  <c r="Z3652" i="1" s="1"/>
  <c r="U3652" i="1"/>
  <c r="O3652" i="1"/>
  <c r="AD3652" i="1" s="1"/>
  <c r="AE3652" i="1" s="1"/>
  <c r="AN3651" i="1"/>
  <c r="AK3651" i="1"/>
  <c r="AJ3651" i="1"/>
  <c r="AD3651" i="1"/>
  <c r="AE3651" i="1" s="1"/>
  <c r="Z3651" i="1"/>
  <c r="AB3651" i="1" s="1"/>
  <c r="X3651" i="1"/>
  <c r="W3651" i="1"/>
  <c r="V3651" i="1"/>
  <c r="U3651" i="1"/>
  <c r="O3651" i="1"/>
  <c r="AN3650" i="1"/>
  <c r="AK3650" i="1"/>
  <c r="AJ3650" i="1"/>
  <c r="X3650" i="1"/>
  <c r="W3650" i="1"/>
  <c r="V3650" i="1"/>
  <c r="Z3650" i="1" s="1"/>
  <c r="U3650" i="1"/>
  <c r="O3650" i="1"/>
  <c r="AD3650" i="1" s="1"/>
  <c r="AE3650" i="1" s="1"/>
  <c r="AN3649" i="1"/>
  <c r="AK3649" i="1"/>
  <c r="AJ3649" i="1"/>
  <c r="X3649" i="1"/>
  <c r="W3649" i="1"/>
  <c r="V3649" i="1"/>
  <c r="Z3649" i="1" s="1"/>
  <c r="U3649" i="1"/>
  <c r="O3649" i="1"/>
  <c r="AD3649" i="1" s="1"/>
  <c r="AE3649" i="1" s="1"/>
  <c r="AN3648" i="1"/>
  <c r="AK3648" i="1"/>
  <c r="AJ3648" i="1"/>
  <c r="X3648" i="1"/>
  <c r="W3648" i="1"/>
  <c r="V3648" i="1"/>
  <c r="Z3648" i="1" s="1"/>
  <c r="U3648" i="1"/>
  <c r="O3648" i="1"/>
  <c r="AD3648" i="1" s="1"/>
  <c r="AE3648" i="1" s="1"/>
  <c r="AN3647" i="1"/>
  <c r="AK3647" i="1"/>
  <c r="AJ3647" i="1"/>
  <c r="X3647" i="1"/>
  <c r="W3647" i="1"/>
  <c r="V3647" i="1"/>
  <c r="Z3647" i="1" s="1"/>
  <c r="U3647" i="1"/>
  <c r="O3647" i="1"/>
  <c r="AD3647" i="1" s="1"/>
  <c r="AE3647" i="1" s="1"/>
  <c r="AN3646" i="1"/>
  <c r="AK3646" i="1"/>
  <c r="AJ3646" i="1"/>
  <c r="X3646" i="1"/>
  <c r="W3646" i="1"/>
  <c r="V3646" i="1"/>
  <c r="Z3646" i="1" s="1"/>
  <c r="U3646" i="1"/>
  <c r="O3646" i="1"/>
  <c r="AD3646" i="1" s="1"/>
  <c r="AE3646" i="1" s="1"/>
  <c r="AN3645" i="1"/>
  <c r="AK3645" i="1"/>
  <c r="AJ3645" i="1"/>
  <c r="X3645" i="1"/>
  <c r="W3645" i="1"/>
  <c r="V3645" i="1"/>
  <c r="Z3645" i="1" s="1"/>
  <c r="U3645" i="1"/>
  <c r="O3645" i="1"/>
  <c r="AD3645" i="1" s="1"/>
  <c r="AE3645" i="1" s="1"/>
  <c r="AN3644" i="1"/>
  <c r="AK3644" i="1"/>
  <c r="AJ3644" i="1"/>
  <c r="X3644" i="1"/>
  <c r="W3644" i="1"/>
  <c r="V3644" i="1"/>
  <c r="Z3644" i="1" s="1"/>
  <c r="U3644" i="1"/>
  <c r="O3644" i="1"/>
  <c r="AD3644" i="1" s="1"/>
  <c r="AE3644" i="1" s="1"/>
  <c r="AN3643" i="1"/>
  <c r="AK3643" i="1"/>
  <c r="AJ3643" i="1"/>
  <c r="X3643" i="1"/>
  <c r="W3643" i="1"/>
  <c r="V3643" i="1"/>
  <c r="Z3643" i="1" s="1"/>
  <c r="U3643" i="1"/>
  <c r="O3643" i="1"/>
  <c r="AD3643" i="1" s="1"/>
  <c r="AE3643" i="1" s="1"/>
  <c r="AN3642" i="1"/>
  <c r="AK3642" i="1"/>
  <c r="AJ3642" i="1"/>
  <c r="X3642" i="1"/>
  <c r="W3642" i="1"/>
  <c r="V3642" i="1"/>
  <c r="Z3642" i="1" s="1"/>
  <c r="U3642" i="1"/>
  <c r="O3642" i="1"/>
  <c r="AD3642" i="1" s="1"/>
  <c r="AE3642" i="1" s="1"/>
  <c r="AN3641" i="1"/>
  <c r="AK3641" i="1"/>
  <c r="AJ3641" i="1"/>
  <c r="X3641" i="1"/>
  <c r="W3641" i="1"/>
  <c r="V3641" i="1"/>
  <c r="Z3641" i="1" s="1"/>
  <c r="U3641" i="1"/>
  <c r="O3641" i="1"/>
  <c r="AD3641" i="1" s="1"/>
  <c r="AE3641" i="1" s="1"/>
  <c r="AN3640" i="1"/>
  <c r="AK3640" i="1"/>
  <c r="AJ3640" i="1"/>
  <c r="X3640" i="1"/>
  <c r="W3640" i="1"/>
  <c r="V3640" i="1"/>
  <c r="Z3640" i="1" s="1"/>
  <c r="U3640" i="1"/>
  <c r="O3640" i="1"/>
  <c r="AD3640" i="1" s="1"/>
  <c r="AE3640" i="1" s="1"/>
  <c r="AN3639" i="1"/>
  <c r="AK3639" i="1"/>
  <c r="AJ3639" i="1"/>
  <c r="X3639" i="1"/>
  <c r="W3639" i="1"/>
  <c r="V3639" i="1"/>
  <c r="Z3639" i="1" s="1"/>
  <c r="U3639" i="1"/>
  <c r="O3639" i="1"/>
  <c r="AD3639" i="1" s="1"/>
  <c r="AE3639" i="1" s="1"/>
  <c r="AN3638" i="1"/>
  <c r="AK3638" i="1"/>
  <c r="AJ3638" i="1"/>
  <c r="X3638" i="1"/>
  <c r="W3638" i="1"/>
  <c r="V3638" i="1"/>
  <c r="Z3638" i="1" s="1"/>
  <c r="U3638" i="1"/>
  <c r="O3638" i="1"/>
  <c r="AD3638" i="1" s="1"/>
  <c r="AE3638" i="1" s="1"/>
  <c r="AN3637" i="1"/>
  <c r="AK3637" i="1"/>
  <c r="AJ3637" i="1"/>
  <c r="X3637" i="1"/>
  <c r="W3637" i="1"/>
  <c r="V3637" i="1"/>
  <c r="Z3637" i="1" s="1"/>
  <c r="U3637" i="1"/>
  <c r="O3637" i="1"/>
  <c r="AD3637" i="1" s="1"/>
  <c r="AE3637" i="1" s="1"/>
  <c r="AN3636" i="1"/>
  <c r="AK3636" i="1"/>
  <c r="AJ3636" i="1"/>
  <c r="X3636" i="1"/>
  <c r="W3636" i="1"/>
  <c r="V3636" i="1"/>
  <c r="Z3636" i="1" s="1"/>
  <c r="U3636" i="1"/>
  <c r="O3636" i="1"/>
  <c r="AD3636" i="1" s="1"/>
  <c r="AE3636" i="1" s="1"/>
  <c r="AN3635" i="1"/>
  <c r="AK3635" i="1"/>
  <c r="AJ3635" i="1"/>
  <c r="X3635" i="1"/>
  <c r="W3635" i="1"/>
  <c r="V3635" i="1"/>
  <c r="Z3635" i="1" s="1"/>
  <c r="U3635" i="1"/>
  <c r="O3635" i="1"/>
  <c r="AD3635" i="1" s="1"/>
  <c r="AE3635" i="1" s="1"/>
  <c r="AN3634" i="1"/>
  <c r="AK3634" i="1"/>
  <c r="AJ3634" i="1"/>
  <c r="X3634" i="1"/>
  <c r="W3634" i="1"/>
  <c r="V3634" i="1"/>
  <c r="Z3634" i="1" s="1"/>
  <c r="U3634" i="1"/>
  <c r="O3634" i="1"/>
  <c r="AD3634" i="1" s="1"/>
  <c r="AE3634" i="1" s="1"/>
  <c r="AN3633" i="1"/>
  <c r="AK3633" i="1"/>
  <c r="AJ3633" i="1"/>
  <c r="X3633" i="1"/>
  <c r="W3633" i="1"/>
  <c r="V3633" i="1"/>
  <c r="Z3633" i="1" s="1"/>
  <c r="U3633" i="1"/>
  <c r="O3633" i="1"/>
  <c r="AD3633" i="1" s="1"/>
  <c r="AE3633" i="1" s="1"/>
  <c r="AN3632" i="1"/>
  <c r="AK3632" i="1"/>
  <c r="AJ3632" i="1"/>
  <c r="X3632" i="1"/>
  <c r="W3632" i="1"/>
  <c r="V3632" i="1"/>
  <c r="Z3632" i="1" s="1"/>
  <c r="U3632" i="1"/>
  <c r="O3632" i="1"/>
  <c r="AD3632" i="1" s="1"/>
  <c r="AE3632" i="1" s="1"/>
  <c r="AN3631" i="1"/>
  <c r="AK3631" i="1"/>
  <c r="AJ3631" i="1"/>
  <c r="X3631" i="1"/>
  <c r="W3631" i="1"/>
  <c r="V3631" i="1"/>
  <c r="Z3631" i="1" s="1"/>
  <c r="U3631" i="1"/>
  <c r="O3631" i="1"/>
  <c r="AD3631" i="1" s="1"/>
  <c r="AE3631" i="1" s="1"/>
  <c r="AN3630" i="1"/>
  <c r="AK3630" i="1"/>
  <c r="AJ3630" i="1"/>
  <c r="X3630" i="1"/>
  <c r="W3630" i="1"/>
  <c r="V3630" i="1"/>
  <c r="Z3630" i="1" s="1"/>
  <c r="U3630" i="1"/>
  <c r="O3630" i="1"/>
  <c r="AD3630" i="1" s="1"/>
  <c r="AE3630" i="1" s="1"/>
  <c r="AN3629" i="1"/>
  <c r="AK3629" i="1"/>
  <c r="AJ3629" i="1"/>
  <c r="X3629" i="1"/>
  <c r="W3629" i="1"/>
  <c r="V3629" i="1"/>
  <c r="Z3629" i="1" s="1"/>
  <c r="U3629" i="1"/>
  <c r="O3629" i="1"/>
  <c r="AD3629" i="1" s="1"/>
  <c r="AE3629" i="1" s="1"/>
  <c r="AN3628" i="1"/>
  <c r="AK3628" i="1"/>
  <c r="AJ3628" i="1"/>
  <c r="X3628" i="1"/>
  <c r="W3628" i="1"/>
  <c r="V3628" i="1"/>
  <c r="Z3628" i="1" s="1"/>
  <c r="U3628" i="1"/>
  <c r="O3628" i="1"/>
  <c r="AD3628" i="1" s="1"/>
  <c r="AE3628" i="1" s="1"/>
  <c r="AN3627" i="1"/>
  <c r="AK3627" i="1"/>
  <c r="AJ3627" i="1"/>
  <c r="X3627" i="1"/>
  <c r="W3627" i="1"/>
  <c r="V3627" i="1"/>
  <c r="Z3627" i="1" s="1"/>
  <c r="U3627" i="1"/>
  <c r="O3627" i="1"/>
  <c r="AD3627" i="1" s="1"/>
  <c r="AE3627" i="1" s="1"/>
  <c r="AN3626" i="1"/>
  <c r="AK3626" i="1"/>
  <c r="AJ3626" i="1"/>
  <c r="X3626" i="1"/>
  <c r="W3626" i="1"/>
  <c r="V3626" i="1"/>
  <c r="Z3626" i="1" s="1"/>
  <c r="U3626" i="1"/>
  <c r="O3626" i="1"/>
  <c r="AD3626" i="1" s="1"/>
  <c r="AE3626" i="1" s="1"/>
  <c r="AN3625" i="1"/>
  <c r="AK3625" i="1"/>
  <c r="AJ3625" i="1"/>
  <c r="X3625" i="1"/>
  <c r="W3625" i="1"/>
  <c r="V3625" i="1"/>
  <c r="Z3625" i="1" s="1"/>
  <c r="U3625" i="1"/>
  <c r="O3625" i="1"/>
  <c r="AD3625" i="1" s="1"/>
  <c r="AE3625" i="1" s="1"/>
  <c r="AN3624" i="1"/>
  <c r="AK3624" i="1"/>
  <c r="AJ3624" i="1"/>
  <c r="X3624" i="1"/>
  <c r="W3624" i="1"/>
  <c r="V3624" i="1"/>
  <c r="Z3624" i="1" s="1"/>
  <c r="U3624" i="1"/>
  <c r="O3624" i="1"/>
  <c r="AD3624" i="1" s="1"/>
  <c r="AE3624" i="1" s="1"/>
  <c r="AN3623" i="1"/>
  <c r="AK3623" i="1"/>
  <c r="AJ3623" i="1"/>
  <c r="X3623" i="1"/>
  <c r="W3623" i="1"/>
  <c r="V3623" i="1"/>
  <c r="Z3623" i="1" s="1"/>
  <c r="U3623" i="1"/>
  <c r="O3623" i="1"/>
  <c r="AD3623" i="1" s="1"/>
  <c r="AE3623" i="1" s="1"/>
  <c r="AN3622" i="1"/>
  <c r="AK3622" i="1"/>
  <c r="AJ3622" i="1"/>
  <c r="X3622" i="1"/>
  <c r="W3622" i="1"/>
  <c r="V3622" i="1"/>
  <c r="Z3622" i="1" s="1"/>
  <c r="U3622" i="1"/>
  <c r="O3622" i="1"/>
  <c r="AD3622" i="1" s="1"/>
  <c r="AE3622" i="1" s="1"/>
  <c r="AN3621" i="1"/>
  <c r="AK3621" i="1"/>
  <c r="AJ3621" i="1"/>
  <c r="X3621" i="1"/>
  <c r="W3621" i="1"/>
  <c r="V3621" i="1"/>
  <c r="Z3621" i="1" s="1"/>
  <c r="U3621" i="1"/>
  <c r="O3621" i="1"/>
  <c r="AD3621" i="1" s="1"/>
  <c r="AE3621" i="1" s="1"/>
  <c r="AN3620" i="1"/>
  <c r="AK3620" i="1"/>
  <c r="AJ3620" i="1"/>
  <c r="X3620" i="1"/>
  <c r="W3620" i="1"/>
  <c r="V3620" i="1"/>
  <c r="Z3620" i="1" s="1"/>
  <c r="U3620" i="1"/>
  <c r="O3620" i="1"/>
  <c r="AD3620" i="1" s="1"/>
  <c r="AE3620" i="1" s="1"/>
  <c r="AN3619" i="1"/>
  <c r="AK3619" i="1"/>
  <c r="AJ3619" i="1"/>
  <c r="X3619" i="1"/>
  <c r="W3619" i="1"/>
  <c r="V3619" i="1"/>
  <c r="Z3619" i="1" s="1"/>
  <c r="U3619" i="1"/>
  <c r="O3619" i="1"/>
  <c r="AD3619" i="1" s="1"/>
  <c r="AE3619" i="1" s="1"/>
  <c r="AN3618" i="1"/>
  <c r="AK3618" i="1"/>
  <c r="AJ3618" i="1"/>
  <c r="X3618" i="1"/>
  <c r="W3618" i="1"/>
  <c r="V3618" i="1"/>
  <c r="Z3618" i="1" s="1"/>
  <c r="U3618" i="1"/>
  <c r="O3618" i="1"/>
  <c r="AD3618" i="1" s="1"/>
  <c r="AE3618" i="1" s="1"/>
  <c r="AN3617" i="1"/>
  <c r="AK3617" i="1"/>
  <c r="AJ3617" i="1"/>
  <c r="X3617" i="1"/>
  <c r="W3617" i="1"/>
  <c r="V3617" i="1"/>
  <c r="Z3617" i="1" s="1"/>
  <c r="U3617" i="1"/>
  <c r="O3617" i="1"/>
  <c r="AD3617" i="1" s="1"/>
  <c r="AE3617" i="1" s="1"/>
  <c r="AN3616" i="1"/>
  <c r="AK3616" i="1"/>
  <c r="AJ3616" i="1"/>
  <c r="X3616" i="1"/>
  <c r="W3616" i="1"/>
  <c r="V3616" i="1"/>
  <c r="Z3616" i="1" s="1"/>
  <c r="U3616" i="1"/>
  <c r="O3616" i="1"/>
  <c r="AD3616" i="1" s="1"/>
  <c r="AE3616" i="1" s="1"/>
  <c r="AN3615" i="1"/>
  <c r="AK3615" i="1"/>
  <c r="AJ3615" i="1"/>
  <c r="X3615" i="1"/>
  <c r="W3615" i="1"/>
  <c r="V3615" i="1"/>
  <c r="Z3615" i="1" s="1"/>
  <c r="U3615" i="1"/>
  <c r="O3615" i="1"/>
  <c r="AD3615" i="1" s="1"/>
  <c r="AE3615" i="1" s="1"/>
  <c r="AN3614" i="1"/>
  <c r="AK3614" i="1"/>
  <c r="AJ3614" i="1"/>
  <c r="X3614" i="1"/>
  <c r="W3614" i="1"/>
  <c r="V3614" i="1"/>
  <c r="Z3614" i="1" s="1"/>
  <c r="U3614" i="1"/>
  <c r="O3614" i="1"/>
  <c r="AD3614" i="1" s="1"/>
  <c r="AE3614" i="1" s="1"/>
  <c r="AN3613" i="1"/>
  <c r="AK3613" i="1"/>
  <c r="AJ3613" i="1"/>
  <c r="X3613" i="1"/>
  <c r="W3613" i="1"/>
  <c r="V3613" i="1"/>
  <c r="Z3613" i="1" s="1"/>
  <c r="U3613" i="1"/>
  <c r="O3613" i="1"/>
  <c r="AD3613" i="1" s="1"/>
  <c r="AE3613" i="1" s="1"/>
  <c r="AN3612" i="1"/>
  <c r="AK3612" i="1"/>
  <c r="AJ3612" i="1"/>
  <c r="X3612" i="1"/>
  <c r="W3612" i="1"/>
  <c r="V3612" i="1"/>
  <c r="Z3612" i="1" s="1"/>
  <c r="U3612" i="1"/>
  <c r="O3612" i="1"/>
  <c r="AD3612" i="1" s="1"/>
  <c r="AE3612" i="1" s="1"/>
  <c r="AN3611" i="1"/>
  <c r="AK3611" i="1"/>
  <c r="AJ3611" i="1"/>
  <c r="X3611" i="1"/>
  <c r="W3611" i="1"/>
  <c r="V3611" i="1"/>
  <c r="Z3611" i="1" s="1"/>
  <c r="U3611" i="1"/>
  <c r="O3611" i="1"/>
  <c r="AD3611" i="1" s="1"/>
  <c r="AE3611" i="1" s="1"/>
  <c r="AN3610" i="1"/>
  <c r="AK3610" i="1"/>
  <c r="AJ3610" i="1"/>
  <c r="X3610" i="1"/>
  <c r="W3610" i="1"/>
  <c r="V3610" i="1"/>
  <c r="Z3610" i="1" s="1"/>
  <c r="U3610" i="1"/>
  <c r="O3610" i="1"/>
  <c r="AD3610" i="1" s="1"/>
  <c r="AE3610" i="1" s="1"/>
  <c r="AN3609" i="1"/>
  <c r="AK3609" i="1"/>
  <c r="AJ3609" i="1"/>
  <c r="X3609" i="1"/>
  <c r="W3609" i="1"/>
  <c r="V3609" i="1"/>
  <c r="Z3609" i="1" s="1"/>
  <c r="U3609" i="1"/>
  <c r="O3609" i="1"/>
  <c r="AD3609" i="1" s="1"/>
  <c r="AE3609" i="1" s="1"/>
  <c r="AN3608" i="1"/>
  <c r="AK3608" i="1"/>
  <c r="AJ3608" i="1"/>
  <c r="X3608" i="1"/>
  <c r="W3608" i="1"/>
  <c r="V3608" i="1"/>
  <c r="Z3608" i="1" s="1"/>
  <c r="U3608" i="1"/>
  <c r="O3608" i="1"/>
  <c r="AD3608" i="1" s="1"/>
  <c r="AE3608" i="1" s="1"/>
  <c r="AN3607" i="1"/>
  <c r="AK3607" i="1"/>
  <c r="AJ3607" i="1"/>
  <c r="X3607" i="1"/>
  <c r="W3607" i="1"/>
  <c r="V3607" i="1"/>
  <c r="Z3607" i="1" s="1"/>
  <c r="U3607" i="1"/>
  <c r="O3607" i="1"/>
  <c r="AD3607" i="1" s="1"/>
  <c r="AE3607" i="1" s="1"/>
  <c r="AN3606" i="1"/>
  <c r="AK3606" i="1"/>
  <c r="AJ3606" i="1"/>
  <c r="X3606" i="1"/>
  <c r="W3606" i="1"/>
  <c r="V3606" i="1"/>
  <c r="Z3606" i="1" s="1"/>
  <c r="U3606" i="1"/>
  <c r="O3606" i="1"/>
  <c r="AD3606" i="1" s="1"/>
  <c r="AE3606" i="1" s="1"/>
  <c r="AN3605" i="1"/>
  <c r="AK3605" i="1"/>
  <c r="AJ3605" i="1"/>
  <c r="X3605" i="1"/>
  <c r="W3605" i="1"/>
  <c r="V3605" i="1"/>
  <c r="Z3605" i="1" s="1"/>
  <c r="U3605" i="1"/>
  <c r="O3605" i="1"/>
  <c r="AD3605" i="1" s="1"/>
  <c r="AE3605" i="1" s="1"/>
  <c r="AN3604" i="1"/>
  <c r="AK3604" i="1"/>
  <c r="AJ3604" i="1"/>
  <c r="X3604" i="1"/>
  <c r="W3604" i="1"/>
  <c r="V3604" i="1"/>
  <c r="Z3604" i="1" s="1"/>
  <c r="U3604" i="1"/>
  <c r="O3604" i="1"/>
  <c r="AD3604" i="1" s="1"/>
  <c r="AE3604" i="1" s="1"/>
  <c r="AN3603" i="1"/>
  <c r="AK3603" i="1"/>
  <c r="AJ3603" i="1"/>
  <c r="X3603" i="1"/>
  <c r="W3603" i="1"/>
  <c r="V3603" i="1"/>
  <c r="Z3603" i="1" s="1"/>
  <c r="U3603" i="1"/>
  <c r="O3603" i="1"/>
  <c r="AD3603" i="1" s="1"/>
  <c r="AE3603" i="1" s="1"/>
  <c r="AN3602" i="1"/>
  <c r="AK3602" i="1"/>
  <c r="AJ3602" i="1"/>
  <c r="X3602" i="1"/>
  <c r="W3602" i="1"/>
  <c r="V3602" i="1"/>
  <c r="Z3602" i="1" s="1"/>
  <c r="U3602" i="1"/>
  <c r="O3602" i="1"/>
  <c r="AD3602" i="1" s="1"/>
  <c r="AE3602" i="1" s="1"/>
  <c r="AN3601" i="1"/>
  <c r="AK3601" i="1"/>
  <c r="AJ3601" i="1"/>
  <c r="X3601" i="1"/>
  <c r="W3601" i="1"/>
  <c r="V3601" i="1"/>
  <c r="Z3601" i="1" s="1"/>
  <c r="U3601" i="1"/>
  <c r="O3601" i="1"/>
  <c r="AD3601" i="1" s="1"/>
  <c r="AE3601" i="1" s="1"/>
  <c r="AN3600" i="1"/>
  <c r="AK3600" i="1"/>
  <c r="AJ3600" i="1"/>
  <c r="X3600" i="1"/>
  <c r="W3600" i="1"/>
  <c r="V3600" i="1"/>
  <c r="Z3600" i="1" s="1"/>
  <c r="U3600" i="1"/>
  <c r="O3600" i="1"/>
  <c r="AD3600" i="1" s="1"/>
  <c r="AE3600" i="1" s="1"/>
  <c r="AN3599" i="1"/>
  <c r="AK3599" i="1"/>
  <c r="AJ3599" i="1"/>
  <c r="X3599" i="1"/>
  <c r="W3599" i="1"/>
  <c r="V3599" i="1"/>
  <c r="Z3599" i="1" s="1"/>
  <c r="U3599" i="1"/>
  <c r="O3599" i="1"/>
  <c r="AD3599" i="1" s="1"/>
  <c r="AE3599" i="1" s="1"/>
  <c r="AN3598" i="1"/>
  <c r="AK3598" i="1"/>
  <c r="AJ3598" i="1"/>
  <c r="X3598" i="1"/>
  <c r="W3598" i="1"/>
  <c r="V3598" i="1"/>
  <c r="Z3598" i="1" s="1"/>
  <c r="U3598" i="1"/>
  <c r="O3598" i="1"/>
  <c r="AD3598" i="1" s="1"/>
  <c r="AE3598" i="1" s="1"/>
  <c r="AN3597" i="1"/>
  <c r="AK3597" i="1"/>
  <c r="AJ3597" i="1"/>
  <c r="X3597" i="1"/>
  <c r="W3597" i="1"/>
  <c r="V3597" i="1"/>
  <c r="Z3597" i="1" s="1"/>
  <c r="U3597" i="1"/>
  <c r="O3597" i="1"/>
  <c r="AD3597" i="1" s="1"/>
  <c r="AE3597" i="1" s="1"/>
  <c r="AN3596" i="1"/>
  <c r="AK3596" i="1"/>
  <c r="AJ3596" i="1"/>
  <c r="X3596" i="1"/>
  <c r="W3596" i="1"/>
  <c r="V3596" i="1"/>
  <c r="Z3596" i="1" s="1"/>
  <c r="U3596" i="1"/>
  <c r="O3596" i="1"/>
  <c r="AD3596" i="1" s="1"/>
  <c r="AE3596" i="1" s="1"/>
  <c r="AN3595" i="1"/>
  <c r="AK3595" i="1"/>
  <c r="AJ3595" i="1"/>
  <c r="X3595" i="1"/>
  <c r="W3595" i="1"/>
  <c r="V3595" i="1"/>
  <c r="Z3595" i="1" s="1"/>
  <c r="U3595" i="1"/>
  <c r="O3595" i="1"/>
  <c r="AD3595" i="1" s="1"/>
  <c r="AE3595" i="1" s="1"/>
  <c r="AN3594" i="1"/>
  <c r="AK3594" i="1"/>
  <c r="AJ3594" i="1"/>
  <c r="X3594" i="1"/>
  <c r="W3594" i="1"/>
  <c r="V3594" i="1"/>
  <c r="Z3594" i="1" s="1"/>
  <c r="U3594" i="1"/>
  <c r="O3594" i="1"/>
  <c r="AD3594" i="1" s="1"/>
  <c r="AE3594" i="1" s="1"/>
  <c r="AN3593" i="1"/>
  <c r="AK3593" i="1"/>
  <c r="AJ3593" i="1"/>
  <c r="X3593" i="1"/>
  <c r="W3593" i="1"/>
  <c r="V3593" i="1"/>
  <c r="Z3593" i="1" s="1"/>
  <c r="U3593" i="1"/>
  <c r="O3593" i="1"/>
  <c r="AD3593" i="1" s="1"/>
  <c r="AE3593" i="1" s="1"/>
  <c r="AN3592" i="1"/>
  <c r="AK3592" i="1"/>
  <c r="AJ3592" i="1"/>
  <c r="X3592" i="1"/>
  <c r="W3592" i="1"/>
  <c r="V3592" i="1"/>
  <c r="Z3592" i="1" s="1"/>
  <c r="U3592" i="1"/>
  <c r="O3592" i="1"/>
  <c r="AD3592" i="1" s="1"/>
  <c r="AE3592" i="1" s="1"/>
  <c r="AN3591" i="1"/>
  <c r="AK3591" i="1"/>
  <c r="AJ3591" i="1"/>
  <c r="X3591" i="1"/>
  <c r="W3591" i="1"/>
  <c r="V3591" i="1"/>
  <c r="Z3591" i="1" s="1"/>
  <c r="U3591" i="1"/>
  <c r="O3591" i="1"/>
  <c r="AD3591" i="1" s="1"/>
  <c r="AE3591" i="1" s="1"/>
  <c r="AN3590" i="1"/>
  <c r="AK3590" i="1"/>
  <c r="AJ3590" i="1"/>
  <c r="X3590" i="1"/>
  <c r="W3590" i="1"/>
  <c r="V3590" i="1"/>
  <c r="Z3590" i="1" s="1"/>
  <c r="U3590" i="1"/>
  <c r="O3590" i="1"/>
  <c r="AD3590" i="1" s="1"/>
  <c r="AE3590" i="1" s="1"/>
  <c r="AN3589" i="1"/>
  <c r="AK3589" i="1"/>
  <c r="AJ3589" i="1"/>
  <c r="X3589" i="1"/>
  <c r="W3589" i="1"/>
  <c r="V3589" i="1"/>
  <c r="Z3589" i="1" s="1"/>
  <c r="U3589" i="1"/>
  <c r="O3589" i="1"/>
  <c r="AD3589" i="1" s="1"/>
  <c r="AE3589" i="1" s="1"/>
  <c r="AN3588" i="1"/>
  <c r="AK3588" i="1"/>
  <c r="AJ3588" i="1"/>
  <c r="X3588" i="1"/>
  <c r="W3588" i="1"/>
  <c r="V3588" i="1"/>
  <c r="Z3588" i="1" s="1"/>
  <c r="U3588" i="1"/>
  <c r="O3588" i="1"/>
  <c r="AD3588" i="1" s="1"/>
  <c r="AE3588" i="1" s="1"/>
  <c r="AN3587" i="1"/>
  <c r="AK3587" i="1"/>
  <c r="AJ3587" i="1"/>
  <c r="X3587" i="1"/>
  <c r="W3587" i="1"/>
  <c r="V3587" i="1"/>
  <c r="Z3587" i="1" s="1"/>
  <c r="U3587" i="1"/>
  <c r="O3587" i="1"/>
  <c r="AD3587" i="1" s="1"/>
  <c r="AE3587" i="1" s="1"/>
  <c r="AN3586" i="1"/>
  <c r="AK3586" i="1"/>
  <c r="AJ3586" i="1"/>
  <c r="X3586" i="1"/>
  <c r="W3586" i="1"/>
  <c r="V3586" i="1"/>
  <c r="Z3586" i="1" s="1"/>
  <c r="U3586" i="1"/>
  <c r="O3586" i="1"/>
  <c r="AD3586" i="1" s="1"/>
  <c r="AE3586" i="1" s="1"/>
  <c r="AN3585" i="1"/>
  <c r="AK3585" i="1"/>
  <c r="AJ3585" i="1"/>
  <c r="X3585" i="1"/>
  <c r="W3585" i="1"/>
  <c r="V3585" i="1"/>
  <c r="Z3585" i="1" s="1"/>
  <c r="U3585" i="1"/>
  <c r="O3585" i="1"/>
  <c r="AD3585" i="1" s="1"/>
  <c r="AE3585" i="1" s="1"/>
  <c r="AN3584" i="1"/>
  <c r="AK3584" i="1"/>
  <c r="AJ3584" i="1"/>
  <c r="X3584" i="1"/>
  <c r="W3584" i="1"/>
  <c r="V3584" i="1"/>
  <c r="Z3584" i="1" s="1"/>
  <c r="U3584" i="1"/>
  <c r="O3584" i="1"/>
  <c r="AD3584" i="1" s="1"/>
  <c r="AE3584" i="1" s="1"/>
  <c r="AN3583" i="1"/>
  <c r="AK3583" i="1"/>
  <c r="AJ3583" i="1"/>
  <c r="X3583" i="1"/>
  <c r="W3583" i="1"/>
  <c r="V3583" i="1"/>
  <c r="Z3583" i="1" s="1"/>
  <c r="U3583" i="1"/>
  <c r="O3583" i="1"/>
  <c r="AD3583" i="1" s="1"/>
  <c r="AE3583" i="1" s="1"/>
  <c r="AN3582" i="1"/>
  <c r="AK3582" i="1"/>
  <c r="AJ3582" i="1"/>
  <c r="X3582" i="1"/>
  <c r="W3582" i="1"/>
  <c r="V3582" i="1"/>
  <c r="Z3582" i="1" s="1"/>
  <c r="U3582" i="1"/>
  <c r="O3582" i="1"/>
  <c r="AD3582" i="1" s="1"/>
  <c r="AE3582" i="1" s="1"/>
  <c r="AN3581" i="1"/>
  <c r="AK3581" i="1"/>
  <c r="AJ3581" i="1"/>
  <c r="X3581" i="1"/>
  <c r="W3581" i="1"/>
  <c r="V3581" i="1"/>
  <c r="Z3581" i="1" s="1"/>
  <c r="U3581" i="1"/>
  <c r="O3581" i="1"/>
  <c r="AD3581" i="1" s="1"/>
  <c r="AE3581" i="1" s="1"/>
  <c r="AN3580" i="1"/>
  <c r="AK3580" i="1"/>
  <c r="AJ3580" i="1"/>
  <c r="X3580" i="1"/>
  <c r="W3580" i="1"/>
  <c r="V3580" i="1"/>
  <c r="Z3580" i="1" s="1"/>
  <c r="U3580" i="1"/>
  <c r="O3580" i="1"/>
  <c r="AD3580" i="1" s="1"/>
  <c r="AE3580" i="1" s="1"/>
  <c r="AN3579" i="1"/>
  <c r="AK3579" i="1"/>
  <c r="AJ3579" i="1"/>
  <c r="X3579" i="1"/>
  <c r="W3579" i="1"/>
  <c r="V3579" i="1"/>
  <c r="Z3579" i="1" s="1"/>
  <c r="U3579" i="1"/>
  <c r="O3579" i="1"/>
  <c r="AD3579" i="1" s="1"/>
  <c r="AE3579" i="1" s="1"/>
  <c r="AN3578" i="1"/>
  <c r="AK3578" i="1"/>
  <c r="AJ3578" i="1"/>
  <c r="X3578" i="1"/>
  <c r="W3578" i="1"/>
  <c r="V3578" i="1"/>
  <c r="Z3578" i="1" s="1"/>
  <c r="U3578" i="1"/>
  <c r="O3578" i="1"/>
  <c r="AD3578" i="1" s="1"/>
  <c r="AE3578" i="1" s="1"/>
  <c r="AN3577" i="1"/>
  <c r="AK3577" i="1"/>
  <c r="AJ3577" i="1"/>
  <c r="X3577" i="1"/>
  <c r="W3577" i="1"/>
  <c r="V3577" i="1"/>
  <c r="Z3577" i="1" s="1"/>
  <c r="U3577" i="1"/>
  <c r="O3577" i="1"/>
  <c r="AD3577" i="1" s="1"/>
  <c r="AE3577" i="1" s="1"/>
  <c r="AN3576" i="1"/>
  <c r="AK3576" i="1"/>
  <c r="AJ3576" i="1"/>
  <c r="X3576" i="1"/>
  <c r="W3576" i="1"/>
  <c r="V3576" i="1"/>
  <c r="Z3576" i="1" s="1"/>
  <c r="U3576" i="1"/>
  <c r="O3576" i="1"/>
  <c r="AD3576" i="1" s="1"/>
  <c r="AE3576" i="1" s="1"/>
  <c r="AN3575" i="1"/>
  <c r="AK3575" i="1"/>
  <c r="AJ3575" i="1"/>
  <c r="X3575" i="1"/>
  <c r="W3575" i="1"/>
  <c r="V3575" i="1"/>
  <c r="Z3575" i="1" s="1"/>
  <c r="U3575" i="1"/>
  <c r="O3575" i="1"/>
  <c r="AD3575" i="1" s="1"/>
  <c r="AE3575" i="1" s="1"/>
  <c r="AN3574" i="1"/>
  <c r="AK3574" i="1"/>
  <c r="AJ3574" i="1"/>
  <c r="X3574" i="1"/>
  <c r="W3574" i="1"/>
  <c r="V3574" i="1"/>
  <c r="Z3574" i="1" s="1"/>
  <c r="U3574" i="1"/>
  <c r="O3574" i="1"/>
  <c r="AD3574" i="1" s="1"/>
  <c r="AE3574" i="1" s="1"/>
  <c r="AN3573" i="1"/>
  <c r="AK3573" i="1"/>
  <c r="AJ3573" i="1"/>
  <c r="X3573" i="1"/>
  <c r="W3573" i="1"/>
  <c r="V3573" i="1"/>
  <c r="Z3573" i="1" s="1"/>
  <c r="U3573" i="1"/>
  <c r="O3573" i="1"/>
  <c r="AD3573" i="1" s="1"/>
  <c r="AE3573" i="1" s="1"/>
  <c r="AN3572" i="1"/>
  <c r="AK3572" i="1"/>
  <c r="AJ3572" i="1"/>
  <c r="X3572" i="1"/>
  <c r="W3572" i="1"/>
  <c r="V3572" i="1"/>
  <c r="Z3572" i="1" s="1"/>
  <c r="U3572" i="1"/>
  <c r="O3572" i="1"/>
  <c r="AD3572" i="1" s="1"/>
  <c r="AE3572" i="1" s="1"/>
  <c r="AN3571" i="1"/>
  <c r="AK3571" i="1"/>
  <c r="AJ3571" i="1"/>
  <c r="X3571" i="1"/>
  <c r="W3571" i="1"/>
  <c r="V3571" i="1"/>
  <c r="Z3571" i="1" s="1"/>
  <c r="U3571" i="1"/>
  <c r="O3571" i="1"/>
  <c r="AD3571" i="1" s="1"/>
  <c r="AE3571" i="1" s="1"/>
  <c r="AN3570" i="1"/>
  <c r="AK3570" i="1"/>
  <c r="AJ3570" i="1"/>
  <c r="X3570" i="1"/>
  <c r="W3570" i="1"/>
  <c r="V3570" i="1"/>
  <c r="Z3570" i="1" s="1"/>
  <c r="U3570" i="1"/>
  <c r="O3570" i="1"/>
  <c r="AD3570" i="1" s="1"/>
  <c r="AE3570" i="1" s="1"/>
  <c r="AN3569" i="1"/>
  <c r="AK3569" i="1"/>
  <c r="AJ3569" i="1"/>
  <c r="X3569" i="1"/>
  <c r="W3569" i="1"/>
  <c r="V3569" i="1"/>
  <c r="Z3569" i="1" s="1"/>
  <c r="U3569" i="1"/>
  <c r="O3569" i="1"/>
  <c r="AD3569" i="1" s="1"/>
  <c r="AE3569" i="1" s="1"/>
  <c r="AN3568" i="1"/>
  <c r="AK3568" i="1"/>
  <c r="AJ3568" i="1"/>
  <c r="X3568" i="1"/>
  <c r="W3568" i="1"/>
  <c r="V3568" i="1"/>
  <c r="Z3568" i="1" s="1"/>
  <c r="U3568" i="1"/>
  <c r="O3568" i="1"/>
  <c r="AD3568" i="1" s="1"/>
  <c r="AE3568" i="1" s="1"/>
  <c r="AN3567" i="1"/>
  <c r="AK3567" i="1"/>
  <c r="AJ3567" i="1"/>
  <c r="X3567" i="1"/>
  <c r="W3567" i="1"/>
  <c r="V3567" i="1"/>
  <c r="Z3567" i="1" s="1"/>
  <c r="U3567" i="1"/>
  <c r="O3567" i="1"/>
  <c r="AD3567" i="1" s="1"/>
  <c r="AE3567" i="1" s="1"/>
  <c r="AN3566" i="1"/>
  <c r="AK3566" i="1"/>
  <c r="AJ3566" i="1"/>
  <c r="X3566" i="1"/>
  <c r="W3566" i="1"/>
  <c r="V3566" i="1"/>
  <c r="Z3566" i="1" s="1"/>
  <c r="U3566" i="1"/>
  <c r="O3566" i="1"/>
  <c r="AD3566" i="1" s="1"/>
  <c r="AE3566" i="1" s="1"/>
  <c r="AN3565" i="1"/>
  <c r="AK3565" i="1"/>
  <c r="AJ3565" i="1"/>
  <c r="X3565" i="1"/>
  <c r="W3565" i="1"/>
  <c r="V3565" i="1"/>
  <c r="Z3565" i="1" s="1"/>
  <c r="U3565" i="1"/>
  <c r="O3565" i="1"/>
  <c r="AD3565" i="1" s="1"/>
  <c r="AE3565" i="1" s="1"/>
  <c r="AN3564" i="1"/>
  <c r="AK3564" i="1"/>
  <c r="AJ3564" i="1"/>
  <c r="X3564" i="1"/>
  <c r="W3564" i="1"/>
  <c r="V3564" i="1"/>
  <c r="Z3564" i="1" s="1"/>
  <c r="U3564" i="1"/>
  <c r="O3564" i="1"/>
  <c r="AD3564" i="1" s="1"/>
  <c r="AE3564" i="1" s="1"/>
  <c r="AN3563" i="1"/>
  <c r="AK3563" i="1"/>
  <c r="AJ3563" i="1"/>
  <c r="X3563" i="1"/>
  <c r="W3563" i="1"/>
  <c r="V3563" i="1"/>
  <c r="Z3563" i="1" s="1"/>
  <c r="U3563" i="1"/>
  <c r="O3563" i="1"/>
  <c r="AD3563" i="1" s="1"/>
  <c r="AE3563" i="1" s="1"/>
  <c r="AN3562" i="1"/>
  <c r="AK3562" i="1"/>
  <c r="AJ3562" i="1"/>
  <c r="X3562" i="1"/>
  <c r="W3562" i="1"/>
  <c r="V3562" i="1"/>
  <c r="Z3562" i="1" s="1"/>
  <c r="U3562" i="1"/>
  <c r="O3562" i="1"/>
  <c r="AD3562" i="1" s="1"/>
  <c r="AE3562" i="1" s="1"/>
  <c r="AN3561" i="1"/>
  <c r="AK3561" i="1"/>
  <c r="AJ3561" i="1"/>
  <c r="X3561" i="1"/>
  <c r="W3561" i="1"/>
  <c r="V3561" i="1"/>
  <c r="Z3561" i="1" s="1"/>
  <c r="U3561" i="1"/>
  <c r="O3561" i="1"/>
  <c r="AD3561" i="1" s="1"/>
  <c r="AE3561" i="1" s="1"/>
  <c r="AN3560" i="1"/>
  <c r="AK3560" i="1"/>
  <c r="AJ3560" i="1"/>
  <c r="X3560" i="1"/>
  <c r="W3560" i="1"/>
  <c r="V3560" i="1"/>
  <c r="Z3560" i="1" s="1"/>
  <c r="U3560" i="1"/>
  <c r="O3560" i="1"/>
  <c r="AD3560" i="1" s="1"/>
  <c r="AE3560" i="1" s="1"/>
  <c r="AN3559" i="1"/>
  <c r="AK3559" i="1"/>
  <c r="AJ3559" i="1"/>
  <c r="X3559" i="1"/>
  <c r="W3559" i="1"/>
  <c r="V3559" i="1"/>
  <c r="Z3559" i="1" s="1"/>
  <c r="U3559" i="1"/>
  <c r="O3559" i="1"/>
  <c r="AD3559" i="1" s="1"/>
  <c r="AE3559" i="1" s="1"/>
  <c r="AN3558" i="1"/>
  <c r="AK3558" i="1"/>
  <c r="AJ3558" i="1"/>
  <c r="X3558" i="1"/>
  <c r="W3558" i="1"/>
  <c r="V3558" i="1"/>
  <c r="Z3558" i="1" s="1"/>
  <c r="U3558" i="1"/>
  <c r="O3558" i="1"/>
  <c r="AD3558" i="1" s="1"/>
  <c r="AE3558" i="1" s="1"/>
  <c r="AN3557" i="1"/>
  <c r="AK3557" i="1"/>
  <c r="AJ3557" i="1"/>
  <c r="X3557" i="1"/>
  <c r="W3557" i="1"/>
  <c r="V3557" i="1"/>
  <c r="Z3557" i="1" s="1"/>
  <c r="U3557" i="1"/>
  <c r="O3557" i="1"/>
  <c r="AD3557" i="1" s="1"/>
  <c r="AE3557" i="1" s="1"/>
  <c r="AN3556" i="1"/>
  <c r="AK3556" i="1"/>
  <c r="AJ3556" i="1"/>
  <c r="X3556" i="1"/>
  <c r="W3556" i="1"/>
  <c r="V3556" i="1"/>
  <c r="Z3556" i="1" s="1"/>
  <c r="U3556" i="1"/>
  <c r="O3556" i="1"/>
  <c r="AD3556" i="1" s="1"/>
  <c r="AE3556" i="1" s="1"/>
  <c r="AN3555" i="1"/>
  <c r="AK3555" i="1"/>
  <c r="AJ3555" i="1"/>
  <c r="X3555" i="1"/>
  <c r="W3555" i="1"/>
  <c r="V3555" i="1"/>
  <c r="Z3555" i="1" s="1"/>
  <c r="U3555" i="1"/>
  <c r="O3555" i="1"/>
  <c r="AD3555" i="1" s="1"/>
  <c r="AE3555" i="1" s="1"/>
  <c r="AN3554" i="1"/>
  <c r="AK3554" i="1"/>
  <c r="AJ3554" i="1"/>
  <c r="X3554" i="1"/>
  <c r="W3554" i="1"/>
  <c r="V3554" i="1"/>
  <c r="Z3554" i="1" s="1"/>
  <c r="U3554" i="1"/>
  <c r="O3554" i="1"/>
  <c r="AD3554" i="1" s="1"/>
  <c r="AE3554" i="1" s="1"/>
  <c r="AN3553" i="1"/>
  <c r="AK3553" i="1"/>
  <c r="AJ3553" i="1"/>
  <c r="X3553" i="1"/>
  <c r="W3553" i="1"/>
  <c r="V3553" i="1"/>
  <c r="Z3553" i="1" s="1"/>
  <c r="U3553" i="1"/>
  <c r="O3553" i="1"/>
  <c r="AD3553" i="1" s="1"/>
  <c r="AE3553" i="1" s="1"/>
  <c r="AN3552" i="1"/>
  <c r="AK3552" i="1"/>
  <c r="AJ3552" i="1"/>
  <c r="X3552" i="1"/>
  <c r="W3552" i="1"/>
  <c r="V3552" i="1"/>
  <c r="Z3552" i="1" s="1"/>
  <c r="U3552" i="1"/>
  <c r="O3552" i="1"/>
  <c r="AD3552" i="1" s="1"/>
  <c r="AE3552" i="1" s="1"/>
  <c r="AN3551" i="1"/>
  <c r="AK3551" i="1"/>
  <c r="AJ3551" i="1"/>
  <c r="X3551" i="1"/>
  <c r="W3551" i="1"/>
  <c r="V3551" i="1"/>
  <c r="Z3551" i="1" s="1"/>
  <c r="U3551" i="1"/>
  <c r="O3551" i="1"/>
  <c r="AD3551" i="1" s="1"/>
  <c r="AE3551" i="1" s="1"/>
  <c r="AN3550" i="1"/>
  <c r="AK3550" i="1"/>
  <c r="AJ3550" i="1"/>
  <c r="X3550" i="1"/>
  <c r="W3550" i="1"/>
  <c r="V3550" i="1"/>
  <c r="Z3550" i="1" s="1"/>
  <c r="U3550" i="1"/>
  <c r="O3550" i="1"/>
  <c r="AD3550" i="1" s="1"/>
  <c r="AE3550" i="1" s="1"/>
  <c r="AN3549" i="1"/>
  <c r="AK3549" i="1"/>
  <c r="AJ3549" i="1"/>
  <c r="X3549" i="1"/>
  <c r="W3549" i="1"/>
  <c r="V3549" i="1"/>
  <c r="Z3549" i="1" s="1"/>
  <c r="U3549" i="1"/>
  <c r="O3549" i="1"/>
  <c r="AD3549" i="1" s="1"/>
  <c r="AE3549" i="1" s="1"/>
  <c r="AN3548" i="1"/>
  <c r="AK3548" i="1"/>
  <c r="AJ3548" i="1"/>
  <c r="X3548" i="1"/>
  <c r="W3548" i="1"/>
  <c r="V3548" i="1"/>
  <c r="Z3548" i="1" s="1"/>
  <c r="U3548" i="1"/>
  <c r="O3548" i="1"/>
  <c r="AD3548" i="1" s="1"/>
  <c r="AE3548" i="1" s="1"/>
  <c r="AN3547" i="1"/>
  <c r="AK3547" i="1"/>
  <c r="AJ3547" i="1"/>
  <c r="X3547" i="1"/>
  <c r="W3547" i="1"/>
  <c r="V3547" i="1"/>
  <c r="Z3547" i="1" s="1"/>
  <c r="U3547" i="1"/>
  <c r="O3547" i="1"/>
  <c r="AD3547" i="1" s="1"/>
  <c r="AE3547" i="1" s="1"/>
  <c r="AN3546" i="1"/>
  <c r="AK3546" i="1"/>
  <c r="AJ3546" i="1"/>
  <c r="X3546" i="1"/>
  <c r="W3546" i="1"/>
  <c r="V3546" i="1"/>
  <c r="Z3546" i="1" s="1"/>
  <c r="U3546" i="1"/>
  <c r="O3546" i="1"/>
  <c r="AD3546" i="1" s="1"/>
  <c r="AE3546" i="1" s="1"/>
  <c r="AN3545" i="1"/>
  <c r="AK3545" i="1"/>
  <c r="AJ3545" i="1"/>
  <c r="X3545" i="1"/>
  <c r="W3545" i="1"/>
  <c r="V3545" i="1"/>
  <c r="Z3545" i="1" s="1"/>
  <c r="U3545" i="1"/>
  <c r="O3545" i="1"/>
  <c r="AD3545" i="1" s="1"/>
  <c r="AE3545" i="1" s="1"/>
  <c r="AN3544" i="1"/>
  <c r="AK3544" i="1"/>
  <c r="AJ3544" i="1"/>
  <c r="X3544" i="1"/>
  <c r="W3544" i="1"/>
  <c r="V3544" i="1"/>
  <c r="Z3544" i="1" s="1"/>
  <c r="U3544" i="1"/>
  <c r="O3544" i="1"/>
  <c r="AD3544" i="1" s="1"/>
  <c r="AE3544" i="1" s="1"/>
  <c r="AN3543" i="1"/>
  <c r="AK3543" i="1"/>
  <c r="AJ3543" i="1"/>
  <c r="X3543" i="1"/>
  <c r="W3543" i="1"/>
  <c r="V3543" i="1"/>
  <c r="Z3543" i="1" s="1"/>
  <c r="U3543" i="1"/>
  <c r="O3543" i="1"/>
  <c r="AD3543" i="1" s="1"/>
  <c r="AE3543" i="1" s="1"/>
  <c r="AN3542" i="1"/>
  <c r="AK3542" i="1"/>
  <c r="AJ3542" i="1"/>
  <c r="X3542" i="1"/>
  <c r="W3542" i="1"/>
  <c r="V3542" i="1"/>
  <c r="Z3542" i="1" s="1"/>
  <c r="U3542" i="1"/>
  <c r="O3542" i="1"/>
  <c r="AD3542" i="1" s="1"/>
  <c r="AE3542" i="1" s="1"/>
  <c r="AN3541" i="1"/>
  <c r="AK3541" i="1"/>
  <c r="AJ3541" i="1"/>
  <c r="X3541" i="1"/>
  <c r="W3541" i="1"/>
  <c r="V3541" i="1"/>
  <c r="Z3541" i="1" s="1"/>
  <c r="U3541" i="1"/>
  <c r="O3541" i="1"/>
  <c r="AD3541" i="1" s="1"/>
  <c r="AE3541" i="1" s="1"/>
  <c r="AN3540" i="1"/>
  <c r="AK3540" i="1"/>
  <c r="AJ3540" i="1"/>
  <c r="X3540" i="1"/>
  <c r="W3540" i="1"/>
  <c r="V3540" i="1"/>
  <c r="Z3540" i="1" s="1"/>
  <c r="U3540" i="1"/>
  <c r="O3540" i="1"/>
  <c r="AD3540" i="1" s="1"/>
  <c r="AE3540" i="1" s="1"/>
  <c r="AN3539" i="1"/>
  <c r="AK3539" i="1"/>
  <c r="AJ3539" i="1"/>
  <c r="X3539" i="1"/>
  <c r="W3539" i="1"/>
  <c r="V3539" i="1"/>
  <c r="Z3539" i="1" s="1"/>
  <c r="U3539" i="1"/>
  <c r="O3539" i="1"/>
  <c r="AD3539" i="1" s="1"/>
  <c r="AE3539" i="1" s="1"/>
  <c r="AN3538" i="1"/>
  <c r="AK3538" i="1"/>
  <c r="AJ3538" i="1"/>
  <c r="X3538" i="1"/>
  <c r="W3538" i="1"/>
  <c r="V3538" i="1"/>
  <c r="Z3538" i="1" s="1"/>
  <c r="U3538" i="1"/>
  <c r="O3538" i="1"/>
  <c r="AD3538" i="1" s="1"/>
  <c r="AE3538" i="1" s="1"/>
  <c r="AN3537" i="1"/>
  <c r="AK3537" i="1"/>
  <c r="AJ3537" i="1"/>
  <c r="X3537" i="1"/>
  <c r="W3537" i="1"/>
  <c r="V3537" i="1"/>
  <c r="Z3537" i="1" s="1"/>
  <c r="U3537" i="1"/>
  <c r="O3537" i="1"/>
  <c r="AD3537" i="1" s="1"/>
  <c r="AE3537" i="1" s="1"/>
  <c r="AN3536" i="1"/>
  <c r="AK3536" i="1"/>
  <c r="AJ3536" i="1"/>
  <c r="X3536" i="1"/>
  <c r="W3536" i="1"/>
  <c r="V3536" i="1"/>
  <c r="Z3536" i="1" s="1"/>
  <c r="U3536" i="1"/>
  <c r="O3536" i="1"/>
  <c r="AD3536" i="1" s="1"/>
  <c r="AE3536" i="1" s="1"/>
  <c r="AN3535" i="1"/>
  <c r="AK3535" i="1"/>
  <c r="AJ3535" i="1"/>
  <c r="X3535" i="1"/>
  <c r="W3535" i="1"/>
  <c r="V3535" i="1"/>
  <c r="Z3535" i="1" s="1"/>
  <c r="U3535" i="1"/>
  <c r="O3535" i="1"/>
  <c r="AD3535" i="1" s="1"/>
  <c r="AE3535" i="1" s="1"/>
  <c r="AN3534" i="1"/>
  <c r="AK3534" i="1"/>
  <c r="AJ3534" i="1"/>
  <c r="X3534" i="1"/>
  <c r="W3534" i="1"/>
  <c r="V3534" i="1"/>
  <c r="Z3534" i="1" s="1"/>
  <c r="U3534" i="1"/>
  <c r="O3534" i="1"/>
  <c r="AD3534" i="1" s="1"/>
  <c r="AE3534" i="1" s="1"/>
  <c r="AN3533" i="1"/>
  <c r="AK3533" i="1"/>
  <c r="AJ3533" i="1"/>
  <c r="X3533" i="1"/>
  <c r="W3533" i="1"/>
  <c r="V3533" i="1"/>
  <c r="Z3533" i="1" s="1"/>
  <c r="U3533" i="1"/>
  <c r="O3533" i="1"/>
  <c r="AD3533" i="1" s="1"/>
  <c r="AE3533" i="1" s="1"/>
  <c r="AN3532" i="1"/>
  <c r="AK3532" i="1"/>
  <c r="AJ3532" i="1"/>
  <c r="X3532" i="1"/>
  <c r="W3532" i="1"/>
  <c r="V3532" i="1"/>
  <c r="Z3532" i="1" s="1"/>
  <c r="U3532" i="1"/>
  <c r="O3532" i="1"/>
  <c r="AD3532" i="1" s="1"/>
  <c r="AE3532" i="1" s="1"/>
  <c r="AN3531" i="1"/>
  <c r="AK3531" i="1"/>
  <c r="AJ3531" i="1"/>
  <c r="X3531" i="1"/>
  <c r="W3531" i="1"/>
  <c r="V3531" i="1"/>
  <c r="Z3531" i="1" s="1"/>
  <c r="U3531" i="1"/>
  <c r="O3531" i="1"/>
  <c r="AD3531" i="1" s="1"/>
  <c r="AE3531" i="1" s="1"/>
  <c r="AN3530" i="1"/>
  <c r="AK3530" i="1"/>
  <c r="AJ3530" i="1"/>
  <c r="X3530" i="1"/>
  <c r="W3530" i="1"/>
  <c r="V3530" i="1"/>
  <c r="Z3530" i="1" s="1"/>
  <c r="U3530" i="1"/>
  <c r="O3530" i="1"/>
  <c r="AD3530" i="1" s="1"/>
  <c r="AE3530" i="1" s="1"/>
  <c r="AN3529" i="1"/>
  <c r="AK3529" i="1"/>
  <c r="AJ3529" i="1"/>
  <c r="X3529" i="1"/>
  <c r="W3529" i="1"/>
  <c r="V3529" i="1"/>
  <c r="Z3529" i="1" s="1"/>
  <c r="U3529" i="1"/>
  <c r="O3529" i="1"/>
  <c r="AD3529" i="1" s="1"/>
  <c r="AE3529" i="1" s="1"/>
  <c r="AN3528" i="1"/>
  <c r="AK3528" i="1"/>
  <c r="AJ3528" i="1"/>
  <c r="X3528" i="1"/>
  <c r="W3528" i="1"/>
  <c r="V3528" i="1"/>
  <c r="Z3528" i="1" s="1"/>
  <c r="U3528" i="1"/>
  <c r="O3528" i="1"/>
  <c r="AD3528" i="1" s="1"/>
  <c r="AE3528" i="1" s="1"/>
  <c r="AN3527" i="1"/>
  <c r="AK3527" i="1"/>
  <c r="AJ3527" i="1"/>
  <c r="X3527" i="1"/>
  <c r="W3527" i="1"/>
  <c r="V3527" i="1"/>
  <c r="Z3527" i="1" s="1"/>
  <c r="U3527" i="1"/>
  <c r="O3527" i="1"/>
  <c r="AD3527" i="1" s="1"/>
  <c r="AE3527" i="1" s="1"/>
  <c r="AN3526" i="1"/>
  <c r="AK3526" i="1"/>
  <c r="AJ3526" i="1"/>
  <c r="X3526" i="1"/>
  <c r="W3526" i="1"/>
  <c r="V3526" i="1"/>
  <c r="Z3526" i="1" s="1"/>
  <c r="U3526" i="1"/>
  <c r="O3526" i="1"/>
  <c r="AD3526" i="1" s="1"/>
  <c r="AE3526" i="1" s="1"/>
  <c r="AN3525" i="1"/>
  <c r="AK3525" i="1"/>
  <c r="AJ3525" i="1"/>
  <c r="X3525" i="1"/>
  <c r="W3525" i="1"/>
  <c r="V3525" i="1"/>
  <c r="Z3525" i="1" s="1"/>
  <c r="U3525" i="1"/>
  <c r="O3525" i="1"/>
  <c r="AD3525" i="1" s="1"/>
  <c r="AE3525" i="1" s="1"/>
  <c r="AN3524" i="1"/>
  <c r="AK3524" i="1"/>
  <c r="AJ3524" i="1"/>
  <c r="X3524" i="1"/>
  <c r="W3524" i="1"/>
  <c r="V3524" i="1"/>
  <c r="Z3524" i="1" s="1"/>
  <c r="U3524" i="1"/>
  <c r="O3524" i="1"/>
  <c r="AD3524" i="1" s="1"/>
  <c r="AE3524" i="1" s="1"/>
  <c r="AN3523" i="1"/>
  <c r="AK3523" i="1"/>
  <c r="AJ3523" i="1"/>
  <c r="X3523" i="1"/>
  <c r="W3523" i="1"/>
  <c r="V3523" i="1"/>
  <c r="Z3523" i="1" s="1"/>
  <c r="U3523" i="1"/>
  <c r="O3523" i="1"/>
  <c r="AD3523" i="1" s="1"/>
  <c r="AE3523" i="1" s="1"/>
  <c r="AN3522" i="1"/>
  <c r="AK3522" i="1"/>
  <c r="AJ3522" i="1"/>
  <c r="X3522" i="1"/>
  <c r="W3522" i="1"/>
  <c r="V3522" i="1"/>
  <c r="Z3522" i="1" s="1"/>
  <c r="U3522" i="1"/>
  <c r="O3522" i="1"/>
  <c r="AD3522" i="1" s="1"/>
  <c r="AE3522" i="1" s="1"/>
  <c r="AN3521" i="1"/>
  <c r="AK3521" i="1"/>
  <c r="AJ3521" i="1"/>
  <c r="X3521" i="1"/>
  <c r="W3521" i="1"/>
  <c r="V3521" i="1"/>
  <c r="Z3521" i="1" s="1"/>
  <c r="U3521" i="1"/>
  <c r="O3521" i="1"/>
  <c r="AD3521" i="1" s="1"/>
  <c r="AE3521" i="1" s="1"/>
  <c r="AN3520" i="1"/>
  <c r="AK3520" i="1"/>
  <c r="AJ3520" i="1"/>
  <c r="X3520" i="1"/>
  <c r="W3520" i="1"/>
  <c r="V3520" i="1"/>
  <c r="Z3520" i="1" s="1"/>
  <c r="U3520" i="1"/>
  <c r="O3520" i="1"/>
  <c r="AD3520" i="1" s="1"/>
  <c r="AE3520" i="1" s="1"/>
  <c r="AN3519" i="1"/>
  <c r="AK3519" i="1"/>
  <c r="AJ3519" i="1"/>
  <c r="X3519" i="1"/>
  <c r="W3519" i="1"/>
  <c r="V3519" i="1"/>
  <c r="Z3519" i="1" s="1"/>
  <c r="U3519" i="1"/>
  <c r="O3519" i="1"/>
  <c r="AD3519" i="1" s="1"/>
  <c r="AE3519" i="1" s="1"/>
  <c r="AN3518" i="1"/>
  <c r="AK3518" i="1"/>
  <c r="AJ3518" i="1"/>
  <c r="X3518" i="1"/>
  <c r="W3518" i="1"/>
  <c r="V3518" i="1"/>
  <c r="Z3518" i="1" s="1"/>
  <c r="U3518" i="1"/>
  <c r="O3518" i="1"/>
  <c r="AD3518" i="1" s="1"/>
  <c r="AE3518" i="1" s="1"/>
  <c r="AN3517" i="1"/>
  <c r="AK3517" i="1"/>
  <c r="AJ3517" i="1"/>
  <c r="X3517" i="1"/>
  <c r="W3517" i="1"/>
  <c r="V3517" i="1"/>
  <c r="Z3517" i="1" s="1"/>
  <c r="U3517" i="1"/>
  <c r="O3517" i="1"/>
  <c r="AD3517" i="1" s="1"/>
  <c r="AE3517" i="1" s="1"/>
  <c r="AN3516" i="1"/>
  <c r="AK3516" i="1"/>
  <c r="AJ3516" i="1"/>
  <c r="X3516" i="1"/>
  <c r="W3516" i="1"/>
  <c r="V3516" i="1"/>
  <c r="Z3516" i="1" s="1"/>
  <c r="U3516" i="1"/>
  <c r="O3516" i="1"/>
  <c r="AD3516" i="1" s="1"/>
  <c r="AE3516" i="1" s="1"/>
  <c r="AN3515" i="1"/>
  <c r="AK3515" i="1"/>
  <c r="AJ3515" i="1"/>
  <c r="X3515" i="1"/>
  <c r="W3515" i="1"/>
  <c r="V3515" i="1"/>
  <c r="Z3515" i="1" s="1"/>
  <c r="U3515" i="1"/>
  <c r="O3515" i="1"/>
  <c r="AD3515" i="1" s="1"/>
  <c r="AE3515" i="1" s="1"/>
  <c r="AN3514" i="1"/>
  <c r="AK3514" i="1"/>
  <c r="AJ3514" i="1"/>
  <c r="X3514" i="1"/>
  <c r="W3514" i="1"/>
  <c r="V3514" i="1"/>
  <c r="Z3514" i="1" s="1"/>
  <c r="U3514" i="1"/>
  <c r="O3514" i="1"/>
  <c r="AD3514" i="1" s="1"/>
  <c r="AE3514" i="1" s="1"/>
  <c r="AN3513" i="1"/>
  <c r="AK3513" i="1"/>
  <c r="AJ3513" i="1"/>
  <c r="X3513" i="1"/>
  <c r="W3513" i="1"/>
  <c r="V3513" i="1"/>
  <c r="Z3513" i="1" s="1"/>
  <c r="U3513" i="1"/>
  <c r="O3513" i="1"/>
  <c r="AD3513" i="1" s="1"/>
  <c r="AE3513" i="1" s="1"/>
  <c r="AN3512" i="1"/>
  <c r="AK3512" i="1"/>
  <c r="AJ3512" i="1"/>
  <c r="X3512" i="1"/>
  <c r="W3512" i="1"/>
  <c r="V3512" i="1"/>
  <c r="Z3512" i="1" s="1"/>
  <c r="U3512" i="1"/>
  <c r="O3512" i="1"/>
  <c r="AD3512" i="1" s="1"/>
  <c r="AE3512" i="1" s="1"/>
  <c r="AN3511" i="1"/>
  <c r="AK3511" i="1"/>
  <c r="AJ3511" i="1"/>
  <c r="X3511" i="1"/>
  <c r="W3511" i="1"/>
  <c r="V3511" i="1"/>
  <c r="Z3511" i="1" s="1"/>
  <c r="U3511" i="1"/>
  <c r="O3511" i="1"/>
  <c r="AD3511" i="1" s="1"/>
  <c r="AE3511" i="1" s="1"/>
  <c r="AN3510" i="1"/>
  <c r="AK3510" i="1"/>
  <c r="AJ3510" i="1"/>
  <c r="X3510" i="1"/>
  <c r="W3510" i="1"/>
  <c r="V3510" i="1"/>
  <c r="Z3510" i="1" s="1"/>
  <c r="U3510" i="1"/>
  <c r="O3510" i="1"/>
  <c r="AD3510" i="1" s="1"/>
  <c r="AE3510" i="1" s="1"/>
  <c r="AN3509" i="1"/>
  <c r="AK3509" i="1"/>
  <c r="AJ3509" i="1"/>
  <c r="X3509" i="1"/>
  <c r="W3509" i="1"/>
  <c r="V3509" i="1"/>
  <c r="Z3509" i="1" s="1"/>
  <c r="U3509" i="1"/>
  <c r="O3509" i="1"/>
  <c r="AD3509" i="1" s="1"/>
  <c r="AE3509" i="1" s="1"/>
  <c r="AN3508" i="1"/>
  <c r="AK3508" i="1"/>
  <c r="AJ3508" i="1"/>
  <c r="X3508" i="1"/>
  <c r="W3508" i="1"/>
  <c r="V3508" i="1"/>
  <c r="Z3508" i="1" s="1"/>
  <c r="U3508" i="1"/>
  <c r="O3508" i="1"/>
  <c r="AD3508" i="1" s="1"/>
  <c r="AE3508" i="1" s="1"/>
  <c r="AN3507" i="1"/>
  <c r="AK3507" i="1"/>
  <c r="AJ3507" i="1"/>
  <c r="X3507" i="1"/>
  <c r="W3507" i="1"/>
  <c r="V3507" i="1"/>
  <c r="Z3507" i="1" s="1"/>
  <c r="U3507" i="1"/>
  <c r="O3507" i="1"/>
  <c r="AD3507" i="1" s="1"/>
  <c r="AE3507" i="1" s="1"/>
  <c r="AN3506" i="1"/>
  <c r="AK3506" i="1"/>
  <c r="AJ3506" i="1"/>
  <c r="X3506" i="1"/>
  <c r="W3506" i="1"/>
  <c r="V3506" i="1"/>
  <c r="Z3506" i="1" s="1"/>
  <c r="U3506" i="1"/>
  <c r="O3506" i="1"/>
  <c r="AD3506" i="1" s="1"/>
  <c r="AE3506" i="1" s="1"/>
  <c r="AN3505" i="1"/>
  <c r="AK3505" i="1"/>
  <c r="AJ3505" i="1"/>
  <c r="X3505" i="1"/>
  <c r="W3505" i="1"/>
  <c r="V3505" i="1"/>
  <c r="Z3505" i="1" s="1"/>
  <c r="U3505" i="1"/>
  <c r="O3505" i="1"/>
  <c r="AD3505" i="1" s="1"/>
  <c r="AE3505" i="1" s="1"/>
  <c r="AN3504" i="1"/>
  <c r="AK3504" i="1"/>
  <c r="AJ3504" i="1"/>
  <c r="X3504" i="1"/>
  <c r="W3504" i="1"/>
  <c r="V3504" i="1"/>
  <c r="Z3504" i="1" s="1"/>
  <c r="U3504" i="1"/>
  <c r="O3504" i="1"/>
  <c r="AD3504" i="1" s="1"/>
  <c r="AE3504" i="1" s="1"/>
  <c r="AN3503" i="1"/>
  <c r="AK3503" i="1"/>
  <c r="AJ3503" i="1"/>
  <c r="X3503" i="1"/>
  <c r="W3503" i="1"/>
  <c r="V3503" i="1"/>
  <c r="Z3503" i="1" s="1"/>
  <c r="U3503" i="1"/>
  <c r="O3503" i="1"/>
  <c r="AD3503" i="1" s="1"/>
  <c r="AE3503" i="1" s="1"/>
  <c r="AN3502" i="1"/>
  <c r="AK3502" i="1"/>
  <c r="AJ3502" i="1"/>
  <c r="X3502" i="1"/>
  <c r="W3502" i="1"/>
  <c r="V3502" i="1"/>
  <c r="Z3502" i="1" s="1"/>
  <c r="U3502" i="1"/>
  <c r="O3502" i="1"/>
  <c r="AD3502" i="1" s="1"/>
  <c r="AE3502" i="1" s="1"/>
  <c r="AN3501" i="1"/>
  <c r="AK3501" i="1"/>
  <c r="AJ3501" i="1"/>
  <c r="X3501" i="1"/>
  <c r="W3501" i="1"/>
  <c r="V3501" i="1"/>
  <c r="Z3501" i="1" s="1"/>
  <c r="U3501" i="1"/>
  <c r="O3501" i="1"/>
  <c r="AD3501" i="1" s="1"/>
  <c r="AE3501" i="1" s="1"/>
  <c r="AN3500" i="1"/>
  <c r="AK3500" i="1"/>
  <c r="AJ3500" i="1"/>
  <c r="X3500" i="1"/>
  <c r="W3500" i="1"/>
  <c r="V3500" i="1"/>
  <c r="Z3500" i="1" s="1"/>
  <c r="U3500" i="1"/>
  <c r="O3500" i="1"/>
  <c r="AD3500" i="1" s="1"/>
  <c r="AE3500" i="1" s="1"/>
  <c r="AN3499" i="1"/>
  <c r="AK3499" i="1"/>
  <c r="AJ3499" i="1"/>
  <c r="X3499" i="1"/>
  <c r="W3499" i="1"/>
  <c r="V3499" i="1"/>
  <c r="Z3499" i="1" s="1"/>
  <c r="U3499" i="1"/>
  <c r="O3499" i="1"/>
  <c r="AD3499" i="1" s="1"/>
  <c r="AE3499" i="1" s="1"/>
  <c r="AN3498" i="1"/>
  <c r="AK3498" i="1"/>
  <c r="AJ3498" i="1"/>
  <c r="X3498" i="1"/>
  <c r="W3498" i="1"/>
  <c r="V3498" i="1"/>
  <c r="Z3498" i="1" s="1"/>
  <c r="U3498" i="1"/>
  <c r="O3498" i="1"/>
  <c r="AD3498" i="1" s="1"/>
  <c r="AE3498" i="1" s="1"/>
  <c r="AN3497" i="1"/>
  <c r="AK3497" i="1"/>
  <c r="AJ3497" i="1"/>
  <c r="X3497" i="1"/>
  <c r="W3497" i="1"/>
  <c r="V3497" i="1"/>
  <c r="Z3497" i="1" s="1"/>
  <c r="U3497" i="1"/>
  <c r="O3497" i="1"/>
  <c r="AD3497" i="1" s="1"/>
  <c r="AE3497" i="1" s="1"/>
  <c r="AN3496" i="1"/>
  <c r="AK3496" i="1"/>
  <c r="AJ3496" i="1"/>
  <c r="X3496" i="1"/>
  <c r="W3496" i="1"/>
  <c r="V3496" i="1"/>
  <c r="Z3496" i="1" s="1"/>
  <c r="U3496" i="1"/>
  <c r="O3496" i="1"/>
  <c r="AD3496" i="1" s="1"/>
  <c r="AE3496" i="1" s="1"/>
  <c r="AN3495" i="1"/>
  <c r="AK3495" i="1"/>
  <c r="AJ3495" i="1"/>
  <c r="X3495" i="1"/>
  <c r="W3495" i="1"/>
  <c r="V3495" i="1"/>
  <c r="Z3495" i="1" s="1"/>
  <c r="U3495" i="1"/>
  <c r="O3495" i="1"/>
  <c r="AD3495" i="1" s="1"/>
  <c r="AE3495" i="1" s="1"/>
  <c r="AN3494" i="1"/>
  <c r="AK3494" i="1"/>
  <c r="AJ3494" i="1"/>
  <c r="X3494" i="1"/>
  <c r="W3494" i="1"/>
  <c r="V3494" i="1"/>
  <c r="Z3494" i="1" s="1"/>
  <c r="U3494" i="1"/>
  <c r="O3494" i="1"/>
  <c r="AD3494" i="1" s="1"/>
  <c r="AE3494" i="1" s="1"/>
  <c r="AN3493" i="1"/>
  <c r="AK3493" i="1"/>
  <c r="AJ3493" i="1"/>
  <c r="X3493" i="1"/>
  <c r="W3493" i="1"/>
  <c r="V3493" i="1"/>
  <c r="Z3493" i="1" s="1"/>
  <c r="U3493" i="1"/>
  <c r="O3493" i="1"/>
  <c r="AD3493" i="1" s="1"/>
  <c r="AE3493" i="1" s="1"/>
  <c r="AN3492" i="1"/>
  <c r="AK3492" i="1"/>
  <c r="AJ3492" i="1"/>
  <c r="X3492" i="1"/>
  <c r="W3492" i="1"/>
  <c r="V3492" i="1"/>
  <c r="Z3492" i="1" s="1"/>
  <c r="U3492" i="1"/>
  <c r="O3492" i="1"/>
  <c r="AD3492" i="1" s="1"/>
  <c r="AE3492" i="1" s="1"/>
  <c r="AN3491" i="1"/>
  <c r="AK3491" i="1"/>
  <c r="AJ3491" i="1"/>
  <c r="X3491" i="1"/>
  <c r="W3491" i="1"/>
  <c r="V3491" i="1"/>
  <c r="Z3491" i="1" s="1"/>
  <c r="U3491" i="1"/>
  <c r="O3491" i="1"/>
  <c r="AD3491" i="1" s="1"/>
  <c r="AE3491" i="1" s="1"/>
  <c r="AN3490" i="1"/>
  <c r="AK3490" i="1"/>
  <c r="AJ3490" i="1"/>
  <c r="X3490" i="1"/>
  <c r="W3490" i="1"/>
  <c r="V3490" i="1"/>
  <c r="Z3490" i="1" s="1"/>
  <c r="U3490" i="1"/>
  <c r="O3490" i="1"/>
  <c r="AD3490" i="1" s="1"/>
  <c r="AE3490" i="1" s="1"/>
  <c r="AN3489" i="1"/>
  <c r="AK3489" i="1"/>
  <c r="AJ3489" i="1"/>
  <c r="X3489" i="1"/>
  <c r="W3489" i="1"/>
  <c r="V3489" i="1"/>
  <c r="Z3489" i="1" s="1"/>
  <c r="U3489" i="1"/>
  <c r="O3489" i="1"/>
  <c r="AD3489" i="1" s="1"/>
  <c r="AE3489" i="1" s="1"/>
  <c r="AN3488" i="1"/>
  <c r="AK3488" i="1"/>
  <c r="AJ3488" i="1"/>
  <c r="X3488" i="1"/>
  <c r="W3488" i="1"/>
  <c r="V3488" i="1"/>
  <c r="Z3488" i="1" s="1"/>
  <c r="U3488" i="1"/>
  <c r="O3488" i="1"/>
  <c r="AD3488" i="1" s="1"/>
  <c r="AE3488" i="1" s="1"/>
  <c r="AN3487" i="1"/>
  <c r="AK3487" i="1"/>
  <c r="AJ3487" i="1"/>
  <c r="X3487" i="1"/>
  <c r="W3487" i="1"/>
  <c r="V3487" i="1"/>
  <c r="Z3487" i="1" s="1"/>
  <c r="U3487" i="1"/>
  <c r="O3487" i="1"/>
  <c r="AD3487" i="1" s="1"/>
  <c r="AE3487" i="1" s="1"/>
  <c r="AN3486" i="1"/>
  <c r="AK3486" i="1"/>
  <c r="AJ3486" i="1"/>
  <c r="X3486" i="1"/>
  <c r="W3486" i="1"/>
  <c r="V3486" i="1"/>
  <c r="Z3486" i="1" s="1"/>
  <c r="U3486" i="1"/>
  <c r="O3486" i="1"/>
  <c r="AD3486" i="1" s="1"/>
  <c r="AE3486" i="1" s="1"/>
  <c r="AN3485" i="1"/>
  <c r="AK3485" i="1"/>
  <c r="AJ3485" i="1"/>
  <c r="X3485" i="1"/>
  <c r="W3485" i="1"/>
  <c r="V3485" i="1"/>
  <c r="Z3485" i="1" s="1"/>
  <c r="U3485" i="1"/>
  <c r="O3485" i="1"/>
  <c r="AD3485" i="1" s="1"/>
  <c r="AE3485" i="1" s="1"/>
  <c r="AN3484" i="1"/>
  <c r="AK3484" i="1"/>
  <c r="AJ3484" i="1"/>
  <c r="X3484" i="1"/>
  <c r="W3484" i="1"/>
  <c r="V3484" i="1"/>
  <c r="Z3484" i="1" s="1"/>
  <c r="U3484" i="1"/>
  <c r="O3484" i="1"/>
  <c r="AD3484" i="1" s="1"/>
  <c r="AE3484" i="1" s="1"/>
  <c r="AN3483" i="1"/>
  <c r="AK3483" i="1"/>
  <c r="AJ3483" i="1"/>
  <c r="X3483" i="1"/>
  <c r="W3483" i="1"/>
  <c r="V3483" i="1"/>
  <c r="Z3483" i="1" s="1"/>
  <c r="U3483" i="1"/>
  <c r="O3483" i="1"/>
  <c r="AD3483" i="1" s="1"/>
  <c r="AE3483" i="1" s="1"/>
  <c r="AN3482" i="1"/>
  <c r="AK3482" i="1"/>
  <c r="AJ3482" i="1"/>
  <c r="X3482" i="1"/>
  <c r="W3482" i="1"/>
  <c r="V3482" i="1"/>
  <c r="Z3482" i="1" s="1"/>
  <c r="U3482" i="1"/>
  <c r="O3482" i="1"/>
  <c r="AD3482" i="1" s="1"/>
  <c r="AE3482" i="1" s="1"/>
  <c r="AN3481" i="1"/>
  <c r="AK3481" i="1"/>
  <c r="AJ3481" i="1"/>
  <c r="X3481" i="1"/>
  <c r="W3481" i="1"/>
  <c r="V3481" i="1"/>
  <c r="Z3481" i="1" s="1"/>
  <c r="U3481" i="1"/>
  <c r="O3481" i="1"/>
  <c r="AD3481" i="1" s="1"/>
  <c r="AE3481" i="1" s="1"/>
  <c r="AN3480" i="1"/>
  <c r="AK3480" i="1"/>
  <c r="AJ3480" i="1"/>
  <c r="X3480" i="1"/>
  <c r="W3480" i="1"/>
  <c r="V3480" i="1"/>
  <c r="Z3480" i="1" s="1"/>
  <c r="U3480" i="1"/>
  <c r="O3480" i="1"/>
  <c r="AD3480" i="1" s="1"/>
  <c r="AE3480" i="1" s="1"/>
  <c r="AN3479" i="1"/>
  <c r="AK3479" i="1"/>
  <c r="AJ3479" i="1"/>
  <c r="X3479" i="1"/>
  <c r="W3479" i="1"/>
  <c r="V3479" i="1"/>
  <c r="Z3479" i="1" s="1"/>
  <c r="U3479" i="1"/>
  <c r="O3479" i="1"/>
  <c r="AD3479" i="1" s="1"/>
  <c r="AE3479" i="1" s="1"/>
  <c r="AN3478" i="1"/>
  <c r="AK3478" i="1"/>
  <c r="AJ3478" i="1"/>
  <c r="X3478" i="1"/>
  <c r="W3478" i="1"/>
  <c r="V3478" i="1"/>
  <c r="Z3478" i="1" s="1"/>
  <c r="U3478" i="1"/>
  <c r="O3478" i="1"/>
  <c r="AD3478" i="1" s="1"/>
  <c r="AE3478" i="1" s="1"/>
  <c r="AN3477" i="1"/>
  <c r="AK3477" i="1"/>
  <c r="AJ3477" i="1"/>
  <c r="X3477" i="1"/>
  <c r="W3477" i="1"/>
  <c r="V3477" i="1"/>
  <c r="Z3477" i="1" s="1"/>
  <c r="U3477" i="1"/>
  <c r="O3477" i="1"/>
  <c r="AD3477" i="1" s="1"/>
  <c r="AE3477" i="1" s="1"/>
  <c r="AN3476" i="1"/>
  <c r="AK3476" i="1"/>
  <c r="AJ3476" i="1"/>
  <c r="X3476" i="1"/>
  <c r="W3476" i="1"/>
  <c r="V3476" i="1"/>
  <c r="Z3476" i="1" s="1"/>
  <c r="U3476" i="1"/>
  <c r="O3476" i="1"/>
  <c r="AD3476" i="1" s="1"/>
  <c r="AE3476" i="1" s="1"/>
  <c r="AN3475" i="1"/>
  <c r="AK3475" i="1"/>
  <c r="AJ3475" i="1"/>
  <c r="X3475" i="1"/>
  <c r="W3475" i="1"/>
  <c r="V3475" i="1"/>
  <c r="Z3475" i="1" s="1"/>
  <c r="U3475" i="1"/>
  <c r="O3475" i="1"/>
  <c r="AD3475" i="1" s="1"/>
  <c r="AE3475" i="1" s="1"/>
  <c r="AN3474" i="1"/>
  <c r="AK3474" i="1"/>
  <c r="AJ3474" i="1"/>
  <c r="X3474" i="1"/>
  <c r="W3474" i="1"/>
  <c r="V3474" i="1"/>
  <c r="Z3474" i="1" s="1"/>
  <c r="U3474" i="1"/>
  <c r="O3474" i="1"/>
  <c r="AD3474" i="1" s="1"/>
  <c r="AE3474" i="1" s="1"/>
  <c r="AN3473" i="1"/>
  <c r="AK3473" i="1"/>
  <c r="AJ3473" i="1"/>
  <c r="X3473" i="1"/>
  <c r="W3473" i="1"/>
  <c r="V3473" i="1"/>
  <c r="Z3473" i="1" s="1"/>
  <c r="U3473" i="1"/>
  <c r="O3473" i="1"/>
  <c r="AD3473" i="1" s="1"/>
  <c r="AE3473" i="1" s="1"/>
  <c r="AN3472" i="1"/>
  <c r="AK3472" i="1"/>
  <c r="AJ3472" i="1"/>
  <c r="X3472" i="1"/>
  <c r="W3472" i="1"/>
  <c r="V3472" i="1"/>
  <c r="Z3472" i="1" s="1"/>
  <c r="U3472" i="1"/>
  <c r="O3472" i="1"/>
  <c r="AD3472" i="1" s="1"/>
  <c r="AE3472" i="1" s="1"/>
  <c r="AN3471" i="1"/>
  <c r="AK3471" i="1"/>
  <c r="AJ3471" i="1"/>
  <c r="X3471" i="1"/>
  <c r="W3471" i="1"/>
  <c r="V3471" i="1"/>
  <c r="Z3471" i="1" s="1"/>
  <c r="U3471" i="1"/>
  <c r="O3471" i="1"/>
  <c r="AD3471" i="1" s="1"/>
  <c r="AE3471" i="1" s="1"/>
  <c r="AN3470" i="1"/>
  <c r="AK3470" i="1"/>
  <c r="AJ3470" i="1"/>
  <c r="X3470" i="1"/>
  <c r="W3470" i="1"/>
  <c r="V3470" i="1"/>
  <c r="Z3470" i="1" s="1"/>
  <c r="U3470" i="1"/>
  <c r="O3470" i="1"/>
  <c r="AD3470" i="1" s="1"/>
  <c r="AE3470" i="1" s="1"/>
  <c r="AN3469" i="1"/>
  <c r="AK3469" i="1"/>
  <c r="AJ3469" i="1"/>
  <c r="X3469" i="1"/>
  <c r="W3469" i="1"/>
  <c r="V3469" i="1"/>
  <c r="Z3469" i="1" s="1"/>
  <c r="U3469" i="1"/>
  <c r="O3469" i="1"/>
  <c r="AD3469" i="1" s="1"/>
  <c r="AE3469" i="1" s="1"/>
  <c r="AN3468" i="1"/>
  <c r="AK3468" i="1"/>
  <c r="AJ3468" i="1"/>
  <c r="X3468" i="1"/>
  <c r="W3468" i="1"/>
  <c r="V3468" i="1"/>
  <c r="Z3468" i="1" s="1"/>
  <c r="U3468" i="1"/>
  <c r="O3468" i="1"/>
  <c r="AD3468" i="1" s="1"/>
  <c r="AE3468" i="1" s="1"/>
  <c r="AN3467" i="1"/>
  <c r="AK3467" i="1"/>
  <c r="AJ3467" i="1"/>
  <c r="X3467" i="1"/>
  <c r="W3467" i="1"/>
  <c r="V3467" i="1"/>
  <c r="Z3467" i="1" s="1"/>
  <c r="U3467" i="1"/>
  <c r="O3467" i="1"/>
  <c r="AD3467" i="1" s="1"/>
  <c r="AE3467" i="1" s="1"/>
  <c r="AN3466" i="1"/>
  <c r="AK3466" i="1"/>
  <c r="AJ3466" i="1"/>
  <c r="X3466" i="1"/>
  <c r="W3466" i="1"/>
  <c r="V3466" i="1"/>
  <c r="Z3466" i="1" s="1"/>
  <c r="U3466" i="1"/>
  <c r="O3466" i="1"/>
  <c r="AD3466" i="1" s="1"/>
  <c r="AE3466" i="1" s="1"/>
  <c r="AN3465" i="1"/>
  <c r="AK3465" i="1"/>
  <c r="AJ3465" i="1"/>
  <c r="X3465" i="1"/>
  <c r="W3465" i="1"/>
  <c r="V3465" i="1"/>
  <c r="Z3465" i="1" s="1"/>
  <c r="U3465" i="1"/>
  <c r="O3465" i="1"/>
  <c r="AD3465" i="1" s="1"/>
  <c r="AE3465" i="1" s="1"/>
  <c r="AN3464" i="1"/>
  <c r="AK3464" i="1"/>
  <c r="AJ3464" i="1"/>
  <c r="X3464" i="1"/>
  <c r="W3464" i="1"/>
  <c r="V3464" i="1"/>
  <c r="Z3464" i="1" s="1"/>
  <c r="U3464" i="1"/>
  <c r="O3464" i="1"/>
  <c r="AD3464" i="1" s="1"/>
  <c r="AE3464" i="1" s="1"/>
  <c r="AN3463" i="1"/>
  <c r="AK3463" i="1"/>
  <c r="AJ3463" i="1"/>
  <c r="X3463" i="1"/>
  <c r="W3463" i="1"/>
  <c r="V3463" i="1"/>
  <c r="Z3463" i="1" s="1"/>
  <c r="U3463" i="1"/>
  <c r="O3463" i="1"/>
  <c r="AD3463" i="1" s="1"/>
  <c r="AE3463" i="1" s="1"/>
  <c r="AN3462" i="1"/>
  <c r="AK3462" i="1"/>
  <c r="AJ3462" i="1"/>
  <c r="X3462" i="1"/>
  <c r="W3462" i="1"/>
  <c r="V3462" i="1"/>
  <c r="Z3462" i="1" s="1"/>
  <c r="U3462" i="1"/>
  <c r="O3462" i="1"/>
  <c r="AD3462" i="1" s="1"/>
  <c r="AE3462" i="1" s="1"/>
  <c r="AN3461" i="1"/>
  <c r="AK3461" i="1"/>
  <c r="AJ3461" i="1"/>
  <c r="X3461" i="1"/>
  <c r="W3461" i="1"/>
  <c r="V3461" i="1"/>
  <c r="Z3461" i="1" s="1"/>
  <c r="U3461" i="1"/>
  <c r="O3461" i="1"/>
  <c r="AD3461" i="1" s="1"/>
  <c r="AE3461" i="1" s="1"/>
  <c r="AN3460" i="1"/>
  <c r="AK3460" i="1"/>
  <c r="AJ3460" i="1"/>
  <c r="X3460" i="1"/>
  <c r="W3460" i="1"/>
  <c r="V3460" i="1"/>
  <c r="Z3460" i="1" s="1"/>
  <c r="U3460" i="1"/>
  <c r="O3460" i="1"/>
  <c r="AD3460" i="1" s="1"/>
  <c r="AE3460" i="1" s="1"/>
  <c r="AN3459" i="1"/>
  <c r="AK3459" i="1"/>
  <c r="AJ3459" i="1"/>
  <c r="X3459" i="1"/>
  <c r="W3459" i="1"/>
  <c r="V3459" i="1"/>
  <c r="Z3459" i="1" s="1"/>
  <c r="U3459" i="1"/>
  <c r="O3459" i="1"/>
  <c r="AD3459" i="1" s="1"/>
  <c r="AE3459" i="1" s="1"/>
  <c r="AN3458" i="1"/>
  <c r="AK3458" i="1"/>
  <c r="AJ3458" i="1"/>
  <c r="X3458" i="1"/>
  <c r="W3458" i="1"/>
  <c r="V3458" i="1"/>
  <c r="Z3458" i="1" s="1"/>
  <c r="U3458" i="1"/>
  <c r="O3458" i="1"/>
  <c r="AD3458" i="1" s="1"/>
  <c r="AE3458" i="1" s="1"/>
  <c r="AN3457" i="1"/>
  <c r="AK3457" i="1"/>
  <c r="AJ3457" i="1"/>
  <c r="X3457" i="1"/>
  <c r="W3457" i="1"/>
  <c r="V3457" i="1"/>
  <c r="Z3457" i="1" s="1"/>
  <c r="U3457" i="1"/>
  <c r="O3457" i="1"/>
  <c r="AD3457" i="1" s="1"/>
  <c r="AE3457" i="1" s="1"/>
  <c r="AN3456" i="1"/>
  <c r="AK3456" i="1"/>
  <c r="AJ3456" i="1"/>
  <c r="X3456" i="1"/>
  <c r="W3456" i="1"/>
  <c r="V3456" i="1"/>
  <c r="Z3456" i="1" s="1"/>
  <c r="U3456" i="1"/>
  <c r="O3456" i="1"/>
  <c r="AD3456" i="1" s="1"/>
  <c r="AE3456" i="1" s="1"/>
  <c r="AN3455" i="1"/>
  <c r="AK3455" i="1"/>
  <c r="AJ3455" i="1"/>
  <c r="X3455" i="1"/>
  <c r="W3455" i="1"/>
  <c r="V3455" i="1"/>
  <c r="Z3455" i="1" s="1"/>
  <c r="U3455" i="1"/>
  <c r="O3455" i="1"/>
  <c r="AD3455" i="1" s="1"/>
  <c r="AE3455" i="1" s="1"/>
  <c r="AN3454" i="1"/>
  <c r="AK3454" i="1"/>
  <c r="AJ3454" i="1"/>
  <c r="X3454" i="1"/>
  <c r="W3454" i="1"/>
  <c r="V3454" i="1"/>
  <c r="Z3454" i="1" s="1"/>
  <c r="U3454" i="1"/>
  <c r="O3454" i="1"/>
  <c r="AD3454" i="1" s="1"/>
  <c r="AE3454" i="1" s="1"/>
  <c r="AN3453" i="1"/>
  <c r="AK3453" i="1"/>
  <c r="AJ3453" i="1"/>
  <c r="X3453" i="1"/>
  <c r="W3453" i="1"/>
  <c r="V3453" i="1"/>
  <c r="Z3453" i="1" s="1"/>
  <c r="U3453" i="1"/>
  <c r="O3453" i="1"/>
  <c r="AD3453" i="1" s="1"/>
  <c r="AE3453" i="1" s="1"/>
  <c r="AN3452" i="1"/>
  <c r="AK3452" i="1"/>
  <c r="AJ3452" i="1"/>
  <c r="X3452" i="1"/>
  <c r="W3452" i="1"/>
  <c r="V3452" i="1"/>
  <c r="Z3452" i="1" s="1"/>
  <c r="U3452" i="1"/>
  <c r="O3452" i="1"/>
  <c r="AD3452" i="1" s="1"/>
  <c r="AE3452" i="1" s="1"/>
  <c r="AN3451" i="1"/>
  <c r="AK3451" i="1"/>
  <c r="AJ3451" i="1"/>
  <c r="X3451" i="1"/>
  <c r="W3451" i="1"/>
  <c r="V3451" i="1"/>
  <c r="Z3451" i="1" s="1"/>
  <c r="U3451" i="1"/>
  <c r="O3451" i="1"/>
  <c r="AD3451" i="1" s="1"/>
  <c r="AE3451" i="1" s="1"/>
  <c r="AN3450" i="1"/>
  <c r="AK3450" i="1"/>
  <c r="AJ3450" i="1"/>
  <c r="X3450" i="1"/>
  <c r="W3450" i="1"/>
  <c r="V3450" i="1"/>
  <c r="Z3450" i="1" s="1"/>
  <c r="U3450" i="1"/>
  <c r="O3450" i="1"/>
  <c r="AD3450" i="1" s="1"/>
  <c r="AE3450" i="1" s="1"/>
  <c r="AN3449" i="1"/>
  <c r="AK3449" i="1"/>
  <c r="AJ3449" i="1"/>
  <c r="X3449" i="1"/>
  <c r="W3449" i="1"/>
  <c r="V3449" i="1"/>
  <c r="Z3449" i="1" s="1"/>
  <c r="U3449" i="1"/>
  <c r="O3449" i="1"/>
  <c r="AD3449" i="1" s="1"/>
  <c r="AE3449" i="1" s="1"/>
  <c r="AN3448" i="1"/>
  <c r="AK3448" i="1"/>
  <c r="AJ3448" i="1"/>
  <c r="X3448" i="1"/>
  <c r="W3448" i="1"/>
  <c r="V3448" i="1"/>
  <c r="Z3448" i="1" s="1"/>
  <c r="U3448" i="1"/>
  <c r="O3448" i="1"/>
  <c r="AD3448" i="1" s="1"/>
  <c r="AE3448" i="1" s="1"/>
  <c r="AN3447" i="1"/>
  <c r="AK3447" i="1"/>
  <c r="AJ3447" i="1"/>
  <c r="X3447" i="1"/>
  <c r="W3447" i="1"/>
  <c r="V3447" i="1"/>
  <c r="Z3447" i="1" s="1"/>
  <c r="U3447" i="1"/>
  <c r="O3447" i="1"/>
  <c r="AD3447" i="1" s="1"/>
  <c r="AE3447" i="1" s="1"/>
  <c r="AN3446" i="1"/>
  <c r="AK3446" i="1"/>
  <c r="AJ3446" i="1"/>
  <c r="X3446" i="1"/>
  <c r="W3446" i="1"/>
  <c r="V3446" i="1"/>
  <c r="Z3446" i="1" s="1"/>
  <c r="U3446" i="1"/>
  <c r="O3446" i="1"/>
  <c r="AD3446" i="1" s="1"/>
  <c r="AE3446" i="1" s="1"/>
  <c r="AN3445" i="1"/>
  <c r="AK3445" i="1"/>
  <c r="AJ3445" i="1"/>
  <c r="X3445" i="1"/>
  <c r="W3445" i="1"/>
  <c r="V3445" i="1"/>
  <c r="Z3445" i="1" s="1"/>
  <c r="U3445" i="1"/>
  <c r="O3445" i="1"/>
  <c r="AD3445" i="1" s="1"/>
  <c r="AE3445" i="1" s="1"/>
  <c r="AN3444" i="1"/>
  <c r="AK3444" i="1"/>
  <c r="AJ3444" i="1"/>
  <c r="X3444" i="1"/>
  <c r="W3444" i="1"/>
  <c r="V3444" i="1"/>
  <c r="Z3444" i="1" s="1"/>
  <c r="U3444" i="1"/>
  <c r="O3444" i="1"/>
  <c r="AD3444" i="1" s="1"/>
  <c r="AE3444" i="1" s="1"/>
  <c r="AN3443" i="1"/>
  <c r="AK3443" i="1"/>
  <c r="AJ3443" i="1"/>
  <c r="X3443" i="1"/>
  <c r="W3443" i="1"/>
  <c r="V3443" i="1"/>
  <c r="Z3443" i="1" s="1"/>
  <c r="U3443" i="1"/>
  <c r="O3443" i="1"/>
  <c r="AD3443" i="1" s="1"/>
  <c r="AE3443" i="1" s="1"/>
  <c r="AN3442" i="1"/>
  <c r="AK3442" i="1"/>
  <c r="AJ3442" i="1"/>
  <c r="X3442" i="1"/>
  <c r="W3442" i="1"/>
  <c r="V3442" i="1"/>
  <c r="Z3442" i="1" s="1"/>
  <c r="U3442" i="1"/>
  <c r="O3442" i="1"/>
  <c r="AD3442" i="1" s="1"/>
  <c r="AE3442" i="1" s="1"/>
  <c r="AN3441" i="1"/>
  <c r="AK3441" i="1"/>
  <c r="AJ3441" i="1"/>
  <c r="X3441" i="1"/>
  <c r="W3441" i="1"/>
  <c r="V3441" i="1"/>
  <c r="Z3441" i="1" s="1"/>
  <c r="U3441" i="1"/>
  <c r="O3441" i="1"/>
  <c r="AD3441" i="1" s="1"/>
  <c r="AE3441" i="1" s="1"/>
  <c r="AN3440" i="1"/>
  <c r="AK3440" i="1"/>
  <c r="AJ3440" i="1"/>
  <c r="X3440" i="1"/>
  <c r="W3440" i="1"/>
  <c r="V3440" i="1"/>
  <c r="Z3440" i="1" s="1"/>
  <c r="U3440" i="1"/>
  <c r="O3440" i="1"/>
  <c r="AD3440" i="1" s="1"/>
  <c r="AE3440" i="1" s="1"/>
  <c r="AN3439" i="1"/>
  <c r="AK3439" i="1"/>
  <c r="AJ3439" i="1"/>
  <c r="X3439" i="1"/>
  <c r="W3439" i="1"/>
  <c r="V3439" i="1"/>
  <c r="Z3439" i="1" s="1"/>
  <c r="U3439" i="1"/>
  <c r="O3439" i="1"/>
  <c r="AD3439" i="1" s="1"/>
  <c r="AE3439" i="1" s="1"/>
  <c r="AN3438" i="1"/>
  <c r="AK3438" i="1"/>
  <c r="AJ3438" i="1"/>
  <c r="X3438" i="1"/>
  <c r="W3438" i="1"/>
  <c r="V3438" i="1"/>
  <c r="Z3438" i="1" s="1"/>
  <c r="U3438" i="1"/>
  <c r="O3438" i="1"/>
  <c r="AD3438" i="1" s="1"/>
  <c r="AE3438" i="1" s="1"/>
  <c r="AN3437" i="1"/>
  <c r="AK3437" i="1"/>
  <c r="AJ3437" i="1"/>
  <c r="X3437" i="1"/>
  <c r="W3437" i="1"/>
  <c r="V3437" i="1"/>
  <c r="Z3437" i="1" s="1"/>
  <c r="U3437" i="1"/>
  <c r="O3437" i="1"/>
  <c r="AD3437" i="1" s="1"/>
  <c r="AE3437" i="1" s="1"/>
  <c r="AN3436" i="1"/>
  <c r="AK3436" i="1"/>
  <c r="AJ3436" i="1"/>
  <c r="X3436" i="1"/>
  <c r="W3436" i="1"/>
  <c r="V3436" i="1"/>
  <c r="Z3436" i="1" s="1"/>
  <c r="U3436" i="1"/>
  <c r="O3436" i="1"/>
  <c r="AD3436" i="1" s="1"/>
  <c r="AE3436" i="1" s="1"/>
  <c r="AN3435" i="1"/>
  <c r="AK3435" i="1"/>
  <c r="AJ3435" i="1"/>
  <c r="X3435" i="1"/>
  <c r="W3435" i="1"/>
  <c r="V3435" i="1"/>
  <c r="Z3435" i="1" s="1"/>
  <c r="U3435" i="1"/>
  <c r="O3435" i="1"/>
  <c r="AD3435" i="1" s="1"/>
  <c r="AE3435" i="1" s="1"/>
  <c r="AN3434" i="1"/>
  <c r="AK3434" i="1"/>
  <c r="AJ3434" i="1"/>
  <c r="X3434" i="1"/>
  <c r="W3434" i="1"/>
  <c r="V3434" i="1"/>
  <c r="Z3434" i="1" s="1"/>
  <c r="U3434" i="1"/>
  <c r="O3434" i="1"/>
  <c r="AD3434" i="1" s="1"/>
  <c r="AE3434" i="1" s="1"/>
  <c r="AN3433" i="1"/>
  <c r="AK3433" i="1"/>
  <c r="AJ3433" i="1"/>
  <c r="X3433" i="1"/>
  <c r="W3433" i="1"/>
  <c r="V3433" i="1"/>
  <c r="Z3433" i="1" s="1"/>
  <c r="U3433" i="1"/>
  <c r="O3433" i="1"/>
  <c r="AD3433" i="1" s="1"/>
  <c r="AE3433" i="1" s="1"/>
  <c r="AN3432" i="1"/>
  <c r="AK3432" i="1"/>
  <c r="AJ3432" i="1"/>
  <c r="X3432" i="1"/>
  <c r="W3432" i="1"/>
  <c r="V3432" i="1"/>
  <c r="Z3432" i="1" s="1"/>
  <c r="U3432" i="1"/>
  <c r="O3432" i="1"/>
  <c r="AD3432" i="1" s="1"/>
  <c r="AE3432" i="1" s="1"/>
  <c r="AN3431" i="1"/>
  <c r="AK3431" i="1"/>
  <c r="AJ3431" i="1"/>
  <c r="X3431" i="1"/>
  <c r="W3431" i="1"/>
  <c r="V3431" i="1"/>
  <c r="Z3431" i="1" s="1"/>
  <c r="U3431" i="1"/>
  <c r="O3431" i="1"/>
  <c r="AD3431" i="1" s="1"/>
  <c r="AE3431" i="1" s="1"/>
  <c r="AN3430" i="1"/>
  <c r="AK3430" i="1"/>
  <c r="AJ3430" i="1"/>
  <c r="X3430" i="1"/>
  <c r="W3430" i="1"/>
  <c r="V3430" i="1"/>
  <c r="Z3430" i="1" s="1"/>
  <c r="U3430" i="1"/>
  <c r="O3430" i="1"/>
  <c r="AD3430" i="1" s="1"/>
  <c r="AE3430" i="1" s="1"/>
  <c r="AN3429" i="1"/>
  <c r="AK3429" i="1"/>
  <c r="AJ3429" i="1"/>
  <c r="X3429" i="1"/>
  <c r="W3429" i="1"/>
  <c r="V3429" i="1"/>
  <c r="Z3429" i="1" s="1"/>
  <c r="U3429" i="1"/>
  <c r="O3429" i="1"/>
  <c r="AD3429" i="1" s="1"/>
  <c r="AE3429" i="1" s="1"/>
  <c r="AN3428" i="1"/>
  <c r="AK3428" i="1"/>
  <c r="AJ3428" i="1"/>
  <c r="X3428" i="1"/>
  <c r="W3428" i="1"/>
  <c r="V3428" i="1"/>
  <c r="Z3428" i="1" s="1"/>
  <c r="U3428" i="1"/>
  <c r="O3428" i="1"/>
  <c r="AD3428" i="1" s="1"/>
  <c r="AE3428" i="1" s="1"/>
  <c r="AN3427" i="1"/>
  <c r="AK3427" i="1"/>
  <c r="AJ3427" i="1"/>
  <c r="X3427" i="1"/>
  <c r="W3427" i="1"/>
  <c r="V3427" i="1"/>
  <c r="Z3427" i="1" s="1"/>
  <c r="U3427" i="1"/>
  <c r="O3427" i="1"/>
  <c r="AD3427" i="1" s="1"/>
  <c r="AE3427" i="1" s="1"/>
  <c r="AN3426" i="1"/>
  <c r="AK3426" i="1"/>
  <c r="AJ3426" i="1"/>
  <c r="X3426" i="1"/>
  <c r="W3426" i="1"/>
  <c r="V3426" i="1"/>
  <c r="Z3426" i="1" s="1"/>
  <c r="U3426" i="1"/>
  <c r="O3426" i="1"/>
  <c r="AD3426" i="1" s="1"/>
  <c r="AE3426" i="1" s="1"/>
  <c r="AN3425" i="1"/>
  <c r="AK3425" i="1"/>
  <c r="AJ3425" i="1"/>
  <c r="X3425" i="1"/>
  <c r="W3425" i="1"/>
  <c r="V3425" i="1"/>
  <c r="Z3425" i="1" s="1"/>
  <c r="U3425" i="1"/>
  <c r="O3425" i="1"/>
  <c r="AD3425" i="1" s="1"/>
  <c r="AE3425" i="1" s="1"/>
  <c r="AN3424" i="1"/>
  <c r="AK3424" i="1"/>
  <c r="AJ3424" i="1"/>
  <c r="X3424" i="1"/>
  <c r="W3424" i="1"/>
  <c r="V3424" i="1"/>
  <c r="Z3424" i="1" s="1"/>
  <c r="U3424" i="1"/>
  <c r="O3424" i="1"/>
  <c r="AD3424" i="1" s="1"/>
  <c r="AE3424" i="1" s="1"/>
  <c r="AN3423" i="1"/>
  <c r="AK3423" i="1"/>
  <c r="AJ3423" i="1"/>
  <c r="X3423" i="1"/>
  <c r="W3423" i="1"/>
  <c r="V3423" i="1"/>
  <c r="Z3423" i="1" s="1"/>
  <c r="U3423" i="1"/>
  <c r="O3423" i="1"/>
  <c r="AD3423" i="1" s="1"/>
  <c r="AE3423" i="1" s="1"/>
  <c r="AN3422" i="1"/>
  <c r="AK3422" i="1"/>
  <c r="AJ3422" i="1"/>
  <c r="X3422" i="1"/>
  <c r="W3422" i="1"/>
  <c r="V3422" i="1"/>
  <c r="Z3422" i="1" s="1"/>
  <c r="U3422" i="1"/>
  <c r="O3422" i="1"/>
  <c r="AD3422" i="1" s="1"/>
  <c r="AE3422" i="1" s="1"/>
  <c r="AN3421" i="1"/>
  <c r="AK3421" i="1"/>
  <c r="AJ3421" i="1"/>
  <c r="X3421" i="1"/>
  <c r="W3421" i="1"/>
  <c r="V3421" i="1"/>
  <c r="Z3421" i="1" s="1"/>
  <c r="U3421" i="1"/>
  <c r="O3421" i="1"/>
  <c r="AD3421" i="1" s="1"/>
  <c r="AE3421" i="1" s="1"/>
  <c r="AN3420" i="1"/>
  <c r="AK3420" i="1"/>
  <c r="AJ3420" i="1"/>
  <c r="X3420" i="1"/>
  <c r="W3420" i="1"/>
  <c r="V3420" i="1"/>
  <c r="Z3420" i="1" s="1"/>
  <c r="U3420" i="1"/>
  <c r="O3420" i="1"/>
  <c r="AD3420" i="1" s="1"/>
  <c r="AE3420" i="1" s="1"/>
  <c r="AN3419" i="1"/>
  <c r="AK3419" i="1"/>
  <c r="AJ3419" i="1"/>
  <c r="X3419" i="1"/>
  <c r="W3419" i="1"/>
  <c r="V3419" i="1"/>
  <c r="Z3419" i="1" s="1"/>
  <c r="U3419" i="1"/>
  <c r="O3419" i="1"/>
  <c r="AD3419" i="1" s="1"/>
  <c r="AE3419" i="1" s="1"/>
  <c r="AN3418" i="1"/>
  <c r="AK3418" i="1"/>
  <c r="AJ3418" i="1"/>
  <c r="X3418" i="1"/>
  <c r="W3418" i="1"/>
  <c r="V3418" i="1"/>
  <c r="Z3418" i="1" s="1"/>
  <c r="U3418" i="1"/>
  <c r="O3418" i="1"/>
  <c r="AD3418" i="1" s="1"/>
  <c r="AE3418" i="1" s="1"/>
  <c r="AN3417" i="1"/>
  <c r="AK3417" i="1"/>
  <c r="AJ3417" i="1"/>
  <c r="X3417" i="1"/>
  <c r="W3417" i="1"/>
  <c r="V3417" i="1"/>
  <c r="Z3417" i="1" s="1"/>
  <c r="U3417" i="1"/>
  <c r="O3417" i="1"/>
  <c r="AD3417" i="1" s="1"/>
  <c r="AE3417" i="1" s="1"/>
  <c r="AN3416" i="1"/>
  <c r="AK3416" i="1"/>
  <c r="AJ3416" i="1"/>
  <c r="X3416" i="1"/>
  <c r="W3416" i="1"/>
  <c r="V3416" i="1"/>
  <c r="Z3416" i="1" s="1"/>
  <c r="U3416" i="1"/>
  <c r="O3416" i="1"/>
  <c r="AD3416" i="1" s="1"/>
  <c r="AE3416" i="1" s="1"/>
  <c r="AN3415" i="1"/>
  <c r="AK3415" i="1"/>
  <c r="AJ3415" i="1"/>
  <c r="X3415" i="1"/>
  <c r="W3415" i="1"/>
  <c r="V3415" i="1"/>
  <c r="Z3415" i="1" s="1"/>
  <c r="U3415" i="1"/>
  <c r="O3415" i="1"/>
  <c r="AD3415" i="1" s="1"/>
  <c r="AE3415" i="1" s="1"/>
  <c r="AN3414" i="1"/>
  <c r="AK3414" i="1"/>
  <c r="AJ3414" i="1"/>
  <c r="X3414" i="1"/>
  <c r="W3414" i="1"/>
  <c r="V3414" i="1"/>
  <c r="Z3414" i="1" s="1"/>
  <c r="U3414" i="1"/>
  <c r="O3414" i="1"/>
  <c r="AD3414" i="1" s="1"/>
  <c r="AE3414" i="1" s="1"/>
  <c r="AN3413" i="1"/>
  <c r="AK3413" i="1"/>
  <c r="AJ3413" i="1"/>
  <c r="X3413" i="1"/>
  <c r="W3413" i="1"/>
  <c r="V3413" i="1"/>
  <c r="Z3413" i="1" s="1"/>
  <c r="U3413" i="1"/>
  <c r="O3413" i="1"/>
  <c r="AD3413" i="1" s="1"/>
  <c r="AE3413" i="1" s="1"/>
  <c r="AN3412" i="1"/>
  <c r="AK3412" i="1"/>
  <c r="AJ3412" i="1"/>
  <c r="X3412" i="1"/>
  <c r="W3412" i="1"/>
  <c r="V3412" i="1"/>
  <c r="Z3412" i="1" s="1"/>
  <c r="U3412" i="1"/>
  <c r="O3412" i="1"/>
  <c r="AD3412" i="1" s="1"/>
  <c r="AE3412" i="1" s="1"/>
  <c r="AN3411" i="1"/>
  <c r="AK3411" i="1"/>
  <c r="AJ3411" i="1"/>
  <c r="X3411" i="1"/>
  <c r="W3411" i="1"/>
  <c r="V3411" i="1"/>
  <c r="Z3411" i="1" s="1"/>
  <c r="U3411" i="1"/>
  <c r="O3411" i="1"/>
  <c r="AD3411" i="1" s="1"/>
  <c r="AE3411" i="1" s="1"/>
  <c r="AN3410" i="1"/>
  <c r="AK3410" i="1"/>
  <c r="AJ3410" i="1"/>
  <c r="X3410" i="1"/>
  <c r="W3410" i="1"/>
  <c r="V3410" i="1"/>
  <c r="Z3410" i="1" s="1"/>
  <c r="U3410" i="1"/>
  <c r="O3410" i="1"/>
  <c r="AD3410" i="1" s="1"/>
  <c r="AE3410" i="1" s="1"/>
  <c r="AN3409" i="1"/>
  <c r="AK3409" i="1"/>
  <c r="AJ3409" i="1"/>
  <c r="X3409" i="1"/>
  <c r="W3409" i="1"/>
  <c r="V3409" i="1"/>
  <c r="Z3409" i="1" s="1"/>
  <c r="U3409" i="1"/>
  <c r="O3409" i="1"/>
  <c r="AD3409" i="1" s="1"/>
  <c r="AE3409" i="1" s="1"/>
  <c r="AN3408" i="1"/>
  <c r="AK3408" i="1"/>
  <c r="AJ3408" i="1"/>
  <c r="X3408" i="1"/>
  <c r="W3408" i="1"/>
  <c r="V3408" i="1"/>
  <c r="Z3408" i="1" s="1"/>
  <c r="U3408" i="1"/>
  <c r="O3408" i="1"/>
  <c r="AD3408" i="1" s="1"/>
  <c r="AE3408" i="1" s="1"/>
  <c r="AN3407" i="1"/>
  <c r="AK3407" i="1"/>
  <c r="AJ3407" i="1"/>
  <c r="X3407" i="1"/>
  <c r="W3407" i="1"/>
  <c r="V3407" i="1"/>
  <c r="Z3407" i="1" s="1"/>
  <c r="U3407" i="1"/>
  <c r="O3407" i="1"/>
  <c r="AD3407" i="1" s="1"/>
  <c r="AE3407" i="1" s="1"/>
  <c r="AN3406" i="1"/>
  <c r="AK3406" i="1"/>
  <c r="AJ3406" i="1"/>
  <c r="X3406" i="1"/>
  <c r="W3406" i="1"/>
  <c r="V3406" i="1"/>
  <c r="Z3406" i="1" s="1"/>
  <c r="U3406" i="1"/>
  <c r="O3406" i="1"/>
  <c r="AD3406" i="1" s="1"/>
  <c r="AE3406" i="1" s="1"/>
  <c r="AN3405" i="1"/>
  <c r="AK3405" i="1"/>
  <c r="AJ3405" i="1"/>
  <c r="X3405" i="1"/>
  <c r="W3405" i="1"/>
  <c r="V3405" i="1"/>
  <c r="Z3405" i="1" s="1"/>
  <c r="U3405" i="1"/>
  <c r="O3405" i="1"/>
  <c r="AD3405" i="1" s="1"/>
  <c r="AE3405" i="1" s="1"/>
  <c r="AN3404" i="1"/>
  <c r="AK3404" i="1"/>
  <c r="AJ3404" i="1"/>
  <c r="X3404" i="1"/>
  <c r="W3404" i="1"/>
  <c r="V3404" i="1"/>
  <c r="Z3404" i="1" s="1"/>
  <c r="U3404" i="1"/>
  <c r="O3404" i="1"/>
  <c r="AD3404" i="1" s="1"/>
  <c r="AE3404" i="1" s="1"/>
  <c r="AN3403" i="1"/>
  <c r="AK3403" i="1"/>
  <c r="AJ3403" i="1"/>
  <c r="X3403" i="1"/>
  <c r="W3403" i="1"/>
  <c r="V3403" i="1"/>
  <c r="Z3403" i="1" s="1"/>
  <c r="U3403" i="1"/>
  <c r="O3403" i="1"/>
  <c r="AD3403" i="1" s="1"/>
  <c r="AE3403" i="1" s="1"/>
  <c r="AN3402" i="1"/>
  <c r="AK3402" i="1"/>
  <c r="AJ3402" i="1"/>
  <c r="X3402" i="1"/>
  <c r="W3402" i="1"/>
  <c r="V3402" i="1"/>
  <c r="Z3402" i="1" s="1"/>
  <c r="U3402" i="1"/>
  <c r="O3402" i="1"/>
  <c r="AD3402" i="1" s="1"/>
  <c r="AE3402" i="1" s="1"/>
  <c r="AN3401" i="1"/>
  <c r="AK3401" i="1"/>
  <c r="AJ3401" i="1"/>
  <c r="X3401" i="1"/>
  <c r="W3401" i="1"/>
  <c r="V3401" i="1"/>
  <c r="Z3401" i="1" s="1"/>
  <c r="U3401" i="1"/>
  <c r="O3401" i="1"/>
  <c r="AD3401" i="1" s="1"/>
  <c r="AE3401" i="1" s="1"/>
  <c r="AN3400" i="1"/>
  <c r="AK3400" i="1"/>
  <c r="AJ3400" i="1"/>
  <c r="X3400" i="1"/>
  <c r="W3400" i="1"/>
  <c r="V3400" i="1"/>
  <c r="Z3400" i="1" s="1"/>
  <c r="U3400" i="1"/>
  <c r="O3400" i="1"/>
  <c r="AD3400" i="1" s="1"/>
  <c r="AE3400" i="1" s="1"/>
  <c r="AN3399" i="1"/>
  <c r="AK3399" i="1"/>
  <c r="AJ3399" i="1"/>
  <c r="X3399" i="1"/>
  <c r="W3399" i="1"/>
  <c r="V3399" i="1"/>
  <c r="Z3399" i="1" s="1"/>
  <c r="U3399" i="1"/>
  <c r="O3399" i="1"/>
  <c r="AD3399" i="1" s="1"/>
  <c r="AE3399" i="1" s="1"/>
  <c r="AN3398" i="1"/>
  <c r="AK3398" i="1"/>
  <c r="AJ3398" i="1"/>
  <c r="X3398" i="1"/>
  <c r="W3398" i="1"/>
  <c r="V3398" i="1"/>
  <c r="Z3398" i="1" s="1"/>
  <c r="U3398" i="1"/>
  <c r="O3398" i="1"/>
  <c r="AD3398" i="1" s="1"/>
  <c r="AE3398" i="1" s="1"/>
  <c r="AN3397" i="1"/>
  <c r="AK3397" i="1"/>
  <c r="AJ3397" i="1"/>
  <c r="X3397" i="1"/>
  <c r="W3397" i="1"/>
  <c r="V3397" i="1"/>
  <c r="Z3397" i="1" s="1"/>
  <c r="U3397" i="1"/>
  <c r="O3397" i="1"/>
  <c r="AD3397" i="1" s="1"/>
  <c r="AE3397" i="1" s="1"/>
  <c r="AN3396" i="1"/>
  <c r="AK3396" i="1"/>
  <c r="AJ3396" i="1"/>
  <c r="X3396" i="1"/>
  <c r="W3396" i="1"/>
  <c r="V3396" i="1"/>
  <c r="Z3396" i="1" s="1"/>
  <c r="U3396" i="1"/>
  <c r="O3396" i="1"/>
  <c r="AD3396" i="1" s="1"/>
  <c r="AE3396" i="1" s="1"/>
  <c r="AN3395" i="1"/>
  <c r="AK3395" i="1"/>
  <c r="AJ3395" i="1"/>
  <c r="X3395" i="1"/>
  <c r="W3395" i="1"/>
  <c r="V3395" i="1"/>
  <c r="Z3395" i="1" s="1"/>
  <c r="U3395" i="1"/>
  <c r="O3395" i="1"/>
  <c r="AD3395" i="1" s="1"/>
  <c r="AE3395" i="1" s="1"/>
  <c r="AN3394" i="1"/>
  <c r="AK3394" i="1"/>
  <c r="AJ3394" i="1"/>
  <c r="X3394" i="1"/>
  <c r="W3394" i="1"/>
  <c r="V3394" i="1"/>
  <c r="Z3394" i="1" s="1"/>
  <c r="U3394" i="1"/>
  <c r="O3394" i="1"/>
  <c r="AD3394" i="1" s="1"/>
  <c r="AE3394" i="1" s="1"/>
  <c r="AN3393" i="1"/>
  <c r="AK3393" i="1"/>
  <c r="AJ3393" i="1"/>
  <c r="X3393" i="1"/>
  <c r="W3393" i="1"/>
  <c r="V3393" i="1"/>
  <c r="Z3393" i="1" s="1"/>
  <c r="U3393" i="1"/>
  <c r="O3393" i="1"/>
  <c r="AD3393" i="1" s="1"/>
  <c r="AE3393" i="1" s="1"/>
  <c r="AN3392" i="1"/>
  <c r="AK3392" i="1"/>
  <c r="AJ3392" i="1"/>
  <c r="X3392" i="1"/>
  <c r="W3392" i="1"/>
  <c r="V3392" i="1"/>
  <c r="Z3392" i="1" s="1"/>
  <c r="U3392" i="1"/>
  <c r="O3392" i="1"/>
  <c r="AD3392" i="1" s="1"/>
  <c r="AE3392" i="1" s="1"/>
  <c r="AN3391" i="1"/>
  <c r="AK3391" i="1"/>
  <c r="AJ3391" i="1"/>
  <c r="X3391" i="1"/>
  <c r="W3391" i="1"/>
  <c r="V3391" i="1"/>
  <c r="Z3391" i="1" s="1"/>
  <c r="U3391" i="1"/>
  <c r="O3391" i="1"/>
  <c r="AD3391" i="1" s="1"/>
  <c r="AE3391" i="1" s="1"/>
  <c r="AN3390" i="1"/>
  <c r="AK3390" i="1"/>
  <c r="AJ3390" i="1"/>
  <c r="X3390" i="1"/>
  <c r="W3390" i="1"/>
  <c r="V3390" i="1"/>
  <c r="Z3390" i="1" s="1"/>
  <c r="U3390" i="1"/>
  <c r="O3390" i="1"/>
  <c r="AD3390" i="1" s="1"/>
  <c r="AE3390" i="1" s="1"/>
  <c r="AN3389" i="1"/>
  <c r="AK3389" i="1"/>
  <c r="AJ3389" i="1"/>
  <c r="X3389" i="1"/>
  <c r="W3389" i="1"/>
  <c r="V3389" i="1"/>
  <c r="Z3389" i="1" s="1"/>
  <c r="U3389" i="1"/>
  <c r="O3389" i="1"/>
  <c r="AD3389" i="1" s="1"/>
  <c r="AE3389" i="1" s="1"/>
  <c r="AN3388" i="1"/>
  <c r="AK3388" i="1"/>
  <c r="AJ3388" i="1"/>
  <c r="X3388" i="1"/>
  <c r="W3388" i="1"/>
  <c r="V3388" i="1"/>
  <c r="Z3388" i="1" s="1"/>
  <c r="U3388" i="1"/>
  <c r="O3388" i="1"/>
  <c r="AD3388" i="1" s="1"/>
  <c r="AE3388" i="1" s="1"/>
  <c r="AN3387" i="1"/>
  <c r="AK3387" i="1"/>
  <c r="AJ3387" i="1"/>
  <c r="X3387" i="1"/>
  <c r="W3387" i="1"/>
  <c r="V3387" i="1"/>
  <c r="Z3387" i="1" s="1"/>
  <c r="U3387" i="1"/>
  <c r="O3387" i="1"/>
  <c r="AD3387" i="1" s="1"/>
  <c r="AE3387" i="1" s="1"/>
  <c r="AN3386" i="1"/>
  <c r="AK3386" i="1"/>
  <c r="AJ3386" i="1"/>
  <c r="X3386" i="1"/>
  <c r="W3386" i="1"/>
  <c r="V3386" i="1"/>
  <c r="Z3386" i="1" s="1"/>
  <c r="U3386" i="1"/>
  <c r="O3386" i="1"/>
  <c r="AD3386" i="1" s="1"/>
  <c r="AE3386" i="1" s="1"/>
  <c r="AN3385" i="1"/>
  <c r="AK3385" i="1"/>
  <c r="AJ3385" i="1"/>
  <c r="X3385" i="1"/>
  <c r="W3385" i="1"/>
  <c r="V3385" i="1"/>
  <c r="Z3385" i="1" s="1"/>
  <c r="U3385" i="1"/>
  <c r="O3385" i="1"/>
  <c r="AD3385" i="1" s="1"/>
  <c r="AE3385" i="1" s="1"/>
  <c r="AN3384" i="1"/>
  <c r="AK3384" i="1"/>
  <c r="AJ3384" i="1"/>
  <c r="X3384" i="1"/>
  <c r="W3384" i="1"/>
  <c r="V3384" i="1"/>
  <c r="Z3384" i="1" s="1"/>
  <c r="U3384" i="1"/>
  <c r="O3384" i="1"/>
  <c r="AD3384" i="1" s="1"/>
  <c r="AE3384" i="1" s="1"/>
  <c r="AN3383" i="1"/>
  <c r="AK3383" i="1"/>
  <c r="AJ3383" i="1"/>
  <c r="X3383" i="1"/>
  <c r="W3383" i="1"/>
  <c r="V3383" i="1"/>
  <c r="Z3383" i="1" s="1"/>
  <c r="U3383" i="1"/>
  <c r="O3383" i="1"/>
  <c r="AD3383" i="1" s="1"/>
  <c r="AE3383" i="1" s="1"/>
  <c r="AN3382" i="1"/>
  <c r="AK3382" i="1"/>
  <c r="AJ3382" i="1"/>
  <c r="X3382" i="1"/>
  <c r="W3382" i="1"/>
  <c r="V3382" i="1"/>
  <c r="Z3382" i="1" s="1"/>
  <c r="U3382" i="1"/>
  <c r="O3382" i="1"/>
  <c r="AD3382" i="1" s="1"/>
  <c r="AE3382" i="1" s="1"/>
  <c r="AN3381" i="1"/>
  <c r="AK3381" i="1"/>
  <c r="AJ3381" i="1"/>
  <c r="X3381" i="1"/>
  <c r="W3381" i="1"/>
  <c r="V3381" i="1"/>
  <c r="Z3381" i="1" s="1"/>
  <c r="U3381" i="1"/>
  <c r="O3381" i="1"/>
  <c r="AD3381" i="1" s="1"/>
  <c r="AE3381" i="1" s="1"/>
  <c r="AN3380" i="1"/>
  <c r="AK3380" i="1"/>
  <c r="AJ3380" i="1"/>
  <c r="X3380" i="1"/>
  <c r="W3380" i="1"/>
  <c r="V3380" i="1"/>
  <c r="Z3380" i="1" s="1"/>
  <c r="U3380" i="1"/>
  <c r="O3380" i="1"/>
  <c r="AD3380" i="1" s="1"/>
  <c r="AE3380" i="1" s="1"/>
  <c r="AN3379" i="1"/>
  <c r="AK3379" i="1"/>
  <c r="AJ3379" i="1"/>
  <c r="X3379" i="1"/>
  <c r="W3379" i="1"/>
  <c r="V3379" i="1"/>
  <c r="Z3379" i="1" s="1"/>
  <c r="U3379" i="1"/>
  <c r="O3379" i="1"/>
  <c r="AD3379" i="1" s="1"/>
  <c r="AE3379" i="1" s="1"/>
  <c r="AN3378" i="1"/>
  <c r="AK3378" i="1"/>
  <c r="AJ3378" i="1"/>
  <c r="X3378" i="1"/>
  <c r="W3378" i="1"/>
  <c r="V3378" i="1"/>
  <c r="Z3378" i="1" s="1"/>
  <c r="U3378" i="1"/>
  <c r="O3378" i="1"/>
  <c r="AD3378" i="1" s="1"/>
  <c r="AE3378" i="1" s="1"/>
  <c r="AN3377" i="1"/>
  <c r="AK3377" i="1"/>
  <c r="AJ3377" i="1"/>
  <c r="X3377" i="1"/>
  <c r="W3377" i="1"/>
  <c r="V3377" i="1"/>
  <c r="Z3377" i="1" s="1"/>
  <c r="U3377" i="1"/>
  <c r="O3377" i="1"/>
  <c r="AD3377" i="1" s="1"/>
  <c r="AE3377" i="1" s="1"/>
  <c r="AN3376" i="1"/>
  <c r="AK3376" i="1"/>
  <c r="AJ3376" i="1"/>
  <c r="X3376" i="1"/>
  <c r="W3376" i="1"/>
  <c r="V3376" i="1"/>
  <c r="Z3376" i="1" s="1"/>
  <c r="U3376" i="1"/>
  <c r="O3376" i="1"/>
  <c r="AD3376" i="1" s="1"/>
  <c r="AE3376" i="1" s="1"/>
  <c r="AN3375" i="1"/>
  <c r="AK3375" i="1"/>
  <c r="AJ3375" i="1"/>
  <c r="X3375" i="1"/>
  <c r="W3375" i="1"/>
  <c r="V3375" i="1"/>
  <c r="Z3375" i="1" s="1"/>
  <c r="U3375" i="1"/>
  <c r="O3375" i="1"/>
  <c r="AD3375" i="1" s="1"/>
  <c r="AE3375" i="1" s="1"/>
  <c r="AN3374" i="1"/>
  <c r="AK3374" i="1"/>
  <c r="AJ3374" i="1"/>
  <c r="X3374" i="1"/>
  <c r="W3374" i="1"/>
  <c r="V3374" i="1"/>
  <c r="Z3374" i="1" s="1"/>
  <c r="U3374" i="1"/>
  <c r="O3374" i="1"/>
  <c r="AD3374" i="1" s="1"/>
  <c r="AE3374" i="1" s="1"/>
  <c r="AN3373" i="1"/>
  <c r="AK3373" i="1"/>
  <c r="AJ3373" i="1"/>
  <c r="X3373" i="1"/>
  <c r="W3373" i="1"/>
  <c r="V3373" i="1"/>
  <c r="Z3373" i="1" s="1"/>
  <c r="U3373" i="1"/>
  <c r="O3373" i="1"/>
  <c r="AD3373" i="1" s="1"/>
  <c r="AE3373" i="1" s="1"/>
  <c r="AN3372" i="1"/>
  <c r="AK3372" i="1"/>
  <c r="AJ3372" i="1"/>
  <c r="X3372" i="1"/>
  <c r="W3372" i="1"/>
  <c r="V3372" i="1"/>
  <c r="Z3372" i="1" s="1"/>
  <c r="U3372" i="1"/>
  <c r="O3372" i="1"/>
  <c r="AD3372" i="1" s="1"/>
  <c r="AE3372" i="1" s="1"/>
  <c r="AN3371" i="1"/>
  <c r="AK3371" i="1"/>
  <c r="AJ3371" i="1"/>
  <c r="X3371" i="1"/>
  <c r="W3371" i="1"/>
  <c r="V3371" i="1"/>
  <c r="Z3371" i="1" s="1"/>
  <c r="U3371" i="1"/>
  <c r="O3371" i="1"/>
  <c r="AD3371" i="1" s="1"/>
  <c r="AE3371" i="1" s="1"/>
  <c r="AN3370" i="1"/>
  <c r="AK3370" i="1"/>
  <c r="AJ3370" i="1"/>
  <c r="X3370" i="1"/>
  <c r="W3370" i="1"/>
  <c r="V3370" i="1"/>
  <c r="Z3370" i="1" s="1"/>
  <c r="U3370" i="1"/>
  <c r="O3370" i="1"/>
  <c r="AD3370" i="1" s="1"/>
  <c r="AE3370" i="1" s="1"/>
  <c r="AN3369" i="1"/>
  <c r="AK3369" i="1"/>
  <c r="AJ3369" i="1"/>
  <c r="X3369" i="1"/>
  <c r="W3369" i="1"/>
  <c r="V3369" i="1"/>
  <c r="Z3369" i="1" s="1"/>
  <c r="U3369" i="1"/>
  <c r="O3369" i="1"/>
  <c r="AD3369" i="1" s="1"/>
  <c r="AE3369" i="1" s="1"/>
  <c r="AN3368" i="1"/>
  <c r="AK3368" i="1"/>
  <c r="AJ3368" i="1"/>
  <c r="X3368" i="1"/>
  <c r="W3368" i="1"/>
  <c r="V3368" i="1"/>
  <c r="Z3368" i="1" s="1"/>
  <c r="U3368" i="1"/>
  <c r="O3368" i="1"/>
  <c r="AD3368" i="1" s="1"/>
  <c r="AE3368" i="1" s="1"/>
  <c r="AN3367" i="1"/>
  <c r="AK3367" i="1"/>
  <c r="AJ3367" i="1"/>
  <c r="X3367" i="1"/>
  <c r="W3367" i="1"/>
  <c r="V3367" i="1"/>
  <c r="Z3367" i="1" s="1"/>
  <c r="U3367" i="1"/>
  <c r="O3367" i="1"/>
  <c r="AD3367" i="1" s="1"/>
  <c r="AE3367" i="1" s="1"/>
  <c r="AN3366" i="1"/>
  <c r="AK3366" i="1"/>
  <c r="AJ3366" i="1"/>
  <c r="X3366" i="1"/>
  <c r="W3366" i="1"/>
  <c r="V3366" i="1"/>
  <c r="Z3366" i="1" s="1"/>
  <c r="U3366" i="1"/>
  <c r="O3366" i="1"/>
  <c r="AD3366" i="1" s="1"/>
  <c r="AE3366" i="1" s="1"/>
  <c r="AN3365" i="1"/>
  <c r="AK3365" i="1"/>
  <c r="AJ3365" i="1"/>
  <c r="X3365" i="1"/>
  <c r="W3365" i="1"/>
  <c r="V3365" i="1"/>
  <c r="Z3365" i="1" s="1"/>
  <c r="U3365" i="1"/>
  <c r="O3365" i="1"/>
  <c r="AD3365" i="1" s="1"/>
  <c r="AE3365" i="1" s="1"/>
  <c r="AN3364" i="1"/>
  <c r="AK3364" i="1"/>
  <c r="AJ3364" i="1"/>
  <c r="X3364" i="1"/>
  <c r="W3364" i="1"/>
  <c r="V3364" i="1"/>
  <c r="Z3364" i="1" s="1"/>
  <c r="U3364" i="1"/>
  <c r="O3364" i="1"/>
  <c r="AD3364" i="1" s="1"/>
  <c r="AE3364" i="1" s="1"/>
  <c r="AN3363" i="1"/>
  <c r="AK3363" i="1"/>
  <c r="AJ3363" i="1"/>
  <c r="X3363" i="1"/>
  <c r="W3363" i="1"/>
  <c r="V3363" i="1"/>
  <c r="Z3363" i="1" s="1"/>
  <c r="U3363" i="1"/>
  <c r="O3363" i="1"/>
  <c r="AD3363" i="1" s="1"/>
  <c r="AE3363" i="1" s="1"/>
  <c r="AN3362" i="1"/>
  <c r="AK3362" i="1"/>
  <c r="AJ3362" i="1"/>
  <c r="X3362" i="1"/>
  <c r="W3362" i="1"/>
  <c r="V3362" i="1"/>
  <c r="Z3362" i="1" s="1"/>
  <c r="U3362" i="1"/>
  <c r="O3362" i="1"/>
  <c r="AD3362" i="1" s="1"/>
  <c r="AE3362" i="1" s="1"/>
  <c r="AN3361" i="1"/>
  <c r="AK3361" i="1"/>
  <c r="AJ3361" i="1"/>
  <c r="X3361" i="1"/>
  <c r="W3361" i="1"/>
  <c r="V3361" i="1"/>
  <c r="Z3361" i="1" s="1"/>
  <c r="U3361" i="1"/>
  <c r="O3361" i="1"/>
  <c r="AD3361" i="1" s="1"/>
  <c r="AE3361" i="1" s="1"/>
  <c r="AN3360" i="1"/>
  <c r="AK3360" i="1"/>
  <c r="AJ3360" i="1"/>
  <c r="X3360" i="1"/>
  <c r="W3360" i="1"/>
  <c r="V3360" i="1"/>
  <c r="Z3360" i="1" s="1"/>
  <c r="U3360" i="1"/>
  <c r="O3360" i="1"/>
  <c r="AD3360" i="1" s="1"/>
  <c r="AE3360" i="1" s="1"/>
  <c r="AN3359" i="1"/>
  <c r="AK3359" i="1"/>
  <c r="AJ3359" i="1"/>
  <c r="X3359" i="1"/>
  <c r="W3359" i="1"/>
  <c r="V3359" i="1"/>
  <c r="Z3359" i="1" s="1"/>
  <c r="U3359" i="1"/>
  <c r="O3359" i="1"/>
  <c r="AD3359" i="1" s="1"/>
  <c r="AE3359" i="1" s="1"/>
  <c r="AN3358" i="1"/>
  <c r="AK3358" i="1"/>
  <c r="AJ3358" i="1"/>
  <c r="X3358" i="1"/>
  <c r="W3358" i="1"/>
  <c r="V3358" i="1"/>
  <c r="Z3358" i="1" s="1"/>
  <c r="U3358" i="1"/>
  <c r="O3358" i="1"/>
  <c r="AD3358" i="1" s="1"/>
  <c r="AE3358" i="1" s="1"/>
  <c r="AN3357" i="1"/>
  <c r="AK3357" i="1"/>
  <c r="AJ3357" i="1"/>
  <c r="X3357" i="1"/>
  <c r="W3357" i="1"/>
  <c r="V3357" i="1"/>
  <c r="Z3357" i="1" s="1"/>
  <c r="U3357" i="1"/>
  <c r="O3357" i="1"/>
  <c r="AD3357" i="1" s="1"/>
  <c r="AE3357" i="1" s="1"/>
  <c r="AN3356" i="1"/>
  <c r="AK3356" i="1"/>
  <c r="AJ3356" i="1"/>
  <c r="X3356" i="1"/>
  <c r="W3356" i="1"/>
  <c r="V3356" i="1"/>
  <c r="Z3356" i="1" s="1"/>
  <c r="U3356" i="1"/>
  <c r="O3356" i="1"/>
  <c r="AD3356" i="1" s="1"/>
  <c r="AE3356" i="1" s="1"/>
  <c r="AN3355" i="1"/>
  <c r="AK3355" i="1"/>
  <c r="AJ3355" i="1"/>
  <c r="X3355" i="1"/>
  <c r="W3355" i="1"/>
  <c r="V3355" i="1"/>
  <c r="Z3355" i="1" s="1"/>
  <c r="U3355" i="1"/>
  <c r="O3355" i="1"/>
  <c r="AD3355" i="1" s="1"/>
  <c r="AE3355" i="1" s="1"/>
  <c r="AN3354" i="1"/>
  <c r="AK3354" i="1"/>
  <c r="AJ3354" i="1"/>
  <c r="X3354" i="1"/>
  <c r="W3354" i="1"/>
  <c r="V3354" i="1"/>
  <c r="Z3354" i="1" s="1"/>
  <c r="U3354" i="1"/>
  <c r="O3354" i="1"/>
  <c r="AD3354" i="1" s="1"/>
  <c r="AE3354" i="1" s="1"/>
  <c r="AN3353" i="1"/>
  <c r="AK3353" i="1"/>
  <c r="AJ3353" i="1"/>
  <c r="X3353" i="1"/>
  <c r="W3353" i="1"/>
  <c r="V3353" i="1"/>
  <c r="Z3353" i="1" s="1"/>
  <c r="U3353" i="1"/>
  <c r="O3353" i="1"/>
  <c r="AD3353" i="1" s="1"/>
  <c r="AE3353" i="1" s="1"/>
  <c r="AN3352" i="1"/>
  <c r="AK3352" i="1"/>
  <c r="AJ3352" i="1"/>
  <c r="X3352" i="1"/>
  <c r="W3352" i="1"/>
  <c r="V3352" i="1"/>
  <c r="Z3352" i="1" s="1"/>
  <c r="U3352" i="1"/>
  <c r="O3352" i="1"/>
  <c r="AD3352" i="1" s="1"/>
  <c r="AE3352" i="1" s="1"/>
  <c r="AN3351" i="1"/>
  <c r="AK3351" i="1"/>
  <c r="AJ3351" i="1"/>
  <c r="X3351" i="1"/>
  <c r="W3351" i="1"/>
  <c r="V3351" i="1"/>
  <c r="Z3351" i="1" s="1"/>
  <c r="U3351" i="1"/>
  <c r="O3351" i="1"/>
  <c r="AD3351" i="1" s="1"/>
  <c r="AE3351" i="1" s="1"/>
  <c r="AN3350" i="1"/>
  <c r="AK3350" i="1"/>
  <c r="AJ3350" i="1"/>
  <c r="X3350" i="1"/>
  <c r="W3350" i="1"/>
  <c r="V3350" i="1"/>
  <c r="Z3350" i="1" s="1"/>
  <c r="U3350" i="1"/>
  <c r="O3350" i="1"/>
  <c r="AD3350" i="1" s="1"/>
  <c r="AE3350" i="1" s="1"/>
  <c r="AN3349" i="1"/>
  <c r="AK3349" i="1"/>
  <c r="AJ3349" i="1"/>
  <c r="X3349" i="1"/>
  <c r="W3349" i="1"/>
  <c r="V3349" i="1"/>
  <c r="Z3349" i="1" s="1"/>
  <c r="U3349" i="1"/>
  <c r="O3349" i="1"/>
  <c r="AD3349" i="1" s="1"/>
  <c r="AE3349" i="1" s="1"/>
  <c r="AN3348" i="1"/>
  <c r="AK3348" i="1"/>
  <c r="AJ3348" i="1"/>
  <c r="X3348" i="1"/>
  <c r="W3348" i="1"/>
  <c r="V3348" i="1"/>
  <c r="Z3348" i="1" s="1"/>
  <c r="U3348" i="1"/>
  <c r="O3348" i="1"/>
  <c r="AD3348" i="1" s="1"/>
  <c r="AE3348" i="1" s="1"/>
  <c r="AN3347" i="1"/>
  <c r="AK3347" i="1"/>
  <c r="AJ3347" i="1"/>
  <c r="X3347" i="1"/>
  <c r="W3347" i="1"/>
  <c r="V3347" i="1"/>
  <c r="Z3347" i="1" s="1"/>
  <c r="U3347" i="1"/>
  <c r="O3347" i="1"/>
  <c r="AD3347" i="1" s="1"/>
  <c r="AE3347" i="1" s="1"/>
  <c r="AN3346" i="1"/>
  <c r="AK3346" i="1"/>
  <c r="AJ3346" i="1"/>
  <c r="X3346" i="1"/>
  <c r="W3346" i="1"/>
  <c r="V3346" i="1"/>
  <c r="Z3346" i="1" s="1"/>
  <c r="U3346" i="1"/>
  <c r="O3346" i="1"/>
  <c r="AD3346" i="1" s="1"/>
  <c r="AE3346" i="1" s="1"/>
  <c r="AN3345" i="1"/>
  <c r="AK3345" i="1"/>
  <c r="AJ3345" i="1"/>
  <c r="X3345" i="1"/>
  <c r="W3345" i="1"/>
  <c r="V3345" i="1"/>
  <c r="Z3345" i="1" s="1"/>
  <c r="U3345" i="1"/>
  <c r="O3345" i="1"/>
  <c r="AD3345" i="1" s="1"/>
  <c r="AE3345" i="1" s="1"/>
  <c r="AN3344" i="1"/>
  <c r="AK3344" i="1"/>
  <c r="AJ3344" i="1"/>
  <c r="X3344" i="1"/>
  <c r="W3344" i="1"/>
  <c r="V3344" i="1"/>
  <c r="Z3344" i="1" s="1"/>
  <c r="U3344" i="1"/>
  <c r="O3344" i="1"/>
  <c r="AD3344" i="1" s="1"/>
  <c r="AE3344" i="1" s="1"/>
  <c r="AN3343" i="1"/>
  <c r="AK3343" i="1"/>
  <c r="AJ3343" i="1"/>
  <c r="X3343" i="1"/>
  <c r="W3343" i="1"/>
  <c r="V3343" i="1"/>
  <c r="Z3343" i="1" s="1"/>
  <c r="U3343" i="1"/>
  <c r="O3343" i="1"/>
  <c r="AD3343" i="1" s="1"/>
  <c r="AE3343" i="1" s="1"/>
  <c r="AN3342" i="1"/>
  <c r="AK3342" i="1"/>
  <c r="AJ3342" i="1"/>
  <c r="X3342" i="1"/>
  <c r="W3342" i="1"/>
  <c r="V3342" i="1"/>
  <c r="Z3342" i="1" s="1"/>
  <c r="U3342" i="1"/>
  <c r="O3342" i="1"/>
  <c r="AD3342" i="1" s="1"/>
  <c r="AE3342" i="1" s="1"/>
  <c r="AN3341" i="1"/>
  <c r="AK3341" i="1"/>
  <c r="AJ3341" i="1"/>
  <c r="X3341" i="1"/>
  <c r="W3341" i="1"/>
  <c r="V3341" i="1"/>
  <c r="Z3341" i="1" s="1"/>
  <c r="U3341" i="1"/>
  <c r="O3341" i="1"/>
  <c r="AD3341" i="1" s="1"/>
  <c r="AE3341" i="1" s="1"/>
  <c r="AN3340" i="1"/>
  <c r="AK3340" i="1"/>
  <c r="AJ3340" i="1"/>
  <c r="X3340" i="1"/>
  <c r="W3340" i="1"/>
  <c r="V3340" i="1"/>
  <c r="Z3340" i="1" s="1"/>
  <c r="U3340" i="1"/>
  <c r="O3340" i="1"/>
  <c r="AD3340" i="1" s="1"/>
  <c r="AE3340" i="1" s="1"/>
  <c r="AN3339" i="1"/>
  <c r="AK3339" i="1"/>
  <c r="AJ3339" i="1"/>
  <c r="X3339" i="1"/>
  <c r="W3339" i="1"/>
  <c r="V3339" i="1"/>
  <c r="Z3339" i="1" s="1"/>
  <c r="U3339" i="1"/>
  <c r="O3339" i="1"/>
  <c r="AD3339" i="1" s="1"/>
  <c r="AE3339" i="1" s="1"/>
  <c r="AN3338" i="1"/>
  <c r="AK3338" i="1"/>
  <c r="AJ3338" i="1"/>
  <c r="X3338" i="1"/>
  <c r="W3338" i="1"/>
  <c r="V3338" i="1"/>
  <c r="Z3338" i="1" s="1"/>
  <c r="U3338" i="1"/>
  <c r="O3338" i="1"/>
  <c r="AD3338" i="1" s="1"/>
  <c r="AE3338" i="1" s="1"/>
  <c r="AN3337" i="1"/>
  <c r="AK3337" i="1"/>
  <c r="AJ3337" i="1"/>
  <c r="X3337" i="1"/>
  <c r="W3337" i="1"/>
  <c r="V3337" i="1"/>
  <c r="Z3337" i="1" s="1"/>
  <c r="U3337" i="1"/>
  <c r="O3337" i="1"/>
  <c r="AD3337" i="1" s="1"/>
  <c r="AE3337" i="1" s="1"/>
  <c r="AN3336" i="1"/>
  <c r="AK3336" i="1"/>
  <c r="AJ3336" i="1"/>
  <c r="X3336" i="1"/>
  <c r="W3336" i="1"/>
  <c r="V3336" i="1"/>
  <c r="Z3336" i="1" s="1"/>
  <c r="U3336" i="1"/>
  <c r="O3336" i="1"/>
  <c r="AD3336" i="1" s="1"/>
  <c r="AE3336" i="1" s="1"/>
  <c r="AN3335" i="1"/>
  <c r="AK3335" i="1"/>
  <c r="AJ3335" i="1"/>
  <c r="X3335" i="1"/>
  <c r="W3335" i="1"/>
  <c r="V3335" i="1"/>
  <c r="Z3335" i="1" s="1"/>
  <c r="U3335" i="1"/>
  <c r="O3335" i="1"/>
  <c r="AD3335" i="1" s="1"/>
  <c r="AE3335" i="1" s="1"/>
  <c r="AN3334" i="1"/>
  <c r="AK3334" i="1"/>
  <c r="AJ3334" i="1"/>
  <c r="X3334" i="1"/>
  <c r="W3334" i="1"/>
  <c r="V3334" i="1"/>
  <c r="Z3334" i="1" s="1"/>
  <c r="U3334" i="1"/>
  <c r="O3334" i="1"/>
  <c r="AD3334" i="1" s="1"/>
  <c r="AE3334" i="1" s="1"/>
  <c r="AN3333" i="1"/>
  <c r="AK3333" i="1"/>
  <c r="AJ3333" i="1"/>
  <c r="X3333" i="1"/>
  <c r="W3333" i="1"/>
  <c r="V3333" i="1"/>
  <c r="Z3333" i="1" s="1"/>
  <c r="U3333" i="1"/>
  <c r="O3333" i="1"/>
  <c r="AD3333" i="1" s="1"/>
  <c r="AE3333" i="1" s="1"/>
  <c r="AN3332" i="1"/>
  <c r="AK3332" i="1"/>
  <c r="AJ3332" i="1"/>
  <c r="X3332" i="1"/>
  <c r="W3332" i="1"/>
  <c r="V3332" i="1"/>
  <c r="Z3332" i="1" s="1"/>
  <c r="U3332" i="1"/>
  <c r="O3332" i="1"/>
  <c r="AD3332" i="1" s="1"/>
  <c r="AE3332" i="1" s="1"/>
  <c r="AN3331" i="1"/>
  <c r="AK3331" i="1"/>
  <c r="AJ3331" i="1"/>
  <c r="X3331" i="1"/>
  <c r="W3331" i="1"/>
  <c r="V3331" i="1"/>
  <c r="Z3331" i="1" s="1"/>
  <c r="U3331" i="1"/>
  <c r="O3331" i="1"/>
  <c r="AD3331" i="1" s="1"/>
  <c r="AE3331" i="1" s="1"/>
  <c r="AN3330" i="1"/>
  <c r="AK3330" i="1"/>
  <c r="AJ3330" i="1"/>
  <c r="X3330" i="1"/>
  <c r="W3330" i="1"/>
  <c r="V3330" i="1"/>
  <c r="Z3330" i="1" s="1"/>
  <c r="U3330" i="1"/>
  <c r="O3330" i="1"/>
  <c r="AD3330" i="1" s="1"/>
  <c r="AE3330" i="1" s="1"/>
  <c r="AN3329" i="1"/>
  <c r="AK3329" i="1"/>
  <c r="AJ3329" i="1"/>
  <c r="X3329" i="1"/>
  <c r="W3329" i="1"/>
  <c r="V3329" i="1"/>
  <c r="Z3329" i="1" s="1"/>
  <c r="U3329" i="1"/>
  <c r="O3329" i="1"/>
  <c r="AD3329" i="1" s="1"/>
  <c r="AE3329" i="1" s="1"/>
  <c r="AN3328" i="1"/>
  <c r="AK3328" i="1"/>
  <c r="AJ3328" i="1"/>
  <c r="X3328" i="1"/>
  <c r="W3328" i="1"/>
  <c r="V3328" i="1"/>
  <c r="Z3328" i="1" s="1"/>
  <c r="U3328" i="1"/>
  <c r="O3328" i="1"/>
  <c r="AD3328" i="1" s="1"/>
  <c r="AE3328" i="1" s="1"/>
  <c r="AN3327" i="1"/>
  <c r="AK3327" i="1"/>
  <c r="AJ3327" i="1"/>
  <c r="X3327" i="1"/>
  <c r="W3327" i="1"/>
  <c r="V3327" i="1"/>
  <c r="Z3327" i="1" s="1"/>
  <c r="U3327" i="1"/>
  <c r="O3327" i="1"/>
  <c r="AD3327" i="1" s="1"/>
  <c r="AE3327" i="1" s="1"/>
  <c r="AN3326" i="1"/>
  <c r="AK3326" i="1"/>
  <c r="AJ3326" i="1"/>
  <c r="X3326" i="1"/>
  <c r="W3326" i="1"/>
  <c r="V3326" i="1"/>
  <c r="Z3326" i="1" s="1"/>
  <c r="U3326" i="1"/>
  <c r="O3326" i="1"/>
  <c r="AD3326" i="1" s="1"/>
  <c r="AE3326" i="1" s="1"/>
  <c r="AN3325" i="1"/>
  <c r="AK3325" i="1"/>
  <c r="AJ3325" i="1"/>
  <c r="X3325" i="1"/>
  <c r="W3325" i="1"/>
  <c r="V3325" i="1"/>
  <c r="Z3325" i="1" s="1"/>
  <c r="U3325" i="1"/>
  <c r="O3325" i="1"/>
  <c r="AD3325" i="1" s="1"/>
  <c r="AE3325" i="1" s="1"/>
  <c r="AN3324" i="1"/>
  <c r="AK3324" i="1"/>
  <c r="AJ3324" i="1"/>
  <c r="X3324" i="1"/>
  <c r="W3324" i="1"/>
  <c r="V3324" i="1"/>
  <c r="Z3324" i="1" s="1"/>
  <c r="U3324" i="1"/>
  <c r="O3324" i="1"/>
  <c r="AD3324" i="1" s="1"/>
  <c r="AE3324" i="1" s="1"/>
  <c r="AN3323" i="1"/>
  <c r="AK3323" i="1"/>
  <c r="AJ3323" i="1"/>
  <c r="X3323" i="1"/>
  <c r="W3323" i="1"/>
  <c r="V3323" i="1"/>
  <c r="Z3323" i="1" s="1"/>
  <c r="U3323" i="1"/>
  <c r="O3323" i="1"/>
  <c r="AD3323" i="1" s="1"/>
  <c r="AE3323" i="1" s="1"/>
  <c r="AN3322" i="1"/>
  <c r="AK3322" i="1"/>
  <c r="AJ3322" i="1"/>
  <c r="X3322" i="1"/>
  <c r="W3322" i="1"/>
  <c r="V3322" i="1"/>
  <c r="Z3322" i="1" s="1"/>
  <c r="U3322" i="1"/>
  <c r="O3322" i="1"/>
  <c r="AD3322" i="1" s="1"/>
  <c r="AE3322" i="1" s="1"/>
  <c r="AN3321" i="1"/>
  <c r="AK3321" i="1"/>
  <c r="AJ3321" i="1"/>
  <c r="X3321" i="1"/>
  <c r="W3321" i="1"/>
  <c r="V3321" i="1"/>
  <c r="Z3321" i="1" s="1"/>
  <c r="U3321" i="1"/>
  <c r="O3321" i="1"/>
  <c r="AD3321" i="1" s="1"/>
  <c r="AE3321" i="1" s="1"/>
  <c r="AN3320" i="1"/>
  <c r="AK3320" i="1"/>
  <c r="AJ3320" i="1"/>
  <c r="X3320" i="1"/>
  <c r="W3320" i="1"/>
  <c r="V3320" i="1"/>
  <c r="Z3320" i="1" s="1"/>
  <c r="U3320" i="1"/>
  <c r="O3320" i="1"/>
  <c r="AD3320" i="1" s="1"/>
  <c r="AE3320" i="1" s="1"/>
  <c r="AN3319" i="1"/>
  <c r="AK3319" i="1"/>
  <c r="AJ3319" i="1"/>
  <c r="X3319" i="1"/>
  <c r="W3319" i="1"/>
  <c r="V3319" i="1"/>
  <c r="Z3319" i="1" s="1"/>
  <c r="U3319" i="1"/>
  <c r="O3319" i="1"/>
  <c r="AD3319" i="1" s="1"/>
  <c r="AE3319" i="1" s="1"/>
  <c r="AN3318" i="1"/>
  <c r="AK3318" i="1"/>
  <c r="AJ3318" i="1"/>
  <c r="X3318" i="1"/>
  <c r="W3318" i="1"/>
  <c r="V3318" i="1"/>
  <c r="Z3318" i="1" s="1"/>
  <c r="U3318" i="1"/>
  <c r="O3318" i="1"/>
  <c r="AD3318" i="1" s="1"/>
  <c r="AE3318" i="1" s="1"/>
  <c r="AN3317" i="1"/>
  <c r="AK3317" i="1"/>
  <c r="AJ3317" i="1"/>
  <c r="X3317" i="1"/>
  <c r="W3317" i="1"/>
  <c r="V3317" i="1"/>
  <c r="Z3317" i="1" s="1"/>
  <c r="U3317" i="1"/>
  <c r="O3317" i="1"/>
  <c r="AD3317" i="1" s="1"/>
  <c r="AE3317" i="1" s="1"/>
  <c r="AN3316" i="1"/>
  <c r="AK3316" i="1"/>
  <c r="AJ3316" i="1"/>
  <c r="X3316" i="1"/>
  <c r="W3316" i="1"/>
  <c r="V3316" i="1"/>
  <c r="Z3316" i="1" s="1"/>
  <c r="U3316" i="1"/>
  <c r="O3316" i="1"/>
  <c r="AD3316" i="1" s="1"/>
  <c r="AE3316" i="1" s="1"/>
  <c r="AN3315" i="1"/>
  <c r="AK3315" i="1"/>
  <c r="AJ3315" i="1"/>
  <c r="X3315" i="1"/>
  <c r="W3315" i="1"/>
  <c r="V3315" i="1"/>
  <c r="Z3315" i="1" s="1"/>
  <c r="U3315" i="1"/>
  <c r="O3315" i="1"/>
  <c r="AD3315" i="1" s="1"/>
  <c r="AE3315" i="1" s="1"/>
  <c r="AN3314" i="1"/>
  <c r="AK3314" i="1"/>
  <c r="AJ3314" i="1"/>
  <c r="X3314" i="1"/>
  <c r="W3314" i="1"/>
  <c r="V3314" i="1"/>
  <c r="Z3314" i="1" s="1"/>
  <c r="U3314" i="1"/>
  <c r="O3314" i="1"/>
  <c r="AD3314" i="1" s="1"/>
  <c r="AE3314" i="1" s="1"/>
  <c r="AN3313" i="1"/>
  <c r="AK3313" i="1"/>
  <c r="AJ3313" i="1"/>
  <c r="X3313" i="1"/>
  <c r="W3313" i="1"/>
  <c r="V3313" i="1"/>
  <c r="Z3313" i="1" s="1"/>
  <c r="U3313" i="1"/>
  <c r="O3313" i="1"/>
  <c r="AD3313" i="1" s="1"/>
  <c r="AE3313" i="1" s="1"/>
  <c r="AN3312" i="1"/>
  <c r="AK3312" i="1"/>
  <c r="AJ3312" i="1"/>
  <c r="X3312" i="1"/>
  <c r="W3312" i="1"/>
  <c r="V3312" i="1"/>
  <c r="Z3312" i="1" s="1"/>
  <c r="U3312" i="1"/>
  <c r="O3312" i="1"/>
  <c r="AD3312" i="1" s="1"/>
  <c r="AE3312" i="1" s="1"/>
  <c r="AN3311" i="1"/>
  <c r="AK3311" i="1"/>
  <c r="AJ3311" i="1"/>
  <c r="X3311" i="1"/>
  <c r="W3311" i="1"/>
  <c r="V3311" i="1"/>
  <c r="Z3311" i="1" s="1"/>
  <c r="U3311" i="1"/>
  <c r="O3311" i="1"/>
  <c r="AD3311" i="1" s="1"/>
  <c r="AE3311" i="1" s="1"/>
  <c r="AN3310" i="1"/>
  <c r="AK3310" i="1"/>
  <c r="AJ3310" i="1"/>
  <c r="X3310" i="1"/>
  <c r="W3310" i="1"/>
  <c r="V3310" i="1"/>
  <c r="Z3310" i="1" s="1"/>
  <c r="U3310" i="1"/>
  <c r="O3310" i="1"/>
  <c r="AD3310" i="1" s="1"/>
  <c r="AE3310" i="1" s="1"/>
  <c r="AN3309" i="1"/>
  <c r="AK3309" i="1"/>
  <c r="AJ3309" i="1"/>
  <c r="X3309" i="1"/>
  <c r="W3309" i="1"/>
  <c r="V3309" i="1"/>
  <c r="Z3309" i="1" s="1"/>
  <c r="U3309" i="1"/>
  <c r="O3309" i="1"/>
  <c r="AD3309" i="1" s="1"/>
  <c r="AE3309" i="1" s="1"/>
  <c r="AN3308" i="1"/>
  <c r="AK3308" i="1"/>
  <c r="AJ3308" i="1"/>
  <c r="X3308" i="1"/>
  <c r="W3308" i="1"/>
  <c r="V3308" i="1"/>
  <c r="Z3308" i="1" s="1"/>
  <c r="U3308" i="1"/>
  <c r="O3308" i="1"/>
  <c r="AD3308" i="1" s="1"/>
  <c r="AE3308" i="1" s="1"/>
  <c r="AN3307" i="1"/>
  <c r="AK3307" i="1"/>
  <c r="AJ3307" i="1"/>
  <c r="X3307" i="1"/>
  <c r="W3307" i="1"/>
  <c r="V3307" i="1"/>
  <c r="Z3307" i="1" s="1"/>
  <c r="U3307" i="1"/>
  <c r="O3307" i="1"/>
  <c r="AD3307" i="1" s="1"/>
  <c r="AE3307" i="1" s="1"/>
  <c r="AN3306" i="1"/>
  <c r="AK3306" i="1"/>
  <c r="AJ3306" i="1"/>
  <c r="X3306" i="1"/>
  <c r="W3306" i="1"/>
  <c r="V3306" i="1"/>
  <c r="Z3306" i="1" s="1"/>
  <c r="U3306" i="1"/>
  <c r="O3306" i="1"/>
  <c r="AD3306" i="1" s="1"/>
  <c r="AE3306" i="1" s="1"/>
  <c r="AN3305" i="1"/>
  <c r="AK3305" i="1"/>
  <c r="AJ3305" i="1"/>
  <c r="X3305" i="1"/>
  <c r="W3305" i="1"/>
  <c r="V3305" i="1"/>
  <c r="Z3305" i="1" s="1"/>
  <c r="U3305" i="1"/>
  <c r="O3305" i="1"/>
  <c r="AD3305" i="1" s="1"/>
  <c r="AE3305" i="1" s="1"/>
  <c r="AN3304" i="1"/>
  <c r="AK3304" i="1"/>
  <c r="AJ3304" i="1"/>
  <c r="X3304" i="1"/>
  <c r="W3304" i="1"/>
  <c r="V3304" i="1"/>
  <c r="Z3304" i="1" s="1"/>
  <c r="U3304" i="1"/>
  <c r="O3304" i="1"/>
  <c r="AD3304" i="1" s="1"/>
  <c r="AE3304" i="1" s="1"/>
  <c r="AN3303" i="1"/>
  <c r="AK3303" i="1"/>
  <c r="AJ3303" i="1"/>
  <c r="X3303" i="1"/>
  <c r="W3303" i="1"/>
  <c r="V3303" i="1"/>
  <c r="Z3303" i="1" s="1"/>
  <c r="U3303" i="1"/>
  <c r="O3303" i="1"/>
  <c r="AD3303" i="1" s="1"/>
  <c r="AE3303" i="1" s="1"/>
  <c r="AN3302" i="1"/>
  <c r="AK3302" i="1"/>
  <c r="AJ3302" i="1"/>
  <c r="X3302" i="1"/>
  <c r="W3302" i="1"/>
  <c r="V3302" i="1"/>
  <c r="Z3302" i="1" s="1"/>
  <c r="U3302" i="1"/>
  <c r="O3302" i="1"/>
  <c r="AD3302" i="1" s="1"/>
  <c r="AE3302" i="1" s="1"/>
  <c r="AN3301" i="1"/>
  <c r="AK3301" i="1"/>
  <c r="AJ3301" i="1"/>
  <c r="X3301" i="1"/>
  <c r="W3301" i="1"/>
  <c r="V3301" i="1"/>
  <c r="Z3301" i="1" s="1"/>
  <c r="U3301" i="1"/>
  <c r="O3301" i="1"/>
  <c r="AD3301" i="1" s="1"/>
  <c r="AE3301" i="1" s="1"/>
  <c r="AN3300" i="1"/>
  <c r="AK3300" i="1"/>
  <c r="AJ3300" i="1"/>
  <c r="X3300" i="1"/>
  <c r="W3300" i="1"/>
  <c r="V3300" i="1"/>
  <c r="Z3300" i="1" s="1"/>
  <c r="U3300" i="1"/>
  <c r="O3300" i="1"/>
  <c r="AD3300" i="1" s="1"/>
  <c r="AE3300" i="1" s="1"/>
  <c r="AN3299" i="1"/>
  <c r="AK3299" i="1"/>
  <c r="AJ3299" i="1"/>
  <c r="X3299" i="1"/>
  <c r="W3299" i="1"/>
  <c r="V3299" i="1"/>
  <c r="Z3299" i="1" s="1"/>
  <c r="U3299" i="1"/>
  <c r="O3299" i="1"/>
  <c r="AD3299" i="1" s="1"/>
  <c r="AE3299" i="1" s="1"/>
  <c r="AN3298" i="1"/>
  <c r="AK3298" i="1"/>
  <c r="AJ3298" i="1"/>
  <c r="X3298" i="1"/>
  <c r="W3298" i="1"/>
  <c r="V3298" i="1"/>
  <c r="Z3298" i="1" s="1"/>
  <c r="U3298" i="1"/>
  <c r="O3298" i="1"/>
  <c r="AD3298" i="1" s="1"/>
  <c r="AE3298" i="1" s="1"/>
  <c r="AN3297" i="1"/>
  <c r="AK3297" i="1"/>
  <c r="AJ3297" i="1"/>
  <c r="X3297" i="1"/>
  <c r="W3297" i="1"/>
  <c r="V3297" i="1"/>
  <c r="Z3297" i="1" s="1"/>
  <c r="U3297" i="1"/>
  <c r="O3297" i="1"/>
  <c r="AD3297" i="1" s="1"/>
  <c r="AE3297" i="1" s="1"/>
  <c r="AN3296" i="1"/>
  <c r="AK3296" i="1"/>
  <c r="AJ3296" i="1"/>
  <c r="X3296" i="1"/>
  <c r="W3296" i="1"/>
  <c r="V3296" i="1"/>
  <c r="Z3296" i="1" s="1"/>
  <c r="U3296" i="1"/>
  <c r="O3296" i="1"/>
  <c r="AD3296" i="1" s="1"/>
  <c r="AE3296" i="1" s="1"/>
  <c r="AN3295" i="1"/>
  <c r="AK3295" i="1"/>
  <c r="AJ3295" i="1"/>
  <c r="X3295" i="1"/>
  <c r="W3295" i="1"/>
  <c r="V3295" i="1"/>
  <c r="Z3295" i="1" s="1"/>
  <c r="U3295" i="1"/>
  <c r="O3295" i="1"/>
  <c r="AD3295" i="1" s="1"/>
  <c r="AE3295" i="1" s="1"/>
  <c r="AN3294" i="1"/>
  <c r="AK3294" i="1"/>
  <c r="AJ3294" i="1"/>
  <c r="X3294" i="1"/>
  <c r="W3294" i="1"/>
  <c r="V3294" i="1"/>
  <c r="Z3294" i="1" s="1"/>
  <c r="U3294" i="1"/>
  <c r="O3294" i="1"/>
  <c r="AD3294" i="1" s="1"/>
  <c r="AE3294" i="1" s="1"/>
  <c r="AN3293" i="1"/>
  <c r="AK3293" i="1"/>
  <c r="AJ3293" i="1"/>
  <c r="X3293" i="1"/>
  <c r="W3293" i="1"/>
  <c r="V3293" i="1"/>
  <c r="Z3293" i="1" s="1"/>
  <c r="U3293" i="1"/>
  <c r="O3293" i="1"/>
  <c r="AD3293" i="1" s="1"/>
  <c r="AE3293" i="1" s="1"/>
  <c r="AN3292" i="1"/>
  <c r="AK3292" i="1"/>
  <c r="AJ3292" i="1"/>
  <c r="X3292" i="1"/>
  <c r="W3292" i="1"/>
  <c r="V3292" i="1"/>
  <c r="Z3292" i="1" s="1"/>
  <c r="U3292" i="1"/>
  <c r="O3292" i="1"/>
  <c r="AD3292" i="1" s="1"/>
  <c r="AE3292" i="1" s="1"/>
  <c r="AN3291" i="1"/>
  <c r="AK3291" i="1"/>
  <c r="AJ3291" i="1"/>
  <c r="X3291" i="1"/>
  <c r="W3291" i="1"/>
  <c r="V3291" i="1"/>
  <c r="Z3291" i="1" s="1"/>
  <c r="U3291" i="1"/>
  <c r="O3291" i="1"/>
  <c r="AD3291" i="1" s="1"/>
  <c r="AE3291" i="1" s="1"/>
  <c r="AN3290" i="1"/>
  <c r="AK3290" i="1"/>
  <c r="AJ3290" i="1"/>
  <c r="X3290" i="1"/>
  <c r="W3290" i="1"/>
  <c r="V3290" i="1"/>
  <c r="Z3290" i="1" s="1"/>
  <c r="U3290" i="1"/>
  <c r="O3290" i="1"/>
  <c r="AD3290" i="1" s="1"/>
  <c r="AE3290" i="1" s="1"/>
  <c r="AN3289" i="1"/>
  <c r="AK3289" i="1"/>
  <c r="AJ3289" i="1"/>
  <c r="X3289" i="1"/>
  <c r="W3289" i="1"/>
  <c r="V3289" i="1"/>
  <c r="Z3289" i="1" s="1"/>
  <c r="U3289" i="1"/>
  <c r="O3289" i="1"/>
  <c r="AD3289" i="1" s="1"/>
  <c r="AE3289" i="1" s="1"/>
  <c r="AN3288" i="1"/>
  <c r="AK3288" i="1"/>
  <c r="AJ3288" i="1"/>
  <c r="X3288" i="1"/>
  <c r="W3288" i="1"/>
  <c r="V3288" i="1"/>
  <c r="Z3288" i="1" s="1"/>
  <c r="U3288" i="1"/>
  <c r="O3288" i="1"/>
  <c r="AD3288" i="1" s="1"/>
  <c r="AE3288" i="1" s="1"/>
  <c r="AN3287" i="1"/>
  <c r="AK3287" i="1"/>
  <c r="AJ3287" i="1"/>
  <c r="X3287" i="1"/>
  <c r="W3287" i="1"/>
  <c r="V3287" i="1"/>
  <c r="Z3287" i="1" s="1"/>
  <c r="U3287" i="1"/>
  <c r="O3287" i="1"/>
  <c r="AD3287" i="1" s="1"/>
  <c r="AE3287" i="1" s="1"/>
  <c r="AN3286" i="1"/>
  <c r="AK3286" i="1"/>
  <c r="AJ3286" i="1"/>
  <c r="X3286" i="1"/>
  <c r="W3286" i="1"/>
  <c r="V3286" i="1"/>
  <c r="Z3286" i="1" s="1"/>
  <c r="U3286" i="1"/>
  <c r="O3286" i="1"/>
  <c r="AD3286" i="1" s="1"/>
  <c r="AE3286" i="1" s="1"/>
  <c r="AN3285" i="1"/>
  <c r="AK3285" i="1"/>
  <c r="AJ3285" i="1"/>
  <c r="X3285" i="1"/>
  <c r="W3285" i="1"/>
  <c r="V3285" i="1"/>
  <c r="Z3285" i="1" s="1"/>
  <c r="U3285" i="1"/>
  <c r="O3285" i="1"/>
  <c r="AD3285" i="1" s="1"/>
  <c r="AE3285" i="1" s="1"/>
  <c r="AN3284" i="1"/>
  <c r="AK3284" i="1"/>
  <c r="AJ3284" i="1"/>
  <c r="X3284" i="1"/>
  <c r="W3284" i="1"/>
  <c r="V3284" i="1"/>
  <c r="Z3284" i="1" s="1"/>
  <c r="U3284" i="1"/>
  <c r="O3284" i="1"/>
  <c r="AD3284" i="1" s="1"/>
  <c r="AE3284" i="1" s="1"/>
  <c r="AN3283" i="1"/>
  <c r="AK3283" i="1"/>
  <c r="AJ3283" i="1"/>
  <c r="X3283" i="1"/>
  <c r="W3283" i="1"/>
  <c r="V3283" i="1"/>
  <c r="Z3283" i="1" s="1"/>
  <c r="U3283" i="1"/>
  <c r="O3283" i="1"/>
  <c r="AD3283" i="1" s="1"/>
  <c r="AE3283" i="1" s="1"/>
  <c r="AN3282" i="1"/>
  <c r="AK3282" i="1"/>
  <c r="AJ3282" i="1"/>
  <c r="X3282" i="1"/>
  <c r="W3282" i="1"/>
  <c r="V3282" i="1"/>
  <c r="Z3282" i="1" s="1"/>
  <c r="U3282" i="1"/>
  <c r="O3282" i="1"/>
  <c r="AD3282" i="1" s="1"/>
  <c r="AE3282" i="1" s="1"/>
  <c r="AN3281" i="1"/>
  <c r="AK3281" i="1"/>
  <c r="AJ3281" i="1"/>
  <c r="X3281" i="1"/>
  <c r="W3281" i="1"/>
  <c r="V3281" i="1"/>
  <c r="Z3281" i="1" s="1"/>
  <c r="U3281" i="1"/>
  <c r="O3281" i="1"/>
  <c r="AD3281" i="1" s="1"/>
  <c r="AE3281" i="1" s="1"/>
  <c r="AN3280" i="1"/>
  <c r="AK3280" i="1"/>
  <c r="AJ3280" i="1"/>
  <c r="X3280" i="1"/>
  <c r="W3280" i="1"/>
  <c r="V3280" i="1"/>
  <c r="Z3280" i="1" s="1"/>
  <c r="U3280" i="1"/>
  <c r="O3280" i="1"/>
  <c r="AD3280" i="1" s="1"/>
  <c r="AE3280" i="1" s="1"/>
  <c r="AN3279" i="1"/>
  <c r="AK3279" i="1"/>
  <c r="AJ3279" i="1"/>
  <c r="X3279" i="1"/>
  <c r="W3279" i="1"/>
  <c r="V3279" i="1"/>
  <c r="Z3279" i="1" s="1"/>
  <c r="U3279" i="1"/>
  <c r="O3279" i="1"/>
  <c r="AD3279" i="1" s="1"/>
  <c r="AE3279" i="1" s="1"/>
  <c r="AN3278" i="1"/>
  <c r="AK3278" i="1"/>
  <c r="AJ3278" i="1"/>
  <c r="X3278" i="1"/>
  <c r="W3278" i="1"/>
  <c r="V3278" i="1"/>
  <c r="Z3278" i="1" s="1"/>
  <c r="U3278" i="1"/>
  <c r="O3278" i="1"/>
  <c r="AD3278" i="1" s="1"/>
  <c r="AE3278" i="1" s="1"/>
  <c r="AN3277" i="1"/>
  <c r="AK3277" i="1"/>
  <c r="AJ3277" i="1"/>
  <c r="X3277" i="1"/>
  <c r="W3277" i="1"/>
  <c r="V3277" i="1"/>
  <c r="Z3277" i="1" s="1"/>
  <c r="U3277" i="1"/>
  <c r="O3277" i="1"/>
  <c r="AD3277" i="1" s="1"/>
  <c r="AE3277" i="1" s="1"/>
  <c r="AN3276" i="1"/>
  <c r="AK3276" i="1"/>
  <c r="AJ3276" i="1"/>
  <c r="X3276" i="1"/>
  <c r="W3276" i="1"/>
  <c r="V3276" i="1"/>
  <c r="Z3276" i="1" s="1"/>
  <c r="U3276" i="1"/>
  <c r="O3276" i="1"/>
  <c r="AD3276" i="1" s="1"/>
  <c r="AE3276" i="1" s="1"/>
  <c r="AN3275" i="1"/>
  <c r="AK3275" i="1"/>
  <c r="AJ3275" i="1"/>
  <c r="X3275" i="1"/>
  <c r="W3275" i="1"/>
  <c r="V3275" i="1"/>
  <c r="Z3275" i="1" s="1"/>
  <c r="U3275" i="1"/>
  <c r="O3275" i="1"/>
  <c r="AD3275" i="1" s="1"/>
  <c r="AE3275" i="1" s="1"/>
  <c r="AN3274" i="1"/>
  <c r="AK3274" i="1"/>
  <c r="AJ3274" i="1"/>
  <c r="X3274" i="1"/>
  <c r="W3274" i="1"/>
  <c r="V3274" i="1"/>
  <c r="Z3274" i="1" s="1"/>
  <c r="U3274" i="1"/>
  <c r="O3274" i="1"/>
  <c r="AD3274" i="1" s="1"/>
  <c r="AE3274" i="1" s="1"/>
  <c r="AN3273" i="1"/>
  <c r="AK3273" i="1"/>
  <c r="AJ3273" i="1"/>
  <c r="X3273" i="1"/>
  <c r="W3273" i="1"/>
  <c r="V3273" i="1"/>
  <c r="Z3273" i="1" s="1"/>
  <c r="U3273" i="1"/>
  <c r="O3273" i="1"/>
  <c r="AD3273" i="1" s="1"/>
  <c r="AE3273" i="1" s="1"/>
  <c r="AN3272" i="1"/>
  <c r="AK3272" i="1"/>
  <c r="AJ3272" i="1"/>
  <c r="X3272" i="1"/>
  <c r="W3272" i="1"/>
  <c r="V3272" i="1"/>
  <c r="Z3272" i="1" s="1"/>
  <c r="U3272" i="1"/>
  <c r="O3272" i="1"/>
  <c r="AD3272" i="1" s="1"/>
  <c r="AE3272" i="1" s="1"/>
  <c r="AN3271" i="1"/>
  <c r="AK3271" i="1"/>
  <c r="AJ3271" i="1"/>
  <c r="X3271" i="1"/>
  <c r="W3271" i="1"/>
  <c r="V3271" i="1"/>
  <c r="Z3271" i="1" s="1"/>
  <c r="U3271" i="1"/>
  <c r="O3271" i="1"/>
  <c r="AD3271" i="1" s="1"/>
  <c r="AE3271" i="1" s="1"/>
  <c r="AN3270" i="1"/>
  <c r="AK3270" i="1"/>
  <c r="AJ3270" i="1"/>
  <c r="X3270" i="1"/>
  <c r="W3270" i="1"/>
  <c r="V3270" i="1"/>
  <c r="Z3270" i="1" s="1"/>
  <c r="U3270" i="1"/>
  <c r="O3270" i="1"/>
  <c r="AD3270" i="1" s="1"/>
  <c r="AE3270" i="1" s="1"/>
  <c r="AN3269" i="1"/>
  <c r="AK3269" i="1"/>
  <c r="AJ3269" i="1"/>
  <c r="X3269" i="1"/>
  <c r="W3269" i="1"/>
  <c r="V3269" i="1"/>
  <c r="Z3269" i="1" s="1"/>
  <c r="U3269" i="1"/>
  <c r="O3269" i="1"/>
  <c r="AD3269" i="1" s="1"/>
  <c r="AE3269" i="1" s="1"/>
  <c r="AN3268" i="1"/>
  <c r="AK3268" i="1"/>
  <c r="AJ3268" i="1"/>
  <c r="X3268" i="1"/>
  <c r="W3268" i="1"/>
  <c r="V3268" i="1"/>
  <c r="Z3268" i="1" s="1"/>
  <c r="U3268" i="1"/>
  <c r="O3268" i="1"/>
  <c r="AD3268" i="1" s="1"/>
  <c r="AE3268" i="1" s="1"/>
  <c r="AN3267" i="1"/>
  <c r="AK3267" i="1"/>
  <c r="AJ3267" i="1"/>
  <c r="X3267" i="1"/>
  <c r="W3267" i="1"/>
  <c r="V3267" i="1"/>
  <c r="Z3267" i="1" s="1"/>
  <c r="U3267" i="1"/>
  <c r="O3267" i="1"/>
  <c r="AD3267" i="1" s="1"/>
  <c r="AE3267" i="1" s="1"/>
  <c r="AN3266" i="1"/>
  <c r="AK3266" i="1"/>
  <c r="AJ3266" i="1"/>
  <c r="X3266" i="1"/>
  <c r="W3266" i="1"/>
  <c r="V3266" i="1"/>
  <c r="Z3266" i="1" s="1"/>
  <c r="U3266" i="1"/>
  <c r="O3266" i="1"/>
  <c r="AD3266" i="1" s="1"/>
  <c r="AE3266" i="1" s="1"/>
  <c r="AN3265" i="1"/>
  <c r="AK3265" i="1"/>
  <c r="AJ3265" i="1"/>
  <c r="X3265" i="1"/>
  <c r="W3265" i="1"/>
  <c r="V3265" i="1"/>
  <c r="Z3265" i="1" s="1"/>
  <c r="U3265" i="1"/>
  <c r="O3265" i="1"/>
  <c r="AD3265" i="1" s="1"/>
  <c r="AE3265" i="1" s="1"/>
  <c r="AN3264" i="1"/>
  <c r="AK3264" i="1"/>
  <c r="AJ3264" i="1"/>
  <c r="X3264" i="1"/>
  <c r="W3264" i="1"/>
  <c r="V3264" i="1"/>
  <c r="Z3264" i="1" s="1"/>
  <c r="U3264" i="1"/>
  <c r="O3264" i="1"/>
  <c r="AD3264" i="1" s="1"/>
  <c r="AE3264" i="1" s="1"/>
  <c r="AN3263" i="1"/>
  <c r="AK3263" i="1"/>
  <c r="AJ3263" i="1"/>
  <c r="X3263" i="1"/>
  <c r="W3263" i="1"/>
  <c r="V3263" i="1"/>
  <c r="Z3263" i="1" s="1"/>
  <c r="U3263" i="1"/>
  <c r="O3263" i="1"/>
  <c r="AD3263" i="1" s="1"/>
  <c r="AE3263" i="1" s="1"/>
  <c r="AN3262" i="1"/>
  <c r="AK3262" i="1"/>
  <c r="AJ3262" i="1"/>
  <c r="AD3262" i="1"/>
  <c r="AE3262" i="1" s="1"/>
  <c r="Z3262" i="1"/>
  <c r="AB3262" i="1" s="1"/>
  <c r="X3262" i="1"/>
  <c r="W3262" i="1"/>
  <c r="V3262" i="1"/>
  <c r="U3262" i="1"/>
  <c r="O3262" i="1"/>
  <c r="AN3261" i="1"/>
  <c r="AK3261" i="1"/>
  <c r="AJ3261" i="1"/>
  <c r="X3261" i="1"/>
  <c r="W3261" i="1"/>
  <c r="V3261" i="1"/>
  <c r="Z3261" i="1" s="1"/>
  <c r="U3261" i="1"/>
  <c r="O3261" i="1"/>
  <c r="AD3261" i="1" s="1"/>
  <c r="AE3261" i="1" s="1"/>
  <c r="AN3260" i="1"/>
  <c r="AK3260" i="1"/>
  <c r="AJ3260" i="1"/>
  <c r="AD3260" i="1"/>
  <c r="AE3260" i="1" s="1"/>
  <c r="Z3260" i="1"/>
  <c r="AB3260" i="1" s="1"/>
  <c r="X3260" i="1"/>
  <c r="W3260" i="1"/>
  <c r="V3260" i="1"/>
  <c r="U3260" i="1"/>
  <c r="O3260" i="1"/>
  <c r="AN3259" i="1"/>
  <c r="AK3259" i="1"/>
  <c r="AJ3259" i="1"/>
  <c r="X3259" i="1"/>
  <c r="W3259" i="1"/>
  <c r="V3259" i="1"/>
  <c r="Z3259" i="1" s="1"/>
  <c r="U3259" i="1"/>
  <c r="O3259" i="1"/>
  <c r="AD3259" i="1" s="1"/>
  <c r="AE3259" i="1" s="1"/>
  <c r="AN3258" i="1"/>
  <c r="AK3258" i="1"/>
  <c r="AJ3258" i="1"/>
  <c r="AD3258" i="1"/>
  <c r="AE3258" i="1" s="1"/>
  <c r="Z3258" i="1"/>
  <c r="AB3258" i="1" s="1"/>
  <c r="X3258" i="1"/>
  <c r="W3258" i="1"/>
  <c r="V3258" i="1"/>
  <c r="U3258" i="1"/>
  <c r="O3258" i="1"/>
  <c r="AN3257" i="1"/>
  <c r="AK3257" i="1"/>
  <c r="AJ3257" i="1"/>
  <c r="X3257" i="1"/>
  <c r="W3257" i="1"/>
  <c r="V3257" i="1"/>
  <c r="Z3257" i="1" s="1"/>
  <c r="U3257" i="1"/>
  <c r="O3257" i="1"/>
  <c r="AD3257" i="1" s="1"/>
  <c r="AE3257" i="1" s="1"/>
  <c r="AN3256" i="1"/>
  <c r="AK3256" i="1"/>
  <c r="AJ3256" i="1"/>
  <c r="AD3256" i="1"/>
  <c r="AE3256" i="1" s="1"/>
  <c r="Z3256" i="1"/>
  <c r="AB3256" i="1" s="1"/>
  <c r="X3256" i="1"/>
  <c r="W3256" i="1"/>
  <c r="V3256" i="1"/>
  <c r="U3256" i="1"/>
  <c r="O3256" i="1"/>
  <c r="AN3255" i="1"/>
  <c r="AK3255" i="1"/>
  <c r="AJ3255" i="1"/>
  <c r="X3255" i="1"/>
  <c r="W3255" i="1"/>
  <c r="V3255" i="1"/>
  <c r="Z3255" i="1" s="1"/>
  <c r="U3255" i="1"/>
  <c r="O3255" i="1"/>
  <c r="AD3255" i="1" s="1"/>
  <c r="AE3255" i="1" s="1"/>
  <c r="AN3254" i="1"/>
  <c r="AK3254" i="1"/>
  <c r="AJ3254" i="1"/>
  <c r="AD3254" i="1"/>
  <c r="AE3254" i="1" s="1"/>
  <c r="Z3254" i="1"/>
  <c r="AB3254" i="1" s="1"/>
  <c r="X3254" i="1"/>
  <c r="W3254" i="1"/>
  <c r="V3254" i="1"/>
  <c r="U3254" i="1"/>
  <c r="O3254" i="1"/>
  <c r="AN3253" i="1"/>
  <c r="AK3253" i="1"/>
  <c r="AJ3253" i="1"/>
  <c r="X3253" i="1"/>
  <c r="W3253" i="1"/>
  <c r="V3253" i="1"/>
  <c r="Z3253" i="1" s="1"/>
  <c r="U3253" i="1"/>
  <c r="O3253" i="1"/>
  <c r="AD3253" i="1" s="1"/>
  <c r="AE3253" i="1" s="1"/>
  <c r="AN3252" i="1"/>
  <c r="AK3252" i="1"/>
  <c r="AJ3252" i="1"/>
  <c r="AD3252" i="1"/>
  <c r="AE3252" i="1" s="1"/>
  <c r="Z3252" i="1"/>
  <c r="AB3252" i="1" s="1"/>
  <c r="X3252" i="1"/>
  <c r="W3252" i="1"/>
  <c r="V3252" i="1"/>
  <c r="U3252" i="1"/>
  <c r="O3252" i="1"/>
  <c r="AN3251" i="1"/>
  <c r="AK3251" i="1"/>
  <c r="AJ3251" i="1"/>
  <c r="X3251" i="1"/>
  <c r="W3251" i="1"/>
  <c r="V3251" i="1"/>
  <c r="Z3251" i="1" s="1"/>
  <c r="U3251" i="1"/>
  <c r="O3251" i="1"/>
  <c r="AD3251" i="1" s="1"/>
  <c r="AE3251" i="1" s="1"/>
  <c r="AN3250" i="1"/>
  <c r="AK3250" i="1"/>
  <c r="AJ3250" i="1"/>
  <c r="AD3250" i="1"/>
  <c r="AE3250" i="1" s="1"/>
  <c r="Z3250" i="1"/>
  <c r="AB3250" i="1" s="1"/>
  <c r="X3250" i="1"/>
  <c r="W3250" i="1"/>
  <c r="V3250" i="1"/>
  <c r="U3250" i="1"/>
  <c r="O3250" i="1"/>
  <c r="AN3249" i="1"/>
  <c r="AK3249" i="1"/>
  <c r="AJ3249" i="1"/>
  <c r="X3249" i="1"/>
  <c r="W3249" i="1"/>
  <c r="V3249" i="1"/>
  <c r="Z3249" i="1" s="1"/>
  <c r="U3249" i="1"/>
  <c r="O3249" i="1"/>
  <c r="AD3249" i="1" s="1"/>
  <c r="AE3249" i="1" s="1"/>
  <c r="AN3248" i="1"/>
  <c r="AK3248" i="1"/>
  <c r="AJ3248" i="1"/>
  <c r="AD3248" i="1"/>
  <c r="AE3248" i="1" s="1"/>
  <c r="Z3248" i="1"/>
  <c r="AB3248" i="1" s="1"/>
  <c r="X3248" i="1"/>
  <c r="W3248" i="1"/>
  <c r="V3248" i="1"/>
  <c r="U3248" i="1"/>
  <c r="O3248" i="1"/>
  <c r="AN3247" i="1"/>
  <c r="AK3247" i="1"/>
  <c r="AJ3247" i="1"/>
  <c r="X3247" i="1"/>
  <c r="W3247" i="1"/>
  <c r="V3247" i="1"/>
  <c r="Z3247" i="1" s="1"/>
  <c r="U3247" i="1"/>
  <c r="O3247" i="1"/>
  <c r="AD3247" i="1" s="1"/>
  <c r="AE3247" i="1" s="1"/>
  <c r="AN3246" i="1"/>
  <c r="AK3246" i="1"/>
  <c r="AJ3246" i="1"/>
  <c r="AD3246" i="1"/>
  <c r="AE3246" i="1" s="1"/>
  <c r="Z3246" i="1"/>
  <c r="AB3246" i="1" s="1"/>
  <c r="X3246" i="1"/>
  <c r="W3246" i="1"/>
  <c r="V3246" i="1"/>
  <c r="U3246" i="1"/>
  <c r="O3246" i="1"/>
  <c r="AN3245" i="1"/>
  <c r="AK3245" i="1"/>
  <c r="AJ3245" i="1"/>
  <c r="X3245" i="1"/>
  <c r="W3245" i="1"/>
  <c r="V3245" i="1"/>
  <c r="Z3245" i="1" s="1"/>
  <c r="U3245" i="1"/>
  <c r="O3245" i="1"/>
  <c r="AD3245" i="1" s="1"/>
  <c r="AE3245" i="1" s="1"/>
  <c r="AN3244" i="1"/>
  <c r="AK3244" i="1"/>
  <c r="AJ3244" i="1"/>
  <c r="AD3244" i="1"/>
  <c r="AE3244" i="1" s="1"/>
  <c r="Z3244" i="1"/>
  <c r="AB3244" i="1" s="1"/>
  <c r="X3244" i="1"/>
  <c r="W3244" i="1"/>
  <c r="V3244" i="1"/>
  <c r="U3244" i="1"/>
  <c r="O3244" i="1"/>
  <c r="AN3243" i="1"/>
  <c r="AK3243" i="1"/>
  <c r="AJ3243" i="1"/>
  <c r="X3243" i="1"/>
  <c r="W3243" i="1"/>
  <c r="V3243" i="1"/>
  <c r="Z3243" i="1" s="1"/>
  <c r="U3243" i="1"/>
  <c r="O3243" i="1"/>
  <c r="AD3243" i="1" s="1"/>
  <c r="AE3243" i="1" s="1"/>
  <c r="AN3242" i="1"/>
  <c r="AK3242" i="1"/>
  <c r="AJ3242" i="1"/>
  <c r="AD3242" i="1"/>
  <c r="AE3242" i="1" s="1"/>
  <c r="Z3242" i="1"/>
  <c r="AB3242" i="1" s="1"/>
  <c r="X3242" i="1"/>
  <c r="W3242" i="1"/>
  <c r="V3242" i="1"/>
  <c r="U3242" i="1"/>
  <c r="O3242" i="1"/>
  <c r="AN3241" i="1"/>
  <c r="AK3241" i="1"/>
  <c r="AJ3241" i="1"/>
  <c r="X3241" i="1"/>
  <c r="W3241" i="1"/>
  <c r="V3241" i="1"/>
  <c r="Z3241" i="1" s="1"/>
  <c r="U3241" i="1"/>
  <c r="O3241" i="1"/>
  <c r="AD3241" i="1" s="1"/>
  <c r="AE3241" i="1" s="1"/>
  <c r="AN3240" i="1"/>
  <c r="AK3240" i="1"/>
  <c r="AJ3240" i="1"/>
  <c r="AD3240" i="1"/>
  <c r="AE3240" i="1" s="1"/>
  <c r="Z3240" i="1"/>
  <c r="AB3240" i="1" s="1"/>
  <c r="X3240" i="1"/>
  <c r="W3240" i="1"/>
  <c r="V3240" i="1"/>
  <c r="U3240" i="1"/>
  <c r="O3240" i="1"/>
  <c r="AN3239" i="1"/>
  <c r="AK3239" i="1"/>
  <c r="AJ3239" i="1"/>
  <c r="X3239" i="1"/>
  <c r="W3239" i="1"/>
  <c r="V3239" i="1"/>
  <c r="Z3239" i="1" s="1"/>
  <c r="U3239" i="1"/>
  <c r="O3239" i="1"/>
  <c r="AD3239" i="1" s="1"/>
  <c r="AE3239" i="1" s="1"/>
  <c r="AN3238" i="1"/>
  <c r="AK3238" i="1"/>
  <c r="AJ3238" i="1"/>
  <c r="AD3238" i="1"/>
  <c r="AE3238" i="1" s="1"/>
  <c r="Z3238" i="1"/>
  <c r="AB3238" i="1" s="1"/>
  <c r="X3238" i="1"/>
  <c r="W3238" i="1"/>
  <c r="V3238" i="1"/>
  <c r="U3238" i="1"/>
  <c r="O3238" i="1"/>
  <c r="AN3237" i="1"/>
  <c r="AK3237" i="1"/>
  <c r="AJ3237" i="1"/>
  <c r="X3237" i="1"/>
  <c r="W3237" i="1"/>
  <c r="V3237" i="1"/>
  <c r="Z3237" i="1" s="1"/>
  <c r="U3237" i="1"/>
  <c r="O3237" i="1"/>
  <c r="AD3237" i="1" s="1"/>
  <c r="AE3237" i="1" s="1"/>
  <c r="AN3236" i="1"/>
  <c r="AK3236" i="1"/>
  <c r="AJ3236" i="1"/>
  <c r="AD3236" i="1"/>
  <c r="AE3236" i="1" s="1"/>
  <c r="Z3236" i="1"/>
  <c r="AB3236" i="1" s="1"/>
  <c r="X3236" i="1"/>
  <c r="W3236" i="1"/>
  <c r="V3236" i="1"/>
  <c r="U3236" i="1"/>
  <c r="O3236" i="1"/>
  <c r="AN3235" i="1"/>
  <c r="AK3235" i="1"/>
  <c r="AJ3235" i="1"/>
  <c r="X3235" i="1"/>
  <c r="W3235" i="1"/>
  <c r="V3235" i="1"/>
  <c r="Z3235" i="1" s="1"/>
  <c r="U3235" i="1"/>
  <c r="O3235" i="1"/>
  <c r="AD3235" i="1" s="1"/>
  <c r="AE3235" i="1" s="1"/>
  <c r="AN3234" i="1"/>
  <c r="AK3234" i="1"/>
  <c r="AJ3234" i="1"/>
  <c r="AD3234" i="1"/>
  <c r="AE3234" i="1" s="1"/>
  <c r="Z3234" i="1"/>
  <c r="AB3234" i="1" s="1"/>
  <c r="X3234" i="1"/>
  <c r="W3234" i="1"/>
  <c r="V3234" i="1"/>
  <c r="U3234" i="1"/>
  <c r="O3234" i="1"/>
  <c r="AN3233" i="1"/>
  <c r="AK3233" i="1"/>
  <c r="AJ3233" i="1"/>
  <c r="X3233" i="1"/>
  <c r="W3233" i="1"/>
  <c r="V3233" i="1"/>
  <c r="Z3233" i="1" s="1"/>
  <c r="U3233" i="1"/>
  <c r="O3233" i="1"/>
  <c r="AD3233" i="1" s="1"/>
  <c r="AE3233" i="1" s="1"/>
  <c r="AN3232" i="1"/>
  <c r="AK3232" i="1"/>
  <c r="AJ3232" i="1"/>
  <c r="AD3232" i="1"/>
  <c r="AE3232" i="1" s="1"/>
  <c r="Z3232" i="1"/>
  <c r="AB3232" i="1" s="1"/>
  <c r="X3232" i="1"/>
  <c r="W3232" i="1"/>
  <c r="V3232" i="1"/>
  <c r="U3232" i="1"/>
  <c r="O3232" i="1"/>
  <c r="AN3231" i="1"/>
  <c r="AK3231" i="1"/>
  <c r="AJ3231" i="1"/>
  <c r="X3231" i="1"/>
  <c r="W3231" i="1"/>
  <c r="V3231" i="1"/>
  <c r="Z3231" i="1" s="1"/>
  <c r="U3231" i="1"/>
  <c r="O3231" i="1"/>
  <c r="AD3231" i="1" s="1"/>
  <c r="AE3231" i="1" s="1"/>
  <c r="AN3230" i="1"/>
  <c r="AK3230" i="1"/>
  <c r="AJ3230" i="1"/>
  <c r="AD3230" i="1"/>
  <c r="AE3230" i="1" s="1"/>
  <c r="Z3230" i="1"/>
  <c r="AB3230" i="1" s="1"/>
  <c r="X3230" i="1"/>
  <c r="W3230" i="1"/>
  <c r="V3230" i="1"/>
  <c r="U3230" i="1"/>
  <c r="O3230" i="1"/>
  <c r="AN3229" i="1"/>
  <c r="AK3229" i="1"/>
  <c r="AJ3229" i="1"/>
  <c r="X3229" i="1"/>
  <c r="W3229" i="1"/>
  <c r="V3229" i="1"/>
  <c r="Z3229" i="1" s="1"/>
  <c r="U3229" i="1"/>
  <c r="O3229" i="1"/>
  <c r="AD3229" i="1" s="1"/>
  <c r="AE3229" i="1" s="1"/>
  <c r="AN3228" i="1"/>
  <c r="AK3228" i="1"/>
  <c r="AJ3228" i="1"/>
  <c r="AD3228" i="1"/>
  <c r="AE3228" i="1" s="1"/>
  <c r="Z3228" i="1"/>
  <c r="AB3228" i="1" s="1"/>
  <c r="X3228" i="1"/>
  <c r="W3228" i="1"/>
  <c r="V3228" i="1"/>
  <c r="U3228" i="1"/>
  <c r="O3228" i="1"/>
  <c r="AN3227" i="1"/>
  <c r="AK3227" i="1"/>
  <c r="AJ3227" i="1"/>
  <c r="X3227" i="1"/>
  <c r="W3227" i="1"/>
  <c r="V3227" i="1"/>
  <c r="Z3227" i="1" s="1"/>
  <c r="U3227" i="1"/>
  <c r="O3227" i="1"/>
  <c r="AD3227" i="1" s="1"/>
  <c r="AE3227" i="1" s="1"/>
  <c r="AN3226" i="1"/>
  <c r="AK3226" i="1"/>
  <c r="AJ3226" i="1"/>
  <c r="AD3226" i="1"/>
  <c r="AE3226" i="1" s="1"/>
  <c r="Z3226" i="1"/>
  <c r="AB3226" i="1" s="1"/>
  <c r="X3226" i="1"/>
  <c r="W3226" i="1"/>
  <c r="V3226" i="1"/>
  <c r="U3226" i="1"/>
  <c r="O3226" i="1"/>
  <c r="AN3225" i="1"/>
  <c r="AK3225" i="1"/>
  <c r="AJ3225" i="1"/>
  <c r="X3225" i="1"/>
  <c r="W3225" i="1"/>
  <c r="V3225" i="1"/>
  <c r="Z3225" i="1" s="1"/>
  <c r="U3225" i="1"/>
  <c r="O3225" i="1"/>
  <c r="AD3225" i="1" s="1"/>
  <c r="AE3225" i="1" s="1"/>
  <c r="AN3224" i="1"/>
  <c r="AK3224" i="1"/>
  <c r="AJ3224" i="1"/>
  <c r="AD3224" i="1"/>
  <c r="AE3224" i="1" s="1"/>
  <c r="Z3224" i="1"/>
  <c r="AB3224" i="1" s="1"/>
  <c r="X3224" i="1"/>
  <c r="W3224" i="1"/>
  <c r="V3224" i="1"/>
  <c r="U3224" i="1"/>
  <c r="O3224" i="1"/>
  <c r="AN3223" i="1"/>
  <c r="AK3223" i="1"/>
  <c r="AJ3223" i="1"/>
  <c r="X3223" i="1"/>
  <c r="W3223" i="1"/>
  <c r="V3223" i="1"/>
  <c r="Z3223" i="1" s="1"/>
  <c r="U3223" i="1"/>
  <c r="O3223" i="1"/>
  <c r="AD3223" i="1" s="1"/>
  <c r="AE3223" i="1" s="1"/>
  <c r="AN3222" i="1"/>
  <c r="AK3222" i="1"/>
  <c r="AJ3222" i="1"/>
  <c r="AD3222" i="1"/>
  <c r="AE3222" i="1" s="1"/>
  <c r="Z3222" i="1"/>
  <c r="AB3222" i="1" s="1"/>
  <c r="X3222" i="1"/>
  <c r="W3222" i="1"/>
  <c r="V3222" i="1"/>
  <c r="U3222" i="1"/>
  <c r="O3222" i="1"/>
  <c r="AN3221" i="1"/>
  <c r="AK3221" i="1"/>
  <c r="AJ3221" i="1"/>
  <c r="X3221" i="1"/>
  <c r="W3221" i="1"/>
  <c r="V3221" i="1"/>
  <c r="Z3221" i="1" s="1"/>
  <c r="U3221" i="1"/>
  <c r="O3221" i="1"/>
  <c r="AD3221" i="1" s="1"/>
  <c r="AE3221" i="1" s="1"/>
  <c r="AN3220" i="1"/>
  <c r="AK3220" i="1"/>
  <c r="AJ3220" i="1"/>
  <c r="AD3220" i="1"/>
  <c r="AE3220" i="1" s="1"/>
  <c r="Z3220" i="1"/>
  <c r="AB3220" i="1" s="1"/>
  <c r="X3220" i="1"/>
  <c r="W3220" i="1"/>
  <c r="V3220" i="1"/>
  <c r="U3220" i="1"/>
  <c r="O3220" i="1"/>
  <c r="AN3219" i="1"/>
  <c r="AK3219" i="1"/>
  <c r="AJ3219" i="1"/>
  <c r="X3219" i="1"/>
  <c r="W3219" i="1"/>
  <c r="V3219" i="1"/>
  <c r="Z3219" i="1" s="1"/>
  <c r="U3219" i="1"/>
  <c r="O3219" i="1"/>
  <c r="AD3219" i="1" s="1"/>
  <c r="AE3219" i="1" s="1"/>
  <c r="AN3218" i="1"/>
  <c r="AK3218" i="1"/>
  <c r="AJ3218" i="1"/>
  <c r="AD3218" i="1"/>
  <c r="AE3218" i="1" s="1"/>
  <c r="Z3218" i="1"/>
  <c r="AB3218" i="1" s="1"/>
  <c r="X3218" i="1"/>
  <c r="W3218" i="1"/>
  <c r="V3218" i="1"/>
  <c r="U3218" i="1"/>
  <c r="O3218" i="1"/>
  <c r="AN3217" i="1"/>
  <c r="AK3217" i="1"/>
  <c r="AJ3217" i="1"/>
  <c r="X3217" i="1"/>
  <c r="W3217" i="1"/>
  <c r="V3217" i="1"/>
  <c r="Z3217" i="1" s="1"/>
  <c r="U3217" i="1"/>
  <c r="O3217" i="1"/>
  <c r="AD3217" i="1" s="1"/>
  <c r="AE3217" i="1" s="1"/>
  <c r="AN3216" i="1"/>
  <c r="AK3216" i="1"/>
  <c r="AJ3216" i="1"/>
  <c r="AD3216" i="1"/>
  <c r="AE3216" i="1" s="1"/>
  <c r="Z3216" i="1"/>
  <c r="AB3216" i="1" s="1"/>
  <c r="X3216" i="1"/>
  <c r="W3216" i="1"/>
  <c r="V3216" i="1"/>
  <c r="U3216" i="1"/>
  <c r="O3216" i="1"/>
  <c r="AN3215" i="1"/>
  <c r="AK3215" i="1"/>
  <c r="AJ3215" i="1"/>
  <c r="X3215" i="1"/>
  <c r="W3215" i="1"/>
  <c r="V3215" i="1"/>
  <c r="Z3215" i="1" s="1"/>
  <c r="U3215" i="1"/>
  <c r="O3215" i="1"/>
  <c r="AD3215" i="1" s="1"/>
  <c r="AE3215" i="1" s="1"/>
  <c r="AN3214" i="1"/>
  <c r="AK3214" i="1"/>
  <c r="AJ3214" i="1"/>
  <c r="AD3214" i="1"/>
  <c r="AE3214" i="1" s="1"/>
  <c r="Z3214" i="1"/>
  <c r="AB3214" i="1" s="1"/>
  <c r="X3214" i="1"/>
  <c r="W3214" i="1"/>
  <c r="V3214" i="1"/>
  <c r="U3214" i="1"/>
  <c r="O3214" i="1"/>
  <c r="AN3213" i="1"/>
  <c r="AK3213" i="1"/>
  <c r="AJ3213" i="1"/>
  <c r="X3213" i="1"/>
  <c r="W3213" i="1"/>
  <c r="V3213" i="1"/>
  <c r="Z3213" i="1" s="1"/>
  <c r="U3213" i="1"/>
  <c r="O3213" i="1"/>
  <c r="AD3213" i="1" s="1"/>
  <c r="AE3213" i="1" s="1"/>
  <c r="AN3212" i="1"/>
  <c r="AK3212" i="1"/>
  <c r="AJ3212" i="1"/>
  <c r="AD3212" i="1"/>
  <c r="AE3212" i="1" s="1"/>
  <c r="Z3212" i="1"/>
  <c r="AB3212" i="1" s="1"/>
  <c r="X3212" i="1"/>
  <c r="W3212" i="1"/>
  <c r="V3212" i="1"/>
  <c r="U3212" i="1"/>
  <c r="O3212" i="1"/>
  <c r="AN3211" i="1"/>
  <c r="AK3211" i="1"/>
  <c r="AJ3211" i="1"/>
  <c r="X3211" i="1"/>
  <c r="W3211" i="1"/>
  <c r="V3211" i="1"/>
  <c r="Z3211" i="1" s="1"/>
  <c r="U3211" i="1"/>
  <c r="O3211" i="1"/>
  <c r="AD3211" i="1" s="1"/>
  <c r="AE3211" i="1" s="1"/>
  <c r="AN3210" i="1"/>
  <c r="AK3210" i="1"/>
  <c r="AJ3210" i="1"/>
  <c r="AD3210" i="1"/>
  <c r="AE3210" i="1" s="1"/>
  <c r="Z3210" i="1"/>
  <c r="AB3210" i="1" s="1"/>
  <c r="X3210" i="1"/>
  <c r="W3210" i="1"/>
  <c r="V3210" i="1"/>
  <c r="U3210" i="1"/>
  <c r="O3210" i="1"/>
  <c r="AN3209" i="1"/>
  <c r="AK3209" i="1"/>
  <c r="AJ3209" i="1"/>
  <c r="X3209" i="1"/>
  <c r="W3209" i="1"/>
  <c r="V3209" i="1"/>
  <c r="Z3209" i="1" s="1"/>
  <c r="U3209" i="1"/>
  <c r="O3209" i="1"/>
  <c r="AD3209" i="1" s="1"/>
  <c r="AE3209" i="1" s="1"/>
  <c r="AN3208" i="1"/>
  <c r="AK3208" i="1"/>
  <c r="AJ3208" i="1"/>
  <c r="AD3208" i="1"/>
  <c r="AE3208" i="1" s="1"/>
  <c r="Z3208" i="1"/>
  <c r="AB3208" i="1" s="1"/>
  <c r="X3208" i="1"/>
  <c r="W3208" i="1"/>
  <c r="V3208" i="1"/>
  <c r="U3208" i="1"/>
  <c r="O3208" i="1"/>
  <c r="AN3207" i="1"/>
  <c r="AK3207" i="1"/>
  <c r="AJ3207" i="1"/>
  <c r="X3207" i="1"/>
  <c r="W3207" i="1"/>
  <c r="V3207" i="1"/>
  <c r="Z3207" i="1" s="1"/>
  <c r="U3207" i="1"/>
  <c r="O3207" i="1"/>
  <c r="AD3207" i="1" s="1"/>
  <c r="AE3207" i="1" s="1"/>
  <c r="AN3206" i="1"/>
  <c r="AK3206" i="1"/>
  <c r="AJ3206" i="1"/>
  <c r="AD3206" i="1"/>
  <c r="AE3206" i="1" s="1"/>
  <c r="Z3206" i="1"/>
  <c r="AB3206" i="1" s="1"/>
  <c r="X3206" i="1"/>
  <c r="W3206" i="1"/>
  <c r="V3206" i="1"/>
  <c r="U3206" i="1"/>
  <c r="O3206" i="1"/>
  <c r="AN3205" i="1"/>
  <c r="AK3205" i="1"/>
  <c r="AJ3205" i="1"/>
  <c r="X3205" i="1"/>
  <c r="W3205" i="1"/>
  <c r="V3205" i="1"/>
  <c r="Z3205" i="1" s="1"/>
  <c r="U3205" i="1"/>
  <c r="O3205" i="1"/>
  <c r="AD3205" i="1" s="1"/>
  <c r="AE3205" i="1" s="1"/>
  <c r="AN3204" i="1"/>
  <c r="AK3204" i="1"/>
  <c r="AJ3204" i="1"/>
  <c r="AD3204" i="1"/>
  <c r="AE3204" i="1" s="1"/>
  <c r="Z3204" i="1"/>
  <c r="AB3204" i="1" s="1"/>
  <c r="X3204" i="1"/>
  <c r="W3204" i="1"/>
  <c r="V3204" i="1"/>
  <c r="U3204" i="1"/>
  <c r="O3204" i="1"/>
  <c r="AN3203" i="1"/>
  <c r="AK3203" i="1"/>
  <c r="AJ3203" i="1"/>
  <c r="X3203" i="1"/>
  <c r="W3203" i="1"/>
  <c r="V3203" i="1"/>
  <c r="Z3203" i="1" s="1"/>
  <c r="U3203" i="1"/>
  <c r="O3203" i="1"/>
  <c r="AD3203" i="1" s="1"/>
  <c r="AE3203" i="1" s="1"/>
  <c r="AN3202" i="1"/>
  <c r="AK3202" i="1"/>
  <c r="AJ3202" i="1"/>
  <c r="AD3202" i="1"/>
  <c r="AE3202" i="1" s="1"/>
  <c r="Z3202" i="1"/>
  <c r="AB3202" i="1" s="1"/>
  <c r="X3202" i="1"/>
  <c r="W3202" i="1"/>
  <c r="V3202" i="1"/>
  <c r="U3202" i="1"/>
  <c r="O3202" i="1"/>
  <c r="AN3201" i="1"/>
  <c r="AK3201" i="1"/>
  <c r="AJ3201" i="1"/>
  <c r="X3201" i="1"/>
  <c r="W3201" i="1"/>
  <c r="V3201" i="1"/>
  <c r="Z3201" i="1" s="1"/>
  <c r="U3201" i="1"/>
  <c r="O3201" i="1"/>
  <c r="AD3201" i="1" s="1"/>
  <c r="AE3201" i="1" s="1"/>
  <c r="AN3200" i="1"/>
  <c r="AK3200" i="1"/>
  <c r="AJ3200" i="1"/>
  <c r="AD3200" i="1"/>
  <c r="AE3200" i="1" s="1"/>
  <c r="Z3200" i="1"/>
  <c r="AB3200" i="1" s="1"/>
  <c r="X3200" i="1"/>
  <c r="W3200" i="1"/>
  <c r="V3200" i="1"/>
  <c r="U3200" i="1"/>
  <c r="O3200" i="1"/>
  <c r="AN3199" i="1"/>
  <c r="AK3199" i="1"/>
  <c r="AJ3199" i="1"/>
  <c r="X3199" i="1"/>
  <c r="W3199" i="1"/>
  <c r="V3199" i="1"/>
  <c r="Z3199" i="1" s="1"/>
  <c r="U3199" i="1"/>
  <c r="O3199" i="1"/>
  <c r="AD3199" i="1" s="1"/>
  <c r="AE3199" i="1" s="1"/>
  <c r="AN3198" i="1"/>
  <c r="AK3198" i="1"/>
  <c r="AJ3198" i="1"/>
  <c r="AD3198" i="1"/>
  <c r="AE3198" i="1" s="1"/>
  <c r="Z3198" i="1"/>
  <c r="AB3198" i="1" s="1"/>
  <c r="X3198" i="1"/>
  <c r="W3198" i="1"/>
  <c r="V3198" i="1"/>
  <c r="U3198" i="1"/>
  <c r="O3198" i="1"/>
  <c r="AN3197" i="1"/>
  <c r="AK3197" i="1"/>
  <c r="AJ3197" i="1"/>
  <c r="X3197" i="1"/>
  <c r="W3197" i="1"/>
  <c r="V3197" i="1"/>
  <c r="Z3197" i="1" s="1"/>
  <c r="U3197" i="1"/>
  <c r="O3197" i="1"/>
  <c r="AD3197" i="1" s="1"/>
  <c r="AE3197" i="1" s="1"/>
  <c r="AN3196" i="1"/>
  <c r="AK3196" i="1"/>
  <c r="AJ3196" i="1"/>
  <c r="AD3196" i="1"/>
  <c r="AE3196" i="1" s="1"/>
  <c r="Z3196" i="1"/>
  <c r="AB3196" i="1" s="1"/>
  <c r="X3196" i="1"/>
  <c r="W3196" i="1"/>
  <c r="V3196" i="1"/>
  <c r="U3196" i="1"/>
  <c r="O3196" i="1"/>
  <c r="AN3195" i="1"/>
  <c r="AK3195" i="1"/>
  <c r="AJ3195" i="1"/>
  <c r="X3195" i="1"/>
  <c r="W3195" i="1"/>
  <c r="V3195" i="1"/>
  <c r="Z3195" i="1" s="1"/>
  <c r="U3195" i="1"/>
  <c r="O3195" i="1"/>
  <c r="AD3195" i="1" s="1"/>
  <c r="AE3195" i="1" s="1"/>
  <c r="AN3194" i="1"/>
  <c r="AK3194" i="1"/>
  <c r="AJ3194" i="1"/>
  <c r="AD3194" i="1"/>
  <c r="AE3194" i="1" s="1"/>
  <c r="Z3194" i="1"/>
  <c r="AB3194" i="1" s="1"/>
  <c r="X3194" i="1"/>
  <c r="W3194" i="1"/>
  <c r="V3194" i="1"/>
  <c r="U3194" i="1"/>
  <c r="O3194" i="1"/>
  <c r="AN3193" i="1"/>
  <c r="AK3193" i="1"/>
  <c r="AJ3193" i="1"/>
  <c r="X3193" i="1"/>
  <c r="W3193" i="1"/>
  <c r="V3193" i="1"/>
  <c r="Z3193" i="1" s="1"/>
  <c r="U3193" i="1"/>
  <c r="O3193" i="1"/>
  <c r="AD3193" i="1" s="1"/>
  <c r="AE3193" i="1" s="1"/>
  <c r="AN3192" i="1"/>
  <c r="AK3192" i="1"/>
  <c r="AJ3192" i="1"/>
  <c r="AD3192" i="1"/>
  <c r="AE3192" i="1" s="1"/>
  <c r="Z3192" i="1"/>
  <c r="AB3192" i="1" s="1"/>
  <c r="X3192" i="1"/>
  <c r="W3192" i="1"/>
  <c r="V3192" i="1"/>
  <c r="U3192" i="1"/>
  <c r="O3192" i="1"/>
  <c r="AN3191" i="1"/>
  <c r="AK3191" i="1"/>
  <c r="AJ3191" i="1"/>
  <c r="X3191" i="1"/>
  <c r="W3191" i="1"/>
  <c r="V3191" i="1"/>
  <c r="Z3191" i="1" s="1"/>
  <c r="U3191" i="1"/>
  <c r="O3191" i="1"/>
  <c r="AD3191" i="1" s="1"/>
  <c r="AE3191" i="1" s="1"/>
  <c r="AN3190" i="1"/>
  <c r="AK3190" i="1"/>
  <c r="AJ3190" i="1"/>
  <c r="AD3190" i="1"/>
  <c r="AE3190" i="1" s="1"/>
  <c r="Z3190" i="1"/>
  <c r="AB3190" i="1" s="1"/>
  <c r="X3190" i="1"/>
  <c r="W3190" i="1"/>
  <c r="V3190" i="1"/>
  <c r="U3190" i="1"/>
  <c r="O3190" i="1"/>
  <c r="AN3189" i="1"/>
  <c r="AK3189" i="1"/>
  <c r="AJ3189" i="1"/>
  <c r="X3189" i="1"/>
  <c r="W3189" i="1"/>
  <c r="V3189" i="1"/>
  <c r="Z3189" i="1" s="1"/>
  <c r="U3189" i="1"/>
  <c r="O3189" i="1"/>
  <c r="AD3189" i="1" s="1"/>
  <c r="AE3189" i="1" s="1"/>
  <c r="AN3188" i="1"/>
  <c r="AK3188" i="1"/>
  <c r="AJ3188" i="1"/>
  <c r="AD3188" i="1"/>
  <c r="AE3188" i="1" s="1"/>
  <c r="Z3188" i="1"/>
  <c r="AB3188" i="1" s="1"/>
  <c r="X3188" i="1"/>
  <c r="W3188" i="1"/>
  <c r="V3188" i="1"/>
  <c r="U3188" i="1"/>
  <c r="O3188" i="1"/>
  <c r="AN3187" i="1"/>
  <c r="AK3187" i="1"/>
  <c r="AJ3187" i="1"/>
  <c r="X3187" i="1"/>
  <c r="W3187" i="1"/>
  <c r="V3187" i="1"/>
  <c r="Z3187" i="1" s="1"/>
  <c r="U3187" i="1"/>
  <c r="O3187" i="1"/>
  <c r="AD3187" i="1" s="1"/>
  <c r="AE3187" i="1" s="1"/>
  <c r="AN3186" i="1"/>
  <c r="AK3186" i="1"/>
  <c r="AJ3186" i="1"/>
  <c r="AD3186" i="1"/>
  <c r="AE3186" i="1" s="1"/>
  <c r="Z3186" i="1"/>
  <c r="AB3186" i="1" s="1"/>
  <c r="X3186" i="1"/>
  <c r="W3186" i="1"/>
  <c r="V3186" i="1"/>
  <c r="U3186" i="1"/>
  <c r="O3186" i="1"/>
  <c r="AN3185" i="1"/>
  <c r="AK3185" i="1"/>
  <c r="AJ3185" i="1"/>
  <c r="X3185" i="1"/>
  <c r="W3185" i="1"/>
  <c r="V3185" i="1"/>
  <c r="Z3185" i="1" s="1"/>
  <c r="U3185" i="1"/>
  <c r="O3185" i="1"/>
  <c r="AD3185" i="1" s="1"/>
  <c r="AE3185" i="1" s="1"/>
  <c r="AN3184" i="1"/>
  <c r="AK3184" i="1"/>
  <c r="AJ3184" i="1"/>
  <c r="AD3184" i="1"/>
  <c r="AE3184" i="1" s="1"/>
  <c r="Z3184" i="1"/>
  <c r="AB3184" i="1" s="1"/>
  <c r="X3184" i="1"/>
  <c r="W3184" i="1"/>
  <c r="V3184" i="1"/>
  <c r="U3184" i="1"/>
  <c r="O3184" i="1"/>
  <c r="AN3183" i="1"/>
  <c r="AK3183" i="1"/>
  <c r="AJ3183" i="1"/>
  <c r="X3183" i="1"/>
  <c r="W3183" i="1"/>
  <c r="V3183" i="1"/>
  <c r="Z3183" i="1" s="1"/>
  <c r="U3183" i="1"/>
  <c r="O3183" i="1"/>
  <c r="AD3183" i="1" s="1"/>
  <c r="AE3183" i="1" s="1"/>
  <c r="AN3182" i="1"/>
  <c r="AK3182" i="1"/>
  <c r="AJ3182" i="1"/>
  <c r="AD3182" i="1"/>
  <c r="AE3182" i="1" s="1"/>
  <c r="Z3182" i="1"/>
  <c r="AB3182" i="1" s="1"/>
  <c r="X3182" i="1"/>
  <c r="W3182" i="1"/>
  <c r="V3182" i="1"/>
  <c r="U3182" i="1"/>
  <c r="O3182" i="1"/>
  <c r="AN3181" i="1"/>
  <c r="AK3181" i="1"/>
  <c r="AJ3181" i="1"/>
  <c r="X3181" i="1"/>
  <c r="W3181" i="1"/>
  <c r="V3181" i="1"/>
  <c r="Z3181" i="1" s="1"/>
  <c r="U3181" i="1"/>
  <c r="O3181" i="1"/>
  <c r="AD3181" i="1" s="1"/>
  <c r="AE3181" i="1" s="1"/>
  <c r="AN3180" i="1"/>
  <c r="AK3180" i="1"/>
  <c r="AJ3180" i="1"/>
  <c r="AD3180" i="1"/>
  <c r="AE3180" i="1" s="1"/>
  <c r="Z3180" i="1"/>
  <c r="AB3180" i="1" s="1"/>
  <c r="X3180" i="1"/>
  <c r="W3180" i="1"/>
  <c r="V3180" i="1"/>
  <c r="U3180" i="1"/>
  <c r="O3180" i="1"/>
  <c r="AN3179" i="1"/>
  <c r="AK3179" i="1"/>
  <c r="AJ3179" i="1"/>
  <c r="X3179" i="1"/>
  <c r="W3179" i="1"/>
  <c r="V3179" i="1"/>
  <c r="Z3179" i="1" s="1"/>
  <c r="U3179" i="1"/>
  <c r="O3179" i="1"/>
  <c r="AD3179" i="1" s="1"/>
  <c r="AE3179" i="1" s="1"/>
  <c r="AN3178" i="1"/>
  <c r="AK3178" i="1"/>
  <c r="AJ3178" i="1"/>
  <c r="AD3178" i="1"/>
  <c r="AE3178" i="1" s="1"/>
  <c r="Z3178" i="1"/>
  <c r="AB3178" i="1" s="1"/>
  <c r="X3178" i="1"/>
  <c r="W3178" i="1"/>
  <c r="V3178" i="1"/>
  <c r="U3178" i="1"/>
  <c r="O3178" i="1"/>
  <c r="AN3177" i="1"/>
  <c r="AK3177" i="1"/>
  <c r="AJ3177" i="1"/>
  <c r="X3177" i="1"/>
  <c r="W3177" i="1"/>
  <c r="V3177" i="1"/>
  <c r="Z3177" i="1" s="1"/>
  <c r="U3177" i="1"/>
  <c r="O3177" i="1"/>
  <c r="AD3177" i="1" s="1"/>
  <c r="AE3177" i="1" s="1"/>
  <c r="AN3176" i="1"/>
  <c r="AK3176" i="1"/>
  <c r="AJ3176" i="1"/>
  <c r="AD3176" i="1"/>
  <c r="AE3176" i="1" s="1"/>
  <c r="Z3176" i="1"/>
  <c r="AB3176" i="1" s="1"/>
  <c r="X3176" i="1"/>
  <c r="W3176" i="1"/>
  <c r="V3176" i="1"/>
  <c r="U3176" i="1"/>
  <c r="O3176" i="1"/>
  <c r="AN3175" i="1"/>
  <c r="AK3175" i="1"/>
  <c r="AJ3175" i="1"/>
  <c r="X3175" i="1"/>
  <c r="W3175" i="1"/>
  <c r="V3175" i="1"/>
  <c r="Z3175" i="1" s="1"/>
  <c r="U3175" i="1"/>
  <c r="O3175" i="1"/>
  <c r="AD3175" i="1" s="1"/>
  <c r="AE3175" i="1" s="1"/>
  <c r="AN3174" i="1"/>
  <c r="AK3174" i="1"/>
  <c r="AJ3174" i="1"/>
  <c r="AD3174" i="1"/>
  <c r="AE3174" i="1" s="1"/>
  <c r="Z3174" i="1"/>
  <c r="AB3174" i="1" s="1"/>
  <c r="X3174" i="1"/>
  <c r="W3174" i="1"/>
  <c r="V3174" i="1"/>
  <c r="U3174" i="1"/>
  <c r="O3174" i="1"/>
  <c r="AN3173" i="1"/>
  <c r="AK3173" i="1"/>
  <c r="AJ3173" i="1"/>
  <c r="X3173" i="1"/>
  <c r="W3173" i="1"/>
  <c r="V3173" i="1"/>
  <c r="Z3173" i="1" s="1"/>
  <c r="U3173" i="1"/>
  <c r="O3173" i="1"/>
  <c r="AD3173" i="1" s="1"/>
  <c r="AE3173" i="1" s="1"/>
  <c r="AN3172" i="1"/>
  <c r="AK3172" i="1"/>
  <c r="AJ3172" i="1"/>
  <c r="AD3172" i="1"/>
  <c r="AE3172" i="1" s="1"/>
  <c r="Z3172" i="1"/>
  <c r="AB3172" i="1" s="1"/>
  <c r="X3172" i="1"/>
  <c r="W3172" i="1"/>
  <c r="V3172" i="1"/>
  <c r="U3172" i="1"/>
  <c r="O3172" i="1"/>
  <c r="AN3171" i="1"/>
  <c r="AK3171" i="1"/>
  <c r="AJ3171" i="1"/>
  <c r="X3171" i="1"/>
  <c r="W3171" i="1"/>
  <c r="V3171" i="1"/>
  <c r="Z3171" i="1" s="1"/>
  <c r="U3171" i="1"/>
  <c r="O3171" i="1"/>
  <c r="AD3171" i="1" s="1"/>
  <c r="AE3171" i="1" s="1"/>
  <c r="AN3170" i="1"/>
  <c r="AK3170" i="1"/>
  <c r="AJ3170" i="1"/>
  <c r="AD3170" i="1"/>
  <c r="AE3170" i="1" s="1"/>
  <c r="Z3170" i="1"/>
  <c r="AB3170" i="1" s="1"/>
  <c r="X3170" i="1"/>
  <c r="W3170" i="1"/>
  <c r="V3170" i="1"/>
  <c r="U3170" i="1"/>
  <c r="O3170" i="1"/>
  <c r="AN3169" i="1"/>
  <c r="AK3169" i="1"/>
  <c r="AJ3169" i="1"/>
  <c r="X3169" i="1"/>
  <c r="W3169" i="1"/>
  <c r="V3169" i="1"/>
  <c r="Z3169" i="1" s="1"/>
  <c r="U3169" i="1"/>
  <c r="O3169" i="1"/>
  <c r="AD3169" i="1" s="1"/>
  <c r="AE3169" i="1" s="1"/>
  <c r="AN3168" i="1"/>
  <c r="AK3168" i="1"/>
  <c r="AJ3168" i="1"/>
  <c r="AD3168" i="1"/>
  <c r="AE3168" i="1" s="1"/>
  <c r="Z3168" i="1"/>
  <c r="AB3168" i="1" s="1"/>
  <c r="X3168" i="1"/>
  <c r="W3168" i="1"/>
  <c r="V3168" i="1"/>
  <c r="U3168" i="1"/>
  <c r="O3168" i="1"/>
  <c r="AN3167" i="1"/>
  <c r="AK3167" i="1"/>
  <c r="AJ3167" i="1"/>
  <c r="X3167" i="1"/>
  <c r="W3167" i="1"/>
  <c r="V3167" i="1"/>
  <c r="Z3167" i="1" s="1"/>
  <c r="U3167" i="1"/>
  <c r="O3167" i="1"/>
  <c r="AD3167" i="1" s="1"/>
  <c r="AE3167" i="1" s="1"/>
  <c r="AN3166" i="1"/>
  <c r="AK3166" i="1"/>
  <c r="AJ3166" i="1"/>
  <c r="AD3166" i="1"/>
  <c r="AE3166" i="1" s="1"/>
  <c r="Z3166" i="1"/>
  <c r="AB3166" i="1" s="1"/>
  <c r="X3166" i="1"/>
  <c r="W3166" i="1"/>
  <c r="V3166" i="1"/>
  <c r="U3166" i="1"/>
  <c r="O3166" i="1"/>
  <c r="AN3165" i="1"/>
  <c r="AK3165" i="1"/>
  <c r="AJ3165" i="1"/>
  <c r="X3165" i="1"/>
  <c r="W3165" i="1"/>
  <c r="V3165" i="1"/>
  <c r="Z3165" i="1" s="1"/>
  <c r="U3165" i="1"/>
  <c r="O3165" i="1"/>
  <c r="AD3165" i="1" s="1"/>
  <c r="AE3165" i="1" s="1"/>
  <c r="AN3164" i="1"/>
  <c r="AK3164" i="1"/>
  <c r="AJ3164" i="1"/>
  <c r="AD3164" i="1"/>
  <c r="AE3164" i="1" s="1"/>
  <c r="Z3164" i="1"/>
  <c r="AB3164" i="1" s="1"/>
  <c r="X3164" i="1"/>
  <c r="W3164" i="1"/>
  <c r="V3164" i="1"/>
  <c r="U3164" i="1"/>
  <c r="O3164" i="1"/>
  <c r="AN3163" i="1"/>
  <c r="AK3163" i="1"/>
  <c r="AJ3163" i="1"/>
  <c r="X3163" i="1"/>
  <c r="W3163" i="1"/>
  <c r="V3163" i="1"/>
  <c r="Z3163" i="1" s="1"/>
  <c r="U3163" i="1"/>
  <c r="O3163" i="1"/>
  <c r="AD3163" i="1" s="1"/>
  <c r="AE3163" i="1" s="1"/>
  <c r="AN3162" i="1"/>
  <c r="AK3162" i="1"/>
  <c r="AJ3162" i="1"/>
  <c r="AD3162" i="1"/>
  <c r="AE3162" i="1" s="1"/>
  <c r="Z3162" i="1"/>
  <c r="AB3162" i="1" s="1"/>
  <c r="X3162" i="1"/>
  <c r="W3162" i="1"/>
  <c r="V3162" i="1"/>
  <c r="U3162" i="1"/>
  <c r="O3162" i="1"/>
  <c r="AN3161" i="1"/>
  <c r="AK3161" i="1"/>
  <c r="AJ3161" i="1"/>
  <c r="X3161" i="1"/>
  <c r="W3161" i="1"/>
  <c r="V3161" i="1"/>
  <c r="Z3161" i="1" s="1"/>
  <c r="U3161" i="1"/>
  <c r="O3161" i="1"/>
  <c r="AD3161" i="1" s="1"/>
  <c r="AE3161" i="1" s="1"/>
  <c r="AN3160" i="1"/>
  <c r="AK3160" i="1"/>
  <c r="AJ3160" i="1"/>
  <c r="AD3160" i="1"/>
  <c r="AE3160" i="1" s="1"/>
  <c r="Z3160" i="1"/>
  <c r="AB3160" i="1" s="1"/>
  <c r="X3160" i="1"/>
  <c r="W3160" i="1"/>
  <c r="V3160" i="1"/>
  <c r="U3160" i="1"/>
  <c r="O3160" i="1"/>
  <c r="AN3159" i="1"/>
  <c r="AK3159" i="1"/>
  <c r="AJ3159" i="1"/>
  <c r="X3159" i="1"/>
  <c r="W3159" i="1"/>
  <c r="V3159" i="1"/>
  <c r="Z3159" i="1" s="1"/>
  <c r="U3159" i="1"/>
  <c r="O3159" i="1"/>
  <c r="AD3159" i="1" s="1"/>
  <c r="AE3159" i="1" s="1"/>
  <c r="AN3158" i="1"/>
  <c r="AK3158" i="1"/>
  <c r="AJ3158" i="1"/>
  <c r="AD3158" i="1"/>
  <c r="AE3158" i="1" s="1"/>
  <c r="Z3158" i="1"/>
  <c r="AB3158" i="1" s="1"/>
  <c r="X3158" i="1"/>
  <c r="W3158" i="1"/>
  <c r="V3158" i="1"/>
  <c r="U3158" i="1"/>
  <c r="O3158" i="1"/>
  <c r="AN3157" i="1"/>
  <c r="AK3157" i="1"/>
  <c r="AJ3157" i="1"/>
  <c r="X3157" i="1"/>
  <c r="W3157" i="1"/>
  <c r="V3157" i="1"/>
  <c r="Z3157" i="1" s="1"/>
  <c r="U3157" i="1"/>
  <c r="O3157" i="1"/>
  <c r="AD3157" i="1" s="1"/>
  <c r="AE3157" i="1" s="1"/>
  <c r="AN3156" i="1"/>
  <c r="AK3156" i="1"/>
  <c r="AJ3156" i="1"/>
  <c r="AD3156" i="1"/>
  <c r="AE3156" i="1" s="1"/>
  <c r="Z3156" i="1"/>
  <c r="AB3156" i="1" s="1"/>
  <c r="X3156" i="1"/>
  <c r="W3156" i="1"/>
  <c r="V3156" i="1"/>
  <c r="U3156" i="1"/>
  <c r="O3156" i="1"/>
  <c r="AN3155" i="1"/>
  <c r="AK3155" i="1"/>
  <c r="AJ3155" i="1"/>
  <c r="X3155" i="1"/>
  <c r="W3155" i="1"/>
  <c r="V3155" i="1"/>
  <c r="Z3155" i="1" s="1"/>
  <c r="U3155" i="1"/>
  <c r="O3155" i="1"/>
  <c r="AD3155" i="1" s="1"/>
  <c r="AE3155" i="1" s="1"/>
  <c r="AN3154" i="1"/>
  <c r="AK3154" i="1"/>
  <c r="AJ3154" i="1"/>
  <c r="AD3154" i="1"/>
  <c r="AE3154" i="1" s="1"/>
  <c r="Z3154" i="1"/>
  <c r="AB3154" i="1" s="1"/>
  <c r="X3154" i="1"/>
  <c r="W3154" i="1"/>
  <c r="V3154" i="1"/>
  <c r="U3154" i="1"/>
  <c r="O3154" i="1"/>
  <c r="AN3153" i="1"/>
  <c r="AK3153" i="1"/>
  <c r="AJ3153" i="1"/>
  <c r="X3153" i="1"/>
  <c r="W3153" i="1"/>
  <c r="V3153" i="1"/>
  <c r="Z3153" i="1" s="1"/>
  <c r="U3153" i="1"/>
  <c r="O3153" i="1"/>
  <c r="AD3153" i="1" s="1"/>
  <c r="AE3153" i="1" s="1"/>
  <c r="AN3152" i="1"/>
  <c r="AK3152" i="1"/>
  <c r="AJ3152" i="1"/>
  <c r="AD3152" i="1"/>
  <c r="AE3152" i="1" s="1"/>
  <c r="Z3152" i="1"/>
  <c r="AB3152" i="1" s="1"/>
  <c r="X3152" i="1"/>
  <c r="W3152" i="1"/>
  <c r="V3152" i="1"/>
  <c r="U3152" i="1"/>
  <c r="O3152" i="1"/>
  <c r="AN3151" i="1"/>
  <c r="AK3151" i="1"/>
  <c r="AJ3151" i="1"/>
  <c r="X3151" i="1"/>
  <c r="W3151" i="1"/>
  <c r="V3151" i="1"/>
  <c r="Z3151" i="1" s="1"/>
  <c r="U3151" i="1"/>
  <c r="O3151" i="1"/>
  <c r="AD3151" i="1" s="1"/>
  <c r="AE3151" i="1" s="1"/>
  <c r="AN3150" i="1"/>
  <c r="AK3150" i="1"/>
  <c r="AJ3150" i="1"/>
  <c r="AD3150" i="1"/>
  <c r="AE3150" i="1" s="1"/>
  <c r="Z3150" i="1"/>
  <c r="AB3150" i="1" s="1"/>
  <c r="X3150" i="1"/>
  <c r="W3150" i="1"/>
  <c r="V3150" i="1"/>
  <c r="U3150" i="1"/>
  <c r="O3150" i="1"/>
  <c r="AN3149" i="1"/>
  <c r="AK3149" i="1"/>
  <c r="AJ3149" i="1"/>
  <c r="X3149" i="1"/>
  <c r="W3149" i="1"/>
  <c r="V3149" i="1"/>
  <c r="Z3149" i="1" s="1"/>
  <c r="U3149" i="1"/>
  <c r="O3149" i="1"/>
  <c r="AD3149" i="1" s="1"/>
  <c r="AE3149" i="1" s="1"/>
  <c r="AN3148" i="1"/>
  <c r="AK3148" i="1"/>
  <c r="AJ3148" i="1"/>
  <c r="AD3148" i="1"/>
  <c r="AE3148" i="1" s="1"/>
  <c r="Z3148" i="1"/>
  <c r="AB3148" i="1" s="1"/>
  <c r="X3148" i="1"/>
  <c r="W3148" i="1"/>
  <c r="V3148" i="1"/>
  <c r="U3148" i="1"/>
  <c r="O3148" i="1"/>
  <c r="AN3147" i="1"/>
  <c r="AK3147" i="1"/>
  <c r="AJ3147" i="1"/>
  <c r="X3147" i="1"/>
  <c r="W3147" i="1"/>
  <c r="V3147" i="1"/>
  <c r="Z3147" i="1" s="1"/>
  <c r="U3147" i="1"/>
  <c r="O3147" i="1"/>
  <c r="AD3147" i="1" s="1"/>
  <c r="AE3147" i="1" s="1"/>
  <c r="AN3146" i="1"/>
  <c r="AK3146" i="1"/>
  <c r="AJ3146" i="1"/>
  <c r="AD3146" i="1"/>
  <c r="AE3146" i="1" s="1"/>
  <c r="Z3146" i="1"/>
  <c r="AB3146" i="1" s="1"/>
  <c r="X3146" i="1"/>
  <c r="W3146" i="1"/>
  <c r="V3146" i="1"/>
  <c r="U3146" i="1"/>
  <c r="O3146" i="1"/>
  <c r="AN3145" i="1"/>
  <c r="AK3145" i="1"/>
  <c r="AJ3145" i="1"/>
  <c r="X3145" i="1"/>
  <c r="W3145" i="1"/>
  <c r="V3145" i="1"/>
  <c r="Z3145" i="1" s="1"/>
  <c r="U3145" i="1"/>
  <c r="O3145" i="1"/>
  <c r="AD3145" i="1" s="1"/>
  <c r="AE3145" i="1" s="1"/>
  <c r="AN3144" i="1"/>
  <c r="AK3144" i="1"/>
  <c r="AJ3144" i="1"/>
  <c r="AD3144" i="1"/>
  <c r="AE3144" i="1" s="1"/>
  <c r="Z3144" i="1"/>
  <c r="AB3144" i="1" s="1"/>
  <c r="X3144" i="1"/>
  <c r="W3144" i="1"/>
  <c r="V3144" i="1"/>
  <c r="U3144" i="1"/>
  <c r="O3144" i="1"/>
  <c r="AN3143" i="1"/>
  <c r="AK3143" i="1"/>
  <c r="AJ3143" i="1"/>
  <c r="X3143" i="1"/>
  <c r="W3143" i="1"/>
  <c r="V3143" i="1"/>
  <c r="Z3143" i="1" s="1"/>
  <c r="U3143" i="1"/>
  <c r="O3143" i="1"/>
  <c r="AD3143" i="1" s="1"/>
  <c r="AE3143" i="1" s="1"/>
  <c r="AN3142" i="1"/>
  <c r="AK3142" i="1"/>
  <c r="AJ3142" i="1"/>
  <c r="AD3142" i="1"/>
  <c r="AE3142" i="1" s="1"/>
  <c r="Z3142" i="1"/>
  <c r="AB3142" i="1" s="1"/>
  <c r="X3142" i="1"/>
  <c r="W3142" i="1"/>
  <c r="V3142" i="1"/>
  <c r="U3142" i="1"/>
  <c r="O3142" i="1"/>
  <c r="AN3141" i="1"/>
  <c r="AK3141" i="1"/>
  <c r="AJ3141" i="1"/>
  <c r="X3141" i="1"/>
  <c r="W3141" i="1"/>
  <c r="V3141" i="1"/>
  <c r="Z3141" i="1" s="1"/>
  <c r="U3141" i="1"/>
  <c r="O3141" i="1"/>
  <c r="AD3141" i="1" s="1"/>
  <c r="AE3141" i="1" s="1"/>
  <c r="AN3140" i="1"/>
  <c r="AK3140" i="1"/>
  <c r="AJ3140" i="1"/>
  <c r="AD3140" i="1"/>
  <c r="AE3140" i="1" s="1"/>
  <c r="Z3140" i="1"/>
  <c r="AB3140" i="1" s="1"/>
  <c r="X3140" i="1"/>
  <c r="W3140" i="1"/>
  <c r="V3140" i="1"/>
  <c r="U3140" i="1"/>
  <c r="O3140" i="1"/>
  <c r="AN3139" i="1"/>
  <c r="AK3139" i="1"/>
  <c r="AJ3139" i="1"/>
  <c r="X3139" i="1"/>
  <c r="W3139" i="1"/>
  <c r="V3139" i="1"/>
  <c r="Z3139" i="1" s="1"/>
  <c r="U3139" i="1"/>
  <c r="O3139" i="1"/>
  <c r="AD3139" i="1" s="1"/>
  <c r="AE3139" i="1" s="1"/>
  <c r="AN3138" i="1"/>
  <c r="AK3138" i="1"/>
  <c r="AJ3138" i="1"/>
  <c r="AD3138" i="1"/>
  <c r="AE3138" i="1" s="1"/>
  <c r="Z3138" i="1"/>
  <c r="AB3138" i="1" s="1"/>
  <c r="X3138" i="1"/>
  <c r="W3138" i="1"/>
  <c r="V3138" i="1"/>
  <c r="U3138" i="1"/>
  <c r="O3138" i="1"/>
  <c r="AN3137" i="1"/>
  <c r="AK3137" i="1"/>
  <c r="AJ3137" i="1"/>
  <c r="X3137" i="1"/>
  <c r="W3137" i="1"/>
  <c r="V3137" i="1"/>
  <c r="Z3137" i="1" s="1"/>
  <c r="U3137" i="1"/>
  <c r="O3137" i="1"/>
  <c r="AD3137" i="1" s="1"/>
  <c r="AE3137" i="1" s="1"/>
  <c r="AN3136" i="1"/>
  <c r="AK3136" i="1"/>
  <c r="AJ3136" i="1"/>
  <c r="AD3136" i="1"/>
  <c r="AE3136" i="1" s="1"/>
  <c r="Z3136" i="1"/>
  <c r="AB3136" i="1" s="1"/>
  <c r="X3136" i="1"/>
  <c r="W3136" i="1"/>
  <c r="V3136" i="1"/>
  <c r="U3136" i="1"/>
  <c r="O3136" i="1"/>
  <c r="AN3135" i="1"/>
  <c r="AK3135" i="1"/>
  <c r="AJ3135" i="1"/>
  <c r="X3135" i="1"/>
  <c r="W3135" i="1"/>
  <c r="V3135" i="1"/>
  <c r="Z3135" i="1" s="1"/>
  <c r="U3135" i="1"/>
  <c r="O3135" i="1"/>
  <c r="AD3135" i="1" s="1"/>
  <c r="AE3135" i="1" s="1"/>
  <c r="AN3134" i="1"/>
  <c r="AK3134" i="1"/>
  <c r="AJ3134" i="1"/>
  <c r="AD3134" i="1"/>
  <c r="AE3134" i="1" s="1"/>
  <c r="Z3134" i="1"/>
  <c r="AB3134" i="1" s="1"/>
  <c r="X3134" i="1"/>
  <c r="W3134" i="1"/>
  <c r="V3134" i="1"/>
  <c r="U3134" i="1"/>
  <c r="O3134" i="1"/>
  <c r="AN3133" i="1"/>
  <c r="AK3133" i="1"/>
  <c r="AJ3133" i="1"/>
  <c r="X3133" i="1"/>
  <c r="W3133" i="1"/>
  <c r="V3133" i="1"/>
  <c r="Z3133" i="1" s="1"/>
  <c r="U3133" i="1"/>
  <c r="O3133" i="1"/>
  <c r="AD3133" i="1" s="1"/>
  <c r="AE3133" i="1" s="1"/>
  <c r="AN3132" i="1"/>
  <c r="AK3132" i="1"/>
  <c r="AJ3132" i="1"/>
  <c r="AD3132" i="1"/>
  <c r="AE3132" i="1" s="1"/>
  <c r="Z3132" i="1"/>
  <c r="AB3132" i="1" s="1"/>
  <c r="X3132" i="1"/>
  <c r="W3132" i="1"/>
  <c r="V3132" i="1"/>
  <c r="U3132" i="1"/>
  <c r="O3132" i="1"/>
  <c r="AN3131" i="1"/>
  <c r="AK3131" i="1"/>
  <c r="AJ3131" i="1"/>
  <c r="X3131" i="1"/>
  <c r="W3131" i="1"/>
  <c r="V3131" i="1"/>
  <c r="Z3131" i="1" s="1"/>
  <c r="U3131" i="1"/>
  <c r="O3131" i="1"/>
  <c r="AD3131" i="1" s="1"/>
  <c r="AE3131" i="1" s="1"/>
  <c r="AN3130" i="1"/>
  <c r="AK3130" i="1"/>
  <c r="AJ3130" i="1"/>
  <c r="AD3130" i="1"/>
  <c r="AE3130" i="1" s="1"/>
  <c r="Z3130" i="1"/>
  <c r="AB3130" i="1" s="1"/>
  <c r="X3130" i="1"/>
  <c r="W3130" i="1"/>
  <c r="V3130" i="1"/>
  <c r="U3130" i="1"/>
  <c r="O3130" i="1"/>
  <c r="AN3129" i="1"/>
  <c r="AK3129" i="1"/>
  <c r="AJ3129" i="1"/>
  <c r="X3129" i="1"/>
  <c r="W3129" i="1"/>
  <c r="V3129" i="1"/>
  <c r="Z3129" i="1" s="1"/>
  <c r="U3129" i="1"/>
  <c r="O3129" i="1"/>
  <c r="AD3129" i="1" s="1"/>
  <c r="AE3129" i="1" s="1"/>
  <c r="AN3128" i="1"/>
  <c r="AK3128" i="1"/>
  <c r="AJ3128" i="1"/>
  <c r="AD3128" i="1"/>
  <c r="AE3128" i="1" s="1"/>
  <c r="Z3128" i="1"/>
  <c r="AB3128" i="1" s="1"/>
  <c r="X3128" i="1"/>
  <c r="W3128" i="1"/>
  <c r="V3128" i="1"/>
  <c r="U3128" i="1"/>
  <c r="O3128" i="1"/>
  <c r="AN3127" i="1"/>
  <c r="AK3127" i="1"/>
  <c r="AJ3127" i="1"/>
  <c r="X3127" i="1"/>
  <c r="W3127" i="1"/>
  <c r="V3127" i="1"/>
  <c r="Z3127" i="1" s="1"/>
  <c r="U3127" i="1"/>
  <c r="O3127" i="1"/>
  <c r="AD3127" i="1" s="1"/>
  <c r="AE3127" i="1" s="1"/>
  <c r="AN3126" i="1"/>
  <c r="AK3126" i="1"/>
  <c r="AJ3126" i="1"/>
  <c r="AD3126" i="1"/>
  <c r="AE3126" i="1" s="1"/>
  <c r="Z3126" i="1"/>
  <c r="AB3126" i="1" s="1"/>
  <c r="X3126" i="1"/>
  <c r="W3126" i="1"/>
  <c r="V3126" i="1"/>
  <c r="U3126" i="1"/>
  <c r="O3126" i="1"/>
  <c r="AN3125" i="1"/>
  <c r="AK3125" i="1"/>
  <c r="AJ3125" i="1"/>
  <c r="X3125" i="1"/>
  <c r="W3125" i="1"/>
  <c r="V3125" i="1"/>
  <c r="Z3125" i="1" s="1"/>
  <c r="U3125" i="1"/>
  <c r="O3125" i="1"/>
  <c r="AD3125" i="1" s="1"/>
  <c r="AE3125" i="1" s="1"/>
  <c r="AN3124" i="1"/>
  <c r="AK3124" i="1"/>
  <c r="AJ3124" i="1"/>
  <c r="AD3124" i="1"/>
  <c r="AE3124" i="1" s="1"/>
  <c r="Z3124" i="1"/>
  <c r="AB3124" i="1" s="1"/>
  <c r="X3124" i="1"/>
  <c r="W3124" i="1"/>
  <c r="V3124" i="1"/>
  <c r="U3124" i="1"/>
  <c r="O3124" i="1"/>
  <c r="AN3123" i="1"/>
  <c r="AK3123" i="1"/>
  <c r="AJ3123" i="1"/>
  <c r="X3123" i="1"/>
  <c r="W3123" i="1"/>
  <c r="V3123" i="1"/>
  <c r="Z3123" i="1" s="1"/>
  <c r="U3123" i="1"/>
  <c r="O3123" i="1"/>
  <c r="AD3123" i="1" s="1"/>
  <c r="AE3123" i="1" s="1"/>
  <c r="AN3122" i="1"/>
  <c r="AK3122" i="1"/>
  <c r="AJ3122" i="1"/>
  <c r="AD3122" i="1"/>
  <c r="AE3122" i="1" s="1"/>
  <c r="Z3122" i="1"/>
  <c r="AB3122" i="1" s="1"/>
  <c r="X3122" i="1"/>
  <c r="W3122" i="1"/>
  <c r="V3122" i="1"/>
  <c r="U3122" i="1"/>
  <c r="O3122" i="1"/>
  <c r="AN3121" i="1"/>
  <c r="AK3121" i="1"/>
  <c r="AJ3121" i="1"/>
  <c r="X3121" i="1"/>
  <c r="W3121" i="1"/>
  <c r="V3121" i="1"/>
  <c r="Z3121" i="1" s="1"/>
  <c r="U3121" i="1"/>
  <c r="O3121" i="1"/>
  <c r="AD3121" i="1" s="1"/>
  <c r="AE3121" i="1" s="1"/>
  <c r="AN3120" i="1"/>
  <c r="AK3120" i="1"/>
  <c r="AJ3120" i="1"/>
  <c r="AD3120" i="1"/>
  <c r="AE3120" i="1" s="1"/>
  <c r="Z3120" i="1"/>
  <c r="AB3120" i="1" s="1"/>
  <c r="X3120" i="1"/>
  <c r="W3120" i="1"/>
  <c r="V3120" i="1"/>
  <c r="U3120" i="1"/>
  <c r="O3120" i="1"/>
  <c r="AN3119" i="1"/>
  <c r="AK3119" i="1"/>
  <c r="AJ3119" i="1"/>
  <c r="X3119" i="1"/>
  <c r="W3119" i="1"/>
  <c r="V3119" i="1"/>
  <c r="Z3119" i="1" s="1"/>
  <c r="U3119" i="1"/>
  <c r="O3119" i="1"/>
  <c r="AD3119" i="1" s="1"/>
  <c r="AE3119" i="1" s="1"/>
  <c r="AN3118" i="1"/>
  <c r="AK3118" i="1"/>
  <c r="AJ3118" i="1"/>
  <c r="AD3118" i="1"/>
  <c r="AE3118" i="1" s="1"/>
  <c r="Z3118" i="1"/>
  <c r="AB3118" i="1" s="1"/>
  <c r="X3118" i="1"/>
  <c r="W3118" i="1"/>
  <c r="V3118" i="1"/>
  <c r="U3118" i="1"/>
  <c r="O3118" i="1"/>
  <c r="AN3117" i="1"/>
  <c r="AK3117" i="1"/>
  <c r="AJ3117" i="1"/>
  <c r="X3117" i="1"/>
  <c r="W3117" i="1"/>
  <c r="V3117" i="1"/>
  <c r="Z3117" i="1" s="1"/>
  <c r="U3117" i="1"/>
  <c r="O3117" i="1"/>
  <c r="AD3117" i="1" s="1"/>
  <c r="AE3117" i="1" s="1"/>
  <c r="AN3116" i="1"/>
  <c r="AK3116" i="1"/>
  <c r="AJ3116" i="1"/>
  <c r="AD3116" i="1"/>
  <c r="AE3116" i="1" s="1"/>
  <c r="Z3116" i="1"/>
  <c r="AB3116" i="1" s="1"/>
  <c r="X3116" i="1"/>
  <c r="W3116" i="1"/>
  <c r="V3116" i="1"/>
  <c r="U3116" i="1"/>
  <c r="O3116" i="1"/>
  <c r="AN3115" i="1"/>
  <c r="AK3115" i="1"/>
  <c r="AJ3115" i="1"/>
  <c r="X3115" i="1"/>
  <c r="W3115" i="1"/>
  <c r="V3115" i="1"/>
  <c r="Z3115" i="1" s="1"/>
  <c r="U3115" i="1"/>
  <c r="O3115" i="1"/>
  <c r="AD3115" i="1" s="1"/>
  <c r="AE3115" i="1" s="1"/>
  <c r="AN3114" i="1"/>
  <c r="AK3114" i="1"/>
  <c r="AJ3114" i="1"/>
  <c r="AD3114" i="1"/>
  <c r="AE3114" i="1" s="1"/>
  <c r="Z3114" i="1"/>
  <c r="AB3114" i="1" s="1"/>
  <c r="X3114" i="1"/>
  <c r="W3114" i="1"/>
  <c r="V3114" i="1"/>
  <c r="U3114" i="1"/>
  <c r="O3114" i="1"/>
  <c r="AN3113" i="1"/>
  <c r="AK3113" i="1"/>
  <c r="AJ3113" i="1"/>
  <c r="X3113" i="1"/>
  <c r="W3113" i="1"/>
  <c r="V3113" i="1"/>
  <c r="Z3113" i="1" s="1"/>
  <c r="U3113" i="1"/>
  <c r="O3113" i="1"/>
  <c r="AD3113" i="1" s="1"/>
  <c r="AE3113" i="1" s="1"/>
  <c r="AN3112" i="1"/>
  <c r="AK3112" i="1"/>
  <c r="AJ3112" i="1"/>
  <c r="AD3112" i="1"/>
  <c r="AE3112" i="1" s="1"/>
  <c r="Z3112" i="1"/>
  <c r="AB3112" i="1" s="1"/>
  <c r="X3112" i="1"/>
  <c r="W3112" i="1"/>
  <c r="V3112" i="1"/>
  <c r="U3112" i="1"/>
  <c r="O3112" i="1"/>
  <c r="AN3111" i="1"/>
  <c r="AK3111" i="1"/>
  <c r="AJ3111" i="1"/>
  <c r="X3111" i="1"/>
  <c r="W3111" i="1"/>
  <c r="V3111" i="1"/>
  <c r="Z3111" i="1" s="1"/>
  <c r="U3111" i="1"/>
  <c r="O3111" i="1"/>
  <c r="AD3111" i="1" s="1"/>
  <c r="AE3111" i="1" s="1"/>
  <c r="AN3110" i="1"/>
  <c r="AK3110" i="1"/>
  <c r="AJ3110" i="1"/>
  <c r="AD3110" i="1"/>
  <c r="AE3110" i="1" s="1"/>
  <c r="Z3110" i="1"/>
  <c r="AB3110" i="1" s="1"/>
  <c r="X3110" i="1"/>
  <c r="W3110" i="1"/>
  <c r="V3110" i="1"/>
  <c r="U3110" i="1"/>
  <c r="O3110" i="1"/>
  <c r="AN3109" i="1"/>
  <c r="AK3109" i="1"/>
  <c r="AJ3109" i="1"/>
  <c r="X3109" i="1"/>
  <c r="W3109" i="1"/>
  <c r="V3109" i="1"/>
  <c r="Z3109" i="1" s="1"/>
  <c r="U3109" i="1"/>
  <c r="O3109" i="1"/>
  <c r="AD3109" i="1" s="1"/>
  <c r="AE3109" i="1" s="1"/>
  <c r="AN3108" i="1"/>
  <c r="AK3108" i="1"/>
  <c r="AJ3108" i="1"/>
  <c r="AD3108" i="1"/>
  <c r="AE3108" i="1" s="1"/>
  <c r="Z3108" i="1"/>
  <c r="AB3108" i="1" s="1"/>
  <c r="X3108" i="1"/>
  <c r="W3108" i="1"/>
  <c r="V3108" i="1"/>
  <c r="U3108" i="1"/>
  <c r="O3108" i="1"/>
  <c r="AN3107" i="1"/>
  <c r="AK3107" i="1"/>
  <c r="AJ3107" i="1"/>
  <c r="X3107" i="1"/>
  <c r="W3107" i="1"/>
  <c r="V3107" i="1"/>
  <c r="Z3107" i="1" s="1"/>
  <c r="U3107" i="1"/>
  <c r="O3107" i="1"/>
  <c r="AD3107" i="1" s="1"/>
  <c r="AE3107" i="1" s="1"/>
  <c r="AN3106" i="1"/>
  <c r="AK3106" i="1"/>
  <c r="AJ3106" i="1"/>
  <c r="AD3106" i="1"/>
  <c r="AE3106" i="1" s="1"/>
  <c r="Z3106" i="1"/>
  <c r="AB3106" i="1" s="1"/>
  <c r="X3106" i="1"/>
  <c r="W3106" i="1"/>
  <c r="V3106" i="1"/>
  <c r="U3106" i="1"/>
  <c r="O3106" i="1"/>
  <c r="AN3105" i="1"/>
  <c r="AK3105" i="1"/>
  <c r="AJ3105" i="1"/>
  <c r="X3105" i="1"/>
  <c r="W3105" i="1"/>
  <c r="V3105" i="1"/>
  <c r="Z3105" i="1" s="1"/>
  <c r="U3105" i="1"/>
  <c r="O3105" i="1"/>
  <c r="AD3105" i="1" s="1"/>
  <c r="AE3105" i="1" s="1"/>
  <c r="AN3104" i="1"/>
  <c r="AK3104" i="1"/>
  <c r="AJ3104" i="1"/>
  <c r="AD3104" i="1"/>
  <c r="AE3104" i="1" s="1"/>
  <c r="Z3104" i="1"/>
  <c r="AB3104" i="1" s="1"/>
  <c r="X3104" i="1"/>
  <c r="W3104" i="1"/>
  <c r="V3104" i="1"/>
  <c r="U3104" i="1"/>
  <c r="O3104" i="1"/>
  <c r="AN3103" i="1"/>
  <c r="AK3103" i="1"/>
  <c r="AJ3103" i="1"/>
  <c r="X3103" i="1"/>
  <c r="W3103" i="1"/>
  <c r="V3103" i="1"/>
  <c r="Z3103" i="1" s="1"/>
  <c r="U3103" i="1"/>
  <c r="O3103" i="1"/>
  <c r="AD3103" i="1" s="1"/>
  <c r="AE3103" i="1" s="1"/>
  <c r="AN3102" i="1"/>
  <c r="AK3102" i="1"/>
  <c r="AJ3102" i="1"/>
  <c r="AD3102" i="1"/>
  <c r="AE3102" i="1" s="1"/>
  <c r="Z3102" i="1"/>
  <c r="AB3102" i="1" s="1"/>
  <c r="X3102" i="1"/>
  <c r="W3102" i="1"/>
  <c r="V3102" i="1"/>
  <c r="U3102" i="1"/>
  <c r="O3102" i="1"/>
  <c r="AN3101" i="1"/>
  <c r="AK3101" i="1"/>
  <c r="AJ3101" i="1"/>
  <c r="X3101" i="1"/>
  <c r="W3101" i="1"/>
  <c r="V3101" i="1"/>
  <c r="Z3101" i="1" s="1"/>
  <c r="U3101" i="1"/>
  <c r="O3101" i="1"/>
  <c r="AD3101" i="1" s="1"/>
  <c r="AE3101" i="1" s="1"/>
  <c r="AN3100" i="1"/>
  <c r="AK3100" i="1"/>
  <c r="AJ3100" i="1"/>
  <c r="AD3100" i="1"/>
  <c r="AE3100" i="1" s="1"/>
  <c r="Z3100" i="1"/>
  <c r="AB3100" i="1" s="1"/>
  <c r="X3100" i="1"/>
  <c r="W3100" i="1"/>
  <c r="V3100" i="1"/>
  <c r="U3100" i="1"/>
  <c r="O3100" i="1"/>
  <c r="AN3099" i="1"/>
  <c r="AK3099" i="1"/>
  <c r="AJ3099" i="1"/>
  <c r="X3099" i="1"/>
  <c r="W3099" i="1"/>
  <c r="V3099" i="1"/>
  <c r="Z3099" i="1" s="1"/>
  <c r="U3099" i="1"/>
  <c r="O3099" i="1"/>
  <c r="AD3099" i="1" s="1"/>
  <c r="AE3099" i="1" s="1"/>
  <c r="AN3098" i="1"/>
  <c r="AK3098" i="1"/>
  <c r="AJ3098" i="1"/>
  <c r="AD3098" i="1"/>
  <c r="AE3098" i="1" s="1"/>
  <c r="Z3098" i="1"/>
  <c r="AB3098" i="1" s="1"/>
  <c r="X3098" i="1"/>
  <c r="W3098" i="1"/>
  <c r="V3098" i="1"/>
  <c r="U3098" i="1"/>
  <c r="O3098" i="1"/>
  <c r="AN3097" i="1"/>
  <c r="AK3097" i="1"/>
  <c r="AJ3097" i="1"/>
  <c r="X3097" i="1"/>
  <c r="W3097" i="1"/>
  <c r="V3097" i="1"/>
  <c r="Z3097" i="1" s="1"/>
  <c r="U3097" i="1"/>
  <c r="O3097" i="1"/>
  <c r="AD3097" i="1" s="1"/>
  <c r="AE3097" i="1" s="1"/>
  <c r="AN3096" i="1"/>
  <c r="AK3096" i="1"/>
  <c r="AJ3096" i="1"/>
  <c r="AD3096" i="1"/>
  <c r="AE3096" i="1" s="1"/>
  <c r="Z3096" i="1"/>
  <c r="AB3096" i="1" s="1"/>
  <c r="X3096" i="1"/>
  <c r="W3096" i="1"/>
  <c r="V3096" i="1"/>
  <c r="U3096" i="1"/>
  <c r="O3096" i="1"/>
  <c r="AN3095" i="1"/>
  <c r="AK3095" i="1"/>
  <c r="AJ3095" i="1"/>
  <c r="X3095" i="1"/>
  <c r="W3095" i="1"/>
  <c r="V3095" i="1"/>
  <c r="Z3095" i="1" s="1"/>
  <c r="U3095" i="1"/>
  <c r="O3095" i="1"/>
  <c r="AD3095" i="1" s="1"/>
  <c r="AE3095" i="1" s="1"/>
  <c r="AN3094" i="1"/>
  <c r="AK3094" i="1"/>
  <c r="AJ3094" i="1"/>
  <c r="AD3094" i="1"/>
  <c r="AE3094" i="1" s="1"/>
  <c r="Z3094" i="1"/>
  <c r="AB3094" i="1" s="1"/>
  <c r="X3094" i="1"/>
  <c r="W3094" i="1"/>
  <c r="V3094" i="1"/>
  <c r="U3094" i="1"/>
  <c r="O3094" i="1"/>
  <c r="AN3093" i="1"/>
  <c r="AK3093" i="1"/>
  <c r="AJ3093" i="1"/>
  <c r="X3093" i="1"/>
  <c r="W3093" i="1"/>
  <c r="V3093" i="1"/>
  <c r="Z3093" i="1" s="1"/>
  <c r="U3093" i="1"/>
  <c r="O3093" i="1"/>
  <c r="AD3093" i="1" s="1"/>
  <c r="AE3093" i="1" s="1"/>
  <c r="AN3092" i="1"/>
  <c r="AK3092" i="1"/>
  <c r="AJ3092" i="1"/>
  <c r="AD3092" i="1"/>
  <c r="AE3092" i="1" s="1"/>
  <c r="Z3092" i="1"/>
  <c r="AB3092" i="1" s="1"/>
  <c r="X3092" i="1"/>
  <c r="W3092" i="1"/>
  <c r="V3092" i="1"/>
  <c r="U3092" i="1"/>
  <c r="O3092" i="1"/>
  <c r="AN3091" i="1"/>
  <c r="AK3091" i="1"/>
  <c r="AJ3091" i="1"/>
  <c r="X3091" i="1"/>
  <c r="W3091" i="1"/>
  <c r="V3091" i="1"/>
  <c r="Z3091" i="1" s="1"/>
  <c r="U3091" i="1"/>
  <c r="O3091" i="1"/>
  <c r="AD3091" i="1" s="1"/>
  <c r="AE3091" i="1" s="1"/>
  <c r="AN3090" i="1"/>
  <c r="AK3090" i="1"/>
  <c r="AJ3090" i="1"/>
  <c r="AD3090" i="1"/>
  <c r="AE3090" i="1" s="1"/>
  <c r="Z3090" i="1"/>
  <c r="AB3090" i="1" s="1"/>
  <c r="X3090" i="1"/>
  <c r="W3090" i="1"/>
  <c r="V3090" i="1"/>
  <c r="U3090" i="1"/>
  <c r="O3090" i="1"/>
  <c r="AN3089" i="1"/>
  <c r="AK3089" i="1"/>
  <c r="AJ3089" i="1"/>
  <c r="X3089" i="1"/>
  <c r="W3089" i="1"/>
  <c r="V3089" i="1"/>
  <c r="Z3089" i="1" s="1"/>
  <c r="U3089" i="1"/>
  <c r="O3089" i="1"/>
  <c r="AD3089" i="1" s="1"/>
  <c r="AE3089" i="1" s="1"/>
  <c r="AN3088" i="1"/>
  <c r="AK3088" i="1"/>
  <c r="AJ3088" i="1"/>
  <c r="AD3088" i="1"/>
  <c r="AE3088" i="1" s="1"/>
  <c r="Z3088" i="1"/>
  <c r="AB3088" i="1" s="1"/>
  <c r="X3088" i="1"/>
  <c r="W3088" i="1"/>
  <c r="V3088" i="1"/>
  <c r="U3088" i="1"/>
  <c r="O3088" i="1"/>
  <c r="AN3087" i="1"/>
  <c r="AK3087" i="1"/>
  <c r="AJ3087" i="1"/>
  <c r="X3087" i="1"/>
  <c r="W3087" i="1"/>
  <c r="V3087" i="1"/>
  <c r="Z3087" i="1" s="1"/>
  <c r="U3087" i="1"/>
  <c r="O3087" i="1"/>
  <c r="AD3087" i="1" s="1"/>
  <c r="AE3087" i="1" s="1"/>
  <c r="AN3086" i="1"/>
  <c r="AK3086" i="1"/>
  <c r="AJ3086" i="1"/>
  <c r="AD3086" i="1"/>
  <c r="AE3086" i="1" s="1"/>
  <c r="Z3086" i="1"/>
  <c r="AB3086" i="1" s="1"/>
  <c r="X3086" i="1"/>
  <c r="W3086" i="1"/>
  <c r="V3086" i="1"/>
  <c r="U3086" i="1"/>
  <c r="O3086" i="1"/>
  <c r="AN3085" i="1"/>
  <c r="AK3085" i="1"/>
  <c r="AJ3085" i="1"/>
  <c r="X3085" i="1"/>
  <c r="W3085" i="1"/>
  <c r="V3085" i="1"/>
  <c r="Z3085" i="1" s="1"/>
  <c r="U3085" i="1"/>
  <c r="O3085" i="1"/>
  <c r="AD3085" i="1" s="1"/>
  <c r="AE3085" i="1" s="1"/>
  <c r="AN3084" i="1"/>
  <c r="AK3084" i="1"/>
  <c r="AJ3084" i="1"/>
  <c r="AD3084" i="1"/>
  <c r="AE3084" i="1" s="1"/>
  <c r="Z3084" i="1"/>
  <c r="AB3084" i="1" s="1"/>
  <c r="X3084" i="1"/>
  <c r="W3084" i="1"/>
  <c r="V3084" i="1"/>
  <c r="U3084" i="1"/>
  <c r="O3084" i="1"/>
  <c r="AN3083" i="1"/>
  <c r="AK3083" i="1"/>
  <c r="AJ3083" i="1"/>
  <c r="X3083" i="1"/>
  <c r="W3083" i="1"/>
  <c r="V3083" i="1"/>
  <c r="Z3083" i="1" s="1"/>
  <c r="U3083" i="1"/>
  <c r="O3083" i="1"/>
  <c r="AD3083" i="1" s="1"/>
  <c r="AE3083" i="1" s="1"/>
  <c r="AN3082" i="1"/>
  <c r="AK3082" i="1"/>
  <c r="AJ3082" i="1"/>
  <c r="AD3082" i="1"/>
  <c r="AE3082" i="1" s="1"/>
  <c r="Z3082" i="1"/>
  <c r="AB3082" i="1" s="1"/>
  <c r="X3082" i="1"/>
  <c r="W3082" i="1"/>
  <c r="V3082" i="1"/>
  <c r="U3082" i="1"/>
  <c r="O3082" i="1"/>
  <c r="AN3081" i="1"/>
  <c r="AK3081" i="1"/>
  <c r="AJ3081" i="1"/>
  <c r="X3081" i="1"/>
  <c r="W3081" i="1"/>
  <c r="V3081" i="1"/>
  <c r="Z3081" i="1" s="1"/>
  <c r="U3081" i="1"/>
  <c r="O3081" i="1"/>
  <c r="AD3081" i="1" s="1"/>
  <c r="AE3081" i="1" s="1"/>
  <c r="AN3080" i="1"/>
  <c r="AK3080" i="1"/>
  <c r="AJ3080" i="1"/>
  <c r="AD3080" i="1"/>
  <c r="AE3080" i="1" s="1"/>
  <c r="Z3080" i="1"/>
  <c r="AB3080" i="1" s="1"/>
  <c r="X3080" i="1"/>
  <c r="W3080" i="1"/>
  <c r="V3080" i="1"/>
  <c r="U3080" i="1"/>
  <c r="O3080" i="1"/>
  <c r="AN3079" i="1"/>
  <c r="AK3079" i="1"/>
  <c r="AJ3079" i="1"/>
  <c r="X3079" i="1"/>
  <c r="W3079" i="1"/>
  <c r="V3079" i="1"/>
  <c r="Z3079" i="1" s="1"/>
  <c r="U3079" i="1"/>
  <c r="O3079" i="1"/>
  <c r="AD3079" i="1" s="1"/>
  <c r="AE3079" i="1" s="1"/>
  <c r="AN3078" i="1"/>
  <c r="AK3078" i="1"/>
  <c r="AJ3078" i="1"/>
  <c r="AD3078" i="1"/>
  <c r="AE3078" i="1" s="1"/>
  <c r="Z3078" i="1"/>
  <c r="AB3078" i="1" s="1"/>
  <c r="X3078" i="1"/>
  <c r="W3078" i="1"/>
  <c r="V3078" i="1"/>
  <c r="U3078" i="1"/>
  <c r="O3078" i="1"/>
  <c r="AN3077" i="1"/>
  <c r="AK3077" i="1"/>
  <c r="AJ3077" i="1"/>
  <c r="X3077" i="1"/>
  <c r="W3077" i="1"/>
  <c r="V3077" i="1"/>
  <c r="Z3077" i="1" s="1"/>
  <c r="U3077" i="1"/>
  <c r="O3077" i="1"/>
  <c r="AD3077" i="1" s="1"/>
  <c r="AE3077" i="1" s="1"/>
  <c r="AN3076" i="1"/>
  <c r="AK3076" i="1"/>
  <c r="AJ3076" i="1"/>
  <c r="AD3076" i="1"/>
  <c r="AE3076" i="1" s="1"/>
  <c r="Z3076" i="1"/>
  <c r="AB3076" i="1" s="1"/>
  <c r="X3076" i="1"/>
  <c r="W3076" i="1"/>
  <c r="V3076" i="1"/>
  <c r="U3076" i="1"/>
  <c r="O3076" i="1"/>
  <c r="AN3075" i="1"/>
  <c r="AK3075" i="1"/>
  <c r="AJ3075" i="1"/>
  <c r="X3075" i="1"/>
  <c r="W3075" i="1"/>
  <c r="V3075" i="1"/>
  <c r="Z3075" i="1" s="1"/>
  <c r="U3075" i="1"/>
  <c r="O3075" i="1"/>
  <c r="AD3075" i="1" s="1"/>
  <c r="AE3075" i="1" s="1"/>
  <c r="AN3074" i="1"/>
  <c r="AK3074" i="1"/>
  <c r="AJ3074" i="1"/>
  <c r="AD3074" i="1"/>
  <c r="AE3074" i="1" s="1"/>
  <c r="Z3074" i="1"/>
  <c r="AB3074" i="1" s="1"/>
  <c r="X3074" i="1"/>
  <c r="W3074" i="1"/>
  <c r="V3074" i="1"/>
  <c r="U3074" i="1"/>
  <c r="O3074" i="1"/>
  <c r="AN3073" i="1"/>
  <c r="AK3073" i="1"/>
  <c r="AJ3073" i="1"/>
  <c r="X3073" i="1"/>
  <c r="W3073" i="1"/>
  <c r="V3073" i="1"/>
  <c r="Z3073" i="1" s="1"/>
  <c r="U3073" i="1"/>
  <c r="O3073" i="1"/>
  <c r="AD3073" i="1" s="1"/>
  <c r="AE3073" i="1" s="1"/>
  <c r="AN3072" i="1"/>
  <c r="AK3072" i="1"/>
  <c r="AJ3072" i="1"/>
  <c r="AD3072" i="1"/>
  <c r="AE3072" i="1" s="1"/>
  <c r="Z3072" i="1"/>
  <c r="AB3072" i="1" s="1"/>
  <c r="X3072" i="1"/>
  <c r="W3072" i="1"/>
  <c r="V3072" i="1"/>
  <c r="U3072" i="1"/>
  <c r="O3072" i="1"/>
  <c r="AN3071" i="1"/>
  <c r="AK3071" i="1"/>
  <c r="AJ3071" i="1"/>
  <c r="X3071" i="1"/>
  <c r="W3071" i="1"/>
  <c r="V3071" i="1"/>
  <c r="Z3071" i="1" s="1"/>
  <c r="U3071" i="1"/>
  <c r="O3071" i="1"/>
  <c r="AD3071" i="1" s="1"/>
  <c r="AE3071" i="1" s="1"/>
  <c r="AN3070" i="1"/>
  <c r="AK3070" i="1"/>
  <c r="AJ3070" i="1"/>
  <c r="AD3070" i="1"/>
  <c r="AE3070" i="1" s="1"/>
  <c r="Z3070" i="1"/>
  <c r="AB3070" i="1" s="1"/>
  <c r="X3070" i="1"/>
  <c r="W3070" i="1"/>
  <c r="V3070" i="1"/>
  <c r="U3070" i="1"/>
  <c r="O3070" i="1"/>
  <c r="AN3069" i="1"/>
  <c r="AK3069" i="1"/>
  <c r="AJ3069" i="1"/>
  <c r="X3069" i="1"/>
  <c r="W3069" i="1"/>
  <c r="V3069" i="1"/>
  <c r="Z3069" i="1" s="1"/>
  <c r="U3069" i="1"/>
  <c r="O3069" i="1"/>
  <c r="AD3069" i="1" s="1"/>
  <c r="AE3069" i="1" s="1"/>
  <c r="AN3068" i="1"/>
  <c r="AK3068" i="1"/>
  <c r="AJ3068" i="1"/>
  <c r="AD3068" i="1"/>
  <c r="AE3068" i="1" s="1"/>
  <c r="Z3068" i="1"/>
  <c r="AB3068" i="1" s="1"/>
  <c r="X3068" i="1"/>
  <c r="W3068" i="1"/>
  <c r="V3068" i="1"/>
  <c r="U3068" i="1"/>
  <c r="O3068" i="1"/>
  <c r="AN3067" i="1"/>
  <c r="AK3067" i="1"/>
  <c r="AJ3067" i="1"/>
  <c r="X3067" i="1"/>
  <c r="W3067" i="1"/>
  <c r="V3067" i="1"/>
  <c r="Z3067" i="1" s="1"/>
  <c r="U3067" i="1"/>
  <c r="O3067" i="1"/>
  <c r="AD3067" i="1" s="1"/>
  <c r="AE3067" i="1" s="1"/>
  <c r="AN3066" i="1"/>
  <c r="AK3066" i="1"/>
  <c r="AJ3066" i="1"/>
  <c r="AD3066" i="1"/>
  <c r="AE3066" i="1" s="1"/>
  <c r="Z3066" i="1"/>
  <c r="AB3066" i="1" s="1"/>
  <c r="X3066" i="1"/>
  <c r="W3066" i="1"/>
  <c r="V3066" i="1"/>
  <c r="U3066" i="1"/>
  <c r="O3066" i="1"/>
  <c r="AN3065" i="1"/>
  <c r="AK3065" i="1"/>
  <c r="AJ3065" i="1"/>
  <c r="X3065" i="1"/>
  <c r="W3065" i="1"/>
  <c r="V3065" i="1"/>
  <c r="Z3065" i="1" s="1"/>
  <c r="U3065" i="1"/>
  <c r="O3065" i="1"/>
  <c r="AD3065" i="1" s="1"/>
  <c r="AE3065" i="1" s="1"/>
  <c r="AN3064" i="1"/>
  <c r="AK3064" i="1"/>
  <c r="AJ3064" i="1"/>
  <c r="AD3064" i="1"/>
  <c r="AE3064" i="1" s="1"/>
  <c r="Z3064" i="1"/>
  <c r="AB3064" i="1" s="1"/>
  <c r="X3064" i="1"/>
  <c r="W3064" i="1"/>
  <c r="V3064" i="1"/>
  <c r="U3064" i="1"/>
  <c r="O3064" i="1"/>
  <c r="AN3063" i="1"/>
  <c r="AK3063" i="1"/>
  <c r="AJ3063" i="1"/>
  <c r="X3063" i="1"/>
  <c r="W3063" i="1"/>
  <c r="V3063" i="1"/>
  <c r="Z3063" i="1" s="1"/>
  <c r="U3063" i="1"/>
  <c r="O3063" i="1"/>
  <c r="AD3063" i="1" s="1"/>
  <c r="AE3063" i="1" s="1"/>
  <c r="AN3062" i="1"/>
  <c r="AK3062" i="1"/>
  <c r="AJ3062" i="1"/>
  <c r="AD3062" i="1"/>
  <c r="AE3062" i="1" s="1"/>
  <c r="Z3062" i="1"/>
  <c r="AB3062" i="1" s="1"/>
  <c r="X3062" i="1"/>
  <c r="W3062" i="1"/>
  <c r="V3062" i="1"/>
  <c r="U3062" i="1"/>
  <c r="O3062" i="1"/>
  <c r="AN3061" i="1"/>
  <c r="AK3061" i="1"/>
  <c r="AJ3061" i="1"/>
  <c r="X3061" i="1"/>
  <c r="W3061" i="1"/>
  <c r="V3061" i="1"/>
  <c r="Z3061" i="1" s="1"/>
  <c r="U3061" i="1"/>
  <c r="O3061" i="1"/>
  <c r="AD3061" i="1" s="1"/>
  <c r="AE3061" i="1" s="1"/>
  <c r="AN3060" i="1"/>
  <c r="AK3060" i="1"/>
  <c r="AJ3060" i="1"/>
  <c r="AD3060" i="1"/>
  <c r="AE3060" i="1" s="1"/>
  <c r="Z3060" i="1"/>
  <c r="AB3060" i="1" s="1"/>
  <c r="X3060" i="1"/>
  <c r="W3060" i="1"/>
  <c r="V3060" i="1"/>
  <c r="U3060" i="1"/>
  <c r="O3060" i="1"/>
  <c r="AN3059" i="1"/>
  <c r="AK3059" i="1"/>
  <c r="AJ3059" i="1"/>
  <c r="X3059" i="1"/>
  <c r="W3059" i="1"/>
  <c r="V3059" i="1"/>
  <c r="Z3059" i="1" s="1"/>
  <c r="U3059" i="1"/>
  <c r="O3059" i="1"/>
  <c r="AD3059" i="1" s="1"/>
  <c r="AE3059" i="1" s="1"/>
  <c r="AN3058" i="1"/>
  <c r="AK3058" i="1"/>
  <c r="AJ3058" i="1"/>
  <c r="AD3058" i="1"/>
  <c r="AE3058" i="1" s="1"/>
  <c r="Z3058" i="1"/>
  <c r="AB3058" i="1" s="1"/>
  <c r="X3058" i="1"/>
  <c r="W3058" i="1"/>
  <c r="V3058" i="1"/>
  <c r="U3058" i="1"/>
  <c r="O3058" i="1"/>
  <c r="AN3057" i="1"/>
  <c r="AK3057" i="1"/>
  <c r="AJ3057" i="1"/>
  <c r="X3057" i="1"/>
  <c r="W3057" i="1"/>
  <c r="V3057" i="1"/>
  <c r="Z3057" i="1" s="1"/>
  <c r="U3057" i="1"/>
  <c r="O3057" i="1"/>
  <c r="AD3057" i="1" s="1"/>
  <c r="AE3057" i="1" s="1"/>
  <c r="AN3056" i="1"/>
  <c r="AK3056" i="1"/>
  <c r="AJ3056" i="1"/>
  <c r="AD3056" i="1"/>
  <c r="AE3056" i="1" s="1"/>
  <c r="Z3056" i="1"/>
  <c r="AB3056" i="1" s="1"/>
  <c r="X3056" i="1"/>
  <c r="W3056" i="1"/>
  <c r="V3056" i="1"/>
  <c r="U3056" i="1"/>
  <c r="O3056" i="1"/>
  <c r="AN3055" i="1"/>
  <c r="AK3055" i="1"/>
  <c r="AJ3055" i="1"/>
  <c r="X3055" i="1"/>
  <c r="W3055" i="1"/>
  <c r="V3055" i="1"/>
  <c r="Z3055" i="1" s="1"/>
  <c r="U3055" i="1"/>
  <c r="O3055" i="1"/>
  <c r="AD3055" i="1" s="1"/>
  <c r="AE3055" i="1" s="1"/>
  <c r="AN3054" i="1"/>
  <c r="AK3054" i="1"/>
  <c r="AJ3054" i="1"/>
  <c r="AD3054" i="1"/>
  <c r="AE3054" i="1" s="1"/>
  <c r="Z3054" i="1"/>
  <c r="AB3054" i="1" s="1"/>
  <c r="X3054" i="1"/>
  <c r="W3054" i="1"/>
  <c r="V3054" i="1"/>
  <c r="U3054" i="1"/>
  <c r="O3054" i="1"/>
  <c r="AN3053" i="1"/>
  <c r="AK3053" i="1"/>
  <c r="AJ3053" i="1"/>
  <c r="X3053" i="1"/>
  <c r="W3053" i="1"/>
  <c r="V3053" i="1"/>
  <c r="Z3053" i="1" s="1"/>
  <c r="U3053" i="1"/>
  <c r="O3053" i="1"/>
  <c r="AD3053" i="1" s="1"/>
  <c r="AE3053" i="1" s="1"/>
  <c r="AN3052" i="1"/>
  <c r="AK3052" i="1"/>
  <c r="AJ3052" i="1"/>
  <c r="AD3052" i="1"/>
  <c r="AE3052" i="1" s="1"/>
  <c r="Z3052" i="1"/>
  <c r="AB3052" i="1" s="1"/>
  <c r="X3052" i="1"/>
  <c r="W3052" i="1"/>
  <c r="V3052" i="1"/>
  <c r="U3052" i="1"/>
  <c r="O3052" i="1"/>
  <c r="AN3051" i="1"/>
  <c r="AK3051" i="1"/>
  <c r="AJ3051" i="1"/>
  <c r="X3051" i="1"/>
  <c r="W3051" i="1"/>
  <c r="V3051" i="1"/>
  <c r="Z3051" i="1" s="1"/>
  <c r="U3051" i="1"/>
  <c r="O3051" i="1"/>
  <c r="AD3051" i="1" s="1"/>
  <c r="AE3051" i="1" s="1"/>
  <c r="AN3050" i="1"/>
  <c r="AK3050" i="1"/>
  <c r="AJ3050" i="1"/>
  <c r="AD3050" i="1"/>
  <c r="AE3050" i="1" s="1"/>
  <c r="Z3050" i="1"/>
  <c r="AB3050" i="1" s="1"/>
  <c r="X3050" i="1"/>
  <c r="W3050" i="1"/>
  <c r="V3050" i="1"/>
  <c r="U3050" i="1"/>
  <c r="O3050" i="1"/>
  <c r="AN3049" i="1"/>
  <c r="AK3049" i="1"/>
  <c r="AJ3049" i="1"/>
  <c r="X3049" i="1"/>
  <c r="W3049" i="1"/>
  <c r="V3049" i="1"/>
  <c r="Z3049" i="1" s="1"/>
  <c r="U3049" i="1"/>
  <c r="O3049" i="1"/>
  <c r="AD3049" i="1" s="1"/>
  <c r="AE3049" i="1" s="1"/>
  <c r="AN3048" i="1"/>
  <c r="AK3048" i="1"/>
  <c r="AJ3048" i="1"/>
  <c r="AD3048" i="1"/>
  <c r="AE3048" i="1" s="1"/>
  <c r="Z3048" i="1"/>
  <c r="AB3048" i="1" s="1"/>
  <c r="X3048" i="1"/>
  <c r="W3048" i="1"/>
  <c r="V3048" i="1"/>
  <c r="U3048" i="1"/>
  <c r="O3048" i="1"/>
  <c r="AN3047" i="1"/>
  <c r="AK3047" i="1"/>
  <c r="AJ3047" i="1"/>
  <c r="X3047" i="1"/>
  <c r="W3047" i="1"/>
  <c r="V3047" i="1"/>
  <c r="Z3047" i="1" s="1"/>
  <c r="U3047" i="1"/>
  <c r="O3047" i="1"/>
  <c r="AD3047" i="1" s="1"/>
  <c r="AE3047" i="1" s="1"/>
  <c r="AN3046" i="1"/>
  <c r="AK3046" i="1"/>
  <c r="AJ3046" i="1"/>
  <c r="AD3046" i="1"/>
  <c r="AE3046" i="1" s="1"/>
  <c r="Z3046" i="1"/>
  <c r="AB3046" i="1" s="1"/>
  <c r="X3046" i="1"/>
  <c r="W3046" i="1"/>
  <c r="V3046" i="1"/>
  <c r="U3046" i="1"/>
  <c r="O3046" i="1"/>
  <c r="AN3045" i="1"/>
  <c r="AK3045" i="1"/>
  <c r="AJ3045" i="1"/>
  <c r="X3045" i="1"/>
  <c r="W3045" i="1"/>
  <c r="V3045" i="1"/>
  <c r="Z3045" i="1" s="1"/>
  <c r="U3045" i="1"/>
  <c r="O3045" i="1"/>
  <c r="AD3045" i="1" s="1"/>
  <c r="AE3045" i="1" s="1"/>
  <c r="AN3044" i="1"/>
  <c r="AK3044" i="1"/>
  <c r="AJ3044" i="1"/>
  <c r="AD3044" i="1"/>
  <c r="AE3044" i="1" s="1"/>
  <c r="Z3044" i="1"/>
  <c r="AB3044" i="1" s="1"/>
  <c r="X3044" i="1"/>
  <c r="W3044" i="1"/>
  <c r="V3044" i="1"/>
  <c r="U3044" i="1"/>
  <c r="O3044" i="1"/>
  <c r="AN3043" i="1"/>
  <c r="AK3043" i="1"/>
  <c r="AJ3043" i="1"/>
  <c r="X3043" i="1"/>
  <c r="W3043" i="1"/>
  <c r="V3043" i="1"/>
  <c r="Z3043" i="1" s="1"/>
  <c r="U3043" i="1"/>
  <c r="O3043" i="1"/>
  <c r="AD3043" i="1" s="1"/>
  <c r="AE3043" i="1" s="1"/>
  <c r="AN3042" i="1"/>
  <c r="AK3042" i="1"/>
  <c r="AJ3042" i="1"/>
  <c r="AD3042" i="1"/>
  <c r="AE3042" i="1" s="1"/>
  <c r="Z3042" i="1"/>
  <c r="AB3042" i="1" s="1"/>
  <c r="X3042" i="1"/>
  <c r="W3042" i="1"/>
  <c r="V3042" i="1"/>
  <c r="U3042" i="1"/>
  <c r="O3042" i="1"/>
  <c r="AN3041" i="1"/>
  <c r="AK3041" i="1"/>
  <c r="AJ3041" i="1"/>
  <c r="X3041" i="1"/>
  <c r="W3041" i="1"/>
  <c r="V3041" i="1"/>
  <c r="Z3041" i="1" s="1"/>
  <c r="U3041" i="1"/>
  <c r="O3041" i="1"/>
  <c r="AD3041" i="1" s="1"/>
  <c r="AE3041" i="1" s="1"/>
  <c r="AN3040" i="1"/>
  <c r="AK3040" i="1"/>
  <c r="AJ3040" i="1"/>
  <c r="AD3040" i="1"/>
  <c r="AE3040" i="1" s="1"/>
  <c r="Z3040" i="1"/>
  <c r="AB3040" i="1" s="1"/>
  <c r="X3040" i="1"/>
  <c r="W3040" i="1"/>
  <c r="V3040" i="1"/>
  <c r="U3040" i="1"/>
  <c r="O3040" i="1"/>
  <c r="AN3039" i="1"/>
  <c r="AK3039" i="1"/>
  <c r="AJ3039" i="1"/>
  <c r="X3039" i="1"/>
  <c r="W3039" i="1"/>
  <c r="V3039" i="1"/>
  <c r="Z3039" i="1" s="1"/>
  <c r="U3039" i="1"/>
  <c r="O3039" i="1"/>
  <c r="AD3039" i="1" s="1"/>
  <c r="AE3039" i="1" s="1"/>
  <c r="AN3038" i="1"/>
  <c r="AK3038" i="1"/>
  <c r="AJ3038" i="1"/>
  <c r="AD3038" i="1"/>
  <c r="AE3038" i="1" s="1"/>
  <c r="Z3038" i="1"/>
  <c r="AB3038" i="1" s="1"/>
  <c r="X3038" i="1"/>
  <c r="W3038" i="1"/>
  <c r="V3038" i="1"/>
  <c r="U3038" i="1"/>
  <c r="O3038" i="1"/>
  <c r="AN3037" i="1"/>
  <c r="AK3037" i="1"/>
  <c r="AJ3037" i="1"/>
  <c r="X3037" i="1"/>
  <c r="W3037" i="1"/>
  <c r="V3037" i="1"/>
  <c r="Z3037" i="1" s="1"/>
  <c r="U3037" i="1"/>
  <c r="O3037" i="1"/>
  <c r="AD3037" i="1" s="1"/>
  <c r="AE3037" i="1" s="1"/>
  <c r="AN3036" i="1"/>
  <c r="AK3036" i="1"/>
  <c r="AJ3036" i="1"/>
  <c r="AD3036" i="1"/>
  <c r="AE3036" i="1" s="1"/>
  <c r="Z3036" i="1"/>
  <c r="AB3036" i="1" s="1"/>
  <c r="X3036" i="1"/>
  <c r="W3036" i="1"/>
  <c r="V3036" i="1"/>
  <c r="U3036" i="1"/>
  <c r="O3036" i="1"/>
  <c r="AN3035" i="1"/>
  <c r="AK3035" i="1"/>
  <c r="AJ3035" i="1"/>
  <c r="X3035" i="1"/>
  <c r="W3035" i="1"/>
  <c r="V3035" i="1"/>
  <c r="Z3035" i="1" s="1"/>
  <c r="U3035" i="1"/>
  <c r="O3035" i="1"/>
  <c r="AD3035" i="1" s="1"/>
  <c r="AE3035" i="1" s="1"/>
  <c r="AN3034" i="1"/>
  <c r="AK3034" i="1"/>
  <c r="AJ3034" i="1"/>
  <c r="AD3034" i="1"/>
  <c r="AE3034" i="1" s="1"/>
  <c r="Z3034" i="1"/>
  <c r="AB3034" i="1" s="1"/>
  <c r="X3034" i="1"/>
  <c r="W3034" i="1"/>
  <c r="V3034" i="1"/>
  <c r="U3034" i="1"/>
  <c r="O3034" i="1"/>
  <c r="AN3033" i="1"/>
  <c r="AK3033" i="1"/>
  <c r="AJ3033" i="1"/>
  <c r="X3033" i="1"/>
  <c r="W3033" i="1"/>
  <c r="V3033" i="1"/>
  <c r="Z3033" i="1" s="1"/>
  <c r="U3033" i="1"/>
  <c r="O3033" i="1"/>
  <c r="AD3033" i="1" s="1"/>
  <c r="AE3033" i="1" s="1"/>
  <c r="AN3032" i="1"/>
  <c r="AK3032" i="1"/>
  <c r="AJ3032" i="1"/>
  <c r="AD3032" i="1"/>
  <c r="AE3032" i="1" s="1"/>
  <c r="Z3032" i="1"/>
  <c r="AB3032" i="1" s="1"/>
  <c r="X3032" i="1"/>
  <c r="W3032" i="1"/>
  <c r="V3032" i="1"/>
  <c r="U3032" i="1"/>
  <c r="O3032" i="1"/>
  <c r="AN3031" i="1"/>
  <c r="AK3031" i="1"/>
  <c r="AJ3031" i="1"/>
  <c r="X3031" i="1"/>
  <c r="W3031" i="1"/>
  <c r="V3031" i="1"/>
  <c r="Z3031" i="1" s="1"/>
  <c r="U3031" i="1"/>
  <c r="O3031" i="1"/>
  <c r="AD3031" i="1" s="1"/>
  <c r="AE3031" i="1" s="1"/>
  <c r="AN3030" i="1"/>
  <c r="AK3030" i="1"/>
  <c r="AJ3030" i="1"/>
  <c r="AD3030" i="1"/>
  <c r="AE3030" i="1" s="1"/>
  <c r="Z3030" i="1"/>
  <c r="AB3030" i="1" s="1"/>
  <c r="X3030" i="1"/>
  <c r="W3030" i="1"/>
  <c r="V3030" i="1"/>
  <c r="U3030" i="1"/>
  <c r="O3030" i="1"/>
  <c r="AN3029" i="1"/>
  <c r="AK3029" i="1"/>
  <c r="AJ3029" i="1"/>
  <c r="X3029" i="1"/>
  <c r="W3029" i="1"/>
  <c r="V3029" i="1"/>
  <c r="Z3029" i="1" s="1"/>
  <c r="U3029" i="1"/>
  <c r="O3029" i="1"/>
  <c r="AD3029" i="1" s="1"/>
  <c r="AE3029" i="1" s="1"/>
  <c r="AN3028" i="1"/>
  <c r="AK3028" i="1"/>
  <c r="AJ3028" i="1"/>
  <c r="AD3028" i="1"/>
  <c r="AE3028" i="1" s="1"/>
  <c r="Z3028" i="1"/>
  <c r="AB3028" i="1" s="1"/>
  <c r="X3028" i="1"/>
  <c r="W3028" i="1"/>
  <c r="V3028" i="1"/>
  <c r="U3028" i="1"/>
  <c r="O3028" i="1"/>
  <c r="AN3027" i="1"/>
  <c r="AK3027" i="1"/>
  <c r="AJ3027" i="1"/>
  <c r="X3027" i="1"/>
  <c r="W3027" i="1"/>
  <c r="V3027" i="1"/>
  <c r="Z3027" i="1" s="1"/>
  <c r="U3027" i="1"/>
  <c r="O3027" i="1"/>
  <c r="AD3027" i="1" s="1"/>
  <c r="AE3027" i="1" s="1"/>
  <c r="AN3026" i="1"/>
  <c r="AK3026" i="1"/>
  <c r="AJ3026" i="1"/>
  <c r="AD3026" i="1"/>
  <c r="AE3026" i="1" s="1"/>
  <c r="Z3026" i="1"/>
  <c r="AB3026" i="1" s="1"/>
  <c r="X3026" i="1"/>
  <c r="W3026" i="1"/>
  <c r="V3026" i="1"/>
  <c r="U3026" i="1"/>
  <c r="O3026" i="1"/>
  <c r="AN3025" i="1"/>
  <c r="AK3025" i="1"/>
  <c r="AJ3025" i="1"/>
  <c r="X3025" i="1"/>
  <c r="W3025" i="1"/>
  <c r="V3025" i="1"/>
  <c r="Z3025" i="1" s="1"/>
  <c r="U3025" i="1"/>
  <c r="O3025" i="1"/>
  <c r="AD3025" i="1" s="1"/>
  <c r="AE3025" i="1" s="1"/>
  <c r="AN3024" i="1"/>
  <c r="AK3024" i="1"/>
  <c r="AJ3024" i="1"/>
  <c r="AD3024" i="1"/>
  <c r="AE3024" i="1" s="1"/>
  <c r="Z3024" i="1"/>
  <c r="AB3024" i="1" s="1"/>
  <c r="X3024" i="1"/>
  <c r="W3024" i="1"/>
  <c r="V3024" i="1"/>
  <c r="U3024" i="1"/>
  <c r="O3024" i="1"/>
  <c r="AN3023" i="1"/>
  <c r="AK3023" i="1"/>
  <c r="AJ3023" i="1"/>
  <c r="X3023" i="1"/>
  <c r="W3023" i="1"/>
  <c r="V3023" i="1"/>
  <c r="Z3023" i="1" s="1"/>
  <c r="U3023" i="1"/>
  <c r="O3023" i="1"/>
  <c r="AD3023" i="1" s="1"/>
  <c r="AE3023" i="1" s="1"/>
  <c r="AN3022" i="1"/>
  <c r="AK3022" i="1"/>
  <c r="AJ3022" i="1"/>
  <c r="AD3022" i="1"/>
  <c r="AE3022" i="1" s="1"/>
  <c r="Z3022" i="1"/>
  <c r="AB3022" i="1" s="1"/>
  <c r="X3022" i="1"/>
  <c r="W3022" i="1"/>
  <c r="V3022" i="1"/>
  <c r="U3022" i="1"/>
  <c r="O3022" i="1"/>
  <c r="AN3021" i="1"/>
  <c r="AK3021" i="1"/>
  <c r="AJ3021" i="1"/>
  <c r="X3021" i="1"/>
  <c r="W3021" i="1"/>
  <c r="V3021" i="1"/>
  <c r="Z3021" i="1" s="1"/>
  <c r="U3021" i="1"/>
  <c r="O3021" i="1"/>
  <c r="AD3021" i="1" s="1"/>
  <c r="AE3021" i="1" s="1"/>
  <c r="AN3020" i="1"/>
  <c r="AK3020" i="1"/>
  <c r="AJ3020" i="1"/>
  <c r="AD3020" i="1"/>
  <c r="AE3020" i="1" s="1"/>
  <c r="Z3020" i="1"/>
  <c r="AB3020" i="1" s="1"/>
  <c r="X3020" i="1"/>
  <c r="W3020" i="1"/>
  <c r="V3020" i="1"/>
  <c r="U3020" i="1"/>
  <c r="O3020" i="1"/>
  <c r="AN3019" i="1"/>
  <c r="AK3019" i="1"/>
  <c r="AJ3019" i="1"/>
  <c r="X3019" i="1"/>
  <c r="W3019" i="1"/>
  <c r="V3019" i="1"/>
  <c r="Z3019" i="1" s="1"/>
  <c r="U3019" i="1"/>
  <c r="O3019" i="1"/>
  <c r="AD3019" i="1" s="1"/>
  <c r="AE3019" i="1" s="1"/>
  <c r="AN3018" i="1"/>
  <c r="AK3018" i="1"/>
  <c r="AJ3018" i="1"/>
  <c r="AD3018" i="1"/>
  <c r="AE3018" i="1" s="1"/>
  <c r="Z3018" i="1"/>
  <c r="AB3018" i="1" s="1"/>
  <c r="X3018" i="1"/>
  <c r="W3018" i="1"/>
  <c r="V3018" i="1"/>
  <c r="U3018" i="1"/>
  <c r="O3018" i="1"/>
  <c r="AN3017" i="1"/>
  <c r="AK3017" i="1"/>
  <c r="AJ3017" i="1"/>
  <c r="X3017" i="1"/>
  <c r="W3017" i="1"/>
  <c r="V3017" i="1"/>
  <c r="Z3017" i="1" s="1"/>
  <c r="U3017" i="1"/>
  <c r="O3017" i="1"/>
  <c r="AD3017" i="1" s="1"/>
  <c r="AE3017" i="1" s="1"/>
  <c r="AN3016" i="1"/>
  <c r="AK3016" i="1"/>
  <c r="AJ3016" i="1"/>
  <c r="AD3016" i="1"/>
  <c r="AE3016" i="1" s="1"/>
  <c r="Z3016" i="1"/>
  <c r="AB3016" i="1" s="1"/>
  <c r="X3016" i="1"/>
  <c r="W3016" i="1"/>
  <c r="V3016" i="1"/>
  <c r="U3016" i="1"/>
  <c r="O3016" i="1"/>
  <c r="AN3015" i="1"/>
  <c r="AK3015" i="1"/>
  <c r="AJ3015" i="1"/>
  <c r="X3015" i="1"/>
  <c r="W3015" i="1"/>
  <c r="V3015" i="1"/>
  <c r="Z3015" i="1" s="1"/>
  <c r="U3015" i="1"/>
  <c r="O3015" i="1"/>
  <c r="AD3015" i="1" s="1"/>
  <c r="AE3015" i="1" s="1"/>
  <c r="AN3014" i="1"/>
  <c r="AK3014" i="1"/>
  <c r="AJ3014" i="1"/>
  <c r="AD3014" i="1"/>
  <c r="AE3014" i="1" s="1"/>
  <c r="Z3014" i="1"/>
  <c r="AB3014" i="1" s="1"/>
  <c r="X3014" i="1"/>
  <c r="W3014" i="1"/>
  <c r="V3014" i="1"/>
  <c r="U3014" i="1"/>
  <c r="O3014" i="1"/>
  <c r="AN3013" i="1"/>
  <c r="AK3013" i="1"/>
  <c r="AJ3013" i="1"/>
  <c r="X3013" i="1"/>
  <c r="W3013" i="1"/>
  <c r="V3013" i="1"/>
  <c r="Z3013" i="1" s="1"/>
  <c r="U3013" i="1"/>
  <c r="O3013" i="1"/>
  <c r="AD3013" i="1" s="1"/>
  <c r="AE3013" i="1" s="1"/>
  <c r="AN3012" i="1"/>
  <c r="AK3012" i="1"/>
  <c r="AJ3012" i="1"/>
  <c r="AD3012" i="1"/>
  <c r="AE3012" i="1" s="1"/>
  <c r="Z3012" i="1"/>
  <c r="AB3012" i="1" s="1"/>
  <c r="X3012" i="1"/>
  <c r="W3012" i="1"/>
  <c r="V3012" i="1"/>
  <c r="U3012" i="1"/>
  <c r="O3012" i="1"/>
  <c r="AN3011" i="1"/>
  <c r="AK3011" i="1"/>
  <c r="AJ3011" i="1"/>
  <c r="X3011" i="1"/>
  <c r="W3011" i="1"/>
  <c r="V3011" i="1"/>
  <c r="Z3011" i="1" s="1"/>
  <c r="U3011" i="1"/>
  <c r="O3011" i="1"/>
  <c r="AD3011" i="1" s="1"/>
  <c r="AE3011" i="1" s="1"/>
  <c r="AN3010" i="1"/>
  <c r="AK3010" i="1"/>
  <c r="AJ3010" i="1"/>
  <c r="AD3010" i="1"/>
  <c r="AE3010" i="1" s="1"/>
  <c r="Z3010" i="1"/>
  <c r="AB3010" i="1" s="1"/>
  <c r="X3010" i="1"/>
  <c r="W3010" i="1"/>
  <c r="V3010" i="1"/>
  <c r="U3010" i="1"/>
  <c r="O3010" i="1"/>
  <c r="AN3009" i="1"/>
  <c r="AK3009" i="1"/>
  <c r="AJ3009" i="1"/>
  <c r="X3009" i="1"/>
  <c r="W3009" i="1"/>
  <c r="V3009" i="1"/>
  <c r="Z3009" i="1" s="1"/>
  <c r="U3009" i="1"/>
  <c r="O3009" i="1"/>
  <c r="AD3009" i="1" s="1"/>
  <c r="AE3009" i="1" s="1"/>
  <c r="AN3008" i="1"/>
  <c r="AK3008" i="1"/>
  <c r="AJ3008" i="1"/>
  <c r="AD3008" i="1"/>
  <c r="AE3008" i="1" s="1"/>
  <c r="Z3008" i="1"/>
  <c r="AB3008" i="1" s="1"/>
  <c r="X3008" i="1"/>
  <c r="W3008" i="1"/>
  <c r="V3008" i="1"/>
  <c r="U3008" i="1"/>
  <c r="O3008" i="1"/>
  <c r="AN3007" i="1"/>
  <c r="AK3007" i="1"/>
  <c r="AJ3007" i="1"/>
  <c r="X3007" i="1"/>
  <c r="W3007" i="1"/>
  <c r="V3007" i="1"/>
  <c r="Z3007" i="1" s="1"/>
  <c r="U3007" i="1"/>
  <c r="O3007" i="1"/>
  <c r="AD3007" i="1" s="1"/>
  <c r="AE3007" i="1" s="1"/>
  <c r="AN3006" i="1"/>
  <c r="AK3006" i="1"/>
  <c r="AJ3006" i="1"/>
  <c r="AD3006" i="1"/>
  <c r="AE3006" i="1" s="1"/>
  <c r="Z3006" i="1"/>
  <c r="AB3006" i="1" s="1"/>
  <c r="X3006" i="1"/>
  <c r="W3006" i="1"/>
  <c r="V3006" i="1"/>
  <c r="U3006" i="1"/>
  <c r="O3006" i="1"/>
  <c r="AN3005" i="1"/>
  <c r="AK3005" i="1"/>
  <c r="AJ3005" i="1"/>
  <c r="X3005" i="1"/>
  <c r="W3005" i="1"/>
  <c r="V3005" i="1"/>
  <c r="Z3005" i="1" s="1"/>
  <c r="U3005" i="1"/>
  <c r="O3005" i="1"/>
  <c r="AD3005" i="1" s="1"/>
  <c r="AE3005" i="1" s="1"/>
  <c r="AN3004" i="1"/>
  <c r="AK3004" i="1"/>
  <c r="AJ3004" i="1"/>
  <c r="AD3004" i="1"/>
  <c r="AE3004" i="1" s="1"/>
  <c r="Z3004" i="1"/>
  <c r="AB3004" i="1" s="1"/>
  <c r="X3004" i="1"/>
  <c r="W3004" i="1"/>
  <c r="V3004" i="1"/>
  <c r="U3004" i="1"/>
  <c r="O3004" i="1"/>
  <c r="AN3003" i="1"/>
  <c r="AK3003" i="1"/>
  <c r="AJ3003" i="1"/>
  <c r="X3003" i="1"/>
  <c r="W3003" i="1"/>
  <c r="V3003" i="1"/>
  <c r="Z3003" i="1" s="1"/>
  <c r="U3003" i="1"/>
  <c r="O3003" i="1"/>
  <c r="AD3003" i="1" s="1"/>
  <c r="AE3003" i="1" s="1"/>
  <c r="AN3002" i="1"/>
  <c r="AK3002" i="1"/>
  <c r="AJ3002" i="1"/>
  <c r="AD3002" i="1"/>
  <c r="AE3002" i="1" s="1"/>
  <c r="Z3002" i="1"/>
  <c r="AB3002" i="1" s="1"/>
  <c r="X3002" i="1"/>
  <c r="W3002" i="1"/>
  <c r="V3002" i="1"/>
  <c r="U3002" i="1"/>
  <c r="O3002" i="1"/>
  <c r="AN3001" i="1"/>
  <c r="AK3001" i="1"/>
  <c r="AJ3001" i="1"/>
  <c r="X3001" i="1"/>
  <c r="W3001" i="1"/>
  <c r="V3001" i="1"/>
  <c r="Z3001" i="1" s="1"/>
  <c r="U3001" i="1"/>
  <c r="O3001" i="1"/>
  <c r="AD3001" i="1" s="1"/>
  <c r="AE3001" i="1" s="1"/>
  <c r="AN3000" i="1"/>
  <c r="AK3000" i="1"/>
  <c r="AJ3000" i="1"/>
  <c r="AD3000" i="1"/>
  <c r="AE3000" i="1" s="1"/>
  <c r="Z3000" i="1"/>
  <c r="AB3000" i="1" s="1"/>
  <c r="X3000" i="1"/>
  <c r="W3000" i="1"/>
  <c r="V3000" i="1"/>
  <c r="U3000" i="1"/>
  <c r="O3000" i="1"/>
  <c r="AN2999" i="1"/>
  <c r="AK2999" i="1"/>
  <c r="AJ2999" i="1"/>
  <c r="X2999" i="1"/>
  <c r="W2999" i="1"/>
  <c r="V2999" i="1"/>
  <c r="Z2999" i="1" s="1"/>
  <c r="U2999" i="1"/>
  <c r="O2999" i="1"/>
  <c r="AD2999" i="1" s="1"/>
  <c r="AE2999" i="1" s="1"/>
  <c r="AN2998" i="1"/>
  <c r="AK2998" i="1"/>
  <c r="AJ2998" i="1"/>
  <c r="AD2998" i="1"/>
  <c r="AE2998" i="1" s="1"/>
  <c r="Z2998" i="1"/>
  <c r="AB2998" i="1" s="1"/>
  <c r="X2998" i="1"/>
  <c r="W2998" i="1"/>
  <c r="V2998" i="1"/>
  <c r="U2998" i="1"/>
  <c r="O2998" i="1"/>
  <c r="AN2997" i="1"/>
  <c r="AK2997" i="1"/>
  <c r="AJ2997" i="1"/>
  <c r="X2997" i="1"/>
  <c r="W2997" i="1"/>
  <c r="V2997" i="1"/>
  <c r="Z2997" i="1" s="1"/>
  <c r="U2997" i="1"/>
  <c r="O2997" i="1"/>
  <c r="AD2997" i="1" s="1"/>
  <c r="AE2997" i="1" s="1"/>
  <c r="AN2996" i="1"/>
  <c r="AK2996" i="1"/>
  <c r="AJ2996" i="1"/>
  <c r="AD2996" i="1"/>
  <c r="AE2996" i="1" s="1"/>
  <c r="Z2996" i="1"/>
  <c r="AB2996" i="1" s="1"/>
  <c r="X2996" i="1"/>
  <c r="W2996" i="1"/>
  <c r="V2996" i="1"/>
  <c r="U2996" i="1"/>
  <c r="O2996" i="1"/>
  <c r="AN2995" i="1"/>
  <c r="AK2995" i="1"/>
  <c r="AJ2995" i="1"/>
  <c r="X2995" i="1"/>
  <c r="W2995" i="1"/>
  <c r="V2995" i="1"/>
  <c r="Z2995" i="1" s="1"/>
  <c r="U2995" i="1"/>
  <c r="O2995" i="1"/>
  <c r="AD2995" i="1" s="1"/>
  <c r="AE2995" i="1" s="1"/>
  <c r="AN2994" i="1"/>
  <c r="AK2994" i="1"/>
  <c r="AJ2994" i="1"/>
  <c r="AD2994" i="1"/>
  <c r="AE2994" i="1" s="1"/>
  <c r="Z2994" i="1"/>
  <c r="AB2994" i="1" s="1"/>
  <c r="X2994" i="1"/>
  <c r="W2994" i="1"/>
  <c r="V2994" i="1"/>
  <c r="U2994" i="1"/>
  <c r="O2994" i="1"/>
  <c r="AN2993" i="1"/>
  <c r="AK2993" i="1"/>
  <c r="AJ2993" i="1"/>
  <c r="X2993" i="1"/>
  <c r="W2993" i="1"/>
  <c r="V2993" i="1"/>
  <c r="Z2993" i="1" s="1"/>
  <c r="U2993" i="1"/>
  <c r="O2993" i="1"/>
  <c r="AD2993" i="1" s="1"/>
  <c r="AE2993" i="1" s="1"/>
  <c r="AN2992" i="1"/>
  <c r="AK2992" i="1"/>
  <c r="AJ2992" i="1"/>
  <c r="AD2992" i="1"/>
  <c r="AE2992" i="1" s="1"/>
  <c r="Z2992" i="1"/>
  <c r="AB2992" i="1" s="1"/>
  <c r="X2992" i="1"/>
  <c r="W2992" i="1"/>
  <c r="V2992" i="1"/>
  <c r="U2992" i="1"/>
  <c r="O2992" i="1"/>
  <c r="AN2991" i="1"/>
  <c r="AK2991" i="1"/>
  <c r="AJ2991" i="1"/>
  <c r="X2991" i="1"/>
  <c r="W2991" i="1"/>
  <c r="V2991" i="1"/>
  <c r="Z2991" i="1" s="1"/>
  <c r="U2991" i="1"/>
  <c r="O2991" i="1"/>
  <c r="AD2991" i="1" s="1"/>
  <c r="AE2991" i="1" s="1"/>
  <c r="AN2990" i="1"/>
  <c r="AK2990" i="1"/>
  <c r="AJ2990" i="1"/>
  <c r="AD2990" i="1"/>
  <c r="AE2990" i="1" s="1"/>
  <c r="Z2990" i="1"/>
  <c r="AB2990" i="1" s="1"/>
  <c r="X2990" i="1"/>
  <c r="W2990" i="1"/>
  <c r="V2990" i="1"/>
  <c r="U2990" i="1"/>
  <c r="O2990" i="1"/>
  <c r="AN2989" i="1"/>
  <c r="AK2989" i="1"/>
  <c r="AJ2989" i="1"/>
  <c r="X2989" i="1"/>
  <c r="W2989" i="1"/>
  <c r="V2989" i="1"/>
  <c r="Z2989" i="1" s="1"/>
  <c r="U2989" i="1"/>
  <c r="O2989" i="1"/>
  <c r="AD2989" i="1" s="1"/>
  <c r="AE2989" i="1" s="1"/>
  <c r="AN2988" i="1"/>
  <c r="AK2988" i="1"/>
  <c r="AJ2988" i="1"/>
  <c r="AD2988" i="1"/>
  <c r="AE2988" i="1" s="1"/>
  <c r="Z2988" i="1"/>
  <c r="AB2988" i="1" s="1"/>
  <c r="X2988" i="1"/>
  <c r="W2988" i="1"/>
  <c r="V2988" i="1"/>
  <c r="U2988" i="1"/>
  <c r="O2988" i="1"/>
  <c r="AN2987" i="1"/>
  <c r="AK2987" i="1"/>
  <c r="AJ2987" i="1"/>
  <c r="X2987" i="1"/>
  <c r="W2987" i="1"/>
  <c r="V2987" i="1"/>
  <c r="Z2987" i="1" s="1"/>
  <c r="U2987" i="1"/>
  <c r="O2987" i="1"/>
  <c r="AD2987" i="1" s="1"/>
  <c r="AE2987" i="1" s="1"/>
  <c r="AN2986" i="1"/>
  <c r="AK2986" i="1"/>
  <c r="AJ2986" i="1"/>
  <c r="AD2986" i="1"/>
  <c r="AE2986" i="1" s="1"/>
  <c r="Z2986" i="1"/>
  <c r="AB2986" i="1" s="1"/>
  <c r="X2986" i="1"/>
  <c r="W2986" i="1"/>
  <c r="V2986" i="1"/>
  <c r="U2986" i="1"/>
  <c r="O2986" i="1"/>
  <c r="AN2985" i="1"/>
  <c r="AK2985" i="1"/>
  <c r="AJ2985" i="1"/>
  <c r="X2985" i="1"/>
  <c r="W2985" i="1"/>
  <c r="V2985" i="1"/>
  <c r="Z2985" i="1" s="1"/>
  <c r="U2985" i="1"/>
  <c r="O2985" i="1"/>
  <c r="AD2985" i="1" s="1"/>
  <c r="AE2985" i="1" s="1"/>
  <c r="AN2984" i="1"/>
  <c r="AK2984" i="1"/>
  <c r="AJ2984" i="1"/>
  <c r="AD2984" i="1"/>
  <c r="AE2984" i="1" s="1"/>
  <c r="Z2984" i="1"/>
  <c r="AB2984" i="1" s="1"/>
  <c r="X2984" i="1"/>
  <c r="W2984" i="1"/>
  <c r="V2984" i="1"/>
  <c r="U2984" i="1"/>
  <c r="O2984" i="1"/>
  <c r="AN2983" i="1"/>
  <c r="AK2983" i="1"/>
  <c r="AJ2983" i="1"/>
  <c r="X2983" i="1"/>
  <c r="W2983" i="1"/>
  <c r="V2983" i="1"/>
  <c r="Z2983" i="1" s="1"/>
  <c r="U2983" i="1"/>
  <c r="O2983" i="1"/>
  <c r="AD2983" i="1" s="1"/>
  <c r="AE2983" i="1" s="1"/>
  <c r="AN2982" i="1"/>
  <c r="AK2982" i="1"/>
  <c r="AJ2982" i="1"/>
  <c r="AD2982" i="1"/>
  <c r="AE2982" i="1" s="1"/>
  <c r="Z2982" i="1"/>
  <c r="AB2982" i="1" s="1"/>
  <c r="X2982" i="1"/>
  <c r="W2982" i="1"/>
  <c r="V2982" i="1"/>
  <c r="U2982" i="1"/>
  <c r="O2982" i="1"/>
  <c r="AN2981" i="1"/>
  <c r="AK2981" i="1"/>
  <c r="AJ2981" i="1"/>
  <c r="X2981" i="1"/>
  <c r="W2981" i="1"/>
  <c r="V2981" i="1"/>
  <c r="Z2981" i="1" s="1"/>
  <c r="U2981" i="1"/>
  <c r="O2981" i="1"/>
  <c r="AD2981" i="1" s="1"/>
  <c r="AE2981" i="1" s="1"/>
  <c r="AN2980" i="1"/>
  <c r="AK2980" i="1"/>
  <c r="AJ2980" i="1"/>
  <c r="AD2980" i="1"/>
  <c r="AE2980" i="1" s="1"/>
  <c r="Z2980" i="1"/>
  <c r="AB2980" i="1" s="1"/>
  <c r="X2980" i="1"/>
  <c r="W2980" i="1"/>
  <c r="V2980" i="1"/>
  <c r="U2980" i="1"/>
  <c r="O2980" i="1"/>
  <c r="AN2979" i="1"/>
  <c r="AK2979" i="1"/>
  <c r="AJ2979" i="1"/>
  <c r="X2979" i="1"/>
  <c r="W2979" i="1"/>
  <c r="V2979" i="1"/>
  <c r="Z2979" i="1" s="1"/>
  <c r="U2979" i="1"/>
  <c r="O2979" i="1"/>
  <c r="AD2979" i="1" s="1"/>
  <c r="AE2979" i="1" s="1"/>
  <c r="AN2978" i="1"/>
  <c r="AK2978" i="1"/>
  <c r="AJ2978" i="1"/>
  <c r="AD2978" i="1"/>
  <c r="AE2978" i="1" s="1"/>
  <c r="Z2978" i="1"/>
  <c r="AB2978" i="1" s="1"/>
  <c r="X2978" i="1"/>
  <c r="W2978" i="1"/>
  <c r="V2978" i="1"/>
  <c r="U2978" i="1"/>
  <c r="O2978" i="1"/>
  <c r="AN2977" i="1"/>
  <c r="AK2977" i="1"/>
  <c r="AJ2977" i="1"/>
  <c r="X2977" i="1"/>
  <c r="W2977" i="1"/>
  <c r="V2977" i="1"/>
  <c r="Z2977" i="1" s="1"/>
  <c r="U2977" i="1"/>
  <c r="O2977" i="1"/>
  <c r="AD2977" i="1" s="1"/>
  <c r="AE2977" i="1" s="1"/>
  <c r="AN2976" i="1"/>
  <c r="AK2976" i="1"/>
  <c r="AJ2976" i="1"/>
  <c r="AD2976" i="1"/>
  <c r="AE2976" i="1" s="1"/>
  <c r="Z2976" i="1"/>
  <c r="AB2976" i="1" s="1"/>
  <c r="X2976" i="1"/>
  <c r="W2976" i="1"/>
  <c r="V2976" i="1"/>
  <c r="U2976" i="1"/>
  <c r="O2976" i="1"/>
  <c r="AN2975" i="1"/>
  <c r="AK2975" i="1"/>
  <c r="AJ2975" i="1"/>
  <c r="X2975" i="1"/>
  <c r="W2975" i="1"/>
  <c r="V2975" i="1"/>
  <c r="Z2975" i="1" s="1"/>
  <c r="U2975" i="1"/>
  <c r="O2975" i="1"/>
  <c r="AD2975" i="1" s="1"/>
  <c r="AE2975" i="1" s="1"/>
  <c r="AN2974" i="1"/>
  <c r="AK2974" i="1"/>
  <c r="AJ2974" i="1"/>
  <c r="X2974" i="1"/>
  <c r="W2974" i="1"/>
  <c r="V2974" i="1"/>
  <c r="Z2974" i="1" s="1"/>
  <c r="U2974" i="1"/>
  <c r="O2974" i="1"/>
  <c r="AN2973" i="1"/>
  <c r="AK2973" i="1"/>
  <c r="AJ2973" i="1"/>
  <c r="X2973" i="1"/>
  <c r="W2973" i="1"/>
  <c r="V2973" i="1"/>
  <c r="Z2973" i="1" s="1"/>
  <c r="U2973" i="1"/>
  <c r="O2973" i="1"/>
  <c r="AD2973" i="1" s="1"/>
  <c r="AE2973" i="1" s="1"/>
  <c r="AN2972" i="1"/>
  <c r="AK2972" i="1"/>
  <c r="AJ2972" i="1"/>
  <c r="X2972" i="1"/>
  <c r="W2972" i="1"/>
  <c r="V2972" i="1"/>
  <c r="Z2972" i="1" s="1"/>
  <c r="U2972" i="1"/>
  <c r="O2972" i="1"/>
  <c r="AD2972" i="1" s="1"/>
  <c r="AE2972" i="1" s="1"/>
  <c r="AN2971" i="1"/>
  <c r="AK2971" i="1"/>
  <c r="AJ2971" i="1"/>
  <c r="X2971" i="1"/>
  <c r="W2971" i="1"/>
  <c r="V2971" i="1"/>
  <c r="Z2971" i="1" s="1"/>
  <c r="U2971" i="1"/>
  <c r="O2971" i="1"/>
  <c r="AD2971" i="1" s="1"/>
  <c r="AE2971" i="1" s="1"/>
  <c r="AN2970" i="1"/>
  <c r="AK2970" i="1"/>
  <c r="AJ2970" i="1"/>
  <c r="X2970" i="1"/>
  <c r="W2970" i="1"/>
  <c r="V2970" i="1"/>
  <c r="Z2970" i="1" s="1"/>
  <c r="U2970" i="1"/>
  <c r="O2970" i="1"/>
  <c r="AD2970" i="1" s="1"/>
  <c r="AE2970" i="1" s="1"/>
  <c r="AN2969" i="1"/>
  <c r="AK2969" i="1"/>
  <c r="AJ2969" i="1"/>
  <c r="X2969" i="1"/>
  <c r="W2969" i="1"/>
  <c r="V2969" i="1"/>
  <c r="Z2969" i="1" s="1"/>
  <c r="U2969" i="1"/>
  <c r="O2969" i="1"/>
  <c r="AD2969" i="1" s="1"/>
  <c r="AE2969" i="1" s="1"/>
  <c r="AN2968" i="1"/>
  <c r="AK2968" i="1"/>
  <c r="AJ2968" i="1"/>
  <c r="X2968" i="1"/>
  <c r="W2968" i="1"/>
  <c r="V2968" i="1"/>
  <c r="Z2968" i="1" s="1"/>
  <c r="U2968" i="1"/>
  <c r="O2968" i="1"/>
  <c r="AD2968" i="1" s="1"/>
  <c r="AE2968" i="1" s="1"/>
  <c r="AN2967" i="1"/>
  <c r="AK2967" i="1"/>
  <c r="AJ2967" i="1"/>
  <c r="X2967" i="1"/>
  <c r="W2967" i="1"/>
  <c r="V2967" i="1"/>
  <c r="Z2967" i="1" s="1"/>
  <c r="U2967" i="1"/>
  <c r="O2967" i="1"/>
  <c r="AD2967" i="1" s="1"/>
  <c r="AE2967" i="1" s="1"/>
  <c r="AN2966" i="1"/>
  <c r="AK2966" i="1"/>
  <c r="AJ2966" i="1"/>
  <c r="X2966" i="1"/>
  <c r="W2966" i="1"/>
  <c r="V2966" i="1"/>
  <c r="Z2966" i="1" s="1"/>
  <c r="U2966" i="1"/>
  <c r="O2966" i="1"/>
  <c r="AD2966" i="1" s="1"/>
  <c r="AE2966" i="1" s="1"/>
  <c r="AN2965" i="1"/>
  <c r="AK2965" i="1"/>
  <c r="AJ2965" i="1"/>
  <c r="X2965" i="1"/>
  <c r="W2965" i="1"/>
  <c r="V2965" i="1"/>
  <c r="Z2965" i="1" s="1"/>
  <c r="U2965" i="1"/>
  <c r="O2965" i="1"/>
  <c r="AD2965" i="1" s="1"/>
  <c r="AE2965" i="1" s="1"/>
  <c r="AN2964" i="1"/>
  <c r="AK2964" i="1"/>
  <c r="AJ2964" i="1"/>
  <c r="X2964" i="1"/>
  <c r="W2964" i="1"/>
  <c r="V2964" i="1"/>
  <c r="Z2964" i="1" s="1"/>
  <c r="U2964" i="1"/>
  <c r="O2964" i="1"/>
  <c r="AD2964" i="1" s="1"/>
  <c r="AE2964" i="1" s="1"/>
  <c r="AN2963" i="1"/>
  <c r="AK2963" i="1"/>
  <c r="AJ2963" i="1"/>
  <c r="X2963" i="1"/>
  <c r="W2963" i="1"/>
  <c r="V2963" i="1"/>
  <c r="Z2963" i="1" s="1"/>
  <c r="U2963" i="1"/>
  <c r="O2963" i="1"/>
  <c r="AD2963" i="1" s="1"/>
  <c r="AE2963" i="1" s="1"/>
  <c r="AN2962" i="1"/>
  <c r="AK2962" i="1"/>
  <c r="AJ2962" i="1"/>
  <c r="X2962" i="1"/>
  <c r="W2962" i="1"/>
  <c r="V2962" i="1"/>
  <c r="Z2962" i="1" s="1"/>
  <c r="U2962" i="1"/>
  <c r="O2962" i="1"/>
  <c r="AD2962" i="1" s="1"/>
  <c r="AE2962" i="1" s="1"/>
  <c r="AN2961" i="1"/>
  <c r="AK2961" i="1"/>
  <c r="AJ2961" i="1"/>
  <c r="X2961" i="1"/>
  <c r="W2961" i="1"/>
  <c r="V2961" i="1"/>
  <c r="Z2961" i="1" s="1"/>
  <c r="U2961" i="1"/>
  <c r="O2961" i="1"/>
  <c r="AD2961" i="1" s="1"/>
  <c r="AE2961" i="1" s="1"/>
  <c r="AN2960" i="1"/>
  <c r="AK2960" i="1"/>
  <c r="AJ2960" i="1"/>
  <c r="X2960" i="1"/>
  <c r="W2960" i="1"/>
  <c r="V2960" i="1"/>
  <c r="Z2960" i="1" s="1"/>
  <c r="U2960" i="1"/>
  <c r="O2960" i="1"/>
  <c r="AD2960" i="1" s="1"/>
  <c r="AE2960" i="1" s="1"/>
  <c r="AN2959" i="1"/>
  <c r="AK2959" i="1"/>
  <c r="AJ2959" i="1"/>
  <c r="X2959" i="1"/>
  <c r="W2959" i="1"/>
  <c r="V2959" i="1"/>
  <c r="Z2959" i="1" s="1"/>
  <c r="U2959" i="1"/>
  <c r="O2959" i="1"/>
  <c r="AD2959" i="1" s="1"/>
  <c r="AE2959" i="1" s="1"/>
  <c r="AN2958" i="1"/>
  <c r="AK2958" i="1"/>
  <c r="AJ2958" i="1"/>
  <c r="X2958" i="1"/>
  <c r="W2958" i="1"/>
  <c r="V2958" i="1"/>
  <c r="Z2958" i="1" s="1"/>
  <c r="U2958" i="1"/>
  <c r="O2958" i="1"/>
  <c r="AD2958" i="1" s="1"/>
  <c r="AE2958" i="1" s="1"/>
  <c r="AN2957" i="1"/>
  <c r="AK2957" i="1"/>
  <c r="AJ2957" i="1"/>
  <c r="X2957" i="1"/>
  <c r="W2957" i="1"/>
  <c r="V2957" i="1"/>
  <c r="Z2957" i="1" s="1"/>
  <c r="U2957" i="1"/>
  <c r="O2957" i="1"/>
  <c r="AD2957" i="1" s="1"/>
  <c r="AE2957" i="1" s="1"/>
  <c r="AN2956" i="1"/>
  <c r="AK2956" i="1"/>
  <c r="AJ2956" i="1"/>
  <c r="X2956" i="1"/>
  <c r="W2956" i="1"/>
  <c r="V2956" i="1"/>
  <c r="Z2956" i="1" s="1"/>
  <c r="U2956" i="1"/>
  <c r="O2956" i="1"/>
  <c r="AD2956" i="1" s="1"/>
  <c r="AE2956" i="1" s="1"/>
  <c r="AN2955" i="1"/>
  <c r="AK2955" i="1"/>
  <c r="AJ2955" i="1"/>
  <c r="X2955" i="1"/>
  <c r="W2955" i="1"/>
  <c r="V2955" i="1"/>
  <c r="Z2955" i="1" s="1"/>
  <c r="U2955" i="1"/>
  <c r="O2955" i="1"/>
  <c r="AD2955" i="1" s="1"/>
  <c r="AE2955" i="1" s="1"/>
  <c r="AN2954" i="1"/>
  <c r="AK2954" i="1"/>
  <c r="AJ2954" i="1"/>
  <c r="X2954" i="1"/>
  <c r="W2954" i="1"/>
  <c r="V2954" i="1"/>
  <c r="Z2954" i="1" s="1"/>
  <c r="U2954" i="1"/>
  <c r="O2954" i="1"/>
  <c r="AD2954" i="1" s="1"/>
  <c r="AE2954" i="1" s="1"/>
  <c r="AN2953" i="1"/>
  <c r="AK2953" i="1"/>
  <c r="AJ2953" i="1"/>
  <c r="X2953" i="1"/>
  <c r="W2953" i="1"/>
  <c r="V2953" i="1"/>
  <c r="Z2953" i="1" s="1"/>
  <c r="U2953" i="1"/>
  <c r="O2953" i="1"/>
  <c r="AD2953" i="1" s="1"/>
  <c r="AE2953" i="1" s="1"/>
  <c r="AN2952" i="1"/>
  <c r="AK2952" i="1"/>
  <c r="AJ2952" i="1"/>
  <c r="X2952" i="1"/>
  <c r="W2952" i="1"/>
  <c r="V2952" i="1"/>
  <c r="Z2952" i="1" s="1"/>
  <c r="U2952" i="1"/>
  <c r="O2952" i="1"/>
  <c r="AD2952" i="1" s="1"/>
  <c r="AE2952" i="1" s="1"/>
  <c r="AN2951" i="1"/>
  <c r="AK2951" i="1"/>
  <c r="AJ2951" i="1"/>
  <c r="X2951" i="1"/>
  <c r="W2951" i="1"/>
  <c r="V2951" i="1"/>
  <c r="Z2951" i="1" s="1"/>
  <c r="U2951" i="1"/>
  <c r="O2951" i="1"/>
  <c r="AD2951" i="1" s="1"/>
  <c r="AE2951" i="1" s="1"/>
  <c r="AN2950" i="1"/>
  <c r="AK2950" i="1"/>
  <c r="AJ2950" i="1"/>
  <c r="X2950" i="1"/>
  <c r="W2950" i="1"/>
  <c r="V2950" i="1"/>
  <c r="Z2950" i="1" s="1"/>
  <c r="U2950" i="1"/>
  <c r="O2950" i="1"/>
  <c r="AD2950" i="1" s="1"/>
  <c r="AE2950" i="1" s="1"/>
  <c r="AN2949" i="1"/>
  <c r="AK2949" i="1"/>
  <c r="AJ2949" i="1"/>
  <c r="X2949" i="1"/>
  <c r="W2949" i="1"/>
  <c r="V2949" i="1"/>
  <c r="Z2949" i="1" s="1"/>
  <c r="U2949" i="1"/>
  <c r="O2949" i="1"/>
  <c r="AD2949" i="1" s="1"/>
  <c r="AE2949" i="1" s="1"/>
  <c r="AN2948" i="1"/>
  <c r="AK2948" i="1"/>
  <c r="AJ2948" i="1"/>
  <c r="X2948" i="1"/>
  <c r="W2948" i="1"/>
  <c r="V2948" i="1"/>
  <c r="Z2948" i="1" s="1"/>
  <c r="U2948" i="1"/>
  <c r="O2948" i="1"/>
  <c r="AD2948" i="1" s="1"/>
  <c r="AE2948" i="1" s="1"/>
  <c r="AN2947" i="1"/>
  <c r="AK2947" i="1"/>
  <c r="AJ2947" i="1"/>
  <c r="X2947" i="1"/>
  <c r="W2947" i="1"/>
  <c r="V2947" i="1"/>
  <c r="Z2947" i="1" s="1"/>
  <c r="U2947" i="1"/>
  <c r="O2947" i="1"/>
  <c r="AD2947" i="1" s="1"/>
  <c r="AE2947" i="1" s="1"/>
  <c r="AN2946" i="1"/>
  <c r="AK2946" i="1"/>
  <c r="AJ2946" i="1"/>
  <c r="X2946" i="1"/>
  <c r="W2946" i="1"/>
  <c r="V2946" i="1"/>
  <c r="Z2946" i="1" s="1"/>
  <c r="U2946" i="1"/>
  <c r="O2946" i="1"/>
  <c r="AD2946" i="1" s="1"/>
  <c r="AE2946" i="1" s="1"/>
  <c r="AN2945" i="1"/>
  <c r="AK2945" i="1"/>
  <c r="AJ2945" i="1"/>
  <c r="X2945" i="1"/>
  <c r="W2945" i="1"/>
  <c r="V2945" i="1"/>
  <c r="Z2945" i="1" s="1"/>
  <c r="U2945" i="1"/>
  <c r="O2945" i="1"/>
  <c r="AD2945" i="1" s="1"/>
  <c r="AE2945" i="1" s="1"/>
  <c r="AN2944" i="1"/>
  <c r="AK2944" i="1"/>
  <c r="AJ2944" i="1"/>
  <c r="X2944" i="1"/>
  <c r="W2944" i="1"/>
  <c r="V2944" i="1"/>
  <c r="Z2944" i="1" s="1"/>
  <c r="U2944" i="1"/>
  <c r="O2944" i="1"/>
  <c r="AD2944" i="1" s="1"/>
  <c r="AE2944" i="1" s="1"/>
  <c r="AN2943" i="1"/>
  <c r="AK2943" i="1"/>
  <c r="AJ2943" i="1"/>
  <c r="X2943" i="1"/>
  <c r="W2943" i="1"/>
  <c r="V2943" i="1"/>
  <c r="Z2943" i="1" s="1"/>
  <c r="U2943" i="1"/>
  <c r="O2943" i="1"/>
  <c r="AD2943" i="1" s="1"/>
  <c r="AE2943" i="1" s="1"/>
  <c r="AN2942" i="1"/>
  <c r="AK2942" i="1"/>
  <c r="AJ2942" i="1"/>
  <c r="X2942" i="1"/>
  <c r="W2942" i="1"/>
  <c r="V2942" i="1"/>
  <c r="Z2942" i="1" s="1"/>
  <c r="U2942" i="1"/>
  <c r="O2942" i="1"/>
  <c r="AD2942" i="1" s="1"/>
  <c r="AE2942" i="1" s="1"/>
  <c r="AN2941" i="1"/>
  <c r="AK2941" i="1"/>
  <c r="AJ2941" i="1"/>
  <c r="X2941" i="1"/>
  <c r="W2941" i="1"/>
  <c r="V2941" i="1"/>
  <c r="Z2941" i="1" s="1"/>
  <c r="U2941" i="1"/>
  <c r="O2941" i="1"/>
  <c r="AD2941" i="1" s="1"/>
  <c r="AE2941" i="1" s="1"/>
  <c r="AN2940" i="1"/>
  <c r="AK2940" i="1"/>
  <c r="AJ2940" i="1"/>
  <c r="X2940" i="1"/>
  <c r="W2940" i="1"/>
  <c r="V2940" i="1"/>
  <c r="Z2940" i="1" s="1"/>
  <c r="U2940" i="1"/>
  <c r="O2940" i="1"/>
  <c r="AD2940" i="1" s="1"/>
  <c r="AE2940" i="1" s="1"/>
  <c r="AN2939" i="1"/>
  <c r="AK2939" i="1"/>
  <c r="AJ2939" i="1"/>
  <c r="X2939" i="1"/>
  <c r="W2939" i="1"/>
  <c r="V2939" i="1"/>
  <c r="Z2939" i="1" s="1"/>
  <c r="U2939" i="1"/>
  <c r="O2939" i="1"/>
  <c r="AD2939" i="1" s="1"/>
  <c r="AE2939" i="1" s="1"/>
  <c r="AN2938" i="1"/>
  <c r="AK2938" i="1"/>
  <c r="AJ2938" i="1"/>
  <c r="X2938" i="1"/>
  <c r="W2938" i="1"/>
  <c r="V2938" i="1"/>
  <c r="Z2938" i="1" s="1"/>
  <c r="U2938" i="1"/>
  <c r="O2938" i="1"/>
  <c r="AD2938" i="1" s="1"/>
  <c r="AE2938" i="1" s="1"/>
  <c r="AN2937" i="1"/>
  <c r="AK2937" i="1"/>
  <c r="AJ2937" i="1"/>
  <c r="X2937" i="1"/>
  <c r="W2937" i="1"/>
  <c r="V2937" i="1"/>
  <c r="Z2937" i="1" s="1"/>
  <c r="U2937" i="1"/>
  <c r="O2937" i="1"/>
  <c r="AD2937" i="1" s="1"/>
  <c r="AE2937" i="1" s="1"/>
  <c r="AN2936" i="1"/>
  <c r="AK2936" i="1"/>
  <c r="AJ2936" i="1"/>
  <c r="X2936" i="1"/>
  <c r="W2936" i="1"/>
  <c r="V2936" i="1"/>
  <c r="Z2936" i="1" s="1"/>
  <c r="U2936" i="1"/>
  <c r="O2936" i="1"/>
  <c r="AD2936" i="1" s="1"/>
  <c r="AE2936" i="1" s="1"/>
  <c r="AN2935" i="1"/>
  <c r="AK2935" i="1"/>
  <c r="AJ2935" i="1"/>
  <c r="X2935" i="1"/>
  <c r="W2935" i="1"/>
  <c r="V2935" i="1"/>
  <c r="Z2935" i="1" s="1"/>
  <c r="U2935" i="1"/>
  <c r="O2935" i="1"/>
  <c r="AD2935" i="1" s="1"/>
  <c r="AE2935" i="1" s="1"/>
  <c r="AN2934" i="1"/>
  <c r="AK2934" i="1"/>
  <c r="AJ2934" i="1"/>
  <c r="X2934" i="1"/>
  <c r="W2934" i="1"/>
  <c r="V2934" i="1"/>
  <c r="Z2934" i="1" s="1"/>
  <c r="U2934" i="1"/>
  <c r="O2934" i="1"/>
  <c r="AD2934" i="1" s="1"/>
  <c r="AE2934" i="1" s="1"/>
  <c r="AN2933" i="1"/>
  <c r="AK2933" i="1"/>
  <c r="AJ2933" i="1"/>
  <c r="X2933" i="1"/>
  <c r="W2933" i="1"/>
  <c r="V2933" i="1"/>
  <c r="Z2933" i="1" s="1"/>
  <c r="U2933" i="1"/>
  <c r="O2933" i="1"/>
  <c r="AD2933" i="1" s="1"/>
  <c r="AE2933" i="1" s="1"/>
  <c r="AN2932" i="1"/>
  <c r="AK2932" i="1"/>
  <c r="AJ2932" i="1"/>
  <c r="X2932" i="1"/>
  <c r="W2932" i="1"/>
  <c r="V2932" i="1"/>
  <c r="Z2932" i="1" s="1"/>
  <c r="U2932" i="1"/>
  <c r="O2932" i="1"/>
  <c r="AD2932" i="1" s="1"/>
  <c r="AE2932" i="1" s="1"/>
  <c r="AN2931" i="1"/>
  <c r="AK2931" i="1"/>
  <c r="AJ2931" i="1"/>
  <c r="X2931" i="1"/>
  <c r="W2931" i="1"/>
  <c r="V2931" i="1"/>
  <c r="Z2931" i="1" s="1"/>
  <c r="U2931" i="1"/>
  <c r="O2931" i="1"/>
  <c r="AD2931" i="1" s="1"/>
  <c r="AE2931" i="1" s="1"/>
  <c r="AN2930" i="1"/>
  <c r="AK2930" i="1"/>
  <c r="AJ2930" i="1"/>
  <c r="X2930" i="1"/>
  <c r="W2930" i="1"/>
  <c r="V2930" i="1"/>
  <c r="Z2930" i="1" s="1"/>
  <c r="U2930" i="1"/>
  <c r="O2930" i="1"/>
  <c r="AD2930" i="1" s="1"/>
  <c r="AE2930" i="1" s="1"/>
  <c r="AN2929" i="1"/>
  <c r="AK2929" i="1"/>
  <c r="AJ2929" i="1"/>
  <c r="X2929" i="1"/>
  <c r="W2929" i="1"/>
  <c r="V2929" i="1"/>
  <c r="Z2929" i="1" s="1"/>
  <c r="U2929" i="1"/>
  <c r="O2929" i="1"/>
  <c r="AD2929" i="1" s="1"/>
  <c r="AE2929" i="1" s="1"/>
  <c r="AN2928" i="1"/>
  <c r="AK2928" i="1"/>
  <c r="AJ2928" i="1"/>
  <c r="X2928" i="1"/>
  <c r="W2928" i="1"/>
  <c r="V2928" i="1"/>
  <c r="Z2928" i="1" s="1"/>
  <c r="U2928" i="1"/>
  <c r="O2928" i="1"/>
  <c r="AD2928" i="1" s="1"/>
  <c r="AE2928" i="1" s="1"/>
  <c r="AN2927" i="1"/>
  <c r="AK2927" i="1"/>
  <c r="AJ2927" i="1"/>
  <c r="X2927" i="1"/>
  <c r="W2927" i="1"/>
  <c r="V2927" i="1"/>
  <c r="Z2927" i="1" s="1"/>
  <c r="U2927" i="1"/>
  <c r="O2927" i="1"/>
  <c r="AD2927" i="1" s="1"/>
  <c r="AE2927" i="1" s="1"/>
  <c r="AN2926" i="1"/>
  <c r="AK2926" i="1"/>
  <c r="AJ2926" i="1"/>
  <c r="X2926" i="1"/>
  <c r="W2926" i="1"/>
  <c r="V2926" i="1"/>
  <c r="Z2926" i="1" s="1"/>
  <c r="U2926" i="1"/>
  <c r="O2926" i="1"/>
  <c r="AD2926" i="1" s="1"/>
  <c r="AE2926" i="1" s="1"/>
  <c r="AN2925" i="1"/>
  <c r="AK2925" i="1"/>
  <c r="AJ2925" i="1"/>
  <c r="X2925" i="1"/>
  <c r="W2925" i="1"/>
  <c r="V2925" i="1"/>
  <c r="Z2925" i="1" s="1"/>
  <c r="U2925" i="1"/>
  <c r="O2925" i="1"/>
  <c r="AD2925" i="1" s="1"/>
  <c r="AE2925" i="1" s="1"/>
  <c r="AN2924" i="1"/>
  <c r="AK2924" i="1"/>
  <c r="AJ2924" i="1"/>
  <c r="X2924" i="1"/>
  <c r="W2924" i="1"/>
  <c r="V2924" i="1"/>
  <c r="Z2924" i="1" s="1"/>
  <c r="U2924" i="1"/>
  <c r="O2924" i="1"/>
  <c r="AD2924" i="1" s="1"/>
  <c r="AE2924" i="1" s="1"/>
  <c r="AN2923" i="1"/>
  <c r="AK2923" i="1"/>
  <c r="AJ2923" i="1"/>
  <c r="X2923" i="1"/>
  <c r="W2923" i="1"/>
  <c r="V2923" i="1"/>
  <c r="Z2923" i="1" s="1"/>
  <c r="U2923" i="1"/>
  <c r="O2923" i="1"/>
  <c r="AD2923" i="1" s="1"/>
  <c r="AE2923" i="1" s="1"/>
  <c r="AN2922" i="1"/>
  <c r="AK2922" i="1"/>
  <c r="AJ2922" i="1"/>
  <c r="X2922" i="1"/>
  <c r="W2922" i="1"/>
  <c r="V2922" i="1"/>
  <c r="Z2922" i="1" s="1"/>
  <c r="U2922" i="1"/>
  <c r="O2922" i="1"/>
  <c r="AD2922" i="1" s="1"/>
  <c r="AE2922" i="1" s="1"/>
  <c r="AN2921" i="1"/>
  <c r="AK2921" i="1"/>
  <c r="AJ2921" i="1"/>
  <c r="X2921" i="1"/>
  <c r="W2921" i="1"/>
  <c r="V2921" i="1"/>
  <c r="Z2921" i="1" s="1"/>
  <c r="U2921" i="1"/>
  <c r="O2921" i="1"/>
  <c r="AD2921" i="1" s="1"/>
  <c r="AE2921" i="1" s="1"/>
  <c r="AN2920" i="1"/>
  <c r="AK2920" i="1"/>
  <c r="AJ2920" i="1"/>
  <c r="X2920" i="1"/>
  <c r="W2920" i="1"/>
  <c r="V2920" i="1"/>
  <c r="Z2920" i="1" s="1"/>
  <c r="U2920" i="1"/>
  <c r="O2920" i="1"/>
  <c r="AD2920" i="1" s="1"/>
  <c r="AE2920" i="1" s="1"/>
  <c r="AN2919" i="1"/>
  <c r="AK2919" i="1"/>
  <c r="AJ2919" i="1"/>
  <c r="X2919" i="1"/>
  <c r="W2919" i="1"/>
  <c r="V2919" i="1"/>
  <c r="Z2919" i="1" s="1"/>
  <c r="U2919" i="1"/>
  <c r="O2919" i="1"/>
  <c r="AD2919" i="1" s="1"/>
  <c r="AE2919" i="1" s="1"/>
  <c r="AN2918" i="1"/>
  <c r="AK2918" i="1"/>
  <c r="AJ2918" i="1"/>
  <c r="X2918" i="1"/>
  <c r="W2918" i="1"/>
  <c r="V2918" i="1"/>
  <c r="Z2918" i="1" s="1"/>
  <c r="U2918" i="1"/>
  <c r="O2918" i="1"/>
  <c r="AD2918" i="1" s="1"/>
  <c r="AE2918" i="1" s="1"/>
  <c r="AN2917" i="1"/>
  <c r="AK2917" i="1"/>
  <c r="AJ2917" i="1"/>
  <c r="X2917" i="1"/>
  <c r="W2917" i="1"/>
  <c r="V2917" i="1"/>
  <c r="Z2917" i="1" s="1"/>
  <c r="U2917" i="1"/>
  <c r="O2917" i="1"/>
  <c r="AD2917" i="1" s="1"/>
  <c r="AE2917" i="1" s="1"/>
  <c r="AN2916" i="1"/>
  <c r="AK2916" i="1"/>
  <c r="AJ2916" i="1"/>
  <c r="X2916" i="1"/>
  <c r="W2916" i="1"/>
  <c r="V2916" i="1"/>
  <c r="Z2916" i="1" s="1"/>
  <c r="U2916" i="1"/>
  <c r="O2916" i="1"/>
  <c r="AD2916" i="1" s="1"/>
  <c r="AE2916" i="1" s="1"/>
  <c r="AN2915" i="1"/>
  <c r="AK2915" i="1"/>
  <c r="AJ2915" i="1"/>
  <c r="X2915" i="1"/>
  <c r="W2915" i="1"/>
  <c r="V2915" i="1"/>
  <c r="Z2915" i="1" s="1"/>
  <c r="U2915" i="1"/>
  <c r="O2915" i="1"/>
  <c r="AD2915" i="1" s="1"/>
  <c r="AE2915" i="1" s="1"/>
  <c r="AN2914" i="1"/>
  <c r="AK2914" i="1"/>
  <c r="AJ2914" i="1"/>
  <c r="X2914" i="1"/>
  <c r="W2914" i="1"/>
  <c r="V2914" i="1"/>
  <c r="Z2914" i="1" s="1"/>
  <c r="U2914" i="1"/>
  <c r="O2914" i="1"/>
  <c r="AD2914" i="1" s="1"/>
  <c r="AE2914" i="1" s="1"/>
  <c r="AN2913" i="1"/>
  <c r="AK2913" i="1"/>
  <c r="AJ2913" i="1"/>
  <c r="X2913" i="1"/>
  <c r="W2913" i="1"/>
  <c r="V2913" i="1"/>
  <c r="Z2913" i="1" s="1"/>
  <c r="U2913" i="1"/>
  <c r="O2913" i="1"/>
  <c r="AD2913" i="1" s="1"/>
  <c r="AE2913" i="1" s="1"/>
  <c r="AN2912" i="1"/>
  <c r="AK2912" i="1"/>
  <c r="AJ2912" i="1"/>
  <c r="X2912" i="1"/>
  <c r="W2912" i="1"/>
  <c r="V2912" i="1"/>
  <c r="Z2912" i="1" s="1"/>
  <c r="U2912" i="1"/>
  <c r="O2912" i="1"/>
  <c r="AD2912" i="1" s="1"/>
  <c r="AE2912" i="1" s="1"/>
  <c r="AN2911" i="1"/>
  <c r="AK2911" i="1"/>
  <c r="AJ2911" i="1"/>
  <c r="X2911" i="1"/>
  <c r="W2911" i="1"/>
  <c r="V2911" i="1"/>
  <c r="Z2911" i="1" s="1"/>
  <c r="U2911" i="1"/>
  <c r="O2911" i="1"/>
  <c r="AD2911" i="1" s="1"/>
  <c r="AE2911" i="1" s="1"/>
  <c r="AN2910" i="1"/>
  <c r="AK2910" i="1"/>
  <c r="AJ2910" i="1"/>
  <c r="X2910" i="1"/>
  <c r="W2910" i="1"/>
  <c r="V2910" i="1"/>
  <c r="Z2910" i="1" s="1"/>
  <c r="U2910" i="1"/>
  <c r="O2910" i="1"/>
  <c r="AD2910" i="1" s="1"/>
  <c r="AE2910" i="1" s="1"/>
  <c r="AN2909" i="1"/>
  <c r="AK2909" i="1"/>
  <c r="AJ2909" i="1"/>
  <c r="X2909" i="1"/>
  <c r="W2909" i="1"/>
  <c r="V2909" i="1"/>
  <c r="Z2909" i="1" s="1"/>
  <c r="U2909" i="1"/>
  <c r="O2909" i="1"/>
  <c r="AD2909" i="1" s="1"/>
  <c r="AE2909" i="1" s="1"/>
  <c r="AN2908" i="1"/>
  <c r="AK2908" i="1"/>
  <c r="AJ2908" i="1"/>
  <c r="X2908" i="1"/>
  <c r="W2908" i="1"/>
  <c r="V2908" i="1"/>
  <c r="Z2908" i="1" s="1"/>
  <c r="U2908" i="1"/>
  <c r="O2908" i="1"/>
  <c r="AD2908" i="1" s="1"/>
  <c r="AE2908" i="1" s="1"/>
  <c r="AN2907" i="1"/>
  <c r="AK2907" i="1"/>
  <c r="AJ2907" i="1"/>
  <c r="X2907" i="1"/>
  <c r="W2907" i="1"/>
  <c r="V2907" i="1"/>
  <c r="Z2907" i="1" s="1"/>
  <c r="U2907" i="1"/>
  <c r="O2907" i="1"/>
  <c r="AD2907" i="1" s="1"/>
  <c r="AE2907" i="1" s="1"/>
  <c r="AN2906" i="1"/>
  <c r="AK2906" i="1"/>
  <c r="AJ2906" i="1"/>
  <c r="X2906" i="1"/>
  <c r="W2906" i="1"/>
  <c r="V2906" i="1"/>
  <c r="Z2906" i="1" s="1"/>
  <c r="U2906" i="1"/>
  <c r="O2906" i="1"/>
  <c r="AD2906" i="1" s="1"/>
  <c r="AE2906" i="1" s="1"/>
  <c r="AN2905" i="1"/>
  <c r="AK2905" i="1"/>
  <c r="AJ2905" i="1"/>
  <c r="X2905" i="1"/>
  <c r="W2905" i="1"/>
  <c r="V2905" i="1"/>
  <c r="Z2905" i="1" s="1"/>
  <c r="U2905" i="1"/>
  <c r="O2905" i="1"/>
  <c r="AD2905" i="1" s="1"/>
  <c r="AE2905" i="1" s="1"/>
  <c r="AN2904" i="1"/>
  <c r="AK2904" i="1"/>
  <c r="AJ2904" i="1"/>
  <c r="X2904" i="1"/>
  <c r="W2904" i="1"/>
  <c r="V2904" i="1"/>
  <c r="Z2904" i="1" s="1"/>
  <c r="U2904" i="1"/>
  <c r="O2904" i="1"/>
  <c r="AD2904" i="1" s="1"/>
  <c r="AE2904" i="1" s="1"/>
  <c r="AN2903" i="1"/>
  <c r="AK2903" i="1"/>
  <c r="AJ2903" i="1"/>
  <c r="X2903" i="1"/>
  <c r="W2903" i="1"/>
  <c r="V2903" i="1"/>
  <c r="Z2903" i="1" s="1"/>
  <c r="U2903" i="1"/>
  <c r="O2903" i="1"/>
  <c r="AD2903" i="1" s="1"/>
  <c r="AE2903" i="1" s="1"/>
  <c r="AN2902" i="1"/>
  <c r="AK2902" i="1"/>
  <c r="AJ2902" i="1"/>
  <c r="X2902" i="1"/>
  <c r="W2902" i="1"/>
  <c r="V2902" i="1"/>
  <c r="Z2902" i="1" s="1"/>
  <c r="U2902" i="1"/>
  <c r="O2902" i="1"/>
  <c r="AD2902" i="1" s="1"/>
  <c r="AE2902" i="1" s="1"/>
  <c r="AN2901" i="1"/>
  <c r="AK2901" i="1"/>
  <c r="AJ2901" i="1"/>
  <c r="X2901" i="1"/>
  <c r="W2901" i="1"/>
  <c r="V2901" i="1"/>
  <c r="Z2901" i="1" s="1"/>
  <c r="U2901" i="1"/>
  <c r="O2901" i="1"/>
  <c r="AD2901" i="1" s="1"/>
  <c r="AE2901" i="1" s="1"/>
  <c r="AN2900" i="1"/>
  <c r="AK2900" i="1"/>
  <c r="AJ2900" i="1"/>
  <c r="X2900" i="1"/>
  <c r="W2900" i="1"/>
  <c r="V2900" i="1"/>
  <c r="Z2900" i="1" s="1"/>
  <c r="U2900" i="1"/>
  <c r="O2900" i="1"/>
  <c r="AD2900" i="1" s="1"/>
  <c r="AE2900" i="1" s="1"/>
  <c r="AN2899" i="1"/>
  <c r="AK2899" i="1"/>
  <c r="AJ2899" i="1"/>
  <c r="X2899" i="1"/>
  <c r="W2899" i="1"/>
  <c r="V2899" i="1"/>
  <c r="Z2899" i="1" s="1"/>
  <c r="U2899" i="1"/>
  <c r="O2899" i="1"/>
  <c r="AD2899" i="1" s="1"/>
  <c r="AE2899" i="1" s="1"/>
  <c r="AN2898" i="1"/>
  <c r="AK2898" i="1"/>
  <c r="AJ2898" i="1"/>
  <c r="X2898" i="1"/>
  <c r="W2898" i="1"/>
  <c r="V2898" i="1"/>
  <c r="Z2898" i="1" s="1"/>
  <c r="U2898" i="1"/>
  <c r="O2898" i="1"/>
  <c r="AD2898" i="1" s="1"/>
  <c r="AE2898" i="1" s="1"/>
  <c r="AN2897" i="1"/>
  <c r="AK2897" i="1"/>
  <c r="AJ2897" i="1"/>
  <c r="X2897" i="1"/>
  <c r="W2897" i="1"/>
  <c r="V2897" i="1"/>
  <c r="Z2897" i="1" s="1"/>
  <c r="U2897" i="1"/>
  <c r="O2897" i="1"/>
  <c r="AD2897" i="1" s="1"/>
  <c r="AE2897" i="1" s="1"/>
  <c r="AN2896" i="1"/>
  <c r="AK2896" i="1"/>
  <c r="AJ2896" i="1"/>
  <c r="X2896" i="1"/>
  <c r="W2896" i="1"/>
  <c r="V2896" i="1"/>
  <c r="Z2896" i="1" s="1"/>
  <c r="U2896" i="1"/>
  <c r="O2896" i="1"/>
  <c r="AD2896" i="1" s="1"/>
  <c r="AE2896" i="1" s="1"/>
  <c r="AN2895" i="1"/>
  <c r="AK2895" i="1"/>
  <c r="AJ2895" i="1"/>
  <c r="X2895" i="1"/>
  <c r="W2895" i="1"/>
  <c r="V2895" i="1"/>
  <c r="Z2895" i="1" s="1"/>
  <c r="U2895" i="1"/>
  <c r="O2895" i="1"/>
  <c r="AD2895" i="1" s="1"/>
  <c r="AE2895" i="1" s="1"/>
  <c r="AN2894" i="1"/>
  <c r="AK2894" i="1"/>
  <c r="AJ2894" i="1"/>
  <c r="X2894" i="1"/>
  <c r="W2894" i="1"/>
  <c r="V2894" i="1"/>
  <c r="Z2894" i="1" s="1"/>
  <c r="U2894" i="1"/>
  <c r="O2894" i="1"/>
  <c r="AD2894" i="1" s="1"/>
  <c r="AE2894" i="1" s="1"/>
  <c r="AN2893" i="1"/>
  <c r="AK2893" i="1"/>
  <c r="AJ2893" i="1"/>
  <c r="X2893" i="1"/>
  <c r="W2893" i="1"/>
  <c r="V2893" i="1"/>
  <c r="Z2893" i="1" s="1"/>
  <c r="U2893" i="1"/>
  <c r="O2893" i="1"/>
  <c r="AD2893" i="1" s="1"/>
  <c r="AE2893" i="1" s="1"/>
  <c r="AN2892" i="1"/>
  <c r="AK2892" i="1"/>
  <c r="AJ2892" i="1"/>
  <c r="X2892" i="1"/>
  <c r="W2892" i="1"/>
  <c r="V2892" i="1"/>
  <c r="Z2892" i="1" s="1"/>
  <c r="U2892" i="1"/>
  <c r="O2892" i="1"/>
  <c r="AD2892" i="1" s="1"/>
  <c r="AE2892" i="1" s="1"/>
  <c r="AN2891" i="1"/>
  <c r="AK2891" i="1"/>
  <c r="AJ2891" i="1"/>
  <c r="X2891" i="1"/>
  <c r="W2891" i="1"/>
  <c r="V2891" i="1"/>
  <c r="Z2891" i="1" s="1"/>
  <c r="U2891" i="1"/>
  <c r="O2891" i="1"/>
  <c r="AD2891" i="1" s="1"/>
  <c r="AE2891" i="1" s="1"/>
  <c r="AN2890" i="1"/>
  <c r="AK2890" i="1"/>
  <c r="AJ2890" i="1"/>
  <c r="X2890" i="1"/>
  <c r="W2890" i="1"/>
  <c r="V2890" i="1"/>
  <c r="Z2890" i="1" s="1"/>
  <c r="U2890" i="1"/>
  <c r="O2890" i="1"/>
  <c r="AD2890" i="1" s="1"/>
  <c r="AE2890" i="1" s="1"/>
  <c r="AN2889" i="1"/>
  <c r="AK2889" i="1"/>
  <c r="AJ2889" i="1"/>
  <c r="X2889" i="1"/>
  <c r="W2889" i="1"/>
  <c r="V2889" i="1"/>
  <c r="Z2889" i="1" s="1"/>
  <c r="U2889" i="1"/>
  <c r="O2889" i="1"/>
  <c r="AD2889" i="1" s="1"/>
  <c r="AE2889" i="1" s="1"/>
  <c r="AN2888" i="1"/>
  <c r="AK2888" i="1"/>
  <c r="AJ2888" i="1"/>
  <c r="X2888" i="1"/>
  <c r="W2888" i="1"/>
  <c r="V2888" i="1"/>
  <c r="Z2888" i="1" s="1"/>
  <c r="U2888" i="1"/>
  <c r="O2888" i="1"/>
  <c r="AD2888" i="1" s="1"/>
  <c r="AE2888" i="1" s="1"/>
  <c r="AN2887" i="1"/>
  <c r="AK2887" i="1"/>
  <c r="AJ2887" i="1"/>
  <c r="X2887" i="1"/>
  <c r="W2887" i="1"/>
  <c r="V2887" i="1"/>
  <c r="Z2887" i="1" s="1"/>
  <c r="U2887" i="1"/>
  <c r="O2887" i="1"/>
  <c r="AD2887" i="1" s="1"/>
  <c r="AE2887" i="1" s="1"/>
  <c r="AN2886" i="1"/>
  <c r="AK2886" i="1"/>
  <c r="AJ2886" i="1"/>
  <c r="X2886" i="1"/>
  <c r="W2886" i="1"/>
  <c r="V2886" i="1"/>
  <c r="Z2886" i="1" s="1"/>
  <c r="U2886" i="1"/>
  <c r="O2886" i="1"/>
  <c r="AD2886" i="1" s="1"/>
  <c r="AE2886" i="1" s="1"/>
  <c r="AN2885" i="1"/>
  <c r="AK2885" i="1"/>
  <c r="AJ2885" i="1"/>
  <c r="X2885" i="1"/>
  <c r="W2885" i="1"/>
  <c r="V2885" i="1"/>
  <c r="Z2885" i="1" s="1"/>
  <c r="U2885" i="1"/>
  <c r="O2885" i="1"/>
  <c r="AD2885" i="1" s="1"/>
  <c r="AE2885" i="1" s="1"/>
  <c r="AN2884" i="1"/>
  <c r="AK2884" i="1"/>
  <c r="AJ2884" i="1"/>
  <c r="X2884" i="1"/>
  <c r="W2884" i="1"/>
  <c r="V2884" i="1"/>
  <c r="Z2884" i="1" s="1"/>
  <c r="U2884" i="1"/>
  <c r="O2884" i="1"/>
  <c r="AD2884" i="1" s="1"/>
  <c r="AE2884" i="1" s="1"/>
  <c r="AN2883" i="1"/>
  <c r="AK2883" i="1"/>
  <c r="AJ2883" i="1"/>
  <c r="X2883" i="1"/>
  <c r="W2883" i="1"/>
  <c r="V2883" i="1"/>
  <c r="Z2883" i="1" s="1"/>
  <c r="U2883" i="1"/>
  <c r="O2883" i="1"/>
  <c r="AD2883" i="1" s="1"/>
  <c r="AE2883" i="1" s="1"/>
  <c r="AN2882" i="1"/>
  <c r="AK2882" i="1"/>
  <c r="AJ2882" i="1"/>
  <c r="X2882" i="1"/>
  <c r="W2882" i="1"/>
  <c r="V2882" i="1"/>
  <c r="Z2882" i="1" s="1"/>
  <c r="U2882" i="1"/>
  <c r="O2882" i="1"/>
  <c r="AD2882" i="1" s="1"/>
  <c r="AE2882" i="1" s="1"/>
  <c r="AN2881" i="1"/>
  <c r="AK2881" i="1"/>
  <c r="AJ2881" i="1"/>
  <c r="X2881" i="1"/>
  <c r="W2881" i="1"/>
  <c r="V2881" i="1"/>
  <c r="Z2881" i="1" s="1"/>
  <c r="U2881" i="1"/>
  <c r="O2881" i="1"/>
  <c r="AD2881" i="1" s="1"/>
  <c r="AE2881" i="1" s="1"/>
  <c r="AN2880" i="1"/>
  <c r="AK2880" i="1"/>
  <c r="AJ2880" i="1"/>
  <c r="X2880" i="1"/>
  <c r="W2880" i="1"/>
  <c r="V2880" i="1"/>
  <c r="Z2880" i="1" s="1"/>
  <c r="U2880" i="1"/>
  <c r="O2880" i="1"/>
  <c r="AD2880" i="1" s="1"/>
  <c r="AE2880" i="1" s="1"/>
  <c r="AN2879" i="1"/>
  <c r="AK2879" i="1"/>
  <c r="AJ2879" i="1"/>
  <c r="X2879" i="1"/>
  <c r="W2879" i="1"/>
  <c r="V2879" i="1"/>
  <c r="Z2879" i="1" s="1"/>
  <c r="U2879" i="1"/>
  <c r="O2879" i="1"/>
  <c r="AD2879" i="1" s="1"/>
  <c r="AE2879" i="1" s="1"/>
  <c r="AN2878" i="1"/>
  <c r="AK2878" i="1"/>
  <c r="AJ2878" i="1"/>
  <c r="X2878" i="1"/>
  <c r="W2878" i="1"/>
  <c r="V2878" i="1"/>
  <c r="Z2878" i="1" s="1"/>
  <c r="U2878" i="1"/>
  <c r="O2878" i="1"/>
  <c r="AD2878" i="1" s="1"/>
  <c r="AE2878" i="1" s="1"/>
  <c r="AN2877" i="1"/>
  <c r="AK2877" i="1"/>
  <c r="AJ2877" i="1"/>
  <c r="X2877" i="1"/>
  <c r="W2877" i="1"/>
  <c r="V2877" i="1"/>
  <c r="Z2877" i="1" s="1"/>
  <c r="U2877" i="1"/>
  <c r="O2877" i="1"/>
  <c r="AD2877" i="1" s="1"/>
  <c r="AE2877" i="1" s="1"/>
  <c r="AN2876" i="1"/>
  <c r="AK2876" i="1"/>
  <c r="AJ2876" i="1"/>
  <c r="X2876" i="1"/>
  <c r="W2876" i="1"/>
  <c r="V2876" i="1"/>
  <c r="Z2876" i="1" s="1"/>
  <c r="U2876" i="1"/>
  <c r="O2876" i="1"/>
  <c r="AD2876" i="1" s="1"/>
  <c r="AE2876" i="1" s="1"/>
  <c r="AN2875" i="1"/>
  <c r="AK2875" i="1"/>
  <c r="AJ2875" i="1"/>
  <c r="X2875" i="1"/>
  <c r="W2875" i="1"/>
  <c r="V2875" i="1"/>
  <c r="Z2875" i="1" s="1"/>
  <c r="U2875" i="1"/>
  <c r="O2875" i="1"/>
  <c r="AD2875" i="1" s="1"/>
  <c r="AE2875" i="1" s="1"/>
  <c r="AN2874" i="1"/>
  <c r="AK2874" i="1"/>
  <c r="AJ2874" i="1"/>
  <c r="X2874" i="1"/>
  <c r="W2874" i="1"/>
  <c r="V2874" i="1"/>
  <c r="Z2874" i="1" s="1"/>
  <c r="U2874" i="1"/>
  <c r="O2874" i="1"/>
  <c r="AD2874" i="1" s="1"/>
  <c r="AE2874" i="1" s="1"/>
  <c r="AN2873" i="1"/>
  <c r="AK2873" i="1"/>
  <c r="AJ2873" i="1"/>
  <c r="X2873" i="1"/>
  <c r="W2873" i="1"/>
  <c r="V2873" i="1"/>
  <c r="Z2873" i="1" s="1"/>
  <c r="U2873" i="1"/>
  <c r="O2873" i="1"/>
  <c r="AD2873" i="1" s="1"/>
  <c r="AE2873" i="1" s="1"/>
  <c r="AN2872" i="1"/>
  <c r="AK2872" i="1"/>
  <c r="AJ2872" i="1"/>
  <c r="X2872" i="1"/>
  <c r="W2872" i="1"/>
  <c r="V2872" i="1"/>
  <c r="Z2872" i="1" s="1"/>
  <c r="U2872" i="1"/>
  <c r="O2872" i="1"/>
  <c r="AD2872" i="1" s="1"/>
  <c r="AE2872" i="1" s="1"/>
  <c r="AN2871" i="1"/>
  <c r="AK2871" i="1"/>
  <c r="AJ2871" i="1"/>
  <c r="X2871" i="1"/>
  <c r="W2871" i="1"/>
  <c r="V2871" i="1"/>
  <c r="Z2871" i="1" s="1"/>
  <c r="U2871" i="1"/>
  <c r="O2871" i="1"/>
  <c r="AD2871" i="1" s="1"/>
  <c r="AE2871" i="1" s="1"/>
  <c r="AN2870" i="1"/>
  <c r="AK2870" i="1"/>
  <c r="AJ2870" i="1"/>
  <c r="X2870" i="1"/>
  <c r="W2870" i="1"/>
  <c r="V2870" i="1"/>
  <c r="Z2870" i="1" s="1"/>
  <c r="U2870" i="1"/>
  <c r="O2870" i="1"/>
  <c r="AD2870" i="1" s="1"/>
  <c r="AE2870" i="1" s="1"/>
  <c r="AN2869" i="1"/>
  <c r="AK2869" i="1"/>
  <c r="AJ2869" i="1"/>
  <c r="X2869" i="1"/>
  <c r="W2869" i="1"/>
  <c r="V2869" i="1"/>
  <c r="Z2869" i="1" s="1"/>
  <c r="U2869" i="1"/>
  <c r="O2869" i="1"/>
  <c r="AD2869" i="1" s="1"/>
  <c r="AE2869" i="1" s="1"/>
  <c r="AN2868" i="1"/>
  <c r="AK2868" i="1"/>
  <c r="AJ2868" i="1"/>
  <c r="X2868" i="1"/>
  <c r="W2868" i="1"/>
  <c r="V2868" i="1"/>
  <c r="Z2868" i="1" s="1"/>
  <c r="U2868" i="1"/>
  <c r="O2868" i="1"/>
  <c r="AD2868" i="1" s="1"/>
  <c r="AE2868" i="1" s="1"/>
  <c r="AN2867" i="1"/>
  <c r="AK2867" i="1"/>
  <c r="AJ2867" i="1"/>
  <c r="X2867" i="1"/>
  <c r="W2867" i="1"/>
  <c r="V2867" i="1"/>
  <c r="Z2867" i="1" s="1"/>
  <c r="U2867" i="1"/>
  <c r="O2867" i="1"/>
  <c r="AD2867" i="1" s="1"/>
  <c r="AE2867" i="1" s="1"/>
  <c r="AN2866" i="1"/>
  <c r="AK2866" i="1"/>
  <c r="AJ2866" i="1"/>
  <c r="X2866" i="1"/>
  <c r="W2866" i="1"/>
  <c r="V2866" i="1"/>
  <c r="Z2866" i="1" s="1"/>
  <c r="U2866" i="1"/>
  <c r="O2866" i="1"/>
  <c r="AD2866" i="1" s="1"/>
  <c r="AE2866" i="1" s="1"/>
  <c r="AN2865" i="1"/>
  <c r="AK2865" i="1"/>
  <c r="AJ2865" i="1"/>
  <c r="X2865" i="1"/>
  <c r="W2865" i="1"/>
  <c r="V2865" i="1"/>
  <c r="Z2865" i="1" s="1"/>
  <c r="U2865" i="1"/>
  <c r="O2865" i="1"/>
  <c r="AD2865" i="1" s="1"/>
  <c r="AE2865" i="1" s="1"/>
  <c r="AN2864" i="1"/>
  <c r="AK2864" i="1"/>
  <c r="AJ2864" i="1"/>
  <c r="X2864" i="1"/>
  <c r="W2864" i="1"/>
  <c r="V2864" i="1"/>
  <c r="Z2864" i="1" s="1"/>
  <c r="U2864" i="1"/>
  <c r="O2864" i="1"/>
  <c r="AD2864" i="1" s="1"/>
  <c r="AE2864" i="1" s="1"/>
  <c r="AN2863" i="1"/>
  <c r="AK2863" i="1"/>
  <c r="AJ2863" i="1"/>
  <c r="X2863" i="1"/>
  <c r="W2863" i="1"/>
  <c r="V2863" i="1"/>
  <c r="Z2863" i="1" s="1"/>
  <c r="U2863" i="1"/>
  <c r="O2863" i="1"/>
  <c r="AD2863" i="1" s="1"/>
  <c r="AE2863" i="1" s="1"/>
  <c r="AN2862" i="1"/>
  <c r="AK2862" i="1"/>
  <c r="AJ2862" i="1"/>
  <c r="X2862" i="1"/>
  <c r="W2862" i="1"/>
  <c r="V2862" i="1"/>
  <c r="Z2862" i="1" s="1"/>
  <c r="U2862" i="1"/>
  <c r="O2862" i="1"/>
  <c r="AD2862" i="1" s="1"/>
  <c r="AE2862" i="1" s="1"/>
  <c r="AN2861" i="1"/>
  <c r="AK2861" i="1"/>
  <c r="AJ2861" i="1"/>
  <c r="X2861" i="1"/>
  <c r="W2861" i="1"/>
  <c r="V2861" i="1"/>
  <c r="Z2861" i="1" s="1"/>
  <c r="U2861" i="1"/>
  <c r="O2861" i="1"/>
  <c r="AD2861" i="1" s="1"/>
  <c r="AE2861" i="1" s="1"/>
  <c r="AN2860" i="1"/>
  <c r="AK2860" i="1"/>
  <c r="AJ2860" i="1"/>
  <c r="X2860" i="1"/>
  <c r="W2860" i="1"/>
  <c r="V2860" i="1"/>
  <c r="Z2860" i="1" s="1"/>
  <c r="U2860" i="1"/>
  <c r="O2860" i="1"/>
  <c r="AD2860" i="1" s="1"/>
  <c r="AE2860" i="1" s="1"/>
  <c r="AN2859" i="1"/>
  <c r="AK2859" i="1"/>
  <c r="AJ2859" i="1"/>
  <c r="X2859" i="1"/>
  <c r="W2859" i="1"/>
  <c r="V2859" i="1"/>
  <c r="Z2859" i="1" s="1"/>
  <c r="U2859" i="1"/>
  <c r="O2859" i="1"/>
  <c r="AD2859" i="1" s="1"/>
  <c r="AE2859" i="1" s="1"/>
  <c r="AN2858" i="1"/>
  <c r="AK2858" i="1"/>
  <c r="AJ2858" i="1"/>
  <c r="X2858" i="1"/>
  <c r="W2858" i="1"/>
  <c r="V2858" i="1"/>
  <c r="Z2858" i="1" s="1"/>
  <c r="U2858" i="1"/>
  <c r="O2858" i="1"/>
  <c r="AD2858" i="1" s="1"/>
  <c r="AE2858" i="1" s="1"/>
  <c r="AN2857" i="1"/>
  <c r="AK2857" i="1"/>
  <c r="AJ2857" i="1"/>
  <c r="X2857" i="1"/>
  <c r="W2857" i="1"/>
  <c r="V2857" i="1"/>
  <c r="Z2857" i="1" s="1"/>
  <c r="U2857" i="1"/>
  <c r="O2857" i="1"/>
  <c r="AD2857" i="1" s="1"/>
  <c r="AE2857" i="1" s="1"/>
  <c r="AN2856" i="1"/>
  <c r="AK2856" i="1"/>
  <c r="AJ2856" i="1"/>
  <c r="X2856" i="1"/>
  <c r="W2856" i="1"/>
  <c r="V2856" i="1"/>
  <c r="Z2856" i="1" s="1"/>
  <c r="U2856" i="1"/>
  <c r="O2856" i="1"/>
  <c r="AD2856" i="1" s="1"/>
  <c r="AE2856" i="1" s="1"/>
  <c r="AN2855" i="1"/>
  <c r="AK2855" i="1"/>
  <c r="AJ2855" i="1"/>
  <c r="X2855" i="1"/>
  <c r="W2855" i="1"/>
  <c r="V2855" i="1"/>
  <c r="Z2855" i="1" s="1"/>
  <c r="U2855" i="1"/>
  <c r="O2855" i="1"/>
  <c r="AD2855" i="1" s="1"/>
  <c r="AE2855" i="1" s="1"/>
  <c r="AN2854" i="1"/>
  <c r="AK2854" i="1"/>
  <c r="AJ2854" i="1"/>
  <c r="X2854" i="1"/>
  <c r="W2854" i="1"/>
  <c r="V2854" i="1"/>
  <c r="Z2854" i="1" s="1"/>
  <c r="U2854" i="1"/>
  <c r="O2854" i="1"/>
  <c r="AD2854" i="1" s="1"/>
  <c r="AE2854" i="1" s="1"/>
  <c r="AN2853" i="1"/>
  <c r="AK2853" i="1"/>
  <c r="AJ2853" i="1"/>
  <c r="X2853" i="1"/>
  <c r="W2853" i="1"/>
  <c r="V2853" i="1"/>
  <c r="Z2853" i="1" s="1"/>
  <c r="U2853" i="1"/>
  <c r="O2853" i="1"/>
  <c r="AD2853" i="1" s="1"/>
  <c r="AE2853" i="1" s="1"/>
  <c r="AN2852" i="1"/>
  <c r="AK2852" i="1"/>
  <c r="AJ2852" i="1"/>
  <c r="X2852" i="1"/>
  <c r="W2852" i="1"/>
  <c r="V2852" i="1"/>
  <c r="Z2852" i="1" s="1"/>
  <c r="U2852" i="1"/>
  <c r="O2852" i="1"/>
  <c r="AD2852" i="1" s="1"/>
  <c r="AE2852" i="1" s="1"/>
  <c r="AN2851" i="1"/>
  <c r="AK2851" i="1"/>
  <c r="AJ2851" i="1"/>
  <c r="X2851" i="1"/>
  <c r="W2851" i="1"/>
  <c r="V2851" i="1"/>
  <c r="Z2851" i="1" s="1"/>
  <c r="U2851" i="1"/>
  <c r="O2851" i="1"/>
  <c r="AD2851" i="1" s="1"/>
  <c r="AE2851" i="1" s="1"/>
  <c r="AN2850" i="1"/>
  <c r="AK2850" i="1"/>
  <c r="AJ2850" i="1"/>
  <c r="X2850" i="1"/>
  <c r="W2850" i="1"/>
  <c r="V2850" i="1"/>
  <c r="Z2850" i="1" s="1"/>
  <c r="U2850" i="1"/>
  <c r="O2850" i="1"/>
  <c r="AD2850" i="1" s="1"/>
  <c r="AE2850" i="1" s="1"/>
  <c r="AN2849" i="1"/>
  <c r="AK2849" i="1"/>
  <c r="AJ2849" i="1"/>
  <c r="X2849" i="1"/>
  <c r="W2849" i="1"/>
  <c r="V2849" i="1"/>
  <c r="Z2849" i="1" s="1"/>
  <c r="U2849" i="1"/>
  <c r="O2849" i="1"/>
  <c r="AD2849" i="1" s="1"/>
  <c r="AE2849" i="1" s="1"/>
  <c r="AN2848" i="1"/>
  <c r="AK2848" i="1"/>
  <c r="AJ2848" i="1"/>
  <c r="X2848" i="1"/>
  <c r="W2848" i="1"/>
  <c r="V2848" i="1"/>
  <c r="Z2848" i="1" s="1"/>
  <c r="U2848" i="1"/>
  <c r="O2848" i="1"/>
  <c r="AD2848" i="1" s="1"/>
  <c r="AE2848" i="1" s="1"/>
  <c r="AN2847" i="1"/>
  <c r="AK2847" i="1"/>
  <c r="AJ2847" i="1"/>
  <c r="X2847" i="1"/>
  <c r="W2847" i="1"/>
  <c r="V2847" i="1"/>
  <c r="Z2847" i="1" s="1"/>
  <c r="U2847" i="1"/>
  <c r="O2847" i="1"/>
  <c r="AD2847" i="1" s="1"/>
  <c r="AE2847" i="1" s="1"/>
  <c r="AN2846" i="1"/>
  <c r="AK2846" i="1"/>
  <c r="AJ2846" i="1"/>
  <c r="X2846" i="1"/>
  <c r="W2846" i="1"/>
  <c r="V2846" i="1"/>
  <c r="Z2846" i="1" s="1"/>
  <c r="U2846" i="1"/>
  <c r="O2846" i="1"/>
  <c r="AD2846" i="1" s="1"/>
  <c r="AE2846" i="1" s="1"/>
  <c r="AN2845" i="1"/>
  <c r="AK2845" i="1"/>
  <c r="AJ2845" i="1"/>
  <c r="X2845" i="1"/>
  <c r="W2845" i="1"/>
  <c r="V2845" i="1"/>
  <c r="Z2845" i="1" s="1"/>
  <c r="U2845" i="1"/>
  <c r="O2845" i="1"/>
  <c r="AD2845" i="1" s="1"/>
  <c r="AE2845" i="1" s="1"/>
  <c r="AN2844" i="1"/>
  <c r="AK2844" i="1"/>
  <c r="AJ2844" i="1"/>
  <c r="X2844" i="1"/>
  <c r="W2844" i="1"/>
  <c r="V2844" i="1"/>
  <c r="Z2844" i="1" s="1"/>
  <c r="U2844" i="1"/>
  <c r="O2844" i="1"/>
  <c r="AD2844" i="1" s="1"/>
  <c r="AE2844" i="1" s="1"/>
  <c r="AN2843" i="1"/>
  <c r="AK2843" i="1"/>
  <c r="AJ2843" i="1"/>
  <c r="X2843" i="1"/>
  <c r="W2843" i="1"/>
  <c r="V2843" i="1"/>
  <c r="Z2843" i="1" s="1"/>
  <c r="U2843" i="1"/>
  <c r="O2843" i="1"/>
  <c r="AD2843" i="1" s="1"/>
  <c r="AE2843" i="1" s="1"/>
  <c r="AN2842" i="1"/>
  <c r="AK2842" i="1"/>
  <c r="AJ2842" i="1"/>
  <c r="X2842" i="1"/>
  <c r="W2842" i="1"/>
  <c r="V2842" i="1"/>
  <c r="Z2842" i="1" s="1"/>
  <c r="U2842" i="1"/>
  <c r="O2842" i="1"/>
  <c r="AD2842" i="1" s="1"/>
  <c r="AE2842" i="1" s="1"/>
  <c r="AN2841" i="1"/>
  <c r="AK2841" i="1"/>
  <c r="AJ2841" i="1"/>
  <c r="X2841" i="1"/>
  <c r="W2841" i="1"/>
  <c r="V2841" i="1"/>
  <c r="Z2841" i="1" s="1"/>
  <c r="U2841" i="1"/>
  <c r="O2841" i="1"/>
  <c r="AD2841" i="1" s="1"/>
  <c r="AE2841" i="1" s="1"/>
  <c r="AN2840" i="1"/>
  <c r="AK2840" i="1"/>
  <c r="AJ2840" i="1"/>
  <c r="X2840" i="1"/>
  <c r="W2840" i="1"/>
  <c r="V2840" i="1"/>
  <c r="Z2840" i="1" s="1"/>
  <c r="U2840" i="1"/>
  <c r="O2840" i="1"/>
  <c r="AD2840" i="1" s="1"/>
  <c r="AE2840" i="1" s="1"/>
  <c r="AN2839" i="1"/>
  <c r="AK2839" i="1"/>
  <c r="AJ2839" i="1"/>
  <c r="X2839" i="1"/>
  <c r="W2839" i="1"/>
  <c r="V2839" i="1"/>
  <c r="Z2839" i="1" s="1"/>
  <c r="U2839" i="1"/>
  <c r="O2839" i="1"/>
  <c r="AD2839" i="1" s="1"/>
  <c r="AE2839" i="1" s="1"/>
  <c r="AN2838" i="1"/>
  <c r="AK2838" i="1"/>
  <c r="AJ2838" i="1"/>
  <c r="X2838" i="1"/>
  <c r="W2838" i="1"/>
  <c r="V2838" i="1"/>
  <c r="Z2838" i="1" s="1"/>
  <c r="U2838" i="1"/>
  <c r="O2838" i="1"/>
  <c r="AD2838" i="1" s="1"/>
  <c r="AE2838" i="1" s="1"/>
  <c r="AN2837" i="1"/>
  <c r="AK2837" i="1"/>
  <c r="AJ2837" i="1"/>
  <c r="X2837" i="1"/>
  <c r="W2837" i="1"/>
  <c r="V2837" i="1"/>
  <c r="Z2837" i="1" s="1"/>
  <c r="U2837" i="1"/>
  <c r="O2837" i="1"/>
  <c r="AD2837" i="1" s="1"/>
  <c r="AE2837" i="1" s="1"/>
  <c r="AN2836" i="1"/>
  <c r="AK2836" i="1"/>
  <c r="AJ2836" i="1"/>
  <c r="X2836" i="1"/>
  <c r="W2836" i="1"/>
  <c r="V2836" i="1"/>
  <c r="Z2836" i="1" s="1"/>
  <c r="U2836" i="1"/>
  <c r="O2836" i="1"/>
  <c r="AD2836" i="1" s="1"/>
  <c r="AE2836" i="1" s="1"/>
  <c r="AN2835" i="1"/>
  <c r="AK2835" i="1"/>
  <c r="AJ2835" i="1"/>
  <c r="X2835" i="1"/>
  <c r="W2835" i="1"/>
  <c r="V2835" i="1"/>
  <c r="Z2835" i="1" s="1"/>
  <c r="U2835" i="1"/>
  <c r="O2835" i="1"/>
  <c r="AD2835" i="1" s="1"/>
  <c r="AE2835" i="1" s="1"/>
  <c r="AN2834" i="1"/>
  <c r="AK2834" i="1"/>
  <c r="AJ2834" i="1"/>
  <c r="X2834" i="1"/>
  <c r="W2834" i="1"/>
  <c r="V2834" i="1"/>
  <c r="Z2834" i="1" s="1"/>
  <c r="U2834" i="1"/>
  <c r="O2834" i="1"/>
  <c r="AD2834" i="1" s="1"/>
  <c r="AE2834" i="1" s="1"/>
  <c r="AN2833" i="1"/>
  <c r="AK2833" i="1"/>
  <c r="AJ2833" i="1"/>
  <c r="X2833" i="1"/>
  <c r="W2833" i="1"/>
  <c r="V2833" i="1"/>
  <c r="Z2833" i="1" s="1"/>
  <c r="U2833" i="1"/>
  <c r="O2833" i="1"/>
  <c r="AD2833" i="1" s="1"/>
  <c r="AE2833" i="1" s="1"/>
  <c r="AN2832" i="1"/>
  <c r="AK2832" i="1"/>
  <c r="AJ2832" i="1"/>
  <c r="X2832" i="1"/>
  <c r="W2832" i="1"/>
  <c r="V2832" i="1"/>
  <c r="Z2832" i="1" s="1"/>
  <c r="U2832" i="1"/>
  <c r="O2832" i="1"/>
  <c r="AD2832" i="1" s="1"/>
  <c r="AE2832" i="1" s="1"/>
  <c r="AN2831" i="1"/>
  <c r="AK2831" i="1"/>
  <c r="AJ2831" i="1"/>
  <c r="X2831" i="1"/>
  <c r="W2831" i="1"/>
  <c r="V2831" i="1"/>
  <c r="Z2831" i="1" s="1"/>
  <c r="U2831" i="1"/>
  <c r="O2831" i="1"/>
  <c r="AD2831" i="1" s="1"/>
  <c r="AE2831" i="1" s="1"/>
  <c r="AN2830" i="1"/>
  <c r="AK2830" i="1"/>
  <c r="AJ2830" i="1"/>
  <c r="X2830" i="1"/>
  <c r="W2830" i="1"/>
  <c r="V2830" i="1"/>
  <c r="Z2830" i="1" s="1"/>
  <c r="U2830" i="1"/>
  <c r="O2830" i="1"/>
  <c r="AD2830" i="1" s="1"/>
  <c r="AE2830" i="1" s="1"/>
  <c r="AN2829" i="1"/>
  <c r="AK2829" i="1"/>
  <c r="AJ2829" i="1"/>
  <c r="X2829" i="1"/>
  <c r="W2829" i="1"/>
  <c r="V2829" i="1"/>
  <c r="Z2829" i="1" s="1"/>
  <c r="U2829" i="1"/>
  <c r="O2829" i="1"/>
  <c r="AD2829" i="1" s="1"/>
  <c r="AE2829" i="1" s="1"/>
  <c r="AN2828" i="1"/>
  <c r="AK2828" i="1"/>
  <c r="AJ2828" i="1"/>
  <c r="X2828" i="1"/>
  <c r="W2828" i="1"/>
  <c r="V2828" i="1"/>
  <c r="Z2828" i="1" s="1"/>
  <c r="U2828" i="1"/>
  <c r="O2828" i="1"/>
  <c r="AD2828" i="1" s="1"/>
  <c r="AE2828" i="1" s="1"/>
  <c r="AN2827" i="1"/>
  <c r="AK2827" i="1"/>
  <c r="AJ2827" i="1"/>
  <c r="X2827" i="1"/>
  <c r="W2827" i="1"/>
  <c r="V2827" i="1"/>
  <c r="Z2827" i="1" s="1"/>
  <c r="U2827" i="1"/>
  <c r="O2827" i="1"/>
  <c r="AD2827" i="1" s="1"/>
  <c r="AE2827" i="1" s="1"/>
  <c r="AN2826" i="1"/>
  <c r="AK2826" i="1"/>
  <c r="AJ2826" i="1"/>
  <c r="X2826" i="1"/>
  <c r="W2826" i="1"/>
  <c r="V2826" i="1"/>
  <c r="Z2826" i="1" s="1"/>
  <c r="U2826" i="1"/>
  <c r="O2826" i="1"/>
  <c r="AD2826" i="1" s="1"/>
  <c r="AE2826" i="1" s="1"/>
  <c r="AN2825" i="1"/>
  <c r="AK2825" i="1"/>
  <c r="AJ2825" i="1"/>
  <c r="X2825" i="1"/>
  <c r="W2825" i="1"/>
  <c r="V2825" i="1"/>
  <c r="Z2825" i="1" s="1"/>
  <c r="U2825" i="1"/>
  <c r="O2825" i="1"/>
  <c r="AD2825" i="1" s="1"/>
  <c r="AE2825" i="1" s="1"/>
  <c r="AN2824" i="1"/>
  <c r="AK2824" i="1"/>
  <c r="AJ2824" i="1"/>
  <c r="X2824" i="1"/>
  <c r="W2824" i="1"/>
  <c r="V2824" i="1"/>
  <c r="Z2824" i="1" s="1"/>
  <c r="U2824" i="1"/>
  <c r="O2824" i="1"/>
  <c r="AD2824" i="1" s="1"/>
  <c r="AE2824" i="1" s="1"/>
  <c r="AN2823" i="1"/>
  <c r="AK2823" i="1"/>
  <c r="AJ2823" i="1"/>
  <c r="X2823" i="1"/>
  <c r="W2823" i="1"/>
  <c r="V2823" i="1"/>
  <c r="Z2823" i="1" s="1"/>
  <c r="U2823" i="1"/>
  <c r="O2823" i="1"/>
  <c r="AD2823" i="1" s="1"/>
  <c r="AE2823" i="1" s="1"/>
  <c r="AN2822" i="1"/>
  <c r="AK2822" i="1"/>
  <c r="AJ2822" i="1"/>
  <c r="X2822" i="1"/>
  <c r="W2822" i="1"/>
  <c r="V2822" i="1"/>
  <c r="Z2822" i="1" s="1"/>
  <c r="U2822" i="1"/>
  <c r="O2822" i="1"/>
  <c r="AD2822" i="1" s="1"/>
  <c r="AE2822" i="1" s="1"/>
  <c r="AN2821" i="1"/>
  <c r="AK2821" i="1"/>
  <c r="AJ2821" i="1"/>
  <c r="X2821" i="1"/>
  <c r="W2821" i="1"/>
  <c r="V2821" i="1"/>
  <c r="Z2821" i="1" s="1"/>
  <c r="U2821" i="1"/>
  <c r="O2821" i="1"/>
  <c r="AD2821" i="1" s="1"/>
  <c r="AE2821" i="1" s="1"/>
  <c r="AN2820" i="1"/>
  <c r="AK2820" i="1"/>
  <c r="AJ2820" i="1"/>
  <c r="X2820" i="1"/>
  <c r="W2820" i="1"/>
  <c r="V2820" i="1"/>
  <c r="Z2820" i="1" s="1"/>
  <c r="U2820" i="1"/>
  <c r="O2820" i="1"/>
  <c r="AD2820" i="1" s="1"/>
  <c r="AE2820" i="1" s="1"/>
  <c r="AN2819" i="1"/>
  <c r="AK2819" i="1"/>
  <c r="AJ2819" i="1"/>
  <c r="X2819" i="1"/>
  <c r="W2819" i="1"/>
  <c r="V2819" i="1"/>
  <c r="Z2819" i="1" s="1"/>
  <c r="U2819" i="1"/>
  <c r="O2819" i="1"/>
  <c r="AD2819" i="1" s="1"/>
  <c r="AE2819" i="1" s="1"/>
  <c r="AN2818" i="1"/>
  <c r="AK2818" i="1"/>
  <c r="AJ2818" i="1"/>
  <c r="X2818" i="1"/>
  <c r="W2818" i="1"/>
  <c r="V2818" i="1"/>
  <c r="Z2818" i="1" s="1"/>
  <c r="U2818" i="1"/>
  <c r="O2818" i="1"/>
  <c r="AD2818" i="1" s="1"/>
  <c r="AE2818" i="1" s="1"/>
  <c r="AN2817" i="1"/>
  <c r="AK2817" i="1"/>
  <c r="AJ2817" i="1"/>
  <c r="X2817" i="1"/>
  <c r="W2817" i="1"/>
  <c r="V2817" i="1"/>
  <c r="Z2817" i="1" s="1"/>
  <c r="U2817" i="1"/>
  <c r="O2817" i="1"/>
  <c r="AD2817" i="1" s="1"/>
  <c r="AE2817" i="1" s="1"/>
  <c r="AN2816" i="1"/>
  <c r="AK2816" i="1"/>
  <c r="AJ2816" i="1"/>
  <c r="X2816" i="1"/>
  <c r="W2816" i="1"/>
  <c r="V2816" i="1"/>
  <c r="Z2816" i="1" s="1"/>
  <c r="U2816" i="1"/>
  <c r="O2816" i="1"/>
  <c r="AD2816" i="1" s="1"/>
  <c r="AE2816" i="1" s="1"/>
  <c r="AN2815" i="1"/>
  <c r="AK2815" i="1"/>
  <c r="AJ2815" i="1"/>
  <c r="X2815" i="1"/>
  <c r="W2815" i="1"/>
  <c r="V2815" i="1"/>
  <c r="Z2815" i="1" s="1"/>
  <c r="U2815" i="1"/>
  <c r="O2815" i="1"/>
  <c r="AD2815" i="1" s="1"/>
  <c r="AE2815" i="1" s="1"/>
  <c r="AN2814" i="1"/>
  <c r="AK2814" i="1"/>
  <c r="AJ2814" i="1"/>
  <c r="X2814" i="1"/>
  <c r="W2814" i="1"/>
  <c r="V2814" i="1"/>
  <c r="Z2814" i="1" s="1"/>
  <c r="U2814" i="1"/>
  <c r="O2814" i="1"/>
  <c r="AD2814" i="1" s="1"/>
  <c r="AE2814" i="1" s="1"/>
  <c r="AN2813" i="1"/>
  <c r="AK2813" i="1"/>
  <c r="AJ2813" i="1"/>
  <c r="X2813" i="1"/>
  <c r="W2813" i="1"/>
  <c r="V2813" i="1"/>
  <c r="Z2813" i="1" s="1"/>
  <c r="U2813" i="1"/>
  <c r="O2813" i="1"/>
  <c r="AD2813" i="1" s="1"/>
  <c r="AE2813" i="1" s="1"/>
  <c r="AN2812" i="1"/>
  <c r="AK2812" i="1"/>
  <c r="AJ2812" i="1"/>
  <c r="X2812" i="1"/>
  <c r="W2812" i="1"/>
  <c r="V2812" i="1"/>
  <c r="Z2812" i="1" s="1"/>
  <c r="U2812" i="1"/>
  <c r="O2812" i="1"/>
  <c r="AD2812" i="1" s="1"/>
  <c r="AE2812" i="1" s="1"/>
  <c r="AN2811" i="1"/>
  <c r="AK2811" i="1"/>
  <c r="AJ2811" i="1"/>
  <c r="X2811" i="1"/>
  <c r="W2811" i="1"/>
  <c r="V2811" i="1"/>
  <c r="Z2811" i="1" s="1"/>
  <c r="U2811" i="1"/>
  <c r="O2811" i="1"/>
  <c r="AD2811" i="1" s="1"/>
  <c r="AE2811" i="1" s="1"/>
  <c r="AN2810" i="1"/>
  <c r="AK2810" i="1"/>
  <c r="AJ2810" i="1"/>
  <c r="X2810" i="1"/>
  <c r="W2810" i="1"/>
  <c r="V2810" i="1"/>
  <c r="Z2810" i="1" s="1"/>
  <c r="U2810" i="1"/>
  <c r="O2810" i="1"/>
  <c r="AD2810" i="1" s="1"/>
  <c r="AE2810" i="1" s="1"/>
  <c r="AN2809" i="1"/>
  <c r="AK2809" i="1"/>
  <c r="AJ2809" i="1"/>
  <c r="X2809" i="1"/>
  <c r="W2809" i="1"/>
  <c r="V2809" i="1"/>
  <c r="Z2809" i="1" s="1"/>
  <c r="U2809" i="1"/>
  <c r="O2809" i="1"/>
  <c r="AD2809" i="1" s="1"/>
  <c r="AE2809" i="1" s="1"/>
  <c r="AN2808" i="1"/>
  <c r="AK2808" i="1"/>
  <c r="AJ2808" i="1"/>
  <c r="X2808" i="1"/>
  <c r="W2808" i="1"/>
  <c r="V2808" i="1"/>
  <c r="Z2808" i="1" s="1"/>
  <c r="U2808" i="1"/>
  <c r="O2808" i="1"/>
  <c r="AD2808" i="1" s="1"/>
  <c r="AE2808" i="1" s="1"/>
  <c r="AN2807" i="1"/>
  <c r="AK2807" i="1"/>
  <c r="AJ2807" i="1"/>
  <c r="X2807" i="1"/>
  <c r="W2807" i="1"/>
  <c r="V2807" i="1"/>
  <c r="Z2807" i="1" s="1"/>
  <c r="U2807" i="1"/>
  <c r="O2807" i="1"/>
  <c r="AD2807" i="1" s="1"/>
  <c r="AE2807" i="1" s="1"/>
  <c r="AN2806" i="1"/>
  <c r="AK2806" i="1"/>
  <c r="AJ2806" i="1"/>
  <c r="X2806" i="1"/>
  <c r="W2806" i="1"/>
  <c r="V2806" i="1"/>
  <c r="Z2806" i="1" s="1"/>
  <c r="U2806" i="1"/>
  <c r="O2806" i="1"/>
  <c r="AD2806" i="1" s="1"/>
  <c r="AE2806" i="1" s="1"/>
  <c r="AN2805" i="1"/>
  <c r="AK2805" i="1"/>
  <c r="AJ2805" i="1"/>
  <c r="X2805" i="1"/>
  <c r="W2805" i="1"/>
  <c r="V2805" i="1"/>
  <c r="Z2805" i="1" s="1"/>
  <c r="U2805" i="1"/>
  <c r="O2805" i="1"/>
  <c r="AD2805" i="1" s="1"/>
  <c r="AE2805" i="1" s="1"/>
  <c r="AN2804" i="1"/>
  <c r="AK2804" i="1"/>
  <c r="AJ2804" i="1"/>
  <c r="X2804" i="1"/>
  <c r="W2804" i="1"/>
  <c r="V2804" i="1"/>
  <c r="Z2804" i="1" s="1"/>
  <c r="U2804" i="1"/>
  <c r="O2804" i="1"/>
  <c r="AD2804" i="1" s="1"/>
  <c r="AE2804" i="1" s="1"/>
  <c r="AN2803" i="1"/>
  <c r="AK2803" i="1"/>
  <c r="AJ2803" i="1"/>
  <c r="X2803" i="1"/>
  <c r="W2803" i="1"/>
  <c r="V2803" i="1"/>
  <c r="Z2803" i="1" s="1"/>
  <c r="U2803" i="1"/>
  <c r="O2803" i="1"/>
  <c r="AD2803" i="1" s="1"/>
  <c r="AE2803" i="1" s="1"/>
  <c r="AN2802" i="1"/>
  <c r="AK2802" i="1"/>
  <c r="AJ2802" i="1"/>
  <c r="X2802" i="1"/>
  <c r="W2802" i="1"/>
  <c r="V2802" i="1"/>
  <c r="Z2802" i="1" s="1"/>
  <c r="U2802" i="1"/>
  <c r="O2802" i="1"/>
  <c r="AD2802" i="1" s="1"/>
  <c r="AE2802" i="1" s="1"/>
  <c r="AN2801" i="1"/>
  <c r="AK2801" i="1"/>
  <c r="AJ2801" i="1"/>
  <c r="X2801" i="1"/>
  <c r="W2801" i="1"/>
  <c r="V2801" i="1"/>
  <c r="Z2801" i="1" s="1"/>
  <c r="U2801" i="1"/>
  <c r="O2801" i="1"/>
  <c r="AD2801" i="1" s="1"/>
  <c r="AE2801" i="1" s="1"/>
  <c r="AN2800" i="1"/>
  <c r="AK2800" i="1"/>
  <c r="AJ2800" i="1"/>
  <c r="X2800" i="1"/>
  <c r="W2800" i="1"/>
  <c r="V2800" i="1"/>
  <c r="Z2800" i="1" s="1"/>
  <c r="U2800" i="1"/>
  <c r="O2800" i="1"/>
  <c r="AD2800" i="1" s="1"/>
  <c r="AE2800" i="1" s="1"/>
  <c r="AN2799" i="1"/>
  <c r="AK2799" i="1"/>
  <c r="AJ2799" i="1"/>
  <c r="X2799" i="1"/>
  <c r="W2799" i="1"/>
  <c r="V2799" i="1"/>
  <c r="Z2799" i="1" s="1"/>
  <c r="U2799" i="1"/>
  <c r="O2799" i="1"/>
  <c r="AD2799" i="1" s="1"/>
  <c r="AE2799" i="1" s="1"/>
  <c r="AN2798" i="1"/>
  <c r="AK2798" i="1"/>
  <c r="AJ2798" i="1"/>
  <c r="X2798" i="1"/>
  <c r="W2798" i="1"/>
  <c r="V2798" i="1"/>
  <c r="Z2798" i="1" s="1"/>
  <c r="U2798" i="1"/>
  <c r="O2798" i="1"/>
  <c r="AD2798" i="1" s="1"/>
  <c r="AE2798" i="1" s="1"/>
  <c r="AN2797" i="1"/>
  <c r="AK2797" i="1"/>
  <c r="AJ2797" i="1"/>
  <c r="X2797" i="1"/>
  <c r="W2797" i="1"/>
  <c r="V2797" i="1"/>
  <c r="Z2797" i="1" s="1"/>
  <c r="U2797" i="1"/>
  <c r="O2797" i="1"/>
  <c r="AD2797" i="1" s="1"/>
  <c r="AE2797" i="1" s="1"/>
  <c r="AN2796" i="1"/>
  <c r="AK2796" i="1"/>
  <c r="AJ2796" i="1"/>
  <c r="X2796" i="1"/>
  <c r="W2796" i="1"/>
  <c r="V2796" i="1"/>
  <c r="Z2796" i="1" s="1"/>
  <c r="U2796" i="1"/>
  <c r="O2796" i="1"/>
  <c r="AD2796" i="1" s="1"/>
  <c r="AE2796" i="1" s="1"/>
  <c r="AN2795" i="1"/>
  <c r="AK2795" i="1"/>
  <c r="AJ2795" i="1"/>
  <c r="X2795" i="1"/>
  <c r="W2795" i="1"/>
  <c r="V2795" i="1"/>
  <c r="Z2795" i="1" s="1"/>
  <c r="U2795" i="1"/>
  <c r="O2795" i="1"/>
  <c r="AD2795" i="1" s="1"/>
  <c r="AE2795" i="1" s="1"/>
  <c r="AN2794" i="1"/>
  <c r="AK2794" i="1"/>
  <c r="AJ2794" i="1"/>
  <c r="X2794" i="1"/>
  <c r="W2794" i="1"/>
  <c r="V2794" i="1"/>
  <c r="Z2794" i="1" s="1"/>
  <c r="U2794" i="1"/>
  <c r="O2794" i="1"/>
  <c r="AD2794" i="1" s="1"/>
  <c r="AE2794" i="1" s="1"/>
  <c r="AN2793" i="1"/>
  <c r="AK2793" i="1"/>
  <c r="AJ2793" i="1"/>
  <c r="X2793" i="1"/>
  <c r="W2793" i="1"/>
  <c r="V2793" i="1"/>
  <c r="Z2793" i="1" s="1"/>
  <c r="U2793" i="1"/>
  <c r="O2793" i="1"/>
  <c r="AD2793" i="1" s="1"/>
  <c r="AE2793" i="1" s="1"/>
  <c r="AN2792" i="1"/>
  <c r="AK2792" i="1"/>
  <c r="AJ2792" i="1"/>
  <c r="X2792" i="1"/>
  <c r="W2792" i="1"/>
  <c r="V2792" i="1"/>
  <c r="Z2792" i="1" s="1"/>
  <c r="U2792" i="1"/>
  <c r="O2792" i="1"/>
  <c r="AD2792" i="1" s="1"/>
  <c r="AE2792" i="1" s="1"/>
  <c r="AN2791" i="1"/>
  <c r="AK2791" i="1"/>
  <c r="AJ2791" i="1"/>
  <c r="X2791" i="1"/>
  <c r="W2791" i="1"/>
  <c r="V2791" i="1"/>
  <c r="Z2791" i="1" s="1"/>
  <c r="U2791" i="1"/>
  <c r="O2791" i="1"/>
  <c r="AD2791" i="1" s="1"/>
  <c r="AE2791" i="1" s="1"/>
  <c r="AN2790" i="1"/>
  <c r="AK2790" i="1"/>
  <c r="AJ2790" i="1"/>
  <c r="X2790" i="1"/>
  <c r="W2790" i="1"/>
  <c r="V2790" i="1"/>
  <c r="Z2790" i="1" s="1"/>
  <c r="U2790" i="1"/>
  <c r="O2790" i="1"/>
  <c r="AD2790" i="1" s="1"/>
  <c r="AE2790" i="1" s="1"/>
  <c r="AN2789" i="1"/>
  <c r="AK2789" i="1"/>
  <c r="AJ2789" i="1"/>
  <c r="X2789" i="1"/>
  <c r="W2789" i="1"/>
  <c r="V2789" i="1"/>
  <c r="Z2789" i="1" s="1"/>
  <c r="U2789" i="1"/>
  <c r="O2789" i="1"/>
  <c r="AD2789" i="1" s="1"/>
  <c r="AE2789" i="1" s="1"/>
  <c r="AN2788" i="1"/>
  <c r="AK2788" i="1"/>
  <c r="AJ2788" i="1"/>
  <c r="X2788" i="1"/>
  <c r="W2788" i="1"/>
  <c r="V2788" i="1"/>
  <c r="Z2788" i="1" s="1"/>
  <c r="U2788" i="1"/>
  <c r="O2788" i="1"/>
  <c r="AD2788" i="1" s="1"/>
  <c r="AE2788" i="1" s="1"/>
  <c r="AN2787" i="1"/>
  <c r="AK2787" i="1"/>
  <c r="AJ2787" i="1"/>
  <c r="X2787" i="1"/>
  <c r="W2787" i="1"/>
  <c r="V2787" i="1"/>
  <c r="Z2787" i="1" s="1"/>
  <c r="U2787" i="1"/>
  <c r="O2787" i="1"/>
  <c r="AD2787" i="1" s="1"/>
  <c r="AE2787" i="1" s="1"/>
  <c r="AN2786" i="1"/>
  <c r="AK2786" i="1"/>
  <c r="AJ2786" i="1"/>
  <c r="X2786" i="1"/>
  <c r="W2786" i="1"/>
  <c r="V2786" i="1"/>
  <c r="Z2786" i="1" s="1"/>
  <c r="U2786" i="1"/>
  <c r="O2786" i="1"/>
  <c r="AD2786" i="1" s="1"/>
  <c r="AE2786" i="1" s="1"/>
  <c r="AN2785" i="1"/>
  <c r="AK2785" i="1"/>
  <c r="AJ2785" i="1"/>
  <c r="X2785" i="1"/>
  <c r="W2785" i="1"/>
  <c r="V2785" i="1"/>
  <c r="Z2785" i="1" s="1"/>
  <c r="U2785" i="1"/>
  <c r="O2785" i="1"/>
  <c r="AD2785" i="1" s="1"/>
  <c r="AE2785" i="1" s="1"/>
  <c r="AN2784" i="1"/>
  <c r="AK2784" i="1"/>
  <c r="AJ2784" i="1"/>
  <c r="X2784" i="1"/>
  <c r="W2784" i="1"/>
  <c r="V2784" i="1"/>
  <c r="Z2784" i="1" s="1"/>
  <c r="U2784" i="1"/>
  <c r="O2784" i="1"/>
  <c r="AD2784" i="1" s="1"/>
  <c r="AE2784" i="1" s="1"/>
  <c r="AN2783" i="1"/>
  <c r="AK2783" i="1"/>
  <c r="AJ2783" i="1"/>
  <c r="X2783" i="1"/>
  <c r="W2783" i="1"/>
  <c r="V2783" i="1"/>
  <c r="Z2783" i="1" s="1"/>
  <c r="U2783" i="1"/>
  <c r="O2783" i="1"/>
  <c r="AD2783" i="1" s="1"/>
  <c r="AE2783" i="1" s="1"/>
  <c r="AN2782" i="1"/>
  <c r="AK2782" i="1"/>
  <c r="AJ2782" i="1"/>
  <c r="X2782" i="1"/>
  <c r="W2782" i="1"/>
  <c r="V2782" i="1"/>
  <c r="Z2782" i="1" s="1"/>
  <c r="U2782" i="1"/>
  <c r="O2782" i="1"/>
  <c r="AD2782" i="1" s="1"/>
  <c r="AE2782" i="1" s="1"/>
  <c r="AN2781" i="1"/>
  <c r="AK2781" i="1"/>
  <c r="AJ2781" i="1"/>
  <c r="X2781" i="1"/>
  <c r="W2781" i="1"/>
  <c r="V2781" i="1"/>
  <c r="Z2781" i="1" s="1"/>
  <c r="U2781" i="1"/>
  <c r="O2781" i="1"/>
  <c r="AD2781" i="1" s="1"/>
  <c r="AE2781" i="1" s="1"/>
  <c r="AN2780" i="1"/>
  <c r="AK2780" i="1"/>
  <c r="AJ2780" i="1"/>
  <c r="X2780" i="1"/>
  <c r="W2780" i="1"/>
  <c r="V2780" i="1"/>
  <c r="Z2780" i="1" s="1"/>
  <c r="U2780" i="1"/>
  <c r="O2780" i="1"/>
  <c r="AD2780" i="1" s="1"/>
  <c r="AE2780" i="1" s="1"/>
  <c r="AN2779" i="1"/>
  <c r="AK2779" i="1"/>
  <c r="AJ2779" i="1"/>
  <c r="X2779" i="1"/>
  <c r="W2779" i="1"/>
  <c r="V2779" i="1"/>
  <c r="Z2779" i="1" s="1"/>
  <c r="U2779" i="1"/>
  <c r="O2779" i="1"/>
  <c r="AD2779" i="1" s="1"/>
  <c r="AE2779" i="1" s="1"/>
  <c r="AN2778" i="1"/>
  <c r="AK2778" i="1"/>
  <c r="AJ2778" i="1"/>
  <c r="X2778" i="1"/>
  <c r="W2778" i="1"/>
  <c r="V2778" i="1"/>
  <c r="Z2778" i="1" s="1"/>
  <c r="U2778" i="1"/>
  <c r="O2778" i="1"/>
  <c r="AD2778" i="1" s="1"/>
  <c r="AE2778" i="1" s="1"/>
  <c r="AN2777" i="1"/>
  <c r="AK2777" i="1"/>
  <c r="AJ2777" i="1"/>
  <c r="X2777" i="1"/>
  <c r="W2777" i="1"/>
  <c r="V2777" i="1"/>
  <c r="Z2777" i="1" s="1"/>
  <c r="U2777" i="1"/>
  <c r="O2777" i="1"/>
  <c r="AD2777" i="1" s="1"/>
  <c r="AE2777" i="1" s="1"/>
  <c r="AN2776" i="1"/>
  <c r="AK2776" i="1"/>
  <c r="AJ2776" i="1"/>
  <c r="X2776" i="1"/>
  <c r="W2776" i="1"/>
  <c r="V2776" i="1"/>
  <c r="Z2776" i="1" s="1"/>
  <c r="U2776" i="1"/>
  <c r="O2776" i="1"/>
  <c r="AD2776" i="1" s="1"/>
  <c r="AE2776" i="1" s="1"/>
  <c r="AN2775" i="1"/>
  <c r="AK2775" i="1"/>
  <c r="AJ2775" i="1"/>
  <c r="X2775" i="1"/>
  <c r="W2775" i="1"/>
  <c r="V2775" i="1"/>
  <c r="Z2775" i="1" s="1"/>
  <c r="U2775" i="1"/>
  <c r="O2775" i="1"/>
  <c r="AD2775" i="1" s="1"/>
  <c r="AE2775" i="1" s="1"/>
  <c r="AN2774" i="1"/>
  <c r="AK2774" i="1"/>
  <c r="AJ2774" i="1"/>
  <c r="X2774" i="1"/>
  <c r="W2774" i="1"/>
  <c r="V2774" i="1"/>
  <c r="Z2774" i="1" s="1"/>
  <c r="U2774" i="1"/>
  <c r="O2774" i="1"/>
  <c r="AD2774" i="1" s="1"/>
  <c r="AE2774" i="1" s="1"/>
  <c r="AN2773" i="1"/>
  <c r="AK2773" i="1"/>
  <c r="AJ2773" i="1"/>
  <c r="X2773" i="1"/>
  <c r="W2773" i="1"/>
  <c r="V2773" i="1"/>
  <c r="Z2773" i="1" s="1"/>
  <c r="U2773" i="1"/>
  <c r="O2773" i="1"/>
  <c r="AD2773" i="1" s="1"/>
  <c r="AE2773" i="1" s="1"/>
  <c r="AN2772" i="1"/>
  <c r="AK2772" i="1"/>
  <c r="AJ2772" i="1"/>
  <c r="X2772" i="1"/>
  <c r="W2772" i="1"/>
  <c r="V2772" i="1"/>
  <c r="Z2772" i="1" s="1"/>
  <c r="U2772" i="1"/>
  <c r="O2772" i="1"/>
  <c r="AD2772" i="1" s="1"/>
  <c r="AE2772" i="1" s="1"/>
  <c r="AN2771" i="1"/>
  <c r="AK2771" i="1"/>
  <c r="AJ2771" i="1"/>
  <c r="X2771" i="1"/>
  <c r="W2771" i="1"/>
  <c r="V2771" i="1"/>
  <c r="Z2771" i="1" s="1"/>
  <c r="U2771" i="1"/>
  <c r="O2771" i="1"/>
  <c r="AD2771" i="1" s="1"/>
  <c r="AE2771" i="1" s="1"/>
  <c r="AN2770" i="1"/>
  <c r="AK2770" i="1"/>
  <c r="AJ2770" i="1"/>
  <c r="X2770" i="1"/>
  <c r="W2770" i="1"/>
  <c r="V2770" i="1"/>
  <c r="Z2770" i="1" s="1"/>
  <c r="U2770" i="1"/>
  <c r="O2770" i="1"/>
  <c r="AD2770" i="1" s="1"/>
  <c r="AE2770" i="1" s="1"/>
  <c r="AN2769" i="1"/>
  <c r="AK2769" i="1"/>
  <c r="AJ2769" i="1"/>
  <c r="X2769" i="1"/>
  <c r="W2769" i="1"/>
  <c r="V2769" i="1"/>
  <c r="Z2769" i="1" s="1"/>
  <c r="U2769" i="1"/>
  <c r="O2769" i="1"/>
  <c r="AD2769" i="1" s="1"/>
  <c r="AE2769" i="1" s="1"/>
  <c r="AN2768" i="1"/>
  <c r="AK2768" i="1"/>
  <c r="AJ2768" i="1"/>
  <c r="X2768" i="1"/>
  <c r="W2768" i="1"/>
  <c r="V2768" i="1"/>
  <c r="Z2768" i="1" s="1"/>
  <c r="U2768" i="1"/>
  <c r="O2768" i="1"/>
  <c r="AD2768" i="1" s="1"/>
  <c r="AE2768" i="1" s="1"/>
  <c r="AN2767" i="1"/>
  <c r="AK2767" i="1"/>
  <c r="AJ2767" i="1"/>
  <c r="X2767" i="1"/>
  <c r="W2767" i="1"/>
  <c r="V2767" i="1"/>
  <c r="Z2767" i="1" s="1"/>
  <c r="U2767" i="1"/>
  <c r="O2767" i="1"/>
  <c r="AD2767" i="1" s="1"/>
  <c r="AE2767" i="1" s="1"/>
  <c r="AN2766" i="1"/>
  <c r="AK2766" i="1"/>
  <c r="AJ2766" i="1"/>
  <c r="X2766" i="1"/>
  <c r="W2766" i="1"/>
  <c r="V2766" i="1"/>
  <c r="Z2766" i="1" s="1"/>
  <c r="U2766" i="1"/>
  <c r="O2766" i="1"/>
  <c r="AD2766" i="1" s="1"/>
  <c r="AE2766" i="1" s="1"/>
  <c r="AN2765" i="1"/>
  <c r="AK2765" i="1"/>
  <c r="AJ2765" i="1"/>
  <c r="X2765" i="1"/>
  <c r="W2765" i="1"/>
  <c r="V2765" i="1"/>
  <c r="Z2765" i="1" s="1"/>
  <c r="U2765" i="1"/>
  <c r="O2765" i="1"/>
  <c r="AD2765" i="1" s="1"/>
  <c r="AE2765" i="1" s="1"/>
  <c r="AN2764" i="1"/>
  <c r="AK2764" i="1"/>
  <c r="AJ2764" i="1"/>
  <c r="X2764" i="1"/>
  <c r="W2764" i="1"/>
  <c r="V2764" i="1"/>
  <c r="Z2764" i="1" s="1"/>
  <c r="U2764" i="1"/>
  <c r="O2764" i="1"/>
  <c r="AD2764" i="1" s="1"/>
  <c r="AE2764" i="1" s="1"/>
  <c r="AN2763" i="1"/>
  <c r="AK2763" i="1"/>
  <c r="AJ2763" i="1"/>
  <c r="X2763" i="1"/>
  <c r="W2763" i="1"/>
  <c r="V2763" i="1"/>
  <c r="Z2763" i="1" s="1"/>
  <c r="U2763" i="1"/>
  <c r="O2763" i="1"/>
  <c r="AD2763" i="1" s="1"/>
  <c r="AE2763" i="1" s="1"/>
  <c r="AN2762" i="1"/>
  <c r="AK2762" i="1"/>
  <c r="AJ2762" i="1"/>
  <c r="X2762" i="1"/>
  <c r="W2762" i="1"/>
  <c r="V2762" i="1"/>
  <c r="Z2762" i="1" s="1"/>
  <c r="U2762" i="1"/>
  <c r="O2762" i="1"/>
  <c r="AD2762" i="1" s="1"/>
  <c r="AE2762" i="1" s="1"/>
  <c r="AN2761" i="1"/>
  <c r="AK2761" i="1"/>
  <c r="AJ2761" i="1"/>
  <c r="X2761" i="1"/>
  <c r="W2761" i="1"/>
  <c r="V2761" i="1"/>
  <c r="Z2761" i="1" s="1"/>
  <c r="U2761" i="1"/>
  <c r="O2761" i="1"/>
  <c r="AD2761" i="1" s="1"/>
  <c r="AE2761" i="1" s="1"/>
  <c r="AN2760" i="1"/>
  <c r="AK2760" i="1"/>
  <c r="AJ2760" i="1"/>
  <c r="X2760" i="1"/>
  <c r="W2760" i="1"/>
  <c r="V2760" i="1"/>
  <c r="Z2760" i="1" s="1"/>
  <c r="U2760" i="1"/>
  <c r="O2760" i="1"/>
  <c r="AD2760" i="1" s="1"/>
  <c r="AE2760" i="1" s="1"/>
  <c r="AN2759" i="1"/>
  <c r="AK2759" i="1"/>
  <c r="AJ2759" i="1"/>
  <c r="X2759" i="1"/>
  <c r="W2759" i="1"/>
  <c r="V2759" i="1"/>
  <c r="Z2759" i="1" s="1"/>
  <c r="U2759" i="1"/>
  <c r="O2759" i="1"/>
  <c r="AD2759" i="1" s="1"/>
  <c r="AE2759" i="1" s="1"/>
  <c r="AN2758" i="1"/>
  <c r="AK2758" i="1"/>
  <c r="AJ2758" i="1"/>
  <c r="X2758" i="1"/>
  <c r="W2758" i="1"/>
  <c r="V2758" i="1"/>
  <c r="Z2758" i="1" s="1"/>
  <c r="U2758" i="1"/>
  <c r="O2758" i="1"/>
  <c r="AD2758" i="1" s="1"/>
  <c r="AE2758" i="1" s="1"/>
  <c r="AN2757" i="1"/>
  <c r="AK2757" i="1"/>
  <c r="AJ2757" i="1"/>
  <c r="X2757" i="1"/>
  <c r="W2757" i="1"/>
  <c r="V2757" i="1"/>
  <c r="Z2757" i="1" s="1"/>
  <c r="U2757" i="1"/>
  <c r="O2757" i="1"/>
  <c r="AD2757" i="1" s="1"/>
  <c r="AE2757" i="1" s="1"/>
  <c r="AN2756" i="1"/>
  <c r="AK2756" i="1"/>
  <c r="AJ2756" i="1"/>
  <c r="X2756" i="1"/>
  <c r="W2756" i="1"/>
  <c r="V2756" i="1"/>
  <c r="Z2756" i="1" s="1"/>
  <c r="U2756" i="1"/>
  <c r="O2756" i="1"/>
  <c r="AD2756" i="1" s="1"/>
  <c r="AE2756" i="1" s="1"/>
  <c r="AN2755" i="1"/>
  <c r="AK2755" i="1"/>
  <c r="AJ2755" i="1"/>
  <c r="X2755" i="1"/>
  <c r="W2755" i="1"/>
  <c r="V2755" i="1"/>
  <c r="Z2755" i="1" s="1"/>
  <c r="U2755" i="1"/>
  <c r="O2755" i="1"/>
  <c r="AD2755" i="1" s="1"/>
  <c r="AE2755" i="1" s="1"/>
  <c r="AN2754" i="1"/>
  <c r="AK2754" i="1"/>
  <c r="AJ2754" i="1"/>
  <c r="X2754" i="1"/>
  <c r="W2754" i="1"/>
  <c r="V2754" i="1"/>
  <c r="Z2754" i="1" s="1"/>
  <c r="U2754" i="1"/>
  <c r="O2754" i="1"/>
  <c r="AD2754" i="1" s="1"/>
  <c r="AE2754" i="1" s="1"/>
  <c r="AN2753" i="1"/>
  <c r="AK2753" i="1"/>
  <c r="AJ2753" i="1"/>
  <c r="X2753" i="1"/>
  <c r="W2753" i="1"/>
  <c r="V2753" i="1"/>
  <c r="Z2753" i="1" s="1"/>
  <c r="U2753" i="1"/>
  <c r="O2753" i="1"/>
  <c r="AD2753" i="1" s="1"/>
  <c r="AE2753" i="1" s="1"/>
  <c r="AN2752" i="1"/>
  <c r="AK2752" i="1"/>
  <c r="AJ2752" i="1"/>
  <c r="X2752" i="1"/>
  <c r="W2752" i="1"/>
  <c r="V2752" i="1"/>
  <c r="Z2752" i="1" s="1"/>
  <c r="U2752" i="1"/>
  <c r="O2752" i="1"/>
  <c r="AD2752" i="1" s="1"/>
  <c r="AE2752" i="1" s="1"/>
  <c r="AN2751" i="1"/>
  <c r="AK2751" i="1"/>
  <c r="AJ2751" i="1"/>
  <c r="X2751" i="1"/>
  <c r="W2751" i="1"/>
  <c r="V2751" i="1"/>
  <c r="Z2751" i="1" s="1"/>
  <c r="U2751" i="1"/>
  <c r="O2751" i="1"/>
  <c r="AD2751" i="1" s="1"/>
  <c r="AE2751" i="1" s="1"/>
  <c r="AN2750" i="1"/>
  <c r="AK2750" i="1"/>
  <c r="AJ2750" i="1"/>
  <c r="X2750" i="1"/>
  <c r="W2750" i="1"/>
  <c r="V2750" i="1"/>
  <c r="Z2750" i="1" s="1"/>
  <c r="U2750" i="1"/>
  <c r="O2750" i="1"/>
  <c r="AD2750" i="1" s="1"/>
  <c r="AE2750" i="1" s="1"/>
  <c r="AN2749" i="1"/>
  <c r="AK2749" i="1"/>
  <c r="AJ2749" i="1"/>
  <c r="X2749" i="1"/>
  <c r="W2749" i="1"/>
  <c r="V2749" i="1"/>
  <c r="Z2749" i="1" s="1"/>
  <c r="U2749" i="1"/>
  <c r="O2749" i="1"/>
  <c r="AD2749" i="1" s="1"/>
  <c r="AE2749" i="1" s="1"/>
  <c r="AN2748" i="1"/>
  <c r="AK2748" i="1"/>
  <c r="AJ2748" i="1"/>
  <c r="X2748" i="1"/>
  <c r="W2748" i="1"/>
  <c r="V2748" i="1"/>
  <c r="Z2748" i="1" s="1"/>
  <c r="U2748" i="1"/>
  <c r="O2748" i="1"/>
  <c r="AD2748" i="1" s="1"/>
  <c r="AE2748" i="1" s="1"/>
  <c r="AN2747" i="1"/>
  <c r="AK2747" i="1"/>
  <c r="AJ2747" i="1"/>
  <c r="X2747" i="1"/>
  <c r="W2747" i="1"/>
  <c r="V2747" i="1"/>
  <c r="Z2747" i="1" s="1"/>
  <c r="U2747" i="1"/>
  <c r="O2747" i="1"/>
  <c r="AD2747" i="1" s="1"/>
  <c r="AE2747" i="1" s="1"/>
  <c r="AN2746" i="1"/>
  <c r="AK2746" i="1"/>
  <c r="AJ2746" i="1"/>
  <c r="X2746" i="1"/>
  <c r="W2746" i="1"/>
  <c r="V2746" i="1"/>
  <c r="Z2746" i="1" s="1"/>
  <c r="U2746" i="1"/>
  <c r="O2746" i="1"/>
  <c r="AD2746" i="1" s="1"/>
  <c r="AE2746" i="1" s="1"/>
  <c r="AN2745" i="1"/>
  <c r="AK2745" i="1"/>
  <c r="AJ2745" i="1"/>
  <c r="X2745" i="1"/>
  <c r="W2745" i="1"/>
  <c r="V2745" i="1"/>
  <c r="Z2745" i="1" s="1"/>
  <c r="U2745" i="1"/>
  <c r="O2745" i="1"/>
  <c r="AD2745" i="1" s="1"/>
  <c r="AE2745" i="1" s="1"/>
  <c r="AN2744" i="1"/>
  <c r="AK2744" i="1"/>
  <c r="AJ2744" i="1"/>
  <c r="X2744" i="1"/>
  <c r="W2744" i="1"/>
  <c r="V2744" i="1"/>
  <c r="Z2744" i="1" s="1"/>
  <c r="U2744" i="1"/>
  <c r="O2744" i="1"/>
  <c r="AD2744" i="1" s="1"/>
  <c r="AE2744" i="1" s="1"/>
  <c r="AN2743" i="1"/>
  <c r="AK2743" i="1"/>
  <c r="AJ2743" i="1"/>
  <c r="X2743" i="1"/>
  <c r="W2743" i="1"/>
  <c r="V2743" i="1"/>
  <c r="Z2743" i="1" s="1"/>
  <c r="U2743" i="1"/>
  <c r="O2743" i="1"/>
  <c r="AD2743" i="1" s="1"/>
  <c r="AE2743" i="1" s="1"/>
  <c r="AN2742" i="1"/>
  <c r="AK2742" i="1"/>
  <c r="AJ2742" i="1"/>
  <c r="X2742" i="1"/>
  <c r="W2742" i="1"/>
  <c r="V2742" i="1"/>
  <c r="Z2742" i="1" s="1"/>
  <c r="U2742" i="1"/>
  <c r="O2742" i="1"/>
  <c r="AD2742" i="1" s="1"/>
  <c r="AE2742" i="1" s="1"/>
  <c r="AN2741" i="1"/>
  <c r="AK2741" i="1"/>
  <c r="AJ2741" i="1"/>
  <c r="X2741" i="1"/>
  <c r="W2741" i="1"/>
  <c r="V2741" i="1"/>
  <c r="Z2741" i="1" s="1"/>
  <c r="U2741" i="1"/>
  <c r="O2741" i="1"/>
  <c r="AD2741" i="1" s="1"/>
  <c r="AE2741" i="1" s="1"/>
  <c r="AN2740" i="1"/>
  <c r="AK2740" i="1"/>
  <c r="AJ2740" i="1"/>
  <c r="X2740" i="1"/>
  <c r="W2740" i="1"/>
  <c r="V2740" i="1"/>
  <c r="Z2740" i="1" s="1"/>
  <c r="U2740" i="1"/>
  <c r="O2740" i="1"/>
  <c r="AD2740" i="1" s="1"/>
  <c r="AE2740" i="1" s="1"/>
  <c r="AN2739" i="1"/>
  <c r="AK2739" i="1"/>
  <c r="AJ2739" i="1"/>
  <c r="X2739" i="1"/>
  <c r="W2739" i="1"/>
  <c r="V2739" i="1"/>
  <c r="Z2739" i="1" s="1"/>
  <c r="U2739" i="1"/>
  <c r="O2739" i="1"/>
  <c r="AD2739" i="1" s="1"/>
  <c r="AE2739" i="1" s="1"/>
  <c r="AN2738" i="1"/>
  <c r="AK2738" i="1"/>
  <c r="AJ2738" i="1"/>
  <c r="X2738" i="1"/>
  <c r="W2738" i="1"/>
  <c r="V2738" i="1"/>
  <c r="Z2738" i="1" s="1"/>
  <c r="U2738" i="1"/>
  <c r="O2738" i="1"/>
  <c r="AD2738" i="1" s="1"/>
  <c r="AE2738" i="1" s="1"/>
  <c r="AN2737" i="1"/>
  <c r="AK2737" i="1"/>
  <c r="AJ2737" i="1"/>
  <c r="X2737" i="1"/>
  <c r="W2737" i="1"/>
  <c r="V2737" i="1"/>
  <c r="Z2737" i="1" s="1"/>
  <c r="U2737" i="1"/>
  <c r="O2737" i="1"/>
  <c r="AD2737" i="1" s="1"/>
  <c r="AE2737" i="1" s="1"/>
  <c r="AN2736" i="1"/>
  <c r="AK2736" i="1"/>
  <c r="AJ2736" i="1"/>
  <c r="X2736" i="1"/>
  <c r="W2736" i="1"/>
  <c r="V2736" i="1"/>
  <c r="Z2736" i="1" s="1"/>
  <c r="U2736" i="1"/>
  <c r="O2736" i="1"/>
  <c r="AD2736" i="1" s="1"/>
  <c r="AE2736" i="1" s="1"/>
  <c r="AN2735" i="1"/>
  <c r="AK2735" i="1"/>
  <c r="AJ2735" i="1"/>
  <c r="X2735" i="1"/>
  <c r="W2735" i="1"/>
  <c r="V2735" i="1"/>
  <c r="Z2735" i="1" s="1"/>
  <c r="U2735" i="1"/>
  <c r="O2735" i="1"/>
  <c r="AD2735" i="1" s="1"/>
  <c r="AE2735" i="1" s="1"/>
  <c r="AN2734" i="1"/>
  <c r="AK2734" i="1"/>
  <c r="AJ2734" i="1"/>
  <c r="X2734" i="1"/>
  <c r="W2734" i="1"/>
  <c r="V2734" i="1"/>
  <c r="Z2734" i="1" s="1"/>
  <c r="U2734" i="1"/>
  <c r="O2734" i="1"/>
  <c r="AD2734" i="1" s="1"/>
  <c r="AE2734" i="1" s="1"/>
  <c r="AN2733" i="1"/>
  <c r="AK2733" i="1"/>
  <c r="AJ2733" i="1"/>
  <c r="X2733" i="1"/>
  <c r="W2733" i="1"/>
  <c r="V2733" i="1"/>
  <c r="Z2733" i="1" s="1"/>
  <c r="U2733" i="1"/>
  <c r="O2733" i="1"/>
  <c r="AD2733" i="1" s="1"/>
  <c r="AE2733" i="1" s="1"/>
  <c r="AN2732" i="1"/>
  <c r="AK2732" i="1"/>
  <c r="AJ2732" i="1"/>
  <c r="X2732" i="1"/>
  <c r="W2732" i="1"/>
  <c r="V2732" i="1"/>
  <c r="Z2732" i="1" s="1"/>
  <c r="U2732" i="1"/>
  <c r="O2732" i="1"/>
  <c r="AD2732" i="1" s="1"/>
  <c r="AE2732" i="1" s="1"/>
  <c r="AN2731" i="1"/>
  <c r="AK2731" i="1"/>
  <c r="AJ2731" i="1"/>
  <c r="X2731" i="1"/>
  <c r="W2731" i="1"/>
  <c r="V2731" i="1"/>
  <c r="Z2731" i="1" s="1"/>
  <c r="U2731" i="1"/>
  <c r="O2731" i="1"/>
  <c r="AD2731" i="1" s="1"/>
  <c r="AE2731" i="1" s="1"/>
  <c r="AN2730" i="1"/>
  <c r="AK2730" i="1"/>
  <c r="AJ2730" i="1"/>
  <c r="X2730" i="1"/>
  <c r="W2730" i="1"/>
  <c r="V2730" i="1"/>
  <c r="Z2730" i="1" s="1"/>
  <c r="U2730" i="1"/>
  <c r="O2730" i="1"/>
  <c r="AD2730" i="1" s="1"/>
  <c r="AE2730" i="1" s="1"/>
  <c r="AN2729" i="1"/>
  <c r="AK2729" i="1"/>
  <c r="AJ2729" i="1"/>
  <c r="X2729" i="1"/>
  <c r="W2729" i="1"/>
  <c r="V2729" i="1"/>
  <c r="Z2729" i="1" s="1"/>
  <c r="U2729" i="1"/>
  <c r="O2729" i="1"/>
  <c r="AD2729" i="1" s="1"/>
  <c r="AE2729" i="1" s="1"/>
  <c r="AN2728" i="1"/>
  <c r="AK2728" i="1"/>
  <c r="AJ2728" i="1"/>
  <c r="X2728" i="1"/>
  <c r="W2728" i="1"/>
  <c r="V2728" i="1"/>
  <c r="Z2728" i="1" s="1"/>
  <c r="U2728" i="1"/>
  <c r="O2728" i="1"/>
  <c r="AD2728" i="1" s="1"/>
  <c r="AE2728" i="1" s="1"/>
  <c r="AN2727" i="1"/>
  <c r="AK2727" i="1"/>
  <c r="AJ2727" i="1"/>
  <c r="X2727" i="1"/>
  <c r="W2727" i="1"/>
  <c r="V2727" i="1"/>
  <c r="Z2727" i="1" s="1"/>
  <c r="U2727" i="1"/>
  <c r="O2727" i="1"/>
  <c r="AD2727" i="1" s="1"/>
  <c r="AE2727" i="1" s="1"/>
  <c r="AN2726" i="1"/>
  <c r="AK2726" i="1"/>
  <c r="AJ2726" i="1"/>
  <c r="X2726" i="1"/>
  <c r="W2726" i="1"/>
  <c r="V2726" i="1"/>
  <c r="Z2726" i="1" s="1"/>
  <c r="U2726" i="1"/>
  <c r="O2726" i="1"/>
  <c r="AD2726" i="1" s="1"/>
  <c r="AE2726" i="1" s="1"/>
  <c r="AN2725" i="1"/>
  <c r="AK2725" i="1"/>
  <c r="AJ2725" i="1"/>
  <c r="X2725" i="1"/>
  <c r="W2725" i="1"/>
  <c r="V2725" i="1"/>
  <c r="Z2725" i="1" s="1"/>
  <c r="U2725" i="1"/>
  <c r="O2725" i="1"/>
  <c r="AD2725" i="1" s="1"/>
  <c r="AE2725" i="1" s="1"/>
  <c r="AN2724" i="1"/>
  <c r="AK2724" i="1"/>
  <c r="AJ2724" i="1"/>
  <c r="X2724" i="1"/>
  <c r="W2724" i="1"/>
  <c r="V2724" i="1"/>
  <c r="Z2724" i="1" s="1"/>
  <c r="U2724" i="1"/>
  <c r="O2724" i="1"/>
  <c r="AD2724" i="1" s="1"/>
  <c r="AE2724" i="1" s="1"/>
  <c r="AN2723" i="1"/>
  <c r="AK2723" i="1"/>
  <c r="AJ2723" i="1"/>
  <c r="X2723" i="1"/>
  <c r="W2723" i="1"/>
  <c r="V2723" i="1"/>
  <c r="Z2723" i="1" s="1"/>
  <c r="U2723" i="1"/>
  <c r="O2723" i="1"/>
  <c r="AD2723" i="1" s="1"/>
  <c r="AE2723" i="1" s="1"/>
  <c r="AN2722" i="1"/>
  <c r="AK2722" i="1"/>
  <c r="AJ2722" i="1"/>
  <c r="X2722" i="1"/>
  <c r="W2722" i="1"/>
  <c r="V2722" i="1"/>
  <c r="Z2722" i="1" s="1"/>
  <c r="U2722" i="1"/>
  <c r="O2722" i="1"/>
  <c r="AD2722" i="1" s="1"/>
  <c r="AE2722" i="1" s="1"/>
  <c r="AN2721" i="1"/>
  <c r="AK2721" i="1"/>
  <c r="AJ2721" i="1"/>
  <c r="X2721" i="1"/>
  <c r="W2721" i="1"/>
  <c r="V2721" i="1"/>
  <c r="Z2721" i="1" s="1"/>
  <c r="U2721" i="1"/>
  <c r="O2721" i="1"/>
  <c r="AD2721" i="1" s="1"/>
  <c r="AE2721" i="1" s="1"/>
  <c r="AN2720" i="1"/>
  <c r="AK2720" i="1"/>
  <c r="AJ2720" i="1"/>
  <c r="X2720" i="1"/>
  <c r="W2720" i="1"/>
  <c r="V2720" i="1"/>
  <c r="Z2720" i="1" s="1"/>
  <c r="U2720" i="1"/>
  <c r="O2720" i="1"/>
  <c r="AD2720" i="1" s="1"/>
  <c r="AE2720" i="1" s="1"/>
  <c r="AN2719" i="1"/>
  <c r="AK2719" i="1"/>
  <c r="AJ2719" i="1"/>
  <c r="X2719" i="1"/>
  <c r="W2719" i="1"/>
  <c r="V2719" i="1"/>
  <c r="Z2719" i="1" s="1"/>
  <c r="U2719" i="1"/>
  <c r="O2719" i="1"/>
  <c r="AD2719" i="1" s="1"/>
  <c r="AE2719" i="1" s="1"/>
  <c r="AN2718" i="1"/>
  <c r="AK2718" i="1"/>
  <c r="AJ2718" i="1"/>
  <c r="X2718" i="1"/>
  <c r="W2718" i="1"/>
  <c r="V2718" i="1"/>
  <c r="Z2718" i="1" s="1"/>
  <c r="U2718" i="1"/>
  <c r="O2718" i="1"/>
  <c r="AD2718" i="1" s="1"/>
  <c r="AE2718" i="1" s="1"/>
  <c r="AN2717" i="1"/>
  <c r="AK2717" i="1"/>
  <c r="AJ2717" i="1"/>
  <c r="X2717" i="1"/>
  <c r="W2717" i="1"/>
  <c r="V2717" i="1"/>
  <c r="Z2717" i="1" s="1"/>
  <c r="U2717" i="1"/>
  <c r="O2717" i="1"/>
  <c r="AD2717" i="1" s="1"/>
  <c r="AE2717" i="1" s="1"/>
  <c r="AN2716" i="1"/>
  <c r="AK2716" i="1"/>
  <c r="AJ2716" i="1"/>
  <c r="X2716" i="1"/>
  <c r="W2716" i="1"/>
  <c r="V2716" i="1"/>
  <c r="Z2716" i="1" s="1"/>
  <c r="U2716" i="1"/>
  <c r="O2716" i="1"/>
  <c r="AD2716" i="1" s="1"/>
  <c r="AE2716" i="1" s="1"/>
  <c r="AN2715" i="1"/>
  <c r="AK2715" i="1"/>
  <c r="AJ2715" i="1"/>
  <c r="X2715" i="1"/>
  <c r="W2715" i="1"/>
  <c r="V2715" i="1"/>
  <c r="Z2715" i="1" s="1"/>
  <c r="U2715" i="1"/>
  <c r="O2715" i="1"/>
  <c r="AD2715" i="1" s="1"/>
  <c r="AE2715" i="1" s="1"/>
  <c r="AN2714" i="1"/>
  <c r="AK2714" i="1"/>
  <c r="AJ2714" i="1"/>
  <c r="X2714" i="1"/>
  <c r="W2714" i="1"/>
  <c r="V2714" i="1"/>
  <c r="Z2714" i="1" s="1"/>
  <c r="U2714" i="1"/>
  <c r="O2714" i="1"/>
  <c r="AD2714" i="1" s="1"/>
  <c r="AE2714" i="1" s="1"/>
  <c r="AN2713" i="1"/>
  <c r="AK2713" i="1"/>
  <c r="AJ2713" i="1"/>
  <c r="X2713" i="1"/>
  <c r="W2713" i="1"/>
  <c r="V2713" i="1"/>
  <c r="Z2713" i="1" s="1"/>
  <c r="U2713" i="1"/>
  <c r="O2713" i="1"/>
  <c r="AD2713" i="1" s="1"/>
  <c r="AE2713" i="1" s="1"/>
  <c r="AN2712" i="1"/>
  <c r="AK2712" i="1"/>
  <c r="AJ2712" i="1"/>
  <c r="X2712" i="1"/>
  <c r="W2712" i="1"/>
  <c r="V2712" i="1"/>
  <c r="Z2712" i="1" s="1"/>
  <c r="U2712" i="1"/>
  <c r="O2712" i="1"/>
  <c r="AD2712" i="1" s="1"/>
  <c r="AE2712" i="1" s="1"/>
  <c r="AN2711" i="1"/>
  <c r="AK2711" i="1"/>
  <c r="AJ2711" i="1"/>
  <c r="X2711" i="1"/>
  <c r="W2711" i="1"/>
  <c r="V2711" i="1"/>
  <c r="Z2711" i="1" s="1"/>
  <c r="U2711" i="1"/>
  <c r="O2711" i="1"/>
  <c r="AD2711" i="1" s="1"/>
  <c r="AE2711" i="1" s="1"/>
  <c r="AN2710" i="1"/>
  <c r="AK2710" i="1"/>
  <c r="AJ2710" i="1"/>
  <c r="X2710" i="1"/>
  <c r="W2710" i="1"/>
  <c r="V2710" i="1"/>
  <c r="Z2710" i="1" s="1"/>
  <c r="U2710" i="1"/>
  <c r="O2710" i="1"/>
  <c r="AD2710" i="1" s="1"/>
  <c r="AE2710" i="1" s="1"/>
  <c r="AN2709" i="1"/>
  <c r="AK2709" i="1"/>
  <c r="AJ2709" i="1"/>
  <c r="X2709" i="1"/>
  <c r="W2709" i="1"/>
  <c r="V2709" i="1"/>
  <c r="Z2709" i="1" s="1"/>
  <c r="U2709" i="1"/>
  <c r="O2709" i="1"/>
  <c r="AD2709" i="1" s="1"/>
  <c r="AE2709" i="1" s="1"/>
  <c r="AN2708" i="1"/>
  <c r="AK2708" i="1"/>
  <c r="AJ2708" i="1"/>
  <c r="X2708" i="1"/>
  <c r="W2708" i="1"/>
  <c r="V2708" i="1"/>
  <c r="Z2708" i="1" s="1"/>
  <c r="U2708" i="1"/>
  <c r="O2708" i="1"/>
  <c r="AD2708" i="1" s="1"/>
  <c r="AE2708" i="1" s="1"/>
  <c r="AN2707" i="1"/>
  <c r="AK2707" i="1"/>
  <c r="AJ2707" i="1"/>
  <c r="X2707" i="1"/>
  <c r="W2707" i="1"/>
  <c r="V2707" i="1"/>
  <c r="Z2707" i="1" s="1"/>
  <c r="U2707" i="1"/>
  <c r="O2707" i="1"/>
  <c r="AD2707" i="1" s="1"/>
  <c r="AE2707" i="1" s="1"/>
  <c r="AN2706" i="1"/>
  <c r="AK2706" i="1"/>
  <c r="AJ2706" i="1"/>
  <c r="X2706" i="1"/>
  <c r="W2706" i="1"/>
  <c r="V2706" i="1"/>
  <c r="Z2706" i="1" s="1"/>
  <c r="U2706" i="1"/>
  <c r="O2706" i="1"/>
  <c r="AD2706" i="1" s="1"/>
  <c r="AE2706" i="1" s="1"/>
  <c r="AN2705" i="1"/>
  <c r="AK2705" i="1"/>
  <c r="AJ2705" i="1"/>
  <c r="X2705" i="1"/>
  <c r="W2705" i="1"/>
  <c r="V2705" i="1"/>
  <c r="Z2705" i="1" s="1"/>
  <c r="U2705" i="1"/>
  <c r="O2705" i="1"/>
  <c r="AD2705" i="1" s="1"/>
  <c r="AE2705" i="1" s="1"/>
  <c r="AN2704" i="1"/>
  <c r="AK2704" i="1"/>
  <c r="AJ2704" i="1"/>
  <c r="X2704" i="1"/>
  <c r="W2704" i="1"/>
  <c r="V2704" i="1"/>
  <c r="Z2704" i="1" s="1"/>
  <c r="U2704" i="1"/>
  <c r="O2704" i="1"/>
  <c r="AD2704" i="1" s="1"/>
  <c r="AE2704" i="1" s="1"/>
  <c r="AN2703" i="1"/>
  <c r="AK2703" i="1"/>
  <c r="AJ2703" i="1"/>
  <c r="X2703" i="1"/>
  <c r="W2703" i="1"/>
  <c r="V2703" i="1"/>
  <c r="Z2703" i="1" s="1"/>
  <c r="U2703" i="1"/>
  <c r="O2703" i="1"/>
  <c r="AD2703" i="1" s="1"/>
  <c r="AE2703" i="1" s="1"/>
  <c r="AN2702" i="1"/>
  <c r="AK2702" i="1"/>
  <c r="AJ2702" i="1"/>
  <c r="X2702" i="1"/>
  <c r="W2702" i="1"/>
  <c r="V2702" i="1"/>
  <c r="Z2702" i="1" s="1"/>
  <c r="U2702" i="1"/>
  <c r="O2702" i="1"/>
  <c r="AD2702" i="1" s="1"/>
  <c r="AE2702" i="1" s="1"/>
  <c r="AN2701" i="1"/>
  <c r="AK2701" i="1"/>
  <c r="AJ2701" i="1"/>
  <c r="X2701" i="1"/>
  <c r="W2701" i="1"/>
  <c r="V2701" i="1"/>
  <c r="Z2701" i="1" s="1"/>
  <c r="U2701" i="1"/>
  <c r="O2701" i="1"/>
  <c r="AD2701" i="1" s="1"/>
  <c r="AE2701" i="1" s="1"/>
  <c r="AN2700" i="1"/>
  <c r="AK2700" i="1"/>
  <c r="AJ2700" i="1"/>
  <c r="X2700" i="1"/>
  <c r="W2700" i="1"/>
  <c r="V2700" i="1"/>
  <c r="Z2700" i="1" s="1"/>
  <c r="U2700" i="1"/>
  <c r="O2700" i="1"/>
  <c r="AD2700" i="1" s="1"/>
  <c r="AE2700" i="1" s="1"/>
  <c r="AN2699" i="1"/>
  <c r="AK2699" i="1"/>
  <c r="AJ2699" i="1"/>
  <c r="X2699" i="1"/>
  <c r="W2699" i="1"/>
  <c r="V2699" i="1"/>
  <c r="Z2699" i="1" s="1"/>
  <c r="U2699" i="1"/>
  <c r="O2699" i="1"/>
  <c r="AD2699" i="1" s="1"/>
  <c r="AE2699" i="1" s="1"/>
  <c r="AN2698" i="1"/>
  <c r="AK2698" i="1"/>
  <c r="AJ2698" i="1"/>
  <c r="X2698" i="1"/>
  <c r="W2698" i="1"/>
  <c r="V2698" i="1"/>
  <c r="Z2698" i="1" s="1"/>
  <c r="U2698" i="1"/>
  <c r="O2698" i="1"/>
  <c r="AD2698" i="1" s="1"/>
  <c r="AE2698" i="1" s="1"/>
  <c r="AN2697" i="1"/>
  <c r="AK2697" i="1"/>
  <c r="AJ2697" i="1"/>
  <c r="X2697" i="1"/>
  <c r="W2697" i="1"/>
  <c r="V2697" i="1"/>
  <c r="Z2697" i="1" s="1"/>
  <c r="U2697" i="1"/>
  <c r="O2697" i="1"/>
  <c r="AD2697" i="1" s="1"/>
  <c r="AE2697" i="1" s="1"/>
  <c r="AN2696" i="1"/>
  <c r="AK2696" i="1"/>
  <c r="AJ2696" i="1"/>
  <c r="X2696" i="1"/>
  <c r="W2696" i="1"/>
  <c r="V2696" i="1"/>
  <c r="Z2696" i="1" s="1"/>
  <c r="U2696" i="1"/>
  <c r="O2696" i="1"/>
  <c r="AD2696" i="1" s="1"/>
  <c r="AE2696" i="1" s="1"/>
  <c r="AN2695" i="1"/>
  <c r="AK2695" i="1"/>
  <c r="AJ2695" i="1"/>
  <c r="X2695" i="1"/>
  <c r="W2695" i="1"/>
  <c r="V2695" i="1"/>
  <c r="Z2695" i="1" s="1"/>
  <c r="U2695" i="1"/>
  <c r="O2695" i="1"/>
  <c r="AD2695" i="1" s="1"/>
  <c r="AE2695" i="1" s="1"/>
  <c r="AN2694" i="1"/>
  <c r="AK2694" i="1"/>
  <c r="AJ2694" i="1"/>
  <c r="X2694" i="1"/>
  <c r="W2694" i="1"/>
  <c r="V2694" i="1"/>
  <c r="Z2694" i="1" s="1"/>
  <c r="U2694" i="1"/>
  <c r="O2694" i="1"/>
  <c r="AD2694" i="1" s="1"/>
  <c r="AE2694" i="1" s="1"/>
  <c r="AN2693" i="1"/>
  <c r="AK2693" i="1"/>
  <c r="AJ2693" i="1"/>
  <c r="X2693" i="1"/>
  <c r="W2693" i="1"/>
  <c r="V2693" i="1"/>
  <c r="Z2693" i="1" s="1"/>
  <c r="U2693" i="1"/>
  <c r="O2693" i="1"/>
  <c r="AD2693" i="1" s="1"/>
  <c r="AE2693" i="1" s="1"/>
  <c r="AN2692" i="1"/>
  <c r="AK2692" i="1"/>
  <c r="AJ2692" i="1"/>
  <c r="X2692" i="1"/>
  <c r="W2692" i="1"/>
  <c r="V2692" i="1"/>
  <c r="Z2692" i="1" s="1"/>
  <c r="U2692" i="1"/>
  <c r="O2692" i="1"/>
  <c r="AD2692" i="1" s="1"/>
  <c r="AE2692" i="1" s="1"/>
  <c r="AN2691" i="1"/>
  <c r="AK2691" i="1"/>
  <c r="AJ2691" i="1"/>
  <c r="X2691" i="1"/>
  <c r="W2691" i="1"/>
  <c r="V2691" i="1"/>
  <c r="Z2691" i="1" s="1"/>
  <c r="U2691" i="1"/>
  <c r="O2691" i="1"/>
  <c r="AD2691" i="1" s="1"/>
  <c r="AE2691" i="1" s="1"/>
  <c r="AN2690" i="1"/>
  <c r="AK2690" i="1"/>
  <c r="AJ2690" i="1"/>
  <c r="X2690" i="1"/>
  <c r="W2690" i="1"/>
  <c r="V2690" i="1"/>
  <c r="Z2690" i="1" s="1"/>
  <c r="U2690" i="1"/>
  <c r="O2690" i="1"/>
  <c r="AD2690" i="1" s="1"/>
  <c r="AE2690" i="1" s="1"/>
  <c r="AN2689" i="1"/>
  <c r="AK2689" i="1"/>
  <c r="AJ2689" i="1"/>
  <c r="X2689" i="1"/>
  <c r="W2689" i="1"/>
  <c r="V2689" i="1"/>
  <c r="Z2689" i="1" s="1"/>
  <c r="U2689" i="1"/>
  <c r="O2689" i="1"/>
  <c r="AD2689" i="1" s="1"/>
  <c r="AE2689" i="1" s="1"/>
  <c r="AN2688" i="1"/>
  <c r="AK2688" i="1"/>
  <c r="AJ2688" i="1"/>
  <c r="X2688" i="1"/>
  <c r="W2688" i="1"/>
  <c r="V2688" i="1"/>
  <c r="Z2688" i="1" s="1"/>
  <c r="U2688" i="1"/>
  <c r="O2688" i="1"/>
  <c r="AD2688" i="1" s="1"/>
  <c r="AE2688" i="1" s="1"/>
  <c r="AN2687" i="1"/>
  <c r="AK2687" i="1"/>
  <c r="AJ2687" i="1"/>
  <c r="X2687" i="1"/>
  <c r="W2687" i="1"/>
  <c r="V2687" i="1"/>
  <c r="Z2687" i="1" s="1"/>
  <c r="U2687" i="1"/>
  <c r="O2687" i="1"/>
  <c r="AD2687" i="1" s="1"/>
  <c r="AE2687" i="1" s="1"/>
  <c r="AN2686" i="1"/>
  <c r="AK2686" i="1"/>
  <c r="AJ2686" i="1"/>
  <c r="X2686" i="1"/>
  <c r="W2686" i="1"/>
  <c r="V2686" i="1"/>
  <c r="Z2686" i="1" s="1"/>
  <c r="U2686" i="1"/>
  <c r="O2686" i="1"/>
  <c r="AD2686" i="1" s="1"/>
  <c r="AE2686" i="1" s="1"/>
  <c r="AN2685" i="1"/>
  <c r="AK2685" i="1"/>
  <c r="AJ2685" i="1"/>
  <c r="X2685" i="1"/>
  <c r="W2685" i="1"/>
  <c r="V2685" i="1"/>
  <c r="Z2685" i="1" s="1"/>
  <c r="U2685" i="1"/>
  <c r="O2685" i="1"/>
  <c r="AD2685" i="1" s="1"/>
  <c r="AE2685" i="1" s="1"/>
  <c r="AN2684" i="1"/>
  <c r="AK2684" i="1"/>
  <c r="AJ2684" i="1"/>
  <c r="X2684" i="1"/>
  <c r="W2684" i="1"/>
  <c r="V2684" i="1"/>
  <c r="Z2684" i="1" s="1"/>
  <c r="U2684" i="1"/>
  <c r="O2684" i="1"/>
  <c r="AD2684" i="1" s="1"/>
  <c r="AE2684" i="1" s="1"/>
  <c r="AN2683" i="1"/>
  <c r="AK2683" i="1"/>
  <c r="AJ2683" i="1"/>
  <c r="X2683" i="1"/>
  <c r="W2683" i="1"/>
  <c r="V2683" i="1"/>
  <c r="Z2683" i="1" s="1"/>
  <c r="U2683" i="1"/>
  <c r="O2683" i="1"/>
  <c r="AD2683" i="1" s="1"/>
  <c r="AE2683" i="1" s="1"/>
  <c r="AN2682" i="1"/>
  <c r="AK2682" i="1"/>
  <c r="AJ2682" i="1"/>
  <c r="X2682" i="1"/>
  <c r="W2682" i="1"/>
  <c r="V2682" i="1"/>
  <c r="Z2682" i="1" s="1"/>
  <c r="U2682" i="1"/>
  <c r="O2682" i="1"/>
  <c r="AD2682" i="1" s="1"/>
  <c r="AE2682" i="1" s="1"/>
  <c r="AN2681" i="1"/>
  <c r="AK2681" i="1"/>
  <c r="AJ2681" i="1"/>
  <c r="X2681" i="1"/>
  <c r="W2681" i="1"/>
  <c r="V2681" i="1"/>
  <c r="Z2681" i="1" s="1"/>
  <c r="U2681" i="1"/>
  <c r="O2681" i="1"/>
  <c r="AD2681" i="1" s="1"/>
  <c r="AE2681" i="1" s="1"/>
  <c r="AN2680" i="1"/>
  <c r="AK2680" i="1"/>
  <c r="AJ2680" i="1"/>
  <c r="X2680" i="1"/>
  <c r="W2680" i="1"/>
  <c r="V2680" i="1"/>
  <c r="Z2680" i="1" s="1"/>
  <c r="U2680" i="1"/>
  <c r="O2680" i="1"/>
  <c r="AD2680" i="1" s="1"/>
  <c r="AE2680" i="1" s="1"/>
  <c r="AN2679" i="1"/>
  <c r="AK2679" i="1"/>
  <c r="AJ2679" i="1"/>
  <c r="X2679" i="1"/>
  <c r="W2679" i="1"/>
  <c r="V2679" i="1"/>
  <c r="Z2679" i="1" s="1"/>
  <c r="U2679" i="1"/>
  <c r="O2679" i="1"/>
  <c r="AD2679" i="1" s="1"/>
  <c r="AE2679" i="1" s="1"/>
  <c r="AN2678" i="1"/>
  <c r="AK2678" i="1"/>
  <c r="AJ2678" i="1"/>
  <c r="X2678" i="1"/>
  <c r="W2678" i="1"/>
  <c r="V2678" i="1"/>
  <c r="Z2678" i="1" s="1"/>
  <c r="U2678" i="1"/>
  <c r="O2678" i="1"/>
  <c r="AD2678" i="1" s="1"/>
  <c r="AE2678" i="1" s="1"/>
  <c r="AN2677" i="1"/>
  <c r="AK2677" i="1"/>
  <c r="AJ2677" i="1"/>
  <c r="X2677" i="1"/>
  <c r="W2677" i="1"/>
  <c r="V2677" i="1"/>
  <c r="Z2677" i="1" s="1"/>
  <c r="U2677" i="1"/>
  <c r="O2677" i="1"/>
  <c r="AD2677" i="1" s="1"/>
  <c r="AE2677" i="1" s="1"/>
  <c r="AN2676" i="1"/>
  <c r="AK2676" i="1"/>
  <c r="AJ2676" i="1"/>
  <c r="X2676" i="1"/>
  <c r="W2676" i="1"/>
  <c r="V2676" i="1"/>
  <c r="Z2676" i="1" s="1"/>
  <c r="U2676" i="1"/>
  <c r="O2676" i="1"/>
  <c r="AD2676" i="1" s="1"/>
  <c r="AE2676" i="1" s="1"/>
  <c r="AN2675" i="1"/>
  <c r="AK2675" i="1"/>
  <c r="AJ2675" i="1"/>
  <c r="X2675" i="1"/>
  <c r="W2675" i="1"/>
  <c r="V2675" i="1"/>
  <c r="Z2675" i="1" s="1"/>
  <c r="U2675" i="1"/>
  <c r="O2675" i="1"/>
  <c r="AD2675" i="1" s="1"/>
  <c r="AE2675" i="1" s="1"/>
  <c r="AN2674" i="1"/>
  <c r="AK2674" i="1"/>
  <c r="AJ2674" i="1"/>
  <c r="X2674" i="1"/>
  <c r="W2674" i="1"/>
  <c r="V2674" i="1"/>
  <c r="Z2674" i="1" s="1"/>
  <c r="U2674" i="1"/>
  <c r="O2674" i="1"/>
  <c r="AD2674" i="1" s="1"/>
  <c r="AE2674" i="1" s="1"/>
  <c r="AN2673" i="1"/>
  <c r="AK2673" i="1"/>
  <c r="AJ2673" i="1"/>
  <c r="X2673" i="1"/>
  <c r="W2673" i="1"/>
  <c r="V2673" i="1"/>
  <c r="Z2673" i="1" s="1"/>
  <c r="U2673" i="1"/>
  <c r="O2673" i="1"/>
  <c r="AD2673" i="1" s="1"/>
  <c r="AE2673" i="1" s="1"/>
  <c r="AN2672" i="1"/>
  <c r="AK2672" i="1"/>
  <c r="AJ2672" i="1"/>
  <c r="X2672" i="1"/>
  <c r="W2672" i="1"/>
  <c r="V2672" i="1"/>
  <c r="Z2672" i="1" s="1"/>
  <c r="U2672" i="1"/>
  <c r="O2672" i="1"/>
  <c r="AD2672" i="1" s="1"/>
  <c r="AE2672" i="1" s="1"/>
  <c r="AN2671" i="1"/>
  <c r="AK2671" i="1"/>
  <c r="AJ2671" i="1"/>
  <c r="X2671" i="1"/>
  <c r="W2671" i="1"/>
  <c r="V2671" i="1"/>
  <c r="Z2671" i="1" s="1"/>
  <c r="U2671" i="1"/>
  <c r="O2671" i="1"/>
  <c r="AD2671" i="1" s="1"/>
  <c r="AE2671" i="1" s="1"/>
  <c r="AN2670" i="1"/>
  <c r="AK2670" i="1"/>
  <c r="AJ2670" i="1"/>
  <c r="X2670" i="1"/>
  <c r="W2670" i="1"/>
  <c r="V2670" i="1"/>
  <c r="Z2670" i="1" s="1"/>
  <c r="U2670" i="1"/>
  <c r="O2670" i="1"/>
  <c r="AD2670" i="1" s="1"/>
  <c r="AE2670" i="1" s="1"/>
  <c r="AN2669" i="1"/>
  <c r="AK2669" i="1"/>
  <c r="AJ2669" i="1"/>
  <c r="X2669" i="1"/>
  <c r="W2669" i="1"/>
  <c r="V2669" i="1"/>
  <c r="Z2669" i="1" s="1"/>
  <c r="U2669" i="1"/>
  <c r="O2669" i="1"/>
  <c r="AD2669" i="1" s="1"/>
  <c r="AE2669" i="1" s="1"/>
  <c r="AN2668" i="1"/>
  <c r="AK2668" i="1"/>
  <c r="AJ2668" i="1"/>
  <c r="X2668" i="1"/>
  <c r="W2668" i="1"/>
  <c r="V2668" i="1"/>
  <c r="Z2668" i="1" s="1"/>
  <c r="U2668" i="1"/>
  <c r="O2668" i="1"/>
  <c r="AD2668" i="1" s="1"/>
  <c r="AE2668" i="1" s="1"/>
  <c r="AN2667" i="1"/>
  <c r="AK2667" i="1"/>
  <c r="AJ2667" i="1"/>
  <c r="X2667" i="1"/>
  <c r="W2667" i="1"/>
  <c r="V2667" i="1"/>
  <c r="Z2667" i="1" s="1"/>
  <c r="U2667" i="1"/>
  <c r="O2667" i="1"/>
  <c r="AD2667" i="1" s="1"/>
  <c r="AE2667" i="1" s="1"/>
  <c r="AN2666" i="1"/>
  <c r="AK2666" i="1"/>
  <c r="AJ2666" i="1"/>
  <c r="X2666" i="1"/>
  <c r="W2666" i="1"/>
  <c r="V2666" i="1"/>
  <c r="Z2666" i="1" s="1"/>
  <c r="U2666" i="1"/>
  <c r="O2666" i="1"/>
  <c r="AD2666" i="1" s="1"/>
  <c r="AE2666" i="1" s="1"/>
  <c r="AN2665" i="1"/>
  <c r="AK2665" i="1"/>
  <c r="AJ2665" i="1"/>
  <c r="X2665" i="1"/>
  <c r="W2665" i="1"/>
  <c r="V2665" i="1"/>
  <c r="Z2665" i="1" s="1"/>
  <c r="U2665" i="1"/>
  <c r="O2665" i="1"/>
  <c r="AD2665" i="1" s="1"/>
  <c r="AE2665" i="1" s="1"/>
  <c r="AN2664" i="1"/>
  <c r="AK2664" i="1"/>
  <c r="AJ2664" i="1"/>
  <c r="X2664" i="1"/>
  <c r="W2664" i="1"/>
  <c r="V2664" i="1"/>
  <c r="Z2664" i="1" s="1"/>
  <c r="U2664" i="1"/>
  <c r="O2664" i="1"/>
  <c r="AD2664" i="1" s="1"/>
  <c r="AE2664" i="1" s="1"/>
  <c r="AN2663" i="1"/>
  <c r="AK2663" i="1"/>
  <c r="AJ2663" i="1"/>
  <c r="X2663" i="1"/>
  <c r="W2663" i="1"/>
  <c r="V2663" i="1"/>
  <c r="Z2663" i="1" s="1"/>
  <c r="U2663" i="1"/>
  <c r="O2663" i="1"/>
  <c r="AD2663" i="1" s="1"/>
  <c r="AE2663" i="1" s="1"/>
  <c r="AN2662" i="1"/>
  <c r="AK2662" i="1"/>
  <c r="AJ2662" i="1"/>
  <c r="X2662" i="1"/>
  <c r="W2662" i="1"/>
  <c r="V2662" i="1"/>
  <c r="Z2662" i="1" s="1"/>
  <c r="U2662" i="1"/>
  <c r="O2662" i="1"/>
  <c r="AD2662" i="1" s="1"/>
  <c r="AE2662" i="1" s="1"/>
  <c r="AN2661" i="1"/>
  <c r="AK2661" i="1"/>
  <c r="AJ2661" i="1"/>
  <c r="X2661" i="1"/>
  <c r="W2661" i="1"/>
  <c r="V2661" i="1"/>
  <c r="Z2661" i="1" s="1"/>
  <c r="U2661" i="1"/>
  <c r="O2661" i="1"/>
  <c r="AD2661" i="1" s="1"/>
  <c r="AE2661" i="1" s="1"/>
  <c r="AN2660" i="1"/>
  <c r="AK2660" i="1"/>
  <c r="AJ2660" i="1"/>
  <c r="X2660" i="1"/>
  <c r="W2660" i="1"/>
  <c r="V2660" i="1"/>
  <c r="Z2660" i="1" s="1"/>
  <c r="U2660" i="1"/>
  <c r="O2660" i="1"/>
  <c r="AD2660" i="1" s="1"/>
  <c r="AE2660" i="1" s="1"/>
  <c r="AN2659" i="1"/>
  <c r="AK2659" i="1"/>
  <c r="AJ2659" i="1"/>
  <c r="X2659" i="1"/>
  <c r="W2659" i="1"/>
  <c r="V2659" i="1"/>
  <c r="Z2659" i="1" s="1"/>
  <c r="U2659" i="1"/>
  <c r="O2659" i="1"/>
  <c r="AD2659" i="1" s="1"/>
  <c r="AE2659" i="1" s="1"/>
  <c r="AN2658" i="1"/>
  <c r="AK2658" i="1"/>
  <c r="AJ2658" i="1"/>
  <c r="X2658" i="1"/>
  <c r="W2658" i="1"/>
  <c r="V2658" i="1"/>
  <c r="Z2658" i="1" s="1"/>
  <c r="U2658" i="1"/>
  <c r="O2658" i="1"/>
  <c r="AD2658" i="1" s="1"/>
  <c r="AE2658" i="1" s="1"/>
  <c r="AN2657" i="1"/>
  <c r="AK2657" i="1"/>
  <c r="AJ2657" i="1"/>
  <c r="X2657" i="1"/>
  <c r="W2657" i="1"/>
  <c r="V2657" i="1"/>
  <c r="Z2657" i="1" s="1"/>
  <c r="U2657" i="1"/>
  <c r="O2657" i="1"/>
  <c r="AD2657" i="1" s="1"/>
  <c r="AE2657" i="1" s="1"/>
  <c r="AN2656" i="1"/>
  <c r="AK2656" i="1"/>
  <c r="AJ2656" i="1"/>
  <c r="X2656" i="1"/>
  <c r="W2656" i="1"/>
  <c r="V2656" i="1"/>
  <c r="Z2656" i="1" s="1"/>
  <c r="U2656" i="1"/>
  <c r="O2656" i="1"/>
  <c r="AD2656" i="1" s="1"/>
  <c r="AE2656" i="1" s="1"/>
  <c r="AN2655" i="1"/>
  <c r="AK2655" i="1"/>
  <c r="AJ2655" i="1"/>
  <c r="X2655" i="1"/>
  <c r="W2655" i="1"/>
  <c r="V2655" i="1"/>
  <c r="Z2655" i="1" s="1"/>
  <c r="U2655" i="1"/>
  <c r="O2655" i="1"/>
  <c r="AD2655" i="1" s="1"/>
  <c r="AE2655" i="1" s="1"/>
  <c r="AN2654" i="1"/>
  <c r="AK2654" i="1"/>
  <c r="AJ2654" i="1"/>
  <c r="X2654" i="1"/>
  <c r="W2654" i="1"/>
  <c r="V2654" i="1"/>
  <c r="Z2654" i="1" s="1"/>
  <c r="U2654" i="1"/>
  <c r="O2654" i="1"/>
  <c r="AD2654" i="1" s="1"/>
  <c r="AE2654" i="1" s="1"/>
  <c r="AN2653" i="1"/>
  <c r="AK2653" i="1"/>
  <c r="AJ2653" i="1"/>
  <c r="X2653" i="1"/>
  <c r="W2653" i="1"/>
  <c r="V2653" i="1"/>
  <c r="Z2653" i="1" s="1"/>
  <c r="U2653" i="1"/>
  <c r="O2653" i="1"/>
  <c r="AD2653" i="1" s="1"/>
  <c r="AE2653" i="1" s="1"/>
  <c r="AN2652" i="1"/>
  <c r="AK2652" i="1"/>
  <c r="AJ2652" i="1"/>
  <c r="X2652" i="1"/>
  <c r="W2652" i="1"/>
  <c r="V2652" i="1"/>
  <c r="Z2652" i="1" s="1"/>
  <c r="U2652" i="1"/>
  <c r="O2652" i="1"/>
  <c r="AD2652" i="1" s="1"/>
  <c r="AE2652" i="1" s="1"/>
  <c r="AN2651" i="1"/>
  <c r="AK2651" i="1"/>
  <c r="AJ2651" i="1"/>
  <c r="X2651" i="1"/>
  <c r="W2651" i="1"/>
  <c r="V2651" i="1"/>
  <c r="Z2651" i="1" s="1"/>
  <c r="U2651" i="1"/>
  <c r="O2651" i="1"/>
  <c r="AD2651" i="1" s="1"/>
  <c r="AE2651" i="1" s="1"/>
  <c r="AN2650" i="1"/>
  <c r="AK2650" i="1"/>
  <c r="AJ2650" i="1"/>
  <c r="X2650" i="1"/>
  <c r="W2650" i="1"/>
  <c r="V2650" i="1"/>
  <c r="Z2650" i="1" s="1"/>
  <c r="U2650" i="1"/>
  <c r="O2650" i="1"/>
  <c r="AD2650" i="1" s="1"/>
  <c r="AE2650" i="1" s="1"/>
  <c r="AN2649" i="1"/>
  <c r="AK2649" i="1"/>
  <c r="AJ2649" i="1"/>
  <c r="X2649" i="1"/>
  <c r="W2649" i="1"/>
  <c r="V2649" i="1"/>
  <c r="Z2649" i="1" s="1"/>
  <c r="U2649" i="1"/>
  <c r="O2649" i="1"/>
  <c r="AD2649" i="1" s="1"/>
  <c r="AE2649" i="1" s="1"/>
  <c r="AN2648" i="1"/>
  <c r="AK2648" i="1"/>
  <c r="AJ2648" i="1"/>
  <c r="X2648" i="1"/>
  <c r="W2648" i="1"/>
  <c r="V2648" i="1"/>
  <c r="Z2648" i="1" s="1"/>
  <c r="U2648" i="1"/>
  <c r="O2648" i="1"/>
  <c r="AD2648" i="1" s="1"/>
  <c r="AE2648" i="1" s="1"/>
  <c r="AN2647" i="1"/>
  <c r="AK2647" i="1"/>
  <c r="AJ2647" i="1"/>
  <c r="X2647" i="1"/>
  <c r="W2647" i="1"/>
  <c r="V2647" i="1"/>
  <c r="Z2647" i="1" s="1"/>
  <c r="U2647" i="1"/>
  <c r="O2647" i="1"/>
  <c r="AD2647" i="1" s="1"/>
  <c r="AE2647" i="1" s="1"/>
  <c r="AN2646" i="1"/>
  <c r="AK2646" i="1"/>
  <c r="AJ2646" i="1"/>
  <c r="X2646" i="1"/>
  <c r="W2646" i="1"/>
  <c r="V2646" i="1"/>
  <c r="Z2646" i="1" s="1"/>
  <c r="U2646" i="1"/>
  <c r="O2646" i="1"/>
  <c r="AD2646" i="1" s="1"/>
  <c r="AE2646" i="1" s="1"/>
  <c r="AN2645" i="1"/>
  <c r="AK2645" i="1"/>
  <c r="AJ2645" i="1"/>
  <c r="X2645" i="1"/>
  <c r="W2645" i="1"/>
  <c r="V2645" i="1"/>
  <c r="Z2645" i="1" s="1"/>
  <c r="U2645" i="1"/>
  <c r="O2645" i="1"/>
  <c r="AD2645" i="1" s="1"/>
  <c r="AE2645" i="1" s="1"/>
  <c r="AN2644" i="1"/>
  <c r="AK2644" i="1"/>
  <c r="AJ2644" i="1"/>
  <c r="X2644" i="1"/>
  <c r="W2644" i="1"/>
  <c r="V2644" i="1"/>
  <c r="Z2644" i="1" s="1"/>
  <c r="U2644" i="1"/>
  <c r="O2644" i="1"/>
  <c r="AD2644" i="1" s="1"/>
  <c r="AE2644" i="1" s="1"/>
  <c r="AN2643" i="1"/>
  <c r="AK2643" i="1"/>
  <c r="AJ2643" i="1"/>
  <c r="X2643" i="1"/>
  <c r="W2643" i="1"/>
  <c r="V2643" i="1"/>
  <c r="Z2643" i="1" s="1"/>
  <c r="U2643" i="1"/>
  <c r="O2643" i="1"/>
  <c r="AD2643" i="1" s="1"/>
  <c r="AE2643" i="1" s="1"/>
  <c r="AN2642" i="1"/>
  <c r="AK2642" i="1"/>
  <c r="AJ2642" i="1"/>
  <c r="X2642" i="1"/>
  <c r="W2642" i="1"/>
  <c r="V2642" i="1"/>
  <c r="Z2642" i="1" s="1"/>
  <c r="U2642" i="1"/>
  <c r="O2642" i="1"/>
  <c r="AD2642" i="1" s="1"/>
  <c r="AE2642" i="1" s="1"/>
  <c r="AN2641" i="1"/>
  <c r="AK2641" i="1"/>
  <c r="AJ2641" i="1"/>
  <c r="X2641" i="1"/>
  <c r="W2641" i="1"/>
  <c r="V2641" i="1"/>
  <c r="Z2641" i="1" s="1"/>
  <c r="U2641" i="1"/>
  <c r="O2641" i="1"/>
  <c r="AD2641" i="1" s="1"/>
  <c r="AE2641" i="1" s="1"/>
  <c r="AN2640" i="1"/>
  <c r="AK2640" i="1"/>
  <c r="AJ2640" i="1"/>
  <c r="X2640" i="1"/>
  <c r="W2640" i="1"/>
  <c r="V2640" i="1"/>
  <c r="Z2640" i="1" s="1"/>
  <c r="U2640" i="1"/>
  <c r="O2640" i="1"/>
  <c r="AD2640" i="1" s="1"/>
  <c r="AE2640" i="1" s="1"/>
  <c r="AN2639" i="1"/>
  <c r="AK2639" i="1"/>
  <c r="AJ2639" i="1"/>
  <c r="X2639" i="1"/>
  <c r="W2639" i="1"/>
  <c r="V2639" i="1"/>
  <c r="Z2639" i="1" s="1"/>
  <c r="U2639" i="1"/>
  <c r="O2639" i="1"/>
  <c r="AD2639" i="1" s="1"/>
  <c r="AE2639" i="1" s="1"/>
  <c r="AN2638" i="1"/>
  <c r="AK2638" i="1"/>
  <c r="AJ2638" i="1"/>
  <c r="X2638" i="1"/>
  <c r="W2638" i="1"/>
  <c r="V2638" i="1"/>
  <c r="Z2638" i="1" s="1"/>
  <c r="U2638" i="1"/>
  <c r="O2638" i="1"/>
  <c r="AD2638" i="1" s="1"/>
  <c r="AE2638" i="1" s="1"/>
  <c r="AN2637" i="1"/>
  <c r="AK2637" i="1"/>
  <c r="AJ2637" i="1"/>
  <c r="X2637" i="1"/>
  <c r="W2637" i="1"/>
  <c r="V2637" i="1"/>
  <c r="Z2637" i="1" s="1"/>
  <c r="U2637" i="1"/>
  <c r="O2637" i="1"/>
  <c r="AD2637" i="1" s="1"/>
  <c r="AE2637" i="1" s="1"/>
  <c r="AN2636" i="1"/>
  <c r="AK2636" i="1"/>
  <c r="AJ2636" i="1"/>
  <c r="X2636" i="1"/>
  <c r="W2636" i="1"/>
  <c r="V2636" i="1"/>
  <c r="Z2636" i="1" s="1"/>
  <c r="U2636" i="1"/>
  <c r="O2636" i="1"/>
  <c r="AD2636" i="1" s="1"/>
  <c r="AE2636" i="1" s="1"/>
  <c r="AN2635" i="1"/>
  <c r="AK2635" i="1"/>
  <c r="AJ2635" i="1"/>
  <c r="X2635" i="1"/>
  <c r="W2635" i="1"/>
  <c r="V2635" i="1"/>
  <c r="Z2635" i="1" s="1"/>
  <c r="U2635" i="1"/>
  <c r="O2635" i="1"/>
  <c r="AD2635" i="1" s="1"/>
  <c r="AE2635" i="1" s="1"/>
  <c r="AN2634" i="1"/>
  <c r="AK2634" i="1"/>
  <c r="AJ2634" i="1"/>
  <c r="X2634" i="1"/>
  <c r="W2634" i="1"/>
  <c r="V2634" i="1"/>
  <c r="Z2634" i="1" s="1"/>
  <c r="U2634" i="1"/>
  <c r="O2634" i="1"/>
  <c r="AD2634" i="1" s="1"/>
  <c r="AE2634" i="1" s="1"/>
  <c r="AN2633" i="1"/>
  <c r="AK2633" i="1"/>
  <c r="AJ2633" i="1"/>
  <c r="X2633" i="1"/>
  <c r="W2633" i="1"/>
  <c r="V2633" i="1"/>
  <c r="Z2633" i="1" s="1"/>
  <c r="U2633" i="1"/>
  <c r="O2633" i="1"/>
  <c r="AD2633" i="1" s="1"/>
  <c r="AE2633" i="1" s="1"/>
  <c r="AN2632" i="1"/>
  <c r="AK2632" i="1"/>
  <c r="AJ2632" i="1"/>
  <c r="X2632" i="1"/>
  <c r="W2632" i="1"/>
  <c r="V2632" i="1"/>
  <c r="Z2632" i="1" s="1"/>
  <c r="U2632" i="1"/>
  <c r="O2632" i="1"/>
  <c r="AD2632" i="1" s="1"/>
  <c r="AE2632" i="1" s="1"/>
  <c r="AN2631" i="1"/>
  <c r="AK2631" i="1"/>
  <c r="AJ2631" i="1"/>
  <c r="X2631" i="1"/>
  <c r="W2631" i="1"/>
  <c r="V2631" i="1"/>
  <c r="Z2631" i="1" s="1"/>
  <c r="U2631" i="1"/>
  <c r="O2631" i="1"/>
  <c r="AD2631" i="1" s="1"/>
  <c r="AE2631" i="1" s="1"/>
  <c r="AN2630" i="1"/>
  <c r="AK2630" i="1"/>
  <c r="AJ2630" i="1"/>
  <c r="X2630" i="1"/>
  <c r="W2630" i="1"/>
  <c r="V2630" i="1"/>
  <c r="Z2630" i="1" s="1"/>
  <c r="U2630" i="1"/>
  <c r="O2630" i="1"/>
  <c r="AD2630" i="1" s="1"/>
  <c r="AE2630" i="1" s="1"/>
  <c r="AN2629" i="1"/>
  <c r="AK2629" i="1"/>
  <c r="AJ2629" i="1"/>
  <c r="X2629" i="1"/>
  <c r="W2629" i="1"/>
  <c r="V2629" i="1"/>
  <c r="Z2629" i="1" s="1"/>
  <c r="U2629" i="1"/>
  <c r="O2629" i="1"/>
  <c r="AD2629" i="1" s="1"/>
  <c r="AE2629" i="1" s="1"/>
  <c r="AN2628" i="1"/>
  <c r="AK2628" i="1"/>
  <c r="AJ2628" i="1"/>
  <c r="X2628" i="1"/>
  <c r="W2628" i="1"/>
  <c r="V2628" i="1"/>
  <c r="Z2628" i="1" s="1"/>
  <c r="U2628" i="1"/>
  <c r="O2628" i="1"/>
  <c r="AD2628" i="1" s="1"/>
  <c r="AE2628" i="1" s="1"/>
  <c r="AN2627" i="1"/>
  <c r="AK2627" i="1"/>
  <c r="AJ2627" i="1"/>
  <c r="X2627" i="1"/>
  <c r="W2627" i="1"/>
  <c r="V2627" i="1"/>
  <c r="Z2627" i="1" s="1"/>
  <c r="U2627" i="1"/>
  <c r="O2627" i="1"/>
  <c r="AD2627" i="1" s="1"/>
  <c r="AE2627" i="1" s="1"/>
  <c r="AN2626" i="1"/>
  <c r="AK2626" i="1"/>
  <c r="AJ2626" i="1"/>
  <c r="X2626" i="1"/>
  <c r="W2626" i="1"/>
  <c r="V2626" i="1"/>
  <c r="Z2626" i="1" s="1"/>
  <c r="U2626" i="1"/>
  <c r="O2626" i="1"/>
  <c r="AD2626" i="1" s="1"/>
  <c r="AE2626" i="1" s="1"/>
  <c r="AN2625" i="1"/>
  <c r="AK2625" i="1"/>
  <c r="AJ2625" i="1"/>
  <c r="X2625" i="1"/>
  <c r="W2625" i="1"/>
  <c r="V2625" i="1"/>
  <c r="Z2625" i="1" s="1"/>
  <c r="U2625" i="1"/>
  <c r="O2625" i="1"/>
  <c r="AD2625" i="1" s="1"/>
  <c r="AE2625" i="1" s="1"/>
  <c r="AN2624" i="1"/>
  <c r="AK2624" i="1"/>
  <c r="AJ2624" i="1"/>
  <c r="X2624" i="1"/>
  <c r="W2624" i="1"/>
  <c r="V2624" i="1"/>
  <c r="Z2624" i="1" s="1"/>
  <c r="U2624" i="1"/>
  <c r="O2624" i="1"/>
  <c r="AD2624" i="1" s="1"/>
  <c r="AE2624" i="1" s="1"/>
  <c r="AN2623" i="1"/>
  <c r="AK2623" i="1"/>
  <c r="AJ2623" i="1"/>
  <c r="X2623" i="1"/>
  <c r="W2623" i="1"/>
  <c r="V2623" i="1"/>
  <c r="Z2623" i="1" s="1"/>
  <c r="U2623" i="1"/>
  <c r="O2623" i="1"/>
  <c r="AD2623" i="1" s="1"/>
  <c r="AE2623" i="1" s="1"/>
  <c r="AN2622" i="1"/>
  <c r="AK2622" i="1"/>
  <c r="AJ2622" i="1"/>
  <c r="X2622" i="1"/>
  <c r="W2622" i="1"/>
  <c r="V2622" i="1"/>
  <c r="Z2622" i="1" s="1"/>
  <c r="U2622" i="1"/>
  <c r="O2622" i="1"/>
  <c r="AD2622" i="1" s="1"/>
  <c r="AE2622" i="1" s="1"/>
  <c r="AN2621" i="1"/>
  <c r="AK2621" i="1"/>
  <c r="AJ2621" i="1"/>
  <c r="X2621" i="1"/>
  <c r="W2621" i="1"/>
  <c r="V2621" i="1"/>
  <c r="Z2621" i="1" s="1"/>
  <c r="U2621" i="1"/>
  <c r="O2621" i="1"/>
  <c r="AD2621" i="1" s="1"/>
  <c r="AE2621" i="1" s="1"/>
  <c r="AN2620" i="1"/>
  <c r="AK2620" i="1"/>
  <c r="AJ2620" i="1"/>
  <c r="X2620" i="1"/>
  <c r="W2620" i="1"/>
  <c r="V2620" i="1"/>
  <c r="Z2620" i="1" s="1"/>
  <c r="U2620" i="1"/>
  <c r="O2620" i="1"/>
  <c r="AD2620" i="1" s="1"/>
  <c r="AE2620" i="1" s="1"/>
  <c r="AN2619" i="1"/>
  <c r="AK2619" i="1"/>
  <c r="AJ2619" i="1"/>
  <c r="X2619" i="1"/>
  <c r="W2619" i="1"/>
  <c r="V2619" i="1"/>
  <c r="Z2619" i="1" s="1"/>
  <c r="U2619" i="1"/>
  <c r="O2619" i="1"/>
  <c r="AD2619" i="1" s="1"/>
  <c r="AE2619" i="1" s="1"/>
  <c r="AN2618" i="1"/>
  <c r="AK2618" i="1"/>
  <c r="AJ2618" i="1"/>
  <c r="X2618" i="1"/>
  <c r="W2618" i="1"/>
  <c r="V2618" i="1"/>
  <c r="Z2618" i="1" s="1"/>
  <c r="U2618" i="1"/>
  <c r="O2618" i="1"/>
  <c r="AD2618" i="1" s="1"/>
  <c r="AE2618" i="1" s="1"/>
  <c r="AN2617" i="1"/>
  <c r="AK2617" i="1"/>
  <c r="AJ2617" i="1"/>
  <c r="X2617" i="1"/>
  <c r="W2617" i="1"/>
  <c r="V2617" i="1"/>
  <c r="Z2617" i="1" s="1"/>
  <c r="U2617" i="1"/>
  <c r="O2617" i="1"/>
  <c r="AD2617" i="1" s="1"/>
  <c r="AE2617" i="1" s="1"/>
  <c r="AN2616" i="1"/>
  <c r="AK2616" i="1"/>
  <c r="AJ2616" i="1"/>
  <c r="X2616" i="1"/>
  <c r="W2616" i="1"/>
  <c r="V2616" i="1"/>
  <c r="Z2616" i="1" s="1"/>
  <c r="U2616" i="1"/>
  <c r="O2616" i="1"/>
  <c r="AD2616" i="1" s="1"/>
  <c r="AE2616" i="1" s="1"/>
  <c r="AN2615" i="1"/>
  <c r="AK2615" i="1"/>
  <c r="AJ2615" i="1"/>
  <c r="X2615" i="1"/>
  <c r="W2615" i="1"/>
  <c r="V2615" i="1"/>
  <c r="Z2615" i="1" s="1"/>
  <c r="U2615" i="1"/>
  <c r="O2615" i="1"/>
  <c r="AD2615" i="1" s="1"/>
  <c r="AE2615" i="1" s="1"/>
  <c r="AN2614" i="1"/>
  <c r="AK2614" i="1"/>
  <c r="AJ2614" i="1"/>
  <c r="X2614" i="1"/>
  <c r="W2614" i="1"/>
  <c r="V2614" i="1"/>
  <c r="Z2614" i="1" s="1"/>
  <c r="U2614" i="1"/>
  <c r="O2614" i="1"/>
  <c r="AD2614" i="1" s="1"/>
  <c r="AE2614" i="1" s="1"/>
  <c r="AN2613" i="1"/>
  <c r="AK2613" i="1"/>
  <c r="AJ2613" i="1"/>
  <c r="X2613" i="1"/>
  <c r="W2613" i="1"/>
  <c r="V2613" i="1"/>
  <c r="Z2613" i="1" s="1"/>
  <c r="U2613" i="1"/>
  <c r="O2613" i="1"/>
  <c r="AD2613" i="1" s="1"/>
  <c r="AE2613" i="1" s="1"/>
  <c r="AN2612" i="1"/>
  <c r="AK2612" i="1"/>
  <c r="AJ2612" i="1"/>
  <c r="X2612" i="1"/>
  <c r="W2612" i="1"/>
  <c r="V2612" i="1"/>
  <c r="Z2612" i="1" s="1"/>
  <c r="U2612" i="1"/>
  <c r="O2612" i="1"/>
  <c r="AD2612" i="1" s="1"/>
  <c r="AE2612" i="1" s="1"/>
  <c r="AN2611" i="1"/>
  <c r="AK2611" i="1"/>
  <c r="AJ2611" i="1"/>
  <c r="X2611" i="1"/>
  <c r="W2611" i="1"/>
  <c r="V2611" i="1"/>
  <c r="Z2611" i="1" s="1"/>
  <c r="U2611" i="1"/>
  <c r="O2611" i="1"/>
  <c r="AD2611" i="1" s="1"/>
  <c r="AE2611" i="1" s="1"/>
  <c r="AN2610" i="1"/>
  <c r="AK2610" i="1"/>
  <c r="AJ2610" i="1"/>
  <c r="X2610" i="1"/>
  <c r="W2610" i="1"/>
  <c r="V2610" i="1"/>
  <c r="Z2610" i="1" s="1"/>
  <c r="U2610" i="1"/>
  <c r="O2610" i="1"/>
  <c r="AD2610" i="1" s="1"/>
  <c r="AE2610" i="1" s="1"/>
  <c r="AN2609" i="1"/>
  <c r="AK2609" i="1"/>
  <c r="AJ2609" i="1"/>
  <c r="X2609" i="1"/>
  <c r="W2609" i="1"/>
  <c r="V2609" i="1"/>
  <c r="Z2609" i="1" s="1"/>
  <c r="U2609" i="1"/>
  <c r="O2609" i="1"/>
  <c r="AD2609" i="1" s="1"/>
  <c r="AE2609" i="1" s="1"/>
  <c r="AN2608" i="1"/>
  <c r="AK2608" i="1"/>
  <c r="AJ2608" i="1"/>
  <c r="X2608" i="1"/>
  <c r="W2608" i="1"/>
  <c r="V2608" i="1"/>
  <c r="Z2608" i="1" s="1"/>
  <c r="U2608" i="1"/>
  <c r="O2608" i="1"/>
  <c r="AD2608" i="1" s="1"/>
  <c r="AE2608" i="1" s="1"/>
  <c r="AN2607" i="1"/>
  <c r="AK2607" i="1"/>
  <c r="AJ2607" i="1"/>
  <c r="X2607" i="1"/>
  <c r="W2607" i="1"/>
  <c r="V2607" i="1"/>
  <c r="Z2607" i="1" s="1"/>
  <c r="U2607" i="1"/>
  <c r="O2607" i="1"/>
  <c r="AD2607" i="1" s="1"/>
  <c r="AE2607" i="1" s="1"/>
  <c r="AN2606" i="1"/>
  <c r="AK2606" i="1"/>
  <c r="AJ2606" i="1"/>
  <c r="X2606" i="1"/>
  <c r="W2606" i="1"/>
  <c r="V2606" i="1"/>
  <c r="Z2606" i="1" s="1"/>
  <c r="U2606" i="1"/>
  <c r="O2606" i="1"/>
  <c r="AD2606" i="1" s="1"/>
  <c r="AE2606" i="1" s="1"/>
  <c r="AN2605" i="1"/>
  <c r="AK2605" i="1"/>
  <c r="AJ2605" i="1"/>
  <c r="X2605" i="1"/>
  <c r="W2605" i="1"/>
  <c r="V2605" i="1"/>
  <c r="Z2605" i="1" s="1"/>
  <c r="U2605" i="1"/>
  <c r="O2605" i="1"/>
  <c r="AD2605" i="1" s="1"/>
  <c r="AE2605" i="1" s="1"/>
  <c r="AN2604" i="1"/>
  <c r="AK2604" i="1"/>
  <c r="AJ2604" i="1"/>
  <c r="X2604" i="1"/>
  <c r="W2604" i="1"/>
  <c r="V2604" i="1"/>
  <c r="Z2604" i="1" s="1"/>
  <c r="U2604" i="1"/>
  <c r="O2604" i="1"/>
  <c r="AD2604" i="1" s="1"/>
  <c r="AE2604" i="1" s="1"/>
  <c r="AN2603" i="1"/>
  <c r="AK2603" i="1"/>
  <c r="AJ2603" i="1"/>
  <c r="X2603" i="1"/>
  <c r="W2603" i="1"/>
  <c r="V2603" i="1"/>
  <c r="Z2603" i="1" s="1"/>
  <c r="U2603" i="1"/>
  <c r="O2603" i="1"/>
  <c r="AD2603" i="1" s="1"/>
  <c r="AE2603" i="1" s="1"/>
  <c r="AN2602" i="1"/>
  <c r="AK2602" i="1"/>
  <c r="AJ2602" i="1"/>
  <c r="X2602" i="1"/>
  <c r="W2602" i="1"/>
  <c r="V2602" i="1"/>
  <c r="Z2602" i="1" s="1"/>
  <c r="U2602" i="1"/>
  <c r="O2602" i="1"/>
  <c r="AD2602" i="1" s="1"/>
  <c r="AE2602" i="1" s="1"/>
  <c r="AN2601" i="1"/>
  <c r="AK2601" i="1"/>
  <c r="AJ2601" i="1"/>
  <c r="X2601" i="1"/>
  <c r="W2601" i="1"/>
  <c r="V2601" i="1"/>
  <c r="Z2601" i="1" s="1"/>
  <c r="U2601" i="1"/>
  <c r="O2601" i="1"/>
  <c r="AD2601" i="1" s="1"/>
  <c r="AE2601" i="1" s="1"/>
  <c r="AN2600" i="1"/>
  <c r="AK2600" i="1"/>
  <c r="AJ2600" i="1"/>
  <c r="X2600" i="1"/>
  <c r="W2600" i="1"/>
  <c r="V2600" i="1"/>
  <c r="Z2600" i="1" s="1"/>
  <c r="U2600" i="1"/>
  <c r="O2600" i="1"/>
  <c r="AD2600" i="1" s="1"/>
  <c r="AE2600" i="1" s="1"/>
  <c r="AN2599" i="1"/>
  <c r="AK2599" i="1"/>
  <c r="AJ2599" i="1"/>
  <c r="X2599" i="1"/>
  <c r="W2599" i="1"/>
  <c r="V2599" i="1"/>
  <c r="Z2599" i="1" s="1"/>
  <c r="U2599" i="1"/>
  <c r="O2599" i="1"/>
  <c r="AD2599" i="1" s="1"/>
  <c r="AE2599" i="1" s="1"/>
  <c r="AN2598" i="1"/>
  <c r="AK2598" i="1"/>
  <c r="AJ2598" i="1"/>
  <c r="X2598" i="1"/>
  <c r="W2598" i="1"/>
  <c r="V2598" i="1"/>
  <c r="Z2598" i="1" s="1"/>
  <c r="U2598" i="1"/>
  <c r="O2598" i="1"/>
  <c r="AD2598" i="1" s="1"/>
  <c r="AE2598" i="1" s="1"/>
  <c r="AN2597" i="1"/>
  <c r="AK2597" i="1"/>
  <c r="AJ2597" i="1"/>
  <c r="X2597" i="1"/>
  <c r="W2597" i="1"/>
  <c r="V2597" i="1"/>
  <c r="Z2597" i="1" s="1"/>
  <c r="U2597" i="1"/>
  <c r="O2597" i="1"/>
  <c r="AD2597" i="1" s="1"/>
  <c r="AE2597" i="1" s="1"/>
  <c r="AN2596" i="1"/>
  <c r="AK2596" i="1"/>
  <c r="AJ2596" i="1"/>
  <c r="X2596" i="1"/>
  <c r="W2596" i="1"/>
  <c r="V2596" i="1"/>
  <c r="Z2596" i="1" s="1"/>
  <c r="U2596" i="1"/>
  <c r="O2596" i="1"/>
  <c r="AD2596" i="1" s="1"/>
  <c r="AE2596" i="1" s="1"/>
  <c r="AN2595" i="1"/>
  <c r="AK2595" i="1"/>
  <c r="AJ2595" i="1"/>
  <c r="X2595" i="1"/>
  <c r="W2595" i="1"/>
  <c r="V2595" i="1"/>
  <c r="Z2595" i="1" s="1"/>
  <c r="U2595" i="1"/>
  <c r="O2595" i="1"/>
  <c r="AD2595" i="1" s="1"/>
  <c r="AE2595" i="1" s="1"/>
  <c r="AN2594" i="1"/>
  <c r="AK2594" i="1"/>
  <c r="AJ2594" i="1"/>
  <c r="X2594" i="1"/>
  <c r="W2594" i="1"/>
  <c r="V2594" i="1"/>
  <c r="Z2594" i="1" s="1"/>
  <c r="U2594" i="1"/>
  <c r="O2594" i="1"/>
  <c r="AD2594" i="1" s="1"/>
  <c r="AE2594" i="1" s="1"/>
  <c r="AN2593" i="1"/>
  <c r="AK2593" i="1"/>
  <c r="AJ2593" i="1"/>
  <c r="X2593" i="1"/>
  <c r="W2593" i="1"/>
  <c r="V2593" i="1"/>
  <c r="Z2593" i="1" s="1"/>
  <c r="U2593" i="1"/>
  <c r="O2593" i="1"/>
  <c r="AD2593" i="1" s="1"/>
  <c r="AE2593" i="1" s="1"/>
  <c r="AN2592" i="1"/>
  <c r="AK2592" i="1"/>
  <c r="AJ2592" i="1"/>
  <c r="X2592" i="1"/>
  <c r="W2592" i="1"/>
  <c r="V2592" i="1"/>
  <c r="Z2592" i="1" s="1"/>
  <c r="U2592" i="1"/>
  <c r="O2592" i="1"/>
  <c r="AD2592" i="1" s="1"/>
  <c r="AE2592" i="1" s="1"/>
  <c r="AN2591" i="1"/>
  <c r="AK2591" i="1"/>
  <c r="AJ2591" i="1"/>
  <c r="X2591" i="1"/>
  <c r="W2591" i="1"/>
  <c r="V2591" i="1"/>
  <c r="Z2591" i="1" s="1"/>
  <c r="U2591" i="1"/>
  <c r="O2591" i="1"/>
  <c r="AD2591" i="1" s="1"/>
  <c r="AE2591" i="1" s="1"/>
  <c r="AN2590" i="1"/>
  <c r="AK2590" i="1"/>
  <c r="AJ2590" i="1"/>
  <c r="X2590" i="1"/>
  <c r="W2590" i="1"/>
  <c r="V2590" i="1"/>
  <c r="Z2590" i="1" s="1"/>
  <c r="U2590" i="1"/>
  <c r="O2590" i="1"/>
  <c r="AD2590" i="1" s="1"/>
  <c r="AE2590" i="1" s="1"/>
  <c r="AN2589" i="1"/>
  <c r="AK2589" i="1"/>
  <c r="AJ2589" i="1"/>
  <c r="X2589" i="1"/>
  <c r="W2589" i="1"/>
  <c r="V2589" i="1"/>
  <c r="Z2589" i="1" s="1"/>
  <c r="U2589" i="1"/>
  <c r="O2589" i="1"/>
  <c r="AD2589" i="1" s="1"/>
  <c r="AE2589" i="1" s="1"/>
  <c r="AN2588" i="1"/>
  <c r="AK2588" i="1"/>
  <c r="AJ2588" i="1"/>
  <c r="X2588" i="1"/>
  <c r="W2588" i="1"/>
  <c r="V2588" i="1"/>
  <c r="Z2588" i="1" s="1"/>
  <c r="U2588" i="1"/>
  <c r="O2588" i="1"/>
  <c r="AD2588" i="1" s="1"/>
  <c r="AE2588" i="1" s="1"/>
  <c r="AN2587" i="1"/>
  <c r="AK2587" i="1"/>
  <c r="AJ2587" i="1"/>
  <c r="X2587" i="1"/>
  <c r="W2587" i="1"/>
  <c r="V2587" i="1"/>
  <c r="Z2587" i="1" s="1"/>
  <c r="U2587" i="1"/>
  <c r="O2587" i="1"/>
  <c r="AD2587" i="1" s="1"/>
  <c r="AE2587" i="1" s="1"/>
  <c r="AN2586" i="1"/>
  <c r="AK2586" i="1"/>
  <c r="AJ2586" i="1"/>
  <c r="X2586" i="1"/>
  <c r="W2586" i="1"/>
  <c r="V2586" i="1"/>
  <c r="Z2586" i="1" s="1"/>
  <c r="U2586" i="1"/>
  <c r="O2586" i="1"/>
  <c r="AD2586" i="1" s="1"/>
  <c r="AE2586" i="1" s="1"/>
  <c r="AN2585" i="1"/>
  <c r="AK2585" i="1"/>
  <c r="AJ2585" i="1"/>
  <c r="X2585" i="1"/>
  <c r="W2585" i="1"/>
  <c r="V2585" i="1"/>
  <c r="Z2585" i="1" s="1"/>
  <c r="U2585" i="1"/>
  <c r="O2585" i="1"/>
  <c r="AD2585" i="1" s="1"/>
  <c r="AE2585" i="1" s="1"/>
  <c r="AN2584" i="1"/>
  <c r="AK2584" i="1"/>
  <c r="AJ2584" i="1"/>
  <c r="X2584" i="1"/>
  <c r="W2584" i="1"/>
  <c r="V2584" i="1"/>
  <c r="Z2584" i="1" s="1"/>
  <c r="U2584" i="1"/>
  <c r="O2584" i="1"/>
  <c r="AD2584" i="1" s="1"/>
  <c r="AE2584" i="1" s="1"/>
  <c r="AN2583" i="1"/>
  <c r="AK2583" i="1"/>
  <c r="AJ2583" i="1"/>
  <c r="X2583" i="1"/>
  <c r="W2583" i="1"/>
  <c r="V2583" i="1"/>
  <c r="Z2583" i="1" s="1"/>
  <c r="U2583" i="1"/>
  <c r="O2583" i="1"/>
  <c r="AD2583" i="1" s="1"/>
  <c r="AE2583" i="1" s="1"/>
  <c r="AN2582" i="1"/>
  <c r="AK2582" i="1"/>
  <c r="AJ2582" i="1"/>
  <c r="X2582" i="1"/>
  <c r="W2582" i="1"/>
  <c r="V2582" i="1"/>
  <c r="Z2582" i="1" s="1"/>
  <c r="U2582" i="1"/>
  <c r="O2582" i="1"/>
  <c r="AD2582" i="1" s="1"/>
  <c r="AE2582" i="1" s="1"/>
  <c r="AN2581" i="1"/>
  <c r="AK2581" i="1"/>
  <c r="AJ2581" i="1"/>
  <c r="X2581" i="1"/>
  <c r="W2581" i="1"/>
  <c r="V2581" i="1"/>
  <c r="Z2581" i="1" s="1"/>
  <c r="U2581" i="1"/>
  <c r="O2581" i="1"/>
  <c r="AD2581" i="1" s="1"/>
  <c r="AE2581" i="1" s="1"/>
  <c r="AN2580" i="1"/>
  <c r="AK2580" i="1"/>
  <c r="AJ2580" i="1"/>
  <c r="X2580" i="1"/>
  <c r="W2580" i="1"/>
  <c r="V2580" i="1"/>
  <c r="Z2580" i="1" s="1"/>
  <c r="U2580" i="1"/>
  <c r="O2580" i="1"/>
  <c r="AD2580" i="1" s="1"/>
  <c r="AE2580" i="1" s="1"/>
  <c r="AN2579" i="1"/>
  <c r="AK2579" i="1"/>
  <c r="AJ2579" i="1"/>
  <c r="X2579" i="1"/>
  <c r="W2579" i="1"/>
  <c r="V2579" i="1"/>
  <c r="Z2579" i="1" s="1"/>
  <c r="U2579" i="1"/>
  <c r="O2579" i="1"/>
  <c r="AD2579" i="1" s="1"/>
  <c r="AE2579" i="1" s="1"/>
  <c r="AN2578" i="1"/>
  <c r="AK2578" i="1"/>
  <c r="AJ2578" i="1"/>
  <c r="X2578" i="1"/>
  <c r="W2578" i="1"/>
  <c r="V2578" i="1"/>
  <c r="Z2578" i="1" s="1"/>
  <c r="U2578" i="1"/>
  <c r="O2578" i="1"/>
  <c r="AD2578" i="1" s="1"/>
  <c r="AE2578" i="1" s="1"/>
  <c r="AN2577" i="1"/>
  <c r="AK2577" i="1"/>
  <c r="AJ2577" i="1"/>
  <c r="X2577" i="1"/>
  <c r="W2577" i="1"/>
  <c r="V2577" i="1"/>
  <c r="Z2577" i="1" s="1"/>
  <c r="U2577" i="1"/>
  <c r="O2577" i="1"/>
  <c r="AD2577" i="1" s="1"/>
  <c r="AE2577" i="1" s="1"/>
  <c r="AN2576" i="1"/>
  <c r="AK2576" i="1"/>
  <c r="AJ2576" i="1"/>
  <c r="X2576" i="1"/>
  <c r="W2576" i="1"/>
  <c r="V2576" i="1"/>
  <c r="Z2576" i="1" s="1"/>
  <c r="U2576" i="1"/>
  <c r="O2576" i="1"/>
  <c r="AD2576" i="1" s="1"/>
  <c r="AE2576" i="1" s="1"/>
  <c r="AN2575" i="1"/>
  <c r="AK2575" i="1"/>
  <c r="AJ2575" i="1"/>
  <c r="X2575" i="1"/>
  <c r="W2575" i="1"/>
  <c r="V2575" i="1"/>
  <c r="Z2575" i="1" s="1"/>
  <c r="U2575" i="1"/>
  <c r="O2575" i="1"/>
  <c r="AD2575" i="1" s="1"/>
  <c r="AE2575" i="1" s="1"/>
  <c r="AN2574" i="1"/>
  <c r="AK2574" i="1"/>
  <c r="AJ2574" i="1"/>
  <c r="X2574" i="1"/>
  <c r="W2574" i="1"/>
  <c r="V2574" i="1"/>
  <c r="Z2574" i="1" s="1"/>
  <c r="U2574" i="1"/>
  <c r="O2574" i="1"/>
  <c r="AD2574" i="1" s="1"/>
  <c r="AE2574" i="1" s="1"/>
  <c r="AN2573" i="1"/>
  <c r="AK2573" i="1"/>
  <c r="AJ2573" i="1"/>
  <c r="X2573" i="1"/>
  <c r="W2573" i="1"/>
  <c r="V2573" i="1"/>
  <c r="Z2573" i="1" s="1"/>
  <c r="U2573" i="1"/>
  <c r="O2573" i="1"/>
  <c r="AD2573" i="1" s="1"/>
  <c r="AE2573" i="1" s="1"/>
  <c r="AN2572" i="1"/>
  <c r="AK2572" i="1"/>
  <c r="AJ2572" i="1"/>
  <c r="X2572" i="1"/>
  <c r="W2572" i="1"/>
  <c r="V2572" i="1"/>
  <c r="Z2572" i="1" s="1"/>
  <c r="U2572" i="1"/>
  <c r="O2572" i="1"/>
  <c r="AD2572" i="1" s="1"/>
  <c r="AE2572" i="1" s="1"/>
  <c r="AN2571" i="1"/>
  <c r="AK2571" i="1"/>
  <c r="AJ2571" i="1"/>
  <c r="X2571" i="1"/>
  <c r="W2571" i="1"/>
  <c r="V2571" i="1"/>
  <c r="Z2571" i="1" s="1"/>
  <c r="U2571" i="1"/>
  <c r="O2571" i="1"/>
  <c r="AD2571" i="1" s="1"/>
  <c r="AE2571" i="1" s="1"/>
  <c r="AN2570" i="1"/>
  <c r="AK2570" i="1"/>
  <c r="AJ2570" i="1"/>
  <c r="X2570" i="1"/>
  <c r="W2570" i="1"/>
  <c r="V2570" i="1"/>
  <c r="Z2570" i="1" s="1"/>
  <c r="U2570" i="1"/>
  <c r="O2570" i="1"/>
  <c r="AD2570" i="1" s="1"/>
  <c r="AE2570" i="1" s="1"/>
  <c r="AN2569" i="1"/>
  <c r="AK2569" i="1"/>
  <c r="AJ2569" i="1"/>
  <c r="X2569" i="1"/>
  <c r="W2569" i="1"/>
  <c r="V2569" i="1"/>
  <c r="Z2569" i="1" s="1"/>
  <c r="U2569" i="1"/>
  <c r="O2569" i="1"/>
  <c r="AD2569" i="1" s="1"/>
  <c r="AE2569" i="1" s="1"/>
  <c r="AN2568" i="1"/>
  <c r="AK2568" i="1"/>
  <c r="AJ2568" i="1"/>
  <c r="X2568" i="1"/>
  <c r="W2568" i="1"/>
  <c r="V2568" i="1"/>
  <c r="Z2568" i="1" s="1"/>
  <c r="U2568" i="1"/>
  <c r="O2568" i="1"/>
  <c r="AD2568" i="1" s="1"/>
  <c r="AE2568" i="1" s="1"/>
  <c r="AN2567" i="1"/>
  <c r="AK2567" i="1"/>
  <c r="AJ2567" i="1"/>
  <c r="X2567" i="1"/>
  <c r="W2567" i="1"/>
  <c r="V2567" i="1"/>
  <c r="Z2567" i="1" s="1"/>
  <c r="U2567" i="1"/>
  <c r="O2567" i="1"/>
  <c r="AD2567" i="1" s="1"/>
  <c r="AE2567" i="1" s="1"/>
  <c r="AN2566" i="1"/>
  <c r="AK2566" i="1"/>
  <c r="AJ2566" i="1"/>
  <c r="X2566" i="1"/>
  <c r="W2566" i="1"/>
  <c r="V2566" i="1"/>
  <c r="Z2566" i="1" s="1"/>
  <c r="U2566" i="1"/>
  <c r="O2566" i="1"/>
  <c r="AD2566" i="1" s="1"/>
  <c r="AE2566" i="1" s="1"/>
  <c r="AN2565" i="1"/>
  <c r="AK2565" i="1"/>
  <c r="AJ2565" i="1"/>
  <c r="X2565" i="1"/>
  <c r="W2565" i="1"/>
  <c r="V2565" i="1"/>
  <c r="Z2565" i="1" s="1"/>
  <c r="U2565" i="1"/>
  <c r="O2565" i="1"/>
  <c r="AD2565" i="1" s="1"/>
  <c r="AE2565" i="1" s="1"/>
  <c r="AN2564" i="1"/>
  <c r="AK2564" i="1"/>
  <c r="AJ2564" i="1"/>
  <c r="X2564" i="1"/>
  <c r="W2564" i="1"/>
  <c r="V2564" i="1"/>
  <c r="Z2564" i="1" s="1"/>
  <c r="U2564" i="1"/>
  <c r="O2564" i="1"/>
  <c r="AD2564" i="1" s="1"/>
  <c r="AE2564" i="1" s="1"/>
  <c r="AN2563" i="1"/>
  <c r="AK2563" i="1"/>
  <c r="AJ2563" i="1"/>
  <c r="X2563" i="1"/>
  <c r="W2563" i="1"/>
  <c r="V2563" i="1"/>
  <c r="Z2563" i="1" s="1"/>
  <c r="U2563" i="1"/>
  <c r="O2563" i="1"/>
  <c r="AD2563" i="1" s="1"/>
  <c r="AE2563" i="1" s="1"/>
  <c r="AN2562" i="1"/>
  <c r="AK2562" i="1"/>
  <c r="AJ2562" i="1"/>
  <c r="X2562" i="1"/>
  <c r="W2562" i="1"/>
  <c r="V2562" i="1"/>
  <c r="Z2562" i="1" s="1"/>
  <c r="U2562" i="1"/>
  <c r="O2562" i="1"/>
  <c r="AD2562" i="1" s="1"/>
  <c r="AE2562" i="1" s="1"/>
  <c r="AN2561" i="1"/>
  <c r="AK2561" i="1"/>
  <c r="AJ2561" i="1"/>
  <c r="X2561" i="1"/>
  <c r="W2561" i="1"/>
  <c r="V2561" i="1"/>
  <c r="Z2561" i="1" s="1"/>
  <c r="U2561" i="1"/>
  <c r="O2561" i="1"/>
  <c r="AD2561" i="1" s="1"/>
  <c r="AE2561" i="1" s="1"/>
  <c r="AN2560" i="1"/>
  <c r="AK2560" i="1"/>
  <c r="AJ2560" i="1"/>
  <c r="X2560" i="1"/>
  <c r="W2560" i="1"/>
  <c r="V2560" i="1"/>
  <c r="Z2560" i="1" s="1"/>
  <c r="U2560" i="1"/>
  <c r="O2560" i="1"/>
  <c r="AD2560" i="1" s="1"/>
  <c r="AE2560" i="1" s="1"/>
  <c r="AN2559" i="1"/>
  <c r="AK2559" i="1"/>
  <c r="AJ2559" i="1"/>
  <c r="X2559" i="1"/>
  <c r="W2559" i="1"/>
  <c r="V2559" i="1"/>
  <c r="Z2559" i="1" s="1"/>
  <c r="U2559" i="1"/>
  <c r="O2559" i="1"/>
  <c r="AD2559" i="1" s="1"/>
  <c r="AE2559" i="1" s="1"/>
  <c r="AN2558" i="1"/>
  <c r="AK2558" i="1"/>
  <c r="AJ2558" i="1"/>
  <c r="X2558" i="1"/>
  <c r="W2558" i="1"/>
  <c r="V2558" i="1"/>
  <c r="Z2558" i="1" s="1"/>
  <c r="U2558" i="1"/>
  <c r="O2558" i="1"/>
  <c r="AD2558" i="1" s="1"/>
  <c r="AE2558" i="1" s="1"/>
  <c r="AN2557" i="1"/>
  <c r="AK2557" i="1"/>
  <c r="AJ2557" i="1"/>
  <c r="X2557" i="1"/>
  <c r="W2557" i="1"/>
  <c r="V2557" i="1"/>
  <c r="Z2557" i="1" s="1"/>
  <c r="U2557" i="1"/>
  <c r="O2557" i="1"/>
  <c r="AD2557" i="1" s="1"/>
  <c r="AE2557" i="1" s="1"/>
  <c r="AN2556" i="1"/>
  <c r="AK2556" i="1"/>
  <c r="AJ2556" i="1"/>
  <c r="X2556" i="1"/>
  <c r="W2556" i="1"/>
  <c r="V2556" i="1"/>
  <c r="Z2556" i="1" s="1"/>
  <c r="U2556" i="1"/>
  <c r="O2556" i="1"/>
  <c r="AD2556" i="1" s="1"/>
  <c r="AE2556" i="1" s="1"/>
  <c r="AN2555" i="1"/>
  <c r="AK2555" i="1"/>
  <c r="AJ2555" i="1"/>
  <c r="X2555" i="1"/>
  <c r="W2555" i="1"/>
  <c r="V2555" i="1"/>
  <c r="Z2555" i="1" s="1"/>
  <c r="U2555" i="1"/>
  <c r="O2555" i="1"/>
  <c r="AD2555" i="1" s="1"/>
  <c r="AE2555" i="1" s="1"/>
  <c r="AN2554" i="1"/>
  <c r="AK2554" i="1"/>
  <c r="AJ2554" i="1"/>
  <c r="X2554" i="1"/>
  <c r="W2554" i="1"/>
  <c r="V2554" i="1"/>
  <c r="Z2554" i="1" s="1"/>
  <c r="U2554" i="1"/>
  <c r="O2554" i="1"/>
  <c r="AD2554" i="1" s="1"/>
  <c r="AE2554" i="1" s="1"/>
  <c r="AN2553" i="1"/>
  <c r="AK2553" i="1"/>
  <c r="AJ2553" i="1"/>
  <c r="X2553" i="1"/>
  <c r="W2553" i="1"/>
  <c r="V2553" i="1"/>
  <c r="Z2553" i="1" s="1"/>
  <c r="U2553" i="1"/>
  <c r="O2553" i="1"/>
  <c r="AD2553" i="1" s="1"/>
  <c r="AE2553" i="1" s="1"/>
  <c r="AN2552" i="1"/>
  <c r="AK2552" i="1"/>
  <c r="AJ2552" i="1"/>
  <c r="X2552" i="1"/>
  <c r="W2552" i="1"/>
  <c r="V2552" i="1"/>
  <c r="Z2552" i="1" s="1"/>
  <c r="U2552" i="1"/>
  <c r="O2552" i="1"/>
  <c r="AD2552" i="1" s="1"/>
  <c r="AE2552" i="1" s="1"/>
  <c r="AN2551" i="1"/>
  <c r="AK2551" i="1"/>
  <c r="AJ2551" i="1"/>
  <c r="X2551" i="1"/>
  <c r="W2551" i="1"/>
  <c r="V2551" i="1"/>
  <c r="Z2551" i="1" s="1"/>
  <c r="U2551" i="1"/>
  <c r="O2551" i="1"/>
  <c r="AD2551" i="1" s="1"/>
  <c r="AE2551" i="1" s="1"/>
  <c r="AN2550" i="1"/>
  <c r="AK2550" i="1"/>
  <c r="AJ2550" i="1"/>
  <c r="X2550" i="1"/>
  <c r="W2550" i="1"/>
  <c r="V2550" i="1"/>
  <c r="Z2550" i="1" s="1"/>
  <c r="U2550" i="1"/>
  <c r="O2550" i="1"/>
  <c r="AD2550" i="1" s="1"/>
  <c r="AE2550" i="1" s="1"/>
  <c r="AN2549" i="1"/>
  <c r="AK2549" i="1"/>
  <c r="AJ2549" i="1"/>
  <c r="X2549" i="1"/>
  <c r="W2549" i="1"/>
  <c r="V2549" i="1"/>
  <c r="Z2549" i="1" s="1"/>
  <c r="U2549" i="1"/>
  <c r="O2549" i="1"/>
  <c r="AD2549" i="1" s="1"/>
  <c r="AE2549" i="1" s="1"/>
  <c r="AN2548" i="1"/>
  <c r="AK2548" i="1"/>
  <c r="AJ2548" i="1"/>
  <c r="X2548" i="1"/>
  <c r="W2548" i="1"/>
  <c r="V2548" i="1"/>
  <c r="Z2548" i="1" s="1"/>
  <c r="U2548" i="1"/>
  <c r="O2548" i="1"/>
  <c r="AD2548" i="1" s="1"/>
  <c r="AE2548" i="1" s="1"/>
  <c r="AN2547" i="1"/>
  <c r="AK2547" i="1"/>
  <c r="AJ2547" i="1"/>
  <c r="X2547" i="1"/>
  <c r="W2547" i="1"/>
  <c r="V2547" i="1"/>
  <c r="Z2547" i="1" s="1"/>
  <c r="U2547" i="1"/>
  <c r="O2547" i="1"/>
  <c r="AD2547" i="1" s="1"/>
  <c r="AE2547" i="1" s="1"/>
  <c r="AN2546" i="1"/>
  <c r="AK2546" i="1"/>
  <c r="AJ2546" i="1"/>
  <c r="X2546" i="1"/>
  <c r="W2546" i="1"/>
  <c r="V2546" i="1"/>
  <c r="Z2546" i="1" s="1"/>
  <c r="U2546" i="1"/>
  <c r="O2546" i="1"/>
  <c r="AD2546" i="1" s="1"/>
  <c r="AE2546" i="1" s="1"/>
  <c r="AN2545" i="1"/>
  <c r="AK2545" i="1"/>
  <c r="AJ2545" i="1"/>
  <c r="X2545" i="1"/>
  <c r="W2545" i="1"/>
  <c r="V2545" i="1"/>
  <c r="Z2545" i="1" s="1"/>
  <c r="U2545" i="1"/>
  <c r="O2545" i="1"/>
  <c r="AD2545" i="1" s="1"/>
  <c r="AE2545" i="1" s="1"/>
  <c r="AN2544" i="1"/>
  <c r="AK2544" i="1"/>
  <c r="AJ2544" i="1"/>
  <c r="X2544" i="1"/>
  <c r="W2544" i="1"/>
  <c r="V2544" i="1"/>
  <c r="Z2544" i="1" s="1"/>
  <c r="U2544" i="1"/>
  <c r="O2544" i="1"/>
  <c r="AD2544" i="1" s="1"/>
  <c r="AE2544" i="1" s="1"/>
  <c r="AN2543" i="1"/>
  <c r="AK2543" i="1"/>
  <c r="AJ2543" i="1"/>
  <c r="X2543" i="1"/>
  <c r="W2543" i="1"/>
  <c r="V2543" i="1"/>
  <c r="Z2543" i="1" s="1"/>
  <c r="U2543" i="1"/>
  <c r="O2543" i="1"/>
  <c r="AD2543" i="1" s="1"/>
  <c r="AE2543" i="1" s="1"/>
  <c r="AN2542" i="1"/>
  <c r="AK2542" i="1"/>
  <c r="AJ2542" i="1"/>
  <c r="X2542" i="1"/>
  <c r="W2542" i="1"/>
  <c r="V2542" i="1"/>
  <c r="Z2542" i="1" s="1"/>
  <c r="U2542" i="1"/>
  <c r="O2542" i="1"/>
  <c r="AD2542" i="1" s="1"/>
  <c r="AE2542" i="1" s="1"/>
  <c r="AN2541" i="1"/>
  <c r="AK2541" i="1"/>
  <c r="AJ2541" i="1"/>
  <c r="X2541" i="1"/>
  <c r="W2541" i="1"/>
  <c r="V2541" i="1"/>
  <c r="Z2541" i="1" s="1"/>
  <c r="U2541" i="1"/>
  <c r="O2541" i="1"/>
  <c r="AD2541" i="1" s="1"/>
  <c r="AE2541" i="1" s="1"/>
  <c r="AN2540" i="1"/>
  <c r="AK2540" i="1"/>
  <c r="AJ2540" i="1"/>
  <c r="X2540" i="1"/>
  <c r="W2540" i="1"/>
  <c r="V2540" i="1"/>
  <c r="Z2540" i="1" s="1"/>
  <c r="U2540" i="1"/>
  <c r="O2540" i="1"/>
  <c r="AD2540" i="1" s="1"/>
  <c r="AE2540" i="1" s="1"/>
  <c r="AN2539" i="1"/>
  <c r="AK2539" i="1"/>
  <c r="AJ2539" i="1"/>
  <c r="X2539" i="1"/>
  <c r="W2539" i="1"/>
  <c r="V2539" i="1"/>
  <c r="Z2539" i="1" s="1"/>
  <c r="U2539" i="1"/>
  <c r="O2539" i="1"/>
  <c r="AD2539" i="1" s="1"/>
  <c r="AE2539" i="1" s="1"/>
  <c r="AN2538" i="1"/>
  <c r="AK2538" i="1"/>
  <c r="AJ2538" i="1"/>
  <c r="X2538" i="1"/>
  <c r="W2538" i="1"/>
  <c r="V2538" i="1"/>
  <c r="Z2538" i="1" s="1"/>
  <c r="U2538" i="1"/>
  <c r="O2538" i="1"/>
  <c r="AD2538" i="1" s="1"/>
  <c r="AE2538" i="1" s="1"/>
  <c r="AN2537" i="1"/>
  <c r="AK2537" i="1"/>
  <c r="AJ2537" i="1"/>
  <c r="X2537" i="1"/>
  <c r="W2537" i="1"/>
  <c r="V2537" i="1"/>
  <c r="Z2537" i="1" s="1"/>
  <c r="U2537" i="1"/>
  <c r="O2537" i="1"/>
  <c r="AD2537" i="1" s="1"/>
  <c r="AE2537" i="1" s="1"/>
  <c r="AN2536" i="1"/>
  <c r="AK2536" i="1"/>
  <c r="AJ2536" i="1"/>
  <c r="X2536" i="1"/>
  <c r="W2536" i="1"/>
  <c r="V2536" i="1"/>
  <c r="Z2536" i="1" s="1"/>
  <c r="U2536" i="1"/>
  <c r="O2536" i="1"/>
  <c r="AD2536" i="1" s="1"/>
  <c r="AE2536" i="1" s="1"/>
  <c r="AN2535" i="1"/>
  <c r="AK2535" i="1"/>
  <c r="AJ2535" i="1"/>
  <c r="X2535" i="1"/>
  <c r="W2535" i="1"/>
  <c r="V2535" i="1"/>
  <c r="Z2535" i="1" s="1"/>
  <c r="U2535" i="1"/>
  <c r="O2535" i="1"/>
  <c r="AD2535" i="1" s="1"/>
  <c r="AE2535" i="1" s="1"/>
  <c r="AN2534" i="1"/>
  <c r="AK2534" i="1"/>
  <c r="AJ2534" i="1"/>
  <c r="X2534" i="1"/>
  <c r="W2534" i="1"/>
  <c r="V2534" i="1"/>
  <c r="Z2534" i="1" s="1"/>
  <c r="U2534" i="1"/>
  <c r="O2534" i="1"/>
  <c r="AD2534" i="1" s="1"/>
  <c r="AE2534" i="1" s="1"/>
  <c r="AN2533" i="1"/>
  <c r="AK2533" i="1"/>
  <c r="AJ2533" i="1"/>
  <c r="X2533" i="1"/>
  <c r="W2533" i="1"/>
  <c r="V2533" i="1"/>
  <c r="Z2533" i="1" s="1"/>
  <c r="U2533" i="1"/>
  <c r="O2533" i="1"/>
  <c r="AD2533" i="1" s="1"/>
  <c r="AE2533" i="1" s="1"/>
  <c r="AN2532" i="1"/>
  <c r="AK2532" i="1"/>
  <c r="AJ2532" i="1"/>
  <c r="X2532" i="1"/>
  <c r="W2532" i="1"/>
  <c r="V2532" i="1"/>
  <c r="Z2532" i="1" s="1"/>
  <c r="U2532" i="1"/>
  <c r="O2532" i="1"/>
  <c r="AD2532" i="1" s="1"/>
  <c r="AE2532" i="1" s="1"/>
  <c r="AN2531" i="1"/>
  <c r="AK2531" i="1"/>
  <c r="AJ2531" i="1"/>
  <c r="X2531" i="1"/>
  <c r="W2531" i="1"/>
  <c r="V2531" i="1"/>
  <c r="Z2531" i="1" s="1"/>
  <c r="U2531" i="1"/>
  <c r="O2531" i="1"/>
  <c r="AD2531" i="1" s="1"/>
  <c r="AE2531" i="1" s="1"/>
  <c r="AN2530" i="1"/>
  <c r="AK2530" i="1"/>
  <c r="AJ2530" i="1"/>
  <c r="X2530" i="1"/>
  <c r="W2530" i="1"/>
  <c r="V2530" i="1"/>
  <c r="Z2530" i="1" s="1"/>
  <c r="U2530" i="1"/>
  <c r="O2530" i="1"/>
  <c r="AD2530" i="1" s="1"/>
  <c r="AE2530" i="1" s="1"/>
  <c r="AN2529" i="1"/>
  <c r="AK2529" i="1"/>
  <c r="AJ2529" i="1"/>
  <c r="X2529" i="1"/>
  <c r="W2529" i="1"/>
  <c r="V2529" i="1"/>
  <c r="Z2529" i="1" s="1"/>
  <c r="U2529" i="1"/>
  <c r="O2529" i="1"/>
  <c r="AD2529" i="1" s="1"/>
  <c r="AE2529" i="1" s="1"/>
  <c r="AN2528" i="1"/>
  <c r="AK2528" i="1"/>
  <c r="AJ2528" i="1"/>
  <c r="X2528" i="1"/>
  <c r="W2528" i="1"/>
  <c r="V2528" i="1"/>
  <c r="Z2528" i="1" s="1"/>
  <c r="U2528" i="1"/>
  <c r="O2528" i="1"/>
  <c r="AD2528" i="1" s="1"/>
  <c r="AE2528" i="1" s="1"/>
  <c r="AN2527" i="1"/>
  <c r="AK2527" i="1"/>
  <c r="AJ2527" i="1"/>
  <c r="X2527" i="1"/>
  <c r="W2527" i="1"/>
  <c r="V2527" i="1"/>
  <c r="Z2527" i="1" s="1"/>
  <c r="U2527" i="1"/>
  <c r="O2527" i="1"/>
  <c r="AD2527" i="1" s="1"/>
  <c r="AE2527" i="1" s="1"/>
  <c r="AN2526" i="1"/>
  <c r="AK2526" i="1"/>
  <c r="AJ2526" i="1"/>
  <c r="X2526" i="1"/>
  <c r="W2526" i="1"/>
  <c r="V2526" i="1"/>
  <c r="Z2526" i="1" s="1"/>
  <c r="U2526" i="1"/>
  <c r="O2526" i="1"/>
  <c r="AD2526" i="1" s="1"/>
  <c r="AE2526" i="1" s="1"/>
  <c r="AN2525" i="1"/>
  <c r="AK2525" i="1"/>
  <c r="AJ2525" i="1"/>
  <c r="X2525" i="1"/>
  <c r="W2525" i="1"/>
  <c r="V2525" i="1"/>
  <c r="Z2525" i="1" s="1"/>
  <c r="U2525" i="1"/>
  <c r="O2525" i="1"/>
  <c r="AD2525" i="1" s="1"/>
  <c r="AE2525" i="1" s="1"/>
  <c r="AN2524" i="1"/>
  <c r="AK2524" i="1"/>
  <c r="AJ2524" i="1"/>
  <c r="X2524" i="1"/>
  <c r="W2524" i="1"/>
  <c r="V2524" i="1"/>
  <c r="Z2524" i="1" s="1"/>
  <c r="U2524" i="1"/>
  <c r="O2524" i="1"/>
  <c r="AD2524" i="1" s="1"/>
  <c r="AE2524" i="1" s="1"/>
  <c r="AN2523" i="1"/>
  <c r="AK2523" i="1"/>
  <c r="AJ2523" i="1"/>
  <c r="X2523" i="1"/>
  <c r="W2523" i="1"/>
  <c r="V2523" i="1"/>
  <c r="Z2523" i="1" s="1"/>
  <c r="U2523" i="1"/>
  <c r="O2523" i="1"/>
  <c r="AD2523" i="1" s="1"/>
  <c r="AE2523" i="1" s="1"/>
  <c r="AN2522" i="1"/>
  <c r="AK2522" i="1"/>
  <c r="AJ2522" i="1"/>
  <c r="X2522" i="1"/>
  <c r="W2522" i="1"/>
  <c r="V2522" i="1"/>
  <c r="Z2522" i="1" s="1"/>
  <c r="U2522" i="1"/>
  <c r="O2522" i="1"/>
  <c r="AD2522" i="1" s="1"/>
  <c r="AE2522" i="1" s="1"/>
  <c r="AN2521" i="1"/>
  <c r="AK2521" i="1"/>
  <c r="AJ2521" i="1"/>
  <c r="X2521" i="1"/>
  <c r="W2521" i="1"/>
  <c r="V2521" i="1"/>
  <c r="Z2521" i="1" s="1"/>
  <c r="U2521" i="1"/>
  <c r="O2521" i="1"/>
  <c r="AD2521" i="1" s="1"/>
  <c r="AE2521" i="1" s="1"/>
  <c r="AN2520" i="1"/>
  <c r="AK2520" i="1"/>
  <c r="AJ2520" i="1"/>
  <c r="X2520" i="1"/>
  <c r="W2520" i="1"/>
  <c r="V2520" i="1"/>
  <c r="Z2520" i="1" s="1"/>
  <c r="U2520" i="1"/>
  <c r="O2520" i="1"/>
  <c r="AD2520" i="1" s="1"/>
  <c r="AE2520" i="1" s="1"/>
  <c r="AN2519" i="1"/>
  <c r="AK2519" i="1"/>
  <c r="AJ2519" i="1"/>
  <c r="X2519" i="1"/>
  <c r="W2519" i="1"/>
  <c r="V2519" i="1"/>
  <c r="Z2519" i="1" s="1"/>
  <c r="U2519" i="1"/>
  <c r="O2519" i="1"/>
  <c r="AD2519" i="1" s="1"/>
  <c r="AE2519" i="1" s="1"/>
  <c r="AN2518" i="1"/>
  <c r="AK2518" i="1"/>
  <c r="AJ2518" i="1"/>
  <c r="X2518" i="1"/>
  <c r="W2518" i="1"/>
  <c r="V2518" i="1"/>
  <c r="Z2518" i="1" s="1"/>
  <c r="U2518" i="1"/>
  <c r="O2518" i="1"/>
  <c r="AD2518" i="1" s="1"/>
  <c r="AE2518" i="1" s="1"/>
  <c r="AN2517" i="1"/>
  <c r="AK2517" i="1"/>
  <c r="AJ2517" i="1"/>
  <c r="X2517" i="1"/>
  <c r="W2517" i="1"/>
  <c r="V2517" i="1"/>
  <c r="Z2517" i="1" s="1"/>
  <c r="U2517" i="1"/>
  <c r="O2517" i="1"/>
  <c r="AD2517" i="1" s="1"/>
  <c r="AE2517" i="1" s="1"/>
  <c r="AN2516" i="1"/>
  <c r="AK2516" i="1"/>
  <c r="AJ2516" i="1"/>
  <c r="X2516" i="1"/>
  <c r="W2516" i="1"/>
  <c r="V2516" i="1"/>
  <c r="Z2516" i="1" s="1"/>
  <c r="U2516" i="1"/>
  <c r="O2516" i="1"/>
  <c r="AD2516" i="1" s="1"/>
  <c r="AE2516" i="1" s="1"/>
  <c r="AN2515" i="1"/>
  <c r="AK2515" i="1"/>
  <c r="AJ2515" i="1"/>
  <c r="X2515" i="1"/>
  <c r="W2515" i="1"/>
  <c r="V2515" i="1"/>
  <c r="Z2515" i="1" s="1"/>
  <c r="U2515" i="1"/>
  <c r="O2515" i="1"/>
  <c r="AD2515" i="1" s="1"/>
  <c r="AE2515" i="1" s="1"/>
  <c r="AN2514" i="1"/>
  <c r="AK2514" i="1"/>
  <c r="AJ2514" i="1"/>
  <c r="X2514" i="1"/>
  <c r="W2514" i="1"/>
  <c r="V2514" i="1"/>
  <c r="Z2514" i="1" s="1"/>
  <c r="U2514" i="1"/>
  <c r="O2514" i="1"/>
  <c r="AD2514" i="1" s="1"/>
  <c r="AE2514" i="1" s="1"/>
  <c r="AN2513" i="1"/>
  <c r="AK2513" i="1"/>
  <c r="AJ2513" i="1"/>
  <c r="X2513" i="1"/>
  <c r="W2513" i="1"/>
  <c r="V2513" i="1"/>
  <c r="Z2513" i="1" s="1"/>
  <c r="U2513" i="1"/>
  <c r="O2513" i="1"/>
  <c r="AD2513" i="1" s="1"/>
  <c r="AE2513" i="1" s="1"/>
  <c r="AN2512" i="1"/>
  <c r="AK2512" i="1"/>
  <c r="AJ2512" i="1"/>
  <c r="X2512" i="1"/>
  <c r="W2512" i="1"/>
  <c r="V2512" i="1"/>
  <c r="Z2512" i="1" s="1"/>
  <c r="U2512" i="1"/>
  <c r="O2512" i="1"/>
  <c r="AD2512" i="1" s="1"/>
  <c r="AE2512" i="1" s="1"/>
  <c r="AN2511" i="1"/>
  <c r="AK2511" i="1"/>
  <c r="AJ2511" i="1"/>
  <c r="X2511" i="1"/>
  <c r="W2511" i="1"/>
  <c r="V2511" i="1"/>
  <c r="Z2511" i="1" s="1"/>
  <c r="U2511" i="1"/>
  <c r="O2511" i="1"/>
  <c r="AD2511" i="1" s="1"/>
  <c r="AE2511" i="1" s="1"/>
  <c r="AN2510" i="1"/>
  <c r="AK2510" i="1"/>
  <c r="AJ2510" i="1"/>
  <c r="X2510" i="1"/>
  <c r="W2510" i="1"/>
  <c r="V2510" i="1"/>
  <c r="Z2510" i="1" s="1"/>
  <c r="U2510" i="1"/>
  <c r="O2510" i="1"/>
  <c r="AD2510" i="1" s="1"/>
  <c r="AE2510" i="1" s="1"/>
  <c r="AN2509" i="1"/>
  <c r="AK2509" i="1"/>
  <c r="AJ2509" i="1"/>
  <c r="X2509" i="1"/>
  <c r="W2509" i="1"/>
  <c r="V2509" i="1"/>
  <c r="Z2509" i="1" s="1"/>
  <c r="U2509" i="1"/>
  <c r="O2509" i="1"/>
  <c r="AD2509" i="1" s="1"/>
  <c r="AE2509" i="1" s="1"/>
  <c r="AN2508" i="1"/>
  <c r="AK2508" i="1"/>
  <c r="AJ2508" i="1"/>
  <c r="X2508" i="1"/>
  <c r="W2508" i="1"/>
  <c r="V2508" i="1"/>
  <c r="Z2508" i="1" s="1"/>
  <c r="U2508" i="1"/>
  <c r="O2508" i="1"/>
  <c r="AD2508" i="1" s="1"/>
  <c r="AE2508" i="1" s="1"/>
  <c r="AN2507" i="1"/>
  <c r="AK2507" i="1"/>
  <c r="AJ2507" i="1"/>
  <c r="X2507" i="1"/>
  <c r="W2507" i="1"/>
  <c r="V2507" i="1"/>
  <c r="Z2507" i="1" s="1"/>
  <c r="U2507" i="1"/>
  <c r="O2507" i="1"/>
  <c r="AD2507" i="1" s="1"/>
  <c r="AE2507" i="1" s="1"/>
  <c r="AN2506" i="1"/>
  <c r="AK2506" i="1"/>
  <c r="AJ2506" i="1"/>
  <c r="X2506" i="1"/>
  <c r="W2506" i="1"/>
  <c r="V2506" i="1"/>
  <c r="Z2506" i="1" s="1"/>
  <c r="U2506" i="1"/>
  <c r="O2506" i="1"/>
  <c r="AD2506" i="1" s="1"/>
  <c r="AE2506" i="1" s="1"/>
  <c r="AN2505" i="1"/>
  <c r="AK2505" i="1"/>
  <c r="AJ2505" i="1"/>
  <c r="X2505" i="1"/>
  <c r="W2505" i="1"/>
  <c r="V2505" i="1"/>
  <c r="Z2505" i="1" s="1"/>
  <c r="U2505" i="1"/>
  <c r="O2505" i="1"/>
  <c r="AD2505" i="1" s="1"/>
  <c r="AE2505" i="1" s="1"/>
  <c r="AN2504" i="1"/>
  <c r="AK2504" i="1"/>
  <c r="AJ2504" i="1"/>
  <c r="X2504" i="1"/>
  <c r="W2504" i="1"/>
  <c r="V2504" i="1"/>
  <c r="Z2504" i="1" s="1"/>
  <c r="U2504" i="1"/>
  <c r="O2504" i="1"/>
  <c r="AD2504" i="1" s="1"/>
  <c r="AE2504" i="1" s="1"/>
  <c r="AN2503" i="1"/>
  <c r="AK2503" i="1"/>
  <c r="AJ2503" i="1"/>
  <c r="X2503" i="1"/>
  <c r="W2503" i="1"/>
  <c r="V2503" i="1"/>
  <c r="Z2503" i="1" s="1"/>
  <c r="U2503" i="1"/>
  <c r="O2503" i="1"/>
  <c r="AD2503" i="1" s="1"/>
  <c r="AE2503" i="1" s="1"/>
  <c r="AN2502" i="1"/>
  <c r="AK2502" i="1"/>
  <c r="AJ2502" i="1"/>
  <c r="X2502" i="1"/>
  <c r="W2502" i="1"/>
  <c r="V2502" i="1"/>
  <c r="Z2502" i="1" s="1"/>
  <c r="U2502" i="1"/>
  <c r="O2502" i="1"/>
  <c r="AD2502" i="1" s="1"/>
  <c r="AE2502" i="1" s="1"/>
  <c r="AN2501" i="1"/>
  <c r="AK2501" i="1"/>
  <c r="AJ2501" i="1"/>
  <c r="X2501" i="1"/>
  <c r="W2501" i="1"/>
  <c r="V2501" i="1"/>
  <c r="Z2501" i="1" s="1"/>
  <c r="U2501" i="1"/>
  <c r="O2501" i="1"/>
  <c r="AD2501" i="1" s="1"/>
  <c r="AE2501" i="1" s="1"/>
  <c r="AN2500" i="1"/>
  <c r="AK2500" i="1"/>
  <c r="AJ2500" i="1"/>
  <c r="X2500" i="1"/>
  <c r="W2500" i="1"/>
  <c r="V2500" i="1"/>
  <c r="Z2500" i="1" s="1"/>
  <c r="U2500" i="1"/>
  <c r="O2500" i="1"/>
  <c r="AD2500" i="1" s="1"/>
  <c r="AE2500" i="1" s="1"/>
  <c r="AN2499" i="1"/>
  <c r="AK2499" i="1"/>
  <c r="AJ2499" i="1"/>
  <c r="X2499" i="1"/>
  <c r="W2499" i="1"/>
  <c r="V2499" i="1"/>
  <c r="Z2499" i="1" s="1"/>
  <c r="U2499" i="1"/>
  <c r="O2499" i="1"/>
  <c r="AD2499" i="1" s="1"/>
  <c r="AE2499" i="1" s="1"/>
  <c r="AN2498" i="1"/>
  <c r="AK2498" i="1"/>
  <c r="AJ2498" i="1"/>
  <c r="X2498" i="1"/>
  <c r="W2498" i="1"/>
  <c r="V2498" i="1"/>
  <c r="Z2498" i="1" s="1"/>
  <c r="U2498" i="1"/>
  <c r="O2498" i="1"/>
  <c r="AD2498" i="1" s="1"/>
  <c r="AE2498" i="1" s="1"/>
  <c r="AN2497" i="1"/>
  <c r="AK2497" i="1"/>
  <c r="AJ2497" i="1"/>
  <c r="X2497" i="1"/>
  <c r="W2497" i="1"/>
  <c r="V2497" i="1"/>
  <c r="Z2497" i="1" s="1"/>
  <c r="U2497" i="1"/>
  <c r="O2497" i="1"/>
  <c r="AD2497" i="1" s="1"/>
  <c r="AE2497" i="1" s="1"/>
  <c r="AN2496" i="1"/>
  <c r="AK2496" i="1"/>
  <c r="AJ2496" i="1"/>
  <c r="X2496" i="1"/>
  <c r="W2496" i="1"/>
  <c r="V2496" i="1"/>
  <c r="Z2496" i="1" s="1"/>
  <c r="U2496" i="1"/>
  <c r="O2496" i="1"/>
  <c r="AD2496" i="1" s="1"/>
  <c r="AE2496" i="1" s="1"/>
  <c r="AN2495" i="1"/>
  <c r="AK2495" i="1"/>
  <c r="AJ2495" i="1"/>
  <c r="X2495" i="1"/>
  <c r="W2495" i="1"/>
  <c r="V2495" i="1"/>
  <c r="Z2495" i="1" s="1"/>
  <c r="U2495" i="1"/>
  <c r="O2495" i="1"/>
  <c r="AD2495" i="1" s="1"/>
  <c r="AE2495" i="1" s="1"/>
  <c r="AN2494" i="1"/>
  <c r="AK2494" i="1"/>
  <c r="AJ2494" i="1"/>
  <c r="X2494" i="1"/>
  <c r="W2494" i="1"/>
  <c r="V2494" i="1"/>
  <c r="Z2494" i="1" s="1"/>
  <c r="U2494" i="1"/>
  <c r="O2494" i="1"/>
  <c r="AD2494" i="1" s="1"/>
  <c r="AE2494" i="1" s="1"/>
  <c r="AN2493" i="1"/>
  <c r="AK2493" i="1"/>
  <c r="AJ2493" i="1"/>
  <c r="X2493" i="1"/>
  <c r="W2493" i="1"/>
  <c r="V2493" i="1"/>
  <c r="Z2493" i="1" s="1"/>
  <c r="U2493" i="1"/>
  <c r="O2493" i="1"/>
  <c r="AD2493" i="1" s="1"/>
  <c r="AE2493" i="1" s="1"/>
  <c r="AN2492" i="1"/>
  <c r="AK2492" i="1"/>
  <c r="AJ2492" i="1"/>
  <c r="X2492" i="1"/>
  <c r="W2492" i="1"/>
  <c r="V2492" i="1"/>
  <c r="Z2492" i="1" s="1"/>
  <c r="U2492" i="1"/>
  <c r="O2492" i="1"/>
  <c r="AD2492" i="1" s="1"/>
  <c r="AE2492" i="1" s="1"/>
  <c r="AN2491" i="1"/>
  <c r="AK2491" i="1"/>
  <c r="AJ2491" i="1"/>
  <c r="X2491" i="1"/>
  <c r="W2491" i="1"/>
  <c r="V2491" i="1"/>
  <c r="Z2491" i="1" s="1"/>
  <c r="U2491" i="1"/>
  <c r="O2491" i="1"/>
  <c r="AD2491" i="1" s="1"/>
  <c r="AE2491" i="1" s="1"/>
  <c r="AN2490" i="1"/>
  <c r="AK2490" i="1"/>
  <c r="AJ2490" i="1"/>
  <c r="X2490" i="1"/>
  <c r="W2490" i="1"/>
  <c r="V2490" i="1"/>
  <c r="Z2490" i="1" s="1"/>
  <c r="U2490" i="1"/>
  <c r="O2490" i="1"/>
  <c r="AD2490" i="1" s="1"/>
  <c r="AE2490" i="1" s="1"/>
  <c r="AN2489" i="1"/>
  <c r="AK2489" i="1"/>
  <c r="AJ2489" i="1"/>
  <c r="X2489" i="1"/>
  <c r="W2489" i="1"/>
  <c r="V2489" i="1"/>
  <c r="Z2489" i="1" s="1"/>
  <c r="U2489" i="1"/>
  <c r="O2489" i="1"/>
  <c r="AD2489" i="1" s="1"/>
  <c r="AE2489" i="1" s="1"/>
  <c r="AN2488" i="1"/>
  <c r="AK2488" i="1"/>
  <c r="AJ2488" i="1"/>
  <c r="X2488" i="1"/>
  <c r="W2488" i="1"/>
  <c r="V2488" i="1"/>
  <c r="Z2488" i="1" s="1"/>
  <c r="U2488" i="1"/>
  <c r="O2488" i="1"/>
  <c r="AD2488" i="1" s="1"/>
  <c r="AE2488" i="1" s="1"/>
  <c r="AN2487" i="1"/>
  <c r="AK2487" i="1"/>
  <c r="AJ2487" i="1"/>
  <c r="X2487" i="1"/>
  <c r="W2487" i="1"/>
  <c r="V2487" i="1"/>
  <c r="Z2487" i="1" s="1"/>
  <c r="U2487" i="1"/>
  <c r="O2487" i="1"/>
  <c r="AD2487" i="1" s="1"/>
  <c r="AE2487" i="1" s="1"/>
  <c r="AN2486" i="1"/>
  <c r="AK2486" i="1"/>
  <c r="AJ2486" i="1"/>
  <c r="X2486" i="1"/>
  <c r="W2486" i="1"/>
  <c r="V2486" i="1"/>
  <c r="Z2486" i="1" s="1"/>
  <c r="U2486" i="1"/>
  <c r="O2486" i="1"/>
  <c r="AD2486" i="1" s="1"/>
  <c r="AE2486" i="1" s="1"/>
  <c r="AN2485" i="1"/>
  <c r="AK2485" i="1"/>
  <c r="AJ2485" i="1"/>
  <c r="X2485" i="1"/>
  <c r="W2485" i="1"/>
  <c r="V2485" i="1"/>
  <c r="Z2485" i="1" s="1"/>
  <c r="U2485" i="1"/>
  <c r="O2485" i="1"/>
  <c r="AD2485" i="1" s="1"/>
  <c r="AE2485" i="1" s="1"/>
  <c r="AN2484" i="1"/>
  <c r="AK2484" i="1"/>
  <c r="AJ2484" i="1"/>
  <c r="X2484" i="1"/>
  <c r="W2484" i="1"/>
  <c r="V2484" i="1"/>
  <c r="Z2484" i="1" s="1"/>
  <c r="U2484" i="1"/>
  <c r="O2484" i="1"/>
  <c r="AD2484" i="1" s="1"/>
  <c r="AE2484" i="1" s="1"/>
  <c r="AN2483" i="1"/>
  <c r="AK2483" i="1"/>
  <c r="AJ2483" i="1"/>
  <c r="X2483" i="1"/>
  <c r="W2483" i="1"/>
  <c r="V2483" i="1"/>
  <c r="Z2483" i="1" s="1"/>
  <c r="U2483" i="1"/>
  <c r="O2483" i="1"/>
  <c r="AD2483" i="1" s="1"/>
  <c r="AE2483" i="1" s="1"/>
  <c r="AN2482" i="1"/>
  <c r="AK2482" i="1"/>
  <c r="AJ2482" i="1"/>
  <c r="X2482" i="1"/>
  <c r="W2482" i="1"/>
  <c r="V2482" i="1"/>
  <c r="Z2482" i="1" s="1"/>
  <c r="U2482" i="1"/>
  <c r="O2482" i="1"/>
  <c r="AD2482" i="1" s="1"/>
  <c r="AE2482" i="1" s="1"/>
  <c r="AN2481" i="1"/>
  <c r="AK2481" i="1"/>
  <c r="AJ2481" i="1"/>
  <c r="X2481" i="1"/>
  <c r="W2481" i="1"/>
  <c r="V2481" i="1"/>
  <c r="Z2481" i="1" s="1"/>
  <c r="U2481" i="1"/>
  <c r="O2481" i="1"/>
  <c r="AD2481" i="1" s="1"/>
  <c r="AE2481" i="1" s="1"/>
  <c r="AN2480" i="1"/>
  <c r="AK2480" i="1"/>
  <c r="AJ2480" i="1"/>
  <c r="X2480" i="1"/>
  <c r="W2480" i="1"/>
  <c r="V2480" i="1"/>
  <c r="Z2480" i="1" s="1"/>
  <c r="U2480" i="1"/>
  <c r="O2480" i="1"/>
  <c r="AD2480" i="1" s="1"/>
  <c r="AE2480" i="1" s="1"/>
  <c r="AN2479" i="1"/>
  <c r="AK2479" i="1"/>
  <c r="AJ2479" i="1"/>
  <c r="X2479" i="1"/>
  <c r="W2479" i="1"/>
  <c r="V2479" i="1"/>
  <c r="Z2479" i="1" s="1"/>
  <c r="U2479" i="1"/>
  <c r="O2479" i="1"/>
  <c r="AD2479" i="1" s="1"/>
  <c r="AE2479" i="1" s="1"/>
  <c r="AN2478" i="1"/>
  <c r="AK2478" i="1"/>
  <c r="AJ2478" i="1"/>
  <c r="X2478" i="1"/>
  <c r="W2478" i="1"/>
  <c r="V2478" i="1"/>
  <c r="Z2478" i="1" s="1"/>
  <c r="U2478" i="1"/>
  <c r="O2478" i="1"/>
  <c r="AD2478" i="1" s="1"/>
  <c r="AE2478" i="1" s="1"/>
  <c r="AN2477" i="1"/>
  <c r="AK2477" i="1"/>
  <c r="AJ2477" i="1"/>
  <c r="X2477" i="1"/>
  <c r="W2477" i="1"/>
  <c r="V2477" i="1"/>
  <c r="Z2477" i="1" s="1"/>
  <c r="U2477" i="1"/>
  <c r="O2477" i="1"/>
  <c r="AD2477" i="1" s="1"/>
  <c r="AE2477" i="1" s="1"/>
  <c r="AN2476" i="1"/>
  <c r="AK2476" i="1"/>
  <c r="AJ2476" i="1"/>
  <c r="X2476" i="1"/>
  <c r="W2476" i="1"/>
  <c r="V2476" i="1"/>
  <c r="Z2476" i="1" s="1"/>
  <c r="U2476" i="1"/>
  <c r="O2476" i="1"/>
  <c r="AD2476" i="1" s="1"/>
  <c r="AE2476" i="1" s="1"/>
  <c r="AN2475" i="1"/>
  <c r="AK2475" i="1"/>
  <c r="AJ2475" i="1"/>
  <c r="X2475" i="1"/>
  <c r="W2475" i="1"/>
  <c r="V2475" i="1"/>
  <c r="Z2475" i="1" s="1"/>
  <c r="U2475" i="1"/>
  <c r="O2475" i="1"/>
  <c r="AD2475" i="1" s="1"/>
  <c r="AE2475" i="1" s="1"/>
  <c r="AN2474" i="1"/>
  <c r="AK2474" i="1"/>
  <c r="AJ2474" i="1"/>
  <c r="X2474" i="1"/>
  <c r="W2474" i="1"/>
  <c r="V2474" i="1"/>
  <c r="Z2474" i="1" s="1"/>
  <c r="U2474" i="1"/>
  <c r="O2474" i="1"/>
  <c r="AD2474" i="1" s="1"/>
  <c r="AE2474" i="1" s="1"/>
  <c r="AN2473" i="1"/>
  <c r="AK2473" i="1"/>
  <c r="AJ2473" i="1"/>
  <c r="X2473" i="1"/>
  <c r="W2473" i="1"/>
  <c r="V2473" i="1"/>
  <c r="Z2473" i="1" s="1"/>
  <c r="U2473" i="1"/>
  <c r="O2473" i="1"/>
  <c r="AD2473" i="1" s="1"/>
  <c r="AE2473" i="1" s="1"/>
  <c r="AN2472" i="1"/>
  <c r="AK2472" i="1"/>
  <c r="AJ2472" i="1"/>
  <c r="X2472" i="1"/>
  <c r="W2472" i="1"/>
  <c r="V2472" i="1"/>
  <c r="Z2472" i="1" s="1"/>
  <c r="U2472" i="1"/>
  <c r="O2472" i="1"/>
  <c r="AD2472" i="1" s="1"/>
  <c r="AE2472" i="1" s="1"/>
  <c r="AN2471" i="1"/>
  <c r="AK2471" i="1"/>
  <c r="AJ2471" i="1"/>
  <c r="X2471" i="1"/>
  <c r="W2471" i="1"/>
  <c r="V2471" i="1"/>
  <c r="Z2471" i="1" s="1"/>
  <c r="U2471" i="1"/>
  <c r="O2471" i="1"/>
  <c r="AD2471" i="1" s="1"/>
  <c r="AE2471" i="1" s="1"/>
  <c r="AN2470" i="1"/>
  <c r="AK2470" i="1"/>
  <c r="AJ2470" i="1"/>
  <c r="X2470" i="1"/>
  <c r="W2470" i="1"/>
  <c r="V2470" i="1"/>
  <c r="Z2470" i="1" s="1"/>
  <c r="U2470" i="1"/>
  <c r="O2470" i="1"/>
  <c r="AD2470" i="1" s="1"/>
  <c r="AE2470" i="1" s="1"/>
  <c r="AN2469" i="1"/>
  <c r="AK2469" i="1"/>
  <c r="AJ2469" i="1"/>
  <c r="X2469" i="1"/>
  <c r="W2469" i="1"/>
  <c r="V2469" i="1"/>
  <c r="Z2469" i="1" s="1"/>
  <c r="U2469" i="1"/>
  <c r="O2469" i="1"/>
  <c r="AD2469" i="1" s="1"/>
  <c r="AE2469" i="1" s="1"/>
  <c r="AN2468" i="1"/>
  <c r="AK2468" i="1"/>
  <c r="AJ2468" i="1"/>
  <c r="X2468" i="1"/>
  <c r="W2468" i="1"/>
  <c r="V2468" i="1"/>
  <c r="Z2468" i="1" s="1"/>
  <c r="U2468" i="1"/>
  <c r="O2468" i="1"/>
  <c r="AD2468" i="1" s="1"/>
  <c r="AE2468" i="1" s="1"/>
  <c r="AN2467" i="1"/>
  <c r="AK2467" i="1"/>
  <c r="AJ2467" i="1"/>
  <c r="X2467" i="1"/>
  <c r="W2467" i="1"/>
  <c r="V2467" i="1"/>
  <c r="Z2467" i="1" s="1"/>
  <c r="U2467" i="1"/>
  <c r="O2467" i="1"/>
  <c r="AD2467" i="1" s="1"/>
  <c r="AE2467" i="1" s="1"/>
  <c r="AN2466" i="1"/>
  <c r="AK2466" i="1"/>
  <c r="AJ2466" i="1"/>
  <c r="X2466" i="1"/>
  <c r="W2466" i="1"/>
  <c r="V2466" i="1"/>
  <c r="Z2466" i="1" s="1"/>
  <c r="U2466" i="1"/>
  <c r="O2466" i="1"/>
  <c r="AD2466" i="1" s="1"/>
  <c r="AE2466" i="1" s="1"/>
  <c r="AN2465" i="1"/>
  <c r="AK2465" i="1"/>
  <c r="AJ2465" i="1"/>
  <c r="X2465" i="1"/>
  <c r="W2465" i="1"/>
  <c r="V2465" i="1"/>
  <c r="Z2465" i="1" s="1"/>
  <c r="U2465" i="1"/>
  <c r="O2465" i="1"/>
  <c r="AD2465" i="1" s="1"/>
  <c r="AE2465" i="1" s="1"/>
  <c r="AN2464" i="1"/>
  <c r="AK2464" i="1"/>
  <c r="AJ2464" i="1"/>
  <c r="X2464" i="1"/>
  <c r="W2464" i="1"/>
  <c r="V2464" i="1"/>
  <c r="Z2464" i="1" s="1"/>
  <c r="U2464" i="1"/>
  <c r="O2464" i="1"/>
  <c r="AD2464" i="1" s="1"/>
  <c r="AE2464" i="1" s="1"/>
  <c r="AN2463" i="1"/>
  <c r="AK2463" i="1"/>
  <c r="AJ2463" i="1"/>
  <c r="X2463" i="1"/>
  <c r="W2463" i="1"/>
  <c r="V2463" i="1"/>
  <c r="Z2463" i="1" s="1"/>
  <c r="U2463" i="1"/>
  <c r="O2463" i="1"/>
  <c r="AD2463" i="1" s="1"/>
  <c r="AE2463" i="1" s="1"/>
  <c r="AN2462" i="1"/>
  <c r="AK2462" i="1"/>
  <c r="AJ2462" i="1"/>
  <c r="X2462" i="1"/>
  <c r="W2462" i="1"/>
  <c r="V2462" i="1"/>
  <c r="Z2462" i="1" s="1"/>
  <c r="U2462" i="1"/>
  <c r="O2462" i="1"/>
  <c r="AD2462" i="1" s="1"/>
  <c r="AE2462" i="1" s="1"/>
  <c r="AN2461" i="1"/>
  <c r="AK2461" i="1"/>
  <c r="AJ2461" i="1"/>
  <c r="X2461" i="1"/>
  <c r="W2461" i="1"/>
  <c r="V2461" i="1"/>
  <c r="Z2461" i="1" s="1"/>
  <c r="U2461" i="1"/>
  <c r="O2461" i="1"/>
  <c r="AD2461" i="1" s="1"/>
  <c r="AE2461" i="1" s="1"/>
  <c r="AN2460" i="1"/>
  <c r="AK2460" i="1"/>
  <c r="AJ2460" i="1"/>
  <c r="X2460" i="1"/>
  <c r="W2460" i="1"/>
  <c r="V2460" i="1"/>
  <c r="Z2460" i="1" s="1"/>
  <c r="U2460" i="1"/>
  <c r="O2460" i="1"/>
  <c r="AD2460" i="1" s="1"/>
  <c r="AE2460" i="1" s="1"/>
  <c r="AN2459" i="1"/>
  <c r="AK2459" i="1"/>
  <c r="AJ2459" i="1"/>
  <c r="X2459" i="1"/>
  <c r="W2459" i="1"/>
  <c r="V2459" i="1"/>
  <c r="Z2459" i="1" s="1"/>
  <c r="U2459" i="1"/>
  <c r="O2459" i="1"/>
  <c r="AD2459" i="1" s="1"/>
  <c r="AE2459" i="1" s="1"/>
  <c r="AN2458" i="1"/>
  <c r="AK2458" i="1"/>
  <c r="AJ2458" i="1"/>
  <c r="X2458" i="1"/>
  <c r="W2458" i="1"/>
  <c r="V2458" i="1"/>
  <c r="Z2458" i="1" s="1"/>
  <c r="U2458" i="1"/>
  <c r="O2458" i="1"/>
  <c r="AD2458" i="1" s="1"/>
  <c r="AE2458" i="1" s="1"/>
  <c r="AN2457" i="1"/>
  <c r="AK2457" i="1"/>
  <c r="AJ2457" i="1"/>
  <c r="X2457" i="1"/>
  <c r="W2457" i="1"/>
  <c r="V2457" i="1"/>
  <c r="Z2457" i="1" s="1"/>
  <c r="U2457" i="1"/>
  <c r="O2457" i="1"/>
  <c r="AD2457" i="1" s="1"/>
  <c r="AE2457" i="1" s="1"/>
  <c r="AN2456" i="1"/>
  <c r="AK2456" i="1"/>
  <c r="AJ2456" i="1"/>
  <c r="X2456" i="1"/>
  <c r="W2456" i="1"/>
  <c r="V2456" i="1"/>
  <c r="Z2456" i="1" s="1"/>
  <c r="U2456" i="1"/>
  <c r="O2456" i="1"/>
  <c r="AD2456" i="1" s="1"/>
  <c r="AE2456" i="1" s="1"/>
  <c r="AN2455" i="1"/>
  <c r="AK2455" i="1"/>
  <c r="AJ2455" i="1"/>
  <c r="X2455" i="1"/>
  <c r="W2455" i="1"/>
  <c r="V2455" i="1"/>
  <c r="Z2455" i="1" s="1"/>
  <c r="U2455" i="1"/>
  <c r="O2455" i="1"/>
  <c r="AD2455" i="1" s="1"/>
  <c r="AE2455" i="1" s="1"/>
  <c r="AN2454" i="1"/>
  <c r="AK2454" i="1"/>
  <c r="AJ2454" i="1"/>
  <c r="X2454" i="1"/>
  <c r="W2454" i="1"/>
  <c r="V2454" i="1"/>
  <c r="Z2454" i="1" s="1"/>
  <c r="U2454" i="1"/>
  <c r="O2454" i="1"/>
  <c r="AD2454" i="1" s="1"/>
  <c r="AE2454" i="1" s="1"/>
  <c r="AN2453" i="1"/>
  <c r="AK2453" i="1"/>
  <c r="AJ2453" i="1"/>
  <c r="X2453" i="1"/>
  <c r="W2453" i="1"/>
  <c r="V2453" i="1"/>
  <c r="Z2453" i="1" s="1"/>
  <c r="U2453" i="1"/>
  <c r="O2453" i="1"/>
  <c r="AD2453" i="1" s="1"/>
  <c r="AE2453" i="1" s="1"/>
  <c r="AN2452" i="1"/>
  <c r="AK2452" i="1"/>
  <c r="AJ2452" i="1"/>
  <c r="X2452" i="1"/>
  <c r="W2452" i="1"/>
  <c r="V2452" i="1"/>
  <c r="Z2452" i="1" s="1"/>
  <c r="U2452" i="1"/>
  <c r="O2452" i="1"/>
  <c r="AD2452" i="1" s="1"/>
  <c r="AE2452" i="1" s="1"/>
  <c r="AN2451" i="1"/>
  <c r="AK2451" i="1"/>
  <c r="AJ2451" i="1"/>
  <c r="X2451" i="1"/>
  <c r="W2451" i="1"/>
  <c r="V2451" i="1"/>
  <c r="Z2451" i="1" s="1"/>
  <c r="U2451" i="1"/>
  <c r="O2451" i="1"/>
  <c r="AD2451" i="1" s="1"/>
  <c r="AE2451" i="1" s="1"/>
  <c r="AN2450" i="1"/>
  <c r="AK2450" i="1"/>
  <c r="AJ2450" i="1"/>
  <c r="X2450" i="1"/>
  <c r="W2450" i="1"/>
  <c r="V2450" i="1"/>
  <c r="Z2450" i="1" s="1"/>
  <c r="U2450" i="1"/>
  <c r="O2450" i="1"/>
  <c r="AD2450" i="1" s="1"/>
  <c r="AE2450" i="1" s="1"/>
  <c r="AN2449" i="1"/>
  <c r="AK2449" i="1"/>
  <c r="AJ2449" i="1"/>
  <c r="X2449" i="1"/>
  <c r="W2449" i="1"/>
  <c r="V2449" i="1"/>
  <c r="Z2449" i="1" s="1"/>
  <c r="U2449" i="1"/>
  <c r="O2449" i="1"/>
  <c r="AD2449" i="1" s="1"/>
  <c r="AE2449" i="1" s="1"/>
  <c r="AN2448" i="1"/>
  <c r="AK2448" i="1"/>
  <c r="AJ2448" i="1"/>
  <c r="X2448" i="1"/>
  <c r="W2448" i="1"/>
  <c r="V2448" i="1"/>
  <c r="Z2448" i="1" s="1"/>
  <c r="U2448" i="1"/>
  <c r="O2448" i="1"/>
  <c r="AD2448" i="1" s="1"/>
  <c r="AE2448" i="1" s="1"/>
  <c r="AN2447" i="1"/>
  <c r="AK2447" i="1"/>
  <c r="AJ2447" i="1"/>
  <c r="X2447" i="1"/>
  <c r="W2447" i="1"/>
  <c r="V2447" i="1"/>
  <c r="Z2447" i="1" s="1"/>
  <c r="U2447" i="1"/>
  <c r="O2447" i="1"/>
  <c r="AD2447" i="1" s="1"/>
  <c r="AE2447" i="1" s="1"/>
  <c r="AN2446" i="1"/>
  <c r="AK2446" i="1"/>
  <c r="AJ2446" i="1"/>
  <c r="X2446" i="1"/>
  <c r="W2446" i="1"/>
  <c r="V2446" i="1"/>
  <c r="Z2446" i="1" s="1"/>
  <c r="U2446" i="1"/>
  <c r="O2446" i="1"/>
  <c r="AD2446" i="1" s="1"/>
  <c r="AE2446" i="1" s="1"/>
  <c r="AN2445" i="1"/>
  <c r="AK2445" i="1"/>
  <c r="AJ2445" i="1"/>
  <c r="X2445" i="1"/>
  <c r="W2445" i="1"/>
  <c r="V2445" i="1"/>
  <c r="Z2445" i="1" s="1"/>
  <c r="U2445" i="1"/>
  <c r="O2445" i="1"/>
  <c r="AD2445" i="1" s="1"/>
  <c r="AE2445" i="1" s="1"/>
  <c r="AN2444" i="1"/>
  <c r="AK2444" i="1"/>
  <c r="AJ2444" i="1"/>
  <c r="X2444" i="1"/>
  <c r="W2444" i="1"/>
  <c r="V2444" i="1"/>
  <c r="Z2444" i="1" s="1"/>
  <c r="U2444" i="1"/>
  <c r="O2444" i="1"/>
  <c r="AD2444" i="1" s="1"/>
  <c r="AE2444" i="1" s="1"/>
  <c r="AN2443" i="1"/>
  <c r="AK2443" i="1"/>
  <c r="AJ2443" i="1"/>
  <c r="X2443" i="1"/>
  <c r="W2443" i="1"/>
  <c r="V2443" i="1"/>
  <c r="Z2443" i="1" s="1"/>
  <c r="U2443" i="1"/>
  <c r="O2443" i="1"/>
  <c r="AD2443" i="1" s="1"/>
  <c r="AE2443" i="1" s="1"/>
  <c r="AN2442" i="1"/>
  <c r="AK2442" i="1"/>
  <c r="AJ2442" i="1"/>
  <c r="X2442" i="1"/>
  <c r="W2442" i="1"/>
  <c r="V2442" i="1"/>
  <c r="Z2442" i="1" s="1"/>
  <c r="U2442" i="1"/>
  <c r="O2442" i="1"/>
  <c r="AD2442" i="1" s="1"/>
  <c r="AE2442" i="1" s="1"/>
  <c r="AN2441" i="1"/>
  <c r="AK2441" i="1"/>
  <c r="AJ2441" i="1"/>
  <c r="X2441" i="1"/>
  <c r="W2441" i="1"/>
  <c r="V2441" i="1"/>
  <c r="Z2441" i="1" s="1"/>
  <c r="U2441" i="1"/>
  <c r="O2441" i="1"/>
  <c r="AD2441" i="1" s="1"/>
  <c r="AE2441" i="1" s="1"/>
  <c r="AN2440" i="1"/>
  <c r="AK2440" i="1"/>
  <c r="AJ2440" i="1"/>
  <c r="X2440" i="1"/>
  <c r="W2440" i="1"/>
  <c r="V2440" i="1"/>
  <c r="Z2440" i="1" s="1"/>
  <c r="U2440" i="1"/>
  <c r="O2440" i="1"/>
  <c r="AD2440" i="1" s="1"/>
  <c r="AE2440" i="1" s="1"/>
  <c r="AN2439" i="1"/>
  <c r="AK2439" i="1"/>
  <c r="AJ2439" i="1"/>
  <c r="X2439" i="1"/>
  <c r="W2439" i="1"/>
  <c r="V2439" i="1"/>
  <c r="Z2439" i="1" s="1"/>
  <c r="U2439" i="1"/>
  <c r="O2439" i="1"/>
  <c r="AD2439" i="1" s="1"/>
  <c r="AE2439" i="1" s="1"/>
  <c r="AN2438" i="1"/>
  <c r="AK2438" i="1"/>
  <c r="AJ2438" i="1"/>
  <c r="X2438" i="1"/>
  <c r="W2438" i="1"/>
  <c r="V2438" i="1"/>
  <c r="Z2438" i="1" s="1"/>
  <c r="U2438" i="1"/>
  <c r="O2438" i="1"/>
  <c r="AD2438" i="1" s="1"/>
  <c r="AE2438" i="1" s="1"/>
  <c r="AN2437" i="1"/>
  <c r="AK2437" i="1"/>
  <c r="AJ2437" i="1"/>
  <c r="X2437" i="1"/>
  <c r="W2437" i="1"/>
  <c r="V2437" i="1"/>
  <c r="Z2437" i="1" s="1"/>
  <c r="U2437" i="1"/>
  <c r="O2437" i="1"/>
  <c r="AD2437" i="1" s="1"/>
  <c r="AE2437" i="1" s="1"/>
  <c r="AN2436" i="1"/>
  <c r="AK2436" i="1"/>
  <c r="AJ2436" i="1"/>
  <c r="X2436" i="1"/>
  <c r="W2436" i="1"/>
  <c r="V2436" i="1"/>
  <c r="Z2436" i="1" s="1"/>
  <c r="U2436" i="1"/>
  <c r="O2436" i="1"/>
  <c r="AD2436" i="1" s="1"/>
  <c r="AE2436" i="1" s="1"/>
  <c r="AN2435" i="1"/>
  <c r="AK2435" i="1"/>
  <c r="AJ2435" i="1"/>
  <c r="X2435" i="1"/>
  <c r="W2435" i="1"/>
  <c r="V2435" i="1"/>
  <c r="Z2435" i="1" s="1"/>
  <c r="U2435" i="1"/>
  <c r="O2435" i="1"/>
  <c r="AD2435" i="1" s="1"/>
  <c r="AE2435" i="1" s="1"/>
  <c r="AN2434" i="1"/>
  <c r="AK2434" i="1"/>
  <c r="AJ2434" i="1"/>
  <c r="X2434" i="1"/>
  <c r="W2434" i="1"/>
  <c r="V2434" i="1"/>
  <c r="Z2434" i="1" s="1"/>
  <c r="U2434" i="1"/>
  <c r="O2434" i="1"/>
  <c r="AD2434" i="1" s="1"/>
  <c r="AE2434" i="1" s="1"/>
  <c r="AN2433" i="1"/>
  <c r="AK2433" i="1"/>
  <c r="AJ2433" i="1"/>
  <c r="X2433" i="1"/>
  <c r="W2433" i="1"/>
  <c r="V2433" i="1"/>
  <c r="Z2433" i="1" s="1"/>
  <c r="U2433" i="1"/>
  <c r="O2433" i="1"/>
  <c r="AD2433" i="1" s="1"/>
  <c r="AE2433" i="1" s="1"/>
  <c r="AN2432" i="1"/>
  <c r="AK2432" i="1"/>
  <c r="AJ2432" i="1"/>
  <c r="X2432" i="1"/>
  <c r="W2432" i="1"/>
  <c r="V2432" i="1"/>
  <c r="Z2432" i="1" s="1"/>
  <c r="U2432" i="1"/>
  <c r="O2432" i="1"/>
  <c r="AD2432" i="1" s="1"/>
  <c r="AE2432" i="1" s="1"/>
  <c r="AN2431" i="1"/>
  <c r="AK2431" i="1"/>
  <c r="AJ2431" i="1"/>
  <c r="X2431" i="1"/>
  <c r="W2431" i="1"/>
  <c r="V2431" i="1"/>
  <c r="Z2431" i="1" s="1"/>
  <c r="U2431" i="1"/>
  <c r="O2431" i="1"/>
  <c r="AD2431" i="1" s="1"/>
  <c r="AE2431" i="1" s="1"/>
  <c r="AN2430" i="1"/>
  <c r="AK2430" i="1"/>
  <c r="AJ2430" i="1"/>
  <c r="X2430" i="1"/>
  <c r="W2430" i="1"/>
  <c r="V2430" i="1"/>
  <c r="Z2430" i="1" s="1"/>
  <c r="U2430" i="1"/>
  <c r="O2430" i="1"/>
  <c r="AD2430" i="1" s="1"/>
  <c r="AE2430" i="1" s="1"/>
  <c r="AN2429" i="1"/>
  <c r="AK2429" i="1"/>
  <c r="AJ2429" i="1"/>
  <c r="X2429" i="1"/>
  <c r="W2429" i="1"/>
  <c r="V2429" i="1"/>
  <c r="Z2429" i="1" s="1"/>
  <c r="U2429" i="1"/>
  <c r="O2429" i="1"/>
  <c r="AD2429" i="1" s="1"/>
  <c r="AE2429" i="1" s="1"/>
  <c r="AN2428" i="1"/>
  <c r="AK2428" i="1"/>
  <c r="AJ2428" i="1"/>
  <c r="X2428" i="1"/>
  <c r="W2428" i="1"/>
  <c r="V2428" i="1"/>
  <c r="Z2428" i="1" s="1"/>
  <c r="U2428" i="1"/>
  <c r="O2428" i="1"/>
  <c r="AD2428" i="1" s="1"/>
  <c r="AE2428" i="1" s="1"/>
  <c r="AN2427" i="1"/>
  <c r="AK2427" i="1"/>
  <c r="AJ2427" i="1"/>
  <c r="X2427" i="1"/>
  <c r="W2427" i="1"/>
  <c r="V2427" i="1"/>
  <c r="Z2427" i="1" s="1"/>
  <c r="U2427" i="1"/>
  <c r="O2427" i="1"/>
  <c r="AD2427" i="1" s="1"/>
  <c r="AE2427" i="1" s="1"/>
  <c r="AN2426" i="1"/>
  <c r="AK2426" i="1"/>
  <c r="AJ2426" i="1"/>
  <c r="X2426" i="1"/>
  <c r="W2426" i="1"/>
  <c r="V2426" i="1"/>
  <c r="Z2426" i="1" s="1"/>
  <c r="U2426" i="1"/>
  <c r="O2426" i="1"/>
  <c r="AD2426" i="1" s="1"/>
  <c r="AE2426" i="1" s="1"/>
  <c r="AN2425" i="1"/>
  <c r="AK2425" i="1"/>
  <c r="AJ2425" i="1"/>
  <c r="X2425" i="1"/>
  <c r="W2425" i="1"/>
  <c r="V2425" i="1"/>
  <c r="Z2425" i="1" s="1"/>
  <c r="U2425" i="1"/>
  <c r="O2425" i="1"/>
  <c r="AD2425" i="1" s="1"/>
  <c r="AE2425" i="1" s="1"/>
  <c r="AN2424" i="1"/>
  <c r="AK2424" i="1"/>
  <c r="AJ2424" i="1"/>
  <c r="X2424" i="1"/>
  <c r="W2424" i="1"/>
  <c r="V2424" i="1"/>
  <c r="Z2424" i="1" s="1"/>
  <c r="U2424" i="1"/>
  <c r="O2424" i="1"/>
  <c r="AD2424" i="1" s="1"/>
  <c r="AE2424" i="1" s="1"/>
  <c r="AN2423" i="1"/>
  <c r="AK2423" i="1"/>
  <c r="AJ2423" i="1"/>
  <c r="X2423" i="1"/>
  <c r="W2423" i="1"/>
  <c r="V2423" i="1"/>
  <c r="Z2423" i="1" s="1"/>
  <c r="U2423" i="1"/>
  <c r="O2423" i="1"/>
  <c r="AD2423" i="1" s="1"/>
  <c r="AE2423" i="1" s="1"/>
  <c r="AN2422" i="1"/>
  <c r="AK2422" i="1"/>
  <c r="AJ2422" i="1"/>
  <c r="X2422" i="1"/>
  <c r="W2422" i="1"/>
  <c r="V2422" i="1"/>
  <c r="Z2422" i="1" s="1"/>
  <c r="U2422" i="1"/>
  <c r="O2422" i="1"/>
  <c r="AD2422" i="1" s="1"/>
  <c r="AE2422" i="1" s="1"/>
  <c r="AN2421" i="1"/>
  <c r="AK2421" i="1"/>
  <c r="AJ2421" i="1"/>
  <c r="X2421" i="1"/>
  <c r="W2421" i="1"/>
  <c r="V2421" i="1"/>
  <c r="Z2421" i="1" s="1"/>
  <c r="U2421" i="1"/>
  <c r="O2421" i="1"/>
  <c r="AD2421" i="1" s="1"/>
  <c r="AE2421" i="1" s="1"/>
  <c r="AN2420" i="1"/>
  <c r="AK2420" i="1"/>
  <c r="AJ2420" i="1"/>
  <c r="X2420" i="1"/>
  <c r="W2420" i="1"/>
  <c r="V2420" i="1"/>
  <c r="Z2420" i="1" s="1"/>
  <c r="U2420" i="1"/>
  <c r="O2420" i="1"/>
  <c r="AD2420" i="1" s="1"/>
  <c r="AE2420" i="1" s="1"/>
  <c r="AN2419" i="1"/>
  <c r="AK2419" i="1"/>
  <c r="AJ2419" i="1"/>
  <c r="X2419" i="1"/>
  <c r="W2419" i="1"/>
  <c r="V2419" i="1"/>
  <c r="Z2419" i="1" s="1"/>
  <c r="U2419" i="1"/>
  <c r="O2419" i="1"/>
  <c r="AD2419" i="1" s="1"/>
  <c r="AE2419" i="1" s="1"/>
  <c r="AN2418" i="1"/>
  <c r="AK2418" i="1"/>
  <c r="AJ2418" i="1"/>
  <c r="X2418" i="1"/>
  <c r="W2418" i="1"/>
  <c r="V2418" i="1"/>
  <c r="Z2418" i="1" s="1"/>
  <c r="U2418" i="1"/>
  <c r="O2418" i="1"/>
  <c r="AD2418" i="1" s="1"/>
  <c r="AE2418" i="1" s="1"/>
  <c r="AN2417" i="1"/>
  <c r="AK2417" i="1"/>
  <c r="AJ2417" i="1"/>
  <c r="X2417" i="1"/>
  <c r="W2417" i="1"/>
  <c r="V2417" i="1"/>
  <c r="Z2417" i="1" s="1"/>
  <c r="U2417" i="1"/>
  <c r="O2417" i="1"/>
  <c r="AD2417" i="1" s="1"/>
  <c r="AE2417" i="1" s="1"/>
  <c r="AN2416" i="1"/>
  <c r="AK2416" i="1"/>
  <c r="AJ2416" i="1"/>
  <c r="X2416" i="1"/>
  <c r="W2416" i="1"/>
  <c r="V2416" i="1"/>
  <c r="Z2416" i="1" s="1"/>
  <c r="U2416" i="1"/>
  <c r="O2416" i="1"/>
  <c r="AD2416" i="1" s="1"/>
  <c r="AE2416" i="1" s="1"/>
  <c r="AN2415" i="1"/>
  <c r="AK2415" i="1"/>
  <c r="AJ2415" i="1"/>
  <c r="X2415" i="1"/>
  <c r="W2415" i="1"/>
  <c r="V2415" i="1"/>
  <c r="Z2415" i="1" s="1"/>
  <c r="U2415" i="1"/>
  <c r="O2415" i="1"/>
  <c r="AD2415" i="1" s="1"/>
  <c r="AE2415" i="1" s="1"/>
  <c r="AN2414" i="1"/>
  <c r="AK2414" i="1"/>
  <c r="AJ2414" i="1"/>
  <c r="X2414" i="1"/>
  <c r="W2414" i="1"/>
  <c r="V2414" i="1"/>
  <c r="Z2414" i="1" s="1"/>
  <c r="U2414" i="1"/>
  <c r="O2414" i="1"/>
  <c r="AD2414" i="1" s="1"/>
  <c r="AE2414" i="1" s="1"/>
  <c r="AN2413" i="1"/>
  <c r="AK2413" i="1"/>
  <c r="AJ2413" i="1"/>
  <c r="X2413" i="1"/>
  <c r="W2413" i="1"/>
  <c r="V2413" i="1"/>
  <c r="Z2413" i="1" s="1"/>
  <c r="U2413" i="1"/>
  <c r="O2413" i="1"/>
  <c r="AD2413" i="1" s="1"/>
  <c r="AE2413" i="1" s="1"/>
  <c r="AN2412" i="1"/>
  <c r="AK2412" i="1"/>
  <c r="AJ2412" i="1"/>
  <c r="X2412" i="1"/>
  <c r="W2412" i="1"/>
  <c r="V2412" i="1"/>
  <c r="Z2412" i="1" s="1"/>
  <c r="U2412" i="1"/>
  <c r="O2412" i="1"/>
  <c r="AD2412" i="1" s="1"/>
  <c r="AE2412" i="1" s="1"/>
  <c r="AN2411" i="1"/>
  <c r="AK2411" i="1"/>
  <c r="AJ2411" i="1"/>
  <c r="X2411" i="1"/>
  <c r="W2411" i="1"/>
  <c r="V2411" i="1"/>
  <c r="Z2411" i="1" s="1"/>
  <c r="U2411" i="1"/>
  <c r="O2411" i="1"/>
  <c r="AD2411" i="1" s="1"/>
  <c r="AE2411" i="1" s="1"/>
  <c r="AN2410" i="1"/>
  <c r="AK2410" i="1"/>
  <c r="AJ2410" i="1"/>
  <c r="X2410" i="1"/>
  <c r="W2410" i="1"/>
  <c r="V2410" i="1"/>
  <c r="Z2410" i="1" s="1"/>
  <c r="U2410" i="1"/>
  <c r="O2410" i="1"/>
  <c r="AD2410" i="1" s="1"/>
  <c r="AE2410" i="1" s="1"/>
  <c r="AN2409" i="1"/>
  <c r="AK2409" i="1"/>
  <c r="AJ2409" i="1"/>
  <c r="X2409" i="1"/>
  <c r="W2409" i="1"/>
  <c r="V2409" i="1"/>
  <c r="Z2409" i="1" s="1"/>
  <c r="U2409" i="1"/>
  <c r="O2409" i="1"/>
  <c r="AD2409" i="1" s="1"/>
  <c r="AE2409" i="1" s="1"/>
  <c r="AN2408" i="1"/>
  <c r="AK2408" i="1"/>
  <c r="AJ2408" i="1"/>
  <c r="X2408" i="1"/>
  <c r="W2408" i="1"/>
  <c r="V2408" i="1"/>
  <c r="Z2408" i="1" s="1"/>
  <c r="U2408" i="1"/>
  <c r="O2408" i="1"/>
  <c r="AD2408" i="1" s="1"/>
  <c r="AE2408" i="1" s="1"/>
  <c r="AN2407" i="1"/>
  <c r="AK2407" i="1"/>
  <c r="AJ2407" i="1"/>
  <c r="X2407" i="1"/>
  <c r="W2407" i="1"/>
  <c r="V2407" i="1"/>
  <c r="Z2407" i="1" s="1"/>
  <c r="U2407" i="1"/>
  <c r="O2407" i="1"/>
  <c r="AD2407" i="1" s="1"/>
  <c r="AE2407" i="1" s="1"/>
  <c r="AN2406" i="1"/>
  <c r="AK2406" i="1"/>
  <c r="AJ2406" i="1"/>
  <c r="X2406" i="1"/>
  <c r="W2406" i="1"/>
  <c r="V2406" i="1"/>
  <c r="Z2406" i="1" s="1"/>
  <c r="U2406" i="1"/>
  <c r="O2406" i="1"/>
  <c r="AD2406" i="1" s="1"/>
  <c r="AE2406" i="1" s="1"/>
  <c r="AN2405" i="1"/>
  <c r="AK2405" i="1"/>
  <c r="AJ2405" i="1"/>
  <c r="X2405" i="1"/>
  <c r="W2405" i="1"/>
  <c r="V2405" i="1"/>
  <c r="Z2405" i="1" s="1"/>
  <c r="U2405" i="1"/>
  <c r="O2405" i="1"/>
  <c r="AD2405" i="1" s="1"/>
  <c r="AE2405" i="1" s="1"/>
  <c r="AN2404" i="1"/>
  <c r="AK2404" i="1"/>
  <c r="AJ2404" i="1"/>
  <c r="X2404" i="1"/>
  <c r="W2404" i="1"/>
  <c r="V2404" i="1"/>
  <c r="Z2404" i="1" s="1"/>
  <c r="U2404" i="1"/>
  <c r="O2404" i="1"/>
  <c r="AD2404" i="1" s="1"/>
  <c r="AE2404" i="1" s="1"/>
  <c r="AN2403" i="1"/>
  <c r="AK2403" i="1"/>
  <c r="AJ2403" i="1"/>
  <c r="X2403" i="1"/>
  <c r="W2403" i="1"/>
  <c r="V2403" i="1"/>
  <c r="Z2403" i="1" s="1"/>
  <c r="U2403" i="1"/>
  <c r="O2403" i="1"/>
  <c r="AD2403" i="1" s="1"/>
  <c r="AE2403" i="1" s="1"/>
  <c r="AN2402" i="1"/>
  <c r="AK2402" i="1"/>
  <c r="AJ2402" i="1"/>
  <c r="X2402" i="1"/>
  <c r="W2402" i="1"/>
  <c r="V2402" i="1"/>
  <c r="Z2402" i="1" s="1"/>
  <c r="U2402" i="1"/>
  <c r="O2402" i="1"/>
  <c r="AD2402" i="1" s="1"/>
  <c r="AE2402" i="1" s="1"/>
  <c r="AN2401" i="1"/>
  <c r="AK2401" i="1"/>
  <c r="AJ2401" i="1"/>
  <c r="X2401" i="1"/>
  <c r="W2401" i="1"/>
  <c r="V2401" i="1"/>
  <c r="Z2401" i="1" s="1"/>
  <c r="U2401" i="1"/>
  <c r="O2401" i="1"/>
  <c r="AD2401" i="1" s="1"/>
  <c r="AE2401" i="1" s="1"/>
  <c r="AN2400" i="1"/>
  <c r="AK2400" i="1"/>
  <c r="AJ2400" i="1"/>
  <c r="X2400" i="1"/>
  <c r="W2400" i="1"/>
  <c r="V2400" i="1"/>
  <c r="Z2400" i="1" s="1"/>
  <c r="U2400" i="1"/>
  <c r="O2400" i="1"/>
  <c r="AD2400" i="1" s="1"/>
  <c r="AE2400" i="1" s="1"/>
  <c r="AN2399" i="1"/>
  <c r="AK2399" i="1"/>
  <c r="AJ2399" i="1"/>
  <c r="X2399" i="1"/>
  <c r="W2399" i="1"/>
  <c r="V2399" i="1"/>
  <c r="Z2399" i="1" s="1"/>
  <c r="U2399" i="1"/>
  <c r="O2399" i="1"/>
  <c r="AD2399" i="1" s="1"/>
  <c r="AE2399" i="1" s="1"/>
  <c r="AN2398" i="1"/>
  <c r="AK2398" i="1"/>
  <c r="AJ2398" i="1"/>
  <c r="X2398" i="1"/>
  <c r="W2398" i="1"/>
  <c r="V2398" i="1"/>
  <c r="Z2398" i="1" s="1"/>
  <c r="U2398" i="1"/>
  <c r="O2398" i="1"/>
  <c r="AD2398" i="1" s="1"/>
  <c r="AE2398" i="1" s="1"/>
  <c r="AN2397" i="1"/>
  <c r="AK2397" i="1"/>
  <c r="AJ2397" i="1"/>
  <c r="X2397" i="1"/>
  <c r="W2397" i="1"/>
  <c r="V2397" i="1"/>
  <c r="Z2397" i="1" s="1"/>
  <c r="U2397" i="1"/>
  <c r="O2397" i="1"/>
  <c r="AD2397" i="1" s="1"/>
  <c r="AE2397" i="1" s="1"/>
  <c r="AN2396" i="1"/>
  <c r="AK2396" i="1"/>
  <c r="AJ2396" i="1"/>
  <c r="X2396" i="1"/>
  <c r="W2396" i="1"/>
  <c r="V2396" i="1"/>
  <c r="Z2396" i="1" s="1"/>
  <c r="U2396" i="1"/>
  <c r="O2396" i="1"/>
  <c r="AD2396" i="1" s="1"/>
  <c r="AE2396" i="1" s="1"/>
  <c r="AN2395" i="1"/>
  <c r="AK2395" i="1"/>
  <c r="AJ2395" i="1"/>
  <c r="X2395" i="1"/>
  <c r="W2395" i="1"/>
  <c r="V2395" i="1"/>
  <c r="Z2395" i="1" s="1"/>
  <c r="U2395" i="1"/>
  <c r="O2395" i="1"/>
  <c r="AD2395" i="1" s="1"/>
  <c r="AE2395" i="1" s="1"/>
  <c r="AN2394" i="1"/>
  <c r="AK2394" i="1"/>
  <c r="AJ2394" i="1"/>
  <c r="X2394" i="1"/>
  <c r="W2394" i="1"/>
  <c r="V2394" i="1"/>
  <c r="Z2394" i="1" s="1"/>
  <c r="U2394" i="1"/>
  <c r="O2394" i="1"/>
  <c r="AD2394" i="1" s="1"/>
  <c r="AE2394" i="1" s="1"/>
  <c r="AN2393" i="1"/>
  <c r="AK2393" i="1"/>
  <c r="AJ2393" i="1"/>
  <c r="X2393" i="1"/>
  <c r="W2393" i="1"/>
  <c r="V2393" i="1"/>
  <c r="Z2393" i="1" s="1"/>
  <c r="U2393" i="1"/>
  <c r="O2393" i="1"/>
  <c r="AD2393" i="1" s="1"/>
  <c r="AE2393" i="1" s="1"/>
  <c r="AN2392" i="1"/>
  <c r="AK2392" i="1"/>
  <c r="AJ2392" i="1"/>
  <c r="X2392" i="1"/>
  <c r="W2392" i="1"/>
  <c r="V2392" i="1"/>
  <c r="Z2392" i="1" s="1"/>
  <c r="U2392" i="1"/>
  <c r="O2392" i="1"/>
  <c r="AD2392" i="1" s="1"/>
  <c r="AE2392" i="1" s="1"/>
  <c r="AN2391" i="1"/>
  <c r="AK2391" i="1"/>
  <c r="AJ2391" i="1"/>
  <c r="X2391" i="1"/>
  <c r="W2391" i="1"/>
  <c r="V2391" i="1"/>
  <c r="Z2391" i="1" s="1"/>
  <c r="U2391" i="1"/>
  <c r="O2391" i="1"/>
  <c r="AD2391" i="1" s="1"/>
  <c r="AE2391" i="1" s="1"/>
  <c r="AN2390" i="1"/>
  <c r="AK2390" i="1"/>
  <c r="AJ2390" i="1"/>
  <c r="X2390" i="1"/>
  <c r="W2390" i="1"/>
  <c r="V2390" i="1"/>
  <c r="Z2390" i="1" s="1"/>
  <c r="U2390" i="1"/>
  <c r="O2390" i="1"/>
  <c r="AD2390" i="1" s="1"/>
  <c r="AE2390" i="1" s="1"/>
  <c r="AN2389" i="1"/>
  <c r="AK2389" i="1"/>
  <c r="AJ2389" i="1"/>
  <c r="X2389" i="1"/>
  <c r="W2389" i="1"/>
  <c r="V2389" i="1"/>
  <c r="Z2389" i="1" s="1"/>
  <c r="U2389" i="1"/>
  <c r="O2389" i="1"/>
  <c r="AD2389" i="1" s="1"/>
  <c r="AE2389" i="1" s="1"/>
  <c r="AN2388" i="1"/>
  <c r="AK2388" i="1"/>
  <c r="AJ2388" i="1"/>
  <c r="X2388" i="1"/>
  <c r="W2388" i="1"/>
  <c r="V2388" i="1"/>
  <c r="Z2388" i="1" s="1"/>
  <c r="U2388" i="1"/>
  <c r="O2388" i="1"/>
  <c r="AD2388" i="1" s="1"/>
  <c r="AE2388" i="1" s="1"/>
  <c r="AN2387" i="1"/>
  <c r="AK2387" i="1"/>
  <c r="AJ2387" i="1"/>
  <c r="X2387" i="1"/>
  <c r="W2387" i="1"/>
  <c r="V2387" i="1"/>
  <c r="Z2387" i="1" s="1"/>
  <c r="U2387" i="1"/>
  <c r="O2387" i="1"/>
  <c r="AD2387" i="1" s="1"/>
  <c r="AE2387" i="1" s="1"/>
  <c r="AN2386" i="1"/>
  <c r="AK2386" i="1"/>
  <c r="AJ2386" i="1"/>
  <c r="X2386" i="1"/>
  <c r="W2386" i="1"/>
  <c r="V2386" i="1"/>
  <c r="Z2386" i="1" s="1"/>
  <c r="U2386" i="1"/>
  <c r="O2386" i="1"/>
  <c r="AD2386" i="1" s="1"/>
  <c r="AE2386" i="1" s="1"/>
  <c r="AN2385" i="1"/>
  <c r="AK2385" i="1"/>
  <c r="AJ2385" i="1"/>
  <c r="X2385" i="1"/>
  <c r="W2385" i="1"/>
  <c r="V2385" i="1"/>
  <c r="Z2385" i="1" s="1"/>
  <c r="U2385" i="1"/>
  <c r="O2385" i="1"/>
  <c r="AD2385" i="1" s="1"/>
  <c r="AE2385" i="1" s="1"/>
  <c r="AN2384" i="1"/>
  <c r="AK2384" i="1"/>
  <c r="AJ2384" i="1"/>
  <c r="X2384" i="1"/>
  <c r="W2384" i="1"/>
  <c r="V2384" i="1"/>
  <c r="Z2384" i="1" s="1"/>
  <c r="U2384" i="1"/>
  <c r="O2384" i="1"/>
  <c r="AD2384" i="1" s="1"/>
  <c r="AE2384" i="1" s="1"/>
  <c r="AN2383" i="1"/>
  <c r="AK2383" i="1"/>
  <c r="AJ2383" i="1"/>
  <c r="X2383" i="1"/>
  <c r="W2383" i="1"/>
  <c r="V2383" i="1"/>
  <c r="Z2383" i="1" s="1"/>
  <c r="U2383" i="1"/>
  <c r="O2383" i="1"/>
  <c r="AD2383" i="1" s="1"/>
  <c r="AE2383" i="1" s="1"/>
  <c r="AN2382" i="1"/>
  <c r="AK2382" i="1"/>
  <c r="AJ2382" i="1"/>
  <c r="X2382" i="1"/>
  <c r="W2382" i="1"/>
  <c r="V2382" i="1"/>
  <c r="Z2382" i="1" s="1"/>
  <c r="U2382" i="1"/>
  <c r="O2382" i="1"/>
  <c r="AD2382" i="1" s="1"/>
  <c r="AE2382" i="1" s="1"/>
  <c r="AN2381" i="1"/>
  <c r="AK2381" i="1"/>
  <c r="AJ2381" i="1"/>
  <c r="X2381" i="1"/>
  <c r="W2381" i="1"/>
  <c r="V2381" i="1"/>
  <c r="Z2381" i="1" s="1"/>
  <c r="U2381" i="1"/>
  <c r="O2381" i="1"/>
  <c r="AD2381" i="1" s="1"/>
  <c r="AE2381" i="1" s="1"/>
  <c r="AN2380" i="1"/>
  <c r="AK2380" i="1"/>
  <c r="AJ2380" i="1"/>
  <c r="X2380" i="1"/>
  <c r="W2380" i="1"/>
  <c r="V2380" i="1"/>
  <c r="Z2380" i="1" s="1"/>
  <c r="U2380" i="1"/>
  <c r="O2380" i="1"/>
  <c r="AD2380" i="1" s="1"/>
  <c r="AE2380" i="1" s="1"/>
  <c r="AN2379" i="1"/>
  <c r="AK2379" i="1"/>
  <c r="AJ2379" i="1"/>
  <c r="X2379" i="1"/>
  <c r="W2379" i="1"/>
  <c r="V2379" i="1"/>
  <c r="Z2379" i="1" s="1"/>
  <c r="U2379" i="1"/>
  <c r="O2379" i="1"/>
  <c r="AD2379" i="1" s="1"/>
  <c r="AE2379" i="1" s="1"/>
  <c r="AN2378" i="1"/>
  <c r="AK2378" i="1"/>
  <c r="AJ2378" i="1"/>
  <c r="X2378" i="1"/>
  <c r="W2378" i="1"/>
  <c r="V2378" i="1"/>
  <c r="Z2378" i="1" s="1"/>
  <c r="U2378" i="1"/>
  <c r="O2378" i="1"/>
  <c r="AD2378" i="1" s="1"/>
  <c r="AE2378" i="1" s="1"/>
  <c r="AN2377" i="1"/>
  <c r="AK2377" i="1"/>
  <c r="AJ2377" i="1"/>
  <c r="X2377" i="1"/>
  <c r="W2377" i="1"/>
  <c r="V2377" i="1"/>
  <c r="Z2377" i="1" s="1"/>
  <c r="U2377" i="1"/>
  <c r="O2377" i="1"/>
  <c r="AD2377" i="1" s="1"/>
  <c r="AE2377" i="1" s="1"/>
  <c r="AN2376" i="1"/>
  <c r="AK2376" i="1"/>
  <c r="AJ2376" i="1"/>
  <c r="X2376" i="1"/>
  <c r="W2376" i="1"/>
  <c r="V2376" i="1"/>
  <c r="Z2376" i="1" s="1"/>
  <c r="U2376" i="1"/>
  <c r="O2376" i="1"/>
  <c r="AD2376" i="1" s="1"/>
  <c r="AE2376" i="1" s="1"/>
  <c r="AN2375" i="1"/>
  <c r="AK2375" i="1"/>
  <c r="AJ2375" i="1"/>
  <c r="X2375" i="1"/>
  <c r="W2375" i="1"/>
  <c r="V2375" i="1"/>
  <c r="Z2375" i="1" s="1"/>
  <c r="U2375" i="1"/>
  <c r="O2375" i="1"/>
  <c r="AD2375" i="1" s="1"/>
  <c r="AE2375" i="1" s="1"/>
  <c r="AN2374" i="1"/>
  <c r="AK2374" i="1"/>
  <c r="AJ2374" i="1"/>
  <c r="X2374" i="1"/>
  <c r="W2374" i="1"/>
  <c r="V2374" i="1"/>
  <c r="Z2374" i="1" s="1"/>
  <c r="U2374" i="1"/>
  <c r="O2374" i="1"/>
  <c r="AD2374" i="1" s="1"/>
  <c r="AE2374" i="1" s="1"/>
  <c r="AN2373" i="1"/>
  <c r="AK2373" i="1"/>
  <c r="AJ2373" i="1"/>
  <c r="X2373" i="1"/>
  <c r="W2373" i="1"/>
  <c r="V2373" i="1"/>
  <c r="Z2373" i="1" s="1"/>
  <c r="U2373" i="1"/>
  <c r="O2373" i="1"/>
  <c r="AD2373" i="1" s="1"/>
  <c r="AE2373" i="1" s="1"/>
  <c r="AN2372" i="1"/>
  <c r="AK2372" i="1"/>
  <c r="AJ2372" i="1"/>
  <c r="X2372" i="1"/>
  <c r="W2372" i="1"/>
  <c r="V2372" i="1"/>
  <c r="Z2372" i="1" s="1"/>
  <c r="U2372" i="1"/>
  <c r="O2372" i="1"/>
  <c r="AD2372" i="1" s="1"/>
  <c r="AE2372" i="1" s="1"/>
  <c r="AN2371" i="1"/>
  <c r="AK2371" i="1"/>
  <c r="AJ2371" i="1"/>
  <c r="X2371" i="1"/>
  <c r="W2371" i="1"/>
  <c r="V2371" i="1"/>
  <c r="Z2371" i="1" s="1"/>
  <c r="U2371" i="1"/>
  <c r="O2371" i="1"/>
  <c r="AD2371" i="1" s="1"/>
  <c r="AE2371" i="1" s="1"/>
  <c r="AN2370" i="1"/>
  <c r="AK2370" i="1"/>
  <c r="AJ2370" i="1"/>
  <c r="X2370" i="1"/>
  <c r="W2370" i="1"/>
  <c r="V2370" i="1"/>
  <c r="Z2370" i="1" s="1"/>
  <c r="U2370" i="1"/>
  <c r="O2370" i="1"/>
  <c r="AD2370" i="1" s="1"/>
  <c r="AE2370" i="1" s="1"/>
  <c r="AN2369" i="1"/>
  <c r="AK2369" i="1"/>
  <c r="AJ2369" i="1"/>
  <c r="X2369" i="1"/>
  <c r="W2369" i="1"/>
  <c r="V2369" i="1"/>
  <c r="Z2369" i="1" s="1"/>
  <c r="U2369" i="1"/>
  <c r="O2369" i="1"/>
  <c r="AD2369" i="1" s="1"/>
  <c r="AE2369" i="1" s="1"/>
  <c r="AN2368" i="1"/>
  <c r="AK2368" i="1"/>
  <c r="AJ2368" i="1"/>
  <c r="X2368" i="1"/>
  <c r="W2368" i="1"/>
  <c r="V2368" i="1"/>
  <c r="Z2368" i="1" s="1"/>
  <c r="U2368" i="1"/>
  <c r="O2368" i="1"/>
  <c r="AD2368" i="1" s="1"/>
  <c r="AE2368" i="1" s="1"/>
  <c r="AN2367" i="1"/>
  <c r="AK2367" i="1"/>
  <c r="AJ2367" i="1"/>
  <c r="X2367" i="1"/>
  <c r="W2367" i="1"/>
  <c r="V2367" i="1"/>
  <c r="Z2367" i="1" s="1"/>
  <c r="U2367" i="1"/>
  <c r="O2367" i="1"/>
  <c r="AD2367" i="1" s="1"/>
  <c r="AE2367" i="1" s="1"/>
  <c r="AN2366" i="1"/>
  <c r="AK2366" i="1"/>
  <c r="AJ2366" i="1"/>
  <c r="X2366" i="1"/>
  <c r="W2366" i="1"/>
  <c r="V2366" i="1"/>
  <c r="Z2366" i="1" s="1"/>
  <c r="U2366" i="1"/>
  <c r="O2366" i="1"/>
  <c r="AD2366" i="1" s="1"/>
  <c r="AE2366" i="1" s="1"/>
  <c r="AN2365" i="1"/>
  <c r="AK2365" i="1"/>
  <c r="AJ2365" i="1"/>
  <c r="X2365" i="1"/>
  <c r="W2365" i="1"/>
  <c r="V2365" i="1"/>
  <c r="Z2365" i="1" s="1"/>
  <c r="U2365" i="1"/>
  <c r="O2365" i="1"/>
  <c r="AD2365" i="1" s="1"/>
  <c r="AE2365" i="1" s="1"/>
  <c r="AN2364" i="1"/>
  <c r="AK2364" i="1"/>
  <c r="AJ2364" i="1"/>
  <c r="X2364" i="1"/>
  <c r="W2364" i="1"/>
  <c r="V2364" i="1"/>
  <c r="Z2364" i="1" s="1"/>
  <c r="U2364" i="1"/>
  <c r="O2364" i="1"/>
  <c r="AD2364" i="1" s="1"/>
  <c r="AE2364" i="1" s="1"/>
  <c r="AN2363" i="1"/>
  <c r="AK2363" i="1"/>
  <c r="AJ2363" i="1"/>
  <c r="X2363" i="1"/>
  <c r="W2363" i="1"/>
  <c r="V2363" i="1"/>
  <c r="Z2363" i="1" s="1"/>
  <c r="U2363" i="1"/>
  <c r="O2363" i="1"/>
  <c r="AD2363" i="1" s="1"/>
  <c r="AE2363" i="1" s="1"/>
  <c r="AN2362" i="1"/>
  <c r="AK2362" i="1"/>
  <c r="AJ2362" i="1"/>
  <c r="X2362" i="1"/>
  <c r="W2362" i="1"/>
  <c r="V2362" i="1"/>
  <c r="Z2362" i="1" s="1"/>
  <c r="U2362" i="1"/>
  <c r="O2362" i="1"/>
  <c r="AD2362" i="1" s="1"/>
  <c r="AE2362" i="1" s="1"/>
  <c r="AN2361" i="1"/>
  <c r="AK2361" i="1"/>
  <c r="AJ2361" i="1"/>
  <c r="X2361" i="1"/>
  <c r="W2361" i="1"/>
  <c r="V2361" i="1"/>
  <c r="Z2361" i="1" s="1"/>
  <c r="U2361" i="1"/>
  <c r="O2361" i="1"/>
  <c r="AD2361" i="1" s="1"/>
  <c r="AE2361" i="1" s="1"/>
  <c r="AN2360" i="1"/>
  <c r="AK2360" i="1"/>
  <c r="AJ2360" i="1"/>
  <c r="X2360" i="1"/>
  <c r="W2360" i="1"/>
  <c r="V2360" i="1"/>
  <c r="Z2360" i="1" s="1"/>
  <c r="U2360" i="1"/>
  <c r="O2360" i="1"/>
  <c r="AD2360" i="1" s="1"/>
  <c r="AE2360" i="1" s="1"/>
  <c r="AN2359" i="1"/>
  <c r="AK2359" i="1"/>
  <c r="AJ2359" i="1"/>
  <c r="X2359" i="1"/>
  <c r="W2359" i="1"/>
  <c r="V2359" i="1"/>
  <c r="Z2359" i="1" s="1"/>
  <c r="U2359" i="1"/>
  <c r="O2359" i="1"/>
  <c r="AD2359" i="1" s="1"/>
  <c r="AE2359" i="1" s="1"/>
  <c r="AN2358" i="1"/>
  <c r="AK2358" i="1"/>
  <c r="AJ2358" i="1"/>
  <c r="X2358" i="1"/>
  <c r="W2358" i="1"/>
  <c r="V2358" i="1"/>
  <c r="Z2358" i="1" s="1"/>
  <c r="U2358" i="1"/>
  <c r="O2358" i="1"/>
  <c r="AD2358" i="1" s="1"/>
  <c r="AE2358" i="1" s="1"/>
  <c r="AN2357" i="1"/>
  <c r="AK2357" i="1"/>
  <c r="AJ2357" i="1"/>
  <c r="X2357" i="1"/>
  <c r="W2357" i="1"/>
  <c r="V2357" i="1"/>
  <c r="Z2357" i="1" s="1"/>
  <c r="U2357" i="1"/>
  <c r="O2357" i="1"/>
  <c r="AD2357" i="1" s="1"/>
  <c r="AE2357" i="1" s="1"/>
  <c r="AN2356" i="1"/>
  <c r="AK2356" i="1"/>
  <c r="AJ2356" i="1"/>
  <c r="X2356" i="1"/>
  <c r="W2356" i="1"/>
  <c r="V2356" i="1"/>
  <c r="Z2356" i="1" s="1"/>
  <c r="U2356" i="1"/>
  <c r="O2356" i="1"/>
  <c r="AD2356" i="1" s="1"/>
  <c r="AE2356" i="1" s="1"/>
  <c r="AN2355" i="1"/>
  <c r="AK2355" i="1"/>
  <c r="AJ2355" i="1"/>
  <c r="X2355" i="1"/>
  <c r="W2355" i="1"/>
  <c r="V2355" i="1"/>
  <c r="Z2355" i="1" s="1"/>
  <c r="U2355" i="1"/>
  <c r="O2355" i="1"/>
  <c r="AD2355" i="1" s="1"/>
  <c r="AE2355" i="1" s="1"/>
  <c r="AN2354" i="1"/>
  <c r="AK2354" i="1"/>
  <c r="AJ2354" i="1"/>
  <c r="X2354" i="1"/>
  <c r="W2354" i="1"/>
  <c r="V2354" i="1"/>
  <c r="Z2354" i="1" s="1"/>
  <c r="U2354" i="1"/>
  <c r="O2354" i="1"/>
  <c r="AD2354" i="1" s="1"/>
  <c r="AE2354" i="1" s="1"/>
  <c r="AN2353" i="1"/>
  <c r="AK2353" i="1"/>
  <c r="AJ2353" i="1"/>
  <c r="X2353" i="1"/>
  <c r="W2353" i="1"/>
  <c r="V2353" i="1"/>
  <c r="Z2353" i="1" s="1"/>
  <c r="U2353" i="1"/>
  <c r="O2353" i="1"/>
  <c r="AD2353" i="1" s="1"/>
  <c r="AE2353" i="1" s="1"/>
  <c r="AN2352" i="1"/>
  <c r="AK2352" i="1"/>
  <c r="AJ2352" i="1"/>
  <c r="X2352" i="1"/>
  <c r="W2352" i="1"/>
  <c r="V2352" i="1"/>
  <c r="Z2352" i="1" s="1"/>
  <c r="U2352" i="1"/>
  <c r="O2352" i="1"/>
  <c r="AD2352" i="1" s="1"/>
  <c r="AE2352" i="1" s="1"/>
  <c r="AN2351" i="1"/>
  <c r="AK2351" i="1"/>
  <c r="AJ2351" i="1"/>
  <c r="X2351" i="1"/>
  <c r="W2351" i="1"/>
  <c r="V2351" i="1"/>
  <c r="Z2351" i="1" s="1"/>
  <c r="U2351" i="1"/>
  <c r="O2351" i="1"/>
  <c r="AD2351" i="1" s="1"/>
  <c r="AE2351" i="1" s="1"/>
  <c r="AN2350" i="1"/>
  <c r="AK2350" i="1"/>
  <c r="AJ2350" i="1"/>
  <c r="X2350" i="1"/>
  <c r="W2350" i="1"/>
  <c r="V2350" i="1"/>
  <c r="Z2350" i="1" s="1"/>
  <c r="U2350" i="1"/>
  <c r="O2350" i="1"/>
  <c r="AD2350" i="1" s="1"/>
  <c r="AE2350" i="1" s="1"/>
  <c r="AN2349" i="1"/>
  <c r="AK2349" i="1"/>
  <c r="AJ2349" i="1"/>
  <c r="X2349" i="1"/>
  <c r="W2349" i="1"/>
  <c r="V2349" i="1"/>
  <c r="Z2349" i="1" s="1"/>
  <c r="U2349" i="1"/>
  <c r="O2349" i="1"/>
  <c r="AD2349" i="1" s="1"/>
  <c r="AE2349" i="1" s="1"/>
  <c r="AN2348" i="1"/>
  <c r="AK2348" i="1"/>
  <c r="AJ2348" i="1"/>
  <c r="X2348" i="1"/>
  <c r="W2348" i="1"/>
  <c r="V2348" i="1"/>
  <c r="Z2348" i="1" s="1"/>
  <c r="U2348" i="1"/>
  <c r="O2348" i="1"/>
  <c r="AD2348" i="1" s="1"/>
  <c r="AE2348" i="1" s="1"/>
  <c r="AN2347" i="1"/>
  <c r="AK2347" i="1"/>
  <c r="AJ2347" i="1"/>
  <c r="X2347" i="1"/>
  <c r="W2347" i="1"/>
  <c r="V2347" i="1"/>
  <c r="Z2347" i="1" s="1"/>
  <c r="U2347" i="1"/>
  <c r="O2347" i="1"/>
  <c r="AD2347" i="1" s="1"/>
  <c r="AE2347" i="1" s="1"/>
  <c r="AN2346" i="1"/>
  <c r="AK2346" i="1"/>
  <c r="AJ2346" i="1"/>
  <c r="X2346" i="1"/>
  <c r="W2346" i="1"/>
  <c r="V2346" i="1"/>
  <c r="Z2346" i="1" s="1"/>
  <c r="U2346" i="1"/>
  <c r="O2346" i="1"/>
  <c r="AD2346" i="1" s="1"/>
  <c r="AE2346" i="1" s="1"/>
  <c r="AN2345" i="1"/>
  <c r="AK2345" i="1"/>
  <c r="AJ2345" i="1"/>
  <c r="X2345" i="1"/>
  <c r="W2345" i="1"/>
  <c r="V2345" i="1"/>
  <c r="Z2345" i="1" s="1"/>
  <c r="U2345" i="1"/>
  <c r="O2345" i="1"/>
  <c r="AD2345" i="1" s="1"/>
  <c r="AE2345" i="1" s="1"/>
  <c r="AN2344" i="1"/>
  <c r="AK2344" i="1"/>
  <c r="AJ2344" i="1"/>
  <c r="X2344" i="1"/>
  <c r="W2344" i="1"/>
  <c r="V2344" i="1"/>
  <c r="Z2344" i="1" s="1"/>
  <c r="U2344" i="1"/>
  <c r="O2344" i="1"/>
  <c r="AD2344" i="1" s="1"/>
  <c r="AE2344" i="1" s="1"/>
  <c r="AN2343" i="1"/>
  <c r="AK2343" i="1"/>
  <c r="AJ2343" i="1"/>
  <c r="X2343" i="1"/>
  <c r="W2343" i="1"/>
  <c r="V2343" i="1"/>
  <c r="Z2343" i="1" s="1"/>
  <c r="U2343" i="1"/>
  <c r="O2343" i="1"/>
  <c r="AD2343" i="1" s="1"/>
  <c r="AE2343" i="1" s="1"/>
  <c r="AN2342" i="1"/>
  <c r="AK2342" i="1"/>
  <c r="AJ2342" i="1"/>
  <c r="X2342" i="1"/>
  <c r="W2342" i="1"/>
  <c r="V2342" i="1"/>
  <c r="Z2342" i="1" s="1"/>
  <c r="U2342" i="1"/>
  <c r="O2342" i="1"/>
  <c r="AD2342" i="1" s="1"/>
  <c r="AE2342" i="1" s="1"/>
  <c r="AN2341" i="1"/>
  <c r="AK2341" i="1"/>
  <c r="AJ2341" i="1"/>
  <c r="X2341" i="1"/>
  <c r="W2341" i="1"/>
  <c r="V2341" i="1"/>
  <c r="Z2341" i="1" s="1"/>
  <c r="U2341" i="1"/>
  <c r="O2341" i="1"/>
  <c r="AD2341" i="1" s="1"/>
  <c r="AE2341" i="1" s="1"/>
  <c r="AN2340" i="1"/>
  <c r="AK2340" i="1"/>
  <c r="AJ2340" i="1"/>
  <c r="X2340" i="1"/>
  <c r="W2340" i="1"/>
  <c r="V2340" i="1"/>
  <c r="Z2340" i="1" s="1"/>
  <c r="U2340" i="1"/>
  <c r="O2340" i="1"/>
  <c r="AD2340" i="1" s="1"/>
  <c r="AE2340" i="1" s="1"/>
  <c r="AN2339" i="1"/>
  <c r="AK2339" i="1"/>
  <c r="AJ2339" i="1"/>
  <c r="X2339" i="1"/>
  <c r="W2339" i="1"/>
  <c r="V2339" i="1"/>
  <c r="Z2339" i="1" s="1"/>
  <c r="U2339" i="1"/>
  <c r="O2339" i="1"/>
  <c r="AD2339" i="1" s="1"/>
  <c r="AE2339" i="1" s="1"/>
  <c r="AN2338" i="1"/>
  <c r="AK2338" i="1"/>
  <c r="AJ2338" i="1"/>
  <c r="X2338" i="1"/>
  <c r="W2338" i="1"/>
  <c r="V2338" i="1"/>
  <c r="Z2338" i="1" s="1"/>
  <c r="U2338" i="1"/>
  <c r="O2338" i="1"/>
  <c r="AD2338" i="1" s="1"/>
  <c r="AE2338" i="1" s="1"/>
  <c r="AN2337" i="1"/>
  <c r="AK2337" i="1"/>
  <c r="AJ2337" i="1"/>
  <c r="X2337" i="1"/>
  <c r="W2337" i="1"/>
  <c r="V2337" i="1"/>
  <c r="Z2337" i="1" s="1"/>
  <c r="U2337" i="1"/>
  <c r="O2337" i="1"/>
  <c r="AD2337" i="1" s="1"/>
  <c r="AE2337" i="1" s="1"/>
  <c r="AN2336" i="1"/>
  <c r="AK2336" i="1"/>
  <c r="AJ2336" i="1"/>
  <c r="X2336" i="1"/>
  <c r="W2336" i="1"/>
  <c r="V2336" i="1"/>
  <c r="Z2336" i="1" s="1"/>
  <c r="U2336" i="1"/>
  <c r="O2336" i="1"/>
  <c r="AD2336" i="1" s="1"/>
  <c r="AE2336" i="1" s="1"/>
  <c r="AN2335" i="1"/>
  <c r="AK2335" i="1"/>
  <c r="AJ2335" i="1"/>
  <c r="X2335" i="1"/>
  <c r="W2335" i="1"/>
  <c r="V2335" i="1"/>
  <c r="Z2335" i="1" s="1"/>
  <c r="U2335" i="1"/>
  <c r="O2335" i="1"/>
  <c r="AD2335" i="1" s="1"/>
  <c r="AE2335" i="1" s="1"/>
  <c r="AN2334" i="1"/>
  <c r="AK2334" i="1"/>
  <c r="AJ2334" i="1"/>
  <c r="X2334" i="1"/>
  <c r="W2334" i="1"/>
  <c r="V2334" i="1"/>
  <c r="Z2334" i="1" s="1"/>
  <c r="U2334" i="1"/>
  <c r="O2334" i="1"/>
  <c r="AD2334" i="1" s="1"/>
  <c r="AE2334" i="1" s="1"/>
  <c r="AN2333" i="1"/>
  <c r="AK2333" i="1"/>
  <c r="AJ2333" i="1"/>
  <c r="X2333" i="1"/>
  <c r="W2333" i="1"/>
  <c r="V2333" i="1"/>
  <c r="Z2333" i="1" s="1"/>
  <c r="U2333" i="1"/>
  <c r="O2333" i="1"/>
  <c r="AD2333" i="1" s="1"/>
  <c r="AE2333" i="1" s="1"/>
  <c r="AN2332" i="1"/>
  <c r="AK2332" i="1"/>
  <c r="AJ2332" i="1"/>
  <c r="X2332" i="1"/>
  <c r="W2332" i="1"/>
  <c r="V2332" i="1"/>
  <c r="Z2332" i="1" s="1"/>
  <c r="U2332" i="1"/>
  <c r="O2332" i="1"/>
  <c r="AD2332" i="1" s="1"/>
  <c r="AE2332" i="1" s="1"/>
  <c r="AN2331" i="1"/>
  <c r="AK2331" i="1"/>
  <c r="AJ2331" i="1"/>
  <c r="X2331" i="1"/>
  <c r="W2331" i="1"/>
  <c r="V2331" i="1"/>
  <c r="Z2331" i="1" s="1"/>
  <c r="U2331" i="1"/>
  <c r="O2331" i="1"/>
  <c r="AD2331" i="1" s="1"/>
  <c r="AE2331" i="1" s="1"/>
  <c r="AN2330" i="1"/>
  <c r="AK2330" i="1"/>
  <c r="AJ2330" i="1"/>
  <c r="X2330" i="1"/>
  <c r="W2330" i="1"/>
  <c r="V2330" i="1"/>
  <c r="Z2330" i="1" s="1"/>
  <c r="U2330" i="1"/>
  <c r="O2330" i="1"/>
  <c r="AD2330" i="1" s="1"/>
  <c r="AE2330" i="1" s="1"/>
  <c r="AN2329" i="1"/>
  <c r="AK2329" i="1"/>
  <c r="AJ2329" i="1"/>
  <c r="X2329" i="1"/>
  <c r="W2329" i="1"/>
  <c r="V2329" i="1"/>
  <c r="Z2329" i="1" s="1"/>
  <c r="U2329" i="1"/>
  <c r="O2329" i="1"/>
  <c r="AD2329" i="1" s="1"/>
  <c r="AE2329" i="1" s="1"/>
  <c r="AN2328" i="1"/>
  <c r="AK2328" i="1"/>
  <c r="AJ2328" i="1"/>
  <c r="X2328" i="1"/>
  <c r="W2328" i="1"/>
  <c r="V2328" i="1"/>
  <c r="Z2328" i="1" s="1"/>
  <c r="U2328" i="1"/>
  <c r="O2328" i="1"/>
  <c r="AD2328" i="1" s="1"/>
  <c r="AE2328" i="1" s="1"/>
  <c r="AN2327" i="1"/>
  <c r="AK2327" i="1"/>
  <c r="AJ2327" i="1"/>
  <c r="X2327" i="1"/>
  <c r="W2327" i="1"/>
  <c r="V2327" i="1"/>
  <c r="Z2327" i="1" s="1"/>
  <c r="U2327" i="1"/>
  <c r="O2327" i="1"/>
  <c r="AD2327" i="1" s="1"/>
  <c r="AE2327" i="1" s="1"/>
  <c r="AN2326" i="1"/>
  <c r="AK2326" i="1"/>
  <c r="AJ2326" i="1"/>
  <c r="X2326" i="1"/>
  <c r="W2326" i="1"/>
  <c r="V2326" i="1"/>
  <c r="Z2326" i="1" s="1"/>
  <c r="U2326" i="1"/>
  <c r="O2326" i="1"/>
  <c r="AD2326" i="1" s="1"/>
  <c r="AE2326" i="1" s="1"/>
  <c r="AN2325" i="1"/>
  <c r="AK2325" i="1"/>
  <c r="AJ2325" i="1"/>
  <c r="X2325" i="1"/>
  <c r="W2325" i="1"/>
  <c r="V2325" i="1"/>
  <c r="Z2325" i="1" s="1"/>
  <c r="U2325" i="1"/>
  <c r="O2325" i="1"/>
  <c r="AD2325" i="1" s="1"/>
  <c r="AE2325" i="1" s="1"/>
  <c r="AN2324" i="1"/>
  <c r="AK2324" i="1"/>
  <c r="AJ2324" i="1"/>
  <c r="X2324" i="1"/>
  <c r="W2324" i="1"/>
  <c r="V2324" i="1"/>
  <c r="Z2324" i="1" s="1"/>
  <c r="U2324" i="1"/>
  <c r="O2324" i="1"/>
  <c r="AD2324" i="1" s="1"/>
  <c r="AE2324" i="1" s="1"/>
  <c r="AN2323" i="1"/>
  <c r="AK2323" i="1"/>
  <c r="AJ2323" i="1"/>
  <c r="X2323" i="1"/>
  <c r="W2323" i="1"/>
  <c r="V2323" i="1"/>
  <c r="Z2323" i="1" s="1"/>
  <c r="U2323" i="1"/>
  <c r="O2323" i="1"/>
  <c r="AD2323" i="1" s="1"/>
  <c r="AE2323" i="1" s="1"/>
  <c r="AN2322" i="1"/>
  <c r="AK2322" i="1"/>
  <c r="AJ2322" i="1"/>
  <c r="X2322" i="1"/>
  <c r="W2322" i="1"/>
  <c r="V2322" i="1"/>
  <c r="Z2322" i="1" s="1"/>
  <c r="U2322" i="1"/>
  <c r="O2322" i="1"/>
  <c r="AD2322" i="1" s="1"/>
  <c r="AE2322" i="1" s="1"/>
  <c r="AN2321" i="1"/>
  <c r="AK2321" i="1"/>
  <c r="AJ2321" i="1"/>
  <c r="X2321" i="1"/>
  <c r="W2321" i="1"/>
  <c r="V2321" i="1"/>
  <c r="Z2321" i="1" s="1"/>
  <c r="U2321" i="1"/>
  <c r="O2321" i="1"/>
  <c r="AD2321" i="1" s="1"/>
  <c r="AE2321" i="1" s="1"/>
  <c r="AN2320" i="1"/>
  <c r="AK2320" i="1"/>
  <c r="AJ2320" i="1"/>
  <c r="X2320" i="1"/>
  <c r="W2320" i="1"/>
  <c r="V2320" i="1"/>
  <c r="Z2320" i="1" s="1"/>
  <c r="U2320" i="1"/>
  <c r="O2320" i="1"/>
  <c r="AD2320" i="1" s="1"/>
  <c r="AE2320" i="1" s="1"/>
  <c r="AN2319" i="1"/>
  <c r="AK2319" i="1"/>
  <c r="AJ2319" i="1"/>
  <c r="X2319" i="1"/>
  <c r="W2319" i="1"/>
  <c r="V2319" i="1"/>
  <c r="Z2319" i="1" s="1"/>
  <c r="U2319" i="1"/>
  <c r="O2319" i="1"/>
  <c r="AD2319" i="1" s="1"/>
  <c r="AE2319" i="1" s="1"/>
  <c r="AN2318" i="1"/>
  <c r="AK2318" i="1"/>
  <c r="AJ2318" i="1"/>
  <c r="X2318" i="1"/>
  <c r="W2318" i="1"/>
  <c r="V2318" i="1"/>
  <c r="Z2318" i="1" s="1"/>
  <c r="U2318" i="1"/>
  <c r="O2318" i="1"/>
  <c r="AD2318" i="1" s="1"/>
  <c r="AE2318" i="1" s="1"/>
  <c r="AN2317" i="1"/>
  <c r="AK2317" i="1"/>
  <c r="AJ2317" i="1"/>
  <c r="X2317" i="1"/>
  <c r="W2317" i="1"/>
  <c r="V2317" i="1"/>
  <c r="Z2317" i="1" s="1"/>
  <c r="U2317" i="1"/>
  <c r="O2317" i="1"/>
  <c r="AD2317" i="1" s="1"/>
  <c r="AE2317" i="1" s="1"/>
  <c r="AN2316" i="1"/>
  <c r="AK2316" i="1"/>
  <c r="AJ2316" i="1"/>
  <c r="X2316" i="1"/>
  <c r="W2316" i="1"/>
  <c r="V2316" i="1"/>
  <c r="Z2316" i="1" s="1"/>
  <c r="U2316" i="1"/>
  <c r="O2316" i="1"/>
  <c r="AD2316" i="1" s="1"/>
  <c r="AE2316" i="1" s="1"/>
  <c r="AN2315" i="1"/>
  <c r="AK2315" i="1"/>
  <c r="AJ2315" i="1"/>
  <c r="X2315" i="1"/>
  <c r="W2315" i="1"/>
  <c r="V2315" i="1"/>
  <c r="Z2315" i="1" s="1"/>
  <c r="U2315" i="1"/>
  <c r="O2315" i="1"/>
  <c r="AD2315" i="1" s="1"/>
  <c r="AE2315" i="1" s="1"/>
  <c r="AN2314" i="1"/>
  <c r="AK2314" i="1"/>
  <c r="AJ2314" i="1"/>
  <c r="X2314" i="1"/>
  <c r="W2314" i="1"/>
  <c r="V2314" i="1"/>
  <c r="Z2314" i="1" s="1"/>
  <c r="U2314" i="1"/>
  <c r="O2314" i="1"/>
  <c r="AD2314" i="1" s="1"/>
  <c r="AE2314" i="1" s="1"/>
  <c r="AN2313" i="1"/>
  <c r="AK2313" i="1"/>
  <c r="AJ2313" i="1"/>
  <c r="X2313" i="1"/>
  <c r="W2313" i="1"/>
  <c r="V2313" i="1"/>
  <c r="Z2313" i="1" s="1"/>
  <c r="U2313" i="1"/>
  <c r="O2313" i="1"/>
  <c r="AD2313" i="1" s="1"/>
  <c r="AE2313" i="1" s="1"/>
  <c r="AN2312" i="1"/>
  <c r="AK2312" i="1"/>
  <c r="AJ2312" i="1"/>
  <c r="X2312" i="1"/>
  <c r="W2312" i="1"/>
  <c r="V2312" i="1"/>
  <c r="Z2312" i="1" s="1"/>
  <c r="U2312" i="1"/>
  <c r="O2312" i="1"/>
  <c r="AD2312" i="1" s="1"/>
  <c r="AE2312" i="1" s="1"/>
  <c r="AN2311" i="1"/>
  <c r="AK2311" i="1"/>
  <c r="AJ2311" i="1"/>
  <c r="X2311" i="1"/>
  <c r="W2311" i="1"/>
  <c r="V2311" i="1"/>
  <c r="Z2311" i="1" s="1"/>
  <c r="U2311" i="1"/>
  <c r="O2311" i="1"/>
  <c r="AD2311" i="1" s="1"/>
  <c r="AE2311" i="1" s="1"/>
  <c r="AN2310" i="1"/>
  <c r="AK2310" i="1"/>
  <c r="AJ2310" i="1"/>
  <c r="X2310" i="1"/>
  <c r="W2310" i="1"/>
  <c r="V2310" i="1"/>
  <c r="Z2310" i="1" s="1"/>
  <c r="U2310" i="1"/>
  <c r="O2310" i="1"/>
  <c r="AD2310" i="1" s="1"/>
  <c r="AE2310" i="1" s="1"/>
  <c r="AN2309" i="1"/>
  <c r="AK2309" i="1"/>
  <c r="AJ2309" i="1"/>
  <c r="X2309" i="1"/>
  <c r="W2309" i="1"/>
  <c r="V2309" i="1"/>
  <c r="Z2309" i="1" s="1"/>
  <c r="U2309" i="1"/>
  <c r="O2309" i="1"/>
  <c r="AD2309" i="1" s="1"/>
  <c r="AE2309" i="1" s="1"/>
  <c r="AN2308" i="1"/>
  <c r="AK2308" i="1"/>
  <c r="AJ2308" i="1"/>
  <c r="X2308" i="1"/>
  <c r="W2308" i="1"/>
  <c r="V2308" i="1"/>
  <c r="Z2308" i="1" s="1"/>
  <c r="U2308" i="1"/>
  <c r="O2308" i="1"/>
  <c r="AD2308" i="1" s="1"/>
  <c r="AE2308" i="1" s="1"/>
  <c r="AN2307" i="1"/>
  <c r="AK2307" i="1"/>
  <c r="AJ2307" i="1"/>
  <c r="X2307" i="1"/>
  <c r="W2307" i="1"/>
  <c r="V2307" i="1"/>
  <c r="Z2307" i="1" s="1"/>
  <c r="U2307" i="1"/>
  <c r="O2307" i="1"/>
  <c r="AD2307" i="1" s="1"/>
  <c r="AE2307" i="1" s="1"/>
  <c r="AN2306" i="1"/>
  <c r="AK2306" i="1"/>
  <c r="AJ2306" i="1"/>
  <c r="X2306" i="1"/>
  <c r="W2306" i="1"/>
  <c r="V2306" i="1"/>
  <c r="Z2306" i="1" s="1"/>
  <c r="U2306" i="1"/>
  <c r="O2306" i="1"/>
  <c r="AD2306" i="1" s="1"/>
  <c r="AE2306" i="1" s="1"/>
  <c r="AN2305" i="1"/>
  <c r="AK2305" i="1"/>
  <c r="AJ2305" i="1"/>
  <c r="X2305" i="1"/>
  <c r="W2305" i="1"/>
  <c r="V2305" i="1"/>
  <c r="Z2305" i="1" s="1"/>
  <c r="U2305" i="1"/>
  <c r="O2305" i="1"/>
  <c r="AD2305" i="1" s="1"/>
  <c r="AE2305" i="1" s="1"/>
  <c r="AN2304" i="1"/>
  <c r="AK2304" i="1"/>
  <c r="AJ2304" i="1"/>
  <c r="X2304" i="1"/>
  <c r="W2304" i="1"/>
  <c r="V2304" i="1"/>
  <c r="Z2304" i="1" s="1"/>
  <c r="U2304" i="1"/>
  <c r="O2304" i="1"/>
  <c r="AD2304" i="1" s="1"/>
  <c r="AE2304" i="1" s="1"/>
  <c r="AN2303" i="1"/>
  <c r="AK2303" i="1"/>
  <c r="AJ2303" i="1"/>
  <c r="X2303" i="1"/>
  <c r="W2303" i="1"/>
  <c r="V2303" i="1"/>
  <c r="Z2303" i="1" s="1"/>
  <c r="U2303" i="1"/>
  <c r="O2303" i="1"/>
  <c r="AD2303" i="1" s="1"/>
  <c r="AE2303" i="1" s="1"/>
  <c r="AN2302" i="1"/>
  <c r="AK2302" i="1"/>
  <c r="AJ2302" i="1"/>
  <c r="X2302" i="1"/>
  <c r="W2302" i="1"/>
  <c r="V2302" i="1"/>
  <c r="Z2302" i="1" s="1"/>
  <c r="U2302" i="1"/>
  <c r="O2302" i="1"/>
  <c r="AD2302" i="1" s="1"/>
  <c r="AE2302" i="1" s="1"/>
  <c r="AN2301" i="1"/>
  <c r="AK2301" i="1"/>
  <c r="AJ2301" i="1"/>
  <c r="X2301" i="1"/>
  <c r="W2301" i="1"/>
  <c r="V2301" i="1"/>
  <c r="Z2301" i="1" s="1"/>
  <c r="U2301" i="1"/>
  <c r="O2301" i="1"/>
  <c r="AD2301" i="1" s="1"/>
  <c r="AE2301" i="1" s="1"/>
  <c r="AN2300" i="1"/>
  <c r="AK2300" i="1"/>
  <c r="AJ2300" i="1"/>
  <c r="X2300" i="1"/>
  <c r="W2300" i="1"/>
  <c r="V2300" i="1"/>
  <c r="Z2300" i="1" s="1"/>
  <c r="U2300" i="1"/>
  <c r="O2300" i="1"/>
  <c r="AD2300" i="1" s="1"/>
  <c r="AE2300" i="1" s="1"/>
  <c r="AN2299" i="1"/>
  <c r="AK2299" i="1"/>
  <c r="AJ2299" i="1"/>
  <c r="X2299" i="1"/>
  <c r="W2299" i="1"/>
  <c r="V2299" i="1"/>
  <c r="Z2299" i="1" s="1"/>
  <c r="U2299" i="1"/>
  <c r="O2299" i="1"/>
  <c r="AD2299" i="1" s="1"/>
  <c r="AE2299" i="1" s="1"/>
  <c r="AN2298" i="1"/>
  <c r="AK2298" i="1"/>
  <c r="AJ2298" i="1"/>
  <c r="X2298" i="1"/>
  <c r="W2298" i="1"/>
  <c r="V2298" i="1"/>
  <c r="Z2298" i="1" s="1"/>
  <c r="U2298" i="1"/>
  <c r="O2298" i="1"/>
  <c r="AD2298" i="1" s="1"/>
  <c r="AE2298" i="1" s="1"/>
  <c r="AN2297" i="1"/>
  <c r="AK2297" i="1"/>
  <c r="AJ2297" i="1"/>
  <c r="X2297" i="1"/>
  <c r="W2297" i="1"/>
  <c r="V2297" i="1"/>
  <c r="Z2297" i="1" s="1"/>
  <c r="U2297" i="1"/>
  <c r="O2297" i="1"/>
  <c r="AD2297" i="1" s="1"/>
  <c r="AE2297" i="1" s="1"/>
  <c r="AN2296" i="1"/>
  <c r="AK2296" i="1"/>
  <c r="AJ2296" i="1"/>
  <c r="X2296" i="1"/>
  <c r="W2296" i="1"/>
  <c r="V2296" i="1"/>
  <c r="Z2296" i="1" s="1"/>
  <c r="U2296" i="1"/>
  <c r="O2296" i="1"/>
  <c r="AD2296" i="1" s="1"/>
  <c r="AE2296" i="1" s="1"/>
  <c r="AN2295" i="1"/>
  <c r="AK2295" i="1"/>
  <c r="AJ2295" i="1"/>
  <c r="X2295" i="1"/>
  <c r="W2295" i="1"/>
  <c r="V2295" i="1"/>
  <c r="Z2295" i="1" s="1"/>
  <c r="U2295" i="1"/>
  <c r="O2295" i="1"/>
  <c r="AD2295" i="1" s="1"/>
  <c r="AE2295" i="1" s="1"/>
  <c r="AN2294" i="1"/>
  <c r="AK2294" i="1"/>
  <c r="AJ2294" i="1"/>
  <c r="X2294" i="1"/>
  <c r="W2294" i="1"/>
  <c r="V2294" i="1"/>
  <c r="Z2294" i="1" s="1"/>
  <c r="U2294" i="1"/>
  <c r="O2294" i="1"/>
  <c r="AD2294" i="1" s="1"/>
  <c r="AE2294" i="1" s="1"/>
  <c r="AN2293" i="1"/>
  <c r="AK2293" i="1"/>
  <c r="AJ2293" i="1"/>
  <c r="X2293" i="1"/>
  <c r="W2293" i="1"/>
  <c r="V2293" i="1"/>
  <c r="Z2293" i="1" s="1"/>
  <c r="U2293" i="1"/>
  <c r="O2293" i="1"/>
  <c r="AD2293" i="1" s="1"/>
  <c r="AE2293" i="1" s="1"/>
  <c r="AN2292" i="1"/>
  <c r="AK2292" i="1"/>
  <c r="AJ2292" i="1"/>
  <c r="X2292" i="1"/>
  <c r="W2292" i="1"/>
  <c r="V2292" i="1"/>
  <c r="Z2292" i="1" s="1"/>
  <c r="U2292" i="1"/>
  <c r="O2292" i="1"/>
  <c r="AD2292" i="1" s="1"/>
  <c r="AE2292" i="1" s="1"/>
  <c r="AN2291" i="1"/>
  <c r="AK2291" i="1"/>
  <c r="AJ2291" i="1"/>
  <c r="X2291" i="1"/>
  <c r="W2291" i="1"/>
  <c r="V2291" i="1"/>
  <c r="Z2291" i="1" s="1"/>
  <c r="U2291" i="1"/>
  <c r="O2291" i="1"/>
  <c r="AD2291" i="1" s="1"/>
  <c r="AE2291" i="1" s="1"/>
  <c r="AN2290" i="1"/>
  <c r="AK2290" i="1"/>
  <c r="AJ2290" i="1"/>
  <c r="X2290" i="1"/>
  <c r="W2290" i="1"/>
  <c r="V2290" i="1"/>
  <c r="Z2290" i="1" s="1"/>
  <c r="U2290" i="1"/>
  <c r="O2290" i="1"/>
  <c r="AD2290" i="1" s="1"/>
  <c r="AE2290" i="1" s="1"/>
  <c r="AN2289" i="1"/>
  <c r="AK2289" i="1"/>
  <c r="AJ2289" i="1"/>
  <c r="X2289" i="1"/>
  <c r="W2289" i="1"/>
  <c r="V2289" i="1"/>
  <c r="Z2289" i="1" s="1"/>
  <c r="U2289" i="1"/>
  <c r="O2289" i="1"/>
  <c r="AD2289" i="1" s="1"/>
  <c r="AE2289" i="1" s="1"/>
  <c r="AN2288" i="1"/>
  <c r="AK2288" i="1"/>
  <c r="AJ2288" i="1"/>
  <c r="X2288" i="1"/>
  <c r="W2288" i="1"/>
  <c r="V2288" i="1"/>
  <c r="Z2288" i="1" s="1"/>
  <c r="U2288" i="1"/>
  <c r="O2288" i="1"/>
  <c r="AD2288" i="1" s="1"/>
  <c r="AE2288" i="1" s="1"/>
  <c r="AN2287" i="1"/>
  <c r="AK2287" i="1"/>
  <c r="AJ2287" i="1"/>
  <c r="X2287" i="1"/>
  <c r="W2287" i="1"/>
  <c r="V2287" i="1"/>
  <c r="Z2287" i="1" s="1"/>
  <c r="U2287" i="1"/>
  <c r="O2287" i="1"/>
  <c r="AD2287" i="1" s="1"/>
  <c r="AE2287" i="1" s="1"/>
  <c r="AN2286" i="1"/>
  <c r="AK2286" i="1"/>
  <c r="AJ2286" i="1"/>
  <c r="X2286" i="1"/>
  <c r="W2286" i="1"/>
  <c r="V2286" i="1"/>
  <c r="Z2286" i="1" s="1"/>
  <c r="U2286" i="1"/>
  <c r="O2286" i="1"/>
  <c r="AD2286" i="1" s="1"/>
  <c r="AE2286" i="1" s="1"/>
  <c r="AN2285" i="1"/>
  <c r="AK2285" i="1"/>
  <c r="AJ2285" i="1"/>
  <c r="X2285" i="1"/>
  <c r="W2285" i="1"/>
  <c r="V2285" i="1"/>
  <c r="Z2285" i="1" s="1"/>
  <c r="U2285" i="1"/>
  <c r="O2285" i="1"/>
  <c r="AD2285" i="1" s="1"/>
  <c r="AE2285" i="1" s="1"/>
  <c r="AN2284" i="1"/>
  <c r="AK2284" i="1"/>
  <c r="AJ2284" i="1"/>
  <c r="X2284" i="1"/>
  <c r="W2284" i="1"/>
  <c r="V2284" i="1"/>
  <c r="Z2284" i="1" s="1"/>
  <c r="U2284" i="1"/>
  <c r="O2284" i="1"/>
  <c r="AD2284" i="1" s="1"/>
  <c r="AE2284" i="1" s="1"/>
  <c r="AN2283" i="1"/>
  <c r="AK2283" i="1"/>
  <c r="AJ2283" i="1"/>
  <c r="X2283" i="1"/>
  <c r="W2283" i="1"/>
  <c r="V2283" i="1"/>
  <c r="Z2283" i="1" s="1"/>
  <c r="U2283" i="1"/>
  <c r="O2283" i="1"/>
  <c r="AD2283" i="1" s="1"/>
  <c r="AE2283" i="1" s="1"/>
  <c r="AN2282" i="1"/>
  <c r="AK2282" i="1"/>
  <c r="AJ2282" i="1"/>
  <c r="X2282" i="1"/>
  <c r="W2282" i="1"/>
  <c r="V2282" i="1"/>
  <c r="Z2282" i="1" s="1"/>
  <c r="U2282" i="1"/>
  <c r="O2282" i="1"/>
  <c r="AD2282" i="1" s="1"/>
  <c r="AE2282" i="1" s="1"/>
  <c r="AN2281" i="1"/>
  <c r="AK2281" i="1"/>
  <c r="AJ2281" i="1"/>
  <c r="X2281" i="1"/>
  <c r="W2281" i="1"/>
  <c r="V2281" i="1"/>
  <c r="Z2281" i="1" s="1"/>
  <c r="U2281" i="1"/>
  <c r="O2281" i="1"/>
  <c r="AD2281" i="1" s="1"/>
  <c r="AE2281" i="1" s="1"/>
  <c r="AN2280" i="1"/>
  <c r="AK2280" i="1"/>
  <c r="AJ2280" i="1"/>
  <c r="X2280" i="1"/>
  <c r="W2280" i="1"/>
  <c r="V2280" i="1"/>
  <c r="Z2280" i="1" s="1"/>
  <c r="U2280" i="1"/>
  <c r="O2280" i="1"/>
  <c r="AD2280" i="1" s="1"/>
  <c r="AE2280" i="1" s="1"/>
  <c r="AN2279" i="1"/>
  <c r="AK2279" i="1"/>
  <c r="AJ2279" i="1"/>
  <c r="X2279" i="1"/>
  <c r="W2279" i="1"/>
  <c r="V2279" i="1"/>
  <c r="Z2279" i="1" s="1"/>
  <c r="U2279" i="1"/>
  <c r="O2279" i="1"/>
  <c r="AD2279" i="1" s="1"/>
  <c r="AE2279" i="1" s="1"/>
  <c r="AN2278" i="1"/>
  <c r="AK2278" i="1"/>
  <c r="AJ2278" i="1"/>
  <c r="X2278" i="1"/>
  <c r="W2278" i="1"/>
  <c r="V2278" i="1"/>
  <c r="Z2278" i="1" s="1"/>
  <c r="U2278" i="1"/>
  <c r="O2278" i="1"/>
  <c r="AD2278" i="1" s="1"/>
  <c r="AE2278" i="1" s="1"/>
  <c r="AN2277" i="1"/>
  <c r="AK2277" i="1"/>
  <c r="AJ2277" i="1"/>
  <c r="X2277" i="1"/>
  <c r="W2277" i="1"/>
  <c r="V2277" i="1"/>
  <c r="Z2277" i="1" s="1"/>
  <c r="U2277" i="1"/>
  <c r="O2277" i="1"/>
  <c r="AD2277" i="1" s="1"/>
  <c r="AE2277" i="1" s="1"/>
  <c r="AN2276" i="1"/>
  <c r="AK2276" i="1"/>
  <c r="AJ2276" i="1"/>
  <c r="X2276" i="1"/>
  <c r="W2276" i="1"/>
  <c r="V2276" i="1"/>
  <c r="Z2276" i="1" s="1"/>
  <c r="U2276" i="1"/>
  <c r="O2276" i="1"/>
  <c r="AD2276" i="1" s="1"/>
  <c r="AE2276" i="1" s="1"/>
  <c r="AN2275" i="1"/>
  <c r="AK2275" i="1"/>
  <c r="AJ2275" i="1"/>
  <c r="X2275" i="1"/>
  <c r="W2275" i="1"/>
  <c r="V2275" i="1"/>
  <c r="Z2275" i="1" s="1"/>
  <c r="U2275" i="1"/>
  <c r="O2275" i="1"/>
  <c r="AD2275" i="1" s="1"/>
  <c r="AE2275" i="1" s="1"/>
  <c r="AN2274" i="1"/>
  <c r="AK2274" i="1"/>
  <c r="AJ2274" i="1"/>
  <c r="X2274" i="1"/>
  <c r="W2274" i="1"/>
  <c r="V2274" i="1"/>
  <c r="Z2274" i="1" s="1"/>
  <c r="U2274" i="1"/>
  <c r="O2274" i="1"/>
  <c r="AD2274" i="1" s="1"/>
  <c r="AE2274" i="1" s="1"/>
  <c r="AN2273" i="1"/>
  <c r="AK2273" i="1"/>
  <c r="AJ2273" i="1"/>
  <c r="X2273" i="1"/>
  <c r="W2273" i="1"/>
  <c r="V2273" i="1"/>
  <c r="Z2273" i="1" s="1"/>
  <c r="U2273" i="1"/>
  <c r="O2273" i="1"/>
  <c r="AD2273" i="1" s="1"/>
  <c r="AE2273" i="1" s="1"/>
  <c r="AN2272" i="1"/>
  <c r="AK2272" i="1"/>
  <c r="AJ2272" i="1"/>
  <c r="X2272" i="1"/>
  <c r="W2272" i="1"/>
  <c r="V2272" i="1"/>
  <c r="Z2272" i="1" s="1"/>
  <c r="U2272" i="1"/>
  <c r="O2272" i="1"/>
  <c r="AD2272" i="1" s="1"/>
  <c r="AE2272" i="1" s="1"/>
  <c r="AN2271" i="1"/>
  <c r="AK2271" i="1"/>
  <c r="AJ2271" i="1"/>
  <c r="X2271" i="1"/>
  <c r="W2271" i="1"/>
  <c r="V2271" i="1"/>
  <c r="Z2271" i="1" s="1"/>
  <c r="U2271" i="1"/>
  <c r="O2271" i="1"/>
  <c r="AD2271" i="1" s="1"/>
  <c r="AE2271" i="1" s="1"/>
  <c r="AN2270" i="1"/>
  <c r="AK2270" i="1"/>
  <c r="AJ2270" i="1"/>
  <c r="X2270" i="1"/>
  <c r="W2270" i="1"/>
  <c r="V2270" i="1"/>
  <c r="Z2270" i="1" s="1"/>
  <c r="U2270" i="1"/>
  <c r="O2270" i="1"/>
  <c r="AD2270" i="1" s="1"/>
  <c r="AE2270" i="1" s="1"/>
  <c r="AN2269" i="1"/>
  <c r="AK2269" i="1"/>
  <c r="AJ2269" i="1"/>
  <c r="X2269" i="1"/>
  <c r="W2269" i="1"/>
  <c r="V2269" i="1"/>
  <c r="Z2269" i="1" s="1"/>
  <c r="U2269" i="1"/>
  <c r="O2269" i="1"/>
  <c r="AD2269" i="1" s="1"/>
  <c r="AE2269" i="1" s="1"/>
  <c r="AN2268" i="1"/>
  <c r="AK2268" i="1"/>
  <c r="AJ2268" i="1"/>
  <c r="X2268" i="1"/>
  <c r="W2268" i="1"/>
  <c r="V2268" i="1"/>
  <c r="Z2268" i="1" s="1"/>
  <c r="U2268" i="1"/>
  <c r="O2268" i="1"/>
  <c r="AD2268" i="1" s="1"/>
  <c r="AE2268" i="1" s="1"/>
  <c r="AN2267" i="1"/>
  <c r="AK2267" i="1"/>
  <c r="AJ2267" i="1"/>
  <c r="X2267" i="1"/>
  <c r="W2267" i="1"/>
  <c r="V2267" i="1"/>
  <c r="Z2267" i="1" s="1"/>
  <c r="U2267" i="1"/>
  <c r="O2267" i="1"/>
  <c r="AD2267" i="1" s="1"/>
  <c r="AE2267" i="1" s="1"/>
  <c r="AN2266" i="1"/>
  <c r="AK2266" i="1"/>
  <c r="AJ2266" i="1"/>
  <c r="X2266" i="1"/>
  <c r="W2266" i="1"/>
  <c r="V2266" i="1"/>
  <c r="Z2266" i="1" s="1"/>
  <c r="U2266" i="1"/>
  <c r="O2266" i="1"/>
  <c r="AD2266" i="1" s="1"/>
  <c r="AE2266" i="1" s="1"/>
  <c r="AN2265" i="1"/>
  <c r="AK2265" i="1"/>
  <c r="AJ2265" i="1"/>
  <c r="X2265" i="1"/>
  <c r="W2265" i="1"/>
  <c r="V2265" i="1"/>
  <c r="Z2265" i="1" s="1"/>
  <c r="U2265" i="1"/>
  <c r="O2265" i="1"/>
  <c r="AD2265" i="1" s="1"/>
  <c r="AE2265" i="1" s="1"/>
  <c r="AN2264" i="1"/>
  <c r="AK2264" i="1"/>
  <c r="AJ2264" i="1"/>
  <c r="X2264" i="1"/>
  <c r="W2264" i="1"/>
  <c r="V2264" i="1"/>
  <c r="Z2264" i="1" s="1"/>
  <c r="U2264" i="1"/>
  <c r="O2264" i="1"/>
  <c r="AD2264" i="1" s="1"/>
  <c r="AE2264" i="1" s="1"/>
  <c r="AN2263" i="1"/>
  <c r="AK2263" i="1"/>
  <c r="AJ2263" i="1"/>
  <c r="X2263" i="1"/>
  <c r="W2263" i="1"/>
  <c r="V2263" i="1"/>
  <c r="Z2263" i="1" s="1"/>
  <c r="U2263" i="1"/>
  <c r="O2263" i="1"/>
  <c r="AD2263" i="1" s="1"/>
  <c r="AE2263" i="1" s="1"/>
  <c r="AN2262" i="1"/>
  <c r="AK2262" i="1"/>
  <c r="AJ2262" i="1"/>
  <c r="X2262" i="1"/>
  <c r="W2262" i="1"/>
  <c r="V2262" i="1"/>
  <c r="Z2262" i="1" s="1"/>
  <c r="U2262" i="1"/>
  <c r="O2262" i="1"/>
  <c r="AD2262" i="1" s="1"/>
  <c r="AE2262" i="1" s="1"/>
  <c r="AN2261" i="1"/>
  <c r="AK2261" i="1"/>
  <c r="AJ2261" i="1"/>
  <c r="X2261" i="1"/>
  <c r="W2261" i="1"/>
  <c r="V2261" i="1"/>
  <c r="Z2261" i="1" s="1"/>
  <c r="U2261" i="1"/>
  <c r="O2261" i="1"/>
  <c r="AD2261" i="1" s="1"/>
  <c r="AE2261" i="1" s="1"/>
  <c r="AN2260" i="1"/>
  <c r="AK2260" i="1"/>
  <c r="AJ2260" i="1"/>
  <c r="X2260" i="1"/>
  <c r="W2260" i="1"/>
  <c r="V2260" i="1"/>
  <c r="Z2260" i="1" s="1"/>
  <c r="U2260" i="1"/>
  <c r="O2260" i="1"/>
  <c r="AD2260" i="1" s="1"/>
  <c r="AE2260" i="1" s="1"/>
  <c r="AN2259" i="1"/>
  <c r="AK2259" i="1"/>
  <c r="AJ2259" i="1"/>
  <c r="X2259" i="1"/>
  <c r="W2259" i="1"/>
  <c r="V2259" i="1"/>
  <c r="Z2259" i="1" s="1"/>
  <c r="U2259" i="1"/>
  <c r="O2259" i="1"/>
  <c r="AD2259" i="1" s="1"/>
  <c r="AE2259" i="1" s="1"/>
  <c r="AN2258" i="1"/>
  <c r="AK2258" i="1"/>
  <c r="AJ2258" i="1"/>
  <c r="X2258" i="1"/>
  <c r="W2258" i="1"/>
  <c r="V2258" i="1"/>
  <c r="Z2258" i="1" s="1"/>
  <c r="U2258" i="1"/>
  <c r="O2258" i="1"/>
  <c r="AD2258" i="1" s="1"/>
  <c r="AE2258" i="1" s="1"/>
  <c r="AN2257" i="1"/>
  <c r="AK2257" i="1"/>
  <c r="AJ2257" i="1"/>
  <c r="X2257" i="1"/>
  <c r="W2257" i="1"/>
  <c r="V2257" i="1"/>
  <c r="Z2257" i="1" s="1"/>
  <c r="U2257" i="1"/>
  <c r="O2257" i="1"/>
  <c r="AD2257" i="1" s="1"/>
  <c r="AE2257" i="1" s="1"/>
  <c r="AN2256" i="1"/>
  <c r="AK2256" i="1"/>
  <c r="AJ2256" i="1"/>
  <c r="X2256" i="1"/>
  <c r="W2256" i="1"/>
  <c r="V2256" i="1"/>
  <c r="Z2256" i="1" s="1"/>
  <c r="U2256" i="1"/>
  <c r="O2256" i="1"/>
  <c r="AD2256" i="1" s="1"/>
  <c r="AE2256" i="1" s="1"/>
  <c r="AN2255" i="1"/>
  <c r="AK2255" i="1"/>
  <c r="AJ2255" i="1"/>
  <c r="X2255" i="1"/>
  <c r="W2255" i="1"/>
  <c r="V2255" i="1"/>
  <c r="Z2255" i="1" s="1"/>
  <c r="U2255" i="1"/>
  <c r="O2255" i="1"/>
  <c r="AD2255" i="1" s="1"/>
  <c r="AE2255" i="1" s="1"/>
  <c r="AN2254" i="1"/>
  <c r="AK2254" i="1"/>
  <c r="AJ2254" i="1"/>
  <c r="X2254" i="1"/>
  <c r="W2254" i="1"/>
  <c r="V2254" i="1"/>
  <c r="Z2254" i="1" s="1"/>
  <c r="U2254" i="1"/>
  <c r="O2254" i="1"/>
  <c r="AD2254" i="1" s="1"/>
  <c r="AE2254" i="1" s="1"/>
  <c r="AN2253" i="1"/>
  <c r="AK2253" i="1"/>
  <c r="AJ2253" i="1"/>
  <c r="X2253" i="1"/>
  <c r="W2253" i="1"/>
  <c r="V2253" i="1"/>
  <c r="Z2253" i="1" s="1"/>
  <c r="U2253" i="1"/>
  <c r="O2253" i="1"/>
  <c r="AD2253" i="1" s="1"/>
  <c r="AE2253" i="1" s="1"/>
  <c r="AN2252" i="1"/>
  <c r="AK2252" i="1"/>
  <c r="AJ2252" i="1"/>
  <c r="X2252" i="1"/>
  <c r="W2252" i="1"/>
  <c r="V2252" i="1"/>
  <c r="Z2252" i="1" s="1"/>
  <c r="U2252" i="1"/>
  <c r="O2252" i="1"/>
  <c r="AD2252" i="1" s="1"/>
  <c r="AE2252" i="1" s="1"/>
  <c r="AN2251" i="1"/>
  <c r="AK2251" i="1"/>
  <c r="AJ2251" i="1"/>
  <c r="X2251" i="1"/>
  <c r="W2251" i="1"/>
  <c r="V2251" i="1"/>
  <c r="Z2251" i="1" s="1"/>
  <c r="U2251" i="1"/>
  <c r="O2251" i="1"/>
  <c r="AD2251" i="1" s="1"/>
  <c r="AE2251" i="1" s="1"/>
  <c r="AN2250" i="1"/>
  <c r="AK2250" i="1"/>
  <c r="AJ2250" i="1"/>
  <c r="X2250" i="1"/>
  <c r="W2250" i="1"/>
  <c r="V2250" i="1"/>
  <c r="Z2250" i="1" s="1"/>
  <c r="U2250" i="1"/>
  <c r="O2250" i="1"/>
  <c r="AD2250" i="1" s="1"/>
  <c r="AE2250" i="1" s="1"/>
  <c r="AN2249" i="1"/>
  <c r="AK2249" i="1"/>
  <c r="AJ2249" i="1"/>
  <c r="X2249" i="1"/>
  <c r="W2249" i="1"/>
  <c r="V2249" i="1"/>
  <c r="Z2249" i="1" s="1"/>
  <c r="U2249" i="1"/>
  <c r="O2249" i="1"/>
  <c r="AD2249" i="1" s="1"/>
  <c r="AE2249" i="1" s="1"/>
  <c r="AN2248" i="1"/>
  <c r="AK2248" i="1"/>
  <c r="AJ2248" i="1"/>
  <c r="X2248" i="1"/>
  <c r="W2248" i="1"/>
  <c r="V2248" i="1"/>
  <c r="Z2248" i="1" s="1"/>
  <c r="U2248" i="1"/>
  <c r="O2248" i="1"/>
  <c r="AD2248" i="1" s="1"/>
  <c r="AE2248" i="1" s="1"/>
  <c r="AN2247" i="1"/>
  <c r="AK2247" i="1"/>
  <c r="AJ2247" i="1"/>
  <c r="X2247" i="1"/>
  <c r="W2247" i="1"/>
  <c r="V2247" i="1"/>
  <c r="Z2247" i="1" s="1"/>
  <c r="U2247" i="1"/>
  <c r="O2247" i="1"/>
  <c r="AD2247" i="1" s="1"/>
  <c r="AE2247" i="1" s="1"/>
  <c r="AN2246" i="1"/>
  <c r="AK2246" i="1"/>
  <c r="AJ2246" i="1"/>
  <c r="X2246" i="1"/>
  <c r="W2246" i="1"/>
  <c r="V2246" i="1"/>
  <c r="Z2246" i="1" s="1"/>
  <c r="U2246" i="1"/>
  <c r="O2246" i="1"/>
  <c r="AD2246" i="1" s="1"/>
  <c r="AE2246" i="1" s="1"/>
  <c r="AN2245" i="1"/>
  <c r="AK2245" i="1"/>
  <c r="AJ2245" i="1"/>
  <c r="X2245" i="1"/>
  <c r="W2245" i="1"/>
  <c r="V2245" i="1"/>
  <c r="Z2245" i="1" s="1"/>
  <c r="U2245" i="1"/>
  <c r="O2245" i="1"/>
  <c r="AD2245" i="1" s="1"/>
  <c r="AE2245" i="1" s="1"/>
  <c r="AN2244" i="1"/>
  <c r="AK2244" i="1"/>
  <c r="AJ2244" i="1"/>
  <c r="X2244" i="1"/>
  <c r="W2244" i="1"/>
  <c r="V2244" i="1"/>
  <c r="Z2244" i="1" s="1"/>
  <c r="U2244" i="1"/>
  <c r="O2244" i="1"/>
  <c r="AD2244" i="1" s="1"/>
  <c r="AE2244" i="1" s="1"/>
  <c r="AN2243" i="1"/>
  <c r="AK2243" i="1"/>
  <c r="AJ2243" i="1"/>
  <c r="X2243" i="1"/>
  <c r="W2243" i="1"/>
  <c r="V2243" i="1"/>
  <c r="Z2243" i="1" s="1"/>
  <c r="U2243" i="1"/>
  <c r="O2243" i="1"/>
  <c r="AD2243" i="1" s="1"/>
  <c r="AE2243" i="1" s="1"/>
  <c r="AN2242" i="1"/>
  <c r="AK2242" i="1"/>
  <c r="AJ2242" i="1"/>
  <c r="X2242" i="1"/>
  <c r="W2242" i="1"/>
  <c r="V2242" i="1"/>
  <c r="Z2242" i="1" s="1"/>
  <c r="U2242" i="1"/>
  <c r="O2242" i="1"/>
  <c r="AD2242" i="1" s="1"/>
  <c r="AE2242" i="1" s="1"/>
  <c r="AN2241" i="1"/>
  <c r="AK2241" i="1"/>
  <c r="AJ2241" i="1"/>
  <c r="X2241" i="1"/>
  <c r="W2241" i="1"/>
  <c r="V2241" i="1"/>
  <c r="Z2241" i="1" s="1"/>
  <c r="U2241" i="1"/>
  <c r="O2241" i="1"/>
  <c r="AD2241" i="1" s="1"/>
  <c r="AE2241" i="1" s="1"/>
  <c r="AN2240" i="1"/>
  <c r="AK2240" i="1"/>
  <c r="AJ2240" i="1"/>
  <c r="X2240" i="1"/>
  <c r="W2240" i="1"/>
  <c r="V2240" i="1"/>
  <c r="Z2240" i="1" s="1"/>
  <c r="U2240" i="1"/>
  <c r="O2240" i="1"/>
  <c r="AD2240" i="1" s="1"/>
  <c r="AE2240" i="1" s="1"/>
  <c r="AN2239" i="1"/>
  <c r="AK2239" i="1"/>
  <c r="AJ2239" i="1"/>
  <c r="X2239" i="1"/>
  <c r="W2239" i="1"/>
  <c r="V2239" i="1"/>
  <c r="Z2239" i="1" s="1"/>
  <c r="U2239" i="1"/>
  <c r="O2239" i="1"/>
  <c r="AD2239" i="1" s="1"/>
  <c r="AE2239" i="1" s="1"/>
  <c r="AN2238" i="1"/>
  <c r="AK2238" i="1"/>
  <c r="AJ2238" i="1"/>
  <c r="X2238" i="1"/>
  <c r="W2238" i="1"/>
  <c r="V2238" i="1"/>
  <c r="Z2238" i="1" s="1"/>
  <c r="U2238" i="1"/>
  <c r="O2238" i="1"/>
  <c r="AD2238" i="1" s="1"/>
  <c r="AE2238" i="1" s="1"/>
  <c r="AN2237" i="1"/>
  <c r="AK2237" i="1"/>
  <c r="AJ2237" i="1"/>
  <c r="X2237" i="1"/>
  <c r="W2237" i="1"/>
  <c r="V2237" i="1"/>
  <c r="Z2237" i="1" s="1"/>
  <c r="U2237" i="1"/>
  <c r="O2237" i="1"/>
  <c r="AD2237" i="1" s="1"/>
  <c r="AE2237" i="1" s="1"/>
  <c r="AN2236" i="1"/>
  <c r="AK2236" i="1"/>
  <c r="AJ2236" i="1"/>
  <c r="X2236" i="1"/>
  <c r="W2236" i="1"/>
  <c r="V2236" i="1"/>
  <c r="Z2236" i="1" s="1"/>
  <c r="U2236" i="1"/>
  <c r="O2236" i="1"/>
  <c r="AD2236" i="1" s="1"/>
  <c r="AE2236" i="1" s="1"/>
  <c r="AN2235" i="1"/>
  <c r="AK2235" i="1"/>
  <c r="AJ2235" i="1"/>
  <c r="X2235" i="1"/>
  <c r="W2235" i="1"/>
  <c r="V2235" i="1"/>
  <c r="Z2235" i="1" s="1"/>
  <c r="U2235" i="1"/>
  <c r="O2235" i="1"/>
  <c r="AD2235" i="1" s="1"/>
  <c r="AE2235" i="1" s="1"/>
  <c r="AN2234" i="1"/>
  <c r="AK2234" i="1"/>
  <c r="AJ2234" i="1"/>
  <c r="X2234" i="1"/>
  <c r="W2234" i="1"/>
  <c r="V2234" i="1"/>
  <c r="Z2234" i="1" s="1"/>
  <c r="U2234" i="1"/>
  <c r="O2234" i="1"/>
  <c r="AD2234" i="1" s="1"/>
  <c r="AE2234" i="1" s="1"/>
  <c r="AN2233" i="1"/>
  <c r="AK2233" i="1"/>
  <c r="AJ2233" i="1"/>
  <c r="X2233" i="1"/>
  <c r="W2233" i="1"/>
  <c r="V2233" i="1"/>
  <c r="Z2233" i="1" s="1"/>
  <c r="U2233" i="1"/>
  <c r="O2233" i="1"/>
  <c r="AD2233" i="1" s="1"/>
  <c r="AE2233" i="1" s="1"/>
  <c r="AN2232" i="1"/>
  <c r="AK2232" i="1"/>
  <c r="AJ2232" i="1"/>
  <c r="X2232" i="1"/>
  <c r="W2232" i="1"/>
  <c r="V2232" i="1"/>
  <c r="Z2232" i="1" s="1"/>
  <c r="U2232" i="1"/>
  <c r="O2232" i="1"/>
  <c r="AD2232" i="1" s="1"/>
  <c r="AE2232" i="1" s="1"/>
  <c r="AN2231" i="1"/>
  <c r="AK2231" i="1"/>
  <c r="AJ2231" i="1"/>
  <c r="X2231" i="1"/>
  <c r="W2231" i="1"/>
  <c r="V2231" i="1"/>
  <c r="Z2231" i="1" s="1"/>
  <c r="U2231" i="1"/>
  <c r="O2231" i="1"/>
  <c r="AD2231" i="1" s="1"/>
  <c r="AE2231" i="1" s="1"/>
  <c r="AN2230" i="1"/>
  <c r="AK2230" i="1"/>
  <c r="AJ2230" i="1"/>
  <c r="X2230" i="1"/>
  <c r="W2230" i="1"/>
  <c r="V2230" i="1"/>
  <c r="Z2230" i="1" s="1"/>
  <c r="U2230" i="1"/>
  <c r="O2230" i="1"/>
  <c r="AD2230" i="1" s="1"/>
  <c r="AE2230" i="1" s="1"/>
  <c r="AN2229" i="1"/>
  <c r="AK2229" i="1"/>
  <c r="AJ2229" i="1"/>
  <c r="X2229" i="1"/>
  <c r="W2229" i="1"/>
  <c r="V2229" i="1"/>
  <c r="Z2229" i="1" s="1"/>
  <c r="U2229" i="1"/>
  <c r="O2229" i="1"/>
  <c r="AD2229" i="1" s="1"/>
  <c r="AE2229" i="1" s="1"/>
  <c r="AN2228" i="1"/>
  <c r="AK2228" i="1"/>
  <c r="AJ2228" i="1"/>
  <c r="X2228" i="1"/>
  <c r="W2228" i="1"/>
  <c r="V2228" i="1"/>
  <c r="Z2228" i="1" s="1"/>
  <c r="U2228" i="1"/>
  <c r="O2228" i="1"/>
  <c r="AD2228" i="1" s="1"/>
  <c r="AE2228" i="1" s="1"/>
  <c r="AN2227" i="1"/>
  <c r="AK2227" i="1"/>
  <c r="AJ2227" i="1"/>
  <c r="X2227" i="1"/>
  <c r="W2227" i="1"/>
  <c r="V2227" i="1"/>
  <c r="Z2227" i="1" s="1"/>
  <c r="U2227" i="1"/>
  <c r="O2227" i="1"/>
  <c r="AD2227" i="1" s="1"/>
  <c r="AE2227" i="1" s="1"/>
  <c r="AN2226" i="1"/>
  <c r="AK2226" i="1"/>
  <c r="AJ2226" i="1"/>
  <c r="X2226" i="1"/>
  <c r="W2226" i="1"/>
  <c r="V2226" i="1"/>
  <c r="Z2226" i="1" s="1"/>
  <c r="U2226" i="1"/>
  <c r="O2226" i="1"/>
  <c r="AD2226" i="1" s="1"/>
  <c r="AE2226" i="1" s="1"/>
  <c r="AN2225" i="1"/>
  <c r="AK2225" i="1"/>
  <c r="AJ2225" i="1"/>
  <c r="X2225" i="1"/>
  <c r="W2225" i="1"/>
  <c r="V2225" i="1"/>
  <c r="Z2225" i="1" s="1"/>
  <c r="U2225" i="1"/>
  <c r="O2225" i="1"/>
  <c r="AD2225" i="1" s="1"/>
  <c r="AE2225" i="1" s="1"/>
  <c r="AN2224" i="1"/>
  <c r="AK2224" i="1"/>
  <c r="AJ2224" i="1"/>
  <c r="X2224" i="1"/>
  <c r="W2224" i="1"/>
  <c r="V2224" i="1"/>
  <c r="Z2224" i="1" s="1"/>
  <c r="U2224" i="1"/>
  <c r="O2224" i="1"/>
  <c r="AD2224" i="1" s="1"/>
  <c r="AE2224" i="1" s="1"/>
  <c r="AN2223" i="1"/>
  <c r="AK2223" i="1"/>
  <c r="AJ2223" i="1"/>
  <c r="X2223" i="1"/>
  <c r="W2223" i="1"/>
  <c r="V2223" i="1"/>
  <c r="Z2223" i="1" s="1"/>
  <c r="U2223" i="1"/>
  <c r="O2223" i="1"/>
  <c r="AD2223" i="1" s="1"/>
  <c r="AE2223" i="1" s="1"/>
  <c r="AN2222" i="1"/>
  <c r="AK2222" i="1"/>
  <c r="AJ2222" i="1"/>
  <c r="X2222" i="1"/>
  <c r="W2222" i="1"/>
  <c r="V2222" i="1"/>
  <c r="Z2222" i="1" s="1"/>
  <c r="U2222" i="1"/>
  <c r="O2222" i="1"/>
  <c r="AD2222" i="1" s="1"/>
  <c r="AE2222" i="1" s="1"/>
  <c r="AN2221" i="1"/>
  <c r="AK2221" i="1"/>
  <c r="AJ2221" i="1"/>
  <c r="X2221" i="1"/>
  <c r="W2221" i="1"/>
  <c r="V2221" i="1"/>
  <c r="Z2221" i="1" s="1"/>
  <c r="U2221" i="1"/>
  <c r="O2221" i="1"/>
  <c r="AD2221" i="1" s="1"/>
  <c r="AE2221" i="1" s="1"/>
  <c r="AN2220" i="1"/>
  <c r="AK2220" i="1"/>
  <c r="AJ2220" i="1"/>
  <c r="X2220" i="1"/>
  <c r="W2220" i="1"/>
  <c r="V2220" i="1"/>
  <c r="Z2220" i="1" s="1"/>
  <c r="U2220" i="1"/>
  <c r="O2220" i="1"/>
  <c r="AD2220" i="1" s="1"/>
  <c r="AE2220" i="1" s="1"/>
  <c r="AN2219" i="1"/>
  <c r="AK2219" i="1"/>
  <c r="AJ2219" i="1"/>
  <c r="X2219" i="1"/>
  <c r="W2219" i="1"/>
  <c r="V2219" i="1"/>
  <c r="Z2219" i="1" s="1"/>
  <c r="U2219" i="1"/>
  <c r="O2219" i="1"/>
  <c r="AD2219" i="1" s="1"/>
  <c r="AE2219" i="1" s="1"/>
  <c r="AN2218" i="1"/>
  <c r="AK2218" i="1"/>
  <c r="AJ2218" i="1"/>
  <c r="X2218" i="1"/>
  <c r="W2218" i="1"/>
  <c r="V2218" i="1"/>
  <c r="Z2218" i="1" s="1"/>
  <c r="U2218" i="1"/>
  <c r="O2218" i="1"/>
  <c r="AD2218" i="1" s="1"/>
  <c r="AE2218" i="1" s="1"/>
  <c r="AN2217" i="1"/>
  <c r="AK2217" i="1"/>
  <c r="AJ2217" i="1"/>
  <c r="X2217" i="1"/>
  <c r="W2217" i="1"/>
  <c r="V2217" i="1"/>
  <c r="Z2217" i="1" s="1"/>
  <c r="U2217" i="1"/>
  <c r="O2217" i="1"/>
  <c r="AD2217" i="1" s="1"/>
  <c r="AE2217" i="1" s="1"/>
  <c r="AN2216" i="1"/>
  <c r="AK2216" i="1"/>
  <c r="AJ2216" i="1"/>
  <c r="X2216" i="1"/>
  <c r="W2216" i="1"/>
  <c r="V2216" i="1"/>
  <c r="Z2216" i="1" s="1"/>
  <c r="U2216" i="1"/>
  <c r="O2216" i="1"/>
  <c r="AD2216" i="1" s="1"/>
  <c r="AE2216" i="1" s="1"/>
  <c r="AN2215" i="1"/>
  <c r="AK2215" i="1"/>
  <c r="AJ2215" i="1"/>
  <c r="X2215" i="1"/>
  <c r="W2215" i="1"/>
  <c r="V2215" i="1"/>
  <c r="Z2215" i="1" s="1"/>
  <c r="U2215" i="1"/>
  <c r="O2215" i="1"/>
  <c r="AD2215" i="1" s="1"/>
  <c r="AE2215" i="1" s="1"/>
  <c r="AN2214" i="1"/>
  <c r="AK2214" i="1"/>
  <c r="AJ2214" i="1"/>
  <c r="X2214" i="1"/>
  <c r="W2214" i="1"/>
  <c r="V2214" i="1"/>
  <c r="Z2214" i="1" s="1"/>
  <c r="U2214" i="1"/>
  <c r="O2214" i="1"/>
  <c r="AD2214" i="1" s="1"/>
  <c r="AE2214" i="1" s="1"/>
  <c r="AN2213" i="1"/>
  <c r="AK2213" i="1"/>
  <c r="AJ2213" i="1"/>
  <c r="X2213" i="1"/>
  <c r="W2213" i="1"/>
  <c r="V2213" i="1"/>
  <c r="Z2213" i="1" s="1"/>
  <c r="U2213" i="1"/>
  <c r="O2213" i="1"/>
  <c r="AD2213" i="1" s="1"/>
  <c r="AE2213" i="1" s="1"/>
  <c r="AN2212" i="1"/>
  <c r="AK2212" i="1"/>
  <c r="AJ2212" i="1"/>
  <c r="X2212" i="1"/>
  <c r="W2212" i="1"/>
  <c r="V2212" i="1"/>
  <c r="Z2212" i="1" s="1"/>
  <c r="U2212" i="1"/>
  <c r="O2212" i="1"/>
  <c r="AD2212" i="1" s="1"/>
  <c r="AE2212" i="1" s="1"/>
  <c r="AN2211" i="1"/>
  <c r="AK2211" i="1"/>
  <c r="AJ2211" i="1"/>
  <c r="X2211" i="1"/>
  <c r="W2211" i="1"/>
  <c r="V2211" i="1"/>
  <c r="Z2211" i="1" s="1"/>
  <c r="U2211" i="1"/>
  <c r="O2211" i="1"/>
  <c r="AD2211" i="1" s="1"/>
  <c r="AE2211" i="1" s="1"/>
  <c r="AN2210" i="1"/>
  <c r="AK2210" i="1"/>
  <c r="AJ2210" i="1"/>
  <c r="X2210" i="1"/>
  <c r="W2210" i="1"/>
  <c r="V2210" i="1"/>
  <c r="Z2210" i="1" s="1"/>
  <c r="U2210" i="1"/>
  <c r="O2210" i="1"/>
  <c r="AD2210" i="1" s="1"/>
  <c r="AE2210" i="1" s="1"/>
  <c r="AN2209" i="1"/>
  <c r="AK2209" i="1"/>
  <c r="AJ2209" i="1"/>
  <c r="X2209" i="1"/>
  <c r="W2209" i="1"/>
  <c r="V2209" i="1"/>
  <c r="Z2209" i="1" s="1"/>
  <c r="U2209" i="1"/>
  <c r="O2209" i="1"/>
  <c r="AD2209" i="1" s="1"/>
  <c r="AE2209" i="1" s="1"/>
  <c r="AN2208" i="1"/>
  <c r="AK2208" i="1"/>
  <c r="AJ2208" i="1"/>
  <c r="X2208" i="1"/>
  <c r="W2208" i="1"/>
  <c r="V2208" i="1"/>
  <c r="Z2208" i="1" s="1"/>
  <c r="U2208" i="1"/>
  <c r="O2208" i="1"/>
  <c r="AD2208" i="1" s="1"/>
  <c r="AE2208" i="1" s="1"/>
  <c r="AN2207" i="1"/>
  <c r="AK2207" i="1"/>
  <c r="AJ2207" i="1"/>
  <c r="X2207" i="1"/>
  <c r="W2207" i="1"/>
  <c r="V2207" i="1"/>
  <c r="Z2207" i="1" s="1"/>
  <c r="U2207" i="1"/>
  <c r="O2207" i="1"/>
  <c r="AD2207" i="1" s="1"/>
  <c r="AE2207" i="1" s="1"/>
  <c r="AN2206" i="1"/>
  <c r="AK2206" i="1"/>
  <c r="AJ2206" i="1"/>
  <c r="X2206" i="1"/>
  <c r="W2206" i="1"/>
  <c r="V2206" i="1"/>
  <c r="Z2206" i="1" s="1"/>
  <c r="U2206" i="1"/>
  <c r="O2206" i="1"/>
  <c r="AD2206" i="1" s="1"/>
  <c r="AE2206" i="1" s="1"/>
  <c r="AN2205" i="1"/>
  <c r="AK2205" i="1"/>
  <c r="AJ2205" i="1"/>
  <c r="X2205" i="1"/>
  <c r="W2205" i="1"/>
  <c r="V2205" i="1"/>
  <c r="Z2205" i="1" s="1"/>
  <c r="U2205" i="1"/>
  <c r="O2205" i="1"/>
  <c r="AD2205" i="1" s="1"/>
  <c r="AE2205" i="1" s="1"/>
  <c r="AN2204" i="1"/>
  <c r="AK2204" i="1"/>
  <c r="AJ2204" i="1"/>
  <c r="X2204" i="1"/>
  <c r="W2204" i="1"/>
  <c r="V2204" i="1"/>
  <c r="Z2204" i="1" s="1"/>
  <c r="U2204" i="1"/>
  <c r="O2204" i="1"/>
  <c r="AD2204" i="1" s="1"/>
  <c r="AE2204" i="1" s="1"/>
  <c r="AN2203" i="1"/>
  <c r="AK2203" i="1"/>
  <c r="AJ2203" i="1"/>
  <c r="X2203" i="1"/>
  <c r="W2203" i="1"/>
  <c r="V2203" i="1"/>
  <c r="Z2203" i="1" s="1"/>
  <c r="U2203" i="1"/>
  <c r="O2203" i="1"/>
  <c r="AD2203" i="1" s="1"/>
  <c r="AE2203" i="1" s="1"/>
  <c r="AN2202" i="1"/>
  <c r="AK2202" i="1"/>
  <c r="AJ2202" i="1"/>
  <c r="X2202" i="1"/>
  <c r="W2202" i="1"/>
  <c r="V2202" i="1"/>
  <c r="Z2202" i="1" s="1"/>
  <c r="U2202" i="1"/>
  <c r="O2202" i="1"/>
  <c r="AD2202" i="1" s="1"/>
  <c r="AE2202" i="1" s="1"/>
  <c r="AN2201" i="1"/>
  <c r="AK2201" i="1"/>
  <c r="AJ2201" i="1"/>
  <c r="X2201" i="1"/>
  <c r="W2201" i="1"/>
  <c r="V2201" i="1"/>
  <c r="Z2201" i="1" s="1"/>
  <c r="U2201" i="1"/>
  <c r="O2201" i="1"/>
  <c r="AD2201" i="1" s="1"/>
  <c r="AE2201" i="1" s="1"/>
  <c r="AN2200" i="1"/>
  <c r="AK2200" i="1"/>
  <c r="AJ2200" i="1"/>
  <c r="X2200" i="1"/>
  <c r="W2200" i="1"/>
  <c r="V2200" i="1"/>
  <c r="Z2200" i="1" s="1"/>
  <c r="U2200" i="1"/>
  <c r="O2200" i="1"/>
  <c r="AD2200" i="1" s="1"/>
  <c r="AE2200" i="1" s="1"/>
  <c r="AN2199" i="1"/>
  <c r="AK2199" i="1"/>
  <c r="AJ2199" i="1"/>
  <c r="X2199" i="1"/>
  <c r="W2199" i="1"/>
  <c r="V2199" i="1"/>
  <c r="Z2199" i="1" s="1"/>
  <c r="U2199" i="1"/>
  <c r="O2199" i="1"/>
  <c r="AD2199" i="1" s="1"/>
  <c r="AE2199" i="1" s="1"/>
  <c r="AN2198" i="1"/>
  <c r="AK2198" i="1"/>
  <c r="AJ2198" i="1"/>
  <c r="X2198" i="1"/>
  <c r="W2198" i="1"/>
  <c r="V2198" i="1"/>
  <c r="Z2198" i="1" s="1"/>
  <c r="U2198" i="1"/>
  <c r="O2198" i="1"/>
  <c r="AD2198" i="1" s="1"/>
  <c r="AE2198" i="1" s="1"/>
  <c r="AN2197" i="1"/>
  <c r="AK2197" i="1"/>
  <c r="AJ2197" i="1"/>
  <c r="X2197" i="1"/>
  <c r="W2197" i="1"/>
  <c r="V2197" i="1"/>
  <c r="Z2197" i="1" s="1"/>
  <c r="U2197" i="1"/>
  <c r="O2197" i="1"/>
  <c r="AD2197" i="1" s="1"/>
  <c r="AE2197" i="1" s="1"/>
  <c r="AN2196" i="1"/>
  <c r="AK2196" i="1"/>
  <c r="AJ2196" i="1"/>
  <c r="X2196" i="1"/>
  <c r="W2196" i="1"/>
  <c r="V2196" i="1"/>
  <c r="Z2196" i="1" s="1"/>
  <c r="U2196" i="1"/>
  <c r="O2196" i="1"/>
  <c r="AD2196" i="1" s="1"/>
  <c r="AE2196" i="1" s="1"/>
  <c r="AN2195" i="1"/>
  <c r="AK2195" i="1"/>
  <c r="AJ2195" i="1"/>
  <c r="X2195" i="1"/>
  <c r="W2195" i="1"/>
  <c r="V2195" i="1"/>
  <c r="Z2195" i="1" s="1"/>
  <c r="U2195" i="1"/>
  <c r="O2195" i="1"/>
  <c r="AD2195" i="1" s="1"/>
  <c r="AE2195" i="1" s="1"/>
  <c r="AN2194" i="1"/>
  <c r="AK2194" i="1"/>
  <c r="AJ2194" i="1"/>
  <c r="X2194" i="1"/>
  <c r="W2194" i="1"/>
  <c r="V2194" i="1"/>
  <c r="Z2194" i="1" s="1"/>
  <c r="U2194" i="1"/>
  <c r="O2194" i="1"/>
  <c r="AD2194" i="1" s="1"/>
  <c r="AE2194" i="1" s="1"/>
  <c r="AN2193" i="1"/>
  <c r="AK2193" i="1"/>
  <c r="AJ2193" i="1"/>
  <c r="X2193" i="1"/>
  <c r="W2193" i="1"/>
  <c r="V2193" i="1"/>
  <c r="Z2193" i="1" s="1"/>
  <c r="U2193" i="1"/>
  <c r="O2193" i="1"/>
  <c r="AD2193" i="1" s="1"/>
  <c r="AE2193" i="1" s="1"/>
  <c r="AN2192" i="1"/>
  <c r="AK2192" i="1"/>
  <c r="AJ2192" i="1"/>
  <c r="X2192" i="1"/>
  <c r="W2192" i="1"/>
  <c r="V2192" i="1"/>
  <c r="Z2192" i="1" s="1"/>
  <c r="U2192" i="1"/>
  <c r="O2192" i="1"/>
  <c r="AD2192" i="1" s="1"/>
  <c r="AE2192" i="1" s="1"/>
  <c r="AN2191" i="1"/>
  <c r="AK2191" i="1"/>
  <c r="AJ2191" i="1"/>
  <c r="X2191" i="1"/>
  <c r="W2191" i="1"/>
  <c r="V2191" i="1"/>
  <c r="Z2191" i="1" s="1"/>
  <c r="U2191" i="1"/>
  <c r="O2191" i="1"/>
  <c r="AD2191" i="1" s="1"/>
  <c r="AE2191" i="1" s="1"/>
  <c r="AN2190" i="1"/>
  <c r="AK2190" i="1"/>
  <c r="AJ2190" i="1"/>
  <c r="X2190" i="1"/>
  <c r="W2190" i="1"/>
  <c r="V2190" i="1"/>
  <c r="Z2190" i="1" s="1"/>
  <c r="U2190" i="1"/>
  <c r="O2190" i="1"/>
  <c r="AD2190" i="1" s="1"/>
  <c r="AE2190" i="1" s="1"/>
  <c r="AN2189" i="1"/>
  <c r="AK2189" i="1"/>
  <c r="AJ2189" i="1"/>
  <c r="X2189" i="1"/>
  <c r="W2189" i="1"/>
  <c r="V2189" i="1"/>
  <c r="Z2189" i="1" s="1"/>
  <c r="U2189" i="1"/>
  <c r="O2189" i="1"/>
  <c r="AD2189" i="1" s="1"/>
  <c r="AE2189" i="1" s="1"/>
  <c r="AN2188" i="1"/>
  <c r="AK2188" i="1"/>
  <c r="AJ2188" i="1"/>
  <c r="X2188" i="1"/>
  <c r="W2188" i="1"/>
  <c r="V2188" i="1"/>
  <c r="Z2188" i="1" s="1"/>
  <c r="U2188" i="1"/>
  <c r="O2188" i="1"/>
  <c r="AD2188" i="1" s="1"/>
  <c r="AE2188" i="1" s="1"/>
  <c r="AN2187" i="1"/>
  <c r="AK2187" i="1"/>
  <c r="AJ2187" i="1"/>
  <c r="X2187" i="1"/>
  <c r="W2187" i="1"/>
  <c r="V2187" i="1"/>
  <c r="Z2187" i="1" s="1"/>
  <c r="U2187" i="1"/>
  <c r="O2187" i="1"/>
  <c r="AD2187" i="1" s="1"/>
  <c r="AE2187" i="1" s="1"/>
  <c r="AN2186" i="1"/>
  <c r="AK2186" i="1"/>
  <c r="AJ2186" i="1"/>
  <c r="X2186" i="1"/>
  <c r="W2186" i="1"/>
  <c r="V2186" i="1"/>
  <c r="Z2186" i="1" s="1"/>
  <c r="U2186" i="1"/>
  <c r="O2186" i="1"/>
  <c r="AD2186" i="1" s="1"/>
  <c r="AE2186" i="1" s="1"/>
  <c r="AN2185" i="1"/>
  <c r="AK2185" i="1"/>
  <c r="AJ2185" i="1"/>
  <c r="X2185" i="1"/>
  <c r="W2185" i="1"/>
  <c r="V2185" i="1"/>
  <c r="Z2185" i="1" s="1"/>
  <c r="U2185" i="1"/>
  <c r="O2185" i="1"/>
  <c r="AD2185" i="1" s="1"/>
  <c r="AE2185" i="1" s="1"/>
  <c r="AN2184" i="1"/>
  <c r="AK2184" i="1"/>
  <c r="AJ2184" i="1"/>
  <c r="X2184" i="1"/>
  <c r="W2184" i="1"/>
  <c r="V2184" i="1"/>
  <c r="Z2184" i="1" s="1"/>
  <c r="U2184" i="1"/>
  <c r="O2184" i="1"/>
  <c r="AD2184" i="1" s="1"/>
  <c r="AE2184" i="1" s="1"/>
  <c r="AN2183" i="1"/>
  <c r="AK2183" i="1"/>
  <c r="AJ2183" i="1"/>
  <c r="X2183" i="1"/>
  <c r="W2183" i="1"/>
  <c r="V2183" i="1"/>
  <c r="Z2183" i="1" s="1"/>
  <c r="U2183" i="1"/>
  <c r="O2183" i="1"/>
  <c r="AD2183" i="1" s="1"/>
  <c r="AE2183" i="1" s="1"/>
  <c r="AN2182" i="1"/>
  <c r="AK2182" i="1"/>
  <c r="AJ2182" i="1"/>
  <c r="X2182" i="1"/>
  <c r="W2182" i="1"/>
  <c r="V2182" i="1"/>
  <c r="Z2182" i="1" s="1"/>
  <c r="U2182" i="1"/>
  <c r="O2182" i="1"/>
  <c r="AD2182" i="1" s="1"/>
  <c r="AE2182" i="1" s="1"/>
  <c r="AN2181" i="1"/>
  <c r="AK2181" i="1"/>
  <c r="AJ2181" i="1"/>
  <c r="X2181" i="1"/>
  <c r="W2181" i="1"/>
  <c r="V2181" i="1"/>
  <c r="Z2181" i="1" s="1"/>
  <c r="U2181" i="1"/>
  <c r="O2181" i="1"/>
  <c r="AD2181" i="1" s="1"/>
  <c r="AE2181" i="1" s="1"/>
  <c r="AN2180" i="1"/>
  <c r="AK2180" i="1"/>
  <c r="AJ2180" i="1"/>
  <c r="X2180" i="1"/>
  <c r="W2180" i="1"/>
  <c r="V2180" i="1"/>
  <c r="Z2180" i="1" s="1"/>
  <c r="U2180" i="1"/>
  <c r="O2180" i="1"/>
  <c r="AD2180" i="1" s="1"/>
  <c r="AE2180" i="1" s="1"/>
  <c r="AN2179" i="1"/>
  <c r="AK2179" i="1"/>
  <c r="AJ2179" i="1"/>
  <c r="X2179" i="1"/>
  <c r="W2179" i="1"/>
  <c r="V2179" i="1"/>
  <c r="Z2179" i="1" s="1"/>
  <c r="U2179" i="1"/>
  <c r="O2179" i="1"/>
  <c r="AD2179" i="1" s="1"/>
  <c r="AE2179" i="1" s="1"/>
  <c r="AN2178" i="1"/>
  <c r="AK2178" i="1"/>
  <c r="AJ2178" i="1"/>
  <c r="X2178" i="1"/>
  <c r="W2178" i="1"/>
  <c r="V2178" i="1"/>
  <c r="Z2178" i="1" s="1"/>
  <c r="U2178" i="1"/>
  <c r="O2178" i="1"/>
  <c r="AD2178" i="1" s="1"/>
  <c r="AE2178" i="1" s="1"/>
  <c r="AN2177" i="1"/>
  <c r="AK2177" i="1"/>
  <c r="AJ2177" i="1"/>
  <c r="X2177" i="1"/>
  <c r="W2177" i="1"/>
  <c r="V2177" i="1"/>
  <c r="Z2177" i="1" s="1"/>
  <c r="U2177" i="1"/>
  <c r="O2177" i="1"/>
  <c r="AD2177" i="1" s="1"/>
  <c r="AE2177" i="1" s="1"/>
  <c r="AN2176" i="1"/>
  <c r="AK2176" i="1"/>
  <c r="AJ2176" i="1"/>
  <c r="X2176" i="1"/>
  <c r="W2176" i="1"/>
  <c r="V2176" i="1"/>
  <c r="Z2176" i="1" s="1"/>
  <c r="U2176" i="1"/>
  <c r="O2176" i="1"/>
  <c r="AD2176" i="1" s="1"/>
  <c r="AE2176" i="1" s="1"/>
  <c r="AN2175" i="1"/>
  <c r="AK2175" i="1"/>
  <c r="AJ2175" i="1"/>
  <c r="X2175" i="1"/>
  <c r="W2175" i="1"/>
  <c r="V2175" i="1"/>
  <c r="Z2175" i="1" s="1"/>
  <c r="U2175" i="1"/>
  <c r="O2175" i="1"/>
  <c r="AD2175" i="1" s="1"/>
  <c r="AE2175" i="1" s="1"/>
  <c r="AN2174" i="1"/>
  <c r="AK2174" i="1"/>
  <c r="AJ2174" i="1"/>
  <c r="X2174" i="1"/>
  <c r="W2174" i="1"/>
  <c r="V2174" i="1"/>
  <c r="Z2174" i="1" s="1"/>
  <c r="U2174" i="1"/>
  <c r="O2174" i="1"/>
  <c r="AD2174" i="1" s="1"/>
  <c r="AE2174" i="1" s="1"/>
  <c r="AN2173" i="1"/>
  <c r="AK2173" i="1"/>
  <c r="AJ2173" i="1"/>
  <c r="X2173" i="1"/>
  <c r="W2173" i="1"/>
  <c r="V2173" i="1"/>
  <c r="Z2173" i="1" s="1"/>
  <c r="U2173" i="1"/>
  <c r="O2173" i="1"/>
  <c r="AD2173" i="1" s="1"/>
  <c r="AE2173" i="1" s="1"/>
  <c r="AN2172" i="1"/>
  <c r="AK2172" i="1"/>
  <c r="AJ2172" i="1"/>
  <c r="X2172" i="1"/>
  <c r="W2172" i="1"/>
  <c r="V2172" i="1"/>
  <c r="Z2172" i="1" s="1"/>
  <c r="U2172" i="1"/>
  <c r="O2172" i="1"/>
  <c r="AD2172" i="1" s="1"/>
  <c r="AE2172" i="1" s="1"/>
  <c r="AN2171" i="1"/>
  <c r="AK2171" i="1"/>
  <c r="AJ2171" i="1"/>
  <c r="X2171" i="1"/>
  <c r="W2171" i="1"/>
  <c r="V2171" i="1"/>
  <c r="Z2171" i="1" s="1"/>
  <c r="U2171" i="1"/>
  <c r="O2171" i="1"/>
  <c r="AD2171" i="1" s="1"/>
  <c r="AE2171" i="1" s="1"/>
  <c r="AN2170" i="1"/>
  <c r="AK2170" i="1"/>
  <c r="AJ2170" i="1"/>
  <c r="X2170" i="1"/>
  <c r="W2170" i="1"/>
  <c r="V2170" i="1"/>
  <c r="Z2170" i="1" s="1"/>
  <c r="U2170" i="1"/>
  <c r="O2170" i="1"/>
  <c r="AD2170" i="1" s="1"/>
  <c r="AE2170" i="1" s="1"/>
  <c r="AN2169" i="1"/>
  <c r="AK2169" i="1"/>
  <c r="AJ2169" i="1"/>
  <c r="X2169" i="1"/>
  <c r="W2169" i="1"/>
  <c r="V2169" i="1"/>
  <c r="Z2169" i="1" s="1"/>
  <c r="U2169" i="1"/>
  <c r="O2169" i="1"/>
  <c r="AD2169" i="1" s="1"/>
  <c r="AE2169" i="1" s="1"/>
  <c r="AN2168" i="1"/>
  <c r="AK2168" i="1"/>
  <c r="AJ2168" i="1"/>
  <c r="X2168" i="1"/>
  <c r="W2168" i="1"/>
  <c r="V2168" i="1"/>
  <c r="Z2168" i="1" s="1"/>
  <c r="U2168" i="1"/>
  <c r="O2168" i="1"/>
  <c r="AD2168" i="1" s="1"/>
  <c r="AE2168" i="1" s="1"/>
  <c r="AN2167" i="1"/>
  <c r="AK2167" i="1"/>
  <c r="AJ2167" i="1"/>
  <c r="X2167" i="1"/>
  <c r="W2167" i="1"/>
  <c r="V2167" i="1"/>
  <c r="Z2167" i="1" s="1"/>
  <c r="U2167" i="1"/>
  <c r="O2167" i="1"/>
  <c r="AD2167" i="1" s="1"/>
  <c r="AE2167" i="1" s="1"/>
  <c r="AN2166" i="1"/>
  <c r="AK2166" i="1"/>
  <c r="AJ2166" i="1"/>
  <c r="X2166" i="1"/>
  <c r="W2166" i="1"/>
  <c r="V2166" i="1"/>
  <c r="Z2166" i="1" s="1"/>
  <c r="U2166" i="1"/>
  <c r="O2166" i="1"/>
  <c r="AD2166" i="1" s="1"/>
  <c r="AE2166" i="1" s="1"/>
  <c r="AN2165" i="1"/>
  <c r="AK2165" i="1"/>
  <c r="AJ2165" i="1"/>
  <c r="X2165" i="1"/>
  <c r="W2165" i="1"/>
  <c r="V2165" i="1"/>
  <c r="Z2165" i="1" s="1"/>
  <c r="U2165" i="1"/>
  <c r="O2165" i="1"/>
  <c r="AD2165" i="1" s="1"/>
  <c r="AE2165" i="1" s="1"/>
  <c r="AN2164" i="1"/>
  <c r="AK2164" i="1"/>
  <c r="AJ2164" i="1"/>
  <c r="X2164" i="1"/>
  <c r="W2164" i="1"/>
  <c r="V2164" i="1"/>
  <c r="Z2164" i="1" s="1"/>
  <c r="U2164" i="1"/>
  <c r="O2164" i="1"/>
  <c r="AD2164" i="1" s="1"/>
  <c r="AE2164" i="1" s="1"/>
  <c r="AN2163" i="1"/>
  <c r="AK2163" i="1"/>
  <c r="AJ2163" i="1"/>
  <c r="X2163" i="1"/>
  <c r="W2163" i="1"/>
  <c r="V2163" i="1"/>
  <c r="Z2163" i="1" s="1"/>
  <c r="U2163" i="1"/>
  <c r="O2163" i="1"/>
  <c r="AD2163" i="1" s="1"/>
  <c r="AE2163" i="1" s="1"/>
  <c r="AN2162" i="1"/>
  <c r="AK2162" i="1"/>
  <c r="AJ2162" i="1"/>
  <c r="X2162" i="1"/>
  <c r="W2162" i="1"/>
  <c r="V2162" i="1"/>
  <c r="Z2162" i="1" s="1"/>
  <c r="U2162" i="1"/>
  <c r="O2162" i="1"/>
  <c r="AD2162" i="1" s="1"/>
  <c r="AE2162" i="1" s="1"/>
  <c r="AN2161" i="1"/>
  <c r="AK2161" i="1"/>
  <c r="AJ2161" i="1"/>
  <c r="X2161" i="1"/>
  <c r="W2161" i="1"/>
  <c r="V2161" i="1"/>
  <c r="Z2161" i="1" s="1"/>
  <c r="U2161" i="1"/>
  <c r="O2161" i="1"/>
  <c r="AD2161" i="1" s="1"/>
  <c r="AE2161" i="1" s="1"/>
  <c r="AN2160" i="1"/>
  <c r="AK2160" i="1"/>
  <c r="AJ2160" i="1"/>
  <c r="X2160" i="1"/>
  <c r="W2160" i="1"/>
  <c r="V2160" i="1"/>
  <c r="Z2160" i="1" s="1"/>
  <c r="U2160" i="1"/>
  <c r="O2160" i="1"/>
  <c r="AD2160" i="1" s="1"/>
  <c r="AE2160" i="1" s="1"/>
  <c r="AN2159" i="1"/>
  <c r="AK2159" i="1"/>
  <c r="AJ2159" i="1"/>
  <c r="X2159" i="1"/>
  <c r="W2159" i="1"/>
  <c r="V2159" i="1"/>
  <c r="Z2159" i="1" s="1"/>
  <c r="U2159" i="1"/>
  <c r="O2159" i="1"/>
  <c r="AD2159" i="1" s="1"/>
  <c r="AE2159" i="1" s="1"/>
  <c r="AN2158" i="1"/>
  <c r="AK2158" i="1"/>
  <c r="AJ2158" i="1"/>
  <c r="X2158" i="1"/>
  <c r="W2158" i="1"/>
  <c r="V2158" i="1"/>
  <c r="Z2158" i="1" s="1"/>
  <c r="U2158" i="1"/>
  <c r="O2158" i="1"/>
  <c r="AD2158" i="1" s="1"/>
  <c r="AE2158" i="1" s="1"/>
  <c r="AN2157" i="1"/>
  <c r="AK2157" i="1"/>
  <c r="AJ2157" i="1"/>
  <c r="X2157" i="1"/>
  <c r="W2157" i="1"/>
  <c r="V2157" i="1"/>
  <c r="Z2157" i="1" s="1"/>
  <c r="U2157" i="1"/>
  <c r="O2157" i="1"/>
  <c r="AD2157" i="1" s="1"/>
  <c r="AE2157" i="1" s="1"/>
  <c r="AN2156" i="1"/>
  <c r="AK2156" i="1"/>
  <c r="AJ2156" i="1"/>
  <c r="X2156" i="1"/>
  <c r="W2156" i="1"/>
  <c r="V2156" i="1"/>
  <c r="Z2156" i="1" s="1"/>
  <c r="U2156" i="1"/>
  <c r="O2156" i="1"/>
  <c r="AD2156" i="1" s="1"/>
  <c r="AE2156" i="1" s="1"/>
  <c r="AN2155" i="1"/>
  <c r="AK2155" i="1"/>
  <c r="AJ2155" i="1"/>
  <c r="X2155" i="1"/>
  <c r="W2155" i="1"/>
  <c r="V2155" i="1"/>
  <c r="Z2155" i="1" s="1"/>
  <c r="U2155" i="1"/>
  <c r="O2155" i="1"/>
  <c r="AD2155" i="1" s="1"/>
  <c r="AE2155" i="1" s="1"/>
  <c r="AN2154" i="1"/>
  <c r="AK2154" i="1"/>
  <c r="AJ2154" i="1"/>
  <c r="X2154" i="1"/>
  <c r="W2154" i="1"/>
  <c r="V2154" i="1"/>
  <c r="Z2154" i="1" s="1"/>
  <c r="U2154" i="1"/>
  <c r="O2154" i="1"/>
  <c r="AD2154" i="1" s="1"/>
  <c r="AE2154" i="1" s="1"/>
  <c r="AN2153" i="1"/>
  <c r="AK2153" i="1"/>
  <c r="AJ2153" i="1"/>
  <c r="X2153" i="1"/>
  <c r="W2153" i="1"/>
  <c r="V2153" i="1"/>
  <c r="Z2153" i="1" s="1"/>
  <c r="U2153" i="1"/>
  <c r="O2153" i="1"/>
  <c r="AD2153" i="1" s="1"/>
  <c r="AE2153" i="1" s="1"/>
  <c r="AN2152" i="1"/>
  <c r="AK2152" i="1"/>
  <c r="AJ2152" i="1"/>
  <c r="X2152" i="1"/>
  <c r="W2152" i="1"/>
  <c r="V2152" i="1"/>
  <c r="Z2152" i="1" s="1"/>
  <c r="U2152" i="1"/>
  <c r="O2152" i="1"/>
  <c r="AD2152" i="1" s="1"/>
  <c r="AE2152" i="1" s="1"/>
  <c r="AN2151" i="1"/>
  <c r="AK2151" i="1"/>
  <c r="AJ2151" i="1"/>
  <c r="X2151" i="1"/>
  <c r="W2151" i="1"/>
  <c r="V2151" i="1"/>
  <c r="Z2151" i="1" s="1"/>
  <c r="U2151" i="1"/>
  <c r="O2151" i="1"/>
  <c r="AD2151" i="1" s="1"/>
  <c r="AE2151" i="1" s="1"/>
  <c r="AN2150" i="1"/>
  <c r="AK2150" i="1"/>
  <c r="AJ2150" i="1"/>
  <c r="X2150" i="1"/>
  <c r="W2150" i="1"/>
  <c r="V2150" i="1"/>
  <c r="Z2150" i="1" s="1"/>
  <c r="U2150" i="1"/>
  <c r="O2150" i="1"/>
  <c r="AD2150" i="1" s="1"/>
  <c r="AE2150" i="1" s="1"/>
  <c r="AN2149" i="1"/>
  <c r="AK2149" i="1"/>
  <c r="AJ2149" i="1"/>
  <c r="X2149" i="1"/>
  <c r="W2149" i="1"/>
  <c r="V2149" i="1"/>
  <c r="Z2149" i="1" s="1"/>
  <c r="U2149" i="1"/>
  <c r="O2149" i="1"/>
  <c r="AD2149" i="1" s="1"/>
  <c r="AE2149" i="1" s="1"/>
  <c r="AN2148" i="1"/>
  <c r="AK2148" i="1"/>
  <c r="AJ2148" i="1"/>
  <c r="X2148" i="1"/>
  <c r="W2148" i="1"/>
  <c r="V2148" i="1"/>
  <c r="Z2148" i="1" s="1"/>
  <c r="U2148" i="1"/>
  <c r="O2148" i="1"/>
  <c r="AD2148" i="1" s="1"/>
  <c r="AE2148" i="1" s="1"/>
  <c r="AN2147" i="1"/>
  <c r="AK2147" i="1"/>
  <c r="AJ2147" i="1"/>
  <c r="X2147" i="1"/>
  <c r="W2147" i="1"/>
  <c r="V2147" i="1"/>
  <c r="Z2147" i="1" s="1"/>
  <c r="U2147" i="1"/>
  <c r="O2147" i="1"/>
  <c r="AD2147" i="1" s="1"/>
  <c r="AE2147" i="1" s="1"/>
  <c r="AN2146" i="1"/>
  <c r="AK2146" i="1"/>
  <c r="AJ2146" i="1"/>
  <c r="X2146" i="1"/>
  <c r="W2146" i="1"/>
  <c r="V2146" i="1"/>
  <c r="Z2146" i="1" s="1"/>
  <c r="U2146" i="1"/>
  <c r="O2146" i="1"/>
  <c r="AD2146" i="1" s="1"/>
  <c r="AE2146" i="1" s="1"/>
  <c r="AN2145" i="1"/>
  <c r="AK2145" i="1"/>
  <c r="AJ2145" i="1"/>
  <c r="X2145" i="1"/>
  <c r="W2145" i="1"/>
  <c r="V2145" i="1"/>
  <c r="Z2145" i="1" s="1"/>
  <c r="U2145" i="1"/>
  <c r="O2145" i="1"/>
  <c r="AD2145" i="1" s="1"/>
  <c r="AE2145" i="1" s="1"/>
  <c r="AN2144" i="1"/>
  <c r="AK2144" i="1"/>
  <c r="AJ2144" i="1"/>
  <c r="X2144" i="1"/>
  <c r="W2144" i="1"/>
  <c r="V2144" i="1"/>
  <c r="Z2144" i="1" s="1"/>
  <c r="U2144" i="1"/>
  <c r="O2144" i="1"/>
  <c r="AD2144" i="1" s="1"/>
  <c r="AE2144" i="1" s="1"/>
  <c r="AN2143" i="1"/>
  <c r="AK2143" i="1"/>
  <c r="AJ2143" i="1"/>
  <c r="X2143" i="1"/>
  <c r="W2143" i="1"/>
  <c r="V2143" i="1"/>
  <c r="Z2143" i="1" s="1"/>
  <c r="U2143" i="1"/>
  <c r="O2143" i="1"/>
  <c r="AD2143" i="1" s="1"/>
  <c r="AE2143" i="1" s="1"/>
  <c r="AN2142" i="1"/>
  <c r="AK2142" i="1"/>
  <c r="AJ2142" i="1"/>
  <c r="X2142" i="1"/>
  <c r="W2142" i="1"/>
  <c r="V2142" i="1"/>
  <c r="Z2142" i="1" s="1"/>
  <c r="U2142" i="1"/>
  <c r="O2142" i="1"/>
  <c r="AD2142" i="1" s="1"/>
  <c r="AE2142" i="1" s="1"/>
  <c r="AN2141" i="1"/>
  <c r="AK2141" i="1"/>
  <c r="AJ2141" i="1"/>
  <c r="X2141" i="1"/>
  <c r="W2141" i="1"/>
  <c r="V2141" i="1"/>
  <c r="Z2141" i="1" s="1"/>
  <c r="U2141" i="1"/>
  <c r="O2141" i="1"/>
  <c r="AD2141" i="1" s="1"/>
  <c r="AE2141" i="1" s="1"/>
  <c r="AN2140" i="1"/>
  <c r="AK2140" i="1"/>
  <c r="AJ2140" i="1"/>
  <c r="X2140" i="1"/>
  <c r="W2140" i="1"/>
  <c r="V2140" i="1"/>
  <c r="Z2140" i="1" s="1"/>
  <c r="U2140" i="1"/>
  <c r="O2140" i="1"/>
  <c r="AD2140" i="1" s="1"/>
  <c r="AE2140" i="1" s="1"/>
  <c r="AN2139" i="1"/>
  <c r="AK2139" i="1"/>
  <c r="AJ2139" i="1"/>
  <c r="X2139" i="1"/>
  <c r="W2139" i="1"/>
  <c r="V2139" i="1"/>
  <c r="Z2139" i="1" s="1"/>
  <c r="U2139" i="1"/>
  <c r="O2139" i="1"/>
  <c r="AD2139" i="1" s="1"/>
  <c r="AE2139" i="1" s="1"/>
  <c r="AN2138" i="1"/>
  <c r="AK2138" i="1"/>
  <c r="AJ2138" i="1"/>
  <c r="X2138" i="1"/>
  <c r="W2138" i="1"/>
  <c r="V2138" i="1"/>
  <c r="Z2138" i="1" s="1"/>
  <c r="U2138" i="1"/>
  <c r="O2138" i="1"/>
  <c r="AD2138" i="1" s="1"/>
  <c r="AE2138" i="1" s="1"/>
  <c r="AN2137" i="1"/>
  <c r="AK2137" i="1"/>
  <c r="AJ2137" i="1"/>
  <c r="X2137" i="1"/>
  <c r="W2137" i="1"/>
  <c r="V2137" i="1"/>
  <c r="Z2137" i="1" s="1"/>
  <c r="U2137" i="1"/>
  <c r="O2137" i="1"/>
  <c r="AD2137" i="1" s="1"/>
  <c r="AE2137" i="1" s="1"/>
  <c r="AN2136" i="1"/>
  <c r="AK2136" i="1"/>
  <c r="AJ2136" i="1"/>
  <c r="X2136" i="1"/>
  <c r="W2136" i="1"/>
  <c r="V2136" i="1"/>
  <c r="Z2136" i="1" s="1"/>
  <c r="U2136" i="1"/>
  <c r="O2136" i="1"/>
  <c r="AD2136" i="1" s="1"/>
  <c r="AE2136" i="1" s="1"/>
  <c r="AN2135" i="1"/>
  <c r="AK2135" i="1"/>
  <c r="AJ2135" i="1"/>
  <c r="X2135" i="1"/>
  <c r="W2135" i="1"/>
  <c r="V2135" i="1"/>
  <c r="Z2135" i="1" s="1"/>
  <c r="U2135" i="1"/>
  <c r="O2135" i="1"/>
  <c r="AD2135" i="1" s="1"/>
  <c r="AE2135" i="1" s="1"/>
  <c r="AN2134" i="1"/>
  <c r="AK2134" i="1"/>
  <c r="AJ2134" i="1"/>
  <c r="X2134" i="1"/>
  <c r="W2134" i="1"/>
  <c r="V2134" i="1"/>
  <c r="Z2134" i="1" s="1"/>
  <c r="U2134" i="1"/>
  <c r="O2134" i="1"/>
  <c r="AD2134" i="1" s="1"/>
  <c r="AE2134" i="1" s="1"/>
  <c r="AN2133" i="1"/>
  <c r="AK2133" i="1"/>
  <c r="AJ2133" i="1"/>
  <c r="X2133" i="1"/>
  <c r="W2133" i="1"/>
  <c r="V2133" i="1"/>
  <c r="Z2133" i="1" s="1"/>
  <c r="U2133" i="1"/>
  <c r="O2133" i="1"/>
  <c r="AD2133" i="1" s="1"/>
  <c r="AE2133" i="1" s="1"/>
  <c r="AN2132" i="1"/>
  <c r="AK2132" i="1"/>
  <c r="AJ2132" i="1"/>
  <c r="X2132" i="1"/>
  <c r="W2132" i="1"/>
  <c r="V2132" i="1"/>
  <c r="Z2132" i="1" s="1"/>
  <c r="U2132" i="1"/>
  <c r="O2132" i="1"/>
  <c r="AD2132" i="1" s="1"/>
  <c r="AE2132" i="1" s="1"/>
  <c r="AN2131" i="1"/>
  <c r="AK2131" i="1"/>
  <c r="AJ2131" i="1"/>
  <c r="X2131" i="1"/>
  <c r="W2131" i="1"/>
  <c r="V2131" i="1"/>
  <c r="Z2131" i="1" s="1"/>
  <c r="U2131" i="1"/>
  <c r="O2131" i="1"/>
  <c r="AD2131" i="1" s="1"/>
  <c r="AE2131" i="1" s="1"/>
  <c r="AN2130" i="1"/>
  <c r="AK2130" i="1"/>
  <c r="AJ2130" i="1"/>
  <c r="X2130" i="1"/>
  <c r="W2130" i="1"/>
  <c r="V2130" i="1"/>
  <c r="Z2130" i="1" s="1"/>
  <c r="U2130" i="1"/>
  <c r="O2130" i="1"/>
  <c r="AD2130" i="1" s="1"/>
  <c r="AE2130" i="1" s="1"/>
  <c r="AN2129" i="1"/>
  <c r="AK2129" i="1"/>
  <c r="AJ2129" i="1"/>
  <c r="X2129" i="1"/>
  <c r="W2129" i="1"/>
  <c r="V2129" i="1"/>
  <c r="Z2129" i="1" s="1"/>
  <c r="U2129" i="1"/>
  <c r="O2129" i="1"/>
  <c r="AD2129" i="1" s="1"/>
  <c r="AE2129" i="1" s="1"/>
  <c r="AN2128" i="1"/>
  <c r="AK2128" i="1"/>
  <c r="AJ2128" i="1"/>
  <c r="X2128" i="1"/>
  <c r="W2128" i="1"/>
  <c r="V2128" i="1"/>
  <c r="Z2128" i="1" s="1"/>
  <c r="U2128" i="1"/>
  <c r="O2128" i="1"/>
  <c r="AD2128" i="1" s="1"/>
  <c r="AE2128" i="1" s="1"/>
  <c r="AN2127" i="1"/>
  <c r="AK2127" i="1"/>
  <c r="AJ2127" i="1"/>
  <c r="X2127" i="1"/>
  <c r="W2127" i="1"/>
  <c r="V2127" i="1"/>
  <c r="Z2127" i="1" s="1"/>
  <c r="U2127" i="1"/>
  <c r="O2127" i="1"/>
  <c r="AD2127" i="1" s="1"/>
  <c r="AE2127" i="1" s="1"/>
  <c r="AN2126" i="1"/>
  <c r="AK2126" i="1"/>
  <c r="AJ2126" i="1"/>
  <c r="X2126" i="1"/>
  <c r="W2126" i="1"/>
  <c r="V2126" i="1"/>
  <c r="Z2126" i="1" s="1"/>
  <c r="U2126" i="1"/>
  <c r="O2126" i="1"/>
  <c r="AD2126" i="1" s="1"/>
  <c r="AE2126" i="1" s="1"/>
  <c r="AN2125" i="1"/>
  <c r="AK2125" i="1"/>
  <c r="AJ2125" i="1"/>
  <c r="X2125" i="1"/>
  <c r="W2125" i="1"/>
  <c r="V2125" i="1"/>
  <c r="Z2125" i="1" s="1"/>
  <c r="U2125" i="1"/>
  <c r="O2125" i="1"/>
  <c r="AD2125" i="1" s="1"/>
  <c r="AE2125" i="1" s="1"/>
  <c r="AN2124" i="1"/>
  <c r="AK2124" i="1"/>
  <c r="AJ2124" i="1"/>
  <c r="X2124" i="1"/>
  <c r="W2124" i="1"/>
  <c r="V2124" i="1"/>
  <c r="Z2124" i="1" s="1"/>
  <c r="U2124" i="1"/>
  <c r="O2124" i="1"/>
  <c r="AD2124" i="1" s="1"/>
  <c r="AE2124" i="1" s="1"/>
  <c r="AN2123" i="1"/>
  <c r="AK2123" i="1"/>
  <c r="AJ2123" i="1"/>
  <c r="X2123" i="1"/>
  <c r="W2123" i="1"/>
  <c r="V2123" i="1"/>
  <c r="Z2123" i="1" s="1"/>
  <c r="U2123" i="1"/>
  <c r="O2123" i="1"/>
  <c r="AD2123" i="1" s="1"/>
  <c r="AE2123" i="1" s="1"/>
  <c r="AN2122" i="1"/>
  <c r="AK2122" i="1"/>
  <c r="AJ2122" i="1"/>
  <c r="X2122" i="1"/>
  <c r="W2122" i="1"/>
  <c r="V2122" i="1"/>
  <c r="Z2122" i="1" s="1"/>
  <c r="U2122" i="1"/>
  <c r="O2122" i="1"/>
  <c r="AD2122" i="1" s="1"/>
  <c r="AE2122" i="1" s="1"/>
  <c r="AN2121" i="1"/>
  <c r="AK2121" i="1"/>
  <c r="AJ2121" i="1"/>
  <c r="X2121" i="1"/>
  <c r="W2121" i="1"/>
  <c r="V2121" i="1"/>
  <c r="Z2121" i="1" s="1"/>
  <c r="U2121" i="1"/>
  <c r="O2121" i="1"/>
  <c r="AD2121" i="1" s="1"/>
  <c r="AE2121" i="1" s="1"/>
  <c r="AN2120" i="1"/>
  <c r="AK2120" i="1"/>
  <c r="AJ2120" i="1"/>
  <c r="X2120" i="1"/>
  <c r="W2120" i="1"/>
  <c r="V2120" i="1"/>
  <c r="Z2120" i="1" s="1"/>
  <c r="U2120" i="1"/>
  <c r="O2120" i="1"/>
  <c r="AD2120" i="1" s="1"/>
  <c r="AE2120" i="1" s="1"/>
  <c r="AN2119" i="1"/>
  <c r="AK2119" i="1"/>
  <c r="AJ2119" i="1"/>
  <c r="X2119" i="1"/>
  <c r="W2119" i="1"/>
  <c r="V2119" i="1"/>
  <c r="Z2119" i="1" s="1"/>
  <c r="U2119" i="1"/>
  <c r="O2119" i="1"/>
  <c r="AD2119" i="1" s="1"/>
  <c r="AE2119" i="1" s="1"/>
  <c r="AN2118" i="1"/>
  <c r="AK2118" i="1"/>
  <c r="AJ2118" i="1"/>
  <c r="X2118" i="1"/>
  <c r="W2118" i="1"/>
  <c r="V2118" i="1"/>
  <c r="Z2118" i="1" s="1"/>
  <c r="U2118" i="1"/>
  <c r="O2118" i="1"/>
  <c r="AD2118" i="1" s="1"/>
  <c r="AE2118" i="1" s="1"/>
  <c r="AN2117" i="1"/>
  <c r="AK2117" i="1"/>
  <c r="AJ2117" i="1"/>
  <c r="X2117" i="1"/>
  <c r="W2117" i="1"/>
  <c r="V2117" i="1"/>
  <c r="Z2117" i="1" s="1"/>
  <c r="U2117" i="1"/>
  <c r="O2117" i="1"/>
  <c r="AD2117" i="1" s="1"/>
  <c r="AE2117" i="1" s="1"/>
  <c r="AN2116" i="1"/>
  <c r="AK2116" i="1"/>
  <c r="AJ2116" i="1"/>
  <c r="X2116" i="1"/>
  <c r="W2116" i="1"/>
  <c r="V2116" i="1"/>
  <c r="Z2116" i="1" s="1"/>
  <c r="U2116" i="1"/>
  <c r="O2116" i="1"/>
  <c r="AD2116" i="1" s="1"/>
  <c r="AE2116" i="1" s="1"/>
  <c r="AN2115" i="1"/>
  <c r="AK2115" i="1"/>
  <c r="AJ2115" i="1"/>
  <c r="X2115" i="1"/>
  <c r="W2115" i="1"/>
  <c r="V2115" i="1"/>
  <c r="Z2115" i="1" s="1"/>
  <c r="U2115" i="1"/>
  <c r="O2115" i="1"/>
  <c r="AD2115" i="1" s="1"/>
  <c r="AE2115" i="1" s="1"/>
  <c r="AN2114" i="1"/>
  <c r="AK2114" i="1"/>
  <c r="AJ2114" i="1"/>
  <c r="X2114" i="1"/>
  <c r="W2114" i="1"/>
  <c r="V2114" i="1"/>
  <c r="Z2114" i="1" s="1"/>
  <c r="U2114" i="1"/>
  <c r="O2114" i="1"/>
  <c r="AD2114" i="1" s="1"/>
  <c r="AE2114" i="1" s="1"/>
  <c r="AN2113" i="1"/>
  <c r="AK2113" i="1"/>
  <c r="AJ2113" i="1"/>
  <c r="X2113" i="1"/>
  <c r="W2113" i="1"/>
  <c r="V2113" i="1"/>
  <c r="Z2113" i="1" s="1"/>
  <c r="U2113" i="1"/>
  <c r="O2113" i="1"/>
  <c r="AD2113" i="1" s="1"/>
  <c r="AE2113" i="1" s="1"/>
  <c r="AN2112" i="1"/>
  <c r="AK2112" i="1"/>
  <c r="AJ2112" i="1"/>
  <c r="X2112" i="1"/>
  <c r="W2112" i="1"/>
  <c r="V2112" i="1"/>
  <c r="Z2112" i="1" s="1"/>
  <c r="U2112" i="1"/>
  <c r="O2112" i="1"/>
  <c r="AD2112" i="1" s="1"/>
  <c r="AE2112" i="1" s="1"/>
  <c r="AN2111" i="1"/>
  <c r="AK2111" i="1"/>
  <c r="AJ2111" i="1"/>
  <c r="X2111" i="1"/>
  <c r="W2111" i="1"/>
  <c r="V2111" i="1"/>
  <c r="Z2111" i="1" s="1"/>
  <c r="U2111" i="1"/>
  <c r="O2111" i="1"/>
  <c r="AD2111" i="1" s="1"/>
  <c r="AE2111" i="1" s="1"/>
  <c r="AN2110" i="1"/>
  <c r="AK2110" i="1"/>
  <c r="AJ2110" i="1"/>
  <c r="X2110" i="1"/>
  <c r="W2110" i="1"/>
  <c r="V2110" i="1"/>
  <c r="Z2110" i="1" s="1"/>
  <c r="U2110" i="1"/>
  <c r="O2110" i="1"/>
  <c r="AD2110" i="1" s="1"/>
  <c r="AE2110" i="1" s="1"/>
  <c r="AN2109" i="1"/>
  <c r="AK2109" i="1"/>
  <c r="AJ2109" i="1"/>
  <c r="X2109" i="1"/>
  <c r="W2109" i="1"/>
  <c r="V2109" i="1"/>
  <c r="Z2109" i="1" s="1"/>
  <c r="U2109" i="1"/>
  <c r="O2109" i="1"/>
  <c r="AD2109" i="1" s="1"/>
  <c r="AE2109" i="1" s="1"/>
  <c r="AN2108" i="1"/>
  <c r="AK2108" i="1"/>
  <c r="AJ2108" i="1"/>
  <c r="X2108" i="1"/>
  <c r="W2108" i="1"/>
  <c r="V2108" i="1"/>
  <c r="Z2108" i="1" s="1"/>
  <c r="U2108" i="1"/>
  <c r="O2108" i="1"/>
  <c r="AD2108" i="1" s="1"/>
  <c r="AE2108" i="1" s="1"/>
  <c r="AN2107" i="1"/>
  <c r="AK2107" i="1"/>
  <c r="AJ2107" i="1"/>
  <c r="X2107" i="1"/>
  <c r="W2107" i="1"/>
  <c r="V2107" i="1"/>
  <c r="Z2107" i="1" s="1"/>
  <c r="U2107" i="1"/>
  <c r="O2107" i="1"/>
  <c r="AD2107" i="1" s="1"/>
  <c r="AE2107" i="1" s="1"/>
  <c r="AN2106" i="1"/>
  <c r="AK2106" i="1"/>
  <c r="AJ2106" i="1"/>
  <c r="X2106" i="1"/>
  <c r="W2106" i="1"/>
  <c r="V2106" i="1"/>
  <c r="Z2106" i="1" s="1"/>
  <c r="U2106" i="1"/>
  <c r="O2106" i="1"/>
  <c r="AD2106" i="1" s="1"/>
  <c r="AE2106" i="1" s="1"/>
  <c r="AN2105" i="1"/>
  <c r="AK2105" i="1"/>
  <c r="AJ2105" i="1"/>
  <c r="X2105" i="1"/>
  <c r="W2105" i="1"/>
  <c r="V2105" i="1"/>
  <c r="Z2105" i="1" s="1"/>
  <c r="U2105" i="1"/>
  <c r="O2105" i="1"/>
  <c r="AD2105" i="1" s="1"/>
  <c r="AE2105" i="1" s="1"/>
  <c r="AN2104" i="1"/>
  <c r="AK2104" i="1"/>
  <c r="AJ2104" i="1"/>
  <c r="X2104" i="1"/>
  <c r="W2104" i="1"/>
  <c r="V2104" i="1"/>
  <c r="Z2104" i="1" s="1"/>
  <c r="U2104" i="1"/>
  <c r="O2104" i="1"/>
  <c r="AD2104" i="1" s="1"/>
  <c r="AE2104" i="1" s="1"/>
  <c r="AN2103" i="1"/>
  <c r="AK2103" i="1"/>
  <c r="AJ2103" i="1"/>
  <c r="X2103" i="1"/>
  <c r="W2103" i="1"/>
  <c r="V2103" i="1"/>
  <c r="Z2103" i="1" s="1"/>
  <c r="U2103" i="1"/>
  <c r="O2103" i="1"/>
  <c r="AD2103" i="1" s="1"/>
  <c r="AE2103" i="1" s="1"/>
  <c r="AN2102" i="1"/>
  <c r="AK2102" i="1"/>
  <c r="AJ2102" i="1"/>
  <c r="X2102" i="1"/>
  <c r="W2102" i="1"/>
  <c r="V2102" i="1"/>
  <c r="Z2102" i="1" s="1"/>
  <c r="U2102" i="1"/>
  <c r="O2102" i="1"/>
  <c r="AD2102" i="1" s="1"/>
  <c r="AE2102" i="1" s="1"/>
  <c r="AN2101" i="1"/>
  <c r="AK2101" i="1"/>
  <c r="AJ2101" i="1"/>
  <c r="X2101" i="1"/>
  <c r="W2101" i="1"/>
  <c r="V2101" i="1"/>
  <c r="Z2101" i="1" s="1"/>
  <c r="U2101" i="1"/>
  <c r="O2101" i="1"/>
  <c r="AD2101" i="1" s="1"/>
  <c r="AE2101" i="1" s="1"/>
  <c r="AN2100" i="1"/>
  <c r="AK2100" i="1"/>
  <c r="AJ2100" i="1"/>
  <c r="X2100" i="1"/>
  <c r="W2100" i="1"/>
  <c r="V2100" i="1"/>
  <c r="Z2100" i="1" s="1"/>
  <c r="U2100" i="1"/>
  <c r="O2100" i="1"/>
  <c r="AD2100" i="1" s="1"/>
  <c r="AE2100" i="1" s="1"/>
  <c r="AN2099" i="1"/>
  <c r="AK2099" i="1"/>
  <c r="AJ2099" i="1"/>
  <c r="X2099" i="1"/>
  <c r="W2099" i="1"/>
  <c r="V2099" i="1"/>
  <c r="Z2099" i="1" s="1"/>
  <c r="U2099" i="1"/>
  <c r="O2099" i="1"/>
  <c r="AD2099" i="1" s="1"/>
  <c r="AE2099" i="1" s="1"/>
  <c r="AN2098" i="1"/>
  <c r="AK2098" i="1"/>
  <c r="AJ2098" i="1"/>
  <c r="X2098" i="1"/>
  <c r="W2098" i="1"/>
  <c r="V2098" i="1"/>
  <c r="Z2098" i="1" s="1"/>
  <c r="U2098" i="1"/>
  <c r="O2098" i="1"/>
  <c r="AD2098" i="1" s="1"/>
  <c r="AE2098" i="1" s="1"/>
  <c r="AN2097" i="1"/>
  <c r="AK2097" i="1"/>
  <c r="AJ2097" i="1"/>
  <c r="X2097" i="1"/>
  <c r="W2097" i="1"/>
  <c r="V2097" i="1"/>
  <c r="Z2097" i="1" s="1"/>
  <c r="U2097" i="1"/>
  <c r="O2097" i="1"/>
  <c r="AD2097" i="1" s="1"/>
  <c r="AE2097" i="1" s="1"/>
  <c r="AN2096" i="1"/>
  <c r="AK2096" i="1"/>
  <c r="AJ2096" i="1"/>
  <c r="X2096" i="1"/>
  <c r="W2096" i="1"/>
  <c r="V2096" i="1"/>
  <c r="Z2096" i="1" s="1"/>
  <c r="U2096" i="1"/>
  <c r="O2096" i="1"/>
  <c r="AD2096" i="1" s="1"/>
  <c r="AE2096" i="1" s="1"/>
  <c r="AN2095" i="1"/>
  <c r="AK2095" i="1"/>
  <c r="AJ2095" i="1"/>
  <c r="X2095" i="1"/>
  <c r="W2095" i="1"/>
  <c r="V2095" i="1"/>
  <c r="Z2095" i="1" s="1"/>
  <c r="U2095" i="1"/>
  <c r="O2095" i="1"/>
  <c r="AD2095" i="1" s="1"/>
  <c r="AE2095" i="1" s="1"/>
  <c r="AN2094" i="1"/>
  <c r="AK2094" i="1"/>
  <c r="AJ2094" i="1"/>
  <c r="X2094" i="1"/>
  <c r="W2094" i="1"/>
  <c r="V2094" i="1"/>
  <c r="Z2094" i="1" s="1"/>
  <c r="U2094" i="1"/>
  <c r="O2094" i="1"/>
  <c r="AD2094" i="1" s="1"/>
  <c r="AE2094" i="1" s="1"/>
  <c r="AN2093" i="1"/>
  <c r="AK2093" i="1"/>
  <c r="AJ2093" i="1"/>
  <c r="X2093" i="1"/>
  <c r="W2093" i="1"/>
  <c r="V2093" i="1"/>
  <c r="Z2093" i="1" s="1"/>
  <c r="U2093" i="1"/>
  <c r="O2093" i="1"/>
  <c r="AD2093" i="1" s="1"/>
  <c r="AE2093" i="1" s="1"/>
  <c r="AN2092" i="1"/>
  <c r="AK2092" i="1"/>
  <c r="AJ2092" i="1"/>
  <c r="X2092" i="1"/>
  <c r="W2092" i="1"/>
  <c r="V2092" i="1"/>
  <c r="Z2092" i="1" s="1"/>
  <c r="U2092" i="1"/>
  <c r="O2092" i="1"/>
  <c r="AD2092" i="1" s="1"/>
  <c r="AE2092" i="1" s="1"/>
  <c r="AN2091" i="1"/>
  <c r="AK2091" i="1"/>
  <c r="AJ2091" i="1"/>
  <c r="X2091" i="1"/>
  <c r="W2091" i="1"/>
  <c r="V2091" i="1"/>
  <c r="Z2091" i="1" s="1"/>
  <c r="U2091" i="1"/>
  <c r="O2091" i="1"/>
  <c r="AD2091" i="1" s="1"/>
  <c r="AE2091" i="1" s="1"/>
  <c r="AN2090" i="1"/>
  <c r="AK2090" i="1"/>
  <c r="AJ2090" i="1"/>
  <c r="X2090" i="1"/>
  <c r="W2090" i="1"/>
  <c r="V2090" i="1"/>
  <c r="Z2090" i="1" s="1"/>
  <c r="U2090" i="1"/>
  <c r="O2090" i="1"/>
  <c r="AD2090" i="1" s="1"/>
  <c r="AE2090" i="1" s="1"/>
  <c r="AN2089" i="1"/>
  <c r="AK2089" i="1"/>
  <c r="AJ2089" i="1"/>
  <c r="X2089" i="1"/>
  <c r="W2089" i="1"/>
  <c r="V2089" i="1"/>
  <c r="Z2089" i="1" s="1"/>
  <c r="U2089" i="1"/>
  <c r="O2089" i="1"/>
  <c r="AD2089" i="1" s="1"/>
  <c r="AE2089" i="1" s="1"/>
  <c r="AN2088" i="1"/>
  <c r="AK2088" i="1"/>
  <c r="AJ2088" i="1"/>
  <c r="X2088" i="1"/>
  <c r="W2088" i="1"/>
  <c r="V2088" i="1"/>
  <c r="Z2088" i="1" s="1"/>
  <c r="U2088" i="1"/>
  <c r="O2088" i="1"/>
  <c r="AD2088" i="1" s="1"/>
  <c r="AE2088" i="1" s="1"/>
  <c r="AN2087" i="1"/>
  <c r="AK2087" i="1"/>
  <c r="AJ2087" i="1"/>
  <c r="X2087" i="1"/>
  <c r="W2087" i="1"/>
  <c r="V2087" i="1"/>
  <c r="Z2087" i="1" s="1"/>
  <c r="U2087" i="1"/>
  <c r="O2087" i="1"/>
  <c r="AD2087" i="1" s="1"/>
  <c r="AE2087" i="1" s="1"/>
  <c r="AN2086" i="1"/>
  <c r="AK2086" i="1"/>
  <c r="AJ2086" i="1"/>
  <c r="X2086" i="1"/>
  <c r="W2086" i="1"/>
  <c r="V2086" i="1"/>
  <c r="Z2086" i="1" s="1"/>
  <c r="U2086" i="1"/>
  <c r="O2086" i="1"/>
  <c r="AD2086" i="1" s="1"/>
  <c r="AE2086" i="1" s="1"/>
  <c r="AN2085" i="1"/>
  <c r="AK2085" i="1"/>
  <c r="AJ2085" i="1"/>
  <c r="X2085" i="1"/>
  <c r="W2085" i="1"/>
  <c r="V2085" i="1"/>
  <c r="Z2085" i="1" s="1"/>
  <c r="U2085" i="1"/>
  <c r="O2085" i="1"/>
  <c r="AD2085" i="1" s="1"/>
  <c r="AE2085" i="1" s="1"/>
  <c r="AN2084" i="1"/>
  <c r="AK2084" i="1"/>
  <c r="AJ2084" i="1"/>
  <c r="X2084" i="1"/>
  <c r="W2084" i="1"/>
  <c r="V2084" i="1"/>
  <c r="Z2084" i="1" s="1"/>
  <c r="U2084" i="1"/>
  <c r="O2084" i="1"/>
  <c r="AD2084" i="1" s="1"/>
  <c r="AE2084" i="1" s="1"/>
  <c r="AN2083" i="1"/>
  <c r="AK2083" i="1"/>
  <c r="AJ2083" i="1"/>
  <c r="X2083" i="1"/>
  <c r="W2083" i="1"/>
  <c r="V2083" i="1"/>
  <c r="Z2083" i="1" s="1"/>
  <c r="U2083" i="1"/>
  <c r="O2083" i="1"/>
  <c r="AD2083" i="1" s="1"/>
  <c r="AE2083" i="1" s="1"/>
  <c r="AN2082" i="1"/>
  <c r="AK2082" i="1"/>
  <c r="AJ2082" i="1"/>
  <c r="X2082" i="1"/>
  <c r="W2082" i="1"/>
  <c r="V2082" i="1"/>
  <c r="Z2082" i="1" s="1"/>
  <c r="U2082" i="1"/>
  <c r="O2082" i="1"/>
  <c r="AD2082" i="1" s="1"/>
  <c r="AE2082" i="1" s="1"/>
  <c r="AN2081" i="1"/>
  <c r="AK2081" i="1"/>
  <c r="AJ2081" i="1"/>
  <c r="X2081" i="1"/>
  <c r="W2081" i="1"/>
  <c r="V2081" i="1"/>
  <c r="Z2081" i="1" s="1"/>
  <c r="U2081" i="1"/>
  <c r="O2081" i="1"/>
  <c r="AD2081" i="1" s="1"/>
  <c r="AE2081" i="1" s="1"/>
  <c r="AN2080" i="1"/>
  <c r="AK2080" i="1"/>
  <c r="AJ2080" i="1"/>
  <c r="X2080" i="1"/>
  <c r="W2080" i="1"/>
  <c r="V2080" i="1"/>
  <c r="Z2080" i="1" s="1"/>
  <c r="U2080" i="1"/>
  <c r="O2080" i="1"/>
  <c r="AD2080" i="1" s="1"/>
  <c r="AE2080" i="1" s="1"/>
  <c r="AN2079" i="1"/>
  <c r="AK2079" i="1"/>
  <c r="AJ2079" i="1"/>
  <c r="X2079" i="1"/>
  <c r="W2079" i="1"/>
  <c r="V2079" i="1"/>
  <c r="Z2079" i="1" s="1"/>
  <c r="U2079" i="1"/>
  <c r="O2079" i="1"/>
  <c r="AD2079" i="1" s="1"/>
  <c r="AE2079" i="1" s="1"/>
  <c r="AN2078" i="1"/>
  <c r="AK2078" i="1"/>
  <c r="AJ2078" i="1"/>
  <c r="X2078" i="1"/>
  <c r="W2078" i="1"/>
  <c r="V2078" i="1"/>
  <c r="Z2078" i="1" s="1"/>
  <c r="U2078" i="1"/>
  <c r="O2078" i="1"/>
  <c r="AD2078" i="1" s="1"/>
  <c r="AE2078" i="1" s="1"/>
  <c r="AN2077" i="1"/>
  <c r="AK2077" i="1"/>
  <c r="AJ2077" i="1"/>
  <c r="X2077" i="1"/>
  <c r="W2077" i="1"/>
  <c r="V2077" i="1"/>
  <c r="Z2077" i="1" s="1"/>
  <c r="U2077" i="1"/>
  <c r="O2077" i="1"/>
  <c r="AD2077" i="1" s="1"/>
  <c r="AE2077" i="1" s="1"/>
  <c r="AN2076" i="1"/>
  <c r="AK2076" i="1"/>
  <c r="AJ2076" i="1"/>
  <c r="X2076" i="1"/>
  <c r="W2076" i="1"/>
  <c r="V2076" i="1"/>
  <c r="Z2076" i="1" s="1"/>
  <c r="U2076" i="1"/>
  <c r="O2076" i="1"/>
  <c r="AD2076" i="1" s="1"/>
  <c r="AE2076" i="1" s="1"/>
  <c r="AN2075" i="1"/>
  <c r="AK2075" i="1"/>
  <c r="AJ2075" i="1"/>
  <c r="X2075" i="1"/>
  <c r="W2075" i="1"/>
  <c r="V2075" i="1"/>
  <c r="Z2075" i="1" s="1"/>
  <c r="U2075" i="1"/>
  <c r="O2075" i="1"/>
  <c r="AD2075" i="1" s="1"/>
  <c r="AE2075" i="1" s="1"/>
  <c r="AN2074" i="1"/>
  <c r="AK2074" i="1"/>
  <c r="AJ2074" i="1"/>
  <c r="X2074" i="1"/>
  <c r="W2074" i="1"/>
  <c r="V2074" i="1"/>
  <c r="Z2074" i="1" s="1"/>
  <c r="U2074" i="1"/>
  <c r="O2074" i="1"/>
  <c r="AD2074" i="1" s="1"/>
  <c r="AE2074" i="1" s="1"/>
  <c r="AN2073" i="1"/>
  <c r="AK2073" i="1"/>
  <c r="AJ2073" i="1"/>
  <c r="X2073" i="1"/>
  <c r="W2073" i="1"/>
  <c r="V2073" i="1"/>
  <c r="Z2073" i="1" s="1"/>
  <c r="U2073" i="1"/>
  <c r="O2073" i="1"/>
  <c r="AD2073" i="1" s="1"/>
  <c r="AE2073" i="1" s="1"/>
  <c r="AN2072" i="1"/>
  <c r="AK2072" i="1"/>
  <c r="AJ2072" i="1"/>
  <c r="X2072" i="1"/>
  <c r="W2072" i="1"/>
  <c r="V2072" i="1"/>
  <c r="Z2072" i="1" s="1"/>
  <c r="U2072" i="1"/>
  <c r="O2072" i="1"/>
  <c r="AD2072" i="1" s="1"/>
  <c r="AE2072" i="1" s="1"/>
  <c r="AN2071" i="1"/>
  <c r="AK2071" i="1"/>
  <c r="AJ2071" i="1"/>
  <c r="X2071" i="1"/>
  <c r="W2071" i="1"/>
  <c r="V2071" i="1"/>
  <c r="Z2071" i="1" s="1"/>
  <c r="U2071" i="1"/>
  <c r="O2071" i="1"/>
  <c r="AD2071" i="1" s="1"/>
  <c r="AE2071" i="1" s="1"/>
  <c r="AN2070" i="1"/>
  <c r="AK2070" i="1"/>
  <c r="AJ2070" i="1"/>
  <c r="X2070" i="1"/>
  <c r="W2070" i="1"/>
  <c r="V2070" i="1"/>
  <c r="Z2070" i="1" s="1"/>
  <c r="U2070" i="1"/>
  <c r="O2070" i="1"/>
  <c r="AD2070" i="1" s="1"/>
  <c r="AE2070" i="1" s="1"/>
  <c r="AN2069" i="1"/>
  <c r="AK2069" i="1"/>
  <c r="AJ2069" i="1"/>
  <c r="X2069" i="1"/>
  <c r="W2069" i="1"/>
  <c r="V2069" i="1"/>
  <c r="Z2069" i="1" s="1"/>
  <c r="U2069" i="1"/>
  <c r="O2069" i="1"/>
  <c r="AD2069" i="1" s="1"/>
  <c r="AE2069" i="1" s="1"/>
  <c r="AN2068" i="1"/>
  <c r="AK2068" i="1"/>
  <c r="AJ2068" i="1"/>
  <c r="X2068" i="1"/>
  <c r="W2068" i="1"/>
  <c r="V2068" i="1"/>
  <c r="Z2068" i="1" s="1"/>
  <c r="U2068" i="1"/>
  <c r="O2068" i="1"/>
  <c r="AD2068" i="1" s="1"/>
  <c r="AE2068" i="1" s="1"/>
  <c r="AN2067" i="1"/>
  <c r="AK2067" i="1"/>
  <c r="AJ2067" i="1"/>
  <c r="X2067" i="1"/>
  <c r="W2067" i="1"/>
  <c r="V2067" i="1"/>
  <c r="Z2067" i="1" s="1"/>
  <c r="U2067" i="1"/>
  <c r="O2067" i="1"/>
  <c r="AD2067" i="1" s="1"/>
  <c r="AE2067" i="1" s="1"/>
  <c r="AN2066" i="1"/>
  <c r="AK2066" i="1"/>
  <c r="AJ2066" i="1"/>
  <c r="X2066" i="1"/>
  <c r="W2066" i="1"/>
  <c r="V2066" i="1"/>
  <c r="Z2066" i="1" s="1"/>
  <c r="U2066" i="1"/>
  <c r="O2066" i="1"/>
  <c r="AD2066" i="1" s="1"/>
  <c r="AE2066" i="1" s="1"/>
  <c r="AN2065" i="1"/>
  <c r="AK2065" i="1"/>
  <c r="AJ2065" i="1"/>
  <c r="X2065" i="1"/>
  <c r="W2065" i="1"/>
  <c r="V2065" i="1"/>
  <c r="Z2065" i="1" s="1"/>
  <c r="U2065" i="1"/>
  <c r="O2065" i="1"/>
  <c r="AD2065" i="1" s="1"/>
  <c r="AE2065" i="1" s="1"/>
  <c r="AN2064" i="1"/>
  <c r="AK2064" i="1"/>
  <c r="AJ2064" i="1"/>
  <c r="X2064" i="1"/>
  <c r="W2064" i="1"/>
  <c r="V2064" i="1"/>
  <c r="Z2064" i="1" s="1"/>
  <c r="U2064" i="1"/>
  <c r="O2064" i="1"/>
  <c r="AD2064" i="1" s="1"/>
  <c r="AE2064" i="1" s="1"/>
  <c r="AN2063" i="1"/>
  <c r="AK2063" i="1"/>
  <c r="AJ2063" i="1"/>
  <c r="X2063" i="1"/>
  <c r="W2063" i="1"/>
  <c r="V2063" i="1"/>
  <c r="Z2063" i="1" s="1"/>
  <c r="U2063" i="1"/>
  <c r="O2063" i="1"/>
  <c r="AD2063" i="1" s="1"/>
  <c r="AE2063" i="1" s="1"/>
  <c r="AN2062" i="1"/>
  <c r="AK2062" i="1"/>
  <c r="AJ2062" i="1"/>
  <c r="X2062" i="1"/>
  <c r="W2062" i="1"/>
  <c r="V2062" i="1"/>
  <c r="Z2062" i="1" s="1"/>
  <c r="U2062" i="1"/>
  <c r="O2062" i="1"/>
  <c r="AD2062" i="1" s="1"/>
  <c r="AE2062" i="1" s="1"/>
  <c r="AN2061" i="1"/>
  <c r="AK2061" i="1"/>
  <c r="AJ2061" i="1"/>
  <c r="X2061" i="1"/>
  <c r="W2061" i="1"/>
  <c r="V2061" i="1"/>
  <c r="Z2061" i="1" s="1"/>
  <c r="U2061" i="1"/>
  <c r="O2061" i="1"/>
  <c r="AD2061" i="1" s="1"/>
  <c r="AE2061" i="1" s="1"/>
  <c r="AN2060" i="1"/>
  <c r="AK2060" i="1"/>
  <c r="AJ2060" i="1"/>
  <c r="X2060" i="1"/>
  <c r="W2060" i="1"/>
  <c r="V2060" i="1"/>
  <c r="Z2060" i="1" s="1"/>
  <c r="U2060" i="1"/>
  <c r="O2060" i="1"/>
  <c r="AD2060" i="1" s="1"/>
  <c r="AE2060" i="1" s="1"/>
  <c r="AN2059" i="1"/>
  <c r="AK2059" i="1"/>
  <c r="AJ2059" i="1"/>
  <c r="X2059" i="1"/>
  <c r="W2059" i="1"/>
  <c r="V2059" i="1"/>
  <c r="Z2059" i="1" s="1"/>
  <c r="U2059" i="1"/>
  <c r="O2059" i="1"/>
  <c r="AD2059" i="1" s="1"/>
  <c r="AE2059" i="1" s="1"/>
  <c r="AN2058" i="1"/>
  <c r="AK2058" i="1"/>
  <c r="AJ2058" i="1"/>
  <c r="X2058" i="1"/>
  <c r="W2058" i="1"/>
  <c r="V2058" i="1"/>
  <c r="Z2058" i="1" s="1"/>
  <c r="U2058" i="1"/>
  <c r="O2058" i="1"/>
  <c r="AD2058" i="1" s="1"/>
  <c r="AE2058" i="1" s="1"/>
  <c r="AN2057" i="1"/>
  <c r="AK2057" i="1"/>
  <c r="AJ2057" i="1"/>
  <c r="X2057" i="1"/>
  <c r="W2057" i="1"/>
  <c r="V2057" i="1"/>
  <c r="Z2057" i="1" s="1"/>
  <c r="U2057" i="1"/>
  <c r="O2057" i="1"/>
  <c r="AD2057" i="1" s="1"/>
  <c r="AE2057" i="1" s="1"/>
  <c r="AN2056" i="1"/>
  <c r="AK2056" i="1"/>
  <c r="AJ2056" i="1"/>
  <c r="X2056" i="1"/>
  <c r="W2056" i="1"/>
  <c r="V2056" i="1"/>
  <c r="Z2056" i="1" s="1"/>
  <c r="U2056" i="1"/>
  <c r="O2056" i="1"/>
  <c r="AD2056" i="1" s="1"/>
  <c r="AE2056" i="1" s="1"/>
  <c r="AN2055" i="1"/>
  <c r="AK2055" i="1"/>
  <c r="AJ2055" i="1"/>
  <c r="X2055" i="1"/>
  <c r="W2055" i="1"/>
  <c r="V2055" i="1"/>
  <c r="Z2055" i="1" s="1"/>
  <c r="U2055" i="1"/>
  <c r="O2055" i="1"/>
  <c r="AD2055" i="1" s="1"/>
  <c r="AE2055" i="1" s="1"/>
  <c r="AN2054" i="1"/>
  <c r="AK2054" i="1"/>
  <c r="AJ2054" i="1"/>
  <c r="X2054" i="1"/>
  <c r="W2054" i="1"/>
  <c r="V2054" i="1"/>
  <c r="Z2054" i="1" s="1"/>
  <c r="U2054" i="1"/>
  <c r="O2054" i="1"/>
  <c r="AD2054" i="1" s="1"/>
  <c r="AE2054" i="1" s="1"/>
  <c r="AN2053" i="1"/>
  <c r="AK2053" i="1"/>
  <c r="AJ2053" i="1"/>
  <c r="X2053" i="1"/>
  <c r="W2053" i="1"/>
  <c r="V2053" i="1"/>
  <c r="Z2053" i="1" s="1"/>
  <c r="U2053" i="1"/>
  <c r="O2053" i="1"/>
  <c r="AD2053" i="1" s="1"/>
  <c r="AE2053" i="1" s="1"/>
  <c r="AN2052" i="1"/>
  <c r="AK2052" i="1"/>
  <c r="AJ2052" i="1"/>
  <c r="X2052" i="1"/>
  <c r="W2052" i="1"/>
  <c r="V2052" i="1"/>
  <c r="Z2052" i="1" s="1"/>
  <c r="U2052" i="1"/>
  <c r="O2052" i="1"/>
  <c r="AD2052" i="1" s="1"/>
  <c r="AE2052" i="1" s="1"/>
  <c r="AN2051" i="1"/>
  <c r="AK2051" i="1"/>
  <c r="AJ2051" i="1"/>
  <c r="X2051" i="1"/>
  <c r="W2051" i="1"/>
  <c r="V2051" i="1"/>
  <c r="Z2051" i="1" s="1"/>
  <c r="U2051" i="1"/>
  <c r="O2051" i="1"/>
  <c r="AD2051" i="1" s="1"/>
  <c r="AE2051" i="1" s="1"/>
  <c r="AN2050" i="1"/>
  <c r="AK2050" i="1"/>
  <c r="AJ2050" i="1"/>
  <c r="X2050" i="1"/>
  <c r="W2050" i="1"/>
  <c r="V2050" i="1"/>
  <c r="Z2050" i="1" s="1"/>
  <c r="U2050" i="1"/>
  <c r="O2050" i="1"/>
  <c r="AD2050" i="1" s="1"/>
  <c r="AE2050" i="1" s="1"/>
  <c r="AN2049" i="1"/>
  <c r="AK2049" i="1"/>
  <c r="AJ2049" i="1"/>
  <c r="X2049" i="1"/>
  <c r="W2049" i="1"/>
  <c r="V2049" i="1"/>
  <c r="Z2049" i="1" s="1"/>
  <c r="U2049" i="1"/>
  <c r="O2049" i="1"/>
  <c r="AD2049" i="1" s="1"/>
  <c r="AE2049" i="1" s="1"/>
  <c r="AN2048" i="1"/>
  <c r="AK2048" i="1"/>
  <c r="AJ2048" i="1"/>
  <c r="X2048" i="1"/>
  <c r="W2048" i="1"/>
  <c r="V2048" i="1"/>
  <c r="Z2048" i="1" s="1"/>
  <c r="U2048" i="1"/>
  <c r="O2048" i="1"/>
  <c r="AD2048" i="1" s="1"/>
  <c r="AE2048" i="1" s="1"/>
  <c r="AN2047" i="1"/>
  <c r="AK2047" i="1"/>
  <c r="AJ2047" i="1"/>
  <c r="X2047" i="1"/>
  <c r="W2047" i="1"/>
  <c r="V2047" i="1"/>
  <c r="Z2047" i="1" s="1"/>
  <c r="U2047" i="1"/>
  <c r="O2047" i="1"/>
  <c r="AD2047" i="1" s="1"/>
  <c r="AE2047" i="1" s="1"/>
  <c r="AN2046" i="1"/>
  <c r="AK2046" i="1"/>
  <c r="AJ2046" i="1"/>
  <c r="X2046" i="1"/>
  <c r="W2046" i="1"/>
  <c r="V2046" i="1"/>
  <c r="Z2046" i="1" s="1"/>
  <c r="U2046" i="1"/>
  <c r="O2046" i="1"/>
  <c r="AD2046" i="1" s="1"/>
  <c r="AE2046" i="1" s="1"/>
  <c r="AN2045" i="1"/>
  <c r="AK2045" i="1"/>
  <c r="AJ2045" i="1"/>
  <c r="X2045" i="1"/>
  <c r="W2045" i="1"/>
  <c r="V2045" i="1"/>
  <c r="Z2045" i="1" s="1"/>
  <c r="U2045" i="1"/>
  <c r="O2045" i="1"/>
  <c r="AD2045" i="1" s="1"/>
  <c r="AE2045" i="1" s="1"/>
  <c r="AN2044" i="1"/>
  <c r="AK2044" i="1"/>
  <c r="AJ2044" i="1"/>
  <c r="X2044" i="1"/>
  <c r="W2044" i="1"/>
  <c r="V2044" i="1"/>
  <c r="Z2044" i="1" s="1"/>
  <c r="U2044" i="1"/>
  <c r="O2044" i="1"/>
  <c r="AD2044" i="1" s="1"/>
  <c r="AE2044" i="1" s="1"/>
  <c r="AN2043" i="1"/>
  <c r="AK2043" i="1"/>
  <c r="AJ2043" i="1"/>
  <c r="X2043" i="1"/>
  <c r="W2043" i="1"/>
  <c r="V2043" i="1"/>
  <c r="Z2043" i="1" s="1"/>
  <c r="U2043" i="1"/>
  <c r="O2043" i="1"/>
  <c r="AD2043" i="1" s="1"/>
  <c r="AE2043" i="1" s="1"/>
  <c r="AN2042" i="1"/>
  <c r="AK2042" i="1"/>
  <c r="AJ2042" i="1"/>
  <c r="X2042" i="1"/>
  <c r="W2042" i="1"/>
  <c r="V2042" i="1"/>
  <c r="Z2042" i="1" s="1"/>
  <c r="U2042" i="1"/>
  <c r="O2042" i="1"/>
  <c r="AN2041" i="1"/>
  <c r="AK2041" i="1"/>
  <c r="AJ2041" i="1"/>
  <c r="AD2041" i="1"/>
  <c r="AE2041" i="1" s="1"/>
  <c r="Z2041" i="1"/>
  <c r="AB2041" i="1" s="1"/>
  <c r="X2041" i="1"/>
  <c r="W2041" i="1"/>
  <c r="V2041" i="1"/>
  <c r="U2041" i="1"/>
  <c r="O2041" i="1"/>
  <c r="AN2040" i="1"/>
  <c r="AK2040" i="1"/>
  <c r="AJ2040" i="1"/>
  <c r="X2040" i="1"/>
  <c r="W2040" i="1"/>
  <c r="V2040" i="1"/>
  <c r="Z2040" i="1" s="1"/>
  <c r="U2040" i="1"/>
  <c r="O2040" i="1"/>
  <c r="AD2040" i="1" s="1"/>
  <c r="AE2040" i="1" s="1"/>
  <c r="AN2039" i="1"/>
  <c r="AK2039" i="1"/>
  <c r="AJ2039" i="1"/>
  <c r="AD2039" i="1"/>
  <c r="AE2039" i="1" s="1"/>
  <c r="Z2039" i="1"/>
  <c r="AB2039" i="1" s="1"/>
  <c r="X2039" i="1"/>
  <c r="W2039" i="1"/>
  <c r="V2039" i="1"/>
  <c r="U2039" i="1"/>
  <c r="O2039" i="1"/>
  <c r="AN2038" i="1"/>
  <c r="AK2038" i="1"/>
  <c r="AJ2038" i="1"/>
  <c r="X2038" i="1"/>
  <c r="W2038" i="1"/>
  <c r="V2038" i="1"/>
  <c r="Z2038" i="1" s="1"/>
  <c r="U2038" i="1"/>
  <c r="O2038" i="1"/>
  <c r="AD2038" i="1" s="1"/>
  <c r="AE2038" i="1" s="1"/>
  <c r="AN2037" i="1"/>
  <c r="AK2037" i="1"/>
  <c r="AJ2037" i="1"/>
  <c r="AD2037" i="1"/>
  <c r="AE2037" i="1" s="1"/>
  <c r="Z2037" i="1"/>
  <c r="AB2037" i="1" s="1"/>
  <c r="X2037" i="1"/>
  <c r="W2037" i="1"/>
  <c r="V2037" i="1"/>
  <c r="U2037" i="1"/>
  <c r="O2037" i="1"/>
  <c r="AN2036" i="1"/>
  <c r="AK2036" i="1"/>
  <c r="AJ2036" i="1"/>
  <c r="X2036" i="1"/>
  <c r="W2036" i="1"/>
  <c r="V2036" i="1"/>
  <c r="Z2036" i="1" s="1"/>
  <c r="U2036" i="1"/>
  <c r="O2036" i="1"/>
  <c r="AD2036" i="1" s="1"/>
  <c r="AE2036" i="1" s="1"/>
  <c r="AN2035" i="1"/>
  <c r="AK2035" i="1"/>
  <c r="AJ2035" i="1"/>
  <c r="AD2035" i="1"/>
  <c r="AE2035" i="1" s="1"/>
  <c r="Z2035" i="1"/>
  <c r="AB2035" i="1" s="1"/>
  <c r="X2035" i="1"/>
  <c r="W2035" i="1"/>
  <c r="V2035" i="1"/>
  <c r="U2035" i="1"/>
  <c r="O2035" i="1"/>
  <c r="AN2034" i="1"/>
  <c r="AK2034" i="1"/>
  <c r="AJ2034" i="1"/>
  <c r="X2034" i="1"/>
  <c r="W2034" i="1"/>
  <c r="V2034" i="1"/>
  <c r="Z2034" i="1" s="1"/>
  <c r="U2034" i="1"/>
  <c r="O2034" i="1"/>
  <c r="AD2034" i="1" s="1"/>
  <c r="AE2034" i="1" s="1"/>
  <c r="AN2033" i="1"/>
  <c r="AK2033" i="1"/>
  <c r="AJ2033" i="1"/>
  <c r="AD2033" i="1"/>
  <c r="AE2033" i="1" s="1"/>
  <c r="Z2033" i="1"/>
  <c r="AB2033" i="1" s="1"/>
  <c r="X2033" i="1"/>
  <c r="W2033" i="1"/>
  <c r="V2033" i="1"/>
  <c r="U2033" i="1"/>
  <c r="O2033" i="1"/>
  <c r="AN2032" i="1"/>
  <c r="AK2032" i="1"/>
  <c r="AJ2032" i="1"/>
  <c r="X2032" i="1"/>
  <c r="W2032" i="1"/>
  <c r="V2032" i="1"/>
  <c r="Z2032" i="1" s="1"/>
  <c r="U2032" i="1"/>
  <c r="O2032" i="1"/>
  <c r="AD2032" i="1" s="1"/>
  <c r="AE2032" i="1" s="1"/>
  <c r="AN2031" i="1"/>
  <c r="AK2031" i="1"/>
  <c r="AJ2031" i="1"/>
  <c r="AD2031" i="1"/>
  <c r="AE2031" i="1" s="1"/>
  <c r="Z2031" i="1"/>
  <c r="AB2031" i="1" s="1"/>
  <c r="X2031" i="1"/>
  <c r="W2031" i="1"/>
  <c r="V2031" i="1"/>
  <c r="U2031" i="1"/>
  <c r="O2031" i="1"/>
  <c r="AN2030" i="1"/>
  <c r="AK2030" i="1"/>
  <c r="AJ2030" i="1"/>
  <c r="X2030" i="1"/>
  <c r="W2030" i="1"/>
  <c r="V2030" i="1"/>
  <c r="Z2030" i="1" s="1"/>
  <c r="U2030" i="1"/>
  <c r="O2030" i="1"/>
  <c r="AD2030" i="1" s="1"/>
  <c r="AE2030" i="1" s="1"/>
  <c r="AN2029" i="1"/>
  <c r="AK2029" i="1"/>
  <c r="AJ2029" i="1"/>
  <c r="AD2029" i="1"/>
  <c r="AE2029" i="1" s="1"/>
  <c r="Z2029" i="1"/>
  <c r="AB2029" i="1" s="1"/>
  <c r="X2029" i="1"/>
  <c r="W2029" i="1"/>
  <c r="V2029" i="1"/>
  <c r="U2029" i="1"/>
  <c r="O2029" i="1"/>
  <c r="AN2028" i="1"/>
  <c r="AK2028" i="1"/>
  <c r="AJ2028" i="1"/>
  <c r="X2028" i="1"/>
  <c r="W2028" i="1"/>
  <c r="V2028" i="1"/>
  <c r="Z2028" i="1" s="1"/>
  <c r="U2028" i="1"/>
  <c r="O2028" i="1"/>
  <c r="AD2028" i="1" s="1"/>
  <c r="AE2028" i="1" s="1"/>
  <c r="AN2027" i="1"/>
  <c r="AK2027" i="1"/>
  <c r="AJ2027" i="1"/>
  <c r="AD2027" i="1"/>
  <c r="AE2027" i="1" s="1"/>
  <c r="Z2027" i="1"/>
  <c r="AB2027" i="1" s="1"/>
  <c r="X2027" i="1"/>
  <c r="W2027" i="1"/>
  <c r="V2027" i="1"/>
  <c r="U2027" i="1"/>
  <c r="O2027" i="1"/>
  <c r="AN2026" i="1"/>
  <c r="AK2026" i="1"/>
  <c r="AJ2026" i="1"/>
  <c r="X2026" i="1"/>
  <c r="W2026" i="1"/>
  <c r="V2026" i="1"/>
  <c r="Z2026" i="1" s="1"/>
  <c r="U2026" i="1"/>
  <c r="O2026" i="1"/>
  <c r="AD2026" i="1" s="1"/>
  <c r="AE2026" i="1" s="1"/>
  <c r="AN2025" i="1"/>
  <c r="AK2025" i="1"/>
  <c r="AJ2025" i="1"/>
  <c r="AD2025" i="1"/>
  <c r="AE2025" i="1" s="1"/>
  <c r="Z2025" i="1"/>
  <c r="AB2025" i="1" s="1"/>
  <c r="X2025" i="1"/>
  <c r="W2025" i="1"/>
  <c r="V2025" i="1"/>
  <c r="U2025" i="1"/>
  <c r="O2025" i="1"/>
  <c r="AN2024" i="1"/>
  <c r="AK2024" i="1"/>
  <c r="AJ2024" i="1"/>
  <c r="X2024" i="1"/>
  <c r="W2024" i="1"/>
  <c r="V2024" i="1"/>
  <c r="Z2024" i="1" s="1"/>
  <c r="U2024" i="1"/>
  <c r="O2024" i="1"/>
  <c r="AD2024" i="1" s="1"/>
  <c r="AE2024" i="1" s="1"/>
  <c r="AN2023" i="1"/>
  <c r="AK2023" i="1"/>
  <c r="AJ2023" i="1"/>
  <c r="AD2023" i="1"/>
  <c r="AE2023" i="1" s="1"/>
  <c r="Z2023" i="1"/>
  <c r="AB2023" i="1" s="1"/>
  <c r="X2023" i="1"/>
  <c r="W2023" i="1"/>
  <c r="V2023" i="1"/>
  <c r="U2023" i="1"/>
  <c r="O2023" i="1"/>
  <c r="AN2022" i="1"/>
  <c r="AK2022" i="1"/>
  <c r="AJ2022" i="1"/>
  <c r="X2022" i="1"/>
  <c r="W2022" i="1"/>
  <c r="V2022" i="1"/>
  <c r="Z2022" i="1" s="1"/>
  <c r="U2022" i="1"/>
  <c r="O2022" i="1"/>
  <c r="AD2022" i="1" s="1"/>
  <c r="AE2022" i="1" s="1"/>
  <c r="AN2021" i="1"/>
  <c r="AK2021" i="1"/>
  <c r="AJ2021" i="1"/>
  <c r="AD2021" i="1"/>
  <c r="AE2021" i="1" s="1"/>
  <c r="Z2021" i="1"/>
  <c r="AB2021" i="1" s="1"/>
  <c r="X2021" i="1"/>
  <c r="W2021" i="1"/>
  <c r="V2021" i="1"/>
  <c r="U2021" i="1"/>
  <c r="O2021" i="1"/>
  <c r="AN2020" i="1"/>
  <c r="AK2020" i="1"/>
  <c r="AJ2020" i="1"/>
  <c r="X2020" i="1"/>
  <c r="W2020" i="1"/>
  <c r="V2020" i="1"/>
  <c r="Z2020" i="1" s="1"/>
  <c r="U2020" i="1"/>
  <c r="O2020" i="1"/>
  <c r="AD2020" i="1" s="1"/>
  <c r="AE2020" i="1" s="1"/>
  <c r="AN2019" i="1"/>
  <c r="AK2019" i="1"/>
  <c r="AJ2019" i="1"/>
  <c r="AD2019" i="1"/>
  <c r="AE2019" i="1" s="1"/>
  <c r="Z2019" i="1"/>
  <c r="AB2019" i="1" s="1"/>
  <c r="X2019" i="1"/>
  <c r="W2019" i="1"/>
  <c r="V2019" i="1"/>
  <c r="U2019" i="1"/>
  <c r="O2019" i="1"/>
  <c r="AN2018" i="1"/>
  <c r="AK2018" i="1"/>
  <c r="AJ2018" i="1"/>
  <c r="X2018" i="1"/>
  <c r="W2018" i="1"/>
  <c r="V2018" i="1"/>
  <c r="Z2018" i="1" s="1"/>
  <c r="U2018" i="1"/>
  <c r="O2018" i="1"/>
  <c r="AD2018" i="1" s="1"/>
  <c r="AE2018" i="1" s="1"/>
  <c r="AN2017" i="1"/>
  <c r="AK2017" i="1"/>
  <c r="AJ2017" i="1"/>
  <c r="AD2017" i="1"/>
  <c r="AE2017" i="1" s="1"/>
  <c r="Z2017" i="1"/>
  <c r="AB2017" i="1" s="1"/>
  <c r="X2017" i="1"/>
  <c r="W2017" i="1"/>
  <c r="V2017" i="1"/>
  <c r="U2017" i="1"/>
  <c r="O2017" i="1"/>
  <c r="AN2016" i="1"/>
  <c r="AK2016" i="1"/>
  <c r="AJ2016" i="1"/>
  <c r="X2016" i="1"/>
  <c r="W2016" i="1"/>
  <c r="V2016" i="1"/>
  <c r="Z2016" i="1" s="1"/>
  <c r="U2016" i="1"/>
  <c r="O2016" i="1"/>
  <c r="AD2016" i="1" s="1"/>
  <c r="AE2016" i="1" s="1"/>
  <c r="AN2015" i="1"/>
  <c r="AK2015" i="1"/>
  <c r="AJ2015" i="1"/>
  <c r="AD2015" i="1"/>
  <c r="AE2015" i="1" s="1"/>
  <c r="Z2015" i="1"/>
  <c r="AB2015" i="1" s="1"/>
  <c r="X2015" i="1"/>
  <c r="W2015" i="1"/>
  <c r="V2015" i="1"/>
  <c r="U2015" i="1"/>
  <c r="O2015" i="1"/>
  <c r="AN2014" i="1"/>
  <c r="AK2014" i="1"/>
  <c r="AJ2014" i="1"/>
  <c r="X2014" i="1"/>
  <c r="W2014" i="1"/>
  <c r="V2014" i="1"/>
  <c r="Z2014" i="1" s="1"/>
  <c r="U2014" i="1"/>
  <c r="O2014" i="1"/>
  <c r="AD2014" i="1" s="1"/>
  <c r="AE2014" i="1" s="1"/>
  <c r="AN2013" i="1"/>
  <c r="AK2013" i="1"/>
  <c r="AJ2013" i="1"/>
  <c r="AD2013" i="1"/>
  <c r="AE2013" i="1" s="1"/>
  <c r="Z2013" i="1"/>
  <c r="AB2013" i="1" s="1"/>
  <c r="X2013" i="1"/>
  <c r="W2013" i="1"/>
  <c r="V2013" i="1"/>
  <c r="U2013" i="1"/>
  <c r="O2013" i="1"/>
  <c r="AN2012" i="1"/>
  <c r="AK2012" i="1"/>
  <c r="AJ2012" i="1"/>
  <c r="X2012" i="1"/>
  <c r="W2012" i="1"/>
  <c r="V2012" i="1"/>
  <c r="Z2012" i="1" s="1"/>
  <c r="U2012" i="1"/>
  <c r="O2012" i="1"/>
  <c r="AD2012" i="1" s="1"/>
  <c r="AE2012" i="1" s="1"/>
  <c r="AN2011" i="1"/>
  <c r="AK2011" i="1"/>
  <c r="AJ2011" i="1"/>
  <c r="AD2011" i="1"/>
  <c r="AE2011" i="1" s="1"/>
  <c r="Z2011" i="1"/>
  <c r="AB2011" i="1" s="1"/>
  <c r="X2011" i="1"/>
  <c r="W2011" i="1"/>
  <c r="V2011" i="1"/>
  <c r="U2011" i="1"/>
  <c r="O2011" i="1"/>
  <c r="AN2010" i="1"/>
  <c r="AK2010" i="1"/>
  <c r="AJ2010" i="1"/>
  <c r="X2010" i="1"/>
  <c r="W2010" i="1"/>
  <c r="V2010" i="1"/>
  <c r="Z2010" i="1" s="1"/>
  <c r="U2010" i="1"/>
  <c r="O2010" i="1"/>
  <c r="AD2010" i="1" s="1"/>
  <c r="AE2010" i="1" s="1"/>
  <c r="AN2009" i="1"/>
  <c r="AK2009" i="1"/>
  <c r="AJ2009" i="1"/>
  <c r="AD2009" i="1"/>
  <c r="AE2009" i="1" s="1"/>
  <c r="Z2009" i="1"/>
  <c r="AB2009" i="1" s="1"/>
  <c r="X2009" i="1"/>
  <c r="W2009" i="1"/>
  <c r="V2009" i="1"/>
  <c r="U2009" i="1"/>
  <c r="O2009" i="1"/>
  <c r="AN2008" i="1"/>
  <c r="AK2008" i="1"/>
  <c r="AJ2008" i="1"/>
  <c r="X2008" i="1"/>
  <c r="W2008" i="1"/>
  <c r="V2008" i="1"/>
  <c r="Z2008" i="1" s="1"/>
  <c r="U2008" i="1"/>
  <c r="O2008" i="1"/>
  <c r="AD2008" i="1" s="1"/>
  <c r="AE2008" i="1" s="1"/>
  <c r="AN2007" i="1"/>
  <c r="AK2007" i="1"/>
  <c r="AJ2007" i="1"/>
  <c r="AD2007" i="1"/>
  <c r="AE2007" i="1" s="1"/>
  <c r="Z2007" i="1"/>
  <c r="AB2007" i="1" s="1"/>
  <c r="X2007" i="1"/>
  <c r="W2007" i="1"/>
  <c r="V2007" i="1"/>
  <c r="U2007" i="1"/>
  <c r="O2007" i="1"/>
  <c r="AN2006" i="1"/>
  <c r="AK2006" i="1"/>
  <c r="AJ2006" i="1"/>
  <c r="X2006" i="1"/>
  <c r="W2006" i="1"/>
  <c r="V2006" i="1"/>
  <c r="Z2006" i="1" s="1"/>
  <c r="U2006" i="1"/>
  <c r="O2006" i="1"/>
  <c r="AD2006" i="1" s="1"/>
  <c r="AE2006" i="1" s="1"/>
  <c r="AN2005" i="1"/>
  <c r="AK2005" i="1"/>
  <c r="AJ2005" i="1"/>
  <c r="AD2005" i="1"/>
  <c r="AE2005" i="1" s="1"/>
  <c r="Z2005" i="1"/>
  <c r="AB2005" i="1" s="1"/>
  <c r="X2005" i="1"/>
  <c r="W2005" i="1"/>
  <c r="V2005" i="1"/>
  <c r="U2005" i="1"/>
  <c r="O2005" i="1"/>
  <c r="AN2004" i="1"/>
  <c r="AK2004" i="1"/>
  <c r="AJ2004" i="1"/>
  <c r="X2004" i="1"/>
  <c r="W2004" i="1"/>
  <c r="V2004" i="1"/>
  <c r="Z2004" i="1" s="1"/>
  <c r="U2004" i="1"/>
  <c r="O2004" i="1"/>
  <c r="AD2004" i="1" s="1"/>
  <c r="AE2004" i="1" s="1"/>
  <c r="AN2003" i="1"/>
  <c r="AK2003" i="1"/>
  <c r="AJ2003" i="1"/>
  <c r="AD2003" i="1"/>
  <c r="AE2003" i="1" s="1"/>
  <c r="Z2003" i="1"/>
  <c r="AB2003" i="1" s="1"/>
  <c r="X2003" i="1"/>
  <c r="W2003" i="1"/>
  <c r="V2003" i="1"/>
  <c r="U2003" i="1"/>
  <c r="O2003" i="1"/>
  <c r="AN2002" i="1"/>
  <c r="AK2002" i="1"/>
  <c r="AJ2002" i="1"/>
  <c r="X2002" i="1"/>
  <c r="W2002" i="1"/>
  <c r="V2002" i="1"/>
  <c r="Z2002" i="1" s="1"/>
  <c r="U2002" i="1"/>
  <c r="O2002" i="1"/>
  <c r="AD2002" i="1" s="1"/>
  <c r="AE2002" i="1" s="1"/>
  <c r="AN2001" i="1"/>
  <c r="AK2001" i="1"/>
  <c r="AJ2001" i="1"/>
  <c r="AD2001" i="1"/>
  <c r="AE2001" i="1" s="1"/>
  <c r="Z2001" i="1"/>
  <c r="AB2001" i="1" s="1"/>
  <c r="X2001" i="1"/>
  <c r="W2001" i="1"/>
  <c r="V2001" i="1"/>
  <c r="U2001" i="1"/>
  <c r="O2001" i="1"/>
  <c r="AN2000" i="1"/>
  <c r="AK2000" i="1"/>
  <c r="AJ2000" i="1"/>
  <c r="X2000" i="1"/>
  <c r="W2000" i="1"/>
  <c r="V2000" i="1"/>
  <c r="Z2000" i="1" s="1"/>
  <c r="U2000" i="1"/>
  <c r="O2000" i="1"/>
  <c r="AD2000" i="1" s="1"/>
  <c r="AE2000" i="1" s="1"/>
  <c r="AN1999" i="1"/>
  <c r="AK1999" i="1"/>
  <c r="AJ1999" i="1"/>
  <c r="AD1999" i="1"/>
  <c r="AE1999" i="1" s="1"/>
  <c r="Z1999" i="1"/>
  <c r="AB1999" i="1" s="1"/>
  <c r="X1999" i="1"/>
  <c r="W1999" i="1"/>
  <c r="V1999" i="1"/>
  <c r="U1999" i="1"/>
  <c r="O1999" i="1"/>
  <c r="AN1998" i="1"/>
  <c r="AK1998" i="1"/>
  <c r="AJ1998" i="1"/>
  <c r="X1998" i="1"/>
  <c r="W1998" i="1"/>
  <c r="V1998" i="1"/>
  <c r="Z1998" i="1" s="1"/>
  <c r="U1998" i="1"/>
  <c r="O1998" i="1"/>
  <c r="AD1998" i="1" s="1"/>
  <c r="AE1998" i="1" s="1"/>
  <c r="AN1997" i="1"/>
  <c r="AK1997" i="1"/>
  <c r="AJ1997" i="1"/>
  <c r="AD1997" i="1"/>
  <c r="AE1997" i="1" s="1"/>
  <c r="Z1997" i="1"/>
  <c r="AB1997" i="1" s="1"/>
  <c r="X1997" i="1"/>
  <c r="W1997" i="1"/>
  <c r="V1997" i="1"/>
  <c r="U1997" i="1"/>
  <c r="O1997" i="1"/>
  <c r="AN1996" i="1"/>
  <c r="AK1996" i="1"/>
  <c r="AJ1996" i="1"/>
  <c r="X1996" i="1"/>
  <c r="W1996" i="1"/>
  <c r="V1996" i="1"/>
  <c r="Z1996" i="1" s="1"/>
  <c r="U1996" i="1"/>
  <c r="O1996" i="1"/>
  <c r="AD1996" i="1" s="1"/>
  <c r="AE1996" i="1" s="1"/>
  <c r="AN1995" i="1"/>
  <c r="AK1995" i="1"/>
  <c r="AJ1995" i="1"/>
  <c r="AD1995" i="1"/>
  <c r="AE1995" i="1" s="1"/>
  <c r="Z1995" i="1"/>
  <c r="AB1995" i="1" s="1"/>
  <c r="X1995" i="1"/>
  <c r="W1995" i="1"/>
  <c r="V1995" i="1"/>
  <c r="U1995" i="1"/>
  <c r="O1995" i="1"/>
  <c r="AN1994" i="1"/>
  <c r="AK1994" i="1"/>
  <c r="AJ1994" i="1"/>
  <c r="X1994" i="1"/>
  <c r="W1994" i="1"/>
  <c r="V1994" i="1"/>
  <c r="Z1994" i="1" s="1"/>
  <c r="U1994" i="1"/>
  <c r="O1994" i="1"/>
  <c r="AD1994" i="1" s="1"/>
  <c r="AE1994" i="1" s="1"/>
  <c r="AN1993" i="1"/>
  <c r="AK1993" i="1"/>
  <c r="AJ1993" i="1"/>
  <c r="AD1993" i="1"/>
  <c r="AE1993" i="1" s="1"/>
  <c r="Z1993" i="1"/>
  <c r="AB1993" i="1" s="1"/>
  <c r="X1993" i="1"/>
  <c r="W1993" i="1"/>
  <c r="V1993" i="1"/>
  <c r="U1993" i="1"/>
  <c r="O1993" i="1"/>
  <c r="AN1992" i="1"/>
  <c r="AK1992" i="1"/>
  <c r="AJ1992" i="1"/>
  <c r="X1992" i="1"/>
  <c r="W1992" i="1"/>
  <c r="V1992" i="1"/>
  <c r="Z1992" i="1" s="1"/>
  <c r="U1992" i="1"/>
  <c r="O1992" i="1"/>
  <c r="AD1992" i="1" s="1"/>
  <c r="AE1992" i="1" s="1"/>
  <c r="AN1991" i="1"/>
  <c r="AK1991" i="1"/>
  <c r="AJ1991" i="1"/>
  <c r="AD1991" i="1"/>
  <c r="AE1991" i="1" s="1"/>
  <c r="Z1991" i="1"/>
  <c r="AB1991" i="1" s="1"/>
  <c r="X1991" i="1"/>
  <c r="W1991" i="1"/>
  <c r="V1991" i="1"/>
  <c r="U1991" i="1"/>
  <c r="O1991" i="1"/>
  <c r="AN1990" i="1"/>
  <c r="AK1990" i="1"/>
  <c r="AJ1990" i="1"/>
  <c r="X1990" i="1"/>
  <c r="W1990" i="1"/>
  <c r="V1990" i="1"/>
  <c r="Z1990" i="1" s="1"/>
  <c r="U1990" i="1"/>
  <c r="O1990" i="1"/>
  <c r="AD1990" i="1" s="1"/>
  <c r="AE1990" i="1" s="1"/>
  <c r="AN1989" i="1"/>
  <c r="AK1989" i="1"/>
  <c r="AJ1989" i="1"/>
  <c r="AD1989" i="1"/>
  <c r="AE1989" i="1" s="1"/>
  <c r="Z1989" i="1"/>
  <c r="AB1989" i="1" s="1"/>
  <c r="X1989" i="1"/>
  <c r="W1989" i="1"/>
  <c r="V1989" i="1"/>
  <c r="U1989" i="1"/>
  <c r="O1989" i="1"/>
  <c r="AN1988" i="1"/>
  <c r="AK1988" i="1"/>
  <c r="AJ1988" i="1"/>
  <c r="X1988" i="1"/>
  <c r="W1988" i="1"/>
  <c r="V1988" i="1"/>
  <c r="Z1988" i="1" s="1"/>
  <c r="U1988" i="1"/>
  <c r="O1988" i="1"/>
  <c r="AD1988" i="1" s="1"/>
  <c r="AE1988" i="1" s="1"/>
  <c r="AN1987" i="1"/>
  <c r="AK1987" i="1"/>
  <c r="AJ1987" i="1"/>
  <c r="AD1987" i="1"/>
  <c r="AE1987" i="1" s="1"/>
  <c r="Z1987" i="1"/>
  <c r="AB1987" i="1" s="1"/>
  <c r="X1987" i="1"/>
  <c r="W1987" i="1"/>
  <c r="V1987" i="1"/>
  <c r="U1987" i="1"/>
  <c r="O1987" i="1"/>
  <c r="AN1986" i="1"/>
  <c r="AK1986" i="1"/>
  <c r="AJ1986" i="1"/>
  <c r="X1986" i="1"/>
  <c r="W1986" i="1"/>
  <c r="V1986" i="1"/>
  <c r="Z1986" i="1" s="1"/>
  <c r="U1986" i="1"/>
  <c r="O1986" i="1"/>
  <c r="AD1986" i="1" s="1"/>
  <c r="AE1986" i="1" s="1"/>
  <c r="AN1985" i="1"/>
  <c r="AK1985" i="1"/>
  <c r="AJ1985" i="1"/>
  <c r="AD1985" i="1"/>
  <c r="AE1985" i="1" s="1"/>
  <c r="Z1985" i="1"/>
  <c r="AB1985" i="1" s="1"/>
  <c r="X1985" i="1"/>
  <c r="W1985" i="1"/>
  <c r="V1985" i="1"/>
  <c r="U1985" i="1"/>
  <c r="O1985" i="1"/>
  <c r="AN1984" i="1"/>
  <c r="AK1984" i="1"/>
  <c r="AJ1984" i="1"/>
  <c r="X1984" i="1"/>
  <c r="W1984" i="1"/>
  <c r="V1984" i="1"/>
  <c r="Z1984" i="1" s="1"/>
  <c r="U1984" i="1"/>
  <c r="O1984" i="1"/>
  <c r="AD1984" i="1" s="1"/>
  <c r="AE1984" i="1" s="1"/>
  <c r="AN1983" i="1"/>
  <c r="AK1983" i="1"/>
  <c r="AJ1983" i="1"/>
  <c r="AD1983" i="1"/>
  <c r="AE1983" i="1" s="1"/>
  <c r="Z1983" i="1"/>
  <c r="AB1983" i="1" s="1"/>
  <c r="X1983" i="1"/>
  <c r="W1983" i="1"/>
  <c r="V1983" i="1"/>
  <c r="U1983" i="1"/>
  <c r="O1983" i="1"/>
  <c r="AN1982" i="1"/>
  <c r="AK1982" i="1"/>
  <c r="AJ1982" i="1"/>
  <c r="X1982" i="1"/>
  <c r="W1982" i="1"/>
  <c r="V1982" i="1"/>
  <c r="Z1982" i="1" s="1"/>
  <c r="U1982" i="1"/>
  <c r="O1982" i="1"/>
  <c r="AD1982" i="1" s="1"/>
  <c r="AE1982" i="1" s="1"/>
  <c r="AN1981" i="1"/>
  <c r="AK1981" i="1"/>
  <c r="AJ1981" i="1"/>
  <c r="AD1981" i="1"/>
  <c r="AE1981" i="1" s="1"/>
  <c r="Z1981" i="1"/>
  <c r="AB1981" i="1" s="1"/>
  <c r="X1981" i="1"/>
  <c r="W1981" i="1"/>
  <c r="V1981" i="1"/>
  <c r="U1981" i="1"/>
  <c r="O1981" i="1"/>
  <c r="AN1980" i="1"/>
  <c r="AK1980" i="1"/>
  <c r="AJ1980" i="1"/>
  <c r="X1980" i="1"/>
  <c r="W1980" i="1"/>
  <c r="V1980" i="1"/>
  <c r="Z1980" i="1" s="1"/>
  <c r="U1980" i="1"/>
  <c r="O1980" i="1"/>
  <c r="AD1980" i="1" s="1"/>
  <c r="AE1980" i="1" s="1"/>
  <c r="AN1979" i="1"/>
  <c r="AK1979" i="1"/>
  <c r="AJ1979" i="1"/>
  <c r="AD1979" i="1"/>
  <c r="AE1979" i="1" s="1"/>
  <c r="Z1979" i="1"/>
  <c r="AB1979" i="1" s="1"/>
  <c r="X1979" i="1"/>
  <c r="W1979" i="1"/>
  <c r="V1979" i="1"/>
  <c r="U1979" i="1"/>
  <c r="O1979" i="1"/>
  <c r="AN1978" i="1"/>
  <c r="AK1978" i="1"/>
  <c r="AJ1978" i="1"/>
  <c r="X1978" i="1"/>
  <c r="W1978" i="1"/>
  <c r="V1978" i="1"/>
  <c r="Z1978" i="1" s="1"/>
  <c r="U1978" i="1"/>
  <c r="O1978" i="1"/>
  <c r="AD1978" i="1" s="1"/>
  <c r="AE1978" i="1" s="1"/>
  <c r="AN1977" i="1"/>
  <c r="AK1977" i="1"/>
  <c r="AJ1977" i="1"/>
  <c r="AD1977" i="1"/>
  <c r="AE1977" i="1" s="1"/>
  <c r="Z1977" i="1"/>
  <c r="AB1977" i="1" s="1"/>
  <c r="X1977" i="1"/>
  <c r="W1977" i="1"/>
  <c r="V1977" i="1"/>
  <c r="U1977" i="1"/>
  <c r="O1977" i="1"/>
  <c r="AN1976" i="1"/>
  <c r="AK1976" i="1"/>
  <c r="AJ1976" i="1"/>
  <c r="X1976" i="1"/>
  <c r="W1976" i="1"/>
  <c r="V1976" i="1"/>
  <c r="Z1976" i="1" s="1"/>
  <c r="U1976" i="1"/>
  <c r="O1976" i="1"/>
  <c r="AD1976" i="1" s="1"/>
  <c r="AE1976" i="1" s="1"/>
  <c r="AN1975" i="1"/>
  <c r="AK1975" i="1"/>
  <c r="AJ1975" i="1"/>
  <c r="AD1975" i="1"/>
  <c r="AE1975" i="1" s="1"/>
  <c r="Z1975" i="1"/>
  <c r="AB1975" i="1" s="1"/>
  <c r="X1975" i="1"/>
  <c r="W1975" i="1"/>
  <c r="V1975" i="1"/>
  <c r="U1975" i="1"/>
  <c r="O1975" i="1"/>
  <c r="AN1974" i="1"/>
  <c r="AK1974" i="1"/>
  <c r="AJ1974" i="1"/>
  <c r="X1974" i="1"/>
  <c r="W1974" i="1"/>
  <c r="V1974" i="1"/>
  <c r="Z1974" i="1" s="1"/>
  <c r="U1974" i="1"/>
  <c r="O1974" i="1"/>
  <c r="AD1974" i="1" s="1"/>
  <c r="AE1974" i="1" s="1"/>
  <c r="AN1973" i="1"/>
  <c r="AK1973" i="1"/>
  <c r="AJ1973" i="1"/>
  <c r="AD1973" i="1"/>
  <c r="AE1973" i="1" s="1"/>
  <c r="Z1973" i="1"/>
  <c r="AB1973" i="1" s="1"/>
  <c r="X1973" i="1"/>
  <c r="W1973" i="1"/>
  <c r="V1973" i="1"/>
  <c r="U1973" i="1"/>
  <c r="O1973" i="1"/>
  <c r="AN1972" i="1"/>
  <c r="AK1972" i="1"/>
  <c r="AJ1972" i="1"/>
  <c r="X1972" i="1"/>
  <c r="W1972" i="1"/>
  <c r="V1972" i="1"/>
  <c r="Z1972" i="1" s="1"/>
  <c r="U1972" i="1"/>
  <c r="O1972" i="1"/>
  <c r="AD1972" i="1" s="1"/>
  <c r="AE1972" i="1" s="1"/>
  <c r="AN1971" i="1"/>
  <c r="AK1971" i="1"/>
  <c r="AJ1971" i="1"/>
  <c r="AD1971" i="1"/>
  <c r="AE1971" i="1" s="1"/>
  <c r="Z1971" i="1"/>
  <c r="AB1971" i="1" s="1"/>
  <c r="X1971" i="1"/>
  <c r="W1971" i="1"/>
  <c r="V1971" i="1"/>
  <c r="U1971" i="1"/>
  <c r="O1971" i="1"/>
  <c r="AN1970" i="1"/>
  <c r="AK1970" i="1"/>
  <c r="AJ1970" i="1"/>
  <c r="X1970" i="1"/>
  <c r="W1970" i="1"/>
  <c r="V1970" i="1"/>
  <c r="Z1970" i="1" s="1"/>
  <c r="U1970" i="1"/>
  <c r="O1970" i="1"/>
  <c r="AD1970" i="1" s="1"/>
  <c r="AE1970" i="1" s="1"/>
  <c r="AN1969" i="1"/>
  <c r="AK1969" i="1"/>
  <c r="AJ1969" i="1"/>
  <c r="AD1969" i="1"/>
  <c r="AE1969" i="1" s="1"/>
  <c r="Z1969" i="1"/>
  <c r="AB1969" i="1" s="1"/>
  <c r="X1969" i="1"/>
  <c r="W1969" i="1"/>
  <c r="V1969" i="1"/>
  <c r="U1969" i="1"/>
  <c r="O1969" i="1"/>
  <c r="AN1968" i="1"/>
  <c r="AK1968" i="1"/>
  <c r="AJ1968" i="1"/>
  <c r="X1968" i="1"/>
  <c r="W1968" i="1"/>
  <c r="V1968" i="1"/>
  <c r="Z1968" i="1" s="1"/>
  <c r="U1968" i="1"/>
  <c r="O1968" i="1"/>
  <c r="AD1968" i="1" s="1"/>
  <c r="AE1968" i="1" s="1"/>
  <c r="AN1967" i="1"/>
  <c r="AK1967" i="1"/>
  <c r="AJ1967" i="1"/>
  <c r="AD1967" i="1"/>
  <c r="AE1967" i="1" s="1"/>
  <c r="Z1967" i="1"/>
  <c r="AB1967" i="1" s="1"/>
  <c r="X1967" i="1"/>
  <c r="W1967" i="1"/>
  <c r="V1967" i="1"/>
  <c r="U1967" i="1"/>
  <c r="O1967" i="1"/>
  <c r="AN1966" i="1"/>
  <c r="AK1966" i="1"/>
  <c r="AJ1966" i="1"/>
  <c r="X1966" i="1"/>
  <c r="W1966" i="1"/>
  <c r="V1966" i="1"/>
  <c r="Z1966" i="1" s="1"/>
  <c r="U1966" i="1"/>
  <c r="O1966" i="1"/>
  <c r="AD1966" i="1" s="1"/>
  <c r="AE1966" i="1" s="1"/>
  <c r="AN1965" i="1"/>
  <c r="AK1965" i="1"/>
  <c r="AJ1965" i="1"/>
  <c r="AD1965" i="1"/>
  <c r="AE1965" i="1" s="1"/>
  <c r="Z1965" i="1"/>
  <c r="AB1965" i="1" s="1"/>
  <c r="X1965" i="1"/>
  <c r="W1965" i="1"/>
  <c r="V1965" i="1"/>
  <c r="U1965" i="1"/>
  <c r="O1965" i="1"/>
  <c r="AN1964" i="1"/>
  <c r="AK1964" i="1"/>
  <c r="AJ1964" i="1"/>
  <c r="X1964" i="1"/>
  <c r="W1964" i="1"/>
  <c r="V1964" i="1"/>
  <c r="Z1964" i="1" s="1"/>
  <c r="U1964" i="1"/>
  <c r="O1964" i="1"/>
  <c r="AD1964" i="1" s="1"/>
  <c r="AE1964" i="1" s="1"/>
  <c r="AN1963" i="1"/>
  <c r="AK1963" i="1"/>
  <c r="AJ1963" i="1"/>
  <c r="AD1963" i="1"/>
  <c r="AE1963" i="1" s="1"/>
  <c r="Z1963" i="1"/>
  <c r="AB1963" i="1" s="1"/>
  <c r="X1963" i="1"/>
  <c r="W1963" i="1"/>
  <c r="V1963" i="1"/>
  <c r="U1963" i="1"/>
  <c r="O1963" i="1"/>
  <c r="AN1962" i="1"/>
  <c r="AK1962" i="1"/>
  <c r="AJ1962" i="1"/>
  <c r="X1962" i="1"/>
  <c r="W1962" i="1"/>
  <c r="V1962" i="1"/>
  <c r="Z1962" i="1" s="1"/>
  <c r="U1962" i="1"/>
  <c r="O1962" i="1"/>
  <c r="AD1962" i="1" s="1"/>
  <c r="AE1962" i="1" s="1"/>
  <c r="AN1961" i="1"/>
  <c r="AK1961" i="1"/>
  <c r="AJ1961" i="1"/>
  <c r="AD1961" i="1"/>
  <c r="AE1961" i="1" s="1"/>
  <c r="Z1961" i="1"/>
  <c r="AB1961" i="1" s="1"/>
  <c r="X1961" i="1"/>
  <c r="W1961" i="1"/>
  <c r="V1961" i="1"/>
  <c r="U1961" i="1"/>
  <c r="O1961" i="1"/>
  <c r="AN1960" i="1"/>
  <c r="AK1960" i="1"/>
  <c r="AJ1960" i="1"/>
  <c r="X1960" i="1"/>
  <c r="W1960" i="1"/>
  <c r="V1960" i="1"/>
  <c r="Z1960" i="1" s="1"/>
  <c r="U1960" i="1"/>
  <c r="O1960" i="1"/>
  <c r="AD1960" i="1" s="1"/>
  <c r="AE1960" i="1" s="1"/>
  <c r="AN1959" i="1"/>
  <c r="AK1959" i="1"/>
  <c r="AJ1959" i="1"/>
  <c r="AD1959" i="1"/>
  <c r="AE1959" i="1" s="1"/>
  <c r="Z1959" i="1"/>
  <c r="AB1959" i="1" s="1"/>
  <c r="X1959" i="1"/>
  <c r="W1959" i="1"/>
  <c r="V1959" i="1"/>
  <c r="U1959" i="1"/>
  <c r="O1959" i="1"/>
  <c r="AN1958" i="1"/>
  <c r="AK1958" i="1"/>
  <c r="AJ1958" i="1"/>
  <c r="X1958" i="1"/>
  <c r="W1958" i="1"/>
  <c r="V1958" i="1"/>
  <c r="Z1958" i="1" s="1"/>
  <c r="U1958" i="1"/>
  <c r="O1958" i="1"/>
  <c r="AD1958" i="1" s="1"/>
  <c r="AE1958" i="1" s="1"/>
  <c r="AN1957" i="1"/>
  <c r="AK1957" i="1"/>
  <c r="AJ1957" i="1"/>
  <c r="AD1957" i="1"/>
  <c r="AE1957" i="1" s="1"/>
  <c r="Z1957" i="1"/>
  <c r="AB1957" i="1" s="1"/>
  <c r="X1957" i="1"/>
  <c r="W1957" i="1"/>
  <c r="V1957" i="1"/>
  <c r="U1957" i="1"/>
  <c r="O1957" i="1"/>
  <c r="AN1956" i="1"/>
  <c r="AK1956" i="1"/>
  <c r="AJ1956" i="1"/>
  <c r="X1956" i="1"/>
  <c r="W1956" i="1"/>
  <c r="V1956" i="1"/>
  <c r="Z1956" i="1" s="1"/>
  <c r="U1956" i="1"/>
  <c r="O1956" i="1"/>
  <c r="AD1956" i="1" s="1"/>
  <c r="AE1956" i="1" s="1"/>
  <c r="AN1955" i="1"/>
  <c r="AK1955" i="1"/>
  <c r="AJ1955" i="1"/>
  <c r="AD1955" i="1"/>
  <c r="AE1955" i="1" s="1"/>
  <c r="Z1955" i="1"/>
  <c r="AB1955" i="1" s="1"/>
  <c r="X1955" i="1"/>
  <c r="W1955" i="1"/>
  <c r="V1955" i="1"/>
  <c r="U1955" i="1"/>
  <c r="O1955" i="1"/>
  <c r="AN1954" i="1"/>
  <c r="AK1954" i="1"/>
  <c r="AJ1954" i="1"/>
  <c r="X1954" i="1"/>
  <c r="W1954" i="1"/>
  <c r="V1954" i="1"/>
  <c r="Z1954" i="1" s="1"/>
  <c r="U1954" i="1"/>
  <c r="O1954" i="1"/>
  <c r="AD1954" i="1" s="1"/>
  <c r="AE1954" i="1" s="1"/>
  <c r="AN1953" i="1"/>
  <c r="AK1953" i="1"/>
  <c r="AJ1953" i="1"/>
  <c r="AD1953" i="1"/>
  <c r="AE1953" i="1" s="1"/>
  <c r="Z1953" i="1"/>
  <c r="AB1953" i="1" s="1"/>
  <c r="X1953" i="1"/>
  <c r="W1953" i="1"/>
  <c r="V1953" i="1"/>
  <c r="U1953" i="1"/>
  <c r="O1953" i="1"/>
  <c r="AN1952" i="1"/>
  <c r="AK1952" i="1"/>
  <c r="AJ1952" i="1"/>
  <c r="X1952" i="1"/>
  <c r="W1952" i="1"/>
  <c r="V1952" i="1"/>
  <c r="Z1952" i="1" s="1"/>
  <c r="U1952" i="1"/>
  <c r="O1952" i="1"/>
  <c r="AD1952" i="1" s="1"/>
  <c r="AE1952" i="1" s="1"/>
  <c r="AN1951" i="1"/>
  <c r="AK1951" i="1"/>
  <c r="AJ1951" i="1"/>
  <c r="AD1951" i="1"/>
  <c r="AE1951" i="1" s="1"/>
  <c r="Z1951" i="1"/>
  <c r="AB1951" i="1" s="1"/>
  <c r="X1951" i="1"/>
  <c r="W1951" i="1"/>
  <c r="V1951" i="1"/>
  <c r="U1951" i="1"/>
  <c r="O1951" i="1"/>
  <c r="AN1950" i="1"/>
  <c r="AK1950" i="1"/>
  <c r="AJ1950" i="1"/>
  <c r="X1950" i="1"/>
  <c r="W1950" i="1"/>
  <c r="V1950" i="1"/>
  <c r="Z1950" i="1" s="1"/>
  <c r="U1950" i="1"/>
  <c r="O1950" i="1"/>
  <c r="AD1950" i="1" s="1"/>
  <c r="AE1950" i="1" s="1"/>
  <c r="AN1949" i="1"/>
  <c r="AK1949" i="1"/>
  <c r="AJ1949" i="1"/>
  <c r="AD1949" i="1"/>
  <c r="AE1949" i="1" s="1"/>
  <c r="Z1949" i="1"/>
  <c r="AB1949" i="1" s="1"/>
  <c r="X1949" i="1"/>
  <c r="W1949" i="1"/>
  <c r="V1949" i="1"/>
  <c r="U1949" i="1"/>
  <c r="O1949" i="1"/>
  <c r="AN1948" i="1"/>
  <c r="AK1948" i="1"/>
  <c r="AJ1948" i="1"/>
  <c r="X1948" i="1"/>
  <c r="W1948" i="1"/>
  <c r="V1948" i="1"/>
  <c r="Z1948" i="1" s="1"/>
  <c r="U1948" i="1"/>
  <c r="O1948" i="1"/>
  <c r="AD1948" i="1" s="1"/>
  <c r="AE1948" i="1" s="1"/>
  <c r="AN1947" i="1"/>
  <c r="AK1947" i="1"/>
  <c r="AJ1947" i="1"/>
  <c r="AD1947" i="1"/>
  <c r="AE1947" i="1" s="1"/>
  <c r="Z1947" i="1"/>
  <c r="AB1947" i="1" s="1"/>
  <c r="X1947" i="1"/>
  <c r="W1947" i="1"/>
  <c r="V1947" i="1"/>
  <c r="U1947" i="1"/>
  <c r="O1947" i="1"/>
  <c r="AN1946" i="1"/>
  <c r="AK1946" i="1"/>
  <c r="AJ1946" i="1"/>
  <c r="X1946" i="1"/>
  <c r="W1946" i="1"/>
  <c r="V1946" i="1"/>
  <c r="Z1946" i="1" s="1"/>
  <c r="U1946" i="1"/>
  <c r="O1946" i="1"/>
  <c r="AD1946" i="1" s="1"/>
  <c r="AE1946" i="1" s="1"/>
  <c r="AN1945" i="1"/>
  <c r="AK1945" i="1"/>
  <c r="AJ1945" i="1"/>
  <c r="AD1945" i="1"/>
  <c r="AE1945" i="1" s="1"/>
  <c r="Z1945" i="1"/>
  <c r="AB1945" i="1" s="1"/>
  <c r="X1945" i="1"/>
  <c r="W1945" i="1"/>
  <c r="V1945" i="1"/>
  <c r="U1945" i="1"/>
  <c r="O1945" i="1"/>
  <c r="AN1944" i="1"/>
  <c r="AK1944" i="1"/>
  <c r="AJ1944" i="1"/>
  <c r="X1944" i="1"/>
  <c r="W1944" i="1"/>
  <c r="V1944" i="1"/>
  <c r="Z1944" i="1" s="1"/>
  <c r="U1944" i="1"/>
  <c r="O1944" i="1"/>
  <c r="AD1944" i="1" s="1"/>
  <c r="AE1944" i="1" s="1"/>
  <c r="AN1943" i="1"/>
  <c r="AK1943" i="1"/>
  <c r="AJ1943" i="1"/>
  <c r="AD1943" i="1"/>
  <c r="AE1943" i="1" s="1"/>
  <c r="Z1943" i="1"/>
  <c r="AB1943" i="1" s="1"/>
  <c r="X1943" i="1"/>
  <c r="W1943" i="1"/>
  <c r="V1943" i="1"/>
  <c r="U1943" i="1"/>
  <c r="O1943" i="1"/>
  <c r="AN1942" i="1"/>
  <c r="AK1942" i="1"/>
  <c r="AJ1942" i="1"/>
  <c r="X1942" i="1"/>
  <c r="W1942" i="1"/>
  <c r="V1942" i="1"/>
  <c r="Z1942" i="1" s="1"/>
  <c r="U1942" i="1"/>
  <c r="O1942" i="1"/>
  <c r="AD1942" i="1" s="1"/>
  <c r="AE1942" i="1" s="1"/>
  <c r="AN1941" i="1"/>
  <c r="AK1941" i="1"/>
  <c r="AJ1941" i="1"/>
  <c r="AD1941" i="1"/>
  <c r="AE1941" i="1" s="1"/>
  <c r="Z1941" i="1"/>
  <c r="AB1941" i="1" s="1"/>
  <c r="X1941" i="1"/>
  <c r="W1941" i="1"/>
  <c r="V1941" i="1"/>
  <c r="U1941" i="1"/>
  <c r="O1941" i="1"/>
  <c r="AN1940" i="1"/>
  <c r="AK1940" i="1"/>
  <c r="AJ1940" i="1"/>
  <c r="X1940" i="1"/>
  <c r="W1940" i="1"/>
  <c r="V1940" i="1"/>
  <c r="Z1940" i="1" s="1"/>
  <c r="U1940" i="1"/>
  <c r="O1940" i="1"/>
  <c r="AD1940" i="1" s="1"/>
  <c r="AE1940" i="1" s="1"/>
  <c r="AN1939" i="1"/>
  <c r="AK1939" i="1"/>
  <c r="AJ1939" i="1"/>
  <c r="AD1939" i="1"/>
  <c r="AE1939" i="1" s="1"/>
  <c r="Z1939" i="1"/>
  <c r="AB1939" i="1" s="1"/>
  <c r="X1939" i="1"/>
  <c r="W1939" i="1"/>
  <c r="V1939" i="1"/>
  <c r="U1939" i="1"/>
  <c r="O1939" i="1"/>
  <c r="AN1938" i="1"/>
  <c r="AK1938" i="1"/>
  <c r="AJ1938" i="1"/>
  <c r="X1938" i="1"/>
  <c r="W1938" i="1"/>
  <c r="V1938" i="1"/>
  <c r="Z1938" i="1" s="1"/>
  <c r="U1938" i="1"/>
  <c r="O1938" i="1"/>
  <c r="AD1938" i="1" s="1"/>
  <c r="AE1938" i="1" s="1"/>
  <c r="AN1937" i="1"/>
  <c r="AK1937" i="1"/>
  <c r="AJ1937" i="1"/>
  <c r="AD1937" i="1"/>
  <c r="AE1937" i="1" s="1"/>
  <c r="Z1937" i="1"/>
  <c r="AB1937" i="1" s="1"/>
  <c r="X1937" i="1"/>
  <c r="W1937" i="1"/>
  <c r="V1937" i="1"/>
  <c r="U1937" i="1"/>
  <c r="O1937" i="1"/>
  <c r="AN1936" i="1"/>
  <c r="AK1936" i="1"/>
  <c r="AJ1936" i="1"/>
  <c r="X1936" i="1"/>
  <c r="W1936" i="1"/>
  <c r="V1936" i="1"/>
  <c r="Z1936" i="1" s="1"/>
  <c r="U1936" i="1"/>
  <c r="O1936" i="1"/>
  <c r="AD1936" i="1" s="1"/>
  <c r="AE1936" i="1" s="1"/>
  <c r="AN1935" i="1"/>
  <c r="AK1935" i="1"/>
  <c r="AJ1935" i="1"/>
  <c r="AD1935" i="1"/>
  <c r="AE1935" i="1" s="1"/>
  <c r="Z1935" i="1"/>
  <c r="AB1935" i="1" s="1"/>
  <c r="X1935" i="1"/>
  <c r="W1935" i="1"/>
  <c r="V1935" i="1"/>
  <c r="U1935" i="1"/>
  <c r="O1935" i="1"/>
  <c r="AN1934" i="1"/>
  <c r="AK1934" i="1"/>
  <c r="AJ1934" i="1"/>
  <c r="X1934" i="1"/>
  <c r="W1934" i="1"/>
  <c r="V1934" i="1"/>
  <c r="Z1934" i="1" s="1"/>
  <c r="U1934" i="1"/>
  <c r="O1934" i="1"/>
  <c r="AD1934" i="1" s="1"/>
  <c r="AE1934" i="1" s="1"/>
  <c r="AN1933" i="1"/>
  <c r="AK1933" i="1"/>
  <c r="AJ1933" i="1"/>
  <c r="AD1933" i="1"/>
  <c r="AE1933" i="1" s="1"/>
  <c r="Z1933" i="1"/>
  <c r="AB1933" i="1" s="1"/>
  <c r="X1933" i="1"/>
  <c r="W1933" i="1"/>
  <c r="V1933" i="1"/>
  <c r="U1933" i="1"/>
  <c r="O1933" i="1"/>
  <c r="AN1932" i="1"/>
  <c r="AK1932" i="1"/>
  <c r="AJ1932" i="1"/>
  <c r="X1932" i="1"/>
  <c r="W1932" i="1"/>
  <c r="V1932" i="1"/>
  <c r="Z1932" i="1" s="1"/>
  <c r="U1932" i="1"/>
  <c r="O1932" i="1"/>
  <c r="AD1932" i="1" s="1"/>
  <c r="AE1932" i="1" s="1"/>
  <c r="AN1931" i="1"/>
  <c r="AK1931" i="1"/>
  <c r="AJ1931" i="1"/>
  <c r="AD1931" i="1"/>
  <c r="AE1931" i="1" s="1"/>
  <c r="Z1931" i="1"/>
  <c r="AB1931" i="1" s="1"/>
  <c r="X1931" i="1"/>
  <c r="W1931" i="1"/>
  <c r="V1931" i="1"/>
  <c r="U1931" i="1"/>
  <c r="O1931" i="1"/>
  <c r="AN1930" i="1"/>
  <c r="AK1930" i="1"/>
  <c r="AJ1930" i="1"/>
  <c r="X1930" i="1"/>
  <c r="W1930" i="1"/>
  <c r="V1930" i="1"/>
  <c r="Z1930" i="1" s="1"/>
  <c r="U1930" i="1"/>
  <c r="O1930" i="1"/>
  <c r="AD1930" i="1" s="1"/>
  <c r="AE1930" i="1" s="1"/>
  <c r="AN1929" i="1"/>
  <c r="AK1929" i="1"/>
  <c r="AJ1929" i="1"/>
  <c r="AD1929" i="1"/>
  <c r="AE1929" i="1" s="1"/>
  <c r="Z1929" i="1"/>
  <c r="AB1929" i="1" s="1"/>
  <c r="X1929" i="1"/>
  <c r="W1929" i="1"/>
  <c r="V1929" i="1"/>
  <c r="U1929" i="1"/>
  <c r="O1929" i="1"/>
  <c r="AN1928" i="1"/>
  <c r="AK1928" i="1"/>
  <c r="AJ1928" i="1"/>
  <c r="X1928" i="1"/>
  <c r="W1928" i="1"/>
  <c r="V1928" i="1"/>
  <c r="Z1928" i="1" s="1"/>
  <c r="U1928" i="1"/>
  <c r="O1928" i="1"/>
  <c r="AD1928" i="1" s="1"/>
  <c r="AE1928" i="1" s="1"/>
  <c r="AN1927" i="1"/>
  <c r="AK1927" i="1"/>
  <c r="AJ1927" i="1"/>
  <c r="AD1927" i="1"/>
  <c r="AE1927" i="1" s="1"/>
  <c r="Z1927" i="1"/>
  <c r="AB1927" i="1" s="1"/>
  <c r="X1927" i="1"/>
  <c r="W1927" i="1"/>
  <c r="V1927" i="1"/>
  <c r="U1927" i="1"/>
  <c r="O1927" i="1"/>
  <c r="AN1926" i="1"/>
  <c r="AK1926" i="1"/>
  <c r="AJ1926" i="1"/>
  <c r="X1926" i="1"/>
  <c r="W1926" i="1"/>
  <c r="V1926" i="1"/>
  <c r="Z1926" i="1" s="1"/>
  <c r="U1926" i="1"/>
  <c r="O1926" i="1"/>
  <c r="AD1926" i="1" s="1"/>
  <c r="AE1926" i="1" s="1"/>
  <c r="AN1925" i="1"/>
  <c r="AK1925" i="1"/>
  <c r="AJ1925" i="1"/>
  <c r="AD1925" i="1"/>
  <c r="AE1925" i="1" s="1"/>
  <c r="Z1925" i="1"/>
  <c r="AB1925" i="1" s="1"/>
  <c r="X1925" i="1"/>
  <c r="W1925" i="1"/>
  <c r="V1925" i="1"/>
  <c r="U1925" i="1"/>
  <c r="O1925" i="1"/>
  <c r="AN1924" i="1"/>
  <c r="AK1924" i="1"/>
  <c r="AJ1924" i="1"/>
  <c r="X1924" i="1"/>
  <c r="W1924" i="1"/>
  <c r="V1924" i="1"/>
  <c r="Z1924" i="1" s="1"/>
  <c r="U1924" i="1"/>
  <c r="O1924" i="1"/>
  <c r="AD1924" i="1" s="1"/>
  <c r="AE1924" i="1" s="1"/>
  <c r="AN1923" i="1"/>
  <c r="AK1923" i="1"/>
  <c r="AJ1923" i="1"/>
  <c r="AD1923" i="1"/>
  <c r="AE1923" i="1" s="1"/>
  <c r="Z1923" i="1"/>
  <c r="AB1923" i="1" s="1"/>
  <c r="X1923" i="1"/>
  <c r="W1923" i="1"/>
  <c r="V1923" i="1"/>
  <c r="U1923" i="1"/>
  <c r="O1923" i="1"/>
  <c r="AN1922" i="1"/>
  <c r="AK1922" i="1"/>
  <c r="AJ1922" i="1"/>
  <c r="X1922" i="1"/>
  <c r="W1922" i="1"/>
  <c r="V1922" i="1"/>
  <c r="Z1922" i="1" s="1"/>
  <c r="U1922" i="1"/>
  <c r="O1922" i="1"/>
  <c r="AD1922" i="1" s="1"/>
  <c r="AE1922" i="1" s="1"/>
  <c r="AN1921" i="1"/>
  <c r="AK1921" i="1"/>
  <c r="AJ1921" i="1"/>
  <c r="AD1921" i="1"/>
  <c r="AE1921" i="1" s="1"/>
  <c r="Z1921" i="1"/>
  <c r="AB1921" i="1" s="1"/>
  <c r="X1921" i="1"/>
  <c r="W1921" i="1"/>
  <c r="V1921" i="1"/>
  <c r="U1921" i="1"/>
  <c r="O1921" i="1"/>
  <c r="AN1920" i="1"/>
  <c r="AK1920" i="1"/>
  <c r="AJ1920" i="1"/>
  <c r="X1920" i="1"/>
  <c r="W1920" i="1"/>
  <c r="V1920" i="1"/>
  <c r="Z1920" i="1" s="1"/>
  <c r="U1920" i="1"/>
  <c r="O1920" i="1"/>
  <c r="AD1920" i="1" s="1"/>
  <c r="AE1920" i="1" s="1"/>
  <c r="AN1919" i="1"/>
  <c r="AK1919" i="1"/>
  <c r="AJ1919" i="1"/>
  <c r="AD1919" i="1"/>
  <c r="AE1919" i="1" s="1"/>
  <c r="Z1919" i="1"/>
  <c r="AB1919" i="1" s="1"/>
  <c r="X1919" i="1"/>
  <c r="W1919" i="1"/>
  <c r="V1919" i="1"/>
  <c r="U1919" i="1"/>
  <c r="O1919" i="1"/>
  <c r="AN1918" i="1"/>
  <c r="AK1918" i="1"/>
  <c r="AJ1918" i="1"/>
  <c r="X1918" i="1"/>
  <c r="W1918" i="1"/>
  <c r="V1918" i="1"/>
  <c r="Z1918" i="1" s="1"/>
  <c r="U1918" i="1"/>
  <c r="O1918" i="1"/>
  <c r="AD1918" i="1" s="1"/>
  <c r="AE1918" i="1" s="1"/>
  <c r="AN1917" i="1"/>
  <c r="AK1917" i="1"/>
  <c r="AJ1917" i="1"/>
  <c r="AD1917" i="1"/>
  <c r="AE1917" i="1" s="1"/>
  <c r="Z1917" i="1"/>
  <c r="AB1917" i="1" s="1"/>
  <c r="X1917" i="1"/>
  <c r="W1917" i="1"/>
  <c r="V1917" i="1"/>
  <c r="U1917" i="1"/>
  <c r="O1917" i="1"/>
  <c r="AN1916" i="1"/>
  <c r="AK1916" i="1"/>
  <c r="AJ1916" i="1"/>
  <c r="X1916" i="1"/>
  <c r="W1916" i="1"/>
  <c r="V1916" i="1"/>
  <c r="Z1916" i="1" s="1"/>
  <c r="U1916" i="1"/>
  <c r="O1916" i="1"/>
  <c r="AD1916" i="1" s="1"/>
  <c r="AE1916" i="1" s="1"/>
  <c r="AN1915" i="1"/>
  <c r="AK1915" i="1"/>
  <c r="AJ1915" i="1"/>
  <c r="AD1915" i="1"/>
  <c r="AE1915" i="1" s="1"/>
  <c r="Z1915" i="1"/>
  <c r="AB1915" i="1" s="1"/>
  <c r="X1915" i="1"/>
  <c r="W1915" i="1"/>
  <c r="V1915" i="1"/>
  <c r="U1915" i="1"/>
  <c r="O1915" i="1"/>
  <c r="AN1914" i="1"/>
  <c r="AK1914" i="1"/>
  <c r="AJ1914" i="1"/>
  <c r="X1914" i="1"/>
  <c r="W1914" i="1"/>
  <c r="V1914" i="1"/>
  <c r="Z1914" i="1" s="1"/>
  <c r="U1914" i="1"/>
  <c r="O1914" i="1"/>
  <c r="AD1914" i="1" s="1"/>
  <c r="AE1914" i="1" s="1"/>
  <c r="AN1913" i="1"/>
  <c r="AK1913" i="1"/>
  <c r="AJ1913" i="1"/>
  <c r="AD1913" i="1"/>
  <c r="AE1913" i="1" s="1"/>
  <c r="Z1913" i="1"/>
  <c r="AB1913" i="1" s="1"/>
  <c r="X1913" i="1"/>
  <c r="W1913" i="1"/>
  <c r="V1913" i="1"/>
  <c r="U1913" i="1"/>
  <c r="O1913" i="1"/>
  <c r="AN1912" i="1"/>
  <c r="AK1912" i="1"/>
  <c r="AJ1912" i="1"/>
  <c r="X1912" i="1"/>
  <c r="W1912" i="1"/>
  <c r="V1912" i="1"/>
  <c r="Z1912" i="1" s="1"/>
  <c r="U1912" i="1"/>
  <c r="O1912" i="1"/>
  <c r="AD1912" i="1" s="1"/>
  <c r="AE1912" i="1" s="1"/>
  <c r="AN1911" i="1"/>
  <c r="AK1911" i="1"/>
  <c r="AJ1911" i="1"/>
  <c r="AD1911" i="1"/>
  <c r="AE1911" i="1" s="1"/>
  <c r="Z1911" i="1"/>
  <c r="AB1911" i="1" s="1"/>
  <c r="X1911" i="1"/>
  <c r="W1911" i="1"/>
  <c r="V1911" i="1"/>
  <c r="U1911" i="1"/>
  <c r="O1911" i="1"/>
  <c r="AN1910" i="1"/>
  <c r="AK1910" i="1"/>
  <c r="AJ1910" i="1"/>
  <c r="X1910" i="1"/>
  <c r="W1910" i="1"/>
  <c r="V1910" i="1"/>
  <c r="Z1910" i="1" s="1"/>
  <c r="U1910" i="1"/>
  <c r="O1910" i="1"/>
  <c r="AD1910" i="1" s="1"/>
  <c r="AE1910" i="1" s="1"/>
  <c r="AN1909" i="1"/>
  <c r="AK1909" i="1"/>
  <c r="AJ1909" i="1"/>
  <c r="AD1909" i="1"/>
  <c r="AE1909" i="1" s="1"/>
  <c r="Z1909" i="1"/>
  <c r="AB1909" i="1" s="1"/>
  <c r="X1909" i="1"/>
  <c r="W1909" i="1"/>
  <c r="V1909" i="1"/>
  <c r="U1909" i="1"/>
  <c r="O1909" i="1"/>
  <c r="AN1908" i="1"/>
  <c r="AK1908" i="1"/>
  <c r="AJ1908" i="1"/>
  <c r="X1908" i="1"/>
  <c r="W1908" i="1"/>
  <c r="V1908" i="1"/>
  <c r="Z1908" i="1" s="1"/>
  <c r="U1908" i="1"/>
  <c r="O1908" i="1"/>
  <c r="AD1908" i="1" s="1"/>
  <c r="AE1908" i="1" s="1"/>
  <c r="AN1907" i="1"/>
  <c r="AK1907" i="1"/>
  <c r="AJ1907" i="1"/>
  <c r="AD1907" i="1"/>
  <c r="AE1907" i="1" s="1"/>
  <c r="Z1907" i="1"/>
  <c r="AB1907" i="1" s="1"/>
  <c r="X1907" i="1"/>
  <c r="W1907" i="1"/>
  <c r="V1907" i="1"/>
  <c r="U1907" i="1"/>
  <c r="O1907" i="1"/>
  <c r="AN1906" i="1"/>
  <c r="AK1906" i="1"/>
  <c r="AJ1906" i="1"/>
  <c r="X1906" i="1"/>
  <c r="W1906" i="1"/>
  <c r="V1906" i="1"/>
  <c r="Z1906" i="1" s="1"/>
  <c r="U1906" i="1"/>
  <c r="O1906" i="1"/>
  <c r="AD1906" i="1" s="1"/>
  <c r="AE1906" i="1" s="1"/>
  <c r="AN1905" i="1"/>
  <c r="AK1905" i="1"/>
  <c r="AJ1905" i="1"/>
  <c r="AD1905" i="1"/>
  <c r="AE1905" i="1" s="1"/>
  <c r="Z1905" i="1"/>
  <c r="AB1905" i="1" s="1"/>
  <c r="X1905" i="1"/>
  <c r="W1905" i="1"/>
  <c r="V1905" i="1"/>
  <c r="U1905" i="1"/>
  <c r="O1905" i="1"/>
  <c r="AN1904" i="1"/>
  <c r="AK1904" i="1"/>
  <c r="AJ1904" i="1"/>
  <c r="X1904" i="1"/>
  <c r="W1904" i="1"/>
  <c r="V1904" i="1"/>
  <c r="Z1904" i="1" s="1"/>
  <c r="U1904" i="1"/>
  <c r="O1904" i="1"/>
  <c r="AD1904" i="1" s="1"/>
  <c r="AE1904" i="1" s="1"/>
  <c r="AN1903" i="1"/>
  <c r="AK1903" i="1"/>
  <c r="AJ1903" i="1"/>
  <c r="AD1903" i="1"/>
  <c r="AE1903" i="1" s="1"/>
  <c r="Z1903" i="1"/>
  <c r="AB1903" i="1" s="1"/>
  <c r="X1903" i="1"/>
  <c r="W1903" i="1"/>
  <c r="V1903" i="1"/>
  <c r="U1903" i="1"/>
  <c r="O1903" i="1"/>
  <c r="AN1902" i="1"/>
  <c r="AK1902" i="1"/>
  <c r="AJ1902" i="1"/>
  <c r="X1902" i="1"/>
  <c r="W1902" i="1"/>
  <c r="V1902" i="1"/>
  <c r="Z1902" i="1" s="1"/>
  <c r="U1902" i="1"/>
  <c r="O1902" i="1"/>
  <c r="AD1902" i="1" s="1"/>
  <c r="AE1902" i="1" s="1"/>
  <c r="AN1901" i="1"/>
  <c r="AK1901" i="1"/>
  <c r="AJ1901" i="1"/>
  <c r="AD1901" i="1"/>
  <c r="AE1901" i="1" s="1"/>
  <c r="Z1901" i="1"/>
  <c r="AB1901" i="1" s="1"/>
  <c r="X1901" i="1"/>
  <c r="W1901" i="1"/>
  <c r="V1901" i="1"/>
  <c r="U1901" i="1"/>
  <c r="O1901" i="1"/>
  <c r="AN1900" i="1"/>
  <c r="AK1900" i="1"/>
  <c r="AJ1900" i="1"/>
  <c r="X1900" i="1"/>
  <c r="W1900" i="1"/>
  <c r="V1900" i="1"/>
  <c r="Z1900" i="1" s="1"/>
  <c r="U1900" i="1"/>
  <c r="O1900" i="1"/>
  <c r="AD1900" i="1" s="1"/>
  <c r="AE1900" i="1" s="1"/>
  <c r="AN1899" i="1"/>
  <c r="AK1899" i="1"/>
  <c r="AJ1899" i="1"/>
  <c r="AD1899" i="1"/>
  <c r="AE1899" i="1" s="1"/>
  <c r="Z1899" i="1"/>
  <c r="AB1899" i="1" s="1"/>
  <c r="X1899" i="1"/>
  <c r="W1899" i="1"/>
  <c r="V1899" i="1"/>
  <c r="U1899" i="1"/>
  <c r="O1899" i="1"/>
  <c r="AN1898" i="1"/>
  <c r="AK1898" i="1"/>
  <c r="AJ1898" i="1"/>
  <c r="X1898" i="1"/>
  <c r="W1898" i="1"/>
  <c r="V1898" i="1"/>
  <c r="Z1898" i="1" s="1"/>
  <c r="U1898" i="1"/>
  <c r="O1898" i="1"/>
  <c r="AD1898" i="1" s="1"/>
  <c r="AE1898" i="1" s="1"/>
  <c r="AN1897" i="1"/>
  <c r="AK1897" i="1"/>
  <c r="AJ1897" i="1"/>
  <c r="AD1897" i="1"/>
  <c r="AE1897" i="1" s="1"/>
  <c r="Z1897" i="1"/>
  <c r="AB1897" i="1" s="1"/>
  <c r="X1897" i="1"/>
  <c r="W1897" i="1"/>
  <c r="V1897" i="1"/>
  <c r="U1897" i="1"/>
  <c r="O1897" i="1"/>
  <c r="AN1896" i="1"/>
  <c r="AK1896" i="1"/>
  <c r="AJ1896" i="1"/>
  <c r="X1896" i="1"/>
  <c r="W1896" i="1"/>
  <c r="V1896" i="1"/>
  <c r="Z1896" i="1" s="1"/>
  <c r="U1896" i="1"/>
  <c r="O1896" i="1"/>
  <c r="AD1896" i="1" s="1"/>
  <c r="AE1896" i="1" s="1"/>
  <c r="AN1895" i="1"/>
  <c r="AK1895" i="1"/>
  <c r="AJ1895" i="1"/>
  <c r="AD1895" i="1"/>
  <c r="AE1895" i="1" s="1"/>
  <c r="Z1895" i="1"/>
  <c r="AB1895" i="1" s="1"/>
  <c r="X1895" i="1"/>
  <c r="W1895" i="1"/>
  <c r="V1895" i="1"/>
  <c r="U1895" i="1"/>
  <c r="O1895" i="1"/>
  <c r="AN1894" i="1"/>
  <c r="AK1894" i="1"/>
  <c r="AJ1894" i="1"/>
  <c r="X1894" i="1"/>
  <c r="W1894" i="1"/>
  <c r="V1894" i="1"/>
  <c r="Z1894" i="1" s="1"/>
  <c r="U1894" i="1"/>
  <c r="O1894" i="1"/>
  <c r="AD1894" i="1" s="1"/>
  <c r="AE1894" i="1" s="1"/>
  <c r="AN1893" i="1"/>
  <c r="AK1893" i="1"/>
  <c r="AJ1893" i="1"/>
  <c r="AD1893" i="1"/>
  <c r="AE1893" i="1" s="1"/>
  <c r="Z1893" i="1"/>
  <c r="AB1893" i="1" s="1"/>
  <c r="X1893" i="1"/>
  <c r="W1893" i="1"/>
  <c r="V1893" i="1"/>
  <c r="U1893" i="1"/>
  <c r="O1893" i="1"/>
  <c r="AN1892" i="1"/>
  <c r="AK1892" i="1"/>
  <c r="AJ1892" i="1"/>
  <c r="X1892" i="1"/>
  <c r="W1892" i="1"/>
  <c r="V1892" i="1"/>
  <c r="Z1892" i="1" s="1"/>
  <c r="U1892" i="1"/>
  <c r="O1892" i="1"/>
  <c r="AD1892" i="1" s="1"/>
  <c r="AE1892" i="1" s="1"/>
  <c r="AN1891" i="1"/>
  <c r="AK1891" i="1"/>
  <c r="AJ1891" i="1"/>
  <c r="AD1891" i="1"/>
  <c r="AE1891" i="1" s="1"/>
  <c r="Z1891" i="1"/>
  <c r="AB1891" i="1" s="1"/>
  <c r="X1891" i="1"/>
  <c r="W1891" i="1"/>
  <c r="V1891" i="1"/>
  <c r="U1891" i="1"/>
  <c r="O1891" i="1"/>
  <c r="AN1890" i="1"/>
  <c r="AK1890" i="1"/>
  <c r="AJ1890" i="1"/>
  <c r="X1890" i="1"/>
  <c r="W1890" i="1"/>
  <c r="V1890" i="1"/>
  <c r="Z1890" i="1" s="1"/>
  <c r="U1890" i="1"/>
  <c r="O1890" i="1"/>
  <c r="AD1890" i="1" s="1"/>
  <c r="AE1890" i="1" s="1"/>
  <c r="AN1889" i="1"/>
  <c r="AK1889" i="1"/>
  <c r="AJ1889" i="1"/>
  <c r="AD1889" i="1"/>
  <c r="AE1889" i="1" s="1"/>
  <c r="Z1889" i="1"/>
  <c r="AB1889" i="1" s="1"/>
  <c r="X1889" i="1"/>
  <c r="W1889" i="1"/>
  <c r="V1889" i="1"/>
  <c r="U1889" i="1"/>
  <c r="O1889" i="1"/>
  <c r="AN1888" i="1"/>
  <c r="AK1888" i="1"/>
  <c r="AJ1888" i="1"/>
  <c r="X1888" i="1"/>
  <c r="W1888" i="1"/>
  <c r="V1888" i="1"/>
  <c r="Z1888" i="1" s="1"/>
  <c r="U1888" i="1"/>
  <c r="O1888" i="1"/>
  <c r="AD1888" i="1" s="1"/>
  <c r="AE1888" i="1" s="1"/>
  <c r="AN1887" i="1"/>
  <c r="AK1887" i="1"/>
  <c r="AJ1887" i="1"/>
  <c r="AD1887" i="1"/>
  <c r="AE1887" i="1" s="1"/>
  <c r="Z1887" i="1"/>
  <c r="AB1887" i="1" s="1"/>
  <c r="X1887" i="1"/>
  <c r="W1887" i="1"/>
  <c r="V1887" i="1"/>
  <c r="U1887" i="1"/>
  <c r="O1887" i="1"/>
  <c r="AN1886" i="1"/>
  <c r="AK1886" i="1"/>
  <c r="AJ1886" i="1"/>
  <c r="X1886" i="1"/>
  <c r="W1886" i="1"/>
  <c r="V1886" i="1"/>
  <c r="Z1886" i="1" s="1"/>
  <c r="U1886" i="1"/>
  <c r="O1886" i="1"/>
  <c r="AD1886" i="1" s="1"/>
  <c r="AE1886" i="1" s="1"/>
  <c r="AN1885" i="1"/>
  <c r="AK1885" i="1"/>
  <c r="AJ1885" i="1"/>
  <c r="AD1885" i="1"/>
  <c r="AE1885" i="1" s="1"/>
  <c r="Z1885" i="1"/>
  <c r="AB1885" i="1" s="1"/>
  <c r="X1885" i="1"/>
  <c r="W1885" i="1"/>
  <c r="V1885" i="1"/>
  <c r="U1885" i="1"/>
  <c r="O1885" i="1"/>
  <c r="AN1884" i="1"/>
  <c r="AK1884" i="1"/>
  <c r="AJ1884" i="1"/>
  <c r="X1884" i="1"/>
  <c r="W1884" i="1"/>
  <c r="V1884" i="1"/>
  <c r="Z1884" i="1" s="1"/>
  <c r="U1884" i="1"/>
  <c r="O1884" i="1"/>
  <c r="AD1884" i="1" s="1"/>
  <c r="AE1884" i="1" s="1"/>
  <c r="AN1883" i="1"/>
  <c r="AK1883" i="1"/>
  <c r="AJ1883" i="1"/>
  <c r="AD1883" i="1"/>
  <c r="AE1883" i="1" s="1"/>
  <c r="Z1883" i="1"/>
  <c r="AB1883" i="1" s="1"/>
  <c r="X1883" i="1"/>
  <c r="W1883" i="1"/>
  <c r="V1883" i="1"/>
  <c r="U1883" i="1"/>
  <c r="O1883" i="1"/>
  <c r="AN1882" i="1"/>
  <c r="AK1882" i="1"/>
  <c r="AJ1882" i="1"/>
  <c r="X1882" i="1"/>
  <c r="W1882" i="1"/>
  <c r="V1882" i="1"/>
  <c r="Z1882" i="1" s="1"/>
  <c r="U1882" i="1"/>
  <c r="O1882" i="1"/>
  <c r="AD1882" i="1" s="1"/>
  <c r="AE1882" i="1" s="1"/>
  <c r="AN1881" i="1"/>
  <c r="AK1881" i="1"/>
  <c r="AJ1881" i="1"/>
  <c r="AD1881" i="1"/>
  <c r="AE1881" i="1" s="1"/>
  <c r="Z1881" i="1"/>
  <c r="AB1881" i="1" s="1"/>
  <c r="X1881" i="1"/>
  <c r="W1881" i="1"/>
  <c r="V1881" i="1"/>
  <c r="U1881" i="1"/>
  <c r="O1881" i="1"/>
  <c r="AN1880" i="1"/>
  <c r="AK1880" i="1"/>
  <c r="AJ1880" i="1"/>
  <c r="X1880" i="1"/>
  <c r="W1880" i="1"/>
  <c r="V1880" i="1"/>
  <c r="Z1880" i="1" s="1"/>
  <c r="U1880" i="1"/>
  <c r="O1880" i="1"/>
  <c r="AD1880" i="1" s="1"/>
  <c r="AE1880" i="1" s="1"/>
  <c r="AN1879" i="1"/>
  <c r="AK1879" i="1"/>
  <c r="AJ1879" i="1"/>
  <c r="AD1879" i="1"/>
  <c r="AE1879" i="1" s="1"/>
  <c r="Z1879" i="1"/>
  <c r="AB1879" i="1" s="1"/>
  <c r="X1879" i="1"/>
  <c r="W1879" i="1"/>
  <c r="V1879" i="1"/>
  <c r="U1879" i="1"/>
  <c r="O1879" i="1"/>
  <c r="AN1878" i="1"/>
  <c r="AK1878" i="1"/>
  <c r="AJ1878" i="1"/>
  <c r="X1878" i="1"/>
  <c r="W1878" i="1"/>
  <c r="V1878" i="1"/>
  <c r="Z1878" i="1" s="1"/>
  <c r="U1878" i="1"/>
  <c r="O1878" i="1"/>
  <c r="AD1878" i="1" s="1"/>
  <c r="AE1878" i="1" s="1"/>
  <c r="AN1877" i="1"/>
  <c r="AK1877" i="1"/>
  <c r="AJ1877" i="1"/>
  <c r="AD1877" i="1"/>
  <c r="AE1877" i="1" s="1"/>
  <c r="Z1877" i="1"/>
  <c r="AB1877" i="1" s="1"/>
  <c r="X1877" i="1"/>
  <c r="W1877" i="1"/>
  <c r="V1877" i="1"/>
  <c r="U1877" i="1"/>
  <c r="O1877" i="1"/>
  <c r="AN1876" i="1"/>
  <c r="AK1876" i="1"/>
  <c r="AJ1876" i="1"/>
  <c r="X1876" i="1"/>
  <c r="W1876" i="1"/>
  <c r="V1876" i="1"/>
  <c r="Z1876" i="1" s="1"/>
  <c r="U1876" i="1"/>
  <c r="O1876" i="1"/>
  <c r="AD1876" i="1" s="1"/>
  <c r="AE1876" i="1" s="1"/>
  <c r="AN1875" i="1"/>
  <c r="AK1875" i="1"/>
  <c r="AJ1875" i="1"/>
  <c r="AD1875" i="1"/>
  <c r="AE1875" i="1" s="1"/>
  <c r="Z1875" i="1"/>
  <c r="AB1875" i="1" s="1"/>
  <c r="X1875" i="1"/>
  <c r="W1875" i="1"/>
  <c r="V1875" i="1"/>
  <c r="U1875" i="1"/>
  <c r="O1875" i="1"/>
  <c r="AN1874" i="1"/>
  <c r="AK1874" i="1"/>
  <c r="AJ1874" i="1"/>
  <c r="X1874" i="1"/>
  <c r="W1874" i="1"/>
  <c r="V1874" i="1"/>
  <c r="Z1874" i="1" s="1"/>
  <c r="U1874" i="1"/>
  <c r="O1874" i="1"/>
  <c r="AD1874" i="1" s="1"/>
  <c r="AE1874" i="1" s="1"/>
  <c r="AN1873" i="1"/>
  <c r="AK1873" i="1"/>
  <c r="AJ1873" i="1"/>
  <c r="AD1873" i="1"/>
  <c r="AE1873" i="1" s="1"/>
  <c r="Z1873" i="1"/>
  <c r="AB1873" i="1" s="1"/>
  <c r="X1873" i="1"/>
  <c r="W1873" i="1"/>
  <c r="V1873" i="1"/>
  <c r="U1873" i="1"/>
  <c r="O1873" i="1"/>
  <c r="AN1872" i="1"/>
  <c r="AK1872" i="1"/>
  <c r="AJ1872" i="1"/>
  <c r="X1872" i="1"/>
  <c r="W1872" i="1"/>
  <c r="V1872" i="1"/>
  <c r="Z1872" i="1" s="1"/>
  <c r="U1872" i="1"/>
  <c r="O1872" i="1"/>
  <c r="AD1872" i="1" s="1"/>
  <c r="AE1872" i="1" s="1"/>
  <c r="AN1871" i="1"/>
  <c r="AK1871" i="1"/>
  <c r="AJ1871" i="1"/>
  <c r="AD1871" i="1"/>
  <c r="AE1871" i="1" s="1"/>
  <c r="Z1871" i="1"/>
  <c r="AB1871" i="1" s="1"/>
  <c r="X1871" i="1"/>
  <c r="W1871" i="1"/>
  <c r="V1871" i="1"/>
  <c r="U1871" i="1"/>
  <c r="O1871" i="1"/>
  <c r="AN1870" i="1"/>
  <c r="AK1870" i="1"/>
  <c r="AJ1870" i="1"/>
  <c r="X1870" i="1"/>
  <c r="W1870" i="1"/>
  <c r="V1870" i="1"/>
  <c r="Z1870" i="1" s="1"/>
  <c r="U1870" i="1"/>
  <c r="O1870" i="1"/>
  <c r="AD1870" i="1" s="1"/>
  <c r="AE1870" i="1" s="1"/>
  <c r="AN1869" i="1"/>
  <c r="AK1869" i="1"/>
  <c r="AJ1869" i="1"/>
  <c r="AD1869" i="1"/>
  <c r="AE1869" i="1" s="1"/>
  <c r="Z1869" i="1"/>
  <c r="AB1869" i="1" s="1"/>
  <c r="X1869" i="1"/>
  <c r="W1869" i="1"/>
  <c r="V1869" i="1"/>
  <c r="U1869" i="1"/>
  <c r="O1869" i="1"/>
  <c r="AN1868" i="1"/>
  <c r="AK1868" i="1"/>
  <c r="AJ1868" i="1"/>
  <c r="X1868" i="1"/>
  <c r="W1868" i="1"/>
  <c r="V1868" i="1"/>
  <c r="Z1868" i="1" s="1"/>
  <c r="U1868" i="1"/>
  <c r="O1868" i="1"/>
  <c r="AD1868" i="1" s="1"/>
  <c r="AE1868" i="1" s="1"/>
  <c r="AN1867" i="1"/>
  <c r="AK1867" i="1"/>
  <c r="AJ1867" i="1"/>
  <c r="AD1867" i="1"/>
  <c r="AE1867" i="1" s="1"/>
  <c r="Z1867" i="1"/>
  <c r="AB1867" i="1" s="1"/>
  <c r="X1867" i="1"/>
  <c r="W1867" i="1"/>
  <c r="V1867" i="1"/>
  <c r="U1867" i="1"/>
  <c r="O1867" i="1"/>
  <c r="AN1866" i="1"/>
  <c r="AK1866" i="1"/>
  <c r="AJ1866" i="1"/>
  <c r="X1866" i="1"/>
  <c r="W1866" i="1"/>
  <c r="V1866" i="1"/>
  <c r="Z1866" i="1" s="1"/>
  <c r="U1866" i="1"/>
  <c r="O1866" i="1"/>
  <c r="AD1866" i="1" s="1"/>
  <c r="AE1866" i="1" s="1"/>
  <c r="AN1865" i="1"/>
  <c r="AK1865" i="1"/>
  <c r="AJ1865" i="1"/>
  <c r="AD1865" i="1"/>
  <c r="AE1865" i="1" s="1"/>
  <c r="Z1865" i="1"/>
  <c r="AB1865" i="1" s="1"/>
  <c r="X1865" i="1"/>
  <c r="W1865" i="1"/>
  <c r="V1865" i="1"/>
  <c r="U1865" i="1"/>
  <c r="O1865" i="1"/>
  <c r="AN1864" i="1"/>
  <c r="AK1864" i="1"/>
  <c r="AJ1864" i="1"/>
  <c r="X1864" i="1"/>
  <c r="W1864" i="1"/>
  <c r="V1864" i="1"/>
  <c r="Z1864" i="1" s="1"/>
  <c r="U1864" i="1"/>
  <c r="O1864" i="1"/>
  <c r="AD1864" i="1" s="1"/>
  <c r="AE1864" i="1" s="1"/>
  <c r="AN1863" i="1"/>
  <c r="AK1863" i="1"/>
  <c r="AJ1863" i="1"/>
  <c r="AD1863" i="1"/>
  <c r="AE1863" i="1" s="1"/>
  <c r="Z1863" i="1"/>
  <c r="AB1863" i="1" s="1"/>
  <c r="X1863" i="1"/>
  <c r="W1863" i="1"/>
  <c r="V1863" i="1"/>
  <c r="U1863" i="1"/>
  <c r="O1863" i="1"/>
  <c r="AN1862" i="1"/>
  <c r="AK1862" i="1"/>
  <c r="AJ1862" i="1"/>
  <c r="X1862" i="1"/>
  <c r="W1862" i="1"/>
  <c r="V1862" i="1"/>
  <c r="Z1862" i="1" s="1"/>
  <c r="U1862" i="1"/>
  <c r="O1862" i="1"/>
  <c r="AD1862" i="1" s="1"/>
  <c r="AE1862" i="1" s="1"/>
  <c r="AN1861" i="1"/>
  <c r="AK1861" i="1"/>
  <c r="AJ1861" i="1"/>
  <c r="AD1861" i="1"/>
  <c r="AE1861" i="1" s="1"/>
  <c r="Z1861" i="1"/>
  <c r="AB1861" i="1" s="1"/>
  <c r="X1861" i="1"/>
  <c r="W1861" i="1"/>
  <c r="V1861" i="1"/>
  <c r="U1861" i="1"/>
  <c r="O1861" i="1"/>
  <c r="AN1860" i="1"/>
  <c r="AK1860" i="1"/>
  <c r="AJ1860" i="1"/>
  <c r="X1860" i="1"/>
  <c r="W1860" i="1"/>
  <c r="V1860" i="1"/>
  <c r="Z1860" i="1" s="1"/>
  <c r="U1860" i="1"/>
  <c r="O1860" i="1"/>
  <c r="AD1860" i="1" s="1"/>
  <c r="AE1860" i="1" s="1"/>
  <c r="AN1859" i="1"/>
  <c r="AK1859" i="1"/>
  <c r="AJ1859" i="1"/>
  <c r="AD1859" i="1"/>
  <c r="AE1859" i="1" s="1"/>
  <c r="Z1859" i="1"/>
  <c r="AB1859" i="1" s="1"/>
  <c r="X1859" i="1"/>
  <c r="W1859" i="1"/>
  <c r="V1859" i="1"/>
  <c r="U1859" i="1"/>
  <c r="O1859" i="1"/>
  <c r="AN1858" i="1"/>
  <c r="AK1858" i="1"/>
  <c r="AJ1858" i="1"/>
  <c r="X1858" i="1"/>
  <c r="W1858" i="1"/>
  <c r="V1858" i="1"/>
  <c r="Z1858" i="1" s="1"/>
  <c r="U1858" i="1"/>
  <c r="O1858" i="1"/>
  <c r="AD1858" i="1" s="1"/>
  <c r="AE1858" i="1" s="1"/>
  <c r="AN1857" i="1"/>
  <c r="AK1857" i="1"/>
  <c r="AJ1857" i="1"/>
  <c r="AD1857" i="1"/>
  <c r="AE1857" i="1" s="1"/>
  <c r="Z1857" i="1"/>
  <c r="AB1857" i="1" s="1"/>
  <c r="X1857" i="1"/>
  <c r="W1857" i="1"/>
  <c r="V1857" i="1"/>
  <c r="U1857" i="1"/>
  <c r="O1857" i="1"/>
  <c r="AN1856" i="1"/>
  <c r="AK1856" i="1"/>
  <c r="AJ1856" i="1"/>
  <c r="X1856" i="1"/>
  <c r="W1856" i="1"/>
  <c r="V1856" i="1"/>
  <c r="Z1856" i="1" s="1"/>
  <c r="U1856" i="1"/>
  <c r="O1856" i="1"/>
  <c r="AD1856" i="1" s="1"/>
  <c r="AE1856" i="1" s="1"/>
  <c r="AN1855" i="1"/>
  <c r="AK1855" i="1"/>
  <c r="AJ1855" i="1"/>
  <c r="AD1855" i="1"/>
  <c r="AE1855" i="1" s="1"/>
  <c r="Z1855" i="1"/>
  <c r="AB1855" i="1" s="1"/>
  <c r="X1855" i="1"/>
  <c r="W1855" i="1"/>
  <c r="V1855" i="1"/>
  <c r="U1855" i="1"/>
  <c r="O1855" i="1"/>
  <c r="AN1854" i="1"/>
  <c r="AK1854" i="1"/>
  <c r="AJ1854" i="1"/>
  <c r="X1854" i="1"/>
  <c r="W1854" i="1"/>
  <c r="V1854" i="1"/>
  <c r="Z1854" i="1" s="1"/>
  <c r="U1854" i="1"/>
  <c r="O1854" i="1"/>
  <c r="AD1854" i="1" s="1"/>
  <c r="AE1854" i="1" s="1"/>
  <c r="AN1853" i="1"/>
  <c r="AK1853" i="1"/>
  <c r="AJ1853" i="1"/>
  <c r="AD1853" i="1"/>
  <c r="AE1853" i="1" s="1"/>
  <c r="Z1853" i="1"/>
  <c r="AB1853" i="1" s="1"/>
  <c r="X1853" i="1"/>
  <c r="W1853" i="1"/>
  <c r="V1853" i="1"/>
  <c r="U1853" i="1"/>
  <c r="O1853" i="1"/>
  <c r="AN1852" i="1"/>
  <c r="AK1852" i="1"/>
  <c r="AJ1852" i="1"/>
  <c r="X1852" i="1"/>
  <c r="W1852" i="1"/>
  <c r="V1852" i="1"/>
  <c r="Z1852" i="1" s="1"/>
  <c r="U1852" i="1"/>
  <c r="O1852" i="1"/>
  <c r="AD1852" i="1" s="1"/>
  <c r="AE1852" i="1" s="1"/>
  <c r="AN1851" i="1"/>
  <c r="AK1851" i="1"/>
  <c r="AJ1851" i="1"/>
  <c r="AD1851" i="1"/>
  <c r="AE1851" i="1" s="1"/>
  <c r="Z1851" i="1"/>
  <c r="AB1851" i="1" s="1"/>
  <c r="X1851" i="1"/>
  <c r="W1851" i="1"/>
  <c r="V1851" i="1"/>
  <c r="U1851" i="1"/>
  <c r="O1851" i="1"/>
  <c r="AN1850" i="1"/>
  <c r="AK1850" i="1"/>
  <c r="AJ1850" i="1"/>
  <c r="X1850" i="1"/>
  <c r="W1850" i="1"/>
  <c r="V1850" i="1"/>
  <c r="Z1850" i="1" s="1"/>
  <c r="U1850" i="1"/>
  <c r="O1850" i="1"/>
  <c r="AD1850" i="1" s="1"/>
  <c r="AE1850" i="1" s="1"/>
  <c r="AN1849" i="1"/>
  <c r="AK1849" i="1"/>
  <c r="AJ1849" i="1"/>
  <c r="AD1849" i="1"/>
  <c r="AE1849" i="1" s="1"/>
  <c r="Z1849" i="1"/>
  <c r="AB1849" i="1" s="1"/>
  <c r="X1849" i="1"/>
  <c r="W1849" i="1"/>
  <c r="V1849" i="1"/>
  <c r="U1849" i="1"/>
  <c r="O1849" i="1"/>
  <c r="AN1848" i="1"/>
  <c r="AK1848" i="1"/>
  <c r="AJ1848" i="1"/>
  <c r="X1848" i="1"/>
  <c r="W1848" i="1"/>
  <c r="V1848" i="1"/>
  <c r="Z1848" i="1" s="1"/>
  <c r="U1848" i="1"/>
  <c r="O1848" i="1"/>
  <c r="AD1848" i="1" s="1"/>
  <c r="AE1848" i="1" s="1"/>
  <c r="AN1847" i="1"/>
  <c r="AK1847" i="1"/>
  <c r="AJ1847" i="1"/>
  <c r="AD1847" i="1"/>
  <c r="AE1847" i="1" s="1"/>
  <c r="Z1847" i="1"/>
  <c r="AB1847" i="1" s="1"/>
  <c r="X1847" i="1"/>
  <c r="W1847" i="1"/>
  <c r="V1847" i="1"/>
  <c r="U1847" i="1"/>
  <c r="O1847" i="1"/>
  <c r="AN1846" i="1"/>
  <c r="AK1846" i="1"/>
  <c r="AJ1846" i="1"/>
  <c r="X1846" i="1"/>
  <c r="W1846" i="1"/>
  <c r="V1846" i="1"/>
  <c r="Z1846" i="1" s="1"/>
  <c r="U1846" i="1"/>
  <c r="O1846" i="1"/>
  <c r="AD1846" i="1" s="1"/>
  <c r="AE1846" i="1" s="1"/>
  <c r="AN1845" i="1"/>
  <c r="AK1845" i="1"/>
  <c r="AJ1845" i="1"/>
  <c r="AD1845" i="1"/>
  <c r="AE1845" i="1" s="1"/>
  <c r="Z1845" i="1"/>
  <c r="AB1845" i="1" s="1"/>
  <c r="X1845" i="1"/>
  <c r="W1845" i="1"/>
  <c r="V1845" i="1"/>
  <c r="U1845" i="1"/>
  <c r="O1845" i="1"/>
  <c r="AN1844" i="1"/>
  <c r="AK1844" i="1"/>
  <c r="AJ1844" i="1"/>
  <c r="X1844" i="1"/>
  <c r="W1844" i="1"/>
  <c r="V1844" i="1"/>
  <c r="Z1844" i="1" s="1"/>
  <c r="U1844" i="1"/>
  <c r="O1844" i="1"/>
  <c r="AD1844" i="1" s="1"/>
  <c r="AE1844" i="1" s="1"/>
  <c r="AN1843" i="1"/>
  <c r="AK1843" i="1"/>
  <c r="AJ1843" i="1"/>
  <c r="AD1843" i="1"/>
  <c r="AE1843" i="1" s="1"/>
  <c r="Z1843" i="1"/>
  <c r="AB1843" i="1" s="1"/>
  <c r="X1843" i="1"/>
  <c r="W1843" i="1"/>
  <c r="V1843" i="1"/>
  <c r="U1843" i="1"/>
  <c r="O1843" i="1"/>
  <c r="AN1842" i="1"/>
  <c r="AK1842" i="1"/>
  <c r="AJ1842" i="1"/>
  <c r="X1842" i="1"/>
  <c r="W1842" i="1"/>
  <c r="V1842" i="1"/>
  <c r="Z1842" i="1" s="1"/>
  <c r="U1842" i="1"/>
  <c r="O1842" i="1"/>
  <c r="AD1842" i="1" s="1"/>
  <c r="AE1842" i="1" s="1"/>
  <c r="AN1841" i="1"/>
  <c r="AK1841" i="1"/>
  <c r="AJ1841" i="1"/>
  <c r="AD1841" i="1"/>
  <c r="AE1841" i="1" s="1"/>
  <c r="Z1841" i="1"/>
  <c r="AB1841" i="1" s="1"/>
  <c r="X1841" i="1"/>
  <c r="W1841" i="1"/>
  <c r="V1841" i="1"/>
  <c r="U1841" i="1"/>
  <c r="O1841" i="1"/>
  <c r="AN1840" i="1"/>
  <c r="AK1840" i="1"/>
  <c r="AJ1840" i="1"/>
  <c r="X1840" i="1"/>
  <c r="W1840" i="1"/>
  <c r="V1840" i="1"/>
  <c r="Z1840" i="1" s="1"/>
  <c r="U1840" i="1"/>
  <c r="O1840" i="1"/>
  <c r="AD1840" i="1" s="1"/>
  <c r="AE1840" i="1" s="1"/>
  <c r="AN1839" i="1"/>
  <c r="AK1839" i="1"/>
  <c r="AJ1839" i="1"/>
  <c r="AD1839" i="1"/>
  <c r="AE1839" i="1" s="1"/>
  <c r="Z1839" i="1"/>
  <c r="AB1839" i="1" s="1"/>
  <c r="X1839" i="1"/>
  <c r="W1839" i="1"/>
  <c r="V1839" i="1"/>
  <c r="U1839" i="1"/>
  <c r="O1839" i="1"/>
  <c r="AN1838" i="1"/>
  <c r="AK1838" i="1"/>
  <c r="AJ1838" i="1"/>
  <c r="X1838" i="1"/>
  <c r="W1838" i="1"/>
  <c r="V1838" i="1"/>
  <c r="Z1838" i="1" s="1"/>
  <c r="U1838" i="1"/>
  <c r="O1838" i="1"/>
  <c r="AD1838" i="1" s="1"/>
  <c r="AE1838" i="1" s="1"/>
  <c r="AN1837" i="1"/>
  <c r="AK1837" i="1"/>
  <c r="AJ1837" i="1"/>
  <c r="AD1837" i="1"/>
  <c r="AE1837" i="1" s="1"/>
  <c r="Z1837" i="1"/>
  <c r="AB1837" i="1" s="1"/>
  <c r="X1837" i="1"/>
  <c r="W1837" i="1"/>
  <c r="V1837" i="1"/>
  <c r="U1837" i="1"/>
  <c r="O1837" i="1"/>
  <c r="AN1836" i="1"/>
  <c r="AK1836" i="1"/>
  <c r="AJ1836" i="1"/>
  <c r="X1836" i="1"/>
  <c r="W1836" i="1"/>
  <c r="V1836" i="1"/>
  <c r="Z1836" i="1" s="1"/>
  <c r="U1836" i="1"/>
  <c r="O1836" i="1"/>
  <c r="AD1836" i="1" s="1"/>
  <c r="AE1836" i="1" s="1"/>
  <c r="AN1835" i="1"/>
  <c r="AK1835" i="1"/>
  <c r="AJ1835" i="1"/>
  <c r="AD1835" i="1"/>
  <c r="AE1835" i="1" s="1"/>
  <c r="Z1835" i="1"/>
  <c r="AB1835" i="1" s="1"/>
  <c r="X1835" i="1"/>
  <c r="W1835" i="1"/>
  <c r="V1835" i="1"/>
  <c r="U1835" i="1"/>
  <c r="O1835" i="1"/>
  <c r="AN1834" i="1"/>
  <c r="AK1834" i="1"/>
  <c r="AJ1834" i="1"/>
  <c r="X1834" i="1"/>
  <c r="W1834" i="1"/>
  <c r="V1834" i="1"/>
  <c r="Z1834" i="1" s="1"/>
  <c r="U1834" i="1"/>
  <c r="O1834" i="1"/>
  <c r="AD1834" i="1" s="1"/>
  <c r="AE1834" i="1" s="1"/>
  <c r="AN1833" i="1"/>
  <c r="AK1833" i="1"/>
  <c r="AJ1833" i="1"/>
  <c r="AD1833" i="1"/>
  <c r="AE1833" i="1" s="1"/>
  <c r="Z1833" i="1"/>
  <c r="AB1833" i="1" s="1"/>
  <c r="X1833" i="1"/>
  <c r="W1833" i="1"/>
  <c r="V1833" i="1"/>
  <c r="U1833" i="1"/>
  <c r="O1833" i="1"/>
  <c r="AN1832" i="1"/>
  <c r="AK1832" i="1"/>
  <c r="AJ1832" i="1"/>
  <c r="X1832" i="1"/>
  <c r="W1832" i="1"/>
  <c r="V1832" i="1"/>
  <c r="Z1832" i="1" s="1"/>
  <c r="U1832" i="1"/>
  <c r="O1832" i="1"/>
  <c r="AD1832" i="1" s="1"/>
  <c r="AE1832" i="1" s="1"/>
  <c r="AN1831" i="1"/>
  <c r="AK1831" i="1"/>
  <c r="AJ1831" i="1"/>
  <c r="AD1831" i="1"/>
  <c r="AE1831" i="1" s="1"/>
  <c r="Z1831" i="1"/>
  <c r="AB1831" i="1" s="1"/>
  <c r="X1831" i="1"/>
  <c r="W1831" i="1"/>
  <c r="V1831" i="1"/>
  <c r="U1831" i="1"/>
  <c r="O1831" i="1"/>
  <c r="AN1830" i="1"/>
  <c r="AK1830" i="1"/>
  <c r="AJ1830" i="1"/>
  <c r="X1830" i="1"/>
  <c r="W1830" i="1"/>
  <c r="V1830" i="1"/>
  <c r="Z1830" i="1" s="1"/>
  <c r="U1830" i="1"/>
  <c r="O1830" i="1"/>
  <c r="AD1830" i="1" s="1"/>
  <c r="AE1830" i="1" s="1"/>
  <c r="AN1829" i="1"/>
  <c r="AK1829" i="1"/>
  <c r="AJ1829" i="1"/>
  <c r="AD1829" i="1"/>
  <c r="AE1829" i="1" s="1"/>
  <c r="Z1829" i="1"/>
  <c r="AB1829" i="1" s="1"/>
  <c r="X1829" i="1"/>
  <c r="W1829" i="1"/>
  <c r="V1829" i="1"/>
  <c r="U1829" i="1"/>
  <c r="O1829" i="1"/>
  <c r="AN1828" i="1"/>
  <c r="AK1828" i="1"/>
  <c r="AJ1828" i="1"/>
  <c r="X1828" i="1"/>
  <c r="W1828" i="1"/>
  <c r="V1828" i="1"/>
  <c r="Z1828" i="1" s="1"/>
  <c r="U1828" i="1"/>
  <c r="O1828" i="1"/>
  <c r="AD1828" i="1" s="1"/>
  <c r="AE1828" i="1" s="1"/>
  <c r="AN1827" i="1"/>
  <c r="AK1827" i="1"/>
  <c r="AJ1827" i="1"/>
  <c r="AD1827" i="1"/>
  <c r="AE1827" i="1" s="1"/>
  <c r="Z1827" i="1"/>
  <c r="AB1827" i="1" s="1"/>
  <c r="X1827" i="1"/>
  <c r="W1827" i="1"/>
  <c r="V1827" i="1"/>
  <c r="U1827" i="1"/>
  <c r="O1827" i="1"/>
  <c r="AN1826" i="1"/>
  <c r="AK1826" i="1"/>
  <c r="AJ1826" i="1"/>
  <c r="X1826" i="1"/>
  <c r="W1826" i="1"/>
  <c r="V1826" i="1"/>
  <c r="Z1826" i="1" s="1"/>
  <c r="U1826" i="1"/>
  <c r="O1826" i="1"/>
  <c r="AD1826" i="1" s="1"/>
  <c r="AE1826" i="1" s="1"/>
  <c r="AN1825" i="1"/>
  <c r="AK1825" i="1"/>
  <c r="AJ1825" i="1"/>
  <c r="AD1825" i="1"/>
  <c r="AE1825" i="1" s="1"/>
  <c r="Z1825" i="1"/>
  <c r="AB1825" i="1" s="1"/>
  <c r="X1825" i="1"/>
  <c r="W1825" i="1"/>
  <c r="V1825" i="1"/>
  <c r="U1825" i="1"/>
  <c r="O1825" i="1"/>
  <c r="AN1824" i="1"/>
  <c r="AK1824" i="1"/>
  <c r="AJ1824" i="1"/>
  <c r="X1824" i="1"/>
  <c r="W1824" i="1"/>
  <c r="V1824" i="1"/>
  <c r="Z1824" i="1" s="1"/>
  <c r="U1824" i="1"/>
  <c r="O1824" i="1"/>
  <c r="AD1824" i="1" s="1"/>
  <c r="AE1824" i="1" s="1"/>
  <c r="AN1823" i="1"/>
  <c r="AK1823" i="1"/>
  <c r="AJ1823" i="1"/>
  <c r="AD1823" i="1"/>
  <c r="AE1823" i="1" s="1"/>
  <c r="Z1823" i="1"/>
  <c r="AB1823" i="1" s="1"/>
  <c r="X1823" i="1"/>
  <c r="W1823" i="1"/>
  <c r="V1823" i="1"/>
  <c r="U1823" i="1"/>
  <c r="O1823" i="1"/>
  <c r="AN1822" i="1"/>
  <c r="AK1822" i="1"/>
  <c r="AJ1822" i="1"/>
  <c r="X1822" i="1"/>
  <c r="W1822" i="1"/>
  <c r="V1822" i="1"/>
  <c r="Z1822" i="1" s="1"/>
  <c r="U1822" i="1"/>
  <c r="O1822" i="1"/>
  <c r="AD1822" i="1" s="1"/>
  <c r="AE1822" i="1" s="1"/>
  <c r="AN1821" i="1"/>
  <c r="AK1821" i="1"/>
  <c r="AJ1821" i="1"/>
  <c r="AD1821" i="1"/>
  <c r="AE1821" i="1" s="1"/>
  <c r="Z1821" i="1"/>
  <c r="AB1821" i="1" s="1"/>
  <c r="X1821" i="1"/>
  <c r="W1821" i="1"/>
  <c r="V1821" i="1"/>
  <c r="U1821" i="1"/>
  <c r="O1821" i="1"/>
  <c r="AN1820" i="1"/>
  <c r="AK1820" i="1"/>
  <c r="AJ1820" i="1"/>
  <c r="X1820" i="1"/>
  <c r="W1820" i="1"/>
  <c r="V1820" i="1"/>
  <c r="Z1820" i="1" s="1"/>
  <c r="U1820" i="1"/>
  <c r="O1820" i="1"/>
  <c r="AD1820" i="1" s="1"/>
  <c r="AE1820" i="1" s="1"/>
  <c r="AN1819" i="1"/>
  <c r="AK1819" i="1"/>
  <c r="AJ1819" i="1"/>
  <c r="AD1819" i="1"/>
  <c r="AE1819" i="1" s="1"/>
  <c r="Z1819" i="1"/>
  <c r="AB1819" i="1" s="1"/>
  <c r="X1819" i="1"/>
  <c r="W1819" i="1"/>
  <c r="V1819" i="1"/>
  <c r="U1819" i="1"/>
  <c r="O1819" i="1"/>
  <c r="AN1818" i="1"/>
  <c r="AK1818" i="1"/>
  <c r="AJ1818" i="1"/>
  <c r="X1818" i="1"/>
  <c r="W1818" i="1"/>
  <c r="V1818" i="1"/>
  <c r="Z1818" i="1" s="1"/>
  <c r="U1818" i="1"/>
  <c r="O1818" i="1"/>
  <c r="AD1818" i="1" s="1"/>
  <c r="AE1818" i="1" s="1"/>
  <c r="AN1817" i="1"/>
  <c r="AK1817" i="1"/>
  <c r="AJ1817" i="1"/>
  <c r="AD1817" i="1"/>
  <c r="AE1817" i="1" s="1"/>
  <c r="Z1817" i="1"/>
  <c r="AB1817" i="1" s="1"/>
  <c r="X1817" i="1"/>
  <c r="W1817" i="1"/>
  <c r="V1817" i="1"/>
  <c r="U1817" i="1"/>
  <c r="O1817" i="1"/>
  <c r="AN1816" i="1"/>
  <c r="AK1816" i="1"/>
  <c r="AJ1816" i="1"/>
  <c r="X1816" i="1"/>
  <c r="W1816" i="1"/>
  <c r="V1816" i="1"/>
  <c r="Z1816" i="1" s="1"/>
  <c r="U1816" i="1"/>
  <c r="O1816" i="1"/>
  <c r="AD1816" i="1" s="1"/>
  <c r="AE1816" i="1" s="1"/>
  <c r="AN1815" i="1"/>
  <c r="AK1815" i="1"/>
  <c r="AJ1815" i="1"/>
  <c r="AD1815" i="1"/>
  <c r="AE1815" i="1" s="1"/>
  <c r="Z1815" i="1"/>
  <c r="AB1815" i="1" s="1"/>
  <c r="X1815" i="1"/>
  <c r="W1815" i="1"/>
  <c r="V1815" i="1"/>
  <c r="U1815" i="1"/>
  <c r="O1815" i="1"/>
  <c r="AN1814" i="1"/>
  <c r="AK1814" i="1"/>
  <c r="AJ1814" i="1"/>
  <c r="X1814" i="1"/>
  <c r="W1814" i="1"/>
  <c r="V1814" i="1"/>
  <c r="Z1814" i="1" s="1"/>
  <c r="U1814" i="1"/>
  <c r="O1814" i="1"/>
  <c r="AD1814" i="1" s="1"/>
  <c r="AE1814" i="1" s="1"/>
  <c r="AN1813" i="1"/>
  <c r="AK1813" i="1"/>
  <c r="AJ1813" i="1"/>
  <c r="AD1813" i="1"/>
  <c r="AE1813" i="1" s="1"/>
  <c r="Z1813" i="1"/>
  <c r="AB1813" i="1" s="1"/>
  <c r="X1813" i="1"/>
  <c r="W1813" i="1"/>
  <c r="V1813" i="1"/>
  <c r="U1813" i="1"/>
  <c r="O1813" i="1"/>
  <c r="AN1812" i="1"/>
  <c r="AK1812" i="1"/>
  <c r="AJ1812" i="1"/>
  <c r="X1812" i="1"/>
  <c r="W1812" i="1"/>
  <c r="V1812" i="1"/>
  <c r="Z1812" i="1" s="1"/>
  <c r="U1812" i="1"/>
  <c r="O1812" i="1"/>
  <c r="AD1812" i="1" s="1"/>
  <c r="AE1812" i="1" s="1"/>
  <c r="AN1811" i="1"/>
  <c r="AK1811" i="1"/>
  <c r="AJ1811" i="1"/>
  <c r="AD1811" i="1"/>
  <c r="AE1811" i="1" s="1"/>
  <c r="Z1811" i="1"/>
  <c r="AB1811" i="1" s="1"/>
  <c r="X1811" i="1"/>
  <c r="W1811" i="1"/>
  <c r="V1811" i="1"/>
  <c r="U1811" i="1"/>
  <c r="O1811" i="1"/>
  <c r="AN1810" i="1"/>
  <c r="AK1810" i="1"/>
  <c r="AJ1810" i="1"/>
  <c r="X1810" i="1"/>
  <c r="W1810" i="1"/>
  <c r="V1810" i="1"/>
  <c r="Z1810" i="1" s="1"/>
  <c r="U1810" i="1"/>
  <c r="O1810" i="1"/>
  <c r="AD1810" i="1" s="1"/>
  <c r="AE1810" i="1" s="1"/>
  <c r="AN1809" i="1"/>
  <c r="AK1809" i="1"/>
  <c r="AJ1809" i="1"/>
  <c r="AD1809" i="1"/>
  <c r="AE1809" i="1" s="1"/>
  <c r="Z1809" i="1"/>
  <c r="AB1809" i="1" s="1"/>
  <c r="X1809" i="1"/>
  <c r="W1809" i="1"/>
  <c r="V1809" i="1"/>
  <c r="U1809" i="1"/>
  <c r="O1809" i="1"/>
  <c r="AN1808" i="1"/>
  <c r="AK1808" i="1"/>
  <c r="AJ1808" i="1"/>
  <c r="X1808" i="1"/>
  <c r="W1808" i="1"/>
  <c r="V1808" i="1"/>
  <c r="Z1808" i="1" s="1"/>
  <c r="U1808" i="1"/>
  <c r="O1808" i="1"/>
  <c r="AD1808" i="1" s="1"/>
  <c r="AE1808" i="1" s="1"/>
  <c r="AN1807" i="1"/>
  <c r="AK1807" i="1"/>
  <c r="AJ1807" i="1"/>
  <c r="AD1807" i="1"/>
  <c r="AE1807" i="1" s="1"/>
  <c r="Z1807" i="1"/>
  <c r="AB1807" i="1" s="1"/>
  <c r="X1807" i="1"/>
  <c r="W1807" i="1"/>
  <c r="V1807" i="1"/>
  <c r="U1807" i="1"/>
  <c r="O1807" i="1"/>
  <c r="AN1806" i="1"/>
  <c r="AK1806" i="1"/>
  <c r="AJ1806" i="1"/>
  <c r="X1806" i="1"/>
  <c r="W1806" i="1"/>
  <c r="V1806" i="1"/>
  <c r="Z1806" i="1" s="1"/>
  <c r="U1806" i="1"/>
  <c r="O1806" i="1"/>
  <c r="AD1806" i="1" s="1"/>
  <c r="AE1806" i="1" s="1"/>
  <c r="AN1805" i="1"/>
  <c r="AK1805" i="1"/>
  <c r="AJ1805" i="1"/>
  <c r="AD1805" i="1"/>
  <c r="AE1805" i="1" s="1"/>
  <c r="Z1805" i="1"/>
  <c r="AB1805" i="1" s="1"/>
  <c r="X1805" i="1"/>
  <c r="W1805" i="1"/>
  <c r="V1805" i="1"/>
  <c r="U1805" i="1"/>
  <c r="O1805" i="1"/>
  <c r="AN1804" i="1"/>
  <c r="AK1804" i="1"/>
  <c r="AJ1804" i="1"/>
  <c r="X1804" i="1"/>
  <c r="W1804" i="1"/>
  <c r="V1804" i="1"/>
  <c r="Z1804" i="1" s="1"/>
  <c r="U1804" i="1"/>
  <c r="O1804" i="1"/>
  <c r="AD1804" i="1" s="1"/>
  <c r="AE1804" i="1" s="1"/>
  <c r="AN1803" i="1"/>
  <c r="AK1803" i="1"/>
  <c r="AJ1803" i="1"/>
  <c r="AD1803" i="1"/>
  <c r="AE1803" i="1" s="1"/>
  <c r="Z1803" i="1"/>
  <c r="AB1803" i="1" s="1"/>
  <c r="X1803" i="1"/>
  <c r="W1803" i="1"/>
  <c r="V1803" i="1"/>
  <c r="U1803" i="1"/>
  <c r="O1803" i="1"/>
  <c r="AN1802" i="1"/>
  <c r="AK1802" i="1"/>
  <c r="AJ1802" i="1"/>
  <c r="X1802" i="1"/>
  <c r="W1802" i="1"/>
  <c r="V1802" i="1"/>
  <c r="Z1802" i="1" s="1"/>
  <c r="U1802" i="1"/>
  <c r="O1802" i="1"/>
  <c r="AD1802" i="1" s="1"/>
  <c r="AE1802" i="1" s="1"/>
  <c r="AN1801" i="1"/>
  <c r="AK1801" i="1"/>
  <c r="AJ1801" i="1"/>
  <c r="AD1801" i="1"/>
  <c r="AE1801" i="1" s="1"/>
  <c r="Z1801" i="1"/>
  <c r="AB1801" i="1" s="1"/>
  <c r="X1801" i="1"/>
  <c r="W1801" i="1"/>
  <c r="V1801" i="1"/>
  <c r="U1801" i="1"/>
  <c r="O1801" i="1"/>
  <c r="AN1800" i="1"/>
  <c r="AK1800" i="1"/>
  <c r="AJ1800" i="1"/>
  <c r="X1800" i="1"/>
  <c r="W1800" i="1"/>
  <c r="V1800" i="1"/>
  <c r="Z1800" i="1" s="1"/>
  <c r="U1800" i="1"/>
  <c r="O1800" i="1"/>
  <c r="AD1800" i="1" s="1"/>
  <c r="AE1800" i="1" s="1"/>
  <c r="AN1799" i="1"/>
  <c r="AK1799" i="1"/>
  <c r="AJ1799" i="1"/>
  <c r="AD1799" i="1"/>
  <c r="AE1799" i="1" s="1"/>
  <c r="Z1799" i="1"/>
  <c r="AB1799" i="1" s="1"/>
  <c r="X1799" i="1"/>
  <c r="W1799" i="1"/>
  <c r="V1799" i="1"/>
  <c r="U1799" i="1"/>
  <c r="O1799" i="1"/>
  <c r="AN1798" i="1"/>
  <c r="AK1798" i="1"/>
  <c r="AJ1798" i="1"/>
  <c r="X1798" i="1"/>
  <c r="W1798" i="1"/>
  <c r="V1798" i="1"/>
  <c r="Z1798" i="1" s="1"/>
  <c r="U1798" i="1"/>
  <c r="O1798" i="1"/>
  <c r="AD1798" i="1" s="1"/>
  <c r="AE1798" i="1" s="1"/>
  <c r="AN1797" i="1"/>
  <c r="AK1797" i="1"/>
  <c r="AJ1797" i="1"/>
  <c r="AD1797" i="1"/>
  <c r="AE1797" i="1" s="1"/>
  <c r="Z1797" i="1"/>
  <c r="AB1797" i="1" s="1"/>
  <c r="X1797" i="1"/>
  <c r="W1797" i="1"/>
  <c r="V1797" i="1"/>
  <c r="U1797" i="1"/>
  <c r="O1797" i="1"/>
  <c r="AN1796" i="1"/>
  <c r="AK1796" i="1"/>
  <c r="AJ1796" i="1"/>
  <c r="X1796" i="1"/>
  <c r="W1796" i="1"/>
  <c r="V1796" i="1"/>
  <c r="Z1796" i="1" s="1"/>
  <c r="U1796" i="1"/>
  <c r="O1796" i="1"/>
  <c r="AD1796" i="1" s="1"/>
  <c r="AE1796" i="1" s="1"/>
  <c r="AN1795" i="1"/>
  <c r="AK1795" i="1"/>
  <c r="AJ1795" i="1"/>
  <c r="AD1795" i="1"/>
  <c r="AE1795" i="1" s="1"/>
  <c r="Z1795" i="1"/>
  <c r="AB1795" i="1" s="1"/>
  <c r="X1795" i="1"/>
  <c r="W1795" i="1"/>
  <c r="V1795" i="1"/>
  <c r="U1795" i="1"/>
  <c r="O1795" i="1"/>
  <c r="AN1794" i="1"/>
  <c r="AK1794" i="1"/>
  <c r="AJ1794" i="1"/>
  <c r="X1794" i="1"/>
  <c r="W1794" i="1"/>
  <c r="V1794" i="1"/>
  <c r="Z1794" i="1" s="1"/>
  <c r="U1794" i="1"/>
  <c r="O1794" i="1"/>
  <c r="AD1794" i="1" s="1"/>
  <c r="AE1794" i="1" s="1"/>
  <c r="AN1793" i="1"/>
  <c r="AK1793" i="1"/>
  <c r="AJ1793" i="1"/>
  <c r="AD1793" i="1"/>
  <c r="AE1793" i="1" s="1"/>
  <c r="Z1793" i="1"/>
  <c r="AB1793" i="1" s="1"/>
  <c r="X1793" i="1"/>
  <c r="W1793" i="1"/>
  <c r="V1793" i="1"/>
  <c r="U1793" i="1"/>
  <c r="O1793" i="1"/>
  <c r="AN1792" i="1"/>
  <c r="AK1792" i="1"/>
  <c r="AJ1792" i="1"/>
  <c r="X1792" i="1"/>
  <c r="W1792" i="1"/>
  <c r="V1792" i="1"/>
  <c r="Z1792" i="1" s="1"/>
  <c r="U1792" i="1"/>
  <c r="O1792" i="1"/>
  <c r="AD1792" i="1" s="1"/>
  <c r="AE1792" i="1" s="1"/>
  <c r="AN1791" i="1"/>
  <c r="AK1791" i="1"/>
  <c r="AJ1791" i="1"/>
  <c r="AD1791" i="1"/>
  <c r="AE1791" i="1" s="1"/>
  <c r="Z1791" i="1"/>
  <c r="AB1791" i="1" s="1"/>
  <c r="X1791" i="1"/>
  <c r="W1791" i="1"/>
  <c r="V1791" i="1"/>
  <c r="U1791" i="1"/>
  <c r="O1791" i="1"/>
  <c r="AN1790" i="1"/>
  <c r="AK1790" i="1"/>
  <c r="AJ1790" i="1"/>
  <c r="X1790" i="1"/>
  <c r="W1790" i="1"/>
  <c r="V1790" i="1"/>
  <c r="Z1790" i="1" s="1"/>
  <c r="U1790" i="1"/>
  <c r="O1790" i="1"/>
  <c r="AD1790" i="1" s="1"/>
  <c r="AE1790" i="1" s="1"/>
  <c r="AN1789" i="1"/>
  <c r="AK1789" i="1"/>
  <c r="AJ1789" i="1"/>
  <c r="AD1789" i="1"/>
  <c r="AE1789" i="1" s="1"/>
  <c r="Z1789" i="1"/>
  <c r="AB1789" i="1" s="1"/>
  <c r="X1789" i="1"/>
  <c r="W1789" i="1"/>
  <c r="V1789" i="1"/>
  <c r="U1789" i="1"/>
  <c r="O1789" i="1"/>
  <c r="AN1788" i="1"/>
  <c r="AK1788" i="1"/>
  <c r="AJ1788" i="1"/>
  <c r="X1788" i="1"/>
  <c r="W1788" i="1"/>
  <c r="V1788" i="1"/>
  <c r="Z1788" i="1" s="1"/>
  <c r="U1788" i="1"/>
  <c r="O1788" i="1"/>
  <c r="AD1788" i="1" s="1"/>
  <c r="AE1788" i="1" s="1"/>
  <c r="AN1787" i="1"/>
  <c r="AK1787" i="1"/>
  <c r="AJ1787" i="1"/>
  <c r="AD1787" i="1"/>
  <c r="AE1787" i="1" s="1"/>
  <c r="Z1787" i="1"/>
  <c r="AB1787" i="1" s="1"/>
  <c r="X1787" i="1"/>
  <c r="W1787" i="1"/>
  <c r="V1787" i="1"/>
  <c r="U1787" i="1"/>
  <c r="O1787" i="1"/>
  <c r="AN1786" i="1"/>
  <c r="AK1786" i="1"/>
  <c r="AJ1786" i="1"/>
  <c r="X1786" i="1"/>
  <c r="W1786" i="1"/>
  <c r="V1786" i="1"/>
  <c r="Z1786" i="1" s="1"/>
  <c r="U1786" i="1"/>
  <c r="O1786" i="1"/>
  <c r="AD1786" i="1" s="1"/>
  <c r="AE1786" i="1" s="1"/>
  <c r="AN1785" i="1"/>
  <c r="AK1785" i="1"/>
  <c r="AJ1785" i="1"/>
  <c r="AD1785" i="1"/>
  <c r="AE1785" i="1" s="1"/>
  <c r="Z1785" i="1"/>
  <c r="AB1785" i="1" s="1"/>
  <c r="X1785" i="1"/>
  <c r="W1785" i="1"/>
  <c r="V1785" i="1"/>
  <c r="U1785" i="1"/>
  <c r="O1785" i="1"/>
  <c r="AN1784" i="1"/>
  <c r="AK1784" i="1"/>
  <c r="AJ1784" i="1"/>
  <c r="X1784" i="1"/>
  <c r="W1784" i="1"/>
  <c r="V1784" i="1"/>
  <c r="Z1784" i="1" s="1"/>
  <c r="U1784" i="1"/>
  <c r="O1784" i="1"/>
  <c r="AD1784" i="1" s="1"/>
  <c r="AE1784" i="1" s="1"/>
  <c r="AN1783" i="1"/>
  <c r="AK1783" i="1"/>
  <c r="AJ1783" i="1"/>
  <c r="AD1783" i="1"/>
  <c r="AE1783" i="1" s="1"/>
  <c r="Z1783" i="1"/>
  <c r="AB1783" i="1" s="1"/>
  <c r="X1783" i="1"/>
  <c r="W1783" i="1"/>
  <c r="V1783" i="1"/>
  <c r="U1783" i="1"/>
  <c r="O1783" i="1"/>
  <c r="AN1782" i="1"/>
  <c r="AK1782" i="1"/>
  <c r="AJ1782" i="1"/>
  <c r="X1782" i="1"/>
  <c r="W1782" i="1"/>
  <c r="V1782" i="1"/>
  <c r="Z1782" i="1" s="1"/>
  <c r="U1782" i="1"/>
  <c r="O1782" i="1"/>
  <c r="AD1782" i="1" s="1"/>
  <c r="AE1782" i="1" s="1"/>
  <c r="AN1781" i="1"/>
  <c r="AK1781" i="1"/>
  <c r="AJ1781" i="1"/>
  <c r="AD1781" i="1"/>
  <c r="AE1781" i="1" s="1"/>
  <c r="Z1781" i="1"/>
  <c r="AB1781" i="1" s="1"/>
  <c r="X1781" i="1"/>
  <c r="W1781" i="1"/>
  <c r="V1781" i="1"/>
  <c r="U1781" i="1"/>
  <c r="O1781" i="1"/>
  <c r="AN1780" i="1"/>
  <c r="AK1780" i="1"/>
  <c r="AJ1780" i="1"/>
  <c r="X1780" i="1"/>
  <c r="W1780" i="1"/>
  <c r="V1780" i="1"/>
  <c r="Z1780" i="1" s="1"/>
  <c r="U1780" i="1"/>
  <c r="O1780" i="1"/>
  <c r="AD1780" i="1" s="1"/>
  <c r="AE1780" i="1" s="1"/>
  <c r="AN1779" i="1"/>
  <c r="AK1779" i="1"/>
  <c r="AJ1779" i="1"/>
  <c r="AD1779" i="1"/>
  <c r="AE1779" i="1" s="1"/>
  <c r="Z1779" i="1"/>
  <c r="AB1779" i="1" s="1"/>
  <c r="X1779" i="1"/>
  <c r="W1779" i="1"/>
  <c r="V1779" i="1"/>
  <c r="U1779" i="1"/>
  <c r="O1779" i="1"/>
  <c r="AN1778" i="1"/>
  <c r="AK1778" i="1"/>
  <c r="AJ1778" i="1"/>
  <c r="X1778" i="1"/>
  <c r="W1778" i="1"/>
  <c r="V1778" i="1"/>
  <c r="Z1778" i="1" s="1"/>
  <c r="U1778" i="1"/>
  <c r="O1778" i="1"/>
  <c r="AD1778" i="1" s="1"/>
  <c r="AE1778" i="1" s="1"/>
  <c r="AN1777" i="1"/>
  <c r="AK1777" i="1"/>
  <c r="AJ1777" i="1"/>
  <c r="AD1777" i="1"/>
  <c r="AE1777" i="1" s="1"/>
  <c r="Z1777" i="1"/>
  <c r="AB1777" i="1" s="1"/>
  <c r="X1777" i="1"/>
  <c r="W1777" i="1"/>
  <c r="V1777" i="1"/>
  <c r="U1777" i="1"/>
  <c r="O1777" i="1"/>
  <c r="AN1776" i="1"/>
  <c r="AK1776" i="1"/>
  <c r="AJ1776" i="1"/>
  <c r="X1776" i="1"/>
  <c r="W1776" i="1"/>
  <c r="V1776" i="1"/>
  <c r="Z1776" i="1" s="1"/>
  <c r="U1776" i="1"/>
  <c r="O1776" i="1"/>
  <c r="AD1776" i="1" s="1"/>
  <c r="AE1776" i="1" s="1"/>
  <c r="AN1775" i="1"/>
  <c r="AK1775" i="1"/>
  <c r="AJ1775" i="1"/>
  <c r="AD1775" i="1"/>
  <c r="AE1775" i="1" s="1"/>
  <c r="Z1775" i="1"/>
  <c r="AB1775" i="1" s="1"/>
  <c r="X1775" i="1"/>
  <c r="W1775" i="1"/>
  <c r="V1775" i="1"/>
  <c r="U1775" i="1"/>
  <c r="O1775" i="1"/>
  <c r="AN1774" i="1"/>
  <c r="AK1774" i="1"/>
  <c r="AJ1774" i="1"/>
  <c r="X1774" i="1"/>
  <c r="W1774" i="1"/>
  <c r="V1774" i="1"/>
  <c r="Z1774" i="1" s="1"/>
  <c r="U1774" i="1"/>
  <c r="O1774" i="1"/>
  <c r="AD1774" i="1" s="1"/>
  <c r="AE1774" i="1" s="1"/>
  <c r="AN1773" i="1"/>
  <c r="AK1773" i="1"/>
  <c r="AJ1773" i="1"/>
  <c r="AD1773" i="1"/>
  <c r="AE1773" i="1" s="1"/>
  <c r="Z1773" i="1"/>
  <c r="AB1773" i="1" s="1"/>
  <c r="X1773" i="1"/>
  <c r="W1773" i="1"/>
  <c r="V1773" i="1"/>
  <c r="U1773" i="1"/>
  <c r="O1773" i="1"/>
  <c r="AN1772" i="1"/>
  <c r="AK1772" i="1"/>
  <c r="AJ1772" i="1"/>
  <c r="X1772" i="1"/>
  <c r="W1772" i="1"/>
  <c r="V1772" i="1"/>
  <c r="Z1772" i="1" s="1"/>
  <c r="U1772" i="1"/>
  <c r="O1772" i="1"/>
  <c r="AD1772" i="1" s="1"/>
  <c r="AE1772" i="1" s="1"/>
  <c r="AN1771" i="1"/>
  <c r="AK1771" i="1"/>
  <c r="AJ1771" i="1"/>
  <c r="AD1771" i="1"/>
  <c r="AE1771" i="1" s="1"/>
  <c r="Z1771" i="1"/>
  <c r="AB1771" i="1" s="1"/>
  <c r="X1771" i="1"/>
  <c r="W1771" i="1"/>
  <c r="V1771" i="1"/>
  <c r="U1771" i="1"/>
  <c r="O1771" i="1"/>
  <c r="AN1770" i="1"/>
  <c r="AK1770" i="1"/>
  <c r="AJ1770" i="1"/>
  <c r="X1770" i="1"/>
  <c r="W1770" i="1"/>
  <c r="V1770" i="1"/>
  <c r="Z1770" i="1" s="1"/>
  <c r="U1770" i="1"/>
  <c r="O1770" i="1"/>
  <c r="AD1770" i="1" s="1"/>
  <c r="AE1770" i="1" s="1"/>
  <c r="AN1769" i="1"/>
  <c r="AK1769" i="1"/>
  <c r="AJ1769" i="1"/>
  <c r="AD1769" i="1"/>
  <c r="AE1769" i="1" s="1"/>
  <c r="Z1769" i="1"/>
  <c r="AB1769" i="1" s="1"/>
  <c r="X1769" i="1"/>
  <c r="W1769" i="1"/>
  <c r="V1769" i="1"/>
  <c r="U1769" i="1"/>
  <c r="O1769" i="1"/>
  <c r="AN1768" i="1"/>
  <c r="AK1768" i="1"/>
  <c r="AJ1768" i="1"/>
  <c r="X1768" i="1"/>
  <c r="W1768" i="1"/>
  <c r="V1768" i="1"/>
  <c r="Z1768" i="1" s="1"/>
  <c r="U1768" i="1"/>
  <c r="O1768" i="1"/>
  <c r="AD1768" i="1" s="1"/>
  <c r="AE1768" i="1" s="1"/>
  <c r="AN1767" i="1"/>
  <c r="AK1767" i="1"/>
  <c r="AJ1767" i="1"/>
  <c r="AD1767" i="1"/>
  <c r="AE1767" i="1" s="1"/>
  <c r="Z1767" i="1"/>
  <c r="AB1767" i="1" s="1"/>
  <c r="X1767" i="1"/>
  <c r="W1767" i="1"/>
  <c r="V1767" i="1"/>
  <c r="U1767" i="1"/>
  <c r="O1767" i="1"/>
  <c r="AN1766" i="1"/>
  <c r="AK1766" i="1"/>
  <c r="AJ1766" i="1"/>
  <c r="X1766" i="1"/>
  <c r="W1766" i="1"/>
  <c r="V1766" i="1"/>
  <c r="Z1766" i="1" s="1"/>
  <c r="U1766" i="1"/>
  <c r="O1766" i="1"/>
  <c r="AD1766" i="1" s="1"/>
  <c r="AE1766" i="1" s="1"/>
  <c r="AN1765" i="1"/>
  <c r="AK1765" i="1"/>
  <c r="AJ1765" i="1"/>
  <c r="AD1765" i="1"/>
  <c r="AE1765" i="1" s="1"/>
  <c r="Z1765" i="1"/>
  <c r="AB1765" i="1" s="1"/>
  <c r="X1765" i="1"/>
  <c r="W1765" i="1"/>
  <c r="V1765" i="1"/>
  <c r="U1765" i="1"/>
  <c r="O1765" i="1"/>
  <c r="AN1764" i="1"/>
  <c r="AK1764" i="1"/>
  <c r="AJ1764" i="1"/>
  <c r="X1764" i="1"/>
  <c r="W1764" i="1"/>
  <c r="V1764" i="1"/>
  <c r="Z1764" i="1" s="1"/>
  <c r="U1764" i="1"/>
  <c r="O1764" i="1"/>
  <c r="AD1764" i="1" s="1"/>
  <c r="AE1764" i="1" s="1"/>
  <c r="AN1763" i="1"/>
  <c r="AK1763" i="1"/>
  <c r="AJ1763" i="1"/>
  <c r="AD1763" i="1"/>
  <c r="AE1763" i="1" s="1"/>
  <c r="Z1763" i="1"/>
  <c r="AB1763" i="1" s="1"/>
  <c r="X1763" i="1"/>
  <c r="W1763" i="1"/>
  <c r="V1763" i="1"/>
  <c r="U1763" i="1"/>
  <c r="O1763" i="1"/>
  <c r="AN1762" i="1"/>
  <c r="AK1762" i="1"/>
  <c r="AJ1762" i="1"/>
  <c r="X1762" i="1"/>
  <c r="W1762" i="1"/>
  <c r="V1762" i="1"/>
  <c r="Z1762" i="1" s="1"/>
  <c r="U1762" i="1"/>
  <c r="O1762" i="1"/>
  <c r="AD1762" i="1" s="1"/>
  <c r="AE1762" i="1" s="1"/>
  <c r="AN1761" i="1"/>
  <c r="AK1761" i="1"/>
  <c r="AJ1761" i="1"/>
  <c r="AD1761" i="1"/>
  <c r="AE1761" i="1" s="1"/>
  <c r="Z1761" i="1"/>
  <c r="AB1761" i="1" s="1"/>
  <c r="X1761" i="1"/>
  <c r="W1761" i="1"/>
  <c r="V1761" i="1"/>
  <c r="U1761" i="1"/>
  <c r="O1761" i="1"/>
  <c r="AN1760" i="1"/>
  <c r="AK1760" i="1"/>
  <c r="AJ1760" i="1"/>
  <c r="X1760" i="1"/>
  <c r="W1760" i="1"/>
  <c r="V1760" i="1"/>
  <c r="Z1760" i="1" s="1"/>
  <c r="U1760" i="1"/>
  <c r="O1760" i="1"/>
  <c r="AD1760" i="1" s="1"/>
  <c r="AE1760" i="1" s="1"/>
  <c r="AN1759" i="1"/>
  <c r="AK1759" i="1"/>
  <c r="AJ1759" i="1"/>
  <c r="AD1759" i="1"/>
  <c r="AE1759" i="1" s="1"/>
  <c r="Z1759" i="1"/>
  <c r="AB1759" i="1" s="1"/>
  <c r="X1759" i="1"/>
  <c r="W1759" i="1"/>
  <c r="V1759" i="1"/>
  <c r="U1759" i="1"/>
  <c r="O1759" i="1"/>
  <c r="AN1758" i="1"/>
  <c r="AK1758" i="1"/>
  <c r="AJ1758" i="1"/>
  <c r="X1758" i="1"/>
  <c r="W1758" i="1"/>
  <c r="V1758" i="1"/>
  <c r="Z1758" i="1" s="1"/>
  <c r="U1758" i="1"/>
  <c r="O1758" i="1"/>
  <c r="AD1758" i="1" s="1"/>
  <c r="AE1758" i="1" s="1"/>
  <c r="AN1757" i="1"/>
  <c r="AK1757" i="1"/>
  <c r="AJ1757" i="1"/>
  <c r="AD1757" i="1"/>
  <c r="AE1757" i="1" s="1"/>
  <c r="Z1757" i="1"/>
  <c r="AB1757" i="1" s="1"/>
  <c r="X1757" i="1"/>
  <c r="W1757" i="1"/>
  <c r="V1757" i="1"/>
  <c r="U1757" i="1"/>
  <c r="O1757" i="1"/>
  <c r="AN1756" i="1"/>
  <c r="AK1756" i="1"/>
  <c r="AJ1756" i="1"/>
  <c r="X1756" i="1"/>
  <c r="W1756" i="1"/>
  <c r="V1756" i="1"/>
  <c r="Z1756" i="1" s="1"/>
  <c r="U1756" i="1"/>
  <c r="O1756" i="1"/>
  <c r="AD1756" i="1" s="1"/>
  <c r="AE1756" i="1" s="1"/>
  <c r="AN1755" i="1"/>
  <c r="AK1755" i="1"/>
  <c r="AJ1755" i="1"/>
  <c r="AD1755" i="1"/>
  <c r="AE1755" i="1" s="1"/>
  <c r="Z1755" i="1"/>
  <c r="AB1755" i="1" s="1"/>
  <c r="X1755" i="1"/>
  <c r="W1755" i="1"/>
  <c r="V1755" i="1"/>
  <c r="U1755" i="1"/>
  <c r="O1755" i="1"/>
  <c r="AN1754" i="1"/>
  <c r="AK1754" i="1"/>
  <c r="AJ1754" i="1"/>
  <c r="X1754" i="1"/>
  <c r="W1754" i="1"/>
  <c r="V1754" i="1"/>
  <c r="Z1754" i="1" s="1"/>
  <c r="U1754" i="1"/>
  <c r="O1754" i="1"/>
  <c r="AD1754" i="1" s="1"/>
  <c r="AE1754" i="1" s="1"/>
  <c r="AN1753" i="1"/>
  <c r="AK1753" i="1"/>
  <c r="AJ1753" i="1"/>
  <c r="AD1753" i="1"/>
  <c r="AE1753" i="1" s="1"/>
  <c r="Z1753" i="1"/>
  <c r="AB1753" i="1" s="1"/>
  <c r="X1753" i="1"/>
  <c r="W1753" i="1"/>
  <c r="V1753" i="1"/>
  <c r="U1753" i="1"/>
  <c r="O1753" i="1"/>
  <c r="AN1752" i="1"/>
  <c r="AK1752" i="1"/>
  <c r="AJ1752" i="1"/>
  <c r="X1752" i="1"/>
  <c r="W1752" i="1"/>
  <c r="V1752" i="1"/>
  <c r="Z1752" i="1" s="1"/>
  <c r="U1752" i="1"/>
  <c r="O1752" i="1"/>
  <c r="AD1752" i="1" s="1"/>
  <c r="AE1752" i="1" s="1"/>
  <c r="AN1751" i="1"/>
  <c r="AK1751" i="1"/>
  <c r="AJ1751" i="1"/>
  <c r="AD1751" i="1"/>
  <c r="AE1751" i="1" s="1"/>
  <c r="Z1751" i="1"/>
  <c r="AB1751" i="1" s="1"/>
  <c r="X1751" i="1"/>
  <c r="W1751" i="1"/>
  <c r="V1751" i="1"/>
  <c r="U1751" i="1"/>
  <c r="O1751" i="1"/>
  <c r="AN1750" i="1"/>
  <c r="AK1750" i="1"/>
  <c r="AJ1750" i="1"/>
  <c r="X1750" i="1"/>
  <c r="W1750" i="1"/>
  <c r="V1750" i="1"/>
  <c r="Z1750" i="1" s="1"/>
  <c r="U1750" i="1"/>
  <c r="O1750" i="1"/>
  <c r="AD1750" i="1" s="1"/>
  <c r="AE1750" i="1" s="1"/>
  <c r="AN1749" i="1"/>
  <c r="AK1749" i="1"/>
  <c r="AJ1749" i="1"/>
  <c r="AD1749" i="1"/>
  <c r="AE1749" i="1" s="1"/>
  <c r="Z1749" i="1"/>
  <c r="AB1749" i="1" s="1"/>
  <c r="X1749" i="1"/>
  <c r="W1749" i="1"/>
  <c r="V1749" i="1"/>
  <c r="U1749" i="1"/>
  <c r="O1749" i="1"/>
  <c r="AN1748" i="1"/>
  <c r="AK1748" i="1"/>
  <c r="AJ1748" i="1"/>
  <c r="X1748" i="1"/>
  <c r="W1748" i="1"/>
  <c r="V1748" i="1"/>
  <c r="Z1748" i="1" s="1"/>
  <c r="U1748" i="1"/>
  <c r="O1748" i="1"/>
  <c r="AD1748" i="1" s="1"/>
  <c r="AE1748" i="1" s="1"/>
  <c r="AN1747" i="1"/>
  <c r="AK1747" i="1"/>
  <c r="AJ1747" i="1"/>
  <c r="AD1747" i="1"/>
  <c r="AE1747" i="1" s="1"/>
  <c r="Z1747" i="1"/>
  <c r="AB1747" i="1" s="1"/>
  <c r="X1747" i="1"/>
  <c r="W1747" i="1"/>
  <c r="V1747" i="1"/>
  <c r="U1747" i="1"/>
  <c r="O1747" i="1"/>
  <c r="AN1746" i="1"/>
  <c r="AK1746" i="1"/>
  <c r="AJ1746" i="1"/>
  <c r="X1746" i="1"/>
  <c r="W1746" i="1"/>
  <c r="V1746" i="1"/>
  <c r="Z1746" i="1" s="1"/>
  <c r="U1746" i="1"/>
  <c r="O1746" i="1"/>
  <c r="AD1746" i="1" s="1"/>
  <c r="AE1746" i="1" s="1"/>
  <c r="AN1745" i="1"/>
  <c r="AK1745" i="1"/>
  <c r="AJ1745" i="1"/>
  <c r="AD1745" i="1"/>
  <c r="AE1745" i="1" s="1"/>
  <c r="Z1745" i="1"/>
  <c r="AB1745" i="1" s="1"/>
  <c r="X1745" i="1"/>
  <c r="W1745" i="1"/>
  <c r="V1745" i="1"/>
  <c r="U1745" i="1"/>
  <c r="O1745" i="1"/>
  <c r="AN1744" i="1"/>
  <c r="AK1744" i="1"/>
  <c r="AJ1744" i="1"/>
  <c r="X1744" i="1"/>
  <c r="W1744" i="1"/>
  <c r="V1744" i="1"/>
  <c r="Z1744" i="1" s="1"/>
  <c r="U1744" i="1"/>
  <c r="O1744" i="1"/>
  <c r="AD1744" i="1" s="1"/>
  <c r="AE1744" i="1" s="1"/>
  <c r="AN1743" i="1"/>
  <c r="AK1743" i="1"/>
  <c r="AJ1743" i="1"/>
  <c r="AD1743" i="1"/>
  <c r="AE1743" i="1" s="1"/>
  <c r="Z1743" i="1"/>
  <c r="AB1743" i="1" s="1"/>
  <c r="X1743" i="1"/>
  <c r="W1743" i="1"/>
  <c r="V1743" i="1"/>
  <c r="U1743" i="1"/>
  <c r="O1743" i="1"/>
  <c r="AN1742" i="1"/>
  <c r="AK1742" i="1"/>
  <c r="AJ1742" i="1"/>
  <c r="X1742" i="1"/>
  <c r="W1742" i="1"/>
  <c r="V1742" i="1"/>
  <c r="Z1742" i="1" s="1"/>
  <c r="U1742" i="1"/>
  <c r="O1742" i="1"/>
  <c r="AD1742" i="1" s="1"/>
  <c r="AE1742" i="1" s="1"/>
  <c r="AN1741" i="1"/>
  <c r="AK1741" i="1"/>
  <c r="AJ1741" i="1"/>
  <c r="AD1741" i="1"/>
  <c r="AE1741" i="1" s="1"/>
  <c r="Z1741" i="1"/>
  <c r="AB1741" i="1" s="1"/>
  <c r="X1741" i="1"/>
  <c r="W1741" i="1"/>
  <c r="V1741" i="1"/>
  <c r="U1741" i="1"/>
  <c r="O1741" i="1"/>
  <c r="AN1740" i="1"/>
  <c r="AK1740" i="1"/>
  <c r="AJ1740" i="1"/>
  <c r="X1740" i="1"/>
  <c r="W1740" i="1"/>
  <c r="V1740" i="1"/>
  <c r="Z1740" i="1" s="1"/>
  <c r="U1740" i="1"/>
  <c r="O1740" i="1"/>
  <c r="AD1740" i="1" s="1"/>
  <c r="AE1740" i="1" s="1"/>
  <c r="AN1739" i="1"/>
  <c r="AK1739" i="1"/>
  <c r="AJ1739" i="1"/>
  <c r="AD1739" i="1"/>
  <c r="AE1739" i="1" s="1"/>
  <c r="Z1739" i="1"/>
  <c r="AB1739" i="1" s="1"/>
  <c r="X1739" i="1"/>
  <c r="W1739" i="1"/>
  <c r="V1739" i="1"/>
  <c r="U1739" i="1"/>
  <c r="O1739" i="1"/>
  <c r="AN1738" i="1"/>
  <c r="AK1738" i="1"/>
  <c r="AJ1738" i="1"/>
  <c r="X1738" i="1"/>
  <c r="W1738" i="1"/>
  <c r="V1738" i="1"/>
  <c r="Z1738" i="1" s="1"/>
  <c r="U1738" i="1"/>
  <c r="O1738" i="1"/>
  <c r="AD1738" i="1" s="1"/>
  <c r="AE1738" i="1" s="1"/>
  <c r="AN1737" i="1"/>
  <c r="AK1737" i="1"/>
  <c r="AJ1737" i="1"/>
  <c r="AD1737" i="1"/>
  <c r="AE1737" i="1" s="1"/>
  <c r="Z1737" i="1"/>
  <c r="AB1737" i="1" s="1"/>
  <c r="X1737" i="1"/>
  <c r="W1737" i="1"/>
  <c r="V1737" i="1"/>
  <c r="U1737" i="1"/>
  <c r="O1737" i="1"/>
  <c r="AN1736" i="1"/>
  <c r="AK1736" i="1"/>
  <c r="AJ1736" i="1"/>
  <c r="X1736" i="1"/>
  <c r="W1736" i="1"/>
  <c r="V1736" i="1"/>
  <c r="Z1736" i="1" s="1"/>
  <c r="U1736" i="1"/>
  <c r="O1736" i="1"/>
  <c r="AD1736" i="1" s="1"/>
  <c r="AE1736" i="1" s="1"/>
  <c r="AN1735" i="1"/>
  <c r="AK1735" i="1"/>
  <c r="AJ1735" i="1"/>
  <c r="AD1735" i="1"/>
  <c r="AE1735" i="1" s="1"/>
  <c r="Z1735" i="1"/>
  <c r="AB1735" i="1" s="1"/>
  <c r="X1735" i="1"/>
  <c r="W1735" i="1"/>
  <c r="V1735" i="1"/>
  <c r="U1735" i="1"/>
  <c r="O1735" i="1"/>
  <c r="AN1734" i="1"/>
  <c r="AK1734" i="1"/>
  <c r="AJ1734" i="1"/>
  <c r="X1734" i="1"/>
  <c r="W1734" i="1"/>
  <c r="V1734" i="1"/>
  <c r="Z1734" i="1" s="1"/>
  <c r="U1734" i="1"/>
  <c r="O1734" i="1"/>
  <c r="AD1734" i="1" s="1"/>
  <c r="AE1734" i="1" s="1"/>
  <c r="AN1733" i="1"/>
  <c r="AK1733" i="1"/>
  <c r="AJ1733" i="1"/>
  <c r="AD1733" i="1"/>
  <c r="AE1733" i="1" s="1"/>
  <c r="Z1733" i="1"/>
  <c r="AB1733" i="1" s="1"/>
  <c r="X1733" i="1"/>
  <c r="W1733" i="1"/>
  <c r="V1733" i="1"/>
  <c r="U1733" i="1"/>
  <c r="O1733" i="1"/>
  <c r="AN1732" i="1"/>
  <c r="AK1732" i="1"/>
  <c r="AJ1732" i="1"/>
  <c r="X1732" i="1"/>
  <c r="W1732" i="1"/>
  <c r="U1732" i="1"/>
  <c r="V1732" i="1" s="1"/>
  <c r="Z1732" i="1" s="1"/>
  <c r="O1732" i="1"/>
  <c r="AD1732" i="1" s="1"/>
  <c r="AE1732" i="1" s="1"/>
  <c r="AN1731" i="1"/>
  <c r="AK1731" i="1"/>
  <c r="AJ1731" i="1"/>
  <c r="X1731" i="1"/>
  <c r="W1731" i="1"/>
  <c r="U1731" i="1"/>
  <c r="V1731" i="1" s="1"/>
  <c r="Z1731" i="1" s="1"/>
  <c r="O1731" i="1"/>
  <c r="AD1731" i="1" s="1"/>
  <c r="AE1731" i="1" s="1"/>
  <c r="AN1730" i="1"/>
  <c r="AK1730" i="1"/>
  <c r="AJ1730" i="1"/>
  <c r="X1730" i="1"/>
  <c r="W1730" i="1"/>
  <c r="U1730" i="1"/>
  <c r="V1730" i="1" s="1"/>
  <c r="Z1730" i="1" s="1"/>
  <c r="O1730" i="1"/>
  <c r="AD1730" i="1" s="1"/>
  <c r="AE1730" i="1" s="1"/>
  <c r="AN1729" i="1"/>
  <c r="AK1729" i="1"/>
  <c r="AJ1729" i="1"/>
  <c r="X1729" i="1"/>
  <c r="W1729" i="1"/>
  <c r="U1729" i="1"/>
  <c r="V1729" i="1" s="1"/>
  <c r="Z1729" i="1" s="1"/>
  <c r="O1729" i="1"/>
  <c r="AD1729" i="1" s="1"/>
  <c r="AE1729" i="1" s="1"/>
  <c r="AN1728" i="1"/>
  <c r="AK1728" i="1"/>
  <c r="AJ1728" i="1"/>
  <c r="X1728" i="1"/>
  <c r="W1728" i="1"/>
  <c r="U1728" i="1"/>
  <c r="V1728" i="1" s="1"/>
  <c r="Z1728" i="1" s="1"/>
  <c r="O1728" i="1"/>
  <c r="AD1728" i="1" s="1"/>
  <c r="AE1728" i="1" s="1"/>
  <c r="AN1727" i="1"/>
  <c r="AK1727" i="1"/>
  <c r="AJ1727" i="1"/>
  <c r="X1727" i="1"/>
  <c r="W1727" i="1"/>
  <c r="U1727" i="1"/>
  <c r="V1727" i="1" s="1"/>
  <c r="Z1727" i="1" s="1"/>
  <c r="O1727" i="1"/>
  <c r="AD1727" i="1" s="1"/>
  <c r="AE1727" i="1" s="1"/>
  <c r="AN1726" i="1"/>
  <c r="AK1726" i="1"/>
  <c r="AJ1726" i="1"/>
  <c r="X1726" i="1"/>
  <c r="W1726" i="1"/>
  <c r="U1726" i="1"/>
  <c r="V1726" i="1" s="1"/>
  <c r="Z1726" i="1" s="1"/>
  <c r="O1726" i="1"/>
  <c r="AD1726" i="1" s="1"/>
  <c r="AE1726" i="1" s="1"/>
  <c r="AN1725" i="1"/>
  <c r="AK1725" i="1"/>
  <c r="AJ1725" i="1"/>
  <c r="X1725" i="1"/>
  <c r="W1725" i="1"/>
  <c r="U1725" i="1"/>
  <c r="V1725" i="1" s="1"/>
  <c r="Z1725" i="1" s="1"/>
  <c r="O1725" i="1"/>
  <c r="AD1725" i="1" s="1"/>
  <c r="AE1725" i="1" s="1"/>
  <c r="AN1724" i="1"/>
  <c r="AK1724" i="1"/>
  <c r="AJ1724" i="1"/>
  <c r="X1724" i="1"/>
  <c r="W1724" i="1"/>
  <c r="U1724" i="1"/>
  <c r="V1724" i="1" s="1"/>
  <c r="Z1724" i="1" s="1"/>
  <c r="O1724" i="1"/>
  <c r="AD1724" i="1" s="1"/>
  <c r="AE1724" i="1" s="1"/>
  <c r="AN1723" i="1"/>
  <c r="AK1723" i="1"/>
  <c r="AJ1723" i="1"/>
  <c r="X1723" i="1"/>
  <c r="W1723" i="1"/>
  <c r="U1723" i="1"/>
  <c r="V1723" i="1" s="1"/>
  <c r="Z1723" i="1" s="1"/>
  <c r="O1723" i="1"/>
  <c r="AD1723" i="1" s="1"/>
  <c r="AE1723" i="1" s="1"/>
  <c r="AN1722" i="1"/>
  <c r="AK1722" i="1"/>
  <c r="AJ1722" i="1"/>
  <c r="X1722" i="1"/>
  <c r="W1722" i="1"/>
  <c r="U1722" i="1"/>
  <c r="V1722" i="1" s="1"/>
  <c r="Z1722" i="1" s="1"/>
  <c r="O1722" i="1"/>
  <c r="AD1722" i="1" s="1"/>
  <c r="AE1722" i="1" s="1"/>
  <c r="AN1721" i="1"/>
  <c r="AK1721" i="1"/>
  <c r="AJ1721" i="1"/>
  <c r="X1721" i="1"/>
  <c r="W1721" i="1"/>
  <c r="U1721" i="1"/>
  <c r="V1721" i="1" s="1"/>
  <c r="Z1721" i="1" s="1"/>
  <c r="O1721" i="1"/>
  <c r="AD1721" i="1" s="1"/>
  <c r="AE1721" i="1" s="1"/>
  <c r="AN1720" i="1"/>
  <c r="AK1720" i="1"/>
  <c r="AJ1720" i="1"/>
  <c r="X1720" i="1"/>
  <c r="W1720" i="1"/>
  <c r="U1720" i="1"/>
  <c r="V1720" i="1" s="1"/>
  <c r="Z1720" i="1" s="1"/>
  <c r="O1720" i="1"/>
  <c r="AD1720" i="1" s="1"/>
  <c r="AE1720" i="1" s="1"/>
  <c r="AN1719" i="1"/>
  <c r="AK1719" i="1"/>
  <c r="AJ1719" i="1"/>
  <c r="X1719" i="1"/>
  <c r="W1719" i="1"/>
  <c r="U1719" i="1"/>
  <c r="V1719" i="1" s="1"/>
  <c r="Z1719" i="1" s="1"/>
  <c r="O1719" i="1"/>
  <c r="AD1719" i="1" s="1"/>
  <c r="AE1719" i="1" s="1"/>
  <c r="AN1718" i="1"/>
  <c r="AK1718" i="1"/>
  <c r="AJ1718" i="1"/>
  <c r="X1718" i="1"/>
  <c r="W1718" i="1"/>
  <c r="U1718" i="1"/>
  <c r="V1718" i="1" s="1"/>
  <c r="Z1718" i="1" s="1"/>
  <c r="O1718" i="1"/>
  <c r="AD1718" i="1" s="1"/>
  <c r="AE1718" i="1" s="1"/>
  <c r="AN1717" i="1"/>
  <c r="AK1717" i="1"/>
  <c r="AJ1717" i="1"/>
  <c r="X1717" i="1"/>
  <c r="W1717" i="1"/>
  <c r="U1717" i="1"/>
  <c r="V1717" i="1" s="1"/>
  <c r="Z1717" i="1" s="1"/>
  <c r="O1717" i="1"/>
  <c r="AD1717" i="1" s="1"/>
  <c r="AE1717" i="1" s="1"/>
  <c r="AN1716" i="1"/>
  <c r="AK1716" i="1"/>
  <c r="AJ1716" i="1"/>
  <c r="X1716" i="1"/>
  <c r="W1716" i="1"/>
  <c r="U1716" i="1"/>
  <c r="V1716" i="1" s="1"/>
  <c r="Z1716" i="1" s="1"/>
  <c r="O1716" i="1"/>
  <c r="AD1716" i="1" s="1"/>
  <c r="AE1716" i="1" s="1"/>
  <c r="AN1715" i="1"/>
  <c r="AK1715" i="1"/>
  <c r="AJ1715" i="1"/>
  <c r="X1715" i="1"/>
  <c r="W1715" i="1"/>
  <c r="U1715" i="1"/>
  <c r="V1715" i="1" s="1"/>
  <c r="Z1715" i="1" s="1"/>
  <c r="O1715" i="1"/>
  <c r="AD1715" i="1" s="1"/>
  <c r="AE1715" i="1" s="1"/>
  <c r="AN1714" i="1"/>
  <c r="AK1714" i="1"/>
  <c r="AJ1714" i="1"/>
  <c r="X1714" i="1"/>
  <c r="W1714" i="1"/>
  <c r="U1714" i="1"/>
  <c r="V1714" i="1" s="1"/>
  <c r="Z1714" i="1" s="1"/>
  <c r="O1714" i="1"/>
  <c r="AD1714" i="1" s="1"/>
  <c r="AE1714" i="1" s="1"/>
  <c r="AN1713" i="1"/>
  <c r="AK1713" i="1"/>
  <c r="AJ1713" i="1"/>
  <c r="X1713" i="1"/>
  <c r="W1713" i="1"/>
  <c r="U1713" i="1"/>
  <c r="V1713" i="1" s="1"/>
  <c r="Z1713" i="1" s="1"/>
  <c r="O1713" i="1"/>
  <c r="AD1713" i="1" s="1"/>
  <c r="AE1713" i="1" s="1"/>
  <c r="AN1712" i="1"/>
  <c r="AK1712" i="1"/>
  <c r="AJ1712" i="1"/>
  <c r="X1712" i="1"/>
  <c r="W1712" i="1"/>
  <c r="U1712" i="1"/>
  <c r="V1712" i="1" s="1"/>
  <c r="Z1712" i="1" s="1"/>
  <c r="O1712" i="1"/>
  <c r="AD1712" i="1" s="1"/>
  <c r="AE1712" i="1" s="1"/>
  <c r="AN1711" i="1"/>
  <c r="AK1711" i="1"/>
  <c r="AJ1711" i="1"/>
  <c r="X1711" i="1"/>
  <c r="W1711" i="1"/>
  <c r="U1711" i="1"/>
  <c r="V1711" i="1" s="1"/>
  <c r="Z1711" i="1" s="1"/>
  <c r="O1711" i="1"/>
  <c r="AD1711" i="1" s="1"/>
  <c r="AE1711" i="1" s="1"/>
  <c r="AN1710" i="1"/>
  <c r="AK1710" i="1"/>
  <c r="AJ1710" i="1"/>
  <c r="X1710" i="1"/>
  <c r="W1710" i="1"/>
  <c r="U1710" i="1"/>
  <c r="V1710" i="1" s="1"/>
  <c r="Z1710" i="1" s="1"/>
  <c r="O1710" i="1"/>
  <c r="AD1710" i="1" s="1"/>
  <c r="AE1710" i="1" s="1"/>
  <c r="AN1709" i="1"/>
  <c r="AK1709" i="1"/>
  <c r="AJ1709" i="1"/>
  <c r="X1709" i="1"/>
  <c r="W1709" i="1"/>
  <c r="U1709" i="1"/>
  <c r="V1709" i="1" s="1"/>
  <c r="Z1709" i="1" s="1"/>
  <c r="O1709" i="1"/>
  <c r="AD1709" i="1" s="1"/>
  <c r="AE1709" i="1" s="1"/>
  <c r="AN1708" i="1"/>
  <c r="AK1708" i="1"/>
  <c r="AJ1708" i="1"/>
  <c r="X1708" i="1"/>
  <c r="W1708" i="1"/>
  <c r="U1708" i="1"/>
  <c r="V1708" i="1" s="1"/>
  <c r="Z1708" i="1" s="1"/>
  <c r="O1708" i="1"/>
  <c r="AD1708" i="1" s="1"/>
  <c r="AE1708" i="1" s="1"/>
  <c r="AN1707" i="1"/>
  <c r="AK1707" i="1"/>
  <c r="AJ1707" i="1"/>
  <c r="X1707" i="1"/>
  <c r="W1707" i="1"/>
  <c r="U1707" i="1"/>
  <c r="V1707" i="1" s="1"/>
  <c r="Z1707" i="1" s="1"/>
  <c r="O1707" i="1"/>
  <c r="AD1707" i="1" s="1"/>
  <c r="AE1707" i="1" s="1"/>
  <c r="AN1706" i="1"/>
  <c r="AK1706" i="1"/>
  <c r="AJ1706" i="1"/>
  <c r="X1706" i="1"/>
  <c r="W1706" i="1"/>
  <c r="U1706" i="1"/>
  <c r="V1706" i="1" s="1"/>
  <c r="Z1706" i="1" s="1"/>
  <c r="O1706" i="1"/>
  <c r="AD1706" i="1" s="1"/>
  <c r="AE1706" i="1" s="1"/>
  <c r="AN1705" i="1"/>
  <c r="AK1705" i="1"/>
  <c r="AJ1705" i="1"/>
  <c r="X1705" i="1"/>
  <c r="W1705" i="1"/>
  <c r="U1705" i="1"/>
  <c r="V1705" i="1" s="1"/>
  <c r="Z1705" i="1" s="1"/>
  <c r="O1705" i="1"/>
  <c r="AD1705" i="1" s="1"/>
  <c r="AE1705" i="1" s="1"/>
  <c r="AN1704" i="1"/>
  <c r="AK1704" i="1"/>
  <c r="AJ1704" i="1"/>
  <c r="X1704" i="1"/>
  <c r="W1704" i="1"/>
  <c r="U1704" i="1"/>
  <c r="V1704" i="1" s="1"/>
  <c r="Z1704" i="1" s="1"/>
  <c r="O1704" i="1"/>
  <c r="AD1704" i="1" s="1"/>
  <c r="AE1704" i="1" s="1"/>
  <c r="AN1703" i="1"/>
  <c r="AK1703" i="1"/>
  <c r="AJ1703" i="1"/>
  <c r="X1703" i="1"/>
  <c r="W1703" i="1"/>
  <c r="U1703" i="1"/>
  <c r="V1703" i="1" s="1"/>
  <c r="Z1703" i="1" s="1"/>
  <c r="O1703" i="1"/>
  <c r="AD1703" i="1" s="1"/>
  <c r="AE1703" i="1" s="1"/>
  <c r="AN1702" i="1"/>
  <c r="AK1702" i="1"/>
  <c r="AJ1702" i="1"/>
  <c r="X1702" i="1"/>
  <c r="W1702" i="1"/>
  <c r="U1702" i="1"/>
  <c r="V1702" i="1" s="1"/>
  <c r="Z1702" i="1" s="1"/>
  <c r="O1702" i="1"/>
  <c r="AD1702" i="1" s="1"/>
  <c r="AE1702" i="1" s="1"/>
  <c r="AN1701" i="1"/>
  <c r="AK1701" i="1"/>
  <c r="AJ1701" i="1"/>
  <c r="X1701" i="1"/>
  <c r="W1701" i="1"/>
  <c r="U1701" i="1"/>
  <c r="V1701" i="1" s="1"/>
  <c r="Z1701" i="1" s="1"/>
  <c r="O1701" i="1"/>
  <c r="AD1701" i="1" s="1"/>
  <c r="AE1701" i="1" s="1"/>
  <c r="AN1700" i="1"/>
  <c r="AK1700" i="1"/>
  <c r="AJ1700" i="1"/>
  <c r="X1700" i="1"/>
  <c r="W1700" i="1"/>
  <c r="U1700" i="1"/>
  <c r="V1700" i="1" s="1"/>
  <c r="Z1700" i="1" s="1"/>
  <c r="O1700" i="1"/>
  <c r="AD1700" i="1" s="1"/>
  <c r="AE1700" i="1" s="1"/>
  <c r="AN1699" i="1"/>
  <c r="AK1699" i="1"/>
  <c r="AJ1699" i="1"/>
  <c r="X1699" i="1"/>
  <c r="W1699" i="1"/>
  <c r="U1699" i="1"/>
  <c r="V1699" i="1" s="1"/>
  <c r="Z1699" i="1" s="1"/>
  <c r="O1699" i="1"/>
  <c r="AD1699" i="1" s="1"/>
  <c r="AE1699" i="1" s="1"/>
  <c r="AN1698" i="1"/>
  <c r="AK1698" i="1"/>
  <c r="AJ1698" i="1"/>
  <c r="X1698" i="1"/>
  <c r="W1698" i="1"/>
  <c r="U1698" i="1"/>
  <c r="V1698" i="1" s="1"/>
  <c r="Z1698" i="1" s="1"/>
  <c r="O1698" i="1"/>
  <c r="AD1698" i="1" s="1"/>
  <c r="AE1698" i="1" s="1"/>
  <c r="AN1697" i="1"/>
  <c r="AK1697" i="1"/>
  <c r="AJ1697" i="1"/>
  <c r="X1697" i="1"/>
  <c r="W1697" i="1"/>
  <c r="U1697" i="1"/>
  <c r="V1697" i="1" s="1"/>
  <c r="Z1697" i="1" s="1"/>
  <c r="O1697" i="1"/>
  <c r="AD1697" i="1" s="1"/>
  <c r="AE1697" i="1" s="1"/>
  <c r="AN1696" i="1"/>
  <c r="AK1696" i="1"/>
  <c r="AJ1696" i="1"/>
  <c r="X1696" i="1"/>
  <c r="W1696" i="1"/>
  <c r="U1696" i="1"/>
  <c r="V1696" i="1" s="1"/>
  <c r="Z1696" i="1" s="1"/>
  <c r="O1696" i="1"/>
  <c r="AD1696" i="1" s="1"/>
  <c r="AE1696" i="1" s="1"/>
  <c r="AN1695" i="1"/>
  <c r="AK1695" i="1"/>
  <c r="AJ1695" i="1"/>
  <c r="X1695" i="1"/>
  <c r="W1695" i="1"/>
  <c r="U1695" i="1"/>
  <c r="V1695" i="1" s="1"/>
  <c r="Z1695" i="1" s="1"/>
  <c r="O1695" i="1"/>
  <c r="AD1695" i="1" s="1"/>
  <c r="AE1695" i="1" s="1"/>
  <c r="AN1694" i="1"/>
  <c r="AK1694" i="1"/>
  <c r="AJ1694" i="1"/>
  <c r="X1694" i="1"/>
  <c r="W1694" i="1"/>
  <c r="U1694" i="1"/>
  <c r="V1694" i="1" s="1"/>
  <c r="Z1694" i="1" s="1"/>
  <c r="O1694" i="1"/>
  <c r="AD1694" i="1" s="1"/>
  <c r="AE1694" i="1" s="1"/>
  <c r="AN1693" i="1"/>
  <c r="AK1693" i="1"/>
  <c r="AJ1693" i="1"/>
  <c r="X1693" i="1"/>
  <c r="W1693" i="1"/>
  <c r="U1693" i="1"/>
  <c r="V1693" i="1" s="1"/>
  <c r="Z1693" i="1" s="1"/>
  <c r="O1693" i="1"/>
  <c r="AD1693" i="1" s="1"/>
  <c r="AE1693" i="1" s="1"/>
  <c r="AN1692" i="1"/>
  <c r="AK1692" i="1"/>
  <c r="AJ1692" i="1"/>
  <c r="X1692" i="1"/>
  <c r="W1692" i="1"/>
  <c r="U1692" i="1"/>
  <c r="V1692" i="1" s="1"/>
  <c r="Z1692" i="1" s="1"/>
  <c r="O1692" i="1"/>
  <c r="AD1692" i="1" s="1"/>
  <c r="AE1692" i="1" s="1"/>
  <c r="AN1691" i="1"/>
  <c r="AK1691" i="1"/>
  <c r="AJ1691" i="1"/>
  <c r="X1691" i="1"/>
  <c r="W1691" i="1"/>
  <c r="U1691" i="1"/>
  <c r="V1691" i="1" s="1"/>
  <c r="Z1691" i="1" s="1"/>
  <c r="O1691" i="1"/>
  <c r="AD1691" i="1" s="1"/>
  <c r="AE1691" i="1" s="1"/>
  <c r="AN1690" i="1"/>
  <c r="AK1690" i="1"/>
  <c r="AJ1690" i="1"/>
  <c r="X1690" i="1"/>
  <c r="W1690" i="1"/>
  <c r="U1690" i="1"/>
  <c r="V1690" i="1" s="1"/>
  <c r="Z1690" i="1" s="1"/>
  <c r="O1690" i="1"/>
  <c r="AD1690" i="1" s="1"/>
  <c r="AE1690" i="1" s="1"/>
  <c r="AN1689" i="1"/>
  <c r="AK1689" i="1"/>
  <c r="AJ1689" i="1"/>
  <c r="X1689" i="1"/>
  <c r="W1689" i="1"/>
  <c r="U1689" i="1"/>
  <c r="V1689" i="1" s="1"/>
  <c r="Z1689" i="1" s="1"/>
  <c r="O1689" i="1"/>
  <c r="AD1689" i="1" s="1"/>
  <c r="AE1689" i="1" s="1"/>
  <c r="AN1688" i="1"/>
  <c r="AK1688" i="1"/>
  <c r="AJ1688" i="1"/>
  <c r="X1688" i="1"/>
  <c r="W1688" i="1"/>
  <c r="U1688" i="1"/>
  <c r="V1688" i="1" s="1"/>
  <c r="Z1688" i="1" s="1"/>
  <c r="O1688" i="1"/>
  <c r="AD1688" i="1" s="1"/>
  <c r="AE1688" i="1" s="1"/>
  <c r="AN1687" i="1"/>
  <c r="AK1687" i="1"/>
  <c r="AJ1687" i="1"/>
  <c r="X1687" i="1"/>
  <c r="W1687" i="1"/>
  <c r="U1687" i="1"/>
  <c r="V1687" i="1" s="1"/>
  <c r="Z1687" i="1" s="1"/>
  <c r="O1687" i="1"/>
  <c r="AD1687" i="1" s="1"/>
  <c r="AE1687" i="1" s="1"/>
  <c r="AN1686" i="1"/>
  <c r="AK1686" i="1"/>
  <c r="AJ1686" i="1"/>
  <c r="X1686" i="1"/>
  <c r="W1686" i="1"/>
  <c r="U1686" i="1"/>
  <c r="V1686" i="1" s="1"/>
  <c r="Z1686" i="1" s="1"/>
  <c r="O1686" i="1"/>
  <c r="AD1686" i="1" s="1"/>
  <c r="AE1686" i="1" s="1"/>
  <c r="AN1685" i="1"/>
  <c r="AK1685" i="1"/>
  <c r="AJ1685" i="1"/>
  <c r="X1685" i="1"/>
  <c r="W1685" i="1"/>
  <c r="U1685" i="1"/>
  <c r="V1685" i="1" s="1"/>
  <c r="Z1685" i="1" s="1"/>
  <c r="O1685" i="1"/>
  <c r="AD1685" i="1" s="1"/>
  <c r="AE1685" i="1" s="1"/>
  <c r="AN1684" i="1"/>
  <c r="AK1684" i="1"/>
  <c r="AJ1684" i="1"/>
  <c r="X1684" i="1"/>
  <c r="W1684" i="1"/>
  <c r="U1684" i="1"/>
  <c r="V1684" i="1" s="1"/>
  <c r="Z1684" i="1" s="1"/>
  <c r="O1684" i="1"/>
  <c r="AD1684" i="1" s="1"/>
  <c r="AE1684" i="1" s="1"/>
  <c r="AN1683" i="1"/>
  <c r="AK1683" i="1"/>
  <c r="AJ1683" i="1"/>
  <c r="X1683" i="1"/>
  <c r="W1683" i="1"/>
  <c r="U1683" i="1"/>
  <c r="V1683" i="1" s="1"/>
  <c r="Z1683" i="1" s="1"/>
  <c r="O1683" i="1"/>
  <c r="AD1683" i="1" s="1"/>
  <c r="AE1683" i="1" s="1"/>
  <c r="AN1682" i="1"/>
  <c r="AK1682" i="1"/>
  <c r="AJ1682" i="1"/>
  <c r="X1682" i="1"/>
  <c r="W1682" i="1"/>
  <c r="U1682" i="1"/>
  <c r="V1682" i="1" s="1"/>
  <c r="Z1682" i="1" s="1"/>
  <c r="O1682" i="1"/>
  <c r="AD1682" i="1" s="1"/>
  <c r="AE1682" i="1" s="1"/>
  <c r="AN1681" i="1"/>
  <c r="AK1681" i="1"/>
  <c r="AJ1681" i="1"/>
  <c r="X1681" i="1"/>
  <c r="W1681" i="1"/>
  <c r="U1681" i="1"/>
  <c r="V1681" i="1" s="1"/>
  <c r="Z1681" i="1" s="1"/>
  <c r="O1681" i="1"/>
  <c r="AD1681" i="1" s="1"/>
  <c r="AE1681" i="1" s="1"/>
  <c r="AN1680" i="1"/>
  <c r="AK1680" i="1"/>
  <c r="AJ1680" i="1"/>
  <c r="X1680" i="1"/>
  <c r="W1680" i="1"/>
  <c r="U1680" i="1"/>
  <c r="V1680" i="1" s="1"/>
  <c r="Z1680" i="1" s="1"/>
  <c r="O1680" i="1"/>
  <c r="AD1680" i="1" s="1"/>
  <c r="AE1680" i="1" s="1"/>
  <c r="AN1679" i="1"/>
  <c r="AK1679" i="1"/>
  <c r="AJ1679" i="1"/>
  <c r="X1679" i="1"/>
  <c r="W1679" i="1"/>
  <c r="U1679" i="1"/>
  <c r="V1679" i="1" s="1"/>
  <c r="Z1679" i="1" s="1"/>
  <c r="O1679" i="1"/>
  <c r="AD1679" i="1" s="1"/>
  <c r="AE1679" i="1" s="1"/>
  <c r="AN1678" i="1"/>
  <c r="AK1678" i="1"/>
  <c r="AJ1678" i="1"/>
  <c r="X1678" i="1"/>
  <c r="W1678" i="1"/>
  <c r="U1678" i="1"/>
  <c r="V1678" i="1" s="1"/>
  <c r="Z1678" i="1" s="1"/>
  <c r="O1678" i="1"/>
  <c r="AD1678" i="1" s="1"/>
  <c r="AE1678" i="1" s="1"/>
  <c r="AN1677" i="1"/>
  <c r="AK1677" i="1"/>
  <c r="AJ1677" i="1"/>
  <c r="X1677" i="1"/>
  <c r="W1677" i="1"/>
  <c r="U1677" i="1"/>
  <c r="V1677" i="1" s="1"/>
  <c r="Z1677" i="1" s="1"/>
  <c r="O1677" i="1"/>
  <c r="AD1677" i="1" s="1"/>
  <c r="AE1677" i="1" s="1"/>
  <c r="AN1676" i="1"/>
  <c r="AK1676" i="1"/>
  <c r="AJ1676" i="1"/>
  <c r="X1676" i="1"/>
  <c r="W1676" i="1"/>
  <c r="U1676" i="1"/>
  <c r="V1676" i="1" s="1"/>
  <c r="Z1676" i="1" s="1"/>
  <c r="O1676" i="1"/>
  <c r="AD1676" i="1" s="1"/>
  <c r="AE1676" i="1" s="1"/>
  <c r="AN1675" i="1"/>
  <c r="AK1675" i="1"/>
  <c r="AJ1675" i="1"/>
  <c r="X1675" i="1"/>
  <c r="W1675" i="1"/>
  <c r="U1675" i="1"/>
  <c r="V1675" i="1" s="1"/>
  <c r="Z1675" i="1" s="1"/>
  <c r="O1675" i="1"/>
  <c r="AD1675" i="1" s="1"/>
  <c r="AE1675" i="1" s="1"/>
  <c r="AN1674" i="1"/>
  <c r="AK1674" i="1"/>
  <c r="AJ1674" i="1"/>
  <c r="X1674" i="1"/>
  <c r="W1674" i="1"/>
  <c r="U1674" i="1"/>
  <c r="V1674" i="1" s="1"/>
  <c r="Z1674" i="1" s="1"/>
  <c r="O1674" i="1"/>
  <c r="AD1674" i="1" s="1"/>
  <c r="AE1674" i="1" s="1"/>
  <c r="AN1673" i="1"/>
  <c r="AK1673" i="1"/>
  <c r="AJ1673" i="1"/>
  <c r="X1673" i="1"/>
  <c r="W1673" i="1"/>
  <c r="U1673" i="1"/>
  <c r="V1673" i="1" s="1"/>
  <c r="Z1673" i="1" s="1"/>
  <c r="O1673" i="1"/>
  <c r="AD1673" i="1" s="1"/>
  <c r="AE1673" i="1" s="1"/>
  <c r="AN1672" i="1"/>
  <c r="AK1672" i="1"/>
  <c r="AJ1672" i="1"/>
  <c r="X1672" i="1"/>
  <c r="W1672" i="1"/>
  <c r="U1672" i="1"/>
  <c r="V1672" i="1" s="1"/>
  <c r="Z1672" i="1" s="1"/>
  <c r="O1672" i="1"/>
  <c r="AD1672" i="1" s="1"/>
  <c r="AE1672" i="1" s="1"/>
  <c r="AN1671" i="1"/>
  <c r="AK1671" i="1"/>
  <c r="AJ1671" i="1"/>
  <c r="X1671" i="1"/>
  <c r="W1671" i="1"/>
  <c r="U1671" i="1"/>
  <c r="V1671" i="1" s="1"/>
  <c r="Z1671" i="1" s="1"/>
  <c r="O1671" i="1"/>
  <c r="AD1671" i="1" s="1"/>
  <c r="AE1671" i="1" s="1"/>
  <c r="AN1670" i="1"/>
  <c r="AK1670" i="1"/>
  <c r="AJ1670" i="1"/>
  <c r="X1670" i="1"/>
  <c r="W1670" i="1"/>
  <c r="U1670" i="1"/>
  <c r="V1670" i="1" s="1"/>
  <c r="Z1670" i="1" s="1"/>
  <c r="O1670" i="1"/>
  <c r="AD1670" i="1" s="1"/>
  <c r="AE1670" i="1" s="1"/>
  <c r="AN1669" i="1"/>
  <c r="AK1669" i="1"/>
  <c r="AJ1669" i="1"/>
  <c r="X1669" i="1"/>
  <c r="W1669" i="1"/>
  <c r="U1669" i="1"/>
  <c r="V1669" i="1" s="1"/>
  <c r="Z1669" i="1" s="1"/>
  <c r="O1669" i="1"/>
  <c r="AD1669" i="1" s="1"/>
  <c r="AE1669" i="1" s="1"/>
  <c r="AN1668" i="1"/>
  <c r="AK1668" i="1"/>
  <c r="AJ1668" i="1"/>
  <c r="X1668" i="1"/>
  <c r="W1668" i="1"/>
  <c r="U1668" i="1"/>
  <c r="V1668" i="1" s="1"/>
  <c r="Z1668" i="1" s="1"/>
  <c r="O1668" i="1"/>
  <c r="AD1668" i="1" s="1"/>
  <c r="AE1668" i="1" s="1"/>
  <c r="AN1667" i="1"/>
  <c r="AK1667" i="1"/>
  <c r="AJ1667" i="1"/>
  <c r="X1667" i="1"/>
  <c r="W1667" i="1"/>
  <c r="U1667" i="1"/>
  <c r="V1667" i="1" s="1"/>
  <c r="Z1667" i="1" s="1"/>
  <c r="O1667" i="1"/>
  <c r="AD1667" i="1" s="1"/>
  <c r="AE1667" i="1" s="1"/>
  <c r="AN1666" i="1"/>
  <c r="AK1666" i="1"/>
  <c r="AJ1666" i="1"/>
  <c r="X1666" i="1"/>
  <c r="W1666" i="1"/>
  <c r="U1666" i="1"/>
  <c r="V1666" i="1" s="1"/>
  <c r="Z1666" i="1" s="1"/>
  <c r="O1666" i="1"/>
  <c r="AD1666" i="1" s="1"/>
  <c r="AE1666" i="1" s="1"/>
  <c r="AN1665" i="1"/>
  <c r="AK1665" i="1"/>
  <c r="AJ1665" i="1"/>
  <c r="X1665" i="1"/>
  <c r="W1665" i="1"/>
  <c r="U1665" i="1"/>
  <c r="V1665" i="1" s="1"/>
  <c r="Z1665" i="1" s="1"/>
  <c r="O1665" i="1"/>
  <c r="AD1665" i="1" s="1"/>
  <c r="AE1665" i="1" s="1"/>
  <c r="AN1664" i="1"/>
  <c r="AK1664" i="1"/>
  <c r="AJ1664" i="1"/>
  <c r="X1664" i="1"/>
  <c r="W1664" i="1"/>
  <c r="U1664" i="1"/>
  <c r="V1664" i="1" s="1"/>
  <c r="Z1664" i="1" s="1"/>
  <c r="O1664" i="1"/>
  <c r="AD1664" i="1" s="1"/>
  <c r="AE1664" i="1" s="1"/>
  <c r="AN1663" i="1"/>
  <c r="AK1663" i="1"/>
  <c r="AJ1663" i="1"/>
  <c r="X1663" i="1"/>
  <c r="W1663" i="1"/>
  <c r="U1663" i="1"/>
  <c r="V1663" i="1" s="1"/>
  <c r="Z1663" i="1" s="1"/>
  <c r="O1663" i="1"/>
  <c r="AD1663" i="1" s="1"/>
  <c r="AE1663" i="1" s="1"/>
  <c r="AN1662" i="1"/>
  <c r="AK1662" i="1"/>
  <c r="AJ1662" i="1"/>
  <c r="X1662" i="1"/>
  <c r="W1662" i="1"/>
  <c r="U1662" i="1"/>
  <c r="V1662" i="1" s="1"/>
  <c r="Z1662" i="1" s="1"/>
  <c r="O1662" i="1"/>
  <c r="AD1662" i="1" s="1"/>
  <c r="AE1662" i="1" s="1"/>
  <c r="AN1661" i="1"/>
  <c r="AK1661" i="1"/>
  <c r="AJ1661" i="1"/>
  <c r="X1661" i="1"/>
  <c r="W1661" i="1"/>
  <c r="U1661" i="1"/>
  <c r="V1661" i="1" s="1"/>
  <c r="Z1661" i="1" s="1"/>
  <c r="O1661" i="1"/>
  <c r="AD1661" i="1" s="1"/>
  <c r="AE1661" i="1" s="1"/>
  <c r="AN1660" i="1"/>
  <c r="AK1660" i="1"/>
  <c r="AJ1660" i="1"/>
  <c r="X1660" i="1"/>
  <c r="W1660" i="1"/>
  <c r="U1660" i="1"/>
  <c r="V1660" i="1" s="1"/>
  <c r="Z1660" i="1" s="1"/>
  <c r="O1660" i="1"/>
  <c r="AD1660" i="1" s="1"/>
  <c r="AE1660" i="1" s="1"/>
  <c r="AN1659" i="1"/>
  <c r="AK1659" i="1"/>
  <c r="AJ1659" i="1"/>
  <c r="X1659" i="1"/>
  <c r="W1659" i="1"/>
  <c r="U1659" i="1"/>
  <c r="V1659" i="1" s="1"/>
  <c r="Z1659" i="1" s="1"/>
  <c r="O1659" i="1"/>
  <c r="AD1659" i="1" s="1"/>
  <c r="AE1659" i="1" s="1"/>
  <c r="AN1658" i="1"/>
  <c r="AK1658" i="1"/>
  <c r="AJ1658" i="1"/>
  <c r="X1658" i="1"/>
  <c r="W1658" i="1"/>
  <c r="U1658" i="1"/>
  <c r="V1658" i="1" s="1"/>
  <c r="Z1658" i="1" s="1"/>
  <c r="O1658" i="1"/>
  <c r="AD1658" i="1" s="1"/>
  <c r="AE1658" i="1" s="1"/>
  <c r="AN1657" i="1"/>
  <c r="AK1657" i="1"/>
  <c r="AJ1657" i="1"/>
  <c r="X1657" i="1"/>
  <c r="W1657" i="1"/>
  <c r="U1657" i="1"/>
  <c r="V1657" i="1" s="1"/>
  <c r="Z1657" i="1" s="1"/>
  <c r="O1657" i="1"/>
  <c r="AD1657" i="1" s="1"/>
  <c r="AE1657" i="1" s="1"/>
  <c r="AN1656" i="1"/>
  <c r="AK1656" i="1"/>
  <c r="AJ1656" i="1"/>
  <c r="X1656" i="1"/>
  <c r="W1656" i="1"/>
  <c r="U1656" i="1"/>
  <c r="V1656" i="1" s="1"/>
  <c r="Z1656" i="1" s="1"/>
  <c r="O1656" i="1"/>
  <c r="AD1656" i="1" s="1"/>
  <c r="AE1656" i="1" s="1"/>
  <c r="AN1655" i="1"/>
  <c r="AK1655" i="1"/>
  <c r="AJ1655" i="1"/>
  <c r="X1655" i="1"/>
  <c r="W1655" i="1"/>
  <c r="U1655" i="1"/>
  <c r="V1655" i="1" s="1"/>
  <c r="Z1655" i="1" s="1"/>
  <c r="O1655" i="1"/>
  <c r="AD1655" i="1" s="1"/>
  <c r="AE1655" i="1" s="1"/>
  <c r="AN1654" i="1"/>
  <c r="AK1654" i="1"/>
  <c r="AJ1654" i="1"/>
  <c r="X1654" i="1"/>
  <c r="W1654" i="1"/>
  <c r="U1654" i="1"/>
  <c r="V1654" i="1" s="1"/>
  <c r="Z1654" i="1" s="1"/>
  <c r="O1654" i="1"/>
  <c r="AD1654" i="1" s="1"/>
  <c r="AE1654" i="1" s="1"/>
  <c r="AN1653" i="1"/>
  <c r="AK1653" i="1"/>
  <c r="AJ1653" i="1"/>
  <c r="X1653" i="1"/>
  <c r="W1653" i="1"/>
  <c r="U1653" i="1"/>
  <c r="V1653" i="1" s="1"/>
  <c r="Z1653" i="1" s="1"/>
  <c r="O1653" i="1"/>
  <c r="AD1653" i="1" s="1"/>
  <c r="AE1653" i="1" s="1"/>
  <c r="AN1652" i="1"/>
  <c r="AK1652" i="1"/>
  <c r="AJ1652" i="1"/>
  <c r="X1652" i="1"/>
  <c r="W1652" i="1"/>
  <c r="U1652" i="1"/>
  <c r="V1652" i="1" s="1"/>
  <c r="Z1652" i="1" s="1"/>
  <c r="O1652" i="1"/>
  <c r="AD1652" i="1" s="1"/>
  <c r="AE1652" i="1" s="1"/>
  <c r="AN1651" i="1"/>
  <c r="AK1651" i="1"/>
  <c r="AJ1651" i="1"/>
  <c r="X1651" i="1"/>
  <c r="W1651" i="1"/>
  <c r="U1651" i="1"/>
  <c r="V1651" i="1" s="1"/>
  <c r="Z1651" i="1" s="1"/>
  <c r="O1651" i="1"/>
  <c r="AD1651" i="1" s="1"/>
  <c r="AE1651" i="1" s="1"/>
  <c r="AN1650" i="1"/>
  <c r="AK1650" i="1"/>
  <c r="AJ1650" i="1"/>
  <c r="X1650" i="1"/>
  <c r="W1650" i="1"/>
  <c r="U1650" i="1"/>
  <c r="V1650" i="1" s="1"/>
  <c r="Z1650" i="1" s="1"/>
  <c r="O1650" i="1"/>
  <c r="AD1650" i="1" s="1"/>
  <c r="AE1650" i="1" s="1"/>
  <c r="AN1649" i="1"/>
  <c r="AK1649" i="1"/>
  <c r="AJ1649" i="1"/>
  <c r="X1649" i="1"/>
  <c r="W1649" i="1"/>
  <c r="U1649" i="1"/>
  <c r="V1649" i="1" s="1"/>
  <c r="Z1649" i="1" s="1"/>
  <c r="O1649" i="1"/>
  <c r="AD1649" i="1" s="1"/>
  <c r="AE1649" i="1" s="1"/>
  <c r="AN1648" i="1"/>
  <c r="AK1648" i="1"/>
  <c r="AJ1648" i="1"/>
  <c r="X1648" i="1"/>
  <c r="W1648" i="1"/>
  <c r="U1648" i="1"/>
  <c r="V1648" i="1" s="1"/>
  <c r="Z1648" i="1" s="1"/>
  <c r="O1648" i="1"/>
  <c r="AD1648" i="1" s="1"/>
  <c r="AE1648" i="1" s="1"/>
  <c r="AN1647" i="1"/>
  <c r="AK1647" i="1"/>
  <c r="AJ1647" i="1"/>
  <c r="X1647" i="1"/>
  <c r="W1647" i="1"/>
  <c r="U1647" i="1"/>
  <c r="V1647" i="1" s="1"/>
  <c r="Z1647" i="1" s="1"/>
  <c r="O1647" i="1"/>
  <c r="AD1647" i="1" s="1"/>
  <c r="AE1647" i="1" s="1"/>
  <c r="AN1646" i="1"/>
  <c r="AK1646" i="1"/>
  <c r="AJ1646" i="1"/>
  <c r="X1646" i="1"/>
  <c r="W1646" i="1"/>
  <c r="U1646" i="1"/>
  <c r="V1646" i="1" s="1"/>
  <c r="Z1646" i="1" s="1"/>
  <c r="O1646" i="1"/>
  <c r="AD1646" i="1" s="1"/>
  <c r="AE1646" i="1" s="1"/>
  <c r="AN1645" i="1"/>
  <c r="AK1645" i="1"/>
  <c r="AJ1645" i="1"/>
  <c r="X1645" i="1"/>
  <c r="W1645" i="1"/>
  <c r="U1645" i="1"/>
  <c r="V1645" i="1" s="1"/>
  <c r="Z1645" i="1" s="1"/>
  <c r="O1645" i="1"/>
  <c r="AD1645" i="1" s="1"/>
  <c r="AE1645" i="1" s="1"/>
  <c r="AN1644" i="1"/>
  <c r="AK1644" i="1"/>
  <c r="AJ1644" i="1"/>
  <c r="X1644" i="1"/>
  <c r="W1644" i="1"/>
  <c r="U1644" i="1"/>
  <c r="V1644" i="1" s="1"/>
  <c r="Z1644" i="1" s="1"/>
  <c r="O1644" i="1"/>
  <c r="AD1644" i="1" s="1"/>
  <c r="AE1644" i="1" s="1"/>
  <c r="AN1643" i="1"/>
  <c r="AK1643" i="1"/>
  <c r="AJ1643" i="1"/>
  <c r="X1643" i="1"/>
  <c r="W1643" i="1"/>
  <c r="U1643" i="1"/>
  <c r="V1643" i="1" s="1"/>
  <c r="Z1643" i="1" s="1"/>
  <c r="O1643" i="1"/>
  <c r="AD1643" i="1" s="1"/>
  <c r="AE1643" i="1" s="1"/>
  <c r="AN1642" i="1"/>
  <c r="AK1642" i="1"/>
  <c r="AJ1642" i="1"/>
  <c r="X1642" i="1"/>
  <c r="W1642" i="1"/>
  <c r="U1642" i="1"/>
  <c r="V1642" i="1" s="1"/>
  <c r="Z1642" i="1" s="1"/>
  <c r="O1642" i="1"/>
  <c r="AD1642" i="1" s="1"/>
  <c r="AE1642" i="1" s="1"/>
  <c r="AN1641" i="1"/>
  <c r="AK1641" i="1"/>
  <c r="AJ1641" i="1"/>
  <c r="X1641" i="1"/>
  <c r="W1641" i="1"/>
  <c r="U1641" i="1"/>
  <c r="V1641" i="1" s="1"/>
  <c r="Z1641" i="1" s="1"/>
  <c r="O1641" i="1"/>
  <c r="AD1641" i="1" s="1"/>
  <c r="AE1641" i="1" s="1"/>
  <c r="AN1640" i="1"/>
  <c r="AK1640" i="1"/>
  <c r="AJ1640" i="1"/>
  <c r="X1640" i="1"/>
  <c r="W1640" i="1"/>
  <c r="U1640" i="1"/>
  <c r="V1640" i="1" s="1"/>
  <c r="Z1640" i="1" s="1"/>
  <c r="O1640" i="1"/>
  <c r="AD1640" i="1" s="1"/>
  <c r="AE1640" i="1" s="1"/>
  <c r="AN1639" i="1"/>
  <c r="AK1639" i="1"/>
  <c r="AJ1639" i="1"/>
  <c r="X1639" i="1"/>
  <c r="W1639" i="1"/>
  <c r="U1639" i="1"/>
  <c r="V1639" i="1" s="1"/>
  <c r="Z1639" i="1" s="1"/>
  <c r="O1639" i="1"/>
  <c r="AD1639" i="1" s="1"/>
  <c r="AE1639" i="1" s="1"/>
  <c r="AN1638" i="1"/>
  <c r="AK1638" i="1"/>
  <c r="AJ1638" i="1"/>
  <c r="X1638" i="1"/>
  <c r="W1638" i="1"/>
  <c r="U1638" i="1"/>
  <c r="V1638" i="1" s="1"/>
  <c r="Z1638" i="1" s="1"/>
  <c r="O1638" i="1"/>
  <c r="AD1638" i="1" s="1"/>
  <c r="AE1638" i="1" s="1"/>
  <c r="AN1637" i="1"/>
  <c r="AK1637" i="1"/>
  <c r="AJ1637" i="1"/>
  <c r="X1637" i="1"/>
  <c r="W1637" i="1"/>
  <c r="U1637" i="1"/>
  <c r="V1637" i="1" s="1"/>
  <c r="Z1637" i="1" s="1"/>
  <c r="O1637" i="1"/>
  <c r="AD1637" i="1" s="1"/>
  <c r="AE1637" i="1" s="1"/>
  <c r="AN1636" i="1"/>
  <c r="AK1636" i="1"/>
  <c r="AJ1636" i="1"/>
  <c r="X1636" i="1"/>
  <c r="W1636" i="1"/>
  <c r="U1636" i="1"/>
  <c r="V1636" i="1" s="1"/>
  <c r="Z1636" i="1" s="1"/>
  <c r="O1636" i="1"/>
  <c r="AD1636" i="1" s="1"/>
  <c r="AE1636" i="1" s="1"/>
  <c r="AN1635" i="1"/>
  <c r="AK1635" i="1"/>
  <c r="AJ1635" i="1"/>
  <c r="X1635" i="1"/>
  <c r="W1635" i="1"/>
  <c r="U1635" i="1"/>
  <c r="V1635" i="1" s="1"/>
  <c r="Z1635" i="1" s="1"/>
  <c r="O1635" i="1"/>
  <c r="AD1635" i="1" s="1"/>
  <c r="AE1635" i="1" s="1"/>
  <c r="AN1634" i="1"/>
  <c r="AK1634" i="1"/>
  <c r="AJ1634" i="1"/>
  <c r="X1634" i="1"/>
  <c r="W1634" i="1"/>
  <c r="U1634" i="1"/>
  <c r="V1634" i="1" s="1"/>
  <c r="Z1634" i="1" s="1"/>
  <c r="O1634" i="1"/>
  <c r="AD1634" i="1" s="1"/>
  <c r="AE1634" i="1" s="1"/>
  <c r="AN1633" i="1"/>
  <c r="AK1633" i="1"/>
  <c r="AJ1633" i="1"/>
  <c r="X1633" i="1"/>
  <c r="W1633" i="1"/>
  <c r="U1633" i="1"/>
  <c r="V1633" i="1" s="1"/>
  <c r="Z1633" i="1" s="1"/>
  <c r="O1633" i="1"/>
  <c r="AD1633" i="1" s="1"/>
  <c r="AE1633" i="1" s="1"/>
  <c r="AN1632" i="1"/>
  <c r="AK1632" i="1"/>
  <c r="AJ1632" i="1"/>
  <c r="X1632" i="1"/>
  <c r="W1632" i="1"/>
  <c r="U1632" i="1"/>
  <c r="V1632" i="1" s="1"/>
  <c r="Z1632" i="1" s="1"/>
  <c r="O1632" i="1"/>
  <c r="AD1632" i="1" s="1"/>
  <c r="AE1632" i="1" s="1"/>
  <c r="AN1631" i="1"/>
  <c r="AK1631" i="1"/>
  <c r="AJ1631" i="1"/>
  <c r="X1631" i="1"/>
  <c r="W1631" i="1"/>
  <c r="U1631" i="1"/>
  <c r="V1631" i="1" s="1"/>
  <c r="Z1631" i="1" s="1"/>
  <c r="O1631" i="1"/>
  <c r="AD1631" i="1" s="1"/>
  <c r="AE1631" i="1" s="1"/>
  <c r="AN1630" i="1"/>
  <c r="AK1630" i="1"/>
  <c r="AJ1630" i="1"/>
  <c r="X1630" i="1"/>
  <c r="W1630" i="1"/>
  <c r="U1630" i="1"/>
  <c r="V1630" i="1" s="1"/>
  <c r="Z1630" i="1" s="1"/>
  <c r="O1630" i="1"/>
  <c r="AD1630" i="1" s="1"/>
  <c r="AE1630" i="1" s="1"/>
  <c r="AN1629" i="1"/>
  <c r="AK1629" i="1"/>
  <c r="AJ1629" i="1"/>
  <c r="X1629" i="1"/>
  <c r="W1629" i="1"/>
  <c r="U1629" i="1"/>
  <c r="V1629" i="1" s="1"/>
  <c r="Z1629" i="1" s="1"/>
  <c r="O1629" i="1"/>
  <c r="AD1629" i="1" s="1"/>
  <c r="AE1629" i="1" s="1"/>
  <c r="AN1628" i="1"/>
  <c r="AK1628" i="1"/>
  <c r="AJ1628" i="1"/>
  <c r="X1628" i="1"/>
  <c r="W1628" i="1"/>
  <c r="U1628" i="1"/>
  <c r="V1628" i="1" s="1"/>
  <c r="Z1628" i="1" s="1"/>
  <c r="O1628" i="1"/>
  <c r="AD1628" i="1" s="1"/>
  <c r="AE1628" i="1" s="1"/>
  <c r="AN1627" i="1"/>
  <c r="AK1627" i="1"/>
  <c r="AJ1627" i="1"/>
  <c r="X1627" i="1"/>
  <c r="W1627" i="1"/>
  <c r="U1627" i="1"/>
  <c r="V1627" i="1" s="1"/>
  <c r="Z1627" i="1" s="1"/>
  <c r="O1627" i="1"/>
  <c r="AD1627" i="1" s="1"/>
  <c r="AE1627" i="1" s="1"/>
  <c r="AN1626" i="1"/>
  <c r="AK1626" i="1"/>
  <c r="AJ1626" i="1"/>
  <c r="X1626" i="1"/>
  <c r="W1626" i="1"/>
  <c r="U1626" i="1"/>
  <c r="V1626" i="1" s="1"/>
  <c r="Z1626" i="1" s="1"/>
  <c r="O1626" i="1"/>
  <c r="AD1626" i="1" s="1"/>
  <c r="AE1626" i="1" s="1"/>
  <c r="AN1625" i="1"/>
  <c r="AK1625" i="1"/>
  <c r="AJ1625" i="1"/>
  <c r="X1625" i="1"/>
  <c r="W1625" i="1"/>
  <c r="U1625" i="1"/>
  <c r="V1625" i="1" s="1"/>
  <c r="Z1625" i="1" s="1"/>
  <c r="O1625" i="1"/>
  <c r="AD1625" i="1" s="1"/>
  <c r="AE1625" i="1" s="1"/>
  <c r="AN1624" i="1"/>
  <c r="AK1624" i="1"/>
  <c r="AJ1624" i="1"/>
  <c r="X1624" i="1"/>
  <c r="W1624" i="1"/>
  <c r="U1624" i="1"/>
  <c r="V1624" i="1" s="1"/>
  <c r="Z1624" i="1" s="1"/>
  <c r="O1624" i="1"/>
  <c r="AD1624" i="1" s="1"/>
  <c r="AE1624" i="1" s="1"/>
  <c r="AN1623" i="1"/>
  <c r="AK1623" i="1"/>
  <c r="AJ1623" i="1"/>
  <c r="X1623" i="1"/>
  <c r="W1623" i="1"/>
  <c r="U1623" i="1"/>
  <c r="V1623" i="1" s="1"/>
  <c r="Z1623" i="1" s="1"/>
  <c r="O1623" i="1"/>
  <c r="AD1623" i="1" s="1"/>
  <c r="AE1623" i="1" s="1"/>
  <c r="AN1622" i="1"/>
  <c r="AK1622" i="1"/>
  <c r="AJ1622" i="1"/>
  <c r="X1622" i="1"/>
  <c r="W1622" i="1"/>
  <c r="U1622" i="1"/>
  <c r="V1622" i="1" s="1"/>
  <c r="Z1622" i="1" s="1"/>
  <c r="O1622" i="1"/>
  <c r="AD1622" i="1" s="1"/>
  <c r="AE1622" i="1" s="1"/>
  <c r="AN1621" i="1"/>
  <c r="AK1621" i="1"/>
  <c r="AJ1621" i="1"/>
  <c r="X1621" i="1"/>
  <c r="W1621" i="1"/>
  <c r="U1621" i="1"/>
  <c r="V1621" i="1" s="1"/>
  <c r="Z1621" i="1" s="1"/>
  <c r="O1621" i="1"/>
  <c r="AD1621" i="1" s="1"/>
  <c r="AE1621" i="1" s="1"/>
  <c r="AN1620" i="1"/>
  <c r="AK1620" i="1"/>
  <c r="AJ1620" i="1"/>
  <c r="X1620" i="1"/>
  <c r="W1620" i="1"/>
  <c r="U1620" i="1"/>
  <c r="V1620" i="1" s="1"/>
  <c r="Z1620" i="1" s="1"/>
  <c r="O1620" i="1"/>
  <c r="AD1620" i="1" s="1"/>
  <c r="AE1620" i="1" s="1"/>
  <c r="AN1619" i="1"/>
  <c r="AK1619" i="1"/>
  <c r="AJ1619" i="1"/>
  <c r="X1619" i="1"/>
  <c r="W1619" i="1"/>
  <c r="U1619" i="1"/>
  <c r="V1619" i="1" s="1"/>
  <c r="Z1619" i="1" s="1"/>
  <c r="O1619" i="1"/>
  <c r="AD1619" i="1" s="1"/>
  <c r="AE1619" i="1" s="1"/>
  <c r="AN1618" i="1"/>
  <c r="AK1618" i="1"/>
  <c r="AJ1618" i="1"/>
  <c r="X1618" i="1"/>
  <c r="W1618" i="1"/>
  <c r="U1618" i="1"/>
  <c r="V1618" i="1" s="1"/>
  <c r="Z1618" i="1" s="1"/>
  <c r="O1618" i="1"/>
  <c r="AD1618" i="1" s="1"/>
  <c r="AE1618" i="1" s="1"/>
  <c r="AN1617" i="1"/>
  <c r="AK1617" i="1"/>
  <c r="AJ1617" i="1"/>
  <c r="X1617" i="1"/>
  <c r="W1617" i="1"/>
  <c r="U1617" i="1"/>
  <c r="V1617" i="1" s="1"/>
  <c r="Z1617" i="1" s="1"/>
  <c r="O1617" i="1"/>
  <c r="AD1617" i="1" s="1"/>
  <c r="AE1617" i="1" s="1"/>
  <c r="AN1616" i="1"/>
  <c r="AK1616" i="1"/>
  <c r="AJ1616" i="1"/>
  <c r="X1616" i="1"/>
  <c r="W1616" i="1"/>
  <c r="U1616" i="1"/>
  <c r="V1616" i="1" s="1"/>
  <c r="Z1616" i="1" s="1"/>
  <c r="O1616" i="1"/>
  <c r="AD1616" i="1" s="1"/>
  <c r="AE1616" i="1" s="1"/>
  <c r="AN1615" i="1"/>
  <c r="AK1615" i="1"/>
  <c r="AJ1615" i="1"/>
  <c r="X1615" i="1"/>
  <c r="W1615" i="1"/>
  <c r="U1615" i="1"/>
  <c r="V1615" i="1" s="1"/>
  <c r="Z1615" i="1" s="1"/>
  <c r="O1615" i="1"/>
  <c r="AD1615" i="1" s="1"/>
  <c r="AE1615" i="1" s="1"/>
  <c r="AN1614" i="1"/>
  <c r="AK1614" i="1"/>
  <c r="AJ1614" i="1"/>
  <c r="X1614" i="1"/>
  <c r="W1614" i="1"/>
  <c r="U1614" i="1"/>
  <c r="V1614" i="1" s="1"/>
  <c r="Z1614" i="1" s="1"/>
  <c r="O1614" i="1"/>
  <c r="AD1614" i="1" s="1"/>
  <c r="AE1614" i="1" s="1"/>
  <c r="AN1613" i="1"/>
  <c r="AK1613" i="1"/>
  <c r="AJ1613" i="1"/>
  <c r="X1613" i="1"/>
  <c r="W1613" i="1"/>
  <c r="U1613" i="1"/>
  <c r="V1613" i="1" s="1"/>
  <c r="Z1613" i="1" s="1"/>
  <c r="O1613" i="1"/>
  <c r="AD1613" i="1" s="1"/>
  <c r="AE1613" i="1" s="1"/>
  <c r="AN1612" i="1"/>
  <c r="AK1612" i="1"/>
  <c r="AJ1612" i="1"/>
  <c r="X1612" i="1"/>
  <c r="W1612" i="1"/>
  <c r="U1612" i="1"/>
  <c r="V1612" i="1" s="1"/>
  <c r="Z1612" i="1" s="1"/>
  <c r="O1612" i="1"/>
  <c r="AD1612" i="1" s="1"/>
  <c r="AE1612" i="1" s="1"/>
  <c r="AN1611" i="1"/>
  <c r="AK1611" i="1"/>
  <c r="AJ1611" i="1"/>
  <c r="X1611" i="1"/>
  <c r="W1611" i="1"/>
  <c r="U1611" i="1"/>
  <c r="V1611" i="1" s="1"/>
  <c r="Z1611" i="1" s="1"/>
  <c r="O1611" i="1"/>
  <c r="AD1611" i="1" s="1"/>
  <c r="AE1611" i="1" s="1"/>
  <c r="AN1610" i="1"/>
  <c r="AK1610" i="1"/>
  <c r="AJ1610" i="1"/>
  <c r="X1610" i="1"/>
  <c r="W1610" i="1"/>
  <c r="U1610" i="1"/>
  <c r="V1610" i="1" s="1"/>
  <c r="Z1610" i="1" s="1"/>
  <c r="O1610" i="1"/>
  <c r="AD1610" i="1" s="1"/>
  <c r="AE1610" i="1" s="1"/>
  <c r="AN1609" i="1"/>
  <c r="AK1609" i="1"/>
  <c r="AJ1609" i="1"/>
  <c r="X1609" i="1"/>
  <c r="W1609" i="1"/>
  <c r="U1609" i="1"/>
  <c r="V1609" i="1" s="1"/>
  <c r="Z1609" i="1" s="1"/>
  <c r="O1609" i="1"/>
  <c r="AD1609" i="1" s="1"/>
  <c r="AE1609" i="1" s="1"/>
  <c r="AN1608" i="1"/>
  <c r="AK1608" i="1"/>
  <c r="AJ1608" i="1"/>
  <c r="X1608" i="1"/>
  <c r="W1608" i="1"/>
  <c r="U1608" i="1"/>
  <c r="V1608" i="1" s="1"/>
  <c r="Z1608" i="1" s="1"/>
  <c r="O1608" i="1"/>
  <c r="AD1608" i="1" s="1"/>
  <c r="AE1608" i="1" s="1"/>
  <c r="AN1607" i="1"/>
  <c r="AK1607" i="1"/>
  <c r="AJ1607" i="1"/>
  <c r="X1607" i="1"/>
  <c r="W1607" i="1"/>
  <c r="U1607" i="1"/>
  <c r="V1607" i="1" s="1"/>
  <c r="Z1607" i="1" s="1"/>
  <c r="O1607" i="1"/>
  <c r="AD1607" i="1" s="1"/>
  <c r="AE1607" i="1" s="1"/>
  <c r="AN1606" i="1"/>
  <c r="AK1606" i="1"/>
  <c r="AJ1606" i="1"/>
  <c r="X1606" i="1"/>
  <c r="W1606" i="1"/>
  <c r="U1606" i="1"/>
  <c r="V1606" i="1" s="1"/>
  <c r="Z1606" i="1" s="1"/>
  <c r="O1606" i="1"/>
  <c r="AD1606" i="1" s="1"/>
  <c r="AE1606" i="1" s="1"/>
  <c r="AN1605" i="1"/>
  <c r="AK1605" i="1"/>
  <c r="AJ1605" i="1"/>
  <c r="X1605" i="1"/>
  <c r="W1605" i="1"/>
  <c r="U1605" i="1"/>
  <c r="V1605" i="1" s="1"/>
  <c r="Z1605" i="1" s="1"/>
  <c r="O1605" i="1"/>
  <c r="AD1605" i="1" s="1"/>
  <c r="AE1605" i="1" s="1"/>
  <c r="AN1604" i="1"/>
  <c r="AK1604" i="1"/>
  <c r="AJ1604" i="1"/>
  <c r="X1604" i="1"/>
  <c r="W1604" i="1"/>
  <c r="U1604" i="1"/>
  <c r="V1604" i="1" s="1"/>
  <c r="Z1604" i="1" s="1"/>
  <c r="O1604" i="1"/>
  <c r="AD1604" i="1" s="1"/>
  <c r="AE1604" i="1" s="1"/>
  <c r="AN1603" i="1"/>
  <c r="AK1603" i="1"/>
  <c r="AJ1603" i="1"/>
  <c r="X1603" i="1"/>
  <c r="W1603" i="1"/>
  <c r="U1603" i="1"/>
  <c r="V1603" i="1" s="1"/>
  <c r="Z1603" i="1" s="1"/>
  <c r="O1603" i="1"/>
  <c r="AD1603" i="1" s="1"/>
  <c r="AE1603" i="1" s="1"/>
  <c r="AN1602" i="1"/>
  <c r="AK1602" i="1"/>
  <c r="AJ1602" i="1"/>
  <c r="X1602" i="1"/>
  <c r="W1602" i="1"/>
  <c r="U1602" i="1"/>
  <c r="V1602" i="1" s="1"/>
  <c r="Z1602" i="1" s="1"/>
  <c r="O1602" i="1"/>
  <c r="AD1602" i="1" s="1"/>
  <c r="AE1602" i="1" s="1"/>
  <c r="AN1601" i="1"/>
  <c r="AK1601" i="1"/>
  <c r="AJ1601" i="1"/>
  <c r="X1601" i="1"/>
  <c r="W1601" i="1"/>
  <c r="U1601" i="1"/>
  <c r="V1601" i="1" s="1"/>
  <c r="Z1601" i="1" s="1"/>
  <c r="O1601" i="1"/>
  <c r="AD1601" i="1" s="1"/>
  <c r="AE1601" i="1" s="1"/>
  <c r="AN1600" i="1"/>
  <c r="AK1600" i="1"/>
  <c r="AJ1600" i="1"/>
  <c r="X1600" i="1"/>
  <c r="W1600" i="1"/>
  <c r="U1600" i="1"/>
  <c r="V1600" i="1" s="1"/>
  <c r="Z1600" i="1" s="1"/>
  <c r="O1600" i="1"/>
  <c r="AD1600" i="1" s="1"/>
  <c r="AE1600" i="1" s="1"/>
  <c r="AN1599" i="1"/>
  <c r="AK1599" i="1"/>
  <c r="AJ1599" i="1"/>
  <c r="X1599" i="1"/>
  <c r="W1599" i="1"/>
  <c r="U1599" i="1"/>
  <c r="V1599" i="1" s="1"/>
  <c r="Z1599" i="1" s="1"/>
  <c r="O1599" i="1"/>
  <c r="AD1599" i="1" s="1"/>
  <c r="AE1599" i="1" s="1"/>
  <c r="AN1598" i="1"/>
  <c r="AK1598" i="1"/>
  <c r="AJ1598" i="1"/>
  <c r="X1598" i="1"/>
  <c r="W1598" i="1"/>
  <c r="U1598" i="1"/>
  <c r="V1598" i="1" s="1"/>
  <c r="Z1598" i="1" s="1"/>
  <c r="O1598" i="1"/>
  <c r="AD1598" i="1" s="1"/>
  <c r="AE1598" i="1" s="1"/>
  <c r="AN1597" i="1"/>
  <c r="AK1597" i="1"/>
  <c r="AJ1597" i="1"/>
  <c r="X1597" i="1"/>
  <c r="W1597" i="1"/>
  <c r="U1597" i="1"/>
  <c r="V1597" i="1" s="1"/>
  <c r="Z1597" i="1" s="1"/>
  <c r="O1597" i="1"/>
  <c r="AD1597" i="1" s="1"/>
  <c r="AE1597" i="1" s="1"/>
  <c r="AN1596" i="1"/>
  <c r="AK1596" i="1"/>
  <c r="AJ1596" i="1"/>
  <c r="X1596" i="1"/>
  <c r="W1596" i="1"/>
  <c r="U1596" i="1"/>
  <c r="V1596" i="1" s="1"/>
  <c r="Z1596" i="1" s="1"/>
  <c r="O1596" i="1"/>
  <c r="AD1596" i="1" s="1"/>
  <c r="AE1596" i="1" s="1"/>
  <c r="AN1595" i="1"/>
  <c r="AK1595" i="1"/>
  <c r="AJ1595" i="1"/>
  <c r="X1595" i="1"/>
  <c r="W1595" i="1"/>
  <c r="U1595" i="1"/>
  <c r="V1595" i="1" s="1"/>
  <c r="Z1595" i="1" s="1"/>
  <c r="O1595" i="1"/>
  <c r="AD1595" i="1" s="1"/>
  <c r="AE1595" i="1" s="1"/>
  <c r="AN1594" i="1"/>
  <c r="AK1594" i="1"/>
  <c r="AJ1594" i="1"/>
  <c r="X1594" i="1"/>
  <c r="W1594" i="1"/>
  <c r="U1594" i="1"/>
  <c r="V1594" i="1" s="1"/>
  <c r="Z1594" i="1" s="1"/>
  <c r="O1594" i="1"/>
  <c r="AD1594" i="1" s="1"/>
  <c r="AE1594" i="1" s="1"/>
  <c r="AN1593" i="1"/>
  <c r="AK1593" i="1"/>
  <c r="AJ1593" i="1"/>
  <c r="X1593" i="1"/>
  <c r="W1593" i="1"/>
  <c r="U1593" i="1"/>
  <c r="V1593" i="1" s="1"/>
  <c r="Z1593" i="1" s="1"/>
  <c r="O1593" i="1"/>
  <c r="AD1593" i="1" s="1"/>
  <c r="AE1593" i="1" s="1"/>
  <c r="AN1592" i="1"/>
  <c r="AK1592" i="1"/>
  <c r="AJ1592" i="1"/>
  <c r="X1592" i="1"/>
  <c r="W1592" i="1"/>
  <c r="U1592" i="1"/>
  <c r="V1592" i="1" s="1"/>
  <c r="Z1592" i="1" s="1"/>
  <c r="O1592" i="1"/>
  <c r="AD1592" i="1" s="1"/>
  <c r="AE1592" i="1" s="1"/>
  <c r="AN1591" i="1"/>
  <c r="AK1591" i="1"/>
  <c r="AJ1591" i="1"/>
  <c r="X1591" i="1"/>
  <c r="W1591" i="1"/>
  <c r="U1591" i="1"/>
  <c r="V1591" i="1" s="1"/>
  <c r="Z1591" i="1" s="1"/>
  <c r="O1591" i="1"/>
  <c r="AD1591" i="1" s="1"/>
  <c r="AE1591" i="1" s="1"/>
  <c r="AN1590" i="1"/>
  <c r="AK1590" i="1"/>
  <c r="AJ1590" i="1"/>
  <c r="X1590" i="1"/>
  <c r="W1590" i="1"/>
  <c r="U1590" i="1"/>
  <c r="V1590" i="1" s="1"/>
  <c r="Z1590" i="1" s="1"/>
  <c r="O1590" i="1"/>
  <c r="AD1590" i="1" s="1"/>
  <c r="AE1590" i="1" s="1"/>
  <c r="AN1589" i="1"/>
  <c r="AK1589" i="1"/>
  <c r="AJ1589" i="1"/>
  <c r="X1589" i="1"/>
  <c r="W1589" i="1"/>
  <c r="U1589" i="1"/>
  <c r="V1589" i="1" s="1"/>
  <c r="Z1589" i="1" s="1"/>
  <c r="O1589" i="1"/>
  <c r="AD1589" i="1" s="1"/>
  <c r="AE1589" i="1" s="1"/>
  <c r="AN1588" i="1"/>
  <c r="AK1588" i="1"/>
  <c r="AJ1588" i="1"/>
  <c r="X1588" i="1"/>
  <c r="W1588" i="1"/>
  <c r="U1588" i="1"/>
  <c r="V1588" i="1" s="1"/>
  <c r="Z1588" i="1" s="1"/>
  <c r="O1588" i="1"/>
  <c r="AD1588" i="1" s="1"/>
  <c r="AE1588" i="1" s="1"/>
  <c r="AN1587" i="1"/>
  <c r="AK1587" i="1"/>
  <c r="AJ1587" i="1"/>
  <c r="X1587" i="1"/>
  <c r="W1587" i="1"/>
  <c r="U1587" i="1"/>
  <c r="V1587" i="1" s="1"/>
  <c r="Z1587" i="1" s="1"/>
  <c r="O1587" i="1"/>
  <c r="AD1587" i="1" s="1"/>
  <c r="AE1587" i="1" s="1"/>
  <c r="AN1586" i="1"/>
  <c r="AK1586" i="1"/>
  <c r="AJ1586" i="1"/>
  <c r="X1586" i="1"/>
  <c r="W1586" i="1"/>
  <c r="U1586" i="1"/>
  <c r="V1586" i="1" s="1"/>
  <c r="Z1586" i="1" s="1"/>
  <c r="O1586" i="1"/>
  <c r="AD1586" i="1" s="1"/>
  <c r="AE1586" i="1" s="1"/>
  <c r="AN1585" i="1"/>
  <c r="AK1585" i="1"/>
  <c r="AJ1585" i="1"/>
  <c r="X1585" i="1"/>
  <c r="W1585" i="1"/>
  <c r="U1585" i="1"/>
  <c r="V1585" i="1" s="1"/>
  <c r="Z1585" i="1" s="1"/>
  <c r="O1585" i="1"/>
  <c r="AD1585" i="1" s="1"/>
  <c r="AE1585" i="1" s="1"/>
  <c r="AN1584" i="1"/>
  <c r="AK1584" i="1"/>
  <c r="AJ1584" i="1"/>
  <c r="X1584" i="1"/>
  <c r="W1584" i="1"/>
  <c r="U1584" i="1"/>
  <c r="V1584" i="1" s="1"/>
  <c r="Z1584" i="1" s="1"/>
  <c r="O1584" i="1"/>
  <c r="AD1584" i="1" s="1"/>
  <c r="AE1584" i="1" s="1"/>
  <c r="AN1583" i="1"/>
  <c r="AK1583" i="1"/>
  <c r="AJ1583" i="1"/>
  <c r="X1583" i="1"/>
  <c r="W1583" i="1"/>
  <c r="U1583" i="1"/>
  <c r="V1583" i="1" s="1"/>
  <c r="Z1583" i="1" s="1"/>
  <c r="O1583" i="1"/>
  <c r="AD1583" i="1" s="1"/>
  <c r="AE1583" i="1" s="1"/>
  <c r="AN1582" i="1"/>
  <c r="AK1582" i="1"/>
  <c r="AJ1582" i="1"/>
  <c r="X1582" i="1"/>
  <c r="W1582" i="1"/>
  <c r="U1582" i="1"/>
  <c r="V1582" i="1" s="1"/>
  <c r="Z1582" i="1" s="1"/>
  <c r="O1582" i="1"/>
  <c r="AD1582" i="1" s="1"/>
  <c r="AE1582" i="1" s="1"/>
  <c r="AN1581" i="1"/>
  <c r="AK1581" i="1"/>
  <c r="AJ1581" i="1"/>
  <c r="X1581" i="1"/>
  <c r="W1581" i="1"/>
  <c r="U1581" i="1"/>
  <c r="V1581" i="1" s="1"/>
  <c r="Z1581" i="1" s="1"/>
  <c r="O1581" i="1"/>
  <c r="AD1581" i="1" s="1"/>
  <c r="AE1581" i="1" s="1"/>
  <c r="AN1580" i="1"/>
  <c r="AK1580" i="1"/>
  <c r="AJ1580" i="1"/>
  <c r="X1580" i="1"/>
  <c r="W1580" i="1"/>
  <c r="U1580" i="1"/>
  <c r="V1580" i="1" s="1"/>
  <c r="Z1580" i="1" s="1"/>
  <c r="O1580" i="1"/>
  <c r="AD1580" i="1" s="1"/>
  <c r="AE1580" i="1" s="1"/>
  <c r="AN1579" i="1"/>
  <c r="AK1579" i="1"/>
  <c r="AJ1579" i="1"/>
  <c r="X1579" i="1"/>
  <c r="W1579" i="1"/>
  <c r="U1579" i="1"/>
  <c r="V1579" i="1" s="1"/>
  <c r="Z1579" i="1" s="1"/>
  <c r="O1579" i="1"/>
  <c r="AD1579" i="1" s="1"/>
  <c r="AE1579" i="1" s="1"/>
  <c r="AN1578" i="1"/>
  <c r="AK1578" i="1"/>
  <c r="AJ1578" i="1"/>
  <c r="X1578" i="1"/>
  <c r="W1578" i="1"/>
  <c r="U1578" i="1"/>
  <c r="V1578" i="1" s="1"/>
  <c r="Z1578" i="1" s="1"/>
  <c r="O1578" i="1"/>
  <c r="AD1578" i="1" s="1"/>
  <c r="AE1578" i="1" s="1"/>
  <c r="AN1577" i="1"/>
  <c r="AK1577" i="1"/>
  <c r="AJ1577" i="1"/>
  <c r="X1577" i="1"/>
  <c r="W1577" i="1"/>
  <c r="U1577" i="1"/>
  <c r="V1577" i="1" s="1"/>
  <c r="Z1577" i="1" s="1"/>
  <c r="O1577" i="1"/>
  <c r="AD1577" i="1" s="1"/>
  <c r="AE1577" i="1" s="1"/>
  <c r="AN1576" i="1"/>
  <c r="AK1576" i="1"/>
  <c r="AJ1576" i="1"/>
  <c r="X1576" i="1"/>
  <c r="W1576" i="1"/>
  <c r="U1576" i="1"/>
  <c r="V1576" i="1" s="1"/>
  <c r="Z1576" i="1" s="1"/>
  <c r="O1576" i="1"/>
  <c r="AD1576" i="1" s="1"/>
  <c r="AE1576" i="1" s="1"/>
  <c r="AN1575" i="1"/>
  <c r="AK1575" i="1"/>
  <c r="AJ1575" i="1"/>
  <c r="X1575" i="1"/>
  <c r="W1575" i="1"/>
  <c r="U1575" i="1"/>
  <c r="V1575" i="1" s="1"/>
  <c r="Z1575" i="1" s="1"/>
  <c r="O1575" i="1"/>
  <c r="AD1575" i="1" s="1"/>
  <c r="AE1575" i="1" s="1"/>
  <c r="AN1574" i="1"/>
  <c r="AK1574" i="1"/>
  <c r="AJ1574" i="1"/>
  <c r="X1574" i="1"/>
  <c r="W1574" i="1"/>
  <c r="U1574" i="1"/>
  <c r="V1574" i="1" s="1"/>
  <c r="Z1574" i="1" s="1"/>
  <c r="O1574" i="1"/>
  <c r="AD1574" i="1" s="1"/>
  <c r="AE1574" i="1" s="1"/>
  <c r="AN1573" i="1"/>
  <c r="AK1573" i="1"/>
  <c r="AJ1573" i="1"/>
  <c r="X1573" i="1"/>
  <c r="W1573" i="1"/>
  <c r="U1573" i="1"/>
  <c r="V1573" i="1" s="1"/>
  <c r="Z1573" i="1" s="1"/>
  <c r="O1573" i="1"/>
  <c r="AD1573" i="1" s="1"/>
  <c r="AE1573" i="1" s="1"/>
  <c r="AN1572" i="1"/>
  <c r="AK1572" i="1"/>
  <c r="AJ1572" i="1"/>
  <c r="X1572" i="1"/>
  <c r="W1572" i="1"/>
  <c r="U1572" i="1"/>
  <c r="V1572" i="1" s="1"/>
  <c r="Z1572" i="1" s="1"/>
  <c r="O1572" i="1"/>
  <c r="AD1572" i="1" s="1"/>
  <c r="AE1572" i="1" s="1"/>
  <c r="AN1571" i="1"/>
  <c r="AK1571" i="1"/>
  <c r="AJ1571" i="1"/>
  <c r="X1571" i="1"/>
  <c r="W1571" i="1"/>
  <c r="U1571" i="1"/>
  <c r="V1571" i="1" s="1"/>
  <c r="Z1571" i="1" s="1"/>
  <c r="O1571" i="1"/>
  <c r="AD1571" i="1" s="1"/>
  <c r="AE1571" i="1" s="1"/>
  <c r="AN1570" i="1"/>
  <c r="AK1570" i="1"/>
  <c r="AJ1570" i="1"/>
  <c r="X1570" i="1"/>
  <c r="W1570" i="1"/>
  <c r="U1570" i="1"/>
  <c r="V1570" i="1" s="1"/>
  <c r="Z1570" i="1" s="1"/>
  <c r="O1570" i="1"/>
  <c r="AD1570" i="1" s="1"/>
  <c r="AE1570" i="1" s="1"/>
  <c r="AN1569" i="1"/>
  <c r="AK1569" i="1"/>
  <c r="AJ1569" i="1"/>
  <c r="X1569" i="1"/>
  <c r="W1569" i="1"/>
  <c r="U1569" i="1"/>
  <c r="V1569" i="1" s="1"/>
  <c r="Z1569" i="1" s="1"/>
  <c r="O1569" i="1"/>
  <c r="AD1569" i="1" s="1"/>
  <c r="AE1569" i="1" s="1"/>
  <c r="AN1568" i="1"/>
  <c r="AK1568" i="1"/>
  <c r="AJ1568" i="1"/>
  <c r="X1568" i="1"/>
  <c r="W1568" i="1"/>
  <c r="U1568" i="1"/>
  <c r="V1568" i="1" s="1"/>
  <c r="Z1568" i="1" s="1"/>
  <c r="O1568" i="1"/>
  <c r="AD1568" i="1" s="1"/>
  <c r="AE1568" i="1" s="1"/>
  <c r="AN1567" i="1"/>
  <c r="AK1567" i="1"/>
  <c r="AJ1567" i="1"/>
  <c r="X1567" i="1"/>
  <c r="W1567" i="1"/>
  <c r="U1567" i="1"/>
  <c r="V1567" i="1" s="1"/>
  <c r="Z1567" i="1" s="1"/>
  <c r="O1567" i="1"/>
  <c r="AD1567" i="1" s="1"/>
  <c r="AE1567" i="1" s="1"/>
  <c r="AN1566" i="1"/>
  <c r="AK1566" i="1"/>
  <c r="AJ1566" i="1"/>
  <c r="X1566" i="1"/>
  <c r="W1566" i="1"/>
  <c r="U1566" i="1"/>
  <c r="V1566" i="1" s="1"/>
  <c r="Z1566" i="1" s="1"/>
  <c r="O1566" i="1"/>
  <c r="AD1566" i="1" s="1"/>
  <c r="AE1566" i="1" s="1"/>
  <c r="AN1565" i="1"/>
  <c r="AK1565" i="1"/>
  <c r="AJ1565" i="1"/>
  <c r="X1565" i="1"/>
  <c r="W1565" i="1"/>
  <c r="U1565" i="1"/>
  <c r="V1565" i="1" s="1"/>
  <c r="Z1565" i="1" s="1"/>
  <c r="O1565" i="1"/>
  <c r="AD1565" i="1" s="1"/>
  <c r="AE1565" i="1" s="1"/>
  <c r="AN1564" i="1"/>
  <c r="AK1564" i="1"/>
  <c r="AJ1564" i="1"/>
  <c r="X1564" i="1"/>
  <c r="W1564" i="1"/>
  <c r="U1564" i="1"/>
  <c r="V1564" i="1" s="1"/>
  <c r="Z1564" i="1" s="1"/>
  <c r="O1564" i="1"/>
  <c r="AD1564" i="1" s="1"/>
  <c r="AE1564" i="1" s="1"/>
  <c r="AN1563" i="1"/>
  <c r="AK1563" i="1"/>
  <c r="AJ1563" i="1"/>
  <c r="X1563" i="1"/>
  <c r="W1563" i="1"/>
  <c r="U1563" i="1"/>
  <c r="V1563" i="1" s="1"/>
  <c r="Z1563" i="1" s="1"/>
  <c r="O1563" i="1"/>
  <c r="AD1563" i="1" s="1"/>
  <c r="AE1563" i="1" s="1"/>
  <c r="AN1562" i="1"/>
  <c r="AK1562" i="1"/>
  <c r="AJ1562" i="1"/>
  <c r="X1562" i="1"/>
  <c r="W1562" i="1"/>
  <c r="U1562" i="1"/>
  <c r="V1562" i="1" s="1"/>
  <c r="Z1562" i="1" s="1"/>
  <c r="O1562" i="1"/>
  <c r="AD1562" i="1" s="1"/>
  <c r="AE1562" i="1" s="1"/>
  <c r="AN1561" i="1"/>
  <c r="AK1561" i="1"/>
  <c r="AJ1561" i="1"/>
  <c r="X1561" i="1"/>
  <c r="W1561" i="1"/>
  <c r="U1561" i="1"/>
  <c r="V1561" i="1" s="1"/>
  <c r="Z1561" i="1" s="1"/>
  <c r="O1561" i="1"/>
  <c r="AD1561" i="1" s="1"/>
  <c r="AE1561" i="1" s="1"/>
  <c r="AN1560" i="1"/>
  <c r="AK1560" i="1"/>
  <c r="AJ1560" i="1"/>
  <c r="X1560" i="1"/>
  <c r="W1560" i="1"/>
  <c r="U1560" i="1"/>
  <c r="V1560" i="1" s="1"/>
  <c r="Z1560" i="1" s="1"/>
  <c r="O1560" i="1"/>
  <c r="AD1560" i="1" s="1"/>
  <c r="AE1560" i="1" s="1"/>
  <c r="AN1559" i="1"/>
  <c r="AK1559" i="1"/>
  <c r="AJ1559" i="1"/>
  <c r="X1559" i="1"/>
  <c r="W1559" i="1"/>
  <c r="U1559" i="1"/>
  <c r="V1559" i="1" s="1"/>
  <c r="Z1559" i="1" s="1"/>
  <c r="O1559" i="1"/>
  <c r="AD1559" i="1" s="1"/>
  <c r="AE1559" i="1" s="1"/>
  <c r="AN1558" i="1"/>
  <c r="AK1558" i="1"/>
  <c r="AJ1558" i="1"/>
  <c r="X1558" i="1"/>
  <c r="W1558" i="1"/>
  <c r="U1558" i="1"/>
  <c r="V1558" i="1" s="1"/>
  <c r="Z1558" i="1" s="1"/>
  <c r="O1558" i="1"/>
  <c r="AD1558" i="1" s="1"/>
  <c r="AE1558" i="1" s="1"/>
  <c r="AN1557" i="1"/>
  <c r="AK1557" i="1"/>
  <c r="AJ1557" i="1"/>
  <c r="X1557" i="1"/>
  <c r="W1557" i="1"/>
  <c r="U1557" i="1"/>
  <c r="V1557" i="1" s="1"/>
  <c r="Z1557" i="1" s="1"/>
  <c r="O1557" i="1"/>
  <c r="AD1557" i="1" s="1"/>
  <c r="AE1557" i="1" s="1"/>
  <c r="AN1556" i="1"/>
  <c r="AK1556" i="1"/>
  <c r="AJ1556" i="1"/>
  <c r="X1556" i="1"/>
  <c r="W1556" i="1"/>
  <c r="U1556" i="1"/>
  <c r="V1556" i="1" s="1"/>
  <c r="Z1556" i="1" s="1"/>
  <c r="O1556" i="1"/>
  <c r="AD1556" i="1" s="1"/>
  <c r="AE1556" i="1" s="1"/>
  <c r="AN1555" i="1"/>
  <c r="AK1555" i="1"/>
  <c r="AJ1555" i="1"/>
  <c r="X1555" i="1"/>
  <c r="W1555" i="1"/>
  <c r="U1555" i="1"/>
  <c r="V1555" i="1" s="1"/>
  <c r="Z1555" i="1" s="1"/>
  <c r="O1555" i="1"/>
  <c r="AD1555" i="1" s="1"/>
  <c r="AE1555" i="1" s="1"/>
  <c r="AN1554" i="1"/>
  <c r="AK1554" i="1"/>
  <c r="AJ1554" i="1"/>
  <c r="X1554" i="1"/>
  <c r="W1554" i="1"/>
  <c r="U1554" i="1"/>
  <c r="V1554" i="1" s="1"/>
  <c r="Z1554" i="1" s="1"/>
  <c r="O1554" i="1"/>
  <c r="AD1554" i="1" s="1"/>
  <c r="AE1554" i="1" s="1"/>
  <c r="AN1553" i="1"/>
  <c r="AK1553" i="1"/>
  <c r="AJ1553" i="1"/>
  <c r="X1553" i="1"/>
  <c r="W1553" i="1"/>
  <c r="U1553" i="1"/>
  <c r="V1553" i="1" s="1"/>
  <c r="Z1553" i="1" s="1"/>
  <c r="O1553" i="1"/>
  <c r="AD1553" i="1" s="1"/>
  <c r="AE1553" i="1" s="1"/>
  <c r="AN1552" i="1"/>
  <c r="AK1552" i="1"/>
  <c r="AJ1552" i="1"/>
  <c r="X1552" i="1"/>
  <c r="W1552" i="1"/>
  <c r="U1552" i="1"/>
  <c r="V1552" i="1" s="1"/>
  <c r="Z1552" i="1" s="1"/>
  <c r="O1552" i="1"/>
  <c r="AD1552" i="1" s="1"/>
  <c r="AE1552" i="1" s="1"/>
  <c r="AN1551" i="1"/>
  <c r="AK1551" i="1"/>
  <c r="AJ1551" i="1"/>
  <c r="X1551" i="1"/>
  <c r="W1551" i="1"/>
  <c r="U1551" i="1"/>
  <c r="V1551" i="1" s="1"/>
  <c r="Z1551" i="1" s="1"/>
  <c r="O1551" i="1"/>
  <c r="AD1551" i="1" s="1"/>
  <c r="AE1551" i="1" s="1"/>
  <c r="AN1550" i="1"/>
  <c r="AK1550" i="1"/>
  <c r="AJ1550" i="1"/>
  <c r="X1550" i="1"/>
  <c r="W1550" i="1"/>
  <c r="U1550" i="1"/>
  <c r="V1550" i="1" s="1"/>
  <c r="Z1550" i="1" s="1"/>
  <c r="O1550" i="1"/>
  <c r="AD1550" i="1" s="1"/>
  <c r="AE1550" i="1" s="1"/>
  <c r="AN1549" i="1"/>
  <c r="AK1549" i="1"/>
  <c r="AJ1549" i="1"/>
  <c r="X1549" i="1"/>
  <c r="W1549" i="1"/>
  <c r="U1549" i="1"/>
  <c r="V1549" i="1" s="1"/>
  <c r="Z1549" i="1" s="1"/>
  <c r="O1549" i="1"/>
  <c r="AD1549" i="1" s="1"/>
  <c r="AE1549" i="1" s="1"/>
  <c r="AN1548" i="1"/>
  <c r="AK1548" i="1"/>
  <c r="AJ1548" i="1"/>
  <c r="X1548" i="1"/>
  <c r="W1548" i="1"/>
  <c r="U1548" i="1"/>
  <c r="V1548" i="1" s="1"/>
  <c r="Z1548" i="1" s="1"/>
  <c r="O1548" i="1"/>
  <c r="AD1548" i="1" s="1"/>
  <c r="AE1548" i="1" s="1"/>
  <c r="AN1547" i="1"/>
  <c r="AK1547" i="1"/>
  <c r="AJ1547" i="1"/>
  <c r="X1547" i="1"/>
  <c r="W1547" i="1"/>
  <c r="U1547" i="1"/>
  <c r="V1547" i="1" s="1"/>
  <c r="Z1547" i="1" s="1"/>
  <c r="O1547" i="1"/>
  <c r="AD1547" i="1" s="1"/>
  <c r="AE1547" i="1" s="1"/>
  <c r="AN1546" i="1"/>
  <c r="AK1546" i="1"/>
  <c r="AJ1546" i="1"/>
  <c r="X1546" i="1"/>
  <c r="W1546" i="1"/>
  <c r="U1546" i="1"/>
  <c r="V1546" i="1" s="1"/>
  <c r="Z1546" i="1" s="1"/>
  <c r="O1546" i="1"/>
  <c r="AD1546" i="1" s="1"/>
  <c r="AE1546" i="1" s="1"/>
  <c r="AN1545" i="1"/>
  <c r="AK1545" i="1"/>
  <c r="AJ1545" i="1"/>
  <c r="X1545" i="1"/>
  <c r="W1545" i="1"/>
  <c r="U1545" i="1"/>
  <c r="V1545" i="1" s="1"/>
  <c r="Z1545" i="1" s="1"/>
  <c r="O1545" i="1"/>
  <c r="AD1545" i="1" s="1"/>
  <c r="AE1545" i="1" s="1"/>
  <c r="AN1544" i="1"/>
  <c r="AK1544" i="1"/>
  <c r="AJ1544" i="1"/>
  <c r="X1544" i="1"/>
  <c r="W1544" i="1"/>
  <c r="U1544" i="1"/>
  <c r="V1544" i="1" s="1"/>
  <c r="Z1544" i="1" s="1"/>
  <c r="O1544" i="1"/>
  <c r="AD1544" i="1" s="1"/>
  <c r="AE1544" i="1" s="1"/>
  <c r="AN1543" i="1"/>
  <c r="AK1543" i="1"/>
  <c r="AJ1543" i="1"/>
  <c r="X1543" i="1"/>
  <c r="W1543" i="1"/>
  <c r="U1543" i="1"/>
  <c r="V1543" i="1" s="1"/>
  <c r="Z1543" i="1" s="1"/>
  <c r="O1543" i="1"/>
  <c r="AD1543" i="1" s="1"/>
  <c r="AE1543" i="1" s="1"/>
  <c r="AN1542" i="1"/>
  <c r="AK1542" i="1"/>
  <c r="AJ1542" i="1"/>
  <c r="X1542" i="1"/>
  <c r="W1542" i="1"/>
  <c r="U1542" i="1"/>
  <c r="V1542" i="1" s="1"/>
  <c r="Z1542" i="1" s="1"/>
  <c r="O1542" i="1"/>
  <c r="AD1542" i="1" s="1"/>
  <c r="AE1542" i="1" s="1"/>
  <c r="AN1541" i="1"/>
  <c r="AK1541" i="1"/>
  <c r="AJ1541" i="1"/>
  <c r="X1541" i="1"/>
  <c r="W1541" i="1"/>
  <c r="U1541" i="1"/>
  <c r="V1541" i="1" s="1"/>
  <c r="Z1541" i="1" s="1"/>
  <c r="O1541" i="1"/>
  <c r="AD1541" i="1" s="1"/>
  <c r="AE1541" i="1" s="1"/>
  <c r="AN1540" i="1"/>
  <c r="AK1540" i="1"/>
  <c r="AJ1540" i="1"/>
  <c r="X1540" i="1"/>
  <c r="W1540" i="1"/>
  <c r="U1540" i="1"/>
  <c r="V1540" i="1" s="1"/>
  <c r="Z1540" i="1" s="1"/>
  <c r="O1540" i="1"/>
  <c r="AD1540" i="1" s="1"/>
  <c r="AE1540" i="1" s="1"/>
  <c r="AN1539" i="1"/>
  <c r="AK1539" i="1"/>
  <c r="AJ1539" i="1"/>
  <c r="X1539" i="1"/>
  <c r="W1539" i="1"/>
  <c r="U1539" i="1"/>
  <c r="V1539" i="1" s="1"/>
  <c r="Z1539" i="1" s="1"/>
  <c r="O1539" i="1"/>
  <c r="AD1539" i="1" s="1"/>
  <c r="AE1539" i="1" s="1"/>
  <c r="AN1538" i="1"/>
  <c r="AK1538" i="1"/>
  <c r="AJ1538" i="1"/>
  <c r="X1538" i="1"/>
  <c r="W1538" i="1"/>
  <c r="U1538" i="1"/>
  <c r="V1538" i="1" s="1"/>
  <c r="Z1538" i="1" s="1"/>
  <c r="O1538" i="1"/>
  <c r="AD1538" i="1" s="1"/>
  <c r="AE1538" i="1" s="1"/>
  <c r="AN1537" i="1"/>
  <c r="AK1537" i="1"/>
  <c r="AJ1537" i="1"/>
  <c r="X1537" i="1"/>
  <c r="W1537" i="1"/>
  <c r="U1537" i="1"/>
  <c r="V1537" i="1" s="1"/>
  <c r="Z1537" i="1" s="1"/>
  <c r="O1537" i="1"/>
  <c r="AD1537" i="1" s="1"/>
  <c r="AE1537" i="1" s="1"/>
  <c r="AN1536" i="1"/>
  <c r="AK1536" i="1"/>
  <c r="AJ1536" i="1"/>
  <c r="X1536" i="1"/>
  <c r="W1536" i="1"/>
  <c r="U1536" i="1"/>
  <c r="V1536" i="1" s="1"/>
  <c r="Z1536" i="1" s="1"/>
  <c r="O1536" i="1"/>
  <c r="AD1536" i="1" s="1"/>
  <c r="AE1536" i="1" s="1"/>
  <c r="AN1535" i="1"/>
  <c r="AK1535" i="1"/>
  <c r="AJ1535" i="1"/>
  <c r="X1535" i="1"/>
  <c r="W1535" i="1"/>
  <c r="U1535" i="1"/>
  <c r="V1535" i="1" s="1"/>
  <c r="Z1535" i="1" s="1"/>
  <c r="O1535" i="1"/>
  <c r="AD1535" i="1" s="1"/>
  <c r="AE1535" i="1" s="1"/>
  <c r="AN1534" i="1"/>
  <c r="AK1534" i="1"/>
  <c r="AJ1534" i="1"/>
  <c r="X1534" i="1"/>
  <c r="W1534" i="1"/>
  <c r="U1534" i="1"/>
  <c r="V1534" i="1" s="1"/>
  <c r="Z1534" i="1" s="1"/>
  <c r="O1534" i="1"/>
  <c r="AD1534" i="1" s="1"/>
  <c r="AE1534" i="1" s="1"/>
  <c r="AN1533" i="1"/>
  <c r="AK1533" i="1"/>
  <c r="AJ1533" i="1"/>
  <c r="X1533" i="1"/>
  <c r="W1533" i="1"/>
  <c r="U1533" i="1"/>
  <c r="V1533" i="1" s="1"/>
  <c r="Z1533" i="1" s="1"/>
  <c r="O1533" i="1"/>
  <c r="AD1533" i="1" s="1"/>
  <c r="AE1533" i="1" s="1"/>
  <c r="AN1532" i="1"/>
  <c r="AK1532" i="1"/>
  <c r="AJ1532" i="1"/>
  <c r="X1532" i="1"/>
  <c r="W1532" i="1"/>
  <c r="U1532" i="1"/>
  <c r="V1532" i="1" s="1"/>
  <c r="Z1532" i="1" s="1"/>
  <c r="O1532" i="1"/>
  <c r="AD1532" i="1" s="1"/>
  <c r="AE1532" i="1" s="1"/>
  <c r="AN1531" i="1"/>
  <c r="AK1531" i="1"/>
  <c r="AJ1531" i="1"/>
  <c r="X1531" i="1"/>
  <c r="W1531" i="1"/>
  <c r="U1531" i="1"/>
  <c r="V1531" i="1" s="1"/>
  <c r="Z1531" i="1" s="1"/>
  <c r="O1531" i="1"/>
  <c r="AD1531" i="1" s="1"/>
  <c r="AE1531" i="1" s="1"/>
  <c r="AN1530" i="1"/>
  <c r="AK1530" i="1"/>
  <c r="AJ1530" i="1"/>
  <c r="X1530" i="1"/>
  <c r="W1530" i="1"/>
  <c r="U1530" i="1"/>
  <c r="V1530" i="1" s="1"/>
  <c r="Z1530" i="1" s="1"/>
  <c r="O1530" i="1"/>
  <c r="AD1530" i="1" s="1"/>
  <c r="AE1530" i="1" s="1"/>
  <c r="AN1529" i="1"/>
  <c r="AK1529" i="1"/>
  <c r="AJ1529" i="1"/>
  <c r="X1529" i="1"/>
  <c r="W1529" i="1"/>
  <c r="U1529" i="1"/>
  <c r="V1529" i="1" s="1"/>
  <c r="Z1529" i="1" s="1"/>
  <c r="O1529" i="1"/>
  <c r="AD1529" i="1" s="1"/>
  <c r="AE1529" i="1" s="1"/>
  <c r="AN1528" i="1"/>
  <c r="AK1528" i="1"/>
  <c r="AJ1528" i="1"/>
  <c r="X1528" i="1"/>
  <c r="W1528" i="1"/>
  <c r="U1528" i="1"/>
  <c r="V1528" i="1" s="1"/>
  <c r="Z1528" i="1" s="1"/>
  <c r="O1528" i="1"/>
  <c r="AD1528" i="1" s="1"/>
  <c r="AE1528" i="1" s="1"/>
  <c r="AN1527" i="1"/>
  <c r="AK1527" i="1"/>
  <c r="AJ1527" i="1"/>
  <c r="X1527" i="1"/>
  <c r="W1527" i="1"/>
  <c r="U1527" i="1"/>
  <c r="V1527" i="1" s="1"/>
  <c r="Z1527" i="1" s="1"/>
  <c r="O1527" i="1"/>
  <c r="AD1527" i="1" s="1"/>
  <c r="AE1527" i="1" s="1"/>
  <c r="AN1526" i="1"/>
  <c r="AK1526" i="1"/>
  <c r="AJ1526" i="1"/>
  <c r="X1526" i="1"/>
  <c r="W1526" i="1"/>
  <c r="U1526" i="1"/>
  <c r="V1526" i="1" s="1"/>
  <c r="Z1526" i="1" s="1"/>
  <c r="O1526" i="1"/>
  <c r="AD1526" i="1" s="1"/>
  <c r="AE1526" i="1" s="1"/>
  <c r="AN1525" i="1"/>
  <c r="AK1525" i="1"/>
  <c r="AJ1525" i="1"/>
  <c r="X1525" i="1"/>
  <c r="W1525" i="1"/>
  <c r="U1525" i="1"/>
  <c r="V1525" i="1" s="1"/>
  <c r="Z1525" i="1" s="1"/>
  <c r="O1525" i="1"/>
  <c r="AD1525" i="1" s="1"/>
  <c r="AE1525" i="1" s="1"/>
  <c r="AN1524" i="1"/>
  <c r="AK1524" i="1"/>
  <c r="AJ1524" i="1"/>
  <c r="X1524" i="1"/>
  <c r="W1524" i="1"/>
  <c r="U1524" i="1"/>
  <c r="V1524" i="1" s="1"/>
  <c r="Z1524" i="1" s="1"/>
  <c r="O1524" i="1"/>
  <c r="AD1524" i="1" s="1"/>
  <c r="AE1524" i="1" s="1"/>
  <c r="AN1523" i="1"/>
  <c r="AK1523" i="1"/>
  <c r="AJ1523" i="1"/>
  <c r="X1523" i="1"/>
  <c r="W1523" i="1"/>
  <c r="U1523" i="1"/>
  <c r="V1523" i="1" s="1"/>
  <c r="Z1523" i="1" s="1"/>
  <c r="O1523" i="1"/>
  <c r="AD1523" i="1" s="1"/>
  <c r="AE1523" i="1" s="1"/>
  <c r="AN1522" i="1"/>
  <c r="AK1522" i="1"/>
  <c r="AJ1522" i="1"/>
  <c r="X1522" i="1"/>
  <c r="W1522" i="1"/>
  <c r="U1522" i="1"/>
  <c r="V1522" i="1" s="1"/>
  <c r="Z1522" i="1" s="1"/>
  <c r="O1522" i="1"/>
  <c r="AD1522" i="1" s="1"/>
  <c r="AE1522" i="1" s="1"/>
  <c r="AN1521" i="1"/>
  <c r="AK1521" i="1"/>
  <c r="AJ1521" i="1"/>
  <c r="X1521" i="1"/>
  <c r="W1521" i="1"/>
  <c r="U1521" i="1"/>
  <c r="V1521" i="1" s="1"/>
  <c r="Z1521" i="1" s="1"/>
  <c r="O1521" i="1"/>
  <c r="AD1521" i="1" s="1"/>
  <c r="AE1521" i="1" s="1"/>
  <c r="AN1520" i="1"/>
  <c r="AK1520" i="1"/>
  <c r="AJ1520" i="1"/>
  <c r="X1520" i="1"/>
  <c r="W1520" i="1"/>
  <c r="U1520" i="1"/>
  <c r="V1520" i="1" s="1"/>
  <c r="Z1520" i="1" s="1"/>
  <c r="O1520" i="1"/>
  <c r="AD1520" i="1" s="1"/>
  <c r="AE1520" i="1" s="1"/>
  <c r="AN1519" i="1"/>
  <c r="AK1519" i="1"/>
  <c r="AJ1519" i="1"/>
  <c r="X1519" i="1"/>
  <c r="W1519" i="1"/>
  <c r="U1519" i="1"/>
  <c r="V1519" i="1" s="1"/>
  <c r="Z1519" i="1" s="1"/>
  <c r="O1519" i="1"/>
  <c r="AD1519" i="1" s="1"/>
  <c r="AE1519" i="1" s="1"/>
  <c r="AN1518" i="1"/>
  <c r="AK1518" i="1"/>
  <c r="AJ1518" i="1"/>
  <c r="X1518" i="1"/>
  <c r="W1518" i="1"/>
  <c r="U1518" i="1"/>
  <c r="V1518" i="1" s="1"/>
  <c r="Z1518" i="1" s="1"/>
  <c r="O1518" i="1"/>
  <c r="AD1518" i="1" s="1"/>
  <c r="AE1518" i="1" s="1"/>
  <c r="AN1517" i="1"/>
  <c r="AK1517" i="1"/>
  <c r="AJ1517" i="1"/>
  <c r="X1517" i="1"/>
  <c r="W1517" i="1"/>
  <c r="U1517" i="1"/>
  <c r="V1517" i="1" s="1"/>
  <c r="Z1517" i="1" s="1"/>
  <c r="O1517" i="1"/>
  <c r="AD1517" i="1" s="1"/>
  <c r="AE1517" i="1" s="1"/>
  <c r="AN1516" i="1"/>
  <c r="AK1516" i="1"/>
  <c r="AJ1516" i="1"/>
  <c r="X1516" i="1"/>
  <c r="W1516" i="1"/>
  <c r="U1516" i="1"/>
  <c r="V1516" i="1" s="1"/>
  <c r="Z1516" i="1" s="1"/>
  <c r="O1516" i="1"/>
  <c r="AD1516" i="1" s="1"/>
  <c r="AE1516" i="1" s="1"/>
  <c r="AN1515" i="1"/>
  <c r="AK1515" i="1"/>
  <c r="AJ1515" i="1"/>
  <c r="X1515" i="1"/>
  <c r="W1515" i="1"/>
  <c r="U1515" i="1"/>
  <c r="V1515" i="1" s="1"/>
  <c r="Z1515" i="1" s="1"/>
  <c r="O1515" i="1"/>
  <c r="AD1515" i="1" s="1"/>
  <c r="AE1515" i="1" s="1"/>
  <c r="AN1514" i="1"/>
  <c r="AK1514" i="1"/>
  <c r="AJ1514" i="1"/>
  <c r="X1514" i="1"/>
  <c r="W1514" i="1"/>
  <c r="U1514" i="1"/>
  <c r="V1514" i="1" s="1"/>
  <c r="Z1514" i="1" s="1"/>
  <c r="O1514" i="1"/>
  <c r="AD1514" i="1" s="1"/>
  <c r="AE1514" i="1" s="1"/>
  <c r="AN1513" i="1"/>
  <c r="AK1513" i="1"/>
  <c r="AJ1513" i="1"/>
  <c r="X1513" i="1"/>
  <c r="W1513" i="1"/>
  <c r="U1513" i="1"/>
  <c r="V1513" i="1" s="1"/>
  <c r="Z1513" i="1" s="1"/>
  <c r="O1513" i="1"/>
  <c r="AD1513" i="1" s="1"/>
  <c r="AE1513" i="1" s="1"/>
  <c r="AN1512" i="1"/>
  <c r="AK1512" i="1"/>
  <c r="AJ1512" i="1"/>
  <c r="X1512" i="1"/>
  <c r="W1512" i="1"/>
  <c r="U1512" i="1"/>
  <c r="V1512" i="1" s="1"/>
  <c r="Z1512" i="1" s="1"/>
  <c r="O1512" i="1"/>
  <c r="AD1512" i="1" s="1"/>
  <c r="AE1512" i="1" s="1"/>
  <c r="AN1511" i="1"/>
  <c r="AK1511" i="1"/>
  <c r="AJ1511" i="1"/>
  <c r="X1511" i="1"/>
  <c r="W1511" i="1"/>
  <c r="U1511" i="1"/>
  <c r="V1511" i="1" s="1"/>
  <c r="Z1511" i="1" s="1"/>
  <c r="O1511" i="1"/>
  <c r="AD1511" i="1" s="1"/>
  <c r="AE1511" i="1" s="1"/>
  <c r="AN1510" i="1"/>
  <c r="AK1510" i="1"/>
  <c r="AJ1510" i="1"/>
  <c r="X1510" i="1"/>
  <c r="W1510" i="1"/>
  <c r="U1510" i="1"/>
  <c r="V1510" i="1" s="1"/>
  <c r="Z1510" i="1" s="1"/>
  <c r="O1510" i="1"/>
  <c r="AD1510" i="1" s="1"/>
  <c r="AE1510" i="1" s="1"/>
  <c r="AN1509" i="1"/>
  <c r="AK1509" i="1"/>
  <c r="AJ1509" i="1"/>
  <c r="X1509" i="1"/>
  <c r="W1509" i="1"/>
  <c r="U1509" i="1"/>
  <c r="V1509" i="1" s="1"/>
  <c r="Z1509" i="1" s="1"/>
  <c r="O1509" i="1"/>
  <c r="AD1509" i="1" s="1"/>
  <c r="AE1509" i="1" s="1"/>
  <c r="AN1508" i="1"/>
  <c r="AK1508" i="1"/>
  <c r="AJ1508" i="1"/>
  <c r="X1508" i="1"/>
  <c r="W1508" i="1"/>
  <c r="U1508" i="1"/>
  <c r="V1508" i="1" s="1"/>
  <c r="Z1508" i="1" s="1"/>
  <c r="O1508" i="1"/>
  <c r="AD1508" i="1" s="1"/>
  <c r="AE1508" i="1" s="1"/>
  <c r="AN1507" i="1"/>
  <c r="AK1507" i="1"/>
  <c r="AJ1507" i="1"/>
  <c r="X1507" i="1"/>
  <c r="W1507" i="1"/>
  <c r="U1507" i="1"/>
  <c r="V1507" i="1" s="1"/>
  <c r="Z1507" i="1" s="1"/>
  <c r="O1507" i="1"/>
  <c r="AD1507" i="1" s="1"/>
  <c r="AE1507" i="1" s="1"/>
  <c r="AN1506" i="1"/>
  <c r="AK1506" i="1"/>
  <c r="AJ1506" i="1"/>
  <c r="X1506" i="1"/>
  <c r="W1506" i="1"/>
  <c r="U1506" i="1"/>
  <c r="V1506" i="1" s="1"/>
  <c r="Z1506" i="1" s="1"/>
  <c r="O1506" i="1"/>
  <c r="AD1506" i="1" s="1"/>
  <c r="AE1506" i="1" s="1"/>
  <c r="AN1505" i="1"/>
  <c r="AK1505" i="1"/>
  <c r="AJ1505" i="1"/>
  <c r="X1505" i="1"/>
  <c r="W1505" i="1"/>
  <c r="U1505" i="1"/>
  <c r="V1505" i="1" s="1"/>
  <c r="Z1505" i="1" s="1"/>
  <c r="O1505" i="1"/>
  <c r="AD1505" i="1" s="1"/>
  <c r="AE1505" i="1" s="1"/>
  <c r="AN1504" i="1"/>
  <c r="AK1504" i="1"/>
  <c r="AJ1504" i="1"/>
  <c r="X1504" i="1"/>
  <c r="W1504" i="1"/>
  <c r="U1504" i="1"/>
  <c r="V1504" i="1" s="1"/>
  <c r="Z1504" i="1" s="1"/>
  <c r="O1504" i="1"/>
  <c r="AD1504" i="1" s="1"/>
  <c r="AE1504" i="1" s="1"/>
  <c r="AN1503" i="1"/>
  <c r="AK1503" i="1"/>
  <c r="AJ1503" i="1"/>
  <c r="X1503" i="1"/>
  <c r="W1503" i="1"/>
  <c r="U1503" i="1"/>
  <c r="V1503" i="1" s="1"/>
  <c r="Z1503" i="1" s="1"/>
  <c r="O1503" i="1"/>
  <c r="AD1503" i="1" s="1"/>
  <c r="AE1503" i="1" s="1"/>
  <c r="AN1502" i="1"/>
  <c r="AK1502" i="1"/>
  <c r="AJ1502" i="1"/>
  <c r="X1502" i="1"/>
  <c r="W1502" i="1"/>
  <c r="U1502" i="1"/>
  <c r="V1502" i="1" s="1"/>
  <c r="Z1502" i="1" s="1"/>
  <c r="O1502" i="1"/>
  <c r="AD1502" i="1" s="1"/>
  <c r="AE1502" i="1" s="1"/>
  <c r="AN1501" i="1"/>
  <c r="AK1501" i="1"/>
  <c r="AJ1501" i="1"/>
  <c r="X1501" i="1"/>
  <c r="W1501" i="1"/>
  <c r="U1501" i="1"/>
  <c r="V1501" i="1" s="1"/>
  <c r="Z1501" i="1" s="1"/>
  <c r="O1501" i="1"/>
  <c r="AD1501" i="1" s="1"/>
  <c r="AE1501" i="1" s="1"/>
  <c r="AN1500" i="1"/>
  <c r="AK1500" i="1"/>
  <c r="AJ1500" i="1"/>
  <c r="X1500" i="1"/>
  <c r="W1500" i="1"/>
  <c r="U1500" i="1"/>
  <c r="V1500" i="1" s="1"/>
  <c r="Z1500" i="1" s="1"/>
  <c r="O1500" i="1"/>
  <c r="AD1500" i="1" s="1"/>
  <c r="AE1500" i="1" s="1"/>
  <c r="AN1499" i="1"/>
  <c r="AK1499" i="1"/>
  <c r="AJ1499" i="1"/>
  <c r="X1499" i="1"/>
  <c r="W1499" i="1"/>
  <c r="U1499" i="1"/>
  <c r="V1499" i="1" s="1"/>
  <c r="Z1499" i="1" s="1"/>
  <c r="O1499" i="1"/>
  <c r="AD1499" i="1" s="1"/>
  <c r="AE1499" i="1" s="1"/>
  <c r="AN1498" i="1"/>
  <c r="AK1498" i="1"/>
  <c r="AJ1498" i="1"/>
  <c r="X1498" i="1"/>
  <c r="W1498" i="1"/>
  <c r="U1498" i="1"/>
  <c r="V1498" i="1" s="1"/>
  <c r="Z1498" i="1" s="1"/>
  <c r="O1498" i="1"/>
  <c r="AD1498" i="1" s="1"/>
  <c r="AE1498" i="1" s="1"/>
  <c r="AN1497" i="1"/>
  <c r="AK1497" i="1"/>
  <c r="AJ1497" i="1"/>
  <c r="X1497" i="1"/>
  <c r="W1497" i="1"/>
  <c r="U1497" i="1"/>
  <c r="V1497" i="1" s="1"/>
  <c r="Z1497" i="1" s="1"/>
  <c r="O1497" i="1"/>
  <c r="AD1497" i="1" s="1"/>
  <c r="AE1497" i="1" s="1"/>
  <c r="AN1496" i="1"/>
  <c r="AK1496" i="1"/>
  <c r="AJ1496" i="1"/>
  <c r="X1496" i="1"/>
  <c r="W1496" i="1"/>
  <c r="U1496" i="1"/>
  <c r="V1496" i="1" s="1"/>
  <c r="Z1496" i="1" s="1"/>
  <c r="O1496" i="1"/>
  <c r="AD1496" i="1" s="1"/>
  <c r="AE1496" i="1" s="1"/>
  <c r="AN1495" i="1"/>
  <c r="AK1495" i="1"/>
  <c r="AJ1495" i="1"/>
  <c r="X1495" i="1"/>
  <c r="W1495" i="1"/>
  <c r="U1495" i="1"/>
  <c r="V1495" i="1" s="1"/>
  <c r="Z1495" i="1" s="1"/>
  <c r="O1495" i="1"/>
  <c r="AD1495" i="1" s="1"/>
  <c r="AE1495" i="1" s="1"/>
  <c r="AN1494" i="1"/>
  <c r="AK1494" i="1"/>
  <c r="AJ1494" i="1"/>
  <c r="X1494" i="1"/>
  <c r="W1494" i="1"/>
  <c r="U1494" i="1"/>
  <c r="V1494" i="1" s="1"/>
  <c r="Z1494" i="1" s="1"/>
  <c r="O1494" i="1"/>
  <c r="AD1494" i="1" s="1"/>
  <c r="AE1494" i="1" s="1"/>
  <c r="AN1493" i="1"/>
  <c r="AK1493" i="1"/>
  <c r="AJ1493" i="1"/>
  <c r="X1493" i="1"/>
  <c r="W1493" i="1"/>
  <c r="U1493" i="1"/>
  <c r="V1493" i="1" s="1"/>
  <c r="Z1493" i="1" s="1"/>
  <c r="O1493" i="1"/>
  <c r="AD1493" i="1" s="1"/>
  <c r="AE1493" i="1" s="1"/>
  <c r="AN1492" i="1"/>
  <c r="AK1492" i="1"/>
  <c r="AJ1492" i="1"/>
  <c r="X1492" i="1"/>
  <c r="W1492" i="1"/>
  <c r="U1492" i="1"/>
  <c r="V1492" i="1" s="1"/>
  <c r="Z1492" i="1" s="1"/>
  <c r="O1492" i="1"/>
  <c r="AD1492" i="1" s="1"/>
  <c r="AE1492" i="1" s="1"/>
  <c r="AN1491" i="1"/>
  <c r="AK1491" i="1"/>
  <c r="AJ1491" i="1"/>
  <c r="X1491" i="1"/>
  <c r="W1491" i="1"/>
  <c r="U1491" i="1"/>
  <c r="V1491" i="1" s="1"/>
  <c r="Z1491" i="1" s="1"/>
  <c r="O1491" i="1"/>
  <c r="AD1491" i="1" s="1"/>
  <c r="AE1491" i="1" s="1"/>
  <c r="AN1490" i="1"/>
  <c r="AK1490" i="1"/>
  <c r="AJ1490" i="1"/>
  <c r="X1490" i="1"/>
  <c r="W1490" i="1"/>
  <c r="U1490" i="1"/>
  <c r="V1490" i="1" s="1"/>
  <c r="Z1490" i="1" s="1"/>
  <c r="O1490" i="1"/>
  <c r="AD1490" i="1" s="1"/>
  <c r="AE1490" i="1" s="1"/>
  <c r="AN1489" i="1"/>
  <c r="AK1489" i="1"/>
  <c r="AJ1489" i="1"/>
  <c r="X1489" i="1"/>
  <c r="W1489" i="1"/>
  <c r="U1489" i="1"/>
  <c r="V1489" i="1" s="1"/>
  <c r="Z1489" i="1" s="1"/>
  <c r="O1489" i="1"/>
  <c r="AD1489" i="1" s="1"/>
  <c r="AE1489" i="1" s="1"/>
  <c r="AN1488" i="1"/>
  <c r="AK1488" i="1"/>
  <c r="AJ1488" i="1"/>
  <c r="X1488" i="1"/>
  <c r="W1488" i="1"/>
  <c r="U1488" i="1"/>
  <c r="V1488" i="1" s="1"/>
  <c r="Z1488" i="1" s="1"/>
  <c r="O1488" i="1"/>
  <c r="AD1488" i="1" s="1"/>
  <c r="AE1488" i="1" s="1"/>
  <c r="AN1487" i="1"/>
  <c r="AK1487" i="1"/>
  <c r="AJ1487" i="1"/>
  <c r="X1487" i="1"/>
  <c r="W1487" i="1"/>
  <c r="U1487" i="1"/>
  <c r="V1487" i="1" s="1"/>
  <c r="Z1487" i="1" s="1"/>
  <c r="O1487" i="1"/>
  <c r="AD1487" i="1" s="1"/>
  <c r="AE1487" i="1" s="1"/>
  <c r="AN1486" i="1"/>
  <c r="AK1486" i="1"/>
  <c r="AJ1486" i="1"/>
  <c r="X1486" i="1"/>
  <c r="W1486" i="1"/>
  <c r="U1486" i="1"/>
  <c r="V1486" i="1" s="1"/>
  <c r="Z1486" i="1" s="1"/>
  <c r="O1486" i="1"/>
  <c r="AD1486" i="1" s="1"/>
  <c r="AE1486" i="1" s="1"/>
  <c r="AN1485" i="1"/>
  <c r="AK1485" i="1"/>
  <c r="AJ1485" i="1"/>
  <c r="X1485" i="1"/>
  <c r="W1485" i="1"/>
  <c r="U1485" i="1"/>
  <c r="V1485" i="1" s="1"/>
  <c r="Z1485" i="1" s="1"/>
  <c r="O1485" i="1"/>
  <c r="AD1485" i="1" s="1"/>
  <c r="AE1485" i="1" s="1"/>
  <c r="AN1484" i="1"/>
  <c r="AK1484" i="1"/>
  <c r="AJ1484" i="1"/>
  <c r="X1484" i="1"/>
  <c r="W1484" i="1"/>
  <c r="U1484" i="1"/>
  <c r="V1484" i="1" s="1"/>
  <c r="Z1484" i="1" s="1"/>
  <c r="O1484" i="1"/>
  <c r="AD1484" i="1" s="1"/>
  <c r="AE1484" i="1" s="1"/>
  <c r="AN1483" i="1"/>
  <c r="AK1483" i="1"/>
  <c r="AJ1483" i="1"/>
  <c r="X1483" i="1"/>
  <c r="W1483" i="1"/>
  <c r="U1483" i="1"/>
  <c r="V1483" i="1" s="1"/>
  <c r="Z1483" i="1" s="1"/>
  <c r="O1483" i="1"/>
  <c r="AD1483" i="1" s="1"/>
  <c r="AE1483" i="1" s="1"/>
  <c r="AN1482" i="1"/>
  <c r="AK1482" i="1"/>
  <c r="AJ1482" i="1"/>
  <c r="X1482" i="1"/>
  <c r="W1482" i="1"/>
  <c r="U1482" i="1"/>
  <c r="V1482" i="1" s="1"/>
  <c r="Z1482" i="1" s="1"/>
  <c r="O1482" i="1"/>
  <c r="AD1482" i="1" s="1"/>
  <c r="AE1482" i="1" s="1"/>
  <c r="AN1481" i="1"/>
  <c r="AK1481" i="1"/>
  <c r="AJ1481" i="1"/>
  <c r="X1481" i="1"/>
  <c r="W1481" i="1"/>
  <c r="U1481" i="1"/>
  <c r="V1481" i="1" s="1"/>
  <c r="Z1481" i="1" s="1"/>
  <c r="O1481" i="1"/>
  <c r="AD1481" i="1" s="1"/>
  <c r="AE1481" i="1" s="1"/>
  <c r="AN1480" i="1"/>
  <c r="AK1480" i="1"/>
  <c r="AJ1480" i="1"/>
  <c r="X1480" i="1"/>
  <c r="W1480" i="1"/>
  <c r="U1480" i="1"/>
  <c r="V1480" i="1" s="1"/>
  <c r="Z1480" i="1" s="1"/>
  <c r="O1480" i="1"/>
  <c r="AD1480" i="1" s="1"/>
  <c r="AE1480" i="1" s="1"/>
  <c r="AN1479" i="1"/>
  <c r="AK1479" i="1"/>
  <c r="AJ1479" i="1"/>
  <c r="X1479" i="1"/>
  <c r="W1479" i="1"/>
  <c r="U1479" i="1"/>
  <c r="V1479" i="1" s="1"/>
  <c r="Z1479" i="1" s="1"/>
  <c r="O1479" i="1"/>
  <c r="AD1479" i="1" s="1"/>
  <c r="AE1479" i="1" s="1"/>
  <c r="AN1478" i="1"/>
  <c r="AK1478" i="1"/>
  <c r="AJ1478" i="1"/>
  <c r="X1478" i="1"/>
  <c r="W1478" i="1"/>
  <c r="U1478" i="1"/>
  <c r="V1478" i="1" s="1"/>
  <c r="Z1478" i="1" s="1"/>
  <c r="O1478" i="1"/>
  <c r="AD1478" i="1" s="1"/>
  <c r="AE1478" i="1" s="1"/>
  <c r="AN1477" i="1"/>
  <c r="AK1477" i="1"/>
  <c r="AJ1477" i="1"/>
  <c r="X1477" i="1"/>
  <c r="W1477" i="1"/>
  <c r="U1477" i="1"/>
  <c r="V1477" i="1" s="1"/>
  <c r="Z1477" i="1" s="1"/>
  <c r="O1477" i="1"/>
  <c r="AD1477" i="1" s="1"/>
  <c r="AE1477" i="1" s="1"/>
  <c r="AN1476" i="1"/>
  <c r="AK1476" i="1"/>
  <c r="AJ1476" i="1"/>
  <c r="X1476" i="1"/>
  <c r="W1476" i="1"/>
  <c r="U1476" i="1"/>
  <c r="V1476" i="1" s="1"/>
  <c r="Z1476" i="1" s="1"/>
  <c r="O1476" i="1"/>
  <c r="AD1476" i="1" s="1"/>
  <c r="AE1476" i="1" s="1"/>
  <c r="AN1475" i="1"/>
  <c r="AK1475" i="1"/>
  <c r="AJ1475" i="1"/>
  <c r="X1475" i="1"/>
  <c r="W1475" i="1"/>
  <c r="U1475" i="1"/>
  <c r="V1475" i="1" s="1"/>
  <c r="Z1475" i="1" s="1"/>
  <c r="O1475" i="1"/>
  <c r="AD1475" i="1" s="1"/>
  <c r="AE1475" i="1" s="1"/>
  <c r="AN1474" i="1"/>
  <c r="AK1474" i="1"/>
  <c r="AJ1474" i="1"/>
  <c r="X1474" i="1"/>
  <c r="W1474" i="1"/>
  <c r="U1474" i="1"/>
  <c r="V1474" i="1" s="1"/>
  <c r="Z1474" i="1" s="1"/>
  <c r="O1474" i="1"/>
  <c r="AD1474" i="1" s="1"/>
  <c r="AE1474" i="1" s="1"/>
  <c r="AN1473" i="1"/>
  <c r="AK1473" i="1"/>
  <c r="AJ1473" i="1"/>
  <c r="X1473" i="1"/>
  <c r="W1473" i="1"/>
  <c r="U1473" i="1"/>
  <c r="V1473" i="1" s="1"/>
  <c r="Z1473" i="1" s="1"/>
  <c r="O1473" i="1"/>
  <c r="AD1473" i="1" s="1"/>
  <c r="AE1473" i="1" s="1"/>
  <c r="AN1472" i="1"/>
  <c r="AK1472" i="1"/>
  <c r="AJ1472" i="1"/>
  <c r="X1472" i="1"/>
  <c r="W1472" i="1"/>
  <c r="U1472" i="1"/>
  <c r="V1472" i="1" s="1"/>
  <c r="Z1472" i="1" s="1"/>
  <c r="O1472" i="1"/>
  <c r="AD1472" i="1" s="1"/>
  <c r="AE1472" i="1" s="1"/>
  <c r="AN1471" i="1"/>
  <c r="AK1471" i="1"/>
  <c r="AJ1471" i="1"/>
  <c r="X1471" i="1"/>
  <c r="W1471" i="1"/>
  <c r="U1471" i="1"/>
  <c r="V1471" i="1" s="1"/>
  <c r="Z1471" i="1" s="1"/>
  <c r="O1471" i="1"/>
  <c r="AD1471" i="1" s="1"/>
  <c r="AE1471" i="1" s="1"/>
  <c r="AN1470" i="1"/>
  <c r="AK1470" i="1"/>
  <c r="AJ1470" i="1"/>
  <c r="X1470" i="1"/>
  <c r="W1470" i="1"/>
  <c r="U1470" i="1"/>
  <c r="V1470" i="1" s="1"/>
  <c r="Z1470" i="1" s="1"/>
  <c r="O1470" i="1"/>
  <c r="AD1470" i="1" s="1"/>
  <c r="AE1470" i="1" s="1"/>
  <c r="AN1469" i="1"/>
  <c r="AK1469" i="1"/>
  <c r="AJ1469" i="1"/>
  <c r="X1469" i="1"/>
  <c r="W1469" i="1"/>
  <c r="U1469" i="1"/>
  <c r="V1469" i="1" s="1"/>
  <c r="Z1469" i="1" s="1"/>
  <c r="O1469" i="1"/>
  <c r="AD1469" i="1" s="1"/>
  <c r="AE1469" i="1" s="1"/>
  <c r="AN1468" i="1"/>
  <c r="AK1468" i="1"/>
  <c r="AJ1468" i="1"/>
  <c r="X1468" i="1"/>
  <c r="W1468" i="1"/>
  <c r="U1468" i="1"/>
  <c r="V1468" i="1" s="1"/>
  <c r="Z1468" i="1" s="1"/>
  <c r="O1468" i="1"/>
  <c r="AD1468" i="1" s="1"/>
  <c r="AE1468" i="1" s="1"/>
  <c r="AN1467" i="1"/>
  <c r="AK1467" i="1"/>
  <c r="AJ1467" i="1"/>
  <c r="X1467" i="1"/>
  <c r="W1467" i="1"/>
  <c r="U1467" i="1"/>
  <c r="V1467" i="1" s="1"/>
  <c r="Z1467" i="1" s="1"/>
  <c r="O1467" i="1"/>
  <c r="AD1467" i="1" s="1"/>
  <c r="AE1467" i="1" s="1"/>
  <c r="AN1466" i="1"/>
  <c r="AK1466" i="1"/>
  <c r="AJ1466" i="1"/>
  <c r="X1466" i="1"/>
  <c r="W1466" i="1"/>
  <c r="U1466" i="1"/>
  <c r="V1466" i="1" s="1"/>
  <c r="Z1466" i="1" s="1"/>
  <c r="O1466" i="1"/>
  <c r="AD1466" i="1" s="1"/>
  <c r="AE1466" i="1" s="1"/>
  <c r="AN1465" i="1"/>
  <c r="AK1465" i="1"/>
  <c r="AJ1465" i="1"/>
  <c r="X1465" i="1"/>
  <c r="W1465" i="1"/>
  <c r="U1465" i="1"/>
  <c r="V1465" i="1" s="1"/>
  <c r="Z1465" i="1" s="1"/>
  <c r="O1465" i="1"/>
  <c r="AD1465" i="1" s="1"/>
  <c r="AE1465" i="1" s="1"/>
  <c r="AN1464" i="1"/>
  <c r="AK1464" i="1"/>
  <c r="AJ1464" i="1"/>
  <c r="X1464" i="1"/>
  <c r="W1464" i="1"/>
  <c r="U1464" i="1"/>
  <c r="V1464" i="1" s="1"/>
  <c r="Z1464" i="1" s="1"/>
  <c r="O1464" i="1"/>
  <c r="AD1464" i="1" s="1"/>
  <c r="AE1464" i="1" s="1"/>
  <c r="AN1463" i="1"/>
  <c r="AK1463" i="1"/>
  <c r="AJ1463" i="1"/>
  <c r="X1463" i="1"/>
  <c r="W1463" i="1"/>
  <c r="U1463" i="1"/>
  <c r="V1463" i="1" s="1"/>
  <c r="Z1463" i="1" s="1"/>
  <c r="O1463" i="1"/>
  <c r="AD1463" i="1" s="1"/>
  <c r="AE1463" i="1" s="1"/>
  <c r="AN1462" i="1"/>
  <c r="AK1462" i="1"/>
  <c r="AJ1462" i="1"/>
  <c r="X1462" i="1"/>
  <c r="W1462" i="1"/>
  <c r="U1462" i="1"/>
  <c r="V1462" i="1" s="1"/>
  <c r="Z1462" i="1" s="1"/>
  <c r="O1462" i="1"/>
  <c r="AD1462" i="1" s="1"/>
  <c r="AE1462" i="1" s="1"/>
  <c r="AN1461" i="1"/>
  <c r="AK1461" i="1"/>
  <c r="AJ1461" i="1"/>
  <c r="X1461" i="1"/>
  <c r="W1461" i="1"/>
  <c r="U1461" i="1"/>
  <c r="V1461" i="1" s="1"/>
  <c r="Z1461" i="1" s="1"/>
  <c r="O1461" i="1"/>
  <c r="AD1461" i="1" s="1"/>
  <c r="AE1461" i="1" s="1"/>
  <c r="AN1460" i="1"/>
  <c r="AK1460" i="1"/>
  <c r="AJ1460" i="1"/>
  <c r="X1460" i="1"/>
  <c r="W1460" i="1"/>
  <c r="U1460" i="1"/>
  <c r="V1460" i="1" s="1"/>
  <c r="Z1460" i="1" s="1"/>
  <c r="O1460" i="1"/>
  <c r="AD1460" i="1" s="1"/>
  <c r="AE1460" i="1" s="1"/>
  <c r="AN1459" i="1"/>
  <c r="AK1459" i="1"/>
  <c r="AJ1459" i="1"/>
  <c r="X1459" i="1"/>
  <c r="W1459" i="1"/>
  <c r="U1459" i="1"/>
  <c r="V1459" i="1" s="1"/>
  <c r="Z1459" i="1" s="1"/>
  <c r="O1459" i="1"/>
  <c r="AD1459" i="1" s="1"/>
  <c r="AE1459" i="1" s="1"/>
  <c r="AN1458" i="1"/>
  <c r="AK1458" i="1"/>
  <c r="AJ1458" i="1"/>
  <c r="X1458" i="1"/>
  <c r="W1458" i="1"/>
  <c r="U1458" i="1"/>
  <c r="V1458" i="1" s="1"/>
  <c r="Z1458" i="1" s="1"/>
  <c r="O1458" i="1"/>
  <c r="AD1458" i="1" s="1"/>
  <c r="AE1458" i="1" s="1"/>
  <c r="AN1457" i="1"/>
  <c r="AK1457" i="1"/>
  <c r="AJ1457" i="1"/>
  <c r="X1457" i="1"/>
  <c r="W1457" i="1"/>
  <c r="U1457" i="1"/>
  <c r="V1457" i="1" s="1"/>
  <c r="Z1457" i="1" s="1"/>
  <c r="O1457" i="1"/>
  <c r="AD1457" i="1" s="1"/>
  <c r="AE1457" i="1" s="1"/>
  <c r="AN1456" i="1"/>
  <c r="AK1456" i="1"/>
  <c r="AJ1456" i="1"/>
  <c r="X1456" i="1"/>
  <c r="W1456" i="1"/>
  <c r="U1456" i="1"/>
  <c r="V1456" i="1" s="1"/>
  <c r="Z1456" i="1" s="1"/>
  <c r="O1456" i="1"/>
  <c r="AD1456" i="1" s="1"/>
  <c r="AE1456" i="1" s="1"/>
  <c r="AN1455" i="1"/>
  <c r="AK1455" i="1"/>
  <c r="AJ1455" i="1"/>
  <c r="X1455" i="1"/>
  <c r="W1455" i="1"/>
  <c r="U1455" i="1"/>
  <c r="V1455" i="1" s="1"/>
  <c r="Z1455" i="1" s="1"/>
  <c r="O1455" i="1"/>
  <c r="AD1455" i="1" s="1"/>
  <c r="AE1455" i="1" s="1"/>
  <c r="AN1454" i="1"/>
  <c r="AK1454" i="1"/>
  <c r="AJ1454" i="1"/>
  <c r="X1454" i="1"/>
  <c r="W1454" i="1"/>
  <c r="U1454" i="1"/>
  <c r="V1454" i="1" s="1"/>
  <c r="Z1454" i="1" s="1"/>
  <c r="O1454" i="1"/>
  <c r="AD1454" i="1" s="1"/>
  <c r="AE1454" i="1" s="1"/>
  <c r="AN1453" i="1"/>
  <c r="AK1453" i="1"/>
  <c r="AJ1453" i="1"/>
  <c r="X1453" i="1"/>
  <c r="W1453" i="1"/>
  <c r="U1453" i="1"/>
  <c r="V1453" i="1" s="1"/>
  <c r="Z1453" i="1" s="1"/>
  <c r="O1453" i="1"/>
  <c r="AD1453" i="1" s="1"/>
  <c r="AE1453" i="1" s="1"/>
  <c r="AN1452" i="1"/>
  <c r="AK1452" i="1"/>
  <c r="AJ1452" i="1"/>
  <c r="X1452" i="1"/>
  <c r="W1452" i="1"/>
  <c r="U1452" i="1"/>
  <c r="V1452" i="1" s="1"/>
  <c r="Z1452" i="1" s="1"/>
  <c r="O1452" i="1"/>
  <c r="AD1452" i="1" s="1"/>
  <c r="AE1452" i="1" s="1"/>
  <c r="AN1451" i="1"/>
  <c r="AK1451" i="1"/>
  <c r="AJ1451" i="1"/>
  <c r="X1451" i="1"/>
  <c r="W1451" i="1"/>
  <c r="U1451" i="1"/>
  <c r="V1451" i="1" s="1"/>
  <c r="Z1451" i="1" s="1"/>
  <c r="O1451" i="1"/>
  <c r="AD1451" i="1" s="1"/>
  <c r="AE1451" i="1" s="1"/>
  <c r="AN1450" i="1"/>
  <c r="AK1450" i="1"/>
  <c r="AJ1450" i="1"/>
  <c r="X1450" i="1"/>
  <c r="W1450" i="1"/>
  <c r="U1450" i="1"/>
  <c r="V1450" i="1" s="1"/>
  <c r="Z1450" i="1" s="1"/>
  <c r="O1450" i="1"/>
  <c r="AD1450" i="1" s="1"/>
  <c r="AE1450" i="1" s="1"/>
  <c r="AN1449" i="1"/>
  <c r="AK1449" i="1"/>
  <c r="AJ1449" i="1"/>
  <c r="X1449" i="1"/>
  <c r="W1449" i="1"/>
  <c r="U1449" i="1"/>
  <c r="V1449" i="1" s="1"/>
  <c r="Z1449" i="1" s="1"/>
  <c r="O1449" i="1"/>
  <c r="AD1449" i="1" s="1"/>
  <c r="AE1449" i="1" s="1"/>
  <c r="AN1448" i="1"/>
  <c r="AK1448" i="1"/>
  <c r="AJ1448" i="1"/>
  <c r="X1448" i="1"/>
  <c r="W1448" i="1"/>
  <c r="U1448" i="1"/>
  <c r="V1448" i="1" s="1"/>
  <c r="Z1448" i="1" s="1"/>
  <c r="O1448" i="1"/>
  <c r="AD1448" i="1" s="1"/>
  <c r="AE1448" i="1" s="1"/>
  <c r="AN1447" i="1"/>
  <c r="AK1447" i="1"/>
  <c r="AJ1447" i="1"/>
  <c r="X1447" i="1"/>
  <c r="W1447" i="1"/>
  <c r="U1447" i="1"/>
  <c r="V1447" i="1" s="1"/>
  <c r="Z1447" i="1" s="1"/>
  <c r="O1447" i="1"/>
  <c r="AD1447" i="1" s="1"/>
  <c r="AE1447" i="1" s="1"/>
  <c r="AN1446" i="1"/>
  <c r="AK1446" i="1"/>
  <c r="AJ1446" i="1"/>
  <c r="X1446" i="1"/>
  <c r="W1446" i="1"/>
  <c r="U1446" i="1"/>
  <c r="V1446" i="1" s="1"/>
  <c r="Z1446" i="1" s="1"/>
  <c r="O1446" i="1"/>
  <c r="AD1446" i="1" s="1"/>
  <c r="AE1446" i="1" s="1"/>
  <c r="AN1445" i="1"/>
  <c r="AK1445" i="1"/>
  <c r="AJ1445" i="1"/>
  <c r="X1445" i="1"/>
  <c r="W1445" i="1"/>
  <c r="U1445" i="1"/>
  <c r="V1445" i="1" s="1"/>
  <c r="Z1445" i="1" s="1"/>
  <c r="O1445" i="1"/>
  <c r="AD1445" i="1" s="1"/>
  <c r="AE1445" i="1" s="1"/>
  <c r="AN1444" i="1"/>
  <c r="AK1444" i="1"/>
  <c r="AJ1444" i="1"/>
  <c r="X1444" i="1"/>
  <c r="W1444" i="1"/>
  <c r="U1444" i="1"/>
  <c r="V1444" i="1" s="1"/>
  <c r="Z1444" i="1" s="1"/>
  <c r="O1444" i="1"/>
  <c r="AD1444" i="1" s="1"/>
  <c r="AE1444" i="1" s="1"/>
  <c r="AN1443" i="1"/>
  <c r="AK1443" i="1"/>
  <c r="AJ1443" i="1"/>
  <c r="X1443" i="1"/>
  <c r="W1443" i="1"/>
  <c r="U1443" i="1"/>
  <c r="V1443" i="1" s="1"/>
  <c r="Z1443" i="1" s="1"/>
  <c r="O1443" i="1"/>
  <c r="AD1443" i="1" s="1"/>
  <c r="AE1443" i="1" s="1"/>
  <c r="AN1442" i="1"/>
  <c r="AK1442" i="1"/>
  <c r="AJ1442" i="1"/>
  <c r="X1442" i="1"/>
  <c r="W1442" i="1"/>
  <c r="U1442" i="1"/>
  <c r="V1442" i="1" s="1"/>
  <c r="Z1442" i="1" s="1"/>
  <c r="O1442" i="1"/>
  <c r="AD1442" i="1" s="1"/>
  <c r="AE1442" i="1" s="1"/>
  <c r="AN1441" i="1"/>
  <c r="AK1441" i="1"/>
  <c r="AJ1441" i="1"/>
  <c r="X1441" i="1"/>
  <c r="W1441" i="1"/>
  <c r="U1441" i="1"/>
  <c r="V1441" i="1" s="1"/>
  <c r="Z1441" i="1" s="1"/>
  <c r="O1441" i="1"/>
  <c r="AD1441" i="1" s="1"/>
  <c r="AE1441" i="1" s="1"/>
  <c r="AN1440" i="1"/>
  <c r="AK1440" i="1"/>
  <c r="AJ1440" i="1"/>
  <c r="X1440" i="1"/>
  <c r="W1440" i="1"/>
  <c r="U1440" i="1"/>
  <c r="V1440" i="1" s="1"/>
  <c r="Z1440" i="1" s="1"/>
  <c r="O1440" i="1"/>
  <c r="AD1440" i="1" s="1"/>
  <c r="AE1440" i="1" s="1"/>
  <c r="AN1439" i="1"/>
  <c r="AK1439" i="1"/>
  <c r="AJ1439" i="1"/>
  <c r="X1439" i="1"/>
  <c r="W1439" i="1"/>
  <c r="U1439" i="1"/>
  <c r="V1439" i="1" s="1"/>
  <c r="Z1439" i="1" s="1"/>
  <c r="O1439" i="1"/>
  <c r="AD1439" i="1" s="1"/>
  <c r="AE1439" i="1" s="1"/>
  <c r="AN1438" i="1"/>
  <c r="AK1438" i="1"/>
  <c r="AJ1438" i="1"/>
  <c r="X1438" i="1"/>
  <c r="W1438" i="1"/>
  <c r="U1438" i="1"/>
  <c r="V1438" i="1" s="1"/>
  <c r="Z1438" i="1" s="1"/>
  <c r="O1438" i="1"/>
  <c r="AD1438" i="1" s="1"/>
  <c r="AE1438" i="1" s="1"/>
  <c r="AN1437" i="1"/>
  <c r="AK1437" i="1"/>
  <c r="AJ1437" i="1"/>
  <c r="X1437" i="1"/>
  <c r="W1437" i="1"/>
  <c r="U1437" i="1"/>
  <c r="V1437" i="1" s="1"/>
  <c r="Z1437" i="1" s="1"/>
  <c r="O1437" i="1"/>
  <c r="AD1437" i="1" s="1"/>
  <c r="AE1437" i="1" s="1"/>
  <c r="AN1436" i="1"/>
  <c r="AK1436" i="1"/>
  <c r="AJ1436" i="1"/>
  <c r="X1436" i="1"/>
  <c r="W1436" i="1"/>
  <c r="U1436" i="1"/>
  <c r="V1436" i="1" s="1"/>
  <c r="Z1436" i="1" s="1"/>
  <c r="O1436" i="1"/>
  <c r="AD1436" i="1" s="1"/>
  <c r="AE1436" i="1" s="1"/>
  <c r="AN1435" i="1"/>
  <c r="AK1435" i="1"/>
  <c r="AJ1435" i="1"/>
  <c r="X1435" i="1"/>
  <c r="W1435" i="1"/>
  <c r="U1435" i="1"/>
  <c r="V1435" i="1" s="1"/>
  <c r="Z1435" i="1" s="1"/>
  <c r="O1435" i="1"/>
  <c r="AD1435" i="1" s="1"/>
  <c r="AE1435" i="1" s="1"/>
  <c r="AN1434" i="1"/>
  <c r="AK1434" i="1"/>
  <c r="AJ1434" i="1"/>
  <c r="X1434" i="1"/>
  <c r="W1434" i="1"/>
  <c r="U1434" i="1"/>
  <c r="V1434" i="1" s="1"/>
  <c r="Z1434" i="1" s="1"/>
  <c r="O1434" i="1"/>
  <c r="AD1434" i="1" s="1"/>
  <c r="AE1434" i="1" s="1"/>
  <c r="AN1433" i="1"/>
  <c r="AK1433" i="1"/>
  <c r="AJ1433" i="1"/>
  <c r="X1433" i="1"/>
  <c r="W1433" i="1"/>
  <c r="U1433" i="1"/>
  <c r="V1433" i="1" s="1"/>
  <c r="Z1433" i="1" s="1"/>
  <c r="O1433" i="1"/>
  <c r="AD1433" i="1" s="1"/>
  <c r="AE1433" i="1" s="1"/>
  <c r="AN1432" i="1"/>
  <c r="AK1432" i="1"/>
  <c r="AJ1432" i="1"/>
  <c r="X1432" i="1"/>
  <c r="W1432" i="1"/>
  <c r="U1432" i="1"/>
  <c r="V1432" i="1" s="1"/>
  <c r="Z1432" i="1" s="1"/>
  <c r="O1432" i="1"/>
  <c r="AD1432" i="1" s="1"/>
  <c r="AE1432" i="1" s="1"/>
  <c r="AN1431" i="1"/>
  <c r="AK1431" i="1"/>
  <c r="AJ1431" i="1"/>
  <c r="X1431" i="1"/>
  <c r="W1431" i="1"/>
  <c r="U1431" i="1"/>
  <c r="V1431" i="1" s="1"/>
  <c r="Z1431" i="1" s="1"/>
  <c r="O1431" i="1"/>
  <c r="AD1431" i="1" s="1"/>
  <c r="AE1431" i="1" s="1"/>
  <c r="AN1430" i="1"/>
  <c r="AK1430" i="1"/>
  <c r="AJ1430" i="1"/>
  <c r="X1430" i="1"/>
  <c r="W1430" i="1"/>
  <c r="U1430" i="1"/>
  <c r="V1430" i="1" s="1"/>
  <c r="Z1430" i="1" s="1"/>
  <c r="O1430" i="1"/>
  <c r="AD1430" i="1" s="1"/>
  <c r="AE1430" i="1" s="1"/>
  <c r="AN1429" i="1"/>
  <c r="AK1429" i="1"/>
  <c r="AJ1429" i="1"/>
  <c r="X1429" i="1"/>
  <c r="W1429" i="1"/>
  <c r="U1429" i="1"/>
  <c r="V1429" i="1" s="1"/>
  <c r="Z1429" i="1" s="1"/>
  <c r="O1429" i="1"/>
  <c r="AD1429" i="1" s="1"/>
  <c r="AE1429" i="1" s="1"/>
  <c r="AN1428" i="1"/>
  <c r="AK1428" i="1"/>
  <c r="AJ1428" i="1"/>
  <c r="X1428" i="1"/>
  <c r="W1428" i="1"/>
  <c r="U1428" i="1"/>
  <c r="V1428" i="1" s="1"/>
  <c r="Z1428" i="1" s="1"/>
  <c r="O1428" i="1"/>
  <c r="AD1428" i="1" s="1"/>
  <c r="AE1428" i="1" s="1"/>
  <c r="AN1427" i="1"/>
  <c r="AK1427" i="1"/>
  <c r="AJ1427" i="1"/>
  <c r="X1427" i="1"/>
  <c r="W1427" i="1"/>
  <c r="U1427" i="1"/>
  <c r="V1427" i="1" s="1"/>
  <c r="Z1427" i="1" s="1"/>
  <c r="O1427" i="1"/>
  <c r="AD1427" i="1" s="1"/>
  <c r="AE1427" i="1" s="1"/>
  <c r="AN1426" i="1"/>
  <c r="AK1426" i="1"/>
  <c r="AJ1426" i="1"/>
  <c r="X1426" i="1"/>
  <c r="W1426" i="1"/>
  <c r="U1426" i="1"/>
  <c r="V1426" i="1" s="1"/>
  <c r="Z1426" i="1" s="1"/>
  <c r="O1426" i="1"/>
  <c r="AD1426" i="1" s="1"/>
  <c r="AE1426" i="1" s="1"/>
  <c r="AN1425" i="1"/>
  <c r="AK1425" i="1"/>
  <c r="AJ1425" i="1"/>
  <c r="X1425" i="1"/>
  <c r="W1425" i="1"/>
  <c r="U1425" i="1"/>
  <c r="V1425" i="1" s="1"/>
  <c r="Z1425" i="1" s="1"/>
  <c r="O1425" i="1"/>
  <c r="AD1425" i="1" s="1"/>
  <c r="AE1425" i="1" s="1"/>
  <c r="AN1424" i="1"/>
  <c r="AK1424" i="1"/>
  <c r="AJ1424" i="1"/>
  <c r="X1424" i="1"/>
  <c r="W1424" i="1"/>
  <c r="U1424" i="1"/>
  <c r="V1424" i="1" s="1"/>
  <c r="Z1424" i="1" s="1"/>
  <c r="O1424" i="1"/>
  <c r="AD1424" i="1" s="1"/>
  <c r="AE1424" i="1" s="1"/>
  <c r="AN1423" i="1"/>
  <c r="AK1423" i="1"/>
  <c r="AJ1423" i="1"/>
  <c r="X1423" i="1"/>
  <c r="W1423" i="1"/>
  <c r="U1423" i="1"/>
  <c r="V1423" i="1" s="1"/>
  <c r="Z1423" i="1" s="1"/>
  <c r="O1423" i="1"/>
  <c r="AD1423" i="1" s="1"/>
  <c r="AE1423" i="1" s="1"/>
  <c r="AN1422" i="1"/>
  <c r="AK1422" i="1"/>
  <c r="AJ1422" i="1"/>
  <c r="X1422" i="1"/>
  <c r="W1422" i="1"/>
  <c r="U1422" i="1"/>
  <c r="V1422" i="1" s="1"/>
  <c r="Z1422" i="1" s="1"/>
  <c r="O1422" i="1"/>
  <c r="AD1422" i="1" s="1"/>
  <c r="AE1422" i="1" s="1"/>
  <c r="AN1421" i="1"/>
  <c r="AK1421" i="1"/>
  <c r="AJ1421" i="1"/>
  <c r="X1421" i="1"/>
  <c r="W1421" i="1"/>
  <c r="U1421" i="1"/>
  <c r="V1421" i="1" s="1"/>
  <c r="Z1421" i="1" s="1"/>
  <c r="O1421" i="1"/>
  <c r="AD1421" i="1" s="1"/>
  <c r="AE1421" i="1" s="1"/>
  <c r="AN1420" i="1"/>
  <c r="AK1420" i="1"/>
  <c r="AJ1420" i="1"/>
  <c r="X1420" i="1"/>
  <c r="W1420" i="1"/>
  <c r="U1420" i="1"/>
  <c r="V1420" i="1" s="1"/>
  <c r="Z1420" i="1" s="1"/>
  <c r="O1420" i="1"/>
  <c r="AD1420" i="1" s="1"/>
  <c r="AE1420" i="1" s="1"/>
  <c r="AN1419" i="1"/>
  <c r="AK1419" i="1"/>
  <c r="AJ1419" i="1"/>
  <c r="X1419" i="1"/>
  <c r="W1419" i="1"/>
  <c r="U1419" i="1"/>
  <c r="V1419" i="1" s="1"/>
  <c r="Z1419" i="1" s="1"/>
  <c r="O1419" i="1"/>
  <c r="AD1419" i="1" s="1"/>
  <c r="AE1419" i="1" s="1"/>
  <c r="AN1418" i="1"/>
  <c r="AK1418" i="1"/>
  <c r="AJ1418" i="1"/>
  <c r="X1418" i="1"/>
  <c r="W1418" i="1"/>
  <c r="U1418" i="1"/>
  <c r="V1418" i="1" s="1"/>
  <c r="Z1418" i="1" s="1"/>
  <c r="O1418" i="1"/>
  <c r="AD1418" i="1" s="1"/>
  <c r="AE1418" i="1" s="1"/>
  <c r="AN1417" i="1"/>
  <c r="AK1417" i="1"/>
  <c r="AJ1417" i="1"/>
  <c r="X1417" i="1"/>
  <c r="W1417" i="1"/>
  <c r="U1417" i="1"/>
  <c r="V1417" i="1" s="1"/>
  <c r="Z1417" i="1" s="1"/>
  <c r="O1417" i="1"/>
  <c r="AD1417" i="1" s="1"/>
  <c r="AE1417" i="1" s="1"/>
  <c r="AN1416" i="1"/>
  <c r="AK1416" i="1"/>
  <c r="AJ1416" i="1"/>
  <c r="X1416" i="1"/>
  <c r="W1416" i="1"/>
  <c r="U1416" i="1"/>
  <c r="V1416" i="1" s="1"/>
  <c r="Z1416" i="1" s="1"/>
  <c r="O1416" i="1"/>
  <c r="AD1416" i="1" s="1"/>
  <c r="AE1416" i="1" s="1"/>
  <c r="AN1415" i="1"/>
  <c r="AK1415" i="1"/>
  <c r="AJ1415" i="1"/>
  <c r="X1415" i="1"/>
  <c r="W1415" i="1"/>
  <c r="U1415" i="1"/>
  <c r="V1415" i="1" s="1"/>
  <c r="Z1415" i="1" s="1"/>
  <c r="O1415" i="1"/>
  <c r="AD1415" i="1" s="1"/>
  <c r="AE1415" i="1" s="1"/>
  <c r="AN1414" i="1"/>
  <c r="AK1414" i="1"/>
  <c r="AJ1414" i="1"/>
  <c r="X1414" i="1"/>
  <c r="W1414" i="1"/>
  <c r="U1414" i="1"/>
  <c r="V1414" i="1" s="1"/>
  <c r="Z1414" i="1" s="1"/>
  <c r="O1414" i="1"/>
  <c r="AD1414" i="1" s="1"/>
  <c r="AE1414" i="1" s="1"/>
  <c r="AN1413" i="1"/>
  <c r="AK1413" i="1"/>
  <c r="AJ1413" i="1"/>
  <c r="X1413" i="1"/>
  <c r="W1413" i="1"/>
  <c r="U1413" i="1"/>
  <c r="V1413" i="1" s="1"/>
  <c r="Z1413" i="1" s="1"/>
  <c r="O1413" i="1"/>
  <c r="AD1413" i="1" s="1"/>
  <c r="AE1413" i="1" s="1"/>
  <c r="AN1412" i="1"/>
  <c r="AK1412" i="1"/>
  <c r="AJ1412" i="1"/>
  <c r="X1412" i="1"/>
  <c r="W1412" i="1"/>
  <c r="U1412" i="1"/>
  <c r="V1412" i="1" s="1"/>
  <c r="Z1412" i="1" s="1"/>
  <c r="O1412" i="1"/>
  <c r="AD1412" i="1" s="1"/>
  <c r="AE1412" i="1" s="1"/>
  <c r="AN1411" i="1"/>
  <c r="AK1411" i="1"/>
  <c r="AJ1411" i="1"/>
  <c r="X1411" i="1"/>
  <c r="W1411" i="1"/>
  <c r="U1411" i="1"/>
  <c r="V1411" i="1" s="1"/>
  <c r="Z1411" i="1" s="1"/>
  <c r="O1411" i="1"/>
  <c r="AD1411" i="1" s="1"/>
  <c r="AE1411" i="1" s="1"/>
  <c r="AN1410" i="1"/>
  <c r="AK1410" i="1"/>
  <c r="AJ1410" i="1"/>
  <c r="X1410" i="1"/>
  <c r="W1410" i="1"/>
  <c r="U1410" i="1"/>
  <c r="V1410" i="1" s="1"/>
  <c r="Z1410" i="1" s="1"/>
  <c r="O1410" i="1"/>
  <c r="AD1410" i="1" s="1"/>
  <c r="AE1410" i="1" s="1"/>
  <c r="AN1409" i="1"/>
  <c r="AK1409" i="1"/>
  <c r="AJ1409" i="1"/>
  <c r="X1409" i="1"/>
  <c r="W1409" i="1"/>
  <c r="U1409" i="1"/>
  <c r="V1409" i="1" s="1"/>
  <c r="Z1409" i="1" s="1"/>
  <c r="O1409" i="1"/>
  <c r="AD1409" i="1" s="1"/>
  <c r="AE1409" i="1" s="1"/>
  <c r="AN1408" i="1"/>
  <c r="AK1408" i="1"/>
  <c r="AJ1408" i="1"/>
  <c r="X1408" i="1"/>
  <c r="W1408" i="1"/>
  <c r="U1408" i="1"/>
  <c r="V1408" i="1" s="1"/>
  <c r="Z1408" i="1" s="1"/>
  <c r="O1408" i="1"/>
  <c r="AD1408" i="1" s="1"/>
  <c r="AE1408" i="1" s="1"/>
  <c r="AN1407" i="1"/>
  <c r="AK1407" i="1"/>
  <c r="AJ1407" i="1"/>
  <c r="X1407" i="1"/>
  <c r="W1407" i="1"/>
  <c r="U1407" i="1"/>
  <c r="V1407" i="1" s="1"/>
  <c r="Z1407" i="1" s="1"/>
  <c r="O1407" i="1"/>
  <c r="AD1407" i="1" s="1"/>
  <c r="AE1407" i="1" s="1"/>
  <c r="AN1406" i="1"/>
  <c r="AK1406" i="1"/>
  <c r="AJ1406" i="1"/>
  <c r="X1406" i="1"/>
  <c r="W1406" i="1"/>
  <c r="U1406" i="1"/>
  <c r="V1406" i="1" s="1"/>
  <c r="Z1406" i="1" s="1"/>
  <c r="O1406" i="1"/>
  <c r="AD1406" i="1" s="1"/>
  <c r="AE1406" i="1" s="1"/>
  <c r="AN1405" i="1"/>
  <c r="AK1405" i="1"/>
  <c r="AJ1405" i="1"/>
  <c r="X1405" i="1"/>
  <c r="W1405" i="1"/>
  <c r="U1405" i="1"/>
  <c r="V1405" i="1" s="1"/>
  <c r="Z1405" i="1" s="1"/>
  <c r="O1405" i="1"/>
  <c r="AD1405" i="1" s="1"/>
  <c r="AE1405" i="1" s="1"/>
  <c r="AN1404" i="1"/>
  <c r="AK1404" i="1"/>
  <c r="AJ1404" i="1"/>
  <c r="X1404" i="1"/>
  <c r="W1404" i="1"/>
  <c r="U1404" i="1"/>
  <c r="V1404" i="1" s="1"/>
  <c r="Z1404" i="1" s="1"/>
  <c r="O1404" i="1"/>
  <c r="AD1404" i="1" s="1"/>
  <c r="AE1404" i="1" s="1"/>
  <c r="AN1403" i="1"/>
  <c r="AK1403" i="1"/>
  <c r="AJ1403" i="1"/>
  <c r="X1403" i="1"/>
  <c r="W1403" i="1"/>
  <c r="U1403" i="1"/>
  <c r="V1403" i="1" s="1"/>
  <c r="Z1403" i="1" s="1"/>
  <c r="O1403" i="1"/>
  <c r="AD1403" i="1" s="1"/>
  <c r="AE1403" i="1" s="1"/>
  <c r="AN1402" i="1"/>
  <c r="AK1402" i="1"/>
  <c r="AJ1402" i="1"/>
  <c r="X1402" i="1"/>
  <c r="W1402" i="1"/>
  <c r="U1402" i="1"/>
  <c r="V1402" i="1" s="1"/>
  <c r="Z1402" i="1" s="1"/>
  <c r="O1402" i="1"/>
  <c r="AD1402" i="1" s="1"/>
  <c r="AE1402" i="1" s="1"/>
  <c r="AN1401" i="1"/>
  <c r="AK1401" i="1"/>
  <c r="AJ1401" i="1"/>
  <c r="X1401" i="1"/>
  <c r="W1401" i="1"/>
  <c r="U1401" i="1"/>
  <c r="V1401" i="1" s="1"/>
  <c r="Z1401" i="1" s="1"/>
  <c r="O1401" i="1"/>
  <c r="AD1401" i="1" s="1"/>
  <c r="AE1401" i="1" s="1"/>
  <c r="AN1400" i="1"/>
  <c r="AK1400" i="1"/>
  <c r="AJ1400" i="1"/>
  <c r="X1400" i="1"/>
  <c r="W1400" i="1"/>
  <c r="U1400" i="1"/>
  <c r="V1400" i="1" s="1"/>
  <c r="Z1400" i="1" s="1"/>
  <c r="O1400" i="1"/>
  <c r="AD1400" i="1" s="1"/>
  <c r="AE1400" i="1" s="1"/>
  <c r="AN1399" i="1"/>
  <c r="AK1399" i="1"/>
  <c r="AJ1399" i="1"/>
  <c r="X1399" i="1"/>
  <c r="W1399" i="1"/>
  <c r="U1399" i="1"/>
  <c r="V1399" i="1" s="1"/>
  <c r="Z1399" i="1" s="1"/>
  <c r="O1399" i="1"/>
  <c r="AD1399" i="1" s="1"/>
  <c r="AE1399" i="1" s="1"/>
  <c r="AN1398" i="1"/>
  <c r="AK1398" i="1"/>
  <c r="AJ1398" i="1"/>
  <c r="X1398" i="1"/>
  <c r="W1398" i="1"/>
  <c r="U1398" i="1"/>
  <c r="V1398" i="1" s="1"/>
  <c r="Z1398" i="1" s="1"/>
  <c r="O1398" i="1"/>
  <c r="AD1398" i="1" s="1"/>
  <c r="AE1398" i="1" s="1"/>
  <c r="AN1397" i="1"/>
  <c r="AK1397" i="1"/>
  <c r="AJ1397" i="1"/>
  <c r="X1397" i="1"/>
  <c r="W1397" i="1"/>
  <c r="U1397" i="1"/>
  <c r="V1397" i="1" s="1"/>
  <c r="Z1397" i="1" s="1"/>
  <c r="O1397" i="1"/>
  <c r="AD1397" i="1" s="1"/>
  <c r="AE1397" i="1" s="1"/>
  <c r="AN1396" i="1"/>
  <c r="AK1396" i="1"/>
  <c r="AJ1396" i="1"/>
  <c r="X1396" i="1"/>
  <c r="W1396" i="1"/>
  <c r="U1396" i="1"/>
  <c r="V1396" i="1" s="1"/>
  <c r="Z1396" i="1" s="1"/>
  <c r="O1396" i="1"/>
  <c r="AD1396" i="1" s="1"/>
  <c r="AE1396" i="1" s="1"/>
  <c r="AN1395" i="1"/>
  <c r="AK1395" i="1"/>
  <c r="AJ1395" i="1"/>
  <c r="X1395" i="1"/>
  <c r="W1395" i="1"/>
  <c r="U1395" i="1"/>
  <c r="V1395" i="1" s="1"/>
  <c r="Z1395" i="1" s="1"/>
  <c r="O1395" i="1"/>
  <c r="AD1395" i="1" s="1"/>
  <c r="AE1395" i="1" s="1"/>
  <c r="AN1394" i="1"/>
  <c r="AK1394" i="1"/>
  <c r="AJ1394" i="1"/>
  <c r="X1394" i="1"/>
  <c r="W1394" i="1"/>
  <c r="U1394" i="1"/>
  <c r="V1394" i="1" s="1"/>
  <c r="Z1394" i="1" s="1"/>
  <c r="O1394" i="1"/>
  <c r="AD1394" i="1" s="1"/>
  <c r="AE1394" i="1" s="1"/>
  <c r="AN1393" i="1"/>
  <c r="AK1393" i="1"/>
  <c r="AJ1393" i="1"/>
  <c r="X1393" i="1"/>
  <c r="W1393" i="1"/>
  <c r="U1393" i="1"/>
  <c r="V1393" i="1" s="1"/>
  <c r="Z1393" i="1" s="1"/>
  <c r="O1393" i="1"/>
  <c r="AD1393" i="1" s="1"/>
  <c r="AE1393" i="1" s="1"/>
  <c r="AN1392" i="1"/>
  <c r="AK1392" i="1"/>
  <c r="AJ1392" i="1"/>
  <c r="X1392" i="1"/>
  <c r="W1392" i="1"/>
  <c r="U1392" i="1"/>
  <c r="V1392" i="1" s="1"/>
  <c r="Z1392" i="1" s="1"/>
  <c r="O1392" i="1"/>
  <c r="AD1392" i="1" s="1"/>
  <c r="AE1392" i="1" s="1"/>
  <c r="AN1391" i="1"/>
  <c r="AK1391" i="1"/>
  <c r="AJ1391" i="1"/>
  <c r="X1391" i="1"/>
  <c r="W1391" i="1"/>
  <c r="U1391" i="1"/>
  <c r="V1391" i="1" s="1"/>
  <c r="Z1391" i="1" s="1"/>
  <c r="O1391" i="1"/>
  <c r="AD1391" i="1" s="1"/>
  <c r="AE1391" i="1" s="1"/>
  <c r="AN1390" i="1"/>
  <c r="AK1390" i="1"/>
  <c r="AJ1390" i="1"/>
  <c r="X1390" i="1"/>
  <c r="W1390" i="1"/>
  <c r="U1390" i="1"/>
  <c r="V1390" i="1" s="1"/>
  <c r="Z1390" i="1" s="1"/>
  <c r="O1390" i="1"/>
  <c r="AD1390" i="1" s="1"/>
  <c r="AE1390" i="1" s="1"/>
  <c r="AN1389" i="1"/>
  <c r="AK1389" i="1"/>
  <c r="AJ1389" i="1"/>
  <c r="X1389" i="1"/>
  <c r="W1389" i="1"/>
  <c r="U1389" i="1"/>
  <c r="V1389" i="1" s="1"/>
  <c r="Z1389" i="1" s="1"/>
  <c r="O1389" i="1"/>
  <c r="AD1389" i="1" s="1"/>
  <c r="AE1389" i="1" s="1"/>
  <c r="AN1388" i="1"/>
  <c r="AK1388" i="1"/>
  <c r="AJ1388" i="1"/>
  <c r="X1388" i="1"/>
  <c r="W1388" i="1"/>
  <c r="U1388" i="1"/>
  <c r="V1388" i="1" s="1"/>
  <c r="Z1388" i="1" s="1"/>
  <c r="O1388" i="1"/>
  <c r="AD1388" i="1" s="1"/>
  <c r="AE1388" i="1" s="1"/>
  <c r="AN1387" i="1"/>
  <c r="AK1387" i="1"/>
  <c r="AJ1387" i="1"/>
  <c r="X1387" i="1"/>
  <c r="W1387" i="1"/>
  <c r="U1387" i="1"/>
  <c r="V1387" i="1" s="1"/>
  <c r="Z1387" i="1" s="1"/>
  <c r="O1387" i="1"/>
  <c r="AD1387" i="1" s="1"/>
  <c r="AE1387" i="1" s="1"/>
  <c r="AN1386" i="1"/>
  <c r="AK1386" i="1"/>
  <c r="AJ1386" i="1"/>
  <c r="X1386" i="1"/>
  <c r="W1386" i="1"/>
  <c r="U1386" i="1"/>
  <c r="V1386" i="1" s="1"/>
  <c r="Z1386" i="1" s="1"/>
  <c r="O1386" i="1"/>
  <c r="AD1386" i="1" s="1"/>
  <c r="AE1386" i="1" s="1"/>
  <c r="AN1385" i="1"/>
  <c r="AK1385" i="1"/>
  <c r="AJ1385" i="1"/>
  <c r="X1385" i="1"/>
  <c r="W1385" i="1"/>
  <c r="U1385" i="1"/>
  <c r="V1385" i="1" s="1"/>
  <c r="Z1385" i="1" s="1"/>
  <c r="O1385" i="1"/>
  <c r="AD1385" i="1" s="1"/>
  <c r="AE1385" i="1" s="1"/>
  <c r="AN1384" i="1"/>
  <c r="AK1384" i="1"/>
  <c r="AJ1384" i="1"/>
  <c r="X1384" i="1"/>
  <c r="W1384" i="1"/>
  <c r="U1384" i="1"/>
  <c r="V1384" i="1" s="1"/>
  <c r="Z1384" i="1" s="1"/>
  <c r="O1384" i="1"/>
  <c r="AD1384" i="1" s="1"/>
  <c r="AE1384" i="1" s="1"/>
  <c r="AN1383" i="1"/>
  <c r="AK1383" i="1"/>
  <c r="AJ1383" i="1"/>
  <c r="X1383" i="1"/>
  <c r="W1383" i="1"/>
  <c r="U1383" i="1"/>
  <c r="V1383" i="1" s="1"/>
  <c r="Z1383" i="1" s="1"/>
  <c r="O1383" i="1"/>
  <c r="AD1383" i="1" s="1"/>
  <c r="AE1383" i="1" s="1"/>
  <c r="AN1382" i="1"/>
  <c r="AK1382" i="1"/>
  <c r="AJ1382" i="1"/>
  <c r="X1382" i="1"/>
  <c r="W1382" i="1"/>
  <c r="U1382" i="1"/>
  <c r="V1382" i="1" s="1"/>
  <c r="Z1382" i="1" s="1"/>
  <c r="O1382" i="1"/>
  <c r="AD1382" i="1" s="1"/>
  <c r="AE1382" i="1" s="1"/>
  <c r="AN1381" i="1"/>
  <c r="AK1381" i="1"/>
  <c r="AJ1381" i="1"/>
  <c r="X1381" i="1"/>
  <c r="W1381" i="1"/>
  <c r="U1381" i="1"/>
  <c r="V1381" i="1" s="1"/>
  <c r="Z1381" i="1" s="1"/>
  <c r="O1381" i="1"/>
  <c r="AD1381" i="1" s="1"/>
  <c r="AE1381" i="1" s="1"/>
  <c r="AN1380" i="1"/>
  <c r="AK1380" i="1"/>
  <c r="AJ1380" i="1"/>
  <c r="X1380" i="1"/>
  <c r="W1380" i="1"/>
  <c r="U1380" i="1"/>
  <c r="V1380" i="1" s="1"/>
  <c r="Z1380" i="1" s="1"/>
  <c r="O1380" i="1"/>
  <c r="AD1380" i="1" s="1"/>
  <c r="AE1380" i="1" s="1"/>
  <c r="AN1379" i="1"/>
  <c r="AK1379" i="1"/>
  <c r="AJ1379" i="1"/>
  <c r="X1379" i="1"/>
  <c r="W1379" i="1"/>
  <c r="U1379" i="1"/>
  <c r="V1379" i="1" s="1"/>
  <c r="Z1379" i="1" s="1"/>
  <c r="O1379" i="1"/>
  <c r="AD1379" i="1" s="1"/>
  <c r="AE1379" i="1" s="1"/>
  <c r="AN1378" i="1"/>
  <c r="AK1378" i="1"/>
  <c r="AJ1378" i="1"/>
  <c r="X1378" i="1"/>
  <c r="W1378" i="1"/>
  <c r="U1378" i="1"/>
  <c r="V1378" i="1" s="1"/>
  <c r="Z1378" i="1" s="1"/>
  <c r="O1378" i="1"/>
  <c r="AD1378" i="1" s="1"/>
  <c r="AE1378" i="1" s="1"/>
  <c r="AN1377" i="1"/>
  <c r="AK1377" i="1"/>
  <c r="AJ1377" i="1"/>
  <c r="X1377" i="1"/>
  <c r="W1377" i="1"/>
  <c r="U1377" i="1"/>
  <c r="V1377" i="1" s="1"/>
  <c r="Z1377" i="1" s="1"/>
  <c r="O1377" i="1"/>
  <c r="AD1377" i="1" s="1"/>
  <c r="AE1377" i="1" s="1"/>
  <c r="AN1376" i="1"/>
  <c r="AK1376" i="1"/>
  <c r="AJ1376" i="1"/>
  <c r="X1376" i="1"/>
  <c r="W1376" i="1"/>
  <c r="U1376" i="1"/>
  <c r="V1376" i="1" s="1"/>
  <c r="Z1376" i="1" s="1"/>
  <c r="O1376" i="1"/>
  <c r="AD1376" i="1" s="1"/>
  <c r="AE1376" i="1" s="1"/>
  <c r="AN1375" i="1"/>
  <c r="AK1375" i="1"/>
  <c r="AJ1375" i="1"/>
  <c r="X1375" i="1"/>
  <c r="W1375" i="1"/>
  <c r="U1375" i="1"/>
  <c r="V1375" i="1" s="1"/>
  <c r="Z1375" i="1" s="1"/>
  <c r="O1375" i="1"/>
  <c r="AD1375" i="1" s="1"/>
  <c r="AE1375" i="1" s="1"/>
  <c r="AN1374" i="1"/>
  <c r="AK1374" i="1"/>
  <c r="AJ1374" i="1"/>
  <c r="X1374" i="1"/>
  <c r="W1374" i="1"/>
  <c r="U1374" i="1"/>
  <c r="V1374" i="1" s="1"/>
  <c r="Z1374" i="1" s="1"/>
  <c r="O1374" i="1"/>
  <c r="AD1374" i="1" s="1"/>
  <c r="AE1374" i="1" s="1"/>
  <c r="AN1373" i="1"/>
  <c r="AK1373" i="1"/>
  <c r="AJ1373" i="1"/>
  <c r="X1373" i="1"/>
  <c r="W1373" i="1"/>
  <c r="U1373" i="1"/>
  <c r="V1373" i="1" s="1"/>
  <c r="Z1373" i="1" s="1"/>
  <c r="O1373" i="1"/>
  <c r="AD1373" i="1" s="1"/>
  <c r="AE1373" i="1" s="1"/>
  <c r="AN1372" i="1"/>
  <c r="AK1372" i="1"/>
  <c r="AJ1372" i="1"/>
  <c r="X1372" i="1"/>
  <c r="W1372" i="1"/>
  <c r="U1372" i="1"/>
  <c r="V1372" i="1" s="1"/>
  <c r="Z1372" i="1" s="1"/>
  <c r="O1372" i="1"/>
  <c r="AD1372" i="1" s="1"/>
  <c r="AE1372" i="1" s="1"/>
  <c r="AN1371" i="1"/>
  <c r="AK1371" i="1"/>
  <c r="AJ1371" i="1"/>
  <c r="X1371" i="1"/>
  <c r="W1371" i="1"/>
  <c r="U1371" i="1"/>
  <c r="V1371" i="1" s="1"/>
  <c r="Z1371" i="1" s="1"/>
  <c r="O1371" i="1"/>
  <c r="AD1371" i="1" s="1"/>
  <c r="AE1371" i="1" s="1"/>
  <c r="AN1370" i="1"/>
  <c r="AK1370" i="1"/>
  <c r="AJ1370" i="1"/>
  <c r="X1370" i="1"/>
  <c r="W1370" i="1"/>
  <c r="U1370" i="1"/>
  <c r="V1370" i="1" s="1"/>
  <c r="Z1370" i="1" s="1"/>
  <c r="O1370" i="1"/>
  <c r="AD1370" i="1" s="1"/>
  <c r="AE1370" i="1" s="1"/>
  <c r="AN1369" i="1"/>
  <c r="AK1369" i="1"/>
  <c r="AJ1369" i="1"/>
  <c r="X1369" i="1"/>
  <c r="W1369" i="1"/>
  <c r="U1369" i="1"/>
  <c r="V1369" i="1" s="1"/>
  <c r="Z1369" i="1" s="1"/>
  <c r="O1369" i="1"/>
  <c r="AD1369" i="1" s="1"/>
  <c r="AE1369" i="1" s="1"/>
  <c r="AN1368" i="1"/>
  <c r="AK1368" i="1"/>
  <c r="AJ1368" i="1"/>
  <c r="X1368" i="1"/>
  <c r="W1368" i="1"/>
  <c r="U1368" i="1"/>
  <c r="V1368" i="1" s="1"/>
  <c r="Z1368" i="1" s="1"/>
  <c r="O1368" i="1"/>
  <c r="AD1368" i="1" s="1"/>
  <c r="AE1368" i="1" s="1"/>
  <c r="AN1367" i="1"/>
  <c r="AK1367" i="1"/>
  <c r="AJ1367" i="1"/>
  <c r="X1367" i="1"/>
  <c r="W1367" i="1"/>
  <c r="U1367" i="1"/>
  <c r="V1367" i="1" s="1"/>
  <c r="Z1367" i="1" s="1"/>
  <c r="O1367" i="1"/>
  <c r="AD1367" i="1" s="1"/>
  <c r="AE1367" i="1" s="1"/>
  <c r="AN1366" i="1"/>
  <c r="AK1366" i="1"/>
  <c r="AJ1366" i="1"/>
  <c r="X1366" i="1"/>
  <c r="W1366" i="1"/>
  <c r="U1366" i="1"/>
  <c r="V1366" i="1" s="1"/>
  <c r="Z1366" i="1" s="1"/>
  <c r="O1366" i="1"/>
  <c r="AD1366" i="1" s="1"/>
  <c r="AE1366" i="1" s="1"/>
  <c r="AN1365" i="1"/>
  <c r="AK1365" i="1"/>
  <c r="AJ1365" i="1"/>
  <c r="X1365" i="1"/>
  <c r="W1365" i="1"/>
  <c r="U1365" i="1"/>
  <c r="V1365" i="1" s="1"/>
  <c r="Z1365" i="1" s="1"/>
  <c r="O1365" i="1"/>
  <c r="AD1365" i="1" s="1"/>
  <c r="AE1365" i="1" s="1"/>
  <c r="AN1364" i="1"/>
  <c r="AK1364" i="1"/>
  <c r="AJ1364" i="1"/>
  <c r="X1364" i="1"/>
  <c r="W1364" i="1"/>
  <c r="U1364" i="1"/>
  <c r="V1364" i="1" s="1"/>
  <c r="Z1364" i="1" s="1"/>
  <c r="O1364" i="1"/>
  <c r="AD1364" i="1" s="1"/>
  <c r="AE1364" i="1" s="1"/>
  <c r="AN1363" i="1"/>
  <c r="AK1363" i="1"/>
  <c r="AJ1363" i="1"/>
  <c r="X1363" i="1"/>
  <c r="W1363" i="1"/>
  <c r="U1363" i="1"/>
  <c r="V1363" i="1" s="1"/>
  <c r="Z1363" i="1" s="1"/>
  <c r="O1363" i="1"/>
  <c r="AD1363" i="1" s="1"/>
  <c r="AE1363" i="1" s="1"/>
  <c r="AN1362" i="1"/>
  <c r="AK1362" i="1"/>
  <c r="AJ1362" i="1"/>
  <c r="X1362" i="1"/>
  <c r="W1362" i="1"/>
  <c r="U1362" i="1"/>
  <c r="V1362" i="1" s="1"/>
  <c r="Z1362" i="1" s="1"/>
  <c r="O1362" i="1"/>
  <c r="AD1362" i="1" s="1"/>
  <c r="AE1362" i="1" s="1"/>
  <c r="AN1361" i="1"/>
  <c r="AK1361" i="1"/>
  <c r="AJ1361" i="1"/>
  <c r="X1361" i="1"/>
  <c r="W1361" i="1"/>
  <c r="U1361" i="1"/>
  <c r="V1361" i="1" s="1"/>
  <c r="Z1361" i="1" s="1"/>
  <c r="O1361" i="1"/>
  <c r="AD1361" i="1" s="1"/>
  <c r="AE1361" i="1" s="1"/>
  <c r="AN1360" i="1"/>
  <c r="AK1360" i="1"/>
  <c r="AJ1360" i="1"/>
  <c r="X1360" i="1"/>
  <c r="W1360" i="1"/>
  <c r="U1360" i="1"/>
  <c r="V1360" i="1" s="1"/>
  <c r="Z1360" i="1" s="1"/>
  <c r="O1360" i="1"/>
  <c r="AD1360" i="1" s="1"/>
  <c r="AE1360" i="1" s="1"/>
  <c r="AN1359" i="1"/>
  <c r="AK1359" i="1"/>
  <c r="AJ1359" i="1"/>
  <c r="X1359" i="1"/>
  <c r="W1359" i="1"/>
  <c r="U1359" i="1"/>
  <c r="V1359" i="1" s="1"/>
  <c r="Z1359" i="1" s="1"/>
  <c r="O1359" i="1"/>
  <c r="AD1359" i="1" s="1"/>
  <c r="AE1359" i="1" s="1"/>
  <c r="AN1358" i="1"/>
  <c r="AK1358" i="1"/>
  <c r="AJ1358" i="1"/>
  <c r="X1358" i="1"/>
  <c r="W1358" i="1"/>
  <c r="U1358" i="1"/>
  <c r="V1358" i="1" s="1"/>
  <c r="Z1358" i="1" s="1"/>
  <c r="O1358" i="1"/>
  <c r="AD1358" i="1" s="1"/>
  <c r="AE1358" i="1" s="1"/>
  <c r="AN1357" i="1"/>
  <c r="AK1357" i="1"/>
  <c r="AJ1357" i="1"/>
  <c r="X1357" i="1"/>
  <c r="W1357" i="1"/>
  <c r="U1357" i="1"/>
  <c r="V1357" i="1" s="1"/>
  <c r="Z1357" i="1" s="1"/>
  <c r="O1357" i="1"/>
  <c r="AD1357" i="1" s="1"/>
  <c r="AE1357" i="1" s="1"/>
  <c r="AN1356" i="1"/>
  <c r="AK1356" i="1"/>
  <c r="AJ1356" i="1"/>
  <c r="X1356" i="1"/>
  <c r="W1356" i="1"/>
  <c r="U1356" i="1"/>
  <c r="V1356" i="1" s="1"/>
  <c r="Z1356" i="1" s="1"/>
  <c r="O1356" i="1"/>
  <c r="AD1356" i="1" s="1"/>
  <c r="AE1356" i="1" s="1"/>
  <c r="AN1355" i="1"/>
  <c r="AK1355" i="1"/>
  <c r="AJ1355" i="1"/>
  <c r="X1355" i="1"/>
  <c r="W1355" i="1"/>
  <c r="U1355" i="1"/>
  <c r="V1355" i="1" s="1"/>
  <c r="Z1355" i="1" s="1"/>
  <c r="O1355" i="1"/>
  <c r="AD1355" i="1" s="1"/>
  <c r="AE1355" i="1" s="1"/>
  <c r="AN1354" i="1"/>
  <c r="AK1354" i="1"/>
  <c r="AJ1354" i="1"/>
  <c r="X1354" i="1"/>
  <c r="W1354" i="1"/>
  <c r="U1354" i="1"/>
  <c r="V1354" i="1" s="1"/>
  <c r="Z1354" i="1" s="1"/>
  <c r="O1354" i="1"/>
  <c r="AD1354" i="1" s="1"/>
  <c r="AE1354" i="1" s="1"/>
  <c r="AN1353" i="1"/>
  <c r="AK1353" i="1"/>
  <c r="AJ1353" i="1"/>
  <c r="X1353" i="1"/>
  <c r="W1353" i="1"/>
  <c r="U1353" i="1"/>
  <c r="V1353" i="1" s="1"/>
  <c r="Z1353" i="1" s="1"/>
  <c r="O1353" i="1"/>
  <c r="AD1353" i="1" s="1"/>
  <c r="AE1353" i="1" s="1"/>
  <c r="AN1352" i="1"/>
  <c r="AK1352" i="1"/>
  <c r="AJ1352" i="1"/>
  <c r="X1352" i="1"/>
  <c r="W1352" i="1"/>
  <c r="U1352" i="1"/>
  <c r="V1352" i="1" s="1"/>
  <c r="Z1352" i="1" s="1"/>
  <c r="O1352" i="1"/>
  <c r="AD1352" i="1" s="1"/>
  <c r="AE1352" i="1" s="1"/>
  <c r="AN1351" i="1"/>
  <c r="AK1351" i="1"/>
  <c r="AJ1351" i="1"/>
  <c r="X1351" i="1"/>
  <c r="W1351" i="1"/>
  <c r="U1351" i="1"/>
  <c r="V1351" i="1" s="1"/>
  <c r="Z1351" i="1" s="1"/>
  <c r="O1351" i="1"/>
  <c r="AD1351" i="1" s="1"/>
  <c r="AE1351" i="1" s="1"/>
  <c r="AN1350" i="1"/>
  <c r="AK1350" i="1"/>
  <c r="AJ1350" i="1"/>
  <c r="X1350" i="1"/>
  <c r="W1350" i="1"/>
  <c r="U1350" i="1"/>
  <c r="V1350" i="1" s="1"/>
  <c r="Z1350" i="1" s="1"/>
  <c r="O1350" i="1"/>
  <c r="AD1350" i="1" s="1"/>
  <c r="AE1350" i="1" s="1"/>
  <c r="AN1349" i="1"/>
  <c r="AK1349" i="1"/>
  <c r="AJ1349" i="1"/>
  <c r="X1349" i="1"/>
  <c r="W1349" i="1"/>
  <c r="U1349" i="1"/>
  <c r="V1349" i="1" s="1"/>
  <c r="Z1349" i="1" s="1"/>
  <c r="O1349" i="1"/>
  <c r="AD1349" i="1" s="1"/>
  <c r="AE1349" i="1" s="1"/>
  <c r="AN1348" i="1"/>
  <c r="AK1348" i="1"/>
  <c r="AJ1348" i="1"/>
  <c r="X1348" i="1"/>
  <c r="W1348" i="1"/>
  <c r="U1348" i="1"/>
  <c r="V1348" i="1" s="1"/>
  <c r="Z1348" i="1" s="1"/>
  <c r="O1348" i="1"/>
  <c r="AD1348" i="1" s="1"/>
  <c r="AE1348" i="1" s="1"/>
  <c r="AN1347" i="1"/>
  <c r="AK1347" i="1"/>
  <c r="AJ1347" i="1"/>
  <c r="X1347" i="1"/>
  <c r="W1347" i="1"/>
  <c r="U1347" i="1"/>
  <c r="V1347" i="1" s="1"/>
  <c r="Z1347" i="1" s="1"/>
  <c r="O1347" i="1"/>
  <c r="AD1347" i="1" s="1"/>
  <c r="AE1347" i="1" s="1"/>
  <c r="AN1346" i="1"/>
  <c r="AK1346" i="1"/>
  <c r="AJ1346" i="1"/>
  <c r="X1346" i="1"/>
  <c r="W1346" i="1"/>
  <c r="U1346" i="1"/>
  <c r="V1346" i="1" s="1"/>
  <c r="Z1346" i="1" s="1"/>
  <c r="O1346" i="1"/>
  <c r="AD1346" i="1" s="1"/>
  <c r="AE1346" i="1" s="1"/>
  <c r="AN1345" i="1"/>
  <c r="AK1345" i="1"/>
  <c r="AJ1345" i="1"/>
  <c r="X1345" i="1"/>
  <c r="W1345" i="1"/>
  <c r="U1345" i="1"/>
  <c r="V1345" i="1" s="1"/>
  <c r="Z1345" i="1" s="1"/>
  <c r="O1345" i="1"/>
  <c r="AD1345" i="1" s="1"/>
  <c r="AE1345" i="1" s="1"/>
  <c r="AN1344" i="1"/>
  <c r="AK1344" i="1"/>
  <c r="AJ1344" i="1"/>
  <c r="X1344" i="1"/>
  <c r="W1344" i="1"/>
  <c r="U1344" i="1"/>
  <c r="V1344" i="1" s="1"/>
  <c r="Z1344" i="1" s="1"/>
  <c r="O1344" i="1"/>
  <c r="AD1344" i="1" s="1"/>
  <c r="AE1344" i="1" s="1"/>
  <c r="AN1343" i="1"/>
  <c r="AK1343" i="1"/>
  <c r="AJ1343" i="1"/>
  <c r="X1343" i="1"/>
  <c r="W1343" i="1"/>
  <c r="U1343" i="1"/>
  <c r="V1343" i="1" s="1"/>
  <c r="Z1343" i="1" s="1"/>
  <c r="O1343" i="1"/>
  <c r="AD1343" i="1" s="1"/>
  <c r="AE1343" i="1" s="1"/>
  <c r="AN1342" i="1"/>
  <c r="AK1342" i="1"/>
  <c r="AJ1342" i="1"/>
  <c r="X1342" i="1"/>
  <c r="W1342" i="1"/>
  <c r="U1342" i="1"/>
  <c r="V1342" i="1" s="1"/>
  <c r="Z1342" i="1" s="1"/>
  <c r="O1342" i="1"/>
  <c r="AD1342" i="1" s="1"/>
  <c r="AE1342" i="1" s="1"/>
  <c r="AN1341" i="1"/>
  <c r="AK1341" i="1"/>
  <c r="AJ1341" i="1"/>
  <c r="X1341" i="1"/>
  <c r="W1341" i="1"/>
  <c r="U1341" i="1"/>
  <c r="V1341" i="1" s="1"/>
  <c r="Z1341" i="1" s="1"/>
  <c r="O1341" i="1"/>
  <c r="AD1341" i="1" s="1"/>
  <c r="AE1341" i="1" s="1"/>
  <c r="AN1340" i="1"/>
  <c r="AK1340" i="1"/>
  <c r="AJ1340" i="1"/>
  <c r="X1340" i="1"/>
  <c r="W1340" i="1"/>
  <c r="U1340" i="1"/>
  <c r="V1340" i="1" s="1"/>
  <c r="Z1340" i="1" s="1"/>
  <c r="O1340" i="1"/>
  <c r="AD1340" i="1" s="1"/>
  <c r="AE1340" i="1" s="1"/>
  <c r="AN1339" i="1"/>
  <c r="AK1339" i="1"/>
  <c r="AJ1339" i="1"/>
  <c r="X1339" i="1"/>
  <c r="W1339" i="1"/>
  <c r="U1339" i="1"/>
  <c r="V1339" i="1" s="1"/>
  <c r="Z1339" i="1" s="1"/>
  <c r="O1339" i="1"/>
  <c r="AD1339" i="1" s="1"/>
  <c r="AE1339" i="1" s="1"/>
  <c r="AN1338" i="1"/>
  <c r="AK1338" i="1"/>
  <c r="AJ1338" i="1"/>
  <c r="X1338" i="1"/>
  <c r="W1338" i="1"/>
  <c r="U1338" i="1"/>
  <c r="V1338" i="1" s="1"/>
  <c r="Z1338" i="1" s="1"/>
  <c r="O1338" i="1"/>
  <c r="AD1338" i="1" s="1"/>
  <c r="AE1338" i="1" s="1"/>
  <c r="AN1337" i="1"/>
  <c r="AK1337" i="1"/>
  <c r="AJ1337" i="1"/>
  <c r="X1337" i="1"/>
  <c r="W1337" i="1"/>
  <c r="U1337" i="1"/>
  <c r="V1337" i="1" s="1"/>
  <c r="Z1337" i="1" s="1"/>
  <c r="O1337" i="1"/>
  <c r="AD1337" i="1" s="1"/>
  <c r="AE1337" i="1" s="1"/>
  <c r="AN1336" i="1"/>
  <c r="AK1336" i="1"/>
  <c r="AJ1336" i="1"/>
  <c r="X1336" i="1"/>
  <c r="W1336" i="1"/>
  <c r="U1336" i="1"/>
  <c r="V1336" i="1" s="1"/>
  <c r="Z1336" i="1" s="1"/>
  <c r="O1336" i="1"/>
  <c r="AD1336" i="1" s="1"/>
  <c r="AE1336" i="1" s="1"/>
  <c r="AN1335" i="1"/>
  <c r="AK1335" i="1"/>
  <c r="AJ1335" i="1"/>
  <c r="X1335" i="1"/>
  <c r="W1335" i="1"/>
  <c r="U1335" i="1"/>
  <c r="V1335" i="1" s="1"/>
  <c r="Z1335" i="1" s="1"/>
  <c r="O1335" i="1"/>
  <c r="AD1335" i="1" s="1"/>
  <c r="AE1335" i="1" s="1"/>
  <c r="AN1334" i="1"/>
  <c r="AK1334" i="1"/>
  <c r="AJ1334" i="1"/>
  <c r="X1334" i="1"/>
  <c r="W1334" i="1"/>
  <c r="U1334" i="1"/>
  <c r="V1334" i="1" s="1"/>
  <c r="Z1334" i="1" s="1"/>
  <c r="O1334" i="1"/>
  <c r="AD1334" i="1" s="1"/>
  <c r="AE1334" i="1" s="1"/>
  <c r="AN1333" i="1"/>
  <c r="AK1333" i="1"/>
  <c r="AJ1333" i="1"/>
  <c r="X1333" i="1"/>
  <c r="W1333" i="1"/>
  <c r="U1333" i="1"/>
  <c r="V1333" i="1" s="1"/>
  <c r="Z1333" i="1" s="1"/>
  <c r="O1333" i="1"/>
  <c r="AD1333" i="1" s="1"/>
  <c r="AE1333" i="1" s="1"/>
  <c r="AN1332" i="1"/>
  <c r="AK1332" i="1"/>
  <c r="AJ1332" i="1"/>
  <c r="X1332" i="1"/>
  <c r="W1332" i="1"/>
  <c r="U1332" i="1"/>
  <c r="V1332" i="1" s="1"/>
  <c r="Z1332" i="1" s="1"/>
  <c r="O1332" i="1"/>
  <c r="AD1332" i="1" s="1"/>
  <c r="AE1332" i="1" s="1"/>
  <c r="AN1331" i="1"/>
  <c r="AK1331" i="1"/>
  <c r="AJ1331" i="1"/>
  <c r="X1331" i="1"/>
  <c r="W1331" i="1"/>
  <c r="U1331" i="1"/>
  <c r="V1331" i="1" s="1"/>
  <c r="Z1331" i="1" s="1"/>
  <c r="O1331" i="1"/>
  <c r="AD1331" i="1" s="1"/>
  <c r="AE1331" i="1" s="1"/>
  <c r="AN1330" i="1"/>
  <c r="AK1330" i="1"/>
  <c r="AJ1330" i="1"/>
  <c r="X1330" i="1"/>
  <c r="W1330" i="1"/>
  <c r="U1330" i="1"/>
  <c r="V1330" i="1" s="1"/>
  <c r="Z1330" i="1" s="1"/>
  <c r="O1330" i="1"/>
  <c r="AD1330" i="1" s="1"/>
  <c r="AE1330" i="1" s="1"/>
  <c r="AN1329" i="1"/>
  <c r="AK1329" i="1"/>
  <c r="AJ1329" i="1"/>
  <c r="X1329" i="1"/>
  <c r="W1329" i="1"/>
  <c r="U1329" i="1"/>
  <c r="V1329" i="1" s="1"/>
  <c r="Z1329" i="1" s="1"/>
  <c r="O1329" i="1"/>
  <c r="AD1329" i="1" s="1"/>
  <c r="AE1329" i="1" s="1"/>
  <c r="AN1328" i="1"/>
  <c r="AK1328" i="1"/>
  <c r="AJ1328" i="1"/>
  <c r="X1328" i="1"/>
  <c r="W1328" i="1"/>
  <c r="U1328" i="1"/>
  <c r="V1328" i="1" s="1"/>
  <c r="Z1328" i="1" s="1"/>
  <c r="O1328" i="1"/>
  <c r="AD1328" i="1" s="1"/>
  <c r="AE1328" i="1" s="1"/>
  <c r="AN1327" i="1"/>
  <c r="AK1327" i="1"/>
  <c r="AJ1327" i="1"/>
  <c r="X1327" i="1"/>
  <c r="W1327" i="1"/>
  <c r="U1327" i="1"/>
  <c r="V1327" i="1" s="1"/>
  <c r="Z1327" i="1" s="1"/>
  <c r="O1327" i="1"/>
  <c r="AD1327" i="1" s="1"/>
  <c r="AE1327" i="1" s="1"/>
  <c r="AN1326" i="1"/>
  <c r="AK1326" i="1"/>
  <c r="AJ1326" i="1"/>
  <c r="X1326" i="1"/>
  <c r="W1326" i="1"/>
  <c r="U1326" i="1"/>
  <c r="V1326" i="1" s="1"/>
  <c r="Z1326" i="1" s="1"/>
  <c r="O1326" i="1"/>
  <c r="AD1326" i="1" s="1"/>
  <c r="AE1326" i="1" s="1"/>
  <c r="AN1325" i="1"/>
  <c r="AK1325" i="1"/>
  <c r="AJ1325" i="1"/>
  <c r="X1325" i="1"/>
  <c r="W1325" i="1"/>
  <c r="U1325" i="1"/>
  <c r="V1325" i="1" s="1"/>
  <c r="Z1325" i="1" s="1"/>
  <c r="O1325" i="1"/>
  <c r="AD1325" i="1" s="1"/>
  <c r="AE1325" i="1" s="1"/>
  <c r="AN1324" i="1"/>
  <c r="AK1324" i="1"/>
  <c r="AJ1324" i="1"/>
  <c r="X1324" i="1"/>
  <c r="W1324" i="1"/>
  <c r="U1324" i="1"/>
  <c r="V1324" i="1" s="1"/>
  <c r="Z1324" i="1" s="1"/>
  <c r="O1324" i="1"/>
  <c r="AD1324" i="1" s="1"/>
  <c r="AE1324" i="1" s="1"/>
  <c r="AN1323" i="1"/>
  <c r="AK1323" i="1"/>
  <c r="AJ1323" i="1"/>
  <c r="X1323" i="1"/>
  <c r="W1323" i="1"/>
  <c r="U1323" i="1"/>
  <c r="V1323" i="1" s="1"/>
  <c r="Z1323" i="1" s="1"/>
  <c r="O1323" i="1"/>
  <c r="AD1323" i="1" s="1"/>
  <c r="AE1323" i="1" s="1"/>
  <c r="AN1322" i="1"/>
  <c r="AK1322" i="1"/>
  <c r="AJ1322" i="1"/>
  <c r="X1322" i="1"/>
  <c r="W1322" i="1"/>
  <c r="U1322" i="1"/>
  <c r="V1322" i="1" s="1"/>
  <c r="Z1322" i="1" s="1"/>
  <c r="O1322" i="1"/>
  <c r="AD1322" i="1" s="1"/>
  <c r="AE1322" i="1" s="1"/>
  <c r="AN1321" i="1"/>
  <c r="AK1321" i="1"/>
  <c r="AJ1321" i="1"/>
  <c r="X1321" i="1"/>
  <c r="W1321" i="1"/>
  <c r="U1321" i="1"/>
  <c r="V1321" i="1" s="1"/>
  <c r="Z1321" i="1" s="1"/>
  <c r="O1321" i="1"/>
  <c r="AD1321" i="1" s="1"/>
  <c r="AE1321" i="1" s="1"/>
  <c r="AN1320" i="1"/>
  <c r="AK1320" i="1"/>
  <c r="AJ1320" i="1"/>
  <c r="X1320" i="1"/>
  <c r="W1320" i="1"/>
  <c r="U1320" i="1"/>
  <c r="V1320" i="1" s="1"/>
  <c r="Z1320" i="1" s="1"/>
  <c r="O1320" i="1"/>
  <c r="AD1320" i="1" s="1"/>
  <c r="AE1320" i="1" s="1"/>
  <c r="AN1319" i="1"/>
  <c r="AK1319" i="1"/>
  <c r="AJ1319" i="1"/>
  <c r="X1319" i="1"/>
  <c r="W1319" i="1"/>
  <c r="U1319" i="1"/>
  <c r="V1319" i="1" s="1"/>
  <c r="Z1319" i="1" s="1"/>
  <c r="O1319" i="1"/>
  <c r="AD1319" i="1" s="1"/>
  <c r="AE1319" i="1" s="1"/>
  <c r="AN1318" i="1"/>
  <c r="AK1318" i="1"/>
  <c r="AJ1318" i="1"/>
  <c r="X1318" i="1"/>
  <c r="W1318" i="1"/>
  <c r="U1318" i="1"/>
  <c r="V1318" i="1" s="1"/>
  <c r="Z1318" i="1" s="1"/>
  <c r="O1318" i="1"/>
  <c r="AD1318" i="1" s="1"/>
  <c r="AE1318" i="1" s="1"/>
  <c r="AN1317" i="1"/>
  <c r="AK1317" i="1"/>
  <c r="AJ1317" i="1"/>
  <c r="X1317" i="1"/>
  <c r="W1317" i="1"/>
  <c r="U1317" i="1"/>
  <c r="V1317" i="1" s="1"/>
  <c r="Z1317" i="1" s="1"/>
  <c r="O1317" i="1"/>
  <c r="AD1317" i="1" s="1"/>
  <c r="AE1317" i="1" s="1"/>
  <c r="AN1316" i="1"/>
  <c r="AK1316" i="1"/>
  <c r="AJ1316" i="1"/>
  <c r="X1316" i="1"/>
  <c r="W1316" i="1"/>
  <c r="U1316" i="1"/>
  <c r="V1316" i="1" s="1"/>
  <c r="Z1316" i="1" s="1"/>
  <c r="O1316" i="1"/>
  <c r="AD1316" i="1" s="1"/>
  <c r="AE1316" i="1" s="1"/>
  <c r="AN1315" i="1"/>
  <c r="AK1315" i="1"/>
  <c r="AJ1315" i="1"/>
  <c r="X1315" i="1"/>
  <c r="W1315" i="1"/>
  <c r="U1315" i="1"/>
  <c r="V1315" i="1" s="1"/>
  <c r="Z1315" i="1" s="1"/>
  <c r="O1315" i="1"/>
  <c r="AD1315" i="1" s="1"/>
  <c r="AE1315" i="1" s="1"/>
  <c r="AN1314" i="1"/>
  <c r="AK1314" i="1"/>
  <c r="AJ1314" i="1"/>
  <c r="X1314" i="1"/>
  <c r="W1314" i="1"/>
  <c r="U1314" i="1"/>
  <c r="V1314" i="1" s="1"/>
  <c r="Z1314" i="1" s="1"/>
  <c r="O1314" i="1"/>
  <c r="AD1314" i="1" s="1"/>
  <c r="AE1314" i="1" s="1"/>
  <c r="AN1313" i="1"/>
  <c r="AK1313" i="1"/>
  <c r="AJ1313" i="1"/>
  <c r="X1313" i="1"/>
  <c r="W1313" i="1"/>
  <c r="U1313" i="1"/>
  <c r="V1313" i="1" s="1"/>
  <c r="Z1313" i="1" s="1"/>
  <c r="O1313" i="1"/>
  <c r="AD1313" i="1" s="1"/>
  <c r="AE1313" i="1" s="1"/>
  <c r="AN1312" i="1"/>
  <c r="AK1312" i="1"/>
  <c r="AJ1312" i="1"/>
  <c r="X1312" i="1"/>
  <c r="W1312" i="1"/>
  <c r="U1312" i="1"/>
  <c r="V1312" i="1" s="1"/>
  <c r="Z1312" i="1" s="1"/>
  <c r="O1312" i="1"/>
  <c r="AD1312" i="1" s="1"/>
  <c r="AE1312" i="1" s="1"/>
  <c r="AN1311" i="1"/>
  <c r="AK1311" i="1"/>
  <c r="AJ1311" i="1"/>
  <c r="X1311" i="1"/>
  <c r="W1311" i="1"/>
  <c r="U1311" i="1"/>
  <c r="V1311" i="1" s="1"/>
  <c r="Z1311" i="1" s="1"/>
  <c r="O1311" i="1"/>
  <c r="AD1311" i="1" s="1"/>
  <c r="AE1311" i="1" s="1"/>
  <c r="AN1310" i="1"/>
  <c r="AK1310" i="1"/>
  <c r="AJ1310" i="1"/>
  <c r="X1310" i="1"/>
  <c r="W1310" i="1"/>
  <c r="U1310" i="1"/>
  <c r="V1310" i="1" s="1"/>
  <c r="Z1310" i="1" s="1"/>
  <c r="O1310" i="1"/>
  <c r="AD1310" i="1" s="1"/>
  <c r="AE1310" i="1" s="1"/>
  <c r="AN1309" i="1"/>
  <c r="AK1309" i="1"/>
  <c r="AJ1309" i="1"/>
  <c r="X1309" i="1"/>
  <c r="W1309" i="1"/>
  <c r="U1309" i="1"/>
  <c r="V1309" i="1" s="1"/>
  <c r="Z1309" i="1" s="1"/>
  <c r="O1309" i="1"/>
  <c r="AD1309" i="1" s="1"/>
  <c r="AE1309" i="1" s="1"/>
  <c r="AN1308" i="1"/>
  <c r="AK1308" i="1"/>
  <c r="AJ1308" i="1"/>
  <c r="X1308" i="1"/>
  <c r="W1308" i="1"/>
  <c r="U1308" i="1"/>
  <c r="V1308" i="1" s="1"/>
  <c r="Z1308" i="1" s="1"/>
  <c r="O1308" i="1"/>
  <c r="AD1308" i="1" s="1"/>
  <c r="AE1308" i="1" s="1"/>
  <c r="AN1307" i="1"/>
  <c r="AK1307" i="1"/>
  <c r="AJ1307" i="1"/>
  <c r="X1307" i="1"/>
  <c r="W1307" i="1"/>
  <c r="U1307" i="1"/>
  <c r="V1307" i="1" s="1"/>
  <c r="Z1307" i="1" s="1"/>
  <c r="O1307" i="1"/>
  <c r="AD1307" i="1" s="1"/>
  <c r="AE1307" i="1" s="1"/>
  <c r="AN1306" i="1"/>
  <c r="AK1306" i="1"/>
  <c r="AJ1306" i="1"/>
  <c r="X1306" i="1"/>
  <c r="W1306" i="1"/>
  <c r="U1306" i="1"/>
  <c r="V1306" i="1" s="1"/>
  <c r="Z1306" i="1" s="1"/>
  <c r="O1306" i="1"/>
  <c r="AD1306" i="1" s="1"/>
  <c r="AE1306" i="1" s="1"/>
  <c r="AN1305" i="1"/>
  <c r="AK1305" i="1"/>
  <c r="AJ1305" i="1"/>
  <c r="X1305" i="1"/>
  <c r="W1305" i="1"/>
  <c r="U1305" i="1"/>
  <c r="V1305" i="1" s="1"/>
  <c r="Z1305" i="1" s="1"/>
  <c r="O1305" i="1"/>
  <c r="AD1305" i="1" s="1"/>
  <c r="AE1305" i="1" s="1"/>
  <c r="AN1304" i="1"/>
  <c r="AK1304" i="1"/>
  <c r="AJ1304" i="1"/>
  <c r="X1304" i="1"/>
  <c r="W1304" i="1"/>
  <c r="U1304" i="1"/>
  <c r="V1304" i="1" s="1"/>
  <c r="Z1304" i="1" s="1"/>
  <c r="O1304" i="1"/>
  <c r="AD1304" i="1" s="1"/>
  <c r="AE1304" i="1" s="1"/>
  <c r="AN1303" i="1"/>
  <c r="AK1303" i="1"/>
  <c r="AJ1303" i="1"/>
  <c r="X1303" i="1"/>
  <c r="W1303" i="1"/>
  <c r="U1303" i="1"/>
  <c r="V1303" i="1" s="1"/>
  <c r="Z1303" i="1" s="1"/>
  <c r="O1303" i="1"/>
  <c r="AD1303" i="1" s="1"/>
  <c r="AE1303" i="1" s="1"/>
  <c r="AN1302" i="1"/>
  <c r="AK1302" i="1"/>
  <c r="AJ1302" i="1"/>
  <c r="X1302" i="1"/>
  <c r="W1302" i="1"/>
  <c r="U1302" i="1"/>
  <c r="V1302" i="1" s="1"/>
  <c r="Z1302" i="1" s="1"/>
  <c r="O1302" i="1"/>
  <c r="AD1302" i="1" s="1"/>
  <c r="AE1302" i="1" s="1"/>
  <c r="AN1301" i="1"/>
  <c r="AK1301" i="1"/>
  <c r="AJ1301" i="1"/>
  <c r="X1301" i="1"/>
  <c r="W1301" i="1"/>
  <c r="U1301" i="1"/>
  <c r="V1301" i="1" s="1"/>
  <c r="Z1301" i="1" s="1"/>
  <c r="O1301" i="1"/>
  <c r="AD1301" i="1" s="1"/>
  <c r="AE1301" i="1" s="1"/>
  <c r="AN1300" i="1"/>
  <c r="AK1300" i="1"/>
  <c r="AJ1300" i="1"/>
  <c r="X1300" i="1"/>
  <c r="W1300" i="1"/>
  <c r="U1300" i="1"/>
  <c r="V1300" i="1" s="1"/>
  <c r="Z1300" i="1" s="1"/>
  <c r="O1300" i="1"/>
  <c r="AD1300" i="1" s="1"/>
  <c r="AE1300" i="1" s="1"/>
  <c r="AN1299" i="1"/>
  <c r="AK1299" i="1"/>
  <c r="AJ1299" i="1"/>
  <c r="X1299" i="1"/>
  <c r="W1299" i="1"/>
  <c r="U1299" i="1"/>
  <c r="V1299" i="1" s="1"/>
  <c r="Z1299" i="1" s="1"/>
  <c r="O1299" i="1"/>
  <c r="AD1299" i="1" s="1"/>
  <c r="AE1299" i="1" s="1"/>
  <c r="AN1298" i="1"/>
  <c r="AK1298" i="1"/>
  <c r="AJ1298" i="1"/>
  <c r="X1298" i="1"/>
  <c r="W1298" i="1"/>
  <c r="U1298" i="1"/>
  <c r="V1298" i="1" s="1"/>
  <c r="Z1298" i="1" s="1"/>
  <c r="O1298" i="1"/>
  <c r="AD1298" i="1" s="1"/>
  <c r="AE1298" i="1" s="1"/>
  <c r="AN1297" i="1"/>
  <c r="AK1297" i="1"/>
  <c r="AJ1297" i="1"/>
  <c r="X1297" i="1"/>
  <c r="W1297" i="1"/>
  <c r="U1297" i="1"/>
  <c r="V1297" i="1" s="1"/>
  <c r="Z1297" i="1" s="1"/>
  <c r="O1297" i="1"/>
  <c r="AD1297" i="1" s="1"/>
  <c r="AE1297" i="1" s="1"/>
  <c r="AN1296" i="1"/>
  <c r="AK1296" i="1"/>
  <c r="AJ1296" i="1"/>
  <c r="X1296" i="1"/>
  <c r="W1296" i="1"/>
  <c r="U1296" i="1"/>
  <c r="V1296" i="1" s="1"/>
  <c r="Z1296" i="1" s="1"/>
  <c r="O1296" i="1"/>
  <c r="AD1296" i="1" s="1"/>
  <c r="AE1296" i="1" s="1"/>
  <c r="AN1295" i="1"/>
  <c r="AK1295" i="1"/>
  <c r="AJ1295" i="1"/>
  <c r="X1295" i="1"/>
  <c r="W1295" i="1"/>
  <c r="U1295" i="1"/>
  <c r="V1295" i="1" s="1"/>
  <c r="Z1295" i="1" s="1"/>
  <c r="O1295" i="1"/>
  <c r="AD1295" i="1" s="1"/>
  <c r="AE1295" i="1" s="1"/>
  <c r="AN1294" i="1"/>
  <c r="AK1294" i="1"/>
  <c r="AJ1294" i="1"/>
  <c r="X1294" i="1"/>
  <c r="W1294" i="1"/>
  <c r="U1294" i="1"/>
  <c r="V1294" i="1" s="1"/>
  <c r="Z1294" i="1" s="1"/>
  <c r="O1294" i="1"/>
  <c r="AD1294" i="1" s="1"/>
  <c r="AE1294" i="1" s="1"/>
  <c r="AN1293" i="1"/>
  <c r="AK1293" i="1"/>
  <c r="AJ1293" i="1"/>
  <c r="X1293" i="1"/>
  <c r="W1293" i="1"/>
  <c r="U1293" i="1"/>
  <c r="V1293" i="1" s="1"/>
  <c r="Z1293" i="1" s="1"/>
  <c r="O1293" i="1"/>
  <c r="AD1293" i="1" s="1"/>
  <c r="AE1293" i="1" s="1"/>
  <c r="AN1292" i="1"/>
  <c r="AK1292" i="1"/>
  <c r="AJ1292" i="1"/>
  <c r="X1292" i="1"/>
  <c r="W1292" i="1"/>
  <c r="U1292" i="1"/>
  <c r="V1292" i="1" s="1"/>
  <c r="Z1292" i="1" s="1"/>
  <c r="O1292" i="1"/>
  <c r="AD1292" i="1" s="1"/>
  <c r="AE1292" i="1" s="1"/>
  <c r="AN1291" i="1"/>
  <c r="AK1291" i="1"/>
  <c r="AJ1291" i="1"/>
  <c r="X1291" i="1"/>
  <c r="W1291" i="1"/>
  <c r="U1291" i="1"/>
  <c r="V1291" i="1" s="1"/>
  <c r="Z1291" i="1" s="1"/>
  <c r="O1291" i="1"/>
  <c r="AD1291" i="1" s="1"/>
  <c r="AE1291" i="1" s="1"/>
  <c r="AN1290" i="1"/>
  <c r="AK1290" i="1"/>
  <c r="AJ1290" i="1"/>
  <c r="X1290" i="1"/>
  <c r="W1290" i="1"/>
  <c r="U1290" i="1"/>
  <c r="V1290" i="1" s="1"/>
  <c r="Z1290" i="1" s="1"/>
  <c r="O1290" i="1"/>
  <c r="AD1290" i="1" s="1"/>
  <c r="AE1290" i="1" s="1"/>
  <c r="AN1289" i="1"/>
  <c r="AK1289" i="1"/>
  <c r="AJ1289" i="1"/>
  <c r="X1289" i="1"/>
  <c r="W1289" i="1"/>
  <c r="U1289" i="1"/>
  <c r="V1289" i="1" s="1"/>
  <c r="Z1289" i="1" s="1"/>
  <c r="O1289" i="1"/>
  <c r="AD1289" i="1" s="1"/>
  <c r="AE1289" i="1" s="1"/>
  <c r="AN1288" i="1"/>
  <c r="AK1288" i="1"/>
  <c r="AJ1288" i="1"/>
  <c r="X1288" i="1"/>
  <c r="W1288" i="1"/>
  <c r="U1288" i="1"/>
  <c r="V1288" i="1" s="1"/>
  <c r="Z1288" i="1" s="1"/>
  <c r="O1288" i="1"/>
  <c r="AD1288" i="1" s="1"/>
  <c r="AE1288" i="1" s="1"/>
  <c r="AN1287" i="1"/>
  <c r="AK1287" i="1"/>
  <c r="AJ1287" i="1"/>
  <c r="X1287" i="1"/>
  <c r="W1287" i="1"/>
  <c r="U1287" i="1"/>
  <c r="V1287" i="1" s="1"/>
  <c r="Z1287" i="1" s="1"/>
  <c r="O1287" i="1"/>
  <c r="AD1287" i="1" s="1"/>
  <c r="AE1287" i="1" s="1"/>
  <c r="AN1286" i="1"/>
  <c r="AK1286" i="1"/>
  <c r="AJ1286" i="1"/>
  <c r="X1286" i="1"/>
  <c r="W1286" i="1"/>
  <c r="U1286" i="1"/>
  <c r="V1286" i="1" s="1"/>
  <c r="Z1286" i="1" s="1"/>
  <c r="O1286" i="1"/>
  <c r="AD1286" i="1" s="1"/>
  <c r="AE1286" i="1" s="1"/>
  <c r="AN1285" i="1"/>
  <c r="AK1285" i="1"/>
  <c r="AJ1285" i="1"/>
  <c r="X1285" i="1"/>
  <c r="W1285" i="1"/>
  <c r="U1285" i="1"/>
  <c r="V1285" i="1" s="1"/>
  <c r="Z1285" i="1" s="1"/>
  <c r="O1285" i="1"/>
  <c r="AD1285" i="1" s="1"/>
  <c r="AE1285" i="1" s="1"/>
  <c r="AN1284" i="1"/>
  <c r="AK1284" i="1"/>
  <c r="AJ1284" i="1"/>
  <c r="X1284" i="1"/>
  <c r="W1284" i="1"/>
  <c r="U1284" i="1"/>
  <c r="V1284" i="1" s="1"/>
  <c r="Z1284" i="1" s="1"/>
  <c r="O1284" i="1"/>
  <c r="AD1284" i="1" s="1"/>
  <c r="AE1284" i="1" s="1"/>
  <c r="AN1283" i="1"/>
  <c r="AK1283" i="1"/>
  <c r="AJ1283" i="1"/>
  <c r="X1283" i="1"/>
  <c r="W1283" i="1"/>
  <c r="U1283" i="1"/>
  <c r="V1283" i="1" s="1"/>
  <c r="Z1283" i="1" s="1"/>
  <c r="O1283" i="1"/>
  <c r="AD1283" i="1" s="1"/>
  <c r="AE1283" i="1" s="1"/>
  <c r="AN1282" i="1"/>
  <c r="AK1282" i="1"/>
  <c r="AJ1282" i="1"/>
  <c r="X1282" i="1"/>
  <c r="W1282" i="1"/>
  <c r="U1282" i="1"/>
  <c r="V1282" i="1" s="1"/>
  <c r="Z1282" i="1" s="1"/>
  <c r="O1282" i="1"/>
  <c r="AD1282" i="1" s="1"/>
  <c r="AE1282" i="1" s="1"/>
  <c r="AN1281" i="1"/>
  <c r="AK1281" i="1"/>
  <c r="AJ1281" i="1"/>
  <c r="X1281" i="1"/>
  <c r="W1281" i="1"/>
  <c r="U1281" i="1"/>
  <c r="V1281" i="1" s="1"/>
  <c r="Z1281" i="1" s="1"/>
  <c r="O1281" i="1"/>
  <c r="AD1281" i="1" s="1"/>
  <c r="AE1281" i="1" s="1"/>
  <c r="AN1280" i="1"/>
  <c r="AK1280" i="1"/>
  <c r="AJ1280" i="1"/>
  <c r="X1280" i="1"/>
  <c r="W1280" i="1"/>
  <c r="U1280" i="1"/>
  <c r="V1280" i="1" s="1"/>
  <c r="Z1280" i="1" s="1"/>
  <c r="O1280" i="1"/>
  <c r="AD1280" i="1" s="1"/>
  <c r="AE1280" i="1" s="1"/>
  <c r="AN1279" i="1"/>
  <c r="AK1279" i="1"/>
  <c r="AJ1279" i="1"/>
  <c r="X1279" i="1"/>
  <c r="W1279" i="1"/>
  <c r="U1279" i="1"/>
  <c r="V1279" i="1" s="1"/>
  <c r="Z1279" i="1" s="1"/>
  <c r="O1279" i="1"/>
  <c r="AD1279" i="1" s="1"/>
  <c r="AE1279" i="1" s="1"/>
  <c r="AN1278" i="1"/>
  <c r="AK1278" i="1"/>
  <c r="AJ1278" i="1"/>
  <c r="X1278" i="1"/>
  <c r="W1278" i="1"/>
  <c r="U1278" i="1"/>
  <c r="V1278" i="1" s="1"/>
  <c r="Z1278" i="1" s="1"/>
  <c r="O1278" i="1"/>
  <c r="AD1278" i="1" s="1"/>
  <c r="AE1278" i="1" s="1"/>
  <c r="AN1277" i="1"/>
  <c r="AK1277" i="1"/>
  <c r="AJ1277" i="1"/>
  <c r="X1277" i="1"/>
  <c r="W1277" i="1"/>
  <c r="U1277" i="1"/>
  <c r="V1277" i="1" s="1"/>
  <c r="Z1277" i="1" s="1"/>
  <c r="O1277" i="1"/>
  <c r="AD1277" i="1" s="1"/>
  <c r="AE1277" i="1" s="1"/>
  <c r="AN1276" i="1"/>
  <c r="AK1276" i="1"/>
  <c r="AJ1276" i="1"/>
  <c r="X1276" i="1"/>
  <c r="W1276" i="1"/>
  <c r="U1276" i="1"/>
  <c r="V1276" i="1" s="1"/>
  <c r="Z1276" i="1" s="1"/>
  <c r="O1276" i="1"/>
  <c r="AD1276" i="1" s="1"/>
  <c r="AE1276" i="1" s="1"/>
  <c r="AN1275" i="1"/>
  <c r="AK1275" i="1"/>
  <c r="AJ1275" i="1"/>
  <c r="X1275" i="1"/>
  <c r="W1275" i="1"/>
  <c r="U1275" i="1"/>
  <c r="V1275" i="1" s="1"/>
  <c r="Z1275" i="1" s="1"/>
  <c r="O1275" i="1"/>
  <c r="AD1275" i="1" s="1"/>
  <c r="AE1275" i="1" s="1"/>
  <c r="AN1274" i="1"/>
  <c r="AK1274" i="1"/>
  <c r="AJ1274" i="1"/>
  <c r="X1274" i="1"/>
  <c r="W1274" i="1"/>
  <c r="U1274" i="1"/>
  <c r="V1274" i="1" s="1"/>
  <c r="Z1274" i="1" s="1"/>
  <c r="O1274" i="1"/>
  <c r="AD1274" i="1" s="1"/>
  <c r="AE1274" i="1" s="1"/>
  <c r="AN1273" i="1"/>
  <c r="AK1273" i="1"/>
  <c r="AJ1273" i="1"/>
  <c r="X1273" i="1"/>
  <c r="W1273" i="1"/>
  <c r="U1273" i="1"/>
  <c r="V1273" i="1" s="1"/>
  <c r="Z1273" i="1" s="1"/>
  <c r="O1273" i="1"/>
  <c r="AD1273" i="1" s="1"/>
  <c r="AE1273" i="1" s="1"/>
  <c r="AN1272" i="1"/>
  <c r="AK1272" i="1"/>
  <c r="AJ1272" i="1"/>
  <c r="X1272" i="1"/>
  <c r="W1272" i="1"/>
  <c r="U1272" i="1"/>
  <c r="V1272" i="1" s="1"/>
  <c r="Z1272" i="1" s="1"/>
  <c r="O1272" i="1"/>
  <c r="AD1272" i="1" s="1"/>
  <c r="AE1272" i="1" s="1"/>
  <c r="AN1271" i="1"/>
  <c r="AK1271" i="1"/>
  <c r="AJ1271" i="1"/>
  <c r="X1271" i="1"/>
  <c r="W1271" i="1"/>
  <c r="U1271" i="1"/>
  <c r="V1271" i="1" s="1"/>
  <c r="Z1271" i="1" s="1"/>
  <c r="O1271" i="1"/>
  <c r="AD1271" i="1" s="1"/>
  <c r="AE1271" i="1" s="1"/>
  <c r="AN1270" i="1"/>
  <c r="AK1270" i="1"/>
  <c r="AJ1270" i="1"/>
  <c r="X1270" i="1"/>
  <c r="W1270" i="1"/>
  <c r="U1270" i="1"/>
  <c r="V1270" i="1" s="1"/>
  <c r="Z1270" i="1" s="1"/>
  <c r="O1270" i="1"/>
  <c r="AD1270" i="1" s="1"/>
  <c r="AE1270" i="1" s="1"/>
  <c r="AN1269" i="1"/>
  <c r="AK1269" i="1"/>
  <c r="AJ1269" i="1"/>
  <c r="X1269" i="1"/>
  <c r="W1269" i="1"/>
  <c r="U1269" i="1"/>
  <c r="V1269" i="1" s="1"/>
  <c r="Z1269" i="1" s="1"/>
  <c r="O1269" i="1"/>
  <c r="AD1269" i="1" s="1"/>
  <c r="AE1269" i="1" s="1"/>
  <c r="AN1268" i="1"/>
  <c r="AK1268" i="1"/>
  <c r="AJ1268" i="1"/>
  <c r="X1268" i="1"/>
  <c r="W1268" i="1"/>
  <c r="U1268" i="1"/>
  <c r="V1268" i="1" s="1"/>
  <c r="Z1268" i="1" s="1"/>
  <c r="O1268" i="1"/>
  <c r="AD1268" i="1" s="1"/>
  <c r="AE1268" i="1" s="1"/>
  <c r="AN1267" i="1"/>
  <c r="AK1267" i="1"/>
  <c r="AJ1267" i="1"/>
  <c r="X1267" i="1"/>
  <c r="W1267" i="1"/>
  <c r="U1267" i="1"/>
  <c r="V1267" i="1" s="1"/>
  <c r="Z1267" i="1" s="1"/>
  <c r="O1267" i="1"/>
  <c r="AD1267" i="1" s="1"/>
  <c r="AE1267" i="1" s="1"/>
  <c r="AN1266" i="1"/>
  <c r="AK1266" i="1"/>
  <c r="AJ1266" i="1"/>
  <c r="X1266" i="1"/>
  <c r="W1266" i="1"/>
  <c r="U1266" i="1"/>
  <c r="V1266" i="1" s="1"/>
  <c r="Z1266" i="1" s="1"/>
  <c r="O1266" i="1"/>
  <c r="AD1266" i="1" s="1"/>
  <c r="AE1266" i="1" s="1"/>
  <c r="AN1265" i="1"/>
  <c r="AK1265" i="1"/>
  <c r="AJ1265" i="1"/>
  <c r="X1265" i="1"/>
  <c r="W1265" i="1"/>
  <c r="U1265" i="1"/>
  <c r="V1265" i="1" s="1"/>
  <c r="Z1265" i="1" s="1"/>
  <c r="O1265" i="1"/>
  <c r="AD1265" i="1" s="1"/>
  <c r="AE1265" i="1" s="1"/>
  <c r="AN1264" i="1"/>
  <c r="AK1264" i="1"/>
  <c r="AJ1264" i="1"/>
  <c r="X1264" i="1"/>
  <c r="W1264" i="1"/>
  <c r="U1264" i="1"/>
  <c r="V1264" i="1" s="1"/>
  <c r="Z1264" i="1" s="1"/>
  <c r="O1264" i="1"/>
  <c r="AD1264" i="1" s="1"/>
  <c r="AE1264" i="1" s="1"/>
  <c r="AN1263" i="1"/>
  <c r="AK1263" i="1"/>
  <c r="AJ1263" i="1"/>
  <c r="X1263" i="1"/>
  <c r="W1263" i="1"/>
  <c r="U1263" i="1"/>
  <c r="V1263" i="1" s="1"/>
  <c r="Z1263" i="1" s="1"/>
  <c r="O1263" i="1"/>
  <c r="AD1263" i="1" s="1"/>
  <c r="AE1263" i="1" s="1"/>
  <c r="AN1262" i="1"/>
  <c r="AK1262" i="1"/>
  <c r="AJ1262" i="1"/>
  <c r="X1262" i="1"/>
  <c r="W1262" i="1"/>
  <c r="U1262" i="1"/>
  <c r="V1262" i="1" s="1"/>
  <c r="Z1262" i="1" s="1"/>
  <c r="O1262" i="1"/>
  <c r="AD1262" i="1" s="1"/>
  <c r="AE1262" i="1" s="1"/>
  <c r="AN1261" i="1"/>
  <c r="AK1261" i="1"/>
  <c r="AJ1261" i="1"/>
  <c r="X1261" i="1"/>
  <c r="W1261" i="1"/>
  <c r="U1261" i="1"/>
  <c r="V1261" i="1" s="1"/>
  <c r="Z1261" i="1" s="1"/>
  <c r="O1261" i="1"/>
  <c r="AD1261" i="1" s="1"/>
  <c r="AE1261" i="1" s="1"/>
  <c r="AN1260" i="1"/>
  <c r="AK1260" i="1"/>
  <c r="AJ1260" i="1"/>
  <c r="X1260" i="1"/>
  <c r="W1260" i="1"/>
  <c r="U1260" i="1"/>
  <c r="V1260" i="1" s="1"/>
  <c r="Z1260" i="1" s="1"/>
  <c r="O1260" i="1"/>
  <c r="AD1260" i="1" s="1"/>
  <c r="AE1260" i="1" s="1"/>
  <c r="AN1259" i="1"/>
  <c r="AK1259" i="1"/>
  <c r="AJ1259" i="1"/>
  <c r="X1259" i="1"/>
  <c r="W1259" i="1"/>
  <c r="U1259" i="1"/>
  <c r="V1259" i="1" s="1"/>
  <c r="Z1259" i="1" s="1"/>
  <c r="O1259" i="1"/>
  <c r="AD1259" i="1" s="1"/>
  <c r="AE1259" i="1" s="1"/>
  <c r="AN1258" i="1"/>
  <c r="AK1258" i="1"/>
  <c r="AJ1258" i="1"/>
  <c r="X1258" i="1"/>
  <c r="W1258" i="1"/>
  <c r="U1258" i="1"/>
  <c r="V1258" i="1" s="1"/>
  <c r="Z1258" i="1" s="1"/>
  <c r="O1258" i="1"/>
  <c r="AD1258" i="1" s="1"/>
  <c r="AE1258" i="1" s="1"/>
  <c r="AN1257" i="1"/>
  <c r="AK1257" i="1"/>
  <c r="AJ1257" i="1"/>
  <c r="X1257" i="1"/>
  <c r="W1257" i="1"/>
  <c r="U1257" i="1"/>
  <c r="V1257" i="1" s="1"/>
  <c r="Z1257" i="1" s="1"/>
  <c r="O1257" i="1"/>
  <c r="AD1257" i="1" s="1"/>
  <c r="AE1257" i="1" s="1"/>
  <c r="AN1256" i="1"/>
  <c r="AK1256" i="1"/>
  <c r="AJ1256" i="1"/>
  <c r="X1256" i="1"/>
  <c r="W1256" i="1"/>
  <c r="U1256" i="1"/>
  <c r="V1256" i="1" s="1"/>
  <c r="Z1256" i="1" s="1"/>
  <c r="O1256" i="1"/>
  <c r="AD1256" i="1" s="1"/>
  <c r="AE1256" i="1" s="1"/>
  <c r="AN1255" i="1"/>
  <c r="AK1255" i="1"/>
  <c r="AJ1255" i="1"/>
  <c r="X1255" i="1"/>
  <c r="W1255" i="1"/>
  <c r="U1255" i="1"/>
  <c r="V1255" i="1" s="1"/>
  <c r="Z1255" i="1" s="1"/>
  <c r="O1255" i="1"/>
  <c r="AD1255" i="1" s="1"/>
  <c r="AE1255" i="1" s="1"/>
  <c r="AN1254" i="1"/>
  <c r="AK1254" i="1"/>
  <c r="AJ1254" i="1"/>
  <c r="X1254" i="1"/>
  <c r="W1254" i="1"/>
  <c r="U1254" i="1"/>
  <c r="V1254" i="1" s="1"/>
  <c r="Z1254" i="1" s="1"/>
  <c r="O1254" i="1"/>
  <c r="AD1254" i="1" s="1"/>
  <c r="AE1254" i="1" s="1"/>
  <c r="AN1253" i="1"/>
  <c r="AK1253" i="1"/>
  <c r="AJ1253" i="1"/>
  <c r="X1253" i="1"/>
  <c r="W1253" i="1"/>
  <c r="U1253" i="1"/>
  <c r="V1253" i="1" s="1"/>
  <c r="Z1253" i="1" s="1"/>
  <c r="O1253" i="1"/>
  <c r="AD1253" i="1" s="1"/>
  <c r="AE1253" i="1" s="1"/>
  <c r="AN1252" i="1"/>
  <c r="AK1252" i="1"/>
  <c r="AJ1252" i="1"/>
  <c r="X1252" i="1"/>
  <c r="W1252" i="1"/>
  <c r="U1252" i="1"/>
  <c r="V1252" i="1" s="1"/>
  <c r="Z1252" i="1" s="1"/>
  <c r="O1252" i="1"/>
  <c r="AD1252" i="1" s="1"/>
  <c r="AE1252" i="1" s="1"/>
  <c r="AN1251" i="1"/>
  <c r="AK1251" i="1"/>
  <c r="AJ1251" i="1"/>
  <c r="X1251" i="1"/>
  <c r="W1251" i="1"/>
  <c r="U1251" i="1"/>
  <c r="V1251" i="1" s="1"/>
  <c r="Z1251" i="1" s="1"/>
  <c r="O1251" i="1"/>
  <c r="AD1251" i="1" s="1"/>
  <c r="AE1251" i="1" s="1"/>
  <c r="AN1250" i="1"/>
  <c r="AK1250" i="1"/>
  <c r="AJ1250" i="1"/>
  <c r="X1250" i="1"/>
  <c r="W1250" i="1"/>
  <c r="U1250" i="1"/>
  <c r="V1250" i="1" s="1"/>
  <c r="Z1250" i="1" s="1"/>
  <c r="O1250" i="1"/>
  <c r="AD1250" i="1" s="1"/>
  <c r="AE1250" i="1" s="1"/>
  <c r="AN1249" i="1"/>
  <c r="AK1249" i="1"/>
  <c r="AJ1249" i="1"/>
  <c r="X1249" i="1"/>
  <c r="W1249" i="1"/>
  <c r="U1249" i="1"/>
  <c r="V1249" i="1" s="1"/>
  <c r="Z1249" i="1" s="1"/>
  <c r="O1249" i="1"/>
  <c r="AD1249" i="1" s="1"/>
  <c r="AE1249" i="1" s="1"/>
  <c r="AN1248" i="1"/>
  <c r="AK1248" i="1"/>
  <c r="AJ1248" i="1"/>
  <c r="X1248" i="1"/>
  <c r="W1248" i="1"/>
  <c r="U1248" i="1"/>
  <c r="V1248" i="1" s="1"/>
  <c r="Z1248" i="1" s="1"/>
  <c r="O1248" i="1"/>
  <c r="AD1248" i="1" s="1"/>
  <c r="AE1248" i="1" s="1"/>
  <c r="AN1247" i="1"/>
  <c r="AK1247" i="1"/>
  <c r="AJ1247" i="1"/>
  <c r="X1247" i="1"/>
  <c r="W1247" i="1"/>
  <c r="U1247" i="1"/>
  <c r="V1247" i="1" s="1"/>
  <c r="Z1247" i="1" s="1"/>
  <c r="O1247" i="1"/>
  <c r="AD1247" i="1" s="1"/>
  <c r="AE1247" i="1" s="1"/>
  <c r="AN1246" i="1"/>
  <c r="AK1246" i="1"/>
  <c r="AJ1246" i="1"/>
  <c r="X1246" i="1"/>
  <c r="W1246" i="1"/>
  <c r="U1246" i="1"/>
  <c r="V1246" i="1" s="1"/>
  <c r="Z1246" i="1" s="1"/>
  <c r="O1246" i="1"/>
  <c r="AD1246" i="1" s="1"/>
  <c r="AE1246" i="1" s="1"/>
  <c r="AN1245" i="1"/>
  <c r="AK1245" i="1"/>
  <c r="AJ1245" i="1"/>
  <c r="X1245" i="1"/>
  <c r="W1245" i="1"/>
  <c r="U1245" i="1"/>
  <c r="V1245" i="1" s="1"/>
  <c r="Z1245" i="1" s="1"/>
  <c r="O1245" i="1"/>
  <c r="AD1245" i="1" s="1"/>
  <c r="AE1245" i="1" s="1"/>
  <c r="AN1244" i="1"/>
  <c r="AK1244" i="1"/>
  <c r="AJ1244" i="1"/>
  <c r="X1244" i="1"/>
  <c r="W1244" i="1"/>
  <c r="U1244" i="1"/>
  <c r="V1244" i="1" s="1"/>
  <c r="Z1244" i="1" s="1"/>
  <c r="O1244" i="1"/>
  <c r="AD1244" i="1" s="1"/>
  <c r="AE1244" i="1" s="1"/>
  <c r="AN1243" i="1"/>
  <c r="AK1243" i="1"/>
  <c r="AJ1243" i="1"/>
  <c r="X1243" i="1"/>
  <c r="W1243" i="1"/>
  <c r="U1243" i="1"/>
  <c r="V1243" i="1" s="1"/>
  <c r="Z1243" i="1" s="1"/>
  <c r="O1243" i="1"/>
  <c r="AD1243" i="1" s="1"/>
  <c r="AE1243" i="1" s="1"/>
  <c r="AN1242" i="1"/>
  <c r="AK1242" i="1"/>
  <c r="AJ1242" i="1"/>
  <c r="X1242" i="1"/>
  <c r="W1242" i="1"/>
  <c r="U1242" i="1"/>
  <c r="V1242" i="1" s="1"/>
  <c r="Z1242" i="1" s="1"/>
  <c r="O1242" i="1"/>
  <c r="AD1242" i="1" s="1"/>
  <c r="AE1242" i="1" s="1"/>
  <c r="AN1241" i="1"/>
  <c r="AK1241" i="1"/>
  <c r="AJ1241" i="1"/>
  <c r="X1241" i="1"/>
  <c r="W1241" i="1"/>
  <c r="U1241" i="1"/>
  <c r="V1241" i="1" s="1"/>
  <c r="Z1241" i="1" s="1"/>
  <c r="O1241" i="1"/>
  <c r="AD1241" i="1" s="1"/>
  <c r="AE1241" i="1" s="1"/>
  <c r="AN1240" i="1"/>
  <c r="AK1240" i="1"/>
  <c r="AJ1240" i="1"/>
  <c r="X1240" i="1"/>
  <c r="W1240" i="1"/>
  <c r="U1240" i="1"/>
  <c r="V1240" i="1" s="1"/>
  <c r="Z1240" i="1" s="1"/>
  <c r="O1240" i="1"/>
  <c r="AD1240" i="1" s="1"/>
  <c r="AE1240" i="1" s="1"/>
  <c r="AN1239" i="1"/>
  <c r="AK1239" i="1"/>
  <c r="AJ1239" i="1"/>
  <c r="X1239" i="1"/>
  <c r="W1239" i="1"/>
  <c r="U1239" i="1"/>
  <c r="V1239" i="1" s="1"/>
  <c r="Z1239" i="1" s="1"/>
  <c r="O1239" i="1"/>
  <c r="AD1239" i="1" s="1"/>
  <c r="AE1239" i="1" s="1"/>
  <c r="AN1238" i="1"/>
  <c r="AK1238" i="1"/>
  <c r="AJ1238" i="1"/>
  <c r="X1238" i="1"/>
  <c r="W1238" i="1"/>
  <c r="U1238" i="1"/>
  <c r="V1238" i="1" s="1"/>
  <c r="Z1238" i="1" s="1"/>
  <c r="O1238" i="1"/>
  <c r="AD1238" i="1" s="1"/>
  <c r="AE1238" i="1" s="1"/>
  <c r="AN1237" i="1"/>
  <c r="AK1237" i="1"/>
  <c r="AJ1237" i="1"/>
  <c r="X1237" i="1"/>
  <c r="W1237" i="1"/>
  <c r="U1237" i="1"/>
  <c r="V1237" i="1" s="1"/>
  <c r="Z1237" i="1" s="1"/>
  <c r="O1237" i="1"/>
  <c r="AD1237" i="1" s="1"/>
  <c r="AE1237" i="1" s="1"/>
  <c r="AN1236" i="1"/>
  <c r="AK1236" i="1"/>
  <c r="AJ1236" i="1"/>
  <c r="X1236" i="1"/>
  <c r="W1236" i="1"/>
  <c r="U1236" i="1"/>
  <c r="V1236" i="1" s="1"/>
  <c r="Z1236" i="1" s="1"/>
  <c r="O1236" i="1"/>
  <c r="AD1236" i="1" s="1"/>
  <c r="AE1236" i="1" s="1"/>
  <c r="AN1235" i="1"/>
  <c r="AK1235" i="1"/>
  <c r="AJ1235" i="1"/>
  <c r="X1235" i="1"/>
  <c r="W1235" i="1"/>
  <c r="U1235" i="1"/>
  <c r="V1235" i="1" s="1"/>
  <c r="Z1235" i="1" s="1"/>
  <c r="O1235" i="1"/>
  <c r="AD1235" i="1" s="1"/>
  <c r="AE1235" i="1" s="1"/>
  <c r="AN1234" i="1"/>
  <c r="AK1234" i="1"/>
  <c r="AJ1234" i="1"/>
  <c r="X1234" i="1"/>
  <c r="W1234" i="1"/>
  <c r="U1234" i="1"/>
  <c r="V1234" i="1" s="1"/>
  <c r="Z1234" i="1" s="1"/>
  <c r="O1234" i="1"/>
  <c r="AD1234" i="1" s="1"/>
  <c r="AE1234" i="1" s="1"/>
  <c r="AN1233" i="1"/>
  <c r="AK1233" i="1"/>
  <c r="AJ1233" i="1"/>
  <c r="X1233" i="1"/>
  <c r="W1233" i="1"/>
  <c r="U1233" i="1"/>
  <c r="V1233" i="1" s="1"/>
  <c r="Z1233" i="1" s="1"/>
  <c r="O1233" i="1"/>
  <c r="AD1233" i="1" s="1"/>
  <c r="AE1233" i="1" s="1"/>
  <c r="AN1232" i="1"/>
  <c r="AK1232" i="1"/>
  <c r="AJ1232" i="1"/>
  <c r="X1232" i="1"/>
  <c r="W1232" i="1"/>
  <c r="U1232" i="1"/>
  <c r="V1232" i="1" s="1"/>
  <c r="Z1232" i="1" s="1"/>
  <c r="O1232" i="1"/>
  <c r="AD1232" i="1" s="1"/>
  <c r="AE1232" i="1" s="1"/>
  <c r="AN1231" i="1"/>
  <c r="AK1231" i="1"/>
  <c r="AJ1231" i="1"/>
  <c r="X1231" i="1"/>
  <c r="W1231" i="1"/>
  <c r="U1231" i="1"/>
  <c r="V1231" i="1" s="1"/>
  <c r="Z1231" i="1" s="1"/>
  <c r="O1231" i="1"/>
  <c r="AD1231" i="1" s="1"/>
  <c r="AE1231" i="1" s="1"/>
  <c r="AN1230" i="1"/>
  <c r="AK1230" i="1"/>
  <c r="AJ1230" i="1"/>
  <c r="X1230" i="1"/>
  <c r="W1230" i="1"/>
  <c r="U1230" i="1"/>
  <c r="V1230" i="1" s="1"/>
  <c r="Z1230" i="1" s="1"/>
  <c r="O1230" i="1"/>
  <c r="AD1230" i="1" s="1"/>
  <c r="AE1230" i="1" s="1"/>
  <c r="AN1229" i="1"/>
  <c r="AK1229" i="1"/>
  <c r="AJ1229" i="1"/>
  <c r="X1229" i="1"/>
  <c r="W1229" i="1"/>
  <c r="U1229" i="1"/>
  <c r="V1229" i="1" s="1"/>
  <c r="Z1229" i="1" s="1"/>
  <c r="O1229" i="1"/>
  <c r="AD1229" i="1" s="1"/>
  <c r="AE1229" i="1" s="1"/>
  <c r="AN1228" i="1"/>
  <c r="AK1228" i="1"/>
  <c r="AJ1228" i="1"/>
  <c r="X1228" i="1"/>
  <c r="W1228" i="1"/>
  <c r="U1228" i="1"/>
  <c r="V1228" i="1" s="1"/>
  <c r="Z1228" i="1" s="1"/>
  <c r="O1228" i="1"/>
  <c r="AD1228" i="1" s="1"/>
  <c r="AE1228" i="1" s="1"/>
  <c r="AN1227" i="1"/>
  <c r="AK1227" i="1"/>
  <c r="AJ1227" i="1"/>
  <c r="X1227" i="1"/>
  <c r="W1227" i="1"/>
  <c r="U1227" i="1"/>
  <c r="V1227" i="1" s="1"/>
  <c r="Z1227" i="1" s="1"/>
  <c r="O1227" i="1"/>
  <c r="AD1227" i="1" s="1"/>
  <c r="AE1227" i="1" s="1"/>
  <c r="AN1226" i="1"/>
  <c r="AK1226" i="1"/>
  <c r="AJ1226" i="1"/>
  <c r="X1226" i="1"/>
  <c r="W1226" i="1"/>
  <c r="U1226" i="1"/>
  <c r="V1226" i="1" s="1"/>
  <c r="Z1226" i="1" s="1"/>
  <c r="O1226" i="1"/>
  <c r="AD1226" i="1" s="1"/>
  <c r="AE1226" i="1" s="1"/>
  <c r="AN1225" i="1"/>
  <c r="AK1225" i="1"/>
  <c r="AJ1225" i="1"/>
  <c r="X1225" i="1"/>
  <c r="W1225" i="1"/>
  <c r="U1225" i="1"/>
  <c r="V1225" i="1" s="1"/>
  <c r="Z1225" i="1" s="1"/>
  <c r="O1225" i="1"/>
  <c r="AD1225" i="1" s="1"/>
  <c r="AE1225" i="1" s="1"/>
  <c r="AN1224" i="1"/>
  <c r="AK1224" i="1"/>
  <c r="AJ1224" i="1"/>
  <c r="X1224" i="1"/>
  <c r="W1224" i="1"/>
  <c r="U1224" i="1"/>
  <c r="V1224" i="1" s="1"/>
  <c r="Z1224" i="1" s="1"/>
  <c r="O1224" i="1"/>
  <c r="AD1224" i="1" s="1"/>
  <c r="AE1224" i="1" s="1"/>
  <c r="AN1223" i="1"/>
  <c r="AK1223" i="1"/>
  <c r="AJ1223" i="1"/>
  <c r="X1223" i="1"/>
  <c r="W1223" i="1"/>
  <c r="U1223" i="1"/>
  <c r="V1223" i="1" s="1"/>
  <c r="Z1223" i="1" s="1"/>
  <c r="O1223" i="1"/>
  <c r="AD1223" i="1" s="1"/>
  <c r="AE1223" i="1" s="1"/>
  <c r="AN1222" i="1"/>
  <c r="AK1222" i="1"/>
  <c r="AJ1222" i="1"/>
  <c r="X1222" i="1"/>
  <c r="W1222" i="1"/>
  <c r="U1222" i="1"/>
  <c r="V1222" i="1" s="1"/>
  <c r="Z1222" i="1" s="1"/>
  <c r="O1222" i="1"/>
  <c r="AD1222" i="1" s="1"/>
  <c r="AE1222" i="1" s="1"/>
  <c r="AN1221" i="1"/>
  <c r="AK1221" i="1"/>
  <c r="AJ1221" i="1"/>
  <c r="X1221" i="1"/>
  <c r="W1221" i="1"/>
  <c r="U1221" i="1"/>
  <c r="V1221" i="1" s="1"/>
  <c r="Z1221" i="1" s="1"/>
  <c r="O1221" i="1"/>
  <c r="AD1221" i="1" s="1"/>
  <c r="AE1221" i="1" s="1"/>
  <c r="AN1220" i="1"/>
  <c r="AK1220" i="1"/>
  <c r="AJ1220" i="1"/>
  <c r="X1220" i="1"/>
  <c r="W1220" i="1"/>
  <c r="U1220" i="1"/>
  <c r="V1220" i="1" s="1"/>
  <c r="Z1220" i="1" s="1"/>
  <c r="O1220" i="1"/>
  <c r="AD1220" i="1" s="1"/>
  <c r="AE1220" i="1" s="1"/>
  <c r="AN1219" i="1"/>
  <c r="AK1219" i="1"/>
  <c r="AJ1219" i="1"/>
  <c r="X1219" i="1"/>
  <c r="W1219" i="1"/>
  <c r="U1219" i="1"/>
  <c r="V1219" i="1" s="1"/>
  <c r="Z1219" i="1" s="1"/>
  <c r="O1219" i="1"/>
  <c r="AD1219" i="1" s="1"/>
  <c r="AE1219" i="1" s="1"/>
  <c r="AN1218" i="1"/>
  <c r="AK1218" i="1"/>
  <c r="AJ1218" i="1"/>
  <c r="X1218" i="1"/>
  <c r="W1218" i="1"/>
  <c r="U1218" i="1"/>
  <c r="V1218" i="1" s="1"/>
  <c r="Z1218" i="1" s="1"/>
  <c r="O1218" i="1"/>
  <c r="AD1218" i="1" s="1"/>
  <c r="AE1218" i="1" s="1"/>
  <c r="AN1217" i="1"/>
  <c r="AK1217" i="1"/>
  <c r="AJ1217" i="1"/>
  <c r="X1217" i="1"/>
  <c r="W1217" i="1"/>
  <c r="U1217" i="1"/>
  <c r="V1217" i="1" s="1"/>
  <c r="Z1217" i="1" s="1"/>
  <c r="O1217" i="1"/>
  <c r="AD1217" i="1" s="1"/>
  <c r="AE1217" i="1" s="1"/>
  <c r="AN1216" i="1"/>
  <c r="AK1216" i="1"/>
  <c r="AJ1216" i="1"/>
  <c r="X1216" i="1"/>
  <c r="W1216" i="1"/>
  <c r="U1216" i="1"/>
  <c r="V1216" i="1" s="1"/>
  <c r="Z1216" i="1" s="1"/>
  <c r="O1216" i="1"/>
  <c r="AD1216" i="1" s="1"/>
  <c r="AE1216" i="1" s="1"/>
  <c r="AN1215" i="1"/>
  <c r="AK1215" i="1"/>
  <c r="AJ1215" i="1"/>
  <c r="X1215" i="1"/>
  <c r="W1215" i="1"/>
  <c r="U1215" i="1"/>
  <c r="V1215" i="1" s="1"/>
  <c r="Z1215" i="1" s="1"/>
  <c r="O1215" i="1"/>
  <c r="AD1215" i="1" s="1"/>
  <c r="AE1215" i="1" s="1"/>
  <c r="AN1214" i="1"/>
  <c r="AK1214" i="1"/>
  <c r="AJ1214" i="1"/>
  <c r="X1214" i="1"/>
  <c r="W1214" i="1"/>
  <c r="U1214" i="1"/>
  <c r="V1214" i="1" s="1"/>
  <c r="Z1214" i="1" s="1"/>
  <c r="O1214" i="1"/>
  <c r="AD1214" i="1" s="1"/>
  <c r="AE1214" i="1" s="1"/>
  <c r="AN1213" i="1"/>
  <c r="AK1213" i="1"/>
  <c r="AJ1213" i="1"/>
  <c r="X1213" i="1"/>
  <c r="W1213" i="1"/>
  <c r="U1213" i="1"/>
  <c r="V1213" i="1" s="1"/>
  <c r="Z1213" i="1" s="1"/>
  <c r="O1213" i="1"/>
  <c r="AD1213" i="1" s="1"/>
  <c r="AE1213" i="1" s="1"/>
  <c r="AN1212" i="1"/>
  <c r="AK1212" i="1"/>
  <c r="AJ1212" i="1"/>
  <c r="X1212" i="1"/>
  <c r="W1212" i="1"/>
  <c r="U1212" i="1"/>
  <c r="V1212" i="1" s="1"/>
  <c r="Z1212" i="1" s="1"/>
  <c r="O1212" i="1"/>
  <c r="AD1212" i="1" s="1"/>
  <c r="AE1212" i="1" s="1"/>
  <c r="AN1211" i="1"/>
  <c r="AK1211" i="1"/>
  <c r="AJ1211" i="1"/>
  <c r="X1211" i="1"/>
  <c r="W1211" i="1"/>
  <c r="U1211" i="1"/>
  <c r="V1211" i="1" s="1"/>
  <c r="Z1211" i="1" s="1"/>
  <c r="O1211" i="1"/>
  <c r="AD1211" i="1" s="1"/>
  <c r="AE1211" i="1" s="1"/>
  <c r="AN1210" i="1"/>
  <c r="AK1210" i="1"/>
  <c r="AJ1210" i="1"/>
  <c r="X1210" i="1"/>
  <c r="W1210" i="1"/>
  <c r="U1210" i="1"/>
  <c r="V1210" i="1" s="1"/>
  <c r="Z1210" i="1" s="1"/>
  <c r="O1210" i="1"/>
  <c r="AD1210" i="1" s="1"/>
  <c r="AE1210" i="1" s="1"/>
  <c r="AN1209" i="1"/>
  <c r="AK1209" i="1"/>
  <c r="AJ1209" i="1"/>
  <c r="X1209" i="1"/>
  <c r="W1209" i="1"/>
  <c r="U1209" i="1"/>
  <c r="V1209" i="1" s="1"/>
  <c r="Z1209" i="1" s="1"/>
  <c r="O1209" i="1"/>
  <c r="AD1209" i="1" s="1"/>
  <c r="AE1209" i="1" s="1"/>
  <c r="AN1208" i="1"/>
  <c r="AK1208" i="1"/>
  <c r="AJ1208" i="1"/>
  <c r="X1208" i="1"/>
  <c r="W1208" i="1"/>
  <c r="U1208" i="1"/>
  <c r="V1208" i="1" s="1"/>
  <c r="Z1208" i="1" s="1"/>
  <c r="O1208" i="1"/>
  <c r="AD1208" i="1" s="1"/>
  <c r="AE1208" i="1" s="1"/>
  <c r="AN1207" i="1"/>
  <c r="AK1207" i="1"/>
  <c r="AJ1207" i="1"/>
  <c r="X1207" i="1"/>
  <c r="W1207" i="1"/>
  <c r="U1207" i="1"/>
  <c r="V1207" i="1" s="1"/>
  <c r="Z1207" i="1" s="1"/>
  <c r="O1207" i="1"/>
  <c r="AD1207" i="1" s="1"/>
  <c r="AE1207" i="1" s="1"/>
  <c r="AN1206" i="1"/>
  <c r="AK1206" i="1"/>
  <c r="AJ1206" i="1"/>
  <c r="X1206" i="1"/>
  <c r="W1206" i="1"/>
  <c r="U1206" i="1"/>
  <c r="V1206" i="1" s="1"/>
  <c r="Z1206" i="1" s="1"/>
  <c r="O1206" i="1"/>
  <c r="AD1206" i="1" s="1"/>
  <c r="AE1206" i="1" s="1"/>
  <c r="AN1205" i="1"/>
  <c r="AK1205" i="1"/>
  <c r="AJ1205" i="1"/>
  <c r="X1205" i="1"/>
  <c r="W1205" i="1"/>
  <c r="U1205" i="1"/>
  <c r="V1205" i="1" s="1"/>
  <c r="Z1205" i="1" s="1"/>
  <c r="O1205" i="1"/>
  <c r="AD1205" i="1" s="1"/>
  <c r="AE1205" i="1" s="1"/>
  <c r="AN1204" i="1"/>
  <c r="AK1204" i="1"/>
  <c r="AJ1204" i="1"/>
  <c r="X1204" i="1"/>
  <c r="W1204" i="1"/>
  <c r="U1204" i="1"/>
  <c r="V1204" i="1" s="1"/>
  <c r="Z1204" i="1" s="1"/>
  <c r="O1204" i="1"/>
  <c r="AD1204" i="1" s="1"/>
  <c r="AE1204" i="1" s="1"/>
  <c r="AN1203" i="1"/>
  <c r="AK1203" i="1"/>
  <c r="AJ1203" i="1"/>
  <c r="X1203" i="1"/>
  <c r="W1203" i="1"/>
  <c r="U1203" i="1"/>
  <c r="V1203" i="1" s="1"/>
  <c r="Z1203" i="1" s="1"/>
  <c r="O1203" i="1"/>
  <c r="AD1203" i="1" s="1"/>
  <c r="AE1203" i="1" s="1"/>
  <c r="AN1202" i="1"/>
  <c r="AK1202" i="1"/>
  <c r="AJ1202" i="1"/>
  <c r="X1202" i="1"/>
  <c r="W1202" i="1"/>
  <c r="U1202" i="1"/>
  <c r="V1202" i="1" s="1"/>
  <c r="Z1202" i="1" s="1"/>
  <c r="O1202" i="1"/>
  <c r="AD1202" i="1" s="1"/>
  <c r="AE1202" i="1" s="1"/>
  <c r="AN1201" i="1"/>
  <c r="AK1201" i="1"/>
  <c r="AJ1201" i="1"/>
  <c r="X1201" i="1"/>
  <c r="W1201" i="1"/>
  <c r="U1201" i="1"/>
  <c r="V1201" i="1" s="1"/>
  <c r="Z1201" i="1" s="1"/>
  <c r="O1201" i="1"/>
  <c r="AD1201" i="1" s="1"/>
  <c r="AE1201" i="1" s="1"/>
  <c r="AN1200" i="1"/>
  <c r="AK1200" i="1"/>
  <c r="AJ1200" i="1"/>
  <c r="X1200" i="1"/>
  <c r="W1200" i="1"/>
  <c r="U1200" i="1"/>
  <c r="V1200" i="1" s="1"/>
  <c r="Z1200" i="1" s="1"/>
  <c r="O1200" i="1"/>
  <c r="AD1200" i="1" s="1"/>
  <c r="AE1200" i="1" s="1"/>
  <c r="AN1199" i="1"/>
  <c r="AK1199" i="1"/>
  <c r="AJ1199" i="1"/>
  <c r="X1199" i="1"/>
  <c r="W1199" i="1"/>
  <c r="U1199" i="1"/>
  <c r="V1199" i="1" s="1"/>
  <c r="Z1199" i="1" s="1"/>
  <c r="O1199" i="1"/>
  <c r="AD1199" i="1" s="1"/>
  <c r="AE1199" i="1" s="1"/>
  <c r="AN1198" i="1"/>
  <c r="AK1198" i="1"/>
  <c r="AJ1198" i="1"/>
  <c r="X1198" i="1"/>
  <c r="W1198" i="1"/>
  <c r="U1198" i="1"/>
  <c r="V1198" i="1" s="1"/>
  <c r="Z1198" i="1" s="1"/>
  <c r="O1198" i="1"/>
  <c r="AD1198" i="1" s="1"/>
  <c r="AE1198" i="1" s="1"/>
  <c r="AN1197" i="1"/>
  <c r="AK1197" i="1"/>
  <c r="AJ1197" i="1"/>
  <c r="X1197" i="1"/>
  <c r="W1197" i="1"/>
  <c r="U1197" i="1"/>
  <c r="V1197" i="1" s="1"/>
  <c r="Z1197" i="1" s="1"/>
  <c r="O1197" i="1"/>
  <c r="AD1197" i="1" s="1"/>
  <c r="AE1197" i="1" s="1"/>
  <c r="AN1196" i="1"/>
  <c r="AK1196" i="1"/>
  <c r="AJ1196" i="1"/>
  <c r="X1196" i="1"/>
  <c r="W1196" i="1"/>
  <c r="U1196" i="1"/>
  <c r="V1196" i="1" s="1"/>
  <c r="Z1196" i="1" s="1"/>
  <c r="O1196" i="1"/>
  <c r="AD1196" i="1" s="1"/>
  <c r="AE1196" i="1" s="1"/>
  <c r="AN1195" i="1"/>
  <c r="AK1195" i="1"/>
  <c r="AJ1195" i="1"/>
  <c r="X1195" i="1"/>
  <c r="W1195" i="1"/>
  <c r="U1195" i="1"/>
  <c r="V1195" i="1" s="1"/>
  <c r="Z1195" i="1" s="1"/>
  <c r="O1195" i="1"/>
  <c r="AD1195" i="1" s="1"/>
  <c r="AE1195" i="1" s="1"/>
  <c r="AN1194" i="1"/>
  <c r="AK1194" i="1"/>
  <c r="AJ1194" i="1"/>
  <c r="X1194" i="1"/>
  <c r="W1194" i="1"/>
  <c r="U1194" i="1"/>
  <c r="V1194" i="1" s="1"/>
  <c r="Z1194" i="1" s="1"/>
  <c r="O1194" i="1"/>
  <c r="AD1194" i="1" s="1"/>
  <c r="AE1194" i="1" s="1"/>
  <c r="AN1193" i="1"/>
  <c r="AK1193" i="1"/>
  <c r="AJ1193" i="1"/>
  <c r="X1193" i="1"/>
  <c r="W1193" i="1"/>
  <c r="U1193" i="1"/>
  <c r="V1193" i="1" s="1"/>
  <c r="Z1193" i="1" s="1"/>
  <c r="O1193" i="1"/>
  <c r="AD1193" i="1" s="1"/>
  <c r="AE1193" i="1" s="1"/>
  <c r="AN1192" i="1"/>
  <c r="AK1192" i="1"/>
  <c r="AJ1192" i="1"/>
  <c r="X1192" i="1"/>
  <c r="W1192" i="1"/>
  <c r="U1192" i="1"/>
  <c r="V1192" i="1" s="1"/>
  <c r="Z1192" i="1" s="1"/>
  <c r="O1192" i="1"/>
  <c r="AD1192" i="1" s="1"/>
  <c r="AE1192" i="1" s="1"/>
  <c r="AN1191" i="1"/>
  <c r="AK1191" i="1"/>
  <c r="AJ1191" i="1"/>
  <c r="X1191" i="1"/>
  <c r="W1191" i="1"/>
  <c r="U1191" i="1"/>
  <c r="V1191" i="1" s="1"/>
  <c r="Z1191" i="1" s="1"/>
  <c r="O1191" i="1"/>
  <c r="AD1191" i="1" s="1"/>
  <c r="AE1191" i="1" s="1"/>
  <c r="AN1190" i="1"/>
  <c r="AK1190" i="1"/>
  <c r="AJ1190" i="1"/>
  <c r="X1190" i="1"/>
  <c r="W1190" i="1"/>
  <c r="U1190" i="1"/>
  <c r="V1190" i="1" s="1"/>
  <c r="Z1190" i="1" s="1"/>
  <c r="O1190" i="1"/>
  <c r="AD1190" i="1" s="1"/>
  <c r="AE1190" i="1" s="1"/>
  <c r="AN1189" i="1"/>
  <c r="AK1189" i="1"/>
  <c r="AJ1189" i="1"/>
  <c r="X1189" i="1"/>
  <c r="W1189" i="1"/>
  <c r="U1189" i="1"/>
  <c r="V1189" i="1" s="1"/>
  <c r="Z1189" i="1" s="1"/>
  <c r="O1189" i="1"/>
  <c r="AD1189" i="1" s="1"/>
  <c r="AE1189" i="1" s="1"/>
  <c r="AN1188" i="1"/>
  <c r="AK1188" i="1"/>
  <c r="AJ1188" i="1"/>
  <c r="X1188" i="1"/>
  <c r="W1188" i="1"/>
  <c r="U1188" i="1"/>
  <c r="V1188" i="1" s="1"/>
  <c r="Z1188" i="1" s="1"/>
  <c r="O1188" i="1"/>
  <c r="AD1188" i="1" s="1"/>
  <c r="AE1188" i="1" s="1"/>
  <c r="AN1187" i="1"/>
  <c r="AK1187" i="1"/>
  <c r="AJ1187" i="1"/>
  <c r="X1187" i="1"/>
  <c r="W1187" i="1"/>
  <c r="U1187" i="1"/>
  <c r="V1187" i="1" s="1"/>
  <c r="Z1187" i="1" s="1"/>
  <c r="O1187" i="1"/>
  <c r="AD1187" i="1" s="1"/>
  <c r="AE1187" i="1" s="1"/>
  <c r="AN1186" i="1"/>
  <c r="AK1186" i="1"/>
  <c r="AJ1186" i="1"/>
  <c r="X1186" i="1"/>
  <c r="W1186" i="1"/>
  <c r="U1186" i="1"/>
  <c r="V1186" i="1" s="1"/>
  <c r="Z1186" i="1" s="1"/>
  <c r="O1186" i="1"/>
  <c r="AD1186" i="1" s="1"/>
  <c r="AE1186" i="1" s="1"/>
  <c r="AN1185" i="1"/>
  <c r="AK1185" i="1"/>
  <c r="AJ1185" i="1"/>
  <c r="X1185" i="1"/>
  <c r="W1185" i="1"/>
  <c r="U1185" i="1"/>
  <c r="V1185" i="1" s="1"/>
  <c r="Z1185" i="1" s="1"/>
  <c r="O1185" i="1"/>
  <c r="AD1185" i="1" s="1"/>
  <c r="AE1185" i="1" s="1"/>
  <c r="AN1184" i="1"/>
  <c r="AK1184" i="1"/>
  <c r="AJ1184" i="1"/>
  <c r="X1184" i="1"/>
  <c r="W1184" i="1"/>
  <c r="U1184" i="1"/>
  <c r="V1184" i="1" s="1"/>
  <c r="Z1184" i="1" s="1"/>
  <c r="O1184" i="1"/>
  <c r="AD1184" i="1" s="1"/>
  <c r="AE1184" i="1" s="1"/>
  <c r="AN1183" i="1"/>
  <c r="AK1183" i="1"/>
  <c r="AJ1183" i="1"/>
  <c r="X1183" i="1"/>
  <c r="W1183" i="1"/>
  <c r="U1183" i="1"/>
  <c r="V1183" i="1" s="1"/>
  <c r="Z1183" i="1" s="1"/>
  <c r="O1183" i="1"/>
  <c r="AD1183" i="1" s="1"/>
  <c r="AE1183" i="1" s="1"/>
  <c r="AN1182" i="1"/>
  <c r="AK1182" i="1"/>
  <c r="AJ1182" i="1"/>
  <c r="X1182" i="1"/>
  <c r="W1182" i="1"/>
  <c r="U1182" i="1"/>
  <c r="V1182" i="1" s="1"/>
  <c r="Z1182" i="1" s="1"/>
  <c r="O1182" i="1"/>
  <c r="AD1182" i="1" s="1"/>
  <c r="AE1182" i="1" s="1"/>
  <c r="AN1181" i="1"/>
  <c r="AK1181" i="1"/>
  <c r="AJ1181" i="1"/>
  <c r="X1181" i="1"/>
  <c r="W1181" i="1"/>
  <c r="U1181" i="1"/>
  <c r="V1181" i="1" s="1"/>
  <c r="Z1181" i="1" s="1"/>
  <c r="O1181" i="1"/>
  <c r="AD1181" i="1" s="1"/>
  <c r="AE1181" i="1" s="1"/>
  <c r="AN1180" i="1"/>
  <c r="AK1180" i="1"/>
  <c r="AJ1180" i="1"/>
  <c r="X1180" i="1"/>
  <c r="W1180" i="1"/>
  <c r="U1180" i="1"/>
  <c r="V1180" i="1" s="1"/>
  <c r="Z1180" i="1" s="1"/>
  <c r="O1180" i="1"/>
  <c r="AD1180" i="1" s="1"/>
  <c r="AE1180" i="1" s="1"/>
  <c r="AN1179" i="1"/>
  <c r="AK1179" i="1"/>
  <c r="AJ1179" i="1"/>
  <c r="X1179" i="1"/>
  <c r="W1179" i="1"/>
  <c r="U1179" i="1"/>
  <c r="V1179" i="1" s="1"/>
  <c r="Z1179" i="1" s="1"/>
  <c r="O1179" i="1"/>
  <c r="AD1179" i="1" s="1"/>
  <c r="AE1179" i="1" s="1"/>
  <c r="AN1178" i="1"/>
  <c r="AK1178" i="1"/>
  <c r="AJ1178" i="1"/>
  <c r="X1178" i="1"/>
  <c r="W1178" i="1"/>
  <c r="U1178" i="1"/>
  <c r="V1178" i="1" s="1"/>
  <c r="Z1178" i="1" s="1"/>
  <c r="O1178" i="1"/>
  <c r="AD1178" i="1" s="1"/>
  <c r="AE1178" i="1" s="1"/>
  <c r="AN1177" i="1"/>
  <c r="AK1177" i="1"/>
  <c r="AJ1177" i="1"/>
  <c r="X1177" i="1"/>
  <c r="W1177" i="1"/>
  <c r="U1177" i="1"/>
  <c r="V1177" i="1" s="1"/>
  <c r="Z1177" i="1" s="1"/>
  <c r="O1177" i="1"/>
  <c r="AD1177" i="1" s="1"/>
  <c r="AE1177" i="1" s="1"/>
  <c r="AN1176" i="1"/>
  <c r="AK1176" i="1"/>
  <c r="AJ1176" i="1"/>
  <c r="X1176" i="1"/>
  <c r="W1176" i="1"/>
  <c r="U1176" i="1"/>
  <c r="V1176" i="1" s="1"/>
  <c r="Z1176" i="1" s="1"/>
  <c r="O1176" i="1"/>
  <c r="AD1176" i="1" s="1"/>
  <c r="AE1176" i="1" s="1"/>
  <c r="AN1175" i="1"/>
  <c r="AK1175" i="1"/>
  <c r="AJ1175" i="1"/>
  <c r="X1175" i="1"/>
  <c r="W1175" i="1"/>
  <c r="U1175" i="1"/>
  <c r="V1175" i="1" s="1"/>
  <c r="Z1175" i="1" s="1"/>
  <c r="O1175" i="1"/>
  <c r="AD1175" i="1" s="1"/>
  <c r="AE1175" i="1" s="1"/>
  <c r="AN1174" i="1"/>
  <c r="AK1174" i="1"/>
  <c r="AJ1174" i="1"/>
  <c r="X1174" i="1"/>
  <c r="W1174" i="1"/>
  <c r="U1174" i="1"/>
  <c r="V1174" i="1" s="1"/>
  <c r="Z1174" i="1" s="1"/>
  <c r="O1174" i="1"/>
  <c r="AD1174" i="1" s="1"/>
  <c r="AE1174" i="1" s="1"/>
  <c r="AN1173" i="1"/>
  <c r="AK1173" i="1"/>
  <c r="AJ1173" i="1"/>
  <c r="X1173" i="1"/>
  <c r="W1173" i="1"/>
  <c r="U1173" i="1"/>
  <c r="V1173" i="1" s="1"/>
  <c r="Z1173" i="1" s="1"/>
  <c r="O1173" i="1"/>
  <c r="AD1173" i="1" s="1"/>
  <c r="AE1173" i="1" s="1"/>
  <c r="AN1172" i="1"/>
  <c r="AK1172" i="1"/>
  <c r="AJ1172" i="1"/>
  <c r="X1172" i="1"/>
  <c r="W1172" i="1"/>
  <c r="U1172" i="1"/>
  <c r="V1172" i="1" s="1"/>
  <c r="Z1172" i="1" s="1"/>
  <c r="O1172" i="1"/>
  <c r="AD1172" i="1" s="1"/>
  <c r="AE1172" i="1" s="1"/>
  <c r="AN1171" i="1"/>
  <c r="AK1171" i="1"/>
  <c r="AJ1171" i="1"/>
  <c r="X1171" i="1"/>
  <c r="W1171" i="1"/>
  <c r="U1171" i="1"/>
  <c r="V1171" i="1" s="1"/>
  <c r="Z1171" i="1" s="1"/>
  <c r="O1171" i="1"/>
  <c r="AD1171" i="1" s="1"/>
  <c r="AE1171" i="1" s="1"/>
  <c r="AN1170" i="1"/>
  <c r="AK1170" i="1"/>
  <c r="AJ1170" i="1"/>
  <c r="X1170" i="1"/>
  <c r="W1170" i="1"/>
  <c r="U1170" i="1"/>
  <c r="V1170" i="1" s="1"/>
  <c r="Z1170" i="1" s="1"/>
  <c r="O1170" i="1"/>
  <c r="AD1170" i="1" s="1"/>
  <c r="AE1170" i="1" s="1"/>
  <c r="AN1169" i="1"/>
  <c r="AK1169" i="1"/>
  <c r="AJ1169" i="1"/>
  <c r="X1169" i="1"/>
  <c r="W1169" i="1"/>
  <c r="U1169" i="1"/>
  <c r="V1169" i="1" s="1"/>
  <c r="Z1169" i="1" s="1"/>
  <c r="O1169" i="1"/>
  <c r="AD1169" i="1" s="1"/>
  <c r="AE1169" i="1" s="1"/>
  <c r="AN1168" i="1"/>
  <c r="AK1168" i="1"/>
  <c r="AJ1168" i="1"/>
  <c r="X1168" i="1"/>
  <c r="W1168" i="1"/>
  <c r="U1168" i="1"/>
  <c r="V1168" i="1" s="1"/>
  <c r="Z1168" i="1" s="1"/>
  <c r="O1168" i="1"/>
  <c r="AD1168" i="1" s="1"/>
  <c r="AE1168" i="1" s="1"/>
  <c r="AN1167" i="1"/>
  <c r="AK1167" i="1"/>
  <c r="AJ1167" i="1"/>
  <c r="X1167" i="1"/>
  <c r="W1167" i="1"/>
  <c r="U1167" i="1"/>
  <c r="V1167" i="1" s="1"/>
  <c r="Z1167" i="1" s="1"/>
  <c r="O1167" i="1"/>
  <c r="AD1167" i="1" s="1"/>
  <c r="AE1167" i="1" s="1"/>
  <c r="AN1166" i="1"/>
  <c r="AK1166" i="1"/>
  <c r="AJ1166" i="1"/>
  <c r="X1166" i="1"/>
  <c r="W1166" i="1"/>
  <c r="U1166" i="1"/>
  <c r="V1166" i="1" s="1"/>
  <c r="Z1166" i="1" s="1"/>
  <c r="O1166" i="1"/>
  <c r="AD1166" i="1" s="1"/>
  <c r="AE1166" i="1" s="1"/>
  <c r="AN1165" i="1"/>
  <c r="AK1165" i="1"/>
  <c r="AJ1165" i="1"/>
  <c r="X1165" i="1"/>
  <c r="W1165" i="1"/>
  <c r="U1165" i="1"/>
  <c r="V1165" i="1" s="1"/>
  <c r="Z1165" i="1" s="1"/>
  <c r="O1165" i="1"/>
  <c r="AD1165" i="1" s="1"/>
  <c r="AE1165" i="1" s="1"/>
  <c r="AN1164" i="1"/>
  <c r="AK1164" i="1"/>
  <c r="AJ1164" i="1"/>
  <c r="X1164" i="1"/>
  <c r="W1164" i="1"/>
  <c r="U1164" i="1"/>
  <c r="V1164" i="1" s="1"/>
  <c r="Z1164" i="1" s="1"/>
  <c r="O1164" i="1"/>
  <c r="AD1164" i="1" s="1"/>
  <c r="AE1164" i="1" s="1"/>
  <c r="AN1163" i="1"/>
  <c r="AK1163" i="1"/>
  <c r="AJ1163" i="1"/>
  <c r="X1163" i="1"/>
  <c r="W1163" i="1"/>
  <c r="U1163" i="1"/>
  <c r="V1163" i="1" s="1"/>
  <c r="Z1163" i="1" s="1"/>
  <c r="O1163" i="1"/>
  <c r="AD1163" i="1" s="1"/>
  <c r="AE1163" i="1" s="1"/>
  <c r="AN1162" i="1"/>
  <c r="AK1162" i="1"/>
  <c r="AJ1162" i="1"/>
  <c r="X1162" i="1"/>
  <c r="W1162" i="1"/>
  <c r="U1162" i="1"/>
  <c r="V1162" i="1" s="1"/>
  <c r="Z1162" i="1" s="1"/>
  <c r="O1162" i="1"/>
  <c r="AD1162" i="1" s="1"/>
  <c r="AE1162" i="1" s="1"/>
  <c r="AN1161" i="1"/>
  <c r="AK1161" i="1"/>
  <c r="AJ1161" i="1"/>
  <c r="X1161" i="1"/>
  <c r="W1161" i="1"/>
  <c r="U1161" i="1"/>
  <c r="V1161" i="1" s="1"/>
  <c r="Z1161" i="1" s="1"/>
  <c r="O1161" i="1"/>
  <c r="AD1161" i="1" s="1"/>
  <c r="AE1161" i="1" s="1"/>
  <c r="AN1160" i="1"/>
  <c r="AK1160" i="1"/>
  <c r="AJ1160" i="1"/>
  <c r="X1160" i="1"/>
  <c r="W1160" i="1"/>
  <c r="U1160" i="1"/>
  <c r="V1160" i="1" s="1"/>
  <c r="Z1160" i="1" s="1"/>
  <c r="O1160" i="1"/>
  <c r="AD1160" i="1" s="1"/>
  <c r="AE1160" i="1" s="1"/>
  <c r="AN1159" i="1"/>
  <c r="AK1159" i="1"/>
  <c r="AJ1159" i="1"/>
  <c r="X1159" i="1"/>
  <c r="W1159" i="1"/>
  <c r="U1159" i="1"/>
  <c r="V1159" i="1" s="1"/>
  <c r="Z1159" i="1" s="1"/>
  <c r="O1159" i="1"/>
  <c r="AD1159" i="1" s="1"/>
  <c r="AE1159" i="1" s="1"/>
  <c r="AN1158" i="1"/>
  <c r="AK1158" i="1"/>
  <c r="AJ1158" i="1"/>
  <c r="X1158" i="1"/>
  <c r="W1158" i="1"/>
  <c r="U1158" i="1"/>
  <c r="V1158" i="1" s="1"/>
  <c r="Z1158" i="1" s="1"/>
  <c r="O1158" i="1"/>
  <c r="AD1158" i="1" s="1"/>
  <c r="AE1158" i="1" s="1"/>
  <c r="AN1157" i="1"/>
  <c r="AK1157" i="1"/>
  <c r="AJ1157" i="1"/>
  <c r="X1157" i="1"/>
  <c r="W1157" i="1"/>
  <c r="U1157" i="1"/>
  <c r="V1157" i="1" s="1"/>
  <c r="Z1157" i="1" s="1"/>
  <c r="O1157" i="1"/>
  <c r="AD1157" i="1" s="1"/>
  <c r="AE1157" i="1" s="1"/>
  <c r="AN1156" i="1"/>
  <c r="AK1156" i="1"/>
  <c r="AJ1156" i="1"/>
  <c r="X1156" i="1"/>
  <c r="W1156" i="1"/>
  <c r="U1156" i="1"/>
  <c r="V1156" i="1" s="1"/>
  <c r="Z1156" i="1" s="1"/>
  <c r="O1156" i="1"/>
  <c r="AD1156" i="1" s="1"/>
  <c r="AE1156" i="1" s="1"/>
  <c r="AN1155" i="1"/>
  <c r="AK1155" i="1"/>
  <c r="AJ1155" i="1"/>
  <c r="X1155" i="1"/>
  <c r="W1155" i="1"/>
  <c r="U1155" i="1"/>
  <c r="V1155" i="1" s="1"/>
  <c r="Z1155" i="1" s="1"/>
  <c r="O1155" i="1"/>
  <c r="AD1155" i="1" s="1"/>
  <c r="AE1155" i="1" s="1"/>
  <c r="AN1154" i="1"/>
  <c r="AK1154" i="1"/>
  <c r="AJ1154" i="1"/>
  <c r="X1154" i="1"/>
  <c r="W1154" i="1"/>
  <c r="U1154" i="1"/>
  <c r="V1154" i="1" s="1"/>
  <c r="Z1154" i="1" s="1"/>
  <c r="O1154" i="1"/>
  <c r="AD1154" i="1" s="1"/>
  <c r="AE1154" i="1" s="1"/>
  <c r="AN1153" i="1"/>
  <c r="AK1153" i="1"/>
  <c r="AJ1153" i="1"/>
  <c r="X1153" i="1"/>
  <c r="W1153" i="1"/>
  <c r="U1153" i="1"/>
  <c r="V1153" i="1" s="1"/>
  <c r="Z1153" i="1" s="1"/>
  <c r="O1153" i="1"/>
  <c r="AD1153" i="1" s="1"/>
  <c r="AE1153" i="1" s="1"/>
  <c r="AN1152" i="1"/>
  <c r="AK1152" i="1"/>
  <c r="AJ1152" i="1"/>
  <c r="X1152" i="1"/>
  <c r="W1152" i="1"/>
  <c r="U1152" i="1"/>
  <c r="V1152" i="1" s="1"/>
  <c r="Z1152" i="1" s="1"/>
  <c r="O1152" i="1"/>
  <c r="AD1152" i="1" s="1"/>
  <c r="AE1152" i="1" s="1"/>
  <c r="AN1151" i="1"/>
  <c r="AK1151" i="1"/>
  <c r="AJ1151" i="1"/>
  <c r="X1151" i="1"/>
  <c r="W1151" i="1"/>
  <c r="U1151" i="1"/>
  <c r="V1151" i="1" s="1"/>
  <c r="Z1151" i="1" s="1"/>
  <c r="O1151" i="1"/>
  <c r="AD1151" i="1" s="1"/>
  <c r="AE1151" i="1" s="1"/>
  <c r="AN1150" i="1"/>
  <c r="AK1150" i="1"/>
  <c r="AJ1150" i="1"/>
  <c r="X1150" i="1"/>
  <c r="W1150" i="1"/>
  <c r="U1150" i="1"/>
  <c r="V1150" i="1" s="1"/>
  <c r="Z1150" i="1" s="1"/>
  <c r="O1150" i="1"/>
  <c r="AD1150" i="1" s="1"/>
  <c r="AE1150" i="1" s="1"/>
  <c r="AN1149" i="1"/>
  <c r="AK1149" i="1"/>
  <c r="AJ1149" i="1"/>
  <c r="X1149" i="1"/>
  <c r="W1149" i="1"/>
  <c r="U1149" i="1"/>
  <c r="V1149" i="1" s="1"/>
  <c r="Z1149" i="1" s="1"/>
  <c r="O1149" i="1"/>
  <c r="AD1149" i="1" s="1"/>
  <c r="AE1149" i="1" s="1"/>
  <c r="AN1148" i="1"/>
  <c r="AK1148" i="1"/>
  <c r="AJ1148" i="1"/>
  <c r="X1148" i="1"/>
  <c r="W1148" i="1"/>
  <c r="U1148" i="1"/>
  <c r="V1148" i="1" s="1"/>
  <c r="Z1148" i="1" s="1"/>
  <c r="O1148" i="1"/>
  <c r="AD1148" i="1" s="1"/>
  <c r="AE1148" i="1" s="1"/>
  <c r="AN1147" i="1"/>
  <c r="AK1147" i="1"/>
  <c r="AJ1147" i="1"/>
  <c r="X1147" i="1"/>
  <c r="W1147" i="1"/>
  <c r="U1147" i="1"/>
  <c r="V1147" i="1" s="1"/>
  <c r="Z1147" i="1" s="1"/>
  <c r="O1147" i="1"/>
  <c r="AD1147" i="1" s="1"/>
  <c r="AE1147" i="1" s="1"/>
  <c r="AN1146" i="1"/>
  <c r="AK1146" i="1"/>
  <c r="AJ1146" i="1"/>
  <c r="X1146" i="1"/>
  <c r="W1146" i="1"/>
  <c r="U1146" i="1"/>
  <c r="V1146" i="1" s="1"/>
  <c r="Z1146" i="1" s="1"/>
  <c r="O1146" i="1"/>
  <c r="AD1146" i="1" s="1"/>
  <c r="AE1146" i="1" s="1"/>
  <c r="AN1145" i="1"/>
  <c r="AK1145" i="1"/>
  <c r="AJ1145" i="1"/>
  <c r="X1145" i="1"/>
  <c r="W1145" i="1"/>
  <c r="U1145" i="1"/>
  <c r="V1145" i="1" s="1"/>
  <c r="Z1145" i="1" s="1"/>
  <c r="O1145" i="1"/>
  <c r="AD1145" i="1" s="1"/>
  <c r="AE1145" i="1" s="1"/>
  <c r="AN1144" i="1"/>
  <c r="AK1144" i="1"/>
  <c r="AJ1144" i="1"/>
  <c r="X1144" i="1"/>
  <c r="W1144" i="1"/>
  <c r="U1144" i="1"/>
  <c r="V1144" i="1" s="1"/>
  <c r="Z1144" i="1" s="1"/>
  <c r="O1144" i="1"/>
  <c r="AD1144" i="1" s="1"/>
  <c r="AE1144" i="1" s="1"/>
  <c r="AN1143" i="1"/>
  <c r="AK1143" i="1"/>
  <c r="AJ1143" i="1"/>
  <c r="X1143" i="1"/>
  <c r="W1143" i="1"/>
  <c r="U1143" i="1"/>
  <c r="V1143" i="1" s="1"/>
  <c r="Z1143" i="1" s="1"/>
  <c r="O1143" i="1"/>
  <c r="AD1143" i="1" s="1"/>
  <c r="AE1143" i="1" s="1"/>
  <c r="AN1142" i="1"/>
  <c r="AK1142" i="1"/>
  <c r="AJ1142" i="1"/>
  <c r="X1142" i="1"/>
  <c r="W1142" i="1"/>
  <c r="U1142" i="1"/>
  <c r="V1142" i="1" s="1"/>
  <c r="Z1142" i="1" s="1"/>
  <c r="O1142" i="1"/>
  <c r="AD1142" i="1" s="1"/>
  <c r="AE1142" i="1" s="1"/>
  <c r="AN1141" i="1"/>
  <c r="AK1141" i="1"/>
  <c r="AJ1141" i="1"/>
  <c r="X1141" i="1"/>
  <c r="W1141" i="1"/>
  <c r="U1141" i="1"/>
  <c r="V1141" i="1" s="1"/>
  <c r="Z1141" i="1" s="1"/>
  <c r="O1141" i="1"/>
  <c r="AD1141" i="1" s="1"/>
  <c r="AE1141" i="1" s="1"/>
  <c r="AN1140" i="1"/>
  <c r="AK1140" i="1"/>
  <c r="AJ1140" i="1"/>
  <c r="X1140" i="1"/>
  <c r="W1140" i="1"/>
  <c r="U1140" i="1"/>
  <c r="V1140" i="1" s="1"/>
  <c r="Z1140" i="1" s="1"/>
  <c r="O1140" i="1"/>
  <c r="AD1140" i="1" s="1"/>
  <c r="AE1140" i="1" s="1"/>
  <c r="AN1139" i="1"/>
  <c r="AK1139" i="1"/>
  <c r="AJ1139" i="1"/>
  <c r="X1139" i="1"/>
  <c r="W1139" i="1"/>
  <c r="U1139" i="1"/>
  <c r="V1139" i="1" s="1"/>
  <c r="Z1139" i="1" s="1"/>
  <c r="O1139" i="1"/>
  <c r="AD1139" i="1" s="1"/>
  <c r="AE1139" i="1" s="1"/>
  <c r="AN1138" i="1"/>
  <c r="AK1138" i="1"/>
  <c r="AJ1138" i="1"/>
  <c r="X1138" i="1"/>
  <c r="W1138" i="1"/>
  <c r="U1138" i="1"/>
  <c r="V1138" i="1" s="1"/>
  <c r="Z1138" i="1" s="1"/>
  <c r="O1138" i="1"/>
  <c r="AD1138" i="1" s="1"/>
  <c r="AE1138" i="1" s="1"/>
  <c r="AN1137" i="1"/>
  <c r="AK1137" i="1"/>
  <c r="AJ1137" i="1"/>
  <c r="X1137" i="1"/>
  <c r="W1137" i="1"/>
  <c r="U1137" i="1"/>
  <c r="V1137" i="1" s="1"/>
  <c r="Z1137" i="1" s="1"/>
  <c r="O1137" i="1"/>
  <c r="AD1137" i="1" s="1"/>
  <c r="AE1137" i="1" s="1"/>
  <c r="AN1136" i="1"/>
  <c r="AK1136" i="1"/>
  <c r="AJ1136" i="1"/>
  <c r="X1136" i="1"/>
  <c r="W1136" i="1"/>
  <c r="U1136" i="1"/>
  <c r="V1136" i="1" s="1"/>
  <c r="Z1136" i="1" s="1"/>
  <c r="O1136" i="1"/>
  <c r="AD1136" i="1" s="1"/>
  <c r="AE1136" i="1" s="1"/>
  <c r="AN1135" i="1"/>
  <c r="AK1135" i="1"/>
  <c r="AJ1135" i="1"/>
  <c r="X1135" i="1"/>
  <c r="W1135" i="1"/>
  <c r="U1135" i="1"/>
  <c r="V1135" i="1" s="1"/>
  <c r="Z1135" i="1" s="1"/>
  <c r="O1135" i="1"/>
  <c r="AD1135" i="1" s="1"/>
  <c r="AE1135" i="1" s="1"/>
  <c r="AN1134" i="1"/>
  <c r="AK1134" i="1"/>
  <c r="AJ1134" i="1"/>
  <c r="X1134" i="1"/>
  <c r="W1134" i="1"/>
  <c r="U1134" i="1"/>
  <c r="V1134" i="1" s="1"/>
  <c r="Z1134" i="1" s="1"/>
  <c r="O1134" i="1"/>
  <c r="AD1134" i="1" s="1"/>
  <c r="AE1134" i="1" s="1"/>
  <c r="AN1133" i="1"/>
  <c r="AK1133" i="1"/>
  <c r="AJ1133" i="1"/>
  <c r="X1133" i="1"/>
  <c r="W1133" i="1"/>
  <c r="U1133" i="1"/>
  <c r="V1133" i="1" s="1"/>
  <c r="Z1133" i="1" s="1"/>
  <c r="O1133" i="1"/>
  <c r="AD1133" i="1" s="1"/>
  <c r="AE1133" i="1" s="1"/>
  <c r="AN1132" i="1"/>
  <c r="AK1132" i="1"/>
  <c r="AJ1132" i="1"/>
  <c r="X1132" i="1"/>
  <c r="W1132" i="1"/>
  <c r="U1132" i="1"/>
  <c r="V1132" i="1" s="1"/>
  <c r="Z1132" i="1" s="1"/>
  <c r="O1132" i="1"/>
  <c r="AD1132" i="1" s="1"/>
  <c r="AE1132" i="1" s="1"/>
  <c r="AN1131" i="1"/>
  <c r="AK1131" i="1"/>
  <c r="AJ1131" i="1"/>
  <c r="X1131" i="1"/>
  <c r="W1131" i="1"/>
  <c r="U1131" i="1"/>
  <c r="V1131" i="1" s="1"/>
  <c r="Z1131" i="1" s="1"/>
  <c r="O1131" i="1"/>
  <c r="AD1131" i="1" s="1"/>
  <c r="AE1131" i="1" s="1"/>
  <c r="AN1130" i="1"/>
  <c r="AK1130" i="1"/>
  <c r="AJ1130" i="1"/>
  <c r="X1130" i="1"/>
  <c r="W1130" i="1"/>
  <c r="U1130" i="1"/>
  <c r="V1130" i="1" s="1"/>
  <c r="Z1130" i="1" s="1"/>
  <c r="O1130" i="1"/>
  <c r="AD1130" i="1" s="1"/>
  <c r="AE1130" i="1" s="1"/>
  <c r="AN1129" i="1"/>
  <c r="AK1129" i="1"/>
  <c r="AJ1129" i="1"/>
  <c r="X1129" i="1"/>
  <c r="W1129" i="1"/>
  <c r="U1129" i="1"/>
  <c r="V1129" i="1" s="1"/>
  <c r="Z1129" i="1" s="1"/>
  <c r="O1129" i="1"/>
  <c r="AD1129" i="1" s="1"/>
  <c r="AE1129" i="1" s="1"/>
  <c r="AN1128" i="1"/>
  <c r="AK1128" i="1"/>
  <c r="AJ1128" i="1"/>
  <c r="X1128" i="1"/>
  <c r="W1128" i="1"/>
  <c r="U1128" i="1"/>
  <c r="V1128" i="1" s="1"/>
  <c r="Z1128" i="1" s="1"/>
  <c r="O1128" i="1"/>
  <c r="AD1128" i="1" s="1"/>
  <c r="AE1128" i="1" s="1"/>
  <c r="AN1127" i="1"/>
  <c r="AK1127" i="1"/>
  <c r="AJ1127" i="1"/>
  <c r="X1127" i="1"/>
  <c r="W1127" i="1"/>
  <c r="U1127" i="1"/>
  <c r="V1127" i="1" s="1"/>
  <c r="Z1127" i="1" s="1"/>
  <c r="O1127" i="1"/>
  <c r="AD1127" i="1" s="1"/>
  <c r="AE1127" i="1" s="1"/>
  <c r="AN1126" i="1"/>
  <c r="AK1126" i="1"/>
  <c r="AJ1126" i="1"/>
  <c r="X1126" i="1"/>
  <c r="W1126" i="1"/>
  <c r="U1126" i="1"/>
  <c r="V1126" i="1" s="1"/>
  <c r="Z1126" i="1" s="1"/>
  <c r="O1126" i="1"/>
  <c r="AD1126" i="1" s="1"/>
  <c r="AE1126" i="1" s="1"/>
  <c r="AN1125" i="1"/>
  <c r="AK1125" i="1"/>
  <c r="AJ1125" i="1"/>
  <c r="X1125" i="1"/>
  <c r="W1125" i="1"/>
  <c r="U1125" i="1"/>
  <c r="V1125" i="1" s="1"/>
  <c r="Z1125" i="1" s="1"/>
  <c r="O1125" i="1"/>
  <c r="AD1125" i="1" s="1"/>
  <c r="AE1125" i="1" s="1"/>
  <c r="AN1124" i="1"/>
  <c r="AK1124" i="1"/>
  <c r="AJ1124" i="1"/>
  <c r="X1124" i="1"/>
  <c r="W1124" i="1"/>
  <c r="U1124" i="1"/>
  <c r="V1124" i="1" s="1"/>
  <c r="Z1124" i="1" s="1"/>
  <c r="O1124" i="1"/>
  <c r="AD1124" i="1" s="1"/>
  <c r="AE1124" i="1" s="1"/>
  <c r="AN1123" i="1"/>
  <c r="AK1123" i="1"/>
  <c r="AJ1123" i="1"/>
  <c r="X1123" i="1"/>
  <c r="W1123" i="1"/>
  <c r="U1123" i="1"/>
  <c r="V1123" i="1" s="1"/>
  <c r="Z1123" i="1" s="1"/>
  <c r="O1123" i="1"/>
  <c r="AD1123" i="1" s="1"/>
  <c r="AE1123" i="1" s="1"/>
  <c r="AN1122" i="1"/>
  <c r="AK1122" i="1"/>
  <c r="AJ1122" i="1"/>
  <c r="X1122" i="1"/>
  <c r="W1122" i="1"/>
  <c r="U1122" i="1"/>
  <c r="V1122" i="1" s="1"/>
  <c r="Z1122" i="1" s="1"/>
  <c r="O1122" i="1"/>
  <c r="AD1122" i="1" s="1"/>
  <c r="AE1122" i="1" s="1"/>
  <c r="AN1121" i="1"/>
  <c r="AK1121" i="1"/>
  <c r="AJ1121" i="1"/>
  <c r="X1121" i="1"/>
  <c r="W1121" i="1"/>
  <c r="U1121" i="1"/>
  <c r="V1121" i="1" s="1"/>
  <c r="Z1121" i="1" s="1"/>
  <c r="O1121" i="1"/>
  <c r="AD1121" i="1" s="1"/>
  <c r="AE1121" i="1" s="1"/>
  <c r="AN1120" i="1"/>
  <c r="AK1120" i="1"/>
  <c r="AJ1120" i="1"/>
  <c r="X1120" i="1"/>
  <c r="W1120" i="1"/>
  <c r="U1120" i="1"/>
  <c r="V1120" i="1" s="1"/>
  <c r="Z1120" i="1" s="1"/>
  <c r="O1120" i="1"/>
  <c r="AD1120" i="1" s="1"/>
  <c r="AE1120" i="1" s="1"/>
  <c r="AN1119" i="1"/>
  <c r="AK1119" i="1"/>
  <c r="AJ1119" i="1"/>
  <c r="X1119" i="1"/>
  <c r="W1119" i="1"/>
  <c r="U1119" i="1"/>
  <c r="V1119" i="1" s="1"/>
  <c r="Z1119" i="1" s="1"/>
  <c r="O1119" i="1"/>
  <c r="AD1119" i="1" s="1"/>
  <c r="AE1119" i="1" s="1"/>
  <c r="AN1118" i="1"/>
  <c r="AK1118" i="1"/>
  <c r="AJ1118" i="1"/>
  <c r="X1118" i="1"/>
  <c r="W1118" i="1"/>
  <c r="U1118" i="1"/>
  <c r="V1118" i="1" s="1"/>
  <c r="Z1118" i="1" s="1"/>
  <c r="O1118" i="1"/>
  <c r="AD1118" i="1" s="1"/>
  <c r="AE1118" i="1" s="1"/>
  <c r="AN1117" i="1"/>
  <c r="AK1117" i="1"/>
  <c r="AJ1117" i="1"/>
  <c r="X1117" i="1"/>
  <c r="W1117" i="1"/>
  <c r="U1117" i="1"/>
  <c r="V1117" i="1" s="1"/>
  <c r="Z1117" i="1" s="1"/>
  <c r="O1117" i="1"/>
  <c r="AD1117" i="1" s="1"/>
  <c r="AE1117" i="1" s="1"/>
  <c r="AN1116" i="1"/>
  <c r="AK1116" i="1"/>
  <c r="AJ1116" i="1"/>
  <c r="X1116" i="1"/>
  <c r="W1116" i="1"/>
  <c r="U1116" i="1"/>
  <c r="V1116" i="1" s="1"/>
  <c r="Z1116" i="1" s="1"/>
  <c r="O1116" i="1"/>
  <c r="AD1116" i="1" s="1"/>
  <c r="AE1116" i="1" s="1"/>
  <c r="AN1115" i="1"/>
  <c r="AK1115" i="1"/>
  <c r="AJ1115" i="1"/>
  <c r="X1115" i="1"/>
  <c r="W1115" i="1"/>
  <c r="U1115" i="1"/>
  <c r="V1115" i="1" s="1"/>
  <c r="Z1115" i="1" s="1"/>
  <c r="O1115" i="1"/>
  <c r="AD1115" i="1" s="1"/>
  <c r="AE1115" i="1" s="1"/>
  <c r="AN1114" i="1"/>
  <c r="AK1114" i="1"/>
  <c r="AJ1114" i="1"/>
  <c r="X1114" i="1"/>
  <c r="W1114" i="1"/>
  <c r="U1114" i="1"/>
  <c r="V1114" i="1" s="1"/>
  <c r="Z1114" i="1" s="1"/>
  <c r="O1114" i="1"/>
  <c r="AD1114" i="1" s="1"/>
  <c r="AE1114" i="1" s="1"/>
  <c r="AN1113" i="1"/>
  <c r="AK1113" i="1"/>
  <c r="AJ1113" i="1"/>
  <c r="X1113" i="1"/>
  <c r="W1113" i="1"/>
  <c r="U1113" i="1"/>
  <c r="V1113" i="1" s="1"/>
  <c r="Z1113" i="1" s="1"/>
  <c r="O1113" i="1"/>
  <c r="AD1113" i="1" s="1"/>
  <c r="AE1113" i="1" s="1"/>
  <c r="AN1112" i="1"/>
  <c r="AK1112" i="1"/>
  <c r="AJ1112" i="1"/>
  <c r="X1112" i="1"/>
  <c r="W1112" i="1"/>
  <c r="U1112" i="1"/>
  <c r="V1112" i="1" s="1"/>
  <c r="Z1112" i="1" s="1"/>
  <c r="O1112" i="1"/>
  <c r="AD1112" i="1" s="1"/>
  <c r="AE1112" i="1" s="1"/>
  <c r="AN1111" i="1"/>
  <c r="AK1111" i="1"/>
  <c r="AJ1111" i="1"/>
  <c r="X1111" i="1"/>
  <c r="W1111" i="1"/>
  <c r="U1111" i="1"/>
  <c r="V1111" i="1" s="1"/>
  <c r="Z1111" i="1" s="1"/>
  <c r="O1111" i="1"/>
  <c r="AD1111" i="1" s="1"/>
  <c r="AE1111" i="1" s="1"/>
  <c r="AN1110" i="1"/>
  <c r="AK1110" i="1"/>
  <c r="AJ1110" i="1"/>
  <c r="X1110" i="1"/>
  <c r="W1110" i="1"/>
  <c r="U1110" i="1"/>
  <c r="V1110" i="1" s="1"/>
  <c r="Z1110" i="1" s="1"/>
  <c r="O1110" i="1"/>
  <c r="AD1110" i="1" s="1"/>
  <c r="AE1110" i="1" s="1"/>
  <c r="AN1109" i="1"/>
  <c r="AK1109" i="1"/>
  <c r="AJ1109" i="1"/>
  <c r="X1109" i="1"/>
  <c r="W1109" i="1"/>
  <c r="U1109" i="1"/>
  <c r="V1109" i="1" s="1"/>
  <c r="Z1109" i="1" s="1"/>
  <c r="O1109" i="1"/>
  <c r="AD1109" i="1" s="1"/>
  <c r="AE1109" i="1" s="1"/>
  <c r="AN1108" i="1"/>
  <c r="AK1108" i="1"/>
  <c r="AJ1108" i="1"/>
  <c r="X1108" i="1"/>
  <c r="W1108" i="1"/>
  <c r="U1108" i="1"/>
  <c r="V1108" i="1" s="1"/>
  <c r="Z1108" i="1" s="1"/>
  <c r="O1108" i="1"/>
  <c r="AD1108" i="1" s="1"/>
  <c r="AE1108" i="1" s="1"/>
  <c r="AN1107" i="1"/>
  <c r="AK1107" i="1"/>
  <c r="AJ1107" i="1"/>
  <c r="X1107" i="1"/>
  <c r="W1107" i="1"/>
  <c r="U1107" i="1"/>
  <c r="V1107" i="1" s="1"/>
  <c r="Z1107" i="1" s="1"/>
  <c r="O1107" i="1"/>
  <c r="AD1107" i="1" s="1"/>
  <c r="AE1107" i="1" s="1"/>
  <c r="AN1106" i="1"/>
  <c r="AK1106" i="1"/>
  <c r="AJ1106" i="1"/>
  <c r="X1106" i="1"/>
  <c r="W1106" i="1"/>
  <c r="U1106" i="1"/>
  <c r="V1106" i="1" s="1"/>
  <c r="Z1106" i="1" s="1"/>
  <c r="O1106" i="1"/>
  <c r="AD1106" i="1" s="1"/>
  <c r="AE1106" i="1" s="1"/>
  <c r="AN1105" i="1"/>
  <c r="AK1105" i="1"/>
  <c r="AJ1105" i="1"/>
  <c r="X1105" i="1"/>
  <c r="W1105" i="1"/>
  <c r="U1105" i="1"/>
  <c r="V1105" i="1" s="1"/>
  <c r="Z1105" i="1" s="1"/>
  <c r="O1105" i="1"/>
  <c r="AD1105" i="1" s="1"/>
  <c r="AE1105" i="1" s="1"/>
  <c r="AN1104" i="1"/>
  <c r="AK1104" i="1"/>
  <c r="AJ1104" i="1"/>
  <c r="X1104" i="1"/>
  <c r="W1104" i="1"/>
  <c r="U1104" i="1"/>
  <c r="V1104" i="1" s="1"/>
  <c r="Z1104" i="1" s="1"/>
  <c r="O1104" i="1"/>
  <c r="AD1104" i="1" s="1"/>
  <c r="AE1104" i="1" s="1"/>
  <c r="AN1103" i="1"/>
  <c r="AK1103" i="1"/>
  <c r="AJ1103" i="1"/>
  <c r="X1103" i="1"/>
  <c r="W1103" i="1"/>
  <c r="U1103" i="1"/>
  <c r="V1103" i="1" s="1"/>
  <c r="Z1103" i="1" s="1"/>
  <c r="O1103" i="1"/>
  <c r="AD1103" i="1" s="1"/>
  <c r="AE1103" i="1" s="1"/>
  <c r="AN1102" i="1"/>
  <c r="AK1102" i="1"/>
  <c r="AJ1102" i="1"/>
  <c r="X1102" i="1"/>
  <c r="W1102" i="1"/>
  <c r="U1102" i="1"/>
  <c r="V1102" i="1" s="1"/>
  <c r="Z1102" i="1" s="1"/>
  <c r="O1102" i="1"/>
  <c r="AD1102" i="1" s="1"/>
  <c r="AE1102" i="1" s="1"/>
  <c r="AN1101" i="1"/>
  <c r="AK1101" i="1"/>
  <c r="AJ1101" i="1"/>
  <c r="X1101" i="1"/>
  <c r="W1101" i="1"/>
  <c r="U1101" i="1"/>
  <c r="V1101" i="1" s="1"/>
  <c r="Z1101" i="1" s="1"/>
  <c r="O1101" i="1"/>
  <c r="AD1101" i="1" s="1"/>
  <c r="AE1101" i="1" s="1"/>
  <c r="AN1100" i="1"/>
  <c r="AK1100" i="1"/>
  <c r="AJ1100" i="1"/>
  <c r="X1100" i="1"/>
  <c r="W1100" i="1"/>
  <c r="U1100" i="1"/>
  <c r="V1100" i="1" s="1"/>
  <c r="Z1100" i="1" s="1"/>
  <c r="O1100" i="1"/>
  <c r="AD1100" i="1" s="1"/>
  <c r="AE1100" i="1" s="1"/>
  <c r="AN1099" i="1"/>
  <c r="AK1099" i="1"/>
  <c r="AJ1099" i="1"/>
  <c r="X1099" i="1"/>
  <c r="W1099" i="1"/>
  <c r="U1099" i="1"/>
  <c r="V1099" i="1" s="1"/>
  <c r="Z1099" i="1" s="1"/>
  <c r="O1099" i="1"/>
  <c r="AD1099" i="1" s="1"/>
  <c r="AE1099" i="1" s="1"/>
  <c r="AN1098" i="1"/>
  <c r="AK1098" i="1"/>
  <c r="AJ1098" i="1"/>
  <c r="X1098" i="1"/>
  <c r="W1098" i="1"/>
  <c r="U1098" i="1"/>
  <c r="V1098" i="1" s="1"/>
  <c r="Z1098" i="1" s="1"/>
  <c r="O1098" i="1"/>
  <c r="AD1098" i="1" s="1"/>
  <c r="AE1098" i="1" s="1"/>
  <c r="AN1097" i="1"/>
  <c r="AK1097" i="1"/>
  <c r="AJ1097" i="1"/>
  <c r="X1097" i="1"/>
  <c r="W1097" i="1"/>
  <c r="U1097" i="1"/>
  <c r="V1097" i="1" s="1"/>
  <c r="Z1097" i="1" s="1"/>
  <c r="O1097" i="1"/>
  <c r="AD1097" i="1" s="1"/>
  <c r="AE1097" i="1" s="1"/>
  <c r="AN1096" i="1"/>
  <c r="AK1096" i="1"/>
  <c r="AJ1096" i="1"/>
  <c r="X1096" i="1"/>
  <c r="W1096" i="1"/>
  <c r="U1096" i="1"/>
  <c r="V1096" i="1" s="1"/>
  <c r="Z1096" i="1" s="1"/>
  <c r="O1096" i="1"/>
  <c r="AD1096" i="1" s="1"/>
  <c r="AE1096" i="1" s="1"/>
  <c r="AN1095" i="1"/>
  <c r="AK1095" i="1"/>
  <c r="AJ1095" i="1"/>
  <c r="X1095" i="1"/>
  <c r="W1095" i="1"/>
  <c r="U1095" i="1"/>
  <c r="V1095" i="1" s="1"/>
  <c r="Z1095" i="1" s="1"/>
  <c r="O1095" i="1"/>
  <c r="AD1095" i="1" s="1"/>
  <c r="AE1095" i="1" s="1"/>
  <c r="AN1094" i="1"/>
  <c r="AK1094" i="1"/>
  <c r="AJ1094" i="1"/>
  <c r="X1094" i="1"/>
  <c r="W1094" i="1"/>
  <c r="U1094" i="1"/>
  <c r="V1094" i="1" s="1"/>
  <c r="Z1094" i="1" s="1"/>
  <c r="O1094" i="1"/>
  <c r="AD1094" i="1" s="1"/>
  <c r="AE1094" i="1" s="1"/>
  <c r="AN1093" i="1"/>
  <c r="AK1093" i="1"/>
  <c r="AJ1093" i="1"/>
  <c r="X1093" i="1"/>
  <c r="W1093" i="1"/>
  <c r="U1093" i="1"/>
  <c r="V1093" i="1" s="1"/>
  <c r="Z1093" i="1" s="1"/>
  <c r="O1093" i="1"/>
  <c r="AD1093" i="1" s="1"/>
  <c r="AE1093" i="1" s="1"/>
  <c r="AN1092" i="1"/>
  <c r="AK1092" i="1"/>
  <c r="AJ1092" i="1"/>
  <c r="X1092" i="1"/>
  <c r="W1092" i="1"/>
  <c r="U1092" i="1"/>
  <c r="V1092" i="1" s="1"/>
  <c r="Z1092" i="1" s="1"/>
  <c r="O1092" i="1"/>
  <c r="AD1092" i="1" s="1"/>
  <c r="AE1092" i="1" s="1"/>
  <c r="AN1091" i="1"/>
  <c r="AK1091" i="1"/>
  <c r="AJ1091" i="1"/>
  <c r="X1091" i="1"/>
  <c r="W1091" i="1"/>
  <c r="U1091" i="1"/>
  <c r="V1091" i="1" s="1"/>
  <c r="Z1091" i="1" s="1"/>
  <c r="O1091" i="1"/>
  <c r="AD1091" i="1" s="1"/>
  <c r="AE1091" i="1" s="1"/>
  <c r="AN1090" i="1"/>
  <c r="AK1090" i="1"/>
  <c r="AJ1090" i="1"/>
  <c r="X1090" i="1"/>
  <c r="W1090" i="1"/>
  <c r="U1090" i="1"/>
  <c r="V1090" i="1" s="1"/>
  <c r="Z1090" i="1" s="1"/>
  <c r="O1090" i="1"/>
  <c r="AD1090" i="1" s="1"/>
  <c r="AE1090" i="1" s="1"/>
  <c r="AN1089" i="1"/>
  <c r="AK1089" i="1"/>
  <c r="AJ1089" i="1"/>
  <c r="X1089" i="1"/>
  <c r="W1089" i="1"/>
  <c r="U1089" i="1"/>
  <c r="V1089" i="1" s="1"/>
  <c r="Z1089" i="1" s="1"/>
  <c r="O1089" i="1"/>
  <c r="AD1089" i="1" s="1"/>
  <c r="AE1089" i="1" s="1"/>
  <c r="AN1088" i="1"/>
  <c r="AK1088" i="1"/>
  <c r="AJ1088" i="1"/>
  <c r="X1088" i="1"/>
  <c r="W1088" i="1"/>
  <c r="U1088" i="1"/>
  <c r="V1088" i="1" s="1"/>
  <c r="Z1088" i="1" s="1"/>
  <c r="O1088" i="1"/>
  <c r="AD1088" i="1" s="1"/>
  <c r="AE1088" i="1" s="1"/>
  <c r="AN1087" i="1"/>
  <c r="AK1087" i="1"/>
  <c r="AJ1087" i="1"/>
  <c r="X1087" i="1"/>
  <c r="W1087" i="1"/>
  <c r="U1087" i="1"/>
  <c r="V1087" i="1" s="1"/>
  <c r="Z1087" i="1" s="1"/>
  <c r="O1087" i="1"/>
  <c r="AD1087" i="1" s="1"/>
  <c r="AE1087" i="1" s="1"/>
  <c r="AN1086" i="1"/>
  <c r="AK1086" i="1"/>
  <c r="AJ1086" i="1"/>
  <c r="X1086" i="1"/>
  <c r="W1086" i="1"/>
  <c r="U1086" i="1"/>
  <c r="V1086" i="1" s="1"/>
  <c r="Z1086" i="1" s="1"/>
  <c r="O1086" i="1"/>
  <c r="AD1086" i="1" s="1"/>
  <c r="AE1086" i="1" s="1"/>
  <c r="AN1085" i="1"/>
  <c r="AK1085" i="1"/>
  <c r="AJ1085" i="1"/>
  <c r="X1085" i="1"/>
  <c r="W1085" i="1"/>
  <c r="U1085" i="1"/>
  <c r="V1085" i="1" s="1"/>
  <c r="Z1085" i="1" s="1"/>
  <c r="O1085" i="1"/>
  <c r="AD1085" i="1" s="1"/>
  <c r="AE1085" i="1" s="1"/>
  <c r="AN1084" i="1"/>
  <c r="AK1084" i="1"/>
  <c r="AJ1084" i="1"/>
  <c r="X1084" i="1"/>
  <c r="W1084" i="1"/>
  <c r="U1084" i="1"/>
  <c r="V1084" i="1" s="1"/>
  <c r="Z1084" i="1" s="1"/>
  <c r="O1084" i="1"/>
  <c r="AD1084" i="1" s="1"/>
  <c r="AE1084" i="1" s="1"/>
  <c r="AN1083" i="1"/>
  <c r="AK1083" i="1"/>
  <c r="AJ1083" i="1"/>
  <c r="X1083" i="1"/>
  <c r="W1083" i="1"/>
  <c r="U1083" i="1"/>
  <c r="V1083" i="1" s="1"/>
  <c r="Z1083" i="1" s="1"/>
  <c r="O1083" i="1"/>
  <c r="AD1083" i="1" s="1"/>
  <c r="AE1083" i="1" s="1"/>
  <c r="AN1082" i="1"/>
  <c r="AK1082" i="1"/>
  <c r="AJ1082" i="1"/>
  <c r="X1082" i="1"/>
  <c r="W1082" i="1"/>
  <c r="U1082" i="1"/>
  <c r="V1082" i="1" s="1"/>
  <c r="Z1082" i="1" s="1"/>
  <c r="O1082" i="1"/>
  <c r="AD1082" i="1" s="1"/>
  <c r="AE1082" i="1" s="1"/>
  <c r="AN1081" i="1"/>
  <c r="AK1081" i="1"/>
  <c r="AJ1081" i="1"/>
  <c r="X1081" i="1"/>
  <c r="W1081" i="1"/>
  <c r="U1081" i="1"/>
  <c r="V1081" i="1" s="1"/>
  <c r="Z1081" i="1" s="1"/>
  <c r="O1081" i="1"/>
  <c r="AD1081" i="1" s="1"/>
  <c r="AE1081" i="1" s="1"/>
  <c r="AN1080" i="1"/>
  <c r="AK1080" i="1"/>
  <c r="AJ1080" i="1"/>
  <c r="X1080" i="1"/>
  <c r="W1080" i="1"/>
  <c r="U1080" i="1"/>
  <c r="V1080" i="1" s="1"/>
  <c r="Z1080" i="1" s="1"/>
  <c r="O1080" i="1"/>
  <c r="AD1080" i="1" s="1"/>
  <c r="AE1080" i="1" s="1"/>
  <c r="AN1079" i="1"/>
  <c r="AK1079" i="1"/>
  <c r="AJ1079" i="1"/>
  <c r="X1079" i="1"/>
  <c r="W1079" i="1"/>
  <c r="U1079" i="1"/>
  <c r="V1079" i="1" s="1"/>
  <c r="Z1079" i="1" s="1"/>
  <c r="O1079" i="1"/>
  <c r="AD1079" i="1" s="1"/>
  <c r="AE1079" i="1" s="1"/>
  <c r="AN1078" i="1"/>
  <c r="AK1078" i="1"/>
  <c r="AJ1078" i="1"/>
  <c r="X1078" i="1"/>
  <c r="W1078" i="1"/>
  <c r="U1078" i="1"/>
  <c r="V1078" i="1" s="1"/>
  <c r="Z1078" i="1" s="1"/>
  <c r="O1078" i="1"/>
  <c r="AD1078" i="1" s="1"/>
  <c r="AE1078" i="1" s="1"/>
  <c r="AN1077" i="1"/>
  <c r="AK1077" i="1"/>
  <c r="AJ1077" i="1"/>
  <c r="X1077" i="1"/>
  <c r="W1077" i="1"/>
  <c r="U1077" i="1"/>
  <c r="V1077" i="1" s="1"/>
  <c r="Z1077" i="1" s="1"/>
  <c r="O1077" i="1"/>
  <c r="AD1077" i="1" s="1"/>
  <c r="AE1077" i="1" s="1"/>
  <c r="AN1076" i="1"/>
  <c r="AK1076" i="1"/>
  <c r="AJ1076" i="1"/>
  <c r="X1076" i="1"/>
  <c r="W1076" i="1"/>
  <c r="U1076" i="1"/>
  <c r="V1076" i="1" s="1"/>
  <c r="Z1076" i="1" s="1"/>
  <c r="O1076" i="1"/>
  <c r="AD1076" i="1" s="1"/>
  <c r="AE1076" i="1" s="1"/>
  <c r="AN1075" i="1"/>
  <c r="AK1075" i="1"/>
  <c r="AJ1075" i="1"/>
  <c r="X1075" i="1"/>
  <c r="W1075" i="1"/>
  <c r="U1075" i="1"/>
  <c r="V1075" i="1" s="1"/>
  <c r="Z1075" i="1" s="1"/>
  <c r="O1075" i="1"/>
  <c r="AD1075" i="1" s="1"/>
  <c r="AE1075" i="1" s="1"/>
  <c r="AN1074" i="1"/>
  <c r="AK1074" i="1"/>
  <c r="AJ1074" i="1"/>
  <c r="X1074" i="1"/>
  <c r="W1074" i="1"/>
  <c r="U1074" i="1"/>
  <c r="V1074" i="1" s="1"/>
  <c r="Z1074" i="1" s="1"/>
  <c r="O1074" i="1"/>
  <c r="AD1074" i="1" s="1"/>
  <c r="AE1074" i="1" s="1"/>
  <c r="AN1073" i="1"/>
  <c r="AK1073" i="1"/>
  <c r="AJ1073" i="1"/>
  <c r="X1073" i="1"/>
  <c r="W1073" i="1"/>
  <c r="U1073" i="1"/>
  <c r="V1073" i="1" s="1"/>
  <c r="Z1073" i="1" s="1"/>
  <c r="O1073" i="1"/>
  <c r="AD1073" i="1" s="1"/>
  <c r="AE1073" i="1" s="1"/>
  <c r="AN1072" i="1"/>
  <c r="AK1072" i="1"/>
  <c r="AJ1072" i="1"/>
  <c r="X1072" i="1"/>
  <c r="W1072" i="1"/>
  <c r="U1072" i="1"/>
  <c r="V1072" i="1" s="1"/>
  <c r="Z1072" i="1" s="1"/>
  <c r="O1072" i="1"/>
  <c r="AD1072" i="1" s="1"/>
  <c r="AE1072" i="1" s="1"/>
  <c r="AN1071" i="1"/>
  <c r="AK1071" i="1"/>
  <c r="AJ1071" i="1"/>
  <c r="X1071" i="1"/>
  <c r="W1071" i="1"/>
  <c r="U1071" i="1"/>
  <c r="V1071" i="1" s="1"/>
  <c r="Z1071" i="1" s="1"/>
  <c r="O1071" i="1"/>
  <c r="AD1071" i="1" s="1"/>
  <c r="AE1071" i="1" s="1"/>
  <c r="AN1070" i="1"/>
  <c r="AK1070" i="1"/>
  <c r="AJ1070" i="1"/>
  <c r="X1070" i="1"/>
  <c r="W1070" i="1"/>
  <c r="U1070" i="1"/>
  <c r="V1070" i="1" s="1"/>
  <c r="Z1070" i="1" s="1"/>
  <c r="O1070" i="1"/>
  <c r="AD1070" i="1" s="1"/>
  <c r="AE1070" i="1" s="1"/>
  <c r="AN1069" i="1"/>
  <c r="AK1069" i="1"/>
  <c r="AJ1069" i="1"/>
  <c r="X1069" i="1"/>
  <c r="W1069" i="1"/>
  <c r="U1069" i="1"/>
  <c r="V1069" i="1" s="1"/>
  <c r="Z1069" i="1" s="1"/>
  <c r="O1069" i="1"/>
  <c r="AD1069" i="1" s="1"/>
  <c r="AE1069" i="1" s="1"/>
  <c r="AN1068" i="1"/>
  <c r="AK1068" i="1"/>
  <c r="AJ1068" i="1"/>
  <c r="X1068" i="1"/>
  <c r="W1068" i="1"/>
  <c r="U1068" i="1"/>
  <c r="V1068" i="1" s="1"/>
  <c r="Z1068" i="1" s="1"/>
  <c r="O1068" i="1"/>
  <c r="AD1068" i="1" s="1"/>
  <c r="AE1068" i="1" s="1"/>
  <c r="AN1067" i="1"/>
  <c r="AK1067" i="1"/>
  <c r="AJ1067" i="1"/>
  <c r="X1067" i="1"/>
  <c r="W1067" i="1"/>
  <c r="U1067" i="1"/>
  <c r="V1067" i="1" s="1"/>
  <c r="Z1067" i="1" s="1"/>
  <c r="O1067" i="1"/>
  <c r="AD1067" i="1" s="1"/>
  <c r="AE1067" i="1" s="1"/>
  <c r="AN1066" i="1"/>
  <c r="AK1066" i="1"/>
  <c r="AJ1066" i="1"/>
  <c r="X1066" i="1"/>
  <c r="W1066" i="1"/>
  <c r="U1066" i="1"/>
  <c r="V1066" i="1" s="1"/>
  <c r="Z1066" i="1" s="1"/>
  <c r="O1066" i="1"/>
  <c r="AD1066" i="1" s="1"/>
  <c r="AE1066" i="1" s="1"/>
  <c r="AN1065" i="1"/>
  <c r="AK1065" i="1"/>
  <c r="AJ1065" i="1"/>
  <c r="X1065" i="1"/>
  <c r="W1065" i="1"/>
  <c r="U1065" i="1"/>
  <c r="V1065" i="1" s="1"/>
  <c r="Z1065" i="1" s="1"/>
  <c r="O1065" i="1"/>
  <c r="AD1065" i="1" s="1"/>
  <c r="AE1065" i="1" s="1"/>
  <c r="AN1064" i="1"/>
  <c r="AK1064" i="1"/>
  <c r="AJ1064" i="1"/>
  <c r="X1064" i="1"/>
  <c r="W1064" i="1"/>
  <c r="U1064" i="1"/>
  <c r="V1064" i="1" s="1"/>
  <c r="Z1064" i="1" s="1"/>
  <c r="O1064" i="1"/>
  <c r="AD1064" i="1" s="1"/>
  <c r="AE1064" i="1" s="1"/>
  <c r="AN1063" i="1"/>
  <c r="AK1063" i="1"/>
  <c r="AJ1063" i="1"/>
  <c r="X1063" i="1"/>
  <c r="W1063" i="1"/>
  <c r="U1063" i="1"/>
  <c r="V1063" i="1" s="1"/>
  <c r="Z1063" i="1" s="1"/>
  <c r="O1063" i="1"/>
  <c r="AD1063" i="1" s="1"/>
  <c r="AE1063" i="1" s="1"/>
  <c r="AN1062" i="1"/>
  <c r="AK1062" i="1"/>
  <c r="AJ1062" i="1"/>
  <c r="X1062" i="1"/>
  <c r="W1062" i="1"/>
  <c r="U1062" i="1"/>
  <c r="V1062" i="1" s="1"/>
  <c r="Z1062" i="1" s="1"/>
  <c r="O1062" i="1"/>
  <c r="AD1062" i="1" s="1"/>
  <c r="AE1062" i="1" s="1"/>
  <c r="AN1061" i="1"/>
  <c r="AK1061" i="1"/>
  <c r="AJ1061" i="1"/>
  <c r="X1061" i="1"/>
  <c r="W1061" i="1"/>
  <c r="U1061" i="1"/>
  <c r="V1061" i="1" s="1"/>
  <c r="Z1061" i="1" s="1"/>
  <c r="O1061" i="1"/>
  <c r="AD1061" i="1" s="1"/>
  <c r="AE1061" i="1" s="1"/>
  <c r="AN1060" i="1"/>
  <c r="AK1060" i="1"/>
  <c r="AJ1060" i="1"/>
  <c r="X1060" i="1"/>
  <c r="W1060" i="1"/>
  <c r="U1060" i="1"/>
  <c r="V1060" i="1" s="1"/>
  <c r="Z1060" i="1" s="1"/>
  <c r="O1060" i="1"/>
  <c r="AD1060" i="1" s="1"/>
  <c r="AE1060" i="1" s="1"/>
  <c r="AN1059" i="1"/>
  <c r="AK1059" i="1"/>
  <c r="AJ1059" i="1"/>
  <c r="X1059" i="1"/>
  <c r="W1059" i="1"/>
  <c r="U1059" i="1"/>
  <c r="V1059" i="1" s="1"/>
  <c r="Z1059" i="1" s="1"/>
  <c r="O1059" i="1"/>
  <c r="AD1059" i="1" s="1"/>
  <c r="AE1059" i="1" s="1"/>
  <c r="AN1058" i="1"/>
  <c r="AK1058" i="1"/>
  <c r="AJ1058" i="1"/>
  <c r="X1058" i="1"/>
  <c r="W1058" i="1"/>
  <c r="U1058" i="1"/>
  <c r="V1058" i="1" s="1"/>
  <c r="Z1058" i="1" s="1"/>
  <c r="O1058" i="1"/>
  <c r="AD1058" i="1" s="1"/>
  <c r="AE1058" i="1" s="1"/>
  <c r="AN1057" i="1"/>
  <c r="AK1057" i="1"/>
  <c r="AJ1057" i="1"/>
  <c r="X1057" i="1"/>
  <c r="W1057" i="1"/>
  <c r="U1057" i="1"/>
  <c r="V1057" i="1" s="1"/>
  <c r="Z1057" i="1" s="1"/>
  <c r="O1057" i="1"/>
  <c r="AD1057" i="1" s="1"/>
  <c r="AE1057" i="1" s="1"/>
  <c r="AN1056" i="1"/>
  <c r="AK1056" i="1"/>
  <c r="AJ1056" i="1"/>
  <c r="X1056" i="1"/>
  <c r="W1056" i="1"/>
  <c r="U1056" i="1"/>
  <c r="V1056" i="1" s="1"/>
  <c r="Z1056" i="1" s="1"/>
  <c r="O1056" i="1"/>
  <c r="AD1056" i="1" s="1"/>
  <c r="AE1056" i="1" s="1"/>
  <c r="AN1055" i="1"/>
  <c r="AK1055" i="1"/>
  <c r="AJ1055" i="1"/>
  <c r="X1055" i="1"/>
  <c r="W1055" i="1"/>
  <c r="U1055" i="1"/>
  <c r="V1055" i="1" s="1"/>
  <c r="Z1055" i="1" s="1"/>
  <c r="O1055" i="1"/>
  <c r="AD1055" i="1" s="1"/>
  <c r="AE1055" i="1" s="1"/>
  <c r="AN1054" i="1"/>
  <c r="AK1054" i="1"/>
  <c r="AJ1054" i="1"/>
  <c r="X1054" i="1"/>
  <c r="W1054" i="1"/>
  <c r="U1054" i="1"/>
  <c r="V1054" i="1" s="1"/>
  <c r="Z1054" i="1" s="1"/>
  <c r="O1054" i="1"/>
  <c r="AD1054" i="1" s="1"/>
  <c r="AE1054" i="1" s="1"/>
  <c r="AN1053" i="1"/>
  <c r="AK1053" i="1"/>
  <c r="AJ1053" i="1"/>
  <c r="X1053" i="1"/>
  <c r="W1053" i="1"/>
  <c r="U1053" i="1"/>
  <c r="V1053" i="1" s="1"/>
  <c r="Z1053" i="1" s="1"/>
  <c r="O1053" i="1"/>
  <c r="AD1053" i="1" s="1"/>
  <c r="AE1053" i="1" s="1"/>
  <c r="AN1052" i="1"/>
  <c r="AK1052" i="1"/>
  <c r="AJ1052" i="1"/>
  <c r="X1052" i="1"/>
  <c r="W1052" i="1"/>
  <c r="U1052" i="1"/>
  <c r="V1052" i="1" s="1"/>
  <c r="Z1052" i="1" s="1"/>
  <c r="O1052" i="1"/>
  <c r="AD1052" i="1" s="1"/>
  <c r="AE1052" i="1" s="1"/>
  <c r="AN1051" i="1"/>
  <c r="AK1051" i="1"/>
  <c r="AJ1051" i="1"/>
  <c r="X1051" i="1"/>
  <c r="W1051" i="1"/>
  <c r="U1051" i="1"/>
  <c r="V1051" i="1" s="1"/>
  <c r="Z1051" i="1" s="1"/>
  <c r="O1051" i="1"/>
  <c r="AD1051" i="1" s="1"/>
  <c r="AE1051" i="1" s="1"/>
  <c r="AN1050" i="1"/>
  <c r="AK1050" i="1"/>
  <c r="AJ1050" i="1"/>
  <c r="X1050" i="1"/>
  <c r="W1050" i="1"/>
  <c r="U1050" i="1"/>
  <c r="V1050" i="1" s="1"/>
  <c r="Z1050" i="1" s="1"/>
  <c r="O1050" i="1"/>
  <c r="AD1050" i="1" s="1"/>
  <c r="AE1050" i="1" s="1"/>
  <c r="AN1049" i="1"/>
  <c r="AK1049" i="1"/>
  <c r="AJ1049" i="1"/>
  <c r="X1049" i="1"/>
  <c r="W1049" i="1"/>
  <c r="U1049" i="1"/>
  <c r="V1049" i="1" s="1"/>
  <c r="Z1049" i="1" s="1"/>
  <c r="O1049" i="1"/>
  <c r="AD1049" i="1" s="1"/>
  <c r="AE1049" i="1" s="1"/>
  <c r="AN1048" i="1"/>
  <c r="AK1048" i="1"/>
  <c r="AJ1048" i="1"/>
  <c r="X1048" i="1"/>
  <c r="W1048" i="1"/>
  <c r="U1048" i="1"/>
  <c r="V1048" i="1" s="1"/>
  <c r="Z1048" i="1" s="1"/>
  <c r="O1048" i="1"/>
  <c r="AD1048" i="1" s="1"/>
  <c r="AE1048" i="1" s="1"/>
  <c r="AN1047" i="1"/>
  <c r="AK1047" i="1"/>
  <c r="AJ1047" i="1"/>
  <c r="X1047" i="1"/>
  <c r="W1047" i="1"/>
  <c r="U1047" i="1"/>
  <c r="V1047" i="1" s="1"/>
  <c r="Z1047" i="1" s="1"/>
  <c r="O1047" i="1"/>
  <c r="AD1047" i="1" s="1"/>
  <c r="AE1047" i="1" s="1"/>
  <c r="AN1046" i="1"/>
  <c r="AK1046" i="1"/>
  <c r="AJ1046" i="1"/>
  <c r="X1046" i="1"/>
  <c r="W1046" i="1"/>
  <c r="U1046" i="1"/>
  <c r="V1046" i="1" s="1"/>
  <c r="Z1046" i="1" s="1"/>
  <c r="O1046" i="1"/>
  <c r="AD1046" i="1" s="1"/>
  <c r="AE1046" i="1" s="1"/>
  <c r="AN1045" i="1"/>
  <c r="AK1045" i="1"/>
  <c r="AJ1045" i="1"/>
  <c r="X1045" i="1"/>
  <c r="W1045" i="1"/>
  <c r="U1045" i="1"/>
  <c r="V1045" i="1" s="1"/>
  <c r="Z1045" i="1" s="1"/>
  <c r="O1045" i="1"/>
  <c r="AD1045" i="1" s="1"/>
  <c r="AE1045" i="1" s="1"/>
  <c r="AN1044" i="1"/>
  <c r="AK1044" i="1"/>
  <c r="AJ1044" i="1"/>
  <c r="X1044" i="1"/>
  <c r="W1044" i="1"/>
  <c r="U1044" i="1"/>
  <c r="V1044" i="1" s="1"/>
  <c r="Z1044" i="1" s="1"/>
  <c r="O1044" i="1"/>
  <c r="AD1044" i="1" s="1"/>
  <c r="AE1044" i="1" s="1"/>
  <c r="AN1043" i="1"/>
  <c r="AK1043" i="1"/>
  <c r="AJ1043" i="1"/>
  <c r="X1043" i="1"/>
  <c r="W1043" i="1"/>
  <c r="U1043" i="1"/>
  <c r="V1043" i="1" s="1"/>
  <c r="Z1043" i="1" s="1"/>
  <c r="O1043" i="1"/>
  <c r="AD1043" i="1" s="1"/>
  <c r="AE1043" i="1" s="1"/>
  <c r="AN1042" i="1"/>
  <c r="AK1042" i="1"/>
  <c r="AJ1042" i="1"/>
  <c r="X1042" i="1"/>
  <c r="W1042" i="1"/>
  <c r="U1042" i="1"/>
  <c r="V1042" i="1" s="1"/>
  <c r="Z1042" i="1" s="1"/>
  <c r="O1042" i="1"/>
  <c r="AD1042" i="1" s="1"/>
  <c r="AE1042" i="1" s="1"/>
  <c r="AN1041" i="1"/>
  <c r="AK1041" i="1"/>
  <c r="AJ1041" i="1"/>
  <c r="X1041" i="1"/>
  <c r="W1041" i="1"/>
  <c r="U1041" i="1"/>
  <c r="V1041" i="1" s="1"/>
  <c r="Z1041" i="1" s="1"/>
  <c r="O1041" i="1"/>
  <c r="AD1041" i="1" s="1"/>
  <c r="AE1041" i="1" s="1"/>
  <c r="AN1040" i="1"/>
  <c r="AK1040" i="1"/>
  <c r="AJ1040" i="1"/>
  <c r="X1040" i="1"/>
  <c r="W1040" i="1"/>
  <c r="U1040" i="1"/>
  <c r="V1040" i="1" s="1"/>
  <c r="Z1040" i="1" s="1"/>
  <c r="O1040" i="1"/>
  <c r="AD1040" i="1" s="1"/>
  <c r="AE1040" i="1" s="1"/>
  <c r="AN1039" i="1"/>
  <c r="AK1039" i="1"/>
  <c r="AJ1039" i="1"/>
  <c r="X1039" i="1"/>
  <c r="W1039" i="1"/>
  <c r="U1039" i="1"/>
  <c r="V1039" i="1" s="1"/>
  <c r="Z1039" i="1" s="1"/>
  <c r="O1039" i="1"/>
  <c r="AD1039" i="1" s="1"/>
  <c r="AE1039" i="1" s="1"/>
  <c r="AN1038" i="1"/>
  <c r="AK1038" i="1"/>
  <c r="AJ1038" i="1"/>
  <c r="X1038" i="1"/>
  <c r="W1038" i="1"/>
  <c r="U1038" i="1"/>
  <c r="V1038" i="1" s="1"/>
  <c r="Z1038" i="1" s="1"/>
  <c r="O1038" i="1"/>
  <c r="AD1038" i="1" s="1"/>
  <c r="AE1038" i="1" s="1"/>
  <c r="AN1037" i="1"/>
  <c r="AK1037" i="1"/>
  <c r="AJ1037" i="1"/>
  <c r="X1037" i="1"/>
  <c r="W1037" i="1"/>
  <c r="U1037" i="1"/>
  <c r="V1037" i="1" s="1"/>
  <c r="Z1037" i="1" s="1"/>
  <c r="O1037" i="1"/>
  <c r="AD1037" i="1" s="1"/>
  <c r="AE1037" i="1" s="1"/>
  <c r="AN1036" i="1"/>
  <c r="AK1036" i="1"/>
  <c r="AJ1036" i="1"/>
  <c r="X1036" i="1"/>
  <c r="W1036" i="1"/>
  <c r="U1036" i="1"/>
  <c r="V1036" i="1" s="1"/>
  <c r="Z1036" i="1" s="1"/>
  <c r="O1036" i="1"/>
  <c r="AD1036" i="1" s="1"/>
  <c r="AE1036" i="1" s="1"/>
  <c r="AN1035" i="1"/>
  <c r="AK1035" i="1"/>
  <c r="AJ1035" i="1"/>
  <c r="X1035" i="1"/>
  <c r="W1035" i="1"/>
  <c r="U1035" i="1"/>
  <c r="V1035" i="1" s="1"/>
  <c r="Z1035" i="1" s="1"/>
  <c r="O1035" i="1"/>
  <c r="AD1035" i="1" s="1"/>
  <c r="AE1035" i="1" s="1"/>
  <c r="AN1034" i="1"/>
  <c r="AK1034" i="1"/>
  <c r="AJ1034" i="1"/>
  <c r="X1034" i="1"/>
  <c r="W1034" i="1"/>
  <c r="U1034" i="1"/>
  <c r="V1034" i="1" s="1"/>
  <c r="Z1034" i="1" s="1"/>
  <c r="O1034" i="1"/>
  <c r="AD1034" i="1" s="1"/>
  <c r="AE1034" i="1" s="1"/>
  <c r="AN1033" i="1"/>
  <c r="AK1033" i="1"/>
  <c r="AJ1033" i="1"/>
  <c r="X1033" i="1"/>
  <c r="W1033" i="1"/>
  <c r="U1033" i="1"/>
  <c r="V1033" i="1" s="1"/>
  <c r="Z1033" i="1" s="1"/>
  <c r="O1033" i="1"/>
  <c r="AD1033" i="1" s="1"/>
  <c r="AE1033" i="1" s="1"/>
  <c r="AN1032" i="1"/>
  <c r="AK1032" i="1"/>
  <c r="AJ1032" i="1"/>
  <c r="X1032" i="1"/>
  <c r="W1032" i="1"/>
  <c r="U1032" i="1"/>
  <c r="V1032" i="1" s="1"/>
  <c r="Z1032" i="1" s="1"/>
  <c r="O1032" i="1"/>
  <c r="AD1032" i="1" s="1"/>
  <c r="AE1032" i="1" s="1"/>
  <c r="AN1031" i="1"/>
  <c r="AK1031" i="1"/>
  <c r="AJ1031" i="1"/>
  <c r="X1031" i="1"/>
  <c r="W1031" i="1"/>
  <c r="U1031" i="1"/>
  <c r="V1031" i="1" s="1"/>
  <c r="Z1031" i="1" s="1"/>
  <c r="O1031" i="1"/>
  <c r="AD1031" i="1" s="1"/>
  <c r="AE1031" i="1" s="1"/>
  <c r="AN1030" i="1"/>
  <c r="AK1030" i="1"/>
  <c r="AJ1030" i="1"/>
  <c r="X1030" i="1"/>
  <c r="W1030" i="1"/>
  <c r="U1030" i="1"/>
  <c r="V1030" i="1" s="1"/>
  <c r="Z1030" i="1" s="1"/>
  <c r="O1030" i="1"/>
  <c r="AD1030" i="1" s="1"/>
  <c r="AE1030" i="1" s="1"/>
  <c r="AN1029" i="1"/>
  <c r="AK1029" i="1"/>
  <c r="AJ1029" i="1"/>
  <c r="X1029" i="1"/>
  <c r="W1029" i="1"/>
  <c r="U1029" i="1"/>
  <c r="V1029" i="1" s="1"/>
  <c r="Z1029" i="1" s="1"/>
  <c r="O1029" i="1"/>
  <c r="AD1029" i="1" s="1"/>
  <c r="AE1029" i="1" s="1"/>
  <c r="AN1028" i="1"/>
  <c r="AK1028" i="1"/>
  <c r="AJ1028" i="1"/>
  <c r="X1028" i="1"/>
  <c r="W1028" i="1"/>
  <c r="U1028" i="1"/>
  <c r="V1028" i="1" s="1"/>
  <c r="Z1028" i="1" s="1"/>
  <c r="O1028" i="1"/>
  <c r="AD1028" i="1" s="1"/>
  <c r="AE1028" i="1" s="1"/>
  <c r="AN1027" i="1"/>
  <c r="AK1027" i="1"/>
  <c r="AJ1027" i="1"/>
  <c r="X1027" i="1"/>
  <c r="W1027" i="1"/>
  <c r="U1027" i="1"/>
  <c r="V1027" i="1" s="1"/>
  <c r="Z1027" i="1" s="1"/>
  <c r="O1027" i="1"/>
  <c r="AD1027" i="1" s="1"/>
  <c r="AE1027" i="1" s="1"/>
  <c r="AN1026" i="1"/>
  <c r="AK1026" i="1"/>
  <c r="AJ1026" i="1"/>
  <c r="X1026" i="1"/>
  <c r="W1026" i="1"/>
  <c r="U1026" i="1"/>
  <c r="V1026" i="1" s="1"/>
  <c r="Z1026" i="1" s="1"/>
  <c r="O1026" i="1"/>
  <c r="AD1026" i="1" s="1"/>
  <c r="AE1026" i="1" s="1"/>
  <c r="AN1025" i="1"/>
  <c r="AK1025" i="1"/>
  <c r="AJ1025" i="1"/>
  <c r="X1025" i="1"/>
  <c r="W1025" i="1"/>
  <c r="U1025" i="1"/>
  <c r="V1025" i="1" s="1"/>
  <c r="Z1025" i="1" s="1"/>
  <c r="O1025" i="1"/>
  <c r="AD1025" i="1" s="1"/>
  <c r="AE1025" i="1" s="1"/>
  <c r="AN1024" i="1"/>
  <c r="AK1024" i="1"/>
  <c r="AJ1024" i="1"/>
  <c r="X1024" i="1"/>
  <c r="W1024" i="1"/>
  <c r="U1024" i="1"/>
  <c r="V1024" i="1" s="1"/>
  <c r="Z1024" i="1" s="1"/>
  <c r="O1024" i="1"/>
  <c r="AD1024" i="1" s="1"/>
  <c r="AE1024" i="1" s="1"/>
  <c r="AN1023" i="1"/>
  <c r="AK1023" i="1"/>
  <c r="AJ1023" i="1"/>
  <c r="X1023" i="1"/>
  <c r="W1023" i="1"/>
  <c r="U1023" i="1"/>
  <c r="V1023" i="1" s="1"/>
  <c r="Z1023" i="1" s="1"/>
  <c r="O1023" i="1"/>
  <c r="AD1023" i="1" s="1"/>
  <c r="AE1023" i="1" s="1"/>
  <c r="AN1022" i="1"/>
  <c r="AK1022" i="1"/>
  <c r="AJ1022" i="1"/>
  <c r="X1022" i="1"/>
  <c r="W1022" i="1"/>
  <c r="U1022" i="1"/>
  <c r="V1022" i="1" s="1"/>
  <c r="Z1022" i="1" s="1"/>
  <c r="O1022" i="1"/>
  <c r="AD1022" i="1" s="1"/>
  <c r="AE1022" i="1" s="1"/>
  <c r="AN1021" i="1"/>
  <c r="AK1021" i="1"/>
  <c r="AJ1021" i="1"/>
  <c r="X1021" i="1"/>
  <c r="W1021" i="1"/>
  <c r="U1021" i="1"/>
  <c r="V1021" i="1" s="1"/>
  <c r="Z1021" i="1" s="1"/>
  <c r="O1021" i="1"/>
  <c r="AD1021" i="1" s="1"/>
  <c r="AE1021" i="1" s="1"/>
  <c r="AN1020" i="1"/>
  <c r="AK1020" i="1"/>
  <c r="AJ1020" i="1"/>
  <c r="X1020" i="1"/>
  <c r="W1020" i="1"/>
  <c r="U1020" i="1"/>
  <c r="V1020" i="1" s="1"/>
  <c r="Z1020" i="1" s="1"/>
  <c r="O1020" i="1"/>
  <c r="AD1020" i="1" s="1"/>
  <c r="AE1020" i="1" s="1"/>
  <c r="AN1019" i="1"/>
  <c r="AK1019" i="1"/>
  <c r="AJ1019" i="1"/>
  <c r="X1019" i="1"/>
  <c r="W1019" i="1"/>
  <c r="U1019" i="1"/>
  <c r="V1019" i="1" s="1"/>
  <c r="Z1019" i="1" s="1"/>
  <c r="O1019" i="1"/>
  <c r="AD1019" i="1" s="1"/>
  <c r="AE1019" i="1" s="1"/>
  <c r="AN1018" i="1"/>
  <c r="AK1018" i="1"/>
  <c r="AJ1018" i="1"/>
  <c r="X1018" i="1"/>
  <c r="W1018" i="1"/>
  <c r="U1018" i="1"/>
  <c r="V1018" i="1" s="1"/>
  <c r="Z1018" i="1" s="1"/>
  <c r="O1018" i="1"/>
  <c r="AD1018" i="1" s="1"/>
  <c r="AE1018" i="1" s="1"/>
  <c r="AN1017" i="1"/>
  <c r="AK1017" i="1"/>
  <c r="AJ1017" i="1"/>
  <c r="X1017" i="1"/>
  <c r="W1017" i="1"/>
  <c r="U1017" i="1"/>
  <c r="V1017" i="1" s="1"/>
  <c r="Z1017" i="1" s="1"/>
  <c r="O1017" i="1"/>
  <c r="AD1017" i="1" s="1"/>
  <c r="AE1017" i="1" s="1"/>
  <c r="AN1016" i="1"/>
  <c r="AK1016" i="1"/>
  <c r="AJ1016" i="1"/>
  <c r="X1016" i="1"/>
  <c r="W1016" i="1"/>
  <c r="U1016" i="1"/>
  <c r="V1016" i="1" s="1"/>
  <c r="Z1016" i="1" s="1"/>
  <c r="O1016" i="1"/>
  <c r="AD1016" i="1" s="1"/>
  <c r="AE1016" i="1" s="1"/>
  <c r="AN1015" i="1"/>
  <c r="AK1015" i="1"/>
  <c r="AJ1015" i="1"/>
  <c r="X1015" i="1"/>
  <c r="W1015" i="1"/>
  <c r="U1015" i="1"/>
  <c r="V1015" i="1" s="1"/>
  <c r="Z1015" i="1" s="1"/>
  <c r="O1015" i="1"/>
  <c r="AD1015" i="1" s="1"/>
  <c r="AE1015" i="1" s="1"/>
  <c r="AN1014" i="1"/>
  <c r="AK1014" i="1"/>
  <c r="AJ1014" i="1"/>
  <c r="X1014" i="1"/>
  <c r="W1014" i="1"/>
  <c r="U1014" i="1"/>
  <c r="V1014" i="1" s="1"/>
  <c r="Z1014" i="1" s="1"/>
  <c r="O1014" i="1"/>
  <c r="AD1014" i="1" s="1"/>
  <c r="AE1014" i="1" s="1"/>
  <c r="AN1013" i="1"/>
  <c r="AK1013" i="1"/>
  <c r="AJ1013" i="1"/>
  <c r="X1013" i="1"/>
  <c r="W1013" i="1"/>
  <c r="U1013" i="1"/>
  <c r="V1013" i="1" s="1"/>
  <c r="Z1013" i="1" s="1"/>
  <c r="O1013" i="1"/>
  <c r="AD1013" i="1" s="1"/>
  <c r="AE1013" i="1" s="1"/>
  <c r="AN1012" i="1"/>
  <c r="AK1012" i="1"/>
  <c r="AJ1012" i="1"/>
  <c r="X1012" i="1"/>
  <c r="W1012" i="1"/>
  <c r="U1012" i="1"/>
  <c r="V1012" i="1" s="1"/>
  <c r="Z1012" i="1" s="1"/>
  <c r="O1012" i="1"/>
  <c r="AD1012" i="1" s="1"/>
  <c r="AE1012" i="1" s="1"/>
  <c r="AN1011" i="1"/>
  <c r="AK1011" i="1"/>
  <c r="AJ1011" i="1"/>
  <c r="X1011" i="1"/>
  <c r="W1011" i="1"/>
  <c r="U1011" i="1"/>
  <c r="V1011" i="1" s="1"/>
  <c r="Z1011" i="1" s="1"/>
  <c r="O1011" i="1"/>
  <c r="AD1011" i="1" s="1"/>
  <c r="AE1011" i="1" s="1"/>
  <c r="AN1010" i="1"/>
  <c r="AK1010" i="1"/>
  <c r="AJ1010" i="1"/>
  <c r="X1010" i="1"/>
  <c r="W1010" i="1"/>
  <c r="U1010" i="1"/>
  <c r="V1010" i="1" s="1"/>
  <c r="Z1010" i="1" s="1"/>
  <c r="O1010" i="1"/>
  <c r="AD1010" i="1" s="1"/>
  <c r="AE1010" i="1" s="1"/>
  <c r="AN1009" i="1"/>
  <c r="AK1009" i="1"/>
  <c r="AJ1009" i="1"/>
  <c r="X1009" i="1"/>
  <c r="W1009" i="1"/>
  <c r="U1009" i="1"/>
  <c r="V1009" i="1" s="1"/>
  <c r="Z1009" i="1" s="1"/>
  <c r="O1009" i="1"/>
  <c r="AD1009" i="1" s="1"/>
  <c r="AE1009" i="1" s="1"/>
  <c r="AN1008" i="1"/>
  <c r="AK1008" i="1"/>
  <c r="AJ1008" i="1"/>
  <c r="X1008" i="1"/>
  <c r="W1008" i="1"/>
  <c r="U1008" i="1"/>
  <c r="V1008" i="1" s="1"/>
  <c r="Z1008" i="1" s="1"/>
  <c r="O1008" i="1"/>
  <c r="AD1008" i="1" s="1"/>
  <c r="AE1008" i="1" s="1"/>
  <c r="AN1007" i="1"/>
  <c r="AK1007" i="1"/>
  <c r="AJ1007" i="1"/>
  <c r="X1007" i="1"/>
  <c r="W1007" i="1"/>
  <c r="U1007" i="1"/>
  <c r="V1007" i="1" s="1"/>
  <c r="Z1007" i="1" s="1"/>
  <c r="O1007" i="1"/>
  <c r="AD1007" i="1" s="1"/>
  <c r="AE1007" i="1" s="1"/>
  <c r="AN1006" i="1"/>
  <c r="AK1006" i="1"/>
  <c r="AJ1006" i="1"/>
  <c r="X1006" i="1"/>
  <c r="W1006" i="1"/>
  <c r="U1006" i="1"/>
  <c r="V1006" i="1" s="1"/>
  <c r="Z1006" i="1" s="1"/>
  <c r="O1006" i="1"/>
  <c r="AD1006" i="1" s="1"/>
  <c r="AE1006" i="1" s="1"/>
  <c r="AN1005" i="1"/>
  <c r="AK1005" i="1"/>
  <c r="AJ1005" i="1"/>
  <c r="X1005" i="1"/>
  <c r="W1005" i="1"/>
  <c r="U1005" i="1"/>
  <c r="V1005" i="1" s="1"/>
  <c r="Z1005" i="1" s="1"/>
  <c r="O1005" i="1"/>
  <c r="AD1005" i="1" s="1"/>
  <c r="AE1005" i="1" s="1"/>
  <c r="AN1004" i="1"/>
  <c r="AK1004" i="1"/>
  <c r="AJ1004" i="1"/>
  <c r="X1004" i="1"/>
  <c r="W1004" i="1"/>
  <c r="U1004" i="1"/>
  <c r="V1004" i="1" s="1"/>
  <c r="Z1004" i="1" s="1"/>
  <c r="O1004" i="1"/>
  <c r="AD1004" i="1" s="1"/>
  <c r="AE1004" i="1" s="1"/>
  <c r="AN1003" i="1"/>
  <c r="AK1003" i="1"/>
  <c r="AJ1003" i="1"/>
  <c r="X1003" i="1"/>
  <c r="W1003" i="1"/>
  <c r="U1003" i="1"/>
  <c r="V1003" i="1" s="1"/>
  <c r="Z1003" i="1" s="1"/>
  <c r="O1003" i="1"/>
  <c r="AD1003" i="1" s="1"/>
  <c r="AE1003" i="1" s="1"/>
  <c r="AN1002" i="1"/>
  <c r="AK1002" i="1"/>
  <c r="AJ1002" i="1"/>
  <c r="X1002" i="1"/>
  <c r="W1002" i="1"/>
  <c r="U1002" i="1"/>
  <c r="V1002" i="1" s="1"/>
  <c r="Z1002" i="1" s="1"/>
  <c r="O1002" i="1"/>
  <c r="AD1002" i="1" s="1"/>
  <c r="AE1002" i="1" s="1"/>
  <c r="AN1001" i="1"/>
  <c r="AK1001" i="1"/>
  <c r="AJ1001" i="1"/>
  <c r="X1001" i="1"/>
  <c r="W1001" i="1"/>
  <c r="U1001" i="1"/>
  <c r="V1001" i="1" s="1"/>
  <c r="Z1001" i="1" s="1"/>
  <c r="O1001" i="1"/>
  <c r="AD1001" i="1" s="1"/>
  <c r="AE1001" i="1" s="1"/>
  <c r="AN1000" i="1"/>
  <c r="AK1000" i="1"/>
  <c r="AJ1000" i="1"/>
  <c r="X1000" i="1"/>
  <c r="W1000" i="1"/>
  <c r="U1000" i="1"/>
  <c r="V1000" i="1" s="1"/>
  <c r="Z1000" i="1" s="1"/>
  <c r="O1000" i="1"/>
  <c r="AD1000" i="1" s="1"/>
  <c r="AE1000" i="1" s="1"/>
  <c r="AN999" i="1"/>
  <c r="AK999" i="1"/>
  <c r="AJ999" i="1"/>
  <c r="X999" i="1"/>
  <c r="W999" i="1"/>
  <c r="U999" i="1"/>
  <c r="V999" i="1" s="1"/>
  <c r="Z999" i="1" s="1"/>
  <c r="O999" i="1"/>
  <c r="AD999" i="1" s="1"/>
  <c r="AE999" i="1" s="1"/>
  <c r="AN998" i="1"/>
  <c r="AK998" i="1"/>
  <c r="AJ998" i="1"/>
  <c r="X998" i="1"/>
  <c r="W998" i="1"/>
  <c r="U998" i="1"/>
  <c r="V998" i="1" s="1"/>
  <c r="Z998" i="1" s="1"/>
  <c r="O998" i="1"/>
  <c r="AD998" i="1" s="1"/>
  <c r="AE998" i="1" s="1"/>
  <c r="AN997" i="1"/>
  <c r="AK997" i="1"/>
  <c r="AJ997" i="1"/>
  <c r="X997" i="1"/>
  <c r="W997" i="1"/>
  <c r="U997" i="1"/>
  <c r="V997" i="1" s="1"/>
  <c r="Z997" i="1" s="1"/>
  <c r="O997" i="1"/>
  <c r="AD997" i="1" s="1"/>
  <c r="AE997" i="1" s="1"/>
  <c r="AN996" i="1"/>
  <c r="AK996" i="1"/>
  <c r="AJ996" i="1"/>
  <c r="X996" i="1"/>
  <c r="W996" i="1"/>
  <c r="U996" i="1"/>
  <c r="V996" i="1" s="1"/>
  <c r="Z996" i="1" s="1"/>
  <c r="O996" i="1"/>
  <c r="AD996" i="1" s="1"/>
  <c r="AE996" i="1" s="1"/>
  <c r="AN995" i="1"/>
  <c r="AK995" i="1"/>
  <c r="AJ995" i="1"/>
  <c r="X995" i="1"/>
  <c r="W995" i="1"/>
  <c r="U995" i="1"/>
  <c r="V995" i="1" s="1"/>
  <c r="Z995" i="1" s="1"/>
  <c r="O995" i="1"/>
  <c r="AD995" i="1" s="1"/>
  <c r="AE995" i="1" s="1"/>
  <c r="AN994" i="1"/>
  <c r="AK994" i="1"/>
  <c r="AJ994" i="1"/>
  <c r="X994" i="1"/>
  <c r="W994" i="1"/>
  <c r="U994" i="1"/>
  <c r="V994" i="1" s="1"/>
  <c r="Z994" i="1" s="1"/>
  <c r="O994" i="1"/>
  <c r="AD994" i="1" s="1"/>
  <c r="AE994" i="1" s="1"/>
  <c r="AN993" i="1"/>
  <c r="AK993" i="1"/>
  <c r="AJ993" i="1"/>
  <c r="X993" i="1"/>
  <c r="W993" i="1"/>
  <c r="U993" i="1"/>
  <c r="V993" i="1" s="1"/>
  <c r="Z993" i="1" s="1"/>
  <c r="O993" i="1"/>
  <c r="AD993" i="1" s="1"/>
  <c r="AE993" i="1" s="1"/>
  <c r="AN992" i="1"/>
  <c r="AK992" i="1"/>
  <c r="AJ992" i="1"/>
  <c r="X992" i="1"/>
  <c r="W992" i="1"/>
  <c r="U992" i="1"/>
  <c r="V992" i="1" s="1"/>
  <c r="Z992" i="1" s="1"/>
  <c r="O992" i="1"/>
  <c r="AD992" i="1" s="1"/>
  <c r="AE992" i="1" s="1"/>
  <c r="AN991" i="1"/>
  <c r="AK991" i="1"/>
  <c r="AJ991" i="1"/>
  <c r="X991" i="1"/>
  <c r="W991" i="1"/>
  <c r="U991" i="1"/>
  <c r="V991" i="1" s="1"/>
  <c r="Z991" i="1" s="1"/>
  <c r="O991" i="1"/>
  <c r="AD991" i="1" s="1"/>
  <c r="AE991" i="1" s="1"/>
  <c r="AN990" i="1"/>
  <c r="AK990" i="1"/>
  <c r="AJ990" i="1"/>
  <c r="X990" i="1"/>
  <c r="W990" i="1"/>
  <c r="U990" i="1"/>
  <c r="V990" i="1" s="1"/>
  <c r="Z990" i="1" s="1"/>
  <c r="O990" i="1"/>
  <c r="AD990" i="1" s="1"/>
  <c r="AE990" i="1" s="1"/>
  <c r="AN989" i="1"/>
  <c r="AK989" i="1"/>
  <c r="AJ989" i="1"/>
  <c r="X989" i="1"/>
  <c r="W989" i="1"/>
  <c r="U989" i="1"/>
  <c r="V989" i="1" s="1"/>
  <c r="Z989" i="1" s="1"/>
  <c r="O989" i="1"/>
  <c r="AD989" i="1" s="1"/>
  <c r="AE989" i="1" s="1"/>
  <c r="AN988" i="1"/>
  <c r="AK988" i="1"/>
  <c r="AJ988" i="1"/>
  <c r="X988" i="1"/>
  <c r="W988" i="1"/>
  <c r="U988" i="1"/>
  <c r="V988" i="1" s="1"/>
  <c r="Z988" i="1" s="1"/>
  <c r="O988" i="1"/>
  <c r="AD988" i="1" s="1"/>
  <c r="AE988" i="1" s="1"/>
  <c r="AN987" i="1"/>
  <c r="AK987" i="1"/>
  <c r="AJ987" i="1"/>
  <c r="X987" i="1"/>
  <c r="W987" i="1"/>
  <c r="U987" i="1"/>
  <c r="V987" i="1" s="1"/>
  <c r="Z987" i="1" s="1"/>
  <c r="O987" i="1"/>
  <c r="AD987" i="1" s="1"/>
  <c r="AE987" i="1" s="1"/>
  <c r="AN986" i="1"/>
  <c r="AK986" i="1"/>
  <c r="AJ986" i="1"/>
  <c r="X986" i="1"/>
  <c r="W986" i="1"/>
  <c r="U986" i="1"/>
  <c r="V986" i="1" s="1"/>
  <c r="Z986" i="1" s="1"/>
  <c r="O986" i="1"/>
  <c r="AD986" i="1" s="1"/>
  <c r="AE986" i="1" s="1"/>
  <c r="AN985" i="1"/>
  <c r="AK985" i="1"/>
  <c r="AJ985" i="1"/>
  <c r="X985" i="1"/>
  <c r="W985" i="1"/>
  <c r="U985" i="1"/>
  <c r="V985" i="1" s="1"/>
  <c r="Z985" i="1" s="1"/>
  <c r="O985" i="1"/>
  <c r="AD985" i="1" s="1"/>
  <c r="AE985" i="1" s="1"/>
  <c r="AN984" i="1"/>
  <c r="AK984" i="1"/>
  <c r="AJ984" i="1"/>
  <c r="X984" i="1"/>
  <c r="W984" i="1"/>
  <c r="U984" i="1"/>
  <c r="V984" i="1" s="1"/>
  <c r="Z984" i="1" s="1"/>
  <c r="O984" i="1"/>
  <c r="AD984" i="1" s="1"/>
  <c r="AE984" i="1" s="1"/>
  <c r="AN983" i="1"/>
  <c r="AK983" i="1"/>
  <c r="AJ983" i="1"/>
  <c r="X983" i="1"/>
  <c r="W983" i="1"/>
  <c r="U983" i="1"/>
  <c r="V983" i="1" s="1"/>
  <c r="Z983" i="1" s="1"/>
  <c r="O983" i="1"/>
  <c r="AD983" i="1" s="1"/>
  <c r="AE983" i="1" s="1"/>
  <c r="AN982" i="1"/>
  <c r="AK982" i="1"/>
  <c r="AJ982" i="1"/>
  <c r="X982" i="1"/>
  <c r="W982" i="1"/>
  <c r="U982" i="1"/>
  <c r="V982" i="1" s="1"/>
  <c r="Z982" i="1" s="1"/>
  <c r="O982" i="1"/>
  <c r="AD982" i="1" s="1"/>
  <c r="AE982" i="1" s="1"/>
  <c r="AN981" i="1"/>
  <c r="AK981" i="1"/>
  <c r="AJ981" i="1"/>
  <c r="X981" i="1"/>
  <c r="W981" i="1"/>
  <c r="U981" i="1"/>
  <c r="V981" i="1" s="1"/>
  <c r="Z981" i="1" s="1"/>
  <c r="O981" i="1"/>
  <c r="AD981" i="1" s="1"/>
  <c r="AE981" i="1" s="1"/>
  <c r="AN980" i="1"/>
  <c r="AK980" i="1"/>
  <c r="AJ980" i="1"/>
  <c r="X980" i="1"/>
  <c r="W980" i="1"/>
  <c r="U980" i="1"/>
  <c r="V980" i="1" s="1"/>
  <c r="Z980" i="1" s="1"/>
  <c r="O980" i="1"/>
  <c r="AD980" i="1" s="1"/>
  <c r="AE980" i="1" s="1"/>
  <c r="AN979" i="1"/>
  <c r="AK979" i="1"/>
  <c r="AJ979" i="1"/>
  <c r="X979" i="1"/>
  <c r="W979" i="1"/>
  <c r="U979" i="1"/>
  <c r="V979" i="1" s="1"/>
  <c r="Z979" i="1" s="1"/>
  <c r="O979" i="1"/>
  <c r="AD979" i="1" s="1"/>
  <c r="AE979" i="1" s="1"/>
  <c r="AN978" i="1"/>
  <c r="AK978" i="1"/>
  <c r="AJ978" i="1"/>
  <c r="X978" i="1"/>
  <c r="W978" i="1"/>
  <c r="U978" i="1"/>
  <c r="V978" i="1" s="1"/>
  <c r="Z978" i="1" s="1"/>
  <c r="O978" i="1"/>
  <c r="AD978" i="1" s="1"/>
  <c r="AE978" i="1" s="1"/>
  <c r="AN977" i="1"/>
  <c r="AK977" i="1"/>
  <c r="AJ977" i="1"/>
  <c r="X977" i="1"/>
  <c r="W977" i="1"/>
  <c r="U977" i="1"/>
  <c r="V977" i="1" s="1"/>
  <c r="Z977" i="1" s="1"/>
  <c r="O977" i="1"/>
  <c r="AD977" i="1" s="1"/>
  <c r="AE977" i="1" s="1"/>
  <c r="AN976" i="1"/>
  <c r="AK976" i="1"/>
  <c r="AJ976" i="1"/>
  <c r="X976" i="1"/>
  <c r="W976" i="1"/>
  <c r="U976" i="1"/>
  <c r="V976" i="1" s="1"/>
  <c r="Z976" i="1" s="1"/>
  <c r="O976" i="1"/>
  <c r="AD976" i="1" s="1"/>
  <c r="AE976" i="1" s="1"/>
  <c r="AN975" i="1"/>
  <c r="AK975" i="1"/>
  <c r="AJ975" i="1"/>
  <c r="X975" i="1"/>
  <c r="W975" i="1"/>
  <c r="U975" i="1"/>
  <c r="V975" i="1" s="1"/>
  <c r="Z975" i="1" s="1"/>
  <c r="O975" i="1"/>
  <c r="AD975" i="1" s="1"/>
  <c r="AE975" i="1" s="1"/>
  <c r="AN974" i="1"/>
  <c r="AK974" i="1"/>
  <c r="AJ974" i="1"/>
  <c r="X974" i="1"/>
  <c r="W974" i="1"/>
  <c r="U974" i="1"/>
  <c r="V974" i="1" s="1"/>
  <c r="Z974" i="1" s="1"/>
  <c r="O974" i="1"/>
  <c r="AD974" i="1" s="1"/>
  <c r="AE974" i="1" s="1"/>
  <c r="AN973" i="1"/>
  <c r="AK973" i="1"/>
  <c r="AJ973" i="1"/>
  <c r="X973" i="1"/>
  <c r="W973" i="1"/>
  <c r="U973" i="1"/>
  <c r="V973" i="1" s="1"/>
  <c r="Z973" i="1" s="1"/>
  <c r="O973" i="1"/>
  <c r="AD973" i="1" s="1"/>
  <c r="AE973" i="1" s="1"/>
  <c r="AN972" i="1"/>
  <c r="AK972" i="1"/>
  <c r="AJ972" i="1"/>
  <c r="X972" i="1"/>
  <c r="W972" i="1"/>
  <c r="U972" i="1"/>
  <c r="V972" i="1" s="1"/>
  <c r="Z972" i="1" s="1"/>
  <c r="O972" i="1"/>
  <c r="AD972" i="1" s="1"/>
  <c r="AE972" i="1" s="1"/>
  <c r="AN971" i="1"/>
  <c r="AK971" i="1"/>
  <c r="AJ971" i="1"/>
  <c r="X971" i="1"/>
  <c r="W971" i="1"/>
  <c r="U971" i="1"/>
  <c r="V971" i="1" s="1"/>
  <c r="Z971" i="1" s="1"/>
  <c r="O971" i="1"/>
  <c r="AD971" i="1" s="1"/>
  <c r="AE971" i="1" s="1"/>
  <c r="AN970" i="1"/>
  <c r="AK970" i="1"/>
  <c r="AJ970" i="1"/>
  <c r="X970" i="1"/>
  <c r="W970" i="1"/>
  <c r="U970" i="1"/>
  <c r="V970" i="1" s="1"/>
  <c r="Z970" i="1" s="1"/>
  <c r="O970" i="1"/>
  <c r="AD970" i="1" s="1"/>
  <c r="AE970" i="1" s="1"/>
  <c r="AN969" i="1"/>
  <c r="AK969" i="1"/>
  <c r="AJ969" i="1"/>
  <c r="X969" i="1"/>
  <c r="W969" i="1"/>
  <c r="U969" i="1"/>
  <c r="V969" i="1" s="1"/>
  <c r="Z969" i="1" s="1"/>
  <c r="O969" i="1"/>
  <c r="AD969" i="1" s="1"/>
  <c r="AE969" i="1" s="1"/>
  <c r="AN968" i="1"/>
  <c r="AK968" i="1"/>
  <c r="AJ968" i="1"/>
  <c r="X968" i="1"/>
  <c r="W968" i="1"/>
  <c r="U968" i="1"/>
  <c r="V968" i="1" s="1"/>
  <c r="Z968" i="1" s="1"/>
  <c r="O968" i="1"/>
  <c r="AD968" i="1" s="1"/>
  <c r="AE968" i="1" s="1"/>
  <c r="AN967" i="1"/>
  <c r="AK967" i="1"/>
  <c r="AJ967" i="1"/>
  <c r="X967" i="1"/>
  <c r="W967" i="1"/>
  <c r="U967" i="1"/>
  <c r="V967" i="1" s="1"/>
  <c r="Z967" i="1" s="1"/>
  <c r="O967" i="1"/>
  <c r="AD967" i="1" s="1"/>
  <c r="AE967" i="1" s="1"/>
  <c r="AN966" i="1"/>
  <c r="AK966" i="1"/>
  <c r="AJ966" i="1"/>
  <c r="X966" i="1"/>
  <c r="W966" i="1"/>
  <c r="U966" i="1"/>
  <c r="V966" i="1" s="1"/>
  <c r="Z966" i="1" s="1"/>
  <c r="O966" i="1"/>
  <c r="AD966" i="1" s="1"/>
  <c r="AE966" i="1" s="1"/>
  <c r="AN965" i="1"/>
  <c r="AK965" i="1"/>
  <c r="AJ965" i="1"/>
  <c r="X965" i="1"/>
  <c r="W965" i="1"/>
  <c r="U965" i="1"/>
  <c r="V965" i="1" s="1"/>
  <c r="Z965" i="1" s="1"/>
  <c r="O965" i="1"/>
  <c r="AD965" i="1" s="1"/>
  <c r="AE965" i="1" s="1"/>
  <c r="AN964" i="1"/>
  <c r="AK964" i="1"/>
  <c r="AJ964" i="1"/>
  <c r="X964" i="1"/>
  <c r="W964" i="1"/>
  <c r="U964" i="1"/>
  <c r="V964" i="1" s="1"/>
  <c r="Z964" i="1" s="1"/>
  <c r="O964" i="1"/>
  <c r="AD964" i="1" s="1"/>
  <c r="AE964" i="1" s="1"/>
  <c r="AN963" i="1"/>
  <c r="AK963" i="1"/>
  <c r="AJ963" i="1"/>
  <c r="X963" i="1"/>
  <c r="W963" i="1"/>
  <c r="U963" i="1"/>
  <c r="V963" i="1" s="1"/>
  <c r="Z963" i="1" s="1"/>
  <c r="O963" i="1"/>
  <c r="AD963" i="1" s="1"/>
  <c r="AE963" i="1" s="1"/>
  <c r="AN962" i="1"/>
  <c r="AK962" i="1"/>
  <c r="AJ962" i="1"/>
  <c r="X962" i="1"/>
  <c r="W962" i="1"/>
  <c r="U962" i="1"/>
  <c r="V962" i="1" s="1"/>
  <c r="Z962" i="1" s="1"/>
  <c r="O962" i="1"/>
  <c r="AD962" i="1" s="1"/>
  <c r="AE962" i="1" s="1"/>
  <c r="AN961" i="1"/>
  <c r="AK961" i="1"/>
  <c r="AJ961" i="1"/>
  <c r="X961" i="1"/>
  <c r="W961" i="1"/>
  <c r="U961" i="1"/>
  <c r="V961" i="1" s="1"/>
  <c r="Z961" i="1" s="1"/>
  <c r="O961" i="1"/>
  <c r="AD961" i="1" s="1"/>
  <c r="AE961" i="1" s="1"/>
  <c r="AN960" i="1"/>
  <c r="AK960" i="1"/>
  <c r="AJ960" i="1"/>
  <c r="X960" i="1"/>
  <c r="W960" i="1"/>
  <c r="U960" i="1"/>
  <c r="V960" i="1" s="1"/>
  <c r="Z960" i="1" s="1"/>
  <c r="O960" i="1"/>
  <c r="AD960" i="1" s="1"/>
  <c r="AE960" i="1" s="1"/>
  <c r="AN959" i="1"/>
  <c r="AK959" i="1"/>
  <c r="AJ959" i="1"/>
  <c r="X959" i="1"/>
  <c r="W959" i="1"/>
  <c r="U959" i="1"/>
  <c r="V959" i="1" s="1"/>
  <c r="Z959" i="1" s="1"/>
  <c r="O959" i="1"/>
  <c r="AD959" i="1" s="1"/>
  <c r="AE959" i="1" s="1"/>
  <c r="AN958" i="1"/>
  <c r="AK958" i="1"/>
  <c r="AJ958" i="1"/>
  <c r="X958" i="1"/>
  <c r="W958" i="1"/>
  <c r="U958" i="1"/>
  <c r="V958" i="1" s="1"/>
  <c r="Z958" i="1" s="1"/>
  <c r="O958" i="1"/>
  <c r="AD958" i="1" s="1"/>
  <c r="AE958" i="1" s="1"/>
  <c r="AN957" i="1"/>
  <c r="AK957" i="1"/>
  <c r="AJ957" i="1"/>
  <c r="X957" i="1"/>
  <c r="W957" i="1"/>
  <c r="U957" i="1"/>
  <c r="V957" i="1" s="1"/>
  <c r="Z957" i="1" s="1"/>
  <c r="O957" i="1"/>
  <c r="AD957" i="1" s="1"/>
  <c r="AE957" i="1" s="1"/>
  <c r="AN956" i="1"/>
  <c r="AK956" i="1"/>
  <c r="AJ956" i="1"/>
  <c r="X956" i="1"/>
  <c r="W956" i="1"/>
  <c r="U956" i="1"/>
  <c r="V956" i="1" s="1"/>
  <c r="Z956" i="1" s="1"/>
  <c r="O956" i="1"/>
  <c r="AD956" i="1" s="1"/>
  <c r="AE956" i="1" s="1"/>
  <c r="AN955" i="1"/>
  <c r="AK955" i="1"/>
  <c r="AJ955" i="1"/>
  <c r="X955" i="1"/>
  <c r="W955" i="1"/>
  <c r="U955" i="1"/>
  <c r="V955" i="1" s="1"/>
  <c r="Z955" i="1" s="1"/>
  <c r="O955" i="1"/>
  <c r="AD955" i="1" s="1"/>
  <c r="AE955" i="1" s="1"/>
  <c r="AN954" i="1"/>
  <c r="AK954" i="1"/>
  <c r="AJ954" i="1"/>
  <c r="X954" i="1"/>
  <c r="W954" i="1"/>
  <c r="U954" i="1"/>
  <c r="V954" i="1" s="1"/>
  <c r="Z954" i="1" s="1"/>
  <c r="O954" i="1"/>
  <c r="AD954" i="1" s="1"/>
  <c r="AE954" i="1" s="1"/>
  <c r="AN953" i="1"/>
  <c r="AK953" i="1"/>
  <c r="AJ953" i="1"/>
  <c r="X953" i="1"/>
  <c r="W953" i="1"/>
  <c r="U953" i="1"/>
  <c r="V953" i="1" s="1"/>
  <c r="Z953" i="1" s="1"/>
  <c r="O953" i="1"/>
  <c r="AD953" i="1" s="1"/>
  <c r="AE953" i="1" s="1"/>
  <c r="AN952" i="1"/>
  <c r="AK952" i="1"/>
  <c r="AJ952" i="1"/>
  <c r="X952" i="1"/>
  <c r="W952" i="1"/>
  <c r="U952" i="1"/>
  <c r="V952" i="1" s="1"/>
  <c r="Z952" i="1" s="1"/>
  <c r="O952" i="1"/>
  <c r="AD952" i="1" s="1"/>
  <c r="AE952" i="1" s="1"/>
  <c r="AN951" i="1"/>
  <c r="AK951" i="1"/>
  <c r="AJ951" i="1"/>
  <c r="X951" i="1"/>
  <c r="W951" i="1"/>
  <c r="U951" i="1"/>
  <c r="V951" i="1" s="1"/>
  <c r="Z951" i="1" s="1"/>
  <c r="O951" i="1"/>
  <c r="AD951" i="1" s="1"/>
  <c r="AE951" i="1" s="1"/>
  <c r="AN950" i="1"/>
  <c r="AK950" i="1"/>
  <c r="AJ950" i="1"/>
  <c r="X950" i="1"/>
  <c r="W950" i="1"/>
  <c r="U950" i="1"/>
  <c r="V950" i="1" s="1"/>
  <c r="Z950" i="1" s="1"/>
  <c r="O950" i="1"/>
  <c r="AD950" i="1" s="1"/>
  <c r="AE950" i="1" s="1"/>
  <c r="AN949" i="1"/>
  <c r="AK949" i="1"/>
  <c r="AJ949" i="1"/>
  <c r="X949" i="1"/>
  <c r="W949" i="1"/>
  <c r="U949" i="1"/>
  <c r="V949" i="1" s="1"/>
  <c r="Z949" i="1" s="1"/>
  <c r="O949" i="1"/>
  <c r="AD949" i="1" s="1"/>
  <c r="AE949" i="1" s="1"/>
  <c r="AN948" i="1"/>
  <c r="AK948" i="1"/>
  <c r="AJ948" i="1"/>
  <c r="X948" i="1"/>
  <c r="W948" i="1"/>
  <c r="U948" i="1"/>
  <c r="V948" i="1" s="1"/>
  <c r="Z948" i="1" s="1"/>
  <c r="O948" i="1"/>
  <c r="AD948" i="1" s="1"/>
  <c r="AE948" i="1" s="1"/>
  <c r="AN947" i="1"/>
  <c r="AK947" i="1"/>
  <c r="AJ947" i="1"/>
  <c r="X947" i="1"/>
  <c r="W947" i="1"/>
  <c r="U947" i="1"/>
  <c r="V947" i="1" s="1"/>
  <c r="Z947" i="1" s="1"/>
  <c r="O947" i="1"/>
  <c r="AD947" i="1" s="1"/>
  <c r="AE947" i="1" s="1"/>
  <c r="AN946" i="1"/>
  <c r="AK946" i="1"/>
  <c r="AJ946" i="1"/>
  <c r="X946" i="1"/>
  <c r="W946" i="1"/>
  <c r="U946" i="1"/>
  <c r="V946" i="1" s="1"/>
  <c r="Z946" i="1" s="1"/>
  <c r="O946" i="1"/>
  <c r="AD946" i="1" s="1"/>
  <c r="AE946" i="1" s="1"/>
  <c r="AN945" i="1"/>
  <c r="AK945" i="1"/>
  <c r="AJ945" i="1"/>
  <c r="X945" i="1"/>
  <c r="W945" i="1"/>
  <c r="U945" i="1"/>
  <c r="V945" i="1" s="1"/>
  <c r="Z945" i="1" s="1"/>
  <c r="O945" i="1"/>
  <c r="AD945" i="1" s="1"/>
  <c r="AE945" i="1" s="1"/>
  <c r="AN944" i="1"/>
  <c r="AK944" i="1"/>
  <c r="AJ944" i="1"/>
  <c r="X944" i="1"/>
  <c r="W944" i="1"/>
  <c r="U944" i="1"/>
  <c r="V944" i="1" s="1"/>
  <c r="Z944" i="1" s="1"/>
  <c r="O944" i="1"/>
  <c r="AD944" i="1" s="1"/>
  <c r="AE944" i="1" s="1"/>
  <c r="AN943" i="1"/>
  <c r="AK943" i="1"/>
  <c r="AJ943" i="1"/>
  <c r="X943" i="1"/>
  <c r="W943" i="1"/>
  <c r="U943" i="1"/>
  <c r="V943" i="1" s="1"/>
  <c r="Z943" i="1" s="1"/>
  <c r="O943" i="1"/>
  <c r="AD943" i="1" s="1"/>
  <c r="AE943" i="1" s="1"/>
  <c r="AN942" i="1"/>
  <c r="AK942" i="1"/>
  <c r="AJ942" i="1"/>
  <c r="X942" i="1"/>
  <c r="W942" i="1"/>
  <c r="U942" i="1"/>
  <c r="V942" i="1" s="1"/>
  <c r="Z942" i="1" s="1"/>
  <c r="O942" i="1"/>
  <c r="AD942" i="1" s="1"/>
  <c r="AE942" i="1" s="1"/>
  <c r="AN941" i="1"/>
  <c r="AK941" i="1"/>
  <c r="AJ941" i="1"/>
  <c r="X941" i="1"/>
  <c r="W941" i="1"/>
  <c r="U941" i="1"/>
  <c r="V941" i="1" s="1"/>
  <c r="Z941" i="1" s="1"/>
  <c r="O941" i="1"/>
  <c r="AD941" i="1" s="1"/>
  <c r="AE941" i="1" s="1"/>
  <c r="AN940" i="1"/>
  <c r="AK940" i="1"/>
  <c r="AJ940" i="1"/>
  <c r="X940" i="1"/>
  <c r="W940" i="1"/>
  <c r="U940" i="1"/>
  <c r="V940" i="1" s="1"/>
  <c r="Z940" i="1" s="1"/>
  <c r="O940" i="1"/>
  <c r="AD940" i="1" s="1"/>
  <c r="AE940" i="1" s="1"/>
  <c r="AN939" i="1"/>
  <c r="AK939" i="1"/>
  <c r="AJ939" i="1"/>
  <c r="X939" i="1"/>
  <c r="W939" i="1"/>
  <c r="U939" i="1"/>
  <c r="V939" i="1" s="1"/>
  <c r="Z939" i="1" s="1"/>
  <c r="O939" i="1"/>
  <c r="AD939" i="1" s="1"/>
  <c r="AE939" i="1" s="1"/>
  <c r="AN938" i="1"/>
  <c r="AK938" i="1"/>
  <c r="AJ938" i="1"/>
  <c r="X938" i="1"/>
  <c r="W938" i="1"/>
  <c r="U938" i="1"/>
  <c r="V938" i="1" s="1"/>
  <c r="Z938" i="1" s="1"/>
  <c r="O938" i="1"/>
  <c r="AD938" i="1" s="1"/>
  <c r="AE938" i="1" s="1"/>
  <c r="AN937" i="1"/>
  <c r="AK937" i="1"/>
  <c r="AJ937" i="1"/>
  <c r="X937" i="1"/>
  <c r="W937" i="1"/>
  <c r="U937" i="1"/>
  <c r="V937" i="1" s="1"/>
  <c r="Z937" i="1" s="1"/>
  <c r="O937" i="1"/>
  <c r="AD937" i="1" s="1"/>
  <c r="AE937" i="1" s="1"/>
  <c r="AN936" i="1"/>
  <c r="AK936" i="1"/>
  <c r="AJ936" i="1"/>
  <c r="X936" i="1"/>
  <c r="W936" i="1"/>
  <c r="U936" i="1"/>
  <c r="V936" i="1" s="1"/>
  <c r="Z936" i="1" s="1"/>
  <c r="O936" i="1"/>
  <c r="AD936" i="1" s="1"/>
  <c r="AE936" i="1" s="1"/>
  <c r="AN935" i="1"/>
  <c r="AK935" i="1"/>
  <c r="AJ935" i="1"/>
  <c r="X935" i="1"/>
  <c r="W935" i="1"/>
  <c r="U935" i="1"/>
  <c r="V935" i="1" s="1"/>
  <c r="Z935" i="1" s="1"/>
  <c r="O935" i="1"/>
  <c r="AD935" i="1" s="1"/>
  <c r="AE935" i="1" s="1"/>
  <c r="AN934" i="1"/>
  <c r="AK934" i="1"/>
  <c r="AJ934" i="1"/>
  <c r="X934" i="1"/>
  <c r="W934" i="1"/>
  <c r="U934" i="1"/>
  <c r="V934" i="1" s="1"/>
  <c r="Z934" i="1" s="1"/>
  <c r="O934" i="1"/>
  <c r="AD934" i="1" s="1"/>
  <c r="AE934" i="1" s="1"/>
  <c r="AN933" i="1"/>
  <c r="AK933" i="1"/>
  <c r="AJ933" i="1"/>
  <c r="X933" i="1"/>
  <c r="W933" i="1"/>
  <c r="U933" i="1"/>
  <c r="V933" i="1" s="1"/>
  <c r="Z933" i="1" s="1"/>
  <c r="O933" i="1"/>
  <c r="AD933" i="1" s="1"/>
  <c r="AE933" i="1" s="1"/>
  <c r="AN932" i="1"/>
  <c r="AK932" i="1"/>
  <c r="AJ932" i="1"/>
  <c r="X932" i="1"/>
  <c r="W932" i="1"/>
  <c r="U932" i="1"/>
  <c r="V932" i="1" s="1"/>
  <c r="Z932" i="1" s="1"/>
  <c r="O932" i="1"/>
  <c r="AD932" i="1" s="1"/>
  <c r="AE932" i="1" s="1"/>
  <c r="AN931" i="1"/>
  <c r="AK931" i="1"/>
  <c r="AJ931" i="1"/>
  <c r="X931" i="1"/>
  <c r="W931" i="1"/>
  <c r="U931" i="1"/>
  <c r="V931" i="1" s="1"/>
  <c r="Z931" i="1" s="1"/>
  <c r="O931" i="1"/>
  <c r="AD931" i="1" s="1"/>
  <c r="AE931" i="1" s="1"/>
  <c r="AN930" i="1"/>
  <c r="AK930" i="1"/>
  <c r="AJ930" i="1"/>
  <c r="X930" i="1"/>
  <c r="W930" i="1"/>
  <c r="U930" i="1"/>
  <c r="V930" i="1" s="1"/>
  <c r="Z930" i="1" s="1"/>
  <c r="O930" i="1"/>
  <c r="AD930" i="1" s="1"/>
  <c r="AE930" i="1" s="1"/>
  <c r="AN929" i="1"/>
  <c r="AK929" i="1"/>
  <c r="AJ929" i="1"/>
  <c r="X929" i="1"/>
  <c r="W929" i="1"/>
  <c r="U929" i="1"/>
  <c r="V929" i="1" s="1"/>
  <c r="Z929" i="1" s="1"/>
  <c r="O929" i="1"/>
  <c r="AD929" i="1" s="1"/>
  <c r="AE929" i="1" s="1"/>
  <c r="AN928" i="1"/>
  <c r="AK928" i="1"/>
  <c r="AJ928" i="1"/>
  <c r="X928" i="1"/>
  <c r="W928" i="1"/>
  <c r="U928" i="1"/>
  <c r="V928" i="1" s="1"/>
  <c r="Z928" i="1" s="1"/>
  <c r="O928" i="1"/>
  <c r="AD928" i="1" s="1"/>
  <c r="AE928" i="1" s="1"/>
  <c r="AN927" i="1"/>
  <c r="AK927" i="1"/>
  <c r="AJ927" i="1"/>
  <c r="X927" i="1"/>
  <c r="W927" i="1"/>
  <c r="U927" i="1"/>
  <c r="V927" i="1" s="1"/>
  <c r="Z927" i="1" s="1"/>
  <c r="O927" i="1"/>
  <c r="AD927" i="1" s="1"/>
  <c r="AE927" i="1" s="1"/>
  <c r="AN926" i="1"/>
  <c r="AK926" i="1"/>
  <c r="AJ926" i="1"/>
  <c r="X926" i="1"/>
  <c r="W926" i="1"/>
  <c r="U926" i="1"/>
  <c r="V926" i="1" s="1"/>
  <c r="Z926" i="1" s="1"/>
  <c r="O926" i="1"/>
  <c r="AD926" i="1" s="1"/>
  <c r="AE926" i="1" s="1"/>
  <c r="AN925" i="1"/>
  <c r="AK925" i="1"/>
  <c r="AJ925" i="1"/>
  <c r="X925" i="1"/>
  <c r="W925" i="1"/>
  <c r="U925" i="1"/>
  <c r="V925" i="1" s="1"/>
  <c r="Z925" i="1" s="1"/>
  <c r="O925" i="1"/>
  <c r="AD925" i="1" s="1"/>
  <c r="AE925" i="1" s="1"/>
  <c r="AN924" i="1"/>
  <c r="AK924" i="1"/>
  <c r="AJ924" i="1"/>
  <c r="X924" i="1"/>
  <c r="W924" i="1"/>
  <c r="U924" i="1"/>
  <c r="V924" i="1" s="1"/>
  <c r="Z924" i="1" s="1"/>
  <c r="O924" i="1"/>
  <c r="AD924" i="1" s="1"/>
  <c r="AE924" i="1" s="1"/>
  <c r="AN923" i="1"/>
  <c r="AK923" i="1"/>
  <c r="AJ923" i="1"/>
  <c r="X923" i="1"/>
  <c r="W923" i="1"/>
  <c r="U923" i="1"/>
  <c r="V923" i="1" s="1"/>
  <c r="Z923" i="1" s="1"/>
  <c r="O923" i="1"/>
  <c r="AD923" i="1" s="1"/>
  <c r="AE923" i="1" s="1"/>
  <c r="AN922" i="1"/>
  <c r="AK922" i="1"/>
  <c r="AJ922" i="1"/>
  <c r="X922" i="1"/>
  <c r="W922" i="1"/>
  <c r="U922" i="1"/>
  <c r="V922" i="1" s="1"/>
  <c r="Z922" i="1" s="1"/>
  <c r="O922" i="1"/>
  <c r="AD922" i="1" s="1"/>
  <c r="AE922" i="1" s="1"/>
  <c r="AN921" i="1"/>
  <c r="AK921" i="1"/>
  <c r="AJ921" i="1"/>
  <c r="X921" i="1"/>
  <c r="W921" i="1"/>
  <c r="U921" i="1"/>
  <c r="V921" i="1" s="1"/>
  <c r="Z921" i="1" s="1"/>
  <c r="O921" i="1"/>
  <c r="AD921" i="1" s="1"/>
  <c r="AE921" i="1" s="1"/>
  <c r="AN920" i="1"/>
  <c r="AK920" i="1"/>
  <c r="AJ920" i="1"/>
  <c r="X920" i="1"/>
  <c r="W920" i="1"/>
  <c r="U920" i="1"/>
  <c r="V920" i="1" s="1"/>
  <c r="Z920" i="1" s="1"/>
  <c r="O920" i="1"/>
  <c r="AD920" i="1" s="1"/>
  <c r="AE920" i="1" s="1"/>
  <c r="AN919" i="1"/>
  <c r="AK919" i="1"/>
  <c r="AJ919" i="1"/>
  <c r="X919" i="1"/>
  <c r="W919" i="1"/>
  <c r="U919" i="1"/>
  <c r="V919" i="1" s="1"/>
  <c r="Z919" i="1" s="1"/>
  <c r="O919" i="1"/>
  <c r="AD919" i="1" s="1"/>
  <c r="AE919" i="1" s="1"/>
  <c r="AN918" i="1"/>
  <c r="AK918" i="1"/>
  <c r="AJ918" i="1"/>
  <c r="X918" i="1"/>
  <c r="W918" i="1"/>
  <c r="U918" i="1"/>
  <c r="V918" i="1" s="1"/>
  <c r="Z918" i="1" s="1"/>
  <c r="O918" i="1"/>
  <c r="AD918" i="1" s="1"/>
  <c r="AE918" i="1" s="1"/>
  <c r="AN917" i="1"/>
  <c r="AK917" i="1"/>
  <c r="AJ917" i="1"/>
  <c r="X917" i="1"/>
  <c r="W917" i="1"/>
  <c r="U917" i="1"/>
  <c r="V917" i="1" s="1"/>
  <c r="Z917" i="1" s="1"/>
  <c r="O917" i="1"/>
  <c r="AD917" i="1" s="1"/>
  <c r="AE917" i="1" s="1"/>
  <c r="AN916" i="1"/>
  <c r="AK916" i="1"/>
  <c r="AJ916" i="1"/>
  <c r="X916" i="1"/>
  <c r="W916" i="1"/>
  <c r="U916" i="1"/>
  <c r="V916" i="1" s="1"/>
  <c r="Z916" i="1" s="1"/>
  <c r="O916" i="1"/>
  <c r="AD916" i="1" s="1"/>
  <c r="AE916" i="1" s="1"/>
  <c r="AN915" i="1"/>
  <c r="AK915" i="1"/>
  <c r="AJ915" i="1"/>
  <c r="X915" i="1"/>
  <c r="W915" i="1"/>
  <c r="U915" i="1"/>
  <c r="V915" i="1" s="1"/>
  <c r="Z915" i="1" s="1"/>
  <c r="O915" i="1"/>
  <c r="AD915" i="1" s="1"/>
  <c r="AE915" i="1" s="1"/>
  <c r="AN914" i="1"/>
  <c r="AK914" i="1"/>
  <c r="AJ914" i="1"/>
  <c r="X914" i="1"/>
  <c r="W914" i="1"/>
  <c r="U914" i="1"/>
  <c r="V914" i="1" s="1"/>
  <c r="Z914" i="1" s="1"/>
  <c r="O914" i="1"/>
  <c r="AD914" i="1" s="1"/>
  <c r="AE914" i="1" s="1"/>
  <c r="AN913" i="1"/>
  <c r="AK913" i="1"/>
  <c r="AJ913" i="1"/>
  <c r="X913" i="1"/>
  <c r="W913" i="1"/>
  <c r="U913" i="1"/>
  <c r="V913" i="1" s="1"/>
  <c r="Z913" i="1" s="1"/>
  <c r="O913" i="1"/>
  <c r="AD913" i="1" s="1"/>
  <c r="AE913" i="1" s="1"/>
  <c r="AN912" i="1"/>
  <c r="AK912" i="1"/>
  <c r="AJ912" i="1"/>
  <c r="X912" i="1"/>
  <c r="W912" i="1"/>
  <c r="U912" i="1"/>
  <c r="V912" i="1" s="1"/>
  <c r="Z912" i="1" s="1"/>
  <c r="O912" i="1"/>
  <c r="AD912" i="1" s="1"/>
  <c r="AE912" i="1" s="1"/>
  <c r="AN911" i="1"/>
  <c r="AK911" i="1"/>
  <c r="AJ911" i="1"/>
  <c r="X911" i="1"/>
  <c r="W911" i="1"/>
  <c r="U911" i="1"/>
  <c r="V911" i="1" s="1"/>
  <c r="Z911" i="1" s="1"/>
  <c r="O911" i="1"/>
  <c r="AD911" i="1" s="1"/>
  <c r="AE911" i="1" s="1"/>
  <c r="AN910" i="1"/>
  <c r="AK910" i="1"/>
  <c r="AJ910" i="1"/>
  <c r="X910" i="1"/>
  <c r="W910" i="1"/>
  <c r="U910" i="1"/>
  <c r="V910" i="1" s="1"/>
  <c r="Z910" i="1" s="1"/>
  <c r="O910" i="1"/>
  <c r="AD910" i="1" s="1"/>
  <c r="AE910" i="1" s="1"/>
  <c r="AN909" i="1"/>
  <c r="AK909" i="1"/>
  <c r="AJ909" i="1"/>
  <c r="X909" i="1"/>
  <c r="W909" i="1"/>
  <c r="U909" i="1"/>
  <c r="V909" i="1" s="1"/>
  <c r="Z909" i="1" s="1"/>
  <c r="O909" i="1"/>
  <c r="AD909" i="1" s="1"/>
  <c r="AE909" i="1" s="1"/>
  <c r="AN908" i="1"/>
  <c r="AK908" i="1"/>
  <c r="AJ908" i="1"/>
  <c r="X908" i="1"/>
  <c r="W908" i="1"/>
  <c r="U908" i="1"/>
  <c r="V908" i="1" s="1"/>
  <c r="Z908" i="1" s="1"/>
  <c r="O908" i="1"/>
  <c r="AD908" i="1" s="1"/>
  <c r="AE908" i="1" s="1"/>
  <c r="AN907" i="1"/>
  <c r="AK907" i="1"/>
  <c r="AJ907" i="1"/>
  <c r="X907" i="1"/>
  <c r="W907" i="1"/>
  <c r="U907" i="1"/>
  <c r="V907" i="1" s="1"/>
  <c r="Z907" i="1" s="1"/>
  <c r="O907" i="1"/>
  <c r="AD907" i="1" s="1"/>
  <c r="AE907" i="1" s="1"/>
  <c r="AN906" i="1"/>
  <c r="AK906" i="1"/>
  <c r="AJ906" i="1"/>
  <c r="X906" i="1"/>
  <c r="W906" i="1"/>
  <c r="U906" i="1"/>
  <c r="V906" i="1" s="1"/>
  <c r="Z906" i="1" s="1"/>
  <c r="O906" i="1"/>
  <c r="AD906" i="1" s="1"/>
  <c r="AE906" i="1" s="1"/>
  <c r="AN905" i="1"/>
  <c r="AK905" i="1"/>
  <c r="AJ905" i="1"/>
  <c r="X905" i="1"/>
  <c r="W905" i="1"/>
  <c r="U905" i="1"/>
  <c r="V905" i="1" s="1"/>
  <c r="Z905" i="1" s="1"/>
  <c r="O905" i="1"/>
  <c r="AD905" i="1" s="1"/>
  <c r="AE905" i="1" s="1"/>
  <c r="AN904" i="1"/>
  <c r="AK904" i="1"/>
  <c r="AJ904" i="1"/>
  <c r="X904" i="1"/>
  <c r="W904" i="1"/>
  <c r="U904" i="1"/>
  <c r="V904" i="1" s="1"/>
  <c r="Z904" i="1" s="1"/>
  <c r="O904" i="1"/>
  <c r="AD904" i="1" s="1"/>
  <c r="AE904" i="1" s="1"/>
  <c r="AN903" i="1"/>
  <c r="AK903" i="1"/>
  <c r="AJ903" i="1"/>
  <c r="X903" i="1"/>
  <c r="W903" i="1"/>
  <c r="U903" i="1"/>
  <c r="V903" i="1" s="1"/>
  <c r="Z903" i="1" s="1"/>
  <c r="O903" i="1"/>
  <c r="AD903" i="1" s="1"/>
  <c r="AE903" i="1" s="1"/>
  <c r="AN902" i="1"/>
  <c r="AK902" i="1"/>
  <c r="AJ902" i="1"/>
  <c r="X902" i="1"/>
  <c r="W902" i="1"/>
  <c r="U902" i="1"/>
  <c r="V902" i="1" s="1"/>
  <c r="Z902" i="1" s="1"/>
  <c r="O902" i="1"/>
  <c r="AD902" i="1" s="1"/>
  <c r="AE902" i="1" s="1"/>
  <c r="AN901" i="1"/>
  <c r="AK901" i="1"/>
  <c r="AJ901" i="1"/>
  <c r="X901" i="1"/>
  <c r="W901" i="1"/>
  <c r="U901" i="1"/>
  <c r="V901" i="1" s="1"/>
  <c r="Z901" i="1" s="1"/>
  <c r="O901" i="1"/>
  <c r="AD901" i="1" s="1"/>
  <c r="AE901" i="1" s="1"/>
  <c r="AN900" i="1"/>
  <c r="AK900" i="1"/>
  <c r="AJ900" i="1"/>
  <c r="X900" i="1"/>
  <c r="W900" i="1"/>
  <c r="U900" i="1"/>
  <c r="V900" i="1" s="1"/>
  <c r="Z900" i="1" s="1"/>
  <c r="O900" i="1"/>
  <c r="AD900" i="1" s="1"/>
  <c r="AE900" i="1" s="1"/>
  <c r="AN899" i="1"/>
  <c r="AK899" i="1"/>
  <c r="AJ899" i="1"/>
  <c r="X899" i="1"/>
  <c r="W899" i="1"/>
  <c r="U899" i="1"/>
  <c r="V899" i="1" s="1"/>
  <c r="Z899" i="1" s="1"/>
  <c r="O899" i="1"/>
  <c r="AD899" i="1" s="1"/>
  <c r="AE899" i="1" s="1"/>
  <c r="AN898" i="1"/>
  <c r="AK898" i="1"/>
  <c r="AJ898" i="1"/>
  <c r="X898" i="1"/>
  <c r="W898" i="1"/>
  <c r="U898" i="1"/>
  <c r="V898" i="1" s="1"/>
  <c r="Z898" i="1" s="1"/>
  <c r="O898" i="1"/>
  <c r="AD898" i="1" s="1"/>
  <c r="AE898" i="1" s="1"/>
  <c r="AN897" i="1"/>
  <c r="AK897" i="1"/>
  <c r="AJ897" i="1"/>
  <c r="X897" i="1"/>
  <c r="W897" i="1"/>
  <c r="U897" i="1"/>
  <c r="V897" i="1" s="1"/>
  <c r="Z897" i="1" s="1"/>
  <c r="O897" i="1"/>
  <c r="AD897" i="1" s="1"/>
  <c r="AE897" i="1" s="1"/>
  <c r="AN896" i="1"/>
  <c r="AK896" i="1"/>
  <c r="AJ896" i="1"/>
  <c r="X896" i="1"/>
  <c r="W896" i="1"/>
  <c r="U896" i="1"/>
  <c r="V896" i="1" s="1"/>
  <c r="Z896" i="1" s="1"/>
  <c r="O896" i="1"/>
  <c r="AD896" i="1" s="1"/>
  <c r="AE896" i="1" s="1"/>
  <c r="AN895" i="1"/>
  <c r="AK895" i="1"/>
  <c r="AJ895" i="1"/>
  <c r="X895" i="1"/>
  <c r="W895" i="1"/>
  <c r="U895" i="1"/>
  <c r="V895" i="1" s="1"/>
  <c r="Z895" i="1" s="1"/>
  <c r="O895" i="1"/>
  <c r="AD895" i="1" s="1"/>
  <c r="AE895" i="1" s="1"/>
  <c r="AN894" i="1"/>
  <c r="AK894" i="1"/>
  <c r="AJ894" i="1"/>
  <c r="X894" i="1"/>
  <c r="W894" i="1"/>
  <c r="U894" i="1"/>
  <c r="V894" i="1" s="1"/>
  <c r="Z894" i="1" s="1"/>
  <c r="O894" i="1"/>
  <c r="AD894" i="1" s="1"/>
  <c r="AE894" i="1" s="1"/>
  <c r="AN893" i="1"/>
  <c r="AK893" i="1"/>
  <c r="AJ893" i="1"/>
  <c r="X893" i="1"/>
  <c r="W893" i="1"/>
  <c r="U893" i="1"/>
  <c r="V893" i="1" s="1"/>
  <c r="Z893" i="1" s="1"/>
  <c r="O893" i="1"/>
  <c r="AD893" i="1" s="1"/>
  <c r="AE893" i="1" s="1"/>
  <c r="AN892" i="1"/>
  <c r="AK892" i="1"/>
  <c r="AJ892" i="1"/>
  <c r="X892" i="1"/>
  <c r="W892" i="1"/>
  <c r="U892" i="1"/>
  <c r="V892" i="1" s="1"/>
  <c r="Z892" i="1" s="1"/>
  <c r="O892" i="1"/>
  <c r="AD892" i="1" s="1"/>
  <c r="AE892" i="1" s="1"/>
  <c r="AN891" i="1"/>
  <c r="AK891" i="1"/>
  <c r="AJ891" i="1"/>
  <c r="X891" i="1"/>
  <c r="W891" i="1"/>
  <c r="U891" i="1"/>
  <c r="V891" i="1" s="1"/>
  <c r="Z891" i="1" s="1"/>
  <c r="O891" i="1"/>
  <c r="AD891" i="1" s="1"/>
  <c r="AE891" i="1" s="1"/>
  <c r="AN890" i="1"/>
  <c r="AK890" i="1"/>
  <c r="AJ890" i="1"/>
  <c r="X890" i="1"/>
  <c r="W890" i="1"/>
  <c r="U890" i="1"/>
  <c r="V890" i="1" s="1"/>
  <c r="Z890" i="1" s="1"/>
  <c r="O890" i="1"/>
  <c r="AD890" i="1" s="1"/>
  <c r="AE890" i="1" s="1"/>
  <c r="AN889" i="1"/>
  <c r="AK889" i="1"/>
  <c r="AJ889" i="1"/>
  <c r="X889" i="1"/>
  <c r="W889" i="1"/>
  <c r="U889" i="1"/>
  <c r="V889" i="1" s="1"/>
  <c r="Z889" i="1" s="1"/>
  <c r="O889" i="1"/>
  <c r="AD889" i="1" s="1"/>
  <c r="AE889" i="1" s="1"/>
  <c r="AN888" i="1"/>
  <c r="AK888" i="1"/>
  <c r="AJ888" i="1"/>
  <c r="X888" i="1"/>
  <c r="W888" i="1"/>
  <c r="U888" i="1"/>
  <c r="V888" i="1" s="1"/>
  <c r="Z888" i="1" s="1"/>
  <c r="O888" i="1"/>
  <c r="AD888" i="1" s="1"/>
  <c r="AE888" i="1" s="1"/>
  <c r="AN887" i="1"/>
  <c r="AK887" i="1"/>
  <c r="AJ887" i="1"/>
  <c r="X887" i="1"/>
  <c r="W887" i="1"/>
  <c r="U887" i="1"/>
  <c r="V887" i="1" s="1"/>
  <c r="Z887" i="1" s="1"/>
  <c r="O887" i="1"/>
  <c r="AD887" i="1" s="1"/>
  <c r="AE887" i="1" s="1"/>
  <c r="AN886" i="1"/>
  <c r="AK886" i="1"/>
  <c r="AJ886" i="1"/>
  <c r="X886" i="1"/>
  <c r="W886" i="1"/>
  <c r="U886" i="1"/>
  <c r="V886" i="1" s="1"/>
  <c r="Z886" i="1" s="1"/>
  <c r="O886" i="1"/>
  <c r="AD886" i="1" s="1"/>
  <c r="AE886" i="1" s="1"/>
  <c r="AN885" i="1"/>
  <c r="AK885" i="1"/>
  <c r="AJ885" i="1"/>
  <c r="X885" i="1"/>
  <c r="W885" i="1"/>
  <c r="U885" i="1"/>
  <c r="V885" i="1" s="1"/>
  <c r="Z885" i="1" s="1"/>
  <c r="O885" i="1"/>
  <c r="AD885" i="1" s="1"/>
  <c r="AE885" i="1" s="1"/>
  <c r="AN884" i="1"/>
  <c r="AK884" i="1"/>
  <c r="AJ884" i="1"/>
  <c r="X884" i="1"/>
  <c r="W884" i="1"/>
  <c r="U884" i="1"/>
  <c r="V884" i="1" s="1"/>
  <c r="Z884" i="1" s="1"/>
  <c r="O884" i="1"/>
  <c r="AD884" i="1" s="1"/>
  <c r="AE884" i="1" s="1"/>
  <c r="AN883" i="1"/>
  <c r="AK883" i="1"/>
  <c r="AJ883" i="1"/>
  <c r="X883" i="1"/>
  <c r="W883" i="1"/>
  <c r="U883" i="1"/>
  <c r="V883" i="1" s="1"/>
  <c r="Z883" i="1" s="1"/>
  <c r="O883" i="1"/>
  <c r="AD883" i="1" s="1"/>
  <c r="AE883" i="1" s="1"/>
  <c r="AN882" i="1"/>
  <c r="AK882" i="1"/>
  <c r="AJ882" i="1"/>
  <c r="X882" i="1"/>
  <c r="W882" i="1"/>
  <c r="U882" i="1"/>
  <c r="V882" i="1" s="1"/>
  <c r="Z882" i="1" s="1"/>
  <c r="O882" i="1"/>
  <c r="AD882" i="1" s="1"/>
  <c r="AE882" i="1" s="1"/>
  <c r="AN881" i="1"/>
  <c r="AK881" i="1"/>
  <c r="AJ881" i="1"/>
  <c r="X881" i="1"/>
  <c r="W881" i="1"/>
  <c r="U881" i="1"/>
  <c r="V881" i="1" s="1"/>
  <c r="Z881" i="1" s="1"/>
  <c r="O881" i="1"/>
  <c r="AD881" i="1" s="1"/>
  <c r="AE881" i="1" s="1"/>
  <c r="AN880" i="1"/>
  <c r="AK880" i="1"/>
  <c r="AJ880" i="1"/>
  <c r="X880" i="1"/>
  <c r="W880" i="1"/>
  <c r="U880" i="1"/>
  <c r="V880" i="1" s="1"/>
  <c r="Z880" i="1" s="1"/>
  <c r="O880" i="1"/>
  <c r="AD880" i="1" s="1"/>
  <c r="AE880" i="1" s="1"/>
  <c r="AN879" i="1"/>
  <c r="AK879" i="1"/>
  <c r="AJ879" i="1"/>
  <c r="X879" i="1"/>
  <c r="W879" i="1"/>
  <c r="U879" i="1"/>
  <c r="V879" i="1" s="1"/>
  <c r="Z879" i="1" s="1"/>
  <c r="O879" i="1"/>
  <c r="AD879" i="1" s="1"/>
  <c r="AE879" i="1" s="1"/>
  <c r="AN878" i="1"/>
  <c r="AK878" i="1"/>
  <c r="AJ878" i="1"/>
  <c r="X878" i="1"/>
  <c r="W878" i="1"/>
  <c r="U878" i="1"/>
  <c r="V878" i="1" s="1"/>
  <c r="Z878" i="1" s="1"/>
  <c r="O878" i="1"/>
  <c r="AD878" i="1" s="1"/>
  <c r="AE878" i="1" s="1"/>
  <c r="AN877" i="1"/>
  <c r="AK877" i="1"/>
  <c r="AJ877" i="1"/>
  <c r="X877" i="1"/>
  <c r="W877" i="1"/>
  <c r="U877" i="1"/>
  <c r="V877" i="1" s="1"/>
  <c r="Z877" i="1" s="1"/>
  <c r="O877" i="1"/>
  <c r="AD877" i="1" s="1"/>
  <c r="AE877" i="1" s="1"/>
  <c r="AN876" i="1"/>
  <c r="AK876" i="1"/>
  <c r="AJ876" i="1"/>
  <c r="X876" i="1"/>
  <c r="W876" i="1"/>
  <c r="U876" i="1"/>
  <c r="V876" i="1" s="1"/>
  <c r="Z876" i="1" s="1"/>
  <c r="O876" i="1"/>
  <c r="AD876" i="1" s="1"/>
  <c r="AE876" i="1" s="1"/>
  <c r="AN875" i="1"/>
  <c r="AK875" i="1"/>
  <c r="AJ875" i="1"/>
  <c r="X875" i="1"/>
  <c r="W875" i="1"/>
  <c r="U875" i="1"/>
  <c r="V875" i="1" s="1"/>
  <c r="Z875" i="1" s="1"/>
  <c r="O875" i="1"/>
  <c r="AD875" i="1" s="1"/>
  <c r="AE875" i="1" s="1"/>
  <c r="AN874" i="1"/>
  <c r="AK874" i="1"/>
  <c r="AJ874" i="1"/>
  <c r="X874" i="1"/>
  <c r="W874" i="1"/>
  <c r="U874" i="1"/>
  <c r="V874" i="1" s="1"/>
  <c r="Z874" i="1" s="1"/>
  <c r="O874" i="1"/>
  <c r="AD874" i="1" s="1"/>
  <c r="AE874" i="1" s="1"/>
  <c r="AN873" i="1"/>
  <c r="AK873" i="1"/>
  <c r="AJ873" i="1"/>
  <c r="X873" i="1"/>
  <c r="W873" i="1"/>
  <c r="U873" i="1"/>
  <c r="V873" i="1" s="1"/>
  <c r="Z873" i="1" s="1"/>
  <c r="O873" i="1"/>
  <c r="AD873" i="1" s="1"/>
  <c r="AE873" i="1" s="1"/>
  <c r="AN872" i="1"/>
  <c r="AK872" i="1"/>
  <c r="AJ872" i="1"/>
  <c r="X872" i="1"/>
  <c r="W872" i="1"/>
  <c r="U872" i="1"/>
  <c r="V872" i="1" s="1"/>
  <c r="Z872" i="1" s="1"/>
  <c r="O872" i="1"/>
  <c r="AD872" i="1" s="1"/>
  <c r="AE872" i="1" s="1"/>
  <c r="AN871" i="1"/>
  <c r="AK871" i="1"/>
  <c r="AJ871" i="1"/>
  <c r="X871" i="1"/>
  <c r="W871" i="1"/>
  <c r="U871" i="1"/>
  <c r="V871" i="1" s="1"/>
  <c r="Z871" i="1" s="1"/>
  <c r="O871" i="1"/>
  <c r="AD871" i="1" s="1"/>
  <c r="AE871" i="1" s="1"/>
  <c r="AN870" i="1"/>
  <c r="AK870" i="1"/>
  <c r="AJ870" i="1"/>
  <c r="X870" i="1"/>
  <c r="W870" i="1"/>
  <c r="U870" i="1"/>
  <c r="V870" i="1" s="1"/>
  <c r="Z870" i="1" s="1"/>
  <c r="O870" i="1"/>
  <c r="AD870" i="1" s="1"/>
  <c r="AE870" i="1" s="1"/>
  <c r="AN869" i="1"/>
  <c r="AK869" i="1"/>
  <c r="AJ869" i="1"/>
  <c r="X869" i="1"/>
  <c r="W869" i="1"/>
  <c r="U869" i="1"/>
  <c r="V869" i="1" s="1"/>
  <c r="Z869" i="1" s="1"/>
  <c r="O869" i="1"/>
  <c r="AD869" i="1" s="1"/>
  <c r="AE869" i="1" s="1"/>
  <c r="AN868" i="1"/>
  <c r="AK868" i="1"/>
  <c r="AJ868" i="1"/>
  <c r="X868" i="1"/>
  <c r="W868" i="1"/>
  <c r="U868" i="1"/>
  <c r="V868" i="1" s="1"/>
  <c r="Z868" i="1" s="1"/>
  <c r="O868" i="1"/>
  <c r="AD868" i="1" s="1"/>
  <c r="AE868" i="1" s="1"/>
  <c r="AN867" i="1"/>
  <c r="AK867" i="1"/>
  <c r="AJ867" i="1"/>
  <c r="X867" i="1"/>
  <c r="W867" i="1"/>
  <c r="U867" i="1"/>
  <c r="V867" i="1" s="1"/>
  <c r="Z867" i="1" s="1"/>
  <c r="O867" i="1"/>
  <c r="AD867" i="1" s="1"/>
  <c r="AE867" i="1" s="1"/>
  <c r="AN866" i="1"/>
  <c r="AK866" i="1"/>
  <c r="AJ866" i="1"/>
  <c r="X866" i="1"/>
  <c r="W866" i="1"/>
  <c r="U866" i="1"/>
  <c r="V866" i="1" s="1"/>
  <c r="Z866" i="1" s="1"/>
  <c r="O866" i="1"/>
  <c r="AD866" i="1" s="1"/>
  <c r="AE866" i="1" s="1"/>
  <c r="AN865" i="1"/>
  <c r="AK865" i="1"/>
  <c r="AJ865" i="1"/>
  <c r="X865" i="1"/>
  <c r="W865" i="1"/>
  <c r="U865" i="1"/>
  <c r="V865" i="1" s="1"/>
  <c r="Z865" i="1" s="1"/>
  <c r="O865" i="1"/>
  <c r="AD865" i="1" s="1"/>
  <c r="AE865" i="1" s="1"/>
  <c r="AN864" i="1"/>
  <c r="AK864" i="1"/>
  <c r="AJ864" i="1"/>
  <c r="X864" i="1"/>
  <c r="W864" i="1"/>
  <c r="U864" i="1"/>
  <c r="V864" i="1" s="1"/>
  <c r="Z864" i="1" s="1"/>
  <c r="O864" i="1"/>
  <c r="AD864" i="1" s="1"/>
  <c r="AE864" i="1" s="1"/>
  <c r="AN863" i="1"/>
  <c r="AK863" i="1"/>
  <c r="AJ863" i="1"/>
  <c r="X863" i="1"/>
  <c r="W863" i="1"/>
  <c r="U863" i="1"/>
  <c r="V863" i="1" s="1"/>
  <c r="Z863" i="1" s="1"/>
  <c r="O863" i="1"/>
  <c r="AD863" i="1" s="1"/>
  <c r="AE863" i="1" s="1"/>
  <c r="AN862" i="1"/>
  <c r="AK862" i="1"/>
  <c r="AJ862" i="1"/>
  <c r="X862" i="1"/>
  <c r="W862" i="1"/>
  <c r="U862" i="1"/>
  <c r="V862" i="1" s="1"/>
  <c r="Z862" i="1" s="1"/>
  <c r="O862" i="1"/>
  <c r="AD862" i="1" s="1"/>
  <c r="AE862" i="1" s="1"/>
  <c r="AN861" i="1"/>
  <c r="AK861" i="1"/>
  <c r="AJ861" i="1"/>
  <c r="X861" i="1"/>
  <c r="W861" i="1"/>
  <c r="U861" i="1"/>
  <c r="V861" i="1" s="1"/>
  <c r="Z861" i="1" s="1"/>
  <c r="O861" i="1"/>
  <c r="AD861" i="1" s="1"/>
  <c r="AE861" i="1" s="1"/>
  <c r="AN860" i="1"/>
  <c r="AK860" i="1"/>
  <c r="AJ860" i="1"/>
  <c r="X860" i="1"/>
  <c r="W860" i="1"/>
  <c r="U860" i="1"/>
  <c r="V860" i="1" s="1"/>
  <c r="Z860" i="1" s="1"/>
  <c r="O860" i="1"/>
  <c r="AD860" i="1" s="1"/>
  <c r="AE860" i="1" s="1"/>
  <c r="AN859" i="1"/>
  <c r="AK859" i="1"/>
  <c r="AJ859" i="1"/>
  <c r="X859" i="1"/>
  <c r="W859" i="1"/>
  <c r="U859" i="1"/>
  <c r="V859" i="1" s="1"/>
  <c r="Z859" i="1" s="1"/>
  <c r="O859" i="1"/>
  <c r="AD859" i="1" s="1"/>
  <c r="AE859" i="1" s="1"/>
  <c r="AN858" i="1"/>
  <c r="AK858" i="1"/>
  <c r="AJ858" i="1"/>
  <c r="X858" i="1"/>
  <c r="W858" i="1"/>
  <c r="U858" i="1"/>
  <c r="V858" i="1" s="1"/>
  <c r="Z858" i="1" s="1"/>
  <c r="O858" i="1"/>
  <c r="AD858" i="1" s="1"/>
  <c r="AE858" i="1" s="1"/>
  <c r="AN857" i="1"/>
  <c r="AK857" i="1"/>
  <c r="AJ857" i="1"/>
  <c r="X857" i="1"/>
  <c r="W857" i="1"/>
  <c r="U857" i="1"/>
  <c r="V857" i="1" s="1"/>
  <c r="Z857" i="1" s="1"/>
  <c r="O857" i="1"/>
  <c r="AD857" i="1" s="1"/>
  <c r="AE857" i="1" s="1"/>
  <c r="AN856" i="1"/>
  <c r="AK856" i="1"/>
  <c r="AJ856" i="1"/>
  <c r="X856" i="1"/>
  <c r="W856" i="1"/>
  <c r="U856" i="1"/>
  <c r="V856" i="1" s="1"/>
  <c r="Z856" i="1" s="1"/>
  <c r="O856" i="1"/>
  <c r="AD856" i="1" s="1"/>
  <c r="AE856" i="1" s="1"/>
  <c r="AN855" i="1"/>
  <c r="AK855" i="1"/>
  <c r="AJ855" i="1"/>
  <c r="X855" i="1"/>
  <c r="W855" i="1"/>
  <c r="U855" i="1"/>
  <c r="V855" i="1" s="1"/>
  <c r="Z855" i="1" s="1"/>
  <c r="O855" i="1"/>
  <c r="AD855" i="1" s="1"/>
  <c r="AE855" i="1" s="1"/>
  <c r="AN854" i="1"/>
  <c r="AK854" i="1"/>
  <c r="AJ854" i="1"/>
  <c r="X854" i="1"/>
  <c r="W854" i="1"/>
  <c r="U854" i="1"/>
  <c r="V854" i="1" s="1"/>
  <c r="Z854" i="1" s="1"/>
  <c r="O854" i="1"/>
  <c r="AD854" i="1" s="1"/>
  <c r="AE854" i="1" s="1"/>
  <c r="AN853" i="1"/>
  <c r="AK853" i="1"/>
  <c r="AJ853" i="1"/>
  <c r="X853" i="1"/>
  <c r="W853" i="1"/>
  <c r="U853" i="1"/>
  <c r="V853" i="1" s="1"/>
  <c r="Z853" i="1" s="1"/>
  <c r="O853" i="1"/>
  <c r="AD853" i="1" s="1"/>
  <c r="AE853" i="1" s="1"/>
  <c r="AN852" i="1"/>
  <c r="AK852" i="1"/>
  <c r="AJ852" i="1"/>
  <c r="X852" i="1"/>
  <c r="W852" i="1"/>
  <c r="U852" i="1"/>
  <c r="V852" i="1" s="1"/>
  <c r="Z852" i="1" s="1"/>
  <c r="O852" i="1"/>
  <c r="AD852" i="1" s="1"/>
  <c r="AE852" i="1" s="1"/>
  <c r="AN851" i="1"/>
  <c r="AK851" i="1"/>
  <c r="AJ851" i="1"/>
  <c r="X851" i="1"/>
  <c r="W851" i="1"/>
  <c r="U851" i="1"/>
  <c r="V851" i="1" s="1"/>
  <c r="Z851" i="1" s="1"/>
  <c r="O851" i="1"/>
  <c r="AD851" i="1" s="1"/>
  <c r="AE851" i="1" s="1"/>
  <c r="AN850" i="1"/>
  <c r="AK850" i="1"/>
  <c r="AJ850" i="1"/>
  <c r="X850" i="1"/>
  <c r="W850" i="1"/>
  <c r="U850" i="1"/>
  <c r="V850" i="1" s="1"/>
  <c r="Z850" i="1" s="1"/>
  <c r="O850" i="1"/>
  <c r="AD850" i="1" s="1"/>
  <c r="AE850" i="1" s="1"/>
  <c r="AN849" i="1"/>
  <c r="AK849" i="1"/>
  <c r="AJ849" i="1"/>
  <c r="X849" i="1"/>
  <c r="W849" i="1"/>
  <c r="U849" i="1"/>
  <c r="V849" i="1" s="1"/>
  <c r="Z849" i="1" s="1"/>
  <c r="O849" i="1"/>
  <c r="AD849" i="1" s="1"/>
  <c r="AE849" i="1" s="1"/>
  <c r="AN848" i="1"/>
  <c r="AK848" i="1"/>
  <c r="AJ848" i="1"/>
  <c r="X848" i="1"/>
  <c r="W848" i="1"/>
  <c r="U848" i="1"/>
  <c r="V848" i="1" s="1"/>
  <c r="Z848" i="1" s="1"/>
  <c r="O848" i="1"/>
  <c r="AD848" i="1" s="1"/>
  <c r="AE848" i="1" s="1"/>
  <c r="AN847" i="1"/>
  <c r="AK847" i="1"/>
  <c r="AJ847" i="1"/>
  <c r="X847" i="1"/>
  <c r="W847" i="1"/>
  <c r="U847" i="1"/>
  <c r="V847" i="1" s="1"/>
  <c r="Z847" i="1" s="1"/>
  <c r="O847" i="1"/>
  <c r="AD847" i="1" s="1"/>
  <c r="AE847" i="1" s="1"/>
  <c r="AN846" i="1"/>
  <c r="AK846" i="1"/>
  <c r="AJ846" i="1"/>
  <c r="X846" i="1"/>
  <c r="W846" i="1"/>
  <c r="U846" i="1"/>
  <c r="V846" i="1" s="1"/>
  <c r="Z846" i="1" s="1"/>
  <c r="O846" i="1"/>
  <c r="AD846" i="1" s="1"/>
  <c r="AE846" i="1" s="1"/>
  <c r="AN845" i="1"/>
  <c r="AK845" i="1"/>
  <c r="AJ845" i="1"/>
  <c r="X845" i="1"/>
  <c r="W845" i="1"/>
  <c r="U845" i="1"/>
  <c r="V845" i="1" s="1"/>
  <c r="Z845" i="1" s="1"/>
  <c r="O845" i="1"/>
  <c r="AD845" i="1" s="1"/>
  <c r="AE845" i="1" s="1"/>
  <c r="AN844" i="1"/>
  <c r="AK844" i="1"/>
  <c r="AJ844" i="1"/>
  <c r="X844" i="1"/>
  <c r="W844" i="1"/>
  <c r="U844" i="1"/>
  <c r="V844" i="1" s="1"/>
  <c r="Z844" i="1" s="1"/>
  <c r="O844" i="1"/>
  <c r="AD844" i="1" s="1"/>
  <c r="AE844" i="1" s="1"/>
  <c r="AN843" i="1"/>
  <c r="AK843" i="1"/>
  <c r="AJ843" i="1"/>
  <c r="X843" i="1"/>
  <c r="W843" i="1"/>
  <c r="U843" i="1"/>
  <c r="V843" i="1" s="1"/>
  <c r="Z843" i="1" s="1"/>
  <c r="O843" i="1"/>
  <c r="AD843" i="1" s="1"/>
  <c r="AE843" i="1" s="1"/>
  <c r="AN842" i="1"/>
  <c r="AK842" i="1"/>
  <c r="AJ842" i="1"/>
  <c r="X842" i="1"/>
  <c r="W842" i="1"/>
  <c r="U842" i="1"/>
  <c r="V842" i="1" s="1"/>
  <c r="Z842" i="1" s="1"/>
  <c r="O842" i="1"/>
  <c r="AD842" i="1" s="1"/>
  <c r="AE842" i="1" s="1"/>
  <c r="AN841" i="1"/>
  <c r="AK841" i="1"/>
  <c r="AJ841" i="1"/>
  <c r="X841" i="1"/>
  <c r="W841" i="1"/>
  <c r="U841" i="1"/>
  <c r="V841" i="1" s="1"/>
  <c r="Z841" i="1" s="1"/>
  <c r="O841" i="1"/>
  <c r="AD841" i="1" s="1"/>
  <c r="AE841" i="1" s="1"/>
  <c r="AN840" i="1"/>
  <c r="AK840" i="1"/>
  <c r="AJ840" i="1"/>
  <c r="X840" i="1"/>
  <c r="W840" i="1"/>
  <c r="U840" i="1"/>
  <c r="V840" i="1" s="1"/>
  <c r="Z840" i="1" s="1"/>
  <c r="O840" i="1"/>
  <c r="AD840" i="1" s="1"/>
  <c r="AE840" i="1" s="1"/>
  <c r="AN839" i="1"/>
  <c r="AK839" i="1"/>
  <c r="AJ839" i="1"/>
  <c r="X839" i="1"/>
  <c r="W839" i="1"/>
  <c r="U839" i="1"/>
  <c r="V839" i="1" s="1"/>
  <c r="Z839" i="1" s="1"/>
  <c r="O839" i="1"/>
  <c r="AD839" i="1" s="1"/>
  <c r="AE839" i="1" s="1"/>
  <c r="AN838" i="1"/>
  <c r="AK838" i="1"/>
  <c r="AJ838" i="1"/>
  <c r="X838" i="1"/>
  <c r="W838" i="1"/>
  <c r="U838" i="1"/>
  <c r="V838" i="1" s="1"/>
  <c r="Z838" i="1" s="1"/>
  <c r="O838" i="1"/>
  <c r="AD838" i="1" s="1"/>
  <c r="AE838" i="1" s="1"/>
  <c r="AN837" i="1"/>
  <c r="AK837" i="1"/>
  <c r="AJ837" i="1"/>
  <c r="X837" i="1"/>
  <c r="W837" i="1"/>
  <c r="U837" i="1"/>
  <c r="V837" i="1" s="1"/>
  <c r="Z837" i="1" s="1"/>
  <c r="O837" i="1"/>
  <c r="AD837" i="1" s="1"/>
  <c r="AE837" i="1" s="1"/>
  <c r="AN836" i="1"/>
  <c r="AK836" i="1"/>
  <c r="AJ836" i="1"/>
  <c r="X836" i="1"/>
  <c r="W836" i="1"/>
  <c r="U836" i="1"/>
  <c r="V836" i="1" s="1"/>
  <c r="Z836" i="1" s="1"/>
  <c r="O836" i="1"/>
  <c r="AD836" i="1" s="1"/>
  <c r="AE836" i="1" s="1"/>
  <c r="AN835" i="1"/>
  <c r="AK835" i="1"/>
  <c r="AJ835" i="1"/>
  <c r="X835" i="1"/>
  <c r="W835" i="1"/>
  <c r="U835" i="1"/>
  <c r="V835" i="1" s="1"/>
  <c r="Z835" i="1" s="1"/>
  <c r="O835" i="1"/>
  <c r="AD835" i="1" s="1"/>
  <c r="AE835" i="1" s="1"/>
  <c r="AN834" i="1"/>
  <c r="AK834" i="1"/>
  <c r="AJ834" i="1"/>
  <c r="X834" i="1"/>
  <c r="W834" i="1"/>
  <c r="U834" i="1"/>
  <c r="V834" i="1" s="1"/>
  <c r="Z834" i="1" s="1"/>
  <c r="O834" i="1"/>
  <c r="AD834" i="1" s="1"/>
  <c r="AE834" i="1" s="1"/>
  <c r="AN833" i="1"/>
  <c r="AK833" i="1"/>
  <c r="AJ833" i="1"/>
  <c r="X833" i="1"/>
  <c r="W833" i="1"/>
  <c r="U833" i="1"/>
  <c r="V833" i="1" s="1"/>
  <c r="Z833" i="1" s="1"/>
  <c r="O833" i="1"/>
  <c r="AD833" i="1" s="1"/>
  <c r="AE833" i="1" s="1"/>
  <c r="AN832" i="1"/>
  <c r="AK832" i="1"/>
  <c r="AJ832" i="1"/>
  <c r="X832" i="1"/>
  <c r="W832" i="1"/>
  <c r="U832" i="1"/>
  <c r="V832" i="1" s="1"/>
  <c r="Z832" i="1" s="1"/>
  <c r="O832" i="1"/>
  <c r="AD832" i="1" s="1"/>
  <c r="AE832" i="1" s="1"/>
  <c r="AN831" i="1"/>
  <c r="AK831" i="1"/>
  <c r="AJ831" i="1"/>
  <c r="X831" i="1"/>
  <c r="W831" i="1"/>
  <c r="U831" i="1"/>
  <c r="V831" i="1" s="1"/>
  <c r="Z831" i="1" s="1"/>
  <c r="O831" i="1"/>
  <c r="AD831" i="1" s="1"/>
  <c r="AE831" i="1" s="1"/>
  <c r="AN830" i="1"/>
  <c r="AK830" i="1"/>
  <c r="AJ830" i="1"/>
  <c r="X830" i="1"/>
  <c r="W830" i="1"/>
  <c r="U830" i="1"/>
  <c r="V830" i="1" s="1"/>
  <c r="Z830" i="1" s="1"/>
  <c r="O830" i="1"/>
  <c r="AD830" i="1" s="1"/>
  <c r="AE830" i="1" s="1"/>
  <c r="AN829" i="1"/>
  <c r="AK829" i="1"/>
  <c r="AJ829" i="1"/>
  <c r="X829" i="1"/>
  <c r="W829" i="1"/>
  <c r="U829" i="1"/>
  <c r="V829" i="1" s="1"/>
  <c r="Z829" i="1" s="1"/>
  <c r="O829" i="1"/>
  <c r="AD829" i="1" s="1"/>
  <c r="AE829" i="1" s="1"/>
  <c r="AN828" i="1"/>
  <c r="AK828" i="1"/>
  <c r="AJ828" i="1"/>
  <c r="X828" i="1"/>
  <c r="W828" i="1"/>
  <c r="U828" i="1"/>
  <c r="V828" i="1" s="1"/>
  <c r="Z828" i="1" s="1"/>
  <c r="O828" i="1"/>
  <c r="AD828" i="1" s="1"/>
  <c r="AE828" i="1" s="1"/>
  <c r="AN827" i="1"/>
  <c r="AK827" i="1"/>
  <c r="AJ827" i="1"/>
  <c r="X827" i="1"/>
  <c r="W827" i="1"/>
  <c r="U827" i="1"/>
  <c r="V827" i="1" s="1"/>
  <c r="Z827" i="1" s="1"/>
  <c r="O827" i="1"/>
  <c r="AD827" i="1" s="1"/>
  <c r="AE827" i="1" s="1"/>
  <c r="AN826" i="1"/>
  <c r="AK826" i="1"/>
  <c r="AJ826" i="1"/>
  <c r="X826" i="1"/>
  <c r="W826" i="1"/>
  <c r="U826" i="1"/>
  <c r="V826" i="1" s="1"/>
  <c r="Z826" i="1" s="1"/>
  <c r="O826" i="1"/>
  <c r="AD826" i="1" s="1"/>
  <c r="AE826" i="1" s="1"/>
  <c r="AN825" i="1"/>
  <c r="AK825" i="1"/>
  <c r="AJ825" i="1"/>
  <c r="X825" i="1"/>
  <c r="W825" i="1"/>
  <c r="U825" i="1"/>
  <c r="V825" i="1" s="1"/>
  <c r="Z825" i="1" s="1"/>
  <c r="O825" i="1"/>
  <c r="AD825" i="1" s="1"/>
  <c r="AE825" i="1" s="1"/>
  <c r="AN824" i="1"/>
  <c r="AK824" i="1"/>
  <c r="AJ824" i="1"/>
  <c r="X824" i="1"/>
  <c r="W824" i="1"/>
  <c r="U824" i="1"/>
  <c r="V824" i="1" s="1"/>
  <c r="Z824" i="1" s="1"/>
  <c r="O824" i="1"/>
  <c r="AD824" i="1" s="1"/>
  <c r="AE824" i="1" s="1"/>
  <c r="AN823" i="1"/>
  <c r="AK823" i="1"/>
  <c r="AJ823" i="1"/>
  <c r="X823" i="1"/>
  <c r="W823" i="1"/>
  <c r="U823" i="1"/>
  <c r="V823" i="1" s="1"/>
  <c r="Z823" i="1" s="1"/>
  <c r="O823" i="1"/>
  <c r="AD823" i="1" s="1"/>
  <c r="AE823" i="1" s="1"/>
  <c r="AN822" i="1"/>
  <c r="AK822" i="1"/>
  <c r="AJ822" i="1"/>
  <c r="X822" i="1"/>
  <c r="W822" i="1"/>
  <c r="U822" i="1"/>
  <c r="V822" i="1" s="1"/>
  <c r="Z822" i="1" s="1"/>
  <c r="O822" i="1"/>
  <c r="AD822" i="1" s="1"/>
  <c r="AE822" i="1" s="1"/>
  <c r="AN821" i="1"/>
  <c r="AK821" i="1"/>
  <c r="AJ821" i="1"/>
  <c r="X821" i="1"/>
  <c r="W821" i="1"/>
  <c r="U821" i="1"/>
  <c r="V821" i="1" s="1"/>
  <c r="Z821" i="1" s="1"/>
  <c r="O821" i="1"/>
  <c r="AD821" i="1" s="1"/>
  <c r="AE821" i="1" s="1"/>
  <c r="AN820" i="1"/>
  <c r="AK820" i="1"/>
  <c r="AJ820" i="1"/>
  <c r="X820" i="1"/>
  <c r="W820" i="1"/>
  <c r="U820" i="1"/>
  <c r="V820" i="1" s="1"/>
  <c r="Z820" i="1" s="1"/>
  <c r="O820" i="1"/>
  <c r="AD820" i="1" s="1"/>
  <c r="AE820" i="1" s="1"/>
  <c r="AN819" i="1"/>
  <c r="AK819" i="1"/>
  <c r="AJ819" i="1"/>
  <c r="X819" i="1"/>
  <c r="W819" i="1"/>
  <c r="U819" i="1"/>
  <c r="V819" i="1" s="1"/>
  <c r="Z819" i="1" s="1"/>
  <c r="O819" i="1"/>
  <c r="AD819" i="1" s="1"/>
  <c r="AE819" i="1" s="1"/>
  <c r="AN818" i="1"/>
  <c r="AK818" i="1"/>
  <c r="AJ818" i="1"/>
  <c r="X818" i="1"/>
  <c r="W818" i="1"/>
  <c r="U818" i="1"/>
  <c r="V818" i="1" s="1"/>
  <c r="Z818" i="1" s="1"/>
  <c r="O818" i="1"/>
  <c r="AD818" i="1" s="1"/>
  <c r="AE818" i="1" s="1"/>
  <c r="AN817" i="1"/>
  <c r="AK817" i="1"/>
  <c r="AJ817" i="1"/>
  <c r="X817" i="1"/>
  <c r="W817" i="1"/>
  <c r="U817" i="1"/>
  <c r="V817" i="1" s="1"/>
  <c r="Z817" i="1" s="1"/>
  <c r="O817" i="1"/>
  <c r="AD817" i="1" s="1"/>
  <c r="AE817" i="1" s="1"/>
  <c r="AN816" i="1"/>
  <c r="AK816" i="1"/>
  <c r="AJ816" i="1"/>
  <c r="X816" i="1"/>
  <c r="W816" i="1"/>
  <c r="U816" i="1"/>
  <c r="V816" i="1" s="1"/>
  <c r="Z816" i="1" s="1"/>
  <c r="O816" i="1"/>
  <c r="AD816" i="1" s="1"/>
  <c r="AE816" i="1" s="1"/>
  <c r="AN815" i="1"/>
  <c r="AK815" i="1"/>
  <c r="AJ815" i="1"/>
  <c r="X815" i="1"/>
  <c r="W815" i="1"/>
  <c r="U815" i="1"/>
  <c r="V815" i="1" s="1"/>
  <c r="Z815" i="1" s="1"/>
  <c r="O815" i="1"/>
  <c r="AD815" i="1" s="1"/>
  <c r="AE815" i="1" s="1"/>
  <c r="AN814" i="1"/>
  <c r="AK814" i="1"/>
  <c r="AJ814" i="1"/>
  <c r="X814" i="1"/>
  <c r="W814" i="1"/>
  <c r="U814" i="1"/>
  <c r="V814" i="1" s="1"/>
  <c r="Z814" i="1" s="1"/>
  <c r="O814" i="1"/>
  <c r="AD814" i="1" s="1"/>
  <c r="AE814" i="1" s="1"/>
  <c r="AN813" i="1"/>
  <c r="AK813" i="1"/>
  <c r="AJ813" i="1"/>
  <c r="X813" i="1"/>
  <c r="W813" i="1"/>
  <c r="U813" i="1"/>
  <c r="V813" i="1" s="1"/>
  <c r="Z813" i="1" s="1"/>
  <c r="O813" i="1"/>
  <c r="AD813" i="1" s="1"/>
  <c r="AE813" i="1" s="1"/>
  <c r="AN812" i="1"/>
  <c r="AK812" i="1"/>
  <c r="AJ812" i="1"/>
  <c r="X812" i="1"/>
  <c r="W812" i="1"/>
  <c r="U812" i="1"/>
  <c r="V812" i="1" s="1"/>
  <c r="Z812" i="1" s="1"/>
  <c r="O812" i="1"/>
  <c r="AD812" i="1" s="1"/>
  <c r="AE812" i="1" s="1"/>
  <c r="AN811" i="1"/>
  <c r="AK811" i="1"/>
  <c r="AJ811" i="1"/>
  <c r="X811" i="1"/>
  <c r="W811" i="1"/>
  <c r="U811" i="1"/>
  <c r="V811" i="1" s="1"/>
  <c r="Z811" i="1" s="1"/>
  <c r="O811" i="1"/>
  <c r="AD811" i="1" s="1"/>
  <c r="AE811" i="1" s="1"/>
  <c r="AN810" i="1"/>
  <c r="AK810" i="1"/>
  <c r="AJ810" i="1"/>
  <c r="X810" i="1"/>
  <c r="W810" i="1"/>
  <c r="U810" i="1"/>
  <c r="V810" i="1" s="1"/>
  <c r="Z810" i="1" s="1"/>
  <c r="O810" i="1"/>
  <c r="AD810" i="1" s="1"/>
  <c r="AE810" i="1" s="1"/>
  <c r="AN809" i="1"/>
  <c r="AK809" i="1"/>
  <c r="AJ809" i="1"/>
  <c r="X809" i="1"/>
  <c r="W809" i="1"/>
  <c r="U809" i="1"/>
  <c r="V809" i="1" s="1"/>
  <c r="Z809" i="1" s="1"/>
  <c r="O809" i="1"/>
  <c r="AD809" i="1" s="1"/>
  <c r="AE809" i="1" s="1"/>
  <c r="AN808" i="1"/>
  <c r="AK808" i="1"/>
  <c r="AJ808" i="1"/>
  <c r="X808" i="1"/>
  <c r="W808" i="1"/>
  <c r="U808" i="1"/>
  <c r="V808" i="1" s="1"/>
  <c r="Z808" i="1" s="1"/>
  <c r="O808" i="1"/>
  <c r="AD808" i="1" s="1"/>
  <c r="AE808" i="1" s="1"/>
  <c r="AN807" i="1"/>
  <c r="AK807" i="1"/>
  <c r="AJ807" i="1"/>
  <c r="X807" i="1"/>
  <c r="W807" i="1"/>
  <c r="U807" i="1"/>
  <c r="V807" i="1" s="1"/>
  <c r="Z807" i="1" s="1"/>
  <c r="O807" i="1"/>
  <c r="AD807" i="1" s="1"/>
  <c r="AE807" i="1" s="1"/>
  <c r="AN806" i="1"/>
  <c r="AK806" i="1"/>
  <c r="AJ806" i="1"/>
  <c r="X806" i="1"/>
  <c r="W806" i="1"/>
  <c r="U806" i="1"/>
  <c r="V806" i="1" s="1"/>
  <c r="Z806" i="1" s="1"/>
  <c r="O806" i="1"/>
  <c r="AD806" i="1" s="1"/>
  <c r="AE806" i="1" s="1"/>
  <c r="AN805" i="1"/>
  <c r="AK805" i="1"/>
  <c r="AJ805" i="1"/>
  <c r="X805" i="1"/>
  <c r="W805" i="1"/>
  <c r="U805" i="1"/>
  <c r="V805" i="1" s="1"/>
  <c r="Z805" i="1" s="1"/>
  <c r="O805" i="1"/>
  <c r="AD805" i="1" s="1"/>
  <c r="AE805" i="1" s="1"/>
  <c r="AN804" i="1"/>
  <c r="AK804" i="1"/>
  <c r="AJ804" i="1"/>
  <c r="X804" i="1"/>
  <c r="W804" i="1"/>
  <c r="U804" i="1"/>
  <c r="V804" i="1" s="1"/>
  <c r="Z804" i="1" s="1"/>
  <c r="O804" i="1"/>
  <c r="AD804" i="1" s="1"/>
  <c r="AE804" i="1" s="1"/>
  <c r="AN803" i="1"/>
  <c r="AK803" i="1"/>
  <c r="AJ803" i="1"/>
  <c r="X803" i="1"/>
  <c r="W803" i="1"/>
  <c r="U803" i="1"/>
  <c r="V803" i="1" s="1"/>
  <c r="Z803" i="1" s="1"/>
  <c r="O803" i="1"/>
  <c r="AD803" i="1" s="1"/>
  <c r="AE803" i="1" s="1"/>
  <c r="AN802" i="1"/>
  <c r="AK802" i="1"/>
  <c r="AJ802" i="1"/>
  <c r="X802" i="1"/>
  <c r="W802" i="1"/>
  <c r="U802" i="1"/>
  <c r="V802" i="1" s="1"/>
  <c r="Z802" i="1" s="1"/>
  <c r="O802" i="1"/>
  <c r="AD802" i="1" s="1"/>
  <c r="AE802" i="1" s="1"/>
  <c r="AN801" i="1"/>
  <c r="AK801" i="1"/>
  <c r="AJ801" i="1"/>
  <c r="X801" i="1"/>
  <c r="W801" i="1"/>
  <c r="U801" i="1"/>
  <c r="V801" i="1" s="1"/>
  <c r="Z801" i="1" s="1"/>
  <c r="O801" i="1"/>
  <c r="AD801" i="1" s="1"/>
  <c r="AE801" i="1" s="1"/>
  <c r="AN800" i="1"/>
  <c r="AK800" i="1"/>
  <c r="AJ800" i="1"/>
  <c r="X800" i="1"/>
  <c r="W800" i="1"/>
  <c r="U800" i="1"/>
  <c r="V800" i="1" s="1"/>
  <c r="Z800" i="1" s="1"/>
  <c r="O800" i="1"/>
  <c r="AD800" i="1" s="1"/>
  <c r="AE800" i="1" s="1"/>
  <c r="AN799" i="1"/>
  <c r="AK799" i="1"/>
  <c r="AJ799" i="1"/>
  <c r="X799" i="1"/>
  <c r="W799" i="1"/>
  <c r="U799" i="1"/>
  <c r="V799" i="1" s="1"/>
  <c r="Z799" i="1" s="1"/>
  <c r="O799" i="1"/>
  <c r="AD799" i="1" s="1"/>
  <c r="AE799" i="1" s="1"/>
  <c r="AN798" i="1"/>
  <c r="AK798" i="1"/>
  <c r="AJ798" i="1"/>
  <c r="X798" i="1"/>
  <c r="W798" i="1"/>
  <c r="U798" i="1"/>
  <c r="V798" i="1" s="1"/>
  <c r="Z798" i="1" s="1"/>
  <c r="O798" i="1"/>
  <c r="AD798" i="1" s="1"/>
  <c r="AE798" i="1" s="1"/>
  <c r="AN797" i="1"/>
  <c r="AK797" i="1"/>
  <c r="AJ797" i="1"/>
  <c r="X797" i="1"/>
  <c r="W797" i="1"/>
  <c r="U797" i="1"/>
  <c r="V797" i="1" s="1"/>
  <c r="Z797" i="1" s="1"/>
  <c r="O797" i="1"/>
  <c r="AD797" i="1" s="1"/>
  <c r="AE797" i="1" s="1"/>
  <c r="AN796" i="1"/>
  <c r="AK796" i="1"/>
  <c r="AJ796" i="1"/>
  <c r="X796" i="1"/>
  <c r="W796" i="1"/>
  <c r="U796" i="1"/>
  <c r="V796" i="1" s="1"/>
  <c r="Z796" i="1" s="1"/>
  <c r="O796" i="1"/>
  <c r="AD796" i="1" s="1"/>
  <c r="AE796" i="1" s="1"/>
  <c r="AN795" i="1"/>
  <c r="AK795" i="1"/>
  <c r="AJ795" i="1"/>
  <c r="X795" i="1"/>
  <c r="W795" i="1"/>
  <c r="U795" i="1"/>
  <c r="V795" i="1" s="1"/>
  <c r="Z795" i="1" s="1"/>
  <c r="O795" i="1"/>
  <c r="AD795" i="1" s="1"/>
  <c r="AE795" i="1" s="1"/>
  <c r="AN794" i="1"/>
  <c r="AK794" i="1"/>
  <c r="AJ794" i="1"/>
  <c r="X794" i="1"/>
  <c r="W794" i="1"/>
  <c r="U794" i="1"/>
  <c r="V794" i="1" s="1"/>
  <c r="Z794" i="1" s="1"/>
  <c r="O794" i="1"/>
  <c r="AD794" i="1" s="1"/>
  <c r="AE794" i="1" s="1"/>
  <c r="AN793" i="1"/>
  <c r="AK793" i="1"/>
  <c r="AJ793" i="1"/>
  <c r="X793" i="1"/>
  <c r="W793" i="1"/>
  <c r="U793" i="1"/>
  <c r="V793" i="1" s="1"/>
  <c r="Z793" i="1" s="1"/>
  <c r="O793" i="1"/>
  <c r="AD793" i="1" s="1"/>
  <c r="AE793" i="1" s="1"/>
  <c r="AN792" i="1"/>
  <c r="AK792" i="1"/>
  <c r="AJ792" i="1"/>
  <c r="X792" i="1"/>
  <c r="W792" i="1"/>
  <c r="U792" i="1"/>
  <c r="V792" i="1" s="1"/>
  <c r="Z792" i="1" s="1"/>
  <c r="O792" i="1"/>
  <c r="AD792" i="1" s="1"/>
  <c r="AE792" i="1" s="1"/>
  <c r="AN791" i="1"/>
  <c r="AK791" i="1"/>
  <c r="AJ791" i="1"/>
  <c r="X791" i="1"/>
  <c r="W791" i="1"/>
  <c r="U791" i="1"/>
  <c r="V791" i="1" s="1"/>
  <c r="Z791" i="1" s="1"/>
  <c r="O791" i="1"/>
  <c r="AD791" i="1" s="1"/>
  <c r="AE791" i="1" s="1"/>
  <c r="AN790" i="1"/>
  <c r="AK790" i="1"/>
  <c r="AJ790" i="1"/>
  <c r="X790" i="1"/>
  <c r="W790" i="1"/>
  <c r="U790" i="1"/>
  <c r="V790" i="1" s="1"/>
  <c r="Z790" i="1" s="1"/>
  <c r="O790" i="1"/>
  <c r="AD790" i="1" s="1"/>
  <c r="AE790" i="1" s="1"/>
  <c r="AN789" i="1"/>
  <c r="AK789" i="1"/>
  <c r="AJ789" i="1"/>
  <c r="X789" i="1"/>
  <c r="W789" i="1"/>
  <c r="U789" i="1"/>
  <c r="V789" i="1" s="1"/>
  <c r="Z789" i="1" s="1"/>
  <c r="O789" i="1"/>
  <c r="AD789" i="1" s="1"/>
  <c r="AE789" i="1" s="1"/>
  <c r="AN788" i="1"/>
  <c r="AK788" i="1"/>
  <c r="AJ788" i="1"/>
  <c r="X788" i="1"/>
  <c r="W788" i="1"/>
  <c r="U788" i="1"/>
  <c r="V788" i="1" s="1"/>
  <c r="Z788" i="1" s="1"/>
  <c r="O788" i="1"/>
  <c r="AD788" i="1" s="1"/>
  <c r="AE788" i="1" s="1"/>
  <c r="AN787" i="1"/>
  <c r="AK787" i="1"/>
  <c r="AJ787" i="1"/>
  <c r="X787" i="1"/>
  <c r="W787" i="1"/>
  <c r="U787" i="1"/>
  <c r="V787" i="1" s="1"/>
  <c r="Z787" i="1" s="1"/>
  <c r="O787" i="1"/>
  <c r="AD787" i="1" s="1"/>
  <c r="AE787" i="1" s="1"/>
  <c r="AN786" i="1"/>
  <c r="AK786" i="1"/>
  <c r="AJ786" i="1"/>
  <c r="X786" i="1"/>
  <c r="W786" i="1"/>
  <c r="U786" i="1"/>
  <c r="V786" i="1" s="1"/>
  <c r="Z786" i="1" s="1"/>
  <c r="O786" i="1"/>
  <c r="AD786" i="1" s="1"/>
  <c r="AE786" i="1" s="1"/>
  <c r="AN785" i="1"/>
  <c r="AK785" i="1"/>
  <c r="AJ785" i="1"/>
  <c r="X785" i="1"/>
  <c r="W785" i="1"/>
  <c r="U785" i="1"/>
  <c r="V785" i="1" s="1"/>
  <c r="Z785" i="1" s="1"/>
  <c r="O785" i="1"/>
  <c r="AD785" i="1" s="1"/>
  <c r="AE785" i="1" s="1"/>
  <c r="AN784" i="1"/>
  <c r="AK784" i="1"/>
  <c r="AJ784" i="1"/>
  <c r="X784" i="1"/>
  <c r="W784" i="1"/>
  <c r="U784" i="1"/>
  <c r="V784" i="1" s="1"/>
  <c r="Z784" i="1" s="1"/>
  <c r="O784" i="1"/>
  <c r="AD784" i="1" s="1"/>
  <c r="AE784" i="1" s="1"/>
  <c r="AN783" i="1"/>
  <c r="AK783" i="1"/>
  <c r="AJ783" i="1"/>
  <c r="X783" i="1"/>
  <c r="W783" i="1"/>
  <c r="U783" i="1"/>
  <c r="V783" i="1" s="1"/>
  <c r="Z783" i="1" s="1"/>
  <c r="O783" i="1"/>
  <c r="AD783" i="1" s="1"/>
  <c r="AE783" i="1" s="1"/>
  <c r="AN782" i="1"/>
  <c r="AK782" i="1"/>
  <c r="AJ782" i="1"/>
  <c r="X782" i="1"/>
  <c r="W782" i="1"/>
  <c r="U782" i="1"/>
  <c r="V782" i="1" s="1"/>
  <c r="Z782" i="1" s="1"/>
  <c r="O782" i="1"/>
  <c r="AD782" i="1" s="1"/>
  <c r="AE782" i="1" s="1"/>
  <c r="AN781" i="1"/>
  <c r="AK781" i="1"/>
  <c r="AJ781" i="1"/>
  <c r="X781" i="1"/>
  <c r="W781" i="1"/>
  <c r="U781" i="1"/>
  <c r="V781" i="1" s="1"/>
  <c r="Z781" i="1" s="1"/>
  <c r="O781" i="1"/>
  <c r="AD781" i="1" s="1"/>
  <c r="AE781" i="1" s="1"/>
  <c r="AN780" i="1"/>
  <c r="AK780" i="1"/>
  <c r="AJ780" i="1"/>
  <c r="X780" i="1"/>
  <c r="W780" i="1"/>
  <c r="U780" i="1"/>
  <c r="V780" i="1" s="1"/>
  <c r="Z780" i="1" s="1"/>
  <c r="O780" i="1"/>
  <c r="AD780" i="1" s="1"/>
  <c r="AE780" i="1" s="1"/>
  <c r="AN779" i="1"/>
  <c r="AK779" i="1"/>
  <c r="AJ779" i="1"/>
  <c r="X779" i="1"/>
  <c r="W779" i="1"/>
  <c r="U779" i="1"/>
  <c r="V779" i="1" s="1"/>
  <c r="Z779" i="1" s="1"/>
  <c r="O779" i="1"/>
  <c r="AD779" i="1" s="1"/>
  <c r="AE779" i="1" s="1"/>
  <c r="AN778" i="1"/>
  <c r="AK778" i="1"/>
  <c r="AJ778" i="1"/>
  <c r="X778" i="1"/>
  <c r="W778" i="1"/>
  <c r="U778" i="1"/>
  <c r="V778" i="1" s="1"/>
  <c r="Z778" i="1" s="1"/>
  <c r="O778" i="1"/>
  <c r="AD778" i="1" s="1"/>
  <c r="AE778" i="1" s="1"/>
  <c r="AN777" i="1"/>
  <c r="AK777" i="1"/>
  <c r="AJ777" i="1"/>
  <c r="X777" i="1"/>
  <c r="W777" i="1"/>
  <c r="U777" i="1"/>
  <c r="V777" i="1" s="1"/>
  <c r="Z777" i="1" s="1"/>
  <c r="O777" i="1"/>
  <c r="AD777" i="1" s="1"/>
  <c r="AE777" i="1" s="1"/>
  <c r="AN776" i="1"/>
  <c r="AK776" i="1"/>
  <c r="AJ776" i="1"/>
  <c r="X776" i="1"/>
  <c r="W776" i="1"/>
  <c r="U776" i="1"/>
  <c r="V776" i="1" s="1"/>
  <c r="Z776" i="1" s="1"/>
  <c r="O776" i="1"/>
  <c r="AD776" i="1" s="1"/>
  <c r="AE776" i="1" s="1"/>
  <c r="AN775" i="1"/>
  <c r="AK775" i="1"/>
  <c r="AJ775" i="1"/>
  <c r="X775" i="1"/>
  <c r="W775" i="1"/>
  <c r="U775" i="1"/>
  <c r="V775" i="1" s="1"/>
  <c r="Z775" i="1" s="1"/>
  <c r="O775" i="1"/>
  <c r="AD775" i="1" s="1"/>
  <c r="AE775" i="1" s="1"/>
  <c r="AN774" i="1"/>
  <c r="AK774" i="1"/>
  <c r="AJ774" i="1"/>
  <c r="X774" i="1"/>
  <c r="W774" i="1"/>
  <c r="U774" i="1"/>
  <c r="V774" i="1" s="1"/>
  <c r="Z774" i="1" s="1"/>
  <c r="O774" i="1"/>
  <c r="AD774" i="1" s="1"/>
  <c r="AE774" i="1" s="1"/>
  <c r="AN773" i="1"/>
  <c r="AK773" i="1"/>
  <c r="AJ773" i="1"/>
  <c r="X773" i="1"/>
  <c r="W773" i="1"/>
  <c r="U773" i="1"/>
  <c r="V773" i="1" s="1"/>
  <c r="Z773" i="1" s="1"/>
  <c r="O773" i="1"/>
  <c r="AD773" i="1" s="1"/>
  <c r="AE773" i="1" s="1"/>
  <c r="AN772" i="1"/>
  <c r="AK772" i="1"/>
  <c r="AJ772" i="1"/>
  <c r="X772" i="1"/>
  <c r="W772" i="1"/>
  <c r="U772" i="1"/>
  <c r="V772" i="1" s="1"/>
  <c r="Z772" i="1" s="1"/>
  <c r="O772" i="1"/>
  <c r="AD772" i="1" s="1"/>
  <c r="AE772" i="1" s="1"/>
  <c r="AN771" i="1"/>
  <c r="AK771" i="1"/>
  <c r="AJ771" i="1"/>
  <c r="X771" i="1"/>
  <c r="W771" i="1"/>
  <c r="U771" i="1"/>
  <c r="V771" i="1" s="1"/>
  <c r="Z771" i="1" s="1"/>
  <c r="O771" i="1"/>
  <c r="AD771" i="1" s="1"/>
  <c r="AE771" i="1" s="1"/>
  <c r="AN770" i="1"/>
  <c r="AK770" i="1"/>
  <c r="AJ770" i="1"/>
  <c r="X770" i="1"/>
  <c r="W770" i="1"/>
  <c r="U770" i="1"/>
  <c r="V770" i="1" s="1"/>
  <c r="Z770" i="1" s="1"/>
  <c r="O770" i="1"/>
  <c r="AD770" i="1" s="1"/>
  <c r="AE770" i="1" s="1"/>
  <c r="AN769" i="1"/>
  <c r="AK769" i="1"/>
  <c r="AJ769" i="1"/>
  <c r="X769" i="1"/>
  <c r="W769" i="1"/>
  <c r="U769" i="1"/>
  <c r="V769" i="1" s="1"/>
  <c r="Z769" i="1" s="1"/>
  <c r="O769" i="1"/>
  <c r="AD769" i="1" s="1"/>
  <c r="AE769" i="1" s="1"/>
  <c r="AN768" i="1"/>
  <c r="AK768" i="1"/>
  <c r="AJ768" i="1"/>
  <c r="X768" i="1"/>
  <c r="W768" i="1"/>
  <c r="U768" i="1"/>
  <c r="V768" i="1" s="1"/>
  <c r="Z768" i="1" s="1"/>
  <c r="O768" i="1"/>
  <c r="AD768" i="1" s="1"/>
  <c r="AE768" i="1" s="1"/>
  <c r="AN767" i="1"/>
  <c r="AK767" i="1"/>
  <c r="AJ767" i="1"/>
  <c r="X767" i="1"/>
  <c r="W767" i="1"/>
  <c r="U767" i="1"/>
  <c r="V767" i="1" s="1"/>
  <c r="Z767" i="1" s="1"/>
  <c r="O767" i="1"/>
  <c r="AD767" i="1" s="1"/>
  <c r="AE767" i="1" s="1"/>
  <c r="AN766" i="1"/>
  <c r="AK766" i="1"/>
  <c r="AJ766" i="1"/>
  <c r="X766" i="1"/>
  <c r="W766" i="1"/>
  <c r="U766" i="1"/>
  <c r="V766" i="1" s="1"/>
  <c r="Z766" i="1" s="1"/>
  <c r="O766" i="1"/>
  <c r="AD766" i="1" s="1"/>
  <c r="AE766" i="1" s="1"/>
  <c r="AN765" i="1"/>
  <c r="AK765" i="1"/>
  <c r="AJ765" i="1"/>
  <c r="X765" i="1"/>
  <c r="W765" i="1"/>
  <c r="U765" i="1"/>
  <c r="V765" i="1" s="1"/>
  <c r="Z765" i="1" s="1"/>
  <c r="O765" i="1"/>
  <c r="AD765" i="1" s="1"/>
  <c r="AE765" i="1" s="1"/>
  <c r="AN764" i="1"/>
  <c r="AK764" i="1"/>
  <c r="AJ764" i="1"/>
  <c r="X764" i="1"/>
  <c r="W764" i="1"/>
  <c r="U764" i="1"/>
  <c r="V764" i="1" s="1"/>
  <c r="Z764" i="1" s="1"/>
  <c r="O764" i="1"/>
  <c r="AD764" i="1" s="1"/>
  <c r="AE764" i="1" s="1"/>
  <c r="AN763" i="1"/>
  <c r="AK763" i="1"/>
  <c r="AJ763" i="1"/>
  <c r="X763" i="1"/>
  <c r="W763" i="1"/>
  <c r="U763" i="1"/>
  <c r="V763" i="1" s="1"/>
  <c r="Z763" i="1" s="1"/>
  <c r="O763" i="1"/>
  <c r="AD763" i="1" s="1"/>
  <c r="AE763" i="1" s="1"/>
  <c r="AN762" i="1"/>
  <c r="AK762" i="1"/>
  <c r="AJ762" i="1"/>
  <c r="X762" i="1"/>
  <c r="W762" i="1"/>
  <c r="U762" i="1"/>
  <c r="V762" i="1" s="1"/>
  <c r="Z762" i="1" s="1"/>
  <c r="O762" i="1"/>
  <c r="AD762" i="1" s="1"/>
  <c r="AE762" i="1" s="1"/>
  <c r="AN761" i="1"/>
  <c r="AK761" i="1"/>
  <c r="AJ761" i="1"/>
  <c r="X761" i="1"/>
  <c r="W761" i="1"/>
  <c r="U761" i="1"/>
  <c r="V761" i="1" s="1"/>
  <c r="Z761" i="1" s="1"/>
  <c r="O761" i="1"/>
  <c r="AD761" i="1" s="1"/>
  <c r="AE761" i="1" s="1"/>
  <c r="AN760" i="1"/>
  <c r="AK760" i="1"/>
  <c r="AJ760" i="1"/>
  <c r="X760" i="1"/>
  <c r="W760" i="1"/>
  <c r="U760" i="1"/>
  <c r="V760" i="1" s="1"/>
  <c r="Z760" i="1" s="1"/>
  <c r="O760" i="1"/>
  <c r="AD760" i="1" s="1"/>
  <c r="AE760" i="1" s="1"/>
  <c r="AN759" i="1"/>
  <c r="AK759" i="1"/>
  <c r="AJ759" i="1"/>
  <c r="X759" i="1"/>
  <c r="W759" i="1"/>
  <c r="U759" i="1"/>
  <c r="V759" i="1" s="1"/>
  <c r="Z759" i="1" s="1"/>
  <c r="O759" i="1"/>
  <c r="AD759" i="1" s="1"/>
  <c r="AE759" i="1" s="1"/>
  <c r="AN758" i="1"/>
  <c r="AK758" i="1"/>
  <c r="AJ758" i="1"/>
  <c r="X758" i="1"/>
  <c r="W758" i="1"/>
  <c r="U758" i="1"/>
  <c r="V758" i="1" s="1"/>
  <c r="Z758" i="1" s="1"/>
  <c r="O758" i="1"/>
  <c r="AD758" i="1" s="1"/>
  <c r="AE758" i="1" s="1"/>
  <c r="AN757" i="1"/>
  <c r="AK757" i="1"/>
  <c r="AJ757" i="1"/>
  <c r="X757" i="1"/>
  <c r="W757" i="1"/>
  <c r="U757" i="1"/>
  <c r="V757" i="1" s="1"/>
  <c r="Z757" i="1" s="1"/>
  <c r="O757" i="1"/>
  <c r="AD757" i="1" s="1"/>
  <c r="AE757" i="1" s="1"/>
  <c r="AN756" i="1"/>
  <c r="AK756" i="1"/>
  <c r="AJ756" i="1"/>
  <c r="X756" i="1"/>
  <c r="W756" i="1"/>
  <c r="U756" i="1"/>
  <c r="V756" i="1" s="1"/>
  <c r="Z756" i="1" s="1"/>
  <c r="O756" i="1"/>
  <c r="AD756" i="1" s="1"/>
  <c r="AE756" i="1" s="1"/>
  <c r="AN755" i="1"/>
  <c r="AK755" i="1"/>
  <c r="AJ755" i="1"/>
  <c r="X755" i="1"/>
  <c r="W755" i="1"/>
  <c r="U755" i="1"/>
  <c r="V755" i="1" s="1"/>
  <c r="Z755" i="1" s="1"/>
  <c r="O755" i="1"/>
  <c r="AD755" i="1" s="1"/>
  <c r="AE755" i="1" s="1"/>
  <c r="AN754" i="1"/>
  <c r="AK754" i="1"/>
  <c r="AJ754" i="1"/>
  <c r="X754" i="1"/>
  <c r="W754" i="1"/>
  <c r="U754" i="1"/>
  <c r="V754" i="1" s="1"/>
  <c r="Z754" i="1" s="1"/>
  <c r="O754" i="1"/>
  <c r="AD754" i="1" s="1"/>
  <c r="AE754" i="1" s="1"/>
  <c r="AN753" i="1"/>
  <c r="AK753" i="1"/>
  <c r="AJ753" i="1"/>
  <c r="X753" i="1"/>
  <c r="W753" i="1"/>
  <c r="U753" i="1"/>
  <c r="V753" i="1" s="1"/>
  <c r="Z753" i="1" s="1"/>
  <c r="O753" i="1"/>
  <c r="AD753" i="1" s="1"/>
  <c r="AE753" i="1" s="1"/>
  <c r="AN752" i="1"/>
  <c r="AK752" i="1"/>
  <c r="AJ752" i="1"/>
  <c r="X752" i="1"/>
  <c r="W752" i="1"/>
  <c r="U752" i="1"/>
  <c r="V752" i="1" s="1"/>
  <c r="Z752" i="1" s="1"/>
  <c r="O752" i="1"/>
  <c r="AD752" i="1" s="1"/>
  <c r="AE752" i="1" s="1"/>
  <c r="AN751" i="1"/>
  <c r="AK751" i="1"/>
  <c r="AJ751" i="1"/>
  <c r="X751" i="1"/>
  <c r="W751" i="1"/>
  <c r="U751" i="1"/>
  <c r="V751" i="1" s="1"/>
  <c r="Z751" i="1" s="1"/>
  <c r="O751" i="1"/>
  <c r="AD751" i="1" s="1"/>
  <c r="AE751" i="1" s="1"/>
  <c r="AN750" i="1"/>
  <c r="AK750" i="1"/>
  <c r="AJ750" i="1"/>
  <c r="X750" i="1"/>
  <c r="W750" i="1"/>
  <c r="U750" i="1"/>
  <c r="V750" i="1" s="1"/>
  <c r="Z750" i="1" s="1"/>
  <c r="O750" i="1"/>
  <c r="AD750" i="1" s="1"/>
  <c r="AE750" i="1" s="1"/>
  <c r="AN749" i="1"/>
  <c r="AK749" i="1"/>
  <c r="AJ749" i="1"/>
  <c r="X749" i="1"/>
  <c r="W749" i="1"/>
  <c r="U749" i="1"/>
  <c r="V749" i="1" s="1"/>
  <c r="Z749" i="1" s="1"/>
  <c r="O749" i="1"/>
  <c r="AD749" i="1" s="1"/>
  <c r="AE749" i="1" s="1"/>
  <c r="AN748" i="1"/>
  <c r="AK748" i="1"/>
  <c r="AJ748" i="1"/>
  <c r="X748" i="1"/>
  <c r="W748" i="1"/>
  <c r="U748" i="1"/>
  <c r="V748" i="1" s="1"/>
  <c r="Z748" i="1" s="1"/>
  <c r="O748" i="1"/>
  <c r="AD748" i="1" s="1"/>
  <c r="AE748" i="1" s="1"/>
  <c r="AN747" i="1"/>
  <c r="AK747" i="1"/>
  <c r="AJ747" i="1"/>
  <c r="X747" i="1"/>
  <c r="W747" i="1"/>
  <c r="U747" i="1"/>
  <c r="V747" i="1" s="1"/>
  <c r="Z747" i="1" s="1"/>
  <c r="O747" i="1"/>
  <c r="AD747" i="1" s="1"/>
  <c r="AE747" i="1" s="1"/>
  <c r="AN746" i="1"/>
  <c r="AK746" i="1"/>
  <c r="AJ746" i="1"/>
  <c r="X746" i="1"/>
  <c r="W746" i="1"/>
  <c r="U746" i="1"/>
  <c r="V746" i="1" s="1"/>
  <c r="Z746" i="1" s="1"/>
  <c r="O746" i="1"/>
  <c r="AD746" i="1" s="1"/>
  <c r="AE746" i="1" s="1"/>
  <c r="AN745" i="1"/>
  <c r="AK745" i="1"/>
  <c r="AJ745" i="1"/>
  <c r="X745" i="1"/>
  <c r="W745" i="1"/>
  <c r="U745" i="1"/>
  <c r="V745" i="1" s="1"/>
  <c r="Z745" i="1" s="1"/>
  <c r="O745" i="1"/>
  <c r="AD745" i="1" s="1"/>
  <c r="AE745" i="1" s="1"/>
  <c r="AN744" i="1"/>
  <c r="AK744" i="1"/>
  <c r="AJ744" i="1"/>
  <c r="X744" i="1"/>
  <c r="W744" i="1"/>
  <c r="U744" i="1"/>
  <c r="V744" i="1" s="1"/>
  <c r="Z744" i="1" s="1"/>
  <c r="O744" i="1"/>
  <c r="AD744" i="1" s="1"/>
  <c r="AE744" i="1" s="1"/>
  <c r="AN743" i="1"/>
  <c r="AK743" i="1"/>
  <c r="AJ743" i="1"/>
  <c r="X743" i="1"/>
  <c r="W743" i="1"/>
  <c r="U743" i="1"/>
  <c r="V743" i="1" s="1"/>
  <c r="Z743" i="1" s="1"/>
  <c r="O743" i="1"/>
  <c r="AD743" i="1" s="1"/>
  <c r="AE743" i="1" s="1"/>
  <c r="AN742" i="1"/>
  <c r="AK742" i="1"/>
  <c r="AJ742" i="1"/>
  <c r="X742" i="1"/>
  <c r="W742" i="1"/>
  <c r="U742" i="1"/>
  <c r="V742" i="1" s="1"/>
  <c r="Z742" i="1" s="1"/>
  <c r="O742" i="1"/>
  <c r="AD742" i="1" s="1"/>
  <c r="AE742" i="1" s="1"/>
  <c r="AN741" i="1"/>
  <c r="AK741" i="1"/>
  <c r="AJ741" i="1"/>
  <c r="X741" i="1"/>
  <c r="W741" i="1"/>
  <c r="U741" i="1"/>
  <c r="V741" i="1" s="1"/>
  <c r="Z741" i="1" s="1"/>
  <c r="O741" i="1"/>
  <c r="AD741" i="1" s="1"/>
  <c r="AE741" i="1" s="1"/>
  <c r="AN740" i="1"/>
  <c r="AK740" i="1"/>
  <c r="AJ740" i="1"/>
  <c r="X740" i="1"/>
  <c r="W740" i="1"/>
  <c r="U740" i="1"/>
  <c r="V740" i="1" s="1"/>
  <c r="Z740" i="1" s="1"/>
  <c r="O740" i="1"/>
  <c r="AD740" i="1" s="1"/>
  <c r="AE740" i="1" s="1"/>
  <c r="AN739" i="1"/>
  <c r="AK739" i="1"/>
  <c r="AJ739" i="1"/>
  <c r="X739" i="1"/>
  <c r="W739" i="1"/>
  <c r="U739" i="1"/>
  <c r="V739" i="1" s="1"/>
  <c r="Z739" i="1" s="1"/>
  <c r="O739" i="1"/>
  <c r="AD739" i="1" s="1"/>
  <c r="AE739" i="1" s="1"/>
  <c r="AN738" i="1"/>
  <c r="AK738" i="1"/>
  <c r="AJ738" i="1"/>
  <c r="X738" i="1"/>
  <c r="W738" i="1"/>
  <c r="U738" i="1"/>
  <c r="V738" i="1" s="1"/>
  <c r="Z738" i="1" s="1"/>
  <c r="O738" i="1"/>
  <c r="AD738" i="1" s="1"/>
  <c r="AE738" i="1" s="1"/>
  <c r="AN737" i="1"/>
  <c r="AK737" i="1"/>
  <c r="AJ737" i="1"/>
  <c r="X737" i="1"/>
  <c r="W737" i="1"/>
  <c r="U737" i="1"/>
  <c r="V737" i="1" s="1"/>
  <c r="Z737" i="1" s="1"/>
  <c r="O737" i="1"/>
  <c r="AD737" i="1" s="1"/>
  <c r="AE737" i="1" s="1"/>
  <c r="AN736" i="1"/>
  <c r="AK736" i="1"/>
  <c r="AJ736" i="1"/>
  <c r="X736" i="1"/>
  <c r="W736" i="1"/>
  <c r="U736" i="1"/>
  <c r="V736" i="1" s="1"/>
  <c r="Z736" i="1" s="1"/>
  <c r="O736" i="1"/>
  <c r="AD736" i="1" s="1"/>
  <c r="AE736" i="1" s="1"/>
  <c r="AN735" i="1"/>
  <c r="AK735" i="1"/>
  <c r="AJ735" i="1"/>
  <c r="X735" i="1"/>
  <c r="W735" i="1"/>
  <c r="U735" i="1"/>
  <c r="V735" i="1" s="1"/>
  <c r="Z735" i="1" s="1"/>
  <c r="O735" i="1"/>
  <c r="AD735" i="1" s="1"/>
  <c r="AE735" i="1" s="1"/>
  <c r="AN734" i="1"/>
  <c r="AK734" i="1"/>
  <c r="AJ734" i="1"/>
  <c r="X734" i="1"/>
  <c r="W734" i="1"/>
  <c r="U734" i="1"/>
  <c r="V734" i="1" s="1"/>
  <c r="Z734" i="1" s="1"/>
  <c r="O734" i="1"/>
  <c r="AD734" i="1" s="1"/>
  <c r="AE734" i="1" s="1"/>
  <c r="AN733" i="1"/>
  <c r="AK733" i="1"/>
  <c r="AJ733" i="1"/>
  <c r="X733" i="1"/>
  <c r="W733" i="1"/>
  <c r="U733" i="1"/>
  <c r="V733" i="1" s="1"/>
  <c r="Z733" i="1" s="1"/>
  <c r="O733" i="1"/>
  <c r="AD733" i="1" s="1"/>
  <c r="AE733" i="1" s="1"/>
  <c r="AN732" i="1"/>
  <c r="AK732" i="1"/>
  <c r="AJ732" i="1"/>
  <c r="X732" i="1"/>
  <c r="W732" i="1"/>
  <c r="U732" i="1"/>
  <c r="V732" i="1" s="1"/>
  <c r="Z732" i="1" s="1"/>
  <c r="O732" i="1"/>
  <c r="AD732" i="1" s="1"/>
  <c r="AE732" i="1" s="1"/>
  <c r="AN731" i="1"/>
  <c r="AK731" i="1"/>
  <c r="AJ731" i="1"/>
  <c r="X731" i="1"/>
  <c r="W731" i="1"/>
  <c r="U731" i="1"/>
  <c r="V731" i="1" s="1"/>
  <c r="Z731" i="1" s="1"/>
  <c r="O731" i="1"/>
  <c r="AD731" i="1" s="1"/>
  <c r="AE731" i="1" s="1"/>
  <c r="AN730" i="1"/>
  <c r="AK730" i="1"/>
  <c r="AJ730" i="1"/>
  <c r="X730" i="1"/>
  <c r="W730" i="1"/>
  <c r="U730" i="1"/>
  <c r="V730" i="1" s="1"/>
  <c r="Z730" i="1" s="1"/>
  <c r="O730" i="1"/>
  <c r="AD730" i="1" s="1"/>
  <c r="AE730" i="1" s="1"/>
  <c r="AN729" i="1"/>
  <c r="AK729" i="1"/>
  <c r="AJ729" i="1"/>
  <c r="X729" i="1"/>
  <c r="W729" i="1"/>
  <c r="U729" i="1"/>
  <c r="V729" i="1" s="1"/>
  <c r="Z729" i="1" s="1"/>
  <c r="O729" i="1"/>
  <c r="AD729" i="1" s="1"/>
  <c r="AE729" i="1" s="1"/>
  <c r="AN728" i="1"/>
  <c r="AK728" i="1"/>
  <c r="AJ728" i="1"/>
  <c r="X728" i="1"/>
  <c r="W728" i="1"/>
  <c r="U728" i="1"/>
  <c r="V728" i="1" s="1"/>
  <c r="Z728" i="1" s="1"/>
  <c r="O728" i="1"/>
  <c r="AD728" i="1" s="1"/>
  <c r="AE728" i="1" s="1"/>
  <c r="AN727" i="1"/>
  <c r="AK727" i="1"/>
  <c r="AJ727" i="1"/>
  <c r="X727" i="1"/>
  <c r="W727" i="1"/>
  <c r="U727" i="1"/>
  <c r="V727" i="1" s="1"/>
  <c r="Z727" i="1" s="1"/>
  <c r="O727" i="1"/>
  <c r="AD727" i="1" s="1"/>
  <c r="AE727" i="1" s="1"/>
  <c r="AN726" i="1"/>
  <c r="AK726" i="1"/>
  <c r="AJ726" i="1"/>
  <c r="X726" i="1"/>
  <c r="W726" i="1"/>
  <c r="U726" i="1"/>
  <c r="V726" i="1" s="1"/>
  <c r="Z726" i="1" s="1"/>
  <c r="O726" i="1"/>
  <c r="AD726" i="1" s="1"/>
  <c r="AE726" i="1" s="1"/>
  <c r="AN725" i="1"/>
  <c r="AK725" i="1"/>
  <c r="AJ725" i="1"/>
  <c r="X725" i="1"/>
  <c r="W725" i="1"/>
  <c r="U725" i="1"/>
  <c r="V725" i="1" s="1"/>
  <c r="Z725" i="1" s="1"/>
  <c r="O725" i="1"/>
  <c r="AD725" i="1" s="1"/>
  <c r="AE725" i="1" s="1"/>
  <c r="AN724" i="1"/>
  <c r="AK724" i="1"/>
  <c r="AJ724" i="1"/>
  <c r="X724" i="1"/>
  <c r="W724" i="1"/>
  <c r="U724" i="1"/>
  <c r="V724" i="1" s="1"/>
  <c r="Z724" i="1" s="1"/>
  <c r="O724" i="1"/>
  <c r="AD724" i="1" s="1"/>
  <c r="AE724" i="1" s="1"/>
  <c r="AN723" i="1"/>
  <c r="AK723" i="1"/>
  <c r="AJ723" i="1"/>
  <c r="X723" i="1"/>
  <c r="W723" i="1"/>
  <c r="U723" i="1"/>
  <c r="V723" i="1" s="1"/>
  <c r="Z723" i="1" s="1"/>
  <c r="O723" i="1"/>
  <c r="AD723" i="1" s="1"/>
  <c r="AE723" i="1" s="1"/>
  <c r="AN722" i="1"/>
  <c r="AK722" i="1"/>
  <c r="AJ722" i="1"/>
  <c r="X722" i="1"/>
  <c r="W722" i="1"/>
  <c r="U722" i="1"/>
  <c r="V722" i="1" s="1"/>
  <c r="Z722" i="1" s="1"/>
  <c r="O722" i="1"/>
  <c r="AD722" i="1" s="1"/>
  <c r="AE722" i="1" s="1"/>
  <c r="AN721" i="1"/>
  <c r="AK721" i="1"/>
  <c r="AJ721" i="1"/>
  <c r="X721" i="1"/>
  <c r="W721" i="1"/>
  <c r="U721" i="1"/>
  <c r="V721" i="1" s="1"/>
  <c r="Z721" i="1" s="1"/>
  <c r="O721" i="1"/>
  <c r="AD721" i="1" s="1"/>
  <c r="AE721" i="1" s="1"/>
  <c r="AN720" i="1"/>
  <c r="AK720" i="1"/>
  <c r="AJ720" i="1"/>
  <c r="X720" i="1"/>
  <c r="W720" i="1"/>
  <c r="U720" i="1"/>
  <c r="V720" i="1" s="1"/>
  <c r="Z720" i="1" s="1"/>
  <c r="O720" i="1"/>
  <c r="AD720" i="1" s="1"/>
  <c r="AE720" i="1" s="1"/>
  <c r="AN719" i="1"/>
  <c r="AK719" i="1"/>
  <c r="AJ719" i="1"/>
  <c r="X719" i="1"/>
  <c r="W719" i="1"/>
  <c r="U719" i="1"/>
  <c r="V719" i="1" s="1"/>
  <c r="Z719" i="1" s="1"/>
  <c r="O719" i="1"/>
  <c r="AD719" i="1" s="1"/>
  <c r="AE719" i="1" s="1"/>
  <c r="AN718" i="1"/>
  <c r="AK718" i="1"/>
  <c r="AJ718" i="1"/>
  <c r="X718" i="1"/>
  <c r="W718" i="1"/>
  <c r="U718" i="1"/>
  <c r="V718" i="1" s="1"/>
  <c r="Z718" i="1" s="1"/>
  <c r="O718" i="1"/>
  <c r="AD718" i="1" s="1"/>
  <c r="AE718" i="1" s="1"/>
  <c r="AN717" i="1"/>
  <c r="AK717" i="1"/>
  <c r="AJ717" i="1"/>
  <c r="X717" i="1"/>
  <c r="W717" i="1"/>
  <c r="U717" i="1"/>
  <c r="V717" i="1" s="1"/>
  <c r="Z717" i="1" s="1"/>
  <c r="O717" i="1"/>
  <c r="AD717" i="1" s="1"/>
  <c r="AE717" i="1" s="1"/>
  <c r="AN716" i="1"/>
  <c r="AK716" i="1"/>
  <c r="AJ716" i="1"/>
  <c r="X716" i="1"/>
  <c r="W716" i="1"/>
  <c r="U716" i="1"/>
  <c r="V716" i="1" s="1"/>
  <c r="Z716" i="1" s="1"/>
  <c r="O716" i="1"/>
  <c r="AD716" i="1" s="1"/>
  <c r="AE716" i="1" s="1"/>
  <c r="AN715" i="1"/>
  <c r="AK715" i="1"/>
  <c r="AJ715" i="1"/>
  <c r="X715" i="1"/>
  <c r="W715" i="1"/>
  <c r="U715" i="1"/>
  <c r="V715" i="1" s="1"/>
  <c r="Z715" i="1" s="1"/>
  <c r="O715" i="1"/>
  <c r="AD715" i="1" s="1"/>
  <c r="AE715" i="1" s="1"/>
  <c r="AN714" i="1"/>
  <c r="AK714" i="1"/>
  <c r="AJ714" i="1"/>
  <c r="X714" i="1"/>
  <c r="W714" i="1"/>
  <c r="U714" i="1"/>
  <c r="V714" i="1" s="1"/>
  <c r="Z714" i="1" s="1"/>
  <c r="O714" i="1"/>
  <c r="AD714" i="1" s="1"/>
  <c r="AE714" i="1" s="1"/>
  <c r="AN713" i="1"/>
  <c r="AK713" i="1"/>
  <c r="AJ713" i="1"/>
  <c r="X713" i="1"/>
  <c r="W713" i="1"/>
  <c r="U713" i="1"/>
  <c r="V713" i="1" s="1"/>
  <c r="Z713" i="1" s="1"/>
  <c r="O713" i="1"/>
  <c r="AD713" i="1" s="1"/>
  <c r="AE713" i="1" s="1"/>
  <c r="AN712" i="1"/>
  <c r="AK712" i="1"/>
  <c r="AJ712" i="1"/>
  <c r="X712" i="1"/>
  <c r="W712" i="1"/>
  <c r="U712" i="1"/>
  <c r="V712" i="1" s="1"/>
  <c r="Z712" i="1" s="1"/>
  <c r="O712" i="1"/>
  <c r="AD712" i="1" s="1"/>
  <c r="AE712" i="1" s="1"/>
  <c r="AN711" i="1"/>
  <c r="AK711" i="1"/>
  <c r="AJ711" i="1"/>
  <c r="X711" i="1"/>
  <c r="W711" i="1"/>
  <c r="U711" i="1"/>
  <c r="V711" i="1" s="1"/>
  <c r="Z711" i="1" s="1"/>
  <c r="O711" i="1"/>
  <c r="AD711" i="1" s="1"/>
  <c r="AE711" i="1" s="1"/>
  <c r="AN710" i="1"/>
  <c r="AK710" i="1"/>
  <c r="AJ710" i="1"/>
  <c r="X710" i="1"/>
  <c r="W710" i="1"/>
  <c r="U710" i="1"/>
  <c r="V710" i="1" s="1"/>
  <c r="Z710" i="1" s="1"/>
  <c r="O710" i="1"/>
  <c r="AD710" i="1" s="1"/>
  <c r="AE710" i="1" s="1"/>
  <c r="AN709" i="1"/>
  <c r="AK709" i="1"/>
  <c r="AJ709" i="1"/>
  <c r="X709" i="1"/>
  <c r="W709" i="1"/>
  <c r="U709" i="1"/>
  <c r="V709" i="1" s="1"/>
  <c r="Z709" i="1" s="1"/>
  <c r="O709" i="1"/>
  <c r="AD709" i="1" s="1"/>
  <c r="AE709" i="1" s="1"/>
  <c r="AN708" i="1"/>
  <c r="AK708" i="1"/>
  <c r="AJ708" i="1"/>
  <c r="X708" i="1"/>
  <c r="W708" i="1"/>
  <c r="U708" i="1"/>
  <c r="V708" i="1" s="1"/>
  <c r="Z708" i="1" s="1"/>
  <c r="O708" i="1"/>
  <c r="AD708" i="1" s="1"/>
  <c r="AE708" i="1" s="1"/>
  <c r="AN707" i="1"/>
  <c r="AK707" i="1"/>
  <c r="AJ707" i="1"/>
  <c r="X707" i="1"/>
  <c r="W707" i="1"/>
  <c r="U707" i="1"/>
  <c r="V707" i="1" s="1"/>
  <c r="Z707" i="1" s="1"/>
  <c r="O707" i="1"/>
  <c r="AD707" i="1" s="1"/>
  <c r="AE707" i="1" s="1"/>
  <c r="AN706" i="1"/>
  <c r="AK706" i="1"/>
  <c r="AJ706" i="1"/>
  <c r="X706" i="1"/>
  <c r="W706" i="1"/>
  <c r="U706" i="1"/>
  <c r="V706" i="1" s="1"/>
  <c r="Z706" i="1" s="1"/>
  <c r="O706" i="1"/>
  <c r="AD706" i="1" s="1"/>
  <c r="AE706" i="1" s="1"/>
  <c r="AN705" i="1"/>
  <c r="AK705" i="1"/>
  <c r="AJ705" i="1"/>
  <c r="X705" i="1"/>
  <c r="W705" i="1"/>
  <c r="U705" i="1"/>
  <c r="V705" i="1" s="1"/>
  <c r="Z705" i="1" s="1"/>
  <c r="O705" i="1"/>
  <c r="AD705" i="1" s="1"/>
  <c r="AE705" i="1" s="1"/>
  <c r="AN704" i="1"/>
  <c r="AK704" i="1"/>
  <c r="AJ704" i="1"/>
  <c r="X704" i="1"/>
  <c r="W704" i="1"/>
  <c r="U704" i="1"/>
  <c r="V704" i="1" s="1"/>
  <c r="Z704" i="1" s="1"/>
  <c r="O704" i="1"/>
  <c r="AD704" i="1" s="1"/>
  <c r="AE704" i="1" s="1"/>
  <c r="AN703" i="1"/>
  <c r="AK703" i="1"/>
  <c r="AJ703" i="1"/>
  <c r="X703" i="1"/>
  <c r="W703" i="1"/>
  <c r="U703" i="1"/>
  <c r="V703" i="1" s="1"/>
  <c r="Z703" i="1" s="1"/>
  <c r="O703" i="1"/>
  <c r="AD703" i="1" s="1"/>
  <c r="AE703" i="1" s="1"/>
  <c r="AN702" i="1"/>
  <c r="AK702" i="1"/>
  <c r="AJ702" i="1"/>
  <c r="X702" i="1"/>
  <c r="W702" i="1"/>
  <c r="U702" i="1"/>
  <c r="V702" i="1" s="1"/>
  <c r="Z702" i="1" s="1"/>
  <c r="O702" i="1"/>
  <c r="AD702" i="1" s="1"/>
  <c r="AE702" i="1" s="1"/>
  <c r="AN701" i="1"/>
  <c r="AK701" i="1"/>
  <c r="AJ701" i="1"/>
  <c r="X701" i="1"/>
  <c r="W701" i="1"/>
  <c r="U701" i="1"/>
  <c r="V701" i="1" s="1"/>
  <c r="Z701" i="1" s="1"/>
  <c r="O701" i="1"/>
  <c r="AD701" i="1" s="1"/>
  <c r="AE701" i="1" s="1"/>
  <c r="AN700" i="1"/>
  <c r="AK700" i="1"/>
  <c r="AJ700" i="1"/>
  <c r="X700" i="1"/>
  <c r="W700" i="1"/>
  <c r="U700" i="1"/>
  <c r="V700" i="1" s="1"/>
  <c r="Z700" i="1" s="1"/>
  <c r="O700" i="1"/>
  <c r="AD700" i="1" s="1"/>
  <c r="AE700" i="1" s="1"/>
  <c r="AN699" i="1"/>
  <c r="AK699" i="1"/>
  <c r="AJ699" i="1"/>
  <c r="X699" i="1"/>
  <c r="W699" i="1"/>
  <c r="U699" i="1"/>
  <c r="V699" i="1" s="1"/>
  <c r="Z699" i="1" s="1"/>
  <c r="O699" i="1"/>
  <c r="AD699" i="1" s="1"/>
  <c r="AE699" i="1" s="1"/>
  <c r="AN698" i="1"/>
  <c r="AK698" i="1"/>
  <c r="AJ698" i="1"/>
  <c r="X698" i="1"/>
  <c r="W698" i="1"/>
  <c r="U698" i="1"/>
  <c r="V698" i="1" s="1"/>
  <c r="Z698" i="1" s="1"/>
  <c r="O698" i="1"/>
  <c r="AD698" i="1" s="1"/>
  <c r="AE698" i="1" s="1"/>
  <c r="AN697" i="1"/>
  <c r="AK697" i="1"/>
  <c r="AJ697" i="1"/>
  <c r="X697" i="1"/>
  <c r="W697" i="1"/>
  <c r="U697" i="1"/>
  <c r="V697" i="1" s="1"/>
  <c r="Z697" i="1" s="1"/>
  <c r="O697" i="1"/>
  <c r="AD697" i="1" s="1"/>
  <c r="AE697" i="1" s="1"/>
  <c r="AN696" i="1"/>
  <c r="AK696" i="1"/>
  <c r="AJ696" i="1"/>
  <c r="X696" i="1"/>
  <c r="W696" i="1"/>
  <c r="U696" i="1"/>
  <c r="V696" i="1" s="1"/>
  <c r="Z696" i="1" s="1"/>
  <c r="O696" i="1"/>
  <c r="AD696" i="1" s="1"/>
  <c r="AE696" i="1" s="1"/>
  <c r="AN695" i="1"/>
  <c r="AK695" i="1"/>
  <c r="AJ695" i="1"/>
  <c r="X695" i="1"/>
  <c r="W695" i="1"/>
  <c r="U695" i="1"/>
  <c r="V695" i="1" s="1"/>
  <c r="Z695" i="1" s="1"/>
  <c r="O695" i="1"/>
  <c r="AD695" i="1" s="1"/>
  <c r="AE695" i="1" s="1"/>
  <c r="AN694" i="1"/>
  <c r="AK694" i="1"/>
  <c r="AJ694" i="1"/>
  <c r="X694" i="1"/>
  <c r="W694" i="1"/>
  <c r="U694" i="1"/>
  <c r="V694" i="1" s="1"/>
  <c r="Z694" i="1" s="1"/>
  <c r="O694" i="1"/>
  <c r="AD694" i="1" s="1"/>
  <c r="AE694" i="1" s="1"/>
  <c r="AN693" i="1"/>
  <c r="AK693" i="1"/>
  <c r="AJ693" i="1"/>
  <c r="X693" i="1"/>
  <c r="W693" i="1"/>
  <c r="U693" i="1"/>
  <c r="V693" i="1" s="1"/>
  <c r="Z693" i="1" s="1"/>
  <c r="O693" i="1"/>
  <c r="AD693" i="1" s="1"/>
  <c r="AE693" i="1" s="1"/>
  <c r="AN692" i="1"/>
  <c r="AK692" i="1"/>
  <c r="AJ692" i="1"/>
  <c r="X692" i="1"/>
  <c r="W692" i="1"/>
  <c r="U692" i="1"/>
  <c r="V692" i="1" s="1"/>
  <c r="Z692" i="1" s="1"/>
  <c r="O692" i="1"/>
  <c r="AD692" i="1" s="1"/>
  <c r="AE692" i="1" s="1"/>
  <c r="AN691" i="1"/>
  <c r="AK691" i="1"/>
  <c r="AJ691" i="1"/>
  <c r="X691" i="1"/>
  <c r="W691" i="1"/>
  <c r="U691" i="1"/>
  <c r="V691" i="1" s="1"/>
  <c r="Z691" i="1" s="1"/>
  <c r="O691" i="1"/>
  <c r="AD691" i="1" s="1"/>
  <c r="AE691" i="1" s="1"/>
  <c r="AN690" i="1"/>
  <c r="AK690" i="1"/>
  <c r="AJ690" i="1"/>
  <c r="X690" i="1"/>
  <c r="W690" i="1"/>
  <c r="U690" i="1"/>
  <c r="V690" i="1" s="1"/>
  <c r="Z690" i="1" s="1"/>
  <c r="O690" i="1"/>
  <c r="AD690" i="1" s="1"/>
  <c r="AE690" i="1" s="1"/>
  <c r="AN689" i="1"/>
  <c r="AK689" i="1"/>
  <c r="AJ689" i="1"/>
  <c r="X689" i="1"/>
  <c r="W689" i="1"/>
  <c r="U689" i="1"/>
  <c r="V689" i="1" s="1"/>
  <c r="Z689" i="1" s="1"/>
  <c r="O689" i="1"/>
  <c r="AD689" i="1" s="1"/>
  <c r="AE689" i="1" s="1"/>
  <c r="AN688" i="1"/>
  <c r="AK688" i="1"/>
  <c r="AJ688" i="1"/>
  <c r="X688" i="1"/>
  <c r="W688" i="1"/>
  <c r="U688" i="1"/>
  <c r="V688" i="1" s="1"/>
  <c r="Z688" i="1" s="1"/>
  <c r="O688" i="1"/>
  <c r="AD688" i="1" s="1"/>
  <c r="AE688" i="1" s="1"/>
  <c r="AN687" i="1"/>
  <c r="AK687" i="1"/>
  <c r="AJ687" i="1"/>
  <c r="X687" i="1"/>
  <c r="W687" i="1"/>
  <c r="U687" i="1"/>
  <c r="V687" i="1" s="1"/>
  <c r="Z687" i="1" s="1"/>
  <c r="O687" i="1"/>
  <c r="AD687" i="1" s="1"/>
  <c r="AE687" i="1" s="1"/>
  <c r="AN686" i="1"/>
  <c r="AK686" i="1"/>
  <c r="AJ686" i="1"/>
  <c r="X686" i="1"/>
  <c r="W686" i="1"/>
  <c r="U686" i="1"/>
  <c r="V686" i="1" s="1"/>
  <c r="Z686" i="1" s="1"/>
  <c r="O686" i="1"/>
  <c r="AD686" i="1" s="1"/>
  <c r="AE686" i="1" s="1"/>
  <c r="AN685" i="1"/>
  <c r="AK685" i="1"/>
  <c r="AJ685" i="1"/>
  <c r="X685" i="1"/>
  <c r="W685" i="1"/>
  <c r="U685" i="1"/>
  <c r="V685" i="1" s="1"/>
  <c r="Z685" i="1" s="1"/>
  <c r="O685" i="1"/>
  <c r="AD685" i="1" s="1"/>
  <c r="AE685" i="1" s="1"/>
  <c r="AN684" i="1"/>
  <c r="AK684" i="1"/>
  <c r="AJ684" i="1"/>
  <c r="X684" i="1"/>
  <c r="W684" i="1"/>
  <c r="U684" i="1"/>
  <c r="V684" i="1" s="1"/>
  <c r="Z684" i="1" s="1"/>
  <c r="O684" i="1"/>
  <c r="AD684" i="1" s="1"/>
  <c r="AE684" i="1" s="1"/>
  <c r="AN683" i="1"/>
  <c r="AK683" i="1"/>
  <c r="AJ683" i="1"/>
  <c r="X683" i="1"/>
  <c r="W683" i="1"/>
  <c r="U683" i="1"/>
  <c r="V683" i="1" s="1"/>
  <c r="Z683" i="1" s="1"/>
  <c r="O683" i="1"/>
  <c r="AD683" i="1" s="1"/>
  <c r="AE683" i="1" s="1"/>
  <c r="AN682" i="1"/>
  <c r="AK682" i="1"/>
  <c r="AJ682" i="1"/>
  <c r="X682" i="1"/>
  <c r="W682" i="1"/>
  <c r="U682" i="1"/>
  <c r="V682" i="1" s="1"/>
  <c r="Z682" i="1" s="1"/>
  <c r="O682" i="1"/>
  <c r="AD682" i="1" s="1"/>
  <c r="AE682" i="1" s="1"/>
  <c r="AN681" i="1"/>
  <c r="AK681" i="1"/>
  <c r="AJ681" i="1"/>
  <c r="X681" i="1"/>
  <c r="W681" i="1"/>
  <c r="U681" i="1"/>
  <c r="V681" i="1" s="1"/>
  <c r="Z681" i="1" s="1"/>
  <c r="O681" i="1"/>
  <c r="AD681" i="1" s="1"/>
  <c r="AE681" i="1" s="1"/>
  <c r="AN680" i="1"/>
  <c r="AK680" i="1"/>
  <c r="AJ680" i="1"/>
  <c r="X680" i="1"/>
  <c r="W680" i="1"/>
  <c r="U680" i="1"/>
  <c r="V680" i="1" s="1"/>
  <c r="Z680" i="1" s="1"/>
  <c r="O680" i="1"/>
  <c r="AD680" i="1" s="1"/>
  <c r="AE680" i="1" s="1"/>
  <c r="AN679" i="1"/>
  <c r="AK679" i="1"/>
  <c r="AJ679" i="1"/>
  <c r="X679" i="1"/>
  <c r="W679" i="1"/>
  <c r="U679" i="1"/>
  <c r="V679" i="1" s="1"/>
  <c r="Z679" i="1" s="1"/>
  <c r="O679" i="1"/>
  <c r="AD679" i="1" s="1"/>
  <c r="AE679" i="1" s="1"/>
  <c r="AN678" i="1"/>
  <c r="AK678" i="1"/>
  <c r="AJ678" i="1"/>
  <c r="X678" i="1"/>
  <c r="W678" i="1"/>
  <c r="U678" i="1"/>
  <c r="V678" i="1" s="1"/>
  <c r="Z678" i="1" s="1"/>
  <c r="O678" i="1"/>
  <c r="AD678" i="1" s="1"/>
  <c r="AE678" i="1" s="1"/>
  <c r="AN677" i="1"/>
  <c r="AK677" i="1"/>
  <c r="AJ677" i="1"/>
  <c r="X677" i="1"/>
  <c r="W677" i="1"/>
  <c r="U677" i="1"/>
  <c r="V677" i="1" s="1"/>
  <c r="Z677" i="1" s="1"/>
  <c r="O677" i="1"/>
  <c r="AD677" i="1" s="1"/>
  <c r="AE677" i="1" s="1"/>
  <c r="AN676" i="1"/>
  <c r="AK676" i="1"/>
  <c r="AJ676" i="1"/>
  <c r="X676" i="1"/>
  <c r="W676" i="1"/>
  <c r="U676" i="1"/>
  <c r="V676" i="1" s="1"/>
  <c r="Z676" i="1" s="1"/>
  <c r="O676" i="1"/>
  <c r="AD676" i="1" s="1"/>
  <c r="AE676" i="1" s="1"/>
  <c r="AN675" i="1"/>
  <c r="AK675" i="1"/>
  <c r="AJ675" i="1"/>
  <c r="X675" i="1"/>
  <c r="W675" i="1"/>
  <c r="U675" i="1"/>
  <c r="V675" i="1" s="1"/>
  <c r="Z675" i="1" s="1"/>
  <c r="O675" i="1"/>
  <c r="AD675" i="1" s="1"/>
  <c r="AE675" i="1" s="1"/>
  <c r="AN674" i="1"/>
  <c r="AK674" i="1"/>
  <c r="AJ674" i="1"/>
  <c r="X674" i="1"/>
  <c r="W674" i="1"/>
  <c r="U674" i="1"/>
  <c r="V674" i="1" s="1"/>
  <c r="Z674" i="1" s="1"/>
  <c r="O674" i="1"/>
  <c r="AD674" i="1" s="1"/>
  <c r="AE674" i="1" s="1"/>
  <c r="AN673" i="1"/>
  <c r="AK673" i="1"/>
  <c r="AJ673" i="1"/>
  <c r="X673" i="1"/>
  <c r="W673" i="1"/>
  <c r="U673" i="1"/>
  <c r="V673" i="1" s="1"/>
  <c r="Z673" i="1" s="1"/>
  <c r="O673" i="1"/>
  <c r="AD673" i="1" s="1"/>
  <c r="AE673" i="1" s="1"/>
  <c r="AN672" i="1"/>
  <c r="AK672" i="1"/>
  <c r="AJ672" i="1"/>
  <c r="X672" i="1"/>
  <c r="W672" i="1"/>
  <c r="U672" i="1"/>
  <c r="V672" i="1" s="1"/>
  <c r="Z672" i="1" s="1"/>
  <c r="O672" i="1"/>
  <c r="AD672" i="1" s="1"/>
  <c r="AE672" i="1" s="1"/>
  <c r="AN671" i="1"/>
  <c r="AK671" i="1"/>
  <c r="AJ671" i="1"/>
  <c r="X671" i="1"/>
  <c r="W671" i="1"/>
  <c r="U671" i="1"/>
  <c r="V671" i="1" s="1"/>
  <c r="Z671" i="1" s="1"/>
  <c r="O671" i="1"/>
  <c r="AD671" i="1" s="1"/>
  <c r="AE671" i="1" s="1"/>
  <c r="AN670" i="1"/>
  <c r="AK670" i="1"/>
  <c r="AJ670" i="1"/>
  <c r="X670" i="1"/>
  <c r="W670" i="1"/>
  <c r="U670" i="1"/>
  <c r="V670" i="1" s="1"/>
  <c r="Z670" i="1" s="1"/>
  <c r="O670" i="1"/>
  <c r="AD670" i="1" s="1"/>
  <c r="AE670" i="1" s="1"/>
  <c r="AN669" i="1"/>
  <c r="AK669" i="1"/>
  <c r="AJ669" i="1"/>
  <c r="X669" i="1"/>
  <c r="W669" i="1"/>
  <c r="U669" i="1"/>
  <c r="V669" i="1" s="1"/>
  <c r="Z669" i="1" s="1"/>
  <c r="O669" i="1"/>
  <c r="AD669" i="1" s="1"/>
  <c r="AE669" i="1" s="1"/>
  <c r="AN668" i="1"/>
  <c r="AK668" i="1"/>
  <c r="AJ668" i="1"/>
  <c r="X668" i="1"/>
  <c r="W668" i="1"/>
  <c r="U668" i="1"/>
  <c r="V668" i="1" s="1"/>
  <c r="Z668" i="1" s="1"/>
  <c r="O668" i="1"/>
  <c r="AD668" i="1" s="1"/>
  <c r="AE668" i="1" s="1"/>
  <c r="AN667" i="1"/>
  <c r="AK667" i="1"/>
  <c r="AJ667" i="1"/>
  <c r="X667" i="1"/>
  <c r="W667" i="1"/>
  <c r="U667" i="1"/>
  <c r="V667" i="1" s="1"/>
  <c r="Z667" i="1" s="1"/>
  <c r="O667" i="1"/>
  <c r="AD667" i="1" s="1"/>
  <c r="AE667" i="1" s="1"/>
  <c r="AN666" i="1"/>
  <c r="AK666" i="1"/>
  <c r="AJ666" i="1"/>
  <c r="X666" i="1"/>
  <c r="W666" i="1"/>
  <c r="U666" i="1"/>
  <c r="V666" i="1" s="1"/>
  <c r="Z666" i="1" s="1"/>
  <c r="O666" i="1"/>
  <c r="AD666" i="1" s="1"/>
  <c r="AE666" i="1" s="1"/>
  <c r="AN665" i="1"/>
  <c r="AK665" i="1"/>
  <c r="AJ665" i="1"/>
  <c r="X665" i="1"/>
  <c r="W665" i="1"/>
  <c r="U665" i="1"/>
  <c r="V665" i="1" s="1"/>
  <c r="Z665" i="1" s="1"/>
  <c r="O665" i="1"/>
  <c r="AD665" i="1" s="1"/>
  <c r="AE665" i="1" s="1"/>
  <c r="AN664" i="1"/>
  <c r="AK664" i="1"/>
  <c r="AJ664" i="1"/>
  <c r="X664" i="1"/>
  <c r="W664" i="1"/>
  <c r="U664" i="1"/>
  <c r="V664" i="1" s="1"/>
  <c r="Z664" i="1" s="1"/>
  <c r="O664" i="1"/>
  <c r="AD664" i="1" s="1"/>
  <c r="AE664" i="1" s="1"/>
  <c r="AN663" i="1"/>
  <c r="AK663" i="1"/>
  <c r="AJ663" i="1"/>
  <c r="X663" i="1"/>
  <c r="W663" i="1"/>
  <c r="U663" i="1"/>
  <c r="V663" i="1" s="1"/>
  <c r="Z663" i="1" s="1"/>
  <c r="O663" i="1"/>
  <c r="AD663" i="1" s="1"/>
  <c r="AE663" i="1" s="1"/>
  <c r="AN662" i="1"/>
  <c r="AK662" i="1"/>
  <c r="AJ662" i="1"/>
  <c r="X662" i="1"/>
  <c r="W662" i="1"/>
  <c r="U662" i="1"/>
  <c r="V662" i="1" s="1"/>
  <c r="Z662" i="1" s="1"/>
  <c r="O662" i="1"/>
  <c r="AD662" i="1" s="1"/>
  <c r="AE662" i="1" s="1"/>
  <c r="AN661" i="1"/>
  <c r="AK661" i="1"/>
  <c r="AJ661" i="1"/>
  <c r="X661" i="1"/>
  <c r="W661" i="1"/>
  <c r="U661" i="1"/>
  <c r="V661" i="1" s="1"/>
  <c r="Z661" i="1" s="1"/>
  <c r="O661" i="1"/>
  <c r="AD661" i="1" s="1"/>
  <c r="AE661" i="1" s="1"/>
  <c r="AN660" i="1"/>
  <c r="AK660" i="1"/>
  <c r="AJ660" i="1"/>
  <c r="X660" i="1"/>
  <c r="W660" i="1"/>
  <c r="U660" i="1"/>
  <c r="V660" i="1" s="1"/>
  <c r="Z660" i="1" s="1"/>
  <c r="O660" i="1"/>
  <c r="AD660" i="1" s="1"/>
  <c r="AE660" i="1" s="1"/>
  <c r="AN659" i="1"/>
  <c r="AK659" i="1"/>
  <c r="AJ659" i="1"/>
  <c r="X659" i="1"/>
  <c r="W659" i="1"/>
  <c r="U659" i="1"/>
  <c r="V659" i="1" s="1"/>
  <c r="Z659" i="1" s="1"/>
  <c r="O659" i="1"/>
  <c r="AD659" i="1" s="1"/>
  <c r="AE659" i="1" s="1"/>
  <c r="AN658" i="1"/>
  <c r="AK658" i="1"/>
  <c r="AJ658" i="1"/>
  <c r="X658" i="1"/>
  <c r="W658" i="1"/>
  <c r="U658" i="1"/>
  <c r="V658" i="1" s="1"/>
  <c r="Z658" i="1" s="1"/>
  <c r="O658" i="1"/>
  <c r="AD658" i="1" s="1"/>
  <c r="AE658" i="1" s="1"/>
  <c r="AN657" i="1"/>
  <c r="AK657" i="1"/>
  <c r="AJ657" i="1"/>
  <c r="X657" i="1"/>
  <c r="W657" i="1"/>
  <c r="U657" i="1"/>
  <c r="V657" i="1" s="1"/>
  <c r="Z657" i="1" s="1"/>
  <c r="O657" i="1"/>
  <c r="AD657" i="1" s="1"/>
  <c r="AE657" i="1" s="1"/>
  <c r="AN656" i="1"/>
  <c r="AK656" i="1"/>
  <c r="AJ656" i="1"/>
  <c r="X656" i="1"/>
  <c r="W656" i="1"/>
  <c r="U656" i="1"/>
  <c r="V656" i="1" s="1"/>
  <c r="Z656" i="1" s="1"/>
  <c r="O656" i="1"/>
  <c r="AD656" i="1" s="1"/>
  <c r="AE656" i="1" s="1"/>
  <c r="AN655" i="1"/>
  <c r="AK655" i="1"/>
  <c r="AJ655" i="1"/>
  <c r="X655" i="1"/>
  <c r="W655" i="1"/>
  <c r="U655" i="1"/>
  <c r="V655" i="1" s="1"/>
  <c r="Z655" i="1" s="1"/>
  <c r="O655" i="1"/>
  <c r="AD655" i="1" s="1"/>
  <c r="AE655" i="1" s="1"/>
  <c r="AN654" i="1"/>
  <c r="AK654" i="1"/>
  <c r="AJ654" i="1"/>
  <c r="X654" i="1"/>
  <c r="W654" i="1"/>
  <c r="U654" i="1"/>
  <c r="V654" i="1" s="1"/>
  <c r="Z654" i="1" s="1"/>
  <c r="O654" i="1"/>
  <c r="AD654" i="1" s="1"/>
  <c r="AE654" i="1" s="1"/>
  <c r="AN653" i="1"/>
  <c r="AK653" i="1"/>
  <c r="AJ653" i="1"/>
  <c r="X653" i="1"/>
  <c r="W653" i="1"/>
  <c r="U653" i="1"/>
  <c r="V653" i="1" s="1"/>
  <c r="Z653" i="1" s="1"/>
  <c r="O653" i="1"/>
  <c r="AD653" i="1" s="1"/>
  <c r="AE653" i="1" s="1"/>
  <c r="AN652" i="1"/>
  <c r="AK652" i="1"/>
  <c r="AJ652" i="1"/>
  <c r="X652" i="1"/>
  <c r="W652" i="1"/>
  <c r="U652" i="1"/>
  <c r="V652" i="1" s="1"/>
  <c r="Z652" i="1" s="1"/>
  <c r="O652" i="1"/>
  <c r="AD652" i="1" s="1"/>
  <c r="AE652" i="1" s="1"/>
  <c r="AN651" i="1"/>
  <c r="AK651" i="1"/>
  <c r="AJ651" i="1"/>
  <c r="X651" i="1"/>
  <c r="W651" i="1"/>
  <c r="U651" i="1"/>
  <c r="V651" i="1" s="1"/>
  <c r="Z651" i="1" s="1"/>
  <c r="O651" i="1"/>
  <c r="AD651" i="1" s="1"/>
  <c r="AE651" i="1" s="1"/>
  <c r="AN650" i="1"/>
  <c r="AK650" i="1"/>
  <c r="AJ650" i="1"/>
  <c r="X650" i="1"/>
  <c r="W650" i="1"/>
  <c r="U650" i="1"/>
  <c r="V650" i="1" s="1"/>
  <c r="Z650" i="1" s="1"/>
  <c r="O650" i="1"/>
  <c r="AD650" i="1" s="1"/>
  <c r="AE650" i="1" s="1"/>
  <c r="AN649" i="1"/>
  <c r="AK649" i="1"/>
  <c r="AJ649" i="1"/>
  <c r="X649" i="1"/>
  <c r="W649" i="1"/>
  <c r="U649" i="1"/>
  <c r="V649" i="1" s="1"/>
  <c r="Z649" i="1" s="1"/>
  <c r="O649" i="1"/>
  <c r="AD649" i="1" s="1"/>
  <c r="AE649" i="1" s="1"/>
  <c r="AN648" i="1"/>
  <c r="AK648" i="1"/>
  <c r="AJ648" i="1"/>
  <c r="X648" i="1"/>
  <c r="W648" i="1"/>
  <c r="U648" i="1"/>
  <c r="V648" i="1" s="1"/>
  <c r="Z648" i="1" s="1"/>
  <c r="O648" i="1"/>
  <c r="AD648" i="1" s="1"/>
  <c r="AE648" i="1" s="1"/>
  <c r="AN647" i="1"/>
  <c r="AK647" i="1"/>
  <c r="AJ647" i="1"/>
  <c r="X647" i="1"/>
  <c r="W647" i="1"/>
  <c r="U647" i="1"/>
  <c r="V647" i="1" s="1"/>
  <c r="Z647" i="1" s="1"/>
  <c r="O647" i="1"/>
  <c r="AD647" i="1" s="1"/>
  <c r="AE647" i="1" s="1"/>
  <c r="AN646" i="1"/>
  <c r="AK646" i="1"/>
  <c r="AJ646" i="1"/>
  <c r="X646" i="1"/>
  <c r="W646" i="1"/>
  <c r="U646" i="1"/>
  <c r="V646" i="1" s="1"/>
  <c r="Z646" i="1" s="1"/>
  <c r="O646" i="1"/>
  <c r="AD646" i="1" s="1"/>
  <c r="AE646" i="1" s="1"/>
  <c r="AN645" i="1"/>
  <c r="AK645" i="1"/>
  <c r="AJ645" i="1"/>
  <c r="X645" i="1"/>
  <c r="W645" i="1"/>
  <c r="U645" i="1"/>
  <c r="V645" i="1" s="1"/>
  <c r="Z645" i="1" s="1"/>
  <c r="O645" i="1"/>
  <c r="AD645" i="1" s="1"/>
  <c r="AE645" i="1" s="1"/>
  <c r="AN644" i="1"/>
  <c r="AK644" i="1"/>
  <c r="AJ644" i="1"/>
  <c r="X644" i="1"/>
  <c r="W644" i="1"/>
  <c r="U644" i="1"/>
  <c r="V644" i="1" s="1"/>
  <c r="Z644" i="1" s="1"/>
  <c r="O644" i="1"/>
  <c r="AD644" i="1" s="1"/>
  <c r="AE644" i="1" s="1"/>
  <c r="AN643" i="1"/>
  <c r="AK643" i="1"/>
  <c r="AJ643" i="1"/>
  <c r="X643" i="1"/>
  <c r="W643" i="1"/>
  <c r="U643" i="1"/>
  <c r="V643" i="1" s="1"/>
  <c r="Z643" i="1" s="1"/>
  <c r="O643" i="1"/>
  <c r="AD643" i="1" s="1"/>
  <c r="AE643" i="1" s="1"/>
  <c r="AN642" i="1"/>
  <c r="AK642" i="1"/>
  <c r="AJ642" i="1"/>
  <c r="X642" i="1"/>
  <c r="W642" i="1"/>
  <c r="U642" i="1"/>
  <c r="V642" i="1" s="1"/>
  <c r="Z642" i="1" s="1"/>
  <c r="O642" i="1"/>
  <c r="AD642" i="1" s="1"/>
  <c r="AE642" i="1" s="1"/>
  <c r="AN641" i="1"/>
  <c r="AK641" i="1"/>
  <c r="AJ641" i="1"/>
  <c r="X641" i="1"/>
  <c r="W641" i="1"/>
  <c r="U641" i="1"/>
  <c r="V641" i="1" s="1"/>
  <c r="Z641" i="1" s="1"/>
  <c r="O641" i="1"/>
  <c r="AD641" i="1" s="1"/>
  <c r="AE641" i="1" s="1"/>
  <c r="AN640" i="1"/>
  <c r="AK640" i="1"/>
  <c r="AJ640" i="1"/>
  <c r="X640" i="1"/>
  <c r="W640" i="1"/>
  <c r="U640" i="1"/>
  <c r="V640" i="1" s="1"/>
  <c r="Z640" i="1" s="1"/>
  <c r="O640" i="1"/>
  <c r="AD640" i="1" s="1"/>
  <c r="AE640" i="1" s="1"/>
  <c r="AN639" i="1"/>
  <c r="AK639" i="1"/>
  <c r="AJ639" i="1"/>
  <c r="X639" i="1"/>
  <c r="W639" i="1"/>
  <c r="U639" i="1"/>
  <c r="V639" i="1" s="1"/>
  <c r="Z639" i="1" s="1"/>
  <c r="O639" i="1"/>
  <c r="AD639" i="1" s="1"/>
  <c r="AE639" i="1" s="1"/>
  <c r="AN638" i="1"/>
  <c r="AK638" i="1"/>
  <c r="AJ638" i="1"/>
  <c r="X638" i="1"/>
  <c r="W638" i="1"/>
  <c r="U638" i="1"/>
  <c r="V638" i="1" s="1"/>
  <c r="Z638" i="1" s="1"/>
  <c r="O638" i="1"/>
  <c r="AD638" i="1" s="1"/>
  <c r="AE638" i="1" s="1"/>
  <c r="AN637" i="1"/>
  <c r="AK637" i="1"/>
  <c r="AJ637" i="1"/>
  <c r="X637" i="1"/>
  <c r="W637" i="1"/>
  <c r="U637" i="1"/>
  <c r="V637" i="1" s="1"/>
  <c r="Z637" i="1" s="1"/>
  <c r="O637" i="1"/>
  <c r="AD637" i="1" s="1"/>
  <c r="AE637" i="1" s="1"/>
  <c r="AN636" i="1"/>
  <c r="AK636" i="1"/>
  <c r="AJ636" i="1"/>
  <c r="X636" i="1"/>
  <c r="W636" i="1"/>
  <c r="U636" i="1"/>
  <c r="V636" i="1" s="1"/>
  <c r="Z636" i="1" s="1"/>
  <c r="O636" i="1"/>
  <c r="AD636" i="1" s="1"/>
  <c r="AE636" i="1" s="1"/>
  <c r="AN635" i="1"/>
  <c r="AK635" i="1"/>
  <c r="AJ635" i="1"/>
  <c r="X635" i="1"/>
  <c r="W635" i="1"/>
  <c r="U635" i="1"/>
  <c r="V635" i="1" s="1"/>
  <c r="Z635" i="1" s="1"/>
  <c r="O635" i="1"/>
  <c r="AD635" i="1" s="1"/>
  <c r="AE635" i="1" s="1"/>
  <c r="AN634" i="1"/>
  <c r="AK634" i="1"/>
  <c r="AJ634" i="1"/>
  <c r="X634" i="1"/>
  <c r="W634" i="1"/>
  <c r="U634" i="1"/>
  <c r="V634" i="1" s="1"/>
  <c r="Z634" i="1" s="1"/>
  <c r="O634" i="1"/>
  <c r="AD634" i="1" s="1"/>
  <c r="AE634" i="1" s="1"/>
  <c r="AN633" i="1"/>
  <c r="AK633" i="1"/>
  <c r="AJ633" i="1"/>
  <c r="X633" i="1"/>
  <c r="W633" i="1"/>
  <c r="U633" i="1"/>
  <c r="V633" i="1" s="1"/>
  <c r="Z633" i="1" s="1"/>
  <c r="O633" i="1"/>
  <c r="AD633" i="1" s="1"/>
  <c r="AE633" i="1" s="1"/>
  <c r="AN632" i="1"/>
  <c r="AK632" i="1"/>
  <c r="AJ632" i="1"/>
  <c r="X632" i="1"/>
  <c r="W632" i="1"/>
  <c r="U632" i="1"/>
  <c r="V632" i="1" s="1"/>
  <c r="Z632" i="1" s="1"/>
  <c r="O632" i="1"/>
  <c r="AD632" i="1" s="1"/>
  <c r="AE632" i="1" s="1"/>
  <c r="AN631" i="1"/>
  <c r="AK631" i="1"/>
  <c r="AJ631" i="1"/>
  <c r="X631" i="1"/>
  <c r="W631" i="1"/>
  <c r="U631" i="1"/>
  <c r="V631" i="1" s="1"/>
  <c r="Z631" i="1" s="1"/>
  <c r="O631" i="1"/>
  <c r="AD631" i="1" s="1"/>
  <c r="AE631" i="1" s="1"/>
  <c r="AN630" i="1"/>
  <c r="AK630" i="1"/>
  <c r="AJ630" i="1"/>
  <c r="X630" i="1"/>
  <c r="W630" i="1"/>
  <c r="U630" i="1"/>
  <c r="V630" i="1" s="1"/>
  <c r="Z630" i="1" s="1"/>
  <c r="O630" i="1"/>
  <c r="AD630" i="1" s="1"/>
  <c r="AE630" i="1" s="1"/>
  <c r="AN629" i="1"/>
  <c r="AK629" i="1"/>
  <c r="AJ629" i="1"/>
  <c r="X629" i="1"/>
  <c r="W629" i="1"/>
  <c r="U629" i="1"/>
  <c r="V629" i="1" s="1"/>
  <c r="Z629" i="1" s="1"/>
  <c r="O629" i="1"/>
  <c r="AD629" i="1" s="1"/>
  <c r="AE629" i="1" s="1"/>
  <c r="AN628" i="1"/>
  <c r="AK628" i="1"/>
  <c r="AJ628" i="1"/>
  <c r="X628" i="1"/>
  <c r="W628" i="1"/>
  <c r="U628" i="1"/>
  <c r="V628" i="1" s="1"/>
  <c r="Z628" i="1" s="1"/>
  <c r="O628" i="1"/>
  <c r="AD628" i="1" s="1"/>
  <c r="AE628" i="1" s="1"/>
  <c r="AN627" i="1"/>
  <c r="AK627" i="1"/>
  <c r="AJ627" i="1"/>
  <c r="X627" i="1"/>
  <c r="W627" i="1"/>
  <c r="U627" i="1"/>
  <c r="V627" i="1" s="1"/>
  <c r="Z627" i="1" s="1"/>
  <c r="O627" i="1"/>
  <c r="AD627" i="1" s="1"/>
  <c r="AE627" i="1" s="1"/>
  <c r="AN626" i="1"/>
  <c r="AK626" i="1"/>
  <c r="AJ626" i="1"/>
  <c r="X626" i="1"/>
  <c r="W626" i="1"/>
  <c r="U626" i="1"/>
  <c r="V626" i="1" s="1"/>
  <c r="Z626" i="1" s="1"/>
  <c r="O626" i="1"/>
  <c r="AD626" i="1" s="1"/>
  <c r="AE626" i="1" s="1"/>
  <c r="AN625" i="1"/>
  <c r="AK625" i="1"/>
  <c r="AJ625" i="1"/>
  <c r="X625" i="1"/>
  <c r="W625" i="1"/>
  <c r="U625" i="1"/>
  <c r="V625" i="1" s="1"/>
  <c r="Z625" i="1" s="1"/>
  <c r="O625" i="1"/>
  <c r="AD625" i="1" s="1"/>
  <c r="AE625" i="1" s="1"/>
  <c r="AN624" i="1"/>
  <c r="AK624" i="1"/>
  <c r="AJ624" i="1"/>
  <c r="X624" i="1"/>
  <c r="W624" i="1"/>
  <c r="U624" i="1"/>
  <c r="V624" i="1" s="1"/>
  <c r="Z624" i="1" s="1"/>
  <c r="O624" i="1"/>
  <c r="AD624" i="1" s="1"/>
  <c r="AE624" i="1" s="1"/>
  <c r="AN623" i="1"/>
  <c r="AK623" i="1"/>
  <c r="AJ623" i="1"/>
  <c r="X623" i="1"/>
  <c r="W623" i="1"/>
  <c r="U623" i="1"/>
  <c r="V623" i="1" s="1"/>
  <c r="Z623" i="1" s="1"/>
  <c r="O623" i="1"/>
  <c r="AD623" i="1" s="1"/>
  <c r="AE623" i="1" s="1"/>
  <c r="AN622" i="1"/>
  <c r="AK622" i="1"/>
  <c r="AJ622" i="1"/>
  <c r="X622" i="1"/>
  <c r="W622" i="1"/>
  <c r="U622" i="1"/>
  <c r="V622" i="1" s="1"/>
  <c r="Z622" i="1" s="1"/>
  <c r="O622" i="1"/>
  <c r="AD622" i="1" s="1"/>
  <c r="AE622" i="1" s="1"/>
  <c r="AN621" i="1"/>
  <c r="AK621" i="1"/>
  <c r="AJ621" i="1"/>
  <c r="X621" i="1"/>
  <c r="W621" i="1"/>
  <c r="U621" i="1"/>
  <c r="V621" i="1" s="1"/>
  <c r="Z621" i="1" s="1"/>
  <c r="O621" i="1"/>
  <c r="AD621" i="1" s="1"/>
  <c r="AE621" i="1" s="1"/>
  <c r="AN620" i="1"/>
  <c r="AK620" i="1"/>
  <c r="AJ620" i="1"/>
  <c r="X620" i="1"/>
  <c r="W620" i="1"/>
  <c r="U620" i="1"/>
  <c r="V620" i="1" s="1"/>
  <c r="Z620" i="1" s="1"/>
  <c r="O620" i="1"/>
  <c r="AD620" i="1" s="1"/>
  <c r="AE620" i="1" s="1"/>
  <c r="AN619" i="1"/>
  <c r="AK619" i="1"/>
  <c r="AJ619" i="1"/>
  <c r="X619" i="1"/>
  <c r="W619" i="1"/>
  <c r="U619" i="1"/>
  <c r="V619" i="1" s="1"/>
  <c r="Z619" i="1" s="1"/>
  <c r="O619" i="1"/>
  <c r="AD619" i="1" s="1"/>
  <c r="AE619" i="1" s="1"/>
  <c r="AN618" i="1"/>
  <c r="AK618" i="1"/>
  <c r="AJ618" i="1"/>
  <c r="X618" i="1"/>
  <c r="W618" i="1"/>
  <c r="U618" i="1"/>
  <c r="V618" i="1" s="1"/>
  <c r="Z618" i="1" s="1"/>
  <c r="O618" i="1"/>
  <c r="AD618" i="1" s="1"/>
  <c r="AE618" i="1" s="1"/>
  <c r="AN617" i="1"/>
  <c r="AK617" i="1"/>
  <c r="AJ617" i="1"/>
  <c r="X617" i="1"/>
  <c r="W617" i="1"/>
  <c r="U617" i="1"/>
  <c r="V617" i="1" s="1"/>
  <c r="Z617" i="1" s="1"/>
  <c r="O617" i="1"/>
  <c r="AD617" i="1" s="1"/>
  <c r="AE617" i="1" s="1"/>
  <c r="AN616" i="1"/>
  <c r="AK616" i="1"/>
  <c r="AJ616" i="1"/>
  <c r="X616" i="1"/>
  <c r="W616" i="1"/>
  <c r="U616" i="1"/>
  <c r="V616" i="1" s="1"/>
  <c r="Z616" i="1" s="1"/>
  <c r="O616" i="1"/>
  <c r="AD616" i="1" s="1"/>
  <c r="AE616" i="1" s="1"/>
  <c r="AN615" i="1"/>
  <c r="AK615" i="1"/>
  <c r="AJ615" i="1"/>
  <c r="X615" i="1"/>
  <c r="W615" i="1"/>
  <c r="U615" i="1"/>
  <c r="V615" i="1" s="1"/>
  <c r="Z615" i="1" s="1"/>
  <c r="O615" i="1"/>
  <c r="AD615" i="1" s="1"/>
  <c r="AE615" i="1" s="1"/>
  <c r="AN614" i="1"/>
  <c r="AK614" i="1"/>
  <c r="AJ614" i="1"/>
  <c r="X614" i="1"/>
  <c r="W614" i="1"/>
  <c r="U614" i="1"/>
  <c r="V614" i="1" s="1"/>
  <c r="Z614" i="1" s="1"/>
  <c r="O614" i="1"/>
  <c r="AD614" i="1" s="1"/>
  <c r="AE614" i="1" s="1"/>
  <c r="AN613" i="1"/>
  <c r="AK613" i="1"/>
  <c r="AJ613" i="1"/>
  <c r="X613" i="1"/>
  <c r="W613" i="1"/>
  <c r="U613" i="1"/>
  <c r="V613" i="1" s="1"/>
  <c r="Z613" i="1" s="1"/>
  <c r="O613" i="1"/>
  <c r="AD613" i="1" s="1"/>
  <c r="AE613" i="1" s="1"/>
  <c r="AN612" i="1"/>
  <c r="AK612" i="1"/>
  <c r="AJ612" i="1"/>
  <c r="X612" i="1"/>
  <c r="W612" i="1"/>
  <c r="U612" i="1"/>
  <c r="V612" i="1" s="1"/>
  <c r="Z612" i="1" s="1"/>
  <c r="O612" i="1"/>
  <c r="AD612" i="1" s="1"/>
  <c r="AE612" i="1" s="1"/>
  <c r="AN611" i="1"/>
  <c r="AK611" i="1"/>
  <c r="AJ611" i="1"/>
  <c r="X611" i="1"/>
  <c r="W611" i="1"/>
  <c r="U611" i="1"/>
  <c r="V611" i="1" s="1"/>
  <c r="Z611" i="1" s="1"/>
  <c r="O611" i="1"/>
  <c r="AD611" i="1" s="1"/>
  <c r="AE611" i="1" s="1"/>
  <c r="AN610" i="1"/>
  <c r="AK610" i="1"/>
  <c r="AJ610" i="1"/>
  <c r="X610" i="1"/>
  <c r="W610" i="1"/>
  <c r="U610" i="1"/>
  <c r="V610" i="1" s="1"/>
  <c r="Z610" i="1" s="1"/>
  <c r="O610" i="1"/>
  <c r="AD610" i="1" s="1"/>
  <c r="AE610" i="1" s="1"/>
  <c r="AN609" i="1"/>
  <c r="AK609" i="1"/>
  <c r="AJ609" i="1"/>
  <c r="X609" i="1"/>
  <c r="W609" i="1"/>
  <c r="U609" i="1"/>
  <c r="V609" i="1" s="1"/>
  <c r="Z609" i="1" s="1"/>
  <c r="O609" i="1"/>
  <c r="AD609" i="1" s="1"/>
  <c r="AE609" i="1" s="1"/>
  <c r="AN608" i="1"/>
  <c r="AK608" i="1"/>
  <c r="AJ608" i="1"/>
  <c r="X608" i="1"/>
  <c r="W608" i="1"/>
  <c r="U608" i="1"/>
  <c r="V608" i="1" s="1"/>
  <c r="Z608" i="1" s="1"/>
  <c r="O608" i="1"/>
  <c r="AD608" i="1" s="1"/>
  <c r="AE608" i="1" s="1"/>
  <c r="AN607" i="1"/>
  <c r="AK607" i="1"/>
  <c r="AJ607" i="1"/>
  <c r="X607" i="1"/>
  <c r="W607" i="1"/>
  <c r="U607" i="1"/>
  <c r="V607" i="1" s="1"/>
  <c r="Z607" i="1" s="1"/>
  <c r="O607" i="1"/>
  <c r="AD607" i="1" s="1"/>
  <c r="AE607" i="1" s="1"/>
  <c r="AN606" i="1"/>
  <c r="AK606" i="1"/>
  <c r="AJ606" i="1"/>
  <c r="X606" i="1"/>
  <c r="W606" i="1"/>
  <c r="U606" i="1"/>
  <c r="V606" i="1" s="1"/>
  <c r="Z606" i="1" s="1"/>
  <c r="O606" i="1"/>
  <c r="AD606" i="1" s="1"/>
  <c r="AE606" i="1" s="1"/>
  <c r="AN605" i="1"/>
  <c r="AK605" i="1"/>
  <c r="AJ605" i="1"/>
  <c r="X605" i="1"/>
  <c r="W605" i="1"/>
  <c r="U605" i="1"/>
  <c r="V605" i="1" s="1"/>
  <c r="Z605" i="1" s="1"/>
  <c r="O605" i="1"/>
  <c r="AD605" i="1" s="1"/>
  <c r="AE605" i="1" s="1"/>
  <c r="AN604" i="1"/>
  <c r="AK604" i="1"/>
  <c r="AJ604" i="1"/>
  <c r="X604" i="1"/>
  <c r="W604" i="1"/>
  <c r="U604" i="1"/>
  <c r="V604" i="1" s="1"/>
  <c r="Z604" i="1" s="1"/>
  <c r="O604" i="1"/>
  <c r="AD604" i="1" s="1"/>
  <c r="AE604" i="1" s="1"/>
  <c r="AN603" i="1"/>
  <c r="AK603" i="1"/>
  <c r="AJ603" i="1"/>
  <c r="X603" i="1"/>
  <c r="W603" i="1"/>
  <c r="U603" i="1"/>
  <c r="V603" i="1" s="1"/>
  <c r="Z603" i="1" s="1"/>
  <c r="O603" i="1"/>
  <c r="AD603" i="1" s="1"/>
  <c r="AE603" i="1" s="1"/>
  <c r="AN602" i="1"/>
  <c r="AK602" i="1"/>
  <c r="AJ602" i="1"/>
  <c r="X602" i="1"/>
  <c r="W602" i="1"/>
  <c r="U602" i="1"/>
  <c r="V602" i="1" s="1"/>
  <c r="Z602" i="1" s="1"/>
  <c r="O602" i="1"/>
  <c r="AD602" i="1" s="1"/>
  <c r="AE602" i="1" s="1"/>
  <c r="AN601" i="1"/>
  <c r="AK601" i="1"/>
  <c r="AJ601" i="1"/>
  <c r="X601" i="1"/>
  <c r="W601" i="1"/>
  <c r="U601" i="1"/>
  <c r="V601" i="1" s="1"/>
  <c r="Z601" i="1" s="1"/>
  <c r="O601" i="1"/>
  <c r="AD601" i="1" s="1"/>
  <c r="AE601" i="1" s="1"/>
  <c r="AN600" i="1"/>
  <c r="AK600" i="1"/>
  <c r="AJ600" i="1"/>
  <c r="X600" i="1"/>
  <c r="W600" i="1"/>
  <c r="U600" i="1"/>
  <c r="V600" i="1" s="1"/>
  <c r="Z600" i="1" s="1"/>
  <c r="O600" i="1"/>
  <c r="AD600" i="1" s="1"/>
  <c r="AE600" i="1" s="1"/>
  <c r="AN599" i="1"/>
  <c r="AK599" i="1"/>
  <c r="AJ599" i="1"/>
  <c r="X599" i="1"/>
  <c r="W599" i="1"/>
  <c r="U599" i="1"/>
  <c r="V599" i="1" s="1"/>
  <c r="Z599" i="1" s="1"/>
  <c r="O599" i="1"/>
  <c r="AD599" i="1" s="1"/>
  <c r="AE599" i="1" s="1"/>
  <c r="AN598" i="1"/>
  <c r="AK598" i="1"/>
  <c r="AJ598" i="1"/>
  <c r="X598" i="1"/>
  <c r="W598" i="1"/>
  <c r="U598" i="1"/>
  <c r="V598" i="1" s="1"/>
  <c r="Z598" i="1" s="1"/>
  <c r="O598" i="1"/>
  <c r="AD598" i="1" s="1"/>
  <c r="AE598" i="1" s="1"/>
  <c r="AN597" i="1"/>
  <c r="AK597" i="1"/>
  <c r="AJ597" i="1"/>
  <c r="X597" i="1"/>
  <c r="W597" i="1"/>
  <c r="U597" i="1"/>
  <c r="V597" i="1" s="1"/>
  <c r="Z597" i="1" s="1"/>
  <c r="O597" i="1"/>
  <c r="AD597" i="1" s="1"/>
  <c r="AE597" i="1" s="1"/>
  <c r="AN596" i="1"/>
  <c r="AK596" i="1"/>
  <c r="AJ596" i="1"/>
  <c r="X596" i="1"/>
  <c r="W596" i="1"/>
  <c r="U596" i="1"/>
  <c r="V596" i="1" s="1"/>
  <c r="Z596" i="1" s="1"/>
  <c r="O596" i="1"/>
  <c r="AD596" i="1" s="1"/>
  <c r="AE596" i="1" s="1"/>
  <c r="AN595" i="1"/>
  <c r="AK595" i="1"/>
  <c r="AJ595" i="1"/>
  <c r="X595" i="1"/>
  <c r="W595" i="1"/>
  <c r="U595" i="1"/>
  <c r="V595" i="1" s="1"/>
  <c r="Z595" i="1" s="1"/>
  <c r="O595" i="1"/>
  <c r="AD595" i="1" s="1"/>
  <c r="AE595" i="1" s="1"/>
  <c r="AN594" i="1"/>
  <c r="AK594" i="1"/>
  <c r="AJ594" i="1"/>
  <c r="X594" i="1"/>
  <c r="W594" i="1"/>
  <c r="U594" i="1"/>
  <c r="V594" i="1" s="1"/>
  <c r="Z594" i="1" s="1"/>
  <c r="O594" i="1"/>
  <c r="AD594" i="1" s="1"/>
  <c r="AE594" i="1" s="1"/>
  <c r="AN593" i="1"/>
  <c r="AK593" i="1"/>
  <c r="AJ593" i="1"/>
  <c r="X593" i="1"/>
  <c r="W593" i="1"/>
  <c r="U593" i="1"/>
  <c r="V593" i="1" s="1"/>
  <c r="Z593" i="1" s="1"/>
  <c r="O593" i="1"/>
  <c r="AD593" i="1" s="1"/>
  <c r="AE593" i="1" s="1"/>
  <c r="AN592" i="1"/>
  <c r="AK592" i="1"/>
  <c r="AJ592" i="1"/>
  <c r="X592" i="1"/>
  <c r="W592" i="1"/>
  <c r="U592" i="1"/>
  <c r="V592" i="1" s="1"/>
  <c r="Z592" i="1" s="1"/>
  <c r="O592" i="1"/>
  <c r="AD592" i="1" s="1"/>
  <c r="AE592" i="1" s="1"/>
  <c r="AN591" i="1"/>
  <c r="AK591" i="1"/>
  <c r="AJ591" i="1"/>
  <c r="X591" i="1"/>
  <c r="W591" i="1"/>
  <c r="U591" i="1"/>
  <c r="V591" i="1" s="1"/>
  <c r="Z591" i="1" s="1"/>
  <c r="O591" i="1"/>
  <c r="AD591" i="1" s="1"/>
  <c r="AE591" i="1" s="1"/>
  <c r="AN590" i="1"/>
  <c r="AK590" i="1"/>
  <c r="AJ590" i="1"/>
  <c r="X590" i="1"/>
  <c r="W590" i="1"/>
  <c r="U590" i="1"/>
  <c r="V590" i="1" s="1"/>
  <c r="Z590" i="1" s="1"/>
  <c r="O590" i="1"/>
  <c r="AD590" i="1" s="1"/>
  <c r="AE590" i="1" s="1"/>
  <c r="AN589" i="1"/>
  <c r="AK589" i="1"/>
  <c r="AJ589" i="1"/>
  <c r="X589" i="1"/>
  <c r="W589" i="1"/>
  <c r="U589" i="1"/>
  <c r="V589" i="1" s="1"/>
  <c r="Z589" i="1" s="1"/>
  <c r="O589" i="1"/>
  <c r="AD589" i="1" s="1"/>
  <c r="AE589" i="1" s="1"/>
  <c r="AN588" i="1"/>
  <c r="AK588" i="1"/>
  <c r="AJ588" i="1"/>
  <c r="X588" i="1"/>
  <c r="W588" i="1"/>
  <c r="U588" i="1"/>
  <c r="V588" i="1" s="1"/>
  <c r="Z588" i="1" s="1"/>
  <c r="O588" i="1"/>
  <c r="AD588" i="1" s="1"/>
  <c r="AE588" i="1" s="1"/>
  <c r="AN587" i="1"/>
  <c r="AK587" i="1"/>
  <c r="AJ587" i="1"/>
  <c r="X587" i="1"/>
  <c r="W587" i="1"/>
  <c r="U587" i="1"/>
  <c r="V587" i="1" s="1"/>
  <c r="Z587" i="1" s="1"/>
  <c r="O587" i="1"/>
  <c r="AD587" i="1" s="1"/>
  <c r="AE587" i="1" s="1"/>
  <c r="AN586" i="1"/>
  <c r="AK586" i="1"/>
  <c r="AJ586" i="1"/>
  <c r="X586" i="1"/>
  <c r="W586" i="1"/>
  <c r="U586" i="1"/>
  <c r="V586" i="1" s="1"/>
  <c r="Z586" i="1" s="1"/>
  <c r="O586" i="1"/>
  <c r="AD586" i="1" s="1"/>
  <c r="AE586" i="1" s="1"/>
  <c r="AN585" i="1"/>
  <c r="AK585" i="1"/>
  <c r="AJ585" i="1"/>
  <c r="X585" i="1"/>
  <c r="W585" i="1"/>
  <c r="U585" i="1"/>
  <c r="V585" i="1" s="1"/>
  <c r="Z585" i="1" s="1"/>
  <c r="O585" i="1"/>
  <c r="AD585" i="1" s="1"/>
  <c r="AE585" i="1" s="1"/>
  <c r="AN584" i="1"/>
  <c r="AK584" i="1"/>
  <c r="AJ584" i="1"/>
  <c r="X584" i="1"/>
  <c r="W584" i="1"/>
  <c r="U584" i="1"/>
  <c r="V584" i="1" s="1"/>
  <c r="Z584" i="1" s="1"/>
  <c r="O584" i="1"/>
  <c r="AD584" i="1" s="1"/>
  <c r="AE584" i="1" s="1"/>
  <c r="AN583" i="1"/>
  <c r="AK583" i="1"/>
  <c r="AJ583" i="1"/>
  <c r="X583" i="1"/>
  <c r="W583" i="1"/>
  <c r="U583" i="1"/>
  <c r="V583" i="1" s="1"/>
  <c r="Z583" i="1" s="1"/>
  <c r="O583" i="1"/>
  <c r="AD583" i="1" s="1"/>
  <c r="AE583" i="1" s="1"/>
  <c r="AN582" i="1"/>
  <c r="AK582" i="1"/>
  <c r="AJ582" i="1"/>
  <c r="X582" i="1"/>
  <c r="W582" i="1"/>
  <c r="U582" i="1"/>
  <c r="V582" i="1" s="1"/>
  <c r="Z582" i="1" s="1"/>
  <c r="O582" i="1"/>
  <c r="AD582" i="1" s="1"/>
  <c r="AE582" i="1" s="1"/>
  <c r="AN581" i="1"/>
  <c r="AK581" i="1"/>
  <c r="AJ581" i="1"/>
  <c r="X581" i="1"/>
  <c r="W581" i="1"/>
  <c r="U581" i="1"/>
  <c r="V581" i="1" s="1"/>
  <c r="Z581" i="1" s="1"/>
  <c r="O581" i="1"/>
  <c r="AD581" i="1" s="1"/>
  <c r="AE581" i="1" s="1"/>
  <c r="AN580" i="1"/>
  <c r="AK580" i="1"/>
  <c r="AJ580" i="1"/>
  <c r="X580" i="1"/>
  <c r="W580" i="1"/>
  <c r="U580" i="1"/>
  <c r="V580" i="1" s="1"/>
  <c r="Z580" i="1" s="1"/>
  <c r="O580" i="1"/>
  <c r="AD580" i="1" s="1"/>
  <c r="AE580" i="1" s="1"/>
  <c r="AN579" i="1"/>
  <c r="AK579" i="1"/>
  <c r="AJ579" i="1"/>
  <c r="X579" i="1"/>
  <c r="W579" i="1"/>
  <c r="U579" i="1"/>
  <c r="V579" i="1" s="1"/>
  <c r="Z579" i="1" s="1"/>
  <c r="O579" i="1"/>
  <c r="AD579" i="1" s="1"/>
  <c r="AE579" i="1" s="1"/>
  <c r="AN578" i="1"/>
  <c r="AK578" i="1"/>
  <c r="AJ578" i="1"/>
  <c r="X578" i="1"/>
  <c r="W578" i="1"/>
  <c r="U578" i="1"/>
  <c r="V578" i="1" s="1"/>
  <c r="Z578" i="1" s="1"/>
  <c r="O578" i="1"/>
  <c r="AD578" i="1" s="1"/>
  <c r="AE578" i="1" s="1"/>
  <c r="AN577" i="1"/>
  <c r="AK577" i="1"/>
  <c r="AJ577" i="1"/>
  <c r="X577" i="1"/>
  <c r="W577" i="1"/>
  <c r="U577" i="1"/>
  <c r="V577" i="1" s="1"/>
  <c r="Z577" i="1" s="1"/>
  <c r="O577" i="1"/>
  <c r="AD577" i="1" s="1"/>
  <c r="AE577" i="1" s="1"/>
  <c r="AN576" i="1"/>
  <c r="AK576" i="1"/>
  <c r="AJ576" i="1"/>
  <c r="X576" i="1"/>
  <c r="W576" i="1"/>
  <c r="U576" i="1"/>
  <c r="V576" i="1" s="1"/>
  <c r="Z576" i="1" s="1"/>
  <c r="O576" i="1"/>
  <c r="AD576" i="1" s="1"/>
  <c r="AE576" i="1" s="1"/>
  <c r="AN575" i="1"/>
  <c r="AK575" i="1"/>
  <c r="AJ575" i="1"/>
  <c r="X575" i="1"/>
  <c r="W575" i="1"/>
  <c r="U575" i="1"/>
  <c r="V575" i="1" s="1"/>
  <c r="Z575" i="1" s="1"/>
  <c r="O575" i="1"/>
  <c r="AD575" i="1" s="1"/>
  <c r="AE575" i="1" s="1"/>
  <c r="AN574" i="1"/>
  <c r="AK574" i="1"/>
  <c r="AJ574" i="1"/>
  <c r="X574" i="1"/>
  <c r="W574" i="1"/>
  <c r="U574" i="1"/>
  <c r="V574" i="1" s="1"/>
  <c r="Z574" i="1" s="1"/>
  <c r="O574" i="1"/>
  <c r="AD574" i="1" s="1"/>
  <c r="AE574" i="1" s="1"/>
  <c r="AN573" i="1"/>
  <c r="AK573" i="1"/>
  <c r="AJ573" i="1"/>
  <c r="X573" i="1"/>
  <c r="W573" i="1"/>
  <c r="U573" i="1"/>
  <c r="V573" i="1" s="1"/>
  <c r="Z573" i="1" s="1"/>
  <c r="O573" i="1"/>
  <c r="AD573" i="1" s="1"/>
  <c r="AE573" i="1" s="1"/>
  <c r="AN572" i="1"/>
  <c r="AK572" i="1"/>
  <c r="AJ572" i="1"/>
  <c r="X572" i="1"/>
  <c r="W572" i="1"/>
  <c r="U572" i="1"/>
  <c r="V572" i="1" s="1"/>
  <c r="Z572" i="1" s="1"/>
  <c r="O572" i="1"/>
  <c r="AD572" i="1" s="1"/>
  <c r="AE572" i="1" s="1"/>
  <c r="AN571" i="1"/>
  <c r="AK571" i="1"/>
  <c r="AJ571" i="1"/>
  <c r="X571" i="1"/>
  <c r="W571" i="1"/>
  <c r="U571" i="1"/>
  <c r="V571" i="1" s="1"/>
  <c r="Z571" i="1" s="1"/>
  <c r="O571" i="1"/>
  <c r="AD571" i="1" s="1"/>
  <c r="AE571" i="1" s="1"/>
  <c r="AN570" i="1"/>
  <c r="AK570" i="1"/>
  <c r="AJ570" i="1"/>
  <c r="X570" i="1"/>
  <c r="W570" i="1"/>
  <c r="U570" i="1"/>
  <c r="V570" i="1" s="1"/>
  <c r="Z570" i="1" s="1"/>
  <c r="O570" i="1"/>
  <c r="AD570" i="1" s="1"/>
  <c r="AE570" i="1" s="1"/>
  <c r="AN569" i="1"/>
  <c r="AK569" i="1"/>
  <c r="AJ569" i="1"/>
  <c r="X569" i="1"/>
  <c r="W569" i="1"/>
  <c r="U569" i="1"/>
  <c r="V569" i="1" s="1"/>
  <c r="Z569" i="1" s="1"/>
  <c r="O569" i="1"/>
  <c r="AD569" i="1" s="1"/>
  <c r="AE569" i="1" s="1"/>
  <c r="AN568" i="1"/>
  <c r="AK568" i="1"/>
  <c r="AJ568" i="1"/>
  <c r="X568" i="1"/>
  <c r="W568" i="1"/>
  <c r="U568" i="1"/>
  <c r="V568" i="1" s="1"/>
  <c r="Z568" i="1" s="1"/>
  <c r="O568" i="1"/>
  <c r="AD568" i="1" s="1"/>
  <c r="AE568" i="1" s="1"/>
  <c r="AN567" i="1"/>
  <c r="AK567" i="1"/>
  <c r="AJ567" i="1"/>
  <c r="X567" i="1"/>
  <c r="W567" i="1"/>
  <c r="U567" i="1"/>
  <c r="V567" i="1" s="1"/>
  <c r="Z567" i="1" s="1"/>
  <c r="O567" i="1"/>
  <c r="AD567" i="1" s="1"/>
  <c r="AE567" i="1" s="1"/>
  <c r="AN566" i="1"/>
  <c r="AK566" i="1"/>
  <c r="AJ566" i="1"/>
  <c r="X566" i="1"/>
  <c r="W566" i="1"/>
  <c r="U566" i="1"/>
  <c r="V566" i="1" s="1"/>
  <c r="Z566" i="1" s="1"/>
  <c r="O566" i="1"/>
  <c r="AD566" i="1" s="1"/>
  <c r="AE566" i="1" s="1"/>
  <c r="AN565" i="1"/>
  <c r="AK565" i="1"/>
  <c r="AJ565" i="1"/>
  <c r="X565" i="1"/>
  <c r="W565" i="1"/>
  <c r="U565" i="1"/>
  <c r="V565" i="1" s="1"/>
  <c r="Z565" i="1" s="1"/>
  <c r="O565" i="1"/>
  <c r="AD565" i="1" s="1"/>
  <c r="AE565" i="1" s="1"/>
  <c r="AN564" i="1"/>
  <c r="AK564" i="1"/>
  <c r="AJ564" i="1"/>
  <c r="X564" i="1"/>
  <c r="W564" i="1"/>
  <c r="U564" i="1"/>
  <c r="V564" i="1" s="1"/>
  <c r="Z564" i="1" s="1"/>
  <c r="O564" i="1"/>
  <c r="AD564" i="1" s="1"/>
  <c r="AE564" i="1" s="1"/>
  <c r="AN563" i="1"/>
  <c r="AK563" i="1"/>
  <c r="AJ563" i="1"/>
  <c r="X563" i="1"/>
  <c r="W563" i="1"/>
  <c r="U563" i="1"/>
  <c r="V563" i="1" s="1"/>
  <c r="Z563" i="1" s="1"/>
  <c r="O563" i="1"/>
  <c r="AD563" i="1" s="1"/>
  <c r="AE563" i="1" s="1"/>
  <c r="AN562" i="1"/>
  <c r="AK562" i="1"/>
  <c r="AJ562" i="1"/>
  <c r="X562" i="1"/>
  <c r="W562" i="1"/>
  <c r="U562" i="1"/>
  <c r="V562" i="1" s="1"/>
  <c r="Z562" i="1" s="1"/>
  <c r="O562" i="1"/>
  <c r="AD562" i="1" s="1"/>
  <c r="AE562" i="1" s="1"/>
  <c r="AN561" i="1"/>
  <c r="AK561" i="1"/>
  <c r="AJ561" i="1"/>
  <c r="X561" i="1"/>
  <c r="W561" i="1"/>
  <c r="U561" i="1"/>
  <c r="V561" i="1" s="1"/>
  <c r="Z561" i="1" s="1"/>
  <c r="O561" i="1"/>
  <c r="AD561" i="1" s="1"/>
  <c r="AE561" i="1" s="1"/>
  <c r="AN560" i="1"/>
  <c r="AK560" i="1"/>
  <c r="AJ560" i="1"/>
  <c r="X560" i="1"/>
  <c r="W560" i="1"/>
  <c r="U560" i="1"/>
  <c r="V560" i="1" s="1"/>
  <c r="Z560" i="1" s="1"/>
  <c r="O560" i="1"/>
  <c r="AD560" i="1" s="1"/>
  <c r="AE560" i="1" s="1"/>
  <c r="AN559" i="1"/>
  <c r="AK559" i="1"/>
  <c r="AJ559" i="1"/>
  <c r="X559" i="1"/>
  <c r="W559" i="1"/>
  <c r="U559" i="1"/>
  <c r="V559" i="1" s="1"/>
  <c r="Z559" i="1" s="1"/>
  <c r="O559" i="1"/>
  <c r="AD559" i="1" s="1"/>
  <c r="AE559" i="1" s="1"/>
  <c r="AN558" i="1"/>
  <c r="AK558" i="1"/>
  <c r="AJ558" i="1"/>
  <c r="X558" i="1"/>
  <c r="W558" i="1"/>
  <c r="U558" i="1"/>
  <c r="V558" i="1" s="1"/>
  <c r="Z558" i="1" s="1"/>
  <c r="O558" i="1"/>
  <c r="AD558" i="1" s="1"/>
  <c r="AE558" i="1" s="1"/>
  <c r="AN557" i="1"/>
  <c r="AK557" i="1"/>
  <c r="AJ557" i="1"/>
  <c r="X557" i="1"/>
  <c r="W557" i="1"/>
  <c r="U557" i="1"/>
  <c r="V557" i="1" s="1"/>
  <c r="Z557" i="1" s="1"/>
  <c r="O557" i="1"/>
  <c r="AD557" i="1" s="1"/>
  <c r="AE557" i="1" s="1"/>
  <c r="AN556" i="1"/>
  <c r="AK556" i="1"/>
  <c r="AJ556" i="1"/>
  <c r="X556" i="1"/>
  <c r="W556" i="1"/>
  <c r="U556" i="1"/>
  <c r="V556" i="1" s="1"/>
  <c r="Z556" i="1" s="1"/>
  <c r="O556" i="1"/>
  <c r="AD556" i="1" s="1"/>
  <c r="AE556" i="1" s="1"/>
  <c r="AN555" i="1"/>
  <c r="AK555" i="1"/>
  <c r="AJ555" i="1"/>
  <c r="X555" i="1"/>
  <c r="W555" i="1"/>
  <c r="U555" i="1"/>
  <c r="V555" i="1" s="1"/>
  <c r="Z555" i="1" s="1"/>
  <c r="O555" i="1"/>
  <c r="AD555" i="1" s="1"/>
  <c r="AE555" i="1" s="1"/>
  <c r="AN554" i="1"/>
  <c r="AK554" i="1"/>
  <c r="AJ554" i="1"/>
  <c r="X554" i="1"/>
  <c r="W554" i="1"/>
  <c r="U554" i="1"/>
  <c r="V554" i="1" s="1"/>
  <c r="Z554" i="1" s="1"/>
  <c r="O554" i="1"/>
  <c r="AD554" i="1" s="1"/>
  <c r="AE554" i="1" s="1"/>
  <c r="AN553" i="1"/>
  <c r="AK553" i="1"/>
  <c r="AJ553" i="1"/>
  <c r="X553" i="1"/>
  <c r="W553" i="1"/>
  <c r="U553" i="1"/>
  <c r="V553" i="1" s="1"/>
  <c r="Z553" i="1" s="1"/>
  <c r="O553" i="1"/>
  <c r="AD553" i="1" s="1"/>
  <c r="AE553" i="1" s="1"/>
  <c r="AN552" i="1"/>
  <c r="AK552" i="1"/>
  <c r="AJ552" i="1"/>
  <c r="X552" i="1"/>
  <c r="W552" i="1"/>
  <c r="U552" i="1"/>
  <c r="V552" i="1" s="1"/>
  <c r="Z552" i="1" s="1"/>
  <c r="O552" i="1"/>
  <c r="AD552" i="1" s="1"/>
  <c r="AE552" i="1" s="1"/>
  <c r="AN551" i="1"/>
  <c r="AK551" i="1"/>
  <c r="AJ551" i="1"/>
  <c r="X551" i="1"/>
  <c r="W551" i="1"/>
  <c r="U551" i="1"/>
  <c r="V551" i="1" s="1"/>
  <c r="Z551" i="1" s="1"/>
  <c r="O551" i="1"/>
  <c r="AD551" i="1" s="1"/>
  <c r="AE551" i="1" s="1"/>
  <c r="AN550" i="1"/>
  <c r="AK550" i="1"/>
  <c r="AJ550" i="1"/>
  <c r="X550" i="1"/>
  <c r="W550" i="1"/>
  <c r="U550" i="1"/>
  <c r="V550" i="1" s="1"/>
  <c r="Z550" i="1" s="1"/>
  <c r="O550" i="1"/>
  <c r="AD550" i="1" s="1"/>
  <c r="AE550" i="1" s="1"/>
  <c r="AN549" i="1"/>
  <c r="AK549" i="1"/>
  <c r="AJ549" i="1"/>
  <c r="X549" i="1"/>
  <c r="W549" i="1"/>
  <c r="U549" i="1"/>
  <c r="V549" i="1" s="1"/>
  <c r="Z549" i="1" s="1"/>
  <c r="O549" i="1"/>
  <c r="AD549" i="1" s="1"/>
  <c r="AE549" i="1" s="1"/>
  <c r="AN548" i="1"/>
  <c r="AK548" i="1"/>
  <c r="AJ548" i="1"/>
  <c r="X548" i="1"/>
  <c r="W548" i="1"/>
  <c r="U548" i="1"/>
  <c r="V548" i="1" s="1"/>
  <c r="Z548" i="1" s="1"/>
  <c r="O548" i="1"/>
  <c r="AD548" i="1" s="1"/>
  <c r="AE548" i="1" s="1"/>
  <c r="AN547" i="1"/>
  <c r="AK547" i="1"/>
  <c r="AJ547" i="1"/>
  <c r="X547" i="1"/>
  <c r="W547" i="1"/>
  <c r="U547" i="1"/>
  <c r="V547" i="1" s="1"/>
  <c r="Z547" i="1" s="1"/>
  <c r="O547" i="1"/>
  <c r="AD547" i="1" s="1"/>
  <c r="AE547" i="1" s="1"/>
  <c r="AN546" i="1"/>
  <c r="AK546" i="1"/>
  <c r="AJ546" i="1"/>
  <c r="X546" i="1"/>
  <c r="W546" i="1"/>
  <c r="U546" i="1"/>
  <c r="V546" i="1" s="1"/>
  <c r="Z546" i="1" s="1"/>
  <c r="O546" i="1"/>
  <c r="AD546" i="1" s="1"/>
  <c r="AE546" i="1" s="1"/>
  <c r="AN545" i="1"/>
  <c r="AK545" i="1"/>
  <c r="AJ545" i="1"/>
  <c r="X545" i="1"/>
  <c r="W545" i="1"/>
  <c r="U545" i="1"/>
  <c r="V545" i="1" s="1"/>
  <c r="Z545" i="1" s="1"/>
  <c r="O545" i="1"/>
  <c r="AD545" i="1" s="1"/>
  <c r="AE545" i="1" s="1"/>
  <c r="AN544" i="1"/>
  <c r="AK544" i="1"/>
  <c r="AJ544" i="1"/>
  <c r="X544" i="1"/>
  <c r="W544" i="1"/>
  <c r="U544" i="1"/>
  <c r="V544" i="1" s="1"/>
  <c r="Z544" i="1" s="1"/>
  <c r="O544" i="1"/>
  <c r="AD544" i="1" s="1"/>
  <c r="AE544" i="1" s="1"/>
  <c r="AN543" i="1"/>
  <c r="AK543" i="1"/>
  <c r="AJ543" i="1"/>
  <c r="X543" i="1"/>
  <c r="W543" i="1"/>
  <c r="U543" i="1"/>
  <c r="V543" i="1" s="1"/>
  <c r="Z543" i="1" s="1"/>
  <c r="O543" i="1"/>
  <c r="AD543" i="1" s="1"/>
  <c r="AE543" i="1" s="1"/>
  <c r="AN542" i="1"/>
  <c r="AK542" i="1"/>
  <c r="AJ542" i="1"/>
  <c r="X542" i="1"/>
  <c r="W542" i="1"/>
  <c r="U542" i="1"/>
  <c r="V542" i="1" s="1"/>
  <c r="Z542" i="1" s="1"/>
  <c r="O542" i="1"/>
  <c r="AD542" i="1" s="1"/>
  <c r="AE542" i="1" s="1"/>
  <c r="AN541" i="1"/>
  <c r="AK541" i="1"/>
  <c r="AJ541" i="1"/>
  <c r="X541" i="1"/>
  <c r="W541" i="1"/>
  <c r="U541" i="1"/>
  <c r="V541" i="1" s="1"/>
  <c r="Z541" i="1" s="1"/>
  <c r="O541" i="1"/>
  <c r="AD541" i="1" s="1"/>
  <c r="AE541" i="1" s="1"/>
  <c r="AN540" i="1"/>
  <c r="AK540" i="1"/>
  <c r="AJ540" i="1"/>
  <c r="X540" i="1"/>
  <c r="W540" i="1"/>
  <c r="U540" i="1"/>
  <c r="V540" i="1" s="1"/>
  <c r="Z540" i="1" s="1"/>
  <c r="O540" i="1"/>
  <c r="AD540" i="1" s="1"/>
  <c r="AE540" i="1" s="1"/>
  <c r="AN539" i="1"/>
  <c r="AK539" i="1"/>
  <c r="AJ539" i="1"/>
  <c r="X539" i="1"/>
  <c r="W539" i="1"/>
  <c r="U539" i="1"/>
  <c r="V539" i="1" s="1"/>
  <c r="Z539" i="1" s="1"/>
  <c r="O539" i="1"/>
  <c r="AD539" i="1" s="1"/>
  <c r="AE539" i="1" s="1"/>
  <c r="AN538" i="1"/>
  <c r="AK538" i="1"/>
  <c r="AJ538" i="1"/>
  <c r="X538" i="1"/>
  <c r="W538" i="1"/>
  <c r="U538" i="1"/>
  <c r="V538" i="1" s="1"/>
  <c r="Z538" i="1" s="1"/>
  <c r="O538" i="1"/>
  <c r="AD538" i="1" s="1"/>
  <c r="AE538" i="1" s="1"/>
  <c r="AN537" i="1"/>
  <c r="AK537" i="1"/>
  <c r="AJ537" i="1"/>
  <c r="X537" i="1"/>
  <c r="W537" i="1"/>
  <c r="U537" i="1"/>
  <c r="V537" i="1" s="1"/>
  <c r="Z537" i="1" s="1"/>
  <c r="O537" i="1"/>
  <c r="AD537" i="1" s="1"/>
  <c r="AE537" i="1" s="1"/>
  <c r="AN536" i="1"/>
  <c r="AK536" i="1"/>
  <c r="AJ536" i="1"/>
  <c r="X536" i="1"/>
  <c r="W536" i="1"/>
  <c r="U536" i="1"/>
  <c r="V536" i="1" s="1"/>
  <c r="Z536" i="1" s="1"/>
  <c r="O536" i="1"/>
  <c r="AD536" i="1" s="1"/>
  <c r="AE536" i="1" s="1"/>
  <c r="AN535" i="1"/>
  <c r="AK535" i="1"/>
  <c r="AJ535" i="1"/>
  <c r="X535" i="1"/>
  <c r="W535" i="1"/>
  <c r="U535" i="1"/>
  <c r="V535" i="1" s="1"/>
  <c r="Z535" i="1" s="1"/>
  <c r="O535" i="1"/>
  <c r="AD535" i="1" s="1"/>
  <c r="AE535" i="1" s="1"/>
  <c r="AN534" i="1"/>
  <c r="AK534" i="1"/>
  <c r="AJ534" i="1"/>
  <c r="X534" i="1"/>
  <c r="W534" i="1"/>
  <c r="U534" i="1"/>
  <c r="V534" i="1" s="1"/>
  <c r="Z534" i="1" s="1"/>
  <c r="O534" i="1"/>
  <c r="AD534" i="1" s="1"/>
  <c r="AE534" i="1" s="1"/>
  <c r="AN533" i="1"/>
  <c r="AK533" i="1"/>
  <c r="AJ533" i="1"/>
  <c r="X533" i="1"/>
  <c r="W533" i="1"/>
  <c r="U533" i="1"/>
  <c r="V533" i="1" s="1"/>
  <c r="Z533" i="1" s="1"/>
  <c r="O533" i="1"/>
  <c r="AD533" i="1" s="1"/>
  <c r="AE533" i="1" s="1"/>
  <c r="AN532" i="1"/>
  <c r="AK532" i="1"/>
  <c r="AJ532" i="1"/>
  <c r="X532" i="1"/>
  <c r="W532" i="1"/>
  <c r="U532" i="1"/>
  <c r="V532" i="1" s="1"/>
  <c r="Z532" i="1" s="1"/>
  <c r="O532" i="1"/>
  <c r="AD532" i="1" s="1"/>
  <c r="AE532" i="1" s="1"/>
  <c r="AN531" i="1"/>
  <c r="AK531" i="1"/>
  <c r="AJ531" i="1"/>
  <c r="X531" i="1"/>
  <c r="W531" i="1"/>
  <c r="U531" i="1"/>
  <c r="V531" i="1" s="1"/>
  <c r="Z531" i="1" s="1"/>
  <c r="O531" i="1"/>
  <c r="AD531" i="1" s="1"/>
  <c r="AE531" i="1" s="1"/>
  <c r="AN530" i="1"/>
  <c r="AK530" i="1"/>
  <c r="AJ530" i="1"/>
  <c r="X530" i="1"/>
  <c r="W530" i="1"/>
  <c r="U530" i="1"/>
  <c r="V530" i="1" s="1"/>
  <c r="Z530" i="1" s="1"/>
  <c r="O530" i="1"/>
  <c r="AD530" i="1" s="1"/>
  <c r="AE530" i="1" s="1"/>
  <c r="AN529" i="1"/>
  <c r="AK529" i="1"/>
  <c r="AJ529" i="1"/>
  <c r="X529" i="1"/>
  <c r="W529" i="1"/>
  <c r="U529" i="1"/>
  <c r="V529" i="1" s="1"/>
  <c r="Z529" i="1" s="1"/>
  <c r="O529" i="1"/>
  <c r="AD529" i="1" s="1"/>
  <c r="AE529" i="1" s="1"/>
  <c r="AN528" i="1"/>
  <c r="AK528" i="1"/>
  <c r="AJ528" i="1"/>
  <c r="X528" i="1"/>
  <c r="W528" i="1"/>
  <c r="U528" i="1"/>
  <c r="V528" i="1" s="1"/>
  <c r="Z528" i="1" s="1"/>
  <c r="O528" i="1"/>
  <c r="AD528" i="1" s="1"/>
  <c r="AE528" i="1" s="1"/>
  <c r="AN527" i="1"/>
  <c r="AK527" i="1"/>
  <c r="AJ527" i="1"/>
  <c r="X527" i="1"/>
  <c r="W527" i="1"/>
  <c r="U527" i="1"/>
  <c r="V527" i="1" s="1"/>
  <c r="Z527" i="1" s="1"/>
  <c r="O527" i="1"/>
  <c r="AD527" i="1" s="1"/>
  <c r="AE527" i="1" s="1"/>
  <c r="AN526" i="1"/>
  <c r="AK526" i="1"/>
  <c r="AJ526" i="1"/>
  <c r="X526" i="1"/>
  <c r="W526" i="1"/>
  <c r="U526" i="1"/>
  <c r="V526" i="1" s="1"/>
  <c r="Z526" i="1" s="1"/>
  <c r="O526" i="1"/>
  <c r="AD526" i="1" s="1"/>
  <c r="AE526" i="1" s="1"/>
  <c r="AN525" i="1"/>
  <c r="AK525" i="1"/>
  <c r="AJ525" i="1"/>
  <c r="AE525" i="1"/>
  <c r="X525" i="1"/>
  <c r="W525" i="1"/>
  <c r="U525" i="1"/>
  <c r="V525" i="1" s="1"/>
  <c r="Z525" i="1" s="1"/>
  <c r="Y525" i="1" s="1"/>
  <c r="O525" i="1"/>
  <c r="AD525" i="1" s="1"/>
  <c r="AN524" i="1"/>
  <c r="AK524" i="1"/>
  <c r="AJ524" i="1"/>
  <c r="AE524" i="1"/>
  <c r="X524" i="1"/>
  <c r="W524" i="1"/>
  <c r="U524" i="1"/>
  <c r="V524" i="1" s="1"/>
  <c r="Z524" i="1" s="1"/>
  <c r="Y524" i="1" s="1"/>
  <c r="O524" i="1"/>
  <c r="AD524" i="1" s="1"/>
  <c r="AN523" i="1"/>
  <c r="AK523" i="1"/>
  <c r="AJ523" i="1"/>
  <c r="AE523" i="1"/>
  <c r="X523" i="1"/>
  <c r="W523" i="1"/>
  <c r="U523" i="1"/>
  <c r="V523" i="1" s="1"/>
  <c r="Z523" i="1" s="1"/>
  <c r="Y523" i="1" s="1"/>
  <c r="O523" i="1"/>
  <c r="AD523" i="1" s="1"/>
  <c r="AN522" i="1"/>
  <c r="AK522" i="1"/>
  <c r="AJ522" i="1"/>
  <c r="AE522" i="1"/>
  <c r="X522" i="1"/>
  <c r="W522" i="1"/>
  <c r="U522" i="1"/>
  <c r="V522" i="1" s="1"/>
  <c r="Z522" i="1" s="1"/>
  <c r="Y522" i="1" s="1"/>
  <c r="O522" i="1"/>
  <c r="AD522" i="1" s="1"/>
  <c r="AN521" i="1"/>
  <c r="AK521" i="1"/>
  <c r="AJ521" i="1"/>
  <c r="AE521" i="1"/>
  <c r="X521" i="1"/>
  <c r="W521" i="1"/>
  <c r="U521" i="1"/>
  <c r="V521" i="1" s="1"/>
  <c r="Z521" i="1" s="1"/>
  <c r="Y521" i="1" s="1"/>
  <c r="O521" i="1"/>
  <c r="AD521" i="1" s="1"/>
  <c r="AN520" i="1"/>
  <c r="AK520" i="1"/>
  <c r="AJ520" i="1"/>
  <c r="AE520" i="1"/>
  <c r="X520" i="1"/>
  <c r="W520" i="1"/>
  <c r="U520" i="1"/>
  <c r="V520" i="1" s="1"/>
  <c r="Z520" i="1" s="1"/>
  <c r="Y520" i="1" s="1"/>
  <c r="O520" i="1"/>
  <c r="AD520" i="1" s="1"/>
  <c r="AN519" i="1"/>
  <c r="AK519" i="1"/>
  <c r="AJ519" i="1"/>
  <c r="AE519" i="1"/>
  <c r="X519" i="1"/>
  <c r="W519" i="1"/>
  <c r="U519" i="1"/>
  <c r="V519" i="1" s="1"/>
  <c r="Z519" i="1" s="1"/>
  <c r="Y519" i="1" s="1"/>
  <c r="O519" i="1"/>
  <c r="AD519" i="1" s="1"/>
  <c r="AN518" i="1"/>
  <c r="AK518" i="1"/>
  <c r="AJ518" i="1"/>
  <c r="AE518" i="1"/>
  <c r="X518" i="1"/>
  <c r="W518" i="1"/>
  <c r="U518" i="1"/>
  <c r="V518" i="1" s="1"/>
  <c r="Z518" i="1" s="1"/>
  <c r="Y518" i="1" s="1"/>
  <c r="O518" i="1"/>
  <c r="AD518" i="1" s="1"/>
  <c r="AN517" i="1"/>
  <c r="AK517" i="1"/>
  <c r="AJ517" i="1"/>
  <c r="AE517" i="1"/>
  <c r="X517" i="1"/>
  <c r="W517" i="1"/>
  <c r="U517" i="1"/>
  <c r="V517" i="1" s="1"/>
  <c r="Z517" i="1" s="1"/>
  <c r="Y517" i="1" s="1"/>
  <c r="O517" i="1"/>
  <c r="AD517" i="1" s="1"/>
  <c r="AN516" i="1"/>
  <c r="AK516" i="1"/>
  <c r="AJ516" i="1"/>
  <c r="AE516" i="1"/>
  <c r="X516" i="1"/>
  <c r="W516" i="1"/>
  <c r="U516" i="1"/>
  <c r="V516" i="1" s="1"/>
  <c r="Z516" i="1" s="1"/>
  <c r="Y516" i="1" s="1"/>
  <c r="O516" i="1"/>
  <c r="AD516" i="1" s="1"/>
  <c r="AN515" i="1"/>
  <c r="AK515" i="1"/>
  <c r="AJ515" i="1"/>
  <c r="AE515" i="1"/>
  <c r="X515" i="1"/>
  <c r="W515" i="1"/>
  <c r="U515" i="1"/>
  <c r="V515" i="1" s="1"/>
  <c r="Z515" i="1" s="1"/>
  <c r="Y515" i="1" s="1"/>
  <c r="O515" i="1"/>
  <c r="AD515" i="1" s="1"/>
  <c r="AN514" i="1"/>
  <c r="AK514" i="1"/>
  <c r="AJ514" i="1"/>
  <c r="AE514" i="1"/>
  <c r="X514" i="1"/>
  <c r="W514" i="1"/>
  <c r="U514" i="1"/>
  <c r="V514" i="1" s="1"/>
  <c r="Z514" i="1" s="1"/>
  <c r="Y514" i="1" s="1"/>
  <c r="O514" i="1"/>
  <c r="AD514" i="1" s="1"/>
  <c r="AN513" i="1"/>
  <c r="AK513" i="1"/>
  <c r="AJ513" i="1"/>
  <c r="AE513" i="1"/>
  <c r="X513" i="1"/>
  <c r="W513" i="1"/>
  <c r="U513" i="1"/>
  <c r="V513" i="1" s="1"/>
  <c r="Z513" i="1" s="1"/>
  <c r="Y513" i="1" s="1"/>
  <c r="O513" i="1"/>
  <c r="AD513" i="1" s="1"/>
  <c r="AN512" i="1"/>
  <c r="AK512" i="1"/>
  <c r="AJ512" i="1"/>
  <c r="AE512" i="1"/>
  <c r="X512" i="1"/>
  <c r="W512" i="1"/>
  <c r="U512" i="1"/>
  <c r="V512" i="1" s="1"/>
  <c r="Z512" i="1" s="1"/>
  <c r="Y512" i="1" s="1"/>
  <c r="O512" i="1"/>
  <c r="AD512" i="1" s="1"/>
  <c r="AN511" i="1"/>
  <c r="AK511" i="1"/>
  <c r="AJ511" i="1"/>
  <c r="AE511" i="1"/>
  <c r="X511" i="1"/>
  <c r="W511" i="1"/>
  <c r="U511" i="1"/>
  <c r="V511" i="1" s="1"/>
  <c r="Z511" i="1" s="1"/>
  <c r="Y511" i="1" s="1"/>
  <c r="O511" i="1"/>
  <c r="AD511" i="1" s="1"/>
  <c r="AN510" i="1"/>
  <c r="AK510" i="1"/>
  <c r="AJ510" i="1"/>
  <c r="AE510" i="1"/>
  <c r="X510" i="1"/>
  <c r="W510" i="1"/>
  <c r="U510" i="1"/>
  <c r="V510" i="1" s="1"/>
  <c r="Z510" i="1" s="1"/>
  <c r="Y510" i="1" s="1"/>
  <c r="O510" i="1"/>
  <c r="AD510" i="1" s="1"/>
  <c r="AN509" i="1"/>
  <c r="AK509" i="1"/>
  <c r="AJ509" i="1"/>
  <c r="AE509" i="1"/>
  <c r="X509" i="1"/>
  <c r="W509" i="1"/>
  <c r="U509" i="1"/>
  <c r="V509" i="1" s="1"/>
  <c r="Z509" i="1" s="1"/>
  <c r="Y509" i="1" s="1"/>
  <c r="O509" i="1"/>
  <c r="AD509" i="1" s="1"/>
  <c r="AN508" i="1"/>
  <c r="AK508" i="1"/>
  <c r="AJ508" i="1"/>
  <c r="AE508" i="1"/>
  <c r="X508" i="1"/>
  <c r="W508" i="1"/>
  <c r="U508" i="1"/>
  <c r="V508" i="1" s="1"/>
  <c r="Z508" i="1" s="1"/>
  <c r="Y508" i="1" s="1"/>
  <c r="O508" i="1"/>
  <c r="AD508" i="1" s="1"/>
  <c r="AN507" i="1"/>
  <c r="AK507" i="1"/>
  <c r="AJ507" i="1"/>
  <c r="AE507" i="1"/>
  <c r="X507" i="1"/>
  <c r="W507" i="1"/>
  <c r="U507" i="1"/>
  <c r="V507" i="1" s="1"/>
  <c r="Z507" i="1" s="1"/>
  <c r="Y507" i="1" s="1"/>
  <c r="O507" i="1"/>
  <c r="AD507" i="1" s="1"/>
  <c r="AN506" i="1"/>
  <c r="AK506" i="1"/>
  <c r="AJ506" i="1"/>
  <c r="AE506" i="1"/>
  <c r="X506" i="1"/>
  <c r="W506" i="1"/>
  <c r="U506" i="1"/>
  <c r="V506" i="1" s="1"/>
  <c r="Z506" i="1" s="1"/>
  <c r="Y506" i="1" s="1"/>
  <c r="O506" i="1"/>
  <c r="AD506" i="1" s="1"/>
  <c r="AN505" i="1"/>
  <c r="AK505" i="1"/>
  <c r="AJ505" i="1"/>
  <c r="AE505" i="1"/>
  <c r="X505" i="1"/>
  <c r="W505" i="1"/>
  <c r="U505" i="1"/>
  <c r="V505" i="1" s="1"/>
  <c r="Z505" i="1" s="1"/>
  <c r="Y505" i="1" s="1"/>
  <c r="O505" i="1"/>
  <c r="AD505" i="1" s="1"/>
  <c r="AN504" i="1"/>
  <c r="AK504" i="1"/>
  <c r="AJ504" i="1"/>
  <c r="AE504" i="1"/>
  <c r="X504" i="1"/>
  <c r="W504" i="1"/>
  <c r="O504" i="1"/>
  <c r="AD504" i="1" s="1"/>
  <c r="AN503" i="1"/>
  <c r="AK503" i="1"/>
  <c r="AJ503" i="1"/>
  <c r="AE503" i="1"/>
  <c r="X503" i="1"/>
  <c r="W503" i="1"/>
  <c r="U503" i="1"/>
  <c r="V503" i="1" s="1"/>
  <c r="Z503" i="1" s="1"/>
  <c r="Y503" i="1" s="1"/>
  <c r="O503" i="1"/>
  <c r="AD503" i="1" s="1"/>
  <c r="AN502" i="1"/>
  <c r="AK502" i="1"/>
  <c r="AJ502" i="1"/>
  <c r="AE502" i="1"/>
  <c r="X502" i="1"/>
  <c r="W502" i="1"/>
  <c r="U502" i="1"/>
  <c r="V502" i="1" s="1"/>
  <c r="Z502" i="1" s="1"/>
  <c r="Y502" i="1" s="1"/>
  <c r="O502" i="1"/>
  <c r="AD502" i="1" s="1"/>
  <c r="AN501" i="1"/>
  <c r="AK501" i="1"/>
  <c r="AJ501" i="1"/>
  <c r="AE501" i="1"/>
  <c r="X501" i="1"/>
  <c r="W501" i="1"/>
  <c r="U501" i="1"/>
  <c r="V501" i="1" s="1"/>
  <c r="Z501" i="1" s="1"/>
  <c r="Y501" i="1" s="1"/>
  <c r="O501" i="1"/>
  <c r="AD501" i="1" s="1"/>
  <c r="AN500" i="1"/>
  <c r="AK500" i="1"/>
  <c r="AJ500" i="1"/>
  <c r="AE500" i="1"/>
  <c r="X500" i="1"/>
  <c r="W500" i="1"/>
  <c r="U500" i="1"/>
  <c r="V500" i="1" s="1"/>
  <c r="Z500" i="1" s="1"/>
  <c r="Y500" i="1" s="1"/>
  <c r="O500" i="1"/>
  <c r="AD500" i="1" s="1"/>
  <c r="AN499" i="1"/>
  <c r="AK499" i="1"/>
  <c r="AJ499" i="1"/>
  <c r="AE499" i="1"/>
  <c r="X499" i="1"/>
  <c r="W499" i="1"/>
  <c r="U499" i="1"/>
  <c r="V499" i="1" s="1"/>
  <c r="Z499" i="1" s="1"/>
  <c r="Y499" i="1" s="1"/>
  <c r="O499" i="1"/>
  <c r="AD499" i="1" s="1"/>
  <c r="AN498" i="1"/>
  <c r="AK498" i="1"/>
  <c r="AJ498" i="1"/>
  <c r="AE498" i="1"/>
  <c r="X498" i="1"/>
  <c r="W498" i="1"/>
  <c r="U498" i="1"/>
  <c r="V498" i="1" s="1"/>
  <c r="Z498" i="1" s="1"/>
  <c r="Y498" i="1" s="1"/>
  <c r="O498" i="1"/>
  <c r="AD498" i="1" s="1"/>
  <c r="AN497" i="1"/>
  <c r="AK497" i="1"/>
  <c r="AJ497" i="1"/>
  <c r="AE497" i="1"/>
  <c r="X497" i="1"/>
  <c r="W497" i="1"/>
  <c r="U497" i="1"/>
  <c r="V497" i="1" s="1"/>
  <c r="Z497" i="1" s="1"/>
  <c r="Y497" i="1" s="1"/>
  <c r="O497" i="1"/>
  <c r="AD497" i="1" s="1"/>
  <c r="AN496" i="1"/>
  <c r="AK496" i="1"/>
  <c r="AJ496" i="1"/>
  <c r="AE496" i="1"/>
  <c r="X496" i="1"/>
  <c r="W496" i="1"/>
  <c r="U496" i="1"/>
  <c r="V496" i="1" s="1"/>
  <c r="Z496" i="1" s="1"/>
  <c r="Y496" i="1" s="1"/>
  <c r="O496" i="1"/>
  <c r="AD496" i="1" s="1"/>
  <c r="AN495" i="1"/>
  <c r="AK495" i="1"/>
  <c r="AJ495" i="1"/>
  <c r="AE495" i="1"/>
  <c r="X495" i="1"/>
  <c r="W495" i="1"/>
  <c r="U495" i="1"/>
  <c r="V495" i="1" s="1"/>
  <c r="Z495" i="1" s="1"/>
  <c r="Y495" i="1" s="1"/>
  <c r="O495" i="1"/>
  <c r="AD495" i="1" s="1"/>
  <c r="AN494" i="1"/>
  <c r="AK494" i="1"/>
  <c r="AJ494" i="1"/>
  <c r="AE494" i="1"/>
  <c r="X494" i="1"/>
  <c r="W494" i="1"/>
  <c r="U494" i="1"/>
  <c r="V494" i="1" s="1"/>
  <c r="Z494" i="1" s="1"/>
  <c r="Y494" i="1" s="1"/>
  <c r="O494" i="1"/>
  <c r="AD494" i="1" s="1"/>
  <c r="AN493" i="1"/>
  <c r="AK493" i="1"/>
  <c r="AJ493" i="1"/>
  <c r="AE493" i="1"/>
  <c r="X493" i="1"/>
  <c r="W493" i="1"/>
  <c r="U493" i="1"/>
  <c r="V493" i="1" s="1"/>
  <c r="Z493" i="1" s="1"/>
  <c r="Y493" i="1" s="1"/>
  <c r="O493" i="1"/>
  <c r="AD493" i="1" s="1"/>
  <c r="AN492" i="1"/>
  <c r="AK492" i="1"/>
  <c r="AJ492" i="1"/>
  <c r="AE492" i="1"/>
  <c r="X492" i="1"/>
  <c r="W492" i="1"/>
  <c r="U492" i="1"/>
  <c r="V492" i="1" s="1"/>
  <c r="Z492" i="1" s="1"/>
  <c r="Y492" i="1" s="1"/>
  <c r="O492" i="1"/>
  <c r="AD492" i="1" s="1"/>
  <c r="AN491" i="1"/>
  <c r="AK491" i="1"/>
  <c r="AJ491" i="1"/>
  <c r="AE491" i="1"/>
  <c r="X491" i="1"/>
  <c r="W491" i="1"/>
  <c r="U491" i="1"/>
  <c r="V491" i="1" s="1"/>
  <c r="Z491" i="1" s="1"/>
  <c r="Y491" i="1" s="1"/>
  <c r="O491" i="1"/>
  <c r="AD491" i="1" s="1"/>
  <c r="AN490" i="1"/>
  <c r="AK490" i="1"/>
  <c r="AJ490" i="1"/>
  <c r="AE490" i="1"/>
  <c r="X490" i="1"/>
  <c r="W490" i="1"/>
  <c r="U490" i="1"/>
  <c r="V490" i="1" s="1"/>
  <c r="Z490" i="1" s="1"/>
  <c r="Y490" i="1" s="1"/>
  <c r="O490" i="1"/>
  <c r="AD490" i="1" s="1"/>
  <c r="AN489" i="1"/>
  <c r="AK489" i="1"/>
  <c r="AJ489" i="1"/>
  <c r="AE489" i="1"/>
  <c r="X489" i="1"/>
  <c r="W489" i="1"/>
  <c r="U489" i="1"/>
  <c r="V489" i="1" s="1"/>
  <c r="Z489" i="1" s="1"/>
  <c r="Y489" i="1" s="1"/>
  <c r="O489" i="1"/>
  <c r="AD489" i="1" s="1"/>
  <c r="AN488" i="1"/>
  <c r="AK488" i="1"/>
  <c r="AJ488" i="1"/>
  <c r="AE488" i="1"/>
  <c r="X488" i="1"/>
  <c r="W488" i="1"/>
  <c r="U488" i="1"/>
  <c r="V488" i="1" s="1"/>
  <c r="Z488" i="1" s="1"/>
  <c r="Y488" i="1" s="1"/>
  <c r="O488" i="1"/>
  <c r="AD488" i="1" s="1"/>
  <c r="AN487" i="1"/>
  <c r="AK487" i="1"/>
  <c r="AJ487" i="1"/>
  <c r="AE487" i="1"/>
  <c r="X487" i="1"/>
  <c r="W487" i="1"/>
  <c r="U487" i="1"/>
  <c r="V487" i="1" s="1"/>
  <c r="Z487" i="1" s="1"/>
  <c r="Y487" i="1" s="1"/>
  <c r="O487" i="1"/>
  <c r="AD487" i="1" s="1"/>
  <c r="AN486" i="1"/>
  <c r="AK486" i="1"/>
  <c r="AJ486" i="1"/>
  <c r="AE486" i="1"/>
  <c r="X486" i="1"/>
  <c r="W486" i="1"/>
  <c r="U486" i="1"/>
  <c r="V486" i="1" s="1"/>
  <c r="Z486" i="1" s="1"/>
  <c r="Y486" i="1" s="1"/>
  <c r="O486" i="1"/>
  <c r="AD486" i="1" s="1"/>
  <c r="AN485" i="1"/>
  <c r="AK485" i="1"/>
  <c r="AJ485" i="1"/>
  <c r="AE485" i="1"/>
  <c r="X485" i="1"/>
  <c r="W485" i="1"/>
  <c r="U485" i="1"/>
  <c r="V485" i="1" s="1"/>
  <c r="Z485" i="1" s="1"/>
  <c r="Y485" i="1" s="1"/>
  <c r="O485" i="1"/>
  <c r="AD485" i="1" s="1"/>
  <c r="AN484" i="1"/>
  <c r="AK484" i="1"/>
  <c r="AJ484" i="1"/>
  <c r="AE484" i="1"/>
  <c r="X484" i="1"/>
  <c r="W484" i="1"/>
  <c r="U484" i="1"/>
  <c r="V484" i="1" s="1"/>
  <c r="Z484" i="1" s="1"/>
  <c r="Y484" i="1" s="1"/>
  <c r="O484" i="1"/>
  <c r="AD484" i="1" s="1"/>
  <c r="AN483" i="1"/>
  <c r="AK483" i="1"/>
  <c r="AJ483" i="1"/>
  <c r="AE483" i="1"/>
  <c r="X483" i="1"/>
  <c r="W483" i="1"/>
  <c r="U483" i="1"/>
  <c r="V483" i="1" s="1"/>
  <c r="Z483" i="1" s="1"/>
  <c r="Y483" i="1" s="1"/>
  <c r="O483" i="1"/>
  <c r="AD483" i="1" s="1"/>
  <c r="AN482" i="1"/>
  <c r="AK482" i="1"/>
  <c r="AJ482" i="1"/>
  <c r="AE482" i="1"/>
  <c r="X482" i="1"/>
  <c r="W482" i="1"/>
  <c r="U482" i="1"/>
  <c r="V482" i="1" s="1"/>
  <c r="Z482" i="1" s="1"/>
  <c r="Y482" i="1" s="1"/>
  <c r="O482" i="1"/>
  <c r="AD482" i="1" s="1"/>
  <c r="AN481" i="1"/>
  <c r="AK481" i="1"/>
  <c r="AJ481" i="1"/>
  <c r="AE481" i="1"/>
  <c r="X481" i="1"/>
  <c r="W481" i="1"/>
  <c r="U481" i="1"/>
  <c r="V481" i="1" s="1"/>
  <c r="Z481" i="1" s="1"/>
  <c r="Y481" i="1" s="1"/>
  <c r="O481" i="1"/>
  <c r="AD481" i="1" s="1"/>
  <c r="AN480" i="1"/>
  <c r="AK480" i="1"/>
  <c r="AJ480" i="1"/>
  <c r="AE480" i="1"/>
  <c r="X480" i="1"/>
  <c r="W480" i="1"/>
  <c r="U480" i="1"/>
  <c r="V480" i="1" s="1"/>
  <c r="Z480" i="1" s="1"/>
  <c r="Y480" i="1" s="1"/>
  <c r="O480" i="1"/>
  <c r="AD480" i="1" s="1"/>
  <c r="AN479" i="1"/>
  <c r="AK479" i="1"/>
  <c r="AJ479" i="1"/>
  <c r="AE479" i="1"/>
  <c r="X479" i="1"/>
  <c r="W479" i="1"/>
  <c r="U479" i="1"/>
  <c r="V479" i="1" s="1"/>
  <c r="Z479" i="1" s="1"/>
  <c r="Y479" i="1" s="1"/>
  <c r="O479" i="1"/>
  <c r="AD479" i="1" s="1"/>
  <c r="AN478" i="1"/>
  <c r="AK478" i="1"/>
  <c r="AJ478" i="1"/>
  <c r="AE478" i="1"/>
  <c r="X478" i="1"/>
  <c r="W478" i="1"/>
  <c r="U478" i="1"/>
  <c r="V478" i="1" s="1"/>
  <c r="Z478" i="1" s="1"/>
  <c r="Y478" i="1" s="1"/>
  <c r="O478" i="1"/>
  <c r="AD478" i="1" s="1"/>
  <c r="AN477" i="1"/>
  <c r="AK477" i="1"/>
  <c r="AJ477" i="1"/>
  <c r="AE477" i="1"/>
  <c r="X477" i="1"/>
  <c r="W477" i="1"/>
  <c r="U477" i="1"/>
  <c r="V477" i="1" s="1"/>
  <c r="Z477" i="1" s="1"/>
  <c r="Y477" i="1" s="1"/>
  <c r="O477" i="1"/>
  <c r="AD477" i="1" s="1"/>
  <c r="AN476" i="1"/>
  <c r="AK476" i="1"/>
  <c r="AJ476" i="1"/>
  <c r="AE476" i="1"/>
  <c r="X476" i="1"/>
  <c r="W476" i="1"/>
  <c r="U476" i="1"/>
  <c r="V476" i="1" s="1"/>
  <c r="Z476" i="1" s="1"/>
  <c r="Y476" i="1" s="1"/>
  <c r="O476" i="1"/>
  <c r="AD476" i="1" s="1"/>
  <c r="AN475" i="1"/>
  <c r="AK475" i="1"/>
  <c r="AJ475" i="1"/>
  <c r="AE475" i="1"/>
  <c r="X475" i="1"/>
  <c r="W475" i="1"/>
  <c r="U475" i="1"/>
  <c r="V475" i="1" s="1"/>
  <c r="Z475" i="1" s="1"/>
  <c r="Y475" i="1" s="1"/>
  <c r="O475" i="1"/>
  <c r="AD475" i="1" s="1"/>
  <c r="AN474" i="1"/>
  <c r="AK474" i="1"/>
  <c r="AJ474" i="1"/>
  <c r="AE474" i="1"/>
  <c r="X474" i="1"/>
  <c r="W474" i="1"/>
  <c r="U474" i="1"/>
  <c r="V474" i="1" s="1"/>
  <c r="Z474" i="1" s="1"/>
  <c r="Y474" i="1" s="1"/>
  <c r="O474" i="1"/>
  <c r="AD474" i="1" s="1"/>
  <c r="AN473" i="1"/>
  <c r="AK473" i="1"/>
  <c r="AJ473" i="1"/>
  <c r="AE473" i="1"/>
  <c r="X473" i="1"/>
  <c r="W473" i="1"/>
  <c r="U473" i="1"/>
  <c r="V473" i="1" s="1"/>
  <c r="Z473" i="1" s="1"/>
  <c r="Y473" i="1" s="1"/>
  <c r="O473" i="1"/>
  <c r="AD473" i="1" s="1"/>
  <c r="AN472" i="1"/>
  <c r="AK472" i="1"/>
  <c r="AJ472" i="1"/>
  <c r="AE472" i="1"/>
  <c r="X472" i="1"/>
  <c r="W472" i="1"/>
  <c r="U472" i="1"/>
  <c r="V472" i="1" s="1"/>
  <c r="Z472" i="1" s="1"/>
  <c r="Y472" i="1" s="1"/>
  <c r="O472" i="1"/>
  <c r="AD472" i="1" s="1"/>
  <c r="AN471" i="1"/>
  <c r="AK471" i="1"/>
  <c r="AJ471" i="1"/>
  <c r="AE471" i="1"/>
  <c r="X471" i="1"/>
  <c r="W471" i="1"/>
  <c r="U471" i="1"/>
  <c r="V471" i="1" s="1"/>
  <c r="Z471" i="1" s="1"/>
  <c r="Y471" i="1" s="1"/>
  <c r="O471" i="1"/>
  <c r="AD471" i="1" s="1"/>
  <c r="AN470" i="1"/>
  <c r="AK470" i="1"/>
  <c r="AJ470" i="1"/>
  <c r="AE470" i="1"/>
  <c r="X470" i="1"/>
  <c r="W470" i="1"/>
  <c r="U470" i="1"/>
  <c r="V470" i="1" s="1"/>
  <c r="Z470" i="1" s="1"/>
  <c r="Y470" i="1" s="1"/>
  <c r="O470" i="1"/>
  <c r="AD470" i="1" s="1"/>
  <c r="AN469" i="1"/>
  <c r="AK469" i="1"/>
  <c r="AJ469" i="1"/>
  <c r="AE469" i="1"/>
  <c r="X469" i="1"/>
  <c r="W469" i="1"/>
  <c r="U469" i="1"/>
  <c r="V469" i="1" s="1"/>
  <c r="Z469" i="1" s="1"/>
  <c r="Y469" i="1" s="1"/>
  <c r="O469" i="1"/>
  <c r="AD469" i="1" s="1"/>
  <c r="AN468" i="1"/>
  <c r="AK468" i="1"/>
  <c r="AJ468" i="1"/>
  <c r="AE468" i="1"/>
  <c r="X468" i="1"/>
  <c r="W468" i="1"/>
  <c r="U468" i="1"/>
  <c r="V468" i="1" s="1"/>
  <c r="Z468" i="1" s="1"/>
  <c r="Y468" i="1" s="1"/>
  <c r="O468" i="1"/>
  <c r="AD468" i="1" s="1"/>
  <c r="AN467" i="1"/>
  <c r="AK467" i="1"/>
  <c r="AJ467" i="1"/>
  <c r="AE467" i="1"/>
  <c r="X467" i="1"/>
  <c r="W467" i="1"/>
  <c r="U467" i="1"/>
  <c r="V467" i="1" s="1"/>
  <c r="Z467" i="1" s="1"/>
  <c r="Y467" i="1" s="1"/>
  <c r="O467" i="1"/>
  <c r="AD467" i="1" s="1"/>
  <c r="AN466" i="1"/>
  <c r="AK466" i="1"/>
  <c r="AJ466" i="1"/>
  <c r="AE466" i="1"/>
  <c r="X466" i="1"/>
  <c r="W466" i="1"/>
  <c r="U466" i="1"/>
  <c r="V466" i="1" s="1"/>
  <c r="Z466" i="1" s="1"/>
  <c r="Y466" i="1" s="1"/>
  <c r="O466" i="1"/>
  <c r="AD466" i="1" s="1"/>
  <c r="AN465" i="1"/>
  <c r="AK465" i="1"/>
  <c r="AJ465" i="1"/>
  <c r="AE465" i="1"/>
  <c r="X465" i="1"/>
  <c r="W465" i="1"/>
  <c r="O465" i="1"/>
  <c r="AD465" i="1" s="1"/>
  <c r="AN464" i="1"/>
  <c r="AK464" i="1"/>
  <c r="AJ464" i="1"/>
  <c r="AE464" i="1"/>
  <c r="X464" i="1"/>
  <c r="W464" i="1"/>
  <c r="U464" i="1"/>
  <c r="V464" i="1" s="1"/>
  <c r="Z464" i="1" s="1"/>
  <c r="Y464" i="1" s="1"/>
  <c r="O464" i="1"/>
  <c r="AD464" i="1" s="1"/>
  <c r="AN463" i="1"/>
  <c r="AK463" i="1"/>
  <c r="AJ463" i="1"/>
  <c r="AE463" i="1"/>
  <c r="X463" i="1"/>
  <c r="W463" i="1"/>
  <c r="U463" i="1"/>
  <c r="V463" i="1" s="1"/>
  <c r="Z463" i="1" s="1"/>
  <c r="Y463" i="1" s="1"/>
  <c r="O463" i="1"/>
  <c r="AD463" i="1" s="1"/>
  <c r="AN462" i="1"/>
  <c r="AK462" i="1"/>
  <c r="AJ462" i="1"/>
  <c r="AE462" i="1"/>
  <c r="X462" i="1"/>
  <c r="W462" i="1"/>
  <c r="U462" i="1"/>
  <c r="V462" i="1" s="1"/>
  <c r="Z462" i="1" s="1"/>
  <c r="Y462" i="1" s="1"/>
  <c r="O462" i="1"/>
  <c r="AD462" i="1" s="1"/>
  <c r="AN461" i="1"/>
  <c r="AK461" i="1"/>
  <c r="AJ461" i="1"/>
  <c r="AE461" i="1"/>
  <c r="X461" i="1"/>
  <c r="W461" i="1"/>
  <c r="U461" i="1"/>
  <c r="V461" i="1" s="1"/>
  <c r="Z461" i="1" s="1"/>
  <c r="Y461" i="1" s="1"/>
  <c r="O461" i="1"/>
  <c r="AD461" i="1" s="1"/>
  <c r="AN460" i="1"/>
  <c r="AK460" i="1"/>
  <c r="AJ460" i="1"/>
  <c r="AE460" i="1"/>
  <c r="X460" i="1"/>
  <c r="W460" i="1"/>
  <c r="U460" i="1"/>
  <c r="V460" i="1" s="1"/>
  <c r="Z460" i="1" s="1"/>
  <c r="Y460" i="1" s="1"/>
  <c r="O460" i="1"/>
  <c r="AD460" i="1" s="1"/>
  <c r="AN459" i="1"/>
  <c r="AK459" i="1"/>
  <c r="AJ459" i="1"/>
  <c r="AE459" i="1"/>
  <c r="X459" i="1"/>
  <c r="W459" i="1"/>
  <c r="U459" i="1"/>
  <c r="V459" i="1" s="1"/>
  <c r="Z459" i="1" s="1"/>
  <c r="Y459" i="1" s="1"/>
  <c r="O459" i="1"/>
  <c r="AD459" i="1" s="1"/>
  <c r="AN458" i="1"/>
  <c r="AK458" i="1"/>
  <c r="AJ458" i="1"/>
  <c r="AE458" i="1"/>
  <c r="X458" i="1"/>
  <c r="W458" i="1"/>
  <c r="U458" i="1"/>
  <c r="V458" i="1" s="1"/>
  <c r="Z458" i="1" s="1"/>
  <c r="Y458" i="1" s="1"/>
  <c r="O458" i="1"/>
  <c r="AD458" i="1" s="1"/>
  <c r="AN457" i="1"/>
  <c r="AK457" i="1"/>
  <c r="AJ457" i="1"/>
  <c r="AE457" i="1"/>
  <c r="X457" i="1"/>
  <c r="W457" i="1"/>
  <c r="U457" i="1"/>
  <c r="V457" i="1" s="1"/>
  <c r="Z457" i="1" s="1"/>
  <c r="Y457" i="1" s="1"/>
  <c r="O457" i="1"/>
  <c r="AD457" i="1" s="1"/>
  <c r="AN456" i="1"/>
  <c r="AK456" i="1"/>
  <c r="AJ456" i="1"/>
  <c r="AE456" i="1"/>
  <c r="X456" i="1"/>
  <c r="W456" i="1"/>
  <c r="U456" i="1"/>
  <c r="V456" i="1" s="1"/>
  <c r="Z456" i="1" s="1"/>
  <c r="Y456" i="1" s="1"/>
  <c r="O456" i="1"/>
  <c r="AD456" i="1" s="1"/>
  <c r="AN455" i="1"/>
  <c r="AK455" i="1"/>
  <c r="AJ455" i="1"/>
  <c r="AE455" i="1"/>
  <c r="X455" i="1"/>
  <c r="W455" i="1"/>
  <c r="U455" i="1"/>
  <c r="V455" i="1" s="1"/>
  <c r="Z455" i="1" s="1"/>
  <c r="Y455" i="1" s="1"/>
  <c r="O455" i="1"/>
  <c r="AD455" i="1" s="1"/>
  <c r="AN454" i="1"/>
  <c r="AK454" i="1"/>
  <c r="AJ454" i="1"/>
  <c r="AE454" i="1"/>
  <c r="X454" i="1"/>
  <c r="W454" i="1"/>
  <c r="U454" i="1"/>
  <c r="V454" i="1" s="1"/>
  <c r="Z454" i="1" s="1"/>
  <c r="Y454" i="1" s="1"/>
  <c r="O454" i="1"/>
  <c r="AD454" i="1" s="1"/>
  <c r="AN453" i="1"/>
  <c r="AK453" i="1"/>
  <c r="AJ453" i="1"/>
  <c r="AE453" i="1"/>
  <c r="X453" i="1"/>
  <c r="W453" i="1"/>
  <c r="U453" i="1"/>
  <c r="V453" i="1" s="1"/>
  <c r="Z453" i="1" s="1"/>
  <c r="Y453" i="1" s="1"/>
  <c r="O453" i="1"/>
  <c r="AD453" i="1" s="1"/>
  <c r="AN452" i="1"/>
  <c r="AK452" i="1"/>
  <c r="AJ452" i="1"/>
  <c r="AE452" i="1"/>
  <c r="X452" i="1"/>
  <c r="W452" i="1"/>
  <c r="U452" i="1"/>
  <c r="V452" i="1" s="1"/>
  <c r="Z452" i="1" s="1"/>
  <c r="Y452" i="1" s="1"/>
  <c r="O452" i="1"/>
  <c r="AD452" i="1" s="1"/>
  <c r="AN451" i="1"/>
  <c r="AK451" i="1"/>
  <c r="AJ451" i="1"/>
  <c r="AE451" i="1"/>
  <c r="X451" i="1"/>
  <c r="W451" i="1"/>
  <c r="U451" i="1"/>
  <c r="V451" i="1" s="1"/>
  <c r="Z451" i="1" s="1"/>
  <c r="Y451" i="1" s="1"/>
  <c r="O451" i="1"/>
  <c r="AD451" i="1" s="1"/>
  <c r="AN450" i="1"/>
  <c r="AK450" i="1"/>
  <c r="AJ450" i="1"/>
  <c r="AE450" i="1"/>
  <c r="X450" i="1"/>
  <c r="W450" i="1"/>
  <c r="U450" i="1"/>
  <c r="V450" i="1" s="1"/>
  <c r="Z450" i="1" s="1"/>
  <c r="Y450" i="1" s="1"/>
  <c r="O450" i="1"/>
  <c r="AD450" i="1" s="1"/>
  <c r="AN449" i="1"/>
  <c r="AK449" i="1"/>
  <c r="AJ449" i="1"/>
  <c r="AE449" i="1"/>
  <c r="X449" i="1"/>
  <c r="W449" i="1"/>
  <c r="U449" i="1"/>
  <c r="V449" i="1" s="1"/>
  <c r="Z449" i="1" s="1"/>
  <c r="Y449" i="1" s="1"/>
  <c r="O449" i="1"/>
  <c r="AD449" i="1" s="1"/>
  <c r="AN448" i="1"/>
  <c r="AK448" i="1"/>
  <c r="AJ448" i="1"/>
  <c r="AE448" i="1"/>
  <c r="X448" i="1"/>
  <c r="W448" i="1"/>
  <c r="U448" i="1"/>
  <c r="V448" i="1" s="1"/>
  <c r="Z448" i="1" s="1"/>
  <c r="Y448" i="1" s="1"/>
  <c r="O448" i="1"/>
  <c r="AD448" i="1" s="1"/>
  <c r="AN447" i="1"/>
  <c r="AK447" i="1"/>
  <c r="AJ447" i="1"/>
  <c r="AE447" i="1"/>
  <c r="X447" i="1"/>
  <c r="W447" i="1"/>
  <c r="U447" i="1"/>
  <c r="V447" i="1" s="1"/>
  <c r="Z447" i="1" s="1"/>
  <c r="Y447" i="1" s="1"/>
  <c r="O447" i="1"/>
  <c r="AD447" i="1" s="1"/>
  <c r="AN446" i="1"/>
  <c r="AK446" i="1"/>
  <c r="AJ446" i="1"/>
  <c r="AE446" i="1"/>
  <c r="X446" i="1"/>
  <c r="W446" i="1"/>
  <c r="U446" i="1"/>
  <c r="V446" i="1" s="1"/>
  <c r="Z446" i="1" s="1"/>
  <c r="Y446" i="1" s="1"/>
  <c r="O446" i="1"/>
  <c r="AD446" i="1" s="1"/>
  <c r="AN445" i="1"/>
  <c r="AK445" i="1"/>
  <c r="AJ445" i="1"/>
  <c r="AE445" i="1"/>
  <c r="X445" i="1"/>
  <c r="W445" i="1"/>
  <c r="U445" i="1"/>
  <c r="V445" i="1" s="1"/>
  <c r="Z445" i="1" s="1"/>
  <c r="Y445" i="1" s="1"/>
  <c r="O445" i="1"/>
  <c r="AD445" i="1" s="1"/>
  <c r="AN444" i="1"/>
  <c r="AK444" i="1"/>
  <c r="AJ444" i="1"/>
  <c r="AE444" i="1"/>
  <c r="X444" i="1"/>
  <c r="W444" i="1"/>
  <c r="U444" i="1"/>
  <c r="V444" i="1" s="1"/>
  <c r="Z444" i="1" s="1"/>
  <c r="Y444" i="1" s="1"/>
  <c r="O444" i="1"/>
  <c r="AD444" i="1" s="1"/>
  <c r="AN443" i="1"/>
  <c r="AK443" i="1"/>
  <c r="AJ443" i="1"/>
  <c r="AE443" i="1"/>
  <c r="X443" i="1"/>
  <c r="W443" i="1"/>
  <c r="U443" i="1"/>
  <c r="V443" i="1" s="1"/>
  <c r="Z443" i="1" s="1"/>
  <c r="Y443" i="1" s="1"/>
  <c r="O443" i="1"/>
  <c r="AD443" i="1" s="1"/>
  <c r="AN442" i="1"/>
  <c r="AK442" i="1"/>
  <c r="AJ442" i="1"/>
  <c r="AE442" i="1"/>
  <c r="X442" i="1"/>
  <c r="W442" i="1"/>
  <c r="U442" i="1"/>
  <c r="V442" i="1" s="1"/>
  <c r="Z442" i="1" s="1"/>
  <c r="Y442" i="1" s="1"/>
  <c r="O442" i="1"/>
  <c r="AD442" i="1" s="1"/>
  <c r="AN441" i="1"/>
  <c r="AK441" i="1"/>
  <c r="AJ441" i="1"/>
  <c r="AE441" i="1"/>
  <c r="X441" i="1"/>
  <c r="W441" i="1"/>
  <c r="U441" i="1"/>
  <c r="V441" i="1" s="1"/>
  <c r="Z441" i="1" s="1"/>
  <c r="Y441" i="1" s="1"/>
  <c r="O441" i="1"/>
  <c r="AD441" i="1" s="1"/>
  <c r="AN440" i="1"/>
  <c r="AK440" i="1"/>
  <c r="AJ440" i="1"/>
  <c r="AE440" i="1"/>
  <c r="X440" i="1"/>
  <c r="W440" i="1"/>
  <c r="U440" i="1"/>
  <c r="V440" i="1" s="1"/>
  <c r="Z440" i="1" s="1"/>
  <c r="Y440" i="1" s="1"/>
  <c r="O440" i="1"/>
  <c r="AD440" i="1" s="1"/>
  <c r="AN439" i="1"/>
  <c r="AK439" i="1"/>
  <c r="AJ439" i="1"/>
  <c r="AE439" i="1"/>
  <c r="X439" i="1"/>
  <c r="W439" i="1"/>
  <c r="U439" i="1"/>
  <c r="V439" i="1" s="1"/>
  <c r="Z439" i="1" s="1"/>
  <c r="Y439" i="1" s="1"/>
  <c r="O439" i="1"/>
  <c r="AD439" i="1" s="1"/>
  <c r="AN438" i="1"/>
  <c r="AK438" i="1"/>
  <c r="AJ438" i="1"/>
  <c r="AE438" i="1"/>
  <c r="X438" i="1"/>
  <c r="W438" i="1"/>
  <c r="U438" i="1"/>
  <c r="V438" i="1" s="1"/>
  <c r="Z438" i="1" s="1"/>
  <c r="Y438" i="1" s="1"/>
  <c r="O438" i="1"/>
  <c r="AD438" i="1" s="1"/>
  <c r="AN437" i="1"/>
  <c r="AK437" i="1"/>
  <c r="AJ437" i="1"/>
  <c r="AE437" i="1"/>
  <c r="X437" i="1"/>
  <c r="W437" i="1"/>
  <c r="U437" i="1"/>
  <c r="V437" i="1" s="1"/>
  <c r="Z437" i="1" s="1"/>
  <c r="Y437" i="1" s="1"/>
  <c r="O437" i="1"/>
  <c r="AD437" i="1" s="1"/>
  <c r="AN436" i="1"/>
  <c r="AK436" i="1"/>
  <c r="AJ436" i="1"/>
  <c r="AE436" i="1"/>
  <c r="X436" i="1"/>
  <c r="W436" i="1"/>
  <c r="U436" i="1"/>
  <c r="V436" i="1" s="1"/>
  <c r="Z436" i="1" s="1"/>
  <c r="Y436" i="1" s="1"/>
  <c r="O436" i="1"/>
  <c r="AD436" i="1" s="1"/>
  <c r="AN435" i="1"/>
  <c r="AK435" i="1"/>
  <c r="AJ435" i="1"/>
  <c r="AE435" i="1"/>
  <c r="X435" i="1"/>
  <c r="W435" i="1"/>
  <c r="U435" i="1"/>
  <c r="V435" i="1" s="1"/>
  <c r="Z435" i="1" s="1"/>
  <c r="Y435" i="1" s="1"/>
  <c r="O435" i="1"/>
  <c r="AD435" i="1" s="1"/>
  <c r="AN434" i="1"/>
  <c r="AK434" i="1"/>
  <c r="AJ434" i="1"/>
  <c r="AE434" i="1"/>
  <c r="X434" i="1"/>
  <c r="W434" i="1"/>
  <c r="U434" i="1"/>
  <c r="V434" i="1" s="1"/>
  <c r="Z434" i="1" s="1"/>
  <c r="Y434" i="1" s="1"/>
  <c r="O434" i="1"/>
  <c r="AD434" i="1" s="1"/>
  <c r="AN433" i="1"/>
  <c r="AK433" i="1"/>
  <c r="AJ433" i="1"/>
  <c r="AE433" i="1"/>
  <c r="X433" i="1"/>
  <c r="W433" i="1"/>
  <c r="U433" i="1"/>
  <c r="V433" i="1" s="1"/>
  <c r="Z433" i="1" s="1"/>
  <c r="Y433" i="1" s="1"/>
  <c r="O433" i="1"/>
  <c r="AD433" i="1" s="1"/>
  <c r="AN432" i="1"/>
  <c r="AK432" i="1"/>
  <c r="AJ432" i="1"/>
  <c r="AE432" i="1"/>
  <c r="X432" i="1"/>
  <c r="W432" i="1"/>
  <c r="U432" i="1"/>
  <c r="V432" i="1" s="1"/>
  <c r="Z432" i="1" s="1"/>
  <c r="Y432" i="1" s="1"/>
  <c r="O432" i="1"/>
  <c r="AD432" i="1" s="1"/>
  <c r="AN431" i="1"/>
  <c r="AK431" i="1"/>
  <c r="AJ431" i="1"/>
  <c r="AE431" i="1"/>
  <c r="X431" i="1"/>
  <c r="W431" i="1"/>
  <c r="U431" i="1"/>
  <c r="V431" i="1" s="1"/>
  <c r="Z431" i="1" s="1"/>
  <c r="Y431" i="1" s="1"/>
  <c r="O431" i="1"/>
  <c r="AD431" i="1" s="1"/>
  <c r="AN430" i="1"/>
  <c r="AK430" i="1"/>
  <c r="AJ430" i="1"/>
  <c r="AE430" i="1"/>
  <c r="X430" i="1"/>
  <c r="W430" i="1"/>
  <c r="U430" i="1"/>
  <c r="V430" i="1" s="1"/>
  <c r="Z430" i="1" s="1"/>
  <c r="Y430" i="1" s="1"/>
  <c r="O430" i="1"/>
  <c r="AD430" i="1" s="1"/>
  <c r="AN429" i="1"/>
  <c r="AK429" i="1"/>
  <c r="AJ429" i="1"/>
  <c r="AE429" i="1"/>
  <c r="X429" i="1"/>
  <c r="W429" i="1"/>
  <c r="U429" i="1"/>
  <c r="V429" i="1" s="1"/>
  <c r="Z429" i="1" s="1"/>
  <c r="Y429" i="1" s="1"/>
  <c r="O429" i="1"/>
  <c r="AD429" i="1" s="1"/>
  <c r="AN428" i="1"/>
  <c r="AK428" i="1"/>
  <c r="AJ428" i="1"/>
  <c r="AE428" i="1"/>
  <c r="X428" i="1"/>
  <c r="W428" i="1"/>
  <c r="U428" i="1"/>
  <c r="V428" i="1" s="1"/>
  <c r="Z428" i="1" s="1"/>
  <c r="Y428" i="1" s="1"/>
  <c r="O428" i="1"/>
  <c r="AD428" i="1" s="1"/>
  <c r="AN427" i="1"/>
  <c r="AK427" i="1"/>
  <c r="AJ427" i="1"/>
  <c r="AE427" i="1"/>
  <c r="X427" i="1"/>
  <c r="W427" i="1"/>
  <c r="U427" i="1"/>
  <c r="V427" i="1" s="1"/>
  <c r="Z427" i="1" s="1"/>
  <c r="Y427" i="1" s="1"/>
  <c r="O427" i="1"/>
  <c r="AD427" i="1" s="1"/>
  <c r="AN426" i="1"/>
  <c r="AK426" i="1"/>
  <c r="AJ426" i="1"/>
  <c r="AE426" i="1"/>
  <c r="X426" i="1"/>
  <c r="W426" i="1"/>
  <c r="U426" i="1"/>
  <c r="V426" i="1" s="1"/>
  <c r="Z426" i="1" s="1"/>
  <c r="Y426" i="1" s="1"/>
  <c r="O426" i="1"/>
  <c r="AD426" i="1" s="1"/>
  <c r="AN425" i="1"/>
  <c r="AK425" i="1"/>
  <c r="AJ425" i="1"/>
  <c r="AE425" i="1"/>
  <c r="X425" i="1"/>
  <c r="W425" i="1"/>
  <c r="U425" i="1"/>
  <c r="V425" i="1" s="1"/>
  <c r="Z425" i="1" s="1"/>
  <c r="Y425" i="1" s="1"/>
  <c r="O425" i="1"/>
  <c r="AD425" i="1" s="1"/>
  <c r="AN424" i="1"/>
  <c r="AK424" i="1"/>
  <c r="AJ424" i="1"/>
  <c r="AE424" i="1"/>
  <c r="X424" i="1"/>
  <c r="W424" i="1"/>
  <c r="U424" i="1"/>
  <c r="V424" i="1" s="1"/>
  <c r="Z424" i="1" s="1"/>
  <c r="Y424" i="1" s="1"/>
  <c r="O424" i="1"/>
  <c r="AD424" i="1" s="1"/>
  <c r="AN423" i="1"/>
  <c r="AK423" i="1"/>
  <c r="AJ423" i="1"/>
  <c r="AE423" i="1"/>
  <c r="X423" i="1"/>
  <c r="W423" i="1"/>
  <c r="U423" i="1"/>
  <c r="V423" i="1" s="1"/>
  <c r="Z423" i="1" s="1"/>
  <c r="Y423" i="1" s="1"/>
  <c r="O423" i="1"/>
  <c r="AD423" i="1" s="1"/>
  <c r="AN422" i="1"/>
  <c r="AK422" i="1"/>
  <c r="AJ422" i="1"/>
  <c r="AE422" i="1"/>
  <c r="X422" i="1"/>
  <c r="W422" i="1"/>
  <c r="U422" i="1"/>
  <c r="V422" i="1" s="1"/>
  <c r="Z422" i="1" s="1"/>
  <c r="Y422" i="1" s="1"/>
  <c r="O422" i="1"/>
  <c r="AD422" i="1" s="1"/>
  <c r="AN421" i="1"/>
  <c r="AK421" i="1"/>
  <c r="AJ421" i="1"/>
  <c r="AE421" i="1"/>
  <c r="X421" i="1"/>
  <c r="W421" i="1"/>
  <c r="U421" i="1"/>
  <c r="V421" i="1" s="1"/>
  <c r="Z421" i="1" s="1"/>
  <c r="Y421" i="1" s="1"/>
  <c r="O421" i="1"/>
  <c r="AD421" i="1" s="1"/>
  <c r="AN420" i="1"/>
  <c r="AK420" i="1"/>
  <c r="AJ420" i="1"/>
  <c r="AE420" i="1"/>
  <c r="X420" i="1"/>
  <c r="W420" i="1"/>
  <c r="U420" i="1"/>
  <c r="V420" i="1" s="1"/>
  <c r="Z420" i="1" s="1"/>
  <c r="Y420" i="1" s="1"/>
  <c r="O420" i="1"/>
  <c r="AD420" i="1" s="1"/>
  <c r="AN419" i="1"/>
  <c r="AK419" i="1"/>
  <c r="AJ419" i="1"/>
  <c r="AE419" i="1"/>
  <c r="X419" i="1"/>
  <c r="W419" i="1"/>
  <c r="U419" i="1"/>
  <c r="V419" i="1" s="1"/>
  <c r="Z419" i="1" s="1"/>
  <c r="Y419" i="1" s="1"/>
  <c r="O419" i="1"/>
  <c r="AD419" i="1" s="1"/>
  <c r="AN418" i="1"/>
  <c r="AK418" i="1"/>
  <c r="AJ418" i="1"/>
  <c r="AE418" i="1"/>
  <c r="X418" i="1"/>
  <c r="W418" i="1"/>
  <c r="U418" i="1"/>
  <c r="V418" i="1" s="1"/>
  <c r="Z418" i="1" s="1"/>
  <c r="Y418" i="1" s="1"/>
  <c r="O418" i="1"/>
  <c r="AD418" i="1" s="1"/>
  <c r="AN417" i="1"/>
  <c r="AK417" i="1"/>
  <c r="AJ417" i="1"/>
  <c r="AE417" i="1"/>
  <c r="X417" i="1"/>
  <c r="W417" i="1"/>
  <c r="U417" i="1"/>
  <c r="V417" i="1" s="1"/>
  <c r="Z417" i="1" s="1"/>
  <c r="Y417" i="1" s="1"/>
  <c r="O417" i="1"/>
  <c r="AD417" i="1" s="1"/>
  <c r="AN416" i="1"/>
  <c r="AK416" i="1"/>
  <c r="AJ416" i="1"/>
  <c r="AE416" i="1"/>
  <c r="X416" i="1"/>
  <c r="W416" i="1"/>
  <c r="U416" i="1"/>
  <c r="V416" i="1" s="1"/>
  <c r="Z416" i="1" s="1"/>
  <c r="Y416" i="1" s="1"/>
  <c r="O416" i="1"/>
  <c r="AD416" i="1" s="1"/>
  <c r="AN415" i="1"/>
  <c r="AK415" i="1"/>
  <c r="AJ415" i="1"/>
  <c r="AE415" i="1"/>
  <c r="X415" i="1"/>
  <c r="W415" i="1"/>
  <c r="U415" i="1"/>
  <c r="V415" i="1" s="1"/>
  <c r="Z415" i="1" s="1"/>
  <c r="Y415" i="1" s="1"/>
  <c r="O415" i="1"/>
  <c r="AD415" i="1" s="1"/>
  <c r="AN414" i="1"/>
  <c r="AK414" i="1"/>
  <c r="AJ414" i="1"/>
  <c r="AE414" i="1"/>
  <c r="X414" i="1"/>
  <c r="W414" i="1"/>
  <c r="U414" i="1"/>
  <c r="V414" i="1" s="1"/>
  <c r="Z414" i="1" s="1"/>
  <c r="Y414" i="1" s="1"/>
  <c r="O414" i="1"/>
  <c r="AD414" i="1" s="1"/>
  <c r="AN413" i="1"/>
  <c r="AK413" i="1"/>
  <c r="AJ413" i="1"/>
  <c r="AE413" i="1"/>
  <c r="X413" i="1"/>
  <c r="W413" i="1"/>
  <c r="U413" i="1"/>
  <c r="V413" i="1" s="1"/>
  <c r="Z413" i="1" s="1"/>
  <c r="Y413" i="1" s="1"/>
  <c r="O413" i="1"/>
  <c r="AD413" i="1" s="1"/>
  <c r="AN412" i="1"/>
  <c r="AK412" i="1"/>
  <c r="AJ412" i="1"/>
  <c r="AE412" i="1"/>
  <c r="X412" i="1"/>
  <c r="W412" i="1"/>
  <c r="U412" i="1"/>
  <c r="V412" i="1" s="1"/>
  <c r="Z412" i="1" s="1"/>
  <c r="Y412" i="1" s="1"/>
  <c r="O412" i="1"/>
  <c r="AD412" i="1" s="1"/>
  <c r="AN411" i="1"/>
  <c r="AK411" i="1"/>
  <c r="AJ411" i="1"/>
  <c r="AE411" i="1"/>
  <c r="X411" i="1"/>
  <c r="W411" i="1"/>
  <c r="U411" i="1"/>
  <c r="V411" i="1" s="1"/>
  <c r="Z411" i="1" s="1"/>
  <c r="Y411" i="1" s="1"/>
  <c r="O411" i="1"/>
  <c r="AD411" i="1" s="1"/>
  <c r="AN410" i="1"/>
  <c r="AK410" i="1"/>
  <c r="AJ410" i="1"/>
  <c r="AE410" i="1"/>
  <c r="X410" i="1"/>
  <c r="W410" i="1"/>
  <c r="U410" i="1"/>
  <c r="V410" i="1" s="1"/>
  <c r="Z410" i="1" s="1"/>
  <c r="Y410" i="1" s="1"/>
  <c r="O410" i="1"/>
  <c r="AD410" i="1" s="1"/>
  <c r="AN409" i="1"/>
  <c r="AK409" i="1"/>
  <c r="AJ409" i="1"/>
  <c r="AE409" i="1"/>
  <c r="X409" i="1"/>
  <c r="W409" i="1"/>
  <c r="U409" i="1"/>
  <c r="V409" i="1" s="1"/>
  <c r="Z409" i="1" s="1"/>
  <c r="Y409" i="1" s="1"/>
  <c r="O409" i="1"/>
  <c r="AD409" i="1" s="1"/>
  <c r="AN408" i="1"/>
  <c r="AK408" i="1"/>
  <c r="AJ408" i="1"/>
  <c r="AE408" i="1"/>
  <c r="X408" i="1"/>
  <c r="W408" i="1"/>
  <c r="U408" i="1"/>
  <c r="V408" i="1" s="1"/>
  <c r="Z408" i="1" s="1"/>
  <c r="Y408" i="1" s="1"/>
  <c r="O408" i="1"/>
  <c r="AD408" i="1" s="1"/>
  <c r="AN407" i="1"/>
  <c r="AK407" i="1"/>
  <c r="AJ407" i="1"/>
  <c r="AE407" i="1"/>
  <c r="X407" i="1"/>
  <c r="W407" i="1"/>
  <c r="U407" i="1"/>
  <c r="V407" i="1" s="1"/>
  <c r="Z407" i="1" s="1"/>
  <c r="Y407" i="1" s="1"/>
  <c r="O407" i="1"/>
  <c r="AD407" i="1" s="1"/>
  <c r="AN406" i="1"/>
  <c r="AK406" i="1"/>
  <c r="AJ406" i="1"/>
  <c r="AE406" i="1"/>
  <c r="X406" i="1"/>
  <c r="W406" i="1"/>
  <c r="U406" i="1"/>
  <c r="V406" i="1" s="1"/>
  <c r="Z406" i="1" s="1"/>
  <c r="Y406" i="1" s="1"/>
  <c r="O406" i="1"/>
  <c r="AD406" i="1" s="1"/>
  <c r="AN405" i="1"/>
  <c r="AK405" i="1"/>
  <c r="AJ405" i="1"/>
  <c r="AE405" i="1"/>
  <c r="X405" i="1"/>
  <c r="W405" i="1"/>
  <c r="U405" i="1"/>
  <c r="V405" i="1" s="1"/>
  <c r="Z405" i="1" s="1"/>
  <c r="Y405" i="1" s="1"/>
  <c r="O405" i="1"/>
  <c r="AD405" i="1" s="1"/>
  <c r="AN404" i="1"/>
  <c r="AK404" i="1"/>
  <c r="AJ404" i="1"/>
  <c r="AE404" i="1"/>
  <c r="X404" i="1"/>
  <c r="W404" i="1"/>
  <c r="U404" i="1"/>
  <c r="V404" i="1" s="1"/>
  <c r="Z404" i="1" s="1"/>
  <c r="Y404" i="1" s="1"/>
  <c r="O404" i="1"/>
  <c r="AD404" i="1" s="1"/>
  <c r="AN403" i="1"/>
  <c r="AK403" i="1"/>
  <c r="AJ403" i="1"/>
  <c r="AE403" i="1"/>
  <c r="X403" i="1"/>
  <c r="W403" i="1"/>
  <c r="U403" i="1"/>
  <c r="V403" i="1" s="1"/>
  <c r="Z403" i="1" s="1"/>
  <c r="Y403" i="1" s="1"/>
  <c r="O403" i="1"/>
  <c r="AD403" i="1" s="1"/>
  <c r="AN402" i="1"/>
  <c r="AK402" i="1"/>
  <c r="AJ402" i="1"/>
  <c r="AE402" i="1"/>
  <c r="X402" i="1"/>
  <c r="W402" i="1"/>
  <c r="U402" i="1"/>
  <c r="V402" i="1" s="1"/>
  <c r="Z402" i="1" s="1"/>
  <c r="Y402" i="1" s="1"/>
  <c r="O402" i="1"/>
  <c r="AD402" i="1" s="1"/>
  <c r="AN401" i="1"/>
  <c r="AK401" i="1"/>
  <c r="AJ401" i="1"/>
  <c r="AE401" i="1"/>
  <c r="X401" i="1"/>
  <c r="W401" i="1"/>
  <c r="U401" i="1"/>
  <c r="V401" i="1" s="1"/>
  <c r="Z401" i="1" s="1"/>
  <c r="Y401" i="1" s="1"/>
  <c r="O401" i="1"/>
  <c r="AD401" i="1" s="1"/>
  <c r="AN400" i="1"/>
  <c r="AK400" i="1"/>
  <c r="AJ400" i="1"/>
  <c r="AE400" i="1"/>
  <c r="X400" i="1"/>
  <c r="W400" i="1"/>
  <c r="U400" i="1"/>
  <c r="V400" i="1" s="1"/>
  <c r="Z400" i="1" s="1"/>
  <c r="Y400" i="1" s="1"/>
  <c r="O400" i="1"/>
  <c r="AD400" i="1" s="1"/>
  <c r="AN399" i="1"/>
  <c r="AK399" i="1"/>
  <c r="AJ399" i="1"/>
  <c r="AE399" i="1"/>
  <c r="X399" i="1"/>
  <c r="W399" i="1"/>
  <c r="U399" i="1"/>
  <c r="V399" i="1" s="1"/>
  <c r="Z399" i="1" s="1"/>
  <c r="Y399" i="1" s="1"/>
  <c r="O399" i="1"/>
  <c r="AD399" i="1" s="1"/>
  <c r="AN398" i="1"/>
  <c r="AK398" i="1"/>
  <c r="AJ398" i="1"/>
  <c r="AE398" i="1"/>
  <c r="X398" i="1"/>
  <c r="W398" i="1"/>
  <c r="U398" i="1"/>
  <c r="V398" i="1" s="1"/>
  <c r="Z398" i="1" s="1"/>
  <c r="Y398" i="1" s="1"/>
  <c r="O398" i="1"/>
  <c r="AD398" i="1" s="1"/>
  <c r="AN397" i="1"/>
  <c r="AK397" i="1"/>
  <c r="AJ397" i="1"/>
  <c r="AE397" i="1"/>
  <c r="X397" i="1"/>
  <c r="W397" i="1"/>
  <c r="U397" i="1"/>
  <c r="V397" i="1" s="1"/>
  <c r="Z397" i="1" s="1"/>
  <c r="Y397" i="1" s="1"/>
  <c r="O397" i="1"/>
  <c r="AD397" i="1" s="1"/>
  <c r="AN396" i="1"/>
  <c r="AK396" i="1"/>
  <c r="AJ396" i="1"/>
  <c r="AE396" i="1"/>
  <c r="X396" i="1"/>
  <c r="W396" i="1"/>
  <c r="U396" i="1"/>
  <c r="V396" i="1" s="1"/>
  <c r="Z396" i="1" s="1"/>
  <c r="Y396" i="1" s="1"/>
  <c r="O396" i="1"/>
  <c r="AD396" i="1" s="1"/>
  <c r="AN395" i="1"/>
  <c r="AK395" i="1"/>
  <c r="AJ395" i="1"/>
  <c r="AE395" i="1"/>
  <c r="X395" i="1"/>
  <c r="W395" i="1"/>
  <c r="U395" i="1"/>
  <c r="V395" i="1" s="1"/>
  <c r="Z395" i="1" s="1"/>
  <c r="Y395" i="1" s="1"/>
  <c r="O395" i="1"/>
  <c r="AD395" i="1" s="1"/>
  <c r="AN394" i="1"/>
  <c r="AK394" i="1"/>
  <c r="AJ394" i="1"/>
  <c r="AE394" i="1"/>
  <c r="X394" i="1"/>
  <c r="W394" i="1"/>
  <c r="U394" i="1"/>
  <c r="V394" i="1" s="1"/>
  <c r="Z394" i="1" s="1"/>
  <c r="Y394" i="1" s="1"/>
  <c r="O394" i="1"/>
  <c r="AD394" i="1" s="1"/>
  <c r="AN393" i="1"/>
  <c r="AK393" i="1"/>
  <c r="AJ393" i="1"/>
  <c r="AE393" i="1"/>
  <c r="X393" i="1"/>
  <c r="W393" i="1"/>
  <c r="U393" i="1"/>
  <c r="V393" i="1" s="1"/>
  <c r="Z393" i="1" s="1"/>
  <c r="Y393" i="1" s="1"/>
  <c r="O393" i="1"/>
  <c r="AD393" i="1" s="1"/>
  <c r="AN392" i="1"/>
  <c r="AK392" i="1"/>
  <c r="AJ392" i="1"/>
  <c r="AE392" i="1"/>
  <c r="X392" i="1"/>
  <c r="W392" i="1"/>
  <c r="U392" i="1"/>
  <c r="V392" i="1" s="1"/>
  <c r="Z392" i="1" s="1"/>
  <c r="Y392" i="1" s="1"/>
  <c r="O392" i="1"/>
  <c r="AD392" i="1" s="1"/>
  <c r="AN391" i="1"/>
  <c r="AK391" i="1"/>
  <c r="AJ391" i="1"/>
  <c r="AE391" i="1"/>
  <c r="X391" i="1"/>
  <c r="W391" i="1"/>
  <c r="U391" i="1"/>
  <c r="V391" i="1" s="1"/>
  <c r="Z391" i="1" s="1"/>
  <c r="Y391" i="1" s="1"/>
  <c r="O391" i="1"/>
  <c r="AD391" i="1" s="1"/>
  <c r="AN390" i="1"/>
  <c r="AK390" i="1"/>
  <c r="AJ390" i="1"/>
  <c r="AE390" i="1"/>
  <c r="X390" i="1"/>
  <c r="W390" i="1"/>
  <c r="U390" i="1"/>
  <c r="V390" i="1" s="1"/>
  <c r="Z390" i="1" s="1"/>
  <c r="Y390" i="1" s="1"/>
  <c r="O390" i="1"/>
  <c r="AD390" i="1" s="1"/>
  <c r="AN389" i="1"/>
  <c r="AK389" i="1"/>
  <c r="AJ389" i="1"/>
  <c r="AE389" i="1"/>
  <c r="X389" i="1"/>
  <c r="W389" i="1"/>
  <c r="U389" i="1"/>
  <c r="V389" i="1" s="1"/>
  <c r="Z389" i="1" s="1"/>
  <c r="Y389" i="1" s="1"/>
  <c r="O389" i="1"/>
  <c r="AD389" i="1" s="1"/>
  <c r="AN388" i="1"/>
  <c r="AK388" i="1"/>
  <c r="AJ388" i="1"/>
  <c r="AE388" i="1"/>
  <c r="X388" i="1"/>
  <c r="W388" i="1"/>
  <c r="U388" i="1"/>
  <c r="V388" i="1" s="1"/>
  <c r="Z388" i="1" s="1"/>
  <c r="AB388" i="1" s="1"/>
  <c r="AF388" i="1" s="1"/>
  <c r="AU388" i="1" s="1"/>
  <c r="O388" i="1"/>
  <c r="AD388" i="1" s="1"/>
  <c r="AN387" i="1"/>
  <c r="AK387" i="1"/>
  <c r="AJ387" i="1"/>
  <c r="AE387" i="1"/>
  <c r="X387" i="1"/>
  <c r="W387" i="1"/>
  <c r="U387" i="1"/>
  <c r="V387" i="1" s="1"/>
  <c r="Z387" i="1" s="1"/>
  <c r="AB387" i="1" s="1"/>
  <c r="AF387" i="1" s="1"/>
  <c r="AU387" i="1" s="1"/>
  <c r="O387" i="1"/>
  <c r="AD387" i="1" s="1"/>
  <c r="AN386" i="1"/>
  <c r="AK386" i="1"/>
  <c r="AJ386" i="1"/>
  <c r="AE386" i="1"/>
  <c r="X386" i="1"/>
  <c r="W386" i="1"/>
  <c r="U386" i="1"/>
  <c r="V386" i="1" s="1"/>
  <c r="Z386" i="1" s="1"/>
  <c r="AB386" i="1" s="1"/>
  <c r="AF386" i="1" s="1"/>
  <c r="AU386" i="1" s="1"/>
  <c r="O386" i="1"/>
  <c r="AD386" i="1" s="1"/>
  <c r="AN385" i="1"/>
  <c r="AK385" i="1"/>
  <c r="AJ385" i="1"/>
  <c r="AE385" i="1"/>
  <c r="X385" i="1"/>
  <c r="W385" i="1"/>
  <c r="U385" i="1"/>
  <c r="V385" i="1" s="1"/>
  <c r="Z385" i="1" s="1"/>
  <c r="AB385" i="1" s="1"/>
  <c r="AF385" i="1" s="1"/>
  <c r="AU385" i="1" s="1"/>
  <c r="O385" i="1"/>
  <c r="AD385" i="1" s="1"/>
  <c r="AN384" i="1"/>
  <c r="AK384" i="1"/>
  <c r="AJ384" i="1"/>
  <c r="AE384" i="1"/>
  <c r="X384" i="1"/>
  <c r="W384" i="1"/>
  <c r="U384" i="1"/>
  <c r="V384" i="1" s="1"/>
  <c r="Z384" i="1" s="1"/>
  <c r="AB384" i="1" s="1"/>
  <c r="AF384" i="1" s="1"/>
  <c r="AU384" i="1" s="1"/>
  <c r="O384" i="1"/>
  <c r="AD384" i="1" s="1"/>
  <c r="AN383" i="1"/>
  <c r="AK383" i="1"/>
  <c r="AJ383" i="1"/>
  <c r="AE383" i="1"/>
  <c r="X383" i="1"/>
  <c r="W383" i="1"/>
  <c r="U383" i="1"/>
  <c r="V383" i="1" s="1"/>
  <c r="Z383" i="1" s="1"/>
  <c r="AB383" i="1" s="1"/>
  <c r="AF383" i="1" s="1"/>
  <c r="AU383" i="1" s="1"/>
  <c r="O383" i="1"/>
  <c r="AD383" i="1" s="1"/>
  <c r="AN382" i="1"/>
  <c r="AK382" i="1"/>
  <c r="AJ382" i="1"/>
  <c r="AE382" i="1"/>
  <c r="X382" i="1"/>
  <c r="W382" i="1"/>
  <c r="U382" i="1"/>
  <c r="V382" i="1" s="1"/>
  <c r="Z382" i="1" s="1"/>
  <c r="AB382" i="1" s="1"/>
  <c r="AF382" i="1" s="1"/>
  <c r="AU382" i="1" s="1"/>
  <c r="O382" i="1"/>
  <c r="AD382" i="1" s="1"/>
  <c r="AN381" i="1"/>
  <c r="AK381" i="1"/>
  <c r="AJ381" i="1"/>
  <c r="AE381" i="1"/>
  <c r="X381" i="1"/>
  <c r="W381" i="1"/>
  <c r="U381" i="1"/>
  <c r="V381" i="1" s="1"/>
  <c r="Z381" i="1" s="1"/>
  <c r="AB381" i="1" s="1"/>
  <c r="AF381" i="1" s="1"/>
  <c r="AU381" i="1" s="1"/>
  <c r="O381" i="1"/>
  <c r="AD381" i="1" s="1"/>
  <c r="AN380" i="1"/>
  <c r="AK380" i="1"/>
  <c r="AJ380" i="1"/>
  <c r="AE380" i="1"/>
  <c r="X380" i="1"/>
  <c r="W380" i="1"/>
  <c r="U380" i="1"/>
  <c r="V380" i="1" s="1"/>
  <c r="Z380" i="1" s="1"/>
  <c r="Y380" i="1" s="1"/>
  <c r="O380" i="1"/>
  <c r="AD380" i="1" s="1"/>
  <c r="AN379" i="1"/>
  <c r="AK379" i="1"/>
  <c r="AJ379" i="1"/>
  <c r="AE379" i="1"/>
  <c r="X379" i="1"/>
  <c r="W379" i="1"/>
  <c r="U379" i="1"/>
  <c r="V379" i="1" s="1"/>
  <c r="Z379" i="1" s="1"/>
  <c r="Y379" i="1" s="1"/>
  <c r="O379" i="1"/>
  <c r="AD379" i="1" s="1"/>
  <c r="AN378" i="1"/>
  <c r="AK378" i="1"/>
  <c r="AJ378" i="1"/>
  <c r="AE378" i="1"/>
  <c r="X378" i="1"/>
  <c r="W378" i="1"/>
  <c r="U378" i="1"/>
  <c r="V378" i="1" s="1"/>
  <c r="Z378" i="1" s="1"/>
  <c r="AB378" i="1" s="1"/>
  <c r="AF378" i="1" s="1"/>
  <c r="AU378" i="1" s="1"/>
  <c r="O378" i="1"/>
  <c r="AD378" i="1" s="1"/>
  <c r="AN377" i="1"/>
  <c r="AK377" i="1"/>
  <c r="AJ377" i="1"/>
  <c r="AE377" i="1"/>
  <c r="X377" i="1"/>
  <c r="W377" i="1"/>
  <c r="U377" i="1"/>
  <c r="V377" i="1" s="1"/>
  <c r="Z377" i="1" s="1"/>
  <c r="Y377" i="1" s="1"/>
  <c r="O377" i="1"/>
  <c r="AD377" i="1" s="1"/>
  <c r="AN376" i="1"/>
  <c r="AK376" i="1"/>
  <c r="AJ376" i="1"/>
  <c r="AE376" i="1"/>
  <c r="X376" i="1"/>
  <c r="W376" i="1"/>
  <c r="U376" i="1"/>
  <c r="V376" i="1" s="1"/>
  <c r="Z376" i="1" s="1"/>
  <c r="Y376" i="1" s="1"/>
  <c r="O376" i="1"/>
  <c r="AD376" i="1" s="1"/>
  <c r="AN375" i="1"/>
  <c r="AK375" i="1"/>
  <c r="AJ375" i="1"/>
  <c r="AE375" i="1"/>
  <c r="X375" i="1"/>
  <c r="W375" i="1"/>
  <c r="U375" i="1"/>
  <c r="V375" i="1" s="1"/>
  <c r="Z375" i="1" s="1"/>
  <c r="Y375" i="1" s="1"/>
  <c r="O375" i="1"/>
  <c r="AD375" i="1" s="1"/>
  <c r="AN374" i="1"/>
  <c r="AK374" i="1"/>
  <c r="AJ374" i="1"/>
  <c r="AE374" i="1"/>
  <c r="X374" i="1"/>
  <c r="W374" i="1"/>
  <c r="U374" i="1"/>
  <c r="V374" i="1" s="1"/>
  <c r="Z374" i="1" s="1"/>
  <c r="Y374" i="1" s="1"/>
  <c r="O374" i="1"/>
  <c r="AD374" i="1" s="1"/>
  <c r="AN373" i="1"/>
  <c r="AK373" i="1"/>
  <c r="AJ373" i="1"/>
  <c r="AE373" i="1"/>
  <c r="X373" i="1"/>
  <c r="W373" i="1"/>
  <c r="U373" i="1"/>
  <c r="V373" i="1" s="1"/>
  <c r="Z373" i="1" s="1"/>
  <c r="Y373" i="1" s="1"/>
  <c r="O373" i="1"/>
  <c r="AD373" i="1" s="1"/>
  <c r="AN372" i="1"/>
  <c r="AK372" i="1"/>
  <c r="AJ372" i="1"/>
  <c r="AE372" i="1"/>
  <c r="X372" i="1"/>
  <c r="W372" i="1"/>
  <c r="U372" i="1"/>
  <c r="V372" i="1" s="1"/>
  <c r="Z372" i="1" s="1"/>
  <c r="Y372" i="1" s="1"/>
  <c r="O372" i="1"/>
  <c r="AD372" i="1" s="1"/>
  <c r="AN371" i="1"/>
  <c r="AK371" i="1"/>
  <c r="AJ371" i="1"/>
  <c r="AE371" i="1"/>
  <c r="X371" i="1"/>
  <c r="W371" i="1"/>
  <c r="U371" i="1"/>
  <c r="V371" i="1" s="1"/>
  <c r="Z371" i="1" s="1"/>
  <c r="Y371" i="1" s="1"/>
  <c r="O371" i="1"/>
  <c r="AD371" i="1" s="1"/>
  <c r="AN370" i="1"/>
  <c r="AK370" i="1"/>
  <c r="AJ370" i="1"/>
  <c r="AE370" i="1"/>
  <c r="X370" i="1"/>
  <c r="W370" i="1"/>
  <c r="U370" i="1"/>
  <c r="V370" i="1" s="1"/>
  <c r="Z370" i="1" s="1"/>
  <c r="Y370" i="1" s="1"/>
  <c r="O370" i="1"/>
  <c r="AD370" i="1" s="1"/>
  <c r="AN369" i="1"/>
  <c r="AK369" i="1"/>
  <c r="AJ369" i="1"/>
  <c r="AE369" i="1"/>
  <c r="X369" i="1"/>
  <c r="W369" i="1"/>
  <c r="U369" i="1"/>
  <c r="V369" i="1" s="1"/>
  <c r="Z369" i="1" s="1"/>
  <c r="Y369" i="1" s="1"/>
  <c r="O369" i="1"/>
  <c r="AD369" i="1" s="1"/>
  <c r="AN368" i="1"/>
  <c r="AK368" i="1"/>
  <c r="AJ368" i="1"/>
  <c r="AE368" i="1"/>
  <c r="X368" i="1"/>
  <c r="W368" i="1"/>
  <c r="U368" i="1"/>
  <c r="V368" i="1" s="1"/>
  <c r="Z368" i="1" s="1"/>
  <c r="Y368" i="1" s="1"/>
  <c r="O368" i="1"/>
  <c r="AD368" i="1" s="1"/>
  <c r="AN367" i="1"/>
  <c r="AK367" i="1"/>
  <c r="AJ367" i="1"/>
  <c r="AE367" i="1"/>
  <c r="X367" i="1"/>
  <c r="W367" i="1"/>
  <c r="U367" i="1"/>
  <c r="V367" i="1" s="1"/>
  <c r="Z367" i="1" s="1"/>
  <c r="Y367" i="1" s="1"/>
  <c r="O367" i="1"/>
  <c r="AD367" i="1" s="1"/>
  <c r="AN366" i="1"/>
  <c r="AK366" i="1"/>
  <c r="AJ366" i="1"/>
  <c r="AE366" i="1"/>
  <c r="X366" i="1"/>
  <c r="W366" i="1"/>
  <c r="U366" i="1"/>
  <c r="V366" i="1" s="1"/>
  <c r="Z366" i="1" s="1"/>
  <c r="Y366" i="1" s="1"/>
  <c r="O366" i="1"/>
  <c r="AD366" i="1" s="1"/>
  <c r="AN365" i="1"/>
  <c r="AK365" i="1"/>
  <c r="AJ365" i="1"/>
  <c r="AE365" i="1"/>
  <c r="X365" i="1"/>
  <c r="W365" i="1"/>
  <c r="U365" i="1"/>
  <c r="V365" i="1" s="1"/>
  <c r="Z365" i="1" s="1"/>
  <c r="Y365" i="1" s="1"/>
  <c r="O365" i="1"/>
  <c r="AD365" i="1" s="1"/>
  <c r="AN364" i="1"/>
  <c r="AK364" i="1"/>
  <c r="AJ364" i="1"/>
  <c r="AE364" i="1"/>
  <c r="X364" i="1"/>
  <c r="W364" i="1"/>
  <c r="U364" i="1"/>
  <c r="V364" i="1" s="1"/>
  <c r="Z364" i="1" s="1"/>
  <c r="Y364" i="1" s="1"/>
  <c r="O364" i="1"/>
  <c r="AD364" i="1" s="1"/>
  <c r="AN363" i="1"/>
  <c r="AK363" i="1"/>
  <c r="AJ363" i="1"/>
  <c r="AE363" i="1"/>
  <c r="X363" i="1"/>
  <c r="W363" i="1"/>
  <c r="U363" i="1"/>
  <c r="V363" i="1" s="1"/>
  <c r="Z363" i="1" s="1"/>
  <c r="Y363" i="1" s="1"/>
  <c r="O363" i="1"/>
  <c r="AD363" i="1" s="1"/>
  <c r="AN362" i="1"/>
  <c r="AK362" i="1"/>
  <c r="AJ362" i="1"/>
  <c r="AE362" i="1"/>
  <c r="X362" i="1"/>
  <c r="W362" i="1"/>
  <c r="U362" i="1"/>
  <c r="V362" i="1" s="1"/>
  <c r="Z362" i="1" s="1"/>
  <c r="Y362" i="1" s="1"/>
  <c r="O362" i="1"/>
  <c r="AD362" i="1" s="1"/>
  <c r="AN361" i="1"/>
  <c r="AK361" i="1"/>
  <c r="AJ361" i="1"/>
  <c r="AE361" i="1"/>
  <c r="X361" i="1"/>
  <c r="W361" i="1"/>
  <c r="U361" i="1"/>
  <c r="V361" i="1" s="1"/>
  <c r="Z361" i="1" s="1"/>
  <c r="Y361" i="1" s="1"/>
  <c r="O361" i="1"/>
  <c r="AD361" i="1" s="1"/>
  <c r="AN360" i="1"/>
  <c r="AK360" i="1"/>
  <c r="AJ360" i="1"/>
  <c r="AE360" i="1"/>
  <c r="X360" i="1"/>
  <c r="W360" i="1"/>
  <c r="U360" i="1"/>
  <c r="V360" i="1" s="1"/>
  <c r="Z360" i="1" s="1"/>
  <c r="Y360" i="1" s="1"/>
  <c r="O360" i="1"/>
  <c r="AD360" i="1" s="1"/>
  <c r="AN359" i="1"/>
  <c r="AK359" i="1"/>
  <c r="AJ359" i="1"/>
  <c r="AE359" i="1"/>
  <c r="X359" i="1"/>
  <c r="W359" i="1"/>
  <c r="U359" i="1"/>
  <c r="V359" i="1" s="1"/>
  <c r="Z359" i="1" s="1"/>
  <c r="Y359" i="1" s="1"/>
  <c r="O359" i="1"/>
  <c r="AD359" i="1" s="1"/>
  <c r="AN358" i="1"/>
  <c r="AK358" i="1"/>
  <c r="AJ358" i="1"/>
  <c r="AE358" i="1"/>
  <c r="X358" i="1"/>
  <c r="W358" i="1"/>
  <c r="U358" i="1"/>
  <c r="V358" i="1" s="1"/>
  <c r="Z358" i="1" s="1"/>
  <c r="Y358" i="1" s="1"/>
  <c r="O358" i="1"/>
  <c r="AD358" i="1" s="1"/>
  <c r="AN357" i="1"/>
  <c r="AK357" i="1"/>
  <c r="AJ357" i="1"/>
  <c r="AE357" i="1"/>
  <c r="X357" i="1"/>
  <c r="W357" i="1"/>
  <c r="U357" i="1"/>
  <c r="V357" i="1" s="1"/>
  <c r="Z357" i="1" s="1"/>
  <c r="Y357" i="1" s="1"/>
  <c r="O357" i="1"/>
  <c r="AD357" i="1" s="1"/>
  <c r="AN356" i="1"/>
  <c r="AK356" i="1"/>
  <c r="AJ356" i="1"/>
  <c r="AE356" i="1"/>
  <c r="X356" i="1"/>
  <c r="W356" i="1"/>
  <c r="U356" i="1"/>
  <c r="V356" i="1" s="1"/>
  <c r="Z356" i="1" s="1"/>
  <c r="Y356" i="1" s="1"/>
  <c r="O356" i="1"/>
  <c r="AD356" i="1" s="1"/>
  <c r="AN355" i="1"/>
  <c r="AK355" i="1"/>
  <c r="AJ355" i="1"/>
  <c r="AE355" i="1"/>
  <c r="X355" i="1"/>
  <c r="W355" i="1"/>
  <c r="U355" i="1"/>
  <c r="V355" i="1" s="1"/>
  <c r="Z355" i="1" s="1"/>
  <c r="Y355" i="1" s="1"/>
  <c r="O355" i="1"/>
  <c r="AD355" i="1" s="1"/>
  <c r="AN354" i="1"/>
  <c r="AK354" i="1"/>
  <c r="AJ354" i="1"/>
  <c r="AE354" i="1"/>
  <c r="X354" i="1"/>
  <c r="W354" i="1"/>
  <c r="U354" i="1"/>
  <c r="V354" i="1" s="1"/>
  <c r="Z354" i="1" s="1"/>
  <c r="Y354" i="1" s="1"/>
  <c r="O354" i="1"/>
  <c r="AD354" i="1" s="1"/>
  <c r="AN353" i="1"/>
  <c r="AK353" i="1"/>
  <c r="AJ353" i="1"/>
  <c r="AE353" i="1"/>
  <c r="X353" i="1"/>
  <c r="W353" i="1"/>
  <c r="U353" i="1"/>
  <c r="V353" i="1" s="1"/>
  <c r="Z353" i="1" s="1"/>
  <c r="Y353" i="1" s="1"/>
  <c r="O353" i="1"/>
  <c r="AD353" i="1" s="1"/>
  <c r="AN352" i="1"/>
  <c r="AK352" i="1"/>
  <c r="AJ352" i="1"/>
  <c r="AE352" i="1"/>
  <c r="X352" i="1"/>
  <c r="W352" i="1"/>
  <c r="U352" i="1"/>
  <c r="V352" i="1" s="1"/>
  <c r="Z352" i="1" s="1"/>
  <c r="Y352" i="1" s="1"/>
  <c r="O352" i="1"/>
  <c r="AD352" i="1" s="1"/>
  <c r="AN351" i="1"/>
  <c r="AK351" i="1"/>
  <c r="AJ351" i="1"/>
  <c r="AE351" i="1"/>
  <c r="X351" i="1"/>
  <c r="W351" i="1"/>
  <c r="U351" i="1"/>
  <c r="V351" i="1" s="1"/>
  <c r="Z351" i="1" s="1"/>
  <c r="Y351" i="1" s="1"/>
  <c r="O351" i="1"/>
  <c r="AD351" i="1" s="1"/>
  <c r="AN350" i="1"/>
  <c r="AK350" i="1"/>
  <c r="AJ350" i="1"/>
  <c r="AE350" i="1"/>
  <c r="X350" i="1"/>
  <c r="W350" i="1"/>
  <c r="U350" i="1"/>
  <c r="V350" i="1" s="1"/>
  <c r="Z350" i="1" s="1"/>
  <c r="Y350" i="1" s="1"/>
  <c r="O350" i="1"/>
  <c r="AD350" i="1" s="1"/>
  <c r="AN349" i="1"/>
  <c r="AK349" i="1"/>
  <c r="AJ349" i="1"/>
  <c r="AE349" i="1"/>
  <c r="X349" i="1"/>
  <c r="W349" i="1"/>
  <c r="U349" i="1"/>
  <c r="V349" i="1" s="1"/>
  <c r="Z349" i="1" s="1"/>
  <c r="Y349" i="1" s="1"/>
  <c r="O349" i="1"/>
  <c r="AD349" i="1" s="1"/>
  <c r="AN348" i="1"/>
  <c r="AK348" i="1"/>
  <c r="AJ348" i="1"/>
  <c r="AE348" i="1"/>
  <c r="X348" i="1"/>
  <c r="W348" i="1"/>
  <c r="U348" i="1"/>
  <c r="V348" i="1" s="1"/>
  <c r="Z348" i="1" s="1"/>
  <c r="Y348" i="1" s="1"/>
  <c r="O348" i="1"/>
  <c r="AD348" i="1" s="1"/>
  <c r="AN347" i="1"/>
  <c r="AK347" i="1"/>
  <c r="AJ347" i="1"/>
  <c r="AE347" i="1"/>
  <c r="X347" i="1"/>
  <c r="W347" i="1"/>
  <c r="U347" i="1"/>
  <c r="V347" i="1" s="1"/>
  <c r="Z347" i="1" s="1"/>
  <c r="Y347" i="1" s="1"/>
  <c r="O347" i="1"/>
  <c r="AD347" i="1" s="1"/>
  <c r="AN346" i="1"/>
  <c r="AK346" i="1"/>
  <c r="AJ346" i="1"/>
  <c r="AE346" i="1"/>
  <c r="X346" i="1"/>
  <c r="W346" i="1"/>
  <c r="U346" i="1"/>
  <c r="V346" i="1" s="1"/>
  <c r="Z346" i="1" s="1"/>
  <c r="Y346" i="1" s="1"/>
  <c r="O346" i="1"/>
  <c r="AD346" i="1" s="1"/>
  <c r="AN345" i="1"/>
  <c r="AK345" i="1"/>
  <c r="AJ345" i="1"/>
  <c r="AE345" i="1"/>
  <c r="X345" i="1"/>
  <c r="W345" i="1"/>
  <c r="U345" i="1"/>
  <c r="V345" i="1" s="1"/>
  <c r="Z345" i="1" s="1"/>
  <c r="Y345" i="1" s="1"/>
  <c r="O345" i="1"/>
  <c r="AD345" i="1" s="1"/>
  <c r="AN344" i="1"/>
  <c r="AK344" i="1"/>
  <c r="AJ344" i="1"/>
  <c r="AE344" i="1"/>
  <c r="X344" i="1"/>
  <c r="W344" i="1"/>
  <c r="U344" i="1"/>
  <c r="V344" i="1" s="1"/>
  <c r="Z344" i="1" s="1"/>
  <c r="AB344" i="1" s="1"/>
  <c r="AF344" i="1" s="1"/>
  <c r="AU344" i="1" s="1"/>
  <c r="O344" i="1"/>
  <c r="AD344" i="1" s="1"/>
  <c r="AN343" i="1"/>
  <c r="AK343" i="1"/>
  <c r="AJ343" i="1"/>
  <c r="AE343" i="1"/>
  <c r="X343" i="1"/>
  <c r="W343" i="1"/>
  <c r="U343" i="1"/>
  <c r="V343" i="1" s="1"/>
  <c r="Z343" i="1" s="1"/>
  <c r="AB343" i="1" s="1"/>
  <c r="AF343" i="1" s="1"/>
  <c r="AU343" i="1" s="1"/>
  <c r="O343" i="1"/>
  <c r="AD343" i="1" s="1"/>
  <c r="AN342" i="1"/>
  <c r="AK342" i="1"/>
  <c r="AJ342" i="1"/>
  <c r="AE342" i="1"/>
  <c r="X342" i="1"/>
  <c r="W342" i="1"/>
  <c r="U342" i="1"/>
  <c r="V342" i="1" s="1"/>
  <c r="Z342" i="1" s="1"/>
  <c r="Y342" i="1" s="1"/>
  <c r="O342" i="1"/>
  <c r="AD342" i="1" s="1"/>
  <c r="AN341" i="1"/>
  <c r="AK341" i="1"/>
  <c r="AJ341" i="1"/>
  <c r="AE341" i="1"/>
  <c r="X341" i="1"/>
  <c r="W341" i="1"/>
  <c r="U341" i="1"/>
  <c r="V341" i="1" s="1"/>
  <c r="Z341" i="1" s="1"/>
  <c r="Y341" i="1" s="1"/>
  <c r="O341" i="1"/>
  <c r="AD341" i="1" s="1"/>
  <c r="AN340" i="1"/>
  <c r="AK340" i="1"/>
  <c r="AJ340" i="1"/>
  <c r="AE340" i="1"/>
  <c r="X340" i="1"/>
  <c r="W340" i="1"/>
  <c r="U340" i="1"/>
  <c r="V340" i="1" s="1"/>
  <c r="Z340" i="1" s="1"/>
  <c r="Y340" i="1" s="1"/>
  <c r="O340" i="1"/>
  <c r="AD340" i="1" s="1"/>
  <c r="AN339" i="1"/>
  <c r="AK339" i="1"/>
  <c r="AJ339" i="1"/>
  <c r="AE339" i="1"/>
  <c r="X339" i="1"/>
  <c r="W339" i="1"/>
  <c r="U339" i="1"/>
  <c r="V339" i="1" s="1"/>
  <c r="Z339" i="1" s="1"/>
  <c r="Y339" i="1" s="1"/>
  <c r="O339" i="1"/>
  <c r="AD339" i="1" s="1"/>
  <c r="AN338" i="1"/>
  <c r="AK338" i="1"/>
  <c r="AJ338" i="1"/>
  <c r="AE338" i="1"/>
  <c r="X338" i="1"/>
  <c r="W338" i="1"/>
  <c r="U338" i="1"/>
  <c r="V338" i="1" s="1"/>
  <c r="Z338" i="1" s="1"/>
  <c r="AB338" i="1" s="1"/>
  <c r="AF338" i="1" s="1"/>
  <c r="AU338" i="1" s="1"/>
  <c r="O338" i="1"/>
  <c r="AD338" i="1" s="1"/>
  <c r="AN337" i="1"/>
  <c r="AK337" i="1"/>
  <c r="AJ337" i="1"/>
  <c r="AE337" i="1"/>
  <c r="X337" i="1"/>
  <c r="W337" i="1"/>
  <c r="U337" i="1"/>
  <c r="V337" i="1" s="1"/>
  <c r="Z337" i="1" s="1"/>
  <c r="Y337" i="1" s="1"/>
  <c r="O337" i="1"/>
  <c r="AD337" i="1" s="1"/>
  <c r="AN336" i="1"/>
  <c r="AK336" i="1"/>
  <c r="AJ336" i="1"/>
  <c r="AE336" i="1"/>
  <c r="X336" i="1"/>
  <c r="W336" i="1"/>
  <c r="U336" i="1"/>
  <c r="V336" i="1" s="1"/>
  <c r="Z336" i="1" s="1"/>
  <c r="Y336" i="1" s="1"/>
  <c r="O336" i="1"/>
  <c r="AD336" i="1" s="1"/>
  <c r="AN335" i="1"/>
  <c r="AK335" i="1"/>
  <c r="AJ335" i="1"/>
  <c r="AE335" i="1"/>
  <c r="X335" i="1"/>
  <c r="W335" i="1"/>
  <c r="U335" i="1"/>
  <c r="V335" i="1" s="1"/>
  <c r="Z335" i="1" s="1"/>
  <c r="Y335" i="1" s="1"/>
  <c r="O335" i="1"/>
  <c r="AD335" i="1" s="1"/>
  <c r="AN334" i="1"/>
  <c r="AK334" i="1"/>
  <c r="AJ334" i="1"/>
  <c r="AE334" i="1"/>
  <c r="X334" i="1"/>
  <c r="W334" i="1"/>
  <c r="U334" i="1"/>
  <c r="V334" i="1" s="1"/>
  <c r="Z334" i="1" s="1"/>
  <c r="Y334" i="1" s="1"/>
  <c r="O334" i="1"/>
  <c r="AD334" i="1" s="1"/>
  <c r="AN333" i="1"/>
  <c r="AK333" i="1"/>
  <c r="AJ333" i="1"/>
  <c r="AE333" i="1"/>
  <c r="X333" i="1"/>
  <c r="W333" i="1"/>
  <c r="U333" i="1"/>
  <c r="V333" i="1" s="1"/>
  <c r="Z333" i="1" s="1"/>
  <c r="Y333" i="1" s="1"/>
  <c r="O333" i="1"/>
  <c r="AD333" i="1" s="1"/>
  <c r="AN332" i="1"/>
  <c r="AK332" i="1"/>
  <c r="AJ332" i="1"/>
  <c r="AE332" i="1"/>
  <c r="X332" i="1"/>
  <c r="W332" i="1"/>
  <c r="U332" i="1"/>
  <c r="V332" i="1" s="1"/>
  <c r="Z332" i="1" s="1"/>
  <c r="AB332" i="1" s="1"/>
  <c r="AF332" i="1" s="1"/>
  <c r="AU332" i="1" s="1"/>
  <c r="O332" i="1"/>
  <c r="AD332" i="1" s="1"/>
  <c r="AN331" i="1"/>
  <c r="AK331" i="1"/>
  <c r="AJ331" i="1"/>
  <c r="AE331" i="1"/>
  <c r="X331" i="1"/>
  <c r="W331" i="1"/>
  <c r="U331" i="1"/>
  <c r="V331" i="1" s="1"/>
  <c r="Z331" i="1" s="1"/>
  <c r="AB331" i="1" s="1"/>
  <c r="AF331" i="1" s="1"/>
  <c r="AU331" i="1" s="1"/>
  <c r="O331" i="1"/>
  <c r="AD331" i="1" s="1"/>
  <c r="AN330" i="1"/>
  <c r="AK330" i="1"/>
  <c r="AJ330" i="1"/>
  <c r="AE330" i="1"/>
  <c r="X330" i="1"/>
  <c r="W330" i="1"/>
  <c r="U330" i="1"/>
  <c r="V330" i="1" s="1"/>
  <c r="Z330" i="1" s="1"/>
  <c r="AB330" i="1" s="1"/>
  <c r="AF330" i="1" s="1"/>
  <c r="AU330" i="1" s="1"/>
  <c r="O330" i="1"/>
  <c r="AD330" i="1" s="1"/>
  <c r="AN329" i="1"/>
  <c r="AK329" i="1"/>
  <c r="AJ329" i="1"/>
  <c r="AE329" i="1"/>
  <c r="X329" i="1"/>
  <c r="W329" i="1"/>
  <c r="U329" i="1"/>
  <c r="V329" i="1" s="1"/>
  <c r="Z329" i="1" s="1"/>
  <c r="AB329" i="1" s="1"/>
  <c r="AF329" i="1" s="1"/>
  <c r="AU329" i="1" s="1"/>
  <c r="O329" i="1"/>
  <c r="AD329" i="1" s="1"/>
  <c r="AN328" i="1"/>
  <c r="AK328" i="1"/>
  <c r="AJ328" i="1"/>
  <c r="AE328" i="1"/>
  <c r="X328" i="1"/>
  <c r="W328" i="1"/>
  <c r="U328" i="1"/>
  <c r="V328" i="1" s="1"/>
  <c r="Z328" i="1" s="1"/>
  <c r="Y328" i="1" s="1"/>
  <c r="O328" i="1"/>
  <c r="AD328" i="1" s="1"/>
  <c r="AN327" i="1"/>
  <c r="AK327" i="1"/>
  <c r="AJ327" i="1"/>
  <c r="AE327" i="1"/>
  <c r="X327" i="1"/>
  <c r="W327" i="1"/>
  <c r="U327" i="1"/>
  <c r="V327" i="1" s="1"/>
  <c r="Z327" i="1" s="1"/>
  <c r="Y327" i="1" s="1"/>
  <c r="O327" i="1"/>
  <c r="AD327" i="1" s="1"/>
  <c r="AN326" i="1"/>
  <c r="AK326" i="1"/>
  <c r="AJ326" i="1"/>
  <c r="AE326" i="1"/>
  <c r="X326" i="1"/>
  <c r="W326" i="1"/>
  <c r="U326" i="1"/>
  <c r="V326" i="1" s="1"/>
  <c r="Z326" i="1" s="1"/>
  <c r="Y326" i="1" s="1"/>
  <c r="O326" i="1"/>
  <c r="AD326" i="1" s="1"/>
  <c r="AN325" i="1"/>
  <c r="AK325" i="1"/>
  <c r="AJ325" i="1"/>
  <c r="AE325" i="1"/>
  <c r="X325" i="1"/>
  <c r="W325" i="1"/>
  <c r="U325" i="1"/>
  <c r="V325" i="1" s="1"/>
  <c r="Z325" i="1" s="1"/>
  <c r="Y325" i="1" s="1"/>
  <c r="O325" i="1"/>
  <c r="AD325" i="1" s="1"/>
  <c r="AN324" i="1"/>
  <c r="AK324" i="1"/>
  <c r="AJ324" i="1"/>
  <c r="AE324" i="1"/>
  <c r="X324" i="1"/>
  <c r="W324" i="1"/>
  <c r="U324" i="1"/>
  <c r="V324" i="1" s="1"/>
  <c r="Z324" i="1" s="1"/>
  <c r="Y324" i="1" s="1"/>
  <c r="O324" i="1"/>
  <c r="AD324" i="1" s="1"/>
  <c r="AN323" i="1"/>
  <c r="AK323" i="1"/>
  <c r="AJ323" i="1"/>
  <c r="AE323" i="1"/>
  <c r="X323" i="1"/>
  <c r="W323" i="1"/>
  <c r="U323" i="1"/>
  <c r="V323" i="1" s="1"/>
  <c r="Z323" i="1" s="1"/>
  <c r="Y323" i="1" s="1"/>
  <c r="O323" i="1"/>
  <c r="AD323" i="1" s="1"/>
  <c r="AN322" i="1"/>
  <c r="AK322" i="1"/>
  <c r="AJ322" i="1"/>
  <c r="AE322" i="1"/>
  <c r="X322" i="1"/>
  <c r="W322" i="1"/>
  <c r="U322" i="1"/>
  <c r="V322" i="1" s="1"/>
  <c r="Z322" i="1" s="1"/>
  <c r="Y322" i="1" s="1"/>
  <c r="O322" i="1"/>
  <c r="AD322" i="1" s="1"/>
  <c r="AN321" i="1"/>
  <c r="AK321" i="1"/>
  <c r="AJ321" i="1"/>
  <c r="AE321" i="1"/>
  <c r="X321" i="1"/>
  <c r="W321" i="1"/>
  <c r="U321" i="1"/>
  <c r="V321" i="1" s="1"/>
  <c r="Z321" i="1" s="1"/>
  <c r="Y321" i="1" s="1"/>
  <c r="O321" i="1"/>
  <c r="AD321" i="1" s="1"/>
  <c r="AN320" i="1"/>
  <c r="AK320" i="1"/>
  <c r="AJ320" i="1"/>
  <c r="AE320" i="1"/>
  <c r="X320" i="1"/>
  <c r="W320" i="1"/>
  <c r="U320" i="1"/>
  <c r="V320" i="1" s="1"/>
  <c r="Z320" i="1" s="1"/>
  <c r="Y320" i="1" s="1"/>
  <c r="O320" i="1"/>
  <c r="AD320" i="1" s="1"/>
  <c r="AN319" i="1"/>
  <c r="AK319" i="1"/>
  <c r="AJ319" i="1"/>
  <c r="AE319" i="1"/>
  <c r="X319" i="1"/>
  <c r="W319" i="1"/>
  <c r="U319" i="1"/>
  <c r="V319" i="1" s="1"/>
  <c r="Z319" i="1" s="1"/>
  <c r="Y319" i="1" s="1"/>
  <c r="O319" i="1"/>
  <c r="AD319" i="1" s="1"/>
  <c r="AN318" i="1"/>
  <c r="AK318" i="1"/>
  <c r="AJ318" i="1"/>
  <c r="AE318" i="1"/>
  <c r="X318" i="1"/>
  <c r="W318" i="1"/>
  <c r="U318" i="1"/>
  <c r="V318" i="1" s="1"/>
  <c r="Z318" i="1" s="1"/>
  <c r="Y318" i="1" s="1"/>
  <c r="O318" i="1"/>
  <c r="AD318" i="1" s="1"/>
  <c r="AN317" i="1"/>
  <c r="AK317" i="1"/>
  <c r="AJ317" i="1"/>
  <c r="AE317" i="1"/>
  <c r="X317" i="1"/>
  <c r="W317" i="1"/>
  <c r="U317" i="1"/>
  <c r="V317" i="1" s="1"/>
  <c r="Z317" i="1" s="1"/>
  <c r="Y317" i="1" s="1"/>
  <c r="O317" i="1"/>
  <c r="AD317" i="1" s="1"/>
  <c r="AN316" i="1"/>
  <c r="AK316" i="1"/>
  <c r="AJ316" i="1"/>
  <c r="AE316" i="1"/>
  <c r="X316" i="1"/>
  <c r="W316" i="1"/>
  <c r="U316" i="1"/>
  <c r="V316" i="1" s="1"/>
  <c r="Z316" i="1" s="1"/>
  <c r="Y316" i="1" s="1"/>
  <c r="O316" i="1"/>
  <c r="AD316" i="1" s="1"/>
  <c r="AN315" i="1"/>
  <c r="AK315" i="1"/>
  <c r="AJ315" i="1"/>
  <c r="AE315" i="1"/>
  <c r="X315" i="1"/>
  <c r="W315" i="1"/>
  <c r="U315" i="1"/>
  <c r="V315" i="1" s="1"/>
  <c r="Z315" i="1" s="1"/>
  <c r="Y315" i="1" s="1"/>
  <c r="O315" i="1"/>
  <c r="AD315" i="1" s="1"/>
  <c r="AN314" i="1"/>
  <c r="AK314" i="1"/>
  <c r="AJ314" i="1"/>
  <c r="AE314" i="1"/>
  <c r="X314" i="1"/>
  <c r="W314" i="1"/>
  <c r="U314" i="1"/>
  <c r="V314" i="1" s="1"/>
  <c r="Z314" i="1" s="1"/>
  <c r="Y314" i="1" s="1"/>
  <c r="O314" i="1"/>
  <c r="AD314" i="1" s="1"/>
  <c r="AN313" i="1"/>
  <c r="AK313" i="1"/>
  <c r="AJ313" i="1"/>
  <c r="AE313" i="1"/>
  <c r="X313" i="1"/>
  <c r="W313" i="1"/>
  <c r="U313" i="1"/>
  <c r="V313" i="1" s="1"/>
  <c r="Z313" i="1" s="1"/>
  <c r="Y313" i="1" s="1"/>
  <c r="O313" i="1"/>
  <c r="AD313" i="1" s="1"/>
  <c r="AN312" i="1"/>
  <c r="AK312" i="1"/>
  <c r="AJ312" i="1"/>
  <c r="AE312" i="1"/>
  <c r="X312" i="1"/>
  <c r="W312" i="1"/>
  <c r="U312" i="1"/>
  <c r="V312" i="1" s="1"/>
  <c r="Z312" i="1" s="1"/>
  <c r="Y312" i="1" s="1"/>
  <c r="O312" i="1"/>
  <c r="AD312" i="1" s="1"/>
  <c r="AN311" i="1"/>
  <c r="AK311" i="1"/>
  <c r="AJ311" i="1"/>
  <c r="AE311" i="1"/>
  <c r="X311" i="1"/>
  <c r="W311" i="1"/>
  <c r="U311" i="1"/>
  <c r="V311" i="1" s="1"/>
  <c r="Z311" i="1" s="1"/>
  <c r="Y311" i="1" s="1"/>
  <c r="O311" i="1"/>
  <c r="AD311" i="1" s="1"/>
  <c r="AN310" i="1"/>
  <c r="AK310" i="1"/>
  <c r="AJ310" i="1"/>
  <c r="AE310" i="1"/>
  <c r="X310" i="1"/>
  <c r="W310" i="1"/>
  <c r="U310" i="1"/>
  <c r="V310" i="1" s="1"/>
  <c r="Z310" i="1" s="1"/>
  <c r="Y310" i="1" s="1"/>
  <c r="O310" i="1"/>
  <c r="AD310" i="1" s="1"/>
  <c r="AN309" i="1"/>
  <c r="AK309" i="1"/>
  <c r="AJ309" i="1"/>
  <c r="AE309" i="1"/>
  <c r="X309" i="1"/>
  <c r="W309" i="1"/>
  <c r="U309" i="1"/>
  <c r="V309" i="1" s="1"/>
  <c r="Z309" i="1" s="1"/>
  <c r="Y309" i="1" s="1"/>
  <c r="O309" i="1"/>
  <c r="AD309" i="1" s="1"/>
  <c r="AN308" i="1"/>
  <c r="AK308" i="1"/>
  <c r="AJ308" i="1"/>
  <c r="AE308" i="1"/>
  <c r="X308" i="1"/>
  <c r="W308" i="1"/>
  <c r="U308" i="1"/>
  <c r="V308" i="1" s="1"/>
  <c r="Z308" i="1" s="1"/>
  <c r="Y308" i="1" s="1"/>
  <c r="O308" i="1"/>
  <c r="AD308" i="1" s="1"/>
  <c r="AN307" i="1"/>
  <c r="AK307" i="1"/>
  <c r="AJ307" i="1"/>
  <c r="AE307" i="1"/>
  <c r="X307" i="1"/>
  <c r="W307" i="1"/>
  <c r="U307" i="1"/>
  <c r="V307" i="1" s="1"/>
  <c r="Z307" i="1" s="1"/>
  <c r="Y307" i="1" s="1"/>
  <c r="O307" i="1"/>
  <c r="AD307" i="1" s="1"/>
  <c r="AN306" i="1"/>
  <c r="AK306" i="1"/>
  <c r="AJ306" i="1"/>
  <c r="AE306" i="1"/>
  <c r="X306" i="1"/>
  <c r="W306" i="1"/>
  <c r="U306" i="1"/>
  <c r="V306" i="1" s="1"/>
  <c r="Z306" i="1" s="1"/>
  <c r="Y306" i="1" s="1"/>
  <c r="O306" i="1"/>
  <c r="AD306" i="1" s="1"/>
  <c r="AN305" i="1"/>
  <c r="AK305" i="1"/>
  <c r="AJ305" i="1"/>
  <c r="AE305" i="1"/>
  <c r="X305" i="1"/>
  <c r="W305" i="1"/>
  <c r="U305" i="1"/>
  <c r="V305" i="1" s="1"/>
  <c r="Z305" i="1" s="1"/>
  <c r="Y305" i="1" s="1"/>
  <c r="O305" i="1"/>
  <c r="AD305" i="1" s="1"/>
  <c r="AN304" i="1"/>
  <c r="AK304" i="1"/>
  <c r="AJ304" i="1"/>
  <c r="AE304" i="1"/>
  <c r="X304" i="1"/>
  <c r="W304" i="1"/>
  <c r="U304" i="1"/>
  <c r="V304" i="1" s="1"/>
  <c r="Z304" i="1" s="1"/>
  <c r="Y304" i="1" s="1"/>
  <c r="O304" i="1"/>
  <c r="AD304" i="1" s="1"/>
  <c r="AN303" i="1"/>
  <c r="AK303" i="1"/>
  <c r="AJ303" i="1"/>
  <c r="AE303" i="1"/>
  <c r="X303" i="1"/>
  <c r="W303" i="1"/>
  <c r="U303" i="1"/>
  <c r="V303" i="1" s="1"/>
  <c r="Z303" i="1" s="1"/>
  <c r="Y303" i="1" s="1"/>
  <c r="O303" i="1"/>
  <c r="AD303" i="1" s="1"/>
  <c r="AN302" i="1"/>
  <c r="AK302" i="1"/>
  <c r="AJ302" i="1"/>
  <c r="AE302" i="1"/>
  <c r="X302" i="1"/>
  <c r="W302" i="1"/>
  <c r="U302" i="1"/>
  <c r="V302" i="1" s="1"/>
  <c r="Z302" i="1" s="1"/>
  <c r="Y302" i="1" s="1"/>
  <c r="O302" i="1"/>
  <c r="AD302" i="1" s="1"/>
  <c r="AN301" i="1"/>
  <c r="AK301" i="1"/>
  <c r="AJ301" i="1"/>
  <c r="AE301" i="1"/>
  <c r="X301" i="1"/>
  <c r="W301" i="1"/>
  <c r="U301" i="1"/>
  <c r="V301" i="1" s="1"/>
  <c r="Z301" i="1" s="1"/>
  <c r="Y301" i="1" s="1"/>
  <c r="O301" i="1"/>
  <c r="AD301" i="1" s="1"/>
  <c r="AN300" i="1"/>
  <c r="AK300" i="1"/>
  <c r="AJ300" i="1"/>
  <c r="AE300" i="1"/>
  <c r="X300" i="1"/>
  <c r="W300" i="1"/>
  <c r="U300" i="1"/>
  <c r="V300" i="1" s="1"/>
  <c r="Z300" i="1" s="1"/>
  <c r="Y300" i="1" s="1"/>
  <c r="O300" i="1"/>
  <c r="AD300" i="1" s="1"/>
  <c r="AN299" i="1"/>
  <c r="AK299" i="1"/>
  <c r="AJ299" i="1"/>
  <c r="AE299" i="1"/>
  <c r="X299" i="1"/>
  <c r="W299" i="1"/>
  <c r="U299" i="1"/>
  <c r="V299" i="1" s="1"/>
  <c r="Z299" i="1" s="1"/>
  <c r="Y299" i="1" s="1"/>
  <c r="O299" i="1"/>
  <c r="AD299" i="1" s="1"/>
  <c r="AN298" i="1"/>
  <c r="AK298" i="1"/>
  <c r="AJ298" i="1"/>
  <c r="AE298" i="1"/>
  <c r="X298" i="1"/>
  <c r="W298" i="1"/>
  <c r="U298" i="1"/>
  <c r="V298" i="1" s="1"/>
  <c r="Z298" i="1" s="1"/>
  <c r="Y298" i="1" s="1"/>
  <c r="O298" i="1"/>
  <c r="AD298" i="1" s="1"/>
  <c r="AN297" i="1"/>
  <c r="AK297" i="1"/>
  <c r="AJ297" i="1"/>
  <c r="AE297" i="1"/>
  <c r="X297" i="1"/>
  <c r="W297" i="1"/>
  <c r="U297" i="1"/>
  <c r="V297" i="1" s="1"/>
  <c r="Z297" i="1" s="1"/>
  <c r="Y297" i="1" s="1"/>
  <c r="O297" i="1"/>
  <c r="AD297" i="1" s="1"/>
  <c r="AN296" i="1"/>
  <c r="AK296" i="1"/>
  <c r="AJ296" i="1"/>
  <c r="AE296" i="1"/>
  <c r="X296" i="1"/>
  <c r="W296" i="1"/>
  <c r="U296" i="1"/>
  <c r="V296" i="1" s="1"/>
  <c r="Z296" i="1" s="1"/>
  <c r="Y296" i="1" s="1"/>
  <c r="O296" i="1"/>
  <c r="AD296" i="1" s="1"/>
  <c r="AN295" i="1"/>
  <c r="AK295" i="1"/>
  <c r="AJ295" i="1"/>
  <c r="AE295" i="1"/>
  <c r="X295" i="1"/>
  <c r="W295" i="1"/>
  <c r="U295" i="1"/>
  <c r="V295" i="1" s="1"/>
  <c r="Z295" i="1" s="1"/>
  <c r="Y295" i="1" s="1"/>
  <c r="O295" i="1"/>
  <c r="AD295" i="1" s="1"/>
  <c r="AN294" i="1"/>
  <c r="AK294" i="1"/>
  <c r="AJ294" i="1"/>
  <c r="AE294" i="1"/>
  <c r="X294" i="1"/>
  <c r="W294" i="1"/>
  <c r="U294" i="1"/>
  <c r="V294" i="1" s="1"/>
  <c r="Z294" i="1" s="1"/>
  <c r="Y294" i="1" s="1"/>
  <c r="O294" i="1"/>
  <c r="AD294" i="1" s="1"/>
  <c r="AN293" i="1"/>
  <c r="AK293" i="1"/>
  <c r="AJ293" i="1"/>
  <c r="AE293" i="1"/>
  <c r="X293" i="1"/>
  <c r="W293" i="1"/>
  <c r="U293" i="1"/>
  <c r="V293" i="1" s="1"/>
  <c r="Z293" i="1" s="1"/>
  <c r="Y293" i="1" s="1"/>
  <c r="O293" i="1"/>
  <c r="AD293" i="1" s="1"/>
  <c r="AN292" i="1"/>
  <c r="AK292" i="1"/>
  <c r="AJ292" i="1"/>
  <c r="AE292" i="1"/>
  <c r="X292" i="1"/>
  <c r="W292" i="1"/>
  <c r="U292" i="1"/>
  <c r="V292" i="1" s="1"/>
  <c r="Z292" i="1" s="1"/>
  <c r="Y292" i="1" s="1"/>
  <c r="O292" i="1"/>
  <c r="AD292" i="1" s="1"/>
  <c r="AN291" i="1"/>
  <c r="AK291" i="1"/>
  <c r="AJ291" i="1"/>
  <c r="AE291" i="1"/>
  <c r="X291" i="1"/>
  <c r="W291" i="1"/>
  <c r="U291" i="1"/>
  <c r="V291" i="1" s="1"/>
  <c r="Z291" i="1" s="1"/>
  <c r="Y291" i="1" s="1"/>
  <c r="O291" i="1"/>
  <c r="AD291" i="1" s="1"/>
  <c r="AN290" i="1"/>
  <c r="AK290" i="1"/>
  <c r="AJ290" i="1"/>
  <c r="AE290" i="1"/>
  <c r="X290" i="1"/>
  <c r="W290" i="1"/>
  <c r="U290" i="1"/>
  <c r="V290" i="1" s="1"/>
  <c r="Z290" i="1" s="1"/>
  <c r="Y290" i="1" s="1"/>
  <c r="O290" i="1"/>
  <c r="AD290" i="1" s="1"/>
  <c r="AN289" i="1"/>
  <c r="AK289" i="1"/>
  <c r="AJ289" i="1"/>
  <c r="AE289" i="1"/>
  <c r="X289" i="1"/>
  <c r="W289" i="1"/>
  <c r="U289" i="1"/>
  <c r="V289" i="1" s="1"/>
  <c r="Z289" i="1" s="1"/>
  <c r="Y289" i="1" s="1"/>
  <c r="O289" i="1"/>
  <c r="AD289" i="1" s="1"/>
  <c r="AN288" i="1"/>
  <c r="AK288" i="1"/>
  <c r="AJ288" i="1"/>
  <c r="AE288" i="1"/>
  <c r="X288" i="1"/>
  <c r="W288" i="1"/>
  <c r="U288" i="1"/>
  <c r="V288" i="1" s="1"/>
  <c r="Z288" i="1" s="1"/>
  <c r="Y288" i="1" s="1"/>
  <c r="O288" i="1"/>
  <c r="AD288" i="1" s="1"/>
  <c r="AN287" i="1"/>
  <c r="AK287" i="1"/>
  <c r="AJ287" i="1"/>
  <c r="AE287" i="1"/>
  <c r="X287" i="1"/>
  <c r="W287" i="1"/>
  <c r="U287" i="1"/>
  <c r="V287" i="1" s="1"/>
  <c r="Z287" i="1" s="1"/>
  <c r="Y287" i="1" s="1"/>
  <c r="O287" i="1"/>
  <c r="AD287" i="1" s="1"/>
  <c r="AN286" i="1"/>
  <c r="AK286" i="1"/>
  <c r="AJ286" i="1"/>
  <c r="AE286" i="1"/>
  <c r="X286" i="1"/>
  <c r="W286" i="1"/>
  <c r="U286" i="1"/>
  <c r="V286" i="1" s="1"/>
  <c r="Z286" i="1" s="1"/>
  <c r="Y286" i="1" s="1"/>
  <c r="O286" i="1"/>
  <c r="AD286" i="1" s="1"/>
  <c r="AN285" i="1"/>
  <c r="AK285" i="1"/>
  <c r="AJ285" i="1"/>
  <c r="AE285" i="1"/>
  <c r="X285" i="1"/>
  <c r="W285" i="1"/>
  <c r="U285" i="1"/>
  <c r="V285" i="1" s="1"/>
  <c r="Z285" i="1" s="1"/>
  <c r="Y285" i="1" s="1"/>
  <c r="O285" i="1"/>
  <c r="AD285" i="1" s="1"/>
  <c r="AN284" i="1"/>
  <c r="AK284" i="1"/>
  <c r="AJ284" i="1"/>
  <c r="AE284" i="1"/>
  <c r="X284" i="1"/>
  <c r="W284" i="1"/>
  <c r="U284" i="1"/>
  <c r="V284" i="1" s="1"/>
  <c r="Z284" i="1" s="1"/>
  <c r="Y284" i="1" s="1"/>
  <c r="O284" i="1"/>
  <c r="AD284" i="1" s="1"/>
  <c r="AN283" i="1"/>
  <c r="AK283" i="1"/>
  <c r="AJ283" i="1"/>
  <c r="AE283" i="1"/>
  <c r="X283" i="1"/>
  <c r="W283" i="1"/>
  <c r="U283" i="1"/>
  <c r="V283" i="1" s="1"/>
  <c r="Z283" i="1" s="1"/>
  <c r="Y283" i="1" s="1"/>
  <c r="O283" i="1"/>
  <c r="AD283" i="1" s="1"/>
  <c r="AN282" i="1"/>
  <c r="AK282" i="1"/>
  <c r="AJ282" i="1"/>
  <c r="AE282" i="1"/>
  <c r="X282" i="1"/>
  <c r="W282" i="1"/>
  <c r="U282" i="1"/>
  <c r="V282" i="1" s="1"/>
  <c r="Z282" i="1" s="1"/>
  <c r="Y282" i="1" s="1"/>
  <c r="O282" i="1"/>
  <c r="AD282" i="1" s="1"/>
  <c r="AN281" i="1"/>
  <c r="AK281" i="1"/>
  <c r="AJ281" i="1"/>
  <c r="AE281" i="1"/>
  <c r="X281" i="1"/>
  <c r="W281" i="1"/>
  <c r="U281" i="1"/>
  <c r="V281" i="1" s="1"/>
  <c r="Z281" i="1" s="1"/>
  <c r="Y281" i="1" s="1"/>
  <c r="O281" i="1"/>
  <c r="AD281" i="1" s="1"/>
  <c r="AN280" i="1"/>
  <c r="AK280" i="1"/>
  <c r="AJ280" i="1"/>
  <c r="AE280" i="1"/>
  <c r="X280" i="1"/>
  <c r="W280" i="1"/>
  <c r="U280" i="1"/>
  <c r="V280" i="1" s="1"/>
  <c r="Z280" i="1" s="1"/>
  <c r="Y280" i="1" s="1"/>
  <c r="O280" i="1"/>
  <c r="AD280" i="1" s="1"/>
  <c r="AN279" i="1"/>
  <c r="AK279" i="1"/>
  <c r="AJ279" i="1"/>
  <c r="AE279" i="1"/>
  <c r="X279" i="1"/>
  <c r="W279" i="1"/>
  <c r="U279" i="1"/>
  <c r="V279" i="1" s="1"/>
  <c r="Z279" i="1" s="1"/>
  <c r="Y279" i="1" s="1"/>
  <c r="O279" i="1"/>
  <c r="AD279" i="1" s="1"/>
  <c r="AN278" i="1"/>
  <c r="AK278" i="1"/>
  <c r="AJ278" i="1"/>
  <c r="AE278" i="1"/>
  <c r="X278" i="1"/>
  <c r="W278" i="1"/>
  <c r="U278" i="1"/>
  <c r="V278" i="1" s="1"/>
  <c r="Z278" i="1" s="1"/>
  <c r="Y278" i="1" s="1"/>
  <c r="O278" i="1"/>
  <c r="AD278" i="1" s="1"/>
  <c r="AN277" i="1"/>
  <c r="AK277" i="1"/>
  <c r="AJ277" i="1"/>
  <c r="AE277" i="1"/>
  <c r="X277" i="1"/>
  <c r="W277" i="1"/>
  <c r="U277" i="1"/>
  <c r="V277" i="1" s="1"/>
  <c r="Z277" i="1" s="1"/>
  <c r="Y277" i="1" s="1"/>
  <c r="O277" i="1"/>
  <c r="AD277" i="1" s="1"/>
  <c r="AN276" i="1"/>
  <c r="AK276" i="1"/>
  <c r="AJ276" i="1"/>
  <c r="AE276" i="1"/>
  <c r="X276" i="1"/>
  <c r="W276" i="1"/>
  <c r="U276" i="1"/>
  <c r="V276" i="1" s="1"/>
  <c r="Z276" i="1" s="1"/>
  <c r="Y276" i="1" s="1"/>
  <c r="O276" i="1"/>
  <c r="AD276" i="1" s="1"/>
  <c r="AN275" i="1"/>
  <c r="AK275" i="1"/>
  <c r="AJ275" i="1"/>
  <c r="AE275" i="1"/>
  <c r="X275" i="1"/>
  <c r="W275" i="1"/>
  <c r="U275" i="1"/>
  <c r="V275" i="1" s="1"/>
  <c r="Z275" i="1" s="1"/>
  <c r="Y275" i="1" s="1"/>
  <c r="O275" i="1"/>
  <c r="AD275" i="1" s="1"/>
  <c r="AN274" i="1"/>
  <c r="AK274" i="1"/>
  <c r="AJ274" i="1"/>
  <c r="AE274" i="1"/>
  <c r="X274" i="1"/>
  <c r="W274" i="1"/>
  <c r="U274" i="1"/>
  <c r="V274" i="1" s="1"/>
  <c r="Z274" i="1" s="1"/>
  <c r="Y274" i="1" s="1"/>
  <c r="O274" i="1"/>
  <c r="AD274" i="1" s="1"/>
  <c r="AN273" i="1"/>
  <c r="AK273" i="1"/>
  <c r="AJ273" i="1"/>
  <c r="AE273" i="1"/>
  <c r="X273" i="1"/>
  <c r="W273" i="1"/>
  <c r="U273" i="1"/>
  <c r="V273" i="1" s="1"/>
  <c r="Z273" i="1" s="1"/>
  <c r="Y273" i="1" s="1"/>
  <c r="O273" i="1"/>
  <c r="AD273" i="1" s="1"/>
  <c r="AN272" i="1"/>
  <c r="AK272" i="1"/>
  <c r="AJ272" i="1"/>
  <c r="AE272" i="1"/>
  <c r="X272" i="1"/>
  <c r="W272" i="1"/>
  <c r="U272" i="1"/>
  <c r="V272" i="1" s="1"/>
  <c r="Z272" i="1" s="1"/>
  <c r="Y272" i="1" s="1"/>
  <c r="O272" i="1"/>
  <c r="AD272" i="1" s="1"/>
  <c r="AN271" i="1"/>
  <c r="AK271" i="1"/>
  <c r="AJ271" i="1"/>
  <c r="AE271" i="1"/>
  <c r="X271" i="1"/>
  <c r="W271" i="1"/>
  <c r="U271" i="1"/>
  <c r="V271" i="1" s="1"/>
  <c r="Z271" i="1" s="1"/>
  <c r="Y271" i="1" s="1"/>
  <c r="O271" i="1"/>
  <c r="AD271" i="1" s="1"/>
  <c r="AN270" i="1"/>
  <c r="AK270" i="1"/>
  <c r="AJ270" i="1"/>
  <c r="AE270" i="1"/>
  <c r="X270" i="1"/>
  <c r="W270" i="1"/>
  <c r="U270" i="1"/>
  <c r="V270" i="1" s="1"/>
  <c r="Z270" i="1" s="1"/>
  <c r="Y270" i="1" s="1"/>
  <c r="O270" i="1"/>
  <c r="AD270" i="1" s="1"/>
  <c r="AN269" i="1"/>
  <c r="AK269" i="1"/>
  <c r="AJ269" i="1"/>
  <c r="AE269" i="1"/>
  <c r="X269" i="1"/>
  <c r="W269" i="1"/>
  <c r="U269" i="1"/>
  <c r="V269" i="1" s="1"/>
  <c r="Z269" i="1" s="1"/>
  <c r="Y269" i="1" s="1"/>
  <c r="O269" i="1"/>
  <c r="AD269" i="1" s="1"/>
  <c r="AN268" i="1"/>
  <c r="AK268" i="1"/>
  <c r="AJ268" i="1"/>
  <c r="AE268" i="1"/>
  <c r="X268" i="1"/>
  <c r="W268" i="1"/>
  <c r="U268" i="1"/>
  <c r="V268" i="1" s="1"/>
  <c r="Z268" i="1" s="1"/>
  <c r="Y268" i="1" s="1"/>
  <c r="O268" i="1"/>
  <c r="AD268" i="1" s="1"/>
  <c r="AN267" i="1"/>
  <c r="AK267" i="1"/>
  <c r="AJ267" i="1"/>
  <c r="AE267" i="1"/>
  <c r="X267" i="1"/>
  <c r="W267" i="1"/>
  <c r="U267" i="1"/>
  <c r="V267" i="1" s="1"/>
  <c r="Z267" i="1" s="1"/>
  <c r="Y267" i="1" s="1"/>
  <c r="O267" i="1"/>
  <c r="AD267" i="1" s="1"/>
  <c r="AN266" i="1"/>
  <c r="AK266" i="1"/>
  <c r="AJ266" i="1"/>
  <c r="AE266" i="1"/>
  <c r="X266" i="1"/>
  <c r="W266" i="1"/>
  <c r="U266" i="1"/>
  <c r="V266" i="1" s="1"/>
  <c r="Z266" i="1" s="1"/>
  <c r="Y266" i="1" s="1"/>
  <c r="O266" i="1"/>
  <c r="AD266" i="1" s="1"/>
  <c r="AN265" i="1"/>
  <c r="AK265" i="1"/>
  <c r="AJ265" i="1"/>
  <c r="AE265" i="1"/>
  <c r="X265" i="1"/>
  <c r="W265" i="1"/>
  <c r="U265" i="1"/>
  <c r="V265" i="1" s="1"/>
  <c r="Z265" i="1" s="1"/>
  <c r="Y265" i="1" s="1"/>
  <c r="O265" i="1"/>
  <c r="AD265" i="1" s="1"/>
  <c r="AN264" i="1"/>
  <c r="AK264" i="1"/>
  <c r="AJ264" i="1"/>
  <c r="AE264" i="1"/>
  <c r="X264" i="1"/>
  <c r="W264" i="1"/>
  <c r="U264" i="1"/>
  <c r="V264" i="1" s="1"/>
  <c r="Z264" i="1" s="1"/>
  <c r="AB264" i="1" s="1"/>
  <c r="AF264" i="1" s="1"/>
  <c r="AU264" i="1" s="1"/>
  <c r="O264" i="1"/>
  <c r="AD264" i="1" s="1"/>
  <c r="AN263" i="1"/>
  <c r="AK263" i="1"/>
  <c r="AJ263" i="1"/>
  <c r="AE263" i="1"/>
  <c r="X263" i="1"/>
  <c r="W263" i="1"/>
  <c r="U263" i="1"/>
  <c r="V263" i="1" s="1"/>
  <c r="Z263" i="1" s="1"/>
  <c r="AB263" i="1" s="1"/>
  <c r="AF263" i="1" s="1"/>
  <c r="AU263" i="1" s="1"/>
  <c r="O263" i="1"/>
  <c r="AD263" i="1" s="1"/>
  <c r="AN262" i="1"/>
  <c r="AK262" i="1"/>
  <c r="AJ262" i="1"/>
  <c r="AE262" i="1"/>
  <c r="X262" i="1"/>
  <c r="W262" i="1"/>
  <c r="U262" i="1"/>
  <c r="V262" i="1" s="1"/>
  <c r="Z262" i="1" s="1"/>
  <c r="AB262" i="1" s="1"/>
  <c r="AF262" i="1" s="1"/>
  <c r="AU262" i="1" s="1"/>
  <c r="O262" i="1"/>
  <c r="AD262" i="1" s="1"/>
  <c r="AN261" i="1"/>
  <c r="AK261" i="1"/>
  <c r="AJ261" i="1"/>
  <c r="AE261" i="1"/>
  <c r="X261" i="1"/>
  <c r="W261" i="1"/>
  <c r="U261" i="1"/>
  <c r="V261" i="1" s="1"/>
  <c r="Z261" i="1" s="1"/>
  <c r="AB261" i="1" s="1"/>
  <c r="AF261" i="1" s="1"/>
  <c r="AU261" i="1" s="1"/>
  <c r="O261" i="1"/>
  <c r="AD261" i="1" s="1"/>
  <c r="AN260" i="1"/>
  <c r="AK260" i="1"/>
  <c r="AJ260" i="1"/>
  <c r="AE260" i="1"/>
  <c r="X260" i="1"/>
  <c r="W260" i="1"/>
  <c r="U260" i="1"/>
  <c r="V260" i="1" s="1"/>
  <c r="Z260" i="1" s="1"/>
  <c r="Y260" i="1" s="1"/>
  <c r="O260" i="1"/>
  <c r="AD260" i="1" s="1"/>
  <c r="AN259" i="1"/>
  <c r="AK259" i="1"/>
  <c r="AJ259" i="1"/>
  <c r="AE259" i="1"/>
  <c r="X259" i="1"/>
  <c r="W259" i="1"/>
  <c r="U259" i="1"/>
  <c r="V259" i="1" s="1"/>
  <c r="Z259" i="1" s="1"/>
  <c r="Y259" i="1" s="1"/>
  <c r="O259" i="1"/>
  <c r="AD259" i="1" s="1"/>
  <c r="AN258" i="1"/>
  <c r="AK258" i="1"/>
  <c r="AJ258" i="1"/>
  <c r="AE258" i="1"/>
  <c r="X258" i="1"/>
  <c r="W258" i="1"/>
  <c r="U258" i="1"/>
  <c r="V258" i="1" s="1"/>
  <c r="Z258" i="1" s="1"/>
  <c r="Y258" i="1" s="1"/>
  <c r="O258" i="1"/>
  <c r="AD258" i="1" s="1"/>
  <c r="AN257" i="1"/>
  <c r="AK257" i="1"/>
  <c r="AJ257" i="1"/>
  <c r="AE257" i="1"/>
  <c r="X257" i="1"/>
  <c r="W257" i="1"/>
  <c r="U257" i="1"/>
  <c r="V257" i="1" s="1"/>
  <c r="Z257" i="1" s="1"/>
  <c r="AB257" i="1" s="1"/>
  <c r="AF257" i="1" s="1"/>
  <c r="AU257" i="1" s="1"/>
  <c r="O257" i="1"/>
  <c r="AD257" i="1" s="1"/>
  <c r="AN256" i="1"/>
  <c r="AK256" i="1"/>
  <c r="AJ256" i="1"/>
  <c r="AE256" i="1"/>
  <c r="X256" i="1"/>
  <c r="W256" i="1"/>
  <c r="U256" i="1"/>
  <c r="V256" i="1" s="1"/>
  <c r="Z256" i="1" s="1"/>
  <c r="AB256" i="1" s="1"/>
  <c r="AF256" i="1" s="1"/>
  <c r="AU256" i="1" s="1"/>
  <c r="O256" i="1"/>
  <c r="AD256" i="1" s="1"/>
  <c r="AN255" i="1"/>
  <c r="AK255" i="1"/>
  <c r="AJ255" i="1"/>
  <c r="AE255" i="1"/>
  <c r="X255" i="1"/>
  <c r="W255" i="1"/>
  <c r="U255" i="1"/>
  <c r="V255" i="1" s="1"/>
  <c r="Z255" i="1" s="1"/>
  <c r="Y255" i="1" s="1"/>
  <c r="O255" i="1"/>
  <c r="AD255" i="1" s="1"/>
  <c r="AN254" i="1"/>
  <c r="AK254" i="1"/>
  <c r="AJ254" i="1"/>
  <c r="AE254" i="1"/>
  <c r="X254" i="1"/>
  <c r="W254" i="1"/>
  <c r="U254" i="1"/>
  <c r="V254" i="1" s="1"/>
  <c r="Z254" i="1" s="1"/>
  <c r="AB254" i="1" s="1"/>
  <c r="AF254" i="1" s="1"/>
  <c r="AU254" i="1" s="1"/>
  <c r="O254" i="1"/>
  <c r="AD254" i="1" s="1"/>
  <c r="AN253" i="1"/>
  <c r="AK253" i="1"/>
  <c r="AJ253" i="1"/>
  <c r="AE253" i="1"/>
  <c r="X253" i="1"/>
  <c r="W253" i="1"/>
  <c r="U253" i="1"/>
  <c r="V253" i="1" s="1"/>
  <c r="Z253" i="1" s="1"/>
  <c r="AB253" i="1" s="1"/>
  <c r="AF253" i="1" s="1"/>
  <c r="AU253" i="1" s="1"/>
  <c r="O253" i="1"/>
  <c r="AD253" i="1" s="1"/>
  <c r="AN252" i="1"/>
  <c r="AK252" i="1"/>
  <c r="AJ252" i="1"/>
  <c r="AE252" i="1"/>
  <c r="X252" i="1"/>
  <c r="W252" i="1"/>
  <c r="U252" i="1"/>
  <c r="V252" i="1" s="1"/>
  <c r="Z252" i="1" s="1"/>
  <c r="AB252" i="1" s="1"/>
  <c r="AF252" i="1" s="1"/>
  <c r="AU252" i="1" s="1"/>
  <c r="O252" i="1"/>
  <c r="AD252" i="1" s="1"/>
  <c r="AN251" i="1"/>
  <c r="AK251" i="1"/>
  <c r="AJ251" i="1"/>
  <c r="AE251" i="1"/>
  <c r="X251" i="1"/>
  <c r="W251" i="1"/>
  <c r="U251" i="1"/>
  <c r="V251" i="1" s="1"/>
  <c r="Z251" i="1" s="1"/>
  <c r="AB251" i="1" s="1"/>
  <c r="AF251" i="1" s="1"/>
  <c r="AU251" i="1" s="1"/>
  <c r="O251" i="1"/>
  <c r="AD251" i="1" s="1"/>
  <c r="AN250" i="1"/>
  <c r="AK250" i="1"/>
  <c r="AJ250" i="1"/>
  <c r="AE250" i="1"/>
  <c r="X250" i="1"/>
  <c r="W250" i="1"/>
  <c r="U250" i="1"/>
  <c r="V250" i="1" s="1"/>
  <c r="Z250" i="1" s="1"/>
  <c r="AB250" i="1" s="1"/>
  <c r="AF250" i="1" s="1"/>
  <c r="AU250" i="1" s="1"/>
  <c r="O250" i="1"/>
  <c r="AD250" i="1" s="1"/>
  <c r="AN249" i="1"/>
  <c r="AK249" i="1"/>
  <c r="AJ249" i="1"/>
  <c r="AE249" i="1"/>
  <c r="X249" i="1"/>
  <c r="W249" i="1"/>
  <c r="U249" i="1"/>
  <c r="V249" i="1" s="1"/>
  <c r="Z249" i="1" s="1"/>
  <c r="AB249" i="1" s="1"/>
  <c r="AF249" i="1" s="1"/>
  <c r="AU249" i="1" s="1"/>
  <c r="O249" i="1"/>
  <c r="AD249" i="1" s="1"/>
  <c r="AN248" i="1"/>
  <c r="AK248" i="1"/>
  <c r="AJ248" i="1"/>
  <c r="AE248" i="1"/>
  <c r="X248" i="1"/>
  <c r="W248" i="1"/>
  <c r="U248" i="1"/>
  <c r="V248" i="1" s="1"/>
  <c r="Z248" i="1" s="1"/>
  <c r="AB248" i="1" s="1"/>
  <c r="AF248" i="1" s="1"/>
  <c r="AU248" i="1" s="1"/>
  <c r="O248" i="1"/>
  <c r="AD248" i="1" s="1"/>
  <c r="AN247" i="1"/>
  <c r="AK247" i="1"/>
  <c r="AJ247" i="1"/>
  <c r="AE247" i="1"/>
  <c r="X247" i="1"/>
  <c r="W247" i="1"/>
  <c r="U247" i="1"/>
  <c r="V247" i="1" s="1"/>
  <c r="Z247" i="1" s="1"/>
  <c r="Y247" i="1" s="1"/>
  <c r="O247" i="1"/>
  <c r="AD247" i="1" s="1"/>
  <c r="AN246" i="1"/>
  <c r="AK246" i="1"/>
  <c r="AJ246" i="1"/>
  <c r="AE246" i="1"/>
  <c r="X246" i="1"/>
  <c r="W246" i="1"/>
  <c r="U246" i="1"/>
  <c r="V246" i="1" s="1"/>
  <c r="Z246" i="1" s="1"/>
  <c r="Y246" i="1" s="1"/>
  <c r="O246" i="1"/>
  <c r="AD246" i="1" s="1"/>
  <c r="AN245" i="1"/>
  <c r="AK245" i="1"/>
  <c r="AJ245" i="1"/>
  <c r="AE245" i="1"/>
  <c r="X245" i="1"/>
  <c r="W245" i="1"/>
  <c r="U245" i="1"/>
  <c r="V245" i="1" s="1"/>
  <c r="Z245" i="1" s="1"/>
  <c r="Y245" i="1" s="1"/>
  <c r="O245" i="1"/>
  <c r="AD245" i="1" s="1"/>
  <c r="AN244" i="1"/>
  <c r="AK244" i="1"/>
  <c r="AJ244" i="1"/>
  <c r="AE244" i="1"/>
  <c r="X244" i="1"/>
  <c r="W244" i="1"/>
  <c r="U244" i="1"/>
  <c r="V244" i="1" s="1"/>
  <c r="Z244" i="1" s="1"/>
  <c r="Y244" i="1" s="1"/>
  <c r="O244" i="1"/>
  <c r="AD244" i="1" s="1"/>
  <c r="AN243" i="1"/>
  <c r="AK243" i="1"/>
  <c r="AJ243" i="1"/>
  <c r="AE243" i="1"/>
  <c r="X243" i="1"/>
  <c r="W243" i="1"/>
  <c r="U243" i="1"/>
  <c r="V243" i="1" s="1"/>
  <c r="Z243" i="1" s="1"/>
  <c r="Y243" i="1" s="1"/>
  <c r="O243" i="1"/>
  <c r="AD243" i="1" s="1"/>
  <c r="AN242" i="1"/>
  <c r="AK242" i="1"/>
  <c r="AJ242" i="1"/>
  <c r="AE242" i="1"/>
  <c r="X242" i="1"/>
  <c r="W242" i="1"/>
  <c r="U242" i="1"/>
  <c r="V242" i="1" s="1"/>
  <c r="Z242" i="1" s="1"/>
  <c r="Y242" i="1" s="1"/>
  <c r="O242" i="1"/>
  <c r="AD242" i="1" s="1"/>
  <c r="AN241" i="1"/>
  <c r="AK241" i="1"/>
  <c r="AJ241" i="1"/>
  <c r="AE241" i="1"/>
  <c r="X241" i="1"/>
  <c r="W241" i="1"/>
  <c r="U241" i="1"/>
  <c r="V241" i="1" s="1"/>
  <c r="Z241" i="1" s="1"/>
  <c r="Y241" i="1" s="1"/>
  <c r="O241" i="1"/>
  <c r="AD241" i="1" s="1"/>
  <c r="AN240" i="1"/>
  <c r="AK240" i="1"/>
  <c r="AJ240" i="1"/>
  <c r="AE240" i="1"/>
  <c r="X240" i="1"/>
  <c r="W240" i="1"/>
  <c r="U240" i="1"/>
  <c r="V240" i="1" s="1"/>
  <c r="Z240" i="1" s="1"/>
  <c r="Y240" i="1" s="1"/>
  <c r="O240" i="1"/>
  <c r="AD240" i="1" s="1"/>
  <c r="AN239" i="1"/>
  <c r="AK239" i="1"/>
  <c r="AJ239" i="1"/>
  <c r="AE239" i="1"/>
  <c r="X239" i="1"/>
  <c r="W239" i="1"/>
  <c r="U239" i="1"/>
  <c r="V239" i="1" s="1"/>
  <c r="Z239" i="1" s="1"/>
  <c r="Y239" i="1" s="1"/>
  <c r="O239" i="1"/>
  <c r="AD239" i="1" s="1"/>
  <c r="AN238" i="1"/>
  <c r="AK238" i="1"/>
  <c r="AJ238" i="1"/>
  <c r="AE238" i="1"/>
  <c r="X238" i="1"/>
  <c r="W238" i="1"/>
  <c r="U238" i="1"/>
  <c r="V238" i="1" s="1"/>
  <c r="Z238" i="1" s="1"/>
  <c r="Y238" i="1" s="1"/>
  <c r="O238" i="1"/>
  <c r="AD238" i="1" s="1"/>
  <c r="AN237" i="1"/>
  <c r="AK237" i="1"/>
  <c r="AJ237" i="1"/>
  <c r="AE237" i="1"/>
  <c r="X237" i="1"/>
  <c r="W237" i="1"/>
  <c r="U237" i="1"/>
  <c r="V237" i="1" s="1"/>
  <c r="Z237" i="1" s="1"/>
  <c r="Y237" i="1" s="1"/>
  <c r="O237" i="1"/>
  <c r="AD237" i="1" s="1"/>
  <c r="AN236" i="1"/>
  <c r="AK236" i="1"/>
  <c r="AJ236" i="1"/>
  <c r="AE236" i="1"/>
  <c r="X236" i="1"/>
  <c r="W236" i="1"/>
  <c r="U236" i="1"/>
  <c r="V236" i="1" s="1"/>
  <c r="Z236" i="1" s="1"/>
  <c r="Y236" i="1" s="1"/>
  <c r="O236" i="1"/>
  <c r="AD236" i="1" s="1"/>
  <c r="AN235" i="1"/>
  <c r="AK235" i="1"/>
  <c r="AJ235" i="1"/>
  <c r="AE235" i="1"/>
  <c r="X235" i="1"/>
  <c r="W235" i="1"/>
  <c r="U235" i="1"/>
  <c r="V235" i="1" s="1"/>
  <c r="Z235" i="1" s="1"/>
  <c r="Y235" i="1" s="1"/>
  <c r="O235" i="1"/>
  <c r="AD235" i="1" s="1"/>
  <c r="AN234" i="1"/>
  <c r="AK234" i="1"/>
  <c r="AJ234" i="1"/>
  <c r="AE234" i="1"/>
  <c r="X234" i="1"/>
  <c r="W234" i="1"/>
  <c r="U234" i="1"/>
  <c r="V234" i="1" s="1"/>
  <c r="Z234" i="1" s="1"/>
  <c r="Y234" i="1" s="1"/>
  <c r="O234" i="1"/>
  <c r="AD234" i="1" s="1"/>
  <c r="AN233" i="1"/>
  <c r="AK233" i="1"/>
  <c r="AJ233" i="1"/>
  <c r="AE233" i="1"/>
  <c r="X233" i="1"/>
  <c r="W233" i="1"/>
  <c r="U233" i="1"/>
  <c r="V233" i="1" s="1"/>
  <c r="Z233" i="1" s="1"/>
  <c r="Y233" i="1" s="1"/>
  <c r="O233" i="1"/>
  <c r="AD233" i="1" s="1"/>
  <c r="AN232" i="1"/>
  <c r="AK232" i="1"/>
  <c r="AJ232" i="1"/>
  <c r="AE232" i="1"/>
  <c r="X232" i="1"/>
  <c r="W232" i="1"/>
  <c r="U232" i="1"/>
  <c r="V232" i="1" s="1"/>
  <c r="Z232" i="1" s="1"/>
  <c r="Y232" i="1" s="1"/>
  <c r="O232" i="1"/>
  <c r="AD232" i="1" s="1"/>
  <c r="AN231" i="1"/>
  <c r="AK231" i="1"/>
  <c r="AJ231" i="1"/>
  <c r="AE231" i="1"/>
  <c r="X231" i="1"/>
  <c r="W231" i="1"/>
  <c r="U231" i="1"/>
  <c r="V231" i="1" s="1"/>
  <c r="Z231" i="1" s="1"/>
  <c r="Y231" i="1" s="1"/>
  <c r="O231" i="1"/>
  <c r="AD231" i="1" s="1"/>
  <c r="AN230" i="1"/>
  <c r="AK230" i="1"/>
  <c r="AJ230" i="1"/>
  <c r="AE230" i="1"/>
  <c r="X230" i="1"/>
  <c r="W230" i="1"/>
  <c r="U230" i="1"/>
  <c r="V230" i="1" s="1"/>
  <c r="Z230" i="1" s="1"/>
  <c r="Y230" i="1" s="1"/>
  <c r="O230" i="1"/>
  <c r="AD230" i="1" s="1"/>
  <c r="AN229" i="1"/>
  <c r="AK229" i="1"/>
  <c r="AJ229" i="1"/>
  <c r="AE229" i="1"/>
  <c r="X229" i="1"/>
  <c r="W229" i="1"/>
  <c r="U229" i="1"/>
  <c r="V229" i="1" s="1"/>
  <c r="Z229" i="1" s="1"/>
  <c r="Y229" i="1" s="1"/>
  <c r="O229" i="1"/>
  <c r="AD229" i="1" s="1"/>
  <c r="AN228" i="1"/>
  <c r="AK228" i="1"/>
  <c r="AJ228" i="1"/>
  <c r="AE228" i="1"/>
  <c r="X228" i="1"/>
  <c r="W228" i="1"/>
  <c r="U228" i="1"/>
  <c r="V228" i="1" s="1"/>
  <c r="Z228" i="1" s="1"/>
  <c r="Y228" i="1" s="1"/>
  <c r="O228" i="1"/>
  <c r="AD228" i="1" s="1"/>
  <c r="AN227" i="1"/>
  <c r="AK227" i="1"/>
  <c r="AJ227" i="1"/>
  <c r="AE227" i="1"/>
  <c r="X227" i="1"/>
  <c r="W227" i="1"/>
  <c r="U227" i="1"/>
  <c r="V227" i="1" s="1"/>
  <c r="Z227" i="1" s="1"/>
  <c r="Y227" i="1" s="1"/>
  <c r="O227" i="1"/>
  <c r="AD227" i="1" s="1"/>
  <c r="AN226" i="1"/>
  <c r="AK226" i="1"/>
  <c r="AJ226" i="1"/>
  <c r="AE226" i="1"/>
  <c r="X226" i="1"/>
  <c r="W226" i="1"/>
  <c r="U226" i="1"/>
  <c r="V226" i="1" s="1"/>
  <c r="Z226" i="1" s="1"/>
  <c r="Y226" i="1" s="1"/>
  <c r="O226" i="1"/>
  <c r="AD226" i="1" s="1"/>
  <c r="AN225" i="1"/>
  <c r="AK225" i="1"/>
  <c r="AJ225" i="1"/>
  <c r="AE225" i="1"/>
  <c r="X225" i="1"/>
  <c r="W225" i="1"/>
  <c r="U225" i="1"/>
  <c r="V225" i="1" s="1"/>
  <c r="Z225" i="1" s="1"/>
  <c r="Y225" i="1" s="1"/>
  <c r="O225" i="1"/>
  <c r="AD225" i="1" s="1"/>
  <c r="AN224" i="1"/>
  <c r="AK224" i="1"/>
  <c r="AJ224" i="1"/>
  <c r="AE224" i="1"/>
  <c r="X224" i="1"/>
  <c r="W224" i="1"/>
  <c r="U224" i="1"/>
  <c r="V224" i="1" s="1"/>
  <c r="Z224" i="1" s="1"/>
  <c r="Y224" i="1" s="1"/>
  <c r="O224" i="1"/>
  <c r="AD224" i="1" s="1"/>
  <c r="AN223" i="1"/>
  <c r="AK223" i="1"/>
  <c r="AJ223" i="1"/>
  <c r="AE223" i="1"/>
  <c r="X223" i="1"/>
  <c r="W223" i="1"/>
  <c r="U223" i="1"/>
  <c r="V223" i="1" s="1"/>
  <c r="Z223" i="1" s="1"/>
  <c r="O223" i="1"/>
  <c r="AD223" i="1" s="1"/>
  <c r="AN222" i="1"/>
  <c r="AK222" i="1"/>
  <c r="AJ222" i="1"/>
  <c r="AE222" i="1"/>
  <c r="X222" i="1"/>
  <c r="W222" i="1"/>
  <c r="U222" i="1"/>
  <c r="V222" i="1" s="1"/>
  <c r="Z222" i="1" s="1"/>
  <c r="Y222" i="1" s="1"/>
  <c r="O222" i="1"/>
  <c r="AD222" i="1" s="1"/>
  <c r="AN221" i="1"/>
  <c r="AK221" i="1"/>
  <c r="AJ221" i="1"/>
  <c r="AE221" i="1"/>
  <c r="X221" i="1"/>
  <c r="W221" i="1"/>
  <c r="U221" i="1"/>
  <c r="V221" i="1" s="1"/>
  <c r="Z221" i="1" s="1"/>
  <c r="O221" i="1"/>
  <c r="AD221" i="1" s="1"/>
  <c r="AN220" i="1"/>
  <c r="AK220" i="1"/>
  <c r="AJ220" i="1"/>
  <c r="AE220" i="1"/>
  <c r="X220" i="1"/>
  <c r="W220" i="1"/>
  <c r="U220" i="1"/>
  <c r="V220" i="1" s="1"/>
  <c r="Z220" i="1" s="1"/>
  <c r="Y220" i="1" s="1"/>
  <c r="O220" i="1"/>
  <c r="AD220" i="1" s="1"/>
  <c r="AN219" i="1"/>
  <c r="AK219" i="1"/>
  <c r="AJ219" i="1"/>
  <c r="AE219" i="1"/>
  <c r="X219" i="1"/>
  <c r="W219" i="1"/>
  <c r="U219" i="1"/>
  <c r="V219" i="1" s="1"/>
  <c r="Z219" i="1" s="1"/>
  <c r="O219" i="1"/>
  <c r="AD219" i="1" s="1"/>
  <c r="AN218" i="1"/>
  <c r="AK218" i="1"/>
  <c r="AJ218" i="1"/>
  <c r="AE218" i="1"/>
  <c r="X218" i="1"/>
  <c r="W218" i="1"/>
  <c r="U218" i="1"/>
  <c r="V218" i="1" s="1"/>
  <c r="Z218" i="1" s="1"/>
  <c r="Y218" i="1" s="1"/>
  <c r="O218" i="1"/>
  <c r="AD218" i="1" s="1"/>
  <c r="AN217" i="1"/>
  <c r="AK217" i="1"/>
  <c r="AJ217" i="1"/>
  <c r="AE217" i="1"/>
  <c r="X217" i="1"/>
  <c r="W217" i="1"/>
  <c r="U217" i="1"/>
  <c r="V217" i="1" s="1"/>
  <c r="Z217" i="1" s="1"/>
  <c r="O217" i="1"/>
  <c r="AD217" i="1" s="1"/>
  <c r="AN216" i="1"/>
  <c r="AK216" i="1"/>
  <c r="AJ216" i="1"/>
  <c r="AE216" i="1"/>
  <c r="X216" i="1"/>
  <c r="W216" i="1"/>
  <c r="U216" i="1"/>
  <c r="V216" i="1" s="1"/>
  <c r="Z216" i="1" s="1"/>
  <c r="Y216" i="1" s="1"/>
  <c r="O216" i="1"/>
  <c r="AD216" i="1" s="1"/>
  <c r="AN215" i="1"/>
  <c r="AK215" i="1"/>
  <c r="AJ215" i="1"/>
  <c r="AE215" i="1"/>
  <c r="X215" i="1"/>
  <c r="W215" i="1"/>
  <c r="U215" i="1"/>
  <c r="V215" i="1" s="1"/>
  <c r="Z215" i="1" s="1"/>
  <c r="O215" i="1"/>
  <c r="AD215" i="1" s="1"/>
  <c r="AN214" i="1"/>
  <c r="AK214" i="1"/>
  <c r="AJ214" i="1"/>
  <c r="AE214" i="1"/>
  <c r="X214" i="1"/>
  <c r="W214" i="1"/>
  <c r="U214" i="1"/>
  <c r="V214" i="1" s="1"/>
  <c r="Z214" i="1" s="1"/>
  <c r="Y214" i="1" s="1"/>
  <c r="O214" i="1"/>
  <c r="AD214" i="1" s="1"/>
  <c r="AN213" i="1"/>
  <c r="AK213" i="1"/>
  <c r="AJ213" i="1"/>
  <c r="AE213" i="1"/>
  <c r="X213" i="1"/>
  <c r="W213" i="1"/>
  <c r="U213" i="1"/>
  <c r="V213" i="1" s="1"/>
  <c r="Z213" i="1" s="1"/>
  <c r="O213" i="1"/>
  <c r="AD213" i="1" s="1"/>
  <c r="AN212" i="1"/>
  <c r="AK212" i="1"/>
  <c r="AJ212" i="1"/>
  <c r="AE212" i="1"/>
  <c r="X212" i="1"/>
  <c r="W212" i="1"/>
  <c r="U212" i="1"/>
  <c r="V212" i="1" s="1"/>
  <c r="Z212" i="1" s="1"/>
  <c r="Y212" i="1" s="1"/>
  <c r="O212" i="1"/>
  <c r="AD212" i="1" s="1"/>
  <c r="AN211" i="1"/>
  <c r="AK211" i="1"/>
  <c r="AJ211" i="1"/>
  <c r="AE211" i="1"/>
  <c r="X211" i="1"/>
  <c r="W211" i="1"/>
  <c r="U211" i="1"/>
  <c r="V211" i="1" s="1"/>
  <c r="Z211" i="1" s="1"/>
  <c r="O211" i="1"/>
  <c r="AD211" i="1" s="1"/>
  <c r="AN210" i="1"/>
  <c r="AK210" i="1"/>
  <c r="AJ210" i="1"/>
  <c r="AE210" i="1"/>
  <c r="X210" i="1"/>
  <c r="W210" i="1"/>
  <c r="U210" i="1"/>
  <c r="V210" i="1" s="1"/>
  <c r="Z210" i="1" s="1"/>
  <c r="O210" i="1"/>
  <c r="AD210" i="1" s="1"/>
  <c r="AN209" i="1"/>
  <c r="AK209" i="1"/>
  <c r="AJ209" i="1"/>
  <c r="AE209" i="1"/>
  <c r="X209" i="1"/>
  <c r="W209" i="1"/>
  <c r="U209" i="1"/>
  <c r="V209" i="1" s="1"/>
  <c r="Z209" i="1" s="1"/>
  <c r="Y209" i="1" s="1"/>
  <c r="O209" i="1"/>
  <c r="AD209" i="1" s="1"/>
  <c r="AN208" i="1"/>
  <c r="AK208" i="1"/>
  <c r="AJ208" i="1"/>
  <c r="AE208" i="1"/>
  <c r="X208" i="1"/>
  <c r="W208" i="1"/>
  <c r="U208" i="1"/>
  <c r="V208" i="1" s="1"/>
  <c r="Z208" i="1" s="1"/>
  <c r="O208" i="1"/>
  <c r="AD208" i="1" s="1"/>
  <c r="AN207" i="1"/>
  <c r="AK207" i="1"/>
  <c r="AJ207" i="1"/>
  <c r="AE207" i="1"/>
  <c r="X207" i="1"/>
  <c r="W207" i="1"/>
  <c r="U207" i="1"/>
  <c r="V207" i="1" s="1"/>
  <c r="Z207" i="1" s="1"/>
  <c r="Y207" i="1" s="1"/>
  <c r="O207" i="1"/>
  <c r="AD207" i="1" s="1"/>
  <c r="AN206" i="1"/>
  <c r="AK206" i="1"/>
  <c r="AJ206" i="1"/>
  <c r="AE206" i="1"/>
  <c r="X206" i="1"/>
  <c r="W206" i="1"/>
  <c r="U206" i="1"/>
  <c r="V206" i="1" s="1"/>
  <c r="Z206" i="1" s="1"/>
  <c r="O206" i="1"/>
  <c r="AD206" i="1" s="1"/>
  <c r="AN205" i="1"/>
  <c r="AK205" i="1"/>
  <c r="AJ205" i="1"/>
  <c r="AE205" i="1"/>
  <c r="X205" i="1"/>
  <c r="W205" i="1"/>
  <c r="U205" i="1"/>
  <c r="V205" i="1" s="1"/>
  <c r="Z205" i="1" s="1"/>
  <c r="Y205" i="1" s="1"/>
  <c r="O205" i="1"/>
  <c r="AD205" i="1" s="1"/>
  <c r="AN204" i="1"/>
  <c r="AK204" i="1"/>
  <c r="AJ204" i="1"/>
  <c r="AE204" i="1"/>
  <c r="X204" i="1"/>
  <c r="W204" i="1"/>
  <c r="U204" i="1"/>
  <c r="V204" i="1" s="1"/>
  <c r="Z204" i="1" s="1"/>
  <c r="AB204" i="1" s="1"/>
  <c r="AF204" i="1" s="1"/>
  <c r="AU204" i="1" s="1"/>
  <c r="O204" i="1"/>
  <c r="AD204" i="1" s="1"/>
  <c r="AN203" i="1"/>
  <c r="AK203" i="1"/>
  <c r="AJ203" i="1"/>
  <c r="AE203" i="1"/>
  <c r="X203" i="1"/>
  <c r="W203" i="1"/>
  <c r="U203" i="1"/>
  <c r="V203" i="1" s="1"/>
  <c r="Z203" i="1" s="1"/>
  <c r="AB203" i="1" s="1"/>
  <c r="AF203" i="1" s="1"/>
  <c r="AU203" i="1" s="1"/>
  <c r="O203" i="1"/>
  <c r="AD203" i="1" s="1"/>
  <c r="AN202" i="1"/>
  <c r="AK202" i="1"/>
  <c r="AJ202" i="1"/>
  <c r="AE202" i="1"/>
  <c r="X202" i="1"/>
  <c r="W202" i="1"/>
  <c r="U202" i="1"/>
  <c r="V202" i="1" s="1"/>
  <c r="Z202" i="1" s="1"/>
  <c r="O202" i="1"/>
  <c r="AD202" i="1" s="1"/>
  <c r="AN201" i="1"/>
  <c r="AK201" i="1"/>
  <c r="AJ201" i="1"/>
  <c r="AE201" i="1"/>
  <c r="X201" i="1"/>
  <c r="W201" i="1"/>
  <c r="U201" i="1"/>
  <c r="V201" i="1" s="1"/>
  <c r="Z201" i="1" s="1"/>
  <c r="AB201" i="1" s="1"/>
  <c r="AF201" i="1" s="1"/>
  <c r="AU201" i="1" s="1"/>
  <c r="O201" i="1"/>
  <c r="AD201" i="1" s="1"/>
  <c r="AN200" i="1"/>
  <c r="AK200" i="1"/>
  <c r="AJ200" i="1"/>
  <c r="AE200" i="1"/>
  <c r="X200" i="1"/>
  <c r="W200" i="1"/>
  <c r="U200" i="1"/>
  <c r="V200" i="1" s="1"/>
  <c r="Z200" i="1" s="1"/>
  <c r="AB200" i="1" s="1"/>
  <c r="AF200" i="1" s="1"/>
  <c r="AU200" i="1" s="1"/>
  <c r="O200" i="1"/>
  <c r="AD200" i="1" s="1"/>
  <c r="AN199" i="1"/>
  <c r="AK199" i="1"/>
  <c r="AJ199" i="1"/>
  <c r="AE199" i="1"/>
  <c r="X199" i="1"/>
  <c r="W199" i="1"/>
  <c r="U199" i="1"/>
  <c r="V199" i="1" s="1"/>
  <c r="Z199" i="1" s="1"/>
  <c r="AB199" i="1" s="1"/>
  <c r="AF199" i="1" s="1"/>
  <c r="AU199" i="1" s="1"/>
  <c r="O199" i="1"/>
  <c r="AD199" i="1" s="1"/>
  <c r="AN198" i="1"/>
  <c r="AK198" i="1"/>
  <c r="AJ198" i="1"/>
  <c r="AE198" i="1"/>
  <c r="X198" i="1"/>
  <c r="W198" i="1"/>
  <c r="U198" i="1"/>
  <c r="V198" i="1" s="1"/>
  <c r="Z198" i="1" s="1"/>
  <c r="AB198" i="1" s="1"/>
  <c r="AF198" i="1" s="1"/>
  <c r="AU198" i="1" s="1"/>
  <c r="O198" i="1"/>
  <c r="AD198" i="1" s="1"/>
  <c r="AN197" i="1"/>
  <c r="AK197" i="1"/>
  <c r="AJ197" i="1"/>
  <c r="AE197" i="1"/>
  <c r="X197" i="1"/>
  <c r="W197" i="1"/>
  <c r="U197" i="1"/>
  <c r="V197" i="1" s="1"/>
  <c r="Z197" i="1" s="1"/>
  <c r="AB197" i="1" s="1"/>
  <c r="AF197" i="1" s="1"/>
  <c r="AU197" i="1" s="1"/>
  <c r="O197" i="1"/>
  <c r="AD197" i="1" s="1"/>
  <c r="AN196" i="1"/>
  <c r="AK196" i="1"/>
  <c r="AJ196" i="1"/>
  <c r="AE196" i="1"/>
  <c r="X196" i="1"/>
  <c r="W196" i="1"/>
  <c r="U196" i="1"/>
  <c r="V196" i="1" s="1"/>
  <c r="Z196" i="1" s="1"/>
  <c r="Y196" i="1" s="1"/>
  <c r="O196" i="1"/>
  <c r="AD196" i="1" s="1"/>
  <c r="AN195" i="1"/>
  <c r="AK195" i="1"/>
  <c r="AJ195" i="1"/>
  <c r="AE195" i="1"/>
  <c r="X195" i="1"/>
  <c r="W195" i="1"/>
  <c r="U195" i="1"/>
  <c r="V195" i="1" s="1"/>
  <c r="Z195" i="1" s="1"/>
  <c r="AB195" i="1" s="1"/>
  <c r="AF195" i="1" s="1"/>
  <c r="AU195" i="1" s="1"/>
  <c r="O195" i="1"/>
  <c r="AD195" i="1" s="1"/>
  <c r="AN194" i="1"/>
  <c r="AK194" i="1"/>
  <c r="AJ194" i="1"/>
  <c r="AE194" i="1"/>
  <c r="X194" i="1"/>
  <c r="W194" i="1"/>
  <c r="U194" i="1"/>
  <c r="V194" i="1" s="1"/>
  <c r="Z194" i="1" s="1"/>
  <c r="AB194" i="1" s="1"/>
  <c r="AF194" i="1" s="1"/>
  <c r="AU194" i="1" s="1"/>
  <c r="O194" i="1"/>
  <c r="AD194" i="1" s="1"/>
  <c r="AN193" i="1"/>
  <c r="AK193" i="1"/>
  <c r="AJ193" i="1"/>
  <c r="AE193" i="1"/>
  <c r="X193" i="1"/>
  <c r="W193" i="1"/>
  <c r="U193" i="1"/>
  <c r="V193" i="1" s="1"/>
  <c r="Z193" i="1" s="1"/>
  <c r="O193" i="1"/>
  <c r="AD193" i="1" s="1"/>
  <c r="AN192" i="1"/>
  <c r="AK192" i="1"/>
  <c r="AJ192" i="1"/>
  <c r="AE192" i="1"/>
  <c r="X192" i="1"/>
  <c r="W192" i="1"/>
  <c r="U192" i="1"/>
  <c r="V192" i="1" s="1"/>
  <c r="Z192" i="1" s="1"/>
  <c r="Y192" i="1" s="1"/>
  <c r="O192" i="1"/>
  <c r="AD192" i="1" s="1"/>
  <c r="AN191" i="1"/>
  <c r="AK191" i="1"/>
  <c r="AJ191" i="1"/>
  <c r="AE191" i="1"/>
  <c r="X191" i="1"/>
  <c r="W191" i="1"/>
  <c r="U191" i="1"/>
  <c r="V191" i="1" s="1"/>
  <c r="Z191" i="1" s="1"/>
  <c r="AB191" i="1" s="1"/>
  <c r="AF191" i="1" s="1"/>
  <c r="AU191" i="1" s="1"/>
  <c r="O191" i="1"/>
  <c r="AD191" i="1" s="1"/>
  <c r="AN190" i="1"/>
  <c r="AK190" i="1"/>
  <c r="AJ190" i="1"/>
  <c r="AE190" i="1"/>
  <c r="X190" i="1"/>
  <c r="W190" i="1"/>
  <c r="U190" i="1"/>
  <c r="V190" i="1" s="1"/>
  <c r="Z190" i="1" s="1"/>
  <c r="Y190" i="1" s="1"/>
  <c r="O190" i="1"/>
  <c r="AD190" i="1" s="1"/>
  <c r="AN189" i="1"/>
  <c r="AK189" i="1"/>
  <c r="AJ189" i="1"/>
  <c r="AE189" i="1"/>
  <c r="X189" i="1"/>
  <c r="W189" i="1"/>
  <c r="U189" i="1"/>
  <c r="V189" i="1" s="1"/>
  <c r="Z189" i="1" s="1"/>
  <c r="AB189" i="1" s="1"/>
  <c r="AF189" i="1" s="1"/>
  <c r="AU189" i="1" s="1"/>
  <c r="O189" i="1"/>
  <c r="AD189" i="1" s="1"/>
  <c r="AN188" i="1"/>
  <c r="AK188" i="1"/>
  <c r="AJ188" i="1"/>
  <c r="AE188" i="1"/>
  <c r="X188" i="1"/>
  <c r="W188" i="1"/>
  <c r="U188" i="1"/>
  <c r="V188" i="1" s="1"/>
  <c r="Z188" i="1" s="1"/>
  <c r="AB188" i="1" s="1"/>
  <c r="AF188" i="1" s="1"/>
  <c r="AU188" i="1" s="1"/>
  <c r="O188" i="1"/>
  <c r="AD188" i="1" s="1"/>
  <c r="AN187" i="1"/>
  <c r="AK187" i="1"/>
  <c r="AJ187" i="1"/>
  <c r="AE187" i="1"/>
  <c r="X187" i="1"/>
  <c r="W187" i="1"/>
  <c r="U187" i="1"/>
  <c r="V187" i="1" s="1"/>
  <c r="Z187" i="1" s="1"/>
  <c r="Y187" i="1" s="1"/>
  <c r="O187" i="1"/>
  <c r="AD187" i="1" s="1"/>
  <c r="AN186" i="1"/>
  <c r="AK186" i="1"/>
  <c r="AJ186" i="1"/>
  <c r="AE186" i="1"/>
  <c r="X186" i="1"/>
  <c r="W186" i="1"/>
  <c r="U186" i="1"/>
  <c r="V186" i="1" s="1"/>
  <c r="Z186" i="1" s="1"/>
  <c r="O186" i="1"/>
  <c r="AD186" i="1" s="1"/>
  <c r="AN185" i="1"/>
  <c r="AK185" i="1"/>
  <c r="AJ185" i="1"/>
  <c r="AE185" i="1"/>
  <c r="X185" i="1"/>
  <c r="W185" i="1"/>
  <c r="U185" i="1"/>
  <c r="V185" i="1" s="1"/>
  <c r="Z185" i="1" s="1"/>
  <c r="Y185" i="1" s="1"/>
  <c r="O185" i="1"/>
  <c r="AD185" i="1" s="1"/>
  <c r="AN184" i="1"/>
  <c r="AK184" i="1"/>
  <c r="AJ184" i="1"/>
  <c r="AE184" i="1"/>
  <c r="X184" i="1"/>
  <c r="W184" i="1"/>
  <c r="U184" i="1"/>
  <c r="V184" i="1" s="1"/>
  <c r="Z184" i="1" s="1"/>
  <c r="O184" i="1"/>
  <c r="AD184" i="1" s="1"/>
  <c r="AN183" i="1"/>
  <c r="AK183" i="1"/>
  <c r="AJ183" i="1"/>
  <c r="AE183" i="1"/>
  <c r="X183" i="1"/>
  <c r="W183" i="1"/>
  <c r="U183" i="1"/>
  <c r="V183" i="1" s="1"/>
  <c r="Z183" i="1" s="1"/>
  <c r="AB183" i="1" s="1"/>
  <c r="AF183" i="1" s="1"/>
  <c r="AU183" i="1" s="1"/>
  <c r="O183" i="1"/>
  <c r="AD183" i="1" s="1"/>
  <c r="AN182" i="1"/>
  <c r="AK182" i="1"/>
  <c r="AJ182" i="1"/>
  <c r="AE182" i="1"/>
  <c r="X182" i="1"/>
  <c r="W182" i="1"/>
  <c r="U182" i="1"/>
  <c r="V182" i="1" s="1"/>
  <c r="Z182" i="1" s="1"/>
  <c r="AB182" i="1" s="1"/>
  <c r="AF182" i="1" s="1"/>
  <c r="AU182" i="1" s="1"/>
  <c r="O182" i="1"/>
  <c r="AD182" i="1" s="1"/>
  <c r="AN181" i="1"/>
  <c r="AK181" i="1"/>
  <c r="AJ181" i="1"/>
  <c r="AE181" i="1"/>
  <c r="X181" i="1"/>
  <c r="W181" i="1"/>
  <c r="U181" i="1"/>
  <c r="V181" i="1" s="1"/>
  <c r="Z181" i="1" s="1"/>
  <c r="AB181" i="1" s="1"/>
  <c r="AF181" i="1" s="1"/>
  <c r="AU181" i="1" s="1"/>
  <c r="O181" i="1"/>
  <c r="AD181" i="1" s="1"/>
  <c r="AN180" i="1"/>
  <c r="AK180" i="1"/>
  <c r="AJ180" i="1"/>
  <c r="AE180" i="1"/>
  <c r="X180" i="1"/>
  <c r="W180" i="1"/>
  <c r="U180" i="1"/>
  <c r="V180" i="1" s="1"/>
  <c r="Z180" i="1" s="1"/>
  <c r="AB180" i="1" s="1"/>
  <c r="AF180" i="1" s="1"/>
  <c r="AU180" i="1" s="1"/>
  <c r="O180" i="1"/>
  <c r="AD180" i="1" s="1"/>
  <c r="AN179" i="1"/>
  <c r="AK179" i="1"/>
  <c r="AJ179" i="1"/>
  <c r="AE179" i="1"/>
  <c r="X179" i="1"/>
  <c r="W179" i="1"/>
  <c r="U179" i="1"/>
  <c r="V179" i="1" s="1"/>
  <c r="Z179" i="1" s="1"/>
  <c r="AB179" i="1" s="1"/>
  <c r="AF179" i="1" s="1"/>
  <c r="AU179" i="1" s="1"/>
  <c r="O179" i="1"/>
  <c r="AD179" i="1" s="1"/>
  <c r="AN178" i="1"/>
  <c r="AK178" i="1"/>
  <c r="AJ178" i="1"/>
  <c r="AE178" i="1"/>
  <c r="X178" i="1"/>
  <c r="W178" i="1"/>
  <c r="U178" i="1"/>
  <c r="V178" i="1" s="1"/>
  <c r="Z178" i="1" s="1"/>
  <c r="AB178" i="1" s="1"/>
  <c r="AF178" i="1" s="1"/>
  <c r="AU178" i="1" s="1"/>
  <c r="O178" i="1"/>
  <c r="AD178" i="1" s="1"/>
  <c r="AN177" i="1"/>
  <c r="AK177" i="1"/>
  <c r="AJ177" i="1"/>
  <c r="AE177" i="1"/>
  <c r="X177" i="1"/>
  <c r="W177" i="1"/>
  <c r="U177" i="1"/>
  <c r="V177" i="1" s="1"/>
  <c r="Z177" i="1" s="1"/>
  <c r="AB177" i="1" s="1"/>
  <c r="AF177" i="1" s="1"/>
  <c r="AU177" i="1" s="1"/>
  <c r="O177" i="1"/>
  <c r="AD177" i="1" s="1"/>
  <c r="AN176" i="1"/>
  <c r="AK176" i="1"/>
  <c r="AJ176" i="1"/>
  <c r="AE176" i="1"/>
  <c r="X176" i="1"/>
  <c r="W176" i="1"/>
  <c r="U176" i="1"/>
  <c r="V176" i="1" s="1"/>
  <c r="Z176" i="1" s="1"/>
  <c r="AB176" i="1" s="1"/>
  <c r="AF176" i="1" s="1"/>
  <c r="AU176" i="1" s="1"/>
  <c r="O176" i="1"/>
  <c r="AD176" i="1" s="1"/>
  <c r="AN175" i="1"/>
  <c r="AK175" i="1"/>
  <c r="AJ175" i="1"/>
  <c r="AE175" i="1"/>
  <c r="X175" i="1"/>
  <c r="W175" i="1"/>
  <c r="U175" i="1"/>
  <c r="V175" i="1" s="1"/>
  <c r="Z175" i="1" s="1"/>
  <c r="AB175" i="1" s="1"/>
  <c r="AF175" i="1" s="1"/>
  <c r="AU175" i="1" s="1"/>
  <c r="O175" i="1"/>
  <c r="AD175" i="1" s="1"/>
  <c r="AN174" i="1"/>
  <c r="AK174" i="1"/>
  <c r="AJ174" i="1"/>
  <c r="AE174" i="1"/>
  <c r="X174" i="1"/>
  <c r="W174" i="1"/>
  <c r="U174" i="1"/>
  <c r="V174" i="1" s="1"/>
  <c r="Z174" i="1" s="1"/>
  <c r="AB174" i="1" s="1"/>
  <c r="AF174" i="1" s="1"/>
  <c r="AU174" i="1" s="1"/>
  <c r="O174" i="1"/>
  <c r="AD174" i="1" s="1"/>
  <c r="AN173" i="1"/>
  <c r="AK173" i="1"/>
  <c r="AJ173" i="1"/>
  <c r="AE173" i="1"/>
  <c r="X173" i="1"/>
  <c r="W173" i="1"/>
  <c r="U173" i="1"/>
  <c r="V173" i="1" s="1"/>
  <c r="Z173" i="1" s="1"/>
  <c r="AB173" i="1" s="1"/>
  <c r="AF173" i="1" s="1"/>
  <c r="AU173" i="1" s="1"/>
  <c r="O173" i="1"/>
  <c r="AD173" i="1" s="1"/>
  <c r="AN172" i="1"/>
  <c r="AK172" i="1"/>
  <c r="AJ172" i="1"/>
  <c r="AE172" i="1"/>
  <c r="X172" i="1"/>
  <c r="W172" i="1"/>
  <c r="U172" i="1"/>
  <c r="V172" i="1" s="1"/>
  <c r="Z172" i="1" s="1"/>
  <c r="Y172" i="1" s="1"/>
  <c r="O172" i="1"/>
  <c r="AD172" i="1" s="1"/>
  <c r="AN171" i="1"/>
  <c r="AK171" i="1"/>
  <c r="AJ171" i="1"/>
  <c r="AE171" i="1"/>
  <c r="X171" i="1"/>
  <c r="W171" i="1"/>
  <c r="U171" i="1"/>
  <c r="V171" i="1" s="1"/>
  <c r="Z171" i="1" s="1"/>
  <c r="O171" i="1"/>
  <c r="AD171" i="1" s="1"/>
  <c r="AN170" i="1"/>
  <c r="AK170" i="1"/>
  <c r="AJ170" i="1"/>
  <c r="AE170" i="1"/>
  <c r="X170" i="1"/>
  <c r="W170" i="1"/>
  <c r="U170" i="1"/>
  <c r="V170" i="1" s="1"/>
  <c r="Z170" i="1" s="1"/>
  <c r="Y170" i="1" s="1"/>
  <c r="O170" i="1"/>
  <c r="AD170" i="1" s="1"/>
  <c r="AN169" i="1"/>
  <c r="AK169" i="1"/>
  <c r="AJ169" i="1"/>
  <c r="AE169" i="1"/>
  <c r="X169" i="1"/>
  <c r="W169" i="1"/>
  <c r="U169" i="1"/>
  <c r="V169" i="1" s="1"/>
  <c r="Z169" i="1" s="1"/>
  <c r="O169" i="1"/>
  <c r="AD169" i="1" s="1"/>
  <c r="AN168" i="1"/>
  <c r="AK168" i="1"/>
  <c r="AJ168" i="1"/>
  <c r="AE168" i="1"/>
  <c r="X168" i="1"/>
  <c r="W168" i="1"/>
  <c r="U168" i="1"/>
  <c r="V168" i="1" s="1"/>
  <c r="Z168" i="1" s="1"/>
  <c r="Y168" i="1" s="1"/>
  <c r="O168" i="1"/>
  <c r="AD168" i="1" s="1"/>
  <c r="AN167" i="1"/>
  <c r="AK167" i="1"/>
  <c r="AJ167" i="1"/>
  <c r="AE167" i="1"/>
  <c r="X167" i="1"/>
  <c r="W167" i="1"/>
  <c r="U167" i="1"/>
  <c r="V167" i="1" s="1"/>
  <c r="Z167" i="1" s="1"/>
  <c r="AB167" i="1" s="1"/>
  <c r="AF167" i="1" s="1"/>
  <c r="AU167" i="1" s="1"/>
  <c r="O167" i="1"/>
  <c r="AD167" i="1" s="1"/>
  <c r="AN166" i="1"/>
  <c r="AK166" i="1"/>
  <c r="AJ166" i="1"/>
  <c r="AE166" i="1"/>
  <c r="X166" i="1"/>
  <c r="W166" i="1"/>
  <c r="U166" i="1"/>
  <c r="V166" i="1" s="1"/>
  <c r="Z166" i="1" s="1"/>
  <c r="AB166" i="1" s="1"/>
  <c r="AF166" i="1" s="1"/>
  <c r="AU166" i="1" s="1"/>
  <c r="O166" i="1"/>
  <c r="AD166" i="1" s="1"/>
  <c r="AN165" i="1"/>
  <c r="AK165" i="1"/>
  <c r="AJ165" i="1"/>
  <c r="AE165" i="1"/>
  <c r="X165" i="1"/>
  <c r="W165" i="1"/>
  <c r="U165" i="1"/>
  <c r="V165" i="1" s="1"/>
  <c r="Z165" i="1" s="1"/>
  <c r="AB165" i="1" s="1"/>
  <c r="AF165" i="1" s="1"/>
  <c r="AU165" i="1" s="1"/>
  <c r="O165" i="1"/>
  <c r="AD165" i="1" s="1"/>
  <c r="AN164" i="1"/>
  <c r="AK164" i="1"/>
  <c r="AJ164" i="1"/>
  <c r="AE164" i="1"/>
  <c r="X164" i="1"/>
  <c r="W164" i="1"/>
  <c r="U164" i="1"/>
  <c r="V164" i="1" s="1"/>
  <c r="Z164" i="1" s="1"/>
  <c r="AB164" i="1" s="1"/>
  <c r="AF164" i="1" s="1"/>
  <c r="AU164" i="1" s="1"/>
  <c r="O164" i="1"/>
  <c r="AD164" i="1" s="1"/>
  <c r="AN163" i="1"/>
  <c r="AK163" i="1"/>
  <c r="AJ163" i="1"/>
  <c r="AE163" i="1"/>
  <c r="X163" i="1"/>
  <c r="W163" i="1"/>
  <c r="U163" i="1"/>
  <c r="V163" i="1" s="1"/>
  <c r="Z163" i="1" s="1"/>
  <c r="O163" i="1"/>
  <c r="AD163" i="1" s="1"/>
  <c r="AN162" i="1"/>
  <c r="AK162" i="1"/>
  <c r="AJ162" i="1"/>
  <c r="AE162" i="1"/>
  <c r="X162" i="1"/>
  <c r="W162" i="1"/>
  <c r="U162" i="1"/>
  <c r="V162" i="1" s="1"/>
  <c r="Z162" i="1" s="1"/>
  <c r="O162" i="1"/>
  <c r="AD162" i="1" s="1"/>
  <c r="AN161" i="1"/>
  <c r="AK161" i="1"/>
  <c r="AJ161" i="1"/>
  <c r="AE161" i="1"/>
  <c r="X161" i="1"/>
  <c r="W161" i="1"/>
  <c r="U161" i="1"/>
  <c r="V161" i="1" s="1"/>
  <c r="Z161" i="1" s="1"/>
  <c r="AB161" i="1" s="1"/>
  <c r="AF161" i="1" s="1"/>
  <c r="AU161" i="1" s="1"/>
  <c r="O161" i="1"/>
  <c r="AD161" i="1" s="1"/>
  <c r="AN160" i="1"/>
  <c r="AK160" i="1"/>
  <c r="AJ160" i="1"/>
  <c r="AE160" i="1"/>
  <c r="X160" i="1"/>
  <c r="W160" i="1"/>
  <c r="U160" i="1"/>
  <c r="V160" i="1" s="1"/>
  <c r="Z160" i="1" s="1"/>
  <c r="O160" i="1"/>
  <c r="AD160" i="1" s="1"/>
  <c r="AN159" i="1"/>
  <c r="AK159" i="1"/>
  <c r="AJ159" i="1"/>
  <c r="AE159" i="1"/>
  <c r="X159" i="1"/>
  <c r="W159" i="1"/>
  <c r="U159" i="1"/>
  <c r="V159" i="1" s="1"/>
  <c r="Z159" i="1" s="1"/>
  <c r="Y159" i="1" s="1"/>
  <c r="O159" i="1"/>
  <c r="AD159" i="1" s="1"/>
  <c r="AN158" i="1"/>
  <c r="AK158" i="1"/>
  <c r="AJ158" i="1"/>
  <c r="AE158" i="1"/>
  <c r="X158" i="1"/>
  <c r="W158" i="1"/>
  <c r="U158" i="1"/>
  <c r="V158" i="1" s="1"/>
  <c r="Z158" i="1" s="1"/>
  <c r="O158" i="1"/>
  <c r="AD158" i="1" s="1"/>
  <c r="AN157" i="1"/>
  <c r="AK157" i="1"/>
  <c r="AJ157" i="1"/>
  <c r="AE157" i="1"/>
  <c r="X157" i="1"/>
  <c r="W157" i="1"/>
  <c r="U157" i="1"/>
  <c r="V157" i="1" s="1"/>
  <c r="Z157" i="1" s="1"/>
  <c r="Y157" i="1" s="1"/>
  <c r="O157" i="1"/>
  <c r="AD157" i="1" s="1"/>
  <c r="AN156" i="1"/>
  <c r="AK156" i="1"/>
  <c r="AJ156" i="1"/>
  <c r="AE156" i="1"/>
  <c r="X156" i="1"/>
  <c r="W156" i="1"/>
  <c r="U156" i="1"/>
  <c r="V156" i="1" s="1"/>
  <c r="Z156" i="1" s="1"/>
  <c r="O156" i="1"/>
  <c r="AD156" i="1" s="1"/>
  <c r="AN155" i="1"/>
  <c r="AK155" i="1"/>
  <c r="AJ155" i="1"/>
  <c r="AE155" i="1"/>
  <c r="X155" i="1"/>
  <c r="W155" i="1"/>
  <c r="U155" i="1"/>
  <c r="V155" i="1" s="1"/>
  <c r="Z155" i="1" s="1"/>
  <c r="Y155" i="1" s="1"/>
  <c r="O155" i="1"/>
  <c r="AD155" i="1" s="1"/>
  <c r="AN154" i="1"/>
  <c r="AK154" i="1"/>
  <c r="AJ154" i="1"/>
  <c r="AE154" i="1"/>
  <c r="X154" i="1"/>
  <c r="W154" i="1"/>
  <c r="U154" i="1"/>
  <c r="V154" i="1" s="1"/>
  <c r="Z154" i="1" s="1"/>
  <c r="O154" i="1"/>
  <c r="AD154" i="1" s="1"/>
  <c r="AN153" i="1"/>
  <c r="AK153" i="1"/>
  <c r="AJ153" i="1"/>
  <c r="AE153" i="1"/>
  <c r="X153" i="1"/>
  <c r="W153" i="1"/>
  <c r="U153" i="1"/>
  <c r="V153" i="1" s="1"/>
  <c r="Z153" i="1" s="1"/>
  <c r="Y153" i="1" s="1"/>
  <c r="O153" i="1"/>
  <c r="AD153" i="1" s="1"/>
  <c r="AN152" i="1"/>
  <c r="AK152" i="1"/>
  <c r="AJ152" i="1"/>
  <c r="AE152" i="1"/>
  <c r="X152" i="1"/>
  <c r="W152" i="1"/>
  <c r="U152" i="1"/>
  <c r="V152" i="1" s="1"/>
  <c r="Z152" i="1" s="1"/>
  <c r="O152" i="1"/>
  <c r="AD152" i="1" s="1"/>
  <c r="AN151" i="1"/>
  <c r="AK151" i="1"/>
  <c r="AJ151" i="1"/>
  <c r="AE151" i="1"/>
  <c r="X151" i="1"/>
  <c r="W151" i="1"/>
  <c r="U151" i="1"/>
  <c r="V151" i="1" s="1"/>
  <c r="Z151" i="1" s="1"/>
  <c r="O151" i="1"/>
  <c r="AD151" i="1" s="1"/>
  <c r="AN150" i="1"/>
  <c r="AK150" i="1"/>
  <c r="AJ150" i="1"/>
  <c r="AE150" i="1"/>
  <c r="X150" i="1"/>
  <c r="W150" i="1"/>
  <c r="U150" i="1"/>
  <c r="V150" i="1" s="1"/>
  <c r="Z150" i="1" s="1"/>
  <c r="O150" i="1"/>
  <c r="AD150" i="1" s="1"/>
  <c r="AN149" i="1"/>
  <c r="AK149" i="1"/>
  <c r="AJ149" i="1"/>
  <c r="AE149" i="1"/>
  <c r="X149" i="1"/>
  <c r="W149" i="1"/>
  <c r="U149" i="1"/>
  <c r="V149" i="1" s="1"/>
  <c r="Z149" i="1" s="1"/>
  <c r="O149" i="1"/>
  <c r="AD149" i="1" s="1"/>
  <c r="AN148" i="1"/>
  <c r="AK148" i="1"/>
  <c r="AJ148" i="1"/>
  <c r="AE148" i="1"/>
  <c r="X148" i="1"/>
  <c r="W148" i="1"/>
  <c r="U148" i="1"/>
  <c r="V148" i="1" s="1"/>
  <c r="Z148" i="1" s="1"/>
  <c r="O148" i="1"/>
  <c r="AD148" i="1" s="1"/>
  <c r="AN147" i="1"/>
  <c r="AK147" i="1"/>
  <c r="AJ147" i="1"/>
  <c r="AE147" i="1"/>
  <c r="X147" i="1"/>
  <c r="W147" i="1"/>
  <c r="U147" i="1"/>
  <c r="V147" i="1" s="1"/>
  <c r="Z147" i="1" s="1"/>
  <c r="Y147" i="1" s="1"/>
  <c r="O147" i="1"/>
  <c r="AD147" i="1" s="1"/>
  <c r="AN146" i="1"/>
  <c r="AK146" i="1"/>
  <c r="AJ146" i="1"/>
  <c r="AE146" i="1"/>
  <c r="X146" i="1"/>
  <c r="W146" i="1"/>
  <c r="U146" i="1"/>
  <c r="V146" i="1" s="1"/>
  <c r="Z146" i="1" s="1"/>
  <c r="O146" i="1"/>
  <c r="AD146" i="1" s="1"/>
  <c r="AN145" i="1"/>
  <c r="AK145" i="1"/>
  <c r="AJ145" i="1"/>
  <c r="AE145" i="1"/>
  <c r="X145" i="1"/>
  <c r="W145" i="1"/>
  <c r="U145" i="1"/>
  <c r="V145" i="1" s="1"/>
  <c r="Z145" i="1" s="1"/>
  <c r="AB145" i="1" s="1"/>
  <c r="AF145" i="1" s="1"/>
  <c r="AU145" i="1" s="1"/>
  <c r="O145" i="1"/>
  <c r="AD145" i="1" s="1"/>
  <c r="AN144" i="1"/>
  <c r="AK144" i="1"/>
  <c r="AJ144" i="1"/>
  <c r="AE144" i="1"/>
  <c r="X144" i="1"/>
  <c r="W144" i="1"/>
  <c r="U144" i="1"/>
  <c r="V144" i="1" s="1"/>
  <c r="Z144" i="1" s="1"/>
  <c r="AB144" i="1" s="1"/>
  <c r="AF144" i="1" s="1"/>
  <c r="AU144" i="1" s="1"/>
  <c r="O144" i="1"/>
  <c r="AD144" i="1" s="1"/>
  <c r="AN143" i="1"/>
  <c r="AK143" i="1"/>
  <c r="AJ143" i="1"/>
  <c r="AE143" i="1"/>
  <c r="X143" i="1"/>
  <c r="W143" i="1"/>
  <c r="U143" i="1"/>
  <c r="V143" i="1" s="1"/>
  <c r="Z143" i="1" s="1"/>
  <c r="AB143" i="1" s="1"/>
  <c r="AF143" i="1" s="1"/>
  <c r="AU143" i="1" s="1"/>
  <c r="O143" i="1"/>
  <c r="AD143" i="1" s="1"/>
  <c r="AN142" i="1"/>
  <c r="AK142" i="1"/>
  <c r="AJ142" i="1"/>
  <c r="AE142" i="1"/>
  <c r="X142" i="1"/>
  <c r="W142" i="1"/>
  <c r="U142" i="1"/>
  <c r="V142" i="1" s="1"/>
  <c r="Z142" i="1" s="1"/>
  <c r="AB142" i="1" s="1"/>
  <c r="AF142" i="1" s="1"/>
  <c r="AU142" i="1" s="1"/>
  <c r="O142" i="1"/>
  <c r="AD142" i="1" s="1"/>
  <c r="AN141" i="1"/>
  <c r="AK141" i="1"/>
  <c r="AJ141" i="1"/>
  <c r="AE141" i="1"/>
  <c r="X141" i="1"/>
  <c r="W141" i="1"/>
  <c r="U141" i="1"/>
  <c r="V141" i="1" s="1"/>
  <c r="Z141" i="1" s="1"/>
  <c r="O141" i="1"/>
  <c r="AD141" i="1" s="1"/>
  <c r="AN140" i="1"/>
  <c r="AK140" i="1"/>
  <c r="AJ140" i="1"/>
  <c r="AE140" i="1"/>
  <c r="X140" i="1"/>
  <c r="W140" i="1"/>
  <c r="U140" i="1"/>
  <c r="V140" i="1" s="1"/>
  <c r="Z140" i="1" s="1"/>
  <c r="Y140" i="1" s="1"/>
  <c r="O140" i="1"/>
  <c r="AD140" i="1" s="1"/>
  <c r="AN139" i="1"/>
  <c r="AK139" i="1"/>
  <c r="AJ139" i="1"/>
  <c r="AE139" i="1"/>
  <c r="X139" i="1"/>
  <c r="W139" i="1"/>
  <c r="U139" i="1"/>
  <c r="V139" i="1" s="1"/>
  <c r="Z139" i="1" s="1"/>
  <c r="O139" i="1"/>
  <c r="AD139" i="1" s="1"/>
  <c r="AN138" i="1"/>
  <c r="AK138" i="1"/>
  <c r="AJ138" i="1"/>
  <c r="AE138" i="1"/>
  <c r="X138" i="1"/>
  <c r="W138" i="1"/>
  <c r="U138" i="1"/>
  <c r="V138" i="1" s="1"/>
  <c r="Z138" i="1" s="1"/>
  <c r="Y138" i="1" s="1"/>
  <c r="O138" i="1"/>
  <c r="AD138" i="1" s="1"/>
  <c r="AN137" i="1"/>
  <c r="AK137" i="1"/>
  <c r="AJ137" i="1"/>
  <c r="AE137" i="1"/>
  <c r="X137" i="1"/>
  <c r="W137" i="1"/>
  <c r="U137" i="1"/>
  <c r="V137" i="1" s="1"/>
  <c r="Z137" i="1" s="1"/>
  <c r="O137" i="1"/>
  <c r="AD137" i="1" s="1"/>
  <c r="AN136" i="1"/>
  <c r="AK136" i="1"/>
  <c r="AJ136" i="1"/>
  <c r="AE136" i="1"/>
  <c r="X136" i="1"/>
  <c r="W136" i="1"/>
  <c r="U136" i="1"/>
  <c r="V136" i="1" s="1"/>
  <c r="Z136" i="1" s="1"/>
  <c r="Y136" i="1" s="1"/>
  <c r="O136" i="1"/>
  <c r="AD136" i="1" s="1"/>
  <c r="AN135" i="1"/>
  <c r="AK135" i="1"/>
  <c r="AJ135" i="1"/>
  <c r="AE135" i="1"/>
  <c r="X135" i="1"/>
  <c r="W135" i="1"/>
  <c r="U135" i="1"/>
  <c r="V135" i="1" s="1"/>
  <c r="Z135" i="1" s="1"/>
  <c r="O135" i="1"/>
  <c r="AD135" i="1" s="1"/>
  <c r="AN134" i="1"/>
  <c r="AK134" i="1"/>
  <c r="AJ134" i="1"/>
  <c r="AE134" i="1"/>
  <c r="X134" i="1"/>
  <c r="W134" i="1"/>
  <c r="U134" i="1"/>
  <c r="V134" i="1" s="1"/>
  <c r="Z134" i="1" s="1"/>
  <c r="Y134" i="1" s="1"/>
  <c r="O134" i="1"/>
  <c r="AD134" i="1" s="1"/>
  <c r="AN133" i="1"/>
  <c r="AK133" i="1"/>
  <c r="AJ133" i="1"/>
  <c r="AE133" i="1"/>
  <c r="X133" i="1"/>
  <c r="W133" i="1"/>
  <c r="U133" i="1"/>
  <c r="V133" i="1" s="1"/>
  <c r="Z133" i="1" s="1"/>
  <c r="O133" i="1"/>
  <c r="AD133" i="1" s="1"/>
  <c r="AN132" i="1"/>
  <c r="AK132" i="1"/>
  <c r="AJ132" i="1"/>
  <c r="AE132" i="1"/>
  <c r="X132" i="1"/>
  <c r="W132" i="1"/>
  <c r="U132" i="1"/>
  <c r="V132" i="1" s="1"/>
  <c r="Z132" i="1" s="1"/>
  <c r="Y132" i="1" s="1"/>
  <c r="O132" i="1"/>
  <c r="AD132" i="1" s="1"/>
  <c r="AN131" i="1"/>
  <c r="AK131" i="1"/>
  <c r="AJ131" i="1"/>
  <c r="AE131" i="1"/>
  <c r="X131" i="1"/>
  <c r="W131" i="1"/>
  <c r="U131" i="1"/>
  <c r="V131" i="1" s="1"/>
  <c r="Z131" i="1" s="1"/>
  <c r="O131" i="1"/>
  <c r="AD131" i="1" s="1"/>
  <c r="AN130" i="1"/>
  <c r="AK130" i="1"/>
  <c r="AJ130" i="1"/>
  <c r="AE130" i="1"/>
  <c r="X130" i="1"/>
  <c r="W130" i="1"/>
  <c r="U130" i="1"/>
  <c r="V130" i="1" s="1"/>
  <c r="Z130" i="1" s="1"/>
  <c r="Y130" i="1" s="1"/>
  <c r="O130" i="1"/>
  <c r="AD130" i="1" s="1"/>
  <c r="AN129" i="1"/>
  <c r="AK129" i="1"/>
  <c r="AJ129" i="1"/>
  <c r="AE129" i="1"/>
  <c r="X129" i="1"/>
  <c r="W129" i="1"/>
  <c r="U129" i="1"/>
  <c r="V129" i="1" s="1"/>
  <c r="Z129" i="1" s="1"/>
  <c r="O129" i="1"/>
  <c r="AD129" i="1" s="1"/>
  <c r="AN128" i="1"/>
  <c r="AK128" i="1"/>
  <c r="AJ128" i="1"/>
  <c r="AE128" i="1"/>
  <c r="X128" i="1"/>
  <c r="W128" i="1"/>
  <c r="U128" i="1"/>
  <c r="V128" i="1" s="1"/>
  <c r="Z128" i="1" s="1"/>
  <c r="Y128" i="1" s="1"/>
  <c r="O128" i="1"/>
  <c r="AD128" i="1" s="1"/>
  <c r="AN127" i="1"/>
  <c r="AK127" i="1"/>
  <c r="AJ127" i="1"/>
  <c r="AE127" i="1"/>
  <c r="X127" i="1"/>
  <c r="W127" i="1"/>
  <c r="U127" i="1"/>
  <c r="V127" i="1" s="1"/>
  <c r="Z127" i="1" s="1"/>
  <c r="O127" i="1"/>
  <c r="AD127" i="1" s="1"/>
  <c r="AN126" i="1"/>
  <c r="AK126" i="1"/>
  <c r="AJ126" i="1"/>
  <c r="AE126" i="1"/>
  <c r="X126" i="1"/>
  <c r="W126" i="1"/>
  <c r="U126" i="1"/>
  <c r="V126" i="1" s="1"/>
  <c r="Z126" i="1" s="1"/>
  <c r="Y126" i="1" s="1"/>
  <c r="O126" i="1"/>
  <c r="AD126" i="1" s="1"/>
  <c r="AN125" i="1"/>
  <c r="AK125" i="1"/>
  <c r="AJ125" i="1"/>
  <c r="AE125" i="1"/>
  <c r="X125" i="1"/>
  <c r="W125" i="1"/>
  <c r="U125" i="1"/>
  <c r="V125" i="1" s="1"/>
  <c r="Z125" i="1" s="1"/>
  <c r="O125" i="1"/>
  <c r="AD125" i="1" s="1"/>
  <c r="AN124" i="1"/>
  <c r="AK124" i="1"/>
  <c r="AJ124" i="1"/>
  <c r="AE124" i="1"/>
  <c r="X124" i="1"/>
  <c r="W124" i="1"/>
  <c r="U124" i="1"/>
  <c r="V124" i="1" s="1"/>
  <c r="Z124" i="1" s="1"/>
  <c r="Y124" i="1" s="1"/>
  <c r="O124" i="1"/>
  <c r="AD124" i="1" s="1"/>
  <c r="AN123" i="1"/>
  <c r="AK123" i="1"/>
  <c r="AJ123" i="1"/>
  <c r="AE123" i="1"/>
  <c r="X123" i="1"/>
  <c r="W123" i="1"/>
  <c r="U123" i="1"/>
  <c r="V123" i="1" s="1"/>
  <c r="Z123" i="1" s="1"/>
  <c r="O123" i="1"/>
  <c r="AD123" i="1" s="1"/>
  <c r="AN122" i="1"/>
  <c r="AK122" i="1"/>
  <c r="AJ122" i="1"/>
  <c r="AE122" i="1"/>
  <c r="X122" i="1"/>
  <c r="W122" i="1"/>
  <c r="U122" i="1"/>
  <c r="V122" i="1" s="1"/>
  <c r="Z122" i="1" s="1"/>
  <c r="Y122" i="1" s="1"/>
  <c r="O122" i="1"/>
  <c r="AD122" i="1" s="1"/>
  <c r="AN121" i="1"/>
  <c r="AK121" i="1"/>
  <c r="AJ121" i="1"/>
  <c r="AE121" i="1"/>
  <c r="X121" i="1"/>
  <c r="W121" i="1"/>
  <c r="U121" i="1"/>
  <c r="V121" i="1" s="1"/>
  <c r="Z121" i="1" s="1"/>
  <c r="O121" i="1"/>
  <c r="AD121" i="1" s="1"/>
  <c r="AN120" i="1"/>
  <c r="AK120" i="1"/>
  <c r="AJ120" i="1"/>
  <c r="AE120" i="1"/>
  <c r="X120" i="1"/>
  <c r="W120" i="1"/>
  <c r="U120" i="1"/>
  <c r="V120" i="1" s="1"/>
  <c r="Z120" i="1" s="1"/>
  <c r="Y120" i="1" s="1"/>
  <c r="O120" i="1"/>
  <c r="AD120" i="1" s="1"/>
  <c r="AN119" i="1"/>
  <c r="AK119" i="1"/>
  <c r="AJ119" i="1"/>
  <c r="AE119" i="1"/>
  <c r="X119" i="1"/>
  <c r="W119" i="1"/>
  <c r="U119" i="1"/>
  <c r="V119" i="1" s="1"/>
  <c r="Z119" i="1" s="1"/>
  <c r="O119" i="1"/>
  <c r="AD119" i="1" s="1"/>
  <c r="AN118" i="1"/>
  <c r="AK118" i="1"/>
  <c r="AJ118" i="1"/>
  <c r="AE118" i="1"/>
  <c r="X118" i="1"/>
  <c r="W118" i="1"/>
  <c r="U118" i="1"/>
  <c r="V118" i="1" s="1"/>
  <c r="Z118" i="1" s="1"/>
  <c r="Y118" i="1" s="1"/>
  <c r="O118" i="1"/>
  <c r="AD118" i="1" s="1"/>
  <c r="AN117" i="1"/>
  <c r="AK117" i="1"/>
  <c r="AJ117" i="1"/>
  <c r="AE117" i="1"/>
  <c r="X117" i="1"/>
  <c r="W117" i="1"/>
  <c r="U117" i="1"/>
  <c r="V117" i="1" s="1"/>
  <c r="Z117" i="1" s="1"/>
  <c r="O117" i="1"/>
  <c r="AD117" i="1" s="1"/>
  <c r="AN116" i="1"/>
  <c r="AK116" i="1"/>
  <c r="AJ116" i="1"/>
  <c r="AE116" i="1"/>
  <c r="X116" i="1"/>
  <c r="W116" i="1"/>
  <c r="U116" i="1"/>
  <c r="V116" i="1" s="1"/>
  <c r="Z116" i="1" s="1"/>
  <c r="Y116" i="1" s="1"/>
  <c r="O116" i="1"/>
  <c r="AD116" i="1" s="1"/>
  <c r="AN115" i="1"/>
  <c r="AK115" i="1"/>
  <c r="AJ115" i="1"/>
  <c r="AE115" i="1"/>
  <c r="X115" i="1"/>
  <c r="W115" i="1"/>
  <c r="U115" i="1"/>
  <c r="V115" i="1" s="1"/>
  <c r="Z115" i="1" s="1"/>
  <c r="O115" i="1"/>
  <c r="AD115" i="1" s="1"/>
  <c r="AN114" i="1"/>
  <c r="AK114" i="1"/>
  <c r="AJ114" i="1"/>
  <c r="AE114" i="1"/>
  <c r="X114" i="1"/>
  <c r="W114" i="1"/>
  <c r="U114" i="1"/>
  <c r="V114" i="1" s="1"/>
  <c r="Z114" i="1" s="1"/>
  <c r="Y114" i="1" s="1"/>
  <c r="O114" i="1"/>
  <c r="AD114" i="1" s="1"/>
  <c r="AN113" i="1"/>
  <c r="AK113" i="1"/>
  <c r="AJ113" i="1"/>
  <c r="AE113" i="1"/>
  <c r="X113" i="1"/>
  <c r="W113" i="1"/>
  <c r="U113" i="1"/>
  <c r="V113" i="1" s="1"/>
  <c r="Z113" i="1" s="1"/>
  <c r="O113" i="1"/>
  <c r="AD113" i="1" s="1"/>
  <c r="AN112" i="1"/>
  <c r="AK112" i="1"/>
  <c r="AJ112" i="1"/>
  <c r="AE112" i="1"/>
  <c r="X112" i="1"/>
  <c r="W112" i="1"/>
  <c r="U112" i="1"/>
  <c r="V112" i="1" s="1"/>
  <c r="Z112" i="1" s="1"/>
  <c r="Y112" i="1" s="1"/>
  <c r="O112" i="1"/>
  <c r="AD112" i="1" s="1"/>
  <c r="AN111" i="1"/>
  <c r="AK111" i="1"/>
  <c r="AJ111" i="1"/>
  <c r="AE111" i="1"/>
  <c r="X111" i="1"/>
  <c r="W111" i="1"/>
  <c r="U111" i="1"/>
  <c r="V111" i="1" s="1"/>
  <c r="Z111" i="1" s="1"/>
  <c r="O111" i="1"/>
  <c r="AD111" i="1" s="1"/>
  <c r="AN110" i="1"/>
  <c r="AK110" i="1"/>
  <c r="AJ110" i="1"/>
  <c r="AE110" i="1"/>
  <c r="X110" i="1"/>
  <c r="W110" i="1"/>
  <c r="U110" i="1"/>
  <c r="V110" i="1" s="1"/>
  <c r="Z110" i="1" s="1"/>
  <c r="Y110" i="1" s="1"/>
  <c r="O110" i="1"/>
  <c r="AD110" i="1" s="1"/>
  <c r="AN109" i="1"/>
  <c r="AK109" i="1"/>
  <c r="AJ109" i="1"/>
  <c r="AE109" i="1"/>
  <c r="X109" i="1"/>
  <c r="W109" i="1"/>
  <c r="U109" i="1"/>
  <c r="V109" i="1" s="1"/>
  <c r="Z109" i="1" s="1"/>
  <c r="O109" i="1"/>
  <c r="AD109" i="1" s="1"/>
  <c r="AN108" i="1"/>
  <c r="AK108" i="1"/>
  <c r="AJ108" i="1"/>
  <c r="AE108" i="1"/>
  <c r="X108" i="1"/>
  <c r="W108" i="1"/>
  <c r="U108" i="1"/>
  <c r="V108" i="1" s="1"/>
  <c r="Z108" i="1" s="1"/>
  <c r="Y108" i="1" s="1"/>
  <c r="O108" i="1"/>
  <c r="AD108" i="1" s="1"/>
  <c r="AN107" i="1"/>
  <c r="AK107" i="1"/>
  <c r="AJ107" i="1"/>
  <c r="AE107" i="1"/>
  <c r="X107" i="1"/>
  <c r="W107" i="1"/>
  <c r="U107" i="1"/>
  <c r="V107" i="1" s="1"/>
  <c r="Z107" i="1" s="1"/>
  <c r="O107" i="1"/>
  <c r="AD107" i="1" s="1"/>
  <c r="AN106" i="1"/>
  <c r="AK106" i="1"/>
  <c r="AJ106" i="1"/>
  <c r="AE106" i="1"/>
  <c r="X106" i="1"/>
  <c r="W106" i="1"/>
  <c r="U106" i="1"/>
  <c r="V106" i="1" s="1"/>
  <c r="Z106" i="1" s="1"/>
  <c r="Y106" i="1" s="1"/>
  <c r="O106" i="1"/>
  <c r="AD106" i="1" s="1"/>
  <c r="AN105" i="1"/>
  <c r="AK105" i="1"/>
  <c r="AJ105" i="1"/>
  <c r="AE105" i="1"/>
  <c r="X105" i="1"/>
  <c r="W105" i="1"/>
  <c r="U105" i="1"/>
  <c r="V105" i="1" s="1"/>
  <c r="Z105" i="1" s="1"/>
  <c r="O105" i="1"/>
  <c r="AD105" i="1" s="1"/>
  <c r="AN104" i="1"/>
  <c r="AK104" i="1"/>
  <c r="AJ104" i="1"/>
  <c r="AE104" i="1"/>
  <c r="X104" i="1"/>
  <c r="W104" i="1"/>
  <c r="U104" i="1"/>
  <c r="V104" i="1" s="1"/>
  <c r="Z104" i="1" s="1"/>
  <c r="Y104" i="1" s="1"/>
  <c r="O104" i="1"/>
  <c r="AD104" i="1" s="1"/>
  <c r="AN103" i="1"/>
  <c r="AK103" i="1"/>
  <c r="AJ103" i="1"/>
  <c r="AE103" i="1"/>
  <c r="X103" i="1"/>
  <c r="W103" i="1"/>
  <c r="U103" i="1"/>
  <c r="V103" i="1" s="1"/>
  <c r="Z103" i="1" s="1"/>
  <c r="O103" i="1"/>
  <c r="AD103" i="1" s="1"/>
  <c r="AN102" i="1"/>
  <c r="AK102" i="1"/>
  <c r="AJ102" i="1"/>
  <c r="AE102" i="1"/>
  <c r="X102" i="1"/>
  <c r="W102" i="1"/>
  <c r="U102" i="1"/>
  <c r="V102" i="1" s="1"/>
  <c r="Z102" i="1" s="1"/>
  <c r="Y102" i="1" s="1"/>
  <c r="O102" i="1"/>
  <c r="AD102" i="1" s="1"/>
  <c r="AN101" i="1"/>
  <c r="AK101" i="1"/>
  <c r="AJ101" i="1"/>
  <c r="AE101" i="1"/>
  <c r="X101" i="1"/>
  <c r="W101" i="1"/>
  <c r="U101" i="1"/>
  <c r="V101" i="1" s="1"/>
  <c r="Z101" i="1" s="1"/>
  <c r="O101" i="1"/>
  <c r="AD101" i="1" s="1"/>
  <c r="AN100" i="1"/>
  <c r="AK100" i="1"/>
  <c r="AJ100" i="1"/>
  <c r="AE100" i="1"/>
  <c r="X100" i="1"/>
  <c r="W100" i="1"/>
  <c r="U100" i="1"/>
  <c r="V100" i="1" s="1"/>
  <c r="Z100" i="1" s="1"/>
  <c r="Y100" i="1" s="1"/>
  <c r="O100" i="1"/>
  <c r="AD100" i="1" s="1"/>
  <c r="AN99" i="1"/>
  <c r="AK99" i="1"/>
  <c r="AJ99" i="1"/>
  <c r="AE99" i="1"/>
  <c r="X99" i="1"/>
  <c r="W99" i="1"/>
  <c r="U99" i="1"/>
  <c r="V99" i="1" s="1"/>
  <c r="Z99" i="1" s="1"/>
  <c r="O99" i="1"/>
  <c r="AD99" i="1" s="1"/>
  <c r="AN98" i="1"/>
  <c r="AK98" i="1"/>
  <c r="AJ98" i="1"/>
  <c r="AE98" i="1"/>
  <c r="X98" i="1"/>
  <c r="W98" i="1"/>
  <c r="U98" i="1"/>
  <c r="V98" i="1" s="1"/>
  <c r="Z98" i="1" s="1"/>
  <c r="Y98" i="1" s="1"/>
  <c r="O98" i="1"/>
  <c r="AD98" i="1" s="1"/>
  <c r="AN97" i="1"/>
  <c r="AK97" i="1"/>
  <c r="AJ97" i="1"/>
  <c r="AE97" i="1"/>
  <c r="X97" i="1"/>
  <c r="W97" i="1"/>
  <c r="U97" i="1"/>
  <c r="V97" i="1" s="1"/>
  <c r="Z97" i="1" s="1"/>
  <c r="O97" i="1"/>
  <c r="AD97" i="1" s="1"/>
  <c r="AN96" i="1"/>
  <c r="AK96" i="1"/>
  <c r="AJ96" i="1"/>
  <c r="AE96" i="1"/>
  <c r="X96" i="1"/>
  <c r="W96" i="1"/>
  <c r="U96" i="1"/>
  <c r="V96" i="1" s="1"/>
  <c r="Z96" i="1" s="1"/>
  <c r="O96" i="1"/>
  <c r="AD96" i="1" s="1"/>
  <c r="AN95" i="1"/>
  <c r="AK95" i="1"/>
  <c r="AJ95" i="1"/>
  <c r="AE95" i="1"/>
  <c r="X95" i="1"/>
  <c r="W95" i="1"/>
  <c r="U95" i="1"/>
  <c r="V95" i="1" s="1"/>
  <c r="Z95" i="1" s="1"/>
  <c r="Y95" i="1" s="1"/>
  <c r="O95" i="1"/>
  <c r="AD95" i="1" s="1"/>
  <c r="AN94" i="1"/>
  <c r="AK94" i="1"/>
  <c r="AJ94" i="1"/>
  <c r="AE94" i="1"/>
  <c r="X94" i="1"/>
  <c r="W94" i="1"/>
  <c r="U94" i="1"/>
  <c r="V94" i="1" s="1"/>
  <c r="Z94" i="1" s="1"/>
  <c r="O94" i="1"/>
  <c r="AD94" i="1" s="1"/>
  <c r="AN93" i="1"/>
  <c r="AK93" i="1"/>
  <c r="AJ93" i="1"/>
  <c r="AE93" i="1"/>
  <c r="X93" i="1"/>
  <c r="W93" i="1"/>
  <c r="U93" i="1"/>
  <c r="V93" i="1" s="1"/>
  <c r="Z93" i="1" s="1"/>
  <c r="Y93" i="1" s="1"/>
  <c r="O93" i="1"/>
  <c r="AD93" i="1" s="1"/>
  <c r="AN92" i="1"/>
  <c r="AK92" i="1"/>
  <c r="AJ92" i="1"/>
  <c r="AE92" i="1"/>
  <c r="X92" i="1"/>
  <c r="W92" i="1"/>
  <c r="U92" i="1"/>
  <c r="V92" i="1" s="1"/>
  <c r="Z92" i="1" s="1"/>
  <c r="O92" i="1"/>
  <c r="AD92" i="1" s="1"/>
  <c r="AN91" i="1"/>
  <c r="AK91" i="1"/>
  <c r="AJ91" i="1"/>
  <c r="AE91" i="1"/>
  <c r="X91" i="1"/>
  <c r="W91" i="1"/>
  <c r="U91" i="1"/>
  <c r="V91" i="1" s="1"/>
  <c r="Z91" i="1" s="1"/>
  <c r="Y91" i="1" s="1"/>
  <c r="O91" i="1"/>
  <c r="AD91" i="1" s="1"/>
  <c r="AN90" i="1"/>
  <c r="AK90" i="1"/>
  <c r="AJ90" i="1"/>
  <c r="AE90" i="1"/>
  <c r="X90" i="1"/>
  <c r="W90" i="1"/>
  <c r="U90" i="1"/>
  <c r="V90" i="1" s="1"/>
  <c r="Z90" i="1" s="1"/>
  <c r="O90" i="1"/>
  <c r="AD90" i="1" s="1"/>
  <c r="AN89" i="1"/>
  <c r="AK89" i="1"/>
  <c r="AJ89" i="1"/>
  <c r="AE89" i="1"/>
  <c r="X89" i="1"/>
  <c r="W89" i="1"/>
  <c r="U89" i="1"/>
  <c r="V89" i="1" s="1"/>
  <c r="Z89" i="1" s="1"/>
  <c r="Y89" i="1" s="1"/>
  <c r="O89" i="1"/>
  <c r="AD89" i="1" s="1"/>
  <c r="AN88" i="1"/>
  <c r="AK88" i="1"/>
  <c r="AJ88" i="1"/>
  <c r="AE88" i="1"/>
  <c r="X88" i="1"/>
  <c r="W88" i="1"/>
  <c r="U88" i="1"/>
  <c r="V88" i="1" s="1"/>
  <c r="Z88" i="1" s="1"/>
  <c r="O88" i="1"/>
  <c r="AD88" i="1" s="1"/>
  <c r="AN87" i="1"/>
  <c r="AK87" i="1"/>
  <c r="AJ87" i="1"/>
  <c r="AE87" i="1"/>
  <c r="X87" i="1"/>
  <c r="W87" i="1"/>
  <c r="U87" i="1"/>
  <c r="V87" i="1" s="1"/>
  <c r="Z87" i="1" s="1"/>
  <c r="Y87" i="1" s="1"/>
  <c r="O87" i="1"/>
  <c r="AD87" i="1" s="1"/>
  <c r="AN86" i="1"/>
  <c r="AK86" i="1"/>
  <c r="AJ86" i="1"/>
  <c r="AE86" i="1"/>
  <c r="X86" i="1"/>
  <c r="W86" i="1"/>
  <c r="U86" i="1"/>
  <c r="V86" i="1" s="1"/>
  <c r="Z86" i="1" s="1"/>
  <c r="O86" i="1"/>
  <c r="AD86" i="1" s="1"/>
  <c r="AN85" i="1"/>
  <c r="AK85" i="1"/>
  <c r="AJ85" i="1"/>
  <c r="AE85" i="1"/>
  <c r="X85" i="1"/>
  <c r="W85" i="1"/>
  <c r="U85" i="1"/>
  <c r="V85" i="1" s="1"/>
  <c r="Z85" i="1" s="1"/>
  <c r="Y85" i="1" s="1"/>
  <c r="O85" i="1"/>
  <c r="AD85" i="1" s="1"/>
  <c r="AN84" i="1"/>
  <c r="AK84" i="1"/>
  <c r="AJ84" i="1"/>
  <c r="AE84" i="1"/>
  <c r="X84" i="1"/>
  <c r="W84" i="1"/>
  <c r="U84" i="1"/>
  <c r="V84" i="1" s="1"/>
  <c r="Z84" i="1" s="1"/>
  <c r="O84" i="1"/>
  <c r="AD84" i="1" s="1"/>
  <c r="AN83" i="1"/>
  <c r="AK83" i="1"/>
  <c r="AJ83" i="1"/>
  <c r="AE83" i="1"/>
  <c r="X83" i="1"/>
  <c r="W83" i="1"/>
  <c r="U83" i="1"/>
  <c r="V83" i="1" s="1"/>
  <c r="Z83" i="1" s="1"/>
  <c r="AB83" i="1" s="1"/>
  <c r="AF83" i="1" s="1"/>
  <c r="AU83" i="1" s="1"/>
  <c r="O83" i="1"/>
  <c r="AD83" i="1" s="1"/>
  <c r="AN82" i="1"/>
  <c r="AK82" i="1"/>
  <c r="AJ82" i="1"/>
  <c r="AE82" i="1"/>
  <c r="X82" i="1"/>
  <c r="W82" i="1"/>
  <c r="U82" i="1"/>
  <c r="V82" i="1" s="1"/>
  <c r="Z82" i="1" s="1"/>
  <c r="O82" i="1"/>
  <c r="AD82" i="1" s="1"/>
  <c r="AN81" i="1"/>
  <c r="AK81" i="1"/>
  <c r="AJ81" i="1"/>
  <c r="AE81" i="1"/>
  <c r="X81" i="1"/>
  <c r="W81" i="1"/>
  <c r="U81" i="1"/>
  <c r="V81" i="1" s="1"/>
  <c r="Z81" i="1" s="1"/>
  <c r="AB81" i="1" s="1"/>
  <c r="AF81" i="1" s="1"/>
  <c r="AU81" i="1" s="1"/>
  <c r="O81" i="1"/>
  <c r="AD81" i="1" s="1"/>
  <c r="AN80" i="1"/>
  <c r="AK80" i="1"/>
  <c r="AJ80" i="1"/>
  <c r="AE80" i="1"/>
  <c r="X80" i="1"/>
  <c r="W80" i="1"/>
  <c r="U80" i="1"/>
  <c r="V80" i="1" s="1"/>
  <c r="Z80" i="1" s="1"/>
  <c r="O80" i="1"/>
  <c r="AD80" i="1" s="1"/>
  <c r="AN79" i="1"/>
  <c r="AK79" i="1"/>
  <c r="AJ79" i="1"/>
  <c r="AE79" i="1"/>
  <c r="X79" i="1"/>
  <c r="W79" i="1"/>
  <c r="U79" i="1"/>
  <c r="V79" i="1" s="1"/>
  <c r="Z79" i="1" s="1"/>
  <c r="O79" i="1"/>
  <c r="AD79" i="1" s="1"/>
  <c r="AN78" i="1"/>
  <c r="AK78" i="1"/>
  <c r="AJ78" i="1"/>
  <c r="AE78" i="1"/>
  <c r="X78" i="1"/>
  <c r="W78" i="1"/>
  <c r="U78" i="1"/>
  <c r="V78" i="1" s="1"/>
  <c r="Z78" i="1" s="1"/>
  <c r="Y78" i="1" s="1"/>
  <c r="O78" i="1"/>
  <c r="AD78" i="1" s="1"/>
  <c r="AN77" i="1"/>
  <c r="AK77" i="1"/>
  <c r="AJ77" i="1"/>
  <c r="AE77" i="1"/>
  <c r="X77" i="1"/>
  <c r="W77" i="1"/>
  <c r="U77" i="1"/>
  <c r="V77" i="1" s="1"/>
  <c r="Z77" i="1" s="1"/>
  <c r="O77" i="1"/>
  <c r="AD77" i="1" s="1"/>
  <c r="AN76" i="1"/>
  <c r="AK76" i="1"/>
  <c r="AJ76" i="1"/>
  <c r="AE76" i="1"/>
  <c r="X76" i="1"/>
  <c r="W76" i="1"/>
  <c r="U76" i="1"/>
  <c r="V76" i="1" s="1"/>
  <c r="Z76" i="1" s="1"/>
  <c r="AB76" i="1" s="1"/>
  <c r="AF76" i="1" s="1"/>
  <c r="AU76" i="1" s="1"/>
  <c r="O76" i="1"/>
  <c r="AD76" i="1" s="1"/>
  <c r="AN75" i="1"/>
  <c r="AK75" i="1"/>
  <c r="AJ75" i="1"/>
  <c r="X75" i="1"/>
  <c r="W75" i="1"/>
  <c r="V75" i="1"/>
  <c r="U75" i="1"/>
  <c r="O75" i="1"/>
  <c r="AD75" i="1" s="1"/>
  <c r="AE75" i="1" s="1"/>
  <c r="AN74" i="1"/>
  <c r="AK74" i="1"/>
  <c r="AJ74" i="1"/>
  <c r="X74" i="1"/>
  <c r="W74" i="1"/>
  <c r="V74" i="1"/>
  <c r="Z74" i="1" s="1"/>
  <c r="U74" i="1"/>
  <c r="O74" i="1"/>
  <c r="AD74" i="1" s="1"/>
  <c r="AE74" i="1" s="1"/>
  <c r="AN73" i="1"/>
  <c r="AK73" i="1"/>
  <c r="AJ73" i="1"/>
  <c r="X73" i="1"/>
  <c r="W73" i="1"/>
  <c r="V73" i="1"/>
  <c r="Z73" i="1" s="1"/>
  <c r="U73" i="1"/>
  <c r="O73" i="1"/>
  <c r="AD73" i="1" s="1"/>
  <c r="AE73" i="1" s="1"/>
  <c r="AN72" i="1"/>
  <c r="AK72" i="1"/>
  <c r="AJ72" i="1"/>
  <c r="X72" i="1"/>
  <c r="W72" i="1"/>
  <c r="V72" i="1"/>
  <c r="Z72" i="1" s="1"/>
  <c r="U72" i="1"/>
  <c r="O72" i="1"/>
  <c r="AN71" i="1"/>
  <c r="AK71" i="1"/>
  <c r="AJ71" i="1"/>
  <c r="X71" i="1"/>
  <c r="W71" i="1"/>
  <c r="V71" i="1"/>
  <c r="Z71" i="1" s="1"/>
  <c r="U71" i="1"/>
  <c r="O71" i="1"/>
  <c r="AD71" i="1" s="1"/>
  <c r="AE71" i="1" s="1"/>
  <c r="AN70" i="1"/>
  <c r="AK70" i="1"/>
  <c r="AJ70" i="1"/>
  <c r="X70" i="1"/>
  <c r="W70" i="1"/>
  <c r="V70" i="1"/>
  <c r="Z70" i="1" s="1"/>
  <c r="U70" i="1"/>
  <c r="O70" i="1"/>
  <c r="AN69" i="1"/>
  <c r="AK69" i="1"/>
  <c r="AJ69" i="1"/>
  <c r="X69" i="1"/>
  <c r="W69" i="1"/>
  <c r="V69" i="1"/>
  <c r="Z69" i="1" s="1"/>
  <c r="U69" i="1"/>
  <c r="O69" i="1"/>
  <c r="AD69" i="1" s="1"/>
  <c r="AE69" i="1" s="1"/>
  <c r="AN68" i="1"/>
  <c r="AK68" i="1"/>
  <c r="AJ68" i="1"/>
  <c r="X68" i="1"/>
  <c r="W68" i="1"/>
  <c r="V68" i="1"/>
  <c r="Z68" i="1" s="1"/>
  <c r="U68" i="1"/>
  <c r="O68" i="1"/>
  <c r="AN67" i="1"/>
  <c r="AK67" i="1"/>
  <c r="AJ67" i="1"/>
  <c r="X67" i="1"/>
  <c r="W67" i="1"/>
  <c r="V67" i="1"/>
  <c r="Z67" i="1" s="1"/>
  <c r="U67" i="1"/>
  <c r="O67" i="1"/>
  <c r="AD67" i="1" s="1"/>
  <c r="AE67" i="1" s="1"/>
  <c r="AN66" i="1"/>
  <c r="AK66" i="1"/>
  <c r="AJ66" i="1"/>
  <c r="X66" i="1"/>
  <c r="W66" i="1"/>
  <c r="V66" i="1"/>
  <c r="Z66" i="1" s="1"/>
  <c r="U66" i="1"/>
  <c r="O66" i="1"/>
  <c r="AN65" i="1"/>
  <c r="AK65" i="1"/>
  <c r="AJ65" i="1"/>
  <c r="X65" i="1"/>
  <c r="W65" i="1"/>
  <c r="V65" i="1"/>
  <c r="Z65" i="1" s="1"/>
  <c r="U65" i="1"/>
  <c r="O65" i="1"/>
  <c r="AD65" i="1" s="1"/>
  <c r="AE65" i="1" s="1"/>
  <c r="AN64" i="1"/>
  <c r="AK64" i="1"/>
  <c r="AJ64" i="1"/>
  <c r="X64" i="1"/>
  <c r="W64" i="1"/>
  <c r="V64" i="1"/>
  <c r="Z64" i="1" s="1"/>
  <c r="U64" i="1"/>
  <c r="O64" i="1"/>
  <c r="AN63" i="1"/>
  <c r="AK63" i="1"/>
  <c r="AJ63" i="1"/>
  <c r="X63" i="1"/>
  <c r="W63" i="1"/>
  <c r="V63" i="1"/>
  <c r="Z63" i="1" s="1"/>
  <c r="U63" i="1"/>
  <c r="O63" i="1"/>
  <c r="AD63" i="1" s="1"/>
  <c r="AE63" i="1" s="1"/>
  <c r="AN62" i="1"/>
  <c r="AK62" i="1"/>
  <c r="AJ62" i="1"/>
  <c r="X62" i="1"/>
  <c r="W62" i="1"/>
  <c r="V62" i="1"/>
  <c r="Z62" i="1" s="1"/>
  <c r="U62" i="1"/>
  <c r="O62" i="1"/>
  <c r="AN61" i="1"/>
  <c r="AK61" i="1"/>
  <c r="AJ61" i="1"/>
  <c r="X61" i="1"/>
  <c r="W61" i="1"/>
  <c r="V61" i="1"/>
  <c r="Z61" i="1" s="1"/>
  <c r="U61" i="1"/>
  <c r="O61" i="1"/>
  <c r="AD61" i="1" s="1"/>
  <c r="AE61" i="1" s="1"/>
  <c r="AN60" i="1"/>
  <c r="AK60" i="1"/>
  <c r="AJ60" i="1"/>
  <c r="X60" i="1"/>
  <c r="W60" i="1"/>
  <c r="V60" i="1"/>
  <c r="Z60" i="1" s="1"/>
  <c r="U60" i="1"/>
  <c r="O60" i="1"/>
  <c r="AN59" i="1"/>
  <c r="AK59" i="1"/>
  <c r="AJ59" i="1"/>
  <c r="X59" i="1"/>
  <c r="W59" i="1"/>
  <c r="V59" i="1"/>
  <c r="Z59" i="1" s="1"/>
  <c r="U59" i="1"/>
  <c r="O59" i="1"/>
  <c r="AD59" i="1" s="1"/>
  <c r="AE59" i="1" s="1"/>
  <c r="AN58" i="1"/>
  <c r="AK58" i="1"/>
  <c r="AJ58" i="1"/>
  <c r="X58" i="1"/>
  <c r="W58" i="1"/>
  <c r="V58" i="1"/>
  <c r="Z58" i="1" s="1"/>
  <c r="U58" i="1"/>
  <c r="O58" i="1"/>
  <c r="AN57" i="1"/>
  <c r="AK57" i="1"/>
  <c r="AJ57" i="1"/>
  <c r="X57" i="1"/>
  <c r="W57" i="1"/>
  <c r="V57" i="1"/>
  <c r="Z57" i="1" s="1"/>
  <c r="U57" i="1"/>
  <c r="O57" i="1"/>
  <c r="AD57" i="1" s="1"/>
  <c r="AE57" i="1" s="1"/>
  <c r="AN56" i="1"/>
  <c r="AK56" i="1"/>
  <c r="AJ56" i="1"/>
  <c r="X56" i="1"/>
  <c r="W56" i="1"/>
  <c r="V56" i="1"/>
  <c r="Z56" i="1" s="1"/>
  <c r="U56" i="1"/>
  <c r="O56" i="1"/>
  <c r="AD56" i="1" s="1"/>
  <c r="AE56" i="1" s="1"/>
  <c r="AN55" i="1"/>
  <c r="AK55" i="1"/>
  <c r="AJ55" i="1"/>
  <c r="X55" i="1"/>
  <c r="W55" i="1"/>
  <c r="V55" i="1"/>
  <c r="Z55" i="1" s="1"/>
  <c r="U55" i="1"/>
  <c r="O55" i="1"/>
  <c r="AN54" i="1"/>
  <c r="AK54" i="1"/>
  <c r="AJ54" i="1"/>
  <c r="X54" i="1"/>
  <c r="W54" i="1"/>
  <c r="V54" i="1"/>
  <c r="Z54" i="1" s="1"/>
  <c r="U54" i="1"/>
  <c r="O54" i="1"/>
  <c r="AN53" i="1"/>
  <c r="AK53" i="1"/>
  <c r="AJ53" i="1"/>
  <c r="X53" i="1"/>
  <c r="W53" i="1"/>
  <c r="V53" i="1"/>
  <c r="Z53" i="1" s="1"/>
  <c r="U53" i="1"/>
  <c r="O53" i="1"/>
  <c r="AD53" i="1" s="1"/>
  <c r="AE53" i="1" s="1"/>
  <c r="AN52" i="1"/>
  <c r="AK52" i="1"/>
  <c r="AJ52" i="1"/>
  <c r="X52" i="1"/>
  <c r="W52" i="1"/>
  <c r="V52" i="1"/>
  <c r="Z52" i="1" s="1"/>
  <c r="U52" i="1"/>
  <c r="O52" i="1"/>
  <c r="AD52" i="1" s="1"/>
  <c r="AE52" i="1" s="1"/>
  <c r="AN51" i="1"/>
  <c r="AK51" i="1"/>
  <c r="AJ51" i="1"/>
  <c r="X51" i="1"/>
  <c r="W51" i="1"/>
  <c r="V51" i="1"/>
  <c r="Z51" i="1" s="1"/>
  <c r="U51" i="1"/>
  <c r="O51" i="1"/>
  <c r="AN50" i="1"/>
  <c r="AK50" i="1"/>
  <c r="AJ50" i="1"/>
  <c r="X50" i="1"/>
  <c r="W50" i="1"/>
  <c r="V50" i="1"/>
  <c r="Z50" i="1" s="1"/>
  <c r="U50" i="1"/>
  <c r="O50" i="1"/>
  <c r="AD50" i="1" s="1"/>
  <c r="AE50" i="1" s="1"/>
  <c r="AN49" i="1"/>
  <c r="AK49" i="1"/>
  <c r="AJ49" i="1"/>
  <c r="X49" i="1"/>
  <c r="W49" i="1"/>
  <c r="V49" i="1"/>
  <c r="Z49" i="1" s="1"/>
  <c r="U49" i="1"/>
  <c r="O49" i="1"/>
  <c r="AD49" i="1" s="1"/>
  <c r="AE49" i="1" s="1"/>
  <c r="AN48" i="1"/>
  <c r="AK48" i="1"/>
  <c r="AJ48" i="1"/>
  <c r="X48" i="1"/>
  <c r="W48" i="1"/>
  <c r="V48" i="1"/>
  <c r="Z48" i="1" s="1"/>
  <c r="U48" i="1"/>
  <c r="O48" i="1"/>
  <c r="AN47" i="1"/>
  <c r="AK47" i="1"/>
  <c r="AJ47" i="1"/>
  <c r="X47" i="1"/>
  <c r="W47" i="1"/>
  <c r="V47" i="1"/>
  <c r="Z47" i="1" s="1"/>
  <c r="U47" i="1"/>
  <c r="O47" i="1"/>
  <c r="AD47" i="1" s="1"/>
  <c r="AE47" i="1" s="1"/>
  <c r="AN46" i="1"/>
  <c r="AK46" i="1"/>
  <c r="AJ46" i="1"/>
  <c r="X46" i="1"/>
  <c r="W46" i="1"/>
  <c r="V46" i="1"/>
  <c r="Z46" i="1" s="1"/>
  <c r="U46" i="1"/>
  <c r="O46" i="1"/>
  <c r="AN45" i="1"/>
  <c r="AK45" i="1"/>
  <c r="AJ45" i="1"/>
  <c r="X45" i="1"/>
  <c r="W45" i="1"/>
  <c r="V45" i="1"/>
  <c r="Z45" i="1" s="1"/>
  <c r="U45" i="1"/>
  <c r="O45" i="1"/>
  <c r="AD45" i="1" s="1"/>
  <c r="AE45" i="1" s="1"/>
  <c r="AN44" i="1"/>
  <c r="AK44" i="1"/>
  <c r="AJ44" i="1"/>
  <c r="X44" i="1"/>
  <c r="W44" i="1"/>
  <c r="V44" i="1"/>
  <c r="Z44" i="1" s="1"/>
  <c r="U44" i="1"/>
  <c r="O44" i="1"/>
  <c r="AN43" i="1"/>
  <c r="AK43" i="1"/>
  <c r="AJ43" i="1"/>
  <c r="X43" i="1"/>
  <c r="W43" i="1"/>
  <c r="V43" i="1"/>
  <c r="Z43" i="1" s="1"/>
  <c r="U43" i="1"/>
  <c r="O43" i="1"/>
  <c r="AD43" i="1" s="1"/>
  <c r="AE43" i="1" s="1"/>
  <c r="AN42" i="1"/>
  <c r="AK42" i="1"/>
  <c r="AJ42" i="1"/>
  <c r="X42" i="1"/>
  <c r="W42" i="1"/>
  <c r="V42" i="1"/>
  <c r="Z42" i="1" s="1"/>
  <c r="U42" i="1"/>
  <c r="O42" i="1"/>
  <c r="AN41" i="1"/>
  <c r="AK41" i="1"/>
  <c r="AJ41" i="1"/>
  <c r="X41" i="1"/>
  <c r="W41" i="1"/>
  <c r="V41" i="1"/>
  <c r="Z41" i="1" s="1"/>
  <c r="U41" i="1"/>
  <c r="O41" i="1"/>
  <c r="AD41" i="1" s="1"/>
  <c r="AE41" i="1" s="1"/>
  <c r="AN40" i="1"/>
  <c r="AK40" i="1"/>
  <c r="AJ40" i="1"/>
  <c r="X40" i="1"/>
  <c r="W40" i="1"/>
  <c r="V40" i="1"/>
  <c r="Z40" i="1" s="1"/>
  <c r="U40" i="1"/>
  <c r="O40" i="1"/>
  <c r="AN39" i="1"/>
  <c r="AK39" i="1"/>
  <c r="AJ39" i="1"/>
  <c r="X39" i="1"/>
  <c r="W39" i="1"/>
  <c r="V39" i="1"/>
  <c r="Z39" i="1" s="1"/>
  <c r="U39" i="1"/>
  <c r="O39" i="1"/>
  <c r="AD39" i="1" s="1"/>
  <c r="AE39" i="1" s="1"/>
  <c r="AN38" i="1"/>
  <c r="AK38" i="1"/>
  <c r="AJ38" i="1"/>
  <c r="X38" i="1"/>
  <c r="W38" i="1"/>
  <c r="V38" i="1"/>
  <c r="Z38" i="1" s="1"/>
  <c r="U38" i="1"/>
  <c r="O38" i="1"/>
  <c r="AN37" i="1"/>
  <c r="AK37" i="1"/>
  <c r="AJ37" i="1"/>
  <c r="X37" i="1"/>
  <c r="W37" i="1"/>
  <c r="V37" i="1"/>
  <c r="Z37" i="1" s="1"/>
  <c r="U37" i="1"/>
  <c r="O37" i="1"/>
  <c r="AD37" i="1" s="1"/>
  <c r="AE37" i="1" s="1"/>
  <c r="AN36" i="1"/>
  <c r="AK36" i="1"/>
  <c r="AJ36" i="1"/>
  <c r="X36" i="1"/>
  <c r="W36" i="1"/>
  <c r="V36" i="1"/>
  <c r="Z36" i="1" s="1"/>
  <c r="U36" i="1"/>
  <c r="O36" i="1"/>
  <c r="AN35" i="1"/>
  <c r="AK35" i="1"/>
  <c r="AJ35" i="1"/>
  <c r="X35" i="1"/>
  <c r="W35" i="1"/>
  <c r="V35" i="1"/>
  <c r="Z35" i="1" s="1"/>
  <c r="U35" i="1"/>
  <c r="O35" i="1"/>
  <c r="AD35" i="1" s="1"/>
  <c r="AE35" i="1" s="1"/>
  <c r="AN34" i="1"/>
  <c r="AK34" i="1"/>
  <c r="AJ34" i="1"/>
  <c r="X34" i="1"/>
  <c r="W34" i="1"/>
  <c r="V34" i="1"/>
  <c r="Z34" i="1" s="1"/>
  <c r="U34" i="1"/>
  <c r="O34" i="1"/>
  <c r="AN33" i="1"/>
  <c r="AK33" i="1"/>
  <c r="AJ33" i="1"/>
  <c r="X33" i="1"/>
  <c r="W33" i="1"/>
  <c r="V33" i="1"/>
  <c r="Z33" i="1" s="1"/>
  <c r="U33" i="1"/>
  <c r="O33" i="1"/>
  <c r="AD33" i="1" s="1"/>
  <c r="AE33" i="1" s="1"/>
  <c r="AN32" i="1"/>
  <c r="AK32" i="1"/>
  <c r="AJ32" i="1"/>
  <c r="X32" i="1"/>
  <c r="W32" i="1"/>
  <c r="V32" i="1"/>
  <c r="Z32" i="1" s="1"/>
  <c r="U32" i="1"/>
  <c r="O32" i="1"/>
  <c r="AN31" i="1"/>
  <c r="AK31" i="1"/>
  <c r="AJ31" i="1"/>
  <c r="X31" i="1"/>
  <c r="W31" i="1"/>
  <c r="V31" i="1"/>
  <c r="Z31" i="1" s="1"/>
  <c r="U31" i="1"/>
  <c r="O31" i="1"/>
  <c r="AD31" i="1" s="1"/>
  <c r="AE31" i="1" s="1"/>
  <c r="AN30" i="1"/>
  <c r="AK30" i="1"/>
  <c r="AJ30" i="1"/>
  <c r="X30" i="1"/>
  <c r="W30" i="1"/>
  <c r="V30" i="1"/>
  <c r="Z30" i="1" s="1"/>
  <c r="U30" i="1"/>
  <c r="O30" i="1"/>
  <c r="AN29" i="1"/>
  <c r="AK29" i="1"/>
  <c r="AJ29" i="1"/>
  <c r="X29" i="1"/>
  <c r="W29" i="1"/>
  <c r="V29" i="1"/>
  <c r="Z29" i="1" s="1"/>
  <c r="U29" i="1"/>
  <c r="O29" i="1"/>
  <c r="AD29" i="1" s="1"/>
  <c r="AE29" i="1" s="1"/>
  <c r="AN28" i="1"/>
  <c r="AK28" i="1"/>
  <c r="AJ28" i="1"/>
  <c r="X28" i="1"/>
  <c r="W28" i="1"/>
  <c r="V28" i="1"/>
  <c r="Z28" i="1" s="1"/>
  <c r="U28" i="1"/>
  <c r="O28" i="1"/>
  <c r="AN27" i="1"/>
  <c r="AK27" i="1"/>
  <c r="AJ27" i="1"/>
  <c r="X27" i="1"/>
  <c r="W27" i="1"/>
  <c r="V27" i="1"/>
  <c r="Z27" i="1" s="1"/>
  <c r="U27" i="1"/>
  <c r="O27" i="1"/>
  <c r="AD27" i="1" s="1"/>
  <c r="AE27" i="1" s="1"/>
  <c r="AN26" i="1"/>
  <c r="AK26" i="1"/>
  <c r="AJ26" i="1"/>
  <c r="X26" i="1"/>
  <c r="W26" i="1"/>
  <c r="V26" i="1"/>
  <c r="Z26" i="1" s="1"/>
  <c r="U26" i="1"/>
  <c r="O26" i="1"/>
  <c r="AN25" i="1"/>
  <c r="AK25" i="1"/>
  <c r="AJ25" i="1"/>
  <c r="X25" i="1"/>
  <c r="W25" i="1"/>
  <c r="V25" i="1"/>
  <c r="Z25" i="1" s="1"/>
  <c r="U25" i="1"/>
  <c r="O25" i="1"/>
  <c r="AN24" i="1"/>
  <c r="AK24" i="1"/>
  <c r="AJ24" i="1"/>
  <c r="X24" i="1"/>
  <c r="W24" i="1"/>
  <c r="V24" i="1"/>
  <c r="Z24" i="1" s="1"/>
  <c r="U24" i="1"/>
  <c r="O24" i="1"/>
  <c r="AD24" i="1" s="1"/>
  <c r="AE24" i="1" s="1"/>
  <c r="AN23" i="1"/>
  <c r="AK23" i="1"/>
  <c r="AJ23" i="1"/>
  <c r="X23" i="1"/>
  <c r="W23" i="1"/>
  <c r="V23" i="1"/>
  <c r="Z23" i="1" s="1"/>
  <c r="U23" i="1"/>
  <c r="O23" i="1"/>
  <c r="AN22" i="1"/>
  <c r="AK22" i="1"/>
  <c r="AJ22" i="1"/>
  <c r="X22" i="1"/>
  <c r="W22" i="1"/>
  <c r="V22" i="1"/>
  <c r="Z22" i="1" s="1"/>
  <c r="U22" i="1"/>
  <c r="O22" i="1"/>
  <c r="AD22" i="1" s="1"/>
  <c r="AE22" i="1" s="1"/>
  <c r="AN21" i="1"/>
  <c r="AK21" i="1"/>
  <c r="AJ21" i="1"/>
  <c r="X21" i="1"/>
  <c r="W21" i="1"/>
  <c r="V21" i="1"/>
  <c r="Z21" i="1" s="1"/>
  <c r="U21" i="1"/>
  <c r="O21" i="1"/>
  <c r="AN20" i="1"/>
  <c r="AK20" i="1"/>
  <c r="AJ20" i="1"/>
  <c r="X20" i="1"/>
  <c r="W20" i="1"/>
  <c r="V20" i="1"/>
  <c r="Z20" i="1" s="1"/>
  <c r="U20" i="1"/>
  <c r="O20" i="1"/>
  <c r="AD20" i="1" s="1"/>
  <c r="AE20" i="1" s="1"/>
  <c r="AN19" i="1"/>
  <c r="AK19" i="1"/>
  <c r="AJ19" i="1"/>
  <c r="X19" i="1"/>
  <c r="W19" i="1"/>
  <c r="V19" i="1"/>
  <c r="Z19" i="1" s="1"/>
  <c r="U19" i="1"/>
  <c r="O19" i="1"/>
  <c r="AN18" i="1"/>
  <c r="AK18" i="1"/>
  <c r="AJ18" i="1"/>
  <c r="X18" i="1"/>
  <c r="W18" i="1"/>
  <c r="V18" i="1"/>
  <c r="Z18" i="1" s="1"/>
  <c r="U18" i="1"/>
  <c r="O18" i="1"/>
  <c r="AD18" i="1" s="1"/>
  <c r="AE18" i="1" s="1"/>
  <c r="AN17" i="1"/>
  <c r="AK17" i="1"/>
  <c r="AJ17" i="1"/>
  <c r="X17" i="1"/>
  <c r="W17" i="1"/>
  <c r="V17" i="1"/>
  <c r="Z17" i="1" s="1"/>
  <c r="U17" i="1"/>
  <c r="O17" i="1"/>
  <c r="AN16" i="1"/>
  <c r="AK16" i="1"/>
  <c r="AJ16" i="1"/>
  <c r="X16" i="1"/>
  <c r="W16" i="1"/>
  <c r="V16" i="1"/>
  <c r="Z16" i="1" s="1"/>
  <c r="U16" i="1"/>
  <c r="O16" i="1"/>
  <c r="AN15" i="1"/>
  <c r="AK15" i="1"/>
  <c r="AJ15" i="1"/>
  <c r="X15" i="1"/>
  <c r="W15" i="1"/>
  <c r="V15" i="1"/>
  <c r="Z15" i="1" s="1"/>
  <c r="U15" i="1"/>
  <c r="O15" i="1"/>
  <c r="AD15" i="1" s="1"/>
  <c r="AE15" i="1" s="1"/>
  <c r="AN14" i="1"/>
  <c r="AK14" i="1"/>
  <c r="AJ14" i="1"/>
  <c r="X14" i="1"/>
  <c r="W14" i="1"/>
  <c r="V14" i="1"/>
  <c r="Z14" i="1" s="1"/>
  <c r="U14" i="1"/>
  <c r="O14" i="1"/>
  <c r="AD14" i="1" s="1"/>
  <c r="AE14" i="1" s="1"/>
  <c r="AN13" i="1"/>
  <c r="AK13" i="1"/>
  <c r="AJ13" i="1"/>
  <c r="X13" i="1"/>
  <c r="W13" i="1"/>
  <c r="V13" i="1"/>
  <c r="Z13" i="1" s="1"/>
  <c r="U13" i="1"/>
  <c r="O13" i="1"/>
  <c r="AN12" i="1"/>
  <c r="AK12" i="1"/>
  <c r="AJ12" i="1"/>
  <c r="X12" i="1"/>
  <c r="W12" i="1"/>
  <c r="V12" i="1"/>
  <c r="Z12" i="1" s="1"/>
  <c r="U12" i="1"/>
  <c r="O12" i="1"/>
  <c r="AD12" i="1" s="1"/>
  <c r="AE12" i="1" s="1"/>
  <c r="AN11" i="1"/>
  <c r="AK11" i="1"/>
  <c r="AJ11" i="1"/>
  <c r="X11" i="1"/>
  <c r="W11" i="1"/>
  <c r="V11" i="1"/>
  <c r="Z11" i="1" s="1"/>
  <c r="U11" i="1"/>
  <c r="O11" i="1"/>
  <c r="AN10" i="1"/>
  <c r="AK10" i="1"/>
  <c r="AJ10" i="1"/>
  <c r="X10" i="1"/>
  <c r="W10" i="1"/>
  <c r="V10" i="1"/>
  <c r="Z10" i="1" s="1"/>
  <c r="U10" i="1"/>
  <c r="O10" i="1"/>
  <c r="AD10" i="1" s="1"/>
  <c r="AE10" i="1" s="1"/>
  <c r="AN9" i="1"/>
  <c r="AK9" i="1"/>
  <c r="AJ9" i="1"/>
  <c r="X9" i="1"/>
  <c r="W9" i="1"/>
  <c r="V9" i="1"/>
  <c r="Z9" i="1" s="1"/>
  <c r="U9" i="1"/>
  <c r="O9" i="1"/>
  <c r="AN8" i="1"/>
  <c r="AK8" i="1"/>
  <c r="AJ8" i="1"/>
  <c r="X8" i="1"/>
  <c r="W8" i="1"/>
  <c r="V8" i="1"/>
  <c r="Z8" i="1" s="1"/>
  <c r="U8" i="1"/>
  <c r="O8" i="1"/>
  <c r="AN7" i="1"/>
  <c r="AK7" i="1"/>
  <c r="AJ7" i="1"/>
  <c r="X7" i="1"/>
  <c r="W7" i="1"/>
  <c r="V7" i="1"/>
  <c r="Z7" i="1" s="1"/>
  <c r="U7" i="1"/>
  <c r="O7" i="1"/>
  <c r="AD7" i="1" s="1"/>
  <c r="AE7" i="1" s="1"/>
  <c r="AN6" i="1"/>
  <c r="AK6" i="1"/>
  <c r="AJ6" i="1"/>
  <c r="X6" i="1"/>
  <c r="W6" i="1"/>
  <c r="V6" i="1"/>
  <c r="Z6" i="1" s="1"/>
  <c r="U6" i="1"/>
  <c r="O6" i="1"/>
  <c r="AN5" i="1"/>
  <c r="AK5" i="1"/>
  <c r="AJ5" i="1"/>
  <c r="X5" i="1"/>
  <c r="W5" i="1"/>
  <c r="V5" i="1"/>
  <c r="Z5" i="1" s="1"/>
  <c r="U5" i="1"/>
  <c r="O5" i="1"/>
  <c r="AD5" i="1" s="1"/>
  <c r="AE5" i="1" s="1"/>
  <c r="AN4" i="1"/>
  <c r="AK4" i="1"/>
  <c r="AJ4" i="1"/>
  <c r="X4" i="1"/>
  <c r="W4" i="1"/>
  <c r="V4" i="1"/>
  <c r="Z4" i="1" s="1"/>
  <c r="U4" i="1"/>
  <c r="O4" i="1"/>
  <c r="AT1" i="1"/>
  <c r="N1" i="1"/>
  <c r="M1" i="1"/>
  <c r="L1" i="1"/>
  <c r="K1" i="1"/>
  <c r="J1" i="1"/>
  <c r="I1" i="1"/>
  <c r="D1" i="1"/>
  <c r="AA4" i="1" l="1"/>
  <c r="Y4" i="1"/>
  <c r="AB4" i="1" s="1"/>
  <c r="AB5" i="1"/>
  <c r="AA5" i="1"/>
  <c r="Y5" i="1"/>
  <c r="AA6" i="1"/>
  <c r="Y6" i="1"/>
  <c r="AB6" i="1"/>
  <c r="AA7" i="1"/>
  <c r="Y7" i="1"/>
  <c r="AB7" i="1" s="1"/>
  <c r="AA8" i="1"/>
  <c r="Y8" i="1"/>
  <c r="AB8" i="1"/>
  <c r="AB9" i="1"/>
  <c r="AA9" i="1"/>
  <c r="Y9" i="1"/>
  <c r="AB10" i="1"/>
  <c r="AA10" i="1"/>
  <c r="Y10" i="1"/>
  <c r="AB11" i="1"/>
  <c r="AA11" i="1"/>
  <c r="Y11" i="1"/>
  <c r="AA12" i="1"/>
  <c r="Y12" i="1"/>
  <c r="AB12" i="1" s="1"/>
  <c r="AA13" i="1"/>
  <c r="Y13" i="1"/>
  <c r="AB13" i="1" s="1"/>
  <c r="AA14" i="1"/>
  <c r="Y14" i="1"/>
  <c r="AB14" i="1" s="1"/>
  <c r="AA15" i="1"/>
  <c r="Y15" i="1"/>
  <c r="AB15" i="1" s="1"/>
  <c r="AA16" i="1"/>
  <c r="Y16" i="1"/>
  <c r="AB16" i="1" s="1"/>
  <c r="AA17" i="1"/>
  <c r="Y17" i="1"/>
  <c r="AB17" i="1" s="1"/>
  <c r="AA18" i="1"/>
  <c r="Y18" i="1"/>
  <c r="AB18" i="1" s="1"/>
  <c r="AA19" i="1"/>
  <c r="Y19" i="1"/>
  <c r="AB19" i="1"/>
  <c r="AA20" i="1"/>
  <c r="Y20" i="1"/>
  <c r="AB20" i="1" s="1"/>
  <c r="AA21" i="1"/>
  <c r="Y21" i="1"/>
  <c r="AB21" i="1" s="1"/>
  <c r="AB22" i="1"/>
  <c r="AA22" i="1"/>
  <c r="Y22" i="1"/>
  <c r="AA23" i="1"/>
  <c r="Y23" i="1"/>
  <c r="AB23" i="1"/>
  <c r="AA24" i="1"/>
  <c r="Y24" i="1"/>
  <c r="AB24" i="1" s="1"/>
  <c r="AA25" i="1"/>
  <c r="Y25" i="1"/>
  <c r="AB25" i="1" s="1"/>
  <c r="AA26" i="1"/>
  <c r="Y26" i="1"/>
  <c r="AB26" i="1" s="1"/>
  <c r="AA27" i="1"/>
  <c r="Y27" i="1"/>
  <c r="AB27" i="1" s="1"/>
  <c r="AA28" i="1"/>
  <c r="Y28" i="1"/>
  <c r="AB28" i="1"/>
  <c r="AB29" i="1"/>
  <c r="AA29" i="1"/>
  <c r="Y29" i="1"/>
  <c r="AB30" i="1"/>
  <c r="AA30" i="1"/>
  <c r="Y30" i="1"/>
  <c r="AA31" i="1"/>
  <c r="Y31" i="1"/>
  <c r="AB31" i="1" s="1"/>
  <c r="AA32" i="1"/>
  <c r="Y32" i="1"/>
  <c r="AB32" i="1"/>
  <c r="AB33" i="1"/>
  <c r="AA33" i="1"/>
  <c r="Y33" i="1"/>
  <c r="AA34" i="1"/>
  <c r="Y34" i="1"/>
  <c r="AB34" i="1" s="1"/>
  <c r="AA35" i="1"/>
  <c r="Y35" i="1"/>
  <c r="AB35" i="1" s="1"/>
  <c r="AA36" i="1"/>
  <c r="Y36" i="1"/>
  <c r="AB36" i="1"/>
  <c r="AA37" i="1"/>
  <c r="Y37" i="1"/>
  <c r="AB37" i="1" s="1"/>
  <c r="AA38" i="1"/>
  <c r="Y38" i="1"/>
  <c r="AB38" i="1"/>
  <c r="AA39" i="1"/>
  <c r="Y39" i="1"/>
  <c r="AB39" i="1" s="1"/>
  <c r="AA40" i="1"/>
  <c r="Y40" i="1"/>
  <c r="AB40" i="1"/>
  <c r="AA41" i="1"/>
  <c r="Y41" i="1"/>
  <c r="AB41" i="1" s="1"/>
  <c r="V504" i="1"/>
  <c r="AA42" i="1"/>
  <c r="Y42" i="1"/>
  <c r="AB42" i="1"/>
  <c r="AA43" i="1"/>
  <c r="Y43" i="1"/>
  <c r="AB43" i="1" s="1"/>
  <c r="AA44" i="1"/>
  <c r="Y44" i="1"/>
  <c r="AB44" i="1" s="1"/>
  <c r="AA45" i="1"/>
  <c r="Y45" i="1"/>
  <c r="AB45" i="1" s="1"/>
  <c r="AA46" i="1"/>
  <c r="Y46" i="1"/>
  <c r="AB46" i="1"/>
  <c r="AA47" i="1"/>
  <c r="Y47" i="1"/>
  <c r="AB47" i="1" s="1"/>
  <c r="AA48" i="1"/>
  <c r="Y48" i="1"/>
  <c r="AB48" i="1" s="1"/>
  <c r="AA49" i="1"/>
  <c r="Y49" i="1"/>
  <c r="AB49" i="1" s="1"/>
  <c r="AA50" i="1"/>
  <c r="Y50" i="1"/>
  <c r="AB50" i="1" s="1"/>
  <c r="AA51" i="1"/>
  <c r="Y51" i="1"/>
  <c r="AB51" i="1" s="1"/>
  <c r="AA52" i="1"/>
  <c r="Y52" i="1"/>
  <c r="AB52" i="1"/>
  <c r="AA53" i="1"/>
  <c r="Y53" i="1"/>
  <c r="AB53" i="1" s="1"/>
  <c r="AA54" i="1"/>
  <c r="Y54" i="1"/>
  <c r="AB54" i="1" s="1"/>
  <c r="AA55" i="1"/>
  <c r="Y55" i="1"/>
  <c r="AB55" i="1" s="1"/>
  <c r="AA56" i="1"/>
  <c r="Y56" i="1"/>
  <c r="AB56" i="1" s="1"/>
  <c r="AA57" i="1"/>
  <c r="Y57" i="1"/>
  <c r="AB57" i="1" s="1"/>
  <c r="AA58" i="1"/>
  <c r="Y58" i="1"/>
  <c r="AB58" i="1" s="1"/>
  <c r="AA59" i="1"/>
  <c r="Y59" i="1"/>
  <c r="AB59" i="1" s="1"/>
  <c r="AA60" i="1"/>
  <c r="Y60" i="1"/>
  <c r="AB60" i="1"/>
  <c r="AA61" i="1"/>
  <c r="Y61" i="1"/>
  <c r="AB61" i="1" s="1"/>
  <c r="AA62" i="1"/>
  <c r="Y62" i="1"/>
  <c r="AB62" i="1" s="1"/>
  <c r="AA63" i="1"/>
  <c r="Y63" i="1"/>
  <c r="AB63" i="1" s="1"/>
  <c r="AA64" i="1"/>
  <c r="Y64" i="1"/>
  <c r="AB64" i="1"/>
  <c r="AA65" i="1"/>
  <c r="Y65" i="1"/>
  <c r="AB65" i="1" s="1"/>
  <c r="AA66" i="1"/>
  <c r="Y66" i="1"/>
  <c r="AB66" i="1" s="1"/>
  <c r="AA67" i="1"/>
  <c r="Y67" i="1"/>
  <c r="AB67" i="1" s="1"/>
  <c r="AA68" i="1"/>
  <c r="Y68" i="1"/>
  <c r="AB68" i="1"/>
  <c r="AA69" i="1"/>
  <c r="Y69" i="1"/>
  <c r="AB69" i="1" s="1"/>
  <c r="AA70" i="1"/>
  <c r="Y70" i="1"/>
  <c r="AB70" i="1"/>
  <c r="AA71" i="1"/>
  <c r="Y71" i="1"/>
  <c r="AB71" i="1" s="1"/>
  <c r="AA72" i="1"/>
  <c r="Y72" i="1"/>
  <c r="AB72" i="1"/>
  <c r="AA73" i="1"/>
  <c r="Y73" i="1"/>
  <c r="AB73" i="1" s="1"/>
  <c r="AA74" i="1"/>
  <c r="Y74" i="1"/>
  <c r="AB74" i="1" s="1"/>
  <c r="AD4" i="1"/>
  <c r="AE4" i="1" s="1"/>
  <c r="AD6" i="1"/>
  <c r="AE6" i="1" s="1"/>
  <c r="AD8" i="1"/>
  <c r="AE8" i="1" s="1"/>
  <c r="AD9" i="1"/>
  <c r="AE9" i="1" s="1"/>
  <c r="AD11" i="1"/>
  <c r="AE11" i="1" s="1"/>
  <c r="AD13" i="1"/>
  <c r="AE13" i="1" s="1"/>
  <c r="AD16" i="1"/>
  <c r="AE16" i="1" s="1"/>
  <c r="AD17" i="1"/>
  <c r="AE17" i="1" s="1"/>
  <c r="AD19" i="1"/>
  <c r="AE19" i="1" s="1"/>
  <c r="AD21" i="1"/>
  <c r="AE21" i="1" s="1"/>
  <c r="AD23" i="1"/>
  <c r="AE23" i="1" s="1"/>
  <c r="AD25" i="1"/>
  <c r="AE25" i="1" s="1"/>
  <c r="AD26" i="1"/>
  <c r="AE26" i="1" s="1"/>
  <c r="AD28" i="1"/>
  <c r="AE28" i="1" s="1"/>
  <c r="AD30" i="1"/>
  <c r="AE30" i="1" s="1"/>
  <c r="AD32" i="1"/>
  <c r="AE32" i="1" s="1"/>
  <c r="AD34" i="1"/>
  <c r="AE34" i="1" s="1"/>
  <c r="AD36" i="1"/>
  <c r="AE36" i="1" s="1"/>
  <c r="AD38" i="1"/>
  <c r="AE38" i="1" s="1"/>
  <c r="AD40" i="1"/>
  <c r="AE40" i="1" s="1"/>
  <c r="AD42" i="1"/>
  <c r="AE42" i="1" s="1"/>
  <c r="AD44" i="1"/>
  <c r="AE44" i="1" s="1"/>
  <c r="AD46" i="1"/>
  <c r="AE46" i="1" s="1"/>
  <c r="AD48" i="1"/>
  <c r="AE48" i="1" s="1"/>
  <c r="AD51" i="1"/>
  <c r="AE51" i="1" s="1"/>
  <c r="AD54" i="1"/>
  <c r="AE54" i="1" s="1"/>
  <c r="AD55" i="1"/>
  <c r="AE55" i="1" s="1"/>
  <c r="AD58" i="1"/>
  <c r="AE58" i="1" s="1"/>
  <c r="AD60" i="1"/>
  <c r="AE60" i="1" s="1"/>
  <c r="AD62" i="1"/>
  <c r="AE62" i="1" s="1"/>
  <c r="AD64" i="1"/>
  <c r="AE64" i="1" s="1"/>
  <c r="AD66" i="1"/>
  <c r="AE66" i="1" s="1"/>
  <c r="AD68" i="1"/>
  <c r="AE68" i="1" s="1"/>
  <c r="AD70" i="1"/>
  <c r="AE70" i="1" s="1"/>
  <c r="AD72" i="1"/>
  <c r="AE72" i="1" s="1"/>
  <c r="AA77" i="1"/>
  <c r="AA80" i="1"/>
  <c r="AA82" i="1"/>
  <c r="AA84" i="1"/>
  <c r="AA86" i="1"/>
  <c r="AA88" i="1"/>
  <c r="AA90" i="1"/>
  <c r="AA92" i="1"/>
  <c r="AA94" i="1"/>
  <c r="AA96" i="1"/>
  <c r="AA97" i="1"/>
  <c r="AA99" i="1"/>
  <c r="AA100" i="1"/>
  <c r="AA101" i="1"/>
  <c r="AA103" i="1"/>
  <c r="AA104" i="1"/>
  <c r="AA105" i="1"/>
  <c r="AA107" i="1"/>
  <c r="AA109" i="1"/>
  <c r="AA111" i="1"/>
  <c r="AA113" i="1"/>
  <c r="AA115" i="1"/>
  <c r="AA117" i="1"/>
  <c r="AA119" i="1"/>
  <c r="AA121" i="1"/>
  <c r="AA123" i="1"/>
  <c r="AA125" i="1"/>
  <c r="AA127" i="1"/>
  <c r="AA129" i="1"/>
  <c r="AA131" i="1"/>
  <c r="AA133" i="1"/>
  <c r="AA135" i="1"/>
  <c r="AA137" i="1"/>
  <c r="AA139" i="1"/>
  <c r="AA141" i="1"/>
  <c r="AA143" i="1"/>
  <c r="AA144" i="1"/>
  <c r="AA146" i="1"/>
  <c r="AA147" i="1"/>
  <c r="AA148" i="1"/>
  <c r="AA149" i="1"/>
  <c r="AA150" i="1"/>
  <c r="AA151" i="1"/>
  <c r="AA152" i="1"/>
  <c r="AA154" i="1"/>
  <c r="AA156" i="1"/>
  <c r="AA158" i="1"/>
  <c r="AA160" i="1"/>
  <c r="AA162" i="1"/>
  <c r="AA163" i="1"/>
  <c r="AA165" i="1"/>
  <c r="AA167" i="1"/>
  <c r="AA169" i="1"/>
  <c r="AA171" i="1"/>
  <c r="AA173" i="1"/>
  <c r="AA175" i="1"/>
  <c r="AA177" i="1"/>
  <c r="AA179" i="1"/>
  <c r="AA180" i="1"/>
  <c r="AA182" i="1"/>
  <c r="AA184" i="1"/>
  <c r="AA186" i="1"/>
  <c r="AA189" i="1"/>
  <c r="AA191" i="1"/>
  <c r="AA193" i="1"/>
  <c r="AA195" i="1"/>
  <c r="AA198" i="1"/>
  <c r="AA200" i="1"/>
  <c r="AA202" i="1"/>
  <c r="AA204" i="1"/>
  <c r="AA206" i="1"/>
  <c r="AA211" i="1"/>
  <c r="AA213" i="1"/>
  <c r="AA215" i="1"/>
  <c r="AA217" i="1"/>
  <c r="AA219" i="1"/>
  <c r="AA221" i="1"/>
  <c r="AA223" i="1"/>
  <c r="Y76" i="1"/>
  <c r="AC76" i="1"/>
  <c r="AG76" i="1" s="1"/>
  <c r="AH76" i="1" s="1"/>
  <c r="AI76" i="1" s="1"/>
  <c r="Y77" i="1"/>
  <c r="AB77" i="1" s="1"/>
  <c r="Y79" i="1"/>
  <c r="AB79" i="1" s="1"/>
  <c r="Y80" i="1"/>
  <c r="AB80" i="1" s="1"/>
  <c r="Y81" i="1"/>
  <c r="AC81" i="1"/>
  <c r="AG81" i="1" s="1"/>
  <c r="AH81" i="1" s="1"/>
  <c r="AI81" i="1" s="1"/>
  <c r="Y82" i="1"/>
  <c r="AB82" i="1" s="1"/>
  <c r="Y83" i="1"/>
  <c r="AC83" i="1"/>
  <c r="AG83" i="1" s="1"/>
  <c r="AH83" i="1" s="1"/>
  <c r="AI83" i="1" s="1"/>
  <c r="Y84" i="1"/>
  <c r="AB84" i="1" s="1"/>
  <c r="Y86" i="1"/>
  <c r="AB86" i="1" s="1"/>
  <c r="Y88" i="1"/>
  <c r="AB88" i="1" s="1"/>
  <c r="Y90" i="1"/>
  <c r="AB90" i="1" s="1"/>
  <c r="Y92" i="1"/>
  <c r="AB92" i="1" s="1"/>
  <c r="Y94" i="1"/>
  <c r="AB94" i="1" s="1"/>
  <c r="Y96" i="1"/>
  <c r="AB96" i="1" s="1"/>
  <c r="Y97" i="1"/>
  <c r="AB97" i="1" s="1"/>
  <c r="Y99" i="1"/>
  <c r="AB99" i="1" s="1"/>
  <c r="Y101" i="1"/>
  <c r="AB101" i="1" s="1"/>
  <c r="Y103" i="1"/>
  <c r="AB103" i="1" s="1"/>
  <c r="Y105" i="1"/>
  <c r="AB105" i="1" s="1"/>
  <c r="Y107" i="1"/>
  <c r="AB107" i="1" s="1"/>
  <c r="Y109" i="1"/>
  <c r="AB109" i="1" s="1"/>
  <c r="Y111" i="1"/>
  <c r="AB111" i="1" s="1"/>
  <c r="Y113" i="1"/>
  <c r="AB113" i="1" s="1"/>
  <c r="Y115" i="1"/>
  <c r="AB115" i="1" s="1"/>
  <c r="Y117" i="1"/>
  <c r="AB117" i="1" s="1"/>
  <c r="Y119" i="1"/>
  <c r="AB119" i="1" s="1"/>
  <c r="Y121" i="1"/>
  <c r="AB121" i="1" s="1"/>
  <c r="Y123" i="1"/>
  <c r="AB123" i="1" s="1"/>
  <c r="Y125" i="1"/>
  <c r="AB125" i="1" s="1"/>
  <c r="Y127" i="1"/>
  <c r="AB127" i="1" s="1"/>
  <c r="Y129" i="1"/>
  <c r="AB129" i="1" s="1"/>
  <c r="Y131" i="1"/>
  <c r="AB131" i="1" s="1"/>
  <c r="Y133" i="1"/>
  <c r="AB133" i="1" s="1"/>
  <c r="Y135" i="1"/>
  <c r="AB135" i="1" s="1"/>
  <c r="Y137" i="1"/>
  <c r="AB137" i="1" s="1"/>
  <c r="Y139" i="1"/>
  <c r="AB139" i="1" s="1"/>
  <c r="Y141" i="1"/>
  <c r="AB141" i="1" s="1"/>
  <c r="Y142" i="1"/>
  <c r="AC142" i="1"/>
  <c r="AG142" i="1" s="1"/>
  <c r="AH142" i="1" s="1"/>
  <c r="AI142" i="1" s="1"/>
  <c r="Y143" i="1"/>
  <c r="AC143" i="1"/>
  <c r="AG143" i="1" s="1"/>
  <c r="AH143" i="1" s="1"/>
  <c r="AI143" i="1" s="1"/>
  <c r="Y144" i="1"/>
  <c r="AC144" i="1"/>
  <c r="AG144" i="1" s="1"/>
  <c r="AH144" i="1" s="1"/>
  <c r="AI144" i="1" s="1"/>
  <c r="Y145" i="1"/>
  <c r="AC145" i="1"/>
  <c r="AG145" i="1" s="1"/>
  <c r="AH145" i="1" s="1"/>
  <c r="AI145" i="1" s="1"/>
  <c r="Y146" i="1"/>
  <c r="AB146" i="1" s="1"/>
  <c r="Y148" i="1"/>
  <c r="AB148" i="1" s="1"/>
  <c r="Y149" i="1"/>
  <c r="AB149" i="1" s="1"/>
  <c r="Y150" i="1"/>
  <c r="AB150" i="1" s="1"/>
  <c r="Y151" i="1"/>
  <c r="AB151" i="1" s="1"/>
  <c r="Y152" i="1"/>
  <c r="AB152" i="1" s="1"/>
  <c r="Y154" i="1"/>
  <c r="AB154" i="1" s="1"/>
  <c r="Y156" i="1"/>
  <c r="AB156" i="1" s="1"/>
  <c r="Y158" i="1"/>
  <c r="AB158" i="1" s="1"/>
  <c r="Y160" i="1"/>
  <c r="AB160" i="1" s="1"/>
  <c r="Y161" i="1"/>
  <c r="AC161" i="1"/>
  <c r="AG161" i="1" s="1"/>
  <c r="AH161" i="1" s="1"/>
  <c r="AI161" i="1" s="1"/>
  <c r="Y162" i="1"/>
  <c r="AB162" i="1" s="1"/>
  <c r="Y163" i="1"/>
  <c r="AB163" i="1" s="1"/>
  <c r="Y164" i="1"/>
  <c r="AC164" i="1"/>
  <c r="AG164" i="1" s="1"/>
  <c r="AH164" i="1" s="1"/>
  <c r="AI164" i="1" s="1"/>
  <c r="Y165" i="1"/>
  <c r="AC165" i="1"/>
  <c r="AG165" i="1" s="1"/>
  <c r="AH165" i="1" s="1"/>
  <c r="AI165" i="1" s="1"/>
  <c r="Y166" i="1"/>
  <c r="AC166" i="1"/>
  <c r="AG166" i="1" s="1"/>
  <c r="AH166" i="1" s="1"/>
  <c r="AI166" i="1" s="1"/>
  <c r="Y167" i="1"/>
  <c r="AC167" i="1"/>
  <c r="AG167" i="1" s="1"/>
  <c r="AH167" i="1" s="1"/>
  <c r="AI167" i="1" s="1"/>
  <c r="Y169" i="1"/>
  <c r="AB169" i="1" s="1"/>
  <c r="Y171" i="1"/>
  <c r="AB171" i="1" s="1"/>
  <c r="Y173" i="1"/>
  <c r="AC173" i="1"/>
  <c r="AG173" i="1" s="1"/>
  <c r="AH173" i="1" s="1"/>
  <c r="AI173" i="1" s="1"/>
  <c r="Y174" i="1"/>
  <c r="AC174" i="1"/>
  <c r="AG174" i="1" s="1"/>
  <c r="AH174" i="1" s="1"/>
  <c r="AI174" i="1" s="1"/>
  <c r="Y175" i="1"/>
  <c r="AC175" i="1"/>
  <c r="AG175" i="1" s="1"/>
  <c r="AH175" i="1" s="1"/>
  <c r="AI175" i="1" s="1"/>
  <c r="Y176" i="1"/>
  <c r="AC176" i="1"/>
  <c r="AG176" i="1" s="1"/>
  <c r="AH176" i="1" s="1"/>
  <c r="AI176" i="1" s="1"/>
  <c r="Y177" i="1"/>
  <c r="AC177" i="1"/>
  <c r="AG177" i="1" s="1"/>
  <c r="AH177" i="1" s="1"/>
  <c r="AI177" i="1" s="1"/>
  <c r="Y178" i="1"/>
  <c r="AC178" i="1"/>
  <c r="AG178" i="1" s="1"/>
  <c r="AH178" i="1" s="1"/>
  <c r="AI178" i="1" s="1"/>
  <c r="Y179" i="1"/>
  <c r="AC179" i="1"/>
  <c r="AG179" i="1" s="1"/>
  <c r="AH179" i="1" s="1"/>
  <c r="AI179" i="1" s="1"/>
  <c r="Y180" i="1"/>
  <c r="AC180" i="1"/>
  <c r="AG180" i="1" s="1"/>
  <c r="AH180" i="1" s="1"/>
  <c r="AI180" i="1" s="1"/>
  <c r="Y181" i="1"/>
  <c r="AC181" i="1"/>
  <c r="AG181" i="1" s="1"/>
  <c r="AH181" i="1" s="1"/>
  <c r="AI181" i="1" s="1"/>
  <c r="Y182" i="1"/>
  <c r="AC182" i="1"/>
  <c r="AG182" i="1" s="1"/>
  <c r="AH182" i="1" s="1"/>
  <c r="AI182" i="1" s="1"/>
  <c r="Y183" i="1"/>
  <c r="AC183" i="1"/>
  <c r="AG183" i="1" s="1"/>
  <c r="AH183" i="1" s="1"/>
  <c r="AI183" i="1" s="1"/>
  <c r="Y184" i="1"/>
  <c r="AB184" i="1" s="1"/>
  <c r="Y186" i="1"/>
  <c r="AB186" i="1" s="1"/>
  <c r="Y188" i="1"/>
  <c r="AC188" i="1"/>
  <c r="AG188" i="1" s="1"/>
  <c r="AH188" i="1" s="1"/>
  <c r="AI188" i="1" s="1"/>
  <c r="Y189" i="1"/>
  <c r="AC189" i="1"/>
  <c r="AG189" i="1" s="1"/>
  <c r="AH189" i="1" s="1"/>
  <c r="AI189" i="1" s="1"/>
  <c r="Y191" i="1"/>
  <c r="AC191" i="1"/>
  <c r="AG191" i="1" s="1"/>
  <c r="AH191" i="1" s="1"/>
  <c r="AI191" i="1" s="1"/>
  <c r="Y193" i="1"/>
  <c r="AB193" i="1" s="1"/>
  <c r="Y194" i="1"/>
  <c r="AC194" i="1"/>
  <c r="AG194" i="1" s="1"/>
  <c r="AH194" i="1" s="1"/>
  <c r="AI194" i="1" s="1"/>
  <c r="Y195" i="1"/>
  <c r="AC195" i="1"/>
  <c r="AG195" i="1" s="1"/>
  <c r="AH195" i="1" s="1"/>
  <c r="AI195" i="1" s="1"/>
  <c r="Y197" i="1"/>
  <c r="AC197" i="1"/>
  <c r="AG197" i="1" s="1"/>
  <c r="AH197" i="1" s="1"/>
  <c r="AI197" i="1" s="1"/>
  <c r="Y198" i="1"/>
  <c r="AC198" i="1"/>
  <c r="AG198" i="1" s="1"/>
  <c r="AH198" i="1" s="1"/>
  <c r="AI198" i="1" s="1"/>
  <c r="Y199" i="1"/>
  <c r="AC199" i="1"/>
  <c r="AG199" i="1" s="1"/>
  <c r="AH199" i="1" s="1"/>
  <c r="AI199" i="1" s="1"/>
  <c r="Y200" i="1"/>
  <c r="AC200" i="1"/>
  <c r="AG200" i="1" s="1"/>
  <c r="AH200" i="1" s="1"/>
  <c r="AI200" i="1" s="1"/>
  <c r="Y201" i="1"/>
  <c r="AC201" i="1"/>
  <c r="AG201" i="1" s="1"/>
  <c r="AH201" i="1" s="1"/>
  <c r="AI201" i="1" s="1"/>
  <c r="Y202" i="1"/>
  <c r="AB202" i="1" s="1"/>
  <c r="Y203" i="1"/>
  <c r="AC203" i="1"/>
  <c r="AG203" i="1" s="1"/>
  <c r="AH203" i="1" s="1"/>
  <c r="AI203" i="1" s="1"/>
  <c r="Y204" i="1"/>
  <c r="AC204" i="1"/>
  <c r="AG204" i="1" s="1"/>
  <c r="AH204" i="1" s="1"/>
  <c r="AI204" i="1" s="1"/>
  <c r="Y206" i="1"/>
  <c r="AB206" i="1" s="1"/>
  <c r="Y208" i="1"/>
  <c r="AB208" i="1" s="1"/>
  <c r="Y210" i="1"/>
  <c r="AB210" i="1" s="1"/>
  <c r="Y211" i="1"/>
  <c r="AB211" i="1" s="1"/>
  <c r="Y213" i="1"/>
  <c r="AB213" i="1" s="1"/>
  <c r="Y215" i="1"/>
  <c r="AB215" i="1" s="1"/>
  <c r="Y217" i="1"/>
  <c r="AB217" i="1" s="1"/>
  <c r="Y219" i="1"/>
  <c r="AB219" i="1" s="1"/>
  <c r="Y221" i="1"/>
  <c r="AB221" i="1" s="1"/>
  <c r="Y223" i="1"/>
  <c r="AB223" i="1" s="1"/>
  <c r="Y248" i="1"/>
  <c r="AC248" i="1"/>
  <c r="AG248" i="1" s="1"/>
  <c r="AH248" i="1" s="1"/>
  <c r="AI248" i="1" s="1"/>
  <c r="Y249" i="1"/>
  <c r="AC249" i="1"/>
  <c r="AG249" i="1" s="1"/>
  <c r="AH249" i="1" s="1"/>
  <c r="AI249" i="1" s="1"/>
  <c r="Y250" i="1"/>
  <c r="AC250" i="1"/>
  <c r="AG250" i="1" s="1"/>
  <c r="AH250" i="1" s="1"/>
  <c r="AI250" i="1" s="1"/>
  <c r="Y251" i="1"/>
  <c r="AC251" i="1"/>
  <c r="AG251" i="1" s="1"/>
  <c r="AH251" i="1" s="1"/>
  <c r="AI251" i="1" s="1"/>
  <c r="Y252" i="1"/>
  <c r="AC252" i="1"/>
  <c r="AG252" i="1" s="1"/>
  <c r="AH252" i="1" s="1"/>
  <c r="AI252" i="1" s="1"/>
  <c r="Y253" i="1"/>
  <c r="AC253" i="1"/>
  <c r="AG253" i="1" s="1"/>
  <c r="AH253" i="1" s="1"/>
  <c r="AI253" i="1" s="1"/>
  <c r="Y254" i="1"/>
  <c r="AC254" i="1"/>
  <c r="AG254" i="1" s="1"/>
  <c r="AH254" i="1" s="1"/>
  <c r="AI254" i="1" s="1"/>
  <c r="Y256" i="1"/>
  <c r="AC256" i="1"/>
  <c r="AG256" i="1" s="1"/>
  <c r="AH256" i="1" s="1"/>
  <c r="AI256" i="1" s="1"/>
  <c r="Y257" i="1"/>
  <c r="AC257" i="1"/>
  <c r="AG257" i="1" s="1"/>
  <c r="AH257" i="1" s="1"/>
  <c r="AI257" i="1" s="1"/>
  <c r="Y261" i="1"/>
  <c r="AC261" i="1"/>
  <c r="AG261" i="1" s="1"/>
  <c r="AH261" i="1" s="1"/>
  <c r="AI261" i="1" s="1"/>
  <c r="Y262" i="1"/>
  <c r="AC262" i="1"/>
  <c r="AG262" i="1" s="1"/>
  <c r="AH262" i="1" s="1"/>
  <c r="AI262" i="1" s="1"/>
  <c r="Y263" i="1"/>
  <c r="AC263" i="1"/>
  <c r="AG263" i="1" s="1"/>
  <c r="AH263" i="1" s="1"/>
  <c r="AI263" i="1" s="1"/>
  <c r="Y264" i="1"/>
  <c r="AC264" i="1"/>
  <c r="AG264" i="1" s="1"/>
  <c r="AH264" i="1" s="1"/>
  <c r="AI264" i="1" s="1"/>
  <c r="Y329" i="1"/>
  <c r="AC329" i="1"/>
  <c r="AG329" i="1" s="1"/>
  <c r="AH329" i="1" s="1"/>
  <c r="AI329" i="1" s="1"/>
  <c r="Y330" i="1"/>
  <c r="AC330" i="1"/>
  <c r="AG330" i="1" s="1"/>
  <c r="AH330" i="1" s="1"/>
  <c r="AI330" i="1" s="1"/>
  <c r="Y331" i="1"/>
  <c r="AC331" i="1"/>
  <c r="AG331" i="1" s="1"/>
  <c r="AH331" i="1" s="1"/>
  <c r="AI331" i="1" s="1"/>
  <c r="Y332" i="1"/>
  <c r="AC332" i="1"/>
  <c r="AG332" i="1" s="1"/>
  <c r="AH332" i="1" s="1"/>
  <c r="AI332" i="1" s="1"/>
  <c r="Y338" i="1"/>
  <c r="AC338" i="1"/>
  <c r="AG338" i="1" s="1"/>
  <c r="AH338" i="1" s="1"/>
  <c r="AI338" i="1" s="1"/>
  <c r="Y343" i="1"/>
  <c r="AC343" i="1"/>
  <c r="AG343" i="1" s="1"/>
  <c r="AH343" i="1" s="1"/>
  <c r="AI343" i="1" s="1"/>
  <c r="Y344" i="1"/>
  <c r="AC344" i="1"/>
  <c r="AG344" i="1" s="1"/>
  <c r="AH344" i="1" s="1"/>
  <c r="AI344" i="1" s="1"/>
  <c r="Y378" i="1"/>
  <c r="AC378" i="1"/>
  <c r="AG378" i="1" s="1"/>
  <c r="AH378" i="1" s="1"/>
  <c r="AI378" i="1" s="1"/>
  <c r="Y381" i="1"/>
  <c r="AC381" i="1"/>
  <c r="AG381" i="1" s="1"/>
  <c r="AH381" i="1" s="1"/>
  <c r="AI381" i="1" s="1"/>
  <c r="Y382" i="1"/>
  <c r="AC382" i="1"/>
  <c r="AG382" i="1" s="1"/>
  <c r="AH382" i="1" s="1"/>
  <c r="AI382" i="1" s="1"/>
  <c r="Y383" i="1"/>
  <c r="AC383" i="1"/>
  <c r="AG383" i="1" s="1"/>
  <c r="AH383" i="1" s="1"/>
  <c r="AI383" i="1" s="1"/>
  <c r="Y384" i="1"/>
  <c r="AC384" i="1"/>
  <c r="AG384" i="1" s="1"/>
  <c r="AH384" i="1" s="1"/>
  <c r="AI384" i="1" s="1"/>
  <c r="Y385" i="1"/>
  <c r="AC385" i="1"/>
  <c r="AG385" i="1" s="1"/>
  <c r="AH385" i="1" s="1"/>
  <c r="AI385" i="1" s="1"/>
  <c r="Y386" i="1"/>
  <c r="AC386" i="1"/>
  <c r="AG386" i="1" s="1"/>
  <c r="AH386" i="1" s="1"/>
  <c r="AI386" i="1" s="1"/>
  <c r="Y387" i="1"/>
  <c r="AC387" i="1"/>
  <c r="AG387" i="1" s="1"/>
  <c r="AH387" i="1" s="1"/>
  <c r="AI387" i="1" s="1"/>
  <c r="Y388" i="1"/>
  <c r="AC388" i="1"/>
  <c r="AG388" i="1" s="1"/>
  <c r="AH388" i="1" s="1"/>
  <c r="AI388" i="1" s="1"/>
  <c r="AA527" i="1"/>
  <c r="Y527" i="1"/>
  <c r="AB527" i="1" s="1"/>
  <c r="AA529" i="1"/>
  <c r="Y529" i="1"/>
  <c r="AB529" i="1"/>
  <c r="AA531" i="1"/>
  <c r="Y531" i="1"/>
  <c r="AB531" i="1" s="1"/>
  <c r="AA533" i="1"/>
  <c r="Y533" i="1"/>
  <c r="AB533" i="1"/>
  <c r="AA535" i="1"/>
  <c r="Y535" i="1"/>
  <c r="AB535" i="1" s="1"/>
  <c r="AA537" i="1"/>
  <c r="Y537" i="1"/>
  <c r="AB537" i="1"/>
  <c r="AA539" i="1"/>
  <c r="Y539" i="1"/>
  <c r="AB539" i="1" s="1"/>
  <c r="AA541" i="1"/>
  <c r="Y541" i="1"/>
  <c r="AB541" i="1"/>
  <c r="AA543" i="1"/>
  <c r="Y543" i="1"/>
  <c r="AB543" i="1" s="1"/>
  <c r="AA545" i="1"/>
  <c r="Y545" i="1"/>
  <c r="AB545" i="1"/>
  <c r="AA547" i="1"/>
  <c r="Y547" i="1"/>
  <c r="AB547" i="1" s="1"/>
  <c r="AA549" i="1"/>
  <c r="Y549" i="1"/>
  <c r="AB549" i="1"/>
  <c r="AA551" i="1"/>
  <c r="Y551" i="1"/>
  <c r="AB551" i="1" s="1"/>
  <c r="AA553" i="1"/>
  <c r="Y553" i="1"/>
  <c r="AB553" i="1"/>
  <c r="AA555" i="1"/>
  <c r="Y555" i="1"/>
  <c r="AB555" i="1" s="1"/>
  <c r="AA557" i="1"/>
  <c r="Y557" i="1"/>
  <c r="AB557" i="1"/>
  <c r="AA559" i="1"/>
  <c r="Y559" i="1"/>
  <c r="AB559" i="1" s="1"/>
  <c r="AA561" i="1"/>
  <c r="Y561" i="1"/>
  <c r="AB561" i="1"/>
  <c r="AA563" i="1"/>
  <c r="Y563" i="1"/>
  <c r="AB563" i="1" s="1"/>
  <c r="AA565" i="1"/>
  <c r="Y565" i="1"/>
  <c r="AB565" i="1"/>
  <c r="AA567" i="1"/>
  <c r="Y567" i="1"/>
  <c r="AB567" i="1" s="1"/>
  <c r="AA569" i="1"/>
  <c r="Y569" i="1"/>
  <c r="AB569" i="1"/>
  <c r="AA571" i="1"/>
  <c r="Y571" i="1"/>
  <c r="AB571" i="1" s="1"/>
  <c r="AA573" i="1"/>
  <c r="Y573" i="1"/>
  <c r="AB573" i="1"/>
  <c r="AA575" i="1"/>
  <c r="Y575" i="1"/>
  <c r="AB575" i="1" s="1"/>
  <c r="AA577" i="1"/>
  <c r="Y577" i="1"/>
  <c r="AB577" i="1"/>
  <c r="AA579" i="1"/>
  <c r="Y579" i="1"/>
  <c r="AB579" i="1"/>
  <c r="AA581" i="1"/>
  <c r="Y581" i="1"/>
  <c r="AB581" i="1"/>
  <c r="AA583" i="1"/>
  <c r="Y583" i="1"/>
  <c r="AB583" i="1"/>
  <c r="AA585" i="1"/>
  <c r="Y585" i="1"/>
  <c r="AB585" i="1"/>
  <c r="AA587" i="1"/>
  <c r="Y587" i="1"/>
  <c r="AB587" i="1"/>
  <c r="AA589" i="1"/>
  <c r="Y589" i="1"/>
  <c r="AB589" i="1"/>
  <c r="AA591" i="1"/>
  <c r="Y591" i="1"/>
  <c r="AB591" i="1"/>
  <c r="AA593" i="1"/>
  <c r="Y593" i="1"/>
  <c r="AB593" i="1"/>
  <c r="AA595" i="1"/>
  <c r="Y595" i="1"/>
  <c r="AB595" i="1"/>
  <c r="AA597" i="1"/>
  <c r="Y597" i="1"/>
  <c r="AB597" i="1"/>
  <c r="AA599" i="1"/>
  <c r="Y599" i="1"/>
  <c r="AB599" i="1"/>
  <c r="AA601" i="1"/>
  <c r="Y601" i="1"/>
  <c r="AB601" i="1"/>
  <c r="AA603" i="1"/>
  <c r="Y603" i="1"/>
  <c r="AB603" i="1"/>
  <c r="AA605" i="1"/>
  <c r="Y605" i="1"/>
  <c r="AB605" i="1"/>
  <c r="AA607" i="1"/>
  <c r="Y607" i="1"/>
  <c r="AB607" i="1"/>
  <c r="AA609" i="1"/>
  <c r="Y609" i="1"/>
  <c r="AB609" i="1"/>
  <c r="AA611" i="1"/>
  <c r="Y611" i="1"/>
  <c r="AB611" i="1"/>
  <c r="AA613" i="1"/>
  <c r="Y613" i="1"/>
  <c r="AB613" i="1"/>
  <c r="AA615" i="1"/>
  <c r="Y615" i="1"/>
  <c r="AB615" i="1"/>
  <c r="AA617" i="1"/>
  <c r="Y617" i="1"/>
  <c r="AB617" i="1"/>
  <c r="AA619" i="1"/>
  <c r="Y619" i="1"/>
  <c r="AB619" i="1"/>
  <c r="AA621" i="1"/>
  <c r="Y621" i="1"/>
  <c r="AB621" i="1"/>
  <c r="AA623" i="1"/>
  <c r="Y623" i="1"/>
  <c r="AB623" i="1"/>
  <c r="AA625" i="1"/>
  <c r="Y625" i="1"/>
  <c r="AB625" i="1"/>
  <c r="AA627" i="1"/>
  <c r="Y627" i="1"/>
  <c r="AB627" i="1"/>
  <c r="AA629" i="1"/>
  <c r="Y629" i="1"/>
  <c r="AB629" i="1"/>
  <c r="AA631" i="1"/>
  <c r="Y631" i="1"/>
  <c r="AB631" i="1"/>
  <c r="AA633" i="1"/>
  <c r="Y633" i="1"/>
  <c r="AB633" i="1"/>
  <c r="AA635" i="1"/>
  <c r="Y635" i="1"/>
  <c r="AB635" i="1"/>
  <c r="AA637" i="1"/>
  <c r="Y637" i="1"/>
  <c r="AB637" i="1"/>
  <c r="AA639" i="1"/>
  <c r="Y639" i="1"/>
  <c r="AB639" i="1"/>
  <c r="AA641" i="1"/>
  <c r="Y641" i="1"/>
  <c r="AB641" i="1"/>
  <c r="AA643" i="1"/>
  <c r="Y643" i="1"/>
  <c r="AB643" i="1"/>
  <c r="AA645" i="1"/>
  <c r="Y645" i="1"/>
  <c r="AB645" i="1"/>
  <c r="AA647" i="1"/>
  <c r="Y647" i="1"/>
  <c r="AB647" i="1"/>
  <c r="AA649" i="1"/>
  <c r="Y649" i="1"/>
  <c r="AB649" i="1"/>
  <c r="AA651" i="1"/>
  <c r="Y651" i="1"/>
  <c r="AB651" i="1"/>
  <c r="AA653" i="1"/>
  <c r="Y653" i="1"/>
  <c r="AB653" i="1"/>
  <c r="AA655" i="1"/>
  <c r="Y655" i="1"/>
  <c r="AB655" i="1"/>
  <c r="AA657" i="1"/>
  <c r="Y657" i="1"/>
  <c r="AB657" i="1"/>
  <c r="AA659" i="1"/>
  <c r="Y659" i="1"/>
  <c r="AB659" i="1"/>
  <c r="AA661" i="1"/>
  <c r="Y661" i="1"/>
  <c r="AB661" i="1"/>
  <c r="AA663" i="1"/>
  <c r="Y663" i="1"/>
  <c r="AB663" i="1"/>
  <c r="AA665" i="1"/>
  <c r="Y665" i="1"/>
  <c r="AB665" i="1"/>
  <c r="AA667" i="1"/>
  <c r="Y667" i="1"/>
  <c r="AB667" i="1"/>
  <c r="AA669" i="1"/>
  <c r="Y669" i="1"/>
  <c r="AB669" i="1"/>
  <c r="AA671" i="1"/>
  <c r="Y671" i="1"/>
  <c r="AB671" i="1"/>
  <c r="AA673" i="1"/>
  <c r="Y673" i="1"/>
  <c r="AB673" i="1"/>
  <c r="AA675" i="1"/>
  <c r="Y675" i="1"/>
  <c r="AB675" i="1"/>
  <c r="AA677" i="1"/>
  <c r="Y677" i="1"/>
  <c r="AB677" i="1"/>
  <c r="AA679" i="1"/>
  <c r="Y679" i="1"/>
  <c r="AB679" i="1"/>
  <c r="AA681" i="1"/>
  <c r="Y681" i="1"/>
  <c r="AB681" i="1"/>
  <c r="AA683" i="1"/>
  <c r="Y683" i="1"/>
  <c r="AB683" i="1"/>
  <c r="AA685" i="1"/>
  <c r="Y685" i="1"/>
  <c r="AB685" i="1"/>
  <c r="AA687" i="1"/>
  <c r="Y687" i="1"/>
  <c r="AB687" i="1"/>
  <c r="AA689" i="1"/>
  <c r="Y689" i="1"/>
  <c r="AB689" i="1"/>
  <c r="AA691" i="1"/>
  <c r="Y691" i="1"/>
  <c r="AB691" i="1"/>
  <c r="AA693" i="1"/>
  <c r="Y693" i="1"/>
  <c r="AB693" i="1"/>
  <c r="AA695" i="1"/>
  <c r="Y695" i="1"/>
  <c r="AB695" i="1"/>
  <c r="AA697" i="1"/>
  <c r="Y697" i="1"/>
  <c r="AB697" i="1"/>
  <c r="AA699" i="1"/>
  <c r="Y699" i="1"/>
  <c r="AB699" i="1"/>
  <c r="AA701" i="1"/>
  <c r="Y701" i="1"/>
  <c r="AB701" i="1"/>
  <c r="AA703" i="1"/>
  <c r="Y703" i="1"/>
  <c r="AB703" i="1"/>
  <c r="AA705" i="1"/>
  <c r="Y705" i="1"/>
  <c r="AB705" i="1"/>
  <c r="AA707" i="1"/>
  <c r="Y707" i="1"/>
  <c r="AB707" i="1"/>
  <c r="AA709" i="1"/>
  <c r="Y709" i="1"/>
  <c r="AB709" i="1"/>
  <c r="AA711" i="1"/>
  <c r="Y711" i="1"/>
  <c r="AB711" i="1"/>
  <c r="AA713" i="1"/>
  <c r="Y713" i="1"/>
  <c r="AB713" i="1"/>
  <c r="AA715" i="1"/>
  <c r="Y715" i="1"/>
  <c r="AB715" i="1"/>
  <c r="AA717" i="1"/>
  <c r="Y717" i="1"/>
  <c r="AB717" i="1"/>
  <c r="AA719" i="1"/>
  <c r="Y719" i="1"/>
  <c r="AB719" i="1"/>
  <c r="AA721" i="1"/>
  <c r="Y721" i="1"/>
  <c r="AB721" i="1"/>
  <c r="AA723" i="1"/>
  <c r="Y723" i="1"/>
  <c r="AB723" i="1"/>
  <c r="AA725" i="1"/>
  <c r="Y725" i="1"/>
  <c r="AB725" i="1"/>
  <c r="AA727" i="1"/>
  <c r="Y727" i="1"/>
  <c r="AB727" i="1"/>
  <c r="AA729" i="1"/>
  <c r="Y729" i="1"/>
  <c r="AB729" i="1"/>
  <c r="AA731" i="1"/>
  <c r="Y731" i="1"/>
  <c r="AB731" i="1"/>
  <c r="AA733" i="1"/>
  <c r="Y733" i="1"/>
  <c r="AB733" i="1"/>
  <c r="AA735" i="1"/>
  <c r="Y735" i="1"/>
  <c r="AB735" i="1"/>
  <c r="AA737" i="1"/>
  <c r="Y737" i="1"/>
  <c r="AB737" i="1"/>
  <c r="AA739" i="1"/>
  <c r="Y739" i="1"/>
  <c r="AB739" i="1"/>
  <c r="AA741" i="1"/>
  <c r="Y741" i="1"/>
  <c r="AB741" i="1"/>
  <c r="AA743" i="1"/>
  <c r="Y743" i="1"/>
  <c r="AB743" i="1"/>
  <c r="AA745" i="1"/>
  <c r="Y745" i="1"/>
  <c r="AB745" i="1"/>
  <c r="AA747" i="1"/>
  <c r="Y747" i="1"/>
  <c r="AB747" i="1"/>
  <c r="AA749" i="1"/>
  <c r="Y749" i="1"/>
  <c r="AB749" i="1"/>
  <c r="AA751" i="1"/>
  <c r="Y751" i="1"/>
  <c r="AB751" i="1"/>
  <c r="AA753" i="1"/>
  <c r="Y753" i="1"/>
  <c r="AB753" i="1"/>
  <c r="AA755" i="1"/>
  <c r="Y755" i="1"/>
  <c r="AB755" i="1"/>
  <c r="AA757" i="1"/>
  <c r="Y757" i="1"/>
  <c r="AB757" i="1"/>
  <c r="AA759" i="1"/>
  <c r="Y759" i="1"/>
  <c r="AB759" i="1"/>
  <c r="AA761" i="1"/>
  <c r="Y761" i="1"/>
  <c r="AB761" i="1"/>
  <c r="AA763" i="1"/>
  <c r="Y763" i="1"/>
  <c r="AB763" i="1"/>
  <c r="AA765" i="1"/>
  <c r="Y765" i="1"/>
  <c r="AB765" i="1"/>
  <c r="AA767" i="1"/>
  <c r="Y767" i="1"/>
  <c r="AB767" i="1"/>
  <c r="AA769" i="1"/>
  <c r="Y769" i="1"/>
  <c r="AB769" i="1"/>
  <c r="AA771" i="1"/>
  <c r="Y771" i="1"/>
  <c r="AB771" i="1"/>
  <c r="AA773" i="1"/>
  <c r="Y773" i="1"/>
  <c r="AB773" i="1"/>
  <c r="AA775" i="1"/>
  <c r="Y775" i="1"/>
  <c r="AB775" i="1"/>
  <c r="AA777" i="1"/>
  <c r="Y777" i="1"/>
  <c r="AB777" i="1"/>
  <c r="AA779" i="1"/>
  <c r="Y779" i="1"/>
  <c r="AB779" i="1"/>
  <c r="AA781" i="1"/>
  <c r="Y781" i="1"/>
  <c r="AB781" i="1"/>
  <c r="AA783" i="1"/>
  <c r="Y783" i="1"/>
  <c r="AB783" i="1"/>
  <c r="AA785" i="1"/>
  <c r="Y785" i="1"/>
  <c r="AB785" i="1"/>
  <c r="AA787" i="1"/>
  <c r="Y787" i="1"/>
  <c r="AB787" i="1"/>
  <c r="AA789" i="1"/>
  <c r="Y789" i="1"/>
  <c r="AB789" i="1"/>
  <c r="AA791" i="1"/>
  <c r="Y791" i="1"/>
  <c r="AB791" i="1"/>
  <c r="AA793" i="1"/>
  <c r="Y793" i="1"/>
  <c r="AB793" i="1"/>
  <c r="AA795" i="1"/>
  <c r="Y795" i="1"/>
  <c r="AB795" i="1"/>
  <c r="AA797" i="1"/>
  <c r="Y797" i="1"/>
  <c r="AB797" i="1"/>
  <c r="AA799" i="1"/>
  <c r="Y799" i="1"/>
  <c r="AB799" i="1"/>
  <c r="AA801" i="1"/>
  <c r="Y801" i="1"/>
  <c r="AB801" i="1"/>
  <c r="AA803" i="1"/>
  <c r="Y803" i="1"/>
  <c r="AB803" i="1"/>
  <c r="AA805" i="1"/>
  <c r="Y805" i="1"/>
  <c r="AB805" i="1"/>
  <c r="AA807" i="1"/>
  <c r="Y807" i="1"/>
  <c r="AB807" i="1"/>
  <c r="AA809" i="1"/>
  <c r="Y809" i="1"/>
  <c r="AB809" i="1"/>
  <c r="AA811" i="1"/>
  <c r="Y811" i="1"/>
  <c r="AB811" i="1"/>
  <c r="AA813" i="1"/>
  <c r="Y813" i="1"/>
  <c r="AB813" i="1"/>
  <c r="AA815" i="1"/>
  <c r="Y815" i="1"/>
  <c r="AB815" i="1"/>
  <c r="AA817" i="1"/>
  <c r="Y817" i="1"/>
  <c r="AB817" i="1"/>
  <c r="AA819" i="1"/>
  <c r="Y819" i="1"/>
  <c r="AB819" i="1"/>
  <c r="AA821" i="1"/>
  <c r="Y821" i="1"/>
  <c r="AB821" i="1"/>
  <c r="AA823" i="1"/>
  <c r="Y823" i="1"/>
  <c r="AB823" i="1"/>
  <c r="AA825" i="1"/>
  <c r="Y825" i="1"/>
  <c r="AB825" i="1"/>
  <c r="AA827" i="1"/>
  <c r="Y827" i="1"/>
  <c r="AB827" i="1"/>
  <c r="AA829" i="1"/>
  <c r="Y829" i="1"/>
  <c r="AB829" i="1"/>
  <c r="AA831" i="1"/>
  <c r="Y831" i="1"/>
  <c r="AB831" i="1"/>
  <c r="AA833" i="1"/>
  <c r="Y833" i="1"/>
  <c r="AB833" i="1"/>
  <c r="AA835" i="1"/>
  <c r="Y835" i="1"/>
  <c r="AB835" i="1"/>
  <c r="AA837" i="1"/>
  <c r="Y837" i="1"/>
  <c r="AB837" i="1"/>
  <c r="AA839" i="1"/>
  <c r="Y839" i="1"/>
  <c r="AB839" i="1"/>
  <c r="AA841" i="1"/>
  <c r="Y841" i="1"/>
  <c r="AB841" i="1"/>
  <c r="AA843" i="1"/>
  <c r="Y843" i="1"/>
  <c r="AB843" i="1"/>
  <c r="AA845" i="1"/>
  <c r="Y845" i="1"/>
  <c r="AB845" i="1"/>
  <c r="AA847" i="1"/>
  <c r="Y847" i="1"/>
  <c r="AB847" i="1"/>
  <c r="AA849" i="1"/>
  <c r="Y849" i="1"/>
  <c r="AB849" i="1"/>
  <c r="AA851" i="1"/>
  <c r="Y851" i="1"/>
  <c r="AB851" i="1"/>
  <c r="AA853" i="1"/>
  <c r="Y853" i="1"/>
  <c r="AB853" i="1"/>
  <c r="AA855" i="1"/>
  <c r="Y855" i="1"/>
  <c r="AB855" i="1"/>
  <c r="AA857" i="1"/>
  <c r="Y857" i="1"/>
  <c r="AB857" i="1"/>
  <c r="AA859" i="1"/>
  <c r="Y859" i="1"/>
  <c r="AB859" i="1"/>
  <c r="AA861" i="1"/>
  <c r="Y861" i="1"/>
  <c r="AB861" i="1"/>
  <c r="AA863" i="1"/>
  <c r="Y863" i="1"/>
  <c r="AB863" i="1"/>
  <c r="AA865" i="1"/>
  <c r="Y865" i="1"/>
  <c r="AB865" i="1"/>
  <c r="AA867" i="1"/>
  <c r="Y867" i="1"/>
  <c r="AB867" i="1"/>
  <c r="AA869" i="1"/>
  <c r="Y869" i="1"/>
  <c r="AB869" i="1"/>
  <c r="AA871" i="1"/>
  <c r="Y871" i="1"/>
  <c r="AB871" i="1"/>
  <c r="AA873" i="1"/>
  <c r="Y873" i="1"/>
  <c r="AB873" i="1"/>
  <c r="AA875" i="1"/>
  <c r="Y875" i="1"/>
  <c r="AB875" i="1"/>
  <c r="AA877" i="1"/>
  <c r="Y877" i="1"/>
  <c r="AB877" i="1"/>
  <c r="AA879" i="1"/>
  <c r="Y879" i="1"/>
  <c r="AB879" i="1"/>
  <c r="AA881" i="1"/>
  <c r="Y881" i="1"/>
  <c r="AB881" i="1"/>
  <c r="AA883" i="1"/>
  <c r="Y883" i="1"/>
  <c r="AB883" i="1"/>
  <c r="AA885" i="1"/>
  <c r="Y885" i="1"/>
  <c r="AB885" i="1"/>
  <c r="AA887" i="1"/>
  <c r="Y887" i="1"/>
  <c r="AB887" i="1"/>
  <c r="AA889" i="1"/>
  <c r="Y889" i="1"/>
  <c r="AB889" i="1"/>
  <c r="AA891" i="1"/>
  <c r="Y891" i="1"/>
  <c r="AB891" i="1"/>
  <c r="AA893" i="1"/>
  <c r="Y893" i="1"/>
  <c r="AB893" i="1"/>
  <c r="AA895" i="1"/>
  <c r="Y895" i="1"/>
  <c r="AB895" i="1"/>
  <c r="AA897" i="1"/>
  <c r="Y897" i="1"/>
  <c r="AB897" i="1"/>
  <c r="AA899" i="1"/>
  <c r="Y899" i="1"/>
  <c r="AB899" i="1"/>
  <c r="AA901" i="1"/>
  <c r="Y901" i="1"/>
  <c r="AB901" i="1"/>
  <c r="AA903" i="1"/>
  <c r="Y903" i="1"/>
  <c r="AB903" i="1"/>
  <c r="AA905" i="1"/>
  <c r="Y905" i="1"/>
  <c r="AB905" i="1"/>
  <c r="AA907" i="1"/>
  <c r="Y907" i="1"/>
  <c r="AB907" i="1"/>
  <c r="AA909" i="1"/>
  <c r="Y909" i="1"/>
  <c r="AB909" i="1"/>
  <c r="AA911" i="1"/>
  <c r="Y911" i="1"/>
  <c r="AB911" i="1"/>
  <c r="AA913" i="1"/>
  <c r="Y913" i="1"/>
  <c r="AB913" i="1"/>
  <c r="AA915" i="1"/>
  <c r="Y915" i="1"/>
  <c r="AB915" i="1"/>
  <c r="AA917" i="1"/>
  <c r="Y917" i="1"/>
  <c r="AB917" i="1"/>
  <c r="AA919" i="1"/>
  <c r="Y919" i="1"/>
  <c r="AB919" i="1"/>
  <c r="AA921" i="1"/>
  <c r="Y921" i="1"/>
  <c r="AB921" i="1"/>
  <c r="AA923" i="1"/>
  <c r="Y923" i="1"/>
  <c r="AB923" i="1"/>
  <c r="AA925" i="1"/>
  <c r="Y925" i="1"/>
  <c r="AB925" i="1"/>
  <c r="AA927" i="1"/>
  <c r="Y927" i="1"/>
  <c r="AB927" i="1"/>
  <c r="AA929" i="1"/>
  <c r="Y929" i="1"/>
  <c r="AB929" i="1"/>
  <c r="AA931" i="1"/>
  <c r="Y931" i="1"/>
  <c r="AB931" i="1"/>
  <c r="AA933" i="1"/>
  <c r="Y933" i="1"/>
  <c r="AB933" i="1"/>
  <c r="AA935" i="1"/>
  <c r="Y935" i="1"/>
  <c r="AB935" i="1"/>
  <c r="AA937" i="1"/>
  <c r="Y937" i="1"/>
  <c r="AB937" i="1"/>
  <c r="AA939" i="1"/>
  <c r="Y939" i="1"/>
  <c r="AB939" i="1"/>
  <c r="AA941" i="1"/>
  <c r="Y941" i="1"/>
  <c r="AB941" i="1"/>
  <c r="AA943" i="1"/>
  <c r="Y943" i="1"/>
  <c r="AB943" i="1"/>
  <c r="AA945" i="1"/>
  <c r="Y945" i="1"/>
  <c r="AB945" i="1"/>
  <c r="AA947" i="1"/>
  <c r="Y947" i="1"/>
  <c r="AB947" i="1"/>
  <c r="AA949" i="1"/>
  <c r="Y949" i="1"/>
  <c r="AB949" i="1"/>
  <c r="AA951" i="1"/>
  <c r="Y951" i="1"/>
  <c r="AB951" i="1"/>
  <c r="AA953" i="1"/>
  <c r="Y953" i="1"/>
  <c r="AB953" i="1"/>
  <c r="AA955" i="1"/>
  <c r="Y955" i="1"/>
  <c r="AB955" i="1"/>
  <c r="AA957" i="1"/>
  <c r="Y957" i="1"/>
  <c r="AB957" i="1"/>
  <c r="AA959" i="1"/>
  <c r="Y959" i="1"/>
  <c r="AB959" i="1"/>
  <c r="AA961" i="1"/>
  <c r="Y961" i="1"/>
  <c r="AB961" i="1"/>
  <c r="AA963" i="1"/>
  <c r="Y963" i="1"/>
  <c r="AB963" i="1"/>
  <c r="AA965" i="1"/>
  <c r="Y965" i="1"/>
  <c r="AB965" i="1"/>
  <c r="AA967" i="1"/>
  <c r="Y967" i="1"/>
  <c r="AB967" i="1"/>
  <c r="AA969" i="1"/>
  <c r="Y969" i="1"/>
  <c r="AB969" i="1"/>
  <c r="AA971" i="1"/>
  <c r="Y971" i="1"/>
  <c r="AB971" i="1"/>
  <c r="AA973" i="1"/>
  <c r="Y973" i="1"/>
  <c r="AB973" i="1"/>
  <c r="AA975" i="1"/>
  <c r="Y975" i="1"/>
  <c r="AB975" i="1"/>
  <c r="AA977" i="1"/>
  <c r="Y977" i="1"/>
  <c r="AB977" i="1"/>
  <c r="AA979" i="1"/>
  <c r="Y979" i="1"/>
  <c r="AB979" i="1"/>
  <c r="AA981" i="1"/>
  <c r="Y981" i="1"/>
  <c r="AB981" i="1"/>
  <c r="AA983" i="1"/>
  <c r="Y983" i="1"/>
  <c r="AB983" i="1"/>
  <c r="AA985" i="1"/>
  <c r="Y985" i="1"/>
  <c r="AB985" i="1"/>
  <c r="AA987" i="1"/>
  <c r="Y987" i="1"/>
  <c r="AB987" i="1"/>
  <c r="AA989" i="1"/>
  <c r="Y989" i="1"/>
  <c r="AB989" i="1"/>
  <c r="AA991" i="1"/>
  <c r="Y991" i="1"/>
  <c r="AB991" i="1"/>
  <c r="AA993" i="1"/>
  <c r="Y993" i="1"/>
  <c r="AB993" i="1"/>
  <c r="AA995" i="1"/>
  <c r="Y995" i="1"/>
  <c r="AB995" i="1"/>
  <c r="AA997" i="1"/>
  <c r="Y997" i="1"/>
  <c r="AB997" i="1"/>
  <c r="AA999" i="1"/>
  <c r="Y999" i="1"/>
  <c r="AB999" i="1"/>
  <c r="AA1001" i="1"/>
  <c r="Y1001" i="1"/>
  <c r="AB1001" i="1"/>
  <c r="AA1003" i="1"/>
  <c r="Y1003" i="1"/>
  <c r="AB1003" i="1"/>
  <c r="AA1005" i="1"/>
  <c r="Y1005" i="1"/>
  <c r="AB1005" i="1"/>
  <c r="AA1007" i="1"/>
  <c r="Y1007" i="1"/>
  <c r="AB1007" i="1"/>
  <c r="AA1009" i="1"/>
  <c r="Y1009" i="1"/>
  <c r="AB1009" i="1"/>
  <c r="AA1011" i="1"/>
  <c r="Y1011" i="1"/>
  <c r="AB1011" i="1"/>
  <c r="AA1013" i="1"/>
  <c r="Y1013" i="1"/>
  <c r="AB1013" i="1"/>
  <c r="AA1015" i="1"/>
  <c r="Y1015" i="1"/>
  <c r="AB1015" i="1"/>
  <c r="AA1017" i="1"/>
  <c r="Y1017" i="1"/>
  <c r="AB1017" i="1"/>
  <c r="AA1019" i="1"/>
  <c r="Y1019" i="1"/>
  <c r="AB1019" i="1"/>
  <c r="AA1021" i="1"/>
  <c r="Y1021" i="1"/>
  <c r="AB1021" i="1"/>
  <c r="AA1023" i="1"/>
  <c r="Y1023" i="1"/>
  <c r="AB1023" i="1"/>
  <c r="AA1025" i="1"/>
  <c r="Y1025" i="1"/>
  <c r="AB1025" i="1"/>
  <c r="AA1027" i="1"/>
  <c r="Y1027" i="1"/>
  <c r="AB1027" i="1"/>
  <c r="AA1029" i="1"/>
  <c r="Y1029" i="1"/>
  <c r="AB1029" i="1"/>
  <c r="AA1031" i="1"/>
  <c r="Y1031" i="1"/>
  <c r="AB1031" i="1"/>
  <c r="AA1033" i="1"/>
  <c r="Y1033" i="1"/>
  <c r="AB1033" i="1"/>
  <c r="AA1035" i="1"/>
  <c r="Y1035" i="1"/>
  <c r="AB1035" i="1"/>
  <c r="AA1037" i="1"/>
  <c r="Y1037" i="1"/>
  <c r="AB1037" i="1"/>
  <c r="AA1039" i="1"/>
  <c r="Y1039" i="1"/>
  <c r="AB1039" i="1"/>
  <c r="AA1041" i="1"/>
  <c r="Y1041" i="1"/>
  <c r="AB1041" i="1"/>
  <c r="AA1043" i="1"/>
  <c r="Y1043" i="1"/>
  <c r="AB1043" i="1"/>
  <c r="AA1045" i="1"/>
  <c r="Y1045" i="1"/>
  <c r="AB1045" i="1"/>
  <c r="AA1047" i="1"/>
  <c r="Y1047" i="1"/>
  <c r="AB1047" i="1"/>
  <c r="AA1049" i="1"/>
  <c r="Y1049" i="1"/>
  <c r="AB1049" i="1"/>
  <c r="AA1051" i="1"/>
  <c r="Y1051" i="1"/>
  <c r="AB1051" i="1"/>
  <c r="AA1053" i="1"/>
  <c r="Y1053" i="1"/>
  <c r="AB1053" i="1"/>
  <c r="AA1055" i="1"/>
  <c r="Y1055" i="1"/>
  <c r="AB1055" i="1"/>
  <c r="AA1057" i="1"/>
  <c r="Y1057" i="1"/>
  <c r="AB1057" i="1"/>
  <c r="AA1059" i="1"/>
  <c r="Y1059" i="1"/>
  <c r="AB1059" i="1"/>
  <c r="AA1061" i="1"/>
  <c r="Y1061" i="1"/>
  <c r="AB1061" i="1"/>
  <c r="AA1063" i="1"/>
  <c r="Y1063" i="1"/>
  <c r="AB1063" i="1"/>
  <c r="AA1065" i="1"/>
  <c r="Y1065" i="1"/>
  <c r="AB1065" i="1"/>
  <c r="AA1067" i="1"/>
  <c r="Y1067" i="1"/>
  <c r="AB1067" i="1"/>
  <c r="AA1069" i="1"/>
  <c r="Y1069" i="1"/>
  <c r="AB1069" i="1"/>
  <c r="AA1071" i="1"/>
  <c r="Y1071" i="1"/>
  <c r="AB1071" i="1"/>
  <c r="AA1073" i="1"/>
  <c r="Y1073" i="1"/>
  <c r="AB1073" i="1"/>
  <c r="AA1075" i="1"/>
  <c r="Y1075" i="1"/>
  <c r="AB1075" i="1"/>
  <c r="AA1077" i="1"/>
  <c r="Y1077" i="1"/>
  <c r="AB1077" i="1"/>
  <c r="AA1079" i="1"/>
  <c r="Y1079" i="1"/>
  <c r="AB1079" i="1"/>
  <c r="AA1081" i="1"/>
  <c r="Y1081" i="1"/>
  <c r="AB1081" i="1"/>
  <c r="AA1083" i="1"/>
  <c r="Y1083" i="1"/>
  <c r="AB1083" i="1"/>
  <c r="AA1085" i="1"/>
  <c r="Y1085" i="1"/>
  <c r="AB1085" i="1"/>
  <c r="AA1087" i="1"/>
  <c r="Y1087" i="1"/>
  <c r="AB1087" i="1"/>
  <c r="AA1089" i="1"/>
  <c r="Y1089" i="1"/>
  <c r="AB1089" i="1"/>
  <c r="AA1091" i="1"/>
  <c r="Y1091" i="1"/>
  <c r="AB1091" i="1"/>
  <c r="AA1093" i="1"/>
  <c r="Y1093" i="1"/>
  <c r="AB1093" i="1"/>
  <c r="AA1095" i="1"/>
  <c r="Y1095" i="1"/>
  <c r="AB1095" i="1"/>
  <c r="AA1097" i="1"/>
  <c r="Y1097" i="1"/>
  <c r="AB1097" i="1"/>
  <c r="AA1099" i="1"/>
  <c r="Y1099" i="1"/>
  <c r="AB1099" i="1"/>
  <c r="AA1101" i="1"/>
  <c r="Y1101" i="1"/>
  <c r="AB1101" i="1"/>
  <c r="AA1103" i="1"/>
  <c r="Y1103" i="1"/>
  <c r="AB1103" i="1"/>
  <c r="AA1105" i="1"/>
  <c r="Y1105" i="1"/>
  <c r="AB1105" i="1"/>
  <c r="AA1107" i="1"/>
  <c r="Y1107" i="1"/>
  <c r="AB1107" i="1"/>
  <c r="AA1109" i="1"/>
  <c r="Y1109" i="1"/>
  <c r="AB1109" i="1"/>
  <c r="AA1111" i="1"/>
  <c r="Y1111" i="1"/>
  <c r="AB1111" i="1"/>
  <c r="AA1113" i="1"/>
  <c r="Y1113" i="1"/>
  <c r="AB1113" i="1"/>
  <c r="AA1115" i="1"/>
  <c r="Y1115" i="1"/>
  <c r="AB1115" i="1"/>
  <c r="AA1117" i="1"/>
  <c r="Y1117" i="1"/>
  <c r="AB1117" i="1"/>
  <c r="AA1119" i="1"/>
  <c r="Y1119" i="1"/>
  <c r="AB1119" i="1"/>
  <c r="AA1121" i="1"/>
  <c r="Y1121" i="1"/>
  <c r="AB1121" i="1"/>
  <c r="AA1123" i="1"/>
  <c r="Y1123" i="1"/>
  <c r="AB1123" i="1"/>
  <c r="AA1125" i="1"/>
  <c r="Y1125" i="1"/>
  <c r="AB1125" i="1"/>
  <c r="AA1127" i="1"/>
  <c r="Y1127" i="1"/>
  <c r="AB1127" i="1"/>
  <c r="AA1129" i="1"/>
  <c r="Y1129" i="1"/>
  <c r="AB1129" i="1"/>
  <c r="AA1131" i="1"/>
  <c r="Y1131" i="1"/>
  <c r="AB1131" i="1"/>
  <c r="AA1133" i="1"/>
  <c r="Y1133" i="1"/>
  <c r="AB1133" i="1"/>
  <c r="AA1135" i="1"/>
  <c r="Y1135" i="1"/>
  <c r="AB1135" i="1"/>
  <c r="AA1137" i="1"/>
  <c r="Y1137" i="1"/>
  <c r="AB1137" i="1"/>
  <c r="AA1139" i="1"/>
  <c r="Y1139" i="1"/>
  <c r="AB1139" i="1"/>
  <c r="AA1141" i="1"/>
  <c r="Y1141" i="1"/>
  <c r="AB1141" i="1"/>
  <c r="AA1143" i="1"/>
  <c r="Y1143" i="1"/>
  <c r="AB1143" i="1"/>
  <c r="AA1145" i="1"/>
  <c r="Y1145" i="1"/>
  <c r="AB1145" i="1"/>
  <c r="AA1147" i="1"/>
  <c r="Y1147" i="1"/>
  <c r="AB1147" i="1"/>
  <c r="AA1149" i="1"/>
  <c r="Y1149" i="1"/>
  <c r="AB1149" i="1"/>
  <c r="AA1151" i="1"/>
  <c r="Y1151" i="1"/>
  <c r="AB1151" i="1"/>
  <c r="AA1153" i="1"/>
  <c r="Y1153" i="1"/>
  <c r="AB1153" i="1"/>
  <c r="AA1155" i="1"/>
  <c r="Y1155" i="1"/>
  <c r="AB1155" i="1"/>
  <c r="AA1157" i="1"/>
  <c r="Y1157" i="1"/>
  <c r="AB1157" i="1"/>
  <c r="AA1159" i="1"/>
  <c r="Y1159" i="1"/>
  <c r="AB1159" i="1"/>
  <c r="AA1161" i="1"/>
  <c r="Y1161" i="1"/>
  <c r="AB1161" i="1"/>
  <c r="AA1163" i="1"/>
  <c r="Y1163" i="1"/>
  <c r="AB1163" i="1"/>
  <c r="AA1165" i="1"/>
  <c r="Y1165" i="1"/>
  <c r="AB1165" i="1"/>
  <c r="AA1167" i="1"/>
  <c r="Y1167" i="1"/>
  <c r="AB1167" i="1"/>
  <c r="AA1169" i="1"/>
  <c r="Y1169" i="1"/>
  <c r="AB1169" i="1"/>
  <c r="AA1171" i="1"/>
  <c r="Y1171" i="1"/>
  <c r="AB1171" i="1"/>
  <c r="AA1173" i="1"/>
  <c r="Y1173" i="1"/>
  <c r="AB1173" i="1"/>
  <c r="AA1175" i="1"/>
  <c r="Y1175" i="1"/>
  <c r="AB1175" i="1"/>
  <c r="AA1177" i="1"/>
  <c r="Y1177" i="1"/>
  <c r="AB1177" i="1"/>
  <c r="AA1179" i="1"/>
  <c r="Y1179" i="1"/>
  <c r="AB1179" i="1"/>
  <c r="AA1181" i="1"/>
  <c r="Y1181" i="1"/>
  <c r="AB1181" i="1"/>
  <c r="AA1183" i="1"/>
  <c r="Y1183" i="1"/>
  <c r="AB1183" i="1"/>
  <c r="AA1185" i="1"/>
  <c r="Y1185" i="1"/>
  <c r="AB1185" i="1"/>
  <c r="AA1187" i="1"/>
  <c r="Y1187" i="1"/>
  <c r="AB1187" i="1"/>
  <c r="AA1189" i="1"/>
  <c r="Y1189" i="1"/>
  <c r="AB1189" i="1"/>
  <c r="AA1191" i="1"/>
  <c r="Y1191" i="1"/>
  <c r="AB1191" i="1"/>
  <c r="AA1193" i="1"/>
  <c r="Y1193" i="1"/>
  <c r="AB1193" i="1"/>
  <c r="AA1195" i="1"/>
  <c r="Y1195" i="1"/>
  <c r="AB1195" i="1"/>
  <c r="AA1197" i="1"/>
  <c r="Y1197" i="1"/>
  <c r="AB1197" i="1"/>
  <c r="AA1199" i="1"/>
  <c r="Y1199" i="1"/>
  <c r="AB1199" i="1"/>
  <c r="AA1201" i="1"/>
  <c r="Y1201" i="1"/>
  <c r="AB1201" i="1"/>
  <c r="AA1203" i="1"/>
  <c r="Y1203" i="1"/>
  <c r="AB1203" i="1"/>
  <c r="AA1205" i="1"/>
  <c r="Y1205" i="1"/>
  <c r="AB1205" i="1"/>
  <c r="AA1207" i="1"/>
  <c r="Y1207" i="1"/>
  <c r="AB1207" i="1"/>
  <c r="AA1209" i="1"/>
  <c r="Y1209" i="1"/>
  <c r="AB1209" i="1"/>
  <c r="AA1211" i="1"/>
  <c r="Y1211" i="1"/>
  <c r="AB1211" i="1"/>
  <c r="AA1213" i="1"/>
  <c r="Y1213" i="1"/>
  <c r="AB1213" i="1"/>
  <c r="AA1215" i="1"/>
  <c r="Y1215" i="1"/>
  <c r="AB1215" i="1"/>
  <c r="AA1217" i="1"/>
  <c r="Y1217" i="1"/>
  <c r="AB1217" i="1"/>
  <c r="AA1219" i="1"/>
  <c r="Y1219" i="1"/>
  <c r="AB1219" i="1"/>
  <c r="AA1221" i="1"/>
  <c r="Y1221" i="1"/>
  <c r="AB1221" i="1"/>
  <c r="AA1223" i="1"/>
  <c r="Y1223" i="1"/>
  <c r="AB1223" i="1"/>
  <c r="AA1225" i="1"/>
  <c r="Y1225" i="1"/>
  <c r="AB1225" i="1"/>
  <c r="AA1227" i="1"/>
  <c r="Y1227" i="1"/>
  <c r="AB1227" i="1"/>
  <c r="AA1229" i="1"/>
  <c r="Y1229" i="1"/>
  <c r="AB1229" i="1"/>
  <c r="AA1231" i="1"/>
  <c r="Y1231" i="1"/>
  <c r="AB1231" i="1"/>
  <c r="AA1233" i="1"/>
  <c r="Y1233" i="1"/>
  <c r="AB1233" i="1"/>
  <c r="AA1235" i="1"/>
  <c r="Y1235" i="1"/>
  <c r="AB1235" i="1"/>
  <c r="AA1237" i="1"/>
  <c r="Y1237" i="1"/>
  <c r="AB1237" i="1"/>
  <c r="AA1239" i="1"/>
  <c r="Y1239" i="1"/>
  <c r="AB1239" i="1"/>
  <c r="AA1241" i="1"/>
  <c r="Y1241" i="1"/>
  <c r="AB1241" i="1"/>
  <c r="AA1243" i="1"/>
  <c r="Y1243" i="1"/>
  <c r="AB1243" i="1"/>
  <c r="AA1245" i="1"/>
  <c r="Y1245" i="1"/>
  <c r="AB1245" i="1"/>
  <c r="AA1247" i="1"/>
  <c r="Y1247" i="1"/>
  <c r="AB1247" i="1"/>
  <c r="AA1249" i="1"/>
  <c r="Y1249" i="1"/>
  <c r="AB1249" i="1"/>
  <c r="AA1251" i="1"/>
  <c r="Y1251" i="1"/>
  <c r="AB1251" i="1"/>
  <c r="AA1253" i="1"/>
  <c r="Y1253" i="1"/>
  <c r="AB1253" i="1"/>
  <c r="AA1255" i="1"/>
  <c r="Y1255" i="1"/>
  <c r="AB1255" i="1"/>
  <c r="AA1257" i="1"/>
  <c r="Y1257" i="1"/>
  <c r="AB1257" i="1"/>
  <c r="AA1259" i="1"/>
  <c r="Y1259" i="1"/>
  <c r="AB1259" i="1"/>
  <c r="AA1261" i="1"/>
  <c r="Y1261" i="1"/>
  <c r="AB1261" i="1"/>
  <c r="AA1263" i="1"/>
  <c r="Y1263" i="1"/>
  <c r="AB1263" i="1"/>
  <c r="AA1265" i="1"/>
  <c r="Y1265" i="1"/>
  <c r="AB1265" i="1"/>
  <c r="AA1267" i="1"/>
  <c r="Y1267" i="1"/>
  <c r="AB1267" i="1"/>
  <c r="AA1269" i="1"/>
  <c r="Y1269" i="1"/>
  <c r="AB1269" i="1"/>
  <c r="AA1271" i="1"/>
  <c r="Y1271" i="1"/>
  <c r="AB1271" i="1"/>
  <c r="AA1273" i="1"/>
  <c r="Y1273" i="1"/>
  <c r="AB1273" i="1"/>
  <c r="AA1275" i="1"/>
  <c r="Y1275" i="1"/>
  <c r="AB1275" i="1"/>
  <c r="AA1277" i="1"/>
  <c r="Y1277" i="1"/>
  <c r="AB1277" i="1"/>
  <c r="AA1279" i="1"/>
  <c r="Y1279" i="1"/>
  <c r="AB1279" i="1"/>
  <c r="AA1281" i="1"/>
  <c r="Y1281" i="1"/>
  <c r="AB1281" i="1"/>
  <c r="AA1283" i="1"/>
  <c r="Y1283" i="1"/>
  <c r="AB1283" i="1"/>
  <c r="AA1285" i="1"/>
  <c r="Y1285" i="1"/>
  <c r="AB1285" i="1"/>
  <c r="AA1287" i="1"/>
  <c r="Y1287" i="1"/>
  <c r="AB1287" i="1"/>
  <c r="AA1289" i="1"/>
  <c r="Y1289" i="1"/>
  <c r="AB1289" i="1"/>
  <c r="AA1291" i="1"/>
  <c r="Y1291" i="1"/>
  <c r="AB1291" i="1"/>
  <c r="AA1293" i="1"/>
  <c r="Y1293" i="1"/>
  <c r="AB1293" i="1"/>
  <c r="AA1295" i="1"/>
  <c r="Y1295" i="1"/>
  <c r="AB1295" i="1"/>
  <c r="AA1297" i="1"/>
  <c r="Y1297" i="1"/>
  <c r="AB1297" i="1"/>
  <c r="AA1299" i="1"/>
  <c r="Y1299" i="1"/>
  <c r="AB1299" i="1"/>
  <c r="AA1301" i="1"/>
  <c r="Y1301" i="1"/>
  <c r="AB1301" i="1"/>
  <c r="AA1303" i="1"/>
  <c r="Y1303" i="1"/>
  <c r="AB1303" i="1"/>
  <c r="AA1305" i="1"/>
  <c r="Y1305" i="1"/>
  <c r="AB1305" i="1"/>
  <c r="AA1307" i="1"/>
  <c r="Y1307" i="1"/>
  <c r="AB1307" i="1"/>
  <c r="AA1309" i="1"/>
  <c r="Y1309" i="1"/>
  <c r="AB1309" i="1"/>
  <c r="AA1311" i="1"/>
  <c r="Y1311" i="1"/>
  <c r="AB1311" i="1"/>
  <c r="AA1313" i="1"/>
  <c r="Y1313" i="1"/>
  <c r="AB1313" i="1"/>
  <c r="AA1315" i="1"/>
  <c r="Y1315" i="1"/>
  <c r="AB1315" i="1"/>
  <c r="AA1317" i="1"/>
  <c r="Y1317" i="1"/>
  <c r="AB1317" i="1"/>
  <c r="AA1319" i="1"/>
  <c r="Y1319" i="1"/>
  <c r="AB1319" i="1"/>
  <c r="AA1321" i="1"/>
  <c r="Y1321" i="1"/>
  <c r="AB1321" i="1"/>
  <c r="AA1323" i="1"/>
  <c r="Y1323" i="1"/>
  <c r="AB1323" i="1"/>
  <c r="AA1325" i="1"/>
  <c r="Y1325" i="1"/>
  <c r="AB1325" i="1"/>
  <c r="AA1327" i="1"/>
  <c r="Y1327" i="1"/>
  <c r="AB1327" i="1"/>
  <c r="AA1329" i="1"/>
  <c r="Y1329" i="1"/>
  <c r="AB1329" i="1"/>
  <c r="AA1331" i="1"/>
  <c r="Y1331" i="1"/>
  <c r="AB1331" i="1"/>
  <c r="AA1333" i="1"/>
  <c r="Y1333" i="1"/>
  <c r="AB1333" i="1"/>
  <c r="AA1335" i="1"/>
  <c r="Y1335" i="1"/>
  <c r="AB1335" i="1"/>
  <c r="AA1337" i="1"/>
  <c r="Y1337" i="1"/>
  <c r="AB1337" i="1"/>
  <c r="AA1339" i="1"/>
  <c r="Y1339" i="1"/>
  <c r="AB1339" i="1"/>
  <c r="AA1341" i="1"/>
  <c r="Y1341" i="1"/>
  <c r="AB1341" i="1"/>
  <c r="AA1343" i="1"/>
  <c r="Y1343" i="1"/>
  <c r="AB1343" i="1"/>
  <c r="AA1345" i="1"/>
  <c r="Y1345" i="1"/>
  <c r="AB1345" i="1"/>
  <c r="AA1347" i="1"/>
  <c r="Y1347" i="1"/>
  <c r="AB1347" i="1"/>
  <c r="AA1349" i="1"/>
  <c r="Y1349" i="1"/>
  <c r="AB1349" i="1"/>
  <c r="AA1351" i="1"/>
  <c r="Y1351" i="1"/>
  <c r="AB1351" i="1"/>
  <c r="AA1353" i="1"/>
  <c r="Y1353" i="1"/>
  <c r="AB1353" i="1"/>
  <c r="AA1355" i="1"/>
  <c r="Y1355" i="1"/>
  <c r="AB1355" i="1"/>
  <c r="AA1357" i="1"/>
  <c r="Y1357" i="1"/>
  <c r="AB1357" i="1"/>
  <c r="AA1359" i="1"/>
  <c r="Y1359" i="1"/>
  <c r="AB1359" i="1"/>
  <c r="AA1361" i="1"/>
  <c r="Y1361" i="1"/>
  <c r="AB1361" i="1"/>
  <c r="AA1363" i="1"/>
  <c r="Y1363" i="1"/>
  <c r="AB1363" i="1"/>
  <c r="AA1365" i="1"/>
  <c r="Y1365" i="1"/>
  <c r="AB1365" i="1"/>
  <c r="AA1367" i="1"/>
  <c r="Y1367" i="1"/>
  <c r="AB1367" i="1"/>
  <c r="AA1369" i="1"/>
  <c r="Y1369" i="1"/>
  <c r="AB1369" i="1"/>
  <c r="AA1371" i="1"/>
  <c r="Y1371" i="1"/>
  <c r="AB1371" i="1"/>
  <c r="AA1373" i="1"/>
  <c r="Y1373" i="1"/>
  <c r="AB1373" i="1"/>
  <c r="AA1375" i="1"/>
  <c r="Y1375" i="1"/>
  <c r="AB1375" i="1"/>
  <c r="AA1377" i="1"/>
  <c r="Y1377" i="1"/>
  <c r="AB1377" i="1"/>
  <c r="AA1379" i="1"/>
  <c r="Y1379" i="1"/>
  <c r="AB1379" i="1"/>
  <c r="AA1381" i="1"/>
  <c r="Y1381" i="1"/>
  <c r="AB1381" i="1"/>
  <c r="AA1383" i="1"/>
  <c r="Y1383" i="1"/>
  <c r="AB1383" i="1"/>
  <c r="AA1385" i="1"/>
  <c r="Y1385" i="1"/>
  <c r="AB1385" i="1"/>
  <c r="AA1387" i="1"/>
  <c r="Y1387" i="1"/>
  <c r="AB1387" i="1"/>
  <c r="AA1389" i="1"/>
  <c r="Y1389" i="1"/>
  <c r="AB1389" i="1"/>
  <c r="AA1391" i="1"/>
  <c r="Y1391" i="1"/>
  <c r="AB1391" i="1"/>
  <c r="AA1393" i="1"/>
  <c r="Y1393" i="1"/>
  <c r="AB1393" i="1"/>
  <c r="AA1395" i="1"/>
  <c r="Y1395" i="1"/>
  <c r="AB1395" i="1"/>
  <c r="AA1397" i="1"/>
  <c r="Y1397" i="1"/>
  <c r="AB1397" i="1"/>
  <c r="AA1399" i="1"/>
  <c r="Y1399" i="1"/>
  <c r="AB1399" i="1"/>
  <c r="AA1401" i="1"/>
  <c r="Y1401" i="1"/>
  <c r="AB1401" i="1"/>
  <c r="AA1403" i="1"/>
  <c r="Y1403" i="1"/>
  <c r="AB1403" i="1"/>
  <c r="AA1405" i="1"/>
  <c r="Y1405" i="1"/>
  <c r="AB1405" i="1"/>
  <c r="AA1407" i="1"/>
  <c r="Y1407" i="1"/>
  <c r="AB1407" i="1"/>
  <c r="AA1409" i="1"/>
  <c r="Y1409" i="1"/>
  <c r="AB1409" i="1"/>
  <c r="AA1411" i="1"/>
  <c r="Y1411" i="1"/>
  <c r="AB1411" i="1"/>
  <c r="AA1413" i="1"/>
  <c r="Y1413" i="1"/>
  <c r="AB1413" i="1"/>
  <c r="AA1415" i="1"/>
  <c r="Y1415" i="1"/>
  <c r="AB1415" i="1"/>
  <c r="AA1417" i="1"/>
  <c r="Y1417" i="1"/>
  <c r="AB1417" i="1"/>
  <c r="AA1419" i="1"/>
  <c r="Y1419" i="1"/>
  <c r="AB1419" i="1"/>
  <c r="AA1421" i="1"/>
  <c r="Y1421" i="1"/>
  <c r="AB1421" i="1"/>
  <c r="AA1423" i="1"/>
  <c r="Y1423" i="1"/>
  <c r="AB1423" i="1"/>
  <c r="AA1425" i="1"/>
  <c r="Y1425" i="1"/>
  <c r="AB1425" i="1"/>
  <c r="AA1427" i="1"/>
  <c r="Y1427" i="1"/>
  <c r="AB1427" i="1"/>
  <c r="AA1429" i="1"/>
  <c r="Y1429" i="1"/>
  <c r="AB1429" i="1"/>
  <c r="AA1431" i="1"/>
  <c r="Y1431" i="1"/>
  <c r="AB1431" i="1"/>
  <c r="AA1433" i="1"/>
  <c r="Y1433" i="1"/>
  <c r="AB1433" i="1"/>
  <c r="AA1435" i="1"/>
  <c r="Y1435" i="1"/>
  <c r="AB1435" i="1"/>
  <c r="AA1437" i="1"/>
  <c r="Y1437" i="1"/>
  <c r="AB1437" i="1"/>
  <c r="AA1439" i="1"/>
  <c r="Y1439" i="1"/>
  <c r="AB1439" i="1"/>
  <c r="AA1441" i="1"/>
  <c r="Y1441" i="1"/>
  <c r="AB1441" i="1"/>
  <c r="AA1443" i="1"/>
  <c r="Y1443" i="1"/>
  <c r="AB1443" i="1"/>
  <c r="AA1445" i="1"/>
  <c r="Y1445" i="1"/>
  <c r="AB1445" i="1"/>
  <c r="AA1447" i="1"/>
  <c r="Y1447" i="1"/>
  <c r="AB1447" i="1"/>
  <c r="AA1449" i="1"/>
  <c r="Y1449" i="1"/>
  <c r="AB1449" i="1"/>
  <c r="AA1451" i="1"/>
  <c r="Y1451" i="1"/>
  <c r="AB1451" i="1"/>
  <c r="AA1453" i="1"/>
  <c r="Y1453" i="1"/>
  <c r="AB1453" i="1"/>
  <c r="AA1455" i="1"/>
  <c r="Y1455" i="1"/>
  <c r="AB1455" i="1"/>
  <c r="AA1457" i="1"/>
  <c r="Y1457" i="1"/>
  <c r="AB1457" i="1"/>
  <c r="AA1459" i="1"/>
  <c r="Y1459" i="1"/>
  <c r="AB1459" i="1"/>
  <c r="AA1461" i="1"/>
  <c r="Y1461" i="1"/>
  <c r="AB1461" i="1"/>
  <c r="AA1463" i="1"/>
  <c r="Y1463" i="1"/>
  <c r="AB1463" i="1"/>
  <c r="AA1465" i="1"/>
  <c r="Y1465" i="1"/>
  <c r="AB1465" i="1"/>
  <c r="AA1467" i="1"/>
  <c r="Y1467" i="1"/>
  <c r="AB1467" i="1"/>
  <c r="AA1469" i="1"/>
  <c r="Y1469" i="1"/>
  <c r="AB1469" i="1"/>
  <c r="AA1471" i="1"/>
  <c r="Y1471" i="1"/>
  <c r="AB1471" i="1"/>
  <c r="AA1473" i="1"/>
  <c r="Y1473" i="1"/>
  <c r="AB1473" i="1"/>
  <c r="AA1475" i="1"/>
  <c r="Y1475" i="1"/>
  <c r="AB1475" i="1"/>
  <c r="AA1477" i="1"/>
  <c r="Y1477" i="1"/>
  <c r="AB1477" i="1"/>
  <c r="AA1479" i="1"/>
  <c r="Y1479" i="1"/>
  <c r="AB1479" i="1"/>
  <c r="AA1481" i="1"/>
  <c r="Y1481" i="1"/>
  <c r="AB1481" i="1"/>
  <c r="AA1483" i="1"/>
  <c r="Y1483" i="1"/>
  <c r="AB1483" i="1"/>
  <c r="AA1485" i="1"/>
  <c r="Y1485" i="1"/>
  <c r="AB1485" i="1"/>
  <c r="AA1487" i="1"/>
  <c r="Y1487" i="1"/>
  <c r="AB1487" i="1"/>
  <c r="AA1489" i="1"/>
  <c r="Y1489" i="1"/>
  <c r="AB1489" i="1"/>
  <c r="AA1491" i="1"/>
  <c r="Y1491" i="1"/>
  <c r="AB1491" i="1"/>
  <c r="AA1493" i="1"/>
  <c r="Y1493" i="1"/>
  <c r="AB1493" i="1"/>
  <c r="AA1495" i="1"/>
  <c r="Y1495" i="1"/>
  <c r="AB1495" i="1"/>
  <c r="AA1497" i="1"/>
  <c r="Y1497" i="1"/>
  <c r="AB1497" i="1"/>
  <c r="AA1499" i="1"/>
  <c r="Y1499" i="1"/>
  <c r="AB1499" i="1"/>
  <c r="AA1501" i="1"/>
  <c r="Y1501" i="1"/>
  <c r="AB1501" i="1"/>
  <c r="AA1503" i="1"/>
  <c r="Y1503" i="1"/>
  <c r="AB1503" i="1"/>
  <c r="AA1505" i="1"/>
  <c r="Y1505" i="1"/>
  <c r="AB1505" i="1"/>
  <c r="AA1507" i="1"/>
  <c r="Y1507" i="1"/>
  <c r="AB1507" i="1"/>
  <c r="AA1509" i="1"/>
  <c r="Y1509" i="1"/>
  <c r="AB1509" i="1"/>
  <c r="AA1511" i="1"/>
  <c r="Y1511" i="1"/>
  <c r="AB1511" i="1"/>
  <c r="AA1513" i="1"/>
  <c r="Y1513" i="1"/>
  <c r="AB1513" i="1"/>
  <c r="AA1515" i="1"/>
  <c r="Y1515" i="1"/>
  <c r="AB1515" i="1"/>
  <c r="AA1517" i="1"/>
  <c r="Y1517" i="1"/>
  <c r="AB1517" i="1"/>
  <c r="AA1519" i="1"/>
  <c r="Y1519" i="1"/>
  <c r="AB1519" i="1"/>
  <c r="AA1521" i="1"/>
  <c r="Y1521" i="1"/>
  <c r="AB1521" i="1"/>
  <c r="AA1523" i="1"/>
  <c r="Y1523" i="1"/>
  <c r="AB1523" i="1"/>
  <c r="AA1525" i="1"/>
  <c r="Y1525" i="1"/>
  <c r="AB1525" i="1"/>
  <c r="AA1527" i="1"/>
  <c r="Y1527" i="1"/>
  <c r="AB1527" i="1"/>
  <c r="AA1529" i="1"/>
  <c r="Y1529" i="1"/>
  <c r="AB1529" i="1"/>
  <c r="AA1531" i="1"/>
  <c r="Y1531" i="1"/>
  <c r="AB1531" i="1"/>
  <c r="AA1533" i="1"/>
  <c r="Y1533" i="1"/>
  <c r="AB1533" i="1"/>
  <c r="AA1535" i="1"/>
  <c r="Y1535" i="1"/>
  <c r="AB1535" i="1"/>
  <c r="AA1537" i="1"/>
  <c r="Y1537" i="1"/>
  <c r="AB1537" i="1"/>
  <c r="AA1539" i="1"/>
  <c r="Y1539" i="1"/>
  <c r="AB1539" i="1"/>
  <c r="AA1541" i="1"/>
  <c r="Y1541" i="1"/>
  <c r="AB1541" i="1"/>
  <c r="AA1543" i="1"/>
  <c r="Y1543" i="1"/>
  <c r="AB1543" i="1"/>
  <c r="AA1545" i="1"/>
  <c r="Y1545" i="1"/>
  <c r="AB1545" i="1"/>
  <c r="AA1547" i="1"/>
  <c r="Y1547" i="1"/>
  <c r="AB1547" i="1"/>
  <c r="AA1549" i="1"/>
  <c r="Y1549" i="1"/>
  <c r="AB1549" i="1"/>
  <c r="AA1551" i="1"/>
  <c r="Y1551" i="1"/>
  <c r="AB1551" i="1"/>
  <c r="AA1553" i="1"/>
  <c r="Y1553" i="1"/>
  <c r="AB1553" i="1"/>
  <c r="AA1555" i="1"/>
  <c r="Y1555" i="1"/>
  <c r="AB1555" i="1"/>
  <c r="AA1557" i="1"/>
  <c r="Y1557" i="1"/>
  <c r="AB1557" i="1"/>
  <c r="AA1559" i="1"/>
  <c r="Y1559" i="1"/>
  <c r="AB1559" i="1"/>
  <c r="AA1561" i="1"/>
  <c r="Y1561" i="1"/>
  <c r="AB1561" i="1"/>
  <c r="AA1563" i="1"/>
  <c r="Y1563" i="1"/>
  <c r="AB1563" i="1"/>
  <c r="AA1565" i="1"/>
  <c r="Y1565" i="1"/>
  <c r="AB1565" i="1"/>
  <c r="AA1567" i="1"/>
  <c r="Y1567" i="1"/>
  <c r="AB1567" i="1"/>
  <c r="AA1569" i="1"/>
  <c r="Y1569" i="1"/>
  <c r="AB1569" i="1"/>
  <c r="AA1571" i="1"/>
  <c r="Y1571" i="1"/>
  <c r="AB1571" i="1"/>
  <c r="AA1573" i="1"/>
  <c r="Y1573" i="1"/>
  <c r="AB1573" i="1"/>
  <c r="AA1575" i="1"/>
  <c r="Y1575" i="1"/>
  <c r="AB1575" i="1"/>
  <c r="AA1577" i="1"/>
  <c r="Y1577" i="1"/>
  <c r="AB1577" i="1"/>
  <c r="AA1579" i="1"/>
  <c r="Y1579" i="1"/>
  <c r="AB1579" i="1"/>
  <c r="AA1581" i="1"/>
  <c r="Y1581" i="1"/>
  <c r="AB1581" i="1"/>
  <c r="AA1583" i="1"/>
  <c r="Y1583" i="1"/>
  <c r="AB1583" i="1"/>
  <c r="AA1585" i="1"/>
  <c r="Y1585" i="1"/>
  <c r="AB1585" i="1"/>
  <c r="AA1587" i="1"/>
  <c r="Y1587" i="1"/>
  <c r="AB1587" i="1"/>
  <c r="AA1589" i="1"/>
  <c r="Y1589" i="1"/>
  <c r="AB1589" i="1"/>
  <c r="AA1591" i="1"/>
  <c r="Y1591" i="1"/>
  <c r="AB1591" i="1"/>
  <c r="AA1593" i="1"/>
  <c r="Y1593" i="1"/>
  <c r="AB1593" i="1"/>
  <c r="AA1595" i="1"/>
  <c r="Y1595" i="1"/>
  <c r="AB1595" i="1"/>
  <c r="AA1597" i="1"/>
  <c r="Y1597" i="1"/>
  <c r="AB1597" i="1"/>
  <c r="AA1599" i="1"/>
  <c r="Y1599" i="1"/>
  <c r="AB1599" i="1"/>
  <c r="AA1601" i="1"/>
  <c r="Y1601" i="1"/>
  <c r="AB1601" i="1"/>
  <c r="AA1603" i="1"/>
  <c r="Y1603" i="1"/>
  <c r="AB1603" i="1"/>
  <c r="AA1605" i="1"/>
  <c r="Y1605" i="1"/>
  <c r="AB1605" i="1"/>
  <c r="AA1607" i="1"/>
  <c r="Y1607" i="1"/>
  <c r="AB1607" i="1"/>
  <c r="AA1609" i="1"/>
  <c r="Y1609" i="1"/>
  <c r="AB1609" i="1"/>
  <c r="AA1611" i="1"/>
  <c r="Y1611" i="1"/>
  <c r="AB1611" i="1"/>
  <c r="AA1613" i="1"/>
  <c r="Y1613" i="1"/>
  <c r="AB1613" i="1"/>
  <c r="AA1615" i="1"/>
  <c r="Y1615" i="1"/>
  <c r="AB1615" i="1"/>
  <c r="AA1617" i="1"/>
  <c r="Y1617" i="1"/>
  <c r="AB1617" i="1"/>
  <c r="AA1619" i="1"/>
  <c r="Y1619" i="1"/>
  <c r="AB1619" i="1"/>
  <c r="AA1621" i="1"/>
  <c r="Y1621" i="1"/>
  <c r="AB1621" i="1"/>
  <c r="AA1623" i="1"/>
  <c r="Y1623" i="1"/>
  <c r="AB1623" i="1"/>
  <c r="AA1625" i="1"/>
  <c r="Y1625" i="1"/>
  <c r="AB1625" i="1"/>
  <c r="AA1627" i="1"/>
  <c r="Y1627" i="1"/>
  <c r="AB1627" i="1"/>
  <c r="AA1629" i="1"/>
  <c r="Y1629" i="1"/>
  <c r="AB1629" i="1"/>
  <c r="AA1631" i="1"/>
  <c r="Y1631" i="1"/>
  <c r="AB1631" i="1"/>
  <c r="AA1633" i="1"/>
  <c r="Y1633" i="1"/>
  <c r="AB1633" i="1"/>
  <c r="AA1635" i="1"/>
  <c r="Y1635" i="1"/>
  <c r="AB1635" i="1"/>
  <c r="AA1637" i="1"/>
  <c r="Y1637" i="1"/>
  <c r="AB1637" i="1"/>
  <c r="AA1639" i="1"/>
  <c r="Y1639" i="1"/>
  <c r="AB1639" i="1"/>
  <c r="AA1641" i="1"/>
  <c r="Y1641" i="1"/>
  <c r="AB1641" i="1"/>
  <c r="AA1643" i="1"/>
  <c r="Y1643" i="1"/>
  <c r="AB1643" i="1"/>
  <c r="AA1645" i="1"/>
  <c r="Y1645" i="1"/>
  <c r="AB1645" i="1"/>
  <c r="AA1647" i="1"/>
  <c r="Y1647" i="1"/>
  <c r="AB1647" i="1"/>
  <c r="AA1649" i="1"/>
  <c r="Y1649" i="1"/>
  <c r="AB1649" i="1"/>
  <c r="AA1651" i="1"/>
  <c r="Y1651" i="1"/>
  <c r="AB1651" i="1"/>
  <c r="AA1653" i="1"/>
  <c r="Y1653" i="1"/>
  <c r="AB1653" i="1"/>
  <c r="AA1655" i="1"/>
  <c r="Y1655" i="1"/>
  <c r="AB1655" i="1"/>
  <c r="AA1657" i="1"/>
  <c r="Y1657" i="1"/>
  <c r="AB1657" i="1"/>
  <c r="AA1659" i="1"/>
  <c r="Y1659" i="1"/>
  <c r="AB1659" i="1"/>
  <c r="AA1661" i="1"/>
  <c r="Y1661" i="1"/>
  <c r="AB1661" i="1"/>
  <c r="AA1663" i="1"/>
  <c r="Y1663" i="1"/>
  <c r="AB1663" i="1"/>
  <c r="AA1665" i="1"/>
  <c r="Y1665" i="1"/>
  <c r="AB1665" i="1"/>
  <c r="AA1667" i="1"/>
  <c r="Y1667" i="1"/>
  <c r="AB1667" i="1"/>
  <c r="AA1669" i="1"/>
  <c r="Y1669" i="1"/>
  <c r="AB1669" i="1"/>
  <c r="AA1671" i="1"/>
  <c r="Y1671" i="1"/>
  <c r="AB1671" i="1"/>
  <c r="AA1673" i="1"/>
  <c r="Y1673" i="1"/>
  <c r="AB1673" i="1"/>
  <c r="AA1675" i="1"/>
  <c r="Y1675" i="1"/>
  <c r="AB1675" i="1"/>
  <c r="AA1677" i="1"/>
  <c r="Y1677" i="1"/>
  <c r="AB1677" i="1"/>
  <c r="AA1679" i="1"/>
  <c r="Y1679" i="1"/>
  <c r="AB1679" i="1"/>
  <c r="AA1681" i="1"/>
  <c r="Y1681" i="1"/>
  <c r="AB1681" i="1"/>
  <c r="AA1683" i="1"/>
  <c r="Y1683" i="1"/>
  <c r="AB1683" i="1"/>
  <c r="AA1685" i="1"/>
  <c r="Y1685" i="1"/>
  <c r="AB1685" i="1"/>
  <c r="AA1687" i="1"/>
  <c r="Y1687" i="1"/>
  <c r="AB1687" i="1"/>
  <c r="AA1689" i="1"/>
  <c r="Y1689" i="1"/>
  <c r="AB1689" i="1"/>
  <c r="AA1691" i="1"/>
  <c r="Y1691" i="1"/>
  <c r="AB1691" i="1"/>
  <c r="AA1693" i="1"/>
  <c r="Y1693" i="1"/>
  <c r="AB1693" i="1"/>
  <c r="AA1695" i="1"/>
  <c r="Y1695" i="1"/>
  <c r="AB1695" i="1"/>
  <c r="AA1697" i="1"/>
  <c r="Y1697" i="1"/>
  <c r="AB1697" i="1"/>
  <c r="AA1699" i="1"/>
  <c r="Y1699" i="1"/>
  <c r="AB1699" i="1"/>
  <c r="AA1701" i="1"/>
  <c r="Y1701" i="1"/>
  <c r="AB1701" i="1"/>
  <c r="AA1703" i="1"/>
  <c r="Y1703" i="1"/>
  <c r="AB1703" i="1"/>
  <c r="AA1705" i="1"/>
  <c r="Y1705" i="1"/>
  <c r="AB1705" i="1"/>
  <c r="AA1707" i="1"/>
  <c r="Y1707" i="1"/>
  <c r="AB1707" i="1"/>
  <c r="AA1709" i="1"/>
  <c r="Y1709" i="1"/>
  <c r="AB1709" i="1"/>
  <c r="AA1711" i="1"/>
  <c r="Y1711" i="1"/>
  <c r="AB1711" i="1"/>
  <c r="AA1713" i="1"/>
  <c r="Y1713" i="1"/>
  <c r="AB1713" i="1"/>
  <c r="AA1715" i="1"/>
  <c r="Y1715" i="1"/>
  <c r="AB1715" i="1"/>
  <c r="AA1717" i="1"/>
  <c r="Y1717" i="1"/>
  <c r="AB1717" i="1"/>
  <c r="AA1719" i="1"/>
  <c r="Y1719" i="1"/>
  <c r="AB1719" i="1"/>
  <c r="AA1721" i="1"/>
  <c r="Y1721" i="1"/>
  <c r="AB1721" i="1"/>
  <c r="AA1723" i="1"/>
  <c r="Y1723" i="1"/>
  <c r="AB1723" i="1"/>
  <c r="AA1725" i="1"/>
  <c r="Y1725" i="1"/>
  <c r="AB1725" i="1"/>
  <c r="AA1727" i="1"/>
  <c r="Y1727" i="1"/>
  <c r="AB1727" i="1"/>
  <c r="AA1729" i="1"/>
  <c r="Y1729" i="1"/>
  <c r="AB1729" i="1"/>
  <c r="AA1731" i="1"/>
  <c r="Y1731" i="1"/>
  <c r="AB1731" i="1"/>
  <c r="AC1733" i="1"/>
  <c r="AG1733" i="1" s="1"/>
  <c r="AH1733" i="1" s="1"/>
  <c r="AF1733" i="1"/>
  <c r="AU1733" i="1" s="1"/>
  <c r="AC1735" i="1"/>
  <c r="AG1735" i="1" s="1"/>
  <c r="AH1735" i="1" s="1"/>
  <c r="AF1735" i="1"/>
  <c r="AU1735" i="1" s="1"/>
  <c r="AC1737" i="1"/>
  <c r="AG1737" i="1" s="1"/>
  <c r="AH1737" i="1" s="1"/>
  <c r="AF1737" i="1"/>
  <c r="AU1737" i="1" s="1"/>
  <c r="AC1739" i="1"/>
  <c r="AG1739" i="1" s="1"/>
  <c r="AH1739" i="1" s="1"/>
  <c r="AF1739" i="1"/>
  <c r="AU1739" i="1" s="1"/>
  <c r="AC1741" i="1"/>
  <c r="AG1741" i="1" s="1"/>
  <c r="AH1741" i="1" s="1"/>
  <c r="AF1741" i="1"/>
  <c r="AU1741" i="1" s="1"/>
  <c r="AC1743" i="1"/>
  <c r="AG1743" i="1" s="1"/>
  <c r="AH1743" i="1" s="1"/>
  <c r="AF1743" i="1"/>
  <c r="AU1743" i="1" s="1"/>
  <c r="AC1745" i="1"/>
  <c r="AG1745" i="1" s="1"/>
  <c r="AH1745" i="1" s="1"/>
  <c r="AF1745" i="1"/>
  <c r="AU1745" i="1" s="1"/>
  <c r="AC1747" i="1"/>
  <c r="AG1747" i="1" s="1"/>
  <c r="AH1747" i="1" s="1"/>
  <c r="AF1747" i="1"/>
  <c r="AU1747" i="1" s="1"/>
  <c r="AC1749" i="1"/>
  <c r="AG1749" i="1" s="1"/>
  <c r="AH1749" i="1" s="1"/>
  <c r="AF1749" i="1"/>
  <c r="AU1749" i="1" s="1"/>
  <c r="AC1751" i="1"/>
  <c r="AG1751" i="1" s="1"/>
  <c r="AH1751" i="1" s="1"/>
  <c r="AF1751" i="1"/>
  <c r="AU1751" i="1" s="1"/>
  <c r="AC1753" i="1"/>
  <c r="AG1753" i="1" s="1"/>
  <c r="AH1753" i="1" s="1"/>
  <c r="AF1753" i="1"/>
  <c r="AU1753" i="1" s="1"/>
  <c r="AC1755" i="1"/>
  <c r="AG1755" i="1" s="1"/>
  <c r="AH1755" i="1" s="1"/>
  <c r="AF1755" i="1"/>
  <c r="AU1755" i="1" s="1"/>
  <c r="AC1757" i="1"/>
  <c r="AG1757" i="1" s="1"/>
  <c r="AH1757" i="1" s="1"/>
  <c r="AF1757" i="1"/>
  <c r="AU1757" i="1" s="1"/>
  <c r="AC1759" i="1"/>
  <c r="AG1759" i="1" s="1"/>
  <c r="AH1759" i="1" s="1"/>
  <c r="AF1759" i="1"/>
  <c r="AU1759" i="1" s="1"/>
  <c r="AC1761" i="1"/>
  <c r="AG1761" i="1" s="1"/>
  <c r="AH1761" i="1" s="1"/>
  <c r="AF1761" i="1"/>
  <c r="AU1761" i="1" s="1"/>
  <c r="AC1763" i="1"/>
  <c r="AG1763" i="1" s="1"/>
  <c r="AH1763" i="1" s="1"/>
  <c r="AF1763" i="1"/>
  <c r="AU1763" i="1" s="1"/>
  <c r="AC1765" i="1"/>
  <c r="AG1765" i="1" s="1"/>
  <c r="AH1765" i="1" s="1"/>
  <c r="AF1765" i="1"/>
  <c r="AU1765" i="1" s="1"/>
  <c r="AC1767" i="1"/>
  <c r="AG1767" i="1" s="1"/>
  <c r="AH1767" i="1" s="1"/>
  <c r="AF1767" i="1"/>
  <c r="AU1767" i="1" s="1"/>
  <c r="AC1769" i="1"/>
  <c r="AG1769" i="1" s="1"/>
  <c r="AH1769" i="1" s="1"/>
  <c r="AF1769" i="1"/>
  <c r="AU1769" i="1" s="1"/>
  <c r="AC1771" i="1"/>
  <c r="AG1771" i="1" s="1"/>
  <c r="AH1771" i="1" s="1"/>
  <c r="AF1771" i="1"/>
  <c r="AU1771" i="1" s="1"/>
  <c r="AC1773" i="1"/>
  <c r="AG1773" i="1" s="1"/>
  <c r="AH1773" i="1" s="1"/>
  <c r="AF1773" i="1"/>
  <c r="AU1773" i="1" s="1"/>
  <c r="AC1775" i="1"/>
  <c r="AG1775" i="1" s="1"/>
  <c r="AH1775" i="1" s="1"/>
  <c r="AF1775" i="1"/>
  <c r="AU1775" i="1" s="1"/>
  <c r="AC1777" i="1"/>
  <c r="AG1777" i="1" s="1"/>
  <c r="AH1777" i="1" s="1"/>
  <c r="AF1777" i="1"/>
  <c r="AU1777" i="1" s="1"/>
  <c r="AC1779" i="1"/>
  <c r="AG1779" i="1" s="1"/>
  <c r="AH1779" i="1" s="1"/>
  <c r="AF1779" i="1"/>
  <c r="AU1779" i="1" s="1"/>
  <c r="AC1781" i="1"/>
  <c r="AG1781" i="1" s="1"/>
  <c r="AH1781" i="1" s="1"/>
  <c r="AF1781" i="1"/>
  <c r="AU1781" i="1" s="1"/>
  <c r="AC1783" i="1"/>
  <c r="AG1783" i="1" s="1"/>
  <c r="AH1783" i="1" s="1"/>
  <c r="AF1783" i="1"/>
  <c r="AU1783" i="1" s="1"/>
  <c r="AC1785" i="1"/>
  <c r="AG1785" i="1" s="1"/>
  <c r="AH1785" i="1" s="1"/>
  <c r="AF1785" i="1"/>
  <c r="AU1785" i="1" s="1"/>
  <c r="AC1787" i="1"/>
  <c r="AG1787" i="1" s="1"/>
  <c r="AH1787" i="1" s="1"/>
  <c r="AF1787" i="1"/>
  <c r="AU1787" i="1" s="1"/>
  <c r="AC1789" i="1"/>
  <c r="AG1789" i="1" s="1"/>
  <c r="AH1789" i="1" s="1"/>
  <c r="AF1789" i="1"/>
  <c r="AU1789" i="1" s="1"/>
  <c r="AC1791" i="1"/>
  <c r="AG1791" i="1" s="1"/>
  <c r="AH1791" i="1" s="1"/>
  <c r="AF1791" i="1"/>
  <c r="AU1791" i="1" s="1"/>
  <c r="AC1793" i="1"/>
  <c r="AG1793" i="1" s="1"/>
  <c r="AH1793" i="1" s="1"/>
  <c r="AF1793" i="1"/>
  <c r="AU1793" i="1" s="1"/>
  <c r="AC1795" i="1"/>
  <c r="AG1795" i="1" s="1"/>
  <c r="AH1795" i="1" s="1"/>
  <c r="AF1795" i="1"/>
  <c r="AU1795" i="1" s="1"/>
  <c r="AC1797" i="1"/>
  <c r="AG1797" i="1" s="1"/>
  <c r="AH1797" i="1" s="1"/>
  <c r="AF1797" i="1"/>
  <c r="AU1797" i="1" s="1"/>
  <c r="AC1799" i="1"/>
  <c r="AG1799" i="1" s="1"/>
  <c r="AH1799" i="1" s="1"/>
  <c r="AF1799" i="1"/>
  <c r="AU1799" i="1" s="1"/>
  <c r="AC1801" i="1"/>
  <c r="AG1801" i="1" s="1"/>
  <c r="AH1801" i="1" s="1"/>
  <c r="AF1801" i="1"/>
  <c r="AU1801" i="1" s="1"/>
  <c r="AC1803" i="1"/>
  <c r="AG1803" i="1" s="1"/>
  <c r="AH1803" i="1" s="1"/>
  <c r="AF1803" i="1"/>
  <c r="AU1803" i="1" s="1"/>
  <c r="AC1805" i="1"/>
  <c r="AG1805" i="1" s="1"/>
  <c r="AH1805" i="1" s="1"/>
  <c r="AF1805" i="1"/>
  <c r="AU1805" i="1" s="1"/>
  <c r="AC1807" i="1"/>
  <c r="AG1807" i="1" s="1"/>
  <c r="AH1807" i="1" s="1"/>
  <c r="AF1807" i="1"/>
  <c r="AU1807" i="1" s="1"/>
  <c r="AC1809" i="1"/>
  <c r="AG1809" i="1" s="1"/>
  <c r="AH1809" i="1" s="1"/>
  <c r="AF1809" i="1"/>
  <c r="AU1809" i="1" s="1"/>
  <c r="AC1811" i="1"/>
  <c r="AG1811" i="1" s="1"/>
  <c r="AH1811" i="1" s="1"/>
  <c r="AF1811" i="1"/>
  <c r="AU1811" i="1" s="1"/>
  <c r="AC1813" i="1"/>
  <c r="AG1813" i="1" s="1"/>
  <c r="AH1813" i="1" s="1"/>
  <c r="AF1813" i="1"/>
  <c r="AU1813" i="1" s="1"/>
  <c r="AC1815" i="1"/>
  <c r="AG1815" i="1" s="1"/>
  <c r="AH1815" i="1" s="1"/>
  <c r="AF1815" i="1"/>
  <c r="AU1815" i="1" s="1"/>
  <c r="AC1817" i="1"/>
  <c r="AG1817" i="1" s="1"/>
  <c r="AH1817" i="1" s="1"/>
  <c r="AF1817" i="1"/>
  <c r="AU1817" i="1" s="1"/>
  <c r="AC1819" i="1"/>
  <c r="AG1819" i="1" s="1"/>
  <c r="AH1819" i="1" s="1"/>
  <c r="AF1819" i="1"/>
  <c r="AU1819" i="1" s="1"/>
  <c r="AC1821" i="1"/>
  <c r="AG1821" i="1" s="1"/>
  <c r="AH1821" i="1" s="1"/>
  <c r="AF1821" i="1"/>
  <c r="AU1821" i="1" s="1"/>
  <c r="AC1823" i="1"/>
  <c r="AG1823" i="1" s="1"/>
  <c r="AH1823" i="1" s="1"/>
  <c r="AF1823" i="1"/>
  <c r="AU1823" i="1" s="1"/>
  <c r="AC1825" i="1"/>
  <c r="AG1825" i="1" s="1"/>
  <c r="AH1825" i="1" s="1"/>
  <c r="AF1825" i="1"/>
  <c r="AU1825" i="1" s="1"/>
  <c r="AC1827" i="1"/>
  <c r="AG1827" i="1" s="1"/>
  <c r="AH1827" i="1" s="1"/>
  <c r="AF1827" i="1"/>
  <c r="AU1827" i="1" s="1"/>
  <c r="AC1829" i="1"/>
  <c r="AG1829" i="1" s="1"/>
  <c r="AH1829" i="1" s="1"/>
  <c r="AF1829" i="1"/>
  <c r="AU1829" i="1" s="1"/>
  <c r="AC1831" i="1"/>
  <c r="AG1831" i="1" s="1"/>
  <c r="AH1831" i="1" s="1"/>
  <c r="AF1831" i="1"/>
  <c r="AU1831" i="1" s="1"/>
  <c r="AC1833" i="1"/>
  <c r="AG1833" i="1" s="1"/>
  <c r="AH1833" i="1" s="1"/>
  <c r="AF1833" i="1"/>
  <c r="AU1833" i="1" s="1"/>
  <c r="AC1835" i="1"/>
  <c r="AG1835" i="1" s="1"/>
  <c r="AH1835" i="1" s="1"/>
  <c r="AF1835" i="1"/>
  <c r="AU1835" i="1" s="1"/>
  <c r="AC1837" i="1"/>
  <c r="AG1837" i="1" s="1"/>
  <c r="AH1837" i="1" s="1"/>
  <c r="AF1837" i="1"/>
  <c r="AU1837" i="1" s="1"/>
  <c r="AC1839" i="1"/>
  <c r="AG1839" i="1" s="1"/>
  <c r="AH1839" i="1" s="1"/>
  <c r="AF1839" i="1"/>
  <c r="AU1839" i="1" s="1"/>
  <c r="AC1841" i="1"/>
  <c r="AG1841" i="1" s="1"/>
  <c r="AH1841" i="1" s="1"/>
  <c r="AF1841" i="1"/>
  <c r="AU1841" i="1" s="1"/>
  <c r="AC1843" i="1"/>
  <c r="AG1843" i="1" s="1"/>
  <c r="AH1843" i="1" s="1"/>
  <c r="AF1843" i="1"/>
  <c r="AU1843" i="1" s="1"/>
  <c r="AC1845" i="1"/>
  <c r="AG1845" i="1" s="1"/>
  <c r="AH1845" i="1" s="1"/>
  <c r="AF1845" i="1"/>
  <c r="AU1845" i="1" s="1"/>
  <c r="AC1847" i="1"/>
  <c r="AG1847" i="1" s="1"/>
  <c r="AH1847" i="1" s="1"/>
  <c r="AF1847" i="1"/>
  <c r="AU1847" i="1" s="1"/>
  <c r="AC1849" i="1"/>
  <c r="AG1849" i="1" s="1"/>
  <c r="AH1849" i="1" s="1"/>
  <c r="AF1849" i="1"/>
  <c r="AU1849" i="1" s="1"/>
  <c r="AC1851" i="1"/>
  <c r="AG1851" i="1" s="1"/>
  <c r="AH1851" i="1" s="1"/>
  <c r="AF1851" i="1"/>
  <c r="AU1851" i="1" s="1"/>
  <c r="AC1853" i="1"/>
  <c r="AG1853" i="1" s="1"/>
  <c r="AH1853" i="1" s="1"/>
  <c r="AF1853" i="1"/>
  <c r="AU1853" i="1" s="1"/>
  <c r="AC1855" i="1"/>
  <c r="AG1855" i="1" s="1"/>
  <c r="AH1855" i="1" s="1"/>
  <c r="AF1855" i="1"/>
  <c r="AU1855" i="1" s="1"/>
  <c r="AC1857" i="1"/>
  <c r="AG1857" i="1" s="1"/>
  <c r="AH1857" i="1" s="1"/>
  <c r="AF1857" i="1"/>
  <c r="AU1857" i="1" s="1"/>
  <c r="AC1859" i="1"/>
  <c r="AG1859" i="1" s="1"/>
  <c r="AH1859" i="1" s="1"/>
  <c r="AF1859" i="1"/>
  <c r="AU1859" i="1" s="1"/>
  <c r="AC1861" i="1"/>
  <c r="AG1861" i="1" s="1"/>
  <c r="AH1861" i="1" s="1"/>
  <c r="AF1861" i="1"/>
  <c r="AU1861" i="1" s="1"/>
  <c r="AC1863" i="1"/>
  <c r="AG1863" i="1" s="1"/>
  <c r="AH1863" i="1" s="1"/>
  <c r="AF1863" i="1"/>
  <c r="AU1863" i="1" s="1"/>
  <c r="AC1865" i="1"/>
  <c r="AG1865" i="1" s="1"/>
  <c r="AH1865" i="1" s="1"/>
  <c r="AF1865" i="1"/>
  <c r="AU1865" i="1" s="1"/>
  <c r="AC1867" i="1"/>
  <c r="AG1867" i="1" s="1"/>
  <c r="AH1867" i="1" s="1"/>
  <c r="AF1867" i="1"/>
  <c r="AU1867" i="1" s="1"/>
  <c r="AC1869" i="1"/>
  <c r="AG1869" i="1" s="1"/>
  <c r="AH1869" i="1" s="1"/>
  <c r="AF1869" i="1"/>
  <c r="AU1869" i="1" s="1"/>
  <c r="AC1871" i="1"/>
  <c r="AG1871" i="1" s="1"/>
  <c r="AH1871" i="1" s="1"/>
  <c r="AF1871" i="1"/>
  <c r="AU1871" i="1" s="1"/>
  <c r="AC1873" i="1"/>
  <c r="AG1873" i="1" s="1"/>
  <c r="AH1873" i="1" s="1"/>
  <c r="AF1873" i="1"/>
  <c r="AU1873" i="1" s="1"/>
  <c r="AC1875" i="1"/>
  <c r="AG1875" i="1" s="1"/>
  <c r="AH1875" i="1" s="1"/>
  <c r="AF1875" i="1"/>
  <c r="AU1875" i="1" s="1"/>
  <c r="AC1877" i="1"/>
  <c r="AG1877" i="1" s="1"/>
  <c r="AH1877" i="1" s="1"/>
  <c r="AF1877" i="1"/>
  <c r="AU1877" i="1" s="1"/>
  <c r="AC1879" i="1"/>
  <c r="AG1879" i="1" s="1"/>
  <c r="AH1879" i="1" s="1"/>
  <c r="AF1879" i="1"/>
  <c r="AU1879" i="1" s="1"/>
  <c r="AC1881" i="1"/>
  <c r="AG1881" i="1" s="1"/>
  <c r="AH1881" i="1" s="1"/>
  <c r="AF1881" i="1"/>
  <c r="AU1881" i="1" s="1"/>
  <c r="AC1883" i="1"/>
  <c r="AG1883" i="1" s="1"/>
  <c r="AH1883" i="1" s="1"/>
  <c r="AF1883" i="1"/>
  <c r="AU1883" i="1" s="1"/>
  <c r="AC1885" i="1"/>
  <c r="AG1885" i="1" s="1"/>
  <c r="AH1885" i="1" s="1"/>
  <c r="AF1885" i="1"/>
  <c r="AU1885" i="1" s="1"/>
  <c r="AC1887" i="1"/>
  <c r="AG1887" i="1" s="1"/>
  <c r="AH1887" i="1" s="1"/>
  <c r="AF1887" i="1"/>
  <c r="AU1887" i="1" s="1"/>
  <c r="AC1889" i="1"/>
  <c r="AG1889" i="1" s="1"/>
  <c r="AH1889" i="1" s="1"/>
  <c r="AF1889" i="1"/>
  <c r="AU1889" i="1" s="1"/>
  <c r="AC1891" i="1"/>
  <c r="AG1891" i="1" s="1"/>
  <c r="AH1891" i="1" s="1"/>
  <c r="AF1891" i="1"/>
  <c r="AU1891" i="1" s="1"/>
  <c r="AC1893" i="1"/>
  <c r="AG1893" i="1" s="1"/>
  <c r="AH1893" i="1" s="1"/>
  <c r="AF1893" i="1"/>
  <c r="AU1893" i="1" s="1"/>
  <c r="AC1895" i="1"/>
  <c r="AG1895" i="1" s="1"/>
  <c r="AH1895" i="1" s="1"/>
  <c r="AF1895" i="1"/>
  <c r="AU1895" i="1" s="1"/>
  <c r="AC1897" i="1"/>
  <c r="AG1897" i="1" s="1"/>
  <c r="AH1897" i="1" s="1"/>
  <c r="AF1897" i="1"/>
  <c r="AU1897" i="1" s="1"/>
  <c r="AC1899" i="1"/>
  <c r="AG1899" i="1" s="1"/>
  <c r="AH1899" i="1" s="1"/>
  <c r="AF1899" i="1"/>
  <c r="AU1899" i="1" s="1"/>
  <c r="AC1901" i="1"/>
  <c r="AG1901" i="1" s="1"/>
  <c r="AH1901" i="1" s="1"/>
  <c r="AF1901" i="1"/>
  <c r="AU1901" i="1" s="1"/>
  <c r="AC1903" i="1"/>
  <c r="AG1903" i="1" s="1"/>
  <c r="AH1903" i="1" s="1"/>
  <c r="AF1903" i="1"/>
  <c r="AU1903" i="1" s="1"/>
  <c r="AC1905" i="1"/>
  <c r="AG1905" i="1" s="1"/>
  <c r="AH1905" i="1" s="1"/>
  <c r="AF1905" i="1"/>
  <c r="AU1905" i="1" s="1"/>
  <c r="AC1907" i="1"/>
  <c r="AG1907" i="1" s="1"/>
  <c r="AH1907" i="1" s="1"/>
  <c r="AF1907" i="1"/>
  <c r="AU1907" i="1" s="1"/>
  <c r="AC1909" i="1"/>
  <c r="AG1909" i="1" s="1"/>
  <c r="AH1909" i="1" s="1"/>
  <c r="AF1909" i="1"/>
  <c r="AU1909" i="1" s="1"/>
  <c r="AC1911" i="1"/>
  <c r="AG1911" i="1" s="1"/>
  <c r="AH1911" i="1" s="1"/>
  <c r="AF1911" i="1"/>
  <c r="AU1911" i="1" s="1"/>
  <c r="AC1913" i="1"/>
  <c r="AG1913" i="1" s="1"/>
  <c r="AH1913" i="1" s="1"/>
  <c r="AF1913" i="1"/>
  <c r="AU1913" i="1" s="1"/>
  <c r="AC1915" i="1"/>
  <c r="AG1915" i="1" s="1"/>
  <c r="AH1915" i="1" s="1"/>
  <c r="AF1915" i="1"/>
  <c r="AU1915" i="1" s="1"/>
  <c r="AC1917" i="1"/>
  <c r="AG1917" i="1" s="1"/>
  <c r="AH1917" i="1" s="1"/>
  <c r="AF1917" i="1"/>
  <c r="AU1917" i="1" s="1"/>
  <c r="AC1919" i="1"/>
  <c r="AG1919" i="1" s="1"/>
  <c r="AH1919" i="1" s="1"/>
  <c r="AF1919" i="1"/>
  <c r="AU1919" i="1" s="1"/>
  <c r="AC1921" i="1"/>
  <c r="AG1921" i="1" s="1"/>
  <c r="AH1921" i="1" s="1"/>
  <c r="AF1921" i="1"/>
  <c r="AU1921" i="1" s="1"/>
  <c r="AC1923" i="1"/>
  <c r="AG1923" i="1" s="1"/>
  <c r="AH1923" i="1" s="1"/>
  <c r="AF1923" i="1"/>
  <c r="AU1923" i="1" s="1"/>
  <c r="AC1925" i="1"/>
  <c r="AG1925" i="1" s="1"/>
  <c r="AH1925" i="1" s="1"/>
  <c r="AF1925" i="1"/>
  <c r="AU1925" i="1" s="1"/>
  <c r="AC1927" i="1"/>
  <c r="AG1927" i="1" s="1"/>
  <c r="AH1927" i="1" s="1"/>
  <c r="AF1927" i="1"/>
  <c r="AU1927" i="1" s="1"/>
  <c r="AC1929" i="1"/>
  <c r="AG1929" i="1" s="1"/>
  <c r="AH1929" i="1" s="1"/>
  <c r="AF1929" i="1"/>
  <c r="AU1929" i="1" s="1"/>
  <c r="AC1931" i="1"/>
  <c r="AG1931" i="1" s="1"/>
  <c r="AH1931" i="1" s="1"/>
  <c r="AF1931" i="1"/>
  <c r="AU1931" i="1" s="1"/>
  <c r="AC1933" i="1"/>
  <c r="AG1933" i="1" s="1"/>
  <c r="AH1933" i="1" s="1"/>
  <c r="AF1933" i="1"/>
  <c r="AU1933" i="1" s="1"/>
  <c r="AC1935" i="1"/>
  <c r="AG1935" i="1" s="1"/>
  <c r="AH1935" i="1" s="1"/>
  <c r="AF1935" i="1"/>
  <c r="AU1935" i="1" s="1"/>
  <c r="AC1937" i="1"/>
  <c r="AG1937" i="1" s="1"/>
  <c r="AH1937" i="1" s="1"/>
  <c r="AF1937" i="1"/>
  <c r="AU1937" i="1" s="1"/>
  <c r="AC1939" i="1"/>
  <c r="AG1939" i="1" s="1"/>
  <c r="AH1939" i="1" s="1"/>
  <c r="AF1939" i="1"/>
  <c r="AU1939" i="1" s="1"/>
  <c r="AC1941" i="1"/>
  <c r="AG1941" i="1" s="1"/>
  <c r="AH1941" i="1" s="1"/>
  <c r="AF1941" i="1"/>
  <c r="AU1941" i="1" s="1"/>
  <c r="AC1943" i="1"/>
  <c r="AG1943" i="1" s="1"/>
  <c r="AH1943" i="1" s="1"/>
  <c r="AF1943" i="1"/>
  <c r="AU1943" i="1" s="1"/>
  <c r="AC1945" i="1"/>
  <c r="AG1945" i="1" s="1"/>
  <c r="AH1945" i="1" s="1"/>
  <c r="AF1945" i="1"/>
  <c r="AU1945" i="1" s="1"/>
  <c r="AC1947" i="1"/>
  <c r="AG1947" i="1" s="1"/>
  <c r="AH1947" i="1" s="1"/>
  <c r="AF1947" i="1"/>
  <c r="AU1947" i="1" s="1"/>
  <c r="AC1949" i="1"/>
  <c r="AG1949" i="1" s="1"/>
  <c r="AH1949" i="1" s="1"/>
  <c r="AF1949" i="1"/>
  <c r="AU1949" i="1" s="1"/>
  <c r="AC1951" i="1"/>
  <c r="AG1951" i="1" s="1"/>
  <c r="AH1951" i="1" s="1"/>
  <c r="AF1951" i="1"/>
  <c r="AU1951" i="1" s="1"/>
  <c r="AC1953" i="1"/>
  <c r="AG1953" i="1" s="1"/>
  <c r="AH1953" i="1" s="1"/>
  <c r="AF1953" i="1"/>
  <c r="AU1953" i="1" s="1"/>
  <c r="AC1955" i="1"/>
  <c r="AG1955" i="1" s="1"/>
  <c r="AH1955" i="1" s="1"/>
  <c r="AF1955" i="1"/>
  <c r="AU1955" i="1" s="1"/>
  <c r="AC1957" i="1"/>
  <c r="AG1957" i="1" s="1"/>
  <c r="AH1957" i="1" s="1"/>
  <c r="AF1957" i="1"/>
  <c r="AU1957" i="1" s="1"/>
  <c r="AC1959" i="1"/>
  <c r="AG1959" i="1" s="1"/>
  <c r="AH1959" i="1" s="1"/>
  <c r="AF1959" i="1"/>
  <c r="AU1959" i="1" s="1"/>
  <c r="AC1961" i="1"/>
  <c r="AG1961" i="1" s="1"/>
  <c r="AH1961" i="1" s="1"/>
  <c r="AF1961" i="1"/>
  <c r="AU1961" i="1" s="1"/>
  <c r="AC1963" i="1"/>
  <c r="AG1963" i="1" s="1"/>
  <c r="AH1963" i="1" s="1"/>
  <c r="AF1963" i="1"/>
  <c r="AU1963" i="1" s="1"/>
  <c r="AC1965" i="1"/>
  <c r="AG1965" i="1" s="1"/>
  <c r="AH1965" i="1" s="1"/>
  <c r="AF1965" i="1"/>
  <c r="AU1965" i="1" s="1"/>
  <c r="AC1967" i="1"/>
  <c r="AG1967" i="1" s="1"/>
  <c r="AH1967" i="1" s="1"/>
  <c r="AF1967" i="1"/>
  <c r="AU1967" i="1" s="1"/>
  <c r="AC1969" i="1"/>
  <c r="AG1969" i="1" s="1"/>
  <c r="AH1969" i="1" s="1"/>
  <c r="AF1969" i="1"/>
  <c r="AU1969" i="1" s="1"/>
  <c r="AC1971" i="1"/>
  <c r="AG1971" i="1" s="1"/>
  <c r="AH1971" i="1" s="1"/>
  <c r="AF1971" i="1"/>
  <c r="AU1971" i="1" s="1"/>
  <c r="AC1973" i="1"/>
  <c r="AG1973" i="1" s="1"/>
  <c r="AH1973" i="1" s="1"/>
  <c r="AF1973" i="1"/>
  <c r="AU1973" i="1" s="1"/>
  <c r="AC1975" i="1"/>
  <c r="AG1975" i="1" s="1"/>
  <c r="AH1975" i="1" s="1"/>
  <c r="AF1975" i="1"/>
  <c r="AU1975" i="1" s="1"/>
  <c r="AC1977" i="1"/>
  <c r="AG1977" i="1" s="1"/>
  <c r="AH1977" i="1" s="1"/>
  <c r="AF1977" i="1"/>
  <c r="AU1977" i="1" s="1"/>
  <c r="AC1979" i="1"/>
  <c r="AG1979" i="1" s="1"/>
  <c r="AH1979" i="1" s="1"/>
  <c r="AF1979" i="1"/>
  <c r="AU1979" i="1" s="1"/>
  <c r="AC1981" i="1"/>
  <c r="AG1981" i="1" s="1"/>
  <c r="AH1981" i="1" s="1"/>
  <c r="AF1981" i="1"/>
  <c r="AU1981" i="1" s="1"/>
  <c r="AC1983" i="1"/>
  <c r="AG1983" i="1" s="1"/>
  <c r="AH1983" i="1" s="1"/>
  <c r="AF1983" i="1"/>
  <c r="AU1983" i="1" s="1"/>
  <c r="AC1985" i="1"/>
  <c r="AG1985" i="1" s="1"/>
  <c r="AH1985" i="1" s="1"/>
  <c r="AF1985" i="1"/>
  <c r="AU1985" i="1" s="1"/>
  <c r="AC1987" i="1"/>
  <c r="AG1987" i="1" s="1"/>
  <c r="AH1987" i="1" s="1"/>
  <c r="AF1987" i="1"/>
  <c r="AU1987" i="1" s="1"/>
  <c r="AC1989" i="1"/>
  <c r="AG1989" i="1" s="1"/>
  <c r="AH1989" i="1" s="1"/>
  <c r="AF1989" i="1"/>
  <c r="AU1989" i="1" s="1"/>
  <c r="AC1991" i="1"/>
  <c r="AG1991" i="1" s="1"/>
  <c r="AH1991" i="1" s="1"/>
  <c r="AF1991" i="1"/>
  <c r="AU1991" i="1" s="1"/>
  <c r="AC1993" i="1"/>
  <c r="AG1993" i="1" s="1"/>
  <c r="AH1993" i="1" s="1"/>
  <c r="AF1993" i="1"/>
  <c r="AU1993" i="1" s="1"/>
  <c r="AC1995" i="1"/>
  <c r="AG1995" i="1" s="1"/>
  <c r="AH1995" i="1" s="1"/>
  <c r="AF1995" i="1"/>
  <c r="AU1995" i="1" s="1"/>
  <c r="AC1997" i="1"/>
  <c r="AG1997" i="1" s="1"/>
  <c r="AH1997" i="1" s="1"/>
  <c r="AF1997" i="1"/>
  <c r="AU1997" i="1" s="1"/>
  <c r="AC1999" i="1"/>
  <c r="AG1999" i="1" s="1"/>
  <c r="AH1999" i="1" s="1"/>
  <c r="AF1999" i="1"/>
  <c r="AU1999" i="1" s="1"/>
  <c r="AC2001" i="1"/>
  <c r="AG2001" i="1" s="1"/>
  <c r="AH2001" i="1" s="1"/>
  <c r="AF2001" i="1"/>
  <c r="AU2001" i="1" s="1"/>
  <c r="AC2003" i="1"/>
  <c r="AG2003" i="1" s="1"/>
  <c r="AH2003" i="1" s="1"/>
  <c r="AF2003" i="1"/>
  <c r="AU2003" i="1" s="1"/>
  <c r="AC2005" i="1"/>
  <c r="AG2005" i="1" s="1"/>
  <c r="AH2005" i="1" s="1"/>
  <c r="AF2005" i="1"/>
  <c r="AU2005" i="1" s="1"/>
  <c r="AC2007" i="1"/>
  <c r="AG2007" i="1" s="1"/>
  <c r="AH2007" i="1" s="1"/>
  <c r="AF2007" i="1"/>
  <c r="AU2007" i="1" s="1"/>
  <c r="AC2009" i="1"/>
  <c r="AG2009" i="1" s="1"/>
  <c r="AH2009" i="1" s="1"/>
  <c r="AF2009" i="1"/>
  <c r="AU2009" i="1" s="1"/>
  <c r="AC2011" i="1"/>
  <c r="AG2011" i="1" s="1"/>
  <c r="AH2011" i="1" s="1"/>
  <c r="AF2011" i="1"/>
  <c r="AU2011" i="1" s="1"/>
  <c r="AC2013" i="1"/>
  <c r="AG2013" i="1" s="1"/>
  <c r="AH2013" i="1" s="1"/>
  <c r="AF2013" i="1"/>
  <c r="AU2013" i="1" s="1"/>
  <c r="AC2015" i="1"/>
  <c r="AG2015" i="1" s="1"/>
  <c r="AH2015" i="1" s="1"/>
  <c r="AF2015" i="1"/>
  <c r="AU2015" i="1" s="1"/>
  <c r="AC2017" i="1"/>
  <c r="AG2017" i="1" s="1"/>
  <c r="AH2017" i="1" s="1"/>
  <c r="AF2017" i="1"/>
  <c r="AU2017" i="1" s="1"/>
  <c r="AC2019" i="1"/>
  <c r="AG2019" i="1" s="1"/>
  <c r="AH2019" i="1" s="1"/>
  <c r="AF2019" i="1"/>
  <c r="AU2019" i="1" s="1"/>
  <c r="AC2021" i="1"/>
  <c r="AG2021" i="1" s="1"/>
  <c r="AH2021" i="1" s="1"/>
  <c r="AF2021" i="1"/>
  <c r="AU2021" i="1" s="1"/>
  <c r="AC2023" i="1"/>
  <c r="AG2023" i="1" s="1"/>
  <c r="AH2023" i="1" s="1"/>
  <c r="AF2023" i="1"/>
  <c r="AU2023" i="1" s="1"/>
  <c r="AC2025" i="1"/>
  <c r="AG2025" i="1" s="1"/>
  <c r="AH2025" i="1" s="1"/>
  <c r="AF2025" i="1"/>
  <c r="AU2025" i="1" s="1"/>
  <c r="AC2027" i="1"/>
  <c r="AG2027" i="1" s="1"/>
  <c r="AH2027" i="1" s="1"/>
  <c r="AF2027" i="1"/>
  <c r="AU2027" i="1" s="1"/>
  <c r="AC2029" i="1"/>
  <c r="AG2029" i="1" s="1"/>
  <c r="AH2029" i="1" s="1"/>
  <c r="AF2029" i="1"/>
  <c r="AU2029" i="1" s="1"/>
  <c r="AC2031" i="1"/>
  <c r="AG2031" i="1" s="1"/>
  <c r="AH2031" i="1" s="1"/>
  <c r="AF2031" i="1"/>
  <c r="AU2031" i="1" s="1"/>
  <c r="AC2033" i="1"/>
  <c r="AG2033" i="1" s="1"/>
  <c r="AH2033" i="1" s="1"/>
  <c r="AF2033" i="1"/>
  <c r="AU2033" i="1" s="1"/>
  <c r="AC2035" i="1"/>
  <c r="AG2035" i="1" s="1"/>
  <c r="AH2035" i="1" s="1"/>
  <c r="AF2035" i="1"/>
  <c r="AU2035" i="1" s="1"/>
  <c r="AC2037" i="1"/>
  <c r="AG2037" i="1" s="1"/>
  <c r="AH2037" i="1" s="1"/>
  <c r="AF2037" i="1"/>
  <c r="AU2037" i="1" s="1"/>
  <c r="AC2039" i="1"/>
  <c r="AG2039" i="1" s="1"/>
  <c r="AH2039" i="1" s="1"/>
  <c r="AF2039" i="1"/>
  <c r="AU2039" i="1" s="1"/>
  <c r="AC2041" i="1"/>
  <c r="AG2041" i="1" s="1"/>
  <c r="AH2041" i="1" s="1"/>
  <c r="AF2041" i="1"/>
  <c r="AU2041" i="1" s="1"/>
  <c r="Z75" i="1"/>
  <c r="AA76" i="1"/>
  <c r="AB78" i="1"/>
  <c r="AA78" i="1"/>
  <c r="AA79" i="1"/>
  <c r="AA81" i="1"/>
  <c r="AA83" i="1"/>
  <c r="AB85" i="1"/>
  <c r="AA85" i="1"/>
  <c r="AB87" i="1"/>
  <c r="AA87" i="1"/>
  <c r="AB89" i="1"/>
  <c r="AA89" i="1"/>
  <c r="AB91" i="1"/>
  <c r="AA91" i="1"/>
  <c r="AB93" i="1"/>
  <c r="AA93" i="1"/>
  <c r="AB95" i="1"/>
  <c r="AA95" i="1"/>
  <c r="AB98" i="1"/>
  <c r="AA98" i="1"/>
  <c r="AB100" i="1"/>
  <c r="AB102" i="1"/>
  <c r="AA102" i="1"/>
  <c r="AB104" i="1"/>
  <c r="AB106" i="1"/>
  <c r="AA106" i="1"/>
  <c r="AB108" i="1"/>
  <c r="AA108" i="1"/>
  <c r="AB110" i="1"/>
  <c r="AA110" i="1"/>
  <c r="AB112" i="1"/>
  <c r="AA112" i="1"/>
  <c r="AB114" i="1"/>
  <c r="AA114" i="1"/>
  <c r="AB116" i="1"/>
  <c r="AA116" i="1"/>
  <c r="AB118" i="1"/>
  <c r="AA118" i="1"/>
  <c r="AB120" i="1"/>
  <c r="AA120" i="1"/>
  <c r="AB122" i="1"/>
  <c r="AA122" i="1"/>
  <c r="AB124" i="1"/>
  <c r="AA124" i="1"/>
  <c r="AB126" i="1"/>
  <c r="AA126" i="1"/>
  <c r="AB128" i="1"/>
  <c r="AA128" i="1"/>
  <c r="AB130" i="1"/>
  <c r="AA130" i="1"/>
  <c r="AB132" i="1"/>
  <c r="AA132" i="1"/>
  <c r="AB134" i="1"/>
  <c r="AA134" i="1"/>
  <c r="AB136" i="1"/>
  <c r="AA136" i="1"/>
  <c r="AB138" i="1"/>
  <c r="AA138" i="1"/>
  <c r="AB140" i="1"/>
  <c r="AA140" i="1"/>
  <c r="AA142" i="1"/>
  <c r="AA145" i="1"/>
  <c r="AB147" i="1"/>
  <c r="AB153" i="1"/>
  <c r="AA153" i="1"/>
  <c r="AB155" i="1"/>
  <c r="AA155" i="1"/>
  <c r="AB157" i="1"/>
  <c r="AA157" i="1"/>
  <c r="AB159" i="1"/>
  <c r="AA159" i="1"/>
  <c r="AA161" i="1"/>
  <c r="AA164" i="1"/>
  <c r="AA166" i="1"/>
  <c r="AB168" i="1"/>
  <c r="AA168" i="1"/>
  <c r="AB170" i="1"/>
  <c r="AA170" i="1"/>
  <c r="AB172" i="1"/>
  <c r="AA172" i="1"/>
  <c r="AA174" i="1"/>
  <c r="AA176" i="1"/>
  <c r="AA178" i="1"/>
  <c r="AA181" i="1"/>
  <c r="AA183" i="1"/>
  <c r="AB185" i="1"/>
  <c r="AA185" i="1"/>
  <c r="AB187" i="1"/>
  <c r="AA187" i="1"/>
  <c r="AA188" i="1"/>
  <c r="AB190" i="1"/>
  <c r="AA190" i="1"/>
  <c r="AB192" i="1"/>
  <c r="AA192" i="1"/>
  <c r="AA194" i="1"/>
  <c r="AB196" i="1"/>
  <c r="AA196" i="1"/>
  <c r="AA197" i="1"/>
  <c r="AA199" i="1"/>
  <c r="AA201" i="1"/>
  <c r="AA203" i="1"/>
  <c r="AB205" i="1"/>
  <c r="AA205" i="1"/>
  <c r="AB207" i="1"/>
  <c r="AA207" i="1"/>
  <c r="AA208" i="1"/>
  <c r="AB209" i="1"/>
  <c r="AA209" i="1"/>
  <c r="AA210" i="1"/>
  <c r="AB212" i="1"/>
  <c r="AA212" i="1"/>
  <c r="AB214" i="1"/>
  <c r="AA214" i="1"/>
  <c r="AB216" i="1"/>
  <c r="AA216" i="1"/>
  <c r="AB218" i="1"/>
  <c r="AA218" i="1"/>
  <c r="AB220" i="1"/>
  <c r="AA220" i="1"/>
  <c r="AB222" i="1"/>
  <c r="AA222" i="1"/>
  <c r="AB224" i="1"/>
  <c r="AA224" i="1"/>
  <c r="AB225" i="1"/>
  <c r="AA225" i="1"/>
  <c r="AB226" i="1"/>
  <c r="AA226" i="1"/>
  <c r="AB227" i="1"/>
  <c r="AA227" i="1"/>
  <c r="AB228" i="1"/>
  <c r="AA228" i="1"/>
  <c r="AB229" i="1"/>
  <c r="AA229" i="1"/>
  <c r="AB230" i="1"/>
  <c r="AA230" i="1"/>
  <c r="AB231" i="1"/>
  <c r="AA231" i="1"/>
  <c r="AB232" i="1"/>
  <c r="AA232" i="1"/>
  <c r="AB233" i="1"/>
  <c r="AA233" i="1"/>
  <c r="AB234" i="1"/>
  <c r="AA234" i="1"/>
  <c r="AB235" i="1"/>
  <c r="AA235" i="1"/>
  <c r="AB236" i="1"/>
  <c r="AA236" i="1"/>
  <c r="AB237" i="1"/>
  <c r="AA237" i="1"/>
  <c r="AB238" i="1"/>
  <c r="AA238" i="1"/>
  <c r="AB239" i="1"/>
  <c r="AA239" i="1"/>
  <c r="AB240" i="1"/>
  <c r="AA240" i="1"/>
  <c r="AB241" i="1"/>
  <c r="AA241" i="1"/>
  <c r="AB242" i="1"/>
  <c r="AA242" i="1"/>
  <c r="AB243" i="1"/>
  <c r="AA243" i="1"/>
  <c r="AB244" i="1"/>
  <c r="AA244" i="1"/>
  <c r="AB245" i="1"/>
  <c r="AA245" i="1"/>
  <c r="AB246" i="1"/>
  <c r="AA246" i="1"/>
  <c r="AB247" i="1"/>
  <c r="AA247" i="1"/>
  <c r="AA248" i="1"/>
  <c r="AA249" i="1"/>
  <c r="AA250" i="1"/>
  <c r="AA251" i="1"/>
  <c r="AA252" i="1"/>
  <c r="AA253" i="1"/>
  <c r="AA254" i="1"/>
  <c r="AB255" i="1"/>
  <c r="AA255" i="1"/>
  <c r="AA256" i="1"/>
  <c r="AA257" i="1"/>
  <c r="AB258" i="1"/>
  <c r="AA258" i="1"/>
  <c r="AB259" i="1"/>
  <c r="AA259" i="1"/>
  <c r="AB260" i="1"/>
  <c r="AA260" i="1"/>
  <c r="AA261" i="1"/>
  <c r="AA262" i="1"/>
  <c r="AA263" i="1"/>
  <c r="AA264" i="1"/>
  <c r="AB265" i="1"/>
  <c r="AA265" i="1"/>
  <c r="AB266" i="1"/>
  <c r="AA266" i="1"/>
  <c r="AB267" i="1"/>
  <c r="AA267" i="1"/>
  <c r="AB268" i="1"/>
  <c r="AA268" i="1"/>
  <c r="AB269" i="1"/>
  <c r="AA269" i="1"/>
  <c r="AB270" i="1"/>
  <c r="AA270" i="1"/>
  <c r="AB271" i="1"/>
  <c r="AA271" i="1"/>
  <c r="AB272" i="1"/>
  <c r="AA272" i="1"/>
  <c r="AB273" i="1"/>
  <c r="AA273" i="1"/>
  <c r="AB274" i="1"/>
  <c r="AA274" i="1"/>
  <c r="AB275" i="1"/>
  <c r="AA275" i="1"/>
  <c r="AB276" i="1"/>
  <c r="AA276" i="1"/>
  <c r="AB277" i="1"/>
  <c r="AA277" i="1"/>
  <c r="AB278" i="1"/>
  <c r="AA278" i="1"/>
  <c r="AB279" i="1"/>
  <c r="AA279" i="1"/>
  <c r="AB280" i="1"/>
  <c r="AA280" i="1"/>
  <c r="AB281" i="1"/>
  <c r="AA281" i="1"/>
  <c r="AB282" i="1"/>
  <c r="AA282" i="1"/>
  <c r="AB283" i="1"/>
  <c r="AA283" i="1"/>
  <c r="AB284" i="1"/>
  <c r="AA284" i="1"/>
  <c r="AB285" i="1"/>
  <c r="AA285" i="1"/>
  <c r="AB286" i="1"/>
  <c r="AA286" i="1"/>
  <c r="AB287" i="1"/>
  <c r="AA287" i="1"/>
  <c r="AB288" i="1"/>
  <c r="AA288" i="1"/>
  <c r="AB289" i="1"/>
  <c r="AA289" i="1"/>
  <c r="AB290" i="1"/>
  <c r="AA290" i="1"/>
  <c r="AB291" i="1"/>
  <c r="AA291" i="1"/>
  <c r="AB292" i="1"/>
  <c r="AA292" i="1"/>
  <c r="AB293" i="1"/>
  <c r="AA293" i="1"/>
  <c r="AB294" i="1"/>
  <c r="AA294" i="1"/>
  <c r="AB295" i="1"/>
  <c r="AA295" i="1"/>
  <c r="AB296" i="1"/>
  <c r="AA296" i="1"/>
  <c r="AB297" i="1"/>
  <c r="AA297" i="1"/>
  <c r="AB298" i="1"/>
  <c r="AA298" i="1"/>
  <c r="AB299" i="1"/>
  <c r="AA299" i="1"/>
  <c r="AB300" i="1"/>
  <c r="AA300" i="1"/>
  <c r="AB301" i="1"/>
  <c r="AA301" i="1"/>
  <c r="AB302" i="1"/>
  <c r="AA302" i="1"/>
  <c r="AB303" i="1"/>
  <c r="AA303" i="1"/>
  <c r="AB304" i="1"/>
  <c r="AA304" i="1"/>
  <c r="AB305" i="1"/>
  <c r="AA305" i="1"/>
  <c r="AB306" i="1"/>
  <c r="AA306" i="1"/>
  <c r="AB307" i="1"/>
  <c r="AA307" i="1"/>
  <c r="AB308" i="1"/>
  <c r="AA308" i="1"/>
  <c r="AB309" i="1"/>
  <c r="AA309" i="1"/>
  <c r="AB310" i="1"/>
  <c r="AA310" i="1"/>
  <c r="AB311" i="1"/>
  <c r="AA311" i="1"/>
  <c r="AB312" i="1"/>
  <c r="AA312" i="1"/>
  <c r="AB313" i="1"/>
  <c r="AA313" i="1"/>
  <c r="AB314" i="1"/>
  <c r="AA314" i="1"/>
  <c r="AB315" i="1"/>
  <c r="AA315" i="1"/>
  <c r="AB316" i="1"/>
  <c r="AA316" i="1"/>
  <c r="AB317" i="1"/>
  <c r="AA317" i="1"/>
  <c r="AB318" i="1"/>
  <c r="AA318" i="1"/>
  <c r="AB319" i="1"/>
  <c r="AA319" i="1"/>
  <c r="AB320" i="1"/>
  <c r="AA320" i="1"/>
  <c r="AB321" i="1"/>
  <c r="AA321" i="1"/>
  <c r="AB322" i="1"/>
  <c r="AA322" i="1"/>
  <c r="AB323" i="1"/>
  <c r="AA323" i="1"/>
  <c r="AB324" i="1"/>
  <c r="AA324" i="1"/>
  <c r="AB325" i="1"/>
  <c r="AA325" i="1"/>
  <c r="AB326" i="1"/>
  <c r="AA326" i="1"/>
  <c r="AB327" i="1"/>
  <c r="AA327" i="1"/>
  <c r="AB328" i="1"/>
  <c r="AA328" i="1"/>
  <c r="AA329" i="1"/>
  <c r="AA330" i="1"/>
  <c r="AA331" i="1"/>
  <c r="AA332" i="1"/>
  <c r="AB333" i="1"/>
  <c r="AA333" i="1"/>
  <c r="AB334" i="1"/>
  <c r="AA334" i="1"/>
  <c r="AB335" i="1"/>
  <c r="AA335" i="1"/>
  <c r="AB336" i="1"/>
  <c r="AA336" i="1"/>
  <c r="AB337" i="1"/>
  <c r="AA337" i="1"/>
  <c r="AA338" i="1"/>
  <c r="AB339" i="1"/>
  <c r="AA339" i="1"/>
  <c r="AB340" i="1"/>
  <c r="AA340" i="1"/>
  <c r="AB341" i="1"/>
  <c r="AA341" i="1"/>
  <c r="AB342" i="1"/>
  <c r="AA342" i="1"/>
  <c r="AA343" i="1"/>
  <c r="AA344" i="1"/>
  <c r="AB345" i="1"/>
  <c r="AA345" i="1"/>
  <c r="AB346" i="1"/>
  <c r="AA346" i="1"/>
  <c r="AB347" i="1"/>
  <c r="AA347" i="1"/>
  <c r="AB348" i="1"/>
  <c r="AA348" i="1"/>
  <c r="AB349" i="1"/>
  <c r="AA349" i="1"/>
  <c r="AB350" i="1"/>
  <c r="AA350" i="1"/>
  <c r="AB351" i="1"/>
  <c r="AA351" i="1"/>
  <c r="AB352" i="1"/>
  <c r="AA352" i="1"/>
  <c r="AB353" i="1"/>
  <c r="AA353" i="1"/>
  <c r="AB354" i="1"/>
  <c r="AA354" i="1"/>
  <c r="AB355" i="1"/>
  <c r="AA355" i="1"/>
  <c r="AB356" i="1"/>
  <c r="AA356" i="1"/>
  <c r="AB357" i="1"/>
  <c r="AA357" i="1"/>
  <c r="AB358" i="1"/>
  <c r="AA358" i="1"/>
  <c r="AB359" i="1"/>
  <c r="AA359" i="1"/>
  <c r="AB360" i="1"/>
  <c r="AA360" i="1"/>
  <c r="AB361" i="1"/>
  <c r="AA361" i="1"/>
  <c r="AB362" i="1"/>
  <c r="AA362" i="1"/>
  <c r="AB363" i="1"/>
  <c r="AA363" i="1"/>
  <c r="AB364" i="1"/>
  <c r="AA364" i="1"/>
  <c r="AB365" i="1"/>
  <c r="AA365" i="1"/>
  <c r="AB366" i="1"/>
  <c r="AA366" i="1"/>
  <c r="AB367" i="1"/>
  <c r="AA367" i="1"/>
  <c r="AB368" i="1"/>
  <c r="AA368" i="1"/>
  <c r="AB369" i="1"/>
  <c r="AA369" i="1"/>
  <c r="AB370" i="1"/>
  <c r="AA370" i="1"/>
  <c r="AB371" i="1"/>
  <c r="AA371" i="1"/>
  <c r="AB372" i="1"/>
  <c r="AA372" i="1"/>
  <c r="AB373" i="1"/>
  <c r="AA373" i="1"/>
  <c r="AB374" i="1"/>
  <c r="AA374" i="1"/>
  <c r="AB375" i="1"/>
  <c r="AA375" i="1"/>
  <c r="AB376" i="1"/>
  <c r="AA376" i="1"/>
  <c r="AB377" i="1"/>
  <c r="AA377" i="1"/>
  <c r="AA378" i="1"/>
  <c r="AB379" i="1"/>
  <c r="AA379" i="1"/>
  <c r="AB380" i="1"/>
  <c r="AA380" i="1"/>
  <c r="AA381" i="1"/>
  <c r="AA382" i="1"/>
  <c r="AA383" i="1"/>
  <c r="AA384" i="1"/>
  <c r="AA385" i="1"/>
  <c r="AA386" i="1"/>
  <c r="AA387" i="1"/>
  <c r="AA388" i="1"/>
  <c r="AB389" i="1"/>
  <c r="AA389" i="1"/>
  <c r="AB390" i="1"/>
  <c r="AA390" i="1"/>
  <c r="AB391" i="1"/>
  <c r="AA391" i="1"/>
  <c r="AB392" i="1"/>
  <c r="AA392" i="1"/>
  <c r="AB393" i="1"/>
  <c r="AA393" i="1"/>
  <c r="AB394" i="1"/>
  <c r="AA394" i="1"/>
  <c r="AB395" i="1"/>
  <c r="AA395" i="1"/>
  <c r="AB396" i="1"/>
  <c r="AA396" i="1"/>
  <c r="AB397" i="1"/>
  <c r="AA397" i="1"/>
  <c r="AB398" i="1"/>
  <c r="AA398" i="1"/>
  <c r="AB399" i="1"/>
  <c r="AA399" i="1"/>
  <c r="AB400" i="1"/>
  <c r="AA400" i="1"/>
  <c r="AB401" i="1"/>
  <c r="AA401" i="1"/>
  <c r="V465" i="1"/>
  <c r="AB402" i="1"/>
  <c r="AA402" i="1"/>
  <c r="AB403" i="1"/>
  <c r="AA403" i="1"/>
  <c r="AB404" i="1"/>
  <c r="AA404" i="1"/>
  <c r="AB405" i="1"/>
  <c r="AA405" i="1"/>
  <c r="AB406" i="1"/>
  <c r="AA406" i="1"/>
  <c r="AB407" i="1"/>
  <c r="AA407" i="1"/>
  <c r="AB408" i="1"/>
  <c r="AA408" i="1"/>
  <c r="AB409" i="1"/>
  <c r="AA409" i="1"/>
  <c r="AB410" i="1"/>
  <c r="AA410" i="1"/>
  <c r="AB411" i="1"/>
  <c r="AA411" i="1"/>
  <c r="AB412" i="1"/>
  <c r="AA412" i="1"/>
  <c r="AB413" i="1"/>
  <c r="AA413" i="1"/>
  <c r="AB414" i="1"/>
  <c r="AA414" i="1"/>
  <c r="AB415" i="1"/>
  <c r="AA415" i="1"/>
  <c r="AB416" i="1"/>
  <c r="AA416" i="1"/>
  <c r="AB417" i="1"/>
  <c r="AA417" i="1"/>
  <c r="AB418" i="1"/>
  <c r="AA418" i="1"/>
  <c r="AB419" i="1"/>
  <c r="AA419" i="1"/>
  <c r="AB420" i="1"/>
  <c r="AA420" i="1"/>
  <c r="AB421" i="1"/>
  <c r="AA421" i="1"/>
  <c r="AB422" i="1"/>
  <c r="AA422" i="1"/>
  <c r="AB423" i="1"/>
  <c r="AA423" i="1"/>
  <c r="AB424" i="1"/>
  <c r="AA424" i="1"/>
  <c r="AB425" i="1"/>
  <c r="AA425" i="1"/>
  <c r="AB426" i="1"/>
  <c r="AA426" i="1"/>
  <c r="AB427" i="1"/>
  <c r="AA427" i="1"/>
  <c r="AB428" i="1"/>
  <c r="AA428" i="1"/>
  <c r="AB429" i="1"/>
  <c r="AA429" i="1"/>
  <c r="AB430" i="1"/>
  <c r="AA430" i="1"/>
  <c r="AB431" i="1"/>
  <c r="AA431" i="1"/>
  <c r="AB432" i="1"/>
  <c r="AA432" i="1"/>
  <c r="AB433" i="1"/>
  <c r="AA433" i="1"/>
  <c r="AB434" i="1"/>
  <c r="AA434" i="1"/>
  <c r="AB435" i="1"/>
  <c r="AA435" i="1"/>
  <c r="AB436" i="1"/>
  <c r="AA436" i="1"/>
  <c r="AB437" i="1"/>
  <c r="AA437" i="1"/>
  <c r="AB438" i="1"/>
  <c r="AA438" i="1"/>
  <c r="AB439" i="1"/>
  <c r="AA439" i="1"/>
  <c r="AB440" i="1"/>
  <c r="AA440" i="1"/>
  <c r="AB441" i="1"/>
  <c r="AA441" i="1"/>
  <c r="AB442" i="1"/>
  <c r="AA442" i="1"/>
  <c r="AB443" i="1"/>
  <c r="AA443" i="1"/>
  <c r="AB444" i="1"/>
  <c r="AA444" i="1"/>
  <c r="AB445" i="1"/>
  <c r="AA445" i="1"/>
  <c r="AB446" i="1"/>
  <c r="AA446" i="1"/>
  <c r="AB447" i="1"/>
  <c r="AA447" i="1"/>
  <c r="AB448" i="1"/>
  <c r="AA448" i="1"/>
  <c r="AB449" i="1"/>
  <c r="AA449" i="1"/>
  <c r="AB450" i="1"/>
  <c r="AA450" i="1"/>
  <c r="AB451" i="1"/>
  <c r="AA451" i="1"/>
  <c r="AB452" i="1"/>
  <c r="AA452" i="1"/>
  <c r="AB453" i="1"/>
  <c r="AA453" i="1"/>
  <c r="AB454" i="1"/>
  <c r="AA454" i="1"/>
  <c r="AB455" i="1"/>
  <c r="AA455" i="1"/>
  <c r="AB456" i="1"/>
  <c r="AA456" i="1"/>
  <c r="AB457" i="1"/>
  <c r="AA457" i="1"/>
  <c r="AB458" i="1"/>
  <c r="AA458" i="1"/>
  <c r="AB459" i="1"/>
  <c r="AA459" i="1"/>
  <c r="AB460" i="1"/>
  <c r="AA460" i="1"/>
  <c r="AB461" i="1"/>
  <c r="AA461" i="1"/>
  <c r="AB462" i="1"/>
  <c r="AA462" i="1"/>
  <c r="AB463" i="1"/>
  <c r="AA463" i="1"/>
  <c r="AB464" i="1"/>
  <c r="AA464" i="1"/>
  <c r="AB466" i="1"/>
  <c r="AA466" i="1"/>
  <c r="AB467" i="1"/>
  <c r="AA467" i="1"/>
  <c r="AB468" i="1"/>
  <c r="AA468" i="1"/>
  <c r="AB469" i="1"/>
  <c r="AA469" i="1"/>
  <c r="AB470" i="1"/>
  <c r="AA470" i="1"/>
  <c r="AB471" i="1"/>
  <c r="AA471" i="1"/>
  <c r="AB472" i="1"/>
  <c r="AA472" i="1"/>
  <c r="AB473" i="1"/>
  <c r="AA473" i="1"/>
  <c r="AB474" i="1"/>
  <c r="AA474" i="1"/>
  <c r="AB475" i="1"/>
  <c r="AA475" i="1"/>
  <c r="AB476" i="1"/>
  <c r="AA476" i="1"/>
  <c r="AB477" i="1"/>
  <c r="AA477" i="1"/>
  <c r="AB478" i="1"/>
  <c r="AA478" i="1"/>
  <c r="AB479" i="1"/>
  <c r="AA479" i="1"/>
  <c r="AB480" i="1"/>
  <c r="AA480" i="1"/>
  <c r="AB481" i="1"/>
  <c r="AA481" i="1"/>
  <c r="AB482" i="1"/>
  <c r="AA482" i="1"/>
  <c r="AB483" i="1"/>
  <c r="AA483" i="1"/>
  <c r="AB484" i="1"/>
  <c r="AA484" i="1"/>
  <c r="AB485" i="1"/>
  <c r="AA485" i="1"/>
  <c r="AB486" i="1"/>
  <c r="AA486" i="1"/>
  <c r="AB487" i="1"/>
  <c r="AA487" i="1"/>
  <c r="AB488" i="1"/>
  <c r="AA488" i="1"/>
  <c r="AB489" i="1"/>
  <c r="AA489" i="1"/>
  <c r="AB490" i="1"/>
  <c r="AA490" i="1"/>
  <c r="AB491" i="1"/>
  <c r="AA491" i="1"/>
  <c r="AB492" i="1"/>
  <c r="AA492" i="1"/>
  <c r="AB493" i="1"/>
  <c r="AA493" i="1"/>
  <c r="AB494" i="1"/>
  <c r="AA494" i="1"/>
  <c r="AB495" i="1"/>
  <c r="AA495" i="1"/>
  <c r="AB496" i="1"/>
  <c r="AA496" i="1"/>
  <c r="AB497" i="1"/>
  <c r="AA497" i="1"/>
  <c r="AB498" i="1"/>
  <c r="AA498" i="1"/>
  <c r="AB499" i="1"/>
  <c r="AA499" i="1"/>
  <c r="AB500" i="1"/>
  <c r="AA500" i="1"/>
  <c r="AB501" i="1"/>
  <c r="AA501" i="1"/>
  <c r="AB502" i="1"/>
  <c r="AA502" i="1"/>
  <c r="AB503" i="1"/>
  <c r="AA503" i="1"/>
  <c r="AB505" i="1"/>
  <c r="AA505" i="1"/>
  <c r="AB506" i="1"/>
  <c r="AA506" i="1"/>
  <c r="AB507" i="1"/>
  <c r="AA507" i="1"/>
  <c r="AB508" i="1"/>
  <c r="AA508" i="1"/>
  <c r="AB509" i="1"/>
  <c r="AA509" i="1"/>
  <c r="AB510" i="1"/>
  <c r="AA510" i="1"/>
  <c r="AB511" i="1"/>
  <c r="AA511" i="1"/>
  <c r="AB512" i="1"/>
  <c r="AA512" i="1"/>
  <c r="AB513" i="1"/>
  <c r="AA513" i="1"/>
  <c r="AB514" i="1"/>
  <c r="AA514" i="1"/>
  <c r="AB515" i="1"/>
  <c r="AA515" i="1"/>
  <c r="AB516" i="1"/>
  <c r="AA516" i="1"/>
  <c r="AB517" i="1"/>
  <c r="AA517" i="1"/>
  <c r="AB518" i="1"/>
  <c r="AA518" i="1"/>
  <c r="AB519" i="1"/>
  <c r="AA519" i="1"/>
  <c r="AB520" i="1"/>
  <c r="AA520" i="1"/>
  <c r="AB521" i="1"/>
  <c r="AA521" i="1"/>
  <c r="AB522" i="1"/>
  <c r="AA522" i="1"/>
  <c r="AB523" i="1"/>
  <c r="AA523" i="1"/>
  <c r="AB524" i="1"/>
  <c r="AA524" i="1"/>
  <c r="AB525" i="1"/>
  <c r="AA525" i="1"/>
  <c r="AA526" i="1"/>
  <c r="Y526" i="1"/>
  <c r="AB526" i="1"/>
  <c r="AA528" i="1"/>
  <c r="Y528" i="1"/>
  <c r="AB528" i="1" s="1"/>
  <c r="AA530" i="1"/>
  <c r="Y530" i="1"/>
  <c r="AB530" i="1"/>
  <c r="AA532" i="1"/>
  <c r="Y532" i="1"/>
  <c r="AB532" i="1" s="1"/>
  <c r="AA534" i="1"/>
  <c r="Y534" i="1"/>
  <c r="AB534" i="1"/>
  <c r="AA536" i="1"/>
  <c r="Y536" i="1"/>
  <c r="AB536" i="1" s="1"/>
  <c r="AA538" i="1"/>
  <c r="Y538" i="1"/>
  <c r="AB538" i="1"/>
  <c r="AA540" i="1"/>
  <c r="Y540" i="1"/>
  <c r="AB540" i="1" s="1"/>
  <c r="AA542" i="1"/>
  <c r="Y542" i="1"/>
  <c r="AB542" i="1"/>
  <c r="AA544" i="1"/>
  <c r="Y544" i="1"/>
  <c r="AB544" i="1" s="1"/>
  <c r="AA546" i="1"/>
  <c r="Y546" i="1"/>
  <c r="AB546" i="1"/>
  <c r="AA548" i="1"/>
  <c r="Y548" i="1"/>
  <c r="AB548" i="1" s="1"/>
  <c r="AA550" i="1"/>
  <c r="Y550" i="1"/>
  <c r="AB550" i="1"/>
  <c r="AA552" i="1"/>
  <c r="Y552" i="1"/>
  <c r="AB552" i="1" s="1"/>
  <c r="AA554" i="1"/>
  <c r="Y554" i="1"/>
  <c r="AB554" i="1"/>
  <c r="AA556" i="1"/>
  <c r="Y556" i="1"/>
  <c r="AB556" i="1" s="1"/>
  <c r="AA558" i="1"/>
  <c r="Y558" i="1"/>
  <c r="AB558" i="1"/>
  <c r="AA560" i="1"/>
  <c r="Y560" i="1"/>
  <c r="AB560" i="1" s="1"/>
  <c r="AA562" i="1"/>
  <c r="Y562" i="1"/>
  <c r="AB562" i="1"/>
  <c r="AA564" i="1"/>
  <c r="Y564" i="1"/>
  <c r="AB564" i="1" s="1"/>
  <c r="AA566" i="1"/>
  <c r="Y566" i="1"/>
  <c r="AB566" i="1"/>
  <c r="AA568" i="1"/>
  <c r="Y568" i="1"/>
  <c r="AB568" i="1" s="1"/>
  <c r="AA570" i="1"/>
  <c r="Y570" i="1"/>
  <c r="AB570" i="1"/>
  <c r="AA572" i="1"/>
  <c r="Y572" i="1"/>
  <c r="AB572" i="1" s="1"/>
  <c r="AA574" i="1"/>
  <c r="Y574" i="1"/>
  <c r="AB574" i="1"/>
  <c r="AA576" i="1"/>
  <c r="Y576" i="1"/>
  <c r="AB576" i="1"/>
  <c r="AA578" i="1"/>
  <c r="Y578" i="1"/>
  <c r="AB578" i="1"/>
  <c r="AA580" i="1"/>
  <c r="Y580" i="1"/>
  <c r="AB580" i="1"/>
  <c r="AA582" i="1"/>
  <c r="Y582" i="1"/>
  <c r="AB582" i="1"/>
  <c r="AA584" i="1"/>
  <c r="Y584" i="1"/>
  <c r="AB584" i="1"/>
  <c r="AA586" i="1"/>
  <c r="Y586" i="1"/>
  <c r="AB586" i="1"/>
  <c r="AA588" i="1"/>
  <c r="Y588" i="1"/>
  <c r="AB588" i="1"/>
  <c r="AA590" i="1"/>
  <c r="Y590" i="1"/>
  <c r="AB590" i="1"/>
  <c r="AA592" i="1"/>
  <c r="Y592" i="1"/>
  <c r="AB592" i="1"/>
  <c r="AA594" i="1"/>
  <c r="Y594" i="1"/>
  <c r="AB594" i="1"/>
  <c r="AA596" i="1"/>
  <c r="Y596" i="1"/>
  <c r="AB596" i="1"/>
  <c r="AA598" i="1"/>
  <c r="Y598" i="1"/>
  <c r="AB598" i="1"/>
  <c r="AA600" i="1"/>
  <c r="Y600" i="1"/>
  <c r="AB600" i="1"/>
  <c r="AA602" i="1"/>
  <c r="Y602" i="1"/>
  <c r="AB602" i="1"/>
  <c r="AA604" i="1"/>
  <c r="Y604" i="1"/>
  <c r="AB604" i="1"/>
  <c r="AA606" i="1"/>
  <c r="Y606" i="1"/>
  <c r="AB606" i="1"/>
  <c r="AA608" i="1"/>
  <c r="Y608" i="1"/>
  <c r="AB608" i="1"/>
  <c r="AA610" i="1"/>
  <c r="Y610" i="1"/>
  <c r="AB610" i="1"/>
  <c r="AA612" i="1"/>
  <c r="Y612" i="1"/>
  <c r="AB612" i="1"/>
  <c r="AA614" i="1"/>
  <c r="Y614" i="1"/>
  <c r="AB614" i="1"/>
  <c r="AA616" i="1"/>
  <c r="Y616" i="1"/>
  <c r="AB616" i="1"/>
  <c r="AA618" i="1"/>
  <c r="Y618" i="1"/>
  <c r="AB618" i="1"/>
  <c r="AA620" i="1"/>
  <c r="Y620" i="1"/>
  <c r="AB620" i="1"/>
  <c r="AA622" i="1"/>
  <c r="Y622" i="1"/>
  <c r="AB622" i="1"/>
  <c r="AA624" i="1"/>
  <c r="Y624" i="1"/>
  <c r="AB624" i="1"/>
  <c r="AA626" i="1"/>
  <c r="Y626" i="1"/>
  <c r="AB626" i="1"/>
  <c r="AA628" i="1"/>
  <c r="Y628" i="1"/>
  <c r="AB628" i="1"/>
  <c r="AA630" i="1"/>
  <c r="Y630" i="1"/>
  <c r="AB630" i="1"/>
  <c r="AA632" i="1"/>
  <c r="Y632" i="1"/>
  <c r="AB632" i="1"/>
  <c r="AA634" i="1"/>
  <c r="Y634" i="1"/>
  <c r="AB634" i="1"/>
  <c r="AA636" i="1"/>
  <c r="Y636" i="1"/>
  <c r="AB636" i="1"/>
  <c r="AA638" i="1"/>
  <c r="Y638" i="1"/>
  <c r="AB638" i="1"/>
  <c r="AA640" i="1"/>
  <c r="Y640" i="1"/>
  <c r="AB640" i="1"/>
  <c r="AA642" i="1"/>
  <c r="Y642" i="1"/>
  <c r="AB642" i="1"/>
  <c r="AA644" i="1"/>
  <c r="Y644" i="1"/>
  <c r="AB644" i="1"/>
  <c r="AA646" i="1"/>
  <c r="Y646" i="1"/>
  <c r="AB646" i="1"/>
  <c r="AA648" i="1"/>
  <c r="Y648" i="1"/>
  <c r="AB648" i="1"/>
  <c r="AA650" i="1"/>
  <c r="Y650" i="1"/>
  <c r="AB650" i="1"/>
  <c r="AA652" i="1"/>
  <c r="Y652" i="1"/>
  <c r="AB652" i="1"/>
  <c r="AA654" i="1"/>
  <c r="Y654" i="1"/>
  <c r="AB654" i="1"/>
  <c r="AA656" i="1"/>
  <c r="Y656" i="1"/>
  <c r="AB656" i="1"/>
  <c r="AA658" i="1"/>
  <c r="Y658" i="1"/>
  <c r="AB658" i="1"/>
  <c r="AA660" i="1"/>
  <c r="Y660" i="1"/>
  <c r="AB660" i="1"/>
  <c r="AA662" i="1"/>
  <c r="Y662" i="1"/>
  <c r="AB662" i="1"/>
  <c r="AA664" i="1"/>
  <c r="Y664" i="1"/>
  <c r="AB664" i="1"/>
  <c r="AA666" i="1"/>
  <c r="Y666" i="1"/>
  <c r="AB666" i="1"/>
  <c r="AA668" i="1"/>
  <c r="Y668" i="1"/>
  <c r="AB668" i="1"/>
  <c r="AA670" i="1"/>
  <c r="Y670" i="1"/>
  <c r="AB670" i="1"/>
  <c r="AA672" i="1"/>
  <c r="Y672" i="1"/>
  <c r="AB672" i="1"/>
  <c r="AA674" i="1"/>
  <c r="Y674" i="1"/>
  <c r="AB674" i="1"/>
  <c r="AA676" i="1"/>
  <c r="Y676" i="1"/>
  <c r="AB676" i="1"/>
  <c r="AA678" i="1"/>
  <c r="Y678" i="1"/>
  <c r="AB678" i="1"/>
  <c r="AA680" i="1"/>
  <c r="Y680" i="1"/>
  <c r="AB680" i="1"/>
  <c r="AA682" i="1"/>
  <c r="Y682" i="1"/>
  <c r="AB682" i="1"/>
  <c r="AA684" i="1"/>
  <c r="Y684" i="1"/>
  <c r="AB684" i="1"/>
  <c r="AA686" i="1"/>
  <c r="Y686" i="1"/>
  <c r="AB686" i="1"/>
  <c r="AA688" i="1"/>
  <c r="Y688" i="1"/>
  <c r="AB688" i="1"/>
  <c r="AA690" i="1"/>
  <c r="Y690" i="1"/>
  <c r="AB690" i="1"/>
  <c r="AA692" i="1"/>
  <c r="Y692" i="1"/>
  <c r="AB692" i="1"/>
  <c r="AA694" i="1"/>
  <c r="Y694" i="1"/>
  <c r="AB694" i="1"/>
  <c r="AA696" i="1"/>
  <c r="Y696" i="1"/>
  <c r="AB696" i="1"/>
  <c r="AA698" i="1"/>
  <c r="Y698" i="1"/>
  <c r="AB698" i="1"/>
  <c r="AA700" i="1"/>
  <c r="Y700" i="1"/>
  <c r="AB700" i="1"/>
  <c r="AA702" i="1"/>
  <c r="Y702" i="1"/>
  <c r="AB702" i="1"/>
  <c r="AA704" i="1"/>
  <c r="Y704" i="1"/>
  <c r="AB704" i="1"/>
  <c r="AA706" i="1"/>
  <c r="Y706" i="1"/>
  <c r="AB706" i="1"/>
  <c r="AA708" i="1"/>
  <c r="Y708" i="1"/>
  <c r="AB708" i="1"/>
  <c r="AA710" i="1"/>
  <c r="Y710" i="1"/>
  <c r="AB710" i="1"/>
  <c r="AA712" i="1"/>
  <c r="Y712" i="1"/>
  <c r="AB712" i="1"/>
  <c r="AA714" i="1"/>
  <c r="Y714" i="1"/>
  <c r="AB714" i="1"/>
  <c r="AA716" i="1"/>
  <c r="Y716" i="1"/>
  <c r="AB716" i="1"/>
  <c r="AA718" i="1"/>
  <c r="Y718" i="1"/>
  <c r="AB718" i="1"/>
  <c r="AA720" i="1"/>
  <c r="Y720" i="1"/>
  <c r="AB720" i="1"/>
  <c r="AA722" i="1"/>
  <c r="Y722" i="1"/>
  <c r="AB722" i="1"/>
  <c r="AA724" i="1"/>
  <c r="Y724" i="1"/>
  <c r="AB724" i="1"/>
  <c r="AA726" i="1"/>
  <c r="Y726" i="1"/>
  <c r="AB726" i="1"/>
  <c r="AA728" i="1"/>
  <c r="Y728" i="1"/>
  <c r="AB728" i="1"/>
  <c r="AA730" i="1"/>
  <c r="Y730" i="1"/>
  <c r="AB730" i="1"/>
  <c r="AA732" i="1"/>
  <c r="Y732" i="1"/>
  <c r="AB732" i="1"/>
  <c r="AA734" i="1"/>
  <c r="Y734" i="1"/>
  <c r="AB734" i="1"/>
  <c r="AA736" i="1"/>
  <c r="Y736" i="1"/>
  <c r="AB736" i="1"/>
  <c r="AA738" i="1"/>
  <c r="Y738" i="1"/>
  <c r="AB738" i="1"/>
  <c r="AA740" i="1"/>
  <c r="Y740" i="1"/>
  <c r="AB740" i="1"/>
  <c r="AA742" i="1"/>
  <c r="Y742" i="1"/>
  <c r="AB742" i="1"/>
  <c r="AA744" i="1"/>
  <c r="Y744" i="1"/>
  <c r="AB744" i="1"/>
  <c r="AA746" i="1"/>
  <c r="Y746" i="1"/>
  <c r="AB746" i="1"/>
  <c r="AA748" i="1"/>
  <c r="Y748" i="1"/>
  <c r="AB748" i="1"/>
  <c r="AA750" i="1"/>
  <c r="Y750" i="1"/>
  <c r="AB750" i="1"/>
  <c r="AA752" i="1"/>
  <c r="Y752" i="1"/>
  <c r="AB752" i="1"/>
  <c r="AA754" i="1"/>
  <c r="Y754" i="1"/>
  <c r="AB754" i="1"/>
  <c r="AA756" i="1"/>
  <c r="Y756" i="1"/>
  <c r="AB756" i="1"/>
  <c r="AA758" i="1"/>
  <c r="Y758" i="1"/>
  <c r="AB758" i="1"/>
  <c r="AA760" i="1"/>
  <c r="Y760" i="1"/>
  <c r="AB760" i="1"/>
  <c r="AA762" i="1"/>
  <c r="Y762" i="1"/>
  <c r="AB762" i="1"/>
  <c r="AA764" i="1"/>
  <c r="Y764" i="1"/>
  <c r="AB764" i="1"/>
  <c r="AA766" i="1"/>
  <c r="Y766" i="1"/>
  <c r="AB766" i="1"/>
  <c r="AA768" i="1"/>
  <c r="Y768" i="1"/>
  <c r="AB768" i="1"/>
  <c r="AA770" i="1"/>
  <c r="Y770" i="1"/>
  <c r="AB770" i="1"/>
  <c r="AA772" i="1"/>
  <c r="Y772" i="1"/>
  <c r="AB772" i="1"/>
  <c r="AA774" i="1"/>
  <c r="Y774" i="1"/>
  <c r="AB774" i="1"/>
  <c r="AA776" i="1"/>
  <c r="Y776" i="1"/>
  <c r="AB776" i="1"/>
  <c r="AA778" i="1"/>
  <c r="Y778" i="1"/>
  <c r="AB778" i="1"/>
  <c r="AA780" i="1"/>
  <c r="Y780" i="1"/>
  <c r="AB780" i="1"/>
  <c r="AA782" i="1"/>
  <c r="Y782" i="1"/>
  <c r="AB782" i="1"/>
  <c r="AA784" i="1"/>
  <c r="Y784" i="1"/>
  <c r="AB784" i="1"/>
  <c r="AA786" i="1"/>
  <c r="Y786" i="1"/>
  <c r="AB786" i="1"/>
  <c r="AA788" i="1"/>
  <c r="Y788" i="1"/>
  <c r="AB788" i="1"/>
  <c r="AA790" i="1"/>
  <c r="Y790" i="1"/>
  <c r="AB790" i="1"/>
  <c r="AA792" i="1"/>
  <c r="Y792" i="1"/>
  <c r="AB792" i="1"/>
  <c r="AA794" i="1"/>
  <c r="Y794" i="1"/>
  <c r="AB794" i="1"/>
  <c r="AA796" i="1"/>
  <c r="Y796" i="1"/>
  <c r="AB796" i="1"/>
  <c r="AA798" i="1"/>
  <c r="Y798" i="1"/>
  <c r="AB798" i="1"/>
  <c r="AA800" i="1"/>
  <c r="Y800" i="1"/>
  <c r="AB800" i="1"/>
  <c r="AA802" i="1"/>
  <c r="Y802" i="1"/>
  <c r="AB802" i="1"/>
  <c r="AA804" i="1"/>
  <c r="Y804" i="1"/>
  <c r="AB804" i="1"/>
  <c r="AA806" i="1"/>
  <c r="Y806" i="1"/>
  <c r="AB806" i="1"/>
  <c r="AA808" i="1"/>
  <c r="Y808" i="1"/>
  <c r="AB808" i="1"/>
  <c r="AA810" i="1"/>
  <c r="Y810" i="1"/>
  <c r="AB810" i="1"/>
  <c r="AA812" i="1"/>
  <c r="Y812" i="1"/>
  <c r="AB812" i="1"/>
  <c r="AA814" i="1"/>
  <c r="Y814" i="1"/>
  <c r="AB814" i="1"/>
  <c r="AA816" i="1"/>
  <c r="Y816" i="1"/>
  <c r="AB816" i="1"/>
  <c r="AA818" i="1"/>
  <c r="Y818" i="1"/>
  <c r="AB818" i="1"/>
  <c r="AA820" i="1"/>
  <c r="Y820" i="1"/>
  <c r="AB820" i="1"/>
  <c r="AA822" i="1"/>
  <c r="Y822" i="1"/>
  <c r="AB822" i="1"/>
  <c r="AA824" i="1"/>
  <c r="Y824" i="1"/>
  <c r="AB824" i="1"/>
  <c r="AA826" i="1"/>
  <c r="Y826" i="1"/>
  <c r="AB826" i="1"/>
  <c r="AA828" i="1"/>
  <c r="Y828" i="1"/>
  <c r="AB828" i="1"/>
  <c r="AA830" i="1"/>
  <c r="Y830" i="1"/>
  <c r="AB830" i="1"/>
  <c r="AA832" i="1"/>
  <c r="Y832" i="1"/>
  <c r="AB832" i="1"/>
  <c r="AA834" i="1"/>
  <c r="Y834" i="1"/>
  <c r="AB834" i="1"/>
  <c r="AA836" i="1"/>
  <c r="Y836" i="1"/>
  <c r="AB836" i="1"/>
  <c r="AA838" i="1"/>
  <c r="Y838" i="1"/>
  <c r="AB838" i="1"/>
  <c r="AA840" i="1"/>
  <c r="Y840" i="1"/>
  <c r="AB840" i="1"/>
  <c r="AA842" i="1"/>
  <c r="Y842" i="1"/>
  <c r="AB842" i="1"/>
  <c r="AA844" i="1"/>
  <c r="Y844" i="1"/>
  <c r="AB844" i="1"/>
  <c r="AA846" i="1"/>
  <c r="Y846" i="1"/>
  <c r="AB846" i="1"/>
  <c r="AA848" i="1"/>
  <c r="Y848" i="1"/>
  <c r="AB848" i="1"/>
  <c r="AA850" i="1"/>
  <c r="Y850" i="1"/>
  <c r="AB850" i="1"/>
  <c r="AA852" i="1"/>
  <c r="Y852" i="1"/>
  <c r="AB852" i="1"/>
  <c r="AA854" i="1"/>
  <c r="Y854" i="1"/>
  <c r="AB854" i="1"/>
  <c r="AA856" i="1"/>
  <c r="Y856" i="1"/>
  <c r="AB856" i="1"/>
  <c r="AA858" i="1"/>
  <c r="Y858" i="1"/>
  <c r="AB858" i="1"/>
  <c r="AA860" i="1"/>
  <c r="Y860" i="1"/>
  <c r="AB860" i="1"/>
  <c r="AA862" i="1"/>
  <c r="Y862" i="1"/>
  <c r="AB862" i="1"/>
  <c r="AA864" i="1"/>
  <c r="Y864" i="1"/>
  <c r="AB864" i="1"/>
  <c r="AA866" i="1"/>
  <c r="Y866" i="1"/>
  <c r="AB866" i="1"/>
  <c r="AA868" i="1"/>
  <c r="Y868" i="1"/>
  <c r="AB868" i="1"/>
  <c r="AA870" i="1"/>
  <c r="Y870" i="1"/>
  <c r="AB870" i="1"/>
  <c r="AA872" i="1"/>
  <c r="Y872" i="1"/>
  <c r="AB872" i="1"/>
  <c r="AA874" i="1"/>
  <c r="Y874" i="1"/>
  <c r="AB874" i="1"/>
  <c r="AA876" i="1"/>
  <c r="Y876" i="1"/>
  <c r="AB876" i="1"/>
  <c r="AA878" i="1"/>
  <c r="Y878" i="1"/>
  <c r="AB878" i="1"/>
  <c r="AA880" i="1"/>
  <c r="Y880" i="1"/>
  <c r="AB880" i="1"/>
  <c r="AA882" i="1"/>
  <c r="Y882" i="1"/>
  <c r="AB882" i="1"/>
  <c r="AA884" i="1"/>
  <c r="Y884" i="1"/>
  <c r="AB884" i="1"/>
  <c r="AA886" i="1"/>
  <c r="Y886" i="1"/>
  <c r="AB886" i="1"/>
  <c r="AA888" i="1"/>
  <c r="Y888" i="1"/>
  <c r="AB888" i="1"/>
  <c r="AA890" i="1"/>
  <c r="Y890" i="1"/>
  <c r="AB890" i="1"/>
  <c r="AA892" i="1"/>
  <c r="Y892" i="1"/>
  <c r="AB892" i="1"/>
  <c r="AA894" i="1"/>
  <c r="Y894" i="1"/>
  <c r="AB894" i="1"/>
  <c r="AA896" i="1"/>
  <c r="Y896" i="1"/>
  <c r="AB896" i="1"/>
  <c r="AA898" i="1"/>
  <c r="Y898" i="1"/>
  <c r="AB898" i="1"/>
  <c r="AA900" i="1"/>
  <c r="Y900" i="1"/>
  <c r="AB900" i="1"/>
  <c r="AA902" i="1"/>
  <c r="Y902" i="1"/>
  <c r="AB902" i="1"/>
  <c r="AA904" i="1"/>
  <c r="Y904" i="1"/>
  <c r="AB904" i="1"/>
  <c r="AA906" i="1"/>
  <c r="Y906" i="1"/>
  <c r="AB906" i="1"/>
  <c r="AA908" i="1"/>
  <c r="Y908" i="1"/>
  <c r="AB908" i="1"/>
  <c r="AA910" i="1"/>
  <c r="Y910" i="1"/>
  <c r="AB910" i="1"/>
  <c r="AA912" i="1"/>
  <c r="Y912" i="1"/>
  <c r="AB912" i="1"/>
  <c r="AA914" i="1"/>
  <c r="Y914" i="1"/>
  <c r="AB914" i="1"/>
  <c r="AA916" i="1"/>
  <c r="Y916" i="1"/>
  <c r="AB916" i="1"/>
  <c r="AA918" i="1"/>
  <c r="Y918" i="1"/>
  <c r="AB918" i="1"/>
  <c r="AA920" i="1"/>
  <c r="Y920" i="1"/>
  <c r="AB920" i="1"/>
  <c r="AA922" i="1"/>
  <c r="Y922" i="1"/>
  <c r="AB922" i="1"/>
  <c r="AA924" i="1"/>
  <c r="Y924" i="1"/>
  <c r="AB924" i="1"/>
  <c r="AA926" i="1"/>
  <c r="Y926" i="1"/>
  <c r="AB926" i="1"/>
  <c r="AA928" i="1"/>
  <c r="Y928" i="1"/>
  <c r="AB928" i="1"/>
  <c r="AA930" i="1"/>
  <c r="Y930" i="1"/>
  <c r="AB930" i="1"/>
  <c r="AA932" i="1"/>
  <c r="Y932" i="1"/>
  <c r="AB932" i="1"/>
  <c r="AA934" i="1"/>
  <c r="Y934" i="1"/>
  <c r="AB934" i="1"/>
  <c r="AA936" i="1"/>
  <c r="Y936" i="1"/>
  <c r="AB936" i="1"/>
  <c r="AA938" i="1"/>
  <c r="Y938" i="1"/>
  <c r="AB938" i="1"/>
  <c r="AA940" i="1"/>
  <c r="Y940" i="1"/>
  <c r="AB940" i="1"/>
  <c r="AA942" i="1"/>
  <c r="Y942" i="1"/>
  <c r="AB942" i="1"/>
  <c r="AA944" i="1"/>
  <c r="Y944" i="1"/>
  <c r="AB944" i="1"/>
  <c r="AA946" i="1"/>
  <c r="Y946" i="1"/>
  <c r="AB946" i="1"/>
  <c r="AA948" i="1"/>
  <c r="Y948" i="1"/>
  <c r="AB948" i="1"/>
  <c r="AA950" i="1"/>
  <c r="Y950" i="1"/>
  <c r="AB950" i="1"/>
  <c r="AA952" i="1"/>
  <c r="Y952" i="1"/>
  <c r="AB952" i="1"/>
  <c r="AA954" i="1"/>
  <c r="Y954" i="1"/>
  <c r="AB954" i="1"/>
  <c r="AA956" i="1"/>
  <c r="Y956" i="1"/>
  <c r="AB956" i="1"/>
  <c r="AA958" i="1"/>
  <c r="Y958" i="1"/>
  <c r="AB958" i="1"/>
  <c r="AA960" i="1"/>
  <c r="Y960" i="1"/>
  <c r="AB960" i="1"/>
  <c r="AA962" i="1"/>
  <c r="Y962" i="1"/>
  <c r="AB962" i="1"/>
  <c r="AA964" i="1"/>
  <c r="Y964" i="1"/>
  <c r="AB964" i="1"/>
  <c r="AA966" i="1"/>
  <c r="Y966" i="1"/>
  <c r="AB966" i="1"/>
  <c r="AA968" i="1"/>
  <c r="Y968" i="1"/>
  <c r="AB968" i="1"/>
  <c r="AA970" i="1"/>
  <c r="Y970" i="1"/>
  <c r="AB970" i="1"/>
  <c r="AA972" i="1"/>
  <c r="Y972" i="1"/>
  <c r="AB972" i="1"/>
  <c r="AA974" i="1"/>
  <c r="Y974" i="1"/>
  <c r="AB974" i="1"/>
  <c r="AA976" i="1"/>
  <c r="Y976" i="1"/>
  <c r="AB976" i="1"/>
  <c r="AA978" i="1"/>
  <c r="Y978" i="1"/>
  <c r="AB978" i="1"/>
  <c r="AA980" i="1"/>
  <c r="Y980" i="1"/>
  <c r="AB980" i="1"/>
  <c r="AA982" i="1"/>
  <c r="Y982" i="1"/>
  <c r="AB982" i="1"/>
  <c r="AA984" i="1"/>
  <c r="Y984" i="1"/>
  <c r="AB984" i="1"/>
  <c r="AA986" i="1"/>
  <c r="Y986" i="1"/>
  <c r="AB986" i="1"/>
  <c r="AA988" i="1"/>
  <c r="Y988" i="1"/>
  <c r="AB988" i="1"/>
  <c r="AA990" i="1"/>
  <c r="Y990" i="1"/>
  <c r="AB990" i="1"/>
  <c r="AA992" i="1"/>
  <c r="Y992" i="1"/>
  <c r="AB992" i="1"/>
  <c r="AA994" i="1"/>
  <c r="Y994" i="1"/>
  <c r="AB994" i="1"/>
  <c r="AA996" i="1"/>
  <c r="Y996" i="1"/>
  <c r="AB996" i="1"/>
  <c r="AA998" i="1"/>
  <c r="Y998" i="1"/>
  <c r="AB998" i="1"/>
  <c r="AA1000" i="1"/>
  <c r="Y1000" i="1"/>
  <c r="AB1000" i="1"/>
  <c r="AA1002" i="1"/>
  <c r="Y1002" i="1"/>
  <c r="AB1002" i="1"/>
  <c r="AA1004" i="1"/>
  <c r="Y1004" i="1"/>
  <c r="AB1004" i="1"/>
  <c r="AA1006" i="1"/>
  <c r="Y1006" i="1"/>
  <c r="AB1006" i="1"/>
  <c r="AA1008" i="1"/>
  <c r="Y1008" i="1"/>
  <c r="AB1008" i="1"/>
  <c r="AA1010" i="1"/>
  <c r="Y1010" i="1"/>
  <c r="AB1010" i="1"/>
  <c r="AA1012" i="1"/>
  <c r="Y1012" i="1"/>
  <c r="AB1012" i="1"/>
  <c r="AA1014" i="1"/>
  <c r="Y1014" i="1"/>
  <c r="AB1014" i="1"/>
  <c r="AA1016" i="1"/>
  <c r="Y1016" i="1"/>
  <c r="AB1016" i="1"/>
  <c r="AA1018" i="1"/>
  <c r="Y1018" i="1"/>
  <c r="AB1018" i="1"/>
  <c r="AA1020" i="1"/>
  <c r="Y1020" i="1"/>
  <c r="AB1020" i="1"/>
  <c r="AA1022" i="1"/>
  <c r="Y1022" i="1"/>
  <c r="AB1022" i="1"/>
  <c r="AA1024" i="1"/>
  <c r="Y1024" i="1"/>
  <c r="AB1024" i="1"/>
  <c r="AA1026" i="1"/>
  <c r="Y1026" i="1"/>
  <c r="AB1026" i="1"/>
  <c r="AA1028" i="1"/>
  <c r="Y1028" i="1"/>
  <c r="AB1028" i="1"/>
  <c r="AA1030" i="1"/>
  <c r="Y1030" i="1"/>
  <c r="AB1030" i="1"/>
  <c r="AA1032" i="1"/>
  <c r="Y1032" i="1"/>
  <c r="AB1032" i="1"/>
  <c r="AA1034" i="1"/>
  <c r="Y1034" i="1"/>
  <c r="AB1034" i="1"/>
  <c r="AA1036" i="1"/>
  <c r="Y1036" i="1"/>
  <c r="AB1036" i="1"/>
  <c r="AA1038" i="1"/>
  <c r="Y1038" i="1"/>
  <c r="AB1038" i="1"/>
  <c r="AA1040" i="1"/>
  <c r="Y1040" i="1"/>
  <c r="AB1040" i="1"/>
  <c r="AA1042" i="1"/>
  <c r="Y1042" i="1"/>
  <c r="AB1042" i="1"/>
  <c r="AA1044" i="1"/>
  <c r="Y1044" i="1"/>
  <c r="AB1044" i="1"/>
  <c r="AA1046" i="1"/>
  <c r="Y1046" i="1"/>
  <c r="AB1046" i="1"/>
  <c r="AA1048" i="1"/>
  <c r="Y1048" i="1"/>
  <c r="AB1048" i="1"/>
  <c r="AA1050" i="1"/>
  <c r="Y1050" i="1"/>
  <c r="AB1050" i="1"/>
  <c r="AA1052" i="1"/>
  <c r="Y1052" i="1"/>
  <c r="AB1052" i="1"/>
  <c r="AA1054" i="1"/>
  <c r="Y1054" i="1"/>
  <c r="AB1054" i="1"/>
  <c r="AA1056" i="1"/>
  <c r="Y1056" i="1"/>
  <c r="AB1056" i="1"/>
  <c r="AA1058" i="1"/>
  <c r="Y1058" i="1"/>
  <c r="AB1058" i="1"/>
  <c r="AA1060" i="1"/>
  <c r="Y1060" i="1"/>
  <c r="AB1060" i="1"/>
  <c r="AA1062" i="1"/>
  <c r="Y1062" i="1"/>
  <c r="AB1062" i="1"/>
  <c r="AA1064" i="1"/>
  <c r="Y1064" i="1"/>
  <c r="AB1064" i="1"/>
  <c r="AA1066" i="1"/>
  <c r="Y1066" i="1"/>
  <c r="AB1066" i="1"/>
  <c r="AA1068" i="1"/>
  <c r="Y1068" i="1"/>
  <c r="AB1068" i="1"/>
  <c r="AA1070" i="1"/>
  <c r="Y1070" i="1"/>
  <c r="AB1070" i="1"/>
  <c r="AA1072" i="1"/>
  <c r="Y1072" i="1"/>
  <c r="AB1072" i="1"/>
  <c r="AA1074" i="1"/>
  <c r="Y1074" i="1"/>
  <c r="AB1074" i="1"/>
  <c r="AA1076" i="1"/>
  <c r="Y1076" i="1"/>
  <c r="AB1076" i="1"/>
  <c r="AA1078" i="1"/>
  <c r="Y1078" i="1"/>
  <c r="AB1078" i="1"/>
  <c r="AA1080" i="1"/>
  <c r="Y1080" i="1"/>
  <c r="AB1080" i="1"/>
  <c r="AA1082" i="1"/>
  <c r="Y1082" i="1"/>
  <c r="AB1082" i="1"/>
  <c r="AA1084" i="1"/>
  <c r="Y1084" i="1"/>
  <c r="AB1084" i="1"/>
  <c r="AA1086" i="1"/>
  <c r="Y1086" i="1"/>
  <c r="AB1086" i="1"/>
  <c r="AA1088" i="1"/>
  <c r="Y1088" i="1"/>
  <c r="AB1088" i="1"/>
  <c r="AA1090" i="1"/>
  <c r="Y1090" i="1"/>
  <c r="AB1090" i="1"/>
  <c r="AA1092" i="1"/>
  <c r="Y1092" i="1"/>
  <c r="AB1092" i="1"/>
  <c r="AA1094" i="1"/>
  <c r="Y1094" i="1"/>
  <c r="AB1094" i="1"/>
  <c r="AA1096" i="1"/>
  <c r="Y1096" i="1"/>
  <c r="AB1096" i="1"/>
  <c r="AA1098" i="1"/>
  <c r="Y1098" i="1"/>
  <c r="AB1098" i="1"/>
  <c r="AA1100" i="1"/>
  <c r="Y1100" i="1"/>
  <c r="AB1100" i="1"/>
  <c r="AA1102" i="1"/>
  <c r="Y1102" i="1"/>
  <c r="AB1102" i="1"/>
  <c r="AA1104" i="1"/>
  <c r="Y1104" i="1"/>
  <c r="AB1104" i="1"/>
  <c r="AA1106" i="1"/>
  <c r="Y1106" i="1"/>
  <c r="AB1106" i="1"/>
  <c r="AA1108" i="1"/>
  <c r="Y1108" i="1"/>
  <c r="AB1108" i="1"/>
  <c r="AA1110" i="1"/>
  <c r="Y1110" i="1"/>
  <c r="AB1110" i="1"/>
  <c r="AA1112" i="1"/>
  <c r="Y1112" i="1"/>
  <c r="AB1112" i="1"/>
  <c r="AA1114" i="1"/>
  <c r="Y1114" i="1"/>
  <c r="AB1114" i="1"/>
  <c r="AA1116" i="1"/>
  <c r="Y1116" i="1"/>
  <c r="AB1116" i="1"/>
  <c r="AA1118" i="1"/>
  <c r="Y1118" i="1"/>
  <c r="AB1118" i="1"/>
  <c r="AA1120" i="1"/>
  <c r="Y1120" i="1"/>
  <c r="AB1120" i="1"/>
  <c r="AA1122" i="1"/>
  <c r="Y1122" i="1"/>
  <c r="AB1122" i="1"/>
  <c r="AA1124" i="1"/>
  <c r="Y1124" i="1"/>
  <c r="AB1124" i="1"/>
  <c r="AA1126" i="1"/>
  <c r="Y1126" i="1"/>
  <c r="AB1126" i="1"/>
  <c r="AA1128" i="1"/>
  <c r="Y1128" i="1"/>
  <c r="AB1128" i="1"/>
  <c r="AA1130" i="1"/>
  <c r="Y1130" i="1"/>
  <c r="AB1130" i="1"/>
  <c r="AA1132" i="1"/>
  <c r="Y1132" i="1"/>
  <c r="AB1132" i="1"/>
  <c r="AA1134" i="1"/>
  <c r="Y1134" i="1"/>
  <c r="AB1134" i="1"/>
  <c r="AA1136" i="1"/>
  <c r="Y1136" i="1"/>
  <c r="AB1136" i="1"/>
  <c r="AA1138" i="1"/>
  <c r="Y1138" i="1"/>
  <c r="AB1138" i="1"/>
  <c r="AA1140" i="1"/>
  <c r="Y1140" i="1"/>
  <c r="AB1140" i="1"/>
  <c r="AA1142" i="1"/>
  <c r="Y1142" i="1"/>
  <c r="AB1142" i="1"/>
  <c r="AA1144" i="1"/>
  <c r="Y1144" i="1"/>
  <c r="AB1144" i="1"/>
  <c r="AA1146" i="1"/>
  <c r="Y1146" i="1"/>
  <c r="AB1146" i="1"/>
  <c r="AA1148" i="1"/>
  <c r="Y1148" i="1"/>
  <c r="AB1148" i="1"/>
  <c r="AA1150" i="1"/>
  <c r="Y1150" i="1"/>
  <c r="AB1150" i="1"/>
  <c r="AA1152" i="1"/>
  <c r="Y1152" i="1"/>
  <c r="AB1152" i="1"/>
  <c r="AA1154" i="1"/>
  <c r="Y1154" i="1"/>
  <c r="AB1154" i="1"/>
  <c r="AA1156" i="1"/>
  <c r="Y1156" i="1"/>
  <c r="AB1156" i="1"/>
  <c r="AA1158" i="1"/>
  <c r="Y1158" i="1"/>
  <c r="AB1158" i="1"/>
  <c r="AA1160" i="1"/>
  <c r="Y1160" i="1"/>
  <c r="AB1160" i="1"/>
  <c r="AA1162" i="1"/>
  <c r="Y1162" i="1"/>
  <c r="AB1162" i="1"/>
  <c r="AA1164" i="1"/>
  <c r="Y1164" i="1"/>
  <c r="AB1164" i="1"/>
  <c r="AA1166" i="1"/>
  <c r="Y1166" i="1"/>
  <c r="AB1166" i="1"/>
  <c r="AA1168" i="1"/>
  <c r="Y1168" i="1"/>
  <c r="AB1168" i="1"/>
  <c r="AA1170" i="1"/>
  <c r="Y1170" i="1"/>
  <c r="AB1170" i="1"/>
  <c r="AA1172" i="1"/>
  <c r="Y1172" i="1"/>
  <c r="AB1172" i="1"/>
  <c r="AA1174" i="1"/>
  <c r="Y1174" i="1"/>
  <c r="AB1174" i="1"/>
  <c r="AA1176" i="1"/>
  <c r="Y1176" i="1"/>
  <c r="AB1176" i="1"/>
  <c r="AA1178" i="1"/>
  <c r="Y1178" i="1"/>
  <c r="AB1178" i="1"/>
  <c r="AA1180" i="1"/>
  <c r="Y1180" i="1"/>
  <c r="AB1180" i="1"/>
  <c r="AA1182" i="1"/>
  <c r="Y1182" i="1"/>
  <c r="AB1182" i="1"/>
  <c r="AA1184" i="1"/>
  <c r="Y1184" i="1"/>
  <c r="AB1184" i="1"/>
  <c r="AA1186" i="1"/>
  <c r="Y1186" i="1"/>
  <c r="AB1186" i="1"/>
  <c r="AA1188" i="1"/>
  <c r="Y1188" i="1"/>
  <c r="AB1188" i="1"/>
  <c r="AA1190" i="1"/>
  <c r="Y1190" i="1"/>
  <c r="AB1190" i="1"/>
  <c r="AA1192" i="1"/>
  <c r="Y1192" i="1"/>
  <c r="AB1192" i="1"/>
  <c r="AA1194" i="1"/>
  <c r="Y1194" i="1"/>
  <c r="AB1194" i="1"/>
  <c r="AA1196" i="1"/>
  <c r="Y1196" i="1"/>
  <c r="AB1196" i="1"/>
  <c r="AA1198" i="1"/>
  <c r="Y1198" i="1"/>
  <c r="AB1198" i="1"/>
  <c r="AA1200" i="1"/>
  <c r="Y1200" i="1"/>
  <c r="AB1200" i="1"/>
  <c r="AA1202" i="1"/>
  <c r="Y1202" i="1"/>
  <c r="AB1202" i="1"/>
  <c r="AA1204" i="1"/>
  <c r="Y1204" i="1"/>
  <c r="AB1204" i="1"/>
  <c r="AA1206" i="1"/>
  <c r="Y1206" i="1"/>
  <c r="AB1206" i="1"/>
  <c r="AA1208" i="1"/>
  <c r="Y1208" i="1"/>
  <c r="AB1208" i="1"/>
  <c r="AA1210" i="1"/>
  <c r="Y1210" i="1"/>
  <c r="AB1210" i="1"/>
  <c r="AA1212" i="1"/>
  <c r="Y1212" i="1"/>
  <c r="AB1212" i="1"/>
  <c r="AA1214" i="1"/>
  <c r="Y1214" i="1"/>
  <c r="AB1214" i="1"/>
  <c r="AA1216" i="1"/>
  <c r="Y1216" i="1"/>
  <c r="AB1216" i="1"/>
  <c r="AA1218" i="1"/>
  <c r="Y1218" i="1"/>
  <c r="AB1218" i="1"/>
  <c r="AA1220" i="1"/>
  <c r="Y1220" i="1"/>
  <c r="AB1220" i="1"/>
  <c r="AA1222" i="1"/>
  <c r="Y1222" i="1"/>
  <c r="AB1222" i="1"/>
  <c r="AA1224" i="1"/>
  <c r="Y1224" i="1"/>
  <c r="AB1224" i="1"/>
  <c r="AA1226" i="1"/>
  <c r="Y1226" i="1"/>
  <c r="AB1226" i="1"/>
  <c r="AA1228" i="1"/>
  <c r="Y1228" i="1"/>
  <c r="AB1228" i="1"/>
  <c r="AA1230" i="1"/>
  <c r="Y1230" i="1"/>
  <c r="AB1230" i="1"/>
  <c r="AA1232" i="1"/>
  <c r="Y1232" i="1"/>
  <c r="AB1232" i="1"/>
  <c r="AA1234" i="1"/>
  <c r="Y1234" i="1"/>
  <c r="AB1234" i="1"/>
  <c r="AA1236" i="1"/>
  <c r="Y1236" i="1"/>
  <c r="AB1236" i="1"/>
  <c r="AA1238" i="1"/>
  <c r="Y1238" i="1"/>
  <c r="AB1238" i="1"/>
  <c r="AA1240" i="1"/>
  <c r="Y1240" i="1"/>
  <c r="AB1240" i="1"/>
  <c r="AA1242" i="1"/>
  <c r="Y1242" i="1"/>
  <c r="AB1242" i="1"/>
  <c r="AA1244" i="1"/>
  <c r="Y1244" i="1"/>
  <c r="AB1244" i="1"/>
  <c r="AA1246" i="1"/>
  <c r="Y1246" i="1"/>
  <c r="AB1246" i="1"/>
  <c r="AA1248" i="1"/>
  <c r="Y1248" i="1"/>
  <c r="AB1248" i="1"/>
  <c r="AA1250" i="1"/>
  <c r="Y1250" i="1"/>
  <c r="AB1250" i="1"/>
  <c r="AA1252" i="1"/>
  <c r="Y1252" i="1"/>
  <c r="AB1252" i="1"/>
  <c r="AA1254" i="1"/>
  <c r="Y1254" i="1"/>
  <c r="AB1254" i="1"/>
  <c r="AA1256" i="1"/>
  <c r="Y1256" i="1"/>
  <c r="AB1256" i="1"/>
  <c r="AA1258" i="1"/>
  <c r="Y1258" i="1"/>
  <c r="AB1258" i="1"/>
  <c r="AA1260" i="1"/>
  <c r="Y1260" i="1"/>
  <c r="AB1260" i="1"/>
  <c r="AA1262" i="1"/>
  <c r="Y1262" i="1"/>
  <c r="AB1262" i="1"/>
  <c r="AA1264" i="1"/>
  <c r="Y1264" i="1"/>
  <c r="AB1264" i="1"/>
  <c r="AA1266" i="1"/>
  <c r="Y1266" i="1"/>
  <c r="AB1266" i="1"/>
  <c r="AA1268" i="1"/>
  <c r="Y1268" i="1"/>
  <c r="AB1268" i="1"/>
  <c r="AA1270" i="1"/>
  <c r="Y1270" i="1"/>
  <c r="AB1270" i="1"/>
  <c r="AA1272" i="1"/>
  <c r="Y1272" i="1"/>
  <c r="AB1272" i="1"/>
  <c r="AA1274" i="1"/>
  <c r="Y1274" i="1"/>
  <c r="AB1274" i="1"/>
  <c r="AA1276" i="1"/>
  <c r="Y1276" i="1"/>
  <c r="AB1276" i="1"/>
  <c r="AA1278" i="1"/>
  <c r="Y1278" i="1"/>
  <c r="AB1278" i="1"/>
  <c r="AA1280" i="1"/>
  <c r="Y1280" i="1"/>
  <c r="AB1280" i="1"/>
  <c r="AA1282" i="1"/>
  <c r="Y1282" i="1"/>
  <c r="AB1282" i="1"/>
  <c r="AA1284" i="1"/>
  <c r="Y1284" i="1"/>
  <c r="AB1284" i="1"/>
  <c r="AA1286" i="1"/>
  <c r="Y1286" i="1"/>
  <c r="AB1286" i="1"/>
  <c r="AA1288" i="1"/>
  <c r="Y1288" i="1"/>
  <c r="AB1288" i="1"/>
  <c r="AA1290" i="1"/>
  <c r="Y1290" i="1"/>
  <c r="AB1290" i="1"/>
  <c r="AA1292" i="1"/>
  <c r="Y1292" i="1"/>
  <c r="AB1292" i="1"/>
  <c r="AA1294" i="1"/>
  <c r="Y1294" i="1"/>
  <c r="AB1294" i="1"/>
  <c r="AA1296" i="1"/>
  <c r="Y1296" i="1"/>
  <c r="AB1296" i="1"/>
  <c r="AA1298" i="1"/>
  <c r="Y1298" i="1"/>
  <c r="AB1298" i="1"/>
  <c r="AA1300" i="1"/>
  <c r="Y1300" i="1"/>
  <c r="AB1300" i="1"/>
  <c r="AA1302" i="1"/>
  <c r="Y1302" i="1"/>
  <c r="AB1302" i="1"/>
  <c r="AA1304" i="1"/>
  <c r="Y1304" i="1"/>
  <c r="AB1304" i="1"/>
  <c r="AA1306" i="1"/>
  <c r="Y1306" i="1"/>
  <c r="AB1306" i="1"/>
  <c r="AA1308" i="1"/>
  <c r="Y1308" i="1"/>
  <c r="AB1308" i="1"/>
  <c r="AA1310" i="1"/>
  <c r="Y1310" i="1"/>
  <c r="AB1310" i="1"/>
  <c r="AA1312" i="1"/>
  <c r="Y1312" i="1"/>
  <c r="AB1312" i="1"/>
  <c r="AA1314" i="1"/>
  <c r="Y1314" i="1"/>
  <c r="AB1314" i="1"/>
  <c r="AA1316" i="1"/>
  <c r="Y1316" i="1"/>
  <c r="AB1316" i="1"/>
  <c r="AA1318" i="1"/>
  <c r="Y1318" i="1"/>
  <c r="AB1318" i="1"/>
  <c r="AA1320" i="1"/>
  <c r="Y1320" i="1"/>
  <c r="AB1320" i="1"/>
  <c r="AA1322" i="1"/>
  <c r="Y1322" i="1"/>
  <c r="AB1322" i="1"/>
  <c r="AA1324" i="1"/>
  <c r="Y1324" i="1"/>
  <c r="AB1324" i="1"/>
  <c r="AA1326" i="1"/>
  <c r="Y1326" i="1"/>
  <c r="AB1326" i="1"/>
  <c r="AA1328" i="1"/>
  <c r="Y1328" i="1"/>
  <c r="AB1328" i="1"/>
  <c r="AA1330" i="1"/>
  <c r="Y1330" i="1"/>
  <c r="AB1330" i="1"/>
  <c r="AA1332" i="1"/>
  <c r="Y1332" i="1"/>
  <c r="AB1332" i="1"/>
  <c r="AA1334" i="1"/>
  <c r="Y1334" i="1"/>
  <c r="AB1334" i="1"/>
  <c r="AA1336" i="1"/>
  <c r="Y1336" i="1"/>
  <c r="AB1336" i="1"/>
  <c r="AA1338" i="1"/>
  <c r="Y1338" i="1"/>
  <c r="AB1338" i="1"/>
  <c r="AA1340" i="1"/>
  <c r="Y1340" i="1"/>
  <c r="AB1340" i="1"/>
  <c r="AA1342" i="1"/>
  <c r="Y1342" i="1"/>
  <c r="AB1342" i="1"/>
  <c r="AA1344" i="1"/>
  <c r="Y1344" i="1"/>
  <c r="AB1344" i="1"/>
  <c r="AA1346" i="1"/>
  <c r="Y1346" i="1"/>
  <c r="AB1346" i="1"/>
  <c r="AA1348" i="1"/>
  <c r="Y1348" i="1"/>
  <c r="AB1348" i="1"/>
  <c r="AA1350" i="1"/>
  <c r="Y1350" i="1"/>
  <c r="AB1350" i="1"/>
  <c r="AA1352" i="1"/>
  <c r="Y1352" i="1"/>
  <c r="AB1352" i="1"/>
  <c r="AA1354" i="1"/>
  <c r="Y1354" i="1"/>
  <c r="AB1354" i="1"/>
  <c r="AA1356" i="1"/>
  <c r="Y1356" i="1"/>
  <c r="AB1356" i="1"/>
  <c r="AA1358" i="1"/>
  <c r="Y1358" i="1"/>
  <c r="AB1358" i="1"/>
  <c r="AA1360" i="1"/>
  <c r="Y1360" i="1"/>
  <c r="AB1360" i="1"/>
  <c r="AA1362" i="1"/>
  <c r="Y1362" i="1"/>
  <c r="AB1362" i="1"/>
  <c r="AA1364" i="1"/>
  <c r="Y1364" i="1"/>
  <c r="AB1364" i="1"/>
  <c r="AA1366" i="1"/>
  <c r="Y1366" i="1"/>
  <c r="AB1366" i="1"/>
  <c r="AA1368" i="1"/>
  <c r="Y1368" i="1"/>
  <c r="AB1368" i="1"/>
  <c r="AA1370" i="1"/>
  <c r="Y1370" i="1"/>
  <c r="AB1370" i="1"/>
  <c r="AA1372" i="1"/>
  <c r="Y1372" i="1"/>
  <c r="AB1372" i="1"/>
  <c r="AA1374" i="1"/>
  <c r="Y1374" i="1"/>
  <c r="AB1374" i="1"/>
  <c r="AA1376" i="1"/>
  <c r="Y1376" i="1"/>
  <c r="AB1376" i="1"/>
  <c r="AA1378" i="1"/>
  <c r="Y1378" i="1"/>
  <c r="AB1378" i="1"/>
  <c r="AA1380" i="1"/>
  <c r="Y1380" i="1"/>
  <c r="AB1380" i="1"/>
  <c r="AA1382" i="1"/>
  <c r="Y1382" i="1"/>
  <c r="AB1382" i="1"/>
  <c r="AA1384" i="1"/>
  <c r="Y1384" i="1"/>
  <c r="AB1384" i="1"/>
  <c r="AA1386" i="1"/>
  <c r="Y1386" i="1"/>
  <c r="AB1386" i="1"/>
  <c r="AA1388" i="1"/>
  <c r="Y1388" i="1"/>
  <c r="AB1388" i="1"/>
  <c r="AA1390" i="1"/>
  <c r="Y1390" i="1"/>
  <c r="AB1390" i="1"/>
  <c r="AA1392" i="1"/>
  <c r="Y1392" i="1"/>
  <c r="AB1392" i="1"/>
  <c r="AA1394" i="1"/>
  <c r="Y1394" i="1"/>
  <c r="AB1394" i="1"/>
  <c r="AA1396" i="1"/>
  <c r="Y1396" i="1"/>
  <c r="AB1396" i="1"/>
  <c r="AA1398" i="1"/>
  <c r="Y1398" i="1"/>
  <c r="AB1398" i="1"/>
  <c r="AA1400" i="1"/>
  <c r="Y1400" i="1"/>
  <c r="AB1400" i="1"/>
  <c r="AA1402" i="1"/>
  <c r="Y1402" i="1"/>
  <c r="AB1402" i="1"/>
  <c r="AA1404" i="1"/>
  <c r="Y1404" i="1"/>
  <c r="AB1404" i="1"/>
  <c r="AA1406" i="1"/>
  <c r="Y1406" i="1"/>
  <c r="AB1406" i="1"/>
  <c r="AA1408" i="1"/>
  <c r="Y1408" i="1"/>
  <c r="AB1408" i="1"/>
  <c r="AA1410" i="1"/>
  <c r="Y1410" i="1"/>
  <c r="AB1410" i="1"/>
  <c r="AA1412" i="1"/>
  <c r="Y1412" i="1"/>
  <c r="AB1412" i="1"/>
  <c r="AA1414" i="1"/>
  <c r="Y1414" i="1"/>
  <c r="AB1414" i="1"/>
  <c r="AA1416" i="1"/>
  <c r="Y1416" i="1"/>
  <c r="AB1416" i="1"/>
  <c r="AA1418" i="1"/>
  <c r="Y1418" i="1"/>
  <c r="AB1418" i="1"/>
  <c r="AA1420" i="1"/>
  <c r="Y1420" i="1"/>
  <c r="AB1420" i="1"/>
  <c r="AA1422" i="1"/>
  <c r="Y1422" i="1"/>
  <c r="AB1422" i="1"/>
  <c r="AA1424" i="1"/>
  <c r="Y1424" i="1"/>
  <c r="AB1424" i="1"/>
  <c r="AA1426" i="1"/>
  <c r="Y1426" i="1"/>
  <c r="AB1426" i="1"/>
  <c r="AA1428" i="1"/>
  <c r="Y1428" i="1"/>
  <c r="AB1428" i="1"/>
  <c r="AA1430" i="1"/>
  <c r="Y1430" i="1"/>
  <c r="AB1430" i="1"/>
  <c r="AA1432" i="1"/>
  <c r="Y1432" i="1"/>
  <c r="AB1432" i="1"/>
  <c r="AA1434" i="1"/>
  <c r="Y1434" i="1"/>
  <c r="AB1434" i="1"/>
  <c r="AA1436" i="1"/>
  <c r="Y1436" i="1"/>
  <c r="AB1436" i="1"/>
  <c r="AA1438" i="1"/>
  <c r="Y1438" i="1"/>
  <c r="AB1438" i="1"/>
  <c r="AA1440" i="1"/>
  <c r="Y1440" i="1"/>
  <c r="AB1440" i="1"/>
  <c r="AA1442" i="1"/>
  <c r="Y1442" i="1"/>
  <c r="AB1442" i="1"/>
  <c r="AA1444" i="1"/>
  <c r="Y1444" i="1"/>
  <c r="AB1444" i="1"/>
  <c r="AA1446" i="1"/>
  <c r="Y1446" i="1"/>
  <c r="AB1446" i="1"/>
  <c r="AA1448" i="1"/>
  <c r="Y1448" i="1"/>
  <c r="AB1448" i="1"/>
  <c r="AA1450" i="1"/>
  <c r="Y1450" i="1"/>
  <c r="AB1450" i="1"/>
  <c r="AA1452" i="1"/>
  <c r="Y1452" i="1"/>
  <c r="AB1452" i="1"/>
  <c r="AA1454" i="1"/>
  <c r="Y1454" i="1"/>
  <c r="AB1454" i="1"/>
  <c r="AA1456" i="1"/>
  <c r="Y1456" i="1"/>
  <c r="AB1456" i="1"/>
  <c r="AA1458" i="1"/>
  <c r="Y1458" i="1"/>
  <c r="AB1458" i="1"/>
  <c r="AA1460" i="1"/>
  <c r="Y1460" i="1"/>
  <c r="AB1460" i="1"/>
  <c r="AA1462" i="1"/>
  <c r="Y1462" i="1"/>
  <c r="AB1462" i="1"/>
  <c r="AA1464" i="1"/>
  <c r="Y1464" i="1"/>
  <c r="AB1464" i="1"/>
  <c r="AA1466" i="1"/>
  <c r="Y1466" i="1"/>
  <c r="AB1466" i="1"/>
  <c r="AA1468" i="1"/>
  <c r="Y1468" i="1"/>
  <c r="AB1468" i="1"/>
  <c r="AA1470" i="1"/>
  <c r="Y1470" i="1"/>
  <c r="AB1470" i="1"/>
  <c r="AA1472" i="1"/>
  <c r="Y1472" i="1"/>
  <c r="AB1472" i="1"/>
  <c r="AA1474" i="1"/>
  <c r="Y1474" i="1"/>
  <c r="AB1474" i="1"/>
  <c r="AA1476" i="1"/>
  <c r="Y1476" i="1"/>
  <c r="AB1476" i="1"/>
  <c r="AA1478" i="1"/>
  <c r="Y1478" i="1"/>
  <c r="AB1478" i="1"/>
  <c r="AA1480" i="1"/>
  <c r="Y1480" i="1"/>
  <c r="AB1480" i="1"/>
  <c r="AA1482" i="1"/>
  <c r="Y1482" i="1"/>
  <c r="AB1482" i="1"/>
  <c r="AA1484" i="1"/>
  <c r="Y1484" i="1"/>
  <c r="AB1484" i="1"/>
  <c r="AA1486" i="1"/>
  <c r="Y1486" i="1"/>
  <c r="AB1486" i="1"/>
  <c r="AA1488" i="1"/>
  <c r="Y1488" i="1"/>
  <c r="AB1488" i="1"/>
  <c r="AA1490" i="1"/>
  <c r="Y1490" i="1"/>
  <c r="AB1490" i="1"/>
  <c r="AA1492" i="1"/>
  <c r="Y1492" i="1"/>
  <c r="AB1492" i="1"/>
  <c r="AA1494" i="1"/>
  <c r="Y1494" i="1"/>
  <c r="AB1494" i="1"/>
  <c r="AA1496" i="1"/>
  <c r="Y1496" i="1"/>
  <c r="AB1496" i="1"/>
  <c r="AA1498" i="1"/>
  <c r="Y1498" i="1"/>
  <c r="AB1498" i="1"/>
  <c r="AA1500" i="1"/>
  <c r="Y1500" i="1"/>
  <c r="AB1500" i="1"/>
  <c r="AA1502" i="1"/>
  <c r="Y1502" i="1"/>
  <c r="AB1502" i="1"/>
  <c r="AA1504" i="1"/>
  <c r="Y1504" i="1"/>
  <c r="AB1504" i="1"/>
  <c r="AA1506" i="1"/>
  <c r="Y1506" i="1"/>
  <c r="AB1506" i="1"/>
  <c r="AA1508" i="1"/>
  <c r="Y1508" i="1"/>
  <c r="AB1508" i="1"/>
  <c r="AA1510" i="1"/>
  <c r="Y1510" i="1"/>
  <c r="AB1510" i="1"/>
  <c r="AA1512" i="1"/>
  <c r="Y1512" i="1"/>
  <c r="AB1512" i="1"/>
  <c r="AA1514" i="1"/>
  <c r="Y1514" i="1"/>
  <c r="AB1514" i="1"/>
  <c r="AA1516" i="1"/>
  <c r="Y1516" i="1"/>
  <c r="AB1516" i="1"/>
  <c r="AA1518" i="1"/>
  <c r="Y1518" i="1"/>
  <c r="AB1518" i="1"/>
  <c r="AA1520" i="1"/>
  <c r="Y1520" i="1"/>
  <c r="AB1520" i="1"/>
  <c r="AA1522" i="1"/>
  <c r="Y1522" i="1"/>
  <c r="AB1522" i="1"/>
  <c r="AA1524" i="1"/>
  <c r="Y1524" i="1"/>
  <c r="AB1524" i="1"/>
  <c r="AA1526" i="1"/>
  <c r="Y1526" i="1"/>
  <c r="AB1526" i="1"/>
  <c r="AA1528" i="1"/>
  <c r="Y1528" i="1"/>
  <c r="AB1528" i="1"/>
  <c r="AA1530" i="1"/>
  <c r="Y1530" i="1"/>
  <c r="AB1530" i="1"/>
  <c r="AA1532" i="1"/>
  <c r="Y1532" i="1"/>
  <c r="AB1532" i="1"/>
  <c r="AA1534" i="1"/>
  <c r="Y1534" i="1"/>
  <c r="AB1534" i="1"/>
  <c r="AA1536" i="1"/>
  <c r="Y1536" i="1"/>
  <c r="AB1536" i="1"/>
  <c r="AA1538" i="1"/>
  <c r="Y1538" i="1"/>
  <c r="AB1538" i="1"/>
  <c r="AA1540" i="1"/>
  <c r="Y1540" i="1"/>
  <c r="AB1540" i="1"/>
  <c r="AA1542" i="1"/>
  <c r="Y1542" i="1"/>
  <c r="AB1542" i="1"/>
  <c r="AA1544" i="1"/>
  <c r="Y1544" i="1"/>
  <c r="AB1544" i="1"/>
  <c r="AA1546" i="1"/>
  <c r="Y1546" i="1"/>
  <c r="AB1546" i="1"/>
  <c r="AA1548" i="1"/>
  <c r="Y1548" i="1"/>
  <c r="AB1548" i="1"/>
  <c r="AA1550" i="1"/>
  <c r="Y1550" i="1"/>
  <c r="AB1550" i="1"/>
  <c r="AA1552" i="1"/>
  <c r="Y1552" i="1"/>
  <c r="AB1552" i="1"/>
  <c r="AA1554" i="1"/>
  <c r="Y1554" i="1"/>
  <c r="AB1554" i="1"/>
  <c r="AA1556" i="1"/>
  <c r="Y1556" i="1"/>
  <c r="AB1556" i="1"/>
  <c r="AA1558" i="1"/>
  <c r="Y1558" i="1"/>
  <c r="AB1558" i="1"/>
  <c r="AA1560" i="1"/>
  <c r="Y1560" i="1"/>
  <c r="AB1560" i="1"/>
  <c r="AA1562" i="1"/>
  <c r="Y1562" i="1"/>
  <c r="AB1562" i="1"/>
  <c r="AA1564" i="1"/>
  <c r="Y1564" i="1"/>
  <c r="AB1564" i="1"/>
  <c r="AA1566" i="1"/>
  <c r="Y1566" i="1"/>
  <c r="AB1566" i="1"/>
  <c r="AA1568" i="1"/>
  <c r="Y1568" i="1"/>
  <c r="AB1568" i="1"/>
  <c r="AA1570" i="1"/>
  <c r="Y1570" i="1"/>
  <c r="AB1570" i="1"/>
  <c r="AA1572" i="1"/>
  <c r="Y1572" i="1"/>
  <c r="AB1572" i="1"/>
  <c r="AA1574" i="1"/>
  <c r="Y1574" i="1"/>
  <c r="AB1574" i="1"/>
  <c r="AA1576" i="1"/>
  <c r="Y1576" i="1"/>
  <c r="AB1576" i="1"/>
  <c r="AA1578" i="1"/>
  <c r="Y1578" i="1"/>
  <c r="AB1578" i="1"/>
  <c r="AA1580" i="1"/>
  <c r="Y1580" i="1"/>
  <c r="AB1580" i="1"/>
  <c r="AA1582" i="1"/>
  <c r="Y1582" i="1"/>
  <c r="AB1582" i="1"/>
  <c r="AA1584" i="1"/>
  <c r="Y1584" i="1"/>
  <c r="AB1584" i="1"/>
  <c r="AA1586" i="1"/>
  <c r="Y1586" i="1"/>
  <c r="AB1586" i="1"/>
  <c r="AA1588" i="1"/>
  <c r="Y1588" i="1"/>
  <c r="AB1588" i="1"/>
  <c r="AA1590" i="1"/>
  <c r="Y1590" i="1"/>
  <c r="AB1590" i="1"/>
  <c r="AA1592" i="1"/>
  <c r="Y1592" i="1"/>
  <c r="AB1592" i="1"/>
  <c r="AA1594" i="1"/>
  <c r="Y1594" i="1"/>
  <c r="AB1594" i="1"/>
  <c r="AA1596" i="1"/>
  <c r="Y1596" i="1"/>
  <c r="AB1596" i="1"/>
  <c r="AA1598" i="1"/>
  <c r="Y1598" i="1"/>
  <c r="AB1598" i="1"/>
  <c r="AA1600" i="1"/>
  <c r="Y1600" i="1"/>
  <c r="AB1600" i="1"/>
  <c r="AA1602" i="1"/>
  <c r="Y1602" i="1"/>
  <c r="AB1602" i="1"/>
  <c r="AA1604" i="1"/>
  <c r="Y1604" i="1"/>
  <c r="AB1604" i="1"/>
  <c r="AA1606" i="1"/>
  <c r="Y1606" i="1"/>
  <c r="AB1606" i="1"/>
  <c r="AA1608" i="1"/>
  <c r="Y1608" i="1"/>
  <c r="AB1608" i="1"/>
  <c r="AA1610" i="1"/>
  <c r="Y1610" i="1"/>
  <c r="AB1610" i="1"/>
  <c r="AA1612" i="1"/>
  <c r="Y1612" i="1"/>
  <c r="AB1612" i="1"/>
  <c r="AA1614" i="1"/>
  <c r="Y1614" i="1"/>
  <c r="AB1614" i="1"/>
  <c r="AA1616" i="1"/>
  <c r="Y1616" i="1"/>
  <c r="AB1616" i="1"/>
  <c r="AA1618" i="1"/>
  <c r="Y1618" i="1"/>
  <c r="AB1618" i="1"/>
  <c r="AA1620" i="1"/>
  <c r="Y1620" i="1"/>
  <c r="AB1620" i="1"/>
  <c r="AA1622" i="1"/>
  <c r="Y1622" i="1"/>
  <c r="AB1622" i="1"/>
  <c r="AA1624" i="1"/>
  <c r="Y1624" i="1"/>
  <c r="AB1624" i="1"/>
  <c r="AA1626" i="1"/>
  <c r="Y1626" i="1"/>
  <c r="AB1626" i="1"/>
  <c r="AA1628" i="1"/>
  <c r="Y1628" i="1"/>
  <c r="AB1628" i="1"/>
  <c r="AA1630" i="1"/>
  <c r="Y1630" i="1"/>
  <c r="AB1630" i="1"/>
  <c r="AA1632" i="1"/>
  <c r="Y1632" i="1"/>
  <c r="AB1632" i="1"/>
  <c r="AA1634" i="1"/>
  <c r="Y1634" i="1"/>
  <c r="AB1634" i="1"/>
  <c r="AA1636" i="1"/>
  <c r="Y1636" i="1"/>
  <c r="AB1636" i="1"/>
  <c r="AA1638" i="1"/>
  <c r="Y1638" i="1"/>
  <c r="AB1638" i="1"/>
  <c r="AA1640" i="1"/>
  <c r="Y1640" i="1"/>
  <c r="AB1640" i="1"/>
  <c r="AA1642" i="1"/>
  <c r="Y1642" i="1"/>
  <c r="AB1642" i="1"/>
  <c r="AA1644" i="1"/>
  <c r="Y1644" i="1"/>
  <c r="AB1644" i="1"/>
  <c r="AA1646" i="1"/>
  <c r="Y1646" i="1"/>
  <c r="AB1646" i="1"/>
  <c r="AA1648" i="1"/>
  <c r="Y1648" i="1"/>
  <c r="AB1648" i="1"/>
  <c r="AA1650" i="1"/>
  <c r="Y1650" i="1"/>
  <c r="AB1650" i="1"/>
  <c r="AA1652" i="1"/>
  <c r="Y1652" i="1"/>
  <c r="AB1652" i="1"/>
  <c r="AA1654" i="1"/>
  <c r="Y1654" i="1"/>
  <c r="AB1654" i="1"/>
  <c r="AA1656" i="1"/>
  <c r="Y1656" i="1"/>
  <c r="AB1656" i="1"/>
  <c r="AA1658" i="1"/>
  <c r="Y1658" i="1"/>
  <c r="AB1658" i="1"/>
  <c r="AA1660" i="1"/>
  <c r="Y1660" i="1"/>
  <c r="AB1660" i="1"/>
  <c r="AA1662" i="1"/>
  <c r="Y1662" i="1"/>
  <c r="AB1662" i="1"/>
  <c r="AA1664" i="1"/>
  <c r="Y1664" i="1"/>
  <c r="AB1664" i="1"/>
  <c r="AA1666" i="1"/>
  <c r="Y1666" i="1"/>
  <c r="AB1666" i="1"/>
  <c r="AA1668" i="1"/>
  <c r="Y1668" i="1"/>
  <c r="AB1668" i="1"/>
  <c r="AA1670" i="1"/>
  <c r="Y1670" i="1"/>
  <c r="AB1670" i="1"/>
  <c r="AA1672" i="1"/>
  <c r="Y1672" i="1"/>
  <c r="AB1672" i="1"/>
  <c r="AA1674" i="1"/>
  <c r="Y1674" i="1"/>
  <c r="AB1674" i="1"/>
  <c r="AA1676" i="1"/>
  <c r="Y1676" i="1"/>
  <c r="AB1676" i="1"/>
  <c r="AA1678" i="1"/>
  <c r="Y1678" i="1"/>
  <c r="AB1678" i="1"/>
  <c r="AA1680" i="1"/>
  <c r="Y1680" i="1"/>
  <c r="AB1680" i="1"/>
  <c r="AA1682" i="1"/>
  <c r="Y1682" i="1"/>
  <c r="AB1682" i="1"/>
  <c r="AA1684" i="1"/>
  <c r="Y1684" i="1"/>
  <c r="AB1684" i="1"/>
  <c r="AA1686" i="1"/>
  <c r="Y1686" i="1"/>
  <c r="AB1686" i="1"/>
  <c r="AA1688" i="1"/>
  <c r="Y1688" i="1"/>
  <c r="AB1688" i="1"/>
  <c r="AA1690" i="1"/>
  <c r="Y1690" i="1"/>
  <c r="AB1690" i="1"/>
  <c r="AA1692" i="1"/>
  <c r="Y1692" i="1"/>
  <c r="AB1692" i="1"/>
  <c r="AA1694" i="1"/>
  <c r="Y1694" i="1"/>
  <c r="AB1694" i="1"/>
  <c r="AA1696" i="1"/>
  <c r="Y1696" i="1"/>
  <c r="AB1696" i="1"/>
  <c r="AA1698" i="1"/>
  <c r="Y1698" i="1"/>
  <c r="AB1698" i="1"/>
  <c r="AA1700" i="1"/>
  <c r="Y1700" i="1"/>
  <c r="AB1700" i="1"/>
  <c r="AA1702" i="1"/>
  <c r="Y1702" i="1"/>
  <c r="AB1702" i="1"/>
  <c r="AA1704" i="1"/>
  <c r="Y1704" i="1"/>
  <c r="AB1704" i="1"/>
  <c r="AA1706" i="1"/>
  <c r="Y1706" i="1"/>
  <c r="AB1706" i="1"/>
  <c r="AA1708" i="1"/>
  <c r="Y1708" i="1"/>
  <c r="AB1708" i="1"/>
  <c r="AA1710" i="1"/>
  <c r="Y1710" i="1"/>
  <c r="AB1710" i="1"/>
  <c r="AA1712" i="1"/>
  <c r="Y1712" i="1"/>
  <c r="AB1712" i="1"/>
  <c r="AA1714" i="1"/>
  <c r="Y1714" i="1"/>
  <c r="AB1714" i="1"/>
  <c r="AA1716" i="1"/>
  <c r="Y1716" i="1"/>
  <c r="AB1716" i="1"/>
  <c r="AA1718" i="1"/>
  <c r="Y1718" i="1"/>
  <c r="AB1718" i="1"/>
  <c r="AA1720" i="1"/>
  <c r="Y1720" i="1"/>
  <c r="AB1720" i="1"/>
  <c r="AA1722" i="1"/>
  <c r="Y1722" i="1"/>
  <c r="AB1722" i="1"/>
  <c r="AA1724" i="1"/>
  <c r="Y1724" i="1"/>
  <c r="AB1724" i="1"/>
  <c r="AA1726" i="1"/>
  <c r="Y1726" i="1"/>
  <c r="AB1726" i="1"/>
  <c r="AA1728" i="1"/>
  <c r="Y1728" i="1"/>
  <c r="AB1728" i="1"/>
  <c r="AA1730" i="1"/>
  <c r="Y1730" i="1"/>
  <c r="AB1730" i="1"/>
  <c r="AA1732" i="1"/>
  <c r="Y1732" i="1"/>
  <c r="AB1732" i="1"/>
  <c r="AA1734" i="1"/>
  <c r="Y1734" i="1"/>
  <c r="AB1734" i="1"/>
  <c r="AA1736" i="1"/>
  <c r="Y1736" i="1"/>
  <c r="AB1736" i="1"/>
  <c r="AA1738" i="1"/>
  <c r="Y1738" i="1"/>
  <c r="AB1738" i="1"/>
  <c r="AA1740" i="1"/>
  <c r="Y1740" i="1"/>
  <c r="AB1740" i="1"/>
  <c r="AA1742" i="1"/>
  <c r="Y1742" i="1"/>
  <c r="AB1742" i="1"/>
  <c r="AA1744" i="1"/>
  <c r="Y1744" i="1"/>
  <c r="AB1744" i="1"/>
  <c r="AA1746" i="1"/>
  <c r="Y1746" i="1"/>
  <c r="AB1746" i="1"/>
  <c r="AA1748" i="1"/>
  <c r="Y1748" i="1"/>
  <c r="AB1748" i="1"/>
  <c r="AA1750" i="1"/>
  <c r="Y1750" i="1"/>
  <c r="AB1750" i="1"/>
  <c r="AA1752" i="1"/>
  <c r="Y1752" i="1"/>
  <c r="AB1752" i="1"/>
  <c r="AA1754" i="1"/>
  <c r="Y1754" i="1"/>
  <c r="AB1754" i="1"/>
  <c r="AA1756" i="1"/>
  <c r="Y1756" i="1"/>
  <c r="AB1756" i="1"/>
  <c r="AA1758" i="1"/>
  <c r="Y1758" i="1"/>
  <c r="AB1758" i="1"/>
  <c r="AA1760" i="1"/>
  <c r="Y1760" i="1"/>
  <c r="AB1760" i="1"/>
  <c r="AA1762" i="1"/>
  <c r="Y1762" i="1"/>
  <c r="AB1762" i="1"/>
  <c r="AA1764" i="1"/>
  <c r="Y1764" i="1"/>
  <c r="AB1764" i="1"/>
  <c r="AA1766" i="1"/>
  <c r="Y1766" i="1"/>
  <c r="AB1766" i="1"/>
  <c r="AA1768" i="1"/>
  <c r="Y1768" i="1"/>
  <c r="AB1768" i="1"/>
  <c r="AA1770" i="1"/>
  <c r="Y1770" i="1"/>
  <c r="AB1770" i="1"/>
  <c r="AA1772" i="1"/>
  <c r="Y1772" i="1"/>
  <c r="AB1772" i="1"/>
  <c r="AA1774" i="1"/>
  <c r="Y1774" i="1"/>
  <c r="AB1774" i="1"/>
  <c r="AA1776" i="1"/>
  <c r="Y1776" i="1"/>
  <c r="AB1776" i="1"/>
  <c r="AA1778" i="1"/>
  <c r="Y1778" i="1"/>
  <c r="AB1778" i="1"/>
  <c r="AA1780" i="1"/>
  <c r="Y1780" i="1"/>
  <c r="AB1780" i="1"/>
  <c r="AA1782" i="1"/>
  <c r="Y1782" i="1"/>
  <c r="AB1782" i="1"/>
  <c r="AA1784" i="1"/>
  <c r="Y1784" i="1"/>
  <c r="AB1784" i="1"/>
  <c r="AA1786" i="1"/>
  <c r="Y1786" i="1"/>
  <c r="AB1786" i="1"/>
  <c r="AA1788" i="1"/>
  <c r="Y1788" i="1"/>
  <c r="AB1788" i="1"/>
  <c r="AA1790" i="1"/>
  <c r="Y1790" i="1"/>
  <c r="AB1790" i="1"/>
  <c r="AA1792" i="1"/>
  <c r="Y1792" i="1"/>
  <c r="AB1792" i="1"/>
  <c r="AA1794" i="1"/>
  <c r="Y1794" i="1"/>
  <c r="AB1794" i="1"/>
  <c r="AA1796" i="1"/>
  <c r="Y1796" i="1"/>
  <c r="AB1796" i="1"/>
  <c r="AA1798" i="1"/>
  <c r="Y1798" i="1"/>
  <c r="AB1798" i="1"/>
  <c r="AA1800" i="1"/>
  <c r="Y1800" i="1"/>
  <c r="AB1800" i="1"/>
  <c r="AA1802" i="1"/>
  <c r="Y1802" i="1"/>
  <c r="AB1802" i="1"/>
  <c r="AA1804" i="1"/>
  <c r="Y1804" i="1"/>
  <c r="AB1804" i="1"/>
  <c r="AA1806" i="1"/>
  <c r="Y1806" i="1"/>
  <c r="AB1806" i="1"/>
  <c r="AA1808" i="1"/>
  <c r="Y1808" i="1"/>
  <c r="AB1808" i="1"/>
  <c r="AA1810" i="1"/>
  <c r="Y1810" i="1"/>
  <c r="AB1810" i="1"/>
  <c r="AA1812" i="1"/>
  <c r="Y1812" i="1"/>
  <c r="AB1812" i="1"/>
  <c r="AA1814" i="1"/>
  <c r="Y1814" i="1"/>
  <c r="AB1814" i="1"/>
  <c r="AA1816" i="1"/>
  <c r="Y1816" i="1"/>
  <c r="AB1816" i="1"/>
  <c r="AA1818" i="1"/>
  <c r="Y1818" i="1"/>
  <c r="AB1818" i="1"/>
  <c r="AA1820" i="1"/>
  <c r="Y1820" i="1"/>
  <c r="AB1820" i="1"/>
  <c r="AA1822" i="1"/>
  <c r="Y1822" i="1"/>
  <c r="AB1822" i="1"/>
  <c r="AA1824" i="1"/>
  <c r="Y1824" i="1"/>
  <c r="AB1824" i="1"/>
  <c r="AA1826" i="1"/>
  <c r="Y1826" i="1"/>
  <c r="AB1826" i="1"/>
  <c r="AA1828" i="1"/>
  <c r="Y1828" i="1"/>
  <c r="AB1828" i="1"/>
  <c r="AA1830" i="1"/>
  <c r="Y1830" i="1"/>
  <c r="AB1830" i="1"/>
  <c r="AA1832" i="1"/>
  <c r="Y1832" i="1"/>
  <c r="AB1832" i="1"/>
  <c r="AA1834" i="1"/>
  <c r="Y1834" i="1"/>
  <c r="AB1834" i="1"/>
  <c r="AA1836" i="1"/>
  <c r="Y1836" i="1"/>
  <c r="AB1836" i="1"/>
  <c r="AA1838" i="1"/>
  <c r="Y1838" i="1"/>
  <c r="AB1838" i="1"/>
  <c r="AA1840" i="1"/>
  <c r="Y1840" i="1"/>
  <c r="AB1840" i="1"/>
  <c r="AA1842" i="1"/>
  <c r="Y1842" i="1"/>
  <c r="AB1842" i="1"/>
  <c r="AA1844" i="1"/>
  <c r="Y1844" i="1"/>
  <c r="AB1844" i="1"/>
  <c r="AA1846" i="1"/>
  <c r="Y1846" i="1"/>
  <c r="AB1846" i="1"/>
  <c r="AA1848" i="1"/>
  <c r="Y1848" i="1"/>
  <c r="AB1848" i="1"/>
  <c r="AA1850" i="1"/>
  <c r="Y1850" i="1"/>
  <c r="AB1850" i="1"/>
  <c r="AA1852" i="1"/>
  <c r="Y1852" i="1"/>
  <c r="AB1852" i="1"/>
  <c r="AA1854" i="1"/>
  <c r="Y1854" i="1"/>
  <c r="AB1854" i="1"/>
  <c r="AA1856" i="1"/>
  <c r="Y1856" i="1"/>
  <c r="AB1856" i="1"/>
  <c r="AA1858" i="1"/>
  <c r="Y1858" i="1"/>
  <c r="AB1858" i="1"/>
  <c r="AA1860" i="1"/>
  <c r="Y1860" i="1"/>
  <c r="AB1860" i="1"/>
  <c r="AA1862" i="1"/>
  <c r="Y1862" i="1"/>
  <c r="AB1862" i="1"/>
  <c r="AA1864" i="1"/>
  <c r="Y1864" i="1"/>
  <c r="AB1864" i="1"/>
  <c r="AA1866" i="1"/>
  <c r="Y1866" i="1"/>
  <c r="AB1866" i="1"/>
  <c r="AA1868" i="1"/>
  <c r="Y1868" i="1"/>
  <c r="AB1868" i="1"/>
  <c r="AA1870" i="1"/>
  <c r="Y1870" i="1"/>
  <c r="AB1870" i="1"/>
  <c r="AA1872" i="1"/>
  <c r="Y1872" i="1"/>
  <c r="AB1872" i="1"/>
  <c r="AA1874" i="1"/>
  <c r="Y1874" i="1"/>
  <c r="AB1874" i="1"/>
  <c r="AA1876" i="1"/>
  <c r="Y1876" i="1"/>
  <c r="AB1876" i="1"/>
  <c r="AA1878" i="1"/>
  <c r="Y1878" i="1"/>
  <c r="AB1878" i="1"/>
  <c r="AA1880" i="1"/>
  <c r="Y1880" i="1"/>
  <c r="AB1880" i="1"/>
  <c r="AA1882" i="1"/>
  <c r="Y1882" i="1"/>
  <c r="AB1882" i="1"/>
  <c r="AA1884" i="1"/>
  <c r="Y1884" i="1"/>
  <c r="AB1884" i="1"/>
  <c r="AA1886" i="1"/>
  <c r="Y1886" i="1"/>
  <c r="AB1886" i="1"/>
  <c r="AA1888" i="1"/>
  <c r="Y1888" i="1"/>
  <c r="AB1888" i="1"/>
  <c r="AA1890" i="1"/>
  <c r="Y1890" i="1"/>
  <c r="AB1890" i="1"/>
  <c r="AA1892" i="1"/>
  <c r="Y1892" i="1"/>
  <c r="AB1892" i="1"/>
  <c r="AA1894" i="1"/>
  <c r="Y1894" i="1"/>
  <c r="AB1894" i="1"/>
  <c r="AA1896" i="1"/>
  <c r="Y1896" i="1"/>
  <c r="AB1896" i="1"/>
  <c r="AA1898" i="1"/>
  <c r="Y1898" i="1"/>
  <c r="AB1898" i="1"/>
  <c r="AA1900" i="1"/>
  <c r="Y1900" i="1"/>
  <c r="AB1900" i="1"/>
  <c r="AA1902" i="1"/>
  <c r="Y1902" i="1"/>
  <c r="AB1902" i="1"/>
  <c r="AA1904" i="1"/>
  <c r="Y1904" i="1"/>
  <c r="AB1904" i="1"/>
  <c r="AA1906" i="1"/>
  <c r="Y1906" i="1"/>
  <c r="AB1906" i="1"/>
  <c r="AA1908" i="1"/>
  <c r="Y1908" i="1"/>
  <c r="AB1908" i="1"/>
  <c r="AA1910" i="1"/>
  <c r="Y1910" i="1"/>
  <c r="AB1910" i="1"/>
  <c r="AA1912" i="1"/>
  <c r="Y1912" i="1"/>
  <c r="AB1912" i="1"/>
  <c r="AA1914" i="1"/>
  <c r="Y1914" i="1"/>
  <c r="AB1914" i="1"/>
  <c r="AA1916" i="1"/>
  <c r="Y1916" i="1"/>
  <c r="AB1916" i="1"/>
  <c r="AA1918" i="1"/>
  <c r="Y1918" i="1"/>
  <c r="AB1918" i="1"/>
  <c r="AA1920" i="1"/>
  <c r="Y1920" i="1"/>
  <c r="AB1920" i="1"/>
  <c r="AA1922" i="1"/>
  <c r="Y1922" i="1"/>
  <c r="AB1922" i="1"/>
  <c r="AA1924" i="1"/>
  <c r="Y1924" i="1"/>
  <c r="AB1924" i="1"/>
  <c r="AA1926" i="1"/>
  <c r="Y1926" i="1"/>
  <c r="AB1926" i="1"/>
  <c r="AA1928" i="1"/>
  <c r="Y1928" i="1"/>
  <c r="AB1928" i="1"/>
  <c r="AA1930" i="1"/>
  <c r="Y1930" i="1"/>
  <c r="AB1930" i="1"/>
  <c r="AA1932" i="1"/>
  <c r="Y1932" i="1"/>
  <c r="AB1932" i="1"/>
  <c r="AA1934" i="1"/>
  <c r="Y1934" i="1"/>
  <c r="AB1934" i="1"/>
  <c r="AA1936" i="1"/>
  <c r="Y1936" i="1"/>
  <c r="AB1936" i="1"/>
  <c r="AA1938" i="1"/>
  <c r="Y1938" i="1"/>
  <c r="AB1938" i="1"/>
  <c r="AA1940" i="1"/>
  <c r="Y1940" i="1"/>
  <c r="AB1940" i="1"/>
  <c r="AA1942" i="1"/>
  <c r="Y1942" i="1"/>
  <c r="AB1942" i="1"/>
  <c r="AA1944" i="1"/>
  <c r="Y1944" i="1"/>
  <c r="AB1944" i="1"/>
  <c r="AA1946" i="1"/>
  <c r="Y1946" i="1"/>
  <c r="AB1946" i="1"/>
  <c r="AA1948" i="1"/>
  <c r="Y1948" i="1"/>
  <c r="AB1948" i="1"/>
  <c r="AA1950" i="1"/>
  <c r="Y1950" i="1"/>
  <c r="AB1950" i="1"/>
  <c r="AA1952" i="1"/>
  <c r="Y1952" i="1"/>
  <c r="AB1952" i="1"/>
  <c r="AA1954" i="1"/>
  <c r="Y1954" i="1"/>
  <c r="AB1954" i="1"/>
  <c r="AA1956" i="1"/>
  <c r="Y1956" i="1"/>
  <c r="AB1956" i="1"/>
  <c r="AA1958" i="1"/>
  <c r="Y1958" i="1"/>
  <c r="AB1958" i="1"/>
  <c r="AA1960" i="1"/>
  <c r="Y1960" i="1"/>
  <c r="AB1960" i="1"/>
  <c r="AA1962" i="1"/>
  <c r="Y1962" i="1"/>
  <c r="AB1962" i="1"/>
  <c r="AA1964" i="1"/>
  <c r="Y1964" i="1"/>
  <c r="AB1964" i="1"/>
  <c r="AA1966" i="1"/>
  <c r="Y1966" i="1"/>
  <c r="AB1966" i="1"/>
  <c r="AA1968" i="1"/>
  <c r="Y1968" i="1"/>
  <c r="AB1968" i="1"/>
  <c r="AA1970" i="1"/>
  <c r="Y1970" i="1"/>
  <c r="AB1970" i="1"/>
  <c r="AA1972" i="1"/>
  <c r="Y1972" i="1"/>
  <c r="AB1972" i="1"/>
  <c r="AA1974" i="1"/>
  <c r="Y1974" i="1"/>
  <c r="AB1974" i="1"/>
  <c r="AA1976" i="1"/>
  <c r="Y1976" i="1"/>
  <c r="AB1976" i="1"/>
  <c r="AA1978" i="1"/>
  <c r="Y1978" i="1"/>
  <c r="AB1978" i="1"/>
  <c r="AA1980" i="1"/>
  <c r="Y1980" i="1"/>
  <c r="AB1980" i="1"/>
  <c r="AA1982" i="1"/>
  <c r="Y1982" i="1"/>
  <c r="AB1982" i="1"/>
  <c r="AA1984" i="1"/>
  <c r="Y1984" i="1"/>
  <c r="AB1984" i="1"/>
  <c r="AA1986" i="1"/>
  <c r="Y1986" i="1"/>
  <c r="AB1986" i="1"/>
  <c r="AA1988" i="1"/>
  <c r="Y1988" i="1"/>
  <c r="AB1988" i="1"/>
  <c r="AA1990" i="1"/>
  <c r="Y1990" i="1"/>
  <c r="AB1990" i="1"/>
  <c r="AA1992" i="1"/>
  <c r="Y1992" i="1"/>
  <c r="AB1992" i="1"/>
  <c r="AA1994" i="1"/>
  <c r="Y1994" i="1"/>
  <c r="AB1994" i="1"/>
  <c r="AA1996" i="1"/>
  <c r="Y1996" i="1"/>
  <c r="AB1996" i="1"/>
  <c r="AA1998" i="1"/>
  <c r="Y1998" i="1"/>
  <c r="AB1998" i="1"/>
  <c r="AA2000" i="1"/>
  <c r="Y2000" i="1"/>
  <c r="AB2000" i="1"/>
  <c r="AA2002" i="1"/>
  <c r="Y2002" i="1"/>
  <c r="AB2002" i="1"/>
  <c r="AA2004" i="1"/>
  <c r="Y2004" i="1"/>
  <c r="AB2004" i="1"/>
  <c r="AA2006" i="1"/>
  <c r="Y2006" i="1"/>
  <c r="AB2006" i="1"/>
  <c r="AA2008" i="1"/>
  <c r="Y2008" i="1"/>
  <c r="AB2008" i="1"/>
  <c r="AA2010" i="1"/>
  <c r="Y2010" i="1"/>
  <c r="AB2010" i="1"/>
  <c r="AA2012" i="1"/>
  <c r="Y2012" i="1"/>
  <c r="AB2012" i="1"/>
  <c r="AA2014" i="1"/>
  <c r="Y2014" i="1"/>
  <c r="AB2014" i="1"/>
  <c r="AA2016" i="1"/>
  <c r="Y2016" i="1"/>
  <c r="AB2016" i="1"/>
  <c r="AA2018" i="1"/>
  <c r="Y2018" i="1"/>
  <c r="AB2018" i="1"/>
  <c r="AA2020" i="1"/>
  <c r="Y2020" i="1"/>
  <c r="AB2020" i="1"/>
  <c r="AA2022" i="1"/>
  <c r="Y2022" i="1"/>
  <c r="AB2022" i="1"/>
  <c r="AA2024" i="1"/>
  <c r="Y2024" i="1"/>
  <c r="AB2024" i="1"/>
  <c r="AA2026" i="1"/>
  <c r="Y2026" i="1"/>
  <c r="AB2026" i="1"/>
  <c r="AA2028" i="1"/>
  <c r="Y2028" i="1"/>
  <c r="AB2028" i="1"/>
  <c r="AA2030" i="1"/>
  <c r="Y2030" i="1"/>
  <c r="AB2030" i="1"/>
  <c r="AA2032" i="1"/>
  <c r="Y2032" i="1"/>
  <c r="AB2032" i="1"/>
  <c r="AA2034" i="1"/>
  <c r="Y2034" i="1"/>
  <c r="AB2034" i="1"/>
  <c r="AA2036" i="1"/>
  <c r="Y2036" i="1"/>
  <c r="AB2036" i="1"/>
  <c r="AA2038" i="1"/>
  <c r="Y2038" i="1"/>
  <c r="AB2038" i="1"/>
  <c r="AA2040" i="1"/>
  <c r="Y2040" i="1"/>
  <c r="AB2040" i="1"/>
  <c r="AI1733" i="1"/>
  <c r="AI1735" i="1"/>
  <c r="AI1737" i="1"/>
  <c r="AI1739" i="1"/>
  <c r="AI1741" i="1"/>
  <c r="AI1743" i="1"/>
  <c r="AI1745" i="1"/>
  <c r="AI1747" i="1"/>
  <c r="AI1749" i="1"/>
  <c r="AI1751" i="1"/>
  <c r="AI1753" i="1"/>
  <c r="AI1755" i="1"/>
  <c r="AI1757" i="1"/>
  <c r="AI1759" i="1"/>
  <c r="AI1761" i="1"/>
  <c r="AI1763" i="1"/>
  <c r="AI1765" i="1"/>
  <c r="AI1767" i="1"/>
  <c r="AI1769" i="1"/>
  <c r="AI1771" i="1"/>
  <c r="AI1773" i="1"/>
  <c r="AI1775" i="1"/>
  <c r="AI1777" i="1"/>
  <c r="AI1779" i="1"/>
  <c r="AI1781" i="1"/>
  <c r="AI1783" i="1"/>
  <c r="AI1785" i="1"/>
  <c r="AI1787" i="1"/>
  <c r="AI1789" i="1"/>
  <c r="AI1791" i="1"/>
  <c r="AI1793" i="1"/>
  <c r="AI1795" i="1"/>
  <c r="AI1797" i="1"/>
  <c r="AI1799" i="1"/>
  <c r="AI1801" i="1"/>
  <c r="AI1803" i="1"/>
  <c r="AI1805" i="1"/>
  <c r="AI1807" i="1"/>
  <c r="AI1809" i="1"/>
  <c r="AI1811" i="1"/>
  <c r="AI1813" i="1"/>
  <c r="AI1815" i="1"/>
  <c r="AI1817" i="1"/>
  <c r="AI1819" i="1"/>
  <c r="AI1821" i="1"/>
  <c r="AI1823" i="1"/>
  <c r="AI1825" i="1"/>
  <c r="AI1827" i="1"/>
  <c r="AI1829" i="1"/>
  <c r="AI1831" i="1"/>
  <c r="AI1833" i="1"/>
  <c r="AI1835" i="1"/>
  <c r="AI1837" i="1"/>
  <c r="AI1839" i="1"/>
  <c r="AI1841" i="1"/>
  <c r="AI1843" i="1"/>
  <c r="AI1845" i="1"/>
  <c r="AI1847" i="1"/>
  <c r="AI1849" i="1"/>
  <c r="AI1851" i="1"/>
  <c r="AI1853" i="1"/>
  <c r="AI1855" i="1"/>
  <c r="AI1857" i="1"/>
  <c r="AI1859" i="1"/>
  <c r="AI1861" i="1"/>
  <c r="AI1863" i="1"/>
  <c r="AI1865" i="1"/>
  <c r="AI1867" i="1"/>
  <c r="AI1869" i="1"/>
  <c r="AI1871" i="1"/>
  <c r="AI1873" i="1"/>
  <c r="AI1875" i="1"/>
  <c r="AI1877" i="1"/>
  <c r="AI1879" i="1"/>
  <c r="AI1881" i="1"/>
  <c r="AI1883" i="1"/>
  <c r="AI1885" i="1"/>
  <c r="AI1887" i="1"/>
  <c r="AI1889" i="1"/>
  <c r="AI1891" i="1"/>
  <c r="AI1893" i="1"/>
  <c r="AI1895" i="1"/>
  <c r="AI1897" i="1"/>
  <c r="AI1899" i="1"/>
  <c r="AI1901" i="1"/>
  <c r="AI1903" i="1"/>
  <c r="AI1905" i="1"/>
  <c r="AI1907" i="1"/>
  <c r="AI1909" i="1"/>
  <c r="AI1911" i="1"/>
  <c r="AI1913" i="1"/>
  <c r="AI1915" i="1"/>
  <c r="AI1917" i="1"/>
  <c r="AI1919" i="1"/>
  <c r="AI1921" i="1"/>
  <c r="AI1923" i="1"/>
  <c r="AI1925" i="1"/>
  <c r="AI1927" i="1"/>
  <c r="AI1929" i="1"/>
  <c r="AI1931" i="1"/>
  <c r="AI1933" i="1"/>
  <c r="AI1935" i="1"/>
  <c r="AI1937" i="1"/>
  <c r="AI1939" i="1"/>
  <c r="AI1941" i="1"/>
  <c r="AI1943" i="1"/>
  <c r="AI1945" i="1"/>
  <c r="AI1947" i="1"/>
  <c r="AI1949" i="1"/>
  <c r="AI1951" i="1"/>
  <c r="AI1953" i="1"/>
  <c r="AI1955" i="1"/>
  <c r="AI1957" i="1"/>
  <c r="AI1959" i="1"/>
  <c r="AI1961" i="1"/>
  <c r="AI1963" i="1"/>
  <c r="AI1965" i="1"/>
  <c r="AI1967" i="1"/>
  <c r="AI1969" i="1"/>
  <c r="AI1971" i="1"/>
  <c r="AI1973" i="1"/>
  <c r="AI1975" i="1"/>
  <c r="AI1977" i="1"/>
  <c r="AI1979" i="1"/>
  <c r="AI1981" i="1"/>
  <c r="AI1983" i="1"/>
  <c r="AI1985" i="1"/>
  <c r="AI1987" i="1"/>
  <c r="AI1989" i="1"/>
  <c r="AI1991" i="1"/>
  <c r="AI1993" i="1"/>
  <c r="AI1995" i="1"/>
  <c r="AI1997" i="1"/>
  <c r="AI1999" i="1"/>
  <c r="AI2001" i="1"/>
  <c r="AI2003" i="1"/>
  <c r="AI2005" i="1"/>
  <c r="AI2007" i="1"/>
  <c r="AI2009" i="1"/>
  <c r="AI2011" i="1"/>
  <c r="AI2013" i="1"/>
  <c r="AI2015" i="1"/>
  <c r="AI2017" i="1"/>
  <c r="AI2019" i="1"/>
  <c r="AI2021" i="1"/>
  <c r="AI2023" i="1"/>
  <c r="AI2025" i="1"/>
  <c r="AI2027" i="1"/>
  <c r="AI2029" i="1"/>
  <c r="AI2031" i="1"/>
  <c r="AI2033" i="1"/>
  <c r="AI2035" i="1"/>
  <c r="AI2037" i="1"/>
  <c r="AI2039" i="1"/>
  <c r="AI2041" i="1"/>
  <c r="AC2976" i="1"/>
  <c r="AG2976" i="1" s="1"/>
  <c r="AH2976" i="1" s="1"/>
  <c r="AF2976" i="1"/>
  <c r="AU2976" i="1" s="1"/>
  <c r="AC2978" i="1"/>
  <c r="AG2978" i="1" s="1"/>
  <c r="AH2978" i="1" s="1"/>
  <c r="AF2978" i="1"/>
  <c r="AU2978" i="1" s="1"/>
  <c r="AC2980" i="1"/>
  <c r="AG2980" i="1" s="1"/>
  <c r="AH2980" i="1" s="1"/>
  <c r="AF2980" i="1"/>
  <c r="AU2980" i="1" s="1"/>
  <c r="AC2982" i="1"/>
  <c r="AG2982" i="1" s="1"/>
  <c r="AH2982" i="1" s="1"/>
  <c r="AF2982" i="1"/>
  <c r="AU2982" i="1" s="1"/>
  <c r="AC2984" i="1"/>
  <c r="AG2984" i="1" s="1"/>
  <c r="AH2984" i="1" s="1"/>
  <c r="AF2984" i="1"/>
  <c r="AU2984" i="1" s="1"/>
  <c r="AC2986" i="1"/>
  <c r="AG2986" i="1" s="1"/>
  <c r="AH2986" i="1" s="1"/>
  <c r="AF2986" i="1"/>
  <c r="AU2986" i="1" s="1"/>
  <c r="AC2988" i="1"/>
  <c r="AG2988" i="1" s="1"/>
  <c r="AH2988" i="1" s="1"/>
  <c r="AF2988" i="1"/>
  <c r="AU2988" i="1" s="1"/>
  <c r="AC2990" i="1"/>
  <c r="AG2990" i="1" s="1"/>
  <c r="AH2990" i="1" s="1"/>
  <c r="AF2990" i="1"/>
  <c r="AU2990" i="1" s="1"/>
  <c r="AC2992" i="1"/>
  <c r="AG2992" i="1" s="1"/>
  <c r="AH2992" i="1" s="1"/>
  <c r="AF2992" i="1"/>
  <c r="AU2992" i="1" s="1"/>
  <c r="AC2994" i="1"/>
  <c r="AG2994" i="1" s="1"/>
  <c r="AH2994" i="1" s="1"/>
  <c r="AF2994" i="1"/>
  <c r="AU2994" i="1" s="1"/>
  <c r="AC2996" i="1"/>
  <c r="AG2996" i="1" s="1"/>
  <c r="AH2996" i="1" s="1"/>
  <c r="AF2996" i="1"/>
  <c r="AU2996" i="1" s="1"/>
  <c r="AC2998" i="1"/>
  <c r="AG2998" i="1" s="1"/>
  <c r="AH2998" i="1" s="1"/>
  <c r="AF2998" i="1"/>
  <c r="AU2998" i="1" s="1"/>
  <c r="AC3000" i="1"/>
  <c r="AG3000" i="1" s="1"/>
  <c r="AH3000" i="1" s="1"/>
  <c r="AF3000" i="1"/>
  <c r="AU3000" i="1" s="1"/>
  <c r="AC3002" i="1"/>
  <c r="AG3002" i="1" s="1"/>
  <c r="AH3002" i="1" s="1"/>
  <c r="AF3002" i="1"/>
  <c r="AU3002" i="1" s="1"/>
  <c r="AC3004" i="1"/>
  <c r="AG3004" i="1" s="1"/>
  <c r="AH3004" i="1" s="1"/>
  <c r="AF3004" i="1"/>
  <c r="AU3004" i="1" s="1"/>
  <c r="AC3006" i="1"/>
  <c r="AG3006" i="1" s="1"/>
  <c r="AH3006" i="1" s="1"/>
  <c r="AF3006" i="1"/>
  <c r="AU3006" i="1" s="1"/>
  <c r="AC3008" i="1"/>
  <c r="AG3008" i="1" s="1"/>
  <c r="AH3008" i="1" s="1"/>
  <c r="AF3008" i="1"/>
  <c r="AU3008" i="1" s="1"/>
  <c r="AC3010" i="1"/>
  <c r="AG3010" i="1" s="1"/>
  <c r="AH3010" i="1" s="1"/>
  <c r="AF3010" i="1"/>
  <c r="AU3010" i="1" s="1"/>
  <c r="AC3012" i="1"/>
  <c r="AG3012" i="1" s="1"/>
  <c r="AH3012" i="1" s="1"/>
  <c r="AF3012" i="1"/>
  <c r="AU3012" i="1" s="1"/>
  <c r="AC3014" i="1"/>
  <c r="AG3014" i="1" s="1"/>
  <c r="AH3014" i="1" s="1"/>
  <c r="AF3014" i="1"/>
  <c r="AU3014" i="1" s="1"/>
  <c r="AC3016" i="1"/>
  <c r="AG3016" i="1" s="1"/>
  <c r="AH3016" i="1" s="1"/>
  <c r="AF3016" i="1"/>
  <c r="AU3016" i="1" s="1"/>
  <c r="AC3018" i="1"/>
  <c r="AG3018" i="1" s="1"/>
  <c r="AH3018" i="1" s="1"/>
  <c r="AF3018" i="1"/>
  <c r="AU3018" i="1" s="1"/>
  <c r="AC3020" i="1"/>
  <c r="AG3020" i="1" s="1"/>
  <c r="AH3020" i="1" s="1"/>
  <c r="AF3020" i="1"/>
  <c r="AU3020" i="1" s="1"/>
  <c r="AC3022" i="1"/>
  <c r="AG3022" i="1" s="1"/>
  <c r="AH3022" i="1" s="1"/>
  <c r="AF3022" i="1"/>
  <c r="AU3022" i="1" s="1"/>
  <c r="AC3024" i="1"/>
  <c r="AG3024" i="1" s="1"/>
  <c r="AH3024" i="1" s="1"/>
  <c r="AF3024" i="1"/>
  <c r="AU3024" i="1" s="1"/>
  <c r="AC3026" i="1"/>
  <c r="AG3026" i="1" s="1"/>
  <c r="AH3026" i="1" s="1"/>
  <c r="AF3026" i="1"/>
  <c r="AU3026" i="1" s="1"/>
  <c r="AC3028" i="1"/>
  <c r="AG3028" i="1" s="1"/>
  <c r="AH3028" i="1" s="1"/>
  <c r="AF3028" i="1"/>
  <c r="AU3028" i="1" s="1"/>
  <c r="AC3030" i="1"/>
  <c r="AG3030" i="1" s="1"/>
  <c r="AH3030" i="1" s="1"/>
  <c r="AF3030" i="1"/>
  <c r="AU3030" i="1" s="1"/>
  <c r="AC3032" i="1"/>
  <c r="AG3032" i="1" s="1"/>
  <c r="AH3032" i="1" s="1"/>
  <c r="AF3032" i="1"/>
  <c r="AU3032" i="1" s="1"/>
  <c r="AC3034" i="1"/>
  <c r="AG3034" i="1" s="1"/>
  <c r="AH3034" i="1" s="1"/>
  <c r="AF3034" i="1"/>
  <c r="AU3034" i="1" s="1"/>
  <c r="AC3036" i="1"/>
  <c r="AG3036" i="1" s="1"/>
  <c r="AH3036" i="1" s="1"/>
  <c r="AF3036" i="1"/>
  <c r="AU3036" i="1" s="1"/>
  <c r="AC3038" i="1"/>
  <c r="AG3038" i="1" s="1"/>
  <c r="AH3038" i="1" s="1"/>
  <c r="AF3038" i="1"/>
  <c r="AU3038" i="1" s="1"/>
  <c r="AC3040" i="1"/>
  <c r="AG3040" i="1" s="1"/>
  <c r="AH3040" i="1" s="1"/>
  <c r="AF3040" i="1"/>
  <c r="AU3040" i="1" s="1"/>
  <c r="AC3042" i="1"/>
  <c r="AG3042" i="1" s="1"/>
  <c r="AH3042" i="1" s="1"/>
  <c r="AF3042" i="1"/>
  <c r="AU3042" i="1" s="1"/>
  <c r="AC3044" i="1"/>
  <c r="AG3044" i="1" s="1"/>
  <c r="AH3044" i="1" s="1"/>
  <c r="AF3044" i="1"/>
  <c r="AU3044" i="1" s="1"/>
  <c r="AC3046" i="1"/>
  <c r="AG3046" i="1" s="1"/>
  <c r="AH3046" i="1" s="1"/>
  <c r="AF3046" i="1"/>
  <c r="AU3046" i="1" s="1"/>
  <c r="AC3048" i="1"/>
  <c r="AG3048" i="1" s="1"/>
  <c r="AH3048" i="1" s="1"/>
  <c r="AF3048" i="1"/>
  <c r="AU3048" i="1" s="1"/>
  <c r="AC3050" i="1"/>
  <c r="AG3050" i="1" s="1"/>
  <c r="AH3050" i="1" s="1"/>
  <c r="AF3050" i="1"/>
  <c r="AU3050" i="1" s="1"/>
  <c r="AC3052" i="1"/>
  <c r="AG3052" i="1" s="1"/>
  <c r="AH3052" i="1" s="1"/>
  <c r="AF3052" i="1"/>
  <c r="AU3052" i="1" s="1"/>
  <c r="AC3054" i="1"/>
  <c r="AG3054" i="1" s="1"/>
  <c r="AH3054" i="1" s="1"/>
  <c r="AF3054" i="1"/>
  <c r="AU3054" i="1" s="1"/>
  <c r="AC3056" i="1"/>
  <c r="AG3056" i="1" s="1"/>
  <c r="AH3056" i="1" s="1"/>
  <c r="AF3056" i="1"/>
  <c r="AU3056" i="1" s="1"/>
  <c r="AC3058" i="1"/>
  <c r="AG3058" i="1" s="1"/>
  <c r="AH3058" i="1" s="1"/>
  <c r="AF3058" i="1"/>
  <c r="AU3058" i="1" s="1"/>
  <c r="AC3060" i="1"/>
  <c r="AG3060" i="1" s="1"/>
  <c r="AH3060" i="1" s="1"/>
  <c r="AF3060" i="1"/>
  <c r="AU3060" i="1" s="1"/>
  <c r="AC3062" i="1"/>
  <c r="AG3062" i="1" s="1"/>
  <c r="AH3062" i="1" s="1"/>
  <c r="AF3062" i="1"/>
  <c r="AU3062" i="1" s="1"/>
  <c r="AC3064" i="1"/>
  <c r="AG3064" i="1" s="1"/>
  <c r="AH3064" i="1" s="1"/>
  <c r="AF3064" i="1"/>
  <c r="AU3064" i="1" s="1"/>
  <c r="AC3066" i="1"/>
  <c r="AG3066" i="1" s="1"/>
  <c r="AH3066" i="1" s="1"/>
  <c r="AF3066" i="1"/>
  <c r="AU3066" i="1" s="1"/>
  <c r="AC3068" i="1"/>
  <c r="AG3068" i="1" s="1"/>
  <c r="AH3068" i="1" s="1"/>
  <c r="AF3068" i="1"/>
  <c r="AU3068" i="1" s="1"/>
  <c r="AC3070" i="1"/>
  <c r="AG3070" i="1" s="1"/>
  <c r="AH3070" i="1" s="1"/>
  <c r="AF3070" i="1"/>
  <c r="AU3070" i="1" s="1"/>
  <c r="AC3072" i="1"/>
  <c r="AG3072" i="1" s="1"/>
  <c r="AH3072" i="1" s="1"/>
  <c r="AF3072" i="1"/>
  <c r="AU3072" i="1" s="1"/>
  <c r="AC3074" i="1"/>
  <c r="AG3074" i="1" s="1"/>
  <c r="AH3074" i="1" s="1"/>
  <c r="AF3074" i="1"/>
  <c r="AU3074" i="1" s="1"/>
  <c r="AC3076" i="1"/>
  <c r="AG3076" i="1" s="1"/>
  <c r="AH3076" i="1" s="1"/>
  <c r="AF3076" i="1"/>
  <c r="AU3076" i="1" s="1"/>
  <c r="AC3078" i="1"/>
  <c r="AG3078" i="1" s="1"/>
  <c r="AH3078" i="1" s="1"/>
  <c r="AF3078" i="1"/>
  <c r="AU3078" i="1" s="1"/>
  <c r="AC3080" i="1"/>
  <c r="AG3080" i="1" s="1"/>
  <c r="AH3080" i="1" s="1"/>
  <c r="AF3080" i="1"/>
  <c r="AU3080" i="1" s="1"/>
  <c r="AC3082" i="1"/>
  <c r="AG3082" i="1" s="1"/>
  <c r="AH3082" i="1" s="1"/>
  <c r="AF3082" i="1"/>
  <c r="AU3082" i="1" s="1"/>
  <c r="AC3084" i="1"/>
  <c r="AG3084" i="1" s="1"/>
  <c r="AH3084" i="1" s="1"/>
  <c r="AF3084" i="1"/>
  <c r="AU3084" i="1" s="1"/>
  <c r="AC3086" i="1"/>
  <c r="AG3086" i="1" s="1"/>
  <c r="AH3086" i="1" s="1"/>
  <c r="AF3086" i="1"/>
  <c r="AU3086" i="1" s="1"/>
  <c r="AC3088" i="1"/>
  <c r="AG3088" i="1" s="1"/>
  <c r="AH3088" i="1" s="1"/>
  <c r="AF3088" i="1"/>
  <c r="AU3088" i="1" s="1"/>
  <c r="AC3090" i="1"/>
  <c r="AG3090" i="1" s="1"/>
  <c r="AH3090" i="1" s="1"/>
  <c r="AF3090" i="1"/>
  <c r="AU3090" i="1" s="1"/>
  <c r="AC3092" i="1"/>
  <c r="AG3092" i="1" s="1"/>
  <c r="AH3092" i="1" s="1"/>
  <c r="AF3092" i="1"/>
  <c r="AU3092" i="1" s="1"/>
  <c r="AC3094" i="1"/>
  <c r="AG3094" i="1" s="1"/>
  <c r="AH3094" i="1" s="1"/>
  <c r="AF3094" i="1"/>
  <c r="AU3094" i="1" s="1"/>
  <c r="AC3096" i="1"/>
  <c r="AG3096" i="1" s="1"/>
  <c r="AH3096" i="1" s="1"/>
  <c r="AF3096" i="1"/>
  <c r="AU3096" i="1" s="1"/>
  <c r="AC3098" i="1"/>
  <c r="AG3098" i="1" s="1"/>
  <c r="AH3098" i="1" s="1"/>
  <c r="AF3098" i="1"/>
  <c r="AU3098" i="1" s="1"/>
  <c r="AC3100" i="1"/>
  <c r="AG3100" i="1" s="1"/>
  <c r="AH3100" i="1" s="1"/>
  <c r="AF3100" i="1"/>
  <c r="AU3100" i="1" s="1"/>
  <c r="AC3102" i="1"/>
  <c r="AG3102" i="1" s="1"/>
  <c r="AH3102" i="1" s="1"/>
  <c r="AF3102" i="1"/>
  <c r="AU3102" i="1" s="1"/>
  <c r="AC3104" i="1"/>
  <c r="AG3104" i="1" s="1"/>
  <c r="AH3104" i="1" s="1"/>
  <c r="AF3104" i="1"/>
  <c r="AU3104" i="1" s="1"/>
  <c r="AC3106" i="1"/>
  <c r="AG3106" i="1" s="1"/>
  <c r="AH3106" i="1" s="1"/>
  <c r="AF3106" i="1"/>
  <c r="AU3106" i="1" s="1"/>
  <c r="AC3108" i="1"/>
  <c r="AG3108" i="1" s="1"/>
  <c r="AH3108" i="1" s="1"/>
  <c r="AF3108" i="1"/>
  <c r="AU3108" i="1" s="1"/>
  <c r="AC3110" i="1"/>
  <c r="AG3110" i="1" s="1"/>
  <c r="AH3110" i="1" s="1"/>
  <c r="AF3110" i="1"/>
  <c r="AU3110" i="1" s="1"/>
  <c r="AC3112" i="1"/>
  <c r="AG3112" i="1" s="1"/>
  <c r="AH3112" i="1" s="1"/>
  <c r="AF3112" i="1"/>
  <c r="AU3112" i="1" s="1"/>
  <c r="AC3114" i="1"/>
  <c r="AG3114" i="1" s="1"/>
  <c r="AH3114" i="1" s="1"/>
  <c r="AF3114" i="1"/>
  <c r="AU3114" i="1" s="1"/>
  <c r="AC3116" i="1"/>
  <c r="AG3116" i="1" s="1"/>
  <c r="AH3116" i="1" s="1"/>
  <c r="AF3116" i="1"/>
  <c r="AU3116" i="1" s="1"/>
  <c r="AC3118" i="1"/>
  <c r="AG3118" i="1" s="1"/>
  <c r="AH3118" i="1" s="1"/>
  <c r="AF3118" i="1"/>
  <c r="AU3118" i="1" s="1"/>
  <c r="AC3120" i="1"/>
  <c r="AG3120" i="1" s="1"/>
  <c r="AH3120" i="1" s="1"/>
  <c r="AF3120" i="1"/>
  <c r="AU3120" i="1" s="1"/>
  <c r="AC3122" i="1"/>
  <c r="AG3122" i="1" s="1"/>
  <c r="AH3122" i="1" s="1"/>
  <c r="AF3122" i="1"/>
  <c r="AU3122" i="1" s="1"/>
  <c r="AC3124" i="1"/>
  <c r="AG3124" i="1" s="1"/>
  <c r="AH3124" i="1" s="1"/>
  <c r="AF3124" i="1"/>
  <c r="AU3124" i="1" s="1"/>
  <c r="AC3126" i="1"/>
  <c r="AG3126" i="1" s="1"/>
  <c r="AH3126" i="1" s="1"/>
  <c r="AF3126" i="1"/>
  <c r="AU3126" i="1" s="1"/>
  <c r="AC3128" i="1"/>
  <c r="AG3128" i="1" s="1"/>
  <c r="AH3128" i="1" s="1"/>
  <c r="AF3128" i="1"/>
  <c r="AU3128" i="1" s="1"/>
  <c r="AC3130" i="1"/>
  <c r="AG3130" i="1" s="1"/>
  <c r="AH3130" i="1" s="1"/>
  <c r="AF3130" i="1"/>
  <c r="AU3130" i="1" s="1"/>
  <c r="AC3132" i="1"/>
  <c r="AG3132" i="1" s="1"/>
  <c r="AH3132" i="1" s="1"/>
  <c r="AF3132" i="1"/>
  <c r="AU3132" i="1" s="1"/>
  <c r="AC3134" i="1"/>
  <c r="AG3134" i="1" s="1"/>
  <c r="AH3134" i="1" s="1"/>
  <c r="AF3134" i="1"/>
  <c r="AU3134" i="1" s="1"/>
  <c r="AC3136" i="1"/>
  <c r="AG3136" i="1" s="1"/>
  <c r="AH3136" i="1" s="1"/>
  <c r="AF3136" i="1"/>
  <c r="AU3136" i="1" s="1"/>
  <c r="AC3138" i="1"/>
  <c r="AG3138" i="1" s="1"/>
  <c r="AH3138" i="1" s="1"/>
  <c r="AF3138" i="1"/>
  <c r="AU3138" i="1" s="1"/>
  <c r="AC3140" i="1"/>
  <c r="AG3140" i="1" s="1"/>
  <c r="AH3140" i="1" s="1"/>
  <c r="AF3140" i="1"/>
  <c r="AU3140" i="1" s="1"/>
  <c r="AC3142" i="1"/>
  <c r="AG3142" i="1" s="1"/>
  <c r="AH3142" i="1" s="1"/>
  <c r="AF3142" i="1"/>
  <c r="AU3142" i="1" s="1"/>
  <c r="AC3144" i="1"/>
  <c r="AG3144" i="1" s="1"/>
  <c r="AH3144" i="1" s="1"/>
  <c r="AF3144" i="1"/>
  <c r="AU3144" i="1" s="1"/>
  <c r="AC3146" i="1"/>
  <c r="AG3146" i="1" s="1"/>
  <c r="AH3146" i="1" s="1"/>
  <c r="AF3146" i="1"/>
  <c r="AU3146" i="1" s="1"/>
  <c r="AC3148" i="1"/>
  <c r="AG3148" i="1" s="1"/>
  <c r="AH3148" i="1" s="1"/>
  <c r="AF3148" i="1"/>
  <c r="AU3148" i="1" s="1"/>
  <c r="AC3150" i="1"/>
  <c r="AG3150" i="1" s="1"/>
  <c r="AH3150" i="1" s="1"/>
  <c r="AF3150" i="1"/>
  <c r="AU3150" i="1" s="1"/>
  <c r="AC3152" i="1"/>
  <c r="AG3152" i="1" s="1"/>
  <c r="AH3152" i="1" s="1"/>
  <c r="AF3152" i="1"/>
  <c r="AU3152" i="1" s="1"/>
  <c r="AC3154" i="1"/>
  <c r="AG3154" i="1" s="1"/>
  <c r="AH3154" i="1" s="1"/>
  <c r="AF3154" i="1"/>
  <c r="AU3154" i="1" s="1"/>
  <c r="AC3156" i="1"/>
  <c r="AG3156" i="1" s="1"/>
  <c r="AH3156" i="1" s="1"/>
  <c r="AF3156" i="1"/>
  <c r="AU3156" i="1" s="1"/>
  <c r="AC3158" i="1"/>
  <c r="AG3158" i="1" s="1"/>
  <c r="AH3158" i="1" s="1"/>
  <c r="AF3158" i="1"/>
  <c r="AU3158" i="1" s="1"/>
  <c r="AC3160" i="1"/>
  <c r="AG3160" i="1" s="1"/>
  <c r="AH3160" i="1" s="1"/>
  <c r="AF3160" i="1"/>
  <c r="AU3160" i="1" s="1"/>
  <c r="AC3162" i="1"/>
  <c r="AG3162" i="1" s="1"/>
  <c r="AH3162" i="1" s="1"/>
  <c r="AF3162" i="1"/>
  <c r="AU3162" i="1" s="1"/>
  <c r="AC3164" i="1"/>
  <c r="AG3164" i="1" s="1"/>
  <c r="AH3164" i="1" s="1"/>
  <c r="AF3164" i="1"/>
  <c r="AU3164" i="1" s="1"/>
  <c r="AC3166" i="1"/>
  <c r="AG3166" i="1" s="1"/>
  <c r="AH3166" i="1" s="1"/>
  <c r="AF3166" i="1"/>
  <c r="AU3166" i="1" s="1"/>
  <c r="AC3168" i="1"/>
  <c r="AG3168" i="1" s="1"/>
  <c r="AH3168" i="1" s="1"/>
  <c r="AF3168" i="1"/>
  <c r="AU3168" i="1" s="1"/>
  <c r="AC3170" i="1"/>
  <c r="AG3170" i="1" s="1"/>
  <c r="AH3170" i="1" s="1"/>
  <c r="AF3170" i="1"/>
  <c r="AU3170" i="1" s="1"/>
  <c r="AC3172" i="1"/>
  <c r="AG3172" i="1" s="1"/>
  <c r="AH3172" i="1" s="1"/>
  <c r="AF3172" i="1"/>
  <c r="AU3172" i="1" s="1"/>
  <c r="AC3174" i="1"/>
  <c r="AG3174" i="1" s="1"/>
  <c r="AH3174" i="1" s="1"/>
  <c r="AF3174" i="1"/>
  <c r="AU3174" i="1" s="1"/>
  <c r="AC3176" i="1"/>
  <c r="AG3176" i="1" s="1"/>
  <c r="AH3176" i="1" s="1"/>
  <c r="AF3176" i="1"/>
  <c r="AU3176" i="1" s="1"/>
  <c r="AC3178" i="1"/>
  <c r="AG3178" i="1" s="1"/>
  <c r="AH3178" i="1" s="1"/>
  <c r="AF3178" i="1"/>
  <c r="AU3178" i="1" s="1"/>
  <c r="AC3180" i="1"/>
  <c r="AG3180" i="1" s="1"/>
  <c r="AH3180" i="1" s="1"/>
  <c r="AF3180" i="1"/>
  <c r="AU3180" i="1" s="1"/>
  <c r="AC3182" i="1"/>
  <c r="AG3182" i="1" s="1"/>
  <c r="AH3182" i="1" s="1"/>
  <c r="AF3182" i="1"/>
  <c r="AU3182" i="1" s="1"/>
  <c r="AC3184" i="1"/>
  <c r="AG3184" i="1" s="1"/>
  <c r="AH3184" i="1" s="1"/>
  <c r="AF3184" i="1"/>
  <c r="AU3184" i="1" s="1"/>
  <c r="AC3186" i="1"/>
  <c r="AG3186" i="1" s="1"/>
  <c r="AH3186" i="1" s="1"/>
  <c r="AF3186" i="1"/>
  <c r="AU3186" i="1" s="1"/>
  <c r="AC3188" i="1"/>
  <c r="AG3188" i="1" s="1"/>
  <c r="AH3188" i="1" s="1"/>
  <c r="AF3188" i="1"/>
  <c r="AU3188" i="1" s="1"/>
  <c r="AC3190" i="1"/>
  <c r="AG3190" i="1" s="1"/>
  <c r="AH3190" i="1" s="1"/>
  <c r="AF3190" i="1"/>
  <c r="AU3190" i="1" s="1"/>
  <c r="AC3192" i="1"/>
  <c r="AG3192" i="1" s="1"/>
  <c r="AH3192" i="1" s="1"/>
  <c r="AF3192" i="1"/>
  <c r="AU3192" i="1" s="1"/>
  <c r="AC3194" i="1"/>
  <c r="AG3194" i="1" s="1"/>
  <c r="AH3194" i="1" s="1"/>
  <c r="AF3194" i="1"/>
  <c r="AU3194" i="1" s="1"/>
  <c r="AC3196" i="1"/>
  <c r="AG3196" i="1" s="1"/>
  <c r="AH3196" i="1" s="1"/>
  <c r="AF3196" i="1"/>
  <c r="AU3196" i="1" s="1"/>
  <c r="AC3198" i="1"/>
  <c r="AG3198" i="1" s="1"/>
  <c r="AH3198" i="1" s="1"/>
  <c r="AF3198" i="1"/>
  <c r="AU3198" i="1" s="1"/>
  <c r="AC3200" i="1"/>
  <c r="AG3200" i="1" s="1"/>
  <c r="AH3200" i="1" s="1"/>
  <c r="AF3200" i="1"/>
  <c r="AU3200" i="1" s="1"/>
  <c r="AC3202" i="1"/>
  <c r="AG3202" i="1" s="1"/>
  <c r="AH3202" i="1" s="1"/>
  <c r="AF3202" i="1"/>
  <c r="AU3202" i="1" s="1"/>
  <c r="AC3204" i="1"/>
  <c r="AG3204" i="1" s="1"/>
  <c r="AH3204" i="1" s="1"/>
  <c r="AF3204" i="1"/>
  <c r="AU3204" i="1" s="1"/>
  <c r="AC3206" i="1"/>
  <c r="AG3206" i="1" s="1"/>
  <c r="AH3206" i="1" s="1"/>
  <c r="AF3206" i="1"/>
  <c r="AU3206" i="1" s="1"/>
  <c r="AC3208" i="1"/>
  <c r="AG3208" i="1" s="1"/>
  <c r="AH3208" i="1" s="1"/>
  <c r="AF3208" i="1"/>
  <c r="AU3208" i="1" s="1"/>
  <c r="AC3210" i="1"/>
  <c r="AG3210" i="1" s="1"/>
  <c r="AH3210" i="1" s="1"/>
  <c r="AF3210" i="1"/>
  <c r="AU3210" i="1" s="1"/>
  <c r="AC3212" i="1"/>
  <c r="AG3212" i="1" s="1"/>
  <c r="AH3212" i="1" s="1"/>
  <c r="AF3212" i="1"/>
  <c r="AU3212" i="1" s="1"/>
  <c r="AC3214" i="1"/>
  <c r="AG3214" i="1" s="1"/>
  <c r="AH3214" i="1" s="1"/>
  <c r="AF3214" i="1"/>
  <c r="AU3214" i="1" s="1"/>
  <c r="AC3216" i="1"/>
  <c r="AG3216" i="1" s="1"/>
  <c r="AH3216" i="1" s="1"/>
  <c r="AF3216" i="1"/>
  <c r="AU3216" i="1" s="1"/>
  <c r="AC3218" i="1"/>
  <c r="AG3218" i="1" s="1"/>
  <c r="AH3218" i="1" s="1"/>
  <c r="AF3218" i="1"/>
  <c r="AU3218" i="1" s="1"/>
  <c r="AC3220" i="1"/>
  <c r="AG3220" i="1" s="1"/>
  <c r="AH3220" i="1" s="1"/>
  <c r="AF3220" i="1"/>
  <c r="AU3220" i="1" s="1"/>
  <c r="AC3222" i="1"/>
  <c r="AG3222" i="1" s="1"/>
  <c r="AH3222" i="1" s="1"/>
  <c r="AF3222" i="1"/>
  <c r="AU3222" i="1" s="1"/>
  <c r="AC3224" i="1"/>
  <c r="AG3224" i="1" s="1"/>
  <c r="AH3224" i="1" s="1"/>
  <c r="AF3224" i="1"/>
  <c r="AU3224" i="1" s="1"/>
  <c r="AC3226" i="1"/>
  <c r="AG3226" i="1" s="1"/>
  <c r="AH3226" i="1" s="1"/>
  <c r="AF3226" i="1"/>
  <c r="AU3226" i="1" s="1"/>
  <c r="AC3228" i="1"/>
  <c r="AG3228" i="1" s="1"/>
  <c r="AH3228" i="1" s="1"/>
  <c r="AF3228" i="1"/>
  <c r="AU3228" i="1" s="1"/>
  <c r="AC3230" i="1"/>
  <c r="AG3230" i="1" s="1"/>
  <c r="AH3230" i="1" s="1"/>
  <c r="AF3230" i="1"/>
  <c r="AU3230" i="1" s="1"/>
  <c r="AC3232" i="1"/>
  <c r="AG3232" i="1" s="1"/>
  <c r="AH3232" i="1" s="1"/>
  <c r="AF3232" i="1"/>
  <c r="AU3232" i="1" s="1"/>
  <c r="AC3234" i="1"/>
  <c r="AG3234" i="1" s="1"/>
  <c r="AH3234" i="1" s="1"/>
  <c r="AF3234" i="1"/>
  <c r="AU3234" i="1" s="1"/>
  <c r="AC3236" i="1"/>
  <c r="AG3236" i="1" s="1"/>
  <c r="AH3236" i="1" s="1"/>
  <c r="AF3236" i="1"/>
  <c r="AU3236" i="1" s="1"/>
  <c r="AC3238" i="1"/>
  <c r="AG3238" i="1" s="1"/>
  <c r="AH3238" i="1" s="1"/>
  <c r="AF3238" i="1"/>
  <c r="AU3238" i="1" s="1"/>
  <c r="AC3240" i="1"/>
  <c r="AG3240" i="1" s="1"/>
  <c r="AH3240" i="1" s="1"/>
  <c r="AF3240" i="1"/>
  <c r="AU3240" i="1" s="1"/>
  <c r="AC3242" i="1"/>
  <c r="AG3242" i="1" s="1"/>
  <c r="AH3242" i="1" s="1"/>
  <c r="AF3242" i="1"/>
  <c r="AU3242" i="1" s="1"/>
  <c r="AC3244" i="1"/>
  <c r="AG3244" i="1" s="1"/>
  <c r="AH3244" i="1" s="1"/>
  <c r="AF3244" i="1"/>
  <c r="AU3244" i="1" s="1"/>
  <c r="AC3246" i="1"/>
  <c r="AG3246" i="1" s="1"/>
  <c r="AH3246" i="1" s="1"/>
  <c r="AF3246" i="1"/>
  <c r="AU3246" i="1" s="1"/>
  <c r="AC3248" i="1"/>
  <c r="AG3248" i="1" s="1"/>
  <c r="AH3248" i="1" s="1"/>
  <c r="AF3248" i="1"/>
  <c r="AU3248" i="1" s="1"/>
  <c r="AC3250" i="1"/>
  <c r="AG3250" i="1" s="1"/>
  <c r="AH3250" i="1" s="1"/>
  <c r="AF3250" i="1"/>
  <c r="AU3250" i="1" s="1"/>
  <c r="AC3252" i="1"/>
  <c r="AG3252" i="1" s="1"/>
  <c r="AH3252" i="1" s="1"/>
  <c r="AF3252" i="1"/>
  <c r="AU3252" i="1" s="1"/>
  <c r="AC3254" i="1"/>
  <c r="AG3254" i="1" s="1"/>
  <c r="AH3254" i="1" s="1"/>
  <c r="AF3254" i="1"/>
  <c r="AU3254" i="1" s="1"/>
  <c r="AC3256" i="1"/>
  <c r="AG3256" i="1" s="1"/>
  <c r="AH3256" i="1" s="1"/>
  <c r="AF3256" i="1"/>
  <c r="AU3256" i="1" s="1"/>
  <c r="AC3258" i="1"/>
  <c r="AG3258" i="1" s="1"/>
  <c r="AH3258" i="1" s="1"/>
  <c r="AF3258" i="1"/>
  <c r="AU3258" i="1" s="1"/>
  <c r="AC3260" i="1"/>
  <c r="AG3260" i="1" s="1"/>
  <c r="AH3260" i="1" s="1"/>
  <c r="AF3260" i="1"/>
  <c r="AU3260" i="1" s="1"/>
  <c r="AC3262" i="1"/>
  <c r="AG3262" i="1" s="1"/>
  <c r="AH3262" i="1" s="1"/>
  <c r="AF3262" i="1"/>
  <c r="AU3262" i="1" s="1"/>
  <c r="AA1733" i="1"/>
  <c r="Y1733" i="1"/>
  <c r="AA1735" i="1"/>
  <c r="Y1735" i="1"/>
  <c r="AA1737" i="1"/>
  <c r="Y1737" i="1"/>
  <c r="AA1739" i="1"/>
  <c r="Y1739" i="1"/>
  <c r="AA1741" i="1"/>
  <c r="Y1741" i="1"/>
  <c r="AA1743" i="1"/>
  <c r="Y1743" i="1"/>
  <c r="AA1745" i="1"/>
  <c r="Y1745" i="1"/>
  <c r="AA1747" i="1"/>
  <c r="Y1747" i="1"/>
  <c r="AA1749" i="1"/>
  <c r="Y1749" i="1"/>
  <c r="AA1751" i="1"/>
  <c r="Y1751" i="1"/>
  <c r="AA1753" i="1"/>
  <c r="Y1753" i="1"/>
  <c r="AA1755" i="1"/>
  <c r="Y1755" i="1"/>
  <c r="AA1757" i="1"/>
  <c r="Y1757" i="1"/>
  <c r="AA1759" i="1"/>
  <c r="Y1759" i="1"/>
  <c r="AA1761" i="1"/>
  <c r="Y1761" i="1"/>
  <c r="AA1763" i="1"/>
  <c r="Y1763" i="1"/>
  <c r="AA1765" i="1"/>
  <c r="Y1765" i="1"/>
  <c r="AA1767" i="1"/>
  <c r="Y1767" i="1"/>
  <c r="AA1769" i="1"/>
  <c r="Y1769" i="1"/>
  <c r="AA1771" i="1"/>
  <c r="Y1771" i="1"/>
  <c r="AA1773" i="1"/>
  <c r="Y1773" i="1"/>
  <c r="AA1775" i="1"/>
  <c r="Y1775" i="1"/>
  <c r="AA1777" i="1"/>
  <c r="Y1777" i="1"/>
  <c r="AA1779" i="1"/>
  <c r="Y1779" i="1"/>
  <c r="AA1781" i="1"/>
  <c r="Y1781" i="1"/>
  <c r="AA1783" i="1"/>
  <c r="Y1783" i="1"/>
  <c r="AA1785" i="1"/>
  <c r="Y1785" i="1"/>
  <c r="AA1787" i="1"/>
  <c r="Y1787" i="1"/>
  <c r="AA1789" i="1"/>
  <c r="Y1789" i="1"/>
  <c r="AA1791" i="1"/>
  <c r="Y1791" i="1"/>
  <c r="AA1793" i="1"/>
  <c r="Y1793" i="1"/>
  <c r="AA1795" i="1"/>
  <c r="Y1795" i="1"/>
  <c r="AA1797" i="1"/>
  <c r="Y1797" i="1"/>
  <c r="AA1799" i="1"/>
  <c r="Y1799" i="1"/>
  <c r="AA1801" i="1"/>
  <c r="Y1801" i="1"/>
  <c r="AA1803" i="1"/>
  <c r="Y1803" i="1"/>
  <c r="AA1805" i="1"/>
  <c r="Y1805" i="1"/>
  <c r="AA1807" i="1"/>
  <c r="Y1807" i="1"/>
  <c r="AA1809" i="1"/>
  <c r="Y1809" i="1"/>
  <c r="AA1811" i="1"/>
  <c r="Y1811" i="1"/>
  <c r="AA1813" i="1"/>
  <c r="Y1813" i="1"/>
  <c r="AA1815" i="1"/>
  <c r="Y1815" i="1"/>
  <c r="AA1817" i="1"/>
  <c r="Y1817" i="1"/>
  <c r="AA1819" i="1"/>
  <c r="Y1819" i="1"/>
  <c r="AA1821" i="1"/>
  <c r="Y1821" i="1"/>
  <c r="AA1823" i="1"/>
  <c r="Y1823" i="1"/>
  <c r="AA1825" i="1"/>
  <c r="Y1825" i="1"/>
  <c r="AA1827" i="1"/>
  <c r="Y1827" i="1"/>
  <c r="AA1829" i="1"/>
  <c r="Y1829" i="1"/>
  <c r="AA1831" i="1"/>
  <c r="Y1831" i="1"/>
  <c r="AA1833" i="1"/>
  <c r="Y1833" i="1"/>
  <c r="AA1835" i="1"/>
  <c r="Y1835" i="1"/>
  <c r="AA1837" i="1"/>
  <c r="Y1837" i="1"/>
  <c r="AA1839" i="1"/>
  <c r="Y1839" i="1"/>
  <c r="AA1841" i="1"/>
  <c r="Y1841" i="1"/>
  <c r="AA1843" i="1"/>
  <c r="Y1843" i="1"/>
  <c r="AA1845" i="1"/>
  <c r="Y1845" i="1"/>
  <c r="AA1847" i="1"/>
  <c r="Y1847" i="1"/>
  <c r="AA1849" i="1"/>
  <c r="Y1849" i="1"/>
  <c r="AA1851" i="1"/>
  <c r="Y1851" i="1"/>
  <c r="AA1853" i="1"/>
  <c r="Y1853" i="1"/>
  <c r="AA1855" i="1"/>
  <c r="Y1855" i="1"/>
  <c r="AA1857" i="1"/>
  <c r="Y1857" i="1"/>
  <c r="AA1859" i="1"/>
  <c r="Y1859" i="1"/>
  <c r="AA1861" i="1"/>
  <c r="Y1861" i="1"/>
  <c r="AA1863" i="1"/>
  <c r="Y1863" i="1"/>
  <c r="AA1865" i="1"/>
  <c r="Y1865" i="1"/>
  <c r="AA1867" i="1"/>
  <c r="Y1867" i="1"/>
  <c r="AA1869" i="1"/>
  <c r="Y1869" i="1"/>
  <c r="AA1871" i="1"/>
  <c r="Y1871" i="1"/>
  <c r="AA1873" i="1"/>
  <c r="Y1873" i="1"/>
  <c r="AA1875" i="1"/>
  <c r="Y1875" i="1"/>
  <c r="AA1877" i="1"/>
  <c r="Y1877" i="1"/>
  <c r="AA1879" i="1"/>
  <c r="Y1879" i="1"/>
  <c r="AA1881" i="1"/>
  <c r="Y1881" i="1"/>
  <c r="AA1883" i="1"/>
  <c r="Y1883" i="1"/>
  <c r="AA1885" i="1"/>
  <c r="Y1885" i="1"/>
  <c r="AA1887" i="1"/>
  <c r="Y1887" i="1"/>
  <c r="AA1889" i="1"/>
  <c r="Y1889" i="1"/>
  <c r="AA1891" i="1"/>
  <c r="Y1891" i="1"/>
  <c r="AA1893" i="1"/>
  <c r="Y1893" i="1"/>
  <c r="AA1895" i="1"/>
  <c r="Y1895" i="1"/>
  <c r="AA1897" i="1"/>
  <c r="Y1897" i="1"/>
  <c r="AA1899" i="1"/>
  <c r="Y1899" i="1"/>
  <c r="AA1901" i="1"/>
  <c r="Y1901" i="1"/>
  <c r="AA1903" i="1"/>
  <c r="Y1903" i="1"/>
  <c r="AA1905" i="1"/>
  <c r="Y1905" i="1"/>
  <c r="AA1907" i="1"/>
  <c r="Y1907" i="1"/>
  <c r="AA1909" i="1"/>
  <c r="Y1909" i="1"/>
  <c r="AA1911" i="1"/>
  <c r="Y1911" i="1"/>
  <c r="AA1913" i="1"/>
  <c r="Y1913" i="1"/>
  <c r="AA1915" i="1"/>
  <c r="Y1915" i="1"/>
  <c r="AA1917" i="1"/>
  <c r="Y1917" i="1"/>
  <c r="AA1919" i="1"/>
  <c r="Y1919" i="1"/>
  <c r="AA1921" i="1"/>
  <c r="Y1921" i="1"/>
  <c r="AA1923" i="1"/>
  <c r="Y1923" i="1"/>
  <c r="AA1925" i="1"/>
  <c r="Y1925" i="1"/>
  <c r="AA1927" i="1"/>
  <c r="Y1927" i="1"/>
  <c r="AA1929" i="1"/>
  <c r="Y1929" i="1"/>
  <c r="AA1931" i="1"/>
  <c r="Y1931" i="1"/>
  <c r="AA1933" i="1"/>
  <c r="Y1933" i="1"/>
  <c r="AA1935" i="1"/>
  <c r="Y1935" i="1"/>
  <c r="AA1937" i="1"/>
  <c r="Y1937" i="1"/>
  <c r="AA1939" i="1"/>
  <c r="Y1939" i="1"/>
  <c r="AA1941" i="1"/>
  <c r="Y1941" i="1"/>
  <c r="AA1943" i="1"/>
  <c r="Y1943" i="1"/>
  <c r="AA1945" i="1"/>
  <c r="Y1945" i="1"/>
  <c r="AA1947" i="1"/>
  <c r="Y1947" i="1"/>
  <c r="AA1949" i="1"/>
  <c r="Y1949" i="1"/>
  <c r="AA1951" i="1"/>
  <c r="Y1951" i="1"/>
  <c r="AA1953" i="1"/>
  <c r="Y1953" i="1"/>
  <c r="AA1955" i="1"/>
  <c r="Y1955" i="1"/>
  <c r="AA1957" i="1"/>
  <c r="Y1957" i="1"/>
  <c r="AA1959" i="1"/>
  <c r="Y1959" i="1"/>
  <c r="AA1961" i="1"/>
  <c r="Y1961" i="1"/>
  <c r="AA1963" i="1"/>
  <c r="Y1963" i="1"/>
  <c r="AA1965" i="1"/>
  <c r="Y1965" i="1"/>
  <c r="AA1967" i="1"/>
  <c r="Y1967" i="1"/>
  <c r="AA1969" i="1"/>
  <c r="Y1969" i="1"/>
  <c r="AA1971" i="1"/>
  <c r="Y1971" i="1"/>
  <c r="AA1973" i="1"/>
  <c r="Y1973" i="1"/>
  <c r="AA1975" i="1"/>
  <c r="Y1975" i="1"/>
  <c r="AA1977" i="1"/>
  <c r="Y1977" i="1"/>
  <c r="AA1979" i="1"/>
  <c r="Y1979" i="1"/>
  <c r="AA1981" i="1"/>
  <c r="Y1981" i="1"/>
  <c r="AA1983" i="1"/>
  <c r="Y1983" i="1"/>
  <c r="AA1985" i="1"/>
  <c r="Y1985" i="1"/>
  <c r="AA1987" i="1"/>
  <c r="Y1987" i="1"/>
  <c r="AA1989" i="1"/>
  <c r="Y1989" i="1"/>
  <c r="AA1991" i="1"/>
  <c r="Y1991" i="1"/>
  <c r="AA1993" i="1"/>
  <c r="Y1993" i="1"/>
  <c r="AA1995" i="1"/>
  <c r="Y1995" i="1"/>
  <c r="AA1997" i="1"/>
  <c r="Y1997" i="1"/>
  <c r="AA1999" i="1"/>
  <c r="Y1999" i="1"/>
  <c r="AA2001" i="1"/>
  <c r="Y2001" i="1"/>
  <c r="AA2003" i="1"/>
  <c r="Y2003" i="1"/>
  <c r="AA2005" i="1"/>
  <c r="Y2005" i="1"/>
  <c r="AA2007" i="1"/>
  <c r="Y2007" i="1"/>
  <c r="AA2009" i="1"/>
  <c r="Y2009" i="1"/>
  <c r="AA2011" i="1"/>
  <c r="Y2011" i="1"/>
  <c r="AA2013" i="1"/>
  <c r="Y2013" i="1"/>
  <c r="AA2015" i="1"/>
  <c r="Y2015" i="1"/>
  <c r="AA2017" i="1"/>
  <c r="Y2017" i="1"/>
  <c r="AA2019" i="1"/>
  <c r="Y2019" i="1"/>
  <c r="AA2021" i="1"/>
  <c r="Y2021" i="1"/>
  <c r="AA2023" i="1"/>
  <c r="Y2023" i="1"/>
  <c r="AA2025" i="1"/>
  <c r="Y2025" i="1"/>
  <c r="AA2027" i="1"/>
  <c r="Y2027" i="1"/>
  <c r="AA2029" i="1"/>
  <c r="Y2029" i="1"/>
  <c r="AA2031" i="1"/>
  <c r="Y2031" i="1"/>
  <c r="AA2033" i="1"/>
  <c r="Y2033" i="1"/>
  <c r="AA2035" i="1"/>
  <c r="Y2035" i="1"/>
  <c r="AA2037" i="1"/>
  <c r="Y2037" i="1"/>
  <c r="AA2039" i="1"/>
  <c r="Y2039" i="1"/>
  <c r="AA2041" i="1"/>
  <c r="Y2041" i="1"/>
  <c r="AD2042" i="1"/>
  <c r="AE2042" i="1" s="1"/>
  <c r="AB2042" i="1"/>
  <c r="AA2042" i="1"/>
  <c r="Y2042" i="1"/>
  <c r="AB2043" i="1"/>
  <c r="AA2043" i="1"/>
  <c r="Y2043" i="1"/>
  <c r="AB2044" i="1"/>
  <c r="AA2044" i="1"/>
  <c r="Y2044" i="1"/>
  <c r="AB2045" i="1"/>
  <c r="AA2045" i="1"/>
  <c r="Y2045" i="1"/>
  <c r="AB2046" i="1"/>
  <c r="AA2046" i="1"/>
  <c r="Y2046" i="1"/>
  <c r="AB2047" i="1"/>
  <c r="AA2047" i="1"/>
  <c r="Y2047" i="1"/>
  <c r="AB2048" i="1"/>
  <c r="AA2048" i="1"/>
  <c r="Y2048" i="1"/>
  <c r="AB2049" i="1"/>
  <c r="AA2049" i="1"/>
  <c r="Y2049" i="1"/>
  <c r="AB2050" i="1"/>
  <c r="AA2050" i="1"/>
  <c r="Y2050" i="1"/>
  <c r="AB2051" i="1"/>
  <c r="AA2051" i="1"/>
  <c r="Y2051" i="1"/>
  <c r="AB2052" i="1"/>
  <c r="AA2052" i="1"/>
  <c r="Y2052" i="1"/>
  <c r="AB2053" i="1"/>
  <c r="AA2053" i="1"/>
  <c r="Y2053" i="1"/>
  <c r="AB2054" i="1"/>
  <c r="AA2054" i="1"/>
  <c r="Y2054" i="1"/>
  <c r="AB2055" i="1"/>
  <c r="AA2055" i="1"/>
  <c r="Y2055" i="1"/>
  <c r="AB2056" i="1"/>
  <c r="AA2056" i="1"/>
  <c r="Y2056" i="1"/>
  <c r="AB2057" i="1"/>
  <c r="AA2057" i="1"/>
  <c r="Y2057" i="1"/>
  <c r="AB2058" i="1"/>
  <c r="AA2058" i="1"/>
  <c r="Y2058" i="1"/>
  <c r="AB2059" i="1"/>
  <c r="AA2059" i="1"/>
  <c r="Y2059" i="1"/>
  <c r="AB2060" i="1"/>
  <c r="AA2060" i="1"/>
  <c r="Y2060" i="1"/>
  <c r="AB2061" i="1"/>
  <c r="AA2061" i="1"/>
  <c r="Y2061" i="1"/>
  <c r="AB2062" i="1"/>
  <c r="AA2062" i="1"/>
  <c r="Y2062" i="1"/>
  <c r="AB2063" i="1"/>
  <c r="AA2063" i="1"/>
  <c r="Y2063" i="1"/>
  <c r="AB2064" i="1"/>
  <c r="AA2064" i="1"/>
  <c r="Y2064" i="1"/>
  <c r="AB2065" i="1"/>
  <c r="AA2065" i="1"/>
  <c r="Y2065" i="1"/>
  <c r="AB2066" i="1"/>
  <c r="AA2066" i="1"/>
  <c r="Y2066" i="1"/>
  <c r="AB2067" i="1"/>
  <c r="AA2067" i="1"/>
  <c r="Y2067" i="1"/>
  <c r="AB2068" i="1"/>
  <c r="AA2068" i="1"/>
  <c r="Y2068" i="1"/>
  <c r="AB2069" i="1"/>
  <c r="AA2069" i="1"/>
  <c r="Y2069" i="1"/>
  <c r="AB2070" i="1"/>
  <c r="AA2070" i="1"/>
  <c r="Y2070" i="1"/>
  <c r="AB2071" i="1"/>
  <c r="AA2071" i="1"/>
  <c r="Y2071" i="1"/>
  <c r="AB2072" i="1"/>
  <c r="AA2072" i="1"/>
  <c r="Y2072" i="1"/>
  <c r="AB2073" i="1"/>
  <c r="AA2073" i="1"/>
  <c r="Y2073" i="1"/>
  <c r="AB2074" i="1"/>
  <c r="AA2074" i="1"/>
  <c r="Y2074" i="1"/>
  <c r="AB2075" i="1"/>
  <c r="AA2075" i="1"/>
  <c r="Y2075" i="1"/>
  <c r="AB2076" i="1"/>
  <c r="AA2076" i="1"/>
  <c r="Y2076" i="1"/>
  <c r="AB2077" i="1"/>
  <c r="AA2077" i="1"/>
  <c r="Y2077" i="1"/>
  <c r="AB2078" i="1"/>
  <c r="AA2078" i="1"/>
  <c r="Y2078" i="1"/>
  <c r="AB2079" i="1"/>
  <c r="AA2079" i="1"/>
  <c r="Y2079" i="1"/>
  <c r="AB2080" i="1"/>
  <c r="AA2080" i="1"/>
  <c r="Y2080" i="1"/>
  <c r="AB2081" i="1"/>
  <c r="AA2081" i="1"/>
  <c r="Y2081" i="1"/>
  <c r="AB2082" i="1"/>
  <c r="AA2082" i="1"/>
  <c r="Y2082" i="1"/>
  <c r="AB2083" i="1"/>
  <c r="AA2083" i="1"/>
  <c r="Y2083" i="1"/>
  <c r="AB2084" i="1"/>
  <c r="AA2084" i="1"/>
  <c r="Y2084" i="1"/>
  <c r="AB2085" i="1"/>
  <c r="AA2085" i="1"/>
  <c r="Y2085" i="1"/>
  <c r="AB2086" i="1"/>
  <c r="AA2086" i="1"/>
  <c r="Y2086" i="1"/>
  <c r="AB2087" i="1"/>
  <c r="AA2087" i="1"/>
  <c r="Y2087" i="1"/>
  <c r="AB2088" i="1"/>
  <c r="AA2088" i="1"/>
  <c r="Y2088" i="1"/>
  <c r="AB2089" i="1"/>
  <c r="AA2089" i="1"/>
  <c r="Y2089" i="1"/>
  <c r="AB2090" i="1"/>
  <c r="AA2090" i="1"/>
  <c r="Y2090" i="1"/>
  <c r="AB2091" i="1"/>
  <c r="AA2091" i="1"/>
  <c r="Y2091" i="1"/>
  <c r="AB2092" i="1"/>
  <c r="AA2092" i="1"/>
  <c r="Y2092" i="1"/>
  <c r="AB2093" i="1"/>
  <c r="AA2093" i="1"/>
  <c r="Y2093" i="1"/>
  <c r="AB2094" i="1"/>
  <c r="AA2094" i="1"/>
  <c r="Y2094" i="1"/>
  <c r="AB2095" i="1"/>
  <c r="AA2095" i="1"/>
  <c r="Y2095" i="1"/>
  <c r="AB2096" i="1"/>
  <c r="AA2096" i="1"/>
  <c r="Y2096" i="1"/>
  <c r="AB2097" i="1"/>
  <c r="AA2097" i="1"/>
  <c r="Y2097" i="1"/>
  <c r="AB2098" i="1"/>
  <c r="AA2098" i="1"/>
  <c r="Y2098" i="1"/>
  <c r="AB2099" i="1"/>
  <c r="AA2099" i="1"/>
  <c r="Y2099" i="1"/>
  <c r="AB2100" i="1"/>
  <c r="AA2100" i="1"/>
  <c r="Y2100" i="1"/>
  <c r="AB2101" i="1"/>
  <c r="AA2101" i="1"/>
  <c r="Y2101" i="1"/>
  <c r="AB2102" i="1"/>
  <c r="AA2102" i="1"/>
  <c r="Y2102" i="1"/>
  <c r="AB2103" i="1"/>
  <c r="AA2103" i="1"/>
  <c r="Y2103" i="1"/>
  <c r="AB2104" i="1"/>
  <c r="AA2104" i="1"/>
  <c r="Y2104" i="1"/>
  <c r="AB2105" i="1"/>
  <c r="AA2105" i="1"/>
  <c r="Y2105" i="1"/>
  <c r="AB2106" i="1"/>
  <c r="AA2106" i="1"/>
  <c r="Y2106" i="1"/>
  <c r="AB2107" i="1"/>
  <c r="AA2107" i="1"/>
  <c r="Y2107" i="1"/>
  <c r="AB2108" i="1"/>
  <c r="AA2108" i="1"/>
  <c r="Y2108" i="1"/>
  <c r="AB2109" i="1"/>
  <c r="AA2109" i="1"/>
  <c r="Y2109" i="1"/>
  <c r="AB2110" i="1"/>
  <c r="AA2110" i="1"/>
  <c r="Y2110" i="1"/>
  <c r="AB2111" i="1"/>
  <c r="AA2111" i="1"/>
  <c r="Y2111" i="1"/>
  <c r="AB2112" i="1"/>
  <c r="AA2112" i="1"/>
  <c r="Y2112" i="1"/>
  <c r="AB2113" i="1"/>
  <c r="AA2113" i="1"/>
  <c r="Y2113" i="1"/>
  <c r="AB2114" i="1"/>
  <c r="AA2114" i="1"/>
  <c r="Y2114" i="1"/>
  <c r="AB2115" i="1"/>
  <c r="AA2115" i="1"/>
  <c r="Y2115" i="1"/>
  <c r="AB2116" i="1"/>
  <c r="AA2116" i="1"/>
  <c r="Y2116" i="1"/>
  <c r="AB2117" i="1"/>
  <c r="AA2117" i="1"/>
  <c r="Y2117" i="1"/>
  <c r="AB2118" i="1"/>
  <c r="AA2118" i="1"/>
  <c r="Y2118" i="1"/>
  <c r="AB2119" i="1"/>
  <c r="AA2119" i="1"/>
  <c r="Y2119" i="1"/>
  <c r="AB2120" i="1"/>
  <c r="AA2120" i="1"/>
  <c r="Y2120" i="1"/>
  <c r="AB2121" i="1"/>
  <c r="AA2121" i="1"/>
  <c r="Y2121" i="1"/>
  <c r="AB2122" i="1"/>
  <c r="AA2122" i="1"/>
  <c r="Y2122" i="1"/>
  <c r="AB2123" i="1"/>
  <c r="AA2123" i="1"/>
  <c r="Y2123" i="1"/>
  <c r="AB2124" i="1"/>
  <c r="AA2124" i="1"/>
  <c r="Y2124" i="1"/>
  <c r="AB2125" i="1"/>
  <c r="AA2125" i="1"/>
  <c r="Y2125" i="1"/>
  <c r="AB2126" i="1"/>
  <c r="AA2126" i="1"/>
  <c r="Y2126" i="1"/>
  <c r="AB2127" i="1"/>
  <c r="AA2127" i="1"/>
  <c r="Y2127" i="1"/>
  <c r="AB2128" i="1"/>
  <c r="AA2128" i="1"/>
  <c r="Y2128" i="1"/>
  <c r="AB2129" i="1"/>
  <c r="AA2129" i="1"/>
  <c r="Y2129" i="1"/>
  <c r="AB2130" i="1"/>
  <c r="AA2130" i="1"/>
  <c r="Y2130" i="1"/>
  <c r="AB2131" i="1"/>
  <c r="AA2131" i="1"/>
  <c r="Y2131" i="1"/>
  <c r="AB2132" i="1"/>
  <c r="AA2132" i="1"/>
  <c r="Y2132" i="1"/>
  <c r="AB2133" i="1"/>
  <c r="AA2133" i="1"/>
  <c r="Y2133" i="1"/>
  <c r="AB2134" i="1"/>
  <c r="AA2134" i="1"/>
  <c r="Y2134" i="1"/>
  <c r="AB2135" i="1"/>
  <c r="AA2135" i="1"/>
  <c r="Y2135" i="1"/>
  <c r="AB2136" i="1"/>
  <c r="AA2136" i="1"/>
  <c r="Y2136" i="1"/>
  <c r="AB2137" i="1"/>
  <c r="AA2137" i="1"/>
  <c r="Y2137" i="1"/>
  <c r="AB2138" i="1"/>
  <c r="AA2138" i="1"/>
  <c r="Y2138" i="1"/>
  <c r="AB2139" i="1"/>
  <c r="AA2139" i="1"/>
  <c r="Y2139" i="1"/>
  <c r="AB2140" i="1"/>
  <c r="AA2140" i="1"/>
  <c r="Y2140" i="1"/>
  <c r="AB2141" i="1"/>
  <c r="AA2141" i="1"/>
  <c r="Y2141" i="1"/>
  <c r="AB2142" i="1"/>
  <c r="AA2142" i="1"/>
  <c r="Y2142" i="1"/>
  <c r="AB2143" i="1"/>
  <c r="AA2143" i="1"/>
  <c r="Y2143" i="1"/>
  <c r="AB2144" i="1"/>
  <c r="AA2144" i="1"/>
  <c r="Y2144" i="1"/>
  <c r="AB2145" i="1"/>
  <c r="AA2145" i="1"/>
  <c r="Y2145" i="1"/>
  <c r="AB2146" i="1"/>
  <c r="AA2146" i="1"/>
  <c r="Y2146" i="1"/>
  <c r="AB2147" i="1"/>
  <c r="AA2147" i="1"/>
  <c r="Y2147" i="1"/>
  <c r="AB2148" i="1"/>
  <c r="AA2148" i="1"/>
  <c r="Y2148" i="1"/>
  <c r="AB2149" i="1"/>
  <c r="AA2149" i="1"/>
  <c r="Y2149" i="1"/>
  <c r="AB2150" i="1"/>
  <c r="AA2150" i="1"/>
  <c r="Y2150" i="1"/>
  <c r="AB2151" i="1"/>
  <c r="AA2151" i="1"/>
  <c r="Y2151" i="1"/>
  <c r="AB2152" i="1"/>
  <c r="AA2152" i="1"/>
  <c r="Y2152" i="1"/>
  <c r="AB2153" i="1"/>
  <c r="AA2153" i="1"/>
  <c r="Y2153" i="1"/>
  <c r="AB2154" i="1"/>
  <c r="AA2154" i="1"/>
  <c r="Y2154" i="1"/>
  <c r="AB2155" i="1"/>
  <c r="AA2155" i="1"/>
  <c r="Y2155" i="1"/>
  <c r="AB2156" i="1"/>
  <c r="AA2156" i="1"/>
  <c r="Y2156" i="1"/>
  <c r="AB2157" i="1"/>
  <c r="AA2157" i="1"/>
  <c r="Y2157" i="1"/>
  <c r="AB2158" i="1"/>
  <c r="AA2158" i="1"/>
  <c r="Y2158" i="1"/>
  <c r="AB2159" i="1"/>
  <c r="AA2159" i="1"/>
  <c r="Y2159" i="1"/>
  <c r="AB2160" i="1"/>
  <c r="AA2160" i="1"/>
  <c r="Y2160" i="1"/>
  <c r="AB2161" i="1"/>
  <c r="AA2161" i="1"/>
  <c r="Y2161" i="1"/>
  <c r="AB2162" i="1"/>
  <c r="AA2162" i="1"/>
  <c r="Y2162" i="1"/>
  <c r="AB2163" i="1"/>
  <c r="AA2163" i="1"/>
  <c r="Y2163" i="1"/>
  <c r="AB2164" i="1"/>
  <c r="AA2164" i="1"/>
  <c r="Y2164" i="1"/>
  <c r="AB2165" i="1"/>
  <c r="AA2165" i="1"/>
  <c r="Y2165" i="1"/>
  <c r="AB2166" i="1"/>
  <c r="AA2166" i="1"/>
  <c r="Y2166" i="1"/>
  <c r="AB2167" i="1"/>
  <c r="AA2167" i="1"/>
  <c r="Y2167" i="1"/>
  <c r="AB2168" i="1"/>
  <c r="AA2168" i="1"/>
  <c r="Y2168" i="1"/>
  <c r="AB2169" i="1"/>
  <c r="AA2169" i="1"/>
  <c r="Y2169" i="1"/>
  <c r="AB2170" i="1"/>
  <c r="AA2170" i="1"/>
  <c r="Y2170" i="1"/>
  <c r="AB2171" i="1"/>
  <c r="AA2171" i="1"/>
  <c r="Y2171" i="1"/>
  <c r="AB2172" i="1"/>
  <c r="AA2172" i="1"/>
  <c r="Y2172" i="1"/>
  <c r="AB2173" i="1"/>
  <c r="AA2173" i="1"/>
  <c r="Y2173" i="1"/>
  <c r="AB2174" i="1"/>
  <c r="AA2174" i="1"/>
  <c r="Y2174" i="1"/>
  <c r="AB2175" i="1"/>
  <c r="AA2175" i="1"/>
  <c r="Y2175" i="1"/>
  <c r="AB2176" i="1"/>
  <c r="AA2176" i="1"/>
  <c r="Y2176" i="1"/>
  <c r="AB2177" i="1"/>
  <c r="AA2177" i="1"/>
  <c r="Y2177" i="1"/>
  <c r="AB2178" i="1"/>
  <c r="AA2178" i="1"/>
  <c r="Y2178" i="1"/>
  <c r="AB2179" i="1"/>
  <c r="AA2179" i="1"/>
  <c r="Y2179" i="1"/>
  <c r="AB2180" i="1"/>
  <c r="AA2180" i="1"/>
  <c r="Y2180" i="1"/>
  <c r="AB2181" i="1"/>
  <c r="AA2181" i="1"/>
  <c r="Y2181" i="1"/>
  <c r="AB2182" i="1"/>
  <c r="AA2182" i="1"/>
  <c r="Y2182" i="1"/>
  <c r="AB2183" i="1"/>
  <c r="AA2183" i="1"/>
  <c r="Y2183" i="1"/>
  <c r="AB2184" i="1"/>
  <c r="AA2184" i="1"/>
  <c r="Y2184" i="1"/>
  <c r="AB2185" i="1"/>
  <c r="AA2185" i="1"/>
  <c r="Y2185" i="1"/>
  <c r="AB2186" i="1"/>
  <c r="AA2186" i="1"/>
  <c r="Y2186" i="1"/>
  <c r="AB2187" i="1"/>
  <c r="AA2187" i="1"/>
  <c r="Y2187" i="1"/>
  <c r="AB2188" i="1"/>
  <c r="AA2188" i="1"/>
  <c r="Y2188" i="1"/>
  <c r="AB2189" i="1"/>
  <c r="AA2189" i="1"/>
  <c r="Y2189" i="1"/>
  <c r="AB2190" i="1"/>
  <c r="AA2190" i="1"/>
  <c r="Y2190" i="1"/>
  <c r="AB2191" i="1"/>
  <c r="AA2191" i="1"/>
  <c r="Y2191" i="1"/>
  <c r="AB2192" i="1"/>
  <c r="AA2192" i="1"/>
  <c r="Y2192" i="1"/>
  <c r="AB2193" i="1"/>
  <c r="AA2193" i="1"/>
  <c r="Y2193" i="1"/>
  <c r="AB2194" i="1"/>
  <c r="AA2194" i="1"/>
  <c r="Y2194" i="1"/>
  <c r="AB2195" i="1"/>
  <c r="AA2195" i="1"/>
  <c r="Y2195" i="1"/>
  <c r="AB2196" i="1"/>
  <c r="AA2196" i="1"/>
  <c r="Y2196" i="1"/>
  <c r="AB2197" i="1"/>
  <c r="AA2197" i="1"/>
  <c r="Y2197" i="1"/>
  <c r="AB2198" i="1"/>
  <c r="AA2198" i="1"/>
  <c r="Y2198" i="1"/>
  <c r="AB2199" i="1"/>
  <c r="AA2199" i="1"/>
  <c r="Y2199" i="1"/>
  <c r="AB2200" i="1"/>
  <c r="AA2200" i="1"/>
  <c r="Y2200" i="1"/>
  <c r="AB2201" i="1"/>
  <c r="AA2201" i="1"/>
  <c r="Y2201" i="1"/>
  <c r="AB2202" i="1"/>
  <c r="AA2202" i="1"/>
  <c r="Y2202" i="1"/>
  <c r="AB2203" i="1"/>
  <c r="AA2203" i="1"/>
  <c r="Y2203" i="1"/>
  <c r="AB2204" i="1"/>
  <c r="AA2204" i="1"/>
  <c r="Y2204" i="1"/>
  <c r="AB2205" i="1"/>
  <c r="AA2205" i="1"/>
  <c r="Y2205" i="1"/>
  <c r="AB2206" i="1"/>
  <c r="AA2206" i="1"/>
  <c r="Y2206" i="1"/>
  <c r="AB2207" i="1"/>
  <c r="AA2207" i="1"/>
  <c r="Y2207" i="1"/>
  <c r="AB2208" i="1"/>
  <c r="AA2208" i="1"/>
  <c r="Y2208" i="1"/>
  <c r="AB2209" i="1"/>
  <c r="AA2209" i="1"/>
  <c r="Y2209" i="1"/>
  <c r="AB2210" i="1"/>
  <c r="AA2210" i="1"/>
  <c r="Y2210" i="1"/>
  <c r="AB2211" i="1"/>
  <c r="AA2211" i="1"/>
  <c r="Y2211" i="1"/>
  <c r="AB2212" i="1"/>
  <c r="AA2212" i="1"/>
  <c r="Y2212" i="1"/>
  <c r="AB2213" i="1"/>
  <c r="AA2213" i="1"/>
  <c r="Y2213" i="1"/>
  <c r="AB2214" i="1"/>
  <c r="AA2214" i="1"/>
  <c r="Y2214" i="1"/>
  <c r="AB2215" i="1"/>
  <c r="AA2215" i="1"/>
  <c r="Y2215" i="1"/>
  <c r="AB2216" i="1"/>
  <c r="AA2216" i="1"/>
  <c r="Y2216" i="1"/>
  <c r="AB2217" i="1"/>
  <c r="AA2217" i="1"/>
  <c r="Y2217" i="1"/>
  <c r="AB2218" i="1"/>
  <c r="AA2218" i="1"/>
  <c r="Y2218" i="1"/>
  <c r="AB2219" i="1"/>
  <c r="AA2219" i="1"/>
  <c r="Y2219" i="1"/>
  <c r="AB2220" i="1"/>
  <c r="AA2220" i="1"/>
  <c r="Y2220" i="1"/>
  <c r="AB2221" i="1"/>
  <c r="AA2221" i="1"/>
  <c r="Y2221" i="1"/>
  <c r="AB2222" i="1"/>
  <c r="AA2222" i="1"/>
  <c r="Y2222" i="1"/>
  <c r="AB2223" i="1"/>
  <c r="AA2223" i="1"/>
  <c r="Y2223" i="1"/>
  <c r="AB2224" i="1"/>
  <c r="AA2224" i="1"/>
  <c r="Y2224" i="1"/>
  <c r="AB2225" i="1"/>
  <c r="AA2225" i="1"/>
  <c r="Y2225" i="1"/>
  <c r="AB2226" i="1"/>
  <c r="AA2226" i="1"/>
  <c r="Y2226" i="1"/>
  <c r="AB2227" i="1"/>
  <c r="AA2227" i="1"/>
  <c r="Y2227" i="1"/>
  <c r="AB2228" i="1"/>
  <c r="AA2228" i="1"/>
  <c r="Y2228" i="1"/>
  <c r="AB2229" i="1"/>
  <c r="AA2229" i="1"/>
  <c r="Y2229" i="1"/>
  <c r="AB2230" i="1"/>
  <c r="AA2230" i="1"/>
  <c r="Y2230" i="1"/>
  <c r="AB2231" i="1"/>
  <c r="AA2231" i="1"/>
  <c r="Y2231" i="1"/>
  <c r="AB2232" i="1"/>
  <c r="AA2232" i="1"/>
  <c r="Y2232" i="1"/>
  <c r="AB2233" i="1"/>
  <c r="AA2233" i="1"/>
  <c r="Y2233" i="1"/>
  <c r="AB2234" i="1"/>
  <c r="AA2234" i="1"/>
  <c r="Y2234" i="1"/>
  <c r="AB2235" i="1"/>
  <c r="AA2235" i="1"/>
  <c r="Y2235" i="1"/>
  <c r="AB2236" i="1"/>
  <c r="AA2236" i="1"/>
  <c r="Y2236" i="1"/>
  <c r="AB2237" i="1"/>
  <c r="AA2237" i="1"/>
  <c r="Y2237" i="1"/>
  <c r="AB2238" i="1"/>
  <c r="AA2238" i="1"/>
  <c r="Y2238" i="1"/>
  <c r="AB2239" i="1"/>
  <c r="AA2239" i="1"/>
  <c r="Y2239" i="1"/>
  <c r="AB2240" i="1"/>
  <c r="AA2240" i="1"/>
  <c r="Y2240" i="1"/>
  <c r="AB2241" i="1"/>
  <c r="AA2241" i="1"/>
  <c r="Y2241" i="1"/>
  <c r="AB2242" i="1"/>
  <c r="AA2242" i="1"/>
  <c r="Y2242" i="1"/>
  <c r="AB2243" i="1"/>
  <c r="AA2243" i="1"/>
  <c r="Y2243" i="1"/>
  <c r="AB2244" i="1"/>
  <c r="AA2244" i="1"/>
  <c r="Y2244" i="1"/>
  <c r="AB2245" i="1"/>
  <c r="AA2245" i="1"/>
  <c r="Y2245" i="1"/>
  <c r="AB2246" i="1"/>
  <c r="AA2246" i="1"/>
  <c r="Y2246" i="1"/>
  <c r="AB2247" i="1"/>
  <c r="AA2247" i="1"/>
  <c r="Y2247" i="1"/>
  <c r="AB2248" i="1"/>
  <c r="AA2248" i="1"/>
  <c r="Y2248" i="1"/>
  <c r="AB2249" i="1"/>
  <c r="AA2249" i="1"/>
  <c r="Y2249" i="1"/>
  <c r="AB2250" i="1"/>
  <c r="AA2250" i="1"/>
  <c r="Y2250" i="1"/>
  <c r="AB2251" i="1"/>
  <c r="AA2251" i="1"/>
  <c r="Y2251" i="1"/>
  <c r="AB2252" i="1"/>
  <c r="AA2252" i="1"/>
  <c r="Y2252" i="1"/>
  <c r="AB2253" i="1"/>
  <c r="AA2253" i="1"/>
  <c r="Y2253" i="1"/>
  <c r="AB2254" i="1"/>
  <c r="AA2254" i="1"/>
  <c r="Y2254" i="1"/>
  <c r="AB2255" i="1"/>
  <c r="AA2255" i="1"/>
  <c r="Y2255" i="1"/>
  <c r="AB2256" i="1"/>
  <c r="AA2256" i="1"/>
  <c r="Y2256" i="1"/>
  <c r="AB2257" i="1"/>
  <c r="AA2257" i="1"/>
  <c r="Y2257" i="1"/>
  <c r="AB2258" i="1"/>
  <c r="AA2258" i="1"/>
  <c r="Y2258" i="1"/>
  <c r="AB2259" i="1"/>
  <c r="AA2259" i="1"/>
  <c r="Y2259" i="1"/>
  <c r="AB2260" i="1"/>
  <c r="AA2260" i="1"/>
  <c r="Y2260" i="1"/>
  <c r="AB2261" i="1"/>
  <c r="AA2261" i="1"/>
  <c r="Y2261" i="1"/>
  <c r="AB2262" i="1"/>
  <c r="AA2262" i="1"/>
  <c r="Y2262" i="1"/>
  <c r="AB2263" i="1"/>
  <c r="AA2263" i="1"/>
  <c r="Y2263" i="1"/>
  <c r="AB2264" i="1"/>
  <c r="AA2264" i="1"/>
  <c r="Y2264" i="1"/>
  <c r="AB2265" i="1"/>
  <c r="AA2265" i="1"/>
  <c r="Y2265" i="1"/>
  <c r="AB2266" i="1"/>
  <c r="AA2266" i="1"/>
  <c r="Y2266" i="1"/>
  <c r="AB2267" i="1"/>
  <c r="AA2267" i="1"/>
  <c r="Y2267" i="1"/>
  <c r="AB2268" i="1"/>
  <c r="AA2268" i="1"/>
  <c r="Y2268" i="1"/>
  <c r="AB2269" i="1"/>
  <c r="AA2269" i="1"/>
  <c r="Y2269" i="1"/>
  <c r="AB2270" i="1"/>
  <c r="AA2270" i="1"/>
  <c r="Y2270" i="1"/>
  <c r="AB2271" i="1"/>
  <c r="AA2271" i="1"/>
  <c r="Y2271" i="1"/>
  <c r="AB2272" i="1"/>
  <c r="AA2272" i="1"/>
  <c r="Y2272" i="1"/>
  <c r="AB2273" i="1"/>
  <c r="AA2273" i="1"/>
  <c r="Y2273" i="1"/>
  <c r="AB2274" i="1"/>
  <c r="AA2274" i="1"/>
  <c r="Y2274" i="1"/>
  <c r="AB2275" i="1"/>
  <c r="AA2275" i="1"/>
  <c r="Y2275" i="1"/>
  <c r="AB2276" i="1"/>
  <c r="AA2276" i="1"/>
  <c r="Y2276" i="1"/>
  <c r="AB2277" i="1"/>
  <c r="AA2277" i="1"/>
  <c r="Y2277" i="1"/>
  <c r="AB2278" i="1"/>
  <c r="AA2278" i="1"/>
  <c r="Y2278" i="1"/>
  <c r="AB2279" i="1"/>
  <c r="AA2279" i="1"/>
  <c r="Y2279" i="1"/>
  <c r="AB2280" i="1"/>
  <c r="AA2280" i="1"/>
  <c r="Y2280" i="1"/>
  <c r="AB2281" i="1"/>
  <c r="AA2281" i="1"/>
  <c r="Y2281" i="1"/>
  <c r="AB2282" i="1"/>
  <c r="AA2282" i="1"/>
  <c r="Y2282" i="1"/>
  <c r="AB2283" i="1"/>
  <c r="AA2283" i="1"/>
  <c r="Y2283" i="1"/>
  <c r="AB2284" i="1"/>
  <c r="AA2284" i="1"/>
  <c r="Y2284" i="1"/>
  <c r="AB2285" i="1"/>
  <c r="AA2285" i="1"/>
  <c r="Y2285" i="1"/>
  <c r="AB2286" i="1"/>
  <c r="AA2286" i="1"/>
  <c r="Y2286" i="1"/>
  <c r="AB2287" i="1"/>
  <c r="AA2287" i="1"/>
  <c r="Y2287" i="1"/>
  <c r="AB2288" i="1"/>
  <c r="AA2288" i="1"/>
  <c r="Y2288" i="1"/>
  <c r="AB2289" i="1"/>
  <c r="AA2289" i="1"/>
  <c r="Y2289" i="1"/>
  <c r="AB2290" i="1"/>
  <c r="AA2290" i="1"/>
  <c r="Y2290" i="1"/>
  <c r="AB2291" i="1"/>
  <c r="AA2291" i="1"/>
  <c r="Y2291" i="1"/>
  <c r="AB2292" i="1"/>
  <c r="AA2292" i="1"/>
  <c r="Y2292" i="1"/>
  <c r="AB2293" i="1"/>
  <c r="AA2293" i="1"/>
  <c r="Y2293" i="1"/>
  <c r="AB2294" i="1"/>
  <c r="AA2294" i="1"/>
  <c r="Y2294" i="1"/>
  <c r="AB2295" i="1"/>
  <c r="AA2295" i="1"/>
  <c r="Y2295" i="1"/>
  <c r="AB2296" i="1"/>
  <c r="AA2296" i="1"/>
  <c r="Y2296" i="1"/>
  <c r="AB2297" i="1"/>
  <c r="AA2297" i="1"/>
  <c r="Y2297" i="1"/>
  <c r="AB2298" i="1"/>
  <c r="AA2298" i="1"/>
  <c r="Y2298" i="1"/>
  <c r="AB2299" i="1"/>
  <c r="AA2299" i="1"/>
  <c r="Y2299" i="1"/>
  <c r="AB2300" i="1"/>
  <c r="AA2300" i="1"/>
  <c r="Y2300" i="1"/>
  <c r="AB2301" i="1"/>
  <c r="AA2301" i="1"/>
  <c r="Y2301" i="1"/>
  <c r="AB2302" i="1"/>
  <c r="AA2302" i="1"/>
  <c r="Y2302" i="1"/>
  <c r="AB2303" i="1"/>
  <c r="AA2303" i="1"/>
  <c r="Y2303" i="1"/>
  <c r="AB2304" i="1"/>
  <c r="AA2304" i="1"/>
  <c r="Y2304" i="1"/>
  <c r="AB2305" i="1"/>
  <c r="AA2305" i="1"/>
  <c r="Y2305" i="1"/>
  <c r="AB2306" i="1"/>
  <c r="AA2306" i="1"/>
  <c r="Y2306" i="1"/>
  <c r="AB2307" i="1"/>
  <c r="AA2307" i="1"/>
  <c r="Y2307" i="1"/>
  <c r="AB2308" i="1"/>
  <c r="AA2308" i="1"/>
  <c r="Y2308" i="1"/>
  <c r="AB2309" i="1"/>
  <c r="AA2309" i="1"/>
  <c r="Y2309" i="1"/>
  <c r="AB2310" i="1"/>
  <c r="AA2310" i="1"/>
  <c r="Y2310" i="1"/>
  <c r="AB2311" i="1"/>
  <c r="AA2311" i="1"/>
  <c r="Y2311" i="1"/>
  <c r="AB2312" i="1"/>
  <c r="AA2312" i="1"/>
  <c r="Y2312" i="1"/>
  <c r="AB2313" i="1"/>
  <c r="AA2313" i="1"/>
  <c r="Y2313" i="1"/>
  <c r="AB2314" i="1"/>
  <c r="AA2314" i="1"/>
  <c r="Y2314" i="1"/>
  <c r="AB2315" i="1"/>
  <c r="AA2315" i="1"/>
  <c r="Y2315" i="1"/>
  <c r="AB2316" i="1"/>
  <c r="AA2316" i="1"/>
  <c r="Y2316" i="1"/>
  <c r="AB2317" i="1"/>
  <c r="AA2317" i="1"/>
  <c r="Y2317" i="1"/>
  <c r="AB2318" i="1"/>
  <c r="AA2318" i="1"/>
  <c r="Y2318" i="1"/>
  <c r="AB2319" i="1"/>
  <c r="AA2319" i="1"/>
  <c r="Y2319" i="1"/>
  <c r="AB2320" i="1"/>
  <c r="AA2320" i="1"/>
  <c r="Y2320" i="1"/>
  <c r="AB2321" i="1"/>
  <c r="AA2321" i="1"/>
  <c r="Y2321" i="1"/>
  <c r="AB2322" i="1"/>
  <c r="AA2322" i="1"/>
  <c r="Y2322" i="1"/>
  <c r="AB2323" i="1"/>
  <c r="AA2323" i="1"/>
  <c r="Y2323" i="1"/>
  <c r="AB2324" i="1"/>
  <c r="AA2324" i="1"/>
  <c r="Y2324" i="1"/>
  <c r="AB2325" i="1"/>
  <c r="AA2325" i="1"/>
  <c r="Y2325" i="1"/>
  <c r="AB2326" i="1"/>
  <c r="AA2326" i="1"/>
  <c r="Y2326" i="1"/>
  <c r="AB2327" i="1"/>
  <c r="AA2327" i="1"/>
  <c r="Y2327" i="1"/>
  <c r="AB2328" i="1"/>
  <c r="AA2328" i="1"/>
  <c r="Y2328" i="1"/>
  <c r="AB2329" i="1"/>
  <c r="AA2329" i="1"/>
  <c r="Y2329" i="1"/>
  <c r="AB2330" i="1"/>
  <c r="AA2330" i="1"/>
  <c r="Y2330" i="1"/>
  <c r="AB2331" i="1"/>
  <c r="AA2331" i="1"/>
  <c r="Y2331" i="1"/>
  <c r="AB2332" i="1"/>
  <c r="AA2332" i="1"/>
  <c r="Y2332" i="1"/>
  <c r="AB2333" i="1"/>
  <c r="AA2333" i="1"/>
  <c r="Y2333" i="1"/>
  <c r="AB2334" i="1"/>
  <c r="AA2334" i="1"/>
  <c r="Y2334" i="1"/>
  <c r="AB2335" i="1"/>
  <c r="AA2335" i="1"/>
  <c r="Y2335" i="1"/>
  <c r="AB2336" i="1"/>
  <c r="AA2336" i="1"/>
  <c r="Y2336" i="1"/>
  <c r="AB2337" i="1"/>
  <c r="AA2337" i="1"/>
  <c r="Y2337" i="1"/>
  <c r="AB2338" i="1"/>
  <c r="AA2338" i="1"/>
  <c r="Y2338" i="1"/>
  <c r="AB2339" i="1"/>
  <c r="AA2339" i="1"/>
  <c r="Y2339" i="1"/>
  <c r="AB2340" i="1"/>
  <c r="AA2340" i="1"/>
  <c r="Y2340" i="1"/>
  <c r="AB2341" i="1"/>
  <c r="AA2341" i="1"/>
  <c r="Y2341" i="1"/>
  <c r="AB2342" i="1"/>
  <c r="AA2342" i="1"/>
  <c r="Y2342" i="1"/>
  <c r="AB2343" i="1"/>
  <c r="AA2343" i="1"/>
  <c r="Y2343" i="1"/>
  <c r="AB2344" i="1"/>
  <c r="AA2344" i="1"/>
  <c r="Y2344" i="1"/>
  <c r="AB2345" i="1"/>
  <c r="AA2345" i="1"/>
  <c r="Y2345" i="1"/>
  <c r="AB2346" i="1"/>
  <c r="AA2346" i="1"/>
  <c r="Y2346" i="1"/>
  <c r="AB2347" i="1"/>
  <c r="AA2347" i="1"/>
  <c r="Y2347" i="1"/>
  <c r="AB2348" i="1"/>
  <c r="AA2348" i="1"/>
  <c r="Y2348" i="1"/>
  <c r="AB2349" i="1"/>
  <c r="AA2349" i="1"/>
  <c r="Y2349" i="1"/>
  <c r="AB2350" i="1"/>
  <c r="AA2350" i="1"/>
  <c r="Y2350" i="1"/>
  <c r="AB2351" i="1"/>
  <c r="AA2351" i="1"/>
  <c r="Y2351" i="1"/>
  <c r="AB2352" i="1"/>
  <c r="AA2352" i="1"/>
  <c r="Y2352" i="1"/>
  <c r="AB2353" i="1"/>
  <c r="AA2353" i="1"/>
  <c r="Y2353" i="1"/>
  <c r="AB2354" i="1"/>
  <c r="AA2354" i="1"/>
  <c r="Y2354" i="1"/>
  <c r="AB2355" i="1"/>
  <c r="AA2355" i="1"/>
  <c r="Y2355" i="1"/>
  <c r="AB2356" i="1"/>
  <c r="AA2356" i="1"/>
  <c r="Y2356" i="1"/>
  <c r="AB2357" i="1"/>
  <c r="AA2357" i="1"/>
  <c r="Y2357" i="1"/>
  <c r="AB2358" i="1"/>
  <c r="AA2358" i="1"/>
  <c r="Y2358" i="1"/>
  <c r="AB2359" i="1"/>
  <c r="AA2359" i="1"/>
  <c r="Y2359" i="1"/>
  <c r="AB2360" i="1"/>
  <c r="AA2360" i="1"/>
  <c r="Y2360" i="1"/>
  <c r="AB2361" i="1"/>
  <c r="AA2361" i="1"/>
  <c r="Y2361" i="1"/>
  <c r="AB2362" i="1"/>
  <c r="AA2362" i="1"/>
  <c r="Y2362" i="1"/>
  <c r="AB2363" i="1"/>
  <c r="AA2363" i="1"/>
  <c r="Y2363" i="1"/>
  <c r="AB2364" i="1"/>
  <c r="AA2364" i="1"/>
  <c r="Y2364" i="1"/>
  <c r="AB2365" i="1"/>
  <c r="AA2365" i="1"/>
  <c r="Y2365" i="1"/>
  <c r="AB2366" i="1"/>
  <c r="AA2366" i="1"/>
  <c r="Y2366" i="1"/>
  <c r="AB2367" i="1"/>
  <c r="AA2367" i="1"/>
  <c r="Y2367" i="1"/>
  <c r="AB2368" i="1"/>
  <c r="AA2368" i="1"/>
  <c r="Y2368" i="1"/>
  <c r="AB2369" i="1"/>
  <c r="AA2369" i="1"/>
  <c r="Y2369" i="1"/>
  <c r="AB2370" i="1"/>
  <c r="AA2370" i="1"/>
  <c r="Y2370" i="1"/>
  <c r="AB2371" i="1"/>
  <c r="AA2371" i="1"/>
  <c r="Y2371" i="1"/>
  <c r="AB2372" i="1"/>
  <c r="AA2372" i="1"/>
  <c r="Y2372" i="1"/>
  <c r="AB2373" i="1"/>
  <c r="AA2373" i="1"/>
  <c r="Y2373" i="1"/>
  <c r="AB2374" i="1"/>
  <c r="AA2374" i="1"/>
  <c r="Y2374" i="1"/>
  <c r="AB2375" i="1"/>
  <c r="AA2375" i="1"/>
  <c r="Y2375" i="1"/>
  <c r="AB2376" i="1"/>
  <c r="AA2376" i="1"/>
  <c r="Y2376" i="1"/>
  <c r="AB2377" i="1"/>
  <c r="AA2377" i="1"/>
  <c r="Y2377" i="1"/>
  <c r="AB2378" i="1"/>
  <c r="AA2378" i="1"/>
  <c r="Y2378" i="1"/>
  <c r="AB2379" i="1"/>
  <c r="AA2379" i="1"/>
  <c r="Y2379" i="1"/>
  <c r="AB2380" i="1"/>
  <c r="AA2380" i="1"/>
  <c r="Y2380" i="1"/>
  <c r="AB2381" i="1"/>
  <c r="AA2381" i="1"/>
  <c r="Y2381" i="1"/>
  <c r="AB2382" i="1"/>
  <c r="AA2382" i="1"/>
  <c r="Y2382" i="1"/>
  <c r="AB2383" i="1"/>
  <c r="AA2383" i="1"/>
  <c r="Y2383" i="1"/>
  <c r="AB2384" i="1"/>
  <c r="AA2384" i="1"/>
  <c r="Y2384" i="1"/>
  <c r="AB2385" i="1"/>
  <c r="AA2385" i="1"/>
  <c r="Y2385" i="1"/>
  <c r="AB2386" i="1"/>
  <c r="AA2386" i="1"/>
  <c r="Y2386" i="1"/>
  <c r="AB2387" i="1"/>
  <c r="AA2387" i="1"/>
  <c r="Y2387" i="1"/>
  <c r="AB2388" i="1"/>
  <c r="AA2388" i="1"/>
  <c r="Y2388" i="1"/>
  <c r="AB2389" i="1"/>
  <c r="AA2389" i="1"/>
  <c r="Y2389" i="1"/>
  <c r="AB2390" i="1"/>
  <c r="AA2390" i="1"/>
  <c r="Y2390" i="1"/>
  <c r="AB2391" i="1"/>
  <c r="AA2391" i="1"/>
  <c r="Y2391" i="1"/>
  <c r="AB2392" i="1"/>
  <c r="AA2392" i="1"/>
  <c r="Y2392" i="1"/>
  <c r="AB2393" i="1"/>
  <c r="AA2393" i="1"/>
  <c r="Y2393" i="1"/>
  <c r="AB2394" i="1"/>
  <c r="AA2394" i="1"/>
  <c r="Y2394" i="1"/>
  <c r="AB2395" i="1"/>
  <c r="AA2395" i="1"/>
  <c r="Y2395" i="1"/>
  <c r="AB2396" i="1"/>
  <c r="AA2396" i="1"/>
  <c r="Y2396" i="1"/>
  <c r="AB2397" i="1"/>
  <c r="AA2397" i="1"/>
  <c r="Y2397" i="1"/>
  <c r="AB2398" i="1"/>
  <c r="AA2398" i="1"/>
  <c r="Y2398" i="1"/>
  <c r="AB2399" i="1"/>
  <c r="AA2399" i="1"/>
  <c r="Y2399" i="1"/>
  <c r="AB2400" i="1"/>
  <c r="AA2400" i="1"/>
  <c r="Y2400" i="1"/>
  <c r="AB2401" i="1"/>
  <c r="AA2401" i="1"/>
  <c r="Y2401" i="1"/>
  <c r="AB2402" i="1"/>
  <c r="AA2402" i="1"/>
  <c r="Y2402" i="1"/>
  <c r="AB2403" i="1"/>
  <c r="AA2403" i="1"/>
  <c r="Y2403" i="1"/>
  <c r="AB2404" i="1"/>
  <c r="AA2404" i="1"/>
  <c r="Y2404" i="1"/>
  <c r="AB2405" i="1"/>
  <c r="AA2405" i="1"/>
  <c r="Y2405" i="1"/>
  <c r="AB2406" i="1"/>
  <c r="AA2406" i="1"/>
  <c r="Y2406" i="1"/>
  <c r="AB2407" i="1"/>
  <c r="AA2407" i="1"/>
  <c r="Y2407" i="1"/>
  <c r="AB2408" i="1"/>
  <c r="AA2408" i="1"/>
  <c r="Y2408" i="1"/>
  <c r="AB2409" i="1"/>
  <c r="AA2409" i="1"/>
  <c r="Y2409" i="1"/>
  <c r="AB2410" i="1"/>
  <c r="AA2410" i="1"/>
  <c r="Y2410" i="1"/>
  <c r="AB2411" i="1"/>
  <c r="AA2411" i="1"/>
  <c r="Y2411" i="1"/>
  <c r="AB2412" i="1"/>
  <c r="AA2412" i="1"/>
  <c r="Y2412" i="1"/>
  <c r="AB2413" i="1"/>
  <c r="AA2413" i="1"/>
  <c r="Y2413" i="1"/>
  <c r="AB2414" i="1"/>
  <c r="AA2414" i="1"/>
  <c r="Y2414" i="1"/>
  <c r="AB2415" i="1"/>
  <c r="AA2415" i="1"/>
  <c r="Y2415" i="1"/>
  <c r="AB2416" i="1"/>
  <c r="AA2416" i="1"/>
  <c r="Y2416" i="1"/>
  <c r="AB2417" i="1"/>
  <c r="AA2417" i="1"/>
  <c r="Y2417" i="1"/>
  <c r="AB2418" i="1"/>
  <c r="AA2418" i="1"/>
  <c r="Y2418" i="1"/>
  <c r="AB2419" i="1"/>
  <c r="AA2419" i="1"/>
  <c r="Y2419" i="1"/>
  <c r="AB2420" i="1"/>
  <c r="AA2420" i="1"/>
  <c r="Y2420" i="1"/>
  <c r="AB2421" i="1"/>
  <c r="AA2421" i="1"/>
  <c r="Y2421" i="1"/>
  <c r="AB2422" i="1"/>
  <c r="AA2422" i="1"/>
  <c r="Y2422" i="1"/>
  <c r="AB2423" i="1"/>
  <c r="AA2423" i="1"/>
  <c r="Y2423" i="1"/>
  <c r="AB2424" i="1"/>
  <c r="AA2424" i="1"/>
  <c r="Y2424" i="1"/>
  <c r="AB2425" i="1"/>
  <c r="AA2425" i="1"/>
  <c r="Y2425" i="1"/>
  <c r="AB2426" i="1"/>
  <c r="AA2426" i="1"/>
  <c r="Y2426" i="1"/>
  <c r="AB2427" i="1"/>
  <c r="AA2427" i="1"/>
  <c r="Y2427" i="1"/>
  <c r="AB2428" i="1"/>
  <c r="AA2428" i="1"/>
  <c r="Y2428" i="1"/>
  <c r="AB2429" i="1"/>
  <c r="AA2429" i="1"/>
  <c r="Y2429" i="1"/>
  <c r="AB2430" i="1"/>
  <c r="AA2430" i="1"/>
  <c r="Y2430" i="1"/>
  <c r="AB2431" i="1"/>
  <c r="AA2431" i="1"/>
  <c r="Y2431" i="1"/>
  <c r="AB2432" i="1"/>
  <c r="AA2432" i="1"/>
  <c r="Y2432" i="1"/>
  <c r="AB2433" i="1"/>
  <c r="AA2433" i="1"/>
  <c r="Y2433" i="1"/>
  <c r="AB2434" i="1"/>
  <c r="AA2434" i="1"/>
  <c r="Y2434" i="1"/>
  <c r="AB2435" i="1"/>
  <c r="AA2435" i="1"/>
  <c r="Y2435" i="1"/>
  <c r="AB2436" i="1"/>
  <c r="AA2436" i="1"/>
  <c r="Y2436" i="1"/>
  <c r="AB2437" i="1"/>
  <c r="AA2437" i="1"/>
  <c r="Y2437" i="1"/>
  <c r="AB2438" i="1"/>
  <c r="AA2438" i="1"/>
  <c r="Y2438" i="1"/>
  <c r="AB2439" i="1"/>
  <c r="AA2439" i="1"/>
  <c r="Y2439" i="1"/>
  <c r="AB2440" i="1"/>
  <c r="AA2440" i="1"/>
  <c r="Y2440" i="1"/>
  <c r="AB2441" i="1"/>
  <c r="AA2441" i="1"/>
  <c r="Y2441" i="1"/>
  <c r="AB2442" i="1"/>
  <c r="AA2442" i="1"/>
  <c r="Y2442" i="1"/>
  <c r="AB2443" i="1"/>
  <c r="AA2443" i="1"/>
  <c r="Y2443" i="1"/>
  <c r="AB2444" i="1"/>
  <c r="AA2444" i="1"/>
  <c r="Y2444" i="1"/>
  <c r="AB2445" i="1"/>
  <c r="AA2445" i="1"/>
  <c r="Y2445" i="1"/>
  <c r="AB2446" i="1"/>
  <c r="AA2446" i="1"/>
  <c r="Y2446" i="1"/>
  <c r="AB2447" i="1"/>
  <c r="AA2447" i="1"/>
  <c r="Y2447" i="1"/>
  <c r="AB2448" i="1"/>
  <c r="AA2448" i="1"/>
  <c r="Y2448" i="1"/>
  <c r="AB2449" i="1"/>
  <c r="AA2449" i="1"/>
  <c r="Y2449" i="1"/>
  <c r="AB2450" i="1"/>
  <c r="AA2450" i="1"/>
  <c r="Y2450" i="1"/>
  <c r="AB2451" i="1"/>
  <c r="AA2451" i="1"/>
  <c r="Y2451" i="1"/>
  <c r="AB2452" i="1"/>
  <c r="AA2452" i="1"/>
  <c r="Y2452" i="1"/>
  <c r="AB2453" i="1"/>
  <c r="AA2453" i="1"/>
  <c r="Y2453" i="1"/>
  <c r="AB2454" i="1"/>
  <c r="AA2454" i="1"/>
  <c r="Y2454" i="1"/>
  <c r="AB2455" i="1"/>
  <c r="AA2455" i="1"/>
  <c r="Y2455" i="1"/>
  <c r="AB2456" i="1"/>
  <c r="AA2456" i="1"/>
  <c r="Y2456" i="1"/>
  <c r="AB2457" i="1"/>
  <c r="AA2457" i="1"/>
  <c r="Y2457" i="1"/>
  <c r="AB2458" i="1"/>
  <c r="AA2458" i="1"/>
  <c r="Y2458" i="1"/>
  <c r="AB2459" i="1"/>
  <c r="AA2459" i="1"/>
  <c r="Y2459" i="1"/>
  <c r="AB2460" i="1"/>
  <c r="AA2460" i="1"/>
  <c r="Y2460" i="1"/>
  <c r="AB2461" i="1"/>
  <c r="AA2461" i="1"/>
  <c r="Y2461" i="1"/>
  <c r="AB2462" i="1"/>
  <c r="AA2462" i="1"/>
  <c r="Y2462" i="1"/>
  <c r="AB2463" i="1"/>
  <c r="AA2463" i="1"/>
  <c r="Y2463" i="1"/>
  <c r="AB2464" i="1"/>
  <c r="AA2464" i="1"/>
  <c r="Y2464" i="1"/>
  <c r="AB2465" i="1"/>
  <c r="AA2465" i="1"/>
  <c r="Y2465" i="1"/>
  <c r="AB2466" i="1"/>
  <c r="AA2466" i="1"/>
  <c r="Y2466" i="1"/>
  <c r="AB2467" i="1"/>
  <c r="AA2467" i="1"/>
  <c r="Y2467" i="1"/>
  <c r="AB2468" i="1"/>
  <c r="AA2468" i="1"/>
  <c r="Y2468" i="1"/>
  <c r="AB2469" i="1"/>
  <c r="AA2469" i="1"/>
  <c r="Y2469" i="1"/>
  <c r="AB2470" i="1"/>
  <c r="AA2470" i="1"/>
  <c r="Y2470" i="1"/>
  <c r="AB2471" i="1"/>
  <c r="AA2471" i="1"/>
  <c r="Y2471" i="1"/>
  <c r="AB2472" i="1"/>
  <c r="AA2472" i="1"/>
  <c r="Y2472" i="1"/>
  <c r="AB2473" i="1"/>
  <c r="AA2473" i="1"/>
  <c r="Y2473" i="1"/>
  <c r="AB2474" i="1"/>
  <c r="AA2474" i="1"/>
  <c r="Y2474" i="1"/>
  <c r="AB2475" i="1"/>
  <c r="AA2475" i="1"/>
  <c r="Y2475" i="1"/>
  <c r="AB2476" i="1"/>
  <c r="AA2476" i="1"/>
  <c r="Y2476" i="1"/>
  <c r="AB2477" i="1"/>
  <c r="AA2477" i="1"/>
  <c r="Y2477" i="1"/>
  <c r="AB2478" i="1"/>
  <c r="AA2478" i="1"/>
  <c r="Y2478" i="1"/>
  <c r="AB2479" i="1"/>
  <c r="AA2479" i="1"/>
  <c r="Y2479" i="1"/>
  <c r="AB2480" i="1"/>
  <c r="AA2480" i="1"/>
  <c r="Y2480" i="1"/>
  <c r="AB2481" i="1"/>
  <c r="AA2481" i="1"/>
  <c r="Y2481" i="1"/>
  <c r="AB2482" i="1"/>
  <c r="AA2482" i="1"/>
  <c r="Y2482" i="1"/>
  <c r="AB2483" i="1"/>
  <c r="AA2483" i="1"/>
  <c r="Y2483" i="1"/>
  <c r="AB2484" i="1"/>
  <c r="AA2484" i="1"/>
  <c r="Y2484" i="1"/>
  <c r="AB2485" i="1"/>
  <c r="AA2485" i="1"/>
  <c r="Y2485" i="1"/>
  <c r="AB2486" i="1"/>
  <c r="AA2486" i="1"/>
  <c r="Y2486" i="1"/>
  <c r="AB2487" i="1"/>
  <c r="AA2487" i="1"/>
  <c r="Y2487" i="1"/>
  <c r="AB2488" i="1"/>
  <c r="AA2488" i="1"/>
  <c r="Y2488" i="1"/>
  <c r="AB2489" i="1"/>
  <c r="AA2489" i="1"/>
  <c r="Y2489" i="1"/>
  <c r="AB2490" i="1"/>
  <c r="AA2490" i="1"/>
  <c r="Y2490" i="1"/>
  <c r="AB2491" i="1"/>
  <c r="AA2491" i="1"/>
  <c r="Y2491" i="1"/>
  <c r="AB2492" i="1"/>
  <c r="AA2492" i="1"/>
  <c r="Y2492" i="1"/>
  <c r="AB2493" i="1"/>
  <c r="AA2493" i="1"/>
  <c r="Y2493" i="1"/>
  <c r="AB2494" i="1"/>
  <c r="AA2494" i="1"/>
  <c r="Y2494" i="1"/>
  <c r="AB2495" i="1"/>
  <c r="AA2495" i="1"/>
  <c r="Y2495" i="1"/>
  <c r="AB2496" i="1"/>
  <c r="AA2496" i="1"/>
  <c r="Y2496" i="1"/>
  <c r="AB2497" i="1"/>
  <c r="AA2497" i="1"/>
  <c r="Y2497" i="1"/>
  <c r="AB2498" i="1"/>
  <c r="AA2498" i="1"/>
  <c r="Y2498" i="1"/>
  <c r="AB2499" i="1"/>
  <c r="AA2499" i="1"/>
  <c r="Y2499" i="1"/>
  <c r="AB2500" i="1"/>
  <c r="AA2500" i="1"/>
  <c r="Y2500" i="1"/>
  <c r="AB2501" i="1"/>
  <c r="AA2501" i="1"/>
  <c r="Y2501" i="1"/>
  <c r="AB2502" i="1"/>
  <c r="AA2502" i="1"/>
  <c r="Y2502" i="1"/>
  <c r="AB2503" i="1"/>
  <c r="AA2503" i="1"/>
  <c r="Y2503" i="1"/>
  <c r="AB2504" i="1"/>
  <c r="AA2504" i="1"/>
  <c r="Y2504" i="1"/>
  <c r="AB2505" i="1"/>
  <c r="AA2505" i="1"/>
  <c r="Y2505" i="1"/>
  <c r="AB2506" i="1"/>
  <c r="AA2506" i="1"/>
  <c r="Y2506" i="1"/>
  <c r="AB2507" i="1"/>
  <c r="AA2507" i="1"/>
  <c r="Y2507" i="1"/>
  <c r="AB2508" i="1"/>
  <c r="AA2508" i="1"/>
  <c r="Y2508" i="1"/>
  <c r="AB2509" i="1"/>
  <c r="AA2509" i="1"/>
  <c r="Y2509" i="1"/>
  <c r="AB2510" i="1"/>
  <c r="AA2510" i="1"/>
  <c r="Y2510" i="1"/>
  <c r="AB2511" i="1"/>
  <c r="AA2511" i="1"/>
  <c r="Y2511" i="1"/>
  <c r="AB2512" i="1"/>
  <c r="AA2512" i="1"/>
  <c r="Y2512" i="1"/>
  <c r="AB2513" i="1"/>
  <c r="AA2513" i="1"/>
  <c r="Y2513" i="1"/>
  <c r="AB2514" i="1"/>
  <c r="AA2514" i="1"/>
  <c r="Y2514" i="1"/>
  <c r="AB2515" i="1"/>
  <c r="AA2515" i="1"/>
  <c r="Y2515" i="1"/>
  <c r="AB2516" i="1"/>
  <c r="AA2516" i="1"/>
  <c r="Y2516" i="1"/>
  <c r="AB2517" i="1"/>
  <c r="AA2517" i="1"/>
  <c r="Y2517" i="1"/>
  <c r="AB2518" i="1"/>
  <c r="AA2518" i="1"/>
  <c r="Y2518" i="1"/>
  <c r="AB2519" i="1"/>
  <c r="AA2519" i="1"/>
  <c r="Y2519" i="1"/>
  <c r="AB2520" i="1"/>
  <c r="AA2520" i="1"/>
  <c r="Y2520" i="1"/>
  <c r="AB2521" i="1"/>
  <c r="AA2521" i="1"/>
  <c r="Y2521" i="1"/>
  <c r="AB2522" i="1"/>
  <c r="AA2522" i="1"/>
  <c r="Y2522" i="1"/>
  <c r="AB2523" i="1"/>
  <c r="AA2523" i="1"/>
  <c r="Y2523" i="1"/>
  <c r="AB2524" i="1"/>
  <c r="AA2524" i="1"/>
  <c r="Y2524" i="1"/>
  <c r="AB2525" i="1"/>
  <c r="AA2525" i="1"/>
  <c r="Y2525" i="1"/>
  <c r="AB2526" i="1"/>
  <c r="AA2526" i="1"/>
  <c r="Y2526" i="1"/>
  <c r="AB2527" i="1"/>
  <c r="AA2527" i="1"/>
  <c r="Y2527" i="1"/>
  <c r="AB2528" i="1"/>
  <c r="AA2528" i="1"/>
  <c r="Y2528" i="1"/>
  <c r="AB2529" i="1"/>
  <c r="AA2529" i="1"/>
  <c r="Y2529" i="1"/>
  <c r="AB2530" i="1"/>
  <c r="AA2530" i="1"/>
  <c r="Y2530" i="1"/>
  <c r="AB2531" i="1"/>
  <c r="AA2531" i="1"/>
  <c r="Y2531" i="1"/>
  <c r="AB2532" i="1"/>
  <c r="AA2532" i="1"/>
  <c r="Y2532" i="1"/>
  <c r="AB2533" i="1"/>
  <c r="AA2533" i="1"/>
  <c r="Y2533" i="1"/>
  <c r="AB2534" i="1"/>
  <c r="AA2534" i="1"/>
  <c r="Y2534" i="1"/>
  <c r="AB2535" i="1"/>
  <c r="AA2535" i="1"/>
  <c r="Y2535" i="1"/>
  <c r="AB2536" i="1"/>
  <c r="AA2536" i="1"/>
  <c r="Y2536" i="1"/>
  <c r="AB2537" i="1"/>
  <c r="AA2537" i="1"/>
  <c r="Y2537" i="1"/>
  <c r="AB2538" i="1"/>
  <c r="AA2538" i="1"/>
  <c r="Y2538" i="1"/>
  <c r="AB2539" i="1"/>
  <c r="AA2539" i="1"/>
  <c r="Y2539" i="1"/>
  <c r="AB2540" i="1"/>
  <c r="AA2540" i="1"/>
  <c r="Y2540" i="1"/>
  <c r="AB2541" i="1"/>
  <c r="AA2541" i="1"/>
  <c r="Y2541" i="1"/>
  <c r="AB2542" i="1"/>
  <c r="AA2542" i="1"/>
  <c r="Y2542" i="1"/>
  <c r="AB2543" i="1"/>
  <c r="AA2543" i="1"/>
  <c r="Y2543" i="1"/>
  <c r="AB2544" i="1"/>
  <c r="AA2544" i="1"/>
  <c r="Y2544" i="1"/>
  <c r="AB2545" i="1"/>
  <c r="AA2545" i="1"/>
  <c r="Y2545" i="1"/>
  <c r="AB2546" i="1"/>
  <c r="AA2546" i="1"/>
  <c r="Y2546" i="1"/>
  <c r="AB2547" i="1"/>
  <c r="AA2547" i="1"/>
  <c r="Y2547" i="1"/>
  <c r="AB2548" i="1"/>
  <c r="AA2548" i="1"/>
  <c r="Y2548" i="1"/>
  <c r="AB2549" i="1"/>
  <c r="AA2549" i="1"/>
  <c r="Y2549" i="1"/>
  <c r="AB2550" i="1"/>
  <c r="AA2550" i="1"/>
  <c r="Y2550" i="1"/>
  <c r="AB2551" i="1"/>
  <c r="AA2551" i="1"/>
  <c r="Y2551" i="1"/>
  <c r="AB2552" i="1"/>
  <c r="AA2552" i="1"/>
  <c r="Y2552" i="1"/>
  <c r="AB2553" i="1"/>
  <c r="AA2553" i="1"/>
  <c r="Y2553" i="1"/>
  <c r="AB2554" i="1"/>
  <c r="AA2554" i="1"/>
  <c r="Y2554" i="1"/>
  <c r="AB2555" i="1"/>
  <c r="AA2555" i="1"/>
  <c r="Y2555" i="1"/>
  <c r="AB2556" i="1"/>
  <c r="AA2556" i="1"/>
  <c r="Y2556" i="1"/>
  <c r="AB2557" i="1"/>
  <c r="AA2557" i="1"/>
  <c r="Y2557" i="1"/>
  <c r="AB2558" i="1"/>
  <c r="AA2558" i="1"/>
  <c r="Y2558" i="1"/>
  <c r="AB2559" i="1"/>
  <c r="AA2559" i="1"/>
  <c r="Y2559" i="1"/>
  <c r="AB2560" i="1"/>
  <c r="AA2560" i="1"/>
  <c r="Y2560" i="1"/>
  <c r="AB2561" i="1"/>
  <c r="AA2561" i="1"/>
  <c r="Y2561" i="1"/>
  <c r="AB2562" i="1"/>
  <c r="AA2562" i="1"/>
  <c r="Y2562" i="1"/>
  <c r="AB2563" i="1"/>
  <c r="AA2563" i="1"/>
  <c r="Y2563" i="1"/>
  <c r="AB2564" i="1"/>
  <c r="AA2564" i="1"/>
  <c r="Y2564" i="1"/>
  <c r="AB2565" i="1"/>
  <c r="AA2565" i="1"/>
  <c r="Y2565" i="1"/>
  <c r="AB2566" i="1"/>
  <c r="AA2566" i="1"/>
  <c r="Y2566" i="1"/>
  <c r="AB2567" i="1"/>
  <c r="AA2567" i="1"/>
  <c r="Y2567" i="1"/>
  <c r="AB2568" i="1"/>
  <c r="AA2568" i="1"/>
  <c r="Y2568" i="1"/>
  <c r="AB2569" i="1"/>
  <c r="AA2569" i="1"/>
  <c r="Y2569" i="1"/>
  <c r="AB2570" i="1"/>
  <c r="AA2570" i="1"/>
  <c r="Y2570" i="1"/>
  <c r="AB2571" i="1"/>
  <c r="AA2571" i="1"/>
  <c r="Y2571" i="1"/>
  <c r="AB2572" i="1"/>
  <c r="AA2572" i="1"/>
  <c r="Y2572" i="1"/>
  <c r="AB2573" i="1"/>
  <c r="AA2573" i="1"/>
  <c r="Y2573" i="1"/>
  <c r="AB2574" i="1"/>
  <c r="AA2574" i="1"/>
  <c r="Y2574" i="1"/>
  <c r="AB2575" i="1"/>
  <c r="AA2575" i="1"/>
  <c r="Y2575" i="1"/>
  <c r="AB2576" i="1"/>
  <c r="AA2576" i="1"/>
  <c r="Y2576" i="1"/>
  <c r="AB2577" i="1"/>
  <c r="AA2577" i="1"/>
  <c r="Y2577" i="1"/>
  <c r="AB2578" i="1"/>
  <c r="AA2578" i="1"/>
  <c r="Y2578" i="1"/>
  <c r="AB2579" i="1"/>
  <c r="AA2579" i="1"/>
  <c r="Y2579" i="1"/>
  <c r="AB2580" i="1"/>
  <c r="AA2580" i="1"/>
  <c r="Y2580" i="1"/>
  <c r="AB2581" i="1"/>
  <c r="AA2581" i="1"/>
  <c r="Y2581" i="1"/>
  <c r="AB2582" i="1"/>
  <c r="AA2582" i="1"/>
  <c r="Y2582" i="1"/>
  <c r="AB2583" i="1"/>
  <c r="AA2583" i="1"/>
  <c r="Y2583" i="1"/>
  <c r="AB2584" i="1"/>
  <c r="AA2584" i="1"/>
  <c r="Y2584" i="1"/>
  <c r="AB2585" i="1"/>
  <c r="AA2585" i="1"/>
  <c r="Y2585" i="1"/>
  <c r="AB2586" i="1"/>
  <c r="AA2586" i="1"/>
  <c r="Y2586" i="1"/>
  <c r="AB2587" i="1"/>
  <c r="AA2587" i="1"/>
  <c r="Y2587" i="1"/>
  <c r="AB2588" i="1"/>
  <c r="AA2588" i="1"/>
  <c r="Y2588" i="1"/>
  <c r="AB2589" i="1"/>
  <c r="AA2589" i="1"/>
  <c r="Y2589" i="1"/>
  <c r="AB2590" i="1"/>
  <c r="AA2590" i="1"/>
  <c r="Y2590" i="1"/>
  <c r="AB2591" i="1"/>
  <c r="AA2591" i="1"/>
  <c r="Y2591" i="1"/>
  <c r="AB2592" i="1"/>
  <c r="AA2592" i="1"/>
  <c r="Y2592" i="1"/>
  <c r="AB2593" i="1"/>
  <c r="AA2593" i="1"/>
  <c r="Y2593" i="1"/>
  <c r="AB2594" i="1"/>
  <c r="AA2594" i="1"/>
  <c r="Y2594" i="1"/>
  <c r="AB2595" i="1"/>
  <c r="AA2595" i="1"/>
  <c r="Y2595" i="1"/>
  <c r="AB2596" i="1"/>
  <c r="AA2596" i="1"/>
  <c r="Y2596" i="1"/>
  <c r="AB2597" i="1"/>
  <c r="AA2597" i="1"/>
  <c r="Y2597" i="1"/>
  <c r="AB2598" i="1"/>
  <c r="AA2598" i="1"/>
  <c r="Y2598" i="1"/>
  <c r="AB2599" i="1"/>
  <c r="AA2599" i="1"/>
  <c r="Y2599" i="1"/>
  <c r="AB2600" i="1"/>
  <c r="AA2600" i="1"/>
  <c r="Y2600" i="1"/>
  <c r="AB2601" i="1"/>
  <c r="AA2601" i="1"/>
  <c r="Y2601" i="1"/>
  <c r="AB2602" i="1"/>
  <c r="AA2602" i="1"/>
  <c r="Y2602" i="1"/>
  <c r="AB2603" i="1"/>
  <c r="AA2603" i="1"/>
  <c r="Y2603" i="1"/>
  <c r="AB2604" i="1"/>
  <c r="AA2604" i="1"/>
  <c r="Y2604" i="1"/>
  <c r="AB2605" i="1"/>
  <c r="AA2605" i="1"/>
  <c r="Y2605" i="1"/>
  <c r="AB2606" i="1"/>
  <c r="AA2606" i="1"/>
  <c r="Y2606" i="1"/>
  <c r="AB2607" i="1"/>
  <c r="AA2607" i="1"/>
  <c r="Y2607" i="1"/>
  <c r="AB2608" i="1"/>
  <c r="AA2608" i="1"/>
  <c r="Y2608" i="1"/>
  <c r="AB2609" i="1"/>
  <c r="AA2609" i="1"/>
  <c r="Y2609" i="1"/>
  <c r="AB2610" i="1"/>
  <c r="AA2610" i="1"/>
  <c r="Y2610" i="1"/>
  <c r="AB2611" i="1"/>
  <c r="AA2611" i="1"/>
  <c r="Y2611" i="1"/>
  <c r="AB2612" i="1"/>
  <c r="AA2612" i="1"/>
  <c r="Y2612" i="1"/>
  <c r="AB2613" i="1"/>
  <c r="AA2613" i="1"/>
  <c r="Y2613" i="1"/>
  <c r="AB2614" i="1"/>
  <c r="AA2614" i="1"/>
  <c r="Y2614" i="1"/>
  <c r="AB2615" i="1"/>
  <c r="AA2615" i="1"/>
  <c r="Y2615" i="1"/>
  <c r="AB2616" i="1"/>
  <c r="AA2616" i="1"/>
  <c r="Y2616" i="1"/>
  <c r="AB2617" i="1"/>
  <c r="AA2617" i="1"/>
  <c r="Y2617" i="1"/>
  <c r="AB2618" i="1"/>
  <c r="AA2618" i="1"/>
  <c r="Y2618" i="1"/>
  <c r="AB2619" i="1"/>
  <c r="AA2619" i="1"/>
  <c r="Y2619" i="1"/>
  <c r="AB2620" i="1"/>
  <c r="AA2620" i="1"/>
  <c r="Y2620" i="1"/>
  <c r="AB2621" i="1"/>
  <c r="AA2621" i="1"/>
  <c r="Y2621" i="1"/>
  <c r="AB2622" i="1"/>
  <c r="AA2622" i="1"/>
  <c r="Y2622" i="1"/>
  <c r="AB2623" i="1"/>
  <c r="AA2623" i="1"/>
  <c r="Y2623" i="1"/>
  <c r="AB2624" i="1"/>
  <c r="AA2624" i="1"/>
  <c r="Y2624" i="1"/>
  <c r="AB2625" i="1"/>
  <c r="AA2625" i="1"/>
  <c r="Y2625" i="1"/>
  <c r="AB2626" i="1"/>
  <c r="AA2626" i="1"/>
  <c r="Y2626" i="1"/>
  <c r="AB2627" i="1"/>
  <c r="AA2627" i="1"/>
  <c r="Y2627" i="1"/>
  <c r="AB2628" i="1"/>
  <c r="AA2628" i="1"/>
  <c r="Y2628" i="1"/>
  <c r="AB2629" i="1"/>
  <c r="AA2629" i="1"/>
  <c r="Y2629" i="1"/>
  <c r="AB2630" i="1"/>
  <c r="AA2630" i="1"/>
  <c r="Y2630" i="1"/>
  <c r="AB2631" i="1"/>
  <c r="AA2631" i="1"/>
  <c r="Y2631" i="1"/>
  <c r="AB2632" i="1"/>
  <c r="AA2632" i="1"/>
  <c r="Y2632" i="1"/>
  <c r="AB2633" i="1"/>
  <c r="AA2633" i="1"/>
  <c r="Y2633" i="1"/>
  <c r="AB2634" i="1"/>
  <c r="AA2634" i="1"/>
  <c r="Y2634" i="1"/>
  <c r="AB2635" i="1"/>
  <c r="AA2635" i="1"/>
  <c r="Y2635" i="1"/>
  <c r="AB2636" i="1"/>
  <c r="AA2636" i="1"/>
  <c r="Y2636" i="1"/>
  <c r="AB2637" i="1"/>
  <c r="AA2637" i="1"/>
  <c r="Y2637" i="1"/>
  <c r="AB2638" i="1"/>
  <c r="AA2638" i="1"/>
  <c r="Y2638" i="1"/>
  <c r="AB2639" i="1"/>
  <c r="AA2639" i="1"/>
  <c r="Y2639" i="1"/>
  <c r="AB2640" i="1"/>
  <c r="AA2640" i="1"/>
  <c r="Y2640" i="1"/>
  <c r="AB2641" i="1"/>
  <c r="AA2641" i="1"/>
  <c r="Y2641" i="1"/>
  <c r="AB2642" i="1"/>
  <c r="AA2642" i="1"/>
  <c r="Y2642" i="1"/>
  <c r="AB2643" i="1"/>
  <c r="AA2643" i="1"/>
  <c r="Y2643" i="1"/>
  <c r="AB2644" i="1"/>
  <c r="AA2644" i="1"/>
  <c r="Y2644" i="1"/>
  <c r="AB2645" i="1"/>
  <c r="AA2645" i="1"/>
  <c r="Y2645" i="1"/>
  <c r="AB2646" i="1"/>
  <c r="AA2646" i="1"/>
  <c r="Y2646" i="1"/>
  <c r="AB2647" i="1"/>
  <c r="AA2647" i="1"/>
  <c r="Y2647" i="1"/>
  <c r="AB2648" i="1"/>
  <c r="AA2648" i="1"/>
  <c r="Y2648" i="1"/>
  <c r="AB2649" i="1"/>
  <c r="AA2649" i="1"/>
  <c r="Y2649" i="1"/>
  <c r="AB2650" i="1"/>
  <c r="AA2650" i="1"/>
  <c r="Y2650" i="1"/>
  <c r="AB2651" i="1"/>
  <c r="AA2651" i="1"/>
  <c r="Y2651" i="1"/>
  <c r="AB2652" i="1"/>
  <c r="AA2652" i="1"/>
  <c r="Y2652" i="1"/>
  <c r="AB2653" i="1"/>
  <c r="AA2653" i="1"/>
  <c r="Y2653" i="1"/>
  <c r="AB2654" i="1"/>
  <c r="AA2654" i="1"/>
  <c r="Y2654" i="1"/>
  <c r="AB2655" i="1"/>
  <c r="AA2655" i="1"/>
  <c r="Y2655" i="1"/>
  <c r="AB2656" i="1"/>
  <c r="AA2656" i="1"/>
  <c r="Y2656" i="1"/>
  <c r="AB2657" i="1"/>
  <c r="AA2657" i="1"/>
  <c r="Y2657" i="1"/>
  <c r="AB2658" i="1"/>
  <c r="AA2658" i="1"/>
  <c r="Y2658" i="1"/>
  <c r="AB2659" i="1"/>
  <c r="AA2659" i="1"/>
  <c r="Y2659" i="1"/>
  <c r="AB2660" i="1"/>
  <c r="AA2660" i="1"/>
  <c r="Y2660" i="1"/>
  <c r="AB2661" i="1"/>
  <c r="AA2661" i="1"/>
  <c r="Y2661" i="1"/>
  <c r="AB2662" i="1"/>
  <c r="AA2662" i="1"/>
  <c r="Y2662" i="1"/>
  <c r="AB2663" i="1"/>
  <c r="AA2663" i="1"/>
  <c r="Y2663" i="1"/>
  <c r="AB2664" i="1"/>
  <c r="AA2664" i="1"/>
  <c r="Y2664" i="1"/>
  <c r="AB2665" i="1"/>
  <c r="AA2665" i="1"/>
  <c r="Y2665" i="1"/>
  <c r="AB2666" i="1"/>
  <c r="AA2666" i="1"/>
  <c r="Y2666" i="1"/>
  <c r="AB2667" i="1"/>
  <c r="AA2667" i="1"/>
  <c r="Y2667" i="1"/>
  <c r="AB2668" i="1"/>
  <c r="AA2668" i="1"/>
  <c r="Y2668" i="1"/>
  <c r="AB2669" i="1"/>
  <c r="AA2669" i="1"/>
  <c r="Y2669" i="1"/>
  <c r="AB2670" i="1"/>
  <c r="AA2670" i="1"/>
  <c r="Y2670" i="1"/>
  <c r="AB2671" i="1"/>
  <c r="AA2671" i="1"/>
  <c r="Y2671" i="1"/>
  <c r="AB2672" i="1"/>
  <c r="AA2672" i="1"/>
  <c r="Y2672" i="1"/>
  <c r="AB2673" i="1"/>
  <c r="AA2673" i="1"/>
  <c r="Y2673" i="1"/>
  <c r="AB2674" i="1"/>
  <c r="AA2674" i="1"/>
  <c r="Y2674" i="1"/>
  <c r="AB2675" i="1"/>
  <c r="AA2675" i="1"/>
  <c r="Y2675" i="1"/>
  <c r="AB2676" i="1"/>
  <c r="AA2676" i="1"/>
  <c r="Y2676" i="1"/>
  <c r="AB2677" i="1"/>
  <c r="AA2677" i="1"/>
  <c r="Y2677" i="1"/>
  <c r="AB2678" i="1"/>
  <c r="AA2678" i="1"/>
  <c r="Y2678" i="1"/>
  <c r="AB2679" i="1"/>
  <c r="AA2679" i="1"/>
  <c r="Y2679" i="1"/>
  <c r="AB2680" i="1"/>
  <c r="AA2680" i="1"/>
  <c r="Y2680" i="1"/>
  <c r="AB2681" i="1"/>
  <c r="AA2681" i="1"/>
  <c r="Y2681" i="1"/>
  <c r="AB2682" i="1"/>
  <c r="AA2682" i="1"/>
  <c r="Y2682" i="1"/>
  <c r="AB2683" i="1"/>
  <c r="AA2683" i="1"/>
  <c r="Y2683" i="1"/>
  <c r="AB2684" i="1"/>
  <c r="AA2684" i="1"/>
  <c r="Y2684" i="1"/>
  <c r="AB2685" i="1"/>
  <c r="AA2685" i="1"/>
  <c r="Y2685" i="1"/>
  <c r="AB2686" i="1"/>
  <c r="AA2686" i="1"/>
  <c r="Y2686" i="1"/>
  <c r="AB2687" i="1"/>
  <c r="AA2687" i="1"/>
  <c r="Y2687" i="1"/>
  <c r="AB2688" i="1"/>
  <c r="AA2688" i="1"/>
  <c r="Y2688" i="1"/>
  <c r="AB2689" i="1"/>
  <c r="AA2689" i="1"/>
  <c r="Y2689" i="1"/>
  <c r="AB2690" i="1"/>
  <c r="AA2690" i="1"/>
  <c r="Y2690" i="1"/>
  <c r="AB2691" i="1"/>
  <c r="AA2691" i="1"/>
  <c r="Y2691" i="1"/>
  <c r="AB2692" i="1"/>
  <c r="AA2692" i="1"/>
  <c r="Y2692" i="1"/>
  <c r="AB2693" i="1"/>
  <c r="AA2693" i="1"/>
  <c r="Y2693" i="1"/>
  <c r="AB2694" i="1"/>
  <c r="AA2694" i="1"/>
  <c r="Y2694" i="1"/>
  <c r="AB2695" i="1"/>
  <c r="AA2695" i="1"/>
  <c r="Y2695" i="1"/>
  <c r="AB2696" i="1"/>
  <c r="AA2696" i="1"/>
  <c r="Y2696" i="1"/>
  <c r="AB2697" i="1"/>
  <c r="AA2697" i="1"/>
  <c r="Y2697" i="1"/>
  <c r="AB2698" i="1"/>
  <c r="AA2698" i="1"/>
  <c r="Y2698" i="1"/>
  <c r="AB2699" i="1"/>
  <c r="AA2699" i="1"/>
  <c r="Y2699" i="1"/>
  <c r="AB2700" i="1"/>
  <c r="AA2700" i="1"/>
  <c r="Y2700" i="1"/>
  <c r="AB2701" i="1"/>
  <c r="AA2701" i="1"/>
  <c r="Y2701" i="1"/>
  <c r="AB2702" i="1"/>
  <c r="AA2702" i="1"/>
  <c r="Y2702" i="1"/>
  <c r="AB2703" i="1"/>
  <c r="AA2703" i="1"/>
  <c r="Y2703" i="1"/>
  <c r="AB2704" i="1"/>
  <c r="AA2704" i="1"/>
  <c r="Y2704" i="1"/>
  <c r="AB2705" i="1"/>
  <c r="AA2705" i="1"/>
  <c r="Y2705" i="1"/>
  <c r="AB2706" i="1"/>
  <c r="AA2706" i="1"/>
  <c r="Y2706" i="1"/>
  <c r="AB2707" i="1"/>
  <c r="AA2707" i="1"/>
  <c r="Y2707" i="1"/>
  <c r="AB2708" i="1"/>
  <c r="AA2708" i="1"/>
  <c r="Y2708" i="1"/>
  <c r="AB2709" i="1"/>
  <c r="AA2709" i="1"/>
  <c r="Y2709" i="1"/>
  <c r="AB2710" i="1"/>
  <c r="AA2710" i="1"/>
  <c r="Y2710" i="1"/>
  <c r="AB2711" i="1"/>
  <c r="AA2711" i="1"/>
  <c r="Y2711" i="1"/>
  <c r="AB2712" i="1"/>
  <c r="AA2712" i="1"/>
  <c r="Y2712" i="1"/>
  <c r="AB2713" i="1"/>
  <c r="AA2713" i="1"/>
  <c r="Y2713" i="1"/>
  <c r="AB2714" i="1"/>
  <c r="AA2714" i="1"/>
  <c r="Y2714" i="1"/>
  <c r="AB2715" i="1"/>
  <c r="AA2715" i="1"/>
  <c r="Y2715" i="1"/>
  <c r="AB2716" i="1"/>
  <c r="AA2716" i="1"/>
  <c r="Y2716" i="1"/>
  <c r="AB2717" i="1"/>
  <c r="AA2717" i="1"/>
  <c r="Y2717" i="1"/>
  <c r="AB2718" i="1"/>
  <c r="AA2718" i="1"/>
  <c r="Y2718" i="1"/>
  <c r="AB2719" i="1"/>
  <c r="AA2719" i="1"/>
  <c r="Y2719" i="1"/>
  <c r="AB2720" i="1"/>
  <c r="AA2720" i="1"/>
  <c r="Y2720" i="1"/>
  <c r="AB2721" i="1"/>
  <c r="AA2721" i="1"/>
  <c r="Y2721" i="1"/>
  <c r="AB2722" i="1"/>
  <c r="AA2722" i="1"/>
  <c r="Y2722" i="1"/>
  <c r="AB2723" i="1"/>
  <c r="AA2723" i="1"/>
  <c r="Y2723" i="1"/>
  <c r="AB2724" i="1"/>
  <c r="AA2724" i="1"/>
  <c r="Y2724" i="1"/>
  <c r="AB2725" i="1"/>
  <c r="AA2725" i="1"/>
  <c r="Y2725" i="1"/>
  <c r="AB2726" i="1"/>
  <c r="AA2726" i="1"/>
  <c r="Y2726" i="1"/>
  <c r="AB2727" i="1"/>
  <c r="AA2727" i="1"/>
  <c r="Y2727" i="1"/>
  <c r="AB2728" i="1"/>
  <c r="AA2728" i="1"/>
  <c r="Y2728" i="1"/>
  <c r="AB2729" i="1"/>
  <c r="AA2729" i="1"/>
  <c r="Y2729" i="1"/>
  <c r="AB2730" i="1"/>
  <c r="AA2730" i="1"/>
  <c r="Y2730" i="1"/>
  <c r="AB2731" i="1"/>
  <c r="AA2731" i="1"/>
  <c r="Y2731" i="1"/>
  <c r="AB2732" i="1"/>
  <c r="AA2732" i="1"/>
  <c r="Y2732" i="1"/>
  <c r="AB2733" i="1"/>
  <c r="AA2733" i="1"/>
  <c r="Y2733" i="1"/>
  <c r="AB2734" i="1"/>
  <c r="AA2734" i="1"/>
  <c r="Y2734" i="1"/>
  <c r="AB2735" i="1"/>
  <c r="AA2735" i="1"/>
  <c r="Y2735" i="1"/>
  <c r="AB2736" i="1"/>
  <c r="AA2736" i="1"/>
  <c r="Y2736" i="1"/>
  <c r="AB2737" i="1"/>
  <c r="AA2737" i="1"/>
  <c r="Y2737" i="1"/>
  <c r="AB2738" i="1"/>
  <c r="AA2738" i="1"/>
  <c r="Y2738" i="1"/>
  <c r="AB2739" i="1"/>
  <c r="AA2739" i="1"/>
  <c r="Y2739" i="1"/>
  <c r="AB2740" i="1"/>
  <c r="AA2740" i="1"/>
  <c r="Y2740" i="1"/>
  <c r="AB2741" i="1"/>
  <c r="AA2741" i="1"/>
  <c r="Y2741" i="1"/>
  <c r="AB2742" i="1"/>
  <c r="AA2742" i="1"/>
  <c r="Y2742" i="1"/>
  <c r="AB2743" i="1"/>
  <c r="AA2743" i="1"/>
  <c r="Y2743" i="1"/>
  <c r="AB2744" i="1"/>
  <c r="AA2744" i="1"/>
  <c r="Y2744" i="1"/>
  <c r="AB2745" i="1"/>
  <c r="AA2745" i="1"/>
  <c r="Y2745" i="1"/>
  <c r="AB2746" i="1"/>
  <c r="AA2746" i="1"/>
  <c r="Y2746" i="1"/>
  <c r="AB2747" i="1"/>
  <c r="AA2747" i="1"/>
  <c r="Y2747" i="1"/>
  <c r="AB2748" i="1"/>
  <c r="AA2748" i="1"/>
  <c r="Y2748" i="1"/>
  <c r="AB2749" i="1"/>
  <c r="AA2749" i="1"/>
  <c r="Y2749" i="1"/>
  <c r="AB2750" i="1"/>
  <c r="AA2750" i="1"/>
  <c r="Y2750" i="1"/>
  <c r="AB2751" i="1"/>
  <c r="AA2751" i="1"/>
  <c r="Y2751" i="1"/>
  <c r="AB2752" i="1"/>
  <c r="AA2752" i="1"/>
  <c r="Y2752" i="1"/>
  <c r="AB2753" i="1"/>
  <c r="AA2753" i="1"/>
  <c r="Y2753" i="1"/>
  <c r="AB2754" i="1"/>
  <c r="AA2754" i="1"/>
  <c r="Y2754" i="1"/>
  <c r="AB2755" i="1"/>
  <c r="AA2755" i="1"/>
  <c r="Y2755" i="1"/>
  <c r="AB2756" i="1"/>
  <c r="AA2756" i="1"/>
  <c r="Y2756" i="1"/>
  <c r="AB2757" i="1"/>
  <c r="AA2757" i="1"/>
  <c r="Y2757" i="1"/>
  <c r="AB2758" i="1"/>
  <c r="AA2758" i="1"/>
  <c r="Y2758" i="1"/>
  <c r="AB2759" i="1"/>
  <c r="AA2759" i="1"/>
  <c r="Y2759" i="1"/>
  <c r="AB2760" i="1"/>
  <c r="AA2760" i="1"/>
  <c r="Y2760" i="1"/>
  <c r="AB2761" i="1"/>
  <c r="AA2761" i="1"/>
  <c r="Y2761" i="1"/>
  <c r="AB2762" i="1"/>
  <c r="AA2762" i="1"/>
  <c r="Y2762" i="1"/>
  <c r="AB2763" i="1"/>
  <c r="AA2763" i="1"/>
  <c r="Y2763" i="1"/>
  <c r="AB2764" i="1"/>
  <c r="AA2764" i="1"/>
  <c r="Y2764" i="1"/>
  <c r="AB2765" i="1"/>
  <c r="AA2765" i="1"/>
  <c r="Y2765" i="1"/>
  <c r="AB2766" i="1"/>
  <c r="AA2766" i="1"/>
  <c r="Y2766" i="1"/>
  <c r="AB2767" i="1"/>
  <c r="AA2767" i="1"/>
  <c r="Y2767" i="1"/>
  <c r="AB2768" i="1"/>
  <c r="AA2768" i="1"/>
  <c r="Y2768" i="1"/>
  <c r="AB2769" i="1"/>
  <c r="AA2769" i="1"/>
  <c r="Y2769" i="1"/>
  <c r="AB2770" i="1"/>
  <c r="AA2770" i="1"/>
  <c r="Y2770" i="1"/>
  <c r="AB2771" i="1"/>
  <c r="AA2771" i="1"/>
  <c r="Y2771" i="1"/>
  <c r="AB2772" i="1"/>
  <c r="AA2772" i="1"/>
  <c r="Y2772" i="1"/>
  <c r="AB2773" i="1"/>
  <c r="AA2773" i="1"/>
  <c r="Y2773" i="1"/>
  <c r="AB2774" i="1"/>
  <c r="AA2774" i="1"/>
  <c r="Y2774" i="1"/>
  <c r="AB2775" i="1"/>
  <c r="AA2775" i="1"/>
  <c r="Y2775" i="1"/>
  <c r="AB2776" i="1"/>
  <c r="AA2776" i="1"/>
  <c r="Y2776" i="1"/>
  <c r="AB2777" i="1"/>
  <c r="AA2777" i="1"/>
  <c r="Y2777" i="1"/>
  <c r="AB2778" i="1"/>
  <c r="AA2778" i="1"/>
  <c r="Y2778" i="1"/>
  <c r="AB2779" i="1"/>
  <c r="AA2779" i="1"/>
  <c r="Y2779" i="1"/>
  <c r="AB2780" i="1"/>
  <c r="AA2780" i="1"/>
  <c r="Y2780" i="1"/>
  <c r="AB2781" i="1"/>
  <c r="AA2781" i="1"/>
  <c r="Y2781" i="1"/>
  <c r="AB2782" i="1"/>
  <c r="AA2782" i="1"/>
  <c r="Y2782" i="1"/>
  <c r="AB2783" i="1"/>
  <c r="AA2783" i="1"/>
  <c r="Y2783" i="1"/>
  <c r="AB2784" i="1"/>
  <c r="AA2784" i="1"/>
  <c r="Y2784" i="1"/>
  <c r="AB2785" i="1"/>
  <c r="AA2785" i="1"/>
  <c r="Y2785" i="1"/>
  <c r="AB2786" i="1"/>
  <c r="AA2786" i="1"/>
  <c r="Y2786" i="1"/>
  <c r="AB2787" i="1"/>
  <c r="AA2787" i="1"/>
  <c r="Y2787" i="1"/>
  <c r="AB2788" i="1"/>
  <c r="AA2788" i="1"/>
  <c r="Y2788" i="1"/>
  <c r="AB2789" i="1"/>
  <c r="AA2789" i="1"/>
  <c r="Y2789" i="1"/>
  <c r="AB2790" i="1"/>
  <c r="AA2790" i="1"/>
  <c r="Y2790" i="1"/>
  <c r="AB2791" i="1"/>
  <c r="AA2791" i="1"/>
  <c r="Y2791" i="1"/>
  <c r="AB2792" i="1"/>
  <c r="AA2792" i="1"/>
  <c r="Y2792" i="1"/>
  <c r="AB2793" i="1"/>
  <c r="AA2793" i="1"/>
  <c r="Y2793" i="1"/>
  <c r="AB2794" i="1"/>
  <c r="AA2794" i="1"/>
  <c r="Y2794" i="1"/>
  <c r="AB2795" i="1"/>
  <c r="AA2795" i="1"/>
  <c r="Y2795" i="1"/>
  <c r="AB2796" i="1"/>
  <c r="AA2796" i="1"/>
  <c r="Y2796" i="1"/>
  <c r="AB2797" i="1"/>
  <c r="AA2797" i="1"/>
  <c r="Y2797" i="1"/>
  <c r="AB2798" i="1"/>
  <c r="AA2798" i="1"/>
  <c r="Y2798" i="1"/>
  <c r="AB2799" i="1"/>
  <c r="AA2799" i="1"/>
  <c r="Y2799" i="1"/>
  <c r="AB2800" i="1"/>
  <c r="AA2800" i="1"/>
  <c r="Y2800" i="1"/>
  <c r="AB2801" i="1"/>
  <c r="AA2801" i="1"/>
  <c r="Y2801" i="1"/>
  <c r="AB2802" i="1"/>
  <c r="AA2802" i="1"/>
  <c r="Y2802" i="1"/>
  <c r="AB2803" i="1"/>
  <c r="AA2803" i="1"/>
  <c r="Y2803" i="1"/>
  <c r="AB2804" i="1"/>
  <c r="AA2804" i="1"/>
  <c r="Y2804" i="1"/>
  <c r="AB2805" i="1"/>
  <c r="AA2805" i="1"/>
  <c r="Y2805" i="1"/>
  <c r="AB2806" i="1"/>
  <c r="AA2806" i="1"/>
  <c r="Y2806" i="1"/>
  <c r="AB2807" i="1"/>
  <c r="AA2807" i="1"/>
  <c r="Y2807" i="1"/>
  <c r="AB2808" i="1"/>
  <c r="AA2808" i="1"/>
  <c r="Y2808" i="1"/>
  <c r="AB2809" i="1"/>
  <c r="AA2809" i="1"/>
  <c r="Y2809" i="1"/>
  <c r="AB2810" i="1"/>
  <c r="AA2810" i="1"/>
  <c r="Y2810" i="1"/>
  <c r="AB2811" i="1"/>
  <c r="AA2811" i="1"/>
  <c r="Y2811" i="1"/>
  <c r="AB2812" i="1"/>
  <c r="AA2812" i="1"/>
  <c r="Y2812" i="1"/>
  <c r="AB2813" i="1"/>
  <c r="AA2813" i="1"/>
  <c r="Y2813" i="1"/>
  <c r="AB2814" i="1"/>
  <c r="AA2814" i="1"/>
  <c r="Y2814" i="1"/>
  <c r="AB2815" i="1"/>
  <c r="AA2815" i="1"/>
  <c r="Y2815" i="1"/>
  <c r="AB2816" i="1"/>
  <c r="AA2816" i="1"/>
  <c r="Y2816" i="1"/>
  <c r="AB2817" i="1"/>
  <c r="AA2817" i="1"/>
  <c r="Y2817" i="1"/>
  <c r="AB2818" i="1"/>
  <c r="AA2818" i="1"/>
  <c r="Y2818" i="1"/>
  <c r="AB2819" i="1"/>
  <c r="AA2819" i="1"/>
  <c r="Y2819" i="1"/>
  <c r="AB2820" i="1"/>
  <c r="AA2820" i="1"/>
  <c r="Y2820" i="1"/>
  <c r="AB2821" i="1"/>
  <c r="AA2821" i="1"/>
  <c r="Y2821" i="1"/>
  <c r="AB2822" i="1"/>
  <c r="AA2822" i="1"/>
  <c r="Y2822" i="1"/>
  <c r="AB2823" i="1"/>
  <c r="AA2823" i="1"/>
  <c r="Y2823" i="1"/>
  <c r="AB2824" i="1"/>
  <c r="AA2824" i="1"/>
  <c r="Y2824" i="1"/>
  <c r="AB2825" i="1"/>
  <c r="AA2825" i="1"/>
  <c r="Y2825" i="1"/>
  <c r="AB2826" i="1"/>
  <c r="AA2826" i="1"/>
  <c r="Y2826" i="1"/>
  <c r="AB2827" i="1"/>
  <c r="AA2827" i="1"/>
  <c r="Y2827" i="1"/>
  <c r="AB2828" i="1"/>
  <c r="AA2828" i="1"/>
  <c r="Y2828" i="1"/>
  <c r="AB2829" i="1"/>
  <c r="AA2829" i="1"/>
  <c r="Y2829" i="1"/>
  <c r="AB2830" i="1"/>
  <c r="AA2830" i="1"/>
  <c r="Y2830" i="1"/>
  <c r="AB2831" i="1"/>
  <c r="AA2831" i="1"/>
  <c r="Y2831" i="1"/>
  <c r="AB2832" i="1"/>
  <c r="AA2832" i="1"/>
  <c r="Y2832" i="1"/>
  <c r="AB2833" i="1"/>
  <c r="AA2833" i="1"/>
  <c r="Y2833" i="1"/>
  <c r="AB2834" i="1"/>
  <c r="AA2834" i="1"/>
  <c r="Y2834" i="1"/>
  <c r="AB2835" i="1"/>
  <c r="AA2835" i="1"/>
  <c r="Y2835" i="1"/>
  <c r="AB2836" i="1"/>
  <c r="AA2836" i="1"/>
  <c r="Y2836" i="1"/>
  <c r="AB2837" i="1"/>
  <c r="AA2837" i="1"/>
  <c r="Y2837" i="1"/>
  <c r="AB2838" i="1"/>
  <c r="AA2838" i="1"/>
  <c r="Y2838" i="1"/>
  <c r="AB2839" i="1"/>
  <c r="AA2839" i="1"/>
  <c r="Y2839" i="1"/>
  <c r="AB2840" i="1"/>
  <c r="AA2840" i="1"/>
  <c r="Y2840" i="1"/>
  <c r="AB2841" i="1"/>
  <c r="AA2841" i="1"/>
  <c r="Y2841" i="1"/>
  <c r="AB2842" i="1"/>
  <c r="AA2842" i="1"/>
  <c r="Y2842" i="1"/>
  <c r="AB2843" i="1"/>
  <c r="AA2843" i="1"/>
  <c r="Y2843" i="1"/>
  <c r="AB2844" i="1"/>
  <c r="AA2844" i="1"/>
  <c r="Y2844" i="1"/>
  <c r="AB2845" i="1"/>
  <c r="AA2845" i="1"/>
  <c r="Y2845" i="1"/>
  <c r="AB2846" i="1"/>
  <c r="AA2846" i="1"/>
  <c r="Y2846" i="1"/>
  <c r="AB2847" i="1"/>
  <c r="AA2847" i="1"/>
  <c r="Y2847" i="1"/>
  <c r="AB2848" i="1"/>
  <c r="AA2848" i="1"/>
  <c r="Y2848" i="1"/>
  <c r="AB2849" i="1"/>
  <c r="AA2849" i="1"/>
  <c r="Y2849" i="1"/>
  <c r="AB2850" i="1"/>
  <c r="AA2850" i="1"/>
  <c r="Y2850" i="1"/>
  <c r="AB2851" i="1"/>
  <c r="AA2851" i="1"/>
  <c r="Y2851" i="1"/>
  <c r="AB2852" i="1"/>
  <c r="AA2852" i="1"/>
  <c r="Y2852" i="1"/>
  <c r="AB2853" i="1"/>
  <c r="AA2853" i="1"/>
  <c r="Y2853" i="1"/>
  <c r="AB2854" i="1"/>
  <c r="AA2854" i="1"/>
  <c r="Y2854" i="1"/>
  <c r="AB2855" i="1"/>
  <c r="AA2855" i="1"/>
  <c r="Y2855" i="1"/>
  <c r="AB2856" i="1"/>
  <c r="AA2856" i="1"/>
  <c r="Y2856" i="1"/>
  <c r="AB2857" i="1"/>
  <c r="AA2857" i="1"/>
  <c r="Y2857" i="1"/>
  <c r="AB2858" i="1"/>
  <c r="AA2858" i="1"/>
  <c r="Y2858" i="1"/>
  <c r="AB2859" i="1"/>
  <c r="AA2859" i="1"/>
  <c r="Y2859" i="1"/>
  <c r="AB2860" i="1"/>
  <c r="AA2860" i="1"/>
  <c r="Y2860" i="1"/>
  <c r="AB2861" i="1"/>
  <c r="AA2861" i="1"/>
  <c r="Y2861" i="1"/>
  <c r="AB2862" i="1"/>
  <c r="AA2862" i="1"/>
  <c r="Y2862" i="1"/>
  <c r="AB2863" i="1"/>
  <c r="AA2863" i="1"/>
  <c r="Y2863" i="1"/>
  <c r="AB2864" i="1"/>
  <c r="AA2864" i="1"/>
  <c r="Y2864" i="1"/>
  <c r="AB2865" i="1"/>
  <c r="AA2865" i="1"/>
  <c r="Y2865" i="1"/>
  <c r="AB2866" i="1"/>
  <c r="AA2866" i="1"/>
  <c r="Y2866" i="1"/>
  <c r="AB2867" i="1"/>
  <c r="AA2867" i="1"/>
  <c r="Y2867" i="1"/>
  <c r="AB2868" i="1"/>
  <c r="AA2868" i="1"/>
  <c r="Y2868" i="1"/>
  <c r="AB2869" i="1"/>
  <c r="AA2869" i="1"/>
  <c r="Y2869" i="1"/>
  <c r="AB2870" i="1"/>
  <c r="AA2870" i="1"/>
  <c r="Y2870" i="1"/>
  <c r="AB2871" i="1"/>
  <c r="AA2871" i="1"/>
  <c r="Y2871" i="1"/>
  <c r="AB2872" i="1"/>
  <c r="AA2872" i="1"/>
  <c r="Y2872" i="1"/>
  <c r="AB2873" i="1"/>
  <c r="AA2873" i="1"/>
  <c r="Y2873" i="1"/>
  <c r="AB2874" i="1"/>
  <c r="AA2874" i="1"/>
  <c r="Y2874" i="1"/>
  <c r="AB2875" i="1"/>
  <c r="AA2875" i="1"/>
  <c r="Y2875" i="1"/>
  <c r="AB2876" i="1"/>
  <c r="AA2876" i="1"/>
  <c r="Y2876" i="1"/>
  <c r="AB2877" i="1"/>
  <c r="AA2877" i="1"/>
  <c r="Y2877" i="1"/>
  <c r="AB2878" i="1"/>
  <c r="AA2878" i="1"/>
  <c r="Y2878" i="1"/>
  <c r="AB2879" i="1"/>
  <c r="AA2879" i="1"/>
  <c r="Y2879" i="1"/>
  <c r="AB2880" i="1"/>
  <c r="AA2880" i="1"/>
  <c r="Y2880" i="1"/>
  <c r="AB2881" i="1"/>
  <c r="AA2881" i="1"/>
  <c r="Y2881" i="1"/>
  <c r="AB2882" i="1"/>
  <c r="AA2882" i="1"/>
  <c r="Y2882" i="1"/>
  <c r="AB2883" i="1"/>
  <c r="AA2883" i="1"/>
  <c r="Y2883" i="1"/>
  <c r="AB2884" i="1"/>
  <c r="AA2884" i="1"/>
  <c r="Y2884" i="1"/>
  <c r="AB2885" i="1"/>
  <c r="AA2885" i="1"/>
  <c r="Y2885" i="1"/>
  <c r="AB2886" i="1"/>
  <c r="AA2886" i="1"/>
  <c r="Y2886" i="1"/>
  <c r="AB2887" i="1"/>
  <c r="AA2887" i="1"/>
  <c r="Y2887" i="1"/>
  <c r="AB2888" i="1"/>
  <c r="AA2888" i="1"/>
  <c r="Y2888" i="1"/>
  <c r="AB2889" i="1"/>
  <c r="AA2889" i="1"/>
  <c r="Y2889" i="1"/>
  <c r="AB2890" i="1"/>
  <c r="AA2890" i="1"/>
  <c r="Y2890" i="1"/>
  <c r="AB2891" i="1"/>
  <c r="AA2891" i="1"/>
  <c r="Y2891" i="1"/>
  <c r="AB2892" i="1"/>
  <c r="AA2892" i="1"/>
  <c r="Y2892" i="1"/>
  <c r="AB2893" i="1"/>
  <c r="AA2893" i="1"/>
  <c r="Y2893" i="1"/>
  <c r="AB2894" i="1"/>
  <c r="AA2894" i="1"/>
  <c r="Y2894" i="1"/>
  <c r="AB2895" i="1"/>
  <c r="AA2895" i="1"/>
  <c r="Y2895" i="1"/>
  <c r="AB2896" i="1"/>
  <c r="AA2896" i="1"/>
  <c r="Y2896" i="1"/>
  <c r="AB2897" i="1"/>
  <c r="AA2897" i="1"/>
  <c r="Y2897" i="1"/>
  <c r="AB2898" i="1"/>
  <c r="AA2898" i="1"/>
  <c r="Y2898" i="1"/>
  <c r="AB2899" i="1"/>
  <c r="AA2899" i="1"/>
  <c r="Y2899" i="1"/>
  <c r="AB2900" i="1"/>
  <c r="AA2900" i="1"/>
  <c r="Y2900" i="1"/>
  <c r="AB2901" i="1"/>
  <c r="AA2901" i="1"/>
  <c r="Y2901" i="1"/>
  <c r="AB2902" i="1"/>
  <c r="AA2902" i="1"/>
  <c r="Y2902" i="1"/>
  <c r="AB2903" i="1"/>
  <c r="AA2903" i="1"/>
  <c r="Y2903" i="1"/>
  <c r="AB2904" i="1"/>
  <c r="AA2904" i="1"/>
  <c r="Y2904" i="1"/>
  <c r="AB2905" i="1"/>
  <c r="AA2905" i="1"/>
  <c r="Y2905" i="1"/>
  <c r="AB2906" i="1"/>
  <c r="AA2906" i="1"/>
  <c r="Y2906" i="1"/>
  <c r="AB2907" i="1"/>
  <c r="AA2907" i="1"/>
  <c r="Y2907" i="1"/>
  <c r="AB2908" i="1"/>
  <c r="AA2908" i="1"/>
  <c r="Y2908" i="1"/>
  <c r="AB2909" i="1"/>
  <c r="AA2909" i="1"/>
  <c r="Y2909" i="1"/>
  <c r="AB2910" i="1"/>
  <c r="AA2910" i="1"/>
  <c r="Y2910" i="1"/>
  <c r="AB2911" i="1"/>
  <c r="AA2911" i="1"/>
  <c r="Y2911" i="1"/>
  <c r="AB2912" i="1"/>
  <c r="AA2912" i="1"/>
  <c r="Y2912" i="1"/>
  <c r="AB2913" i="1"/>
  <c r="AA2913" i="1"/>
  <c r="Y2913" i="1"/>
  <c r="AB2914" i="1"/>
  <c r="AA2914" i="1"/>
  <c r="Y2914" i="1"/>
  <c r="AB2915" i="1"/>
  <c r="AA2915" i="1"/>
  <c r="Y2915" i="1"/>
  <c r="AB2916" i="1"/>
  <c r="AA2916" i="1"/>
  <c r="Y2916" i="1"/>
  <c r="AB2917" i="1"/>
  <c r="AA2917" i="1"/>
  <c r="Y2917" i="1"/>
  <c r="AB2918" i="1"/>
  <c r="AA2918" i="1"/>
  <c r="Y2918" i="1"/>
  <c r="AB2919" i="1"/>
  <c r="AA2919" i="1"/>
  <c r="Y2919" i="1"/>
  <c r="AB2920" i="1"/>
  <c r="AA2920" i="1"/>
  <c r="Y2920" i="1"/>
  <c r="AB2921" i="1"/>
  <c r="AA2921" i="1"/>
  <c r="Y2921" i="1"/>
  <c r="AB2922" i="1"/>
  <c r="AA2922" i="1"/>
  <c r="Y2922" i="1"/>
  <c r="AB2923" i="1"/>
  <c r="AA2923" i="1"/>
  <c r="Y2923" i="1"/>
  <c r="AB2924" i="1"/>
  <c r="AA2924" i="1"/>
  <c r="Y2924" i="1"/>
  <c r="AB2925" i="1"/>
  <c r="AA2925" i="1"/>
  <c r="Y2925" i="1"/>
  <c r="AB2926" i="1"/>
  <c r="AA2926" i="1"/>
  <c r="Y2926" i="1"/>
  <c r="AB2927" i="1"/>
  <c r="AA2927" i="1"/>
  <c r="Y2927" i="1"/>
  <c r="AB2928" i="1"/>
  <c r="AA2928" i="1"/>
  <c r="Y2928" i="1"/>
  <c r="AB2929" i="1"/>
  <c r="AA2929" i="1"/>
  <c r="Y2929" i="1"/>
  <c r="AB2930" i="1"/>
  <c r="AA2930" i="1"/>
  <c r="Y2930" i="1"/>
  <c r="AB2931" i="1"/>
  <c r="AA2931" i="1"/>
  <c r="Y2931" i="1"/>
  <c r="AB2932" i="1"/>
  <c r="AA2932" i="1"/>
  <c r="Y2932" i="1"/>
  <c r="AB2933" i="1"/>
  <c r="AA2933" i="1"/>
  <c r="Y2933" i="1"/>
  <c r="AB2934" i="1"/>
  <c r="AA2934" i="1"/>
  <c r="Y2934" i="1"/>
  <c r="AB2935" i="1"/>
  <c r="AA2935" i="1"/>
  <c r="Y2935" i="1"/>
  <c r="AB2936" i="1"/>
  <c r="AA2936" i="1"/>
  <c r="Y2936" i="1"/>
  <c r="AB2937" i="1"/>
  <c r="AA2937" i="1"/>
  <c r="Y2937" i="1"/>
  <c r="AB2938" i="1"/>
  <c r="AA2938" i="1"/>
  <c r="Y2938" i="1"/>
  <c r="AB2939" i="1"/>
  <c r="AA2939" i="1"/>
  <c r="Y2939" i="1"/>
  <c r="AB2940" i="1"/>
  <c r="AA2940" i="1"/>
  <c r="Y2940" i="1"/>
  <c r="AB2941" i="1"/>
  <c r="AA2941" i="1"/>
  <c r="Y2941" i="1"/>
  <c r="AB2942" i="1"/>
  <c r="AA2942" i="1"/>
  <c r="Y2942" i="1"/>
  <c r="AB2943" i="1"/>
  <c r="AA2943" i="1"/>
  <c r="Y2943" i="1"/>
  <c r="AB2944" i="1"/>
  <c r="AA2944" i="1"/>
  <c r="Y2944" i="1"/>
  <c r="AB2945" i="1"/>
  <c r="AA2945" i="1"/>
  <c r="Y2945" i="1"/>
  <c r="AB2946" i="1"/>
  <c r="AA2946" i="1"/>
  <c r="Y2946" i="1"/>
  <c r="AB2947" i="1"/>
  <c r="AA2947" i="1"/>
  <c r="Y2947" i="1"/>
  <c r="AB2948" i="1"/>
  <c r="AA2948" i="1"/>
  <c r="Y2948" i="1"/>
  <c r="AB2949" i="1"/>
  <c r="AA2949" i="1"/>
  <c r="Y2949" i="1"/>
  <c r="AB2950" i="1"/>
  <c r="AA2950" i="1"/>
  <c r="Y2950" i="1"/>
  <c r="AB2951" i="1"/>
  <c r="AA2951" i="1"/>
  <c r="Y2951" i="1"/>
  <c r="AB2952" i="1"/>
  <c r="AA2952" i="1"/>
  <c r="Y2952" i="1"/>
  <c r="AB2953" i="1"/>
  <c r="AA2953" i="1"/>
  <c r="Y2953" i="1"/>
  <c r="AB2954" i="1"/>
  <c r="AA2954" i="1"/>
  <c r="Y2954" i="1"/>
  <c r="AB2955" i="1"/>
  <c r="AA2955" i="1"/>
  <c r="Y2955" i="1"/>
  <c r="AB2956" i="1"/>
  <c r="AA2956" i="1"/>
  <c r="Y2956" i="1"/>
  <c r="AB2957" i="1"/>
  <c r="AA2957" i="1"/>
  <c r="Y2957" i="1"/>
  <c r="AB2958" i="1"/>
  <c r="AA2958" i="1"/>
  <c r="Y2958" i="1"/>
  <c r="AB2959" i="1"/>
  <c r="AA2959" i="1"/>
  <c r="Y2959" i="1"/>
  <c r="AB2960" i="1"/>
  <c r="AA2960" i="1"/>
  <c r="Y2960" i="1"/>
  <c r="AB2961" i="1"/>
  <c r="AA2961" i="1"/>
  <c r="Y2961" i="1"/>
  <c r="AB2962" i="1"/>
  <c r="AA2962" i="1"/>
  <c r="Y2962" i="1"/>
  <c r="AB2963" i="1"/>
  <c r="AA2963" i="1"/>
  <c r="Y2963" i="1"/>
  <c r="AB2964" i="1"/>
  <c r="AA2964" i="1"/>
  <c r="Y2964" i="1"/>
  <c r="AB2965" i="1"/>
  <c r="AA2965" i="1"/>
  <c r="Y2965" i="1"/>
  <c r="AB2966" i="1"/>
  <c r="AA2966" i="1"/>
  <c r="Y2966" i="1"/>
  <c r="AB2967" i="1"/>
  <c r="AA2967" i="1"/>
  <c r="Y2967" i="1"/>
  <c r="AB2968" i="1"/>
  <c r="AA2968" i="1"/>
  <c r="Y2968" i="1"/>
  <c r="AB2969" i="1"/>
  <c r="AA2969" i="1"/>
  <c r="Y2969" i="1"/>
  <c r="AB2970" i="1"/>
  <c r="AA2970" i="1"/>
  <c r="Y2970" i="1"/>
  <c r="AB2971" i="1"/>
  <c r="AA2971" i="1"/>
  <c r="Y2971" i="1"/>
  <c r="AB2972" i="1"/>
  <c r="AA2972" i="1"/>
  <c r="Y2972" i="1"/>
  <c r="AB2973" i="1"/>
  <c r="AA2973" i="1"/>
  <c r="Y2973" i="1"/>
  <c r="AB2974" i="1"/>
  <c r="AA2974" i="1"/>
  <c r="Y2974" i="1"/>
  <c r="AA2975" i="1"/>
  <c r="Y2975" i="1"/>
  <c r="AB2975" i="1"/>
  <c r="AA2977" i="1"/>
  <c r="Y2977" i="1"/>
  <c r="AB2977" i="1"/>
  <c r="AA2979" i="1"/>
  <c r="Y2979" i="1"/>
  <c r="AB2979" i="1"/>
  <c r="AA2981" i="1"/>
  <c r="Y2981" i="1"/>
  <c r="AB2981" i="1"/>
  <c r="AA2983" i="1"/>
  <c r="Y2983" i="1"/>
  <c r="AB2983" i="1"/>
  <c r="AA2985" i="1"/>
  <c r="Y2985" i="1"/>
  <c r="AB2985" i="1"/>
  <c r="AA2987" i="1"/>
  <c r="Y2987" i="1"/>
  <c r="AB2987" i="1"/>
  <c r="AA2989" i="1"/>
  <c r="Y2989" i="1"/>
  <c r="AB2989" i="1"/>
  <c r="AA2991" i="1"/>
  <c r="Y2991" i="1"/>
  <c r="AB2991" i="1"/>
  <c r="AA2993" i="1"/>
  <c r="Y2993" i="1"/>
  <c r="AB2993" i="1"/>
  <c r="AA2995" i="1"/>
  <c r="Y2995" i="1"/>
  <c r="AB2995" i="1"/>
  <c r="AA2997" i="1"/>
  <c r="Y2997" i="1"/>
  <c r="AB2997" i="1"/>
  <c r="AA2999" i="1"/>
  <c r="Y2999" i="1"/>
  <c r="AB2999" i="1"/>
  <c r="AA3001" i="1"/>
  <c r="Y3001" i="1"/>
  <c r="AB3001" i="1"/>
  <c r="AA3003" i="1"/>
  <c r="Y3003" i="1"/>
  <c r="AB3003" i="1"/>
  <c r="AA3005" i="1"/>
  <c r="Y3005" i="1"/>
  <c r="AB3005" i="1"/>
  <c r="AA3007" i="1"/>
  <c r="Y3007" i="1"/>
  <c r="AB3007" i="1"/>
  <c r="AA3009" i="1"/>
  <c r="Y3009" i="1"/>
  <c r="AB3009" i="1"/>
  <c r="AA3011" i="1"/>
  <c r="Y3011" i="1"/>
  <c r="AB3011" i="1"/>
  <c r="AA3013" i="1"/>
  <c r="Y3013" i="1"/>
  <c r="AB3013" i="1"/>
  <c r="AA3015" i="1"/>
  <c r="Y3015" i="1"/>
  <c r="AB3015" i="1"/>
  <c r="AA3017" i="1"/>
  <c r="Y3017" i="1"/>
  <c r="AB3017" i="1"/>
  <c r="AA3019" i="1"/>
  <c r="Y3019" i="1"/>
  <c r="AB3019" i="1"/>
  <c r="AA3021" i="1"/>
  <c r="Y3021" i="1"/>
  <c r="AB3021" i="1"/>
  <c r="AA3023" i="1"/>
  <c r="Y3023" i="1"/>
  <c r="AB3023" i="1"/>
  <c r="AA3025" i="1"/>
  <c r="Y3025" i="1"/>
  <c r="AB3025" i="1"/>
  <c r="AA3027" i="1"/>
  <c r="Y3027" i="1"/>
  <c r="AB3027" i="1"/>
  <c r="AA3029" i="1"/>
  <c r="Y3029" i="1"/>
  <c r="AB3029" i="1"/>
  <c r="AA3031" i="1"/>
  <c r="Y3031" i="1"/>
  <c r="AB3031" i="1"/>
  <c r="AA3033" i="1"/>
  <c r="Y3033" i="1"/>
  <c r="AB3033" i="1"/>
  <c r="AA3035" i="1"/>
  <c r="Y3035" i="1"/>
  <c r="AB3035" i="1"/>
  <c r="AA3037" i="1"/>
  <c r="Y3037" i="1"/>
  <c r="AB3037" i="1"/>
  <c r="AA3039" i="1"/>
  <c r="Y3039" i="1"/>
  <c r="AB3039" i="1"/>
  <c r="AA3041" i="1"/>
  <c r="Y3041" i="1"/>
  <c r="AB3041" i="1"/>
  <c r="AA3043" i="1"/>
  <c r="Y3043" i="1"/>
  <c r="AB3043" i="1"/>
  <c r="AA3045" i="1"/>
  <c r="Y3045" i="1"/>
  <c r="AB3045" i="1"/>
  <c r="AA3047" i="1"/>
  <c r="Y3047" i="1"/>
  <c r="AB3047" i="1"/>
  <c r="AA3049" i="1"/>
  <c r="Y3049" i="1"/>
  <c r="AB3049" i="1"/>
  <c r="AA3051" i="1"/>
  <c r="Y3051" i="1"/>
  <c r="AB3051" i="1"/>
  <c r="AA3053" i="1"/>
  <c r="Y3053" i="1"/>
  <c r="AB3053" i="1"/>
  <c r="AA3055" i="1"/>
  <c r="Y3055" i="1"/>
  <c r="AB3055" i="1"/>
  <c r="AA3057" i="1"/>
  <c r="Y3057" i="1"/>
  <c r="AB3057" i="1"/>
  <c r="AA3059" i="1"/>
  <c r="Y3059" i="1"/>
  <c r="AB3059" i="1"/>
  <c r="AA3061" i="1"/>
  <c r="Y3061" i="1"/>
  <c r="AB3061" i="1"/>
  <c r="AA3063" i="1"/>
  <c r="Y3063" i="1"/>
  <c r="AB3063" i="1"/>
  <c r="AA3065" i="1"/>
  <c r="Y3065" i="1"/>
  <c r="AB3065" i="1"/>
  <c r="AA3067" i="1"/>
  <c r="Y3067" i="1"/>
  <c r="AB3067" i="1"/>
  <c r="AA3069" i="1"/>
  <c r="Y3069" i="1"/>
  <c r="AB3069" i="1"/>
  <c r="AA3071" i="1"/>
  <c r="Y3071" i="1"/>
  <c r="AB3071" i="1"/>
  <c r="AA3073" i="1"/>
  <c r="Y3073" i="1"/>
  <c r="AB3073" i="1"/>
  <c r="AA3075" i="1"/>
  <c r="Y3075" i="1"/>
  <c r="AB3075" i="1"/>
  <c r="AA3077" i="1"/>
  <c r="Y3077" i="1"/>
  <c r="AB3077" i="1"/>
  <c r="AA3079" i="1"/>
  <c r="Y3079" i="1"/>
  <c r="AB3079" i="1"/>
  <c r="AA3081" i="1"/>
  <c r="Y3081" i="1"/>
  <c r="AB3081" i="1"/>
  <c r="AA3083" i="1"/>
  <c r="Y3083" i="1"/>
  <c r="AB3083" i="1"/>
  <c r="AA3085" i="1"/>
  <c r="Y3085" i="1"/>
  <c r="AB3085" i="1"/>
  <c r="AA3087" i="1"/>
  <c r="Y3087" i="1"/>
  <c r="AB3087" i="1"/>
  <c r="AA3089" i="1"/>
  <c r="Y3089" i="1"/>
  <c r="AB3089" i="1"/>
  <c r="AA3091" i="1"/>
  <c r="Y3091" i="1"/>
  <c r="AB3091" i="1"/>
  <c r="AA3093" i="1"/>
  <c r="Y3093" i="1"/>
  <c r="AB3093" i="1"/>
  <c r="AA3095" i="1"/>
  <c r="Y3095" i="1"/>
  <c r="AB3095" i="1"/>
  <c r="AA3097" i="1"/>
  <c r="Y3097" i="1"/>
  <c r="AB3097" i="1"/>
  <c r="AA3099" i="1"/>
  <c r="Y3099" i="1"/>
  <c r="AB3099" i="1"/>
  <c r="AA3101" i="1"/>
  <c r="Y3101" i="1"/>
  <c r="AB3101" i="1"/>
  <c r="AA3103" i="1"/>
  <c r="Y3103" i="1"/>
  <c r="AB3103" i="1"/>
  <c r="AA3105" i="1"/>
  <c r="Y3105" i="1"/>
  <c r="AB3105" i="1"/>
  <c r="AA3107" i="1"/>
  <c r="Y3107" i="1"/>
  <c r="AB3107" i="1"/>
  <c r="AA3109" i="1"/>
  <c r="Y3109" i="1"/>
  <c r="AB3109" i="1"/>
  <c r="AA3111" i="1"/>
  <c r="Y3111" i="1"/>
  <c r="AB3111" i="1"/>
  <c r="AA3113" i="1"/>
  <c r="Y3113" i="1"/>
  <c r="AB3113" i="1"/>
  <c r="AA3115" i="1"/>
  <c r="Y3115" i="1"/>
  <c r="AB3115" i="1"/>
  <c r="AA3117" i="1"/>
  <c r="Y3117" i="1"/>
  <c r="AB3117" i="1"/>
  <c r="AA3119" i="1"/>
  <c r="Y3119" i="1"/>
  <c r="AB3119" i="1"/>
  <c r="AA3121" i="1"/>
  <c r="Y3121" i="1"/>
  <c r="AB3121" i="1"/>
  <c r="AA3123" i="1"/>
  <c r="Y3123" i="1"/>
  <c r="AB3123" i="1"/>
  <c r="AA3125" i="1"/>
  <c r="Y3125" i="1"/>
  <c r="AB3125" i="1"/>
  <c r="AA3127" i="1"/>
  <c r="Y3127" i="1"/>
  <c r="AB3127" i="1"/>
  <c r="AA3129" i="1"/>
  <c r="Y3129" i="1"/>
  <c r="AB3129" i="1"/>
  <c r="AA3131" i="1"/>
  <c r="Y3131" i="1"/>
  <c r="AB3131" i="1"/>
  <c r="AA3133" i="1"/>
  <c r="Y3133" i="1"/>
  <c r="AB3133" i="1"/>
  <c r="AA3135" i="1"/>
  <c r="Y3135" i="1"/>
  <c r="AB3135" i="1"/>
  <c r="AA3137" i="1"/>
  <c r="Y3137" i="1"/>
  <c r="AB3137" i="1"/>
  <c r="AA3139" i="1"/>
  <c r="Y3139" i="1"/>
  <c r="AB3139" i="1"/>
  <c r="AA3141" i="1"/>
  <c r="Y3141" i="1"/>
  <c r="AB3141" i="1"/>
  <c r="AA3143" i="1"/>
  <c r="Y3143" i="1"/>
  <c r="AB3143" i="1"/>
  <c r="AA3145" i="1"/>
  <c r="Y3145" i="1"/>
  <c r="AB3145" i="1"/>
  <c r="AA3147" i="1"/>
  <c r="Y3147" i="1"/>
  <c r="AB3147" i="1"/>
  <c r="AA3149" i="1"/>
  <c r="Y3149" i="1"/>
  <c r="AB3149" i="1"/>
  <c r="AA3151" i="1"/>
  <c r="Y3151" i="1"/>
  <c r="AB3151" i="1"/>
  <c r="AA3153" i="1"/>
  <c r="Y3153" i="1"/>
  <c r="AB3153" i="1"/>
  <c r="AA3155" i="1"/>
  <c r="Y3155" i="1"/>
  <c r="AB3155" i="1"/>
  <c r="AA3157" i="1"/>
  <c r="Y3157" i="1"/>
  <c r="AB3157" i="1"/>
  <c r="AA3159" i="1"/>
  <c r="Y3159" i="1"/>
  <c r="AB3159" i="1"/>
  <c r="AA3161" i="1"/>
  <c r="Y3161" i="1"/>
  <c r="AB3161" i="1"/>
  <c r="AA3163" i="1"/>
  <c r="Y3163" i="1"/>
  <c r="AB3163" i="1"/>
  <c r="AA3165" i="1"/>
  <c r="Y3165" i="1"/>
  <c r="AB3165" i="1"/>
  <c r="AA3167" i="1"/>
  <c r="Y3167" i="1"/>
  <c r="AB3167" i="1"/>
  <c r="AA3169" i="1"/>
  <c r="Y3169" i="1"/>
  <c r="AB3169" i="1"/>
  <c r="AA3171" i="1"/>
  <c r="Y3171" i="1"/>
  <c r="AB3171" i="1"/>
  <c r="AA3173" i="1"/>
  <c r="Y3173" i="1"/>
  <c r="AB3173" i="1"/>
  <c r="AA3175" i="1"/>
  <c r="Y3175" i="1"/>
  <c r="AB3175" i="1"/>
  <c r="AA3177" i="1"/>
  <c r="Y3177" i="1"/>
  <c r="AB3177" i="1"/>
  <c r="AA3179" i="1"/>
  <c r="Y3179" i="1"/>
  <c r="AB3179" i="1"/>
  <c r="AA3181" i="1"/>
  <c r="Y3181" i="1"/>
  <c r="AB3181" i="1"/>
  <c r="AA3183" i="1"/>
  <c r="Y3183" i="1"/>
  <c r="AB3183" i="1"/>
  <c r="AA3185" i="1"/>
  <c r="Y3185" i="1"/>
  <c r="AB3185" i="1"/>
  <c r="AA3187" i="1"/>
  <c r="Y3187" i="1"/>
  <c r="AB3187" i="1"/>
  <c r="AA3189" i="1"/>
  <c r="Y3189" i="1"/>
  <c r="AB3189" i="1"/>
  <c r="AA3191" i="1"/>
  <c r="Y3191" i="1"/>
  <c r="AB3191" i="1"/>
  <c r="AA3193" i="1"/>
  <c r="Y3193" i="1"/>
  <c r="AB3193" i="1"/>
  <c r="AA3195" i="1"/>
  <c r="Y3195" i="1"/>
  <c r="AB3195" i="1"/>
  <c r="AA3197" i="1"/>
  <c r="Y3197" i="1"/>
  <c r="AB3197" i="1"/>
  <c r="AA3199" i="1"/>
  <c r="Y3199" i="1"/>
  <c r="AB3199" i="1"/>
  <c r="AA3201" i="1"/>
  <c r="Y3201" i="1"/>
  <c r="AB3201" i="1"/>
  <c r="AA3203" i="1"/>
  <c r="Y3203" i="1"/>
  <c r="AB3203" i="1"/>
  <c r="AA3205" i="1"/>
  <c r="Y3205" i="1"/>
  <c r="AB3205" i="1"/>
  <c r="AA3207" i="1"/>
  <c r="Y3207" i="1"/>
  <c r="AB3207" i="1"/>
  <c r="AA3209" i="1"/>
  <c r="Y3209" i="1"/>
  <c r="AB3209" i="1"/>
  <c r="AA3211" i="1"/>
  <c r="Y3211" i="1"/>
  <c r="AB3211" i="1"/>
  <c r="AA3213" i="1"/>
  <c r="Y3213" i="1"/>
  <c r="AB3213" i="1"/>
  <c r="AA3215" i="1"/>
  <c r="Y3215" i="1"/>
  <c r="AB3215" i="1"/>
  <c r="AA3217" i="1"/>
  <c r="Y3217" i="1"/>
  <c r="AB3217" i="1"/>
  <c r="AA3219" i="1"/>
  <c r="Y3219" i="1"/>
  <c r="AB3219" i="1"/>
  <c r="AA3221" i="1"/>
  <c r="Y3221" i="1"/>
  <c r="AB3221" i="1"/>
  <c r="AA3223" i="1"/>
  <c r="Y3223" i="1"/>
  <c r="AB3223" i="1"/>
  <c r="AA3225" i="1"/>
  <c r="Y3225" i="1"/>
  <c r="AB3225" i="1"/>
  <c r="AA3227" i="1"/>
  <c r="Y3227" i="1"/>
  <c r="AB3227" i="1"/>
  <c r="AA3229" i="1"/>
  <c r="Y3229" i="1"/>
  <c r="AB3229" i="1"/>
  <c r="AA3231" i="1"/>
  <c r="Y3231" i="1"/>
  <c r="AB3231" i="1"/>
  <c r="AA3233" i="1"/>
  <c r="Y3233" i="1"/>
  <c r="AB3233" i="1"/>
  <c r="AA3235" i="1"/>
  <c r="Y3235" i="1"/>
  <c r="AB3235" i="1"/>
  <c r="AA3237" i="1"/>
  <c r="Y3237" i="1"/>
  <c r="AB3237" i="1"/>
  <c r="AA3239" i="1"/>
  <c r="Y3239" i="1"/>
  <c r="AB3239" i="1"/>
  <c r="AA3241" i="1"/>
  <c r="Y3241" i="1"/>
  <c r="AB3241" i="1"/>
  <c r="AA3243" i="1"/>
  <c r="Y3243" i="1"/>
  <c r="AB3243" i="1"/>
  <c r="AA3245" i="1"/>
  <c r="Y3245" i="1"/>
  <c r="AB3245" i="1"/>
  <c r="AA3247" i="1"/>
  <c r="Y3247" i="1"/>
  <c r="AB3247" i="1"/>
  <c r="AA3249" i="1"/>
  <c r="Y3249" i="1"/>
  <c r="AB3249" i="1"/>
  <c r="AA3251" i="1"/>
  <c r="Y3251" i="1"/>
  <c r="AB3251" i="1"/>
  <c r="AA3253" i="1"/>
  <c r="Y3253" i="1"/>
  <c r="AB3253" i="1"/>
  <c r="AA3255" i="1"/>
  <c r="Y3255" i="1"/>
  <c r="AB3255" i="1"/>
  <c r="AA3257" i="1"/>
  <c r="Y3257" i="1"/>
  <c r="AB3257" i="1"/>
  <c r="AA3259" i="1"/>
  <c r="Y3259" i="1"/>
  <c r="AB3259" i="1"/>
  <c r="AA3261" i="1"/>
  <c r="Y3261" i="1"/>
  <c r="AB3261" i="1"/>
  <c r="AA3263" i="1"/>
  <c r="Y3263" i="1"/>
  <c r="AB3263" i="1"/>
  <c r="AI2976" i="1"/>
  <c r="AI2978" i="1"/>
  <c r="AI2980" i="1"/>
  <c r="AI2982" i="1"/>
  <c r="AI2984" i="1"/>
  <c r="AI2986" i="1"/>
  <c r="AI2988" i="1"/>
  <c r="AI2990" i="1"/>
  <c r="AI2992" i="1"/>
  <c r="AI2994" i="1"/>
  <c r="AI2996" i="1"/>
  <c r="AI2998" i="1"/>
  <c r="AI3000" i="1"/>
  <c r="AI3002" i="1"/>
  <c r="AI3004" i="1"/>
  <c r="AI3006" i="1"/>
  <c r="AI3008" i="1"/>
  <c r="AI3010" i="1"/>
  <c r="AI3012" i="1"/>
  <c r="AI3014" i="1"/>
  <c r="AI3016" i="1"/>
  <c r="AI3018" i="1"/>
  <c r="AI3020" i="1"/>
  <c r="AI3022" i="1"/>
  <c r="AI3024" i="1"/>
  <c r="AI3026" i="1"/>
  <c r="AI3028" i="1"/>
  <c r="AI3030" i="1"/>
  <c r="AI3032" i="1"/>
  <c r="AI3034" i="1"/>
  <c r="AI3036" i="1"/>
  <c r="AI3038" i="1"/>
  <c r="AI3040" i="1"/>
  <c r="AI3042" i="1"/>
  <c r="AI3044" i="1"/>
  <c r="AI3046" i="1"/>
  <c r="AI3048" i="1"/>
  <c r="AI3050" i="1"/>
  <c r="AI3052" i="1"/>
  <c r="AI3054" i="1"/>
  <c r="AI3056" i="1"/>
  <c r="AI3058" i="1"/>
  <c r="AI3060" i="1"/>
  <c r="AI3062" i="1"/>
  <c r="AI3064" i="1"/>
  <c r="AI3066" i="1"/>
  <c r="AI3068" i="1"/>
  <c r="AI3070" i="1"/>
  <c r="AI3072" i="1"/>
  <c r="AI3074" i="1"/>
  <c r="AI3076" i="1"/>
  <c r="AI3078" i="1"/>
  <c r="AI3080" i="1"/>
  <c r="AI3082" i="1"/>
  <c r="AI3084" i="1"/>
  <c r="AI3086" i="1"/>
  <c r="AI3088" i="1"/>
  <c r="AI3090" i="1"/>
  <c r="AI3092" i="1"/>
  <c r="AI3094" i="1"/>
  <c r="AI3096" i="1"/>
  <c r="AI3098" i="1"/>
  <c r="AI3100" i="1"/>
  <c r="AI3102" i="1"/>
  <c r="AI3104" i="1"/>
  <c r="AI3106" i="1"/>
  <c r="AI3108" i="1"/>
  <c r="AI3110" i="1"/>
  <c r="AI3112" i="1"/>
  <c r="AI3114" i="1"/>
  <c r="AI3116" i="1"/>
  <c r="AI3118" i="1"/>
  <c r="AI3120" i="1"/>
  <c r="AI3122" i="1"/>
  <c r="AI3124" i="1"/>
  <c r="AI3126" i="1"/>
  <c r="AI3128" i="1"/>
  <c r="AI3130" i="1"/>
  <c r="AI3132" i="1"/>
  <c r="AI3134" i="1"/>
  <c r="AI3136" i="1"/>
  <c r="AI3138" i="1"/>
  <c r="AI3140" i="1"/>
  <c r="AI3142" i="1"/>
  <c r="AI3144" i="1"/>
  <c r="AI3146" i="1"/>
  <c r="AI3148" i="1"/>
  <c r="AI3150" i="1"/>
  <c r="AI3152" i="1"/>
  <c r="AI3154" i="1"/>
  <c r="AI3156" i="1"/>
  <c r="AI3158" i="1"/>
  <c r="AI3160" i="1"/>
  <c r="AI3162" i="1"/>
  <c r="AI3164" i="1"/>
  <c r="AI3166" i="1"/>
  <c r="AI3168" i="1"/>
  <c r="AI3170" i="1"/>
  <c r="AI3172" i="1"/>
  <c r="AI3174" i="1"/>
  <c r="AI3176" i="1"/>
  <c r="AI3178" i="1"/>
  <c r="AI3180" i="1"/>
  <c r="AI3182" i="1"/>
  <c r="AI3184" i="1"/>
  <c r="AI3186" i="1"/>
  <c r="AI3188" i="1"/>
  <c r="AI3190" i="1"/>
  <c r="AI3192" i="1"/>
  <c r="AI3194" i="1"/>
  <c r="AI3196" i="1"/>
  <c r="AI3198" i="1"/>
  <c r="AI3200" i="1"/>
  <c r="AI3202" i="1"/>
  <c r="AI3204" i="1"/>
  <c r="AI3206" i="1"/>
  <c r="AI3208" i="1"/>
  <c r="AI3210" i="1"/>
  <c r="AI3212" i="1"/>
  <c r="AI3214" i="1"/>
  <c r="AI3216" i="1"/>
  <c r="AI3218" i="1"/>
  <c r="AI3220" i="1"/>
  <c r="AI3222" i="1"/>
  <c r="AI3224" i="1"/>
  <c r="AI3226" i="1"/>
  <c r="AI3228" i="1"/>
  <c r="AI3230" i="1"/>
  <c r="AI3232" i="1"/>
  <c r="AI3234" i="1"/>
  <c r="AI3236" i="1"/>
  <c r="AI3238" i="1"/>
  <c r="AI3240" i="1"/>
  <c r="AI3242" i="1"/>
  <c r="AI3244" i="1"/>
  <c r="AI3246" i="1"/>
  <c r="AI3248" i="1"/>
  <c r="AI3250" i="1"/>
  <c r="AI3252" i="1"/>
  <c r="AI3254" i="1"/>
  <c r="AI3256" i="1"/>
  <c r="AI3258" i="1"/>
  <c r="AI3260" i="1"/>
  <c r="AI3262" i="1"/>
  <c r="AC3651" i="1"/>
  <c r="AG3651" i="1" s="1"/>
  <c r="AH3651" i="1" s="1"/>
  <c r="AF3651" i="1"/>
  <c r="AU3651" i="1" s="1"/>
  <c r="AC3653" i="1"/>
  <c r="AG3653" i="1" s="1"/>
  <c r="AH3653" i="1" s="1"/>
  <c r="AF3653" i="1"/>
  <c r="AU3653" i="1" s="1"/>
  <c r="AC3655" i="1"/>
  <c r="AG3655" i="1" s="1"/>
  <c r="AH3655" i="1" s="1"/>
  <c r="AF3655" i="1"/>
  <c r="AU3655" i="1" s="1"/>
  <c r="AC3657" i="1"/>
  <c r="AG3657" i="1" s="1"/>
  <c r="AH3657" i="1" s="1"/>
  <c r="AF3657" i="1"/>
  <c r="AU3657" i="1" s="1"/>
  <c r="AC3659" i="1"/>
  <c r="AG3659" i="1" s="1"/>
  <c r="AH3659" i="1" s="1"/>
  <c r="AF3659" i="1"/>
  <c r="AU3659" i="1" s="1"/>
  <c r="AC3661" i="1"/>
  <c r="AG3661" i="1" s="1"/>
  <c r="AH3661" i="1" s="1"/>
  <c r="AF3661" i="1"/>
  <c r="AU3661" i="1" s="1"/>
  <c r="AC3663" i="1"/>
  <c r="AG3663" i="1" s="1"/>
  <c r="AH3663" i="1" s="1"/>
  <c r="AF3663" i="1"/>
  <c r="AU3663" i="1" s="1"/>
  <c r="AC3665" i="1"/>
  <c r="AG3665" i="1" s="1"/>
  <c r="AH3665" i="1" s="1"/>
  <c r="AF3665" i="1"/>
  <c r="AU3665" i="1" s="1"/>
  <c r="AC3667" i="1"/>
  <c r="AG3667" i="1" s="1"/>
  <c r="AH3667" i="1" s="1"/>
  <c r="AF3667" i="1"/>
  <c r="AU3667" i="1" s="1"/>
  <c r="AC3669" i="1"/>
  <c r="AG3669" i="1" s="1"/>
  <c r="AH3669" i="1" s="1"/>
  <c r="AF3669" i="1"/>
  <c r="AU3669" i="1" s="1"/>
  <c r="AC3671" i="1"/>
  <c r="AG3671" i="1" s="1"/>
  <c r="AH3671" i="1" s="1"/>
  <c r="AF3671" i="1"/>
  <c r="AU3671" i="1" s="1"/>
  <c r="AC3673" i="1"/>
  <c r="AG3673" i="1" s="1"/>
  <c r="AH3673" i="1" s="1"/>
  <c r="AF3673" i="1"/>
  <c r="AU3673" i="1" s="1"/>
  <c r="AC3675" i="1"/>
  <c r="AG3675" i="1" s="1"/>
  <c r="AH3675" i="1" s="1"/>
  <c r="AF3675" i="1"/>
  <c r="AU3675" i="1" s="1"/>
  <c r="AC3677" i="1"/>
  <c r="AG3677" i="1" s="1"/>
  <c r="AH3677" i="1" s="1"/>
  <c r="AF3677" i="1"/>
  <c r="AU3677" i="1" s="1"/>
  <c r="AC3679" i="1"/>
  <c r="AG3679" i="1" s="1"/>
  <c r="AH3679" i="1" s="1"/>
  <c r="AF3679" i="1"/>
  <c r="AU3679" i="1" s="1"/>
  <c r="AC3681" i="1"/>
  <c r="AG3681" i="1" s="1"/>
  <c r="AH3681" i="1" s="1"/>
  <c r="AF3681" i="1"/>
  <c r="AU3681" i="1" s="1"/>
  <c r="AC3683" i="1"/>
  <c r="AG3683" i="1" s="1"/>
  <c r="AH3683" i="1" s="1"/>
  <c r="AF3683" i="1"/>
  <c r="AU3683" i="1" s="1"/>
  <c r="AC3685" i="1"/>
  <c r="AG3685" i="1" s="1"/>
  <c r="AH3685" i="1" s="1"/>
  <c r="AF3685" i="1"/>
  <c r="AU3685" i="1" s="1"/>
  <c r="AC3687" i="1"/>
  <c r="AG3687" i="1" s="1"/>
  <c r="AH3687" i="1" s="1"/>
  <c r="AF3687" i="1"/>
  <c r="AU3687" i="1" s="1"/>
  <c r="AC3689" i="1"/>
  <c r="AG3689" i="1" s="1"/>
  <c r="AH3689" i="1" s="1"/>
  <c r="AF3689" i="1"/>
  <c r="AU3689" i="1" s="1"/>
  <c r="AC3691" i="1"/>
  <c r="AG3691" i="1" s="1"/>
  <c r="AH3691" i="1" s="1"/>
  <c r="AF3691" i="1"/>
  <c r="AU3691" i="1" s="1"/>
  <c r="AC3693" i="1"/>
  <c r="AG3693" i="1" s="1"/>
  <c r="AH3693" i="1" s="1"/>
  <c r="AF3693" i="1"/>
  <c r="AU3693" i="1" s="1"/>
  <c r="AC3695" i="1"/>
  <c r="AG3695" i="1" s="1"/>
  <c r="AH3695" i="1" s="1"/>
  <c r="AF3695" i="1"/>
  <c r="AU3695" i="1" s="1"/>
  <c r="AC3697" i="1"/>
  <c r="AG3697" i="1" s="1"/>
  <c r="AH3697" i="1" s="1"/>
  <c r="AF3697" i="1"/>
  <c r="AU3697" i="1" s="1"/>
  <c r="AC3699" i="1"/>
  <c r="AG3699" i="1" s="1"/>
  <c r="AH3699" i="1" s="1"/>
  <c r="AF3699" i="1"/>
  <c r="AU3699" i="1" s="1"/>
  <c r="AC3701" i="1"/>
  <c r="AG3701" i="1" s="1"/>
  <c r="AH3701" i="1" s="1"/>
  <c r="AF3701" i="1"/>
  <c r="AU3701" i="1" s="1"/>
  <c r="AC3703" i="1"/>
  <c r="AG3703" i="1" s="1"/>
  <c r="AH3703" i="1" s="1"/>
  <c r="AF3703" i="1"/>
  <c r="AU3703" i="1" s="1"/>
  <c r="AC3705" i="1"/>
  <c r="AG3705" i="1" s="1"/>
  <c r="AH3705" i="1" s="1"/>
  <c r="AF3705" i="1"/>
  <c r="AU3705" i="1" s="1"/>
  <c r="AC3707" i="1"/>
  <c r="AG3707" i="1" s="1"/>
  <c r="AH3707" i="1" s="1"/>
  <c r="AF3707" i="1"/>
  <c r="AU3707" i="1" s="1"/>
  <c r="AC3709" i="1"/>
  <c r="AG3709" i="1" s="1"/>
  <c r="AH3709" i="1" s="1"/>
  <c r="AF3709" i="1"/>
  <c r="AU3709" i="1" s="1"/>
  <c r="AC3711" i="1"/>
  <c r="AG3711" i="1" s="1"/>
  <c r="AH3711" i="1" s="1"/>
  <c r="AF3711" i="1"/>
  <c r="AU3711" i="1" s="1"/>
  <c r="AC3713" i="1"/>
  <c r="AG3713" i="1" s="1"/>
  <c r="AH3713" i="1" s="1"/>
  <c r="AF3713" i="1"/>
  <c r="AU3713" i="1" s="1"/>
  <c r="AC3715" i="1"/>
  <c r="AG3715" i="1" s="1"/>
  <c r="AH3715" i="1" s="1"/>
  <c r="AF3715" i="1"/>
  <c r="AU3715" i="1" s="1"/>
  <c r="AC3717" i="1"/>
  <c r="AG3717" i="1" s="1"/>
  <c r="AH3717" i="1" s="1"/>
  <c r="AF3717" i="1"/>
  <c r="AU3717" i="1" s="1"/>
  <c r="AC3719" i="1"/>
  <c r="AG3719" i="1" s="1"/>
  <c r="AH3719" i="1" s="1"/>
  <c r="AF3719" i="1"/>
  <c r="AU3719" i="1" s="1"/>
  <c r="AC3721" i="1"/>
  <c r="AG3721" i="1" s="1"/>
  <c r="AH3721" i="1" s="1"/>
  <c r="AF3721" i="1"/>
  <c r="AU3721" i="1" s="1"/>
  <c r="AC3723" i="1"/>
  <c r="AG3723" i="1" s="1"/>
  <c r="AH3723" i="1" s="1"/>
  <c r="AF3723" i="1"/>
  <c r="AU3723" i="1" s="1"/>
  <c r="AC3725" i="1"/>
  <c r="AG3725" i="1" s="1"/>
  <c r="AH3725" i="1" s="1"/>
  <c r="AF3725" i="1"/>
  <c r="AU3725" i="1" s="1"/>
  <c r="AC3727" i="1"/>
  <c r="AG3727" i="1" s="1"/>
  <c r="AH3727" i="1" s="1"/>
  <c r="AF3727" i="1"/>
  <c r="AU3727" i="1" s="1"/>
  <c r="AC3729" i="1"/>
  <c r="AG3729" i="1" s="1"/>
  <c r="AH3729" i="1" s="1"/>
  <c r="AF3729" i="1"/>
  <c r="AU3729" i="1" s="1"/>
  <c r="AC3731" i="1"/>
  <c r="AG3731" i="1" s="1"/>
  <c r="AH3731" i="1" s="1"/>
  <c r="AF3731" i="1"/>
  <c r="AU3731" i="1" s="1"/>
  <c r="AC3733" i="1"/>
  <c r="AG3733" i="1" s="1"/>
  <c r="AH3733" i="1" s="1"/>
  <c r="AF3733" i="1"/>
  <c r="AU3733" i="1" s="1"/>
  <c r="AC3735" i="1"/>
  <c r="AG3735" i="1" s="1"/>
  <c r="AH3735" i="1" s="1"/>
  <c r="AF3735" i="1"/>
  <c r="AU3735" i="1" s="1"/>
  <c r="AC3737" i="1"/>
  <c r="AG3737" i="1" s="1"/>
  <c r="AH3737" i="1" s="1"/>
  <c r="AF3737" i="1"/>
  <c r="AU3737" i="1" s="1"/>
  <c r="AC3739" i="1"/>
  <c r="AG3739" i="1" s="1"/>
  <c r="AH3739" i="1" s="1"/>
  <c r="AF3739" i="1"/>
  <c r="AU3739" i="1" s="1"/>
  <c r="AC3741" i="1"/>
  <c r="AG3741" i="1" s="1"/>
  <c r="AH3741" i="1" s="1"/>
  <c r="AF3741" i="1"/>
  <c r="AU3741" i="1" s="1"/>
  <c r="AC3743" i="1"/>
  <c r="AG3743" i="1" s="1"/>
  <c r="AH3743" i="1" s="1"/>
  <c r="AF3743" i="1"/>
  <c r="AU3743" i="1" s="1"/>
  <c r="AC3745" i="1"/>
  <c r="AG3745" i="1" s="1"/>
  <c r="AH3745" i="1" s="1"/>
  <c r="AF3745" i="1"/>
  <c r="AU3745" i="1" s="1"/>
  <c r="AC3747" i="1"/>
  <c r="AG3747" i="1" s="1"/>
  <c r="AH3747" i="1" s="1"/>
  <c r="AF3747" i="1"/>
  <c r="AU3747" i="1" s="1"/>
  <c r="AC3749" i="1"/>
  <c r="AG3749" i="1" s="1"/>
  <c r="AH3749" i="1" s="1"/>
  <c r="AF3749" i="1"/>
  <c r="AU3749" i="1" s="1"/>
  <c r="AC3751" i="1"/>
  <c r="AG3751" i="1" s="1"/>
  <c r="AH3751" i="1" s="1"/>
  <c r="AF3751" i="1"/>
  <c r="AU3751" i="1" s="1"/>
  <c r="AC3753" i="1"/>
  <c r="AG3753" i="1" s="1"/>
  <c r="AH3753" i="1" s="1"/>
  <c r="AF3753" i="1"/>
  <c r="AU3753" i="1" s="1"/>
  <c r="AC3755" i="1"/>
  <c r="AG3755" i="1" s="1"/>
  <c r="AH3755" i="1" s="1"/>
  <c r="AF3755" i="1"/>
  <c r="AU3755" i="1" s="1"/>
  <c r="AC3757" i="1"/>
  <c r="AG3757" i="1" s="1"/>
  <c r="AH3757" i="1" s="1"/>
  <c r="AF3757" i="1"/>
  <c r="AU3757" i="1" s="1"/>
  <c r="AC3759" i="1"/>
  <c r="AG3759" i="1" s="1"/>
  <c r="AH3759" i="1" s="1"/>
  <c r="AF3759" i="1"/>
  <c r="AU3759" i="1" s="1"/>
  <c r="AC3761" i="1"/>
  <c r="AG3761" i="1" s="1"/>
  <c r="AH3761" i="1" s="1"/>
  <c r="AF3761" i="1"/>
  <c r="AU3761" i="1" s="1"/>
  <c r="AC3763" i="1"/>
  <c r="AG3763" i="1" s="1"/>
  <c r="AH3763" i="1" s="1"/>
  <c r="AF3763" i="1"/>
  <c r="AU3763" i="1" s="1"/>
  <c r="AC3765" i="1"/>
  <c r="AG3765" i="1" s="1"/>
  <c r="AH3765" i="1" s="1"/>
  <c r="AF3765" i="1"/>
  <c r="AU3765" i="1" s="1"/>
  <c r="AC3767" i="1"/>
  <c r="AG3767" i="1" s="1"/>
  <c r="AH3767" i="1" s="1"/>
  <c r="AF3767" i="1"/>
  <c r="AU3767" i="1" s="1"/>
  <c r="AC3769" i="1"/>
  <c r="AG3769" i="1" s="1"/>
  <c r="AH3769" i="1" s="1"/>
  <c r="AF3769" i="1"/>
  <c r="AU3769" i="1" s="1"/>
  <c r="AC3771" i="1"/>
  <c r="AG3771" i="1" s="1"/>
  <c r="AH3771" i="1" s="1"/>
  <c r="AF3771" i="1"/>
  <c r="AU3771" i="1" s="1"/>
  <c r="AC3773" i="1"/>
  <c r="AG3773" i="1" s="1"/>
  <c r="AH3773" i="1" s="1"/>
  <c r="AF3773" i="1"/>
  <c r="AU3773" i="1" s="1"/>
  <c r="AC3775" i="1"/>
  <c r="AG3775" i="1" s="1"/>
  <c r="AH3775" i="1" s="1"/>
  <c r="AF3775" i="1"/>
  <c r="AU3775" i="1" s="1"/>
  <c r="AC3777" i="1"/>
  <c r="AG3777" i="1" s="1"/>
  <c r="AH3777" i="1" s="1"/>
  <c r="AF3777" i="1"/>
  <c r="AU3777" i="1" s="1"/>
  <c r="AC3779" i="1"/>
  <c r="AG3779" i="1" s="1"/>
  <c r="AH3779" i="1" s="1"/>
  <c r="AF3779" i="1"/>
  <c r="AU3779" i="1" s="1"/>
  <c r="AC3781" i="1"/>
  <c r="AG3781" i="1" s="1"/>
  <c r="AH3781" i="1" s="1"/>
  <c r="AF3781" i="1"/>
  <c r="AU3781" i="1" s="1"/>
  <c r="AC3783" i="1"/>
  <c r="AG3783" i="1" s="1"/>
  <c r="AH3783" i="1" s="1"/>
  <c r="AF3783" i="1"/>
  <c r="AU3783" i="1" s="1"/>
  <c r="AC3785" i="1"/>
  <c r="AG3785" i="1" s="1"/>
  <c r="AH3785" i="1" s="1"/>
  <c r="AF3785" i="1"/>
  <c r="AU3785" i="1" s="1"/>
  <c r="AC3787" i="1"/>
  <c r="AG3787" i="1" s="1"/>
  <c r="AH3787" i="1" s="1"/>
  <c r="AF3787" i="1"/>
  <c r="AU3787" i="1" s="1"/>
  <c r="AC3789" i="1"/>
  <c r="AG3789" i="1" s="1"/>
  <c r="AH3789" i="1" s="1"/>
  <c r="AF3789" i="1"/>
  <c r="AU3789" i="1" s="1"/>
  <c r="AC3791" i="1"/>
  <c r="AG3791" i="1" s="1"/>
  <c r="AH3791" i="1" s="1"/>
  <c r="AF3791" i="1"/>
  <c r="AU3791" i="1" s="1"/>
  <c r="AC3793" i="1"/>
  <c r="AG3793" i="1" s="1"/>
  <c r="AH3793" i="1" s="1"/>
  <c r="AF3793" i="1"/>
  <c r="AU3793" i="1" s="1"/>
  <c r="AC3795" i="1"/>
  <c r="AG3795" i="1" s="1"/>
  <c r="AH3795" i="1" s="1"/>
  <c r="AF3795" i="1"/>
  <c r="AU3795" i="1" s="1"/>
  <c r="AC3797" i="1"/>
  <c r="AG3797" i="1" s="1"/>
  <c r="AH3797" i="1" s="1"/>
  <c r="AF3797" i="1"/>
  <c r="AU3797" i="1" s="1"/>
  <c r="AC3799" i="1"/>
  <c r="AG3799" i="1" s="1"/>
  <c r="AH3799" i="1" s="1"/>
  <c r="AF3799" i="1"/>
  <c r="AU3799" i="1" s="1"/>
  <c r="AC3801" i="1"/>
  <c r="AG3801" i="1" s="1"/>
  <c r="AH3801" i="1" s="1"/>
  <c r="AF3801" i="1"/>
  <c r="AU3801" i="1" s="1"/>
  <c r="AC3803" i="1"/>
  <c r="AG3803" i="1" s="1"/>
  <c r="AH3803" i="1" s="1"/>
  <c r="AF3803" i="1"/>
  <c r="AU3803" i="1" s="1"/>
  <c r="AC3805" i="1"/>
  <c r="AG3805" i="1" s="1"/>
  <c r="AH3805" i="1" s="1"/>
  <c r="AF3805" i="1"/>
  <c r="AU3805" i="1" s="1"/>
  <c r="AC3807" i="1"/>
  <c r="AG3807" i="1" s="1"/>
  <c r="AH3807" i="1" s="1"/>
  <c r="AF3807" i="1"/>
  <c r="AU3807" i="1" s="1"/>
  <c r="AC3809" i="1"/>
  <c r="AG3809" i="1" s="1"/>
  <c r="AH3809" i="1" s="1"/>
  <c r="AF3809" i="1"/>
  <c r="AU3809" i="1" s="1"/>
  <c r="AC3811" i="1"/>
  <c r="AG3811" i="1" s="1"/>
  <c r="AH3811" i="1" s="1"/>
  <c r="AF3811" i="1"/>
  <c r="AU3811" i="1" s="1"/>
  <c r="AC3813" i="1"/>
  <c r="AG3813" i="1" s="1"/>
  <c r="AH3813" i="1" s="1"/>
  <c r="AF3813" i="1"/>
  <c r="AU3813" i="1" s="1"/>
  <c r="AC3815" i="1"/>
  <c r="AG3815" i="1" s="1"/>
  <c r="AH3815" i="1" s="1"/>
  <c r="AF3815" i="1"/>
  <c r="AU3815" i="1" s="1"/>
  <c r="AC3817" i="1"/>
  <c r="AG3817" i="1" s="1"/>
  <c r="AH3817" i="1" s="1"/>
  <c r="AF3817" i="1"/>
  <c r="AU3817" i="1" s="1"/>
  <c r="AC3819" i="1"/>
  <c r="AG3819" i="1" s="1"/>
  <c r="AH3819" i="1" s="1"/>
  <c r="AF3819" i="1"/>
  <c r="AU3819" i="1" s="1"/>
  <c r="AC3821" i="1"/>
  <c r="AG3821" i="1" s="1"/>
  <c r="AH3821" i="1" s="1"/>
  <c r="AF3821" i="1"/>
  <c r="AU3821" i="1" s="1"/>
  <c r="AC3823" i="1"/>
  <c r="AG3823" i="1" s="1"/>
  <c r="AH3823" i="1" s="1"/>
  <c r="AF3823" i="1"/>
  <c r="AU3823" i="1" s="1"/>
  <c r="AC3825" i="1"/>
  <c r="AG3825" i="1" s="1"/>
  <c r="AH3825" i="1" s="1"/>
  <c r="AF3825" i="1"/>
  <c r="AU3825" i="1" s="1"/>
  <c r="AC3827" i="1"/>
  <c r="AG3827" i="1" s="1"/>
  <c r="AH3827" i="1" s="1"/>
  <c r="AF3827" i="1"/>
  <c r="AU3827" i="1" s="1"/>
  <c r="AC3829" i="1"/>
  <c r="AG3829" i="1" s="1"/>
  <c r="AH3829" i="1" s="1"/>
  <c r="AF3829" i="1"/>
  <c r="AU3829" i="1" s="1"/>
  <c r="AC3831" i="1"/>
  <c r="AG3831" i="1" s="1"/>
  <c r="AH3831" i="1" s="1"/>
  <c r="AF3831" i="1"/>
  <c r="AU3831" i="1" s="1"/>
  <c r="AC3833" i="1"/>
  <c r="AG3833" i="1" s="1"/>
  <c r="AH3833" i="1" s="1"/>
  <c r="AF3833" i="1"/>
  <c r="AU3833" i="1" s="1"/>
  <c r="AC3835" i="1"/>
  <c r="AG3835" i="1" s="1"/>
  <c r="AH3835" i="1" s="1"/>
  <c r="AF3835" i="1"/>
  <c r="AU3835" i="1" s="1"/>
  <c r="AC3837" i="1"/>
  <c r="AG3837" i="1" s="1"/>
  <c r="AH3837" i="1" s="1"/>
  <c r="AF3837" i="1"/>
  <c r="AU3837" i="1" s="1"/>
  <c r="AC3839" i="1"/>
  <c r="AG3839" i="1" s="1"/>
  <c r="AH3839" i="1" s="1"/>
  <c r="AF3839" i="1"/>
  <c r="AU3839" i="1" s="1"/>
  <c r="AC3841" i="1"/>
  <c r="AG3841" i="1" s="1"/>
  <c r="AH3841" i="1" s="1"/>
  <c r="AF3841" i="1"/>
  <c r="AU3841" i="1" s="1"/>
  <c r="AC3843" i="1"/>
  <c r="AG3843" i="1" s="1"/>
  <c r="AH3843" i="1" s="1"/>
  <c r="AF3843" i="1"/>
  <c r="AU3843" i="1" s="1"/>
  <c r="AC3845" i="1"/>
  <c r="AG3845" i="1" s="1"/>
  <c r="AH3845" i="1" s="1"/>
  <c r="AF3845" i="1"/>
  <c r="AU3845" i="1" s="1"/>
  <c r="AC3847" i="1"/>
  <c r="AG3847" i="1" s="1"/>
  <c r="AH3847" i="1" s="1"/>
  <c r="AF3847" i="1"/>
  <c r="AU3847" i="1" s="1"/>
  <c r="AC3849" i="1"/>
  <c r="AG3849" i="1" s="1"/>
  <c r="AH3849" i="1" s="1"/>
  <c r="AF3849" i="1"/>
  <c r="AU3849" i="1" s="1"/>
  <c r="AC3851" i="1"/>
  <c r="AG3851" i="1" s="1"/>
  <c r="AH3851" i="1" s="1"/>
  <c r="AF3851" i="1"/>
  <c r="AU3851" i="1" s="1"/>
  <c r="AC3853" i="1"/>
  <c r="AG3853" i="1" s="1"/>
  <c r="AH3853" i="1" s="1"/>
  <c r="AF3853" i="1"/>
  <c r="AU3853" i="1" s="1"/>
  <c r="AC3855" i="1"/>
  <c r="AG3855" i="1" s="1"/>
  <c r="AH3855" i="1" s="1"/>
  <c r="AF3855" i="1"/>
  <c r="AU3855" i="1" s="1"/>
  <c r="AC3857" i="1"/>
  <c r="AG3857" i="1" s="1"/>
  <c r="AH3857" i="1" s="1"/>
  <c r="AF3857" i="1"/>
  <c r="AU3857" i="1" s="1"/>
  <c r="AC3859" i="1"/>
  <c r="AG3859" i="1" s="1"/>
  <c r="AH3859" i="1" s="1"/>
  <c r="AF3859" i="1"/>
  <c r="AU3859" i="1" s="1"/>
  <c r="AC3861" i="1"/>
  <c r="AG3861" i="1" s="1"/>
  <c r="AH3861" i="1" s="1"/>
  <c r="AF3861" i="1"/>
  <c r="AU3861" i="1" s="1"/>
  <c r="AC3863" i="1"/>
  <c r="AG3863" i="1" s="1"/>
  <c r="AH3863" i="1" s="1"/>
  <c r="AF3863" i="1"/>
  <c r="AU3863" i="1" s="1"/>
  <c r="AC3865" i="1"/>
  <c r="AG3865" i="1" s="1"/>
  <c r="AH3865" i="1" s="1"/>
  <c r="AF3865" i="1"/>
  <c r="AU3865" i="1" s="1"/>
  <c r="AC3867" i="1"/>
  <c r="AG3867" i="1" s="1"/>
  <c r="AH3867" i="1" s="1"/>
  <c r="AF3867" i="1"/>
  <c r="AU3867" i="1" s="1"/>
  <c r="AC3869" i="1"/>
  <c r="AG3869" i="1" s="1"/>
  <c r="AH3869" i="1" s="1"/>
  <c r="AF3869" i="1"/>
  <c r="AU3869" i="1" s="1"/>
  <c r="AC3871" i="1"/>
  <c r="AG3871" i="1" s="1"/>
  <c r="AH3871" i="1" s="1"/>
  <c r="AF3871" i="1"/>
  <c r="AU3871" i="1" s="1"/>
  <c r="AC3873" i="1"/>
  <c r="AG3873" i="1" s="1"/>
  <c r="AH3873" i="1" s="1"/>
  <c r="AF3873" i="1"/>
  <c r="AU3873" i="1" s="1"/>
  <c r="AC3875" i="1"/>
  <c r="AG3875" i="1" s="1"/>
  <c r="AH3875" i="1" s="1"/>
  <c r="AF3875" i="1"/>
  <c r="AU3875" i="1" s="1"/>
  <c r="AC3877" i="1"/>
  <c r="AG3877" i="1" s="1"/>
  <c r="AH3877" i="1" s="1"/>
  <c r="AF3877" i="1"/>
  <c r="AU3877" i="1" s="1"/>
  <c r="AC3879" i="1"/>
  <c r="AG3879" i="1" s="1"/>
  <c r="AH3879" i="1" s="1"/>
  <c r="AF3879" i="1"/>
  <c r="AU3879" i="1" s="1"/>
  <c r="AC3881" i="1"/>
  <c r="AG3881" i="1" s="1"/>
  <c r="AH3881" i="1" s="1"/>
  <c r="AF3881" i="1"/>
  <c r="AU3881" i="1" s="1"/>
  <c r="AC3883" i="1"/>
  <c r="AG3883" i="1" s="1"/>
  <c r="AH3883" i="1" s="1"/>
  <c r="AF3883" i="1"/>
  <c r="AU3883" i="1" s="1"/>
  <c r="AC3885" i="1"/>
  <c r="AG3885" i="1" s="1"/>
  <c r="AH3885" i="1" s="1"/>
  <c r="AF3885" i="1"/>
  <c r="AU3885" i="1" s="1"/>
  <c r="AC3887" i="1"/>
  <c r="AG3887" i="1" s="1"/>
  <c r="AH3887" i="1" s="1"/>
  <c r="AF3887" i="1"/>
  <c r="AU3887" i="1" s="1"/>
  <c r="AD2974" i="1"/>
  <c r="AE2974" i="1" s="1"/>
  <c r="AA2976" i="1"/>
  <c r="Y2976" i="1"/>
  <c r="AA2978" i="1"/>
  <c r="Y2978" i="1"/>
  <c r="AA2980" i="1"/>
  <c r="Y2980" i="1"/>
  <c r="AA2982" i="1"/>
  <c r="Y2982" i="1"/>
  <c r="AA2984" i="1"/>
  <c r="Y2984" i="1"/>
  <c r="AA2986" i="1"/>
  <c r="Y2986" i="1"/>
  <c r="AA2988" i="1"/>
  <c r="Y2988" i="1"/>
  <c r="AA2990" i="1"/>
  <c r="Y2990" i="1"/>
  <c r="AA2992" i="1"/>
  <c r="Y2992" i="1"/>
  <c r="AA2994" i="1"/>
  <c r="Y2994" i="1"/>
  <c r="AA2996" i="1"/>
  <c r="Y2996" i="1"/>
  <c r="AA2998" i="1"/>
  <c r="Y2998" i="1"/>
  <c r="AA3000" i="1"/>
  <c r="Y3000" i="1"/>
  <c r="AA3002" i="1"/>
  <c r="Y3002" i="1"/>
  <c r="AA3004" i="1"/>
  <c r="Y3004" i="1"/>
  <c r="AA3006" i="1"/>
  <c r="Y3006" i="1"/>
  <c r="AA3008" i="1"/>
  <c r="Y3008" i="1"/>
  <c r="AA3010" i="1"/>
  <c r="Y3010" i="1"/>
  <c r="AA3012" i="1"/>
  <c r="Y3012" i="1"/>
  <c r="AA3014" i="1"/>
  <c r="Y3014" i="1"/>
  <c r="AA3016" i="1"/>
  <c r="Y3016" i="1"/>
  <c r="AA3018" i="1"/>
  <c r="Y3018" i="1"/>
  <c r="AA3020" i="1"/>
  <c r="Y3020" i="1"/>
  <c r="AA3022" i="1"/>
  <c r="Y3022" i="1"/>
  <c r="AA3024" i="1"/>
  <c r="Y3024" i="1"/>
  <c r="AA3026" i="1"/>
  <c r="Y3026" i="1"/>
  <c r="AA3028" i="1"/>
  <c r="Y3028" i="1"/>
  <c r="AA3030" i="1"/>
  <c r="Y3030" i="1"/>
  <c r="AA3032" i="1"/>
  <c r="Y3032" i="1"/>
  <c r="AA3034" i="1"/>
  <c r="Y3034" i="1"/>
  <c r="AA3036" i="1"/>
  <c r="Y3036" i="1"/>
  <c r="AA3038" i="1"/>
  <c r="Y3038" i="1"/>
  <c r="AA3040" i="1"/>
  <c r="Y3040" i="1"/>
  <c r="AA3042" i="1"/>
  <c r="Y3042" i="1"/>
  <c r="AA3044" i="1"/>
  <c r="Y3044" i="1"/>
  <c r="AA3046" i="1"/>
  <c r="Y3046" i="1"/>
  <c r="AA3048" i="1"/>
  <c r="Y3048" i="1"/>
  <c r="AA3050" i="1"/>
  <c r="Y3050" i="1"/>
  <c r="AA3052" i="1"/>
  <c r="Y3052" i="1"/>
  <c r="AA3054" i="1"/>
  <c r="Y3054" i="1"/>
  <c r="AA3056" i="1"/>
  <c r="Y3056" i="1"/>
  <c r="AA3058" i="1"/>
  <c r="Y3058" i="1"/>
  <c r="AA3060" i="1"/>
  <c r="Y3060" i="1"/>
  <c r="AA3062" i="1"/>
  <c r="Y3062" i="1"/>
  <c r="AA3064" i="1"/>
  <c r="Y3064" i="1"/>
  <c r="AA3066" i="1"/>
  <c r="Y3066" i="1"/>
  <c r="AA3068" i="1"/>
  <c r="Y3068" i="1"/>
  <c r="AA3070" i="1"/>
  <c r="Y3070" i="1"/>
  <c r="AA3072" i="1"/>
  <c r="Y3072" i="1"/>
  <c r="AA3074" i="1"/>
  <c r="Y3074" i="1"/>
  <c r="AA3076" i="1"/>
  <c r="Y3076" i="1"/>
  <c r="AA3078" i="1"/>
  <c r="Y3078" i="1"/>
  <c r="AA3080" i="1"/>
  <c r="Y3080" i="1"/>
  <c r="AA3082" i="1"/>
  <c r="Y3082" i="1"/>
  <c r="AA3084" i="1"/>
  <c r="Y3084" i="1"/>
  <c r="AA3086" i="1"/>
  <c r="Y3086" i="1"/>
  <c r="AA3088" i="1"/>
  <c r="Y3088" i="1"/>
  <c r="AA3090" i="1"/>
  <c r="Y3090" i="1"/>
  <c r="AA3092" i="1"/>
  <c r="Y3092" i="1"/>
  <c r="AA3094" i="1"/>
  <c r="Y3094" i="1"/>
  <c r="AA3096" i="1"/>
  <c r="Y3096" i="1"/>
  <c r="AA3098" i="1"/>
  <c r="Y3098" i="1"/>
  <c r="AA3100" i="1"/>
  <c r="Y3100" i="1"/>
  <c r="AA3102" i="1"/>
  <c r="Y3102" i="1"/>
  <c r="AA3104" i="1"/>
  <c r="Y3104" i="1"/>
  <c r="AA3106" i="1"/>
  <c r="Y3106" i="1"/>
  <c r="AA3108" i="1"/>
  <c r="Y3108" i="1"/>
  <c r="AA3110" i="1"/>
  <c r="Y3110" i="1"/>
  <c r="AA3112" i="1"/>
  <c r="Y3112" i="1"/>
  <c r="AA3114" i="1"/>
  <c r="Y3114" i="1"/>
  <c r="AA3116" i="1"/>
  <c r="Y3116" i="1"/>
  <c r="AA3118" i="1"/>
  <c r="Y3118" i="1"/>
  <c r="AA3120" i="1"/>
  <c r="Y3120" i="1"/>
  <c r="AA3122" i="1"/>
  <c r="Y3122" i="1"/>
  <c r="AA3124" i="1"/>
  <c r="Y3124" i="1"/>
  <c r="AA3126" i="1"/>
  <c r="Y3126" i="1"/>
  <c r="AA3128" i="1"/>
  <c r="Y3128" i="1"/>
  <c r="AA3130" i="1"/>
  <c r="Y3130" i="1"/>
  <c r="AA3132" i="1"/>
  <c r="Y3132" i="1"/>
  <c r="AA3134" i="1"/>
  <c r="Y3134" i="1"/>
  <c r="AA3136" i="1"/>
  <c r="Y3136" i="1"/>
  <c r="AA3138" i="1"/>
  <c r="Y3138" i="1"/>
  <c r="AA3140" i="1"/>
  <c r="Y3140" i="1"/>
  <c r="AA3142" i="1"/>
  <c r="Y3142" i="1"/>
  <c r="AA3144" i="1"/>
  <c r="Y3144" i="1"/>
  <c r="AA3146" i="1"/>
  <c r="Y3146" i="1"/>
  <c r="AA3148" i="1"/>
  <c r="Y3148" i="1"/>
  <c r="AA3150" i="1"/>
  <c r="Y3150" i="1"/>
  <c r="AA3152" i="1"/>
  <c r="Y3152" i="1"/>
  <c r="AA3154" i="1"/>
  <c r="Y3154" i="1"/>
  <c r="AA3156" i="1"/>
  <c r="Y3156" i="1"/>
  <c r="AA3158" i="1"/>
  <c r="Y3158" i="1"/>
  <c r="AA3160" i="1"/>
  <c r="Y3160" i="1"/>
  <c r="AA3162" i="1"/>
  <c r="Y3162" i="1"/>
  <c r="AA3164" i="1"/>
  <c r="Y3164" i="1"/>
  <c r="AA3166" i="1"/>
  <c r="Y3166" i="1"/>
  <c r="AA3168" i="1"/>
  <c r="Y3168" i="1"/>
  <c r="AA3170" i="1"/>
  <c r="Y3170" i="1"/>
  <c r="AA3172" i="1"/>
  <c r="Y3172" i="1"/>
  <c r="AA3174" i="1"/>
  <c r="Y3174" i="1"/>
  <c r="AA3176" i="1"/>
  <c r="Y3176" i="1"/>
  <c r="AA3178" i="1"/>
  <c r="Y3178" i="1"/>
  <c r="AA3180" i="1"/>
  <c r="Y3180" i="1"/>
  <c r="AA3182" i="1"/>
  <c r="Y3182" i="1"/>
  <c r="AA3184" i="1"/>
  <c r="Y3184" i="1"/>
  <c r="AA3186" i="1"/>
  <c r="Y3186" i="1"/>
  <c r="AA3188" i="1"/>
  <c r="Y3188" i="1"/>
  <c r="AA3190" i="1"/>
  <c r="Y3190" i="1"/>
  <c r="AA3192" i="1"/>
  <c r="Y3192" i="1"/>
  <c r="AA3194" i="1"/>
  <c r="Y3194" i="1"/>
  <c r="AA3196" i="1"/>
  <c r="Y3196" i="1"/>
  <c r="AA3198" i="1"/>
  <c r="Y3198" i="1"/>
  <c r="AA3200" i="1"/>
  <c r="Y3200" i="1"/>
  <c r="AA3202" i="1"/>
  <c r="Y3202" i="1"/>
  <c r="AA3204" i="1"/>
  <c r="Y3204" i="1"/>
  <c r="AA3206" i="1"/>
  <c r="Y3206" i="1"/>
  <c r="AA3208" i="1"/>
  <c r="Y3208" i="1"/>
  <c r="AA3210" i="1"/>
  <c r="Y3210" i="1"/>
  <c r="AA3212" i="1"/>
  <c r="Y3212" i="1"/>
  <c r="AA3214" i="1"/>
  <c r="Y3214" i="1"/>
  <c r="AA3216" i="1"/>
  <c r="Y3216" i="1"/>
  <c r="AA3218" i="1"/>
  <c r="Y3218" i="1"/>
  <c r="AA3220" i="1"/>
  <c r="Y3220" i="1"/>
  <c r="AA3222" i="1"/>
  <c r="Y3222" i="1"/>
  <c r="AA3224" i="1"/>
  <c r="Y3224" i="1"/>
  <c r="AA3226" i="1"/>
  <c r="Y3226" i="1"/>
  <c r="AA3228" i="1"/>
  <c r="Y3228" i="1"/>
  <c r="AA3230" i="1"/>
  <c r="Y3230" i="1"/>
  <c r="AA3232" i="1"/>
  <c r="Y3232" i="1"/>
  <c r="AA3234" i="1"/>
  <c r="Y3234" i="1"/>
  <c r="AA3236" i="1"/>
  <c r="Y3236" i="1"/>
  <c r="AA3238" i="1"/>
  <c r="Y3238" i="1"/>
  <c r="AA3240" i="1"/>
  <c r="Y3240" i="1"/>
  <c r="AA3242" i="1"/>
  <c r="Y3242" i="1"/>
  <c r="AA3244" i="1"/>
  <c r="Y3244" i="1"/>
  <c r="AA3246" i="1"/>
  <c r="Y3246" i="1"/>
  <c r="AA3248" i="1"/>
  <c r="Y3248" i="1"/>
  <c r="AA3250" i="1"/>
  <c r="Y3250" i="1"/>
  <c r="AA3252" i="1"/>
  <c r="Y3252" i="1"/>
  <c r="AA3254" i="1"/>
  <c r="Y3254" i="1"/>
  <c r="AA3256" i="1"/>
  <c r="Y3256" i="1"/>
  <c r="AA3258" i="1"/>
  <c r="Y3258" i="1"/>
  <c r="AA3260" i="1"/>
  <c r="Y3260" i="1"/>
  <c r="AA3262" i="1"/>
  <c r="Y3262" i="1"/>
  <c r="AB3264" i="1"/>
  <c r="AA3264" i="1"/>
  <c r="Y3264" i="1"/>
  <c r="AB3265" i="1"/>
  <c r="AA3265" i="1"/>
  <c r="Y3265" i="1"/>
  <c r="AB3266" i="1"/>
  <c r="AA3266" i="1"/>
  <c r="Y3266" i="1"/>
  <c r="AB3267" i="1"/>
  <c r="AA3267" i="1"/>
  <c r="Y3267" i="1"/>
  <c r="AB3268" i="1"/>
  <c r="AA3268" i="1"/>
  <c r="Y3268" i="1"/>
  <c r="AB3269" i="1"/>
  <c r="AA3269" i="1"/>
  <c r="Y3269" i="1"/>
  <c r="AB3270" i="1"/>
  <c r="AA3270" i="1"/>
  <c r="Y3270" i="1"/>
  <c r="AB3271" i="1"/>
  <c r="AA3271" i="1"/>
  <c r="Y3271" i="1"/>
  <c r="AB3272" i="1"/>
  <c r="AA3272" i="1"/>
  <c r="Y3272" i="1"/>
  <c r="AB3273" i="1"/>
  <c r="AA3273" i="1"/>
  <c r="Y3273" i="1"/>
  <c r="AB3274" i="1"/>
  <c r="AA3274" i="1"/>
  <c r="Y3274" i="1"/>
  <c r="AB3275" i="1"/>
  <c r="AA3275" i="1"/>
  <c r="Y3275" i="1"/>
  <c r="AB3276" i="1"/>
  <c r="AA3276" i="1"/>
  <c r="Y3276" i="1"/>
  <c r="AB3277" i="1"/>
  <c r="AA3277" i="1"/>
  <c r="Y3277" i="1"/>
  <c r="AB3278" i="1"/>
  <c r="AA3278" i="1"/>
  <c r="Y3278" i="1"/>
  <c r="AB3279" i="1"/>
  <c r="AA3279" i="1"/>
  <c r="Y3279" i="1"/>
  <c r="AB3280" i="1"/>
  <c r="AA3280" i="1"/>
  <c r="Y3280" i="1"/>
  <c r="AB3281" i="1"/>
  <c r="AA3281" i="1"/>
  <c r="Y3281" i="1"/>
  <c r="AB3282" i="1"/>
  <c r="AA3282" i="1"/>
  <c r="Y3282" i="1"/>
  <c r="AB3283" i="1"/>
  <c r="AA3283" i="1"/>
  <c r="Y3283" i="1"/>
  <c r="AB3284" i="1"/>
  <c r="AA3284" i="1"/>
  <c r="Y3284" i="1"/>
  <c r="AB3285" i="1"/>
  <c r="AA3285" i="1"/>
  <c r="Y3285" i="1"/>
  <c r="AB3286" i="1"/>
  <c r="AA3286" i="1"/>
  <c r="Y3286" i="1"/>
  <c r="AB3287" i="1"/>
  <c r="AA3287" i="1"/>
  <c r="Y3287" i="1"/>
  <c r="AB3288" i="1"/>
  <c r="AA3288" i="1"/>
  <c r="Y3288" i="1"/>
  <c r="AB3289" i="1"/>
  <c r="AA3289" i="1"/>
  <c r="Y3289" i="1"/>
  <c r="AB3290" i="1"/>
  <c r="AA3290" i="1"/>
  <c r="Y3290" i="1"/>
  <c r="AB3291" i="1"/>
  <c r="AA3291" i="1"/>
  <c r="Y3291" i="1"/>
  <c r="AB3292" i="1"/>
  <c r="AA3292" i="1"/>
  <c r="Y3292" i="1"/>
  <c r="AB3293" i="1"/>
  <c r="AA3293" i="1"/>
  <c r="Y3293" i="1"/>
  <c r="AB3294" i="1"/>
  <c r="AA3294" i="1"/>
  <c r="Y3294" i="1"/>
  <c r="AB3295" i="1"/>
  <c r="AA3295" i="1"/>
  <c r="Y3295" i="1"/>
  <c r="AB3296" i="1"/>
  <c r="AA3296" i="1"/>
  <c r="Y3296" i="1"/>
  <c r="AB3297" i="1"/>
  <c r="AA3297" i="1"/>
  <c r="Y3297" i="1"/>
  <c r="AB3298" i="1"/>
  <c r="AA3298" i="1"/>
  <c r="Y3298" i="1"/>
  <c r="AB3299" i="1"/>
  <c r="AA3299" i="1"/>
  <c r="Y3299" i="1"/>
  <c r="AB3300" i="1"/>
  <c r="AA3300" i="1"/>
  <c r="Y3300" i="1"/>
  <c r="AB3301" i="1"/>
  <c r="AA3301" i="1"/>
  <c r="Y3301" i="1"/>
  <c r="AB3302" i="1"/>
  <c r="AA3302" i="1"/>
  <c r="Y3302" i="1"/>
  <c r="AB3303" i="1"/>
  <c r="AA3303" i="1"/>
  <c r="Y3303" i="1"/>
  <c r="AB3304" i="1"/>
  <c r="AA3304" i="1"/>
  <c r="Y3304" i="1"/>
  <c r="AB3305" i="1"/>
  <c r="AA3305" i="1"/>
  <c r="Y3305" i="1"/>
  <c r="AB3306" i="1"/>
  <c r="AA3306" i="1"/>
  <c r="Y3306" i="1"/>
  <c r="AB3307" i="1"/>
  <c r="AA3307" i="1"/>
  <c r="Y3307" i="1"/>
  <c r="AB3308" i="1"/>
  <c r="AA3308" i="1"/>
  <c r="Y3308" i="1"/>
  <c r="AB3309" i="1"/>
  <c r="AA3309" i="1"/>
  <c r="Y3309" i="1"/>
  <c r="AB3310" i="1"/>
  <c r="AA3310" i="1"/>
  <c r="Y3310" i="1"/>
  <c r="AB3311" i="1"/>
  <c r="AA3311" i="1"/>
  <c r="Y3311" i="1"/>
  <c r="AB3312" i="1"/>
  <c r="AA3312" i="1"/>
  <c r="Y3312" i="1"/>
  <c r="AB3313" i="1"/>
  <c r="AA3313" i="1"/>
  <c r="Y3313" i="1"/>
  <c r="AB3314" i="1"/>
  <c r="AA3314" i="1"/>
  <c r="Y3314" i="1"/>
  <c r="AB3315" i="1"/>
  <c r="AA3315" i="1"/>
  <c r="Y3315" i="1"/>
  <c r="AB3316" i="1"/>
  <c r="AA3316" i="1"/>
  <c r="Y3316" i="1"/>
  <c r="AB3317" i="1"/>
  <c r="AA3317" i="1"/>
  <c r="Y3317" i="1"/>
  <c r="AB3318" i="1"/>
  <c r="AA3318" i="1"/>
  <c r="Y3318" i="1"/>
  <c r="AB3319" i="1"/>
  <c r="AA3319" i="1"/>
  <c r="Y3319" i="1"/>
  <c r="AB3320" i="1"/>
  <c r="AA3320" i="1"/>
  <c r="Y3320" i="1"/>
  <c r="AB3321" i="1"/>
  <c r="AA3321" i="1"/>
  <c r="Y3321" i="1"/>
  <c r="AB3322" i="1"/>
  <c r="AA3322" i="1"/>
  <c r="Y3322" i="1"/>
  <c r="AB3323" i="1"/>
  <c r="AA3323" i="1"/>
  <c r="Y3323" i="1"/>
  <c r="AB3324" i="1"/>
  <c r="AA3324" i="1"/>
  <c r="Y3324" i="1"/>
  <c r="AB3325" i="1"/>
  <c r="AA3325" i="1"/>
  <c r="Y3325" i="1"/>
  <c r="AB3326" i="1"/>
  <c r="AA3326" i="1"/>
  <c r="Y3326" i="1"/>
  <c r="AB3327" i="1"/>
  <c r="AA3327" i="1"/>
  <c r="Y3327" i="1"/>
  <c r="AB3328" i="1"/>
  <c r="AA3328" i="1"/>
  <c r="Y3328" i="1"/>
  <c r="AB3329" i="1"/>
  <c r="AA3329" i="1"/>
  <c r="Y3329" i="1"/>
  <c r="AB3330" i="1"/>
  <c r="AA3330" i="1"/>
  <c r="Y3330" i="1"/>
  <c r="AB3331" i="1"/>
  <c r="AA3331" i="1"/>
  <c r="Y3331" i="1"/>
  <c r="AB3332" i="1"/>
  <c r="AA3332" i="1"/>
  <c r="Y3332" i="1"/>
  <c r="AB3333" i="1"/>
  <c r="AA3333" i="1"/>
  <c r="Y3333" i="1"/>
  <c r="AB3334" i="1"/>
  <c r="AA3334" i="1"/>
  <c r="Y3334" i="1"/>
  <c r="AB3335" i="1"/>
  <c r="AA3335" i="1"/>
  <c r="Y3335" i="1"/>
  <c r="AB3336" i="1"/>
  <c r="AA3336" i="1"/>
  <c r="Y3336" i="1"/>
  <c r="AB3337" i="1"/>
  <c r="AA3337" i="1"/>
  <c r="Y3337" i="1"/>
  <c r="AB3338" i="1"/>
  <c r="AA3338" i="1"/>
  <c r="Y3338" i="1"/>
  <c r="AB3339" i="1"/>
  <c r="AA3339" i="1"/>
  <c r="Y3339" i="1"/>
  <c r="AB3340" i="1"/>
  <c r="AA3340" i="1"/>
  <c r="Y3340" i="1"/>
  <c r="AB3341" i="1"/>
  <c r="AA3341" i="1"/>
  <c r="Y3341" i="1"/>
  <c r="AB3342" i="1"/>
  <c r="AA3342" i="1"/>
  <c r="Y3342" i="1"/>
  <c r="AB3343" i="1"/>
  <c r="AA3343" i="1"/>
  <c r="Y3343" i="1"/>
  <c r="AB3344" i="1"/>
  <c r="AA3344" i="1"/>
  <c r="Y3344" i="1"/>
  <c r="AB3345" i="1"/>
  <c r="AA3345" i="1"/>
  <c r="Y3345" i="1"/>
  <c r="AB3346" i="1"/>
  <c r="AA3346" i="1"/>
  <c r="Y3346" i="1"/>
  <c r="AB3347" i="1"/>
  <c r="AA3347" i="1"/>
  <c r="Y3347" i="1"/>
  <c r="AB3348" i="1"/>
  <c r="AA3348" i="1"/>
  <c r="Y3348" i="1"/>
  <c r="AB3349" i="1"/>
  <c r="AA3349" i="1"/>
  <c r="Y3349" i="1"/>
  <c r="AB3350" i="1"/>
  <c r="AA3350" i="1"/>
  <c r="Y3350" i="1"/>
  <c r="AB3351" i="1"/>
  <c r="AA3351" i="1"/>
  <c r="Y3351" i="1"/>
  <c r="AB3352" i="1"/>
  <c r="AA3352" i="1"/>
  <c r="Y3352" i="1"/>
  <c r="AB3353" i="1"/>
  <c r="AA3353" i="1"/>
  <c r="Y3353" i="1"/>
  <c r="AB3354" i="1"/>
  <c r="AA3354" i="1"/>
  <c r="Y3354" i="1"/>
  <c r="AB3355" i="1"/>
  <c r="AA3355" i="1"/>
  <c r="Y3355" i="1"/>
  <c r="AB3356" i="1"/>
  <c r="AA3356" i="1"/>
  <c r="Y3356" i="1"/>
  <c r="AB3357" i="1"/>
  <c r="AA3357" i="1"/>
  <c r="Y3357" i="1"/>
  <c r="AB3358" i="1"/>
  <c r="AA3358" i="1"/>
  <c r="Y3358" i="1"/>
  <c r="AB3359" i="1"/>
  <c r="AA3359" i="1"/>
  <c r="Y3359" i="1"/>
  <c r="AB3360" i="1"/>
  <c r="AA3360" i="1"/>
  <c r="Y3360" i="1"/>
  <c r="AB3361" i="1"/>
  <c r="AA3361" i="1"/>
  <c r="Y3361" i="1"/>
  <c r="AB3362" i="1"/>
  <c r="AA3362" i="1"/>
  <c r="Y3362" i="1"/>
  <c r="AB3363" i="1"/>
  <c r="AA3363" i="1"/>
  <c r="Y3363" i="1"/>
  <c r="AB3364" i="1"/>
  <c r="AA3364" i="1"/>
  <c r="Y3364" i="1"/>
  <c r="AB3365" i="1"/>
  <c r="AA3365" i="1"/>
  <c r="Y3365" i="1"/>
  <c r="AB3366" i="1"/>
  <c r="AA3366" i="1"/>
  <c r="Y3366" i="1"/>
  <c r="AB3367" i="1"/>
  <c r="AA3367" i="1"/>
  <c r="Y3367" i="1"/>
  <c r="AB3368" i="1"/>
  <c r="AA3368" i="1"/>
  <c r="Y3368" i="1"/>
  <c r="AB3369" i="1"/>
  <c r="AA3369" i="1"/>
  <c r="Y3369" i="1"/>
  <c r="AB3370" i="1"/>
  <c r="AA3370" i="1"/>
  <c r="Y3370" i="1"/>
  <c r="AB3371" i="1"/>
  <c r="AA3371" i="1"/>
  <c r="Y3371" i="1"/>
  <c r="AB3372" i="1"/>
  <c r="AA3372" i="1"/>
  <c r="Y3372" i="1"/>
  <c r="AB3373" i="1"/>
  <c r="AA3373" i="1"/>
  <c r="Y3373" i="1"/>
  <c r="AB3374" i="1"/>
  <c r="AA3374" i="1"/>
  <c r="Y3374" i="1"/>
  <c r="AB3375" i="1"/>
  <c r="AA3375" i="1"/>
  <c r="Y3375" i="1"/>
  <c r="AB3376" i="1"/>
  <c r="AA3376" i="1"/>
  <c r="Y3376" i="1"/>
  <c r="AB3377" i="1"/>
  <c r="AA3377" i="1"/>
  <c r="Y3377" i="1"/>
  <c r="AB3378" i="1"/>
  <c r="AA3378" i="1"/>
  <c r="Y3378" i="1"/>
  <c r="AB3379" i="1"/>
  <c r="AA3379" i="1"/>
  <c r="Y3379" i="1"/>
  <c r="AB3380" i="1"/>
  <c r="AA3380" i="1"/>
  <c r="Y3380" i="1"/>
  <c r="AB3381" i="1"/>
  <c r="AA3381" i="1"/>
  <c r="Y3381" i="1"/>
  <c r="AB3382" i="1"/>
  <c r="AA3382" i="1"/>
  <c r="Y3382" i="1"/>
  <c r="AB3383" i="1"/>
  <c r="AA3383" i="1"/>
  <c r="Y3383" i="1"/>
  <c r="AB3384" i="1"/>
  <c r="AA3384" i="1"/>
  <c r="Y3384" i="1"/>
  <c r="AB3385" i="1"/>
  <c r="AA3385" i="1"/>
  <c r="Y3385" i="1"/>
  <c r="AB3386" i="1"/>
  <c r="AA3386" i="1"/>
  <c r="Y3386" i="1"/>
  <c r="AB3387" i="1"/>
  <c r="AA3387" i="1"/>
  <c r="Y3387" i="1"/>
  <c r="AB3388" i="1"/>
  <c r="AA3388" i="1"/>
  <c r="Y3388" i="1"/>
  <c r="AB3389" i="1"/>
  <c r="AA3389" i="1"/>
  <c r="Y3389" i="1"/>
  <c r="AB3390" i="1"/>
  <c r="AA3390" i="1"/>
  <c r="Y3390" i="1"/>
  <c r="AB3391" i="1"/>
  <c r="AA3391" i="1"/>
  <c r="Y3391" i="1"/>
  <c r="AB3392" i="1"/>
  <c r="AA3392" i="1"/>
  <c r="Y3392" i="1"/>
  <c r="AB3393" i="1"/>
  <c r="AA3393" i="1"/>
  <c r="Y3393" i="1"/>
  <c r="AB3394" i="1"/>
  <c r="AA3394" i="1"/>
  <c r="Y3394" i="1"/>
  <c r="AB3395" i="1"/>
  <c r="AA3395" i="1"/>
  <c r="Y3395" i="1"/>
  <c r="AB3396" i="1"/>
  <c r="AA3396" i="1"/>
  <c r="Y3396" i="1"/>
  <c r="AB3397" i="1"/>
  <c r="AA3397" i="1"/>
  <c r="Y3397" i="1"/>
  <c r="AB3398" i="1"/>
  <c r="AA3398" i="1"/>
  <c r="Y3398" i="1"/>
  <c r="AB3399" i="1"/>
  <c r="AA3399" i="1"/>
  <c r="Y3399" i="1"/>
  <c r="AB3400" i="1"/>
  <c r="AA3400" i="1"/>
  <c r="Y3400" i="1"/>
  <c r="AB3401" i="1"/>
  <c r="AA3401" i="1"/>
  <c r="Y3401" i="1"/>
  <c r="AB3402" i="1"/>
  <c r="AA3402" i="1"/>
  <c r="Y3402" i="1"/>
  <c r="AB3403" i="1"/>
  <c r="AA3403" i="1"/>
  <c r="Y3403" i="1"/>
  <c r="AB3404" i="1"/>
  <c r="AA3404" i="1"/>
  <c r="Y3404" i="1"/>
  <c r="AB3405" i="1"/>
  <c r="AA3405" i="1"/>
  <c r="Y3405" i="1"/>
  <c r="AB3406" i="1"/>
  <c r="AA3406" i="1"/>
  <c r="Y3406" i="1"/>
  <c r="AB3407" i="1"/>
  <c r="AA3407" i="1"/>
  <c r="Y3407" i="1"/>
  <c r="AB3408" i="1"/>
  <c r="AA3408" i="1"/>
  <c r="Y3408" i="1"/>
  <c r="AB3409" i="1"/>
  <c r="AA3409" i="1"/>
  <c r="Y3409" i="1"/>
  <c r="AB3410" i="1"/>
  <c r="AA3410" i="1"/>
  <c r="Y3410" i="1"/>
  <c r="AB3411" i="1"/>
  <c r="AA3411" i="1"/>
  <c r="Y3411" i="1"/>
  <c r="AB3412" i="1"/>
  <c r="AA3412" i="1"/>
  <c r="Y3412" i="1"/>
  <c r="AB3413" i="1"/>
  <c r="AA3413" i="1"/>
  <c r="Y3413" i="1"/>
  <c r="AB3414" i="1"/>
  <c r="AA3414" i="1"/>
  <c r="Y3414" i="1"/>
  <c r="AB3415" i="1"/>
  <c r="AA3415" i="1"/>
  <c r="Y3415" i="1"/>
  <c r="AB3416" i="1"/>
  <c r="AA3416" i="1"/>
  <c r="Y3416" i="1"/>
  <c r="AB3417" i="1"/>
  <c r="AA3417" i="1"/>
  <c r="Y3417" i="1"/>
  <c r="AB3418" i="1"/>
  <c r="AA3418" i="1"/>
  <c r="Y3418" i="1"/>
  <c r="AB3419" i="1"/>
  <c r="AA3419" i="1"/>
  <c r="Y3419" i="1"/>
  <c r="AB3420" i="1"/>
  <c r="AA3420" i="1"/>
  <c r="Y3420" i="1"/>
  <c r="AB3421" i="1"/>
  <c r="AA3421" i="1"/>
  <c r="Y3421" i="1"/>
  <c r="AB3422" i="1"/>
  <c r="AA3422" i="1"/>
  <c r="Y3422" i="1"/>
  <c r="AB3423" i="1"/>
  <c r="AA3423" i="1"/>
  <c r="Y3423" i="1"/>
  <c r="AB3424" i="1"/>
  <c r="AA3424" i="1"/>
  <c r="Y3424" i="1"/>
  <c r="AB3425" i="1"/>
  <c r="AA3425" i="1"/>
  <c r="Y3425" i="1"/>
  <c r="AB3426" i="1"/>
  <c r="AA3426" i="1"/>
  <c r="Y3426" i="1"/>
  <c r="AB3427" i="1"/>
  <c r="AA3427" i="1"/>
  <c r="Y3427" i="1"/>
  <c r="AB3428" i="1"/>
  <c r="AA3428" i="1"/>
  <c r="Y3428" i="1"/>
  <c r="AB3429" i="1"/>
  <c r="AA3429" i="1"/>
  <c r="Y3429" i="1"/>
  <c r="AB3430" i="1"/>
  <c r="AA3430" i="1"/>
  <c r="Y3430" i="1"/>
  <c r="AB3431" i="1"/>
  <c r="AA3431" i="1"/>
  <c r="Y3431" i="1"/>
  <c r="AB3432" i="1"/>
  <c r="AA3432" i="1"/>
  <c r="Y3432" i="1"/>
  <c r="AB3433" i="1"/>
  <c r="AA3433" i="1"/>
  <c r="Y3433" i="1"/>
  <c r="AB3434" i="1"/>
  <c r="AA3434" i="1"/>
  <c r="Y3434" i="1"/>
  <c r="AB3435" i="1"/>
  <c r="AA3435" i="1"/>
  <c r="Y3435" i="1"/>
  <c r="AB3436" i="1"/>
  <c r="AA3436" i="1"/>
  <c r="Y3436" i="1"/>
  <c r="AB3437" i="1"/>
  <c r="AA3437" i="1"/>
  <c r="Y3437" i="1"/>
  <c r="AB3438" i="1"/>
  <c r="AA3438" i="1"/>
  <c r="Y3438" i="1"/>
  <c r="AB3439" i="1"/>
  <c r="AA3439" i="1"/>
  <c r="Y3439" i="1"/>
  <c r="AB3440" i="1"/>
  <c r="AA3440" i="1"/>
  <c r="Y3440" i="1"/>
  <c r="AB3441" i="1"/>
  <c r="AA3441" i="1"/>
  <c r="Y3441" i="1"/>
  <c r="AB3442" i="1"/>
  <c r="AA3442" i="1"/>
  <c r="Y3442" i="1"/>
  <c r="AB3443" i="1"/>
  <c r="AA3443" i="1"/>
  <c r="Y3443" i="1"/>
  <c r="AB3444" i="1"/>
  <c r="AA3444" i="1"/>
  <c r="Y3444" i="1"/>
  <c r="AB3445" i="1"/>
  <c r="AA3445" i="1"/>
  <c r="Y3445" i="1"/>
  <c r="AB3446" i="1"/>
  <c r="AA3446" i="1"/>
  <c r="Y3446" i="1"/>
  <c r="AB3447" i="1"/>
  <c r="AA3447" i="1"/>
  <c r="Y3447" i="1"/>
  <c r="AB3448" i="1"/>
  <c r="AA3448" i="1"/>
  <c r="Y3448" i="1"/>
  <c r="AB3449" i="1"/>
  <c r="AA3449" i="1"/>
  <c r="Y3449" i="1"/>
  <c r="AB3450" i="1"/>
  <c r="AA3450" i="1"/>
  <c r="Y3450" i="1"/>
  <c r="AB3451" i="1"/>
  <c r="AA3451" i="1"/>
  <c r="Y3451" i="1"/>
  <c r="AB3452" i="1"/>
  <c r="AA3452" i="1"/>
  <c r="Y3452" i="1"/>
  <c r="AB3453" i="1"/>
  <c r="AA3453" i="1"/>
  <c r="Y3453" i="1"/>
  <c r="AB3454" i="1"/>
  <c r="AA3454" i="1"/>
  <c r="Y3454" i="1"/>
  <c r="AB3455" i="1"/>
  <c r="AA3455" i="1"/>
  <c r="Y3455" i="1"/>
  <c r="AB3456" i="1"/>
  <c r="AA3456" i="1"/>
  <c r="Y3456" i="1"/>
  <c r="AB3457" i="1"/>
  <c r="AA3457" i="1"/>
  <c r="Y3457" i="1"/>
  <c r="AB3458" i="1"/>
  <c r="AA3458" i="1"/>
  <c r="Y3458" i="1"/>
  <c r="AB3459" i="1"/>
  <c r="AA3459" i="1"/>
  <c r="Y3459" i="1"/>
  <c r="AB3460" i="1"/>
  <c r="AA3460" i="1"/>
  <c r="Y3460" i="1"/>
  <c r="AB3461" i="1"/>
  <c r="AA3461" i="1"/>
  <c r="Y3461" i="1"/>
  <c r="AB3462" i="1"/>
  <c r="AA3462" i="1"/>
  <c r="Y3462" i="1"/>
  <c r="AB3463" i="1"/>
  <c r="AA3463" i="1"/>
  <c r="Y3463" i="1"/>
  <c r="AB3464" i="1"/>
  <c r="AA3464" i="1"/>
  <c r="Y3464" i="1"/>
  <c r="AB3465" i="1"/>
  <c r="AA3465" i="1"/>
  <c r="Y3465" i="1"/>
  <c r="AB3466" i="1"/>
  <c r="AA3466" i="1"/>
  <c r="Y3466" i="1"/>
  <c r="AB3467" i="1"/>
  <c r="AA3467" i="1"/>
  <c r="Y3467" i="1"/>
  <c r="AB3468" i="1"/>
  <c r="AA3468" i="1"/>
  <c r="Y3468" i="1"/>
  <c r="AB3469" i="1"/>
  <c r="AA3469" i="1"/>
  <c r="Y3469" i="1"/>
  <c r="AB3470" i="1"/>
  <c r="AA3470" i="1"/>
  <c r="Y3470" i="1"/>
  <c r="AB3471" i="1"/>
  <c r="AA3471" i="1"/>
  <c r="Y3471" i="1"/>
  <c r="AB3472" i="1"/>
  <c r="AA3472" i="1"/>
  <c r="Y3472" i="1"/>
  <c r="AB3473" i="1"/>
  <c r="AA3473" i="1"/>
  <c r="Y3473" i="1"/>
  <c r="AB3474" i="1"/>
  <c r="AA3474" i="1"/>
  <c r="Y3474" i="1"/>
  <c r="AB3475" i="1"/>
  <c r="AA3475" i="1"/>
  <c r="Y3475" i="1"/>
  <c r="AB3476" i="1"/>
  <c r="AA3476" i="1"/>
  <c r="Y3476" i="1"/>
  <c r="AB3477" i="1"/>
  <c r="AA3477" i="1"/>
  <c r="Y3477" i="1"/>
  <c r="AB3478" i="1"/>
  <c r="AA3478" i="1"/>
  <c r="Y3478" i="1"/>
  <c r="AB3479" i="1"/>
  <c r="AA3479" i="1"/>
  <c r="Y3479" i="1"/>
  <c r="AB3480" i="1"/>
  <c r="AA3480" i="1"/>
  <c r="Y3480" i="1"/>
  <c r="AB3481" i="1"/>
  <c r="AA3481" i="1"/>
  <c r="Y3481" i="1"/>
  <c r="AB3482" i="1"/>
  <c r="AA3482" i="1"/>
  <c r="Y3482" i="1"/>
  <c r="AB3483" i="1"/>
  <c r="AA3483" i="1"/>
  <c r="Y3483" i="1"/>
  <c r="AB3484" i="1"/>
  <c r="AA3484" i="1"/>
  <c r="Y3484" i="1"/>
  <c r="AB3485" i="1"/>
  <c r="AA3485" i="1"/>
  <c r="Y3485" i="1"/>
  <c r="AB3486" i="1"/>
  <c r="AA3486" i="1"/>
  <c r="Y3486" i="1"/>
  <c r="AB3487" i="1"/>
  <c r="AA3487" i="1"/>
  <c r="Y3487" i="1"/>
  <c r="AB3488" i="1"/>
  <c r="AA3488" i="1"/>
  <c r="Y3488" i="1"/>
  <c r="AB3489" i="1"/>
  <c r="AA3489" i="1"/>
  <c r="Y3489" i="1"/>
  <c r="AB3490" i="1"/>
  <c r="AA3490" i="1"/>
  <c r="Y3490" i="1"/>
  <c r="AB3491" i="1"/>
  <c r="AA3491" i="1"/>
  <c r="Y3491" i="1"/>
  <c r="AB3492" i="1"/>
  <c r="AA3492" i="1"/>
  <c r="Y3492" i="1"/>
  <c r="AB3493" i="1"/>
  <c r="AA3493" i="1"/>
  <c r="Y3493" i="1"/>
  <c r="AB3494" i="1"/>
  <c r="AA3494" i="1"/>
  <c r="Y3494" i="1"/>
  <c r="AB3495" i="1"/>
  <c r="AA3495" i="1"/>
  <c r="Y3495" i="1"/>
  <c r="AB3496" i="1"/>
  <c r="AA3496" i="1"/>
  <c r="Y3496" i="1"/>
  <c r="AB3497" i="1"/>
  <c r="AA3497" i="1"/>
  <c r="Y3497" i="1"/>
  <c r="AB3498" i="1"/>
  <c r="AA3498" i="1"/>
  <c r="Y3498" i="1"/>
  <c r="AB3499" i="1"/>
  <c r="AA3499" i="1"/>
  <c r="Y3499" i="1"/>
  <c r="AB3500" i="1"/>
  <c r="AA3500" i="1"/>
  <c r="Y3500" i="1"/>
  <c r="AB3501" i="1"/>
  <c r="AA3501" i="1"/>
  <c r="Y3501" i="1"/>
  <c r="AB3502" i="1"/>
  <c r="AA3502" i="1"/>
  <c r="Y3502" i="1"/>
  <c r="AB3503" i="1"/>
  <c r="AA3503" i="1"/>
  <c r="Y3503" i="1"/>
  <c r="AB3504" i="1"/>
  <c r="AA3504" i="1"/>
  <c r="Y3504" i="1"/>
  <c r="AB3505" i="1"/>
  <c r="AA3505" i="1"/>
  <c r="Y3505" i="1"/>
  <c r="AB3506" i="1"/>
  <c r="AA3506" i="1"/>
  <c r="Y3506" i="1"/>
  <c r="AB3507" i="1"/>
  <c r="AA3507" i="1"/>
  <c r="Y3507" i="1"/>
  <c r="AB3508" i="1"/>
  <c r="AA3508" i="1"/>
  <c r="Y3508" i="1"/>
  <c r="AB3509" i="1"/>
  <c r="AA3509" i="1"/>
  <c r="Y3509" i="1"/>
  <c r="AB3510" i="1"/>
  <c r="AA3510" i="1"/>
  <c r="Y3510" i="1"/>
  <c r="AB3511" i="1"/>
  <c r="AA3511" i="1"/>
  <c r="Y3511" i="1"/>
  <c r="AB3512" i="1"/>
  <c r="AA3512" i="1"/>
  <c r="Y3512" i="1"/>
  <c r="AB3513" i="1"/>
  <c r="AA3513" i="1"/>
  <c r="Y3513" i="1"/>
  <c r="AB3514" i="1"/>
  <c r="AA3514" i="1"/>
  <c r="Y3514" i="1"/>
  <c r="AB3515" i="1"/>
  <c r="AA3515" i="1"/>
  <c r="Y3515" i="1"/>
  <c r="AB3516" i="1"/>
  <c r="AA3516" i="1"/>
  <c r="Y3516" i="1"/>
  <c r="AB3517" i="1"/>
  <c r="AA3517" i="1"/>
  <c r="Y3517" i="1"/>
  <c r="AB3518" i="1"/>
  <c r="AA3518" i="1"/>
  <c r="Y3518" i="1"/>
  <c r="AB3519" i="1"/>
  <c r="AA3519" i="1"/>
  <c r="Y3519" i="1"/>
  <c r="AB3520" i="1"/>
  <c r="AA3520" i="1"/>
  <c r="Y3520" i="1"/>
  <c r="AB3521" i="1"/>
  <c r="AA3521" i="1"/>
  <c r="Y3521" i="1"/>
  <c r="AB3522" i="1"/>
  <c r="AA3522" i="1"/>
  <c r="Y3522" i="1"/>
  <c r="AB3523" i="1"/>
  <c r="AA3523" i="1"/>
  <c r="Y3523" i="1"/>
  <c r="AB3524" i="1"/>
  <c r="AA3524" i="1"/>
  <c r="Y3524" i="1"/>
  <c r="AB3525" i="1"/>
  <c r="AA3525" i="1"/>
  <c r="Y3525" i="1"/>
  <c r="AB3526" i="1"/>
  <c r="AA3526" i="1"/>
  <c r="Y3526" i="1"/>
  <c r="AB3527" i="1"/>
  <c r="AA3527" i="1"/>
  <c r="Y3527" i="1"/>
  <c r="AB3528" i="1"/>
  <c r="AA3528" i="1"/>
  <c r="Y3528" i="1"/>
  <c r="AB3529" i="1"/>
  <c r="AA3529" i="1"/>
  <c r="Y3529" i="1"/>
  <c r="AB3530" i="1"/>
  <c r="AA3530" i="1"/>
  <c r="Y3530" i="1"/>
  <c r="AB3531" i="1"/>
  <c r="AA3531" i="1"/>
  <c r="Y3531" i="1"/>
  <c r="AB3532" i="1"/>
  <c r="AA3532" i="1"/>
  <c r="Y3532" i="1"/>
  <c r="AB3533" i="1"/>
  <c r="AA3533" i="1"/>
  <c r="Y3533" i="1"/>
  <c r="AB3534" i="1"/>
  <c r="AA3534" i="1"/>
  <c r="Y3534" i="1"/>
  <c r="AB3535" i="1"/>
  <c r="AA3535" i="1"/>
  <c r="Y3535" i="1"/>
  <c r="AB3536" i="1"/>
  <c r="AA3536" i="1"/>
  <c r="Y3536" i="1"/>
  <c r="AB3537" i="1"/>
  <c r="AA3537" i="1"/>
  <c r="Y3537" i="1"/>
  <c r="AB3538" i="1"/>
  <c r="AA3538" i="1"/>
  <c r="Y3538" i="1"/>
  <c r="AB3539" i="1"/>
  <c r="AA3539" i="1"/>
  <c r="Y3539" i="1"/>
  <c r="AB3540" i="1"/>
  <c r="AA3540" i="1"/>
  <c r="Y3540" i="1"/>
  <c r="AB3541" i="1"/>
  <c r="AA3541" i="1"/>
  <c r="Y3541" i="1"/>
  <c r="AB3542" i="1"/>
  <c r="AA3542" i="1"/>
  <c r="Y3542" i="1"/>
  <c r="AB3543" i="1"/>
  <c r="AA3543" i="1"/>
  <c r="Y3543" i="1"/>
  <c r="AB3544" i="1"/>
  <c r="AA3544" i="1"/>
  <c r="Y3544" i="1"/>
  <c r="AB3545" i="1"/>
  <c r="AA3545" i="1"/>
  <c r="Y3545" i="1"/>
  <c r="AB3546" i="1"/>
  <c r="AA3546" i="1"/>
  <c r="Y3546" i="1"/>
  <c r="AB3547" i="1"/>
  <c r="AA3547" i="1"/>
  <c r="Y3547" i="1"/>
  <c r="AB3548" i="1"/>
  <c r="AA3548" i="1"/>
  <c r="Y3548" i="1"/>
  <c r="AB3549" i="1"/>
  <c r="AA3549" i="1"/>
  <c r="Y3549" i="1"/>
  <c r="AB3550" i="1"/>
  <c r="AA3550" i="1"/>
  <c r="Y3550" i="1"/>
  <c r="AB3551" i="1"/>
  <c r="AA3551" i="1"/>
  <c r="Y3551" i="1"/>
  <c r="AB3552" i="1"/>
  <c r="AA3552" i="1"/>
  <c r="Y3552" i="1"/>
  <c r="AB3553" i="1"/>
  <c r="AA3553" i="1"/>
  <c r="Y3553" i="1"/>
  <c r="AB3554" i="1"/>
  <c r="AA3554" i="1"/>
  <c r="Y3554" i="1"/>
  <c r="AB3555" i="1"/>
  <c r="AA3555" i="1"/>
  <c r="Y3555" i="1"/>
  <c r="AB3556" i="1"/>
  <c r="AA3556" i="1"/>
  <c r="Y3556" i="1"/>
  <c r="AB3557" i="1"/>
  <c r="AA3557" i="1"/>
  <c r="Y3557" i="1"/>
  <c r="AB3558" i="1"/>
  <c r="AA3558" i="1"/>
  <c r="Y3558" i="1"/>
  <c r="AB3559" i="1"/>
  <c r="AA3559" i="1"/>
  <c r="Y3559" i="1"/>
  <c r="AB3560" i="1"/>
  <c r="AA3560" i="1"/>
  <c r="Y3560" i="1"/>
  <c r="AB3561" i="1"/>
  <c r="AA3561" i="1"/>
  <c r="Y3561" i="1"/>
  <c r="AB3562" i="1"/>
  <c r="AA3562" i="1"/>
  <c r="Y3562" i="1"/>
  <c r="AB3563" i="1"/>
  <c r="AA3563" i="1"/>
  <c r="Y3563" i="1"/>
  <c r="AB3564" i="1"/>
  <c r="AA3564" i="1"/>
  <c r="Y3564" i="1"/>
  <c r="AB3565" i="1"/>
  <c r="AA3565" i="1"/>
  <c r="Y3565" i="1"/>
  <c r="AB3566" i="1"/>
  <c r="AA3566" i="1"/>
  <c r="Y3566" i="1"/>
  <c r="AB3567" i="1"/>
  <c r="AA3567" i="1"/>
  <c r="Y3567" i="1"/>
  <c r="AB3568" i="1"/>
  <c r="AA3568" i="1"/>
  <c r="Y3568" i="1"/>
  <c r="AB3569" i="1"/>
  <c r="AA3569" i="1"/>
  <c r="Y3569" i="1"/>
  <c r="AB3570" i="1"/>
  <c r="AA3570" i="1"/>
  <c r="Y3570" i="1"/>
  <c r="AB3571" i="1"/>
  <c r="AA3571" i="1"/>
  <c r="Y3571" i="1"/>
  <c r="AB3572" i="1"/>
  <c r="AA3572" i="1"/>
  <c r="Y3572" i="1"/>
  <c r="AB3573" i="1"/>
  <c r="AA3573" i="1"/>
  <c r="Y3573" i="1"/>
  <c r="AB3574" i="1"/>
  <c r="AA3574" i="1"/>
  <c r="Y3574" i="1"/>
  <c r="AB3575" i="1"/>
  <c r="AA3575" i="1"/>
  <c r="Y3575" i="1"/>
  <c r="AB3576" i="1"/>
  <c r="AA3576" i="1"/>
  <c r="Y3576" i="1"/>
  <c r="AB3577" i="1"/>
  <c r="AA3577" i="1"/>
  <c r="Y3577" i="1"/>
  <c r="AB3578" i="1"/>
  <c r="AA3578" i="1"/>
  <c r="Y3578" i="1"/>
  <c r="AB3579" i="1"/>
  <c r="AA3579" i="1"/>
  <c r="Y3579" i="1"/>
  <c r="AB3580" i="1"/>
  <c r="AA3580" i="1"/>
  <c r="Y3580" i="1"/>
  <c r="AB3581" i="1"/>
  <c r="AA3581" i="1"/>
  <c r="Y3581" i="1"/>
  <c r="AB3582" i="1"/>
  <c r="AA3582" i="1"/>
  <c r="Y3582" i="1"/>
  <c r="AB3583" i="1"/>
  <c r="AA3583" i="1"/>
  <c r="Y3583" i="1"/>
  <c r="AB3584" i="1"/>
  <c r="AA3584" i="1"/>
  <c r="Y3584" i="1"/>
  <c r="AB3585" i="1"/>
  <c r="AA3585" i="1"/>
  <c r="Y3585" i="1"/>
  <c r="AB3586" i="1"/>
  <c r="AA3586" i="1"/>
  <c r="Y3586" i="1"/>
  <c r="AB3587" i="1"/>
  <c r="AA3587" i="1"/>
  <c r="Y3587" i="1"/>
  <c r="AB3588" i="1"/>
  <c r="AA3588" i="1"/>
  <c r="Y3588" i="1"/>
  <c r="AB3589" i="1"/>
  <c r="AA3589" i="1"/>
  <c r="Y3589" i="1"/>
  <c r="AB3590" i="1"/>
  <c r="AA3590" i="1"/>
  <c r="Y3590" i="1"/>
  <c r="AB3591" i="1"/>
  <c r="AA3591" i="1"/>
  <c r="Y3591" i="1"/>
  <c r="AB3592" i="1"/>
  <c r="AA3592" i="1"/>
  <c r="Y3592" i="1"/>
  <c r="AB3593" i="1"/>
  <c r="AA3593" i="1"/>
  <c r="Y3593" i="1"/>
  <c r="AB3594" i="1"/>
  <c r="AA3594" i="1"/>
  <c r="Y3594" i="1"/>
  <c r="AB3595" i="1"/>
  <c r="AA3595" i="1"/>
  <c r="Y3595" i="1"/>
  <c r="AB3596" i="1"/>
  <c r="AA3596" i="1"/>
  <c r="Y3596" i="1"/>
  <c r="AB3597" i="1"/>
  <c r="AA3597" i="1"/>
  <c r="Y3597" i="1"/>
  <c r="AB3598" i="1"/>
  <c r="AA3598" i="1"/>
  <c r="Y3598" i="1"/>
  <c r="AB3599" i="1"/>
  <c r="AA3599" i="1"/>
  <c r="Y3599" i="1"/>
  <c r="AB3600" i="1"/>
  <c r="AA3600" i="1"/>
  <c r="Y3600" i="1"/>
  <c r="AB3601" i="1"/>
  <c r="AA3601" i="1"/>
  <c r="Y3601" i="1"/>
  <c r="AB3602" i="1"/>
  <c r="AA3602" i="1"/>
  <c r="Y3602" i="1"/>
  <c r="AB3603" i="1"/>
  <c r="AA3603" i="1"/>
  <c r="Y3603" i="1"/>
  <c r="AB3604" i="1"/>
  <c r="AA3604" i="1"/>
  <c r="Y3604" i="1"/>
  <c r="AB3605" i="1"/>
  <c r="AA3605" i="1"/>
  <c r="Y3605" i="1"/>
  <c r="AB3606" i="1"/>
  <c r="AA3606" i="1"/>
  <c r="Y3606" i="1"/>
  <c r="AB3607" i="1"/>
  <c r="AA3607" i="1"/>
  <c r="Y3607" i="1"/>
  <c r="AB3608" i="1"/>
  <c r="AA3608" i="1"/>
  <c r="Y3608" i="1"/>
  <c r="AB3609" i="1"/>
  <c r="AA3609" i="1"/>
  <c r="Y3609" i="1"/>
  <c r="AB3610" i="1"/>
  <c r="AA3610" i="1"/>
  <c r="Y3610" i="1"/>
  <c r="AB3611" i="1"/>
  <c r="AA3611" i="1"/>
  <c r="Y3611" i="1"/>
  <c r="AB3612" i="1"/>
  <c r="AA3612" i="1"/>
  <c r="Y3612" i="1"/>
  <c r="AB3613" i="1"/>
  <c r="AA3613" i="1"/>
  <c r="Y3613" i="1"/>
  <c r="AB3614" i="1"/>
  <c r="AA3614" i="1"/>
  <c r="Y3614" i="1"/>
  <c r="AB3615" i="1"/>
  <c r="AA3615" i="1"/>
  <c r="Y3615" i="1"/>
  <c r="AB3616" i="1"/>
  <c r="AA3616" i="1"/>
  <c r="Y3616" i="1"/>
  <c r="AB3617" i="1"/>
  <c r="AA3617" i="1"/>
  <c r="Y3617" i="1"/>
  <c r="AB3618" i="1"/>
  <c r="AA3618" i="1"/>
  <c r="Y3618" i="1"/>
  <c r="AB3619" i="1"/>
  <c r="AA3619" i="1"/>
  <c r="Y3619" i="1"/>
  <c r="AB3620" i="1"/>
  <c r="AA3620" i="1"/>
  <c r="Y3620" i="1"/>
  <c r="AB3621" i="1"/>
  <c r="AA3621" i="1"/>
  <c r="Y3621" i="1"/>
  <c r="AB3622" i="1"/>
  <c r="AA3622" i="1"/>
  <c r="Y3622" i="1"/>
  <c r="AB3623" i="1"/>
  <c r="AA3623" i="1"/>
  <c r="Y3623" i="1"/>
  <c r="AB3624" i="1"/>
  <c r="AA3624" i="1"/>
  <c r="Y3624" i="1"/>
  <c r="AB3625" i="1"/>
  <c r="AA3625" i="1"/>
  <c r="Y3625" i="1"/>
  <c r="AB3626" i="1"/>
  <c r="AA3626" i="1"/>
  <c r="Y3626" i="1"/>
  <c r="AB3627" i="1"/>
  <c r="AA3627" i="1"/>
  <c r="Y3627" i="1"/>
  <c r="AB3628" i="1"/>
  <c r="AA3628" i="1"/>
  <c r="Y3628" i="1"/>
  <c r="AB3629" i="1"/>
  <c r="AA3629" i="1"/>
  <c r="Y3629" i="1"/>
  <c r="AB3630" i="1"/>
  <c r="AA3630" i="1"/>
  <c r="Y3630" i="1"/>
  <c r="AB3631" i="1"/>
  <c r="AA3631" i="1"/>
  <c r="Y3631" i="1"/>
  <c r="AB3632" i="1"/>
  <c r="AA3632" i="1"/>
  <c r="Y3632" i="1"/>
  <c r="AB3633" i="1"/>
  <c r="AA3633" i="1"/>
  <c r="Y3633" i="1"/>
  <c r="AB3634" i="1"/>
  <c r="AA3634" i="1"/>
  <c r="Y3634" i="1"/>
  <c r="AB3635" i="1"/>
  <c r="AA3635" i="1"/>
  <c r="Y3635" i="1"/>
  <c r="AB3636" i="1"/>
  <c r="AA3636" i="1"/>
  <c r="Y3636" i="1"/>
  <c r="AB3637" i="1"/>
  <c r="AA3637" i="1"/>
  <c r="Y3637" i="1"/>
  <c r="AB3638" i="1"/>
  <c r="AA3638" i="1"/>
  <c r="Y3638" i="1"/>
  <c r="AB3639" i="1"/>
  <c r="AA3639" i="1"/>
  <c r="Y3639" i="1"/>
  <c r="AB3640" i="1"/>
  <c r="AA3640" i="1"/>
  <c r="Y3640" i="1"/>
  <c r="AB3641" i="1"/>
  <c r="AA3641" i="1"/>
  <c r="Y3641" i="1"/>
  <c r="AB3642" i="1"/>
  <c r="AA3642" i="1"/>
  <c r="Y3642" i="1"/>
  <c r="AB3643" i="1"/>
  <c r="AA3643" i="1"/>
  <c r="Y3643" i="1"/>
  <c r="AB3644" i="1"/>
  <c r="AA3644" i="1"/>
  <c r="Y3644" i="1"/>
  <c r="AB3645" i="1"/>
  <c r="AA3645" i="1"/>
  <c r="Y3645" i="1"/>
  <c r="AB3646" i="1"/>
  <c r="AA3646" i="1"/>
  <c r="Y3646" i="1"/>
  <c r="AB3647" i="1"/>
  <c r="AA3647" i="1"/>
  <c r="Y3647" i="1"/>
  <c r="AB3648" i="1"/>
  <c r="AA3648" i="1"/>
  <c r="Y3648" i="1"/>
  <c r="AB3649" i="1"/>
  <c r="AA3649" i="1"/>
  <c r="Y3649" i="1"/>
  <c r="AA3650" i="1"/>
  <c r="Y3650" i="1"/>
  <c r="AB3650" i="1"/>
  <c r="AA3652" i="1"/>
  <c r="Y3652" i="1"/>
  <c r="AB3652" i="1"/>
  <c r="AA3654" i="1"/>
  <c r="Y3654" i="1"/>
  <c r="AB3654" i="1"/>
  <c r="AA3656" i="1"/>
  <c r="Y3656" i="1"/>
  <c r="AB3656" i="1"/>
  <c r="AA3658" i="1"/>
  <c r="Y3658" i="1"/>
  <c r="AB3658" i="1"/>
  <c r="AA3660" i="1"/>
  <c r="Y3660" i="1"/>
  <c r="AB3660" i="1"/>
  <c r="AA3662" i="1"/>
  <c r="Y3662" i="1"/>
  <c r="AB3662" i="1"/>
  <c r="AA3664" i="1"/>
  <c r="Y3664" i="1"/>
  <c r="AB3664" i="1"/>
  <c r="AA3666" i="1"/>
  <c r="Y3666" i="1"/>
  <c r="AB3666" i="1"/>
  <c r="AA3668" i="1"/>
  <c r="Y3668" i="1"/>
  <c r="AB3668" i="1"/>
  <c r="AA3670" i="1"/>
  <c r="Y3670" i="1"/>
  <c r="AB3670" i="1"/>
  <c r="AA3672" i="1"/>
  <c r="Y3672" i="1"/>
  <c r="AB3672" i="1"/>
  <c r="AA3674" i="1"/>
  <c r="Y3674" i="1"/>
  <c r="AB3674" i="1"/>
  <c r="AA3676" i="1"/>
  <c r="Y3676" i="1"/>
  <c r="AB3676" i="1"/>
  <c r="AA3678" i="1"/>
  <c r="Y3678" i="1"/>
  <c r="AB3678" i="1"/>
  <c r="AA3680" i="1"/>
  <c r="Y3680" i="1"/>
  <c r="AB3680" i="1"/>
  <c r="AA3682" i="1"/>
  <c r="Y3682" i="1"/>
  <c r="AB3682" i="1"/>
  <c r="AA3684" i="1"/>
  <c r="Y3684" i="1"/>
  <c r="AB3684" i="1"/>
  <c r="AA3686" i="1"/>
  <c r="Y3686" i="1"/>
  <c r="AB3686" i="1"/>
  <c r="AA3688" i="1"/>
  <c r="Y3688" i="1"/>
  <c r="AB3688" i="1"/>
  <c r="AA3690" i="1"/>
  <c r="Y3690" i="1"/>
  <c r="AB3690" i="1"/>
  <c r="AA3692" i="1"/>
  <c r="Y3692" i="1"/>
  <c r="AB3692" i="1"/>
  <c r="AA3694" i="1"/>
  <c r="Y3694" i="1"/>
  <c r="AB3694" i="1"/>
  <c r="AA3696" i="1"/>
  <c r="Y3696" i="1"/>
  <c r="AB3696" i="1"/>
  <c r="AA3698" i="1"/>
  <c r="Y3698" i="1"/>
  <c r="AB3698" i="1"/>
  <c r="AA3700" i="1"/>
  <c r="Y3700" i="1"/>
  <c r="AB3700" i="1"/>
  <c r="AA3702" i="1"/>
  <c r="Y3702" i="1"/>
  <c r="AB3702" i="1"/>
  <c r="AA3704" i="1"/>
  <c r="Y3704" i="1"/>
  <c r="AB3704" i="1"/>
  <c r="AA3706" i="1"/>
  <c r="Y3706" i="1"/>
  <c r="AB3706" i="1"/>
  <c r="AA3708" i="1"/>
  <c r="Y3708" i="1"/>
  <c r="AB3708" i="1"/>
  <c r="AA3710" i="1"/>
  <c r="Y3710" i="1"/>
  <c r="AB3710" i="1"/>
  <c r="AA3712" i="1"/>
  <c r="Y3712" i="1"/>
  <c r="AB3712" i="1"/>
  <c r="AA3714" i="1"/>
  <c r="Y3714" i="1"/>
  <c r="AB3714" i="1"/>
  <c r="AA3716" i="1"/>
  <c r="Y3716" i="1"/>
  <c r="AB3716" i="1"/>
  <c r="AA3718" i="1"/>
  <c r="Y3718" i="1"/>
  <c r="AB3718" i="1"/>
  <c r="AA3720" i="1"/>
  <c r="Y3720" i="1"/>
  <c r="AB3720" i="1"/>
  <c r="AA3722" i="1"/>
  <c r="Y3722" i="1"/>
  <c r="AB3722" i="1"/>
  <c r="AA3724" i="1"/>
  <c r="Y3724" i="1"/>
  <c r="AB3724" i="1"/>
  <c r="AA3726" i="1"/>
  <c r="Y3726" i="1"/>
  <c r="AB3726" i="1"/>
  <c r="AA3728" i="1"/>
  <c r="Y3728" i="1"/>
  <c r="AB3728" i="1"/>
  <c r="AA3730" i="1"/>
  <c r="Y3730" i="1"/>
  <c r="AB3730" i="1"/>
  <c r="AA3732" i="1"/>
  <c r="Y3732" i="1"/>
  <c r="AB3732" i="1"/>
  <c r="AA3734" i="1"/>
  <c r="Y3734" i="1"/>
  <c r="AB3734" i="1"/>
  <c r="AA3736" i="1"/>
  <c r="Y3736" i="1"/>
  <c r="AB3736" i="1"/>
  <c r="AA3738" i="1"/>
  <c r="Y3738" i="1"/>
  <c r="AB3738" i="1"/>
  <c r="AA3740" i="1"/>
  <c r="Y3740" i="1"/>
  <c r="AB3740" i="1"/>
  <c r="AA3742" i="1"/>
  <c r="Y3742" i="1"/>
  <c r="AB3742" i="1"/>
  <c r="AA3744" i="1"/>
  <c r="Y3744" i="1"/>
  <c r="AB3744" i="1"/>
  <c r="AA3746" i="1"/>
  <c r="Y3746" i="1"/>
  <c r="AB3746" i="1"/>
  <c r="AA3748" i="1"/>
  <c r="Y3748" i="1"/>
  <c r="AB3748" i="1"/>
  <c r="AA3750" i="1"/>
  <c r="Y3750" i="1"/>
  <c r="AB3750" i="1"/>
  <c r="AA3752" i="1"/>
  <c r="Y3752" i="1"/>
  <c r="AB3752" i="1"/>
  <c r="AA3754" i="1"/>
  <c r="Y3754" i="1"/>
  <c r="AB3754" i="1"/>
  <c r="AA3756" i="1"/>
  <c r="Y3756" i="1"/>
  <c r="AB3756" i="1"/>
  <c r="AA3758" i="1"/>
  <c r="Y3758" i="1"/>
  <c r="AB3758" i="1"/>
  <c r="AA3760" i="1"/>
  <c r="Y3760" i="1"/>
  <c r="AB3760" i="1"/>
  <c r="AA3762" i="1"/>
  <c r="Y3762" i="1"/>
  <c r="AB3762" i="1"/>
  <c r="AA3764" i="1"/>
  <c r="Y3764" i="1"/>
  <c r="AB3764" i="1"/>
  <c r="AA3766" i="1"/>
  <c r="Y3766" i="1"/>
  <c r="AB3766" i="1"/>
  <c r="AA3768" i="1"/>
  <c r="Y3768" i="1"/>
  <c r="AB3768" i="1"/>
  <c r="AA3770" i="1"/>
  <c r="Y3770" i="1"/>
  <c r="AB3770" i="1"/>
  <c r="AA3772" i="1"/>
  <c r="Y3772" i="1"/>
  <c r="AB3772" i="1"/>
  <c r="AA3774" i="1"/>
  <c r="Y3774" i="1"/>
  <c r="AB3774" i="1"/>
  <c r="AA3776" i="1"/>
  <c r="Y3776" i="1"/>
  <c r="AB3776" i="1"/>
  <c r="AA3778" i="1"/>
  <c r="Y3778" i="1"/>
  <c r="AB3778" i="1"/>
  <c r="AA3780" i="1"/>
  <c r="Y3780" i="1"/>
  <c r="AB3780" i="1"/>
  <c r="AA3782" i="1"/>
  <c r="Y3782" i="1"/>
  <c r="AB3782" i="1"/>
  <c r="AA3784" i="1"/>
  <c r="Y3784" i="1"/>
  <c r="AB3784" i="1"/>
  <c r="AA3786" i="1"/>
  <c r="Y3786" i="1"/>
  <c r="AB3786" i="1"/>
  <c r="AA3788" i="1"/>
  <c r="Y3788" i="1"/>
  <c r="AB3788" i="1"/>
  <c r="AA3790" i="1"/>
  <c r="Y3790" i="1"/>
  <c r="AB3790" i="1"/>
  <c r="AA3792" i="1"/>
  <c r="Y3792" i="1"/>
  <c r="AB3792" i="1"/>
  <c r="AA3794" i="1"/>
  <c r="Y3794" i="1"/>
  <c r="AB3794" i="1"/>
  <c r="AA3796" i="1"/>
  <c r="Y3796" i="1"/>
  <c r="AB3796" i="1"/>
  <c r="AA3798" i="1"/>
  <c r="Y3798" i="1"/>
  <c r="AB3798" i="1"/>
  <c r="AA3800" i="1"/>
  <c r="Y3800" i="1"/>
  <c r="AB3800" i="1"/>
  <c r="AA3802" i="1"/>
  <c r="Y3802" i="1"/>
  <c r="AB3802" i="1"/>
  <c r="AA3804" i="1"/>
  <c r="Y3804" i="1"/>
  <c r="AB3804" i="1"/>
  <c r="AA3806" i="1"/>
  <c r="Y3806" i="1"/>
  <c r="AB3806" i="1"/>
  <c r="AA3808" i="1"/>
  <c r="Y3808" i="1"/>
  <c r="AB3808" i="1"/>
  <c r="AA3810" i="1"/>
  <c r="Y3810" i="1"/>
  <c r="AB3810" i="1"/>
  <c r="AA3812" i="1"/>
  <c r="Y3812" i="1"/>
  <c r="AB3812" i="1"/>
  <c r="AA3814" i="1"/>
  <c r="Y3814" i="1"/>
  <c r="AB3814" i="1"/>
  <c r="AA3816" i="1"/>
  <c r="Y3816" i="1"/>
  <c r="AB3816" i="1"/>
  <c r="AA3818" i="1"/>
  <c r="Y3818" i="1"/>
  <c r="AB3818" i="1"/>
  <c r="AA3820" i="1"/>
  <c r="Y3820" i="1"/>
  <c r="AB3820" i="1"/>
  <c r="AA3822" i="1"/>
  <c r="Y3822" i="1"/>
  <c r="AB3822" i="1"/>
  <c r="AA3824" i="1"/>
  <c r="Y3824" i="1"/>
  <c r="AB3824" i="1"/>
  <c r="AA3826" i="1"/>
  <c r="Y3826" i="1"/>
  <c r="AB3826" i="1"/>
  <c r="AA3828" i="1"/>
  <c r="Y3828" i="1"/>
  <c r="AB3828" i="1"/>
  <c r="AA3830" i="1"/>
  <c r="Y3830" i="1"/>
  <c r="AB3830" i="1"/>
  <c r="AA3832" i="1"/>
  <c r="Y3832" i="1"/>
  <c r="AB3832" i="1"/>
  <c r="AA3834" i="1"/>
  <c r="Y3834" i="1"/>
  <c r="AB3834" i="1"/>
  <c r="AA3836" i="1"/>
  <c r="Y3836" i="1"/>
  <c r="AB3836" i="1"/>
  <c r="AA3838" i="1"/>
  <c r="Y3838" i="1"/>
  <c r="AB3838" i="1"/>
  <c r="AA3840" i="1"/>
  <c r="Y3840" i="1"/>
  <c r="AB3840" i="1"/>
  <c r="AA3842" i="1"/>
  <c r="Y3842" i="1"/>
  <c r="AB3842" i="1"/>
  <c r="AA3844" i="1"/>
  <c r="Y3844" i="1"/>
  <c r="AB3844" i="1"/>
  <c r="AA3846" i="1"/>
  <c r="Y3846" i="1"/>
  <c r="AB3846" i="1"/>
  <c r="AA3848" i="1"/>
  <c r="Y3848" i="1"/>
  <c r="AB3848" i="1"/>
  <c r="AA3850" i="1"/>
  <c r="Y3850" i="1"/>
  <c r="AB3850" i="1"/>
  <c r="AA3852" i="1"/>
  <c r="Y3852" i="1"/>
  <c r="AB3852" i="1"/>
  <c r="AA3854" i="1"/>
  <c r="Y3854" i="1"/>
  <c r="AB3854" i="1"/>
  <c r="AA3856" i="1"/>
  <c r="Y3856" i="1"/>
  <c r="AB3856" i="1"/>
  <c r="AA3858" i="1"/>
  <c r="Y3858" i="1"/>
  <c r="AB3858" i="1"/>
  <c r="AA3860" i="1"/>
  <c r="Y3860" i="1"/>
  <c r="AB3860" i="1"/>
  <c r="AA3862" i="1"/>
  <c r="Y3862" i="1"/>
  <c r="AB3862" i="1"/>
  <c r="AA3864" i="1"/>
  <c r="Y3864" i="1"/>
  <c r="AB3864" i="1"/>
  <c r="AA3866" i="1"/>
  <c r="Y3866" i="1"/>
  <c r="AB3866" i="1"/>
  <c r="AA3868" i="1"/>
  <c r="Y3868" i="1"/>
  <c r="AB3868" i="1"/>
  <c r="AA3870" i="1"/>
  <c r="Y3870" i="1"/>
  <c r="AB3870" i="1"/>
  <c r="AA3872" i="1"/>
  <c r="Y3872" i="1"/>
  <c r="AB3872" i="1"/>
  <c r="AA3874" i="1"/>
  <c r="Y3874" i="1"/>
  <c r="AB3874" i="1"/>
  <c r="AA3876" i="1"/>
  <c r="Y3876" i="1"/>
  <c r="AB3876" i="1"/>
  <c r="AA3878" i="1"/>
  <c r="Y3878" i="1"/>
  <c r="AB3878" i="1"/>
  <c r="AA3880" i="1"/>
  <c r="Y3880" i="1"/>
  <c r="AB3880" i="1"/>
  <c r="AA3882" i="1"/>
  <c r="Y3882" i="1"/>
  <c r="AB3882" i="1"/>
  <c r="AA3884" i="1"/>
  <c r="Y3884" i="1"/>
  <c r="AB3884" i="1"/>
  <c r="AA3886" i="1"/>
  <c r="Y3886" i="1"/>
  <c r="AB3886" i="1"/>
  <c r="AA3888" i="1"/>
  <c r="Y3888" i="1"/>
  <c r="AB3888" i="1"/>
  <c r="AI3651" i="1"/>
  <c r="AI3653" i="1"/>
  <c r="AI3655" i="1"/>
  <c r="AI3657" i="1"/>
  <c r="AI3659" i="1"/>
  <c r="AI3661" i="1"/>
  <c r="AI3663" i="1"/>
  <c r="AI3665" i="1"/>
  <c r="AI3667" i="1"/>
  <c r="AI3669" i="1"/>
  <c r="AI3671" i="1"/>
  <c r="AI3673" i="1"/>
  <c r="AI3675" i="1"/>
  <c r="AI3677" i="1"/>
  <c r="AI3679" i="1"/>
  <c r="AI3681" i="1"/>
  <c r="AI3683" i="1"/>
  <c r="AI3685" i="1"/>
  <c r="AI3687" i="1"/>
  <c r="AI3689" i="1"/>
  <c r="AI3691" i="1"/>
  <c r="AI3693" i="1"/>
  <c r="AI3695" i="1"/>
  <c r="AI3697" i="1"/>
  <c r="AI3699" i="1"/>
  <c r="AI3701" i="1"/>
  <c r="AI3703" i="1"/>
  <c r="AI3705" i="1"/>
  <c r="AI3707" i="1"/>
  <c r="AI3709" i="1"/>
  <c r="AI3711" i="1"/>
  <c r="AI3713" i="1"/>
  <c r="AI3715" i="1"/>
  <c r="AI3717" i="1"/>
  <c r="AI3719" i="1"/>
  <c r="AI3721" i="1"/>
  <c r="AI3723" i="1"/>
  <c r="AI3725" i="1"/>
  <c r="AI3727" i="1"/>
  <c r="AI3729" i="1"/>
  <c r="AI3731" i="1"/>
  <c r="AI3733" i="1"/>
  <c r="AI3735" i="1"/>
  <c r="AI3737" i="1"/>
  <c r="AI3739" i="1"/>
  <c r="AI3741" i="1"/>
  <c r="AI3743" i="1"/>
  <c r="AI3745" i="1"/>
  <c r="AI3747" i="1"/>
  <c r="AI3749" i="1"/>
  <c r="AI3751" i="1"/>
  <c r="AI3753" i="1"/>
  <c r="AI3755" i="1"/>
  <c r="AI3757" i="1"/>
  <c r="AI3759" i="1"/>
  <c r="AI3761" i="1"/>
  <c r="AI3763" i="1"/>
  <c r="AI3765" i="1"/>
  <c r="AI3767" i="1"/>
  <c r="AI3769" i="1"/>
  <c r="AI3771" i="1"/>
  <c r="AI3773" i="1"/>
  <c r="AI3775" i="1"/>
  <c r="AI3777" i="1"/>
  <c r="AI3779" i="1"/>
  <c r="AI3781" i="1"/>
  <c r="AI3783" i="1"/>
  <c r="AI3785" i="1"/>
  <c r="AI3787" i="1"/>
  <c r="AI3789" i="1"/>
  <c r="AI3791" i="1"/>
  <c r="AI3793" i="1"/>
  <c r="AI3795" i="1"/>
  <c r="AI3797" i="1"/>
  <c r="AI3799" i="1"/>
  <c r="AI3801" i="1"/>
  <c r="AI3803" i="1"/>
  <c r="AI3805" i="1"/>
  <c r="AI3807" i="1"/>
  <c r="AI3809" i="1"/>
  <c r="AI3811" i="1"/>
  <c r="AI3813" i="1"/>
  <c r="AI3815" i="1"/>
  <c r="AI3817" i="1"/>
  <c r="AI3819" i="1"/>
  <c r="AI3821" i="1"/>
  <c r="AI3823" i="1"/>
  <c r="AI3825" i="1"/>
  <c r="AI3827" i="1"/>
  <c r="AI3829" i="1"/>
  <c r="AI3831" i="1"/>
  <c r="AI3833" i="1"/>
  <c r="AI3835" i="1"/>
  <c r="AI3837" i="1"/>
  <c r="AI3839" i="1"/>
  <c r="AI3841" i="1"/>
  <c r="AI3843" i="1"/>
  <c r="AI3845" i="1"/>
  <c r="AI3847" i="1"/>
  <c r="AI3849" i="1"/>
  <c r="AI3851" i="1"/>
  <c r="AI3853" i="1"/>
  <c r="AI3855" i="1"/>
  <c r="AI3857" i="1"/>
  <c r="AI3859" i="1"/>
  <c r="AI3861" i="1"/>
  <c r="AI3863" i="1"/>
  <c r="AI3865" i="1"/>
  <c r="AI3867" i="1"/>
  <c r="AI3869" i="1"/>
  <c r="AI3871" i="1"/>
  <c r="AI3873" i="1"/>
  <c r="AI3875" i="1"/>
  <c r="AI3877" i="1"/>
  <c r="AI3879" i="1"/>
  <c r="AI3881" i="1"/>
  <c r="AI3883" i="1"/>
  <c r="AI3885" i="1"/>
  <c r="AI3887" i="1"/>
  <c r="AC4371" i="1"/>
  <c r="AG4371" i="1" s="1"/>
  <c r="AH4371" i="1" s="1"/>
  <c r="AF4371" i="1"/>
  <c r="AU4371" i="1" s="1"/>
  <c r="AC4373" i="1"/>
  <c r="AG4373" i="1" s="1"/>
  <c r="AH4373" i="1" s="1"/>
  <c r="AF4373" i="1"/>
  <c r="AU4373" i="1" s="1"/>
  <c r="AC4375" i="1"/>
  <c r="AG4375" i="1" s="1"/>
  <c r="AH4375" i="1" s="1"/>
  <c r="AF4375" i="1"/>
  <c r="AU4375" i="1" s="1"/>
  <c r="AC4377" i="1"/>
  <c r="AG4377" i="1" s="1"/>
  <c r="AH4377" i="1" s="1"/>
  <c r="AF4377" i="1"/>
  <c r="AU4377" i="1" s="1"/>
  <c r="AC4379" i="1"/>
  <c r="AG4379" i="1" s="1"/>
  <c r="AH4379" i="1" s="1"/>
  <c r="AF4379" i="1"/>
  <c r="AU4379" i="1" s="1"/>
  <c r="AC4381" i="1"/>
  <c r="AG4381" i="1" s="1"/>
  <c r="AH4381" i="1" s="1"/>
  <c r="AF4381" i="1"/>
  <c r="AU4381" i="1" s="1"/>
  <c r="AC4383" i="1"/>
  <c r="AG4383" i="1" s="1"/>
  <c r="AH4383" i="1" s="1"/>
  <c r="AF4383" i="1"/>
  <c r="AU4383" i="1" s="1"/>
  <c r="AC4385" i="1"/>
  <c r="AG4385" i="1" s="1"/>
  <c r="AH4385" i="1" s="1"/>
  <c r="AF4385" i="1"/>
  <c r="AU4385" i="1" s="1"/>
  <c r="AC4387" i="1"/>
  <c r="AG4387" i="1" s="1"/>
  <c r="AH4387" i="1" s="1"/>
  <c r="AF4387" i="1"/>
  <c r="AU4387" i="1" s="1"/>
  <c r="AC4389" i="1"/>
  <c r="AG4389" i="1" s="1"/>
  <c r="AH4389" i="1" s="1"/>
  <c r="AF4389" i="1"/>
  <c r="AU4389" i="1" s="1"/>
  <c r="AC4391" i="1"/>
  <c r="AG4391" i="1" s="1"/>
  <c r="AH4391" i="1" s="1"/>
  <c r="AF4391" i="1"/>
  <c r="AU4391" i="1" s="1"/>
  <c r="AC4393" i="1"/>
  <c r="AG4393" i="1" s="1"/>
  <c r="AH4393" i="1" s="1"/>
  <c r="AF4393" i="1"/>
  <c r="AU4393" i="1" s="1"/>
  <c r="AC4395" i="1"/>
  <c r="AG4395" i="1" s="1"/>
  <c r="AH4395" i="1" s="1"/>
  <c r="AF4395" i="1"/>
  <c r="AU4395" i="1" s="1"/>
  <c r="AC4397" i="1"/>
  <c r="AG4397" i="1" s="1"/>
  <c r="AH4397" i="1" s="1"/>
  <c r="AF4397" i="1"/>
  <c r="AU4397" i="1" s="1"/>
  <c r="AC4399" i="1"/>
  <c r="AG4399" i="1" s="1"/>
  <c r="AH4399" i="1" s="1"/>
  <c r="AF4399" i="1"/>
  <c r="AU4399" i="1" s="1"/>
  <c r="AC4401" i="1"/>
  <c r="AG4401" i="1" s="1"/>
  <c r="AH4401" i="1" s="1"/>
  <c r="AF4401" i="1"/>
  <c r="AU4401" i="1" s="1"/>
  <c r="AC4403" i="1"/>
  <c r="AG4403" i="1" s="1"/>
  <c r="AH4403" i="1" s="1"/>
  <c r="AF4403" i="1"/>
  <c r="AU4403" i="1" s="1"/>
  <c r="AC4405" i="1"/>
  <c r="AG4405" i="1" s="1"/>
  <c r="AH4405" i="1" s="1"/>
  <c r="AF4405" i="1"/>
  <c r="AU4405" i="1" s="1"/>
  <c r="AC4407" i="1"/>
  <c r="AG4407" i="1" s="1"/>
  <c r="AH4407" i="1" s="1"/>
  <c r="AF4407" i="1"/>
  <c r="AU4407" i="1" s="1"/>
  <c r="AC4409" i="1"/>
  <c r="AG4409" i="1" s="1"/>
  <c r="AH4409" i="1" s="1"/>
  <c r="AF4409" i="1"/>
  <c r="AU4409" i="1" s="1"/>
  <c r="AC4411" i="1"/>
  <c r="AG4411" i="1" s="1"/>
  <c r="AH4411" i="1" s="1"/>
  <c r="AF4411" i="1"/>
  <c r="AU4411" i="1" s="1"/>
  <c r="AC4413" i="1"/>
  <c r="AG4413" i="1" s="1"/>
  <c r="AH4413" i="1" s="1"/>
  <c r="AF4413" i="1"/>
  <c r="AU4413" i="1" s="1"/>
  <c r="AC4415" i="1"/>
  <c r="AG4415" i="1" s="1"/>
  <c r="AH4415" i="1" s="1"/>
  <c r="AF4415" i="1"/>
  <c r="AU4415" i="1" s="1"/>
  <c r="AC4417" i="1"/>
  <c r="AG4417" i="1" s="1"/>
  <c r="AH4417" i="1" s="1"/>
  <c r="AF4417" i="1"/>
  <c r="AU4417" i="1" s="1"/>
  <c r="AC4419" i="1"/>
  <c r="AG4419" i="1" s="1"/>
  <c r="AH4419" i="1" s="1"/>
  <c r="AF4419" i="1"/>
  <c r="AU4419" i="1" s="1"/>
  <c r="AC4421" i="1"/>
  <c r="AG4421" i="1" s="1"/>
  <c r="AH4421" i="1" s="1"/>
  <c r="AF4421" i="1"/>
  <c r="AU4421" i="1" s="1"/>
  <c r="AC4423" i="1"/>
  <c r="AG4423" i="1" s="1"/>
  <c r="AH4423" i="1" s="1"/>
  <c r="AF4423" i="1"/>
  <c r="AU4423" i="1" s="1"/>
  <c r="AC4425" i="1"/>
  <c r="AG4425" i="1" s="1"/>
  <c r="AH4425" i="1" s="1"/>
  <c r="AF4425" i="1"/>
  <c r="AU4425" i="1" s="1"/>
  <c r="AC4427" i="1"/>
  <c r="AG4427" i="1" s="1"/>
  <c r="AH4427" i="1" s="1"/>
  <c r="AF4427" i="1"/>
  <c r="AU4427" i="1" s="1"/>
  <c r="AC4429" i="1"/>
  <c r="AG4429" i="1" s="1"/>
  <c r="AH4429" i="1" s="1"/>
  <c r="AF4429" i="1"/>
  <c r="AU4429" i="1" s="1"/>
  <c r="AC4431" i="1"/>
  <c r="AG4431" i="1" s="1"/>
  <c r="AH4431" i="1" s="1"/>
  <c r="AF4431" i="1"/>
  <c r="AU4431" i="1" s="1"/>
  <c r="AC4433" i="1"/>
  <c r="AG4433" i="1" s="1"/>
  <c r="AH4433" i="1" s="1"/>
  <c r="AF4433" i="1"/>
  <c r="AU4433" i="1" s="1"/>
  <c r="AC4435" i="1"/>
  <c r="AG4435" i="1" s="1"/>
  <c r="AH4435" i="1" s="1"/>
  <c r="AF4435" i="1"/>
  <c r="AU4435" i="1" s="1"/>
  <c r="AC4437" i="1"/>
  <c r="AG4437" i="1" s="1"/>
  <c r="AH4437" i="1" s="1"/>
  <c r="AF4437" i="1"/>
  <c r="AU4437" i="1" s="1"/>
  <c r="AC4439" i="1"/>
  <c r="AG4439" i="1" s="1"/>
  <c r="AH4439" i="1" s="1"/>
  <c r="AF4439" i="1"/>
  <c r="AU4439" i="1" s="1"/>
  <c r="AC4441" i="1"/>
  <c r="AG4441" i="1" s="1"/>
  <c r="AH4441" i="1" s="1"/>
  <c r="AF4441" i="1"/>
  <c r="AU4441" i="1" s="1"/>
  <c r="AC4443" i="1"/>
  <c r="AG4443" i="1" s="1"/>
  <c r="AH4443" i="1" s="1"/>
  <c r="AF4443" i="1"/>
  <c r="AU4443" i="1" s="1"/>
  <c r="AC4445" i="1"/>
  <c r="AG4445" i="1" s="1"/>
  <c r="AH4445" i="1" s="1"/>
  <c r="AF4445" i="1"/>
  <c r="AU4445" i="1" s="1"/>
  <c r="AC4447" i="1"/>
  <c r="AG4447" i="1" s="1"/>
  <c r="AH4447" i="1" s="1"/>
  <c r="AF4447" i="1"/>
  <c r="AU4447" i="1" s="1"/>
  <c r="AC4449" i="1"/>
  <c r="AG4449" i="1" s="1"/>
  <c r="AH4449" i="1" s="1"/>
  <c r="AF4449" i="1"/>
  <c r="AU4449" i="1" s="1"/>
  <c r="AC4451" i="1"/>
  <c r="AG4451" i="1" s="1"/>
  <c r="AH4451" i="1" s="1"/>
  <c r="AF4451" i="1"/>
  <c r="AU4451" i="1" s="1"/>
  <c r="AC4453" i="1"/>
  <c r="AG4453" i="1" s="1"/>
  <c r="AH4453" i="1" s="1"/>
  <c r="AF4453" i="1"/>
  <c r="AU4453" i="1" s="1"/>
  <c r="AC4455" i="1"/>
  <c r="AG4455" i="1" s="1"/>
  <c r="AH4455" i="1" s="1"/>
  <c r="AF4455" i="1"/>
  <c r="AU4455" i="1" s="1"/>
  <c r="AC4457" i="1"/>
  <c r="AG4457" i="1" s="1"/>
  <c r="AH4457" i="1" s="1"/>
  <c r="AF4457" i="1"/>
  <c r="AU4457" i="1" s="1"/>
  <c r="AC4459" i="1"/>
  <c r="AG4459" i="1" s="1"/>
  <c r="AH4459" i="1" s="1"/>
  <c r="AF4459" i="1"/>
  <c r="AU4459" i="1" s="1"/>
  <c r="AC4461" i="1"/>
  <c r="AG4461" i="1" s="1"/>
  <c r="AH4461" i="1" s="1"/>
  <c r="AF4461" i="1"/>
  <c r="AU4461" i="1" s="1"/>
  <c r="AC4463" i="1"/>
  <c r="AG4463" i="1" s="1"/>
  <c r="AH4463" i="1" s="1"/>
  <c r="AF4463" i="1"/>
  <c r="AU4463" i="1" s="1"/>
  <c r="AC4465" i="1"/>
  <c r="AG4465" i="1" s="1"/>
  <c r="AH4465" i="1" s="1"/>
  <c r="AF4465" i="1"/>
  <c r="AU4465" i="1" s="1"/>
  <c r="AC4467" i="1"/>
  <c r="AG4467" i="1" s="1"/>
  <c r="AH4467" i="1" s="1"/>
  <c r="AF4467" i="1"/>
  <c r="AU4467" i="1" s="1"/>
  <c r="AC4469" i="1"/>
  <c r="AG4469" i="1" s="1"/>
  <c r="AH4469" i="1" s="1"/>
  <c r="AF4469" i="1"/>
  <c r="AU4469" i="1" s="1"/>
  <c r="AC4471" i="1"/>
  <c r="AG4471" i="1" s="1"/>
  <c r="AH4471" i="1" s="1"/>
  <c r="AF4471" i="1"/>
  <c r="AU4471" i="1" s="1"/>
  <c r="AC4473" i="1"/>
  <c r="AG4473" i="1" s="1"/>
  <c r="AH4473" i="1" s="1"/>
  <c r="AF4473" i="1"/>
  <c r="AU4473" i="1" s="1"/>
  <c r="AA3651" i="1"/>
  <c r="Y3651" i="1"/>
  <c r="AA3653" i="1"/>
  <c r="Y3653" i="1"/>
  <c r="AA3655" i="1"/>
  <c r="Y3655" i="1"/>
  <c r="AA3657" i="1"/>
  <c r="Y3657" i="1"/>
  <c r="AA3659" i="1"/>
  <c r="Y3659" i="1"/>
  <c r="AA3661" i="1"/>
  <c r="Y3661" i="1"/>
  <c r="AA3663" i="1"/>
  <c r="Y3663" i="1"/>
  <c r="AA3665" i="1"/>
  <c r="Y3665" i="1"/>
  <c r="AA3667" i="1"/>
  <c r="Y3667" i="1"/>
  <c r="AA3669" i="1"/>
  <c r="Y3669" i="1"/>
  <c r="AA3671" i="1"/>
  <c r="Y3671" i="1"/>
  <c r="AA3673" i="1"/>
  <c r="Y3673" i="1"/>
  <c r="AA3675" i="1"/>
  <c r="Y3675" i="1"/>
  <c r="AA3677" i="1"/>
  <c r="Y3677" i="1"/>
  <c r="AA3679" i="1"/>
  <c r="Y3679" i="1"/>
  <c r="AA3681" i="1"/>
  <c r="Y3681" i="1"/>
  <c r="AA3683" i="1"/>
  <c r="Y3683" i="1"/>
  <c r="AA3685" i="1"/>
  <c r="Y3685" i="1"/>
  <c r="AA3687" i="1"/>
  <c r="Y3687" i="1"/>
  <c r="AA3689" i="1"/>
  <c r="Y3689" i="1"/>
  <c r="AA3691" i="1"/>
  <c r="Y3691" i="1"/>
  <c r="AA3693" i="1"/>
  <c r="Y3693" i="1"/>
  <c r="AA3695" i="1"/>
  <c r="Y3695" i="1"/>
  <c r="AA3697" i="1"/>
  <c r="Y3697" i="1"/>
  <c r="AA3699" i="1"/>
  <c r="Y3699" i="1"/>
  <c r="AA3701" i="1"/>
  <c r="Y3701" i="1"/>
  <c r="AA3703" i="1"/>
  <c r="Y3703" i="1"/>
  <c r="AA3705" i="1"/>
  <c r="Y3705" i="1"/>
  <c r="AA3707" i="1"/>
  <c r="Y3707" i="1"/>
  <c r="AA3709" i="1"/>
  <c r="Y3709" i="1"/>
  <c r="AA3711" i="1"/>
  <c r="Y3711" i="1"/>
  <c r="AA3713" i="1"/>
  <c r="Y3713" i="1"/>
  <c r="AA3715" i="1"/>
  <c r="Y3715" i="1"/>
  <c r="AA3717" i="1"/>
  <c r="Y3717" i="1"/>
  <c r="AA3719" i="1"/>
  <c r="Y3719" i="1"/>
  <c r="AA3721" i="1"/>
  <c r="Y3721" i="1"/>
  <c r="AA3723" i="1"/>
  <c r="Y3723" i="1"/>
  <c r="AA3725" i="1"/>
  <c r="Y3725" i="1"/>
  <c r="AA3727" i="1"/>
  <c r="Y3727" i="1"/>
  <c r="AA3729" i="1"/>
  <c r="Y3729" i="1"/>
  <c r="AA3731" i="1"/>
  <c r="Y3731" i="1"/>
  <c r="AA3733" i="1"/>
  <c r="Y3733" i="1"/>
  <c r="AA3735" i="1"/>
  <c r="Y3735" i="1"/>
  <c r="AA3737" i="1"/>
  <c r="Y3737" i="1"/>
  <c r="AA3739" i="1"/>
  <c r="Y3739" i="1"/>
  <c r="AA3741" i="1"/>
  <c r="Y3741" i="1"/>
  <c r="AA3743" i="1"/>
  <c r="Y3743" i="1"/>
  <c r="AA3745" i="1"/>
  <c r="Y3745" i="1"/>
  <c r="AA3747" i="1"/>
  <c r="Y3747" i="1"/>
  <c r="AA3749" i="1"/>
  <c r="Y3749" i="1"/>
  <c r="AA3751" i="1"/>
  <c r="Y3751" i="1"/>
  <c r="AA3753" i="1"/>
  <c r="Y3753" i="1"/>
  <c r="AA3755" i="1"/>
  <c r="Y3755" i="1"/>
  <c r="AA3757" i="1"/>
  <c r="Y3757" i="1"/>
  <c r="AA3759" i="1"/>
  <c r="Y3759" i="1"/>
  <c r="AA3761" i="1"/>
  <c r="Y3761" i="1"/>
  <c r="AA3763" i="1"/>
  <c r="Y3763" i="1"/>
  <c r="AA3765" i="1"/>
  <c r="Y3765" i="1"/>
  <c r="AA3767" i="1"/>
  <c r="Y3767" i="1"/>
  <c r="AA3769" i="1"/>
  <c r="Y3769" i="1"/>
  <c r="AA3771" i="1"/>
  <c r="Y3771" i="1"/>
  <c r="AA3773" i="1"/>
  <c r="Y3773" i="1"/>
  <c r="AA3775" i="1"/>
  <c r="Y3775" i="1"/>
  <c r="AA3777" i="1"/>
  <c r="Y3777" i="1"/>
  <c r="AA3779" i="1"/>
  <c r="Y3779" i="1"/>
  <c r="AA3781" i="1"/>
  <c r="Y3781" i="1"/>
  <c r="AA3783" i="1"/>
  <c r="Y3783" i="1"/>
  <c r="AA3785" i="1"/>
  <c r="Y3785" i="1"/>
  <c r="AA3787" i="1"/>
  <c r="Y3787" i="1"/>
  <c r="AA3789" i="1"/>
  <c r="Y3789" i="1"/>
  <c r="AA3791" i="1"/>
  <c r="Y3791" i="1"/>
  <c r="AA3793" i="1"/>
  <c r="Y3793" i="1"/>
  <c r="AA3795" i="1"/>
  <c r="Y3795" i="1"/>
  <c r="AA3797" i="1"/>
  <c r="Y3797" i="1"/>
  <c r="AA3799" i="1"/>
  <c r="Y3799" i="1"/>
  <c r="AA3801" i="1"/>
  <c r="Y3801" i="1"/>
  <c r="AA3803" i="1"/>
  <c r="Y3803" i="1"/>
  <c r="AA3805" i="1"/>
  <c r="Y3805" i="1"/>
  <c r="AA3807" i="1"/>
  <c r="Y3807" i="1"/>
  <c r="AA3809" i="1"/>
  <c r="Y3809" i="1"/>
  <c r="AA3811" i="1"/>
  <c r="Y3811" i="1"/>
  <c r="AA3813" i="1"/>
  <c r="Y3813" i="1"/>
  <c r="AA3815" i="1"/>
  <c r="Y3815" i="1"/>
  <c r="AA3817" i="1"/>
  <c r="Y3817" i="1"/>
  <c r="AA3819" i="1"/>
  <c r="Y3819" i="1"/>
  <c r="AA3821" i="1"/>
  <c r="Y3821" i="1"/>
  <c r="AA3823" i="1"/>
  <c r="Y3823" i="1"/>
  <c r="AA3825" i="1"/>
  <c r="Y3825" i="1"/>
  <c r="AA3827" i="1"/>
  <c r="Y3827" i="1"/>
  <c r="AA3829" i="1"/>
  <c r="Y3829" i="1"/>
  <c r="AA3831" i="1"/>
  <c r="Y3831" i="1"/>
  <c r="AA3833" i="1"/>
  <c r="Y3833" i="1"/>
  <c r="AA3835" i="1"/>
  <c r="Y3835" i="1"/>
  <c r="AA3837" i="1"/>
  <c r="Y3837" i="1"/>
  <c r="AA3839" i="1"/>
  <c r="Y3839" i="1"/>
  <c r="AA3841" i="1"/>
  <c r="Y3841" i="1"/>
  <c r="AA3843" i="1"/>
  <c r="Y3843" i="1"/>
  <c r="AA3845" i="1"/>
  <c r="Y3845" i="1"/>
  <c r="AA3847" i="1"/>
  <c r="Y3847" i="1"/>
  <c r="AA3849" i="1"/>
  <c r="Y3849" i="1"/>
  <c r="AA3851" i="1"/>
  <c r="Y3851" i="1"/>
  <c r="AA3853" i="1"/>
  <c r="Y3853" i="1"/>
  <c r="AA3855" i="1"/>
  <c r="Y3855" i="1"/>
  <c r="AA3857" i="1"/>
  <c r="Y3857" i="1"/>
  <c r="AA3859" i="1"/>
  <c r="Y3859" i="1"/>
  <c r="AA3861" i="1"/>
  <c r="Y3861" i="1"/>
  <c r="AA3863" i="1"/>
  <c r="Y3863" i="1"/>
  <c r="AA3865" i="1"/>
  <c r="Y3865" i="1"/>
  <c r="AA3867" i="1"/>
  <c r="Y3867" i="1"/>
  <c r="AA3869" i="1"/>
  <c r="Y3869" i="1"/>
  <c r="AA3871" i="1"/>
  <c r="Y3871" i="1"/>
  <c r="AA3873" i="1"/>
  <c r="Y3873" i="1"/>
  <c r="AA3875" i="1"/>
  <c r="Y3875" i="1"/>
  <c r="AA3877" i="1"/>
  <c r="Y3877" i="1"/>
  <c r="AA3879" i="1"/>
  <c r="Y3879" i="1"/>
  <c r="AA3881" i="1"/>
  <c r="Y3881" i="1"/>
  <c r="AA3883" i="1"/>
  <c r="Y3883" i="1"/>
  <c r="AA3885" i="1"/>
  <c r="Y3885" i="1"/>
  <c r="AA3887" i="1"/>
  <c r="Y3887" i="1"/>
  <c r="AD3888" i="1"/>
  <c r="AE3888" i="1" s="1"/>
  <c r="AB3889" i="1"/>
  <c r="AA3889" i="1"/>
  <c r="Y3889" i="1"/>
  <c r="AB3890" i="1"/>
  <c r="AA3890" i="1"/>
  <c r="Y3890" i="1"/>
  <c r="AB3891" i="1"/>
  <c r="AA3891" i="1"/>
  <c r="Y3891" i="1"/>
  <c r="AB3892" i="1"/>
  <c r="AA3892" i="1"/>
  <c r="Y3892" i="1"/>
  <c r="AB3893" i="1"/>
  <c r="AA3893" i="1"/>
  <c r="Y3893" i="1"/>
  <c r="AB3894" i="1"/>
  <c r="AA3894" i="1"/>
  <c r="Y3894" i="1"/>
  <c r="AB3895" i="1"/>
  <c r="AA3895" i="1"/>
  <c r="Y3895" i="1"/>
  <c r="AB3896" i="1"/>
  <c r="AA3896" i="1"/>
  <c r="Y3896" i="1"/>
  <c r="AB3897" i="1"/>
  <c r="AA3897" i="1"/>
  <c r="Y3897" i="1"/>
  <c r="AB3898" i="1"/>
  <c r="AA3898" i="1"/>
  <c r="Y3898" i="1"/>
  <c r="AB3899" i="1"/>
  <c r="AA3899" i="1"/>
  <c r="Y3899" i="1"/>
  <c r="AB3900" i="1"/>
  <c r="AA3900" i="1"/>
  <c r="Y3900" i="1"/>
  <c r="AB3901" i="1"/>
  <c r="AA3901" i="1"/>
  <c r="Y3901" i="1"/>
  <c r="AB3902" i="1"/>
  <c r="AA3902" i="1"/>
  <c r="Y3902" i="1"/>
  <c r="AB3903" i="1"/>
  <c r="AA3903" i="1"/>
  <c r="Y3903" i="1"/>
  <c r="AB3904" i="1"/>
  <c r="AA3904" i="1"/>
  <c r="Y3904" i="1"/>
  <c r="AB3905" i="1"/>
  <c r="AA3905" i="1"/>
  <c r="Y3905" i="1"/>
  <c r="AB3906" i="1"/>
  <c r="AA3906" i="1"/>
  <c r="Y3906" i="1"/>
  <c r="AB3907" i="1"/>
  <c r="AA3907" i="1"/>
  <c r="Y3907" i="1"/>
  <c r="AB3908" i="1"/>
  <c r="AA3908" i="1"/>
  <c r="Y3908" i="1"/>
  <c r="AB3909" i="1"/>
  <c r="AA3909" i="1"/>
  <c r="Y3909" i="1"/>
  <c r="AB3910" i="1"/>
  <c r="AA3910" i="1"/>
  <c r="Y3910" i="1"/>
  <c r="AB3911" i="1"/>
  <c r="AA3911" i="1"/>
  <c r="Y3911" i="1"/>
  <c r="AB3912" i="1"/>
  <c r="AA3912" i="1"/>
  <c r="Y3912" i="1"/>
  <c r="AB3913" i="1"/>
  <c r="AA3913" i="1"/>
  <c r="Y3913" i="1"/>
  <c r="AB3914" i="1"/>
  <c r="AA3914" i="1"/>
  <c r="Y3914" i="1"/>
  <c r="AB3915" i="1"/>
  <c r="AA3915" i="1"/>
  <c r="Y3915" i="1"/>
  <c r="AB3916" i="1"/>
  <c r="AA3916" i="1"/>
  <c r="Y3916" i="1"/>
  <c r="AB3917" i="1"/>
  <c r="AA3917" i="1"/>
  <c r="Y3917" i="1"/>
  <c r="AB3918" i="1"/>
  <c r="AA3918" i="1"/>
  <c r="Y3918" i="1"/>
  <c r="AB3919" i="1"/>
  <c r="AA3919" i="1"/>
  <c r="Y3919" i="1"/>
  <c r="AB3920" i="1"/>
  <c r="AA3920" i="1"/>
  <c r="Y3920" i="1"/>
  <c r="AB3921" i="1"/>
  <c r="AA3921" i="1"/>
  <c r="Y3921" i="1"/>
  <c r="AB3922" i="1"/>
  <c r="AA3922" i="1"/>
  <c r="Y3922" i="1"/>
  <c r="AB3923" i="1"/>
  <c r="AA3923" i="1"/>
  <c r="Y3923" i="1"/>
  <c r="AB3924" i="1"/>
  <c r="AA3924" i="1"/>
  <c r="Y3924" i="1"/>
  <c r="AB3925" i="1"/>
  <c r="AA3925" i="1"/>
  <c r="Y3925" i="1"/>
  <c r="AB3926" i="1"/>
  <c r="AA3926" i="1"/>
  <c r="Y3926" i="1"/>
  <c r="AB3927" i="1"/>
  <c r="AA3927" i="1"/>
  <c r="Y3927" i="1"/>
  <c r="AB3928" i="1"/>
  <c r="AA3928" i="1"/>
  <c r="Y3928" i="1"/>
  <c r="AB3929" i="1"/>
  <c r="AA3929" i="1"/>
  <c r="Y3929" i="1"/>
  <c r="AB3930" i="1"/>
  <c r="AA3930" i="1"/>
  <c r="Y3930" i="1"/>
  <c r="AB3931" i="1"/>
  <c r="AA3931" i="1"/>
  <c r="Y3931" i="1"/>
  <c r="AB3932" i="1"/>
  <c r="AA3932" i="1"/>
  <c r="Y3932" i="1"/>
  <c r="AB3933" i="1"/>
  <c r="AA3933" i="1"/>
  <c r="Y3933" i="1"/>
  <c r="AB3934" i="1"/>
  <c r="AA3934" i="1"/>
  <c r="Y3934" i="1"/>
  <c r="AB3935" i="1"/>
  <c r="AA3935" i="1"/>
  <c r="Y3935" i="1"/>
  <c r="AB3936" i="1"/>
  <c r="AA3936" i="1"/>
  <c r="Y3936" i="1"/>
  <c r="AB3937" i="1"/>
  <c r="AA3937" i="1"/>
  <c r="Y3937" i="1"/>
  <c r="AB3938" i="1"/>
  <c r="AA3938" i="1"/>
  <c r="Y3938" i="1"/>
  <c r="AB3939" i="1"/>
  <c r="AA3939" i="1"/>
  <c r="Y3939" i="1"/>
  <c r="AB3940" i="1"/>
  <c r="AA3940" i="1"/>
  <c r="Y3940" i="1"/>
  <c r="AB3941" i="1"/>
  <c r="AA3941" i="1"/>
  <c r="Y3941" i="1"/>
  <c r="AB3942" i="1"/>
  <c r="AA3942" i="1"/>
  <c r="Y3942" i="1"/>
  <c r="AB3943" i="1"/>
  <c r="AA3943" i="1"/>
  <c r="Y3943" i="1"/>
  <c r="AB3944" i="1"/>
  <c r="AA3944" i="1"/>
  <c r="Y3944" i="1"/>
  <c r="AB3945" i="1"/>
  <c r="AA3945" i="1"/>
  <c r="Y3945" i="1"/>
  <c r="AB3946" i="1"/>
  <c r="AA3946" i="1"/>
  <c r="Y3946" i="1"/>
  <c r="AB3947" i="1"/>
  <c r="AA3947" i="1"/>
  <c r="Y3947" i="1"/>
  <c r="AB3948" i="1"/>
  <c r="AA3948" i="1"/>
  <c r="Y3948" i="1"/>
  <c r="AB3949" i="1"/>
  <c r="AA3949" i="1"/>
  <c r="Y3949" i="1"/>
  <c r="AB3950" i="1"/>
  <c r="AA3950" i="1"/>
  <c r="Y3950" i="1"/>
  <c r="AB3951" i="1"/>
  <c r="AA3951" i="1"/>
  <c r="Y3951" i="1"/>
  <c r="AB3952" i="1"/>
  <c r="AA3952" i="1"/>
  <c r="Y3952" i="1"/>
  <c r="AB3953" i="1"/>
  <c r="AA3953" i="1"/>
  <c r="Y3953" i="1"/>
  <c r="AB3954" i="1"/>
  <c r="AA3954" i="1"/>
  <c r="Y3954" i="1"/>
  <c r="AB3955" i="1"/>
  <c r="AA3955" i="1"/>
  <c r="Y3955" i="1"/>
  <c r="AB3956" i="1"/>
  <c r="AA3956" i="1"/>
  <c r="Y3956" i="1"/>
  <c r="AB3957" i="1"/>
  <c r="AA3957" i="1"/>
  <c r="Y3957" i="1"/>
  <c r="AB3958" i="1"/>
  <c r="AA3958" i="1"/>
  <c r="Y3958" i="1"/>
  <c r="AB3959" i="1"/>
  <c r="AA3959" i="1"/>
  <c r="Y3959" i="1"/>
  <c r="AB3960" i="1"/>
  <c r="AA3960" i="1"/>
  <c r="Y3960" i="1"/>
  <c r="AB3961" i="1"/>
  <c r="AA3961" i="1"/>
  <c r="Y3961" i="1"/>
  <c r="AB3962" i="1"/>
  <c r="AA3962" i="1"/>
  <c r="Y3962" i="1"/>
  <c r="AB3963" i="1"/>
  <c r="AA3963" i="1"/>
  <c r="Y3963" i="1"/>
  <c r="AB3964" i="1"/>
  <c r="AA3964" i="1"/>
  <c r="Y3964" i="1"/>
  <c r="AB3965" i="1"/>
  <c r="AA3965" i="1"/>
  <c r="Y3965" i="1"/>
  <c r="AB3966" i="1"/>
  <c r="AA3966" i="1"/>
  <c r="Y3966" i="1"/>
  <c r="AB3967" i="1"/>
  <c r="AA3967" i="1"/>
  <c r="Y3967" i="1"/>
  <c r="AB3968" i="1"/>
  <c r="AA3968" i="1"/>
  <c r="Y3968" i="1"/>
  <c r="AB3969" i="1"/>
  <c r="AA3969" i="1"/>
  <c r="Y3969" i="1"/>
  <c r="AB3970" i="1"/>
  <c r="AA3970" i="1"/>
  <c r="Y3970" i="1"/>
  <c r="AB3971" i="1"/>
  <c r="AA3971" i="1"/>
  <c r="Y3971" i="1"/>
  <c r="AB3972" i="1"/>
  <c r="AA3972" i="1"/>
  <c r="Y3972" i="1"/>
  <c r="AB3973" i="1"/>
  <c r="AA3973" i="1"/>
  <c r="Y3973" i="1"/>
  <c r="AB3974" i="1"/>
  <c r="AA3974" i="1"/>
  <c r="Y3974" i="1"/>
  <c r="AB3975" i="1"/>
  <c r="AA3975" i="1"/>
  <c r="Y3975" i="1"/>
  <c r="AB3976" i="1"/>
  <c r="AA3976" i="1"/>
  <c r="Y3976" i="1"/>
  <c r="AB3977" i="1"/>
  <c r="AA3977" i="1"/>
  <c r="Y3977" i="1"/>
  <c r="AB3978" i="1"/>
  <c r="AA3978" i="1"/>
  <c r="Y3978" i="1"/>
  <c r="AB3979" i="1"/>
  <c r="AA3979" i="1"/>
  <c r="Y3979" i="1"/>
  <c r="AB3980" i="1"/>
  <c r="AA3980" i="1"/>
  <c r="Y3980" i="1"/>
  <c r="AB3981" i="1"/>
  <c r="AA3981" i="1"/>
  <c r="Y3981" i="1"/>
  <c r="AB3982" i="1"/>
  <c r="AA3982" i="1"/>
  <c r="Y3982" i="1"/>
  <c r="AB3983" i="1"/>
  <c r="AA3983" i="1"/>
  <c r="Y3983" i="1"/>
  <c r="AB3984" i="1"/>
  <c r="AA3984" i="1"/>
  <c r="Y3984" i="1"/>
  <c r="AB3985" i="1"/>
  <c r="AA3985" i="1"/>
  <c r="Y3985" i="1"/>
  <c r="AB3986" i="1"/>
  <c r="AA3986" i="1"/>
  <c r="Y3986" i="1"/>
  <c r="AB3987" i="1"/>
  <c r="AA3987" i="1"/>
  <c r="Y3987" i="1"/>
  <c r="AB3988" i="1"/>
  <c r="AA3988" i="1"/>
  <c r="Y3988" i="1"/>
  <c r="AB3989" i="1"/>
  <c r="AA3989" i="1"/>
  <c r="Y3989" i="1"/>
  <c r="AB3990" i="1"/>
  <c r="AA3990" i="1"/>
  <c r="Y3990" i="1"/>
  <c r="AB3991" i="1"/>
  <c r="AA3991" i="1"/>
  <c r="Y3991" i="1"/>
  <c r="AB3992" i="1"/>
  <c r="AA3992" i="1"/>
  <c r="Y3992" i="1"/>
  <c r="AB3993" i="1"/>
  <c r="AA3993" i="1"/>
  <c r="Y3993" i="1"/>
  <c r="AB3994" i="1"/>
  <c r="AA3994" i="1"/>
  <c r="Y3994" i="1"/>
  <c r="AB3995" i="1"/>
  <c r="AA3995" i="1"/>
  <c r="Y3995" i="1"/>
  <c r="AB3996" i="1"/>
  <c r="AA3996" i="1"/>
  <c r="Y3996" i="1"/>
  <c r="AB3997" i="1"/>
  <c r="AA3997" i="1"/>
  <c r="Y3997" i="1"/>
  <c r="AB3998" i="1"/>
  <c r="AA3998" i="1"/>
  <c r="Y3998" i="1"/>
  <c r="AB3999" i="1"/>
  <c r="AA3999" i="1"/>
  <c r="Y3999" i="1"/>
  <c r="AB4000" i="1"/>
  <c r="AA4000" i="1"/>
  <c r="Y4000" i="1"/>
  <c r="AB4001" i="1"/>
  <c r="AA4001" i="1"/>
  <c r="Y4001" i="1"/>
  <c r="AB4002" i="1"/>
  <c r="AA4002" i="1"/>
  <c r="Y4002" i="1"/>
  <c r="AB4003" i="1"/>
  <c r="AA4003" i="1"/>
  <c r="Y4003" i="1"/>
  <c r="AB4004" i="1"/>
  <c r="AA4004" i="1"/>
  <c r="Y4004" i="1"/>
  <c r="AB4005" i="1"/>
  <c r="AA4005" i="1"/>
  <c r="Y4005" i="1"/>
  <c r="AB4006" i="1"/>
  <c r="AA4006" i="1"/>
  <c r="Y4006" i="1"/>
  <c r="AB4007" i="1"/>
  <c r="AA4007" i="1"/>
  <c r="Y4007" i="1"/>
  <c r="AB4008" i="1"/>
  <c r="AA4008" i="1"/>
  <c r="Y4008" i="1"/>
  <c r="AB4009" i="1"/>
  <c r="AA4009" i="1"/>
  <c r="Y4009" i="1"/>
  <c r="AB4010" i="1"/>
  <c r="AA4010" i="1"/>
  <c r="Y4010" i="1"/>
  <c r="AB4011" i="1"/>
  <c r="AA4011" i="1"/>
  <c r="Y4011" i="1"/>
  <c r="AB4012" i="1"/>
  <c r="AA4012" i="1"/>
  <c r="Y4012" i="1"/>
  <c r="AB4013" i="1"/>
  <c r="AA4013" i="1"/>
  <c r="Y4013" i="1"/>
  <c r="AB4014" i="1"/>
  <c r="AA4014" i="1"/>
  <c r="Y4014" i="1"/>
  <c r="AB4015" i="1"/>
  <c r="AA4015" i="1"/>
  <c r="Y4015" i="1"/>
  <c r="AB4016" i="1"/>
  <c r="AA4016" i="1"/>
  <c r="Y4016" i="1"/>
  <c r="AB4017" i="1"/>
  <c r="AA4017" i="1"/>
  <c r="Y4017" i="1"/>
  <c r="AB4018" i="1"/>
  <c r="AA4018" i="1"/>
  <c r="Y4018" i="1"/>
  <c r="AB4019" i="1"/>
  <c r="AA4019" i="1"/>
  <c r="Y4019" i="1"/>
  <c r="AB4020" i="1"/>
  <c r="AA4020" i="1"/>
  <c r="Y4020" i="1"/>
  <c r="AB4021" i="1"/>
  <c r="AA4021" i="1"/>
  <c r="Y4021" i="1"/>
  <c r="AB4022" i="1"/>
  <c r="AA4022" i="1"/>
  <c r="Y4022" i="1"/>
  <c r="AB4023" i="1"/>
  <c r="AA4023" i="1"/>
  <c r="Y4023" i="1"/>
  <c r="AB4024" i="1"/>
  <c r="AA4024" i="1"/>
  <c r="Y4024" i="1"/>
  <c r="AB4025" i="1"/>
  <c r="AA4025" i="1"/>
  <c r="Y4025" i="1"/>
  <c r="AB4026" i="1"/>
  <c r="AA4026" i="1"/>
  <c r="Y4026" i="1"/>
  <c r="AB4027" i="1"/>
  <c r="AA4027" i="1"/>
  <c r="Y4027" i="1"/>
  <c r="AB4028" i="1"/>
  <c r="AA4028" i="1"/>
  <c r="Y4028" i="1"/>
  <c r="AB4029" i="1"/>
  <c r="AA4029" i="1"/>
  <c r="Y4029" i="1"/>
  <c r="AB4030" i="1"/>
  <c r="AA4030" i="1"/>
  <c r="Y4030" i="1"/>
  <c r="AB4031" i="1"/>
  <c r="AA4031" i="1"/>
  <c r="Y4031" i="1"/>
  <c r="AB4032" i="1"/>
  <c r="AA4032" i="1"/>
  <c r="Y4032" i="1"/>
  <c r="AB4033" i="1"/>
  <c r="AA4033" i="1"/>
  <c r="Y4033" i="1"/>
  <c r="AB4034" i="1"/>
  <c r="AA4034" i="1"/>
  <c r="Y4034" i="1"/>
  <c r="AB4035" i="1"/>
  <c r="AA4035" i="1"/>
  <c r="Y4035" i="1"/>
  <c r="AB4036" i="1"/>
  <c r="AA4036" i="1"/>
  <c r="Y4036" i="1"/>
  <c r="AB4037" i="1"/>
  <c r="AA4037" i="1"/>
  <c r="Y4037" i="1"/>
  <c r="AB4038" i="1"/>
  <c r="AA4038" i="1"/>
  <c r="Y4038" i="1"/>
  <c r="AB4039" i="1"/>
  <c r="AA4039" i="1"/>
  <c r="Y4039" i="1"/>
  <c r="AB4040" i="1"/>
  <c r="AA4040" i="1"/>
  <c r="Y4040" i="1"/>
  <c r="AB4041" i="1"/>
  <c r="AA4041" i="1"/>
  <c r="Y4041" i="1"/>
  <c r="AB4042" i="1"/>
  <c r="AA4042" i="1"/>
  <c r="Y4042" i="1"/>
  <c r="AB4043" i="1"/>
  <c r="AA4043" i="1"/>
  <c r="Y4043" i="1"/>
  <c r="AB4044" i="1"/>
  <c r="AA4044" i="1"/>
  <c r="Y4044" i="1"/>
  <c r="AB4045" i="1"/>
  <c r="AA4045" i="1"/>
  <c r="Y4045" i="1"/>
  <c r="AB4046" i="1"/>
  <c r="AA4046" i="1"/>
  <c r="Y4046" i="1"/>
  <c r="AB4047" i="1"/>
  <c r="AA4047" i="1"/>
  <c r="Y4047" i="1"/>
  <c r="AB4048" i="1"/>
  <c r="AA4048" i="1"/>
  <c r="Y4048" i="1"/>
  <c r="AB4049" i="1"/>
  <c r="AA4049" i="1"/>
  <c r="Y4049" i="1"/>
  <c r="AB4050" i="1"/>
  <c r="AA4050" i="1"/>
  <c r="Y4050" i="1"/>
  <c r="AB4051" i="1"/>
  <c r="AA4051" i="1"/>
  <c r="Y4051" i="1"/>
  <c r="AB4052" i="1"/>
  <c r="AA4052" i="1"/>
  <c r="Y4052" i="1"/>
  <c r="AB4053" i="1"/>
  <c r="AA4053" i="1"/>
  <c r="Y4053" i="1"/>
  <c r="AB4054" i="1"/>
  <c r="AA4054" i="1"/>
  <c r="Y4054" i="1"/>
  <c r="AB4055" i="1"/>
  <c r="AA4055" i="1"/>
  <c r="Y4055" i="1"/>
  <c r="AB4056" i="1"/>
  <c r="AA4056" i="1"/>
  <c r="Y4056" i="1"/>
  <c r="AB4057" i="1"/>
  <c r="AA4057" i="1"/>
  <c r="Y4057" i="1"/>
  <c r="AB4058" i="1"/>
  <c r="AA4058" i="1"/>
  <c r="Y4058" i="1"/>
  <c r="AB4059" i="1"/>
  <c r="AA4059" i="1"/>
  <c r="Y4059" i="1"/>
  <c r="AB4060" i="1"/>
  <c r="AA4060" i="1"/>
  <c r="Y4060" i="1"/>
  <c r="AB4061" i="1"/>
  <c r="AA4061" i="1"/>
  <c r="Y4061" i="1"/>
  <c r="AB4062" i="1"/>
  <c r="AA4062" i="1"/>
  <c r="Y4062" i="1"/>
  <c r="AB4063" i="1"/>
  <c r="AA4063" i="1"/>
  <c r="Y4063" i="1"/>
  <c r="AB4064" i="1"/>
  <c r="AA4064" i="1"/>
  <c r="Y4064" i="1"/>
  <c r="AB4065" i="1"/>
  <c r="AA4065" i="1"/>
  <c r="Y4065" i="1"/>
  <c r="AB4066" i="1"/>
  <c r="AA4066" i="1"/>
  <c r="Y4066" i="1"/>
  <c r="AB4067" i="1"/>
  <c r="AA4067" i="1"/>
  <c r="Y4067" i="1"/>
  <c r="AB4068" i="1"/>
  <c r="AA4068" i="1"/>
  <c r="Y4068" i="1"/>
  <c r="AB4069" i="1"/>
  <c r="AA4069" i="1"/>
  <c r="Y4069" i="1"/>
  <c r="AB4070" i="1"/>
  <c r="AA4070" i="1"/>
  <c r="Y4070" i="1"/>
  <c r="AB4071" i="1"/>
  <c r="AA4071" i="1"/>
  <c r="Y4071" i="1"/>
  <c r="AB4072" i="1"/>
  <c r="AA4072" i="1"/>
  <c r="Y4072" i="1"/>
  <c r="AB4073" i="1"/>
  <c r="AA4073" i="1"/>
  <c r="Y4073" i="1"/>
  <c r="AB4074" i="1"/>
  <c r="AA4074" i="1"/>
  <c r="Y4074" i="1"/>
  <c r="AB4075" i="1"/>
  <c r="AA4075" i="1"/>
  <c r="Y4075" i="1"/>
  <c r="AB4076" i="1"/>
  <c r="AA4076" i="1"/>
  <c r="Y4076" i="1"/>
  <c r="AB4077" i="1"/>
  <c r="AA4077" i="1"/>
  <c r="Y4077" i="1"/>
  <c r="AB4078" i="1"/>
  <c r="AA4078" i="1"/>
  <c r="Y4078" i="1"/>
  <c r="AB4079" i="1"/>
  <c r="AA4079" i="1"/>
  <c r="Y4079" i="1"/>
  <c r="AB4080" i="1"/>
  <c r="AA4080" i="1"/>
  <c r="Y4080" i="1"/>
  <c r="AB4081" i="1"/>
  <c r="AA4081" i="1"/>
  <c r="Y4081" i="1"/>
  <c r="AB4082" i="1"/>
  <c r="AA4082" i="1"/>
  <c r="Y4082" i="1"/>
  <c r="AB4083" i="1"/>
  <c r="AA4083" i="1"/>
  <c r="Y4083" i="1"/>
  <c r="AB4084" i="1"/>
  <c r="AA4084" i="1"/>
  <c r="Y4084" i="1"/>
  <c r="AB4085" i="1"/>
  <c r="AA4085" i="1"/>
  <c r="Y4085" i="1"/>
  <c r="AB4086" i="1"/>
  <c r="AA4086" i="1"/>
  <c r="Y4086" i="1"/>
  <c r="AB4087" i="1"/>
  <c r="AA4087" i="1"/>
  <c r="Y4087" i="1"/>
  <c r="AB4088" i="1"/>
  <c r="AA4088" i="1"/>
  <c r="Y4088" i="1"/>
  <c r="AB4089" i="1"/>
  <c r="AA4089" i="1"/>
  <c r="Y4089" i="1"/>
  <c r="AB4090" i="1"/>
  <c r="AA4090" i="1"/>
  <c r="Y4090" i="1"/>
  <c r="AB4091" i="1"/>
  <c r="AA4091" i="1"/>
  <c r="Y4091" i="1"/>
  <c r="AB4092" i="1"/>
  <c r="AA4092" i="1"/>
  <c r="Y4092" i="1"/>
  <c r="AB4093" i="1"/>
  <c r="AA4093" i="1"/>
  <c r="Y4093" i="1"/>
  <c r="AB4094" i="1"/>
  <c r="AA4094" i="1"/>
  <c r="Y4094" i="1"/>
  <c r="AB4095" i="1"/>
  <c r="AA4095" i="1"/>
  <c r="Y4095" i="1"/>
  <c r="AB4096" i="1"/>
  <c r="AA4096" i="1"/>
  <c r="Y4096" i="1"/>
  <c r="AB4097" i="1"/>
  <c r="AA4097" i="1"/>
  <c r="Y4097" i="1"/>
  <c r="AB4098" i="1"/>
  <c r="AA4098" i="1"/>
  <c r="Y4098" i="1"/>
  <c r="AB4099" i="1"/>
  <c r="AA4099" i="1"/>
  <c r="Y4099" i="1"/>
  <c r="AB4100" i="1"/>
  <c r="AA4100" i="1"/>
  <c r="Y4100" i="1"/>
  <c r="AB4101" i="1"/>
  <c r="AA4101" i="1"/>
  <c r="Y4101" i="1"/>
  <c r="AB4102" i="1"/>
  <c r="AA4102" i="1"/>
  <c r="Y4102" i="1"/>
  <c r="AB4103" i="1"/>
  <c r="AA4103" i="1"/>
  <c r="Y4103" i="1"/>
  <c r="AB4104" i="1"/>
  <c r="AA4104" i="1"/>
  <c r="Y4104" i="1"/>
  <c r="AB4105" i="1"/>
  <c r="AA4105" i="1"/>
  <c r="Y4105" i="1"/>
  <c r="AB4106" i="1"/>
  <c r="AA4106" i="1"/>
  <c r="Y4106" i="1"/>
  <c r="AB4107" i="1"/>
  <c r="AA4107" i="1"/>
  <c r="Y4107" i="1"/>
  <c r="AB4108" i="1"/>
  <c r="AA4108" i="1"/>
  <c r="Y4108" i="1"/>
  <c r="AB4109" i="1"/>
  <c r="AA4109" i="1"/>
  <c r="Y4109" i="1"/>
  <c r="AB4110" i="1"/>
  <c r="AA4110" i="1"/>
  <c r="Y4110" i="1"/>
  <c r="AB4111" i="1"/>
  <c r="AA4111" i="1"/>
  <c r="Y4111" i="1"/>
  <c r="AB4112" i="1"/>
  <c r="AA4112" i="1"/>
  <c r="Y4112" i="1"/>
  <c r="AB4113" i="1"/>
  <c r="AA4113" i="1"/>
  <c r="Y4113" i="1"/>
  <c r="AB4114" i="1"/>
  <c r="AA4114" i="1"/>
  <c r="Y4114" i="1"/>
  <c r="AB4115" i="1"/>
  <c r="AA4115" i="1"/>
  <c r="Y4115" i="1"/>
  <c r="AB4116" i="1"/>
  <c r="AA4116" i="1"/>
  <c r="Y4116" i="1"/>
  <c r="AB4117" i="1"/>
  <c r="AA4117" i="1"/>
  <c r="Y4117" i="1"/>
  <c r="AB4118" i="1"/>
  <c r="AA4118" i="1"/>
  <c r="Y4118" i="1"/>
  <c r="AB4119" i="1"/>
  <c r="AA4119" i="1"/>
  <c r="Y4119" i="1"/>
  <c r="AB4120" i="1"/>
  <c r="AA4120" i="1"/>
  <c r="Y4120" i="1"/>
  <c r="AB4121" i="1"/>
  <c r="AA4121" i="1"/>
  <c r="Y4121" i="1"/>
  <c r="AB4122" i="1"/>
  <c r="AA4122" i="1"/>
  <c r="Y4122" i="1"/>
  <c r="AB4123" i="1"/>
  <c r="AA4123" i="1"/>
  <c r="Y4123" i="1"/>
  <c r="AB4124" i="1"/>
  <c r="AA4124" i="1"/>
  <c r="Y4124" i="1"/>
  <c r="AB4125" i="1"/>
  <c r="AA4125" i="1"/>
  <c r="Y4125" i="1"/>
  <c r="AB4126" i="1"/>
  <c r="AA4126" i="1"/>
  <c r="Y4126" i="1"/>
  <c r="AB4127" i="1"/>
  <c r="AA4127" i="1"/>
  <c r="Y4127" i="1"/>
  <c r="AB4128" i="1"/>
  <c r="AA4128" i="1"/>
  <c r="Y4128" i="1"/>
  <c r="AB4129" i="1"/>
  <c r="AA4129" i="1"/>
  <c r="Y4129" i="1"/>
  <c r="AB4130" i="1"/>
  <c r="AA4130" i="1"/>
  <c r="Y4130" i="1"/>
  <c r="AB4131" i="1"/>
  <c r="AA4131" i="1"/>
  <c r="Y4131" i="1"/>
  <c r="AB4132" i="1"/>
  <c r="AA4132" i="1"/>
  <c r="Y4132" i="1"/>
  <c r="AB4133" i="1"/>
  <c r="AA4133" i="1"/>
  <c r="Y4133" i="1"/>
  <c r="AB4134" i="1"/>
  <c r="AA4134" i="1"/>
  <c r="Y4134" i="1"/>
  <c r="AB4135" i="1"/>
  <c r="AA4135" i="1"/>
  <c r="Y4135" i="1"/>
  <c r="AB4136" i="1"/>
  <c r="AA4136" i="1"/>
  <c r="Y4136" i="1"/>
  <c r="AB4137" i="1"/>
  <c r="AA4137" i="1"/>
  <c r="Y4137" i="1"/>
  <c r="AB4138" i="1"/>
  <c r="AA4138" i="1"/>
  <c r="Y4138" i="1"/>
  <c r="AB4139" i="1"/>
  <c r="AA4139" i="1"/>
  <c r="Y4139" i="1"/>
  <c r="AB4140" i="1"/>
  <c r="AA4140" i="1"/>
  <c r="Y4140" i="1"/>
  <c r="AB4141" i="1"/>
  <c r="AA4141" i="1"/>
  <c r="Y4141" i="1"/>
  <c r="AB4142" i="1"/>
  <c r="AA4142" i="1"/>
  <c r="Y4142" i="1"/>
  <c r="AB4143" i="1"/>
  <c r="AA4143" i="1"/>
  <c r="Y4143" i="1"/>
  <c r="AB4144" i="1"/>
  <c r="AA4144" i="1"/>
  <c r="Y4144" i="1"/>
  <c r="AB4145" i="1"/>
  <c r="AA4145" i="1"/>
  <c r="Y4145" i="1"/>
  <c r="AB4146" i="1"/>
  <c r="AA4146" i="1"/>
  <c r="Y4146" i="1"/>
  <c r="AB4147" i="1"/>
  <c r="AA4147" i="1"/>
  <c r="Y4147" i="1"/>
  <c r="AB4148" i="1"/>
  <c r="AA4148" i="1"/>
  <c r="Y4148" i="1"/>
  <c r="AB4149" i="1"/>
  <c r="AA4149" i="1"/>
  <c r="Y4149" i="1"/>
  <c r="AB4150" i="1"/>
  <c r="AA4150" i="1"/>
  <c r="Y4150" i="1"/>
  <c r="AB4151" i="1"/>
  <c r="AA4151" i="1"/>
  <c r="Y4151" i="1"/>
  <c r="AB4152" i="1"/>
  <c r="AA4152" i="1"/>
  <c r="Y4152" i="1"/>
  <c r="AB4153" i="1"/>
  <c r="AA4153" i="1"/>
  <c r="Y4153" i="1"/>
  <c r="AB4154" i="1"/>
  <c r="AA4154" i="1"/>
  <c r="Y4154" i="1"/>
  <c r="AB4155" i="1"/>
  <c r="AA4155" i="1"/>
  <c r="Y4155" i="1"/>
  <c r="AB4156" i="1"/>
  <c r="AA4156" i="1"/>
  <c r="Y4156" i="1"/>
  <c r="AB4157" i="1"/>
  <c r="AA4157" i="1"/>
  <c r="Y4157" i="1"/>
  <c r="AB4158" i="1"/>
  <c r="AA4158" i="1"/>
  <c r="Y4158" i="1"/>
  <c r="AB4159" i="1"/>
  <c r="AA4159" i="1"/>
  <c r="Y4159" i="1"/>
  <c r="AB4160" i="1"/>
  <c r="AA4160" i="1"/>
  <c r="Y4160" i="1"/>
  <c r="AB4161" i="1"/>
  <c r="AA4161" i="1"/>
  <c r="Y4161" i="1"/>
  <c r="AB4162" i="1"/>
  <c r="AA4162" i="1"/>
  <c r="Y4162" i="1"/>
  <c r="AB4163" i="1"/>
  <c r="AA4163" i="1"/>
  <c r="Y4163" i="1"/>
  <c r="AB4164" i="1"/>
  <c r="AA4164" i="1"/>
  <c r="Y4164" i="1"/>
  <c r="AB4165" i="1"/>
  <c r="AA4165" i="1"/>
  <c r="Y4165" i="1"/>
  <c r="AB4166" i="1"/>
  <c r="AA4166" i="1"/>
  <c r="Y4166" i="1"/>
  <c r="AB4167" i="1"/>
  <c r="AA4167" i="1"/>
  <c r="Y4167" i="1"/>
  <c r="AB4168" i="1"/>
  <c r="AA4168" i="1"/>
  <c r="Y4168" i="1"/>
  <c r="AB4169" i="1"/>
  <c r="AA4169" i="1"/>
  <c r="Y4169" i="1"/>
  <c r="AB4170" i="1"/>
  <c r="AA4170" i="1"/>
  <c r="Y4170" i="1"/>
  <c r="AB4171" i="1"/>
  <c r="AA4171" i="1"/>
  <c r="Y4171" i="1"/>
  <c r="AB4172" i="1"/>
  <c r="AA4172" i="1"/>
  <c r="Y4172" i="1"/>
  <c r="AB4173" i="1"/>
  <c r="AA4173" i="1"/>
  <c r="Y4173" i="1"/>
  <c r="AB4174" i="1"/>
  <c r="AA4174" i="1"/>
  <c r="Y4174" i="1"/>
  <c r="AB4175" i="1"/>
  <c r="AA4175" i="1"/>
  <c r="Y4175" i="1"/>
  <c r="AB4176" i="1"/>
  <c r="AA4176" i="1"/>
  <c r="Y4176" i="1"/>
  <c r="AB4177" i="1"/>
  <c r="AA4177" i="1"/>
  <c r="Y4177" i="1"/>
  <c r="AB4178" i="1"/>
  <c r="AA4178" i="1"/>
  <c r="Y4178" i="1"/>
  <c r="AB4179" i="1"/>
  <c r="AA4179" i="1"/>
  <c r="Y4179" i="1"/>
  <c r="AB4180" i="1"/>
  <c r="AA4180" i="1"/>
  <c r="Y4180" i="1"/>
  <c r="AB4181" i="1"/>
  <c r="AA4181" i="1"/>
  <c r="Y4181" i="1"/>
  <c r="AB4182" i="1"/>
  <c r="AA4182" i="1"/>
  <c r="Y4182" i="1"/>
  <c r="AB4183" i="1"/>
  <c r="AA4183" i="1"/>
  <c r="Y4183" i="1"/>
  <c r="AB4184" i="1"/>
  <c r="AA4184" i="1"/>
  <c r="Y4184" i="1"/>
  <c r="AB4185" i="1"/>
  <c r="AA4185" i="1"/>
  <c r="Y4185" i="1"/>
  <c r="AB4186" i="1"/>
  <c r="AA4186" i="1"/>
  <c r="Y4186" i="1"/>
  <c r="AB4187" i="1"/>
  <c r="AA4187" i="1"/>
  <c r="Y4187" i="1"/>
  <c r="AB4188" i="1"/>
  <c r="AA4188" i="1"/>
  <c r="Y4188" i="1"/>
  <c r="AB4189" i="1"/>
  <c r="AA4189" i="1"/>
  <c r="Y4189" i="1"/>
  <c r="AB4190" i="1"/>
  <c r="AA4190" i="1"/>
  <c r="Y4190" i="1"/>
  <c r="AB4191" i="1"/>
  <c r="AA4191" i="1"/>
  <c r="Y4191" i="1"/>
  <c r="AB4192" i="1"/>
  <c r="AA4192" i="1"/>
  <c r="Y4192" i="1"/>
  <c r="AB4193" i="1"/>
  <c r="AA4193" i="1"/>
  <c r="Y4193" i="1"/>
  <c r="AB4194" i="1"/>
  <c r="AA4194" i="1"/>
  <c r="Y4194" i="1"/>
  <c r="AB4195" i="1"/>
  <c r="AA4195" i="1"/>
  <c r="Y4195" i="1"/>
  <c r="AB4196" i="1"/>
  <c r="AA4196" i="1"/>
  <c r="Y4196" i="1"/>
  <c r="AB4197" i="1"/>
  <c r="AA4197" i="1"/>
  <c r="Y4197" i="1"/>
  <c r="AB4198" i="1"/>
  <c r="AA4198" i="1"/>
  <c r="Y4198" i="1"/>
  <c r="AB4199" i="1"/>
  <c r="AA4199" i="1"/>
  <c r="Y4199" i="1"/>
  <c r="AB4200" i="1"/>
  <c r="AA4200" i="1"/>
  <c r="Y4200" i="1"/>
  <c r="AB4201" i="1"/>
  <c r="AA4201" i="1"/>
  <c r="Y4201" i="1"/>
  <c r="AB4202" i="1"/>
  <c r="AA4202" i="1"/>
  <c r="Y4202" i="1"/>
  <c r="AB4203" i="1"/>
  <c r="AA4203" i="1"/>
  <c r="Y4203" i="1"/>
  <c r="AB4204" i="1"/>
  <c r="AA4204" i="1"/>
  <c r="Y4204" i="1"/>
  <c r="AB4205" i="1"/>
  <c r="AA4205" i="1"/>
  <c r="Y4205" i="1"/>
  <c r="AB4206" i="1"/>
  <c r="AA4206" i="1"/>
  <c r="Y4206" i="1"/>
  <c r="AB4207" i="1"/>
  <c r="AA4207" i="1"/>
  <c r="Y4207" i="1"/>
  <c r="AB4208" i="1"/>
  <c r="AA4208" i="1"/>
  <c r="Y4208" i="1"/>
  <c r="AB4209" i="1"/>
  <c r="AA4209" i="1"/>
  <c r="Y4209" i="1"/>
  <c r="AB4210" i="1"/>
  <c r="AA4210" i="1"/>
  <c r="Y4210" i="1"/>
  <c r="AB4211" i="1"/>
  <c r="AA4211" i="1"/>
  <c r="Y4211" i="1"/>
  <c r="AB4212" i="1"/>
  <c r="AA4212" i="1"/>
  <c r="Y4212" i="1"/>
  <c r="AB4213" i="1"/>
  <c r="AA4213" i="1"/>
  <c r="Y4213" i="1"/>
  <c r="AB4214" i="1"/>
  <c r="AA4214" i="1"/>
  <c r="Y4214" i="1"/>
  <c r="AB4215" i="1"/>
  <c r="AA4215" i="1"/>
  <c r="Y4215" i="1"/>
  <c r="AB4216" i="1"/>
  <c r="AA4216" i="1"/>
  <c r="Y4216" i="1"/>
  <c r="AB4217" i="1"/>
  <c r="AA4217" i="1"/>
  <c r="Y4217" i="1"/>
  <c r="AB4218" i="1"/>
  <c r="AA4218" i="1"/>
  <c r="Y4218" i="1"/>
  <c r="AB4219" i="1"/>
  <c r="AA4219" i="1"/>
  <c r="Y4219" i="1"/>
  <c r="AB4220" i="1"/>
  <c r="AA4220" i="1"/>
  <c r="Y4220" i="1"/>
  <c r="AB4221" i="1"/>
  <c r="AA4221" i="1"/>
  <c r="Y4221" i="1"/>
  <c r="AB4222" i="1"/>
  <c r="AA4222" i="1"/>
  <c r="Y4222" i="1"/>
  <c r="AB4223" i="1"/>
  <c r="AA4223" i="1"/>
  <c r="Y4223" i="1"/>
  <c r="AB4224" i="1"/>
  <c r="AA4224" i="1"/>
  <c r="Y4224" i="1"/>
  <c r="AB4225" i="1"/>
  <c r="AA4225" i="1"/>
  <c r="Y4225" i="1"/>
  <c r="AB4226" i="1"/>
  <c r="AA4226" i="1"/>
  <c r="Y4226" i="1"/>
  <c r="AB4227" i="1"/>
  <c r="AA4227" i="1"/>
  <c r="Y4227" i="1"/>
  <c r="AB4228" i="1"/>
  <c r="AA4228" i="1"/>
  <c r="Y4228" i="1"/>
  <c r="AB4229" i="1"/>
  <c r="AA4229" i="1"/>
  <c r="Y4229" i="1"/>
  <c r="AB4230" i="1"/>
  <c r="AA4230" i="1"/>
  <c r="Y4230" i="1"/>
  <c r="AB4231" i="1"/>
  <c r="AA4231" i="1"/>
  <c r="Y4231" i="1"/>
  <c r="AB4232" i="1"/>
  <c r="AA4232" i="1"/>
  <c r="Y4232" i="1"/>
  <c r="AB4233" i="1"/>
  <c r="AA4233" i="1"/>
  <c r="Y4233" i="1"/>
  <c r="AB4234" i="1"/>
  <c r="AA4234" i="1"/>
  <c r="Y4234" i="1"/>
  <c r="AB4235" i="1"/>
  <c r="AA4235" i="1"/>
  <c r="Y4235" i="1"/>
  <c r="AB4236" i="1"/>
  <c r="AA4236" i="1"/>
  <c r="Y4236" i="1"/>
  <c r="AB4237" i="1"/>
  <c r="AA4237" i="1"/>
  <c r="Y4237" i="1"/>
  <c r="AB4238" i="1"/>
  <c r="AA4238" i="1"/>
  <c r="Y4238" i="1"/>
  <c r="AB4239" i="1"/>
  <c r="AA4239" i="1"/>
  <c r="Y4239" i="1"/>
  <c r="AB4240" i="1"/>
  <c r="AA4240" i="1"/>
  <c r="Y4240" i="1"/>
  <c r="AB4241" i="1"/>
  <c r="AA4241" i="1"/>
  <c r="Y4241" i="1"/>
  <c r="AB4242" i="1"/>
  <c r="AA4242" i="1"/>
  <c r="Y4242" i="1"/>
  <c r="AB4243" i="1"/>
  <c r="AA4243" i="1"/>
  <c r="Y4243" i="1"/>
  <c r="AB4244" i="1"/>
  <c r="AA4244" i="1"/>
  <c r="Y4244" i="1"/>
  <c r="AB4245" i="1"/>
  <c r="AA4245" i="1"/>
  <c r="Y4245" i="1"/>
  <c r="AB4246" i="1"/>
  <c r="AA4246" i="1"/>
  <c r="Y4246" i="1"/>
  <c r="AB4247" i="1"/>
  <c r="AA4247" i="1"/>
  <c r="Y4247" i="1"/>
  <c r="AB4248" i="1"/>
  <c r="AA4248" i="1"/>
  <c r="Y4248" i="1"/>
  <c r="AB4249" i="1"/>
  <c r="AA4249" i="1"/>
  <c r="Y4249" i="1"/>
  <c r="AB4250" i="1"/>
  <c r="AA4250" i="1"/>
  <c r="Y4250" i="1"/>
  <c r="AB4251" i="1"/>
  <c r="AA4251" i="1"/>
  <c r="Y4251" i="1"/>
  <c r="AB4252" i="1"/>
  <c r="AA4252" i="1"/>
  <c r="Y4252" i="1"/>
  <c r="AB4253" i="1"/>
  <c r="AA4253" i="1"/>
  <c r="Y4253" i="1"/>
  <c r="AB4254" i="1"/>
  <c r="AA4254" i="1"/>
  <c r="Y4254" i="1"/>
  <c r="AB4255" i="1"/>
  <c r="AA4255" i="1"/>
  <c r="Y4255" i="1"/>
  <c r="AB4256" i="1"/>
  <c r="AA4256" i="1"/>
  <c r="Y4256" i="1"/>
  <c r="AB4257" i="1"/>
  <c r="AA4257" i="1"/>
  <c r="Y4257" i="1"/>
  <c r="AB4258" i="1"/>
  <c r="AA4258" i="1"/>
  <c r="Y4258" i="1"/>
  <c r="AB4259" i="1"/>
  <c r="AA4259" i="1"/>
  <c r="Y4259" i="1"/>
  <c r="AB4260" i="1"/>
  <c r="AA4260" i="1"/>
  <c r="Y4260" i="1"/>
  <c r="AB4261" i="1"/>
  <c r="AA4261" i="1"/>
  <c r="Y4261" i="1"/>
  <c r="AB4262" i="1"/>
  <c r="AA4262" i="1"/>
  <c r="Y4262" i="1"/>
  <c r="AB4263" i="1"/>
  <c r="AA4263" i="1"/>
  <c r="Y4263" i="1"/>
  <c r="AB4264" i="1"/>
  <c r="AA4264" i="1"/>
  <c r="Y4264" i="1"/>
  <c r="AB4265" i="1"/>
  <c r="AA4265" i="1"/>
  <c r="Y4265" i="1"/>
  <c r="AB4266" i="1"/>
  <c r="AA4266" i="1"/>
  <c r="Y4266" i="1"/>
  <c r="AB4267" i="1"/>
  <c r="AA4267" i="1"/>
  <c r="Y4267" i="1"/>
  <c r="AB4268" i="1"/>
  <c r="AA4268" i="1"/>
  <c r="Y4268" i="1"/>
  <c r="AB4269" i="1"/>
  <c r="AA4269" i="1"/>
  <c r="Y4269" i="1"/>
  <c r="AB4270" i="1"/>
  <c r="AA4270" i="1"/>
  <c r="Y4270" i="1"/>
  <c r="AB4271" i="1"/>
  <c r="AA4271" i="1"/>
  <c r="Y4271" i="1"/>
  <c r="AB4272" i="1"/>
  <c r="AA4272" i="1"/>
  <c r="Y4272" i="1"/>
  <c r="AB4273" i="1"/>
  <c r="AA4273" i="1"/>
  <c r="Y4273" i="1"/>
  <c r="AB4274" i="1"/>
  <c r="AA4274" i="1"/>
  <c r="Y4274" i="1"/>
  <c r="AB4275" i="1"/>
  <c r="AA4275" i="1"/>
  <c r="Y4275" i="1"/>
  <c r="AB4276" i="1"/>
  <c r="AA4276" i="1"/>
  <c r="Y4276" i="1"/>
  <c r="AB4277" i="1"/>
  <c r="AA4277" i="1"/>
  <c r="Y4277" i="1"/>
  <c r="AB4278" i="1"/>
  <c r="AA4278" i="1"/>
  <c r="Y4278" i="1"/>
  <c r="AB4279" i="1"/>
  <c r="AA4279" i="1"/>
  <c r="Y4279" i="1"/>
  <c r="AB4280" i="1"/>
  <c r="AA4280" i="1"/>
  <c r="Y4280" i="1"/>
  <c r="AB4281" i="1"/>
  <c r="AA4281" i="1"/>
  <c r="Y4281" i="1"/>
  <c r="AB4282" i="1"/>
  <c r="AA4282" i="1"/>
  <c r="Y4282" i="1"/>
  <c r="AB4283" i="1"/>
  <c r="AA4283" i="1"/>
  <c r="Y4283" i="1"/>
  <c r="AB4284" i="1"/>
  <c r="AA4284" i="1"/>
  <c r="Y4284" i="1"/>
  <c r="AB4285" i="1"/>
  <c r="AA4285" i="1"/>
  <c r="Y4285" i="1"/>
  <c r="AB4286" i="1"/>
  <c r="AA4286" i="1"/>
  <c r="Y4286" i="1"/>
  <c r="AB4287" i="1"/>
  <c r="AA4287" i="1"/>
  <c r="Y4287" i="1"/>
  <c r="AB4288" i="1"/>
  <c r="AA4288" i="1"/>
  <c r="Y4288" i="1"/>
  <c r="AB4289" i="1"/>
  <c r="AA4289" i="1"/>
  <c r="Y4289" i="1"/>
  <c r="AB4290" i="1"/>
  <c r="AA4290" i="1"/>
  <c r="Y4290" i="1"/>
  <c r="AB4291" i="1"/>
  <c r="AA4291" i="1"/>
  <c r="Y4291" i="1"/>
  <c r="AB4292" i="1"/>
  <c r="AA4292" i="1"/>
  <c r="Y4292" i="1"/>
  <c r="AB4293" i="1"/>
  <c r="AA4293" i="1"/>
  <c r="Y4293" i="1"/>
  <c r="AB4294" i="1"/>
  <c r="AA4294" i="1"/>
  <c r="Y4294" i="1"/>
  <c r="AB4295" i="1"/>
  <c r="AA4295" i="1"/>
  <c r="Y4295" i="1"/>
  <c r="AB4296" i="1"/>
  <c r="AA4296" i="1"/>
  <c r="Y4296" i="1"/>
  <c r="AB4297" i="1"/>
  <c r="AA4297" i="1"/>
  <c r="Y4297" i="1"/>
  <c r="AB4298" i="1"/>
  <c r="AA4298" i="1"/>
  <c r="Y4298" i="1"/>
  <c r="AB4299" i="1"/>
  <c r="AA4299" i="1"/>
  <c r="Y4299" i="1"/>
  <c r="AB4300" i="1"/>
  <c r="AA4300" i="1"/>
  <c r="Y4300" i="1"/>
  <c r="AB4301" i="1"/>
  <c r="AA4301" i="1"/>
  <c r="Y4301" i="1"/>
  <c r="AB4302" i="1"/>
  <c r="AA4302" i="1"/>
  <c r="Y4302" i="1"/>
  <c r="AB4303" i="1"/>
  <c r="AA4303" i="1"/>
  <c r="Y4303" i="1"/>
  <c r="AB4304" i="1"/>
  <c r="AA4304" i="1"/>
  <c r="Y4304" i="1"/>
  <c r="AB4305" i="1"/>
  <c r="AA4305" i="1"/>
  <c r="Y4305" i="1"/>
  <c r="AB4306" i="1"/>
  <c r="AA4306" i="1"/>
  <c r="Y4306" i="1"/>
  <c r="AB4307" i="1"/>
  <c r="AA4307" i="1"/>
  <c r="Y4307" i="1"/>
  <c r="AB4308" i="1"/>
  <c r="AA4308" i="1"/>
  <c r="Y4308" i="1"/>
  <c r="AB4309" i="1"/>
  <c r="AA4309" i="1"/>
  <c r="Y4309" i="1"/>
  <c r="AB4310" i="1"/>
  <c r="AA4310" i="1"/>
  <c r="Y4310" i="1"/>
  <c r="AB4311" i="1"/>
  <c r="AA4311" i="1"/>
  <c r="Y4311" i="1"/>
  <c r="AB4312" i="1"/>
  <c r="AA4312" i="1"/>
  <c r="Y4312" i="1"/>
  <c r="AB4313" i="1"/>
  <c r="AA4313" i="1"/>
  <c r="Y4313" i="1"/>
  <c r="AB4314" i="1"/>
  <c r="AA4314" i="1"/>
  <c r="Y4314" i="1"/>
  <c r="AB4315" i="1"/>
  <c r="AA4315" i="1"/>
  <c r="Y4315" i="1"/>
  <c r="AB4316" i="1"/>
  <c r="AA4316" i="1"/>
  <c r="Y4316" i="1"/>
  <c r="AB4317" i="1"/>
  <c r="AA4317" i="1"/>
  <c r="Y4317" i="1"/>
  <c r="AB4318" i="1"/>
  <c r="AA4318" i="1"/>
  <c r="Y4318" i="1"/>
  <c r="AB4319" i="1"/>
  <c r="AA4319" i="1"/>
  <c r="Y4319" i="1"/>
  <c r="AB4320" i="1"/>
  <c r="AA4320" i="1"/>
  <c r="Y4320" i="1"/>
  <c r="AB4321" i="1"/>
  <c r="AA4321" i="1"/>
  <c r="Y4321" i="1"/>
  <c r="AB4322" i="1"/>
  <c r="AA4322" i="1"/>
  <c r="Y4322" i="1"/>
  <c r="AB4323" i="1"/>
  <c r="AA4323" i="1"/>
  <c r="Y4323" i="1"/>
  <c r="AB4324" i="1"/>
  <c r="AA4324" i="1"/>
  <c r="Y4324" i="1"/>
  <c r="AB4325" i="1"/>
  <c r="AA4325" i="1"/>
  <c r="Y4325" i="1"/>
  <c r="AB4326" i="1"/>
  <c r="AA4326" i="1"/>
  <c r="Y4326" i="1"/>
  <c r="AB4327" i="1"/>
  <c r="AA4327" i="1"/>
  <c r="Y4327" i="1"/>
  <c r="AB4328" i="1"/>
  <c r="AA4328" i="1"/>
  <c r="Y4328" i="1"/>
  <c r="AB4329" i="1"/>
  <c r="AA4329" i="1"/>
  <c r="Y4329" i="1"/>
  <c r="AB4330" i="1"/>
  <c r="AA4330" i="1"/>
  <c r="Y4330" i="1"/>
  <c r="AB4331" i="1"/>
  <c r="AA4331" i="1"/>
  <c r="Y4331" i="1"/>
  <c r="AB4332" i="1"/>
  <c r="AA4332" i="1"/>
  <c r="Y4332" i="1"/>
  <c r="AB4333" i="1"/>
  <c r="AA4333" i="1"/>
  <c r="Y4333" i="1"/>
  <c r="AB4334" i="1"/>
  <c r="AA4334" i="1"/>
  <c r="Y4334" i="1"/>
  <c r="AB4335" i="1"/>
  <c r="AA4335" i="1"/>
  <c r="Y4335" i="1"/>
  <c r="AB4336" i="1"/>
  <c r="AA4336" i="1"/>
  <c r="Y4336" i="1"/>
  <c r="AB4337" i="1"/>
  <c r="AA4337" i="1"/>
  <c r="Y4337" i="1"/>
  <c r="AB4338" i="1"/>
  <c r="AA4338" i="1"/>
  <c r="Y4338" i="1"/>
  <c r="AB4339" i="1"/>
  <c r="AA4339" i="1"/>
  <c r="Y4339" i="1"/>
  <c r="AB4340" i="1"/>
  <c r="AA4340" i="1"/>
  <c r="Y4340" i="1"/>
  <c r="AB4341" i="1"/>
  <c r="AA4341" i="1"/>
  <c r="Y4341" i="1"/>
  <c r="AB4342" i="1"/>
  <c r="AA4342" i="1"/>
  <c r="Y4342" i="1"/>
  <c r="AB4343" i="1"/>
  <c r="AA4343" i="1"/>
  <c r="Y4343" i="1"/>
  <c r="AB4344" i="1"/>
  <c r="AA4344" i="1"/>
  <c r="Y4344" i="1"/>
  <c r="AB4345" i="1"/>
  <c r="AA4345" i="1"/>
  <c r="Y4345" i="1"/>
  <c r="AB4346" i="1"/>
  <c r="AA4346" i="1"/>
  <c r="Y4346" i="1"/>
  <c r="AB4347" i="1"/>
  <c r="AA4347" i="1"/>
  <c r="Y4347" i="1"/>
  <c r="AB4348" i="1"/>
  <c r="AA4348" i="1"/>
  <c r="Y4348" i="1"/>
  <c r="AB4349" i="1"/>
  <c r="AA4349" i="1"/>
  <c r="Y4349" i="1"/>
  <c r="AB4350" i="1"/>
  <c r="AA4350" i="1"/>
  <c r="Y4350" i="1"/>
  <c r="AB4351" i="1"/>
  <c r="AA4351" i="1"/>
  <c r="Y4351" i="1"/>
  <c r="AB4352" i="1"/>
  <c r="AA4352" i="1"/>
  <c r="Y4352" i="1"/>
  <c r="AB4353" i="1"/>
  <c r="AA4353" i="1"/>
  <c r="Y4353" i="1"/>
  <c r="AB4354" i="1"/>
  <c r="AA4354" i="1"/>
  <c r="Y4354" i="1"/>
  <c r="AB4355" i="1"/>
  <c r="AA4355" i="1"/>
  <c r="Y4355" i="1"/>
  <c r="AB4356" i="1"/>
  <c r="AA4356" i="1"/>
  <c r="Y4356" i="1"/>
  <c r="AB4357" i="1"/>
  <c r="AA4357" i="1"/>
  <c r="Y4357" i="1"/>
  <c r="AB4358" i="1"/>
  <c r="AA4358" i="1"/>
  <c r="Y4358" i="1"/>
  <c r="AB4359" i="1"/>
  <c r="AA4359" i="1"/>
  <c r="Y4359" i="1"/>
  <c r="AB4360" i="1"/>
  <c r="AA4360" i="1"/>
  <c r="Y4360" i="1"/>
  <c r="AB4361" i="1"/>
  <c r="AA4361" i="1"/>
  <c r="Y4361" i="1"/>
  <c r="AB4362" i="1"/>
  <c r="AA4362" i="1"/>
  <c r="Y4362" i="1"/>
  <c r="AB4363" i="1"/>
  <c r="AA4363" i="1"/>
  <c r="Y4363" i="1"/>
  <c r="AB4364" i="1"/>
  <c r="AA4364" i="1"/>
  <c r="Y4364" i="1"/>
  <c r="AB4365" i="1"/>
  <c r="AA4365" i="1"/>
  <c r="Y4365" i="1"/>
  <c r="AB4366" i="1"/>
  <c r="AA4366" i="1"/>
  <c r="Y4366" i="1"/>
  <c r="AB4367" i="1"/>
  <c r="AA4367" i="1"/>
  <c r="Y4367" i="1"/>
  <c r="AB4368" i="1"/>
  <c r="AA4368" i="1"/>
  <c r="Y4368" i="1"/>
  <c r="AB4369" i="1"/>
  <c r="AA4369" i="1"/>
  <c r="Y4369" i="1"/>
  <c r="AA4370" i="1"/>
  <c r="Y4370" i="1"/>
  <c r="AB4370" i="1"/>
  <c r="AA4372" i="1"/>
  <c r="Y4372" i="1"/>
  <c r="AB4372" i="1"/>
  <c r="AA4374" i="1"/>
  <c r="Y4374" i="1"/>
  <c r="AB4374" i="1"/>
  <c r="AA4376" i="1"/>
  <c r="Y4376" i="1"/>
  <c r="AB4376" i="1"/>
  <c r="AA4378" i="1"/>
  <c r="Y4378" i="1"/>
  <c r="AB4378" i="1"/>
  <c r="AA4380" i="1"/>
  <c r="Y4380" i="1"/>
  <c r="AB4380" i="1"/>
  <c r="AA4382" i="1"/>
  <c r="Y4382" i="1"/>
  <c r="AB4382" i="1"/>
  <c r="AA4384" i="1"/>
  <c r="Y4384" i="1"/>
  <c r="AB4384" i="1"/>
  <c r="AA4386" i="1"/>
  <c r="Y4386" i="1"/>
  <c r="AB4386" i="1"/>
  <c r="AA4388" i="1"/>
  <c r="Y4388" i="1"/>
  <c r="AB4388" i="1"/>
  <c r="AA4390" i="1"/>
  <c r="Y4390" i="1"/>
  <c r="AB4390" i="1"/>
  <c r="AA4392" i="1"/>
  <c r="Y4392" i="1"/>
  <c r="AB4392" i="1"/>
  <c r="AA4394" i="1"/>
  <c r="Y4394" i="1"/>
  <c r="AB4394" i="1"/>
  <c r="AA4396" i="1"/>
  <c r="Y4396" i="1"/>
  <c r="AB4396" i="1"/>
  <c r="AA4398" i="1"/>
  <c r="Y4398" i="1"/>
  <c r="AB4398" i="1"/>
  <c r="AA4400" i="1"/>
  <c r="Y4400" i="1"/>
  <c r="AB4400" i="1"/>
  <c r="AA4402" i="1"/>
  <c r="Y4402" i="1"/>
  <c r="AB4402" i="1"/>
  <c r="AA4404" i="1"/>
  <c r="Y4404" i="1"/>
  <c r="AB4404" i="1"/>
  <c r="AA4406" i="1"/>
  <c r="Y4406" i="1"/>
  <c r="AB4406" i="1"/>
  <c r="AA4408" i="1"/>
  <c r="Y4408" i="1"/>
  <c r="AB4408" i="1"/>
  <c r="AA4410" i="1"/>
  <c r="Y4410" i="1"/>
  <c r="AB4410" i="1"/>
  <c r="AA4412" i="1"/>
  <c r="Y4412" i="1"/>
  <c r="AB4412" i="1"/>
  <c r="AA4414" i="1"/>
  <c r="Y4414" i="1"/>
  <c r="AB4414" i="1"/>
  <c r="AA4416" i="1"/>
  <c r="Y4416" i="1"/>
  <c r="AB4416" i="1"/>
  <c r="AA4418" i="1"/>
  <c r="Y4418" i="1"/>
  <c r="AB4418" i="1"/>
  <c r="AA4420" i="1"/>
  <c r="Y4420" i="1"/>
  <c r="AB4420" i="1"/>
  <c r="AA4422" i="1"/>
  <c r="Y4422" i="1"/>
  <c r="AB4422" i="1"/>
  <c r="AA4424" i="1"/>
  <c r="Y4424" i="1"/>
  <c r="AB4424" i="1"/>
  <c r="AA4426" i="1"/>
  <c r="Y4426" i="1"/>
  <c r="AB4426" i="1"/>
  <c r="AA4428" i="1"/>
  <c r="Y4428" i="1"/>
  <c r="AB4428" i="1"/>
  <c r="AA4430" i="1"/>
  <c r="Y4430" i="1"/>
  <c r="AB4430" i="1"/>
  <c r="AA4432" i="1"/>
  <c r="Y4432" i="1"/>
  <c r="AB4432" i="1"/>
  <c r="AA4434" i="1"/>
  <c r="Y4434" i="1"/>
  <c r="AB4434" i="1"/>
  <c r="AA4436" i="1"/>
  <c r="Y4436" i="1"/>
  <c r="AB4436" i="1"/>
  <c r="AA4438" i="1"/>
  <c r="Y4438" i="1"/>
  <c r="AB4438" i="1"/>
  <c r="AA4440" i="1"/>
  <c r="Y4440" i="1"/>
  <c r="AB4440" i="1"/>
  <c r="AA4442" i="1"/>
  <c r="Y4442" i="1"/>
  <c r="AB4442" i="1"/>
  <c r="AA4444" i="1"/>
  <c r="Y4444" i="1"/>
  <c r="AB4444" i="1"/>
  <c r="AA4446" i="1"/>
  <c r="Y4446" i="1"/>
  <c r="AB4446" i="1"/>
  <c r="AA4448" i="1"/>
  <c r="Y4448" i="1"/>
  <c r="AB4448" i="1"/>
  <c r="AA4450" i="1"/>
  <c r="Y4450" i="1"/>
  <c r="AB4450" i="1"/>
  <c r="AA4452" i="1"/>
  <c r="Y4452" i="1"/>
  <c r="AB4452" i="1"/>
  <c r="AA4454" i="1"/>
  <c r="Y4454" i="1"/>
  <c r="AB4454" i="1"/>
  <c r="AA4456" i="1"/>
  <c r="Y4456" i="1"/>
  <c r="AB4456" i="1"/>
  <c r="AA4458" i="1"/>
  <c r="Y4458" i="1"/>
  <c r="AB4458" i="1"/>
  <c r="AA4460" i="1"/>
  <c r="Y4460" i="1"/>
  <c r="AB4460" i="1"/>
  <c r="AA4462" i="1"/>
  <c r="Y4462" i="1"/>
  <c r="AB4462" i="1"/>
  <c r="AA4464" i="1"/>
  <c r="Y4464" i="1"/>
  <c r="AB4464" i="1"/>
  <c r="AA4466" i="1"/>
  <c r="Y4466" i="1"/>
  <c r="AB4466" i="1"/>
  <c r="AA4468" i="1"/>
  <c r="Y4468" i="1"/>
  <c r="AB4468" i="1"/>
  <c r="AA4470" i="1"/>
  <c r="Y4470" i="1"/>
  <c r="AB4470" i="1"/>
  <c r="AA4472" i="1"/>
  <c r="Y4472" i="1"/>
  <c r="AB4472" i="1"/>
  <c r="AA4474" i="1"/>
  <c r="Y4474" i="1"/>
  <c r="AB4474" i="1"/>
  <c r="AI4371" i="1"/>
  <c r="AI4373" i="1"/>
  <c r="AI4375" i="1"/>
  <c r="AI4377" i="1"/>
  <c r="AI4379" i="1"/>
  <c r="AI4381" i="1"/>
  <c r="AI4383" i="1"/>
  <c r="AI4385" i="1"/>
  <c r="AI4387" i="1"/>
  <c r="AI4389" i="1"/>
  <c r="AI4391" i="1"/>
  <c r="AI4393" i="1"/>
  <c r="AI4395" i="1"/>
  <c r="AI4397" i="1"/>
  <c r="AI4399" i="1"/>
  <c r="AI4401" i="1"/>
  <c r="AI4403" i="1"/>
  <c r="AI4405" i="1"/>
  <c r="AI4407" i="1"/>
  <c r="AI4409" i="1"/>
  <c r="AI4411" i="1"/>
  <c r="AI4413" i="1"/>
  <c r="AI4415" i="1"/>
  <c r="AI4417" i="1"/>
  <c r="AI4419" i="1"/>
  <c r="AI4421" i="1"/>
  <c r="AI4423" i="1"/>
  <c r="AI4425" i="1"/>
  <c r="AI4427" i="1"/>
  <c r="AI4429" i="1"/>
  <c r="AI4431" i="1"/>
  <c r="AI4433" i="1"/>
  <c r="AI4435" i="1"/>
  <c r="AI4437" i="1"/>
  <c r="AI4439" i="1"/>
  <c r="AI4441" i="1"/>
  <c r="AI4443" i="1"/>
  <c r="AI4445" i="1"/>
  <c r="AI4447" i="1"/>
  <c r="AI4449" i="1"/>
  <c r="AI4451" i="1"/>
  <c r="AI4453" i="1"/>
  <c r="AI4455" i="1"/>
  <c r="AI4457" i="1"/>
  <c r="AI4459" i="1"/>
  <c r="AI4461" i="1"/>
  <c r="AI4463" i="1"/>
  <c r="AI4465" i="1"/>
  <c r="AI4467" i="1"/>
  <c r="AI4469" i="1"/>
  <c r="AI4471" i="1"/>
  <c r="AI4473" i="1"/>
  <c r="AC4747" i="1"/>
  <c r="AG4747" i="1" s="1"/>
  <c r="AH4747" i="1" s="1"/>
  <c r="AF4747" i="1"/>
  <c r="AU4747" i="1" s="1"/>
  <c r="AC4749" i="1"/>
  <c r="AG4749" i="1" s="1"/>
  <c r="AH4749" i="1" s="1"/>
  <c r="AF4749" i="1"/>
  <c r="AU4749" i="1" s="1"/>
  <c r="AC4751" i="1"/>
  <c r="AG4751" i="1" s="1"/>
  <c r="AH4751" i="1" s="1"/>
  <c r="AF4751" i="1"/>
  <c r="AU4751" i="1" s="1"/>
  <c r="AC4753" i="1"/>
  <c r="AG4753" i="1" s="1"/>
  <c r="AH4753" i="1" s="1"/>
  <c r="AF4753" i="1"/>
  <c r="AU4753" i="1" s="1"/>
  <c r="AC4755" i="1"/>
  <c r="AG4755" i="1" s="1"/>
  <c r="AH4755" i="1" s="1"/>
  <c r="AF4755" i="1"/>
  <c r="AU4755" i="1" s="1"/>
  <c r="AC4757" i="1"/>
  <c r="AG4757" i="1" s="1"/>
  <c r="AH4757" i="1" s="1"/>
  <c r="AF4757" i="1"/>
  <c r="AU4757" i="1" s="1"/>
  <c r="AC4759" i="1"/>
  <c r="AG4759" i="1" s="1"/>
  <c r="AH4759" i="1" s="1"/>
  <c r="AF4759" i="1"/>
  <c r="AU4759" i="1" s="1"/>
  <c r="AC4761" i="1"/>
  <c r="AG4761" i="1" s="1"/>
  <c r="AH4761" i="1" s="1"/>
  <c r="AF4761" i="1"/>
  <c r="AU4761" i="1" s="1"/>
  <c r="AC4763" i="1"/>
  <c r="AG4763" i="1" s="1"/>
  <c r="AH4763" i="1" s="1"/>
  <c r="AF4763" i="1"/>
  <c r="AU4763" i="1" s="1"/>
  <c r="AC4765" i="1"/>
  <c r="AG4765" i="1" s="1"/>
  <c r="AH4765" i="1" s="1"/>
  <c r="AF4765" i="1"/>
  <c r="AU4765" i="1" s="1"/>
  <c r="AC4767" i="1"/>
  <c r="AG4767" i="1" s="1"/>
  <c r="AH4767" i="1" s="1"/>
  <c r="AF4767" i="1"/>
  <c r="AU4767" i="1" s="1"/>
  <c r="AC4769" i="1"/>
  <c r="AG4769" i="1" s="1"/>
  <c r="AH4769" i="1" s="1"/>
  <c r="AF4769" i="1"/>
  <c r="AU4769" i="1" s="1"/>
  <c r="AC4771" i="1"/>
  <c r="AG4771" i="1" s="1"/>
  <c r="AH4771" i="1" s="1"/>
  <c r="AF4771" i="1"/>
  <c r="AU4771" i="1" s="1"/>
  <c r="AC4773" i="1"/>
  <c r="AG4773" i="1" s="1"/>
  <c r="AH4773" i="1" s="1"/>
  <c r="AF4773" i="1"/>
  <c r="AU4773" i="1" s="1"/>
  <c r="AC4775" i="1"/>
  <c r="AG4775" i="1" s="1"/>
  <c r="AH4775" i="1" s="1"/>
  <c r="AF4775" i="1"/>
  <c r="AU4775" i="1" s="1"/>
  <c r="AD4369" i="1"/>
  <c r="AE4369" i="1" s="1"/>
  <c r="AA4371" i="1"/>
  <c r="Y4371" i="1"/>
  <c r="AA4373" i="1"/>
  <c r="Y4373" i="1"/>
  <c r="AA4375" i="1"/>
  <c r="Y4375" i="1"/>
  <c r="AA4377" i="1"/>
  <c r="Y4377" i="1"/>
  <c r="AA4379" i="1"/>
  <c r="Y4379" i="1"/>
  <c r="AA4381" i="1"/>
  <c r="Y4381" i="1"/>
  <c r="AA4383" i="1"/>
  <c r="Y4383" i="1"/>
  <c r="AA4385" i="1"/>
  <c r="Y4385" i="1"/>
  <c r="AA4387" i="1"/>
  <c r="Y4387" i="1"/>
  <c r="AA4389" i="1"/>
  <c r="Y4389" i="1"/>
  <c r="AA4391" i="1"/>
  <c r="Y4391" i="1"/>
  <c r="AA4393" i="1"/>
  <c r="Y4393" i="1"/>
  <c r="AA4395" i="1"/>
  <c r="Y4395" i="1"/>
  <c r="AA4397" i="1"/>
  <c r="Y4397" i="1"/>
  <c r="AA4399" i="1"/>
  <c r="Y4399" i="1"/>
  <c r="AA4401" i="1"/>
  <c r="Y4401" i="1"/>
  <c r="AA4403" i="1"/>
  <c r="Y4403" i="1"/>
  <c r="AA4405" i="1"/>
  <c r="Y4405" i="1"/>
  <c r="AA4407" i="1"/>
  <c r="Y4407" i="1"/>
  <c r="AA4409" i="1"/>
  <c r="Y4409" i="1"/>
  <c r="AA4411" i="1"/>
  <c r="Y4411" i="1"/>
  <c r="AA4413" i="1"/>
  <c r="Y4413" i="1"/>
  <c r="AA4415" i="1"/>
  <c r="Y4415" i="1"/>
  <c r="AA4417" i="1"/>
  <c r="Y4417" i="1"/>
  <c r="AA4419" i="1"/>
  <c r="Y4419" i="1"/>
  <c r="AA4421" i="1"/>
  <c r="Y4421" i="1"/>
  <c r="AA4423" i="1"/>
  <c r="Y4423" i="1"/>
  <c r="AA4425" i="1"/>
  <c r="Y4425" i="1"/>
  <c r="AA4427" i="1"/>
  <c r="Y4427" i="1"/>
  <c r="AA4429" i="1"/>
  <c r="Y4429" i="1"/>
  <c r="AA4431" i="1"/>
  <c r="Y4431" i="1"/>
  <c r="AA4433" i="1"/>
  <c r="Y4433" i="1"/>
  <c r="AA4435" i="1"/>
  <c r="Y4435" i="1"/>
  <c r="AA4437" i="1"/>
  <c r="Y4437" i="1"/>
  <c r="AA4439" i="1"/>
  <c r="Y4439" i="1"/>
  <c r="AA4441" i="1"/>
  <c r="Y4441" i="1"/>
  <c r="AA4443" i="1"/>
  <c r="Y4443" i="1"/>
  <c r="AA4445" i="1"/>
  <c r="Y4445" i="1"/>
  <c r="AA4447" i="1"/>
  <c r="Y4447" i="1"/>
  <c r="AA4449" i="1"/>
  <c r="Y4449" i="1"/>
  <c r="AA4451" i="1"/>
  <c r="Y4451" i="1"/>
  <c r="AA4453" i="1"/>
  <c r="Y4453" i="1"/>
  <c r="AA4455" i="1"/>
  <c r="Y4455" i="1"/>
  <c r="AA4457" i="1"/>
  <c r="Y4457" i="1"/>
  <c r="AA4459" i="1"/>
  <c r="Y4459" i="1"/>
  <c r="AA4461" i="1"/>
  <c r="Y4461" i="1"/>
  <c r="AA4463" i="1"/>
  <c r="Y4463" i="1"/>
  <c r="AA4465" i="1"/>
  <c r="Y4465" i="1"/>
  <c r="AA4467" i="1"/>
  <c r="Y4467" i="1"/>
  <c r="AA4469" i="1"/>
  <c r="Y4469" i="1"/>
  <c r="AA4471" i="1"/>
  <c r="Y4471" i="1"/>
  <c r="AA4473" i="1"/>
  <c r="Y4473" i="1"/>
  <c r="AD4474" i="1"/>
  <c r="AE4474" i="1" s="1"/>
  <c r="AB4475" i="1"/>
  <c r="AA4475" i="1"/>
  <c r="Y4475" i="1"/>
  <c r="AB4476" i="1"/>
  <c r="AA4476" i="1"/>
  <c r="Y4476" i="1"/>
  <c r="AB4477" i="1"/>
  <c r="AA4477" i="1"/>
  <c r="Y4477" i="1"/>
  <c r="AB4478" i="1"/>
  <c r="AA4478" i="1"/>
  <c r="Y4478" i="1"/>
  <c r="AB4479" i="1"/>
  <c r="AA4479" i="1"/>
  <c r="Y4479" i="1"/>
  <c r="AB4480" i="1"/>
  <c r="AA4480" i="1"/>
  <c r="Y4480" i="1"/>
  <c r="AB4481" i="1"/>
  <c r="AA4481" i="1"/>
  <c r="Y4481" i="1"/>
  <c r="AB4482" i="1"/>
  <c r="AA4482" i="1"/>
  <c r="Y4482" i="1"/>
  <c r="AB4483" i="1"/>
  <c r="AA4483" i="1"/>
  <c r="Y4483" i="1"/>
  <c r="AB4484" i="1"/>
  <c r="AA4484" i="1"/>
  <c r="Y4484" i="1"/>
  <c r="AB4485" i="1"/>
  <c r="AA4485" i="1"/>
  <c r="Y4485" i="1"/>
  <c r="AB4486" i="1"/>
  <c r="AA4486" i="1"/>
  <c r="Y4486" i="1"/>
  <c r="AB4487" i="1"/>
  <c r="AA4487" i="1"/>
  <c r="Y4487" i="1"/>
  <c r="AB4488" i="1"/>
  <c r="AA4488" i="1"/>
  <c r="Y4488" i="1"/>
  <c r="AB4489" i="1"/>
  <c r="AA4489" i="1"/>
  <c r="Y4489" i="1"/>
  <c r="AB4490" i="1"/>
  <c r="AA4490" i="1"/>
  <c r="Y4490" i="1"/>
  <c r="AB4491" i="1"/>
  <c r="AA4491" i="1"/>
  <c r="Y4491" i="1"/>
  <c r="AB4492" i="1"/>
  <c r="AA4492" i="1"/>
  <c r="Y4492" i="1"/>
  <c r="AB4493" i="1"/>
  <c r="AA4493" i="1"/>
  <c r="Y4493" i="1"/>
  <c r="AB4494" i="1"/>
  <c r="AA4494" i="1"/>
  <c r="Y4494" i="1"/>
  <c r="AB4495" i="1"/>
  <c r="AA4495" i="1"/>
  <c r="Y4495" i="1"/>
  <c r="AB4496" i="1"/>
  <c r="AA4496" i="1"/>
  <c r="Y4496" i="1"/>
  <c r="AB4497" i="1"/>
  <c r="AA4497" i="1"/>
  <c r="Y4497" i="1"/>
  <c r="AB4498" i="1"/>
  <c r="AA4498" i="1"/>
  <c r="Y4498" i="1"/>
  <c r="AB4499" i="1"/>
  <c r="AA4499" i="1"/>
  <c r="Y4499" i="1"/>
  <c r="AB4500" i="1"/>
  <c r="AA4500" i="1"/>
  <c r="Y4500" i="1"/>
  <c r="AB4501" i="1"/>
  <c r="AA4501" i="1"/>
  <c r="Y4501" i="1"/>
  <c r="AB4502" i="1"/>
  <c r="AA4502" i="1"/>
  <c r="Y4502" i="1"/>
  <c r="AB4503" i="1"/>
  <c r="AA4503" i="1"/>
  <c r="Y4503" i="1"/>
  <c r="AB4504" i="1"/>
  <c r="AA4504" i="1"/>
  <c r="Y4504" i="1"/>
  <c r="AB4505" i="1"/>
  <c r="AA4505" i="1"/>
  <c r="Y4505" i="1"/>
  <c r="AB4506" i="1"/>
  <c r="AA4506" i="1"/>
  <c r="Y4506" i="1"/>
  <c r="AB4507" i="1"/>
  <c r="AA4507" i="1"/>
  <c r="Y4507" i="1"/>
  <c r="AB4508" i="1"/>
  <c r="AA4508" i="1"/>
  <c r="Y4508" i="1"/>
  <c r="AB4509" i="1"/>
  <c r="AA4509" i="1"/>
  <c r="Y4509" i="1"/>
  <c r="AB4510" i="1"/>
  <c r="AA4510" i="1"/>
  <c r="Y4510" i="1"/>
  <c r="AB4511" i="1"/>
  <c r="AA4511" i="1"/>
  <c r="Y4511" i="1"/>
  <c r="AB4512" i="1"/>
  <c r="AA4512" i="1"/>
  <c r="Y4512" i="1"/>
  <c r="AB4513" i="1"/>
  <c r="AA4513" i="1"/>
  <c r="Y4513" i="1"/>
  <c r="AB4514" i="1"/>
  <c r="AA4514" i="1"/>
  <c r="Y4514" i="1"/>
  <c r="AB4515" i="1"/>
  <c r="AA4515" i="1"/>
  <c r="Y4515" i="1"/>
  <c r="AB4516" i="1"/>
  <c r="AA4516" i="1"/>
  <c r="Y4516" i="1"/>
  <c r="AB4517" i="1"/>
  <c r="AA4517" i="1"/>
  <c r="Y4517" i="1"/>
  <c r="AB4518" i="1"/>
  <c r="AA4518" i="1"/>
  <c r="Y4518" i="1"/>
  <c r="AB4519" i="1"/>
  <c r="AA4519" i="1"/>
  <c r="Y4519" i="1"/>
  <c r="AB4520" i="1"/>
  <c r="AA4520" i="1"/>
  <c r="Y4520" i="1"/>
  <c r="AB4521" i="1"/>
  <c r="AA4521" i="1"/>
  <c r="Y4521" i="1"/>
  <c r="AB4522" i="1"/>
  <c r="AA4522" i="1"/>
  <c r="Y4522" i="1"/>
  <c r="AB4523" i="1"/>
  <c r="AA4523" i="1"/>
  <c r="Y4523" i="1"/>
  <c r="AB4524" i="1"/>
  <c r="AA4524" i="1"/>
  <c r="Y4524" i="1"/>
  <c r="AB4525" i="1"/>
  <c r="AA4525" i="1"/>
  <c r="Y4525" i="1"/>
  <c r="AB4526" i="1"/>
  <c r="AA4526" i="1"/>
  <c r="Y4526" i="1"/>
  <c r="AB4527" i="1"/>
  <c r="AA4527" i="1"/>
  <c r="Y4527" i="1"/>
  <c r="AB4528" i="1"/>
  <c r="AA4528" i="1"/>
  <c r="Y4528" i="1"/>
  <c r="AB4529" i="1"/>
  <c r="AA4529" i="1"/>
  <c r="Y4529" i="1"/>
  <c r="AB4530" i="1"/>
  <c r="AA4530" i="1"/>
  <c r="Y4530" i="1"/>
  <c r="AB4531" i="1"/>
  <c r="AA4531" i="1"/>
  <c r="Y4531" i="1"/>
  <c r="AB4532" i="1"/>
  <c r="AA4532" i="1"/>
  <c r="Y4532" i="1"/>
  <c r="AB4533" i="1"/>
  <c r="AA4533" i="1"/>
  <c r="Y4533" i="1"/>
  <c r="AB4534" i="1"/>
  <c r="AA4534" i="1"/>
  <c r="Y4534" i="1"/>
  <c r="AB4535" i="1"/>
  <c r="AA4535" i="1"/>
  <c r="Y4535" i="1"/>
  <c r="AB4536" i="1"/>
  <c r="AA4536" i="1"/>
  <c r="Y4536" i="1"/>
  <c r="AB4537" i="1"/>
  <c r="AA4537" i="1"/>
  <c r="Y4537" i="1"/>
  <c r="AB4538" i="1"/>
  <c r="AA4538" i="1"/>
  <c r="Y4538" i="1"/>
  <c r="AB4539" i="1"/>
  <c r="AA4539" i="1"/>
  <c r="Y4539" i="1"/>
  <c r="AB4540" i="1"/>
  <c r="AA4540" i="1"/>
  <c r="Y4540" i="1"/>
  <c r="AB4541" i="1"/>
  <c r="AA4541" i="1"/>
  <c r="Y4541" i="1"/>
  <c r="AB4542" i="1"/>
  <c r="AA4542" i="1"/>
  <c r="Y4542" i="1"/>
  <c r="AB4543" i="1"/>
  <c r="AA4543" i="1"/>
  <c r="Y4543" i="1"/>
  <c r="AB4544" i="1"/>
  <c r="AA4544" i="1"/>
  <c r="Y4544" i="1"/>
  <c r="AB4545" i="1"/>
  <c r="AA4545" i="1"/>
  <c r="Y4545" i="1"/>
  <c r="AB4546" i="1"/>
  <c r="AA4546" i="1"/>
  <c r="Y4546" i="1"/>
  <c r="AB4547" i="1"/>
  <c r="AA4547" i="1"/>
  <c r="Y4547" i="1"/>
  <c r="AB4548" i="1"/>
  <c r="AA4548" i="1"/>
  <c r="Y4548" i="1"/>
  <c r="AB4549" i="1"/>
  <c r="AA4549" i="1"/>
  <c r="Y4549" i="1"/>
  <c r="AB4550" i="1"/>
  <c r="AA4550" i="1"/>
  <c r="Y4550" i="1"/>
  <c r="AB4551" i="1"/>
  <c r="AA4551" i="1"/>
  <c r="Y4551" i="1"/>
  <c r="AB4552" i="1"/>
  <c r="AA4552" i="1"/>
  <c r="Y4552" i="1"/>
  <c r="AB4553" i="1"/>
  <c r="AA4553" i="1"/>
  <c r="Y4553" i="1"/>
  <c r="AB4554" i="1"/>
  <c r="AA4554" i="1"/>
  <c r="Y4554" i="1"/>
  <c r="AB4555" i="1"/>
  <c r="AA4555" i="1"/>
  <c r="Y4555" i="1"/>
  <c r="AB4556" i="1"/>
  <c r="AA4556" i="1"/>
  <c r="Y4556" i="1"/>
  <c r="AB4557" i="1"/>
  <c r="AA4557" i="1"/>
  <c r="Y4557" i="1"/>
  <c r="AB4558" i="1"/>
  <c r="AA4558" i="1"/>
  <c r="Y4558" i="1"/>
  <c r="AB4559" i="1"/>
  <c r="AA4559" i="1"/>
  <c r="Y4559" i="1"/>
  <c r="AB4560" i="1"/>
  <c r="AA4560" i="1"/>
  <c r="Y4560" i="1"/>
  <c r="AB4561" i="1"/>
  <c r="AA4561" i="1"/>
  <c r="Y4561" i="1"/>
  <c r="AB4562" i="1"/>
  <c r="AA4562" i="1"/>
  <c r="Y4562" i="1"/>
  <c r="AB4563" i="1"/>
  <c r="AA4563" i="1"/>
  <c r="Y4563" i="1"/>
  <c r="AB4564" i="1"/>
  <c r="AA4564" i="1"/>
  <c r="Y4564" i="1"/>
  <c r="AB4565" i="1"/>
  <c r="AA4565" i="1"/>
  <c r="Y4565" i="1"/>
  <c r="AB4566" i="1"/>
  <c r="AA4566" i="1"/>
  <c r="Y4566" i="1"/>
  <c r="AB4567" i="1"/>
  <c r="AA4567" i="1"/>
  <c r="Y4567" i="1"/>
  <c r="AB4568" i="1"/>
  <c r="AA4568" i="1"/>
  <c r="Y4568" i="1"/>
  <c r="AB4569" i="1"/>
  <c r="AA4569" i="1"/>
  <c r="Y4569" i="1"/>
  <c r="AB4570" i="1"/>
  <c r="AA4570" i="1"/>
  <c r="Y4570" i="1"/>
  <c r="AB4571" i="1"/>
  <c r="AA4571" i="1"/>
  <c r="Y4571" i="1"/>
  <c r="AB4572" i="1"/>
  <c r="AA4572" i="1"/>
  <c r="Y4572" i="1"/>
  <c r="AB4573" i="1"/>
  <c r="AA4573" i="1"/>
  <c r="Y4573" i="1"/>
  <c r="AB4574" i="1"/>
  <c r="AA4574" i="1"/>
  <c r="Y4574" i="1"/>
  <c r="AB4575" i="1"/>
  <c r="AA4575" i="1"/>
  <c r="Y4575" i="1"/>
  <c r="AB4576" i="1"/>
  <c r="AA4576" i="1"/>
  <c r="Y4576" i="1"/>
  <c r="AB4577" i="1"/>
  <c r="AA4577" i="1"/>
  <c r="Y4577" i="1"/>
  <c r="AB4578" i="1"/>
  <c r="AA4578" i="1"/>
  <c r="Y4578" i="1"/>
  <c r="AB4579" i="1"/>
  <c r="AA4579" i="1"/>
  <c r="Y4579" i="1"/>
  <c r="AB4580" i="1"/>
  <c r="AA4580" i="1"/>
  <c r="Y4580" i="1"/>
  <c r="AB4581" i="1"/>
  <c r="AA4581" i="1"/>
  <c r="Y4581" i="1"/>
  <c r="AB4582" i="1"/>
  <c r="AA4582" i="1"/>
  <c r="Y4582" i="1"/>
  <c r="AB4583" i="1"/>
  <c r="AA4583" i="1"/>
  <c r="Y4583" i="1"/>
  <c r="AB4584" i="1"/>
  <c r="AA4584" i="1"/>
  <c r="Y4584" i="1"/>
  <c r="AB4585" i="1"/>
  <c r="AA4585" i="1"/>
  <c r="Y4585" i="1"/>
  <c r="AB4586" i="1"/>
  <c r="AA4586" i="1"/>
  <c r="Y4586" i="1"/>
  <c r="AB4587" i="1"/>
  <c r="AA4587" i="1"/>
  <c r="Y4587" i="1"/>
  <c r="AB4588" i="1"/>
  <c r="AA4588" i="1"/>
  <c r="Y4588" i="1"/>
  <c r="AB4589" i="1"/>
  <c r="AA4589" i="1"/>
  <c r="Y4589" i="1"/>
  <c r="AB4590" i="1"/>
  <c r="AA4590" i="1"/>
  <c r="Y4590" i="1"/>
  <c r="AB4591" i="1"/>
  <c r="AA4591" i="1"/>
  <c r="Y4591" i="1"/>
  <c r="AB4592" i="1"/>
  <c r="AA4592" i="1"/>
  <c r="Y4592" i="1"/>
  <c r="AB4593" i="1"/>
  <c r="AA4593" i="1"/>
  <c r="Y4593" i="1"/>
  <c r="AB4594" i="1"/>
  <c r="AA4594" i="1"/>
  <c r="Y4594" i="1"/>
  <c r="AB4595" i="1"/>
  <c r="AA4595" i="1"/>
  <c r="Y4595" i="1"/>
  <c r="AB4596" i="1"/>
  <c r="AA4596" i="1"/>
  <c r="Y4596" i="1"/>
  <c r="AB4597" i="1"/>
  <c r="AA4597" i="1"/>
  <c r="Y4597" i="1"/>
  <c r="AB4598" i="1"/>
  <c r="AA4598" i="1"/>
  <c r="Y4598" i="1"/>
  <c r="AB4599" i="1"/>
  <c r="AA4599" i="1"/>
  <c r="Y4599" i="1"/>
  <c r="AB4600" i="1"/>
  <c r="AA4600" i="1"/>
  <c r="Y4600" i="1"/>
  <c r="AB4601" i="1"/>
  <c r="AA4601" i="1"/>
  <c r="Y4601" i="1"/>
  <c r="AB4602" i="1"/>
  <c r="AA4602" i="1"/>
  <c r="Y4602" i="1"/>
  <c r="AB4603" i="1"/>
  <c r="AA4603" i="1"/>
  <c r="Y4603" i="1"/>
  <c r="AB4604" i="1"/>
  <c r="AA4604" i="1"/>
  <c r="Y4604" i="1"/>
  <c r="AB4605" i="1"/>
  <c r="AA4605" i="1"/>
  <c r="Y4605" i="1"/>
  <c r="AB4606" i="1"/>
  <c r="AA4606" i="1"/>
  <c r="Y4606" i="1"/>
  <c r="AB4607" i="1"/>
  <c r="AA4607" i="1"/>
  <c r="Y4607" i="1"/>
  <c r="AB4608" i="1"/>
  <c r="AA4608" i="1"/>
  <c r="Y4608" i="1"/>
  <c r="AB4609" i="1"/>
  <c r="AA4609" i="1"/>
  <c r="Y4609" i="1"/>
  <c r="AB4610" i="1"/>
  <c r="AA4610" i="1"/>
  <c r="Y4610" i="1"/>
  <c r="AB4611" i="1"/>
  <c r="AA4611" i="1"/>
  <c r="Y4611" i="1"/>
  <c r="AB4612" i="1"/>
  <c r="AA4612" i="1"/>
  <c r="Y4612" i="1"/>
  <c r="AB4613" i="1"/>
  <c r="AA4613" i="1"/>
  <c r="Y4613" i="1"/>
  <c r="AB4614" i="1"/>
  <c r="AA4614" i="1"/>
  <c r="Y4614" i="1"/>
  <c r="AB4615" i="1"/>
  <c r="AA4615" i="1"/>
  <c r="Y4615" i="1"/>
  <c r="AB4616" i="1"/>
  <c r="AA4616" i="1"/>
  <c r="Y4616" i="1"/>
  <c r="AB4617" i="1"/>
  <c r="AA4617" i="1"/>
  <c r="Y4617" i="1"/>
  <c r="AB4618" i="1"/>
  <c r="AA4618" i="1"/>
  <c r="Y4618" i="1"/>
  <c r="AB4619" i="1"/>
  <c r="AA4619" i="1"/>
  <c r="Y4619" i="1"/>
  <c r="AB4620" i="1"/>
  <c r="AA4620" i="1"/>
  <c r="Y4620" i="1"/>
  <c r="AB4621" i="1"/>
  <c r="AA4621" i="1"/>
  <c r="Y4621" i="1"/>
  <c r="AB4622" i="1"/>
  <c r="AA4622" i="1"/>
  <c r="Y4622" i="1"/>
  <c r="AB4623" i="1"/>
  <c r="AA4623" i="1"/>
  <c r="Y4623" i="1"/>
  <c r="AB4624" i="1"/>
  <c r="AA4624" i="1"/>
  <c r="Y4624" i="1"/>
  <c r="AB4625" i="1"/>
  <c r="AA4625" i="1"/>
  <c r="Y4625" i="1"/>
  <c r="AB4626" i="1"/>
  <c r="AA4626" i="1"/>
  <c r="Y4626" i="1"/>
  <c r="AB4627" i="1"/>
  <c r="AA4627" i="1"/>
  <c r="Y4627" i="1"/>
  <c r="AB4628" i="1"/>
  <c r="AA4628" i="1"/>
  <c r="Y4628" i="1"/>
  <c r="AB4629" i="1"/>
  <c r="AA4629" i="1"/>
  <c r="Y4629" i="1"/>
  <c r="AB4630" i="1"/>
  <c r="AA4630" i="1"/>
  <c r="Y4630" i="1"/>
  <c r="AB4631" i="1"/>
  <c r="AA4631" i="1"/>
  <c r="Y4631" i="1"/>
  <c r="AB4632" i="1"/>
  <c r="AA4632" i="1"/>
  <c r="Y4632" i="1"/>
  <c r="AB4633" i="1"/>
  <c r="AA4633" i="1"/>
  <c r="Y4633" i="1"/>
  <c r="AB4634" i="1"/>
  <c r="AA4634" i="1"/>
  <c r="Y4634" i="1"/>
  <c r="AB4635" i="1"/>
  <c r="AA4635" i="1"/>
  <c r="Y4635" i="1"/>
  <c r="AB4636" i="1"/>
  <c r="AA4636" i="1"/>
  <c r="Y4636" i="1"/>
  <c r="AB4637" i="1"/>
  <c r="AA4637" i="1"/>
  <c r="Y4637" i="1"/>
  <c r="AB4638" i="1"/>
  <c r="AA4638" i="1"/>
  <c r="Y4638" i="1"/>
  <c r="AB4639" i="1"/>
  <c r="AA4639" i="1"/>
  <c r="Y4639" i="1"/>
  <c r="AB4640" i="1"/>
  <c r="AA4640" i="1"/>
  <c r="Y4640" i="1"/>
  <c r="AB4641" i="1"/>
  <c r="AA4641" i="1"/>
  <c r="Y4641" i="1"/>
  <c r="AB4642" i="1"/>
  <c r="AA4642" i="1"/>
  <c r="Y4642" i="1"/>
  <c r="AB4643" i="1"/>
  <c r="AA4643" i="1"/>
  <c r="Y4643" i="1"/>
  <c r="AB4644" i="1"/>
  <c r="AA4644" i="1"/>
  <c r="Y4644" i="1"/>
  <c r="AB4645" i="1"/>
  <c r="AA4645" i="1"/>
  <c r="Y4645" i="1"/>
  <c r="AB4646" i="1"/>
  <c r="AA4646" i="1"/>
  <c r="Y4646" i="1"/>
  <c r="AB4647" i="1"/>
  <c r="AA4647" i="1"/>
  <c r="Y4647" i="1"/>
  <c r="AB4648" i="1"/>
  <c r="AA4648" i="1"/>
  <c r="Y4648" i="1"/>
  <c r="AB4649" i="1"/>
  <c r="AA4649" i="1"/>
  <c r="Y4649" i="1"/>
  <c r="AB4650" i="1"/>
  <c r="AA4650" i="1"/>
  <c r="Y4650" i="1"/>
  <c r="AB4651" i="1"/>
  <c r="AA4651" i="1"/>
  <c r="Y4651" i="1"/>
  <c r="AB4652" i="1"/>
  <c r="AA4652" i="1"/>
  <c r="Y4652" i="1"/>
  <c r="AB4653" i="1"/>
  <c r="AA4653" i="1"/>
  <c r="Y4653" i="1"/>
  <c r="AB4654" i="1"/>
  <c r="AA4654" i="1"/>
  <c r="Y4654" i="1"/>
  <c r="AB4655" i="1"/>
  <c r="AA4655" i="1"/>
  <c r="Y4655" i="1"/>
  <c r="AB4656" i="1"/>
  <c r="AA4656" i="1"/>
  <c r="Y4656" i="1"/>
  <c r="AB4657" i="1"/>
  <c r="AA4657" i="1"/>
  <c r="Y4657" i="1"/>
  <c r="AB4658" i="1"/>
  <c r="AA4658" i="1"/>
  <c r="Y4658" i="1"/>
  <c r="AB4659" i="1"/>
  <c r="AA4659" i="1"/>
  <c r="Y4659" i="1"/>
  <c r="AB4660" i="1"/>
  <c r="AA4660" i="1"/>
  <c r="Y4660" i="1"/>
  <c r="AB4661" i="1"/>
  <c r="AA4661" i="1"/>
  <c r="Y4661" i="1"/>
  <c r="AB4662" i="1"/>
  <c r="AA4662" i="1"/>
  <c r="Y4662" i="1"/>
  <c r="AB4663" i="1"/>
  <c r="AA4663" i="1"/>
  <c r="Y4663" i="1"/>
  <c r="AB4664" i="1"/>
  <c r="AA4664" i="1"/>
  <c r="Y4664" i="1"/>
  <c r="AB4665" i="1"/>
  <c r="AA4665" i="1"/>
  <c r="Y4665" i="1"/>
  <c r="AB4666" i="1"/>
  <c r="AA4666" i="1"/>
  <c r="Y4666" i="1"/>
  <c r="AB4667" i="1"/>
  <c r="AA4667" i="1"/>
  <c r="Y4667" i="1"/>
  <c r="AB4668" i="1"/>
  <c r="AA4668" i="1"/>
  <c r="Y4668" i="1"/>
  <c r="AB4669" i="1"/>
  <c r="AA4669" i="1"/>
  <c r="Y4669" i="1"/>
  <c r="AB4670" i="1"/>
  <c r="AA4670" i="1"/>
  <c r="Y4670" i="1"/>
  <c r="AB4671" i="1"/>
  <c r="AA4671" i="1"/>
  <c r="Y4671" i="1"/>
  <c r="AB4672" i="1"/>
  <c r="AA4672" i="1"/>
  <c r="Y4672" i="1"/>
  <c r="AB4673" i="1"/>
  <c r="AA4673" i="1"/>
  <c r="Y4673" i="1"/>
  <c r="AB4674" i="1"/>
  <c r="AA4674" i="1"/>
  <c r="Y4674" i="1"/>
  <c r="AB4675" i="1"/>
  <c r="AA4675" i="1"/>
  <c r="Y4675" i="1"/>
  <c r="AB4676" i="1"/>
  <c r="AA4676" i="1"/>
  <c r="Y4676" i="1"/>
  <c r="AB4677" i="1"/>
  <c r="AA4677" i="1"/>
  <c r="Y4677" i="1"/>
  <c r="AB4678" i="1"/>
  <c r="AA4678" i="1"/>
  <c r="Y4678" i="1"/>
  <c r="AB4679" i="1"/>
  <c r="AA4679" i="1"/>
  <c r="Y4679" i="1"/>
  <c r="AB4680" i="1"/>
  <c r="AA4680" i="1"/>
  <c r="Y4680" i="1"/>
  <c r="AB4681" i="1"/>
  <c r="AA4681" i="1"/>
  <c r="Y4681" i="1"/>
  <c r="AB4682" i="1"/>
  <c r="AA4682" i="1"/>
  <c r="Y4682" i="1"/>
  <c r="AB4683" i="1"/>
  <c r="AA4683" i="1"/>
  <c r="Y4683" i="1"/>
  <c r="AB4684" i="1"/>
  <c r="AA4684" i="1"/>
  <c r="Y4684" i="1"/>
  <c r="AB4685" i="1"/>
  <c r="AA4685" i="1"/>
  <c r="Y4685" i="1"/>
  <c r="AB4686" i="1"/>
  <c r="AA4686" i="1"/>
  <c r="Y4686" i="1"/>
  <c r="AB4687" i="1"/>
  <c r="AA4687" i="1"/>
  <c r="Y4687" i="1"/>
  <c r="AB4688" i="1"/>
  <c r="AA4688" i="1"/>
  <c r="Y4688" i="1"/>
  <c r="AB4689" i="1"/>
  <c r="AA4689" i="1"/>
  <c r="Y4689" i="1"/>
  <c r="AB4690" i="1"/>
  <c r="AA4690" i="1"/>
  <c r="Y4690" i="1"/>
  <c r="AB4691" i="1"/>
  <c r="AA4691" i="1"/>
  <c r="Y4691" i="1"/>
  <c r="AB4692" i="1"/>
  <c r="AA4692" i="1"/>
  <c r="Y4692" i="1"/>
  <c r="AB4693" i="1"/>
  <c r="AA4693" i="1"/>
  <c r="Y4693" i="1"/>
  <c r="AB4694" i="1"/>
  <c r="AA4694" i="1"/>
  <c r="Y4694" i="1"/>
  <c r="AB4695" i="1"/>
  <c r="AA4695" i="1"/>
  <c r="Y4695" i="1"/>
  <c r="AB4696" i="1"/>
  <c r="AA4696" i="1"/>
  <c r="Y4696" i="1"/>
  <c r="AB4697" i="1"/>
  <c r="AA4697" i="1"/>
  <c r="Y4697" i="1"/>
  <c r="AB4698" i="1"/>
  <c r="AA4698" i="1"/>
  <c r="Y4698" i="1"/>
  <c r="AB4699" i="1"/>
  <c r="AA4699" i="1"/>
  <c r="Y4699" i="1"/>
  <c r="AB4700" i="1"/>
  <c r="AA4700" i="1"/>
  <c r="Y4700" i="1"/>
  <c r="AB4701" i="1"/>
  <c r="AA4701" i="1"/>
  <c r="Y4701" i="1"/>
  <c r="AB4702" i="1"/>
  <c r="AA4702" i="1"/>
  <c r="Y4702" i="1"/>
  <c r="AB4703" i="1"/>
  <c r="AA4703" i="1"/>
  <c r="Y4703" i="1"/>
  <c r="AB4704" i="1"/>
  <c r="AA4704" i="1"/>
  <c r="Y4704" i="1"/>
  <c r="AB4705" i="1"/>
  <c r="AA4705" i="1"/>
  <c r="Y4705" i="1"/>
  <c r="AB4706" i="1"/>
  <c r="AA4706" i="1"/>
  <c r="Y4706" i="1"/>
  <c r="AB4707" i="1"/>
  <c r="AA4707" i="1"/>
  <c r="Y4707" i="1"/>
  <c r="AB4708" i="1"/>
  <c r="AA4708" i="1"/>
  <c r="Y4708" i="1"/>
  <c r="AB4709" i="1"/>
  <c r="AA4709" i="1"/>
  <c r="Y4709" i="1"/>
  <c r="AB4710" i="1"/>
  <c r="AA4710" i="1"/>
  <c r="Y4710" i="1"/>
  <c r="AB4711" i="1"/>
  <c r="AA4711" i="1"/>
  <c r="Y4711" i="1"/>
  <c r="AB4712" i="1"/>
  <c r="AA4712" i="1"/>
  <c r="Y4712" i="1"/>
  <c r="AB4713" i="1"/>
  <c r="AA4713" i="1"/>
  <c r="Y4713" i="1"/>
  <c r="AB4714" i="1"/>
  <c r="AA4714" i="1"/>
  <c r="Y4714" i="1"/>
  <c r="AB4715" i="1"/>
  <c r="AA4715" i="1"/>
  <c r="Y4715" i="1"/>
  <c r="AB4716" i="1"/>
  <c r="AA4716" i="1"/>
  <c r="Y4716" i="1"/>
  <c r="AB4717" i="1"/>
  <c r="AA4717" i="1"/>
  <c r="Y4717" i="1"/>
  <c r="AB4718" i="1"/>
  <c r="AA4718" i="1"/>
  <c r="Y4718" i="1"/>
  <c r="AB4719" i="1"/>
  <c r="AA4719" i="1"/>
  <c r="Y4719" i="1"/>
  <c r="AB4720" i="1"/>
  <c r="AA4720" i="1"/>
  <c r="Y4720" i="1"/>
  <c r="AB4721" i="1"/>
  <c r="AA4721" i="1"/>
  <c r="Y4721" i="1"/>
  <c r="AB4722" i="1"/>
  <c r="AA4722" i="1"/>
  <c r="Y4722" i="1"/>
  <c r="AB4723" i="1"/>
  <c r="AA4723" i="1"/>
  <c r="Y4723" i="1"/>
  <c r="AB4724" i="1"/>
  <c r="AA4724" i="1"/>
  <c r="Y4724" i="1"/>
  <c r="AB4725" i="1"/>
  <c r="AA4725" i="1"/>
  <c r="Y4725" i="1"/>
  <c r="AB4726" i="1"/>
  <c r="AA4726" i="1"/>
  <c r="Y4726" i="1"/>
  <c r="AB4727" i="1"/>
  <c r="AA4727" i="1"/>
  <c r="Y4727" i="1"/>
  <c r="AB4728" i="1"/>
  <c r="AA4728" i="1"/>
  <c r="Y4728" i="1"/>
  <c r="AB4729" i="1"/>
  <c r="AA4729" i="1"/>
  <c r="Y4729" i="1"/>
  <c r="AB4730" i="1"/>
  <c r="AA4730" i="1"/>
  <c r="Y4730" i="1"/>
  <c r="AB4731" i="1"/>
  <c r="AA4731" i="1"/>
  <c r="Y4731" i="1"/>
  <c r="AB4732" i="1"/>
  <c r="AA4732" i="1"/>
  <c r="Y4732" i="1"/>
  <c r="AB4733" i="1"/>
  <c r="AA4733" i="1"/>
  <c r="Y4733" i="1"/>
  <c r="AB4734" i="1"/>
  <c r="AA4734" i="1"/>
  <c r="Y4734" i="1"/>
  <c r="AB4735" i="1"/>
  <c r="AA4735" i="1"/>
  <c r="Y4735" i="1"/>
  <c r="AB4736" i="1"/>
  <c r="AA4736" i="1"/>
  <c r="Y4736" i="1"/>
  <c r="AB4737" i="1"/>
  <c r="AA4737" i="1"/>
  <c r="Y4737" i="1"/>
  <c r="AB4738" i="1"/>
  <c r="AA4738" i="1"/>
  <c r="Y4738" i="1"/>
  <c r="AB4739" i="1"/>
  <c r="AA4739" i="1"/>
  <c r="Y4739" i="1"/>
  <c r="AB4740" i="1"/>
  <c r="AA4740" i="1"/>
  <c r="Y4740" i="1"/>
  <c r="AB4741" i="1"/>
  <c r="AA4741" i="1"/>
  <c r="Y4741" i="1"/>
  <c r="AB4742" i="1"/>
  <c r="AA4742" i="1"/>
  <c r="Y4742" i="1"/>
  <c r="AB4743" i="1"/>
  <c r="AA4743" i="1"/>
  <c r="Y4743" i="1"/>
  <c r="AB4744" i="1"/>
  <c r="AA4744" i="1"/>
  <c r="Y4744" i="1"/>
  <c r="AB4745" i="1"/>
  <c r="AA4745" i="1"/>
  <c r="Y4745" i="1"/>
  <c r="AA4746" i="1"/>
  <c r="Y4746" i="1"/>
  <c r="AB4746" i="1"/>
  <c r="AA4748" i="1"/>
  <c r="Y4748" i="1"/>
  <c r="AB4748" i="1"/>
  <c r="AA4750" i="1"/>
  <c r="Y4750" i="1"/>
  <c r="AB4750" i="1"/>
  <c r="AA4752" i="1"/>
  <c r="Y4752" i="1"/>
  <c r="AB4752" i="1"/>
  <c r="AA4754" i="1"/>
  <c r="Y4754" i="1"/>
  <c r="AB4754" i="1"/>
  <c r="AA4756" i="1"/>
  <c r="Y4756" i="1"/>
  <c r="AB4756" i="1"/>
  <c r="AA4758" i="1"/>
  <c r="Y4758" i="1"/>
  <c r="AB4758" i="1"/>
  <c r="AA4760" i="1"/>
  <c r="Y4760" i="1"/>
  <c r="AB4760" i="1"/>
  <c r="AA4762" i="1"/>
  <c r="Y4762" i="1"/>
  <c r="AB4762" i="1"/>
  <c r="AA4764" i="1"/>
  <c r="Y4764" i="1"/>
  <c r="AB4764" i="1"/>
  <c r="AA4766" i="1"/>
  <c r="Y4766" i="1"/>
  <c r="AB4766" i="1"/>
  <c r="AA4768" i="1"/>
  <c r="Y4768" i="1"/>
  <c r="AB4768" i="1"/>
  <c r="AA4770" i="1"/>
  <c r="Y4770" i="1"/>
  <c r="AB4770" i="1"/>
  <c r="AA4772" i="1"/>
  <c r="Y4772" i="1"/>
  <c r="AB4772" i="1"/>
  <c r="AA4774" i="1"/>
  <c r="Y4774" i="1"/>
  <c r="AB4774" i="1"/>
  <c r="AI4747" i="1"/>
  <c r="AI4749" i="1"/>
  <c r="AI4751" i="1"/>
  <c r="AI4753" i="1"/>
  <c r="AI4755" i="1"/>
  <c r="AI4757" i="1"/>
  <c r="AI4759" i="1"/>
  <c r="AI4761" i="1"/>
  <c r="AI4763" i="1"/>
  <c r="AI4765" i="1"/>
  <c r="AI4767" i="1"/>
  <c r="AI4769" i="1"/>
  <c r="AI4771" i="1"/>
  <c r="AI4773" i="1"/>
  <c r="AI4775" i="1"/>
  <c r="AC4925" i="1"/>
  <c r="AG4925" i="1" s="1"/>
  <c r="AH4925" i="1" s="1"/>
  <c r="AF4925" i="1"/>
  <c r="AU4925" i="1" s="1"/>
  <c r="AC4927" i="1"/>
  <c r="AG4927" i="1" s="1"/>
  <c r="AH4927" i="1" s="1"/>
  <c r="AF4927" i="1"/>
  <c r="AU4927" i="1" s="1"/>
  <c r="AC4929" i="1"/>
  <c r="AG4929" i="1" s="1"/>
  <c r="AH4929" i="1" s="1"/>
  <c r="AF4929" i="1"/>
  <c r="AU4929" i="1" s="1"/>
  <c r="AC4931" i="1"/>
  <c r="AG4931" i="1" s="1"/>
  <c r="AH4931" i="1" s="1"/>
  <c r="AF4931" i="1"/>
  <c r="AU4931" i="1" s="1"/>
  <c r="AC4933" i="1"/>
  <c r="AG4933" i="1" s="1"/>
  <c r="AH4933" i="1" s="1"/>
  <c r="AF4933" i="1"/>
  <c r="AU4933" i="1" s="1"/>
  <c r="AC4935" i="1"/>
  <c r="AG4935" i="1" s="1"/>
  <c r="AH4935" i="1" s="1"/>
  <c r="AF4935" i="1"/>
  <c r="AU4935" i="1" s="1"/>
  <c r="AC4937" i="1"/>
  <c r="AG4937" i="1" s="1"/>
  <c r="AH4937" i="1" s="1"/>
  <c r="AF4937" i="1"/>
  <c r="AU4937" i="1" s="1"/>
  <c r="AC4939" i="1"/>
  <c r="AG4939" i="1" s="1"/>
  <c r="AH4939" i="1" s="1"/>
  <c r="AF4939" i="1"/>
  <c r="AU4939" i="1" s="1"/>
  <c r="AC4941" i="1"/>
  <c r="AG4941" i="1" s="1"/>
  <c r="AH4941" i="1" s="1"/>
  <c r="AF4941" i="1"/>
  <c r="AU4941" i="1" s="1"/>
  <c r="AC4943" i="1"/>
  <c r="AG4943" i="1" s="1"/>
  <c r="AH4943" i="1" s="1"/>
  <c r="AF4943" i="1"/>
  <c r="AU4943" i="1" s="1"/>
  <c r="AC4945" i="1"/>
  <c r="AG4945" i="1" s="1"/>
  <c r="AH4945" i="1" s="1"/>
  <c r="AF4945" i="1"/>
  <c r="AU4945" i="1" s="1"/>
  <c r="AC4947" i="1"/>
  <c r="AG4947" i="1" s="1"/>
  <c r="AH4947" i="1" s="1"/>
  <c r="AF4947" i="1"/>
  <c r="AU4947" i="1" s="1"/>
  <c r="AC4949" i="1"/>
  <c r="AG4949" i="1" s="1"/>
  <c r="AH4949" i="1" s="1"/>
  <c r="AF4949" i="1"/>
  <c r="AU4949" i="1" s="1"/>
  <c r="AC4951" i="1"/>
  <c r="AG4951" i="1" s="1"/>
  <c r="AH4951" i="1" s="1"/>
  <c r="AF4951" i="1"/>
  <c r="AU4951" i="1" s="1"/>
  <c r="AC4953" i="1"/>
  <c r="AG4953" i="1" s="1"/>
  <c r="AH4953" i="1" s="1"/>
  <c r="AF4953" i="1"/>
  <c r="AU4953" i="1" s="1"/>
  <c r="AC4955" i="1"/>
  <c r="AG4955" i="1" s="1"/>
  <c r="AH4955" i="1" s="1"/>
  <c r="AF4955" i="1"/>
  <c r="AU4955" i="1" s="1"/>
  <c r="AC4957" i="1"/>
  <c r="AG4957" i="1" s="1"/>
  <c r="AH4957" i="1" s="1"/>
  <c r="AF4957" i="1"/>
  <c r="AU4957" i="1" s="1"/>
  <c r="AC4959" i="1"/>
  <c r="AG4959" i="1" s="1"/>
  <c r="AH4959" i="1" s="1"/>
  <c r="AF4959" i="1"/>
  <c r="AU4959" i="1" s="1"/>
  <c r="AC4961" i="1"/>
  <c r="AG4961" i="1" s="1"/>
  <c r="AH4961" i="1" s="1"/>
  <c r="AF4961" i="1"/>
  <c r="AU4961" i="1" s="1"/>
  <c r="AD4745" i="1"/>
  <c r="AE4745" i="1" s="1"/>
  <c r="AA4747" i="1"/>
  <c r="Y4747" i="1"/>
  <c r="AA4749" i="1"/>
  <c r="Y4749" i="1"/>
  <c r="AA4751" i="1"/>
  <c r="Y4751" i="1"/>
  <c r="AA4753" i="1"/>
  <c r="Y4753" i="1"/>
  <c r="AA4755" i="1"/>
  <c r="Y4755" i="1"/>
  <c r="AA4757" i="1"/>
  <c r="Y4757" i="1"/>
  <c r="AA4759" i="1"/>
  <c r="Y4759" i="1"/>
  <c r="AA4761" i="1"/>
  <c r="Y4761" i="1"/>
  <c r="AA4763" i="1"/>
  <c r="Y4763" i="1"/>
  <c r="AA4765" i="1"/>
  <c r="Y4765" i="1"/>
  <c r="AA4767" i="1"/>
  <c r="Y4767" i="1"/>
  <c r="AA4769" i="1"/>
  <c r="Y4769" i="1"/>
  <c r="AA4771" i="1"/>
  <c r="Y4771" i="1"/>
  <c r="AA4773" i="1"/>
  <c r="Y4773" i="1"/>
  <c r="AA4775" i="1"/>
  <c r="Y4775" i="1"/>
  <c r="AD4776" i="1"/>
  <c r="AE4776" i="1" s="1"/>
  <c r="AB4776" i="1"/>
  <c r="AA4776" i="1"/>
  <c r="Y4776" i="1"/>
  <c r="AB4777" i="1"/>
  <c r="AA4777" i="1"/>
  <c r="Y4777" i="1"/>
  <c r="AB4778" i="1"/>
  <c r="AA4778" i="1"/>
  <c r="Y4778" i="1"/>
  <c r="AB4779" i="1"/>
  <c r="AA4779" i="1"/>
  <c r="Y4779" i="1"/>
  <c r="AB4780" i="1"/>
  <c r="AA4780" i="1"/>
  <c r="Y4780" i="1"/>
  <c r="AB4781" i="1"/>
  <c r="AA4781" i="1"/>
  <c r="Y4781" i="1"/>
  <c r="AB4782" i="1"/>
  <c r="AA4782" i="1"/>
  <c r="Y4782" i="1"/>
  <c r="AB4783" i="1"/>
  <c r="AA4783" i="1"/>
  <c r="Y4783" i="1"/>
  <c r="AB4784" i="1"/>
  <c r="AA4784" i="1"/>
  <c r="Y4784" i="1"/>
  <c r="AB4785" i="1"/>
  <c r="AA4785" i="1"/>
  <c r="Y4785" i="1"/>
  <c r="AB4786" i="1"/>
  <c r="AA4786" i="1"/>
  <c r="Y4786" i="1"/>
  <c r="AB4787" i="1"/>
  <c r="AA4787" i="1"/>
  <c r="Y4787" i="1"/>
  <c r="AB4788" i="1"/>
  <c r="AA4788" i="1"/>
  <c r="Y4788" i="1"/>
  <c r="AB4789" i="1"/>
  <c r="AA4789" i="1"/>
  <c r="Y4789" i="1"/>
  <c r="AB4790" i="1"/>
  <c r="AA4790" i="1"/>
  <c r="Y4790" i="1"/>
  <c r="AB4791" i="1"/>
  <c r="AA4791" i="1"/>
  <c r="Y4791" i="1"/>
  <c r="AB4792" i="1"/>
  <c r="AA4792" i="1"/>
  <c r="Y4792" i="1"/>
  <c r="AB4793" i="1"/>
  <c r="AA4793" i="1"/>
  <c r="Y4793" i="1"/>
  <c r="AB4794" i="1"/>
  <c r="AA4794" i="1"/>
  <c r="Y4794" i="1"/>
  <c r="AB4795" i="1"/>
  <c r="AA4795" i="1"/>
  <c r="Y4795" i="1"/>
  <c r="AB4796" i="1"/>
  <c r="AA4796" i="1"/>
  <c r="Y4796" i="1"/>
  <c r="AB4797" i="1"/>
  <c r="AA4797" i="1"/>
  <c r="Y4797" i="1"/>
  <c r="AB4798" i="1"/>
  <c r="AA4798" i="1"/>
  <c r="Y4798" i="1"/>
  <c r="AB4799" i="1"/>
  <c r="AA4799" i="1"/>
  <c r="Y4799" i="1"/>
  <c r="AB4800" i="1"/>
  <c r="AA4800" i="1"/>
  <c r="Y4800" i="1"/>
  <c r="AB4801" i="1"/>
  <c r="AA4801" i="1"/>
  <c r="Y4801" i="1"/>
  <c r="AB4802" i="1"/>
  <c r="AA4802" i="1"/>
  <c r="Y4802" i="1"/>
  <c r="AB4803" i="1"/>
  <c r="AA4803" i="1"/>
  <c r="Y4803" i="1"/>
  <c r="AB4804" i="1"/>
  <c r="AA4804" i="1"/>
  <c r="Y4804" i="1"/>
  <c r="AB4805" i="1"/>
  <c r="AA4805" i="1"/>
  <c r="Y4805" i="1"/>
  <c r="AB4806" i="1"/>
  <c r="AA4806" i="1"/>
  <c r="Y4806" i="1"/>
  <c r="AB4807" i="1"/>
  <c r="AA4807" i="1"/>
  <c r="Y4807" i="1"/>
  <c r="AB4808" i="1"/>
  <c r="AA4808" i="1"/>
  <c r="Y4808" i="1"/>
  <c r="AB4809" i="1"/>
  <c r="AA4809" i="1"/>
  <c r="Y4809" i="1"/>
  <c r="AB4810" i="1"/>
  <c r="AA4810" i="1"/>
  <c r="Y4810" i="1"/>
  <c r="AB4811" i="1"/>
  <c r="AA4811" i="1"/>
  <c r="Y4811" i="1"/>
  <c r="AB4812" i="1"/>
  <c r="AA4812" i="1"/>
  <c r="Y4812" i="1"/>
  <c r="AB4813" i="1"/>
  <c r="AA4813" i="1"/>
  <c r="Y4813" i="1"/>
  <c r="AB4814" i="1"/>
  <c r="AA4814" i="1"/>
  <c r="Y4814" i="1"/>
  <c r="AB4815" i="1"/>
  <c r="AA4815" i="1"/>
  <c r="Y4815" i="1"/>
  <c r="AB4816" i="1"/>
  <c r="AA4816" i="1"/>
  <c r="Y4816" i="1"/>
  <c r="AB4817" i="1"/>
  <c r="AA4817" i="1"/>
  <c r="Y4817" i="1"/>
  <c r="AB4818" i="1"/>
  <c r="AA4818" i="1"/>
  <c r="Y4818" i="1"/>
  <c r="AB4819" i="1"/>
  <c r="AA4819" i="1"/>
  <c r="Y4819" i="1"/>
  <c r="AB4820" i="1"/>
  <c r="AA4820" i="1"/>
  <c r="Y4820" i="1"/>
  <c r="AB4821" i="1"/>
  <c r="AA4821" i="1"/>
  <c r="Y4821" i="1"/>
  <c r="AB4822" i="1"/>
  <c r="AA4822" i="1"/>
  <c r="Y4822" i="1"/>
  <c r="AB4823" i="1"/>
  <c r="AA4823" i="1"/>
  <c r="Y4823" i="1"/>
  <c r="AB4824" i="1"/>
  <c r="AA4824" i="1"/>
  <c r="Y4824" i="1"/>
  <c r="AB4825" i="1"/>
  <c r="AA4825" i="1"/>
  <c r="Y4825" i="1"/>
  <c r="AB4826" i="1"/>
  <c r="AA4826" i="1"/>
  <c r="Y4826" i="1"/>
  <c r="AB4827" i="1"/>
  <c r="AA4827" i="1"/>
  <c r="Y4827" i="1"/>
  <c r="AB4828" i="1"/>
  <c r="AA4828" i="1"/>
  <c r="Y4828" i="1"/>
  <c r="AB4829" i="1"/>
  <c r="AA4829" i="1"/>
  <c r="Y4829" i="1"/>
  <c r="AB4830" i="1"/>
  <c r="AA4830" i="1"/>
  <c r="Y4830" i="1"/>
  <c r="AB4831" i="1"/>
  <c r="AA4831" i="1"/>
  <c r="Y4831" i="1"/>
  <c r="AB4832" i="1"/>
  <c r="AA4832" i="1"/>
  <c r="Y4832" i="1"/>
  <c r="AB4833" i="1"/>
  <c r="AA4833" i="1"/>
  <c r="Y4833" i="1"/>
  <c r="AB4834" i="1"/>
  <c r="AA4834" i="1"/>
  <c r="Y4834" i="1"/>
  <c r="AB4835" i="1"/>
  <c r="AA4835" i="1"/>
  <c r="Y4835" i="1"/>
  <c r="AB4836" i="1"/>
  <c r="AA4836" i="1"/>
  <c r="Y4836" i="1"/>
  <c r="AB4837" i="1"/>
  <c r="AA4837" i="1"/>
  <c r="Y4837" i="1"/>
  <c r="AB4838" i="1"/>
  <c r="AA4838" i="1"/>
  <c r="Y4838" i="1"/>
  <c r="AB4839" i="1"/>
  <c r="AA4839" i="1"/>
  <c r="Y4839" i="1"/>
  <c r="AB4840" i="1"/>
  <c r="AA4840" i="1"/>
  <c r="Y4840" i="1"/>
  <c r="AB4841" i="1"/>
  <c r="AA4841" i="1"/>
  <c r="Y4841" i="1"/>
  <c r="AB4842" i="1"/>
  <c r="AA4842" i="1"/>
  <c r="Y4842" i="1"/>
  <c r="AB4843" i="1"/>
  <c r="AA4843" i="1"/>
  <c r="Y4843" i="1"/>
  <c r="AB4844" i="1"/>
  <c r="AA4844" i="1"/>
  <c r="Y4844" i="1"/>
  <c r="AB4845" i="1"/>
  <c r="AA4845" i="1"/>
  <c r="Y4845" i="1"/>
  <c r="AB4846" i="1"/>
  <c r="AA4846" i="1"/>
  <c r="Y4846" i="1"/>
  <c r="AB4847" i="1"/>
  <c r="AA4847" i="1"/>
  <c r="Y4847" i="1"/>
  <c r="AB4848" i="1"/>
  <c r="AA4848" i="1"/>
  <c r="Y4848" i="1"/>
  <c r="AB4849" i="1"/>
  <c r="AA4849" i="1"/>
  <c r="Y4849" i="1"/>
  <c r="AB4850" i="1"/>
  <c r="AA4850" i="1"/>
  <c r="Y4850" i="1"/>
  <c r="AB4851" i="1"/>
  <c r="AA4851" i="1"/>
  <c r="Y4851" i="1"/>
  <c r="AB4852" i="1"/>
  <c r="AA4852" i="1"/>
  <c r="Y4852" i="1"/>
  <c r="AB4853" i="1"/>
  <c r="AA4853" i="1"/>
  <c r="Y4853" i="1"/>
  <c r="AB4854" i="1"/>
  <c r="AA4854" i="1"/>
  <c r="Y4854" i="1"/>
  <c r="AB4855" i="1"/>
  <c r="AA4855" i="1"/>
  <c r="Y4855" i="1"/>
  <c r="AB4856" i="1"/>
  <c r="AA4856" i="1"/>
  <c r="Y4856" i="1"/>
  <c r="AB4857" i="1"/>
  <c r="AA4857" i="1"/>
  <c r="Y4857" i="1"/>
  <c r="AB4858" i="1"/>
  <c r="AA4858" i="1"/>
  <c r="Y4858" i="1"/>
  <c r="AB4859" i="1"/>
  <c r="AA4859" i="1"/>
  <c r="Y4859" i="1"/>
  <c r="AB4860" i="1"/>
  <c r="AA4860" i="1"/>
  <c r="Y4860" i="1"/>
  <c r="AB4861" i="1"/>
  <c r="AA4861" i="1"/>
  <c r="Y4861" i="1"/>
  <c r="AB4862" i="1"/>
  <c r="AA4862" i="1"/>
  <c r="Y4862" i="1"/>
  <c r="AB4863" i="1"/>
  <c r="AA4863" i="1"/>
  <c r="Y4863" i="1"/>
  <c r="AB4864" i="1"/>
  <c r="AA4864" i="1"/>
  <c r="Y4864" i="1"/>
  <c r="AB4865" i="1"/>
  <c r="AA4865" i="1"/>
  <c r="Y4865" i="1"/>
  <c r="AB4866" i="1"/>
  <c r="AA4866" i="1"/>
  <c r="Y4866" i="1"/>
  <c r="AB4867" i="1"/>
  <c r="AA4867" i="1"/>
  <c r="Y4867" i="1"/>
  <c r="AB4868" i="1"/>
  <c r="AA4868" i="1"/>
  <c r="Y4868" i="1"/>
  <c r="AB4869" i="1"/>
  <c r="AA4869" i="1"/>
  <c r="Y4869" i="1"/>
  <c r="AB4870" i="1"/>
  <c r="AA4870" i="1"/>
  <c r="Y4870" i="1"/>
  <c r="AB4871" i="1"/>
  <c r="AA4871" i="1"/>
  <c r="Y4871" i="1"/>
  <c r="AB4872" i="1"/>
  <c r="AA4872" i="1"/>
  <c r="Y4872" i="1"/>
  <c r="AB4873" i="1"/>
  <c r="AA4873" i="1"/>
  <c r="Y4873" i="1"/>
  <c r="AB4874" i="1"/>
  <c r="AA4874" i="1"/>
  <c r="Y4874" i="1"/>
  <c r="AB4875" i="1"/>
  <c r="AA4875" i="1"/>
  <c r="Y4875" i="1"/>
  <c r="AB4876" i="1"/>
  <c r="AA4876" i="1"/>
  <c r="Y4876" i="1"/>
  <c r="AB4877" i="1"/>
  <c r="AA4877" i="1"/>
  <c r="Y4877" i="1"/>
  <c r="AB4878" i="1"/>
  <c r="AA4878" i="1"/>
  <c r="Y4878" i="1"/>
  <c r="AB4879" i="1"/>
  <c r="AA4879" i="1"/>
  <c r="Y4879" i="1"/>
  <c r="AB4880" i="1"/>
  <c r="AA4880" i="1"/>
  <c r="Y4880" i="1"/>
  <c r="AB4881" i="1"/>
  <c r="AA4881" i="1"/>
  <c r="Y4881" i="1"/>
  <c r="AB4882" i="1"/>
  <c r="AA4882" i="1"/>
  <c r="Y4882" i="1"/>
  <c r="AB4883" i="1"/>
  <c r="AA4883" i="1"/>
  <c r="Y4883" i="1"/>
  <c r="AB4884" i="1"/>
  <c r="AA4884" i="1"/>
  <c r="Y4884" i="1"/>
  <c r="AB4885" i="1"/>
  <c r="AA4885" i="1"/>
  <c r="Y4885" i="1"/>
  <c r="AB4886" i="1"/>
  <c r="AA4886" i="1"/>
  <c r="Y4886" i="1"/>
  <c r="AB4887" i="1"/>
  <c r="AA4887" i="1"/>
  <c r="Y4887" i="1"/>
  <c r="AB4888" i="1"/>
  <c r="AA4888" i="1"/>
  <c r="Y4888" i="1"/>
  <c r="AB4889" i="1"/>
  <c r="AA4889" i="1"/>
  <c r="Y4889" i="1"/>
  <c r="AB4890" i="1"/>
  <c r="AA4890" i="1"/>
  <c r="Y4890" i="1"/>
  <c r="AB4891" i="1"/>
  <c r="AA4891" i="1"/>
  <c r="Y4891" i="1"/>
  <c r="AB4892" i="1"/>
  <c r="AA4892" i="1"/>
  <c r="Y4892" i="1"/>
  <c r="AB4893" i="1"/>
  <c r="AA4893" i="1"/>
  <c r="Y4893" i="1"/>
  <c r="AB4894" i="1"/>
  <c r="AA4894" i="1"/>
  <c r="Y4894" i="1"/>
  <c r="AB4895" i="1"/>
  <c r="AA4895" i="1"/>
  <c r="Y4895" i="1"/>
  <c r="AB4896" i="1"/>
  <c r="AA4896" i="1"/>
  <c r="Y4896" i="1"/>
  <c r="AB4897" i="1"/>
  <c r="AA4897" i="1"/>
  <c r="Y4897" i="1"/>
  <c r="AB4898" i="1"/>
  <c r="AA4898" i="1"/>
  <c r="Y4898" i="1"/>
  <c r="AB4899" i="1"/>
  <c r="AA4899" i="1"/>
  <c r="Y4899" i="1"/>
  <c r="AB4900" i="1"/>
  <c r="AA4900" i="1"/>
  <c r="Y4900" i="1"/>
  <c r="AB4901" i="1"/>
  <c r="AA4901" i="1"/>
  <c r="Y4901" i="1"/>
  <c r="AB4902" i="1"/>
  <c r="AA4902" i="1"/>
  <c r="Y4902" i="1"/>
  <c r="AB4903" i="1"/>
  <c r="AA4903" i="1"/>
  <c r="Y4903" i="1"/>
  <c r="AB4904" i="1"/>
  <c r="AA4904" i="1"/>
  <c r="Y4904" i="1"/>
  <c r="AB4905" i="1"/>
  <c r="AA4905" i="1"/>
  <c r="Y4905" i="1"/>
  <c r="AB4906" i="1"/>
  <c r="AA4906" i="1"/>
  <c r="Y4906" i="1"/>
  <c r="AB4907" i="1"/>
  <c r="AA4907" i="1"/>
  <c r="Y4907" i="1"/>
  <c r="AB4908" i="1"/>
  <c r="AA4908" i="1"/>
  <c r="Y4908" i="1"/>
  <c r="AB4909" i="1"/>
  <c r="AA4909" i="1"/>
  <c r="Y4909" i="1"/>
  <c r="AB4910" i="1"/>
  <c r="AA4910" i="1"/>
  <c r="Y4910" i="1"/>
  <c r="AB4911" i="1"/>
  <c r="AA4911" i="1"/>
  <c r="Y4911" i="1"/>
  <c r="AB4912" i="1"/>
  <c r="AA4912" i="1"/>
  <c r="Y4912" i="1"/>
  <c r="AB4913" i="1"/>
  <c r="AA4913" i="1"/>
  <c r="Y4913" i="1"/>
  <c r="AB4914" i="1"/>
  <c r="AA4914" i="1"/>
  <c r="Y4914" i="1"/>
  <c r="AB4915" i="1"/>
  <c r="AA4915" i="1"/>
  <c r="Y4915" i="1"/>
  <c r="AB4916" i="1"/>
  <c r="AA4916" i="1"/>
  <c r="Y4916" i="1"/>
  <c r="AB4917" i="1"/>
  <c r="AA4917" i="1"/>
  <c r="Y4917" i="1"/>
  <c r="AB4918" i="1"/>
  <c r="AA4918" i="1"/>
  <c r="Y4918" i="1"/>
  <c r="AB4919" i="1"/>
  <c r="AA4919" i="1"/>
  <c r="Y4919" i="1"/>
  <c r="AB4920" i="1"/>
  <c r="AA4920" i="1"/>
  <c r="Y4920" i="1"/>
  <c r="AB4921" i="1"/>
  <c r="AA4921" i="1"/>
  <c r="Y4921" i="1"/>
  <c r="AB4922" i="1"/>
  <c r="AA4922" i="1"/>
  <c r="Y4922" i="1"/>
  <c r="AB4923" i="1"/>
  <c r="AA4923" i="1"/>
  <c r="Y4923" i="1"/>
  <c r="AB4924" i="1"/>
  <c r="AA4924" i="1"/>
  <c r="Y4924" i="1"/>
  <c r="AA4926" i="1"/>
  <c r="Y4926" i="1"/>
  <c r="AB4926" i="1"/>
  <c r="AA4928" i="1"/>
  <c r="Y4928" i="1"/>
  <c r="AB4928" i="1"/>
  <c r="AA4930" i="1"/>
  <c r="Y4930" i="1"/>
  <c r="AB4930" i="1"/>
  <c r="AA4932" i="1"/>
  <c r="Y4932" i="1"/>
  <c r="AB4932" i="1"/>
  <c r="AA4934" i="1"/>
  <c r="Y4934" i="1"/>
  <c r="AB4934" i="1"/>
  <c r="AA4936" i="1"/>
  <c r="Y4936" i="1"/>
  <c r="AB4936" i="1"/>
  <c r="AA4938" i="1"/>
  <c r="Y4938" i="1"/>
  <c r="AB4938" i="1"/>
  <c r="AA4940" i="1"/>
  <c r="Y4940" i="1"/>
  <c r="AB4940" i="1"/>
  <c r="AA4942" i="1"/>
  <c r="Y4942" i="1"/>
  <c r="AB4942" i="1"/>
  <c r="AA4944" i="1"/>
  <c r="Y4944" i="1"/>
  <c r="AB4944" i="1"/>
  <c r="AA4946" i="1"/>
  <c r="Y4946" i="1"/>
  <c r="AB4946" i="1"/>
  <c r="AA4948" i="1"/>
  <c r="Y4948" i="1"/>
  <c r="AB4948" i="1"/>
  <c r="AA4950" i="1"/>
  <c r="Y4950" i="1"/>
  <c r="AB4950" i="1"/>
  <c r="AA4952" i="1"/>
  <c r="Y4952" i="1"/>
  <c r="AB4952" i="1"/>
  <c r="AA4954" i="1"/>
  <c r="Y4954" i="1"/>
  <c r="AB4954" i="1"/>
  <c r="AA4956" i="1"/>
  <c r="Y4956" i="1"/>
  <c r="AB4956" i="1"/>
  <c r="AA4958" i="1"/>
  <c r="Y4958" i="1"/>
  <c r="AB4958" i="1"/>
  <c r="AA4960" i="1"/>
  <c r="Y4960" i="1"/>
  <c r="AB4960" i="1"/>
  <c r="AI4925" i="1"/>
  <c r="AI4927" i="1"/>
  <c r="AI4929" i="1"/>
  <c r="AI4931" i="1"/>
  <c r="AI4933" i="1"/>
  <c r="AI4935" i="1"/>
  <c r="AI4937" i="1"/>
  <c r="AI4939" i="1"/>
  <c r="AI4941" i="1"/>
  <c r="AI4943" i="1"/>
  <c r="AI4945" i="1"/>
  <c r="AI4947" i="1"/>
  <c r="AI4949" i="1"/>
  <c r="AI4951" i="1"/>
  <c r="AI4953" i="1"/>
  <c r="AI4955" i="1"/>
  <c r="AI4957" i="1"/>
  <c r="AI4959" i="1"/>
  <c r="AI4961" i="1"/>
  <c r="AC5017" i="1"/>
  <c r="AG5017" i="1" s="1"/>
  <c r="AH5017" i="1" s="1"/>
  <c r="AF5017" i="1"/>
  <c r="AU5017" i="1" s="1"/>
  <c r="AC5019" i="1"/>
  <c r="AG5019" i="1" s="1"/>
  <c r="AH5019" i="1" s="1"/>
  <c r="AF5019" i="1"/>
  <c r="AU5019" i="1" s="1"/>
  <c r="AC5021" i="1"/>
  <c r="AG5021" i="1" s="1"/>
  <c r="AH5021" i="1" s="1"/>
  <c r="AF5021" i="1"/>
  <c r="AU5021" i="1" s="1"/>
  <c r="AC5025" i="1"/>
  <c r="AC5033" i="1"/>
  <c r="AC5041" i="1"/>
  <c r="AA4925" i="1"/>
  <c r="Y4925" i="1"/>
  <c r="AA4927" i="1"/>
  <c r="Y4927" i="1"/>
  <c r="AA4929" i="1"/>
  <c r="Y4929" i="1"/>
  <c r="AA4931" i="1"/>
  <c r="Y4931" i="1"/>
  <c r="AA4933" i="1"/>
  <c r="Y4933" i="1"/>
  <c r="AA4935" i="1"/>
  <c r="Y4935" i="1"/>
  <c r="AA4937" i="1"/>
  <c r="Y4937" i="1"/>
  <c r="AA4939" i="1"/>
  <c r="Y4939" i="1"/>
  <c r="AA4941" i="1"/>
  <c r="Y4941" i="1"/>
  <c r="AA4943" i="1"/>
  <c r="Y4943" i="1"/>
  <c r="AA4945" i="1"/>
  <c r="Y4945" i="1"/>
  <c r="AA4947" i="1"/>
  <c r="Y4947" i="1"/>
  <c r="AA4949" i="1"/>
  <c r="Y4949" i="1"/>
  <c r="AA4951" i="1"/>
  <c r="Y4951" i="1"/>
  <c r="AA4953" i="1"/>
  <c r="Y4953" i="1"/>
  <c r="AA4955" i="1"/>
  <c r="Y4955" i="1"/>
  <c r="AA4957" i="1"/>
  <c r="Y4957" i="1"/>
  <c r="AA4959" i="1"/>
  <c r="Y4959" i="1"/>
  <c r="AA4961" i="1"/>
  <c r="Y4961" i="1"/>
  <c r="AD4962" i="1"/>
  <c r="AE4962" i="1" s="1"/>
  <c r="AB4962" i="1"/>
  <c r="AA4962" i="1"/>
  <c r="Y4962" i="1"/>
  <c r="AB4963" i="1"/>
  <c r="AA4963" i="1"/>
  <c r="Y4963" i="1"/>
  <c r="AB4964" i="1"/>
  <c r="AA4964" i="1"/>
  <c r="Y4964" i="1"/>
  <c r="AB4965" i="1"/>
  <c r="AA4965" i="1"/>
  <c r="Y4965" i="1"/>
  <c r="AB4966" i="1"/>
  <c r="AA4966" i="1"/>
  <c r="Y4966" i="1"/>
  <c r="AB4967" i="1"/>
  <c r="AA4967" i="1"/>
  <c r="Y4967" i="1"/>
  <c r="AB4968" i="1"/>
  <c r="AA4968" i="1"/>
  <c r="Y4968" i="1"/>
  <c r="AB4969" i="1"/>
  <c r="AA4969" i="1"/>
  <c r="Y4969" i="1"/>
  <c r="AB4970" i="1"/>
  <c r="AA4970" i="1"/>
  <c r="Y4970" i="1"/>
  <c r="AB4971" i="1"/>
  <c r="AA4971" i="1"/>
  <c r="Y4971" i="1"/>
  <c r="AB4972" i="1"/>
  <c r="AA4972" i="1"/>
  <c r="Y4972" i="1"/>
  <c r="AB4973" i="1"/>
  <c r="AA4973" i="1"/>
  <c r="Y4973" i="1"/>
  <c r="AB4974" i="1"/>
  <c r="AA4974" i="1"/>
  <c r="Y4974" i="1"/>
  <c r="AB4975" i="1"/>
  <c r="AA4975" i="1"/>
  <c r="Y4975" i="1"/>
  <c r="AB4976" i="1"/>
  <c r="AA4976" i="1"/>
  <c r="Y4976" i="1"/>
  <c r="AB4977" i="1"/>
  <c r="AA4977" i="1"/>
  <c r="Y4977" i="1"/>
  <c r="AB4978" i="1"/>
  <c r="AA4978" i="1"/>
  <c r="Y4978" i="1"/>
  <c r="AB4979" i="1"/>
  <c r="AA4979" i="1"/>
  <c r="Y4979" i="1"/>
  <c r="AB4980" i="1"/>
  <c r="AA4980" i="1"/>
  <c r="Y4980" i="1"/>
  <c r="AB4981" i="1"/>
  <c r="AA4981" i="1"/>
  <c r="Y4981" i="1"/>
  <c r="AB4982" i="1"/>
  <c r="AA4982" i="1"/>
  <c r="Y4982" i="1"/>
  <c r="AB4983" i="1"/>
  <c r="AA4983" i="1"/>
  <c r="Y4983" i="1"/>
  <c r="AB4984" i="1"/>
  <c r="AA4984" i="1"/>
  <c r="Y4984" i="1"/>
  <c r="AB4985" i="1"/>
  <c r="AA4985" i="1"/>
  <c r="Y4985" i="1"/>
  <c r="AB4986" i="1"/>
  <c r="AA4986" i="1"/>
  <c r="Y4986" i="1"/>
  <c r="AB4987" i="1"/>
  <c r="AA4987" i="1"/>
  <c r="Y4987" i="1"/>
  <c r="AB4988" i="1"/>
  <c r="AA4988" i="1"/>
  <c r="Y4988" i="1"/>
  <c r="AB4989" i="1"/>
  <c r="AA4989" i="1"/>
  <c r="Y4989" i="1"/>
  <c r="AB4990" i="1"/>
  <c r="AA4990" i="1"/>
  <c r="Y4990" i="1"/>
  <c r="AB4991" i="1"/>
  <c r="AA4991" i="1"/>
  <c r="Y4991" i="1"/>
  <c r="AB4992" i="1"/>
  <c r="AA4992" i="1"/>
  <c r="Y4992" i="1"/>
  <c r="AB4993" i="1"/>
  <c r="AA4993" i="1"/>
  <c r="Y4993" i="1"/>
  <c r="AB4994" i="1"/>
  <c r="AA4994" i="1"/>
  <c r="Y4994" i="1"/>
  <c r="AB4995" i="1"/>
  <c r="AA4995" i="1"/>
  <c r="Y4995" i="1"/>
  <c r="AB4996" i="1"/>
  <c r="AA4996" i="1"/>
  <c r="Y4996" i="1"/>
  <c r="AB4997" i="1"/>
  <c r="AA4997" i="1"/>
  <c r="Y4997" i="1"/>
  <c r="AB4998" i="1"/>
  <c r="AA4998" i="1"/>
  <c r="Y4998" i="1"/>
  <c r="AB4999" i="1"/>
  <c r="AA4999" i="1"/>
  <c r="Y4999" i="1"/>
  <c r="AB5000" i="1"/>
  <c r="AA5000" i="1"/>
  <c r="Y5000" i="1"/>
  <c r="AB5001" i="1"/>
  <c r="AA5001" i="1"/>
  <c r="Y5001" i="1"/>
  <c r="AB5002" i="1"/>
  <c r="AA5002" i="1"/>
  <c r="Y5002" i="1"/>
  <c r="AB5003" i="1"/>
  <c r="AA5003" i="1"/>
  <c r="Y5003" i="1"/>
  <c r="AB5004" i="1"/>
  <c r="AA5004" i="1"/>
  <c r="Y5004" i="1"/>
  <c r="AB5005" i="1"/>
  <c r="AA5005" i="1"/>
  <c r="Y5005" i="1"/>
  <c r="AB5006" i="1"/>
  <c r="AA5006" i="1"/>
  <c r="Y5006" i="1"/>
  <c r="AB5007" i="1"/>
  <c r="AA5007" i="1"/>
  <c r="Y5007" i="1"/>
  <c r="AB5008" i="1"/>
  <c r="AA5008" i="1"/>
  <c r="Y5008" i="1"/>
  <c r="AB5009" i="1"/>
  <c r="AA5009" i="1"/>
  <c r="Y5009" i="1"/>
  <c r="AB5010" i="1"/>
  <c r="AA5010" i="1"/>
  <c r="Y5010" i="1"/>
  <c r="AB5011" i="1"/>
  <c r="AA5011" i="1"/>
  <c r="Y5011" i="1"/>
  <c r="AB5012" i="1"/>
  <c r="AA5012" i="1"/>
  <c r="Y5012" i="1"/>
  <c r="AB5013" i="1"/>
  <c r="AA5013" i="1"/>
  <c r="Y5013" i="1"/>
  <c r="AB5014" i="1"/>
  <c r="AA5014" i="1"/>
  <c r="Y5014" i="1"/>
  <c r="AB5015" i="1"/>
  <c r="AA5015" i="1"/>
  <c r="Y5015" i="1"/>
  <c r="AA5016" i="1"/>
  <c r="Y5016" i="1"/>
  <c r="AB5016" i="1"/>
  <c r="AA5018" i="1"/>
  <c r="Y5018" i="1"/>
  <c r="AB5018" i="1"/>
  <c r="AA5020" i="1"/>
  <c r="Y5020" i="1"/>
  <c r="AB5020" i="1"/>
  <c r="AC5029" i="1"/>
  <c r="AC5037" i="1"/>
  <c r="AI5017" i="1"/>
  <c r="AI5019" i="1"/>
  <c r="AI5021" i="1"/>
  <c r="AA5022" i="1"/>
  <c r="Y5022" i="1"/>
  <c r="AB5022" i="1"/>
  <c r="AD5023" i="1"/>
  <c r="AE5023" i="1" s="1"/>
  <c r="AA5023" i="1"/>
  <c r="Y5023" i="1"/>
  <c r="AF5023" i="1"/>
  <c r="AU5023" i="1" s="1"/>
  <c r="AA5026" i="1"/>
  <c r="Y5026" i="1"/>
  <c r="AB5026" i="1"/>
  <c r="AD5027" i="1"/>
  <c r="AE5027" i="1" s="1"/>
  <c r="AF5027" i="1" s="1"/>
  <c r="AU5027" i="1" s="1"/>
  <c r="AA5027" i="1"/>
  <c r="Y5027" i="1"/>
  <c r="AA5030" i="1"/>
  <c r="Y5030" i="1"/>
  <c r="AB5030" i="1"/>
  <c r="AD5031" i="1"/>
  <c r="AE5031" i="1" s="1"/>
  <c r="AF5031" i="1" s="1"/>
  <c r="AU5031" i="1" s="1"/>
  <c r="AA5031" i="1"/>
  <c r="Y5031" i="1"/>
  <c r="AA5034" i="1"/>
  <c r="Y5034" i="1"/>
  <c r="AB5034" i="1"/>
  <c r="AD5035" i="1"/>
  <c r="AE5035" i="1" s="1"/>
  <c r="AF5035" i="1" s="1"/>
  <c r="AU5035" i="1" s="1"/>
  <c r="AA5035" i="1"/>
  <c r="Y5035" i="1"/>
  <c r="AA5038" i="1"/>
  <c r="Y5038" i="1"/>
  <c r="AB5038" i="1"/>
  <c r="AD5039" i="1"/>
  <c r="AE5039" i="1" s="1"/>
  <c r="AF5039" i="1" s="1"/>
  <c r="AU5039" i="1" s="1"/>
  <c r="AA5039" i="1"/>
  <c r="Y5039" i="1"/>
  <c r="AA5042" i="1"/>
  <c r="Y5042" i="1"/>
  <c r="AB5042" i="1"/>
  <c r="AD5043" i="1"/>
  <c r="AE5043" i="1" s="1"/>
  <c r="AA5043" i="1"/>
  <c r="Y5043" i="1"/>
  <c r="AA5017" i="1"/>
  <c r="Y5017" i="1"/>
  <c r="AA5019" i="1"/>
  <c r="Y5019" i="1"/>
  <c r="AA5021" i="1"/>
  <c r="Y5021" i="1"/>
  <c r="AG5023" i="1"/>
  <c r="AH5023" i="1" s="1"/>
  <c r="AI5023" i="1" s="1"/>
  <c r="AA5024" i="1"/>
  <c r="Y5024" i="1"/>
  <c r="AB5024" i="1"/>
  <c r="AD5025" i="1"/>
  <c r="AE5025" i="1" s="1"/>
  <c r="AF5025" i="1" s="1"/>
  <c r="AU5025" i="1" s="1"/>
  <c r="AA5025" i="1"/>
  <c r="Y5025" i="1"/>
  <c r="AG5027" i="1"/>
  <c r="AH5027" i="1" s="1"/>
  <c r="AI5027" i="1" s="1"/>
  <c r="AA5028" i="1"/>
  <c r="Y5028" i="1"/>
  <c r="AB5028" i="1"/>
  <c r="AD5029" i="1"/>
  <c r="AE5029" i="1" s="1"/>
  <c r="AF5029" i="1" s="1"/>
  <c r="AU5029" i="1" s="1"/>
  <c r="AA5029" i="1"/>
  <c r="Y5029" i="1"/>
  <c r="AG5031" i="1"/>
  <c r="AH5031" i="1" s="1"/>
  <c r="AI5031" i="1" s="1"/>
  <c r="AA5032" i="1"/>
  <c r="Y5032" i="1"/>
  <c r="AB5032" i="1"/>
  <c r="AD5033" i="1"/>
  <c r="AE5033" i="1" s="1"/>
  <c r="AF5033" i="1" s="1"/>
  <c r="AU5033" i="1" s="1"/>
  <c r="AA5033" i="1"/>
  <c r="Y5033" i="1"/>
  <c r="AG5035" i="1"/>
  <c r="AH5035" i="1" s="1"/>
  <c r="AI5035" i="1" s="1"/>
  <c r="AA5036" i="1"/>
  <c r="Y5036" i="1"/>
  <c r="AB5036" i="1"/>
  <c r="AD5037" i="1"/>
  <c r="AE5037" i="1" s="1"/>
  <c r="AF5037" i="1" s="1"/>
  <c r="AU5037" i="1" s="1"/>
  <c r="AA5037" i="1"/>
  <c r="Y5037" i="1"/>
  <c r="AG5039" i="1"/>
  <c r="AH5039" i="1" s="1"/>
  <c r="AI5039" i="1" s="1"/>
  <c r="AA5040" i="1"/>
  <c r="Y5040" i="1"/>
  <c r="AB5040" i="1"/>
  <c r="AD5041" i="1"/>
  <c r="AE5041" i="1" s="1"/>
  <c r="AF5041" i="1" s="1"/>
  <c r="AU5041" i="1" s="1"/>
  <c r="AA5041" i="1"/>
  <c r="Y5041" i="1"/>
  <c r="AC5043" i="1"/>
  <c r="AG5043" i="1" s="1"/>
  <c r="AH5043" i="1" s="1"/>
  <c r="AI5043" i="1" s="1"/>
  <c r="AF5043" i="1"/>
  <c r="AU5043" i="1" s="1"/>
  <c r="AA5045" i="1"/>
  <c r="Y5045" i="1"/>
  <c r="AB5045" i="1"/>
  <c r="AA5047" i="1"/>
  <c r="Y5047" i="1"/>
  <c r="AB5047" i="1"/>
  <c r="AA5049" i="1"/>
  <c r="Y5049" i="1"/>
  <c r="AB5049" i="1"/>
  <c r="AA5051" i="1"/>
  <c r="Y5051" i="1"/>
  <c r="AB5051" i="1"/>
  <c r="AA5053" i="1"/>
  <c r="Y5053" i="1"/>
  <c r="AB5053" i="1"/>
  <c r="AA5055" i="1"/>
  <c r="Y5055" i="1"/>
  <c r="AB5055" i="1"/>
  <c r="AA5057" i="1"/>
  <c r="Y5057" i="1"/>
  <c r="AB5057" i="1"/>
  <c r="AA5059" i="1"/>
  <c r="Y5059" i="1"/>
  <c r="AB5059" i="1"/>
  <c r="AA5061" i="1"/>
  <c r="Y5061" i="1"/>
  <c r="AB5061" i="1"/>
  <c r="AA5063" i="1"/>
  <c r="Y5063" i="1"/>
  <c r="AB5063" i="1"/>
  <c r="AA5065" i="1"/>
  <c r="Y5065" i="1"/>
  <c r="AB5065" i="1"/>
  <c r="AA5067" i="1"/>
  <c r="Y5067" i="1"/>
  <c r="AB5067" i="1"/>
  <c r="AA5069" i="1"/>
  <c r="Y5069" i="1"/>
  <c r="AB5069" i="1"/>
  <c r="AA5071" i="1"/>
  <c r="Y5071" i="1"/>
  <c r="AB5071" i="1"/>
  <c r="AA5073" i="1"/>
  <c r="Y5073" i="1"/>
  <c r="AB5073" i="1"/>
  <c r="AA5075" i="1"/>
  <c r="Y5075" i="1"/>
  <c r="AB5075" i="1"/>
  <c r="AA5077" i="1"/>
  <c r="Y5077" i="1"/>
  <c r="AB5077" i="1"/>
  <c r="AA5079" i="1"/>
  <c r="Y5079" i="1"/>
  <c r="AB5079" i="1"/>
  <c r="AA5081" i="1"/>
  <c r="Y5081" i="1"/>
  <c r="AB5081" i="1"/>
  <c r="AA5083" i="1"/>
  <c r="Y5083" i="1"/>
  <c r="AB5083" i="1"/>
  <c r="AA5085" i="1"/>
  <c r="Y5085" i="1"/>
  <c r="AB5085" i="1"/>
  <c r="AA5087" i="1"/>
  <c r="Y5087" i="1"/>
  <c r="AB5087" i="1"/>
  <c r="AA5089" i="1"/>
  <c r="Y5089" i="1"/>
  <c r="AB5089" i="1"/>
  <c r="AA5091" i="1"/>
  <c r="Y5091" i="1"/>
  <c r="AB5091" i="1"/>
  <c r="AA5093" i="1"/>
  <c r="Y5093" i="1"/>
  <c r="AB5093" i="1"/>
  <c r="AA5095" i="1"/>
  <c r="Y5095" i="1"/>
  <c r="AB5095" i="1"/>
  <c r="AA5097" i="1"/>
  <c r="Y5097" i="1"/>
  <c r="AB5097" i="1"/>
  <c r="AA5099" i="1"/>
  <c r="Y5099" i="1"/>
  <c r="AB5099" i="1"/>
  <c r="AA5101" i="1"/>
  <c r="Y5101" i="1"/>
  <c r="AB5101" i="1"/>
  <c r="AA5103" i="1"/>
  <c r="Y5103" i="1"/>
  <c r="AB5103" i="1"/>
  <c r="AA5105" i="1"/>
  <c r="Y5105" i="1"/>
  <c r="AB5105" i="1"/>
  <c r="AA5107" i="1"/>
  <c r="Y5107" i="1"/>
  <c r="AB5107" i="1"/>
  <c r="AA5109" i="1"/>
  <c r="Y5109" i="1"/>
  <c r="AB5109" i="1"/>
  <c r="AA5111" i="1"/>
  <c r="Y5111" i="1"/>
  <c r="AB5111" i="1"/>
  <c r="AA5113" i="1"/>
  <c r="Y5113" i="1"/>
  <c r="AB5113" i="1"/>
  <c r="AA5115" i="1"/>
  <c r="Y5115" i="1"/>
  <c r="AB5115" i="1"/>
  <c r="AA5117" i="1"/>
  <c r="Y5117" i="1"/>
  <c r="AB5117" i="1"/>
  <c r="AA5119" i="1"/>
  <c r="Y5119" i="1"/>
  <c r="AB5119" i="1"/>
  <c r="AA5121" i="1"/>
  <c r="Y5121" i="1"/>
  <c r="AB5121" i="1"/>
  <c r="AA5123" i="1"/>
  <c r="Y5123" i="1"/>
  <c r="AB5123" i="1"/>
  <c r="AA5125" i="1"/>
  <c r="Y5125" i="1"/>
  <c r="AB5125" i="1"/>
  <c r="AA5127" i="1"/>
  <c r="Y5127" i="1"/>
  <c r="AB5127" i="1"/>
  <c r="AA5129" i="1"/>
  <c r="Y5129" i="1"/>
  <c r="AB5129" i="1"/>
  <c r="AA5131" i="1"/>
  <c r="Y5131" i="1"/>
  <c r="AB5131" i="1"/>
  <c r="AA5133" i="1"/>
  <c r="Y5133" i="1"/>
  <c r="AB5133" i="1"/>
  <c r="AA5135" i="1"/>
  <c r="Y5135" i="1"/>
  <c r="AB5135" i="1"/>
  <c r="AA5137" i="1"/>
  <c r="Y5137" i="1"/>
  <c r="AB5137" i="1"/>
  <c r="AA5139" i="1"/>
  <c r="Y5139" i="1"/>
  <c r="AB5139" i="1"/>
  <c r="AA5141" i="1"/>
  <c r="Y5141" i="1"/>
  <c r="AB5141" i="1"/>
  <c r="AA5143" i="1"/>
  <c r="Y5143" i="1"/>
  <c r="AB5143" i="1"/>
  <c r="AA5044" i="1"/>
  <c r="Y5044" i="1"/>
  <c r="AA5046" i="1"/>
  <c r="Y5046" i="1"/>
  <c r="AA5048" i="1"/>
  <c r="Y5048" i="1"/>
  <c r="AA5050" i="1"/>
  <c r="Y5050" i="1"/>
  <c r="AA5052" i="1"/>
  <c r="Y5052" i="1"/>
  <c r="AA5054" i="1"/>
  <c r="Y5054" i="1"/>
  <c r="AA5056" i="1"/>
  <c r="Y5056" i="1"/>
  <c r="AA5058" i="1"/>
  <c r="Y5058" i="1"/>
  <c r="AA5060" i="1"/>
  <c r="Y5060" i="1"/>
  <c r="AA5062" i="1"/>
  <c r="Y5062" i="1"/>
  <c r="AA5064" i="1"/>
  <c r="Y5064" i="1"/>
  <c r="AA5066" i="1"/>
  <c r="Y5066" i="1"/>
  <c r="AA5068" i="1"/>
  <c r="Y5068" i="1"/>
  <c r="AA5070" i="1"/>
  <c r="Y5070" i="1"/>
  <c r="AA5072" i="1"/>
  <c r="Y5072" i="1"/>
  <c r="AA5074" i="1"/>
  <c r="Y5074" i="1"/>
  <c r="AA5076" i="1"/>
  <c r="Y5076" i="1"/>
  <c r="AA5078" i="1"/>
  <c r="Y5078" i="1"/>
  <c r="AA5080" i="1"/>
  <c r="Y5080" i="1"/>
  <c r="AA5082" i="1"/>
  <c r="Y5082" i="1"/>
  <c r="AA5084" i="1"/>
  <c r="Y5084" i="1"/>
  <c r="AA5086" i="1"/>
  <c r="Y5086" i="1"/>
  <c r="AA5088" i="1"/>
  <c r="Y5088" i="1"/>
  <c r="AA5090" i="1"/>
  <c r="Y5090" i="1"/>
  <c r="AA5092" i="1"/>
  <c r="Y5092" i="1"/>
  <c r="AA5094" i="1"/>
  <c r="Y5094" i="1"/>
  <c r="AA5096" i="1"/>
  <c r="Y5096" i="1"/>
  <c r="AA5098" i="1"/>
  <c r="Y5098" i="1"/>
  <c r="AA5100" i="1"/>
  <c r="Y5100" i="1"/>
  <c r="AA5102" i="1"/>
  <c r="Y5102" i="1"/>
  <c r="AA5104" i="1"/>
  <c r="Y5104" i="1"/>
  <c r="AA5106" i="1"/>
  <c r="Y5106" i="1"/>
  <c r="AA5108" i="1"/>
  <c r="Y5108" i="1"/>
  <c r="AA5110" i="1"/>
  <c r="Y5110" i="1"/>
  <c r="AA5112" i="1"/>
  <c r="Y5112" i="1"/>
  <c r="AA5114" i="1"/>
  <c r="Y5114" i="1"/>
  <c r="AA5116" i="1"/>
  <c r="Y5116" i="1"/>
  <c r="AA5118" i="1"/>
  <c r="Y5118" i="1"/>
  <c r="AA5120" i="1"/>
  <c r="Y5120" i="1"/>
  <c r="AA5122" i="1"/>
  <c r="Y5122" i="1"/>
  <c r="AA5124" i="1"/>
  <c r="Y5124" i="1"/>
  <c r="AA5126" i="1"/>
  <c r="Y5126" i="1"/>
  <c r="AA5128" i="1"/>
  <c r="Y5128" i="1"/>
  <c r="AA5130" i="1"/>
  <c r="Y5130" i="1"/>
  <c r="AA5132" i="1"/>
  <c r="Y5132" i="1"/>
  <c r="AA5134" i="1"/>
  <c r="Y5134" i="1"/>
  <c r="AA5136" i="1"/>
  <c r="Y5136" i="1"/>
  <c r="AA5138" i="1"/>
  <c r="Y5138" i="1"/>
  <c r="AA5140" i="1"/>
  <c r="Y5140" i="1"/>
  <c r="AA5142" i="1"/>
  <c r="Y5142" i="1"/>
  <c r="AA5144" i="1"/>
  <c r="Y5144" i="1"/>
  <c r="AA5147" i="1"/>
  <c r="Y5147" i="1"/>
  <c r="AB5147" i="1"/>
  <c r="AD5148" i="1"/>
  <c r="AE5148" i="1" s="1"/>
  <c r="AA5148" i="1"/>
  <c r="Y5148" i="1"/>
  <c r="AA5151" i="1"/>
  <c r="Y5151" i="1"/>
  <c r="AB5151" i="1"/>
  <c r="AD5152" i="1"/>
  <c r="AE5152" i="1" s="1"/>
  <c r="AA5152" i="1"/>
  <c r="Y5152" i="1"/>
  <c r="AA5155" i="1"/>
  <c r="Y5155" i="1"/>
  <c r="AB5155" i="1"/>
  <c r="AD5156" i="1"/>
  <c r="AE5156" i="1" s="1"/>
  <c r="AA5156" i="1"/>
  <c r="Y5156" i="1"/>
  <c r="AA5159" i="1"/>
  <c r="Y5159" i="1"/>
  <c r="AB5159" i="1"/>
  <c r="AD5160" i="1"/>
  <c r="AE5160" i="1" s="1"/>
  <c r="AA5160" i="1"/>
  <c r="Y5160" i="1"/>
  <c r="AA5163" i="1"/>
  <c r="Y5163" i="1"/>
  <c r="AB5163" i="1"/>
  <c r="AD5164" i="1"/>
  <c r="AE5164" i="1" s="1"/>
  <c r="AA5164" i="1"/>
  <c r="Y5164" i="1"/>
  <c r="AA5167" i="1"/>
  <c r="Y5167" i="1"/>
  <c r="AB5167" i="1"/>
  <c r="AD5168" i="1"/>
  <c r="AE5168" i="1" s="1"/>
  <c r="AA5168" i="1"/>
  <c r="Y5168" i="1"/>
  <c r="AA5171" i="1"/>
  <c r="Y5171" i="1"/>
  <c r="AB5171" i="1"/>
  <c r="AD5172" i="1"/>
  <c r="AE5172" i="1" s="1"/>
  <c r="AA5172" i="1"/>
  <c r="Y5172" i="1"/>
  <c r="AA5175" i="1"/>
  <c r="Y5175" i="1"/>
  <c r="AB5175" i="1"/>
  <c r="AD5176" i="1"/>
  <c r="AE5176" i="1" s="1"/>
  <c r="AA5176" i="1"/>
  <c r="Y5176" i="1"/>
  <c r="AA5179" i="1"/>
  <c r="Y5179" i="1"/>
  <c r="AB5179" i="1"/>
  <c r="AD5180" i="1"/>
  <c r="AE5180" i="1" s="1"/>
  <c r="AA5180" i="1"/>
  <c r="Y5180" i="1"/>
  <c r="AA5183" i="1"/>
  <c r="Y5183" i="1"/>
  <c r="AB5183" i="1"/>
  <c r="AD5184" i="1"/>
  <c r="AE5184" i="1" s="1"/>
  <c r="AA5184" i="1"/>
  <c r="Y5184" i="1"/>
  <c r="AA5187" i="1"/>
  <c r="Y5187" i="1"/>
  <c r="AB5187" i="1"/>
  <c r="AD5188" i="1"/>
  <c r="AE5188" i="1" s="1"/>
  <c r="AA5188" i="1"/>
  <c r="Y5188" i="1"/>
  <c r="AA5191" i="1"/>
  <c r="Y5191" i="1"/>
  <c r="AB5191" i="1"/>
  <c r="AD5192" i="1"/>
  <c r="AE5192" i="1" s="1"/>
  <c r="AA5192" i="1"/>
  <c r="Y5192" i="1"/>
  <c r="AA5195" i="1"/>
  <c r="Y5195" i="1"/>
  <c r="AB5195" i="1"/>
  <c r="AD5196" i="1"/>
  <c r="AE5196" i="1" s="1"/>
  <c r="AA5196" i="1"/>
  <c r="Y5196" i="1"/>
  <c r="AA5199" i="1"/>
  <c r="Y5199" i="1"/>
  <c r="AB5199" i="1"/>
  <c r="AD5200" i="1"/>
  <c r="AE5200" i="1" s="1"/>
  <c r="AA5200" i="1"/>
  <c r="Y5200" i="1"/>
  <c r="AA5203" i="1"/>
  <c r="Y5203" i="1"/>
  <c r="AB5203" i="1"/>
  <c r="AD5204" i="1"/>
  <c r="AE5204" i="1" s="1"/>
  <c r="AA5204" i="1"/>
  <c r="Y5204" i="1"/>
  <c r="AA5207" i="1"/>
  <c r="Y5207" i="1"/>
  <c r="AB5207" i="1"/>
  <c r="AD5208" i="1"/>
  <c r="AE5208" i="1" s="1"/>
  <c r="AA5208" i="1"/>
  <c r="Y5208" i="1"/>
  <c r="AA5211" i="1"/>
  <c r="Y5211" i="1"/>
  <c r="AB5211" i="1"/>
  <c r="AD5212" i="1"/>
  <c r="AE5212" i="1" s="1"/>
  <c r="AA5212" i="1"/>
  <c r="Y5212" i="1"/>
  <c r="AA5215" i="1"/>
  <c r="Y5215" i="1"/>
  <c r="AB5215" i="1"/>
  <c r="AD5216" i="1"/>
  <c r="AE5216" i="1" s="1"/>
  <c r="AA5216" i="1"/>
  <c r="Y5216" i="1"/>
  <c r="AA5219" i="1"/>
  <c r="Y5219" i="1"/>
  <c r="AB5219" i="1"/>
  <c r="AD5220" i="1"/>
  <c r="AE5220" i="1" s="1"/>
  <c r="AA5220" i="1"/>
  <c r="Y5220" i="1"/>
  <c r="AA5223" i="1"/>
  <c r="Y5223" i="1"/>
  <c r="AB5223" i="1"/>
  <c r="AD5224" i="1"/>
  <c r="AE5224" i="1" s="1"/>
  <c r="AA5224" i="1"/>
  <c r="Y5224" i="1"/>
  <c r="AA5227" i="1"/>
  <c r="Y5227" i="1"/>
  <c r="AB5227" i="1"/>
  <c r="AD5228" i="1"/>
  <c r="AE5228" i="1" s="1"/>
  <c r="AA5228" i="1"/>
  <c r="Y5228" i="1"/>
  <c r="AA5231" i="1"/>
  <c r="Y5231" i="1"/>
  <c r="AB5231" i="1"/>
  <c r="AD5232" i="1"/>
  <c r="AE5232" i="1" s="1"/>
  <c r="AA5232" i="1"/>
  <c r="Y5232" i="1"/>
  <c r="AA5235" i="1"/>
  <c r="Y5235" i="1"/>
  <c r="AB5235" i="1"/>
  <c r="AD5236" i="1"/>
  <c r="AE5236" i="1" s="1"/>
  <c r="AA5236" i="1"/>
  <c r="Y5236" i="1"/>
  <c r="AA5239" i="1"/>
  <c r="Y5239" i="1"/>
  <c r="AB5239" i="1"/>
  <c r="AD5240" i="1"/>
  <c r="AE5240" i="1" s="1"/>
  <c r="AA5240" i="1"/>
  <c r="Y5240" i="1"/>
  <c r="AA5243" i="1"/>
  <c r="Y5243" i="1"/>
  <c r="AB5243" i="1"/>
  <c r="AD5244" i="1"/>
  <c r="AE5244" i="1" s="1"/>
  <c r="AA5244" i="1"/>
  <c r="Y5244" i="1"/>
  <c r="AA5247" i="1"/>
  <c r="Y5247" i="1"/>
  <c r="AB5247" i="1"/>
  <c r="AD5248" i="1"/>
  <c r="AE5248" i="1" s="1"/>
  <c r="AA5248" i="1"/>
  <c r="Y5248" i="1"/>
  <c r="AA5251" i="1"/>
  <c r="Y5251" i="1"/>
  <c r="AB5251" i="1"/>
  <c r="AD5252" i="1"/>
  <c r="AE5252" i="1" s="1"/>
  <c r="AA5252" i="1"/>
  <c r="Y5252" i="1"/>
  <c r="AA5255" i="1"/>
  <c r="Y5255" i="1"/>
  <c r="AB5255" i="1"/>
  <c r="AD5256" i="1"/>
  <c r="AE5256" i="1" s="1"/>
  <c r="AA5256" i="1"/>
  <c r="Y5256" i="1"/>
  <c r="AA5259" i="1"/>
  <c r="Y5259" i="1"/>
  <c r="AB5259" i="1"/>
  <c r="AA5260" i="1"/>
  <c r="Y5260" i="1"/>
  <c r="AB5260" i="1"/>
  <c r="AA5262" i="1"/>
  <c r="Y5262" i="1"/>
  <c r="AB5262" i="1"/>
  <c r="AA5264" i="1"/>
  <c r="Y5264" i="1"/>
  <c r="AB5264" i="1"/>
  <c r="AA5266" i="1"/>
  <c r="Y5266" i="1"/>
  <c r="AB5266" i="1"/>
  <c r="AA5268" i="1"/>
  <c r="Y5268" i="1"/>
  <c r="AB5268" i="1"/>
  <c r="AA5270" i="1"/>
  <c r="Y5270" i="1"/>
  <c r="AB5270" i="1"/>
  <c r="AA5272" i="1"/>
  <c r="Y5272" i="1"/>
  <c r="AB5272" i="1"/>
  <c r="AA5274" i="1"/>
  <c r="Y5274" i="1"/>
  <c r="AB5274" i="1"/>
  <c r="AA5276" i="1"/>
  <c r="Y5276" i="1"/>
  <c r="AB5276" i="1"/>
  <c r="AA5278" i="1"/>
  <c r="Y5278" i="1"/>
  <c r="AB5278" i="1"/>
  <c r="AA5280" i="1"/>
  <c r="Y5280" i="1"/>
  <c r="AB5280" i="1"/>
  <c r="AA5282" i="1"/>
  <c r="Y5282" i="1"/>
  <c r="AB5282" i="1"/>
  <c r="AA5284" i="1"/>
  <c r="Y5284" i="1"/>
  <c r="AB5284" i="1"/>
  <c r="AA5286" i="1"/>
  <c r="Y5286" i="1"/>
  <c r="AB5286" i="1"/>
  <c r="AA5288" i="1"/>
  <c r="Y5288" i="1"/>
  <c r="AB5288" i="1"/>
  <c r="AA5290" i="1"/>
  <c r="Y5290" i="1"/>
  <c r="AB5290" i="1"/>
  <c r="AA5292" i="1"/>
  <c r="Y5292" i="1"/>
  <c r="AB5292" i="1"/>
  <c r="AA5294" i="1"/>
  <c r="Y5294" i="1"/>
  <c r="AB5294" i="1"/>
  <c r="AA5296" i="1"/>
  <c r="Y5296" i="1"/>
  <c r="AB5296" i="1"/>
  <c r="AA5298" i="1"/>
  <c r="Y5298" i="1"/>
  <c r="AB5298" i="1"/>
  <c r="AA5300" i="1"/>
  <c r="Y5300" i="1"/>
  <c r="AB5300" i="1"/>
  <c r="AA5302" i="1"/>
  <c r="Y5302" i="1"/>
  <c r="AB5302" i="1"/>
  <c r="AA5304" i="1"/>
  <c r="Y5304" i="1"/>
  <c r="AB5304" i="1"/>
  <c r="AB5044" i="1"/>
  <c r="AD5045" i="1"/>
  <c r="AE5045" i="1" s="1"/>
  <c r="AB5046" i="1"/>
  <c r="AD5047" i="1"/>
  <c r="AE5047" i="1" s="1"/>
  <c r="AB5048" i="1"/>
  <c r="AD5049" i="1"/>
  <c r="AE5049" i="1" s="1"/>
  <c r="AB5050" i="1"/>
  <c r="AD5051" i="1"/>
  <c r="AE5051" i="1" s="1"/>
  <c r="AB5052" i="1"/>
  <c r="AD5053" i="1"/>
  <c r="AE5053" i="1" s="1"/>
  <c r="AB5054" i="1"/>
  <c r="AD5055" i="1"/>
  <c r="AE5055" i="1" s="1"/>
  <c r="AB5056" i="1"/>
  <c r="AD5057" i="1"/>
  <c r="AE5057" i="1" s="1"/>
  <c r="AB5058" i="1"/>
  <c r="AD5059" i="1"/>
  <c r="AE5059" i="1" s="1"/>
  <c r="AB5060" i="1"/>
  <c r="AD5061" i="1"/>
  <c r="AE5061" i="1" s="1"/>
  <c r="AB5062" i="1"/>
  <c r="AD5063" i="1"/>
  <c r="AE5063" i="1" s="1"/>
  <c r="AB5064" i="1"/>
  <c r="AD5065" i="1"/>
  <c r="AE5065" i="1" s="1"/>
  <c r="AB5066" i="1"/>
  <c r="AD5067" i="1"/>
  <c r="AE5067" i="1" s="1"/>
  <c r="AB5068" i="1"/>
  <c r="AD5069" i="1"/>
  <c r="AE5069" i="1" s="1"/>
  <c r="AB5070" i="1"/>
  <c r="AD5071" i="1"/>
  <c r="AE5071" i="1" s="1"/>
  <c r="AB5072" i="1"/>
  <c r="AD5073" i="1"/>
  <c r="AE5073" i="1" s="1"/>
  <c r="AB5074" i="1"/>
  <c r="AD5075" i="1"/>
  <c r="AE5075" i="1" s="1"/>
  <c r="AB5076" i="1"/>
  <c r="AD5077" i="1"/>
  <c r="AE5077" i="1" s="1"/>
  <c r="AB5078" i="1"/>
  <c r="AD5079" i="1"/>
  <c r="AE5079" i="1" s="1"/>
  <c r="AB5080" i="1"/>
  <c r="AD5081" i="1"/>
  <c r="AE5081" i="1" s="1"/>
  <c r="AB5082" i="1"/>
  <c r="AD5083" i="1"/>
  <c r="AE5083" i="1" s="1"/>
  <c r="AB5084" i="1"/>
  <c r="AD5085" i="1"/>
  <c r="AE5085" i="1" s="1"/>
  <c r="AB5086" i="1"/>
  <c r="AD5087" i="1"/>
  <c r="AE5087" i="1" s="1"/>
  <c r="AB5088" i="1"/>
  <c r="AD5089" i="1"/>
  <c r="AE5089" i="1" s="1"/>
  <c r="AB5090" i="1"/>
  <c r="AD5091" i="1"/>
  <c r="AE5091" i="1" s="1"/>
  <c r="AB5092" i="1"/>
  <c r="AD5093" i="1"/>
  <c r="AE5093" i="1" s="1"/>
  <c r="AB5094" i="1"/>
  <c r="AD5095" i="1"/>
  <c r="AE5095" i="1" s="1"/>
  <c r="AB5096" i="1"/>
  <c r="AD5097" i="1"/>
  <c r="AE5097" i="1" s="1"/>
  <c r="AB5098" i="1"/>
  <c r="AD5099" i="1"/>
  <c r="AE5099" i="1" s="1"/>
  <c r="AB5100" i="1"/>
  <c r="AD5101" i="1"/>
  <c r="AE5101" i="1" s="1"/>
  <c r="AB5102" i="1"/>
  <c r="AD5103" i="1"/>
  <c r="AE5103" i="1" s="1"/>
  <c r="AB5104" i="1"/>
  <c r="AD5105" i="1"/>
  <c r="AE5105" i="1" s="1"/>
  <c r="AB5106" i="1"/>
  <c r="AD5107" i="1"/>
  <c r="AE5107" i="1" s="1"/>
  <c r="AB5108" i="1"/>
  <c r="AD5109" i="1"/>
  <c r="AE5109" i="1" s="1"/>
  <c r="AB5110" i="1"/>
  <c r="AD5111" i="1"/>
  <c r="AE5111" i="1" s="1"/>
  <c r="AB5112" i="1"/>
  <c r="AD5113" i="1"/>
  <c r="AE5113" i="1" s="1"/>
  <c r="AB5114" i="1"/>
  <c r="AD5115" i="1"/>
  <c r="AE5115" i="1" s="1"/>
  <c r="AB5116" i="1"/>
  <c r="AD5117" i="1"/>
  <c r="AE5117" i="1" s="1"/>
  <c r="AB5118" i="1"/>
  <c r="AD5119" i="1"/>
  <c r="AE5119" i="1" s="1"/>
  <c r="AB5120" i="1"/>
  <c r="AD5121" i="1"/>
  <c r="AE5121" i="1" s="1"/>
  <c r="AB5122" i="1"/>
  <c r="AD5123" i="1"/>
  <c r="AE5123" i="1" s="1"/>
  <c r="AB5124" i="1"/>
  <c r="AD5125" i="1"/>
  <c r="AE5125" i="1" s="1"/>
  <c r="AB5126" i="1"/>
  <c r="AD5127" i="1"/>
  <c r="AE5127" i="1" s="1"/>
  <c r="AB5128" i="1"/>
  <c r="AD5129" i="1"/>
  <c r="AE5129" i="1" s="1"/>
  <c r="AB5130" i="1"/>
  <c r="AD5131" i="1"/>
  <c r="AE5131" i="1" s="1"/>
  <c r="AB5132" i="1"/>
  <c r="AD5133" i="1"/>
  <c r="AE5133" i="1" s="1"/>
  <c r="AB5134" i="1"/>
  <c r="AD5135" i="1"/>
  <c r="AE5135" i="1" s="1"/>
  <c r="AB5136" i="1"/>
  <c r="AD5137" i="1"/>
  <c r="AE5137" i="1" s="1"/>
  <c r="AB5138" i="1"/>
  <c r="AD5139" i="1"/>
  <c r="AE5139" i="1" s="1"/>
  <c r="AB5140" i="1"/>
  <c r="AD5141" i="1"/>
  <c r="AE5141" i="1" s="1"/>
  <c r="AB5142" i="1"/>
  <c r="AD5143" i="1"/>
  <c r="AE5143" i="1" s="1"/>
  <c r="AB5144" i="1"/>
  <c r="AA5145" i="1"/>
  <c r="Y5145" i="1"/>
  <c r="AB5145" i="1"/>
  <c r="AD5146" i="1"/>
  <c r="AE5146" i="1" s="1"/>
  <c r="AG5146" i="1" s="1"/>
  <c r="AH5146" i="1" s="1"/>
  <c r="AI5146" i="1" s="1"/>
  <c r="AA5146" i="1"/>
  <c r="Y5146" i="1"/>
  <c r="AF5146" i="1"/>
  <c r="AU5146" i="1" s="1"/>
  <c r="AB5148" i="1"/>
  <c r="AA5149" i="1"/>
  <c r="Y5149" i="1"/>
  <c r="AB5149" i="1"/>
  <c r="AD5150" i="1"/>
  <c r="AE5150" i="1" s="1"/>
  <c r="AG5150" i="1" s="1"/>
  <c r="AH5150" i="1" s="1"/>
  <c r="AI5150" i="1" s="1"/>
  <c r="AA5150" i="1"/>
  <c r="Y5150" i="1"/>
  <c r="AB5152" i="1"/>
  <c r="AA5153" i="1"/>
  <c r="Y5153" i="1"/>
  <c r="AB5153" i="1"/>
  <c r="AD5154" i="1"/>
  <c r="AE5154" i="1" s="1"/>
  <c r="AG5154" i="1" s="1"/>
  <c r="AH5154" i="1" s="1"/>
  <c r="AI5154" i="1" s="1"/>
  <c r="AA5154" i="1"/>
  <c r="Y5154" i="1"/>
  <c r="AF5154" i="1"/>
  <c r="AU5154" i="1" s="1"/>
  <c r="AB5156" i="1"/>
  <c r="AA5157" i="1"/>
  <c r="Y5157" i="1"/>
  <c r="AB5157" i="1"/>
  <c r="AD5158" i="1"/>
  <c r="AE5158" i="1" s="1"/>
  <c r="AG5158" i="1" s="1"/>
  <c r="AH5158" i="1" s="1"/>
  <c r="AI5158" i="1" s="1"/>
  <c r="AA5158" i="1"/>
  <c r="Y5158" i="1"/>
  <c r="AB5160" i="1"/>
  <c r="AA5161" i="1"/>
  <c r="Y5161" i="1"/>
  <c r="AB5161" i="1"/>
  <c r="AD5162" i="1"/>
  <c r="AE5162" i="1" s="1"/>
  <c r="AG5162" i="1" s="1"/>
  <c r="AH5162" i="1" s="1"/>
  <c r="AI5162" i="1" s="1"/>
  <c r="AA5162" i="1"/>
  <c r="Y5162" i="1"/>
  <c r="AF5162" i="1"/>
  <c r="AU5162" i="1" s="1"/>
  <c r="AB5164" i="1"/>
  <c r="AA5165" i="1"/>
  <c r="Y5165" i="1"/>
  <c r="AB5165" i="1"/>
  <c r="AD5166" i="1"/>
  <c r="AE5166" i="1" s="1"/>
  <c r="AG5166" i="1" s="1"/>
  <c r="AH5166" i="1" s="1"/>
  <c r="AI5166" i="1" s="1"/>
  <c r="AA5166" i="1"/>
  <c r="Y5166" i="1"/>
  <c r="AB5168" i="1"/>
  <c r="AA5169" i="1"/>
  <c r="Y5169" i="1"/>
  <c r="AB5169" i="1"/>
  <c r="AD5170" i="1"/>
  <c r="AE5170" i="1" s="1"/>
  <c r="AG5170" i="1" s="1"/>
  <c r="AH5170" i="1" s="1"/>
  <c r="AI5170" i="1" s="1"/>
  <c r="AA5170" i="1"/>
  <c r="Y5170" i="1"/>
  <c r="AF5170" i="1"/>
  <c r="AU5170" i="1" s="1"/>
  <c r="AB5172" i="1"/>
  <c r="AA5173" i="1"/>
  <c r="Y5173" i="1"/>
  <c r="AB5173" i="1"/>
  <c r="AD5174" i="1"/>
  <c r="AE5174" i="1" s="1"/>
  <c r="AG5174" i="1" s="1"/>
  <c r="AH5174" i="1" s="1"/>
  <c r="AI5174" i="1" s="1"/>
  <c r="AA5174" i="1"/>
  <c r="Y5174" i="1"/>
  <c r="AB5176" i="1"/>
  <c r="AA5177" i="1"/>
  <c r="Y5177" i="1"/>
  <c r="AB5177" i="1"/>
  <c r="AD5178" i="1"/>
  <c r="AE5178" i="1" s="1"/>
  <c r="AG5178" i="1" s="1"/>
  <c r="AH5178" i="1" s="1"/>
  <c r="AI5178" i="1" s="1"/>
  <c r="AA5178" i="1"/>
  <c r="Y5178" i="1"/>
  <c r="AF5178" i="1"/>
  <c r="AU5178" i="1" s="1"/>
  <c r="AB5180" i="1"/>
  <c r="AA5181" i="1"/>
  <c r="Y5181" i="1"/>
  <c r="AB5181" i="1"/>
  <c r="AD5182" i="1"/>
  <c r="AE5182" i="1" s="1"/>
  <c r="AG5182" i="1" s="1"/>
  <c r="AH5182" i="1" s="1"/>
  <c r="AI5182" i="1" s="1"/>
  <c r="AA5182" i="1"/>
  <c r="Y5182" i="1"/>
  <c r="AB5184" i="1"/>
  <c r="AA5185" i="1"/>
  <c r="Y5185" i="1"/>
  <c r="AB5185" i="1"/>
  <c r="AD5186" i="1"/>
  <c r="AE5186" i="1" s="1"/>
  <c r="AG5186" i="1" s="1"/>
  <c r="AH5186" i="1" s="1"/>
  <c r="AI5186" i="1" s="1"/>
  <c r="AA5186" i="1"/>
  <c r="Y5186" i="1"/>
  <c r="AF5186" i="1"/>
  <c r="AU5186" i="1" s="1"/>
  <c r="AB5188" i="1"/>
  <c r="AA5189" i="1"/>
  <c r="Y5189" i="1"/>
  <c r="AB5189" i="1"/>
  <c r="AD5190" i="1"/>
  <c r="AE5190" i="1" s="1"/>
  <c r="AG5190" i="1" s="1"/>
  <c r="AH5190" i="1" s="1"/>
  <c r="AI5190" i="1" s="1"/>
  <c r="AA5190" i="1"/>
  <c r="Y5190" i="1"/>
  <c r="AB5192" i="1"/>
  <c r="AA5193" i="1"/>
  <c r="Y5193" i="1"/>
  <c r="AB5193" i="1"/>
  <c r="AD5194" i="1"/>
  <c r="AE5194" i="1" s="1"/>
  <c r="AG5194" i="1" s="1"/>
  <c r="AH5194" i="1" s="1"/>
  <c r="AI5194" i="1" s="1"/>
  <c r="AA5194" i="1"/>
  <c r="Y5194" i="1"/>
  <c r="AF5194" i="1"/>
  <c r="AU5194" i="1" s="1"/>
  <c r="AB5196" i="1"/>
  <c r="AA5197" i="1"/>
  <c r="Y5197" i="1"/>
  <c r="AB5197" i="1"/>
  <c r="AD5198" i="1"/>
  <c r="AE5198" i="1" s="1"/>
  <c r="AG5198" i="1" s="1"/>
  <c r="AH5198" i="1" s="1"/>
  <c r="AI5198" i="1" s="1"/>
  <c r="AA5198" i="1"/>
  <c r="Y5198" i="1"/>
  <c r="AB5200" i="1"/>
  <c r="AA5201" i="1"/>
  <c r="Y5201" i="1"/>
  <c r="AB5201" i="1"/>
  <c r="AD5202" i="1"/>
  <c r="AE5202" i="1" s="1"/>
  <c r="AG5202" i="1" s="1"/>
  <c r="AH5202" i="1" s="1"/>
  <c r="AI5202" i="1" s="1"/>
  <c r="AA5202" i="1"/>
  <c r="Y5202" i="1"/>
  <c r="AF5202" i="1"/>
  <c r="AU5202" i="1" s="1"/>
  <c r="AB5204" i="1"/>
  <c r="AA5205" i="1"/>
  <c r="Y5205" i="1"/>
  <c r="AB5205" i="1"/>
  <c r="AD5206" i="1"/>
  <c r="AE5206" i="1" s="1"/>
  <c r="AG5206" i="1" s="1"/>
  <c r="AH5206" i="1" s="1"/>
  <c r="AI5206" i="1" s="1"/>
  <c r="AA5206" i="1"/>
  <c r="Y5206" i="1"/>
  <c r="AB5208" i="1"/>
  <c r="AA5209" i="1"/>
  <c r="Y5209" i="1"/>
  <c r="AB5209" i="1"/>
  <c r="AD5210" i="1"/>
  <c r="AE5210" i="1" s="1"/>
  <c r="AG5210" i="1" s="1"/>
  <c r="AH5210" i="1" s="1"/>
  <c r="AI5210" i="1" s="1"/>
  <c r="AA5210" i="1"/>
  <c r="Y5210" i="1"/>
  <c r="AF5210" i="1"/>
  <c r="AU5210" i="1" s="1"/>
  <c r="AB5212" i="1"/>
  <c r="AA5213" i="1"/>
  <c r="Y5213" i="1"/>
  <c r="AB5213" i="1"/>
  <c r="AD5214" i="1"/>
  <c r="AE5214" i="1" s="1"/>
  <c r="AG5214" i="1" s="1"/>
  <c r="AH5214" i="1" s="1"/>
  <c r="AI5214" i="1" s="1"/>
  <c r="AA5214" i="1"/>
  <c r="Y5214" i="1"/>
  <c r="AB5216" i="1"/>
  <c r="AA5217" i="1"/>
  <c r="Y5217" i="1"/>
  <c r="AB5217" i="1"/>
  <c r="AD5218" i="1"/>
  <c r="AE5218" i="1" s="1"/>
  <c r="AG5218" i="1" s="1"/>
  <c r="AH5218" i="1" s="1"/>
  <c r="AI5218" i="1" s="1"/>
  <c r="AA5218" i="1"/>
  <c r="Y5218" i="1"/>
  <c r="AF5218" i="1"/>
  <c r="AU5218" i="1" s="1"/>
  <c r="AB5220" i="1"/>
  <c r="AA5221" i="1"/>
  <c r="Y5221" i="1"/>
  <c r="AB5221" i="1"/>
  <c r="AD5222" i="1"/>
  <c r="AE5222" i="1" s="1"/>
  <c r="AG5222" i="1" s="1"/>
  <c r="AH5222" i="1" s="1"/>
  <c r="AI5222" i="1" s="1"/>
  <c r="AA5222" i="1"/>
  <c r="Y5222" i="1"/>
  <c r="AB5224" i="1"/>
  <c r="AA5225" i="1"/>
  <c r="Y5225" i="1"/>
  <c r="AB5225" i="1"/>
  <c r="AD5226" i="1"/>
  <c r="AE5226" i="1" s="1"/>
  <c r="AG5226" i="1" s="1"/>
  <c r="AH5226" i="1" s="1"/>
  <c r="AI5226" i="1" s="1"/>
  <c r="AA5226" i="1"/>
  <c r="Y5226" i="1"/>
  <c r="AF5226" i="1"/>
  <c r="AU5226" i="1" s="1"/>
  <c r="AB5228" i="1"/>
  <c r="AA5229" i="1"/>
  <c r="Y5229" i="1"/>
  <c r="AB5229" i="1"/>
  <c r="AD5230" i="1"/>
  <c r="AE5230" i="1" s="1"/>
  <c r="AG5230" i="1" s="1"/>
  <c r="AH5230" i="1" s="1"/>
  <c r="AI5230" i="1" s="1"/>
  <c r="AA5230" i="1"/>
  <c r="Y5230" i="1"/>
  <c r="AB5232" i="1"/>
  <c r="AA5233" i="1"/>
  <c r="Y5233" i="1"/>
  <c r="AB5233" i="1"/>
  <c r="AD5234" i="1"/>
  <c r="AE5234" i="1" s="1"/>
  <c r="AG5234" i="1" s="1"/>
  <c r="AH5234" i="1" s="1"/>
  <c r="AI5234" i="1" s="1"/>
  <c r="AA5234" i="1"/>
  <c r="Y5234" i="1"/>
  <c r="AF5234" i="1"/>
  <c r="AU5234" i="1" s="1"/>
  <c r="AB5236" i="1"/>
  <c r="AA5237" i="1"/>
  <c r="Y5237" i="1"/>
  <c r="AB5237" i="1"/>
  <c r="AD5238" i="1"/>
  <c r="AE5238" i="1" s="1"/>
  <c r="AG5238" i="1" s="1"/>
  <c r="AH5238" i="1" s="1"/>
  <c r="AI5238" i="1" s="1"/>
  <c r="AA5238" i="1"/>
  <c r="Y5238" i="1"/>
  <c r="AB5240" i="1"/>
  <c r="AA5241" i="1"/>
  <c r="Y5241" i="1"/>
  <c r="AB5241" i="1"/>
  <c r="AD5242" i="1"/>
  <c r="AE5242" i="1" s="1"/>
  <c r="AG5242" i="1" s="1"/>
  <c r="AH5242" i="1" s="1"/>
  <c r="AI5242" i="1" s="1"/>
  <c r="AA5242" i="1"/>
  <c r="Y5242" i="1"/>
  <c r="AF5242" i="1"/>
  <c r="AU5242" i="1" s="1"/>
  <c r="AB5244" i="1"/>
  <c r="AA5245" i="1"/>
  <c r="Y5245" i="1"/>
  <c r="AB5245" i="1"/>
  <c r="AD5246" i="1"/>
  <c r="AE5246" i="1" s="1"/>
  <c r="AG5246" i="1" s="1"/>
  <c r="AH5246" i="1" s="1"/>
  <c r="AI5246" i="1" s="1"/>
  <c r="AA5246" i="1"/>
  <c r="Y5246" i="1"/>
  <c r="AB5248" i="1"/>
  <c r="AA5249" i="1"/>
  <c r="Y5249" i="1"/>
  <c r="AB5249" i="1"/>
  <c r="AD5250" i="1"/>
  <c r="AE5250" i="1" s="1"/>
  <c r="AG5250" i="1" s="1"/>
  <c r="AH5250" i="1" s="1"/>
  <c r="AI5250" i="1" s="1"/>
  <c r="AA5250" i="1"/>
  <c r="Y5250" i="1"/>
  <c r="AF5250" i="1"/>
  <c r="AU5250" i="1" s="1"/>
  <c r="AB5252" i="1"/>
  <c r="AA5253" i="1"/>
  <c r="Y5253" i="1"/>
  <c r="AB5253" i="1"/>
  <c r="AD5254" i="1"/>
  <c r="AE5254" i="1" s="1"/>
  <c r="AG5254" i="1" s="1"/>
  <c r="AH5254" i="1" s="1"/>
  <c r="AI5254" i="1" s="1"/>
  <c r="AA5254" i="1"/>
  <c r="Y5254" i="1"/>
  <c r="AB5256" i="1"/>
  <c r="AA5257" i="1"/>
  <c r="Y5257" i="1"/>
  <c r="AB5257" i="1"/>
  <c r="AD5258" i="1"/>
  <c r="AE5258" i="1" s="1"/>
  <c r="AG5258" i="1" s="1"/>
  <c r="AH5258" i="1" s="1"/>
  <c r="AI5258" i="1" s="1"/>
  <c r="AA5258" i="1"/>
  <c r="Y5258" i="1"/>
  <c r="AF5258" i="1"/>
  <c r="AU5258" i="1" s="1"/>
  <c r="AA5261" i="1"/>
  <c r="Y5261" i="1"/>
  <c r="AA5263" i="1"/>
  <c r="Y5263" i="1"/>
  <c r="AA5265" i="1"/>
  <c r="Y5265" i="1"/>
  <c r="AA5267" i="1"/>
  <c r="Y5267" i="1"/>
  <c r="AA5269" i="1"/>
  <c r="Y5269" i="1"/>
  <c r="AA5271" i="1"/>
  <c r="Y5271" i="1"/>
  <c r="AA5273" i="1"/>
  <c r="Y5273" i="1"/>
  <c r="AA5275" i="1"/>
  <c r="Y5275" i="1"/>
  <c r="AA5277" i="1"/>
  <c r="Y5277" i="1"/>
  <c r="AA5279" i="1"/>
  <c r="Y5279" i="1"/>
  <c r="AA5281" i="1"/>
  <c r="Y5281" i="1"/>
  <c r="AA5283" i="1"/>
  <c r="Y5283" i="1"/>
  <c r="AA5285" i="1"/>
  <c r="Y5285" i="1"/>
  <c r="AA5287" i="1"/>
  <c r="Y5287" i="1"/>
  <c r="AA5289" i="1"/>
  <c r="Y5289" i="1"/>
  <c r="AA5291" i="1"/>
  <c r="Y5291" i="1"/>
  <c r="AA5293" i="1"/>
  <c r="Y5293" i="1"/>
  <c r="AA5295" i="1"/>
  <c r="Y5295" i="1"/>
  <c r="AA5297" i="1"/>
  <c r="Y5297" i="1"/>
  <c r="AA5299" i="1"/>
  <c r="Y5299" i="1"/>
  <c r="AA5301" i="1"/>
  <c r="Y5301" i="1"/>
  <c r="AA5303" i="1"/>
  <c r="Y5303" i="1"/>
  <c r="AA5305" i="1"/>
  <c r="Y5305" i="1"/>
  <c r="AA5307" i="1"/>
  <c r="Y5307" i="1"/>
  <c r="AB5307" i="1"/>
  <c r="AD5308" i="1"/>
  <c r="AE5308" i="1" s="1"/>
  <c r="AA5308" i="1"/>
  <c r="Y5308" i="1"/>
  <c r="AA5311" i="1"/>
  <c r="Y5311" i="1"/>
  <c r="AB5311" i="1"/>
  <c r="AD5312" i="1"/>
  <c r="AE5312" i="1" s="1"/>
  <c r="AA5312" i="1"/>
  <c r="Y5312" i="1"/>
  <c r="AA5315" i="1"/>
  <c r="Y5315" i="1"/>
  <c r="AB5315" i="1"/>
  <c r="AD5316" i="1"/>
  <c r="AE5316" i="1" s="1"/>
  <c r="AA5316" i="1"/>
  <c r="Y5316" i="1"/>
  <c r="AA5319" i="1"/>
  <c r="Y5319" i="1"/>
  <c r="AB5319" i="1"/>
  <c r="AD5320" i="1"/>
  <c r="AE5320" i="1" s="1"/>
  <c r="AA5320" i="1"/>
  <c r="Y5320" i="1"/>
  <c r="AA5323" i="1"/>
  <c r="Y5323" i="1"/>
  <c r="AB5323" i="1"/>
  <c r="AD5324" i="1"/>
  <c r="AE5324" i="1" s="1"/>
  <c r="AA5324" i="1"/>
  <c r="Y5324" i="1"/>
  <c r="AA5327" i="1"/>
  <c r="Y5327" i="1"/>
  <c r="AB5327" i="1"/>
  <c r="AD5328" i="1"/>
  <c r="AE5328" i="1" s="1"/>
  <c r="AA5328" i="1"/>
  <c r="Y5328" i="1"/>
  <c r="AA5331" i="1"/>
  <c r="Y5331" i="1"/>
  <c r="AB5331" i="1"/>
  <c r="AD5332" i="1"/>
  <c r="AE5332" i="1" s="1"/>
  <c r="AA5332" i="1"/>
  <c r="Y5332" i="1"/>
  <c r="AA5335" i="1"/>
  <c r="Y5335" i="1"/>
  <c r="AB5335" i="1"/>
  <c r="AD5336" i="1"/>
  <c r="AE5336" i="1" s="1"/>
  <c r="AA5336" i="1"/>
  <c r="Y5336" i="1"/>
  <c r="AA5339" i="1"/>
  <c r="Y5339" i="1"/>
  <c r="AB5339" i="1"/>
  <c r="AD5340" i="1"/>
  <c r="AE5340" i="1" s="1"/>
  <c r="AA5340" i="1"/>
  <c r="Y5340" i="1"/>
  <c r="AA5343" i="1"/>
  <c r="Y5343" i="1"/>
  <c r="AB5343" i="1"/>
  <c r="AD5344" i="1"/>
  <c r="AE5344" i="1" s="1"/>
  <c r="AA5344" i="1"/>
  <c r="Y5344" i="1"/>
  <c r="AA5347" i="1"/>
  <c r="Y5347" i="1"/>
  <c r="AB5347" i="1"/>
  <c r="AD5348" i="1"/>
  <c r="AE5348" i="1" s="1"/>
  <c r="AA5348" i="1"/>
  <c r="Y5348" i="1"/>
  <c r="AA5351" i="1"/>
  <c r="Y5351" i="1"/>
  <c r="AB5351" i="1"/>
  <c r="AD5352" i="1"/>
  <c r="AE5352" i="1" s="1"/>
  <c r="AA5352" i="1"/>
  <c r="Y5352" i="1"/>
  <c r="AA5355" i="1"/>
  <c r="Y5355" i="1"/>
  <c r="AB5355" i="1"/>
  <c r="AD5356" i="1"/>
  <c r="AE5356" i="1" s="1"/>
  <c r="AA5356" i="1"/>
  <c r="Y5356" i="1"/>
  <c r="AA5359" i="1"/>
  <c r="Y5359" i="1"/>
  <c r="AB5359" i="1"/>
  <c r="AD5360" i="1"/>
  <c r="AE5360" i="1" s="1"/>
  <c r="AA5360" i="1"/>
  <c r="Y5360" i="1"/>
  <c r="AA5363" i="1"/>
  <c r="Y5363" i="1"/>
  <c r="AB5363" i="1"/>
  <c r="AD5364" i="1"/>
  <c r="AE5364" i="1" s="1"/>
  <c r="AA5364" i="1"/>
  <c r="Y5364" i="1"/>
  <c r="AA5367" i="1"/>
  <c r="Y5367" i="1"/>
  <c r="AB5367" i="1"/>
  <c r="AD5368" i="1"/>
  <c r="AE5368" i="1" s="1"/>
  <c r="AA5368" i="1"/>
  <c r="Y5368" i="1"/>
  <c r="AA5371" i="1"/>
  <c r="Y5371" i="1"/>
  <c r="AB5371" i="1"/>
  <c r="AD5372" i="1"/>
  <c r="AE5372" i="1" s="1"/>
  <c r="AA5372" i="1"/>
  <c r="Y5372" i="1"/>
  <c r="AA5375" i="1"/>
  <c r="Y5375" i="1"/>
  <c r="AB5375" i="1"/>
  <c r="AD5376" i="1"/>
  <c r="AE5376" i="1" s="1"/>
  <c r="AA5376" i="1"/>
  <c r="Y5376" i="1"/>
  <c r="AD5260" i="1"/>
  <c r="AE5260" i="1" s="1"/>
  <c r="AB5261" i="1"/>
  <c r="AD5262" i="1"/>
  <c r="AE5262" i="1" s="1"/>
  <c r="AB5263" i="1"/>
  <c r="AD5264" i="1"/>
  <c r="AE5264" i="1" s="1"/>
  <c r="AB5265" i="1"/>
  <c r="AD5266" i="1"/>
  <c r="AE5266" i="1" s="1"/>
  <c r="AB5267" i="1"/>
  <c r="AD5268" i="1"/>
  <c r="AE5268" i="1" s="1"/>
  <c r="AB5269" i="1"/>
  <c r="AD5270" i="1"/>
  <c r="AE5270" i="1" s="1"/>
  <c r="AB5271" i="1"/>
  <c r="AD5272" i="1"/>
  <c r="AE5272" i="1" s="1"/>
  <c r="AB5273" i="1"/>
  <c r="AD5274" i="1"/>
  <c r="AE5274" i="1" s="1"/>
  <c r="AB5275" i="1"/>
  <c r="AD5276" i="1"/>
  <c r="AE5276" i="1" s="1"/>
  <c r="AB5277" i="1"/>
  <c r="AD5278" i="1"/>
  <c r="AE5278" i="1" s="1"/>
  <c r="AB5279" i="1"/>
  <c r="AD5280" i="1"/>
  <c r="AE5280" i="1" s="1"/>
  <c r="AB5281" i="1"/>
  <c r="AD5282" i="1"/>
  <c r="AE5282" i="1" s="1"/>
  <c r="AB5283" i="1"/>
  <c r="AD5284" i="1"/>
  <c r="AE5284" i="1" s="1"/>
  <c r="AB5285" i="1"/>
  <c r="AD5286" i="1"/>
  <c r="AE5286" i="1" s="1"/>
  <c r="AB5287" i="1"/>
  <c r="AD5288" i="1"/>
  <c r="AE5288" i="1" s="1"/>
  <c r="AB5289" i="1"/>
  <c r="AD5290" i="1"/>
  <c r="AE5290" i="1" s="1"/>
  <c r="AB5291" i="1"/>
  <c r="AD5292" i="1"/>
  <c r="AE5292" i="1" s="1"/>
  <c r="AB5293" i="1"/>
  <c r="AD5294" i="1"/>
  <c r="AE5294" i="1" s="1"/>
  <c r="AB5295" i="1"/>
  <c r="AD5296" i="1"/>
  <c r="AE5296" i="1" s="1"/>
  <c r="AB5297" i="1"/>
  <c r="AD5298" i="1"/>
  <c r="AE5298" i="1" s="1"/>
  <c r="AB5299" i="1"/>
  <c r="AD5300" i="1"/>
  <c r="AE5300" i="1" s="1"/>
  <c r="AB5301" i="1"/>
  <c r="AD5302" i="1"/>
  <c r="AE5302" i="1" s="1"/>
  <c r="AB5303" i="1"/>
  <c r="AD5304" i="1"/>
  <c r="AE5304" i="1" s="1"/>
  <c r="AB5305" i="1"/>
  <c r="AD5306" i="1"/>
  <c r="AE5306" i="1" s="1"/>
  <c r="AF5306" i="1" s="1"/>
  <c r="AU5306" i="1" s="1"/>
  <c r="AA5306" i="1"/>
  <c r="Y5306" i="1"/>
  <c r="AB5308" i="1"/>
  <c r="AA5309" i="1"/>
  <c r="Y5309" i="1"/>
  <c r="AB5309" i="1"/>
  <c r="AD5310" i="1"/>
  <c r="AE5310" i="1" s="1"/>
  <c r="AG5310" i="1" s="1"/>
  <c r="AH5310" i="1" s="1"/>
  <c r="AI5310" i="1" s="1"/>
  <c r="AA5310" i="1"/>
  <c r="Y5310" i="1"/>
  <c r="AF5310" i="1"/>
  <c r="AU5310" i="1" s="1"/>
  <c r="AB5312" i="1"/>
  <c r="AA5313" i="1"/>
  <c r="Y5313" i="1"/>
  <c r="AB5313" i="1"/>
  <c r="AD5314" i="1"/>
  <c r="AE5314" i="1" s="1"/>
  <c r="AF5314" i="1" s="1"/>
  <c r="AU5314" i="1" s="1"/>
  <c r="AA5314" i="1"/>
  <c r="Y5314" i="1"/>
  <c r="AB5316" i="1"/>
  <c r="AA5317" i="1"/>
  <c r="Y5317" i="1"/>
  <c r="AB5317" i="1"/>
  <c r="AD5318" i="1"/>
  <c r="AE5318" i="1" s="1"/>
  <c r="AG5318" i="1" s="1"/>
  <c r="AH5318" i="1" s="1"/>
  <c r="AI5318" i="1" s="1"/>
  <c r="AA5318" i="1"/>
  <c r="Y5318" i="1"/>
  <c r="AF5318" i="1"/>
  <c r="AU5318" i="1" s="1"/>
  <c r="AB5320" i="1"/>
  <c r="AA5321" i="1"/>
  <c r="Y5321" i="1"/>
  <c r="AB5321" i="1"/>
  <c r="AD5322" i="1"/>
  <c r="AE5322" i="1" s="1"/>
  <c r="AF5322" i="1" s="1"/>
  <c r="AU5322" i="1" s="1"/>
  <c r="AA5322" i="1"/>
  <c r="Y5322" i="1"/>
  <c r="AB5324" i="1"/>
  <c r="AA5325" i="1"/>
  <c r="Y5325" i="1"/>
  <c r="AB5325" i="1"/>
  <c r="AD5326" i="1"/>
  <c r="AE5326" i="1" s="1"/>
  <c r="AG5326" i="1" s="1"/>
  <c r="AH5326" i="1" s="1"/>
  <c r="AI5326" i="1" s="1"/>
  <c r="AA5326" i="1"/>
  <c r="Y5326" i="1"/>
  <c r="AF5326" i="1"/>
  <c r="AU5326" i="1" s="1"/>
  <c r="AB5328" i="1"/>
  <c r="AA5329" i="1"/>
  <c r="Y5329" i="1"/>
  <c r="AB5329" i="1"/>
  <c r="AD5330" i="1"/>
  <c r="AE5330" i="1" s="1"/>
  <c r="AF5330" i="1" s="1"/>
  <c r="AU5330" i="1" s="1"/>
  <c r="AA5330" i="1"/>
  <c r="Y5330" i="1"/>
  <c r="AB5332" i="1"/>
  <c r="AA5333" i="1"/>
  <c r="Y5333" i="1"/>
  <c r="AB5333" i="1"/>
  <c r="AD5334" i="1"/>
  <c r="AE5334" i="1" s="1"/>
  <c r="AG5334" i="1" s="1"/>
  <c r="AH5334" i="1" s="1"/>
  <c r="AI5334" i="1" s="1"/>
  <c r="AA5334" i="1"/>
  <c r="Y5334" i="1"/>
  <c r="AF5334" i="1"/>
  <c r="AU5334" i="1" s="1"/>
  <c r="AB5336" i="1"/>
  <c r="AA5337" i="1"/>
  <c r="Y5337" i="1"/>
  <c r="AB5337" i="1"/>
  <c r="AD5338" i="1"/>
  <c r="AE5338" i="1" s="1"/>
  <c r="AF5338" i="1" s="1"/>
  <c r="AU5338" i="1" s="1"/>
  <c r="AA5338" i="1"/>
  <c r="Y5338" i="1"/>
  <c r="AB5340" i="1"/>
  <c r="AA5341" i="1"/>
  <c r="Y5341" i="1"/>
  <c r="AB5341" i="1"/>
  <c r="AD5342" i="1"/>
  <c r="AE5342" i="1" s="1"/>
  <c r="AG5342" i="1" s="1"/>
  <c r="AH5342" i="1" s="1"/>
  <c r="AI5342" i="1" s="1"/>
  <c r="AA5342" i="1"/>
  <c r="Y5342" i="1"/>
  <c r="AF5342" i="1"/>
  <c r="AU5342" i="1" s="1"/>
  <c r="AB5344" i="1"/>
  <c r="AA5345" i="1"/>
  <c r="Y5345" i="1"/>
  <c r="AB5345" i="1"/>
  <c r="AD5346" i="1"/>
  <c r="AE5346" i="1" s="1"/>
  <c r="AF5346" i="1" s="1"/>
  <c r="AU5346" i="1" s="1"/>
  <c r="AA5346" i="1"/>
  <c r="Y5346" i="1"/>
  <c r="AB5348" i="1"/>
  <c r="AA5349" i="1"/>
  <c r="Y5349" i="1"/>
  <c r="AB5349" i="1"/>
  <c r="AD5350" i="1"/>
  <c r="AE5350" i="1" s="1"/>
  <c r="AG5350" i="1" s="1"/>
  <c r="AH5350" i="1" s="1"/>
  <c r="AI5350" i="1" s="1"/>
  <c r="AA5350" i="1"/>
  <c r="Y5350" i="1"/>
  <c r="AF5350" i="1"/>
  <c r="AU5350" i="1" s="1"/>
  <c r="AB5352" i="1"/>
  <c r="AA5353" i="1"/>
  <c r="Y5353" i="1"/>
  <c r="AB5353" i="1"/>
  <c r="AD5354" i="1"/>
  <c r="AE5354" i="1" s="1"/>
  <c r="AF5354" i="1" s="1"/>
  <c r="AU5354" i="1" s="1"/>
  <c r="AA5354" i="1"/>
  <c r="Y5354" i="1"/>
  <c r="AB5356" i="1"/>
  <c r="AA5357" i="1"/>
  <c r="Y5357" i="1"/>
  <c r="AB5357" i="1"/>
  <c r="AD5358" i="1"/>
  <c r="AE5358" i="1" s="1"/>
  <c r="AG5358" i="1" s="1"/>
  <c r="AH5358" i="1" s="1"/>
  <c r="AI5358" i="1" s="1"/>
  <c r="AA5358" i="1"/>
  <c r="Y5358" i="1"/>
  <c r="AF5358" i="1"/>
  <c r="AU5358" i="1" s="1"/>
  <c r="AB5360" i="1"/>
  <c r="AA5361" i="1"/>
  <c r="Y5361" i="1"/>
  <c r="AB5361" i="1"/>
  <c r="AD5362" i="1"/>
  <c r="AE5362" i="1" s="1"/>
  <c r="AF5362" i="1" s="1"/>
  <c r="AU5362" i="1" s="1"/>
  <c r="AA5362" i="1"/>
  <c r="Y5362" i="1"/>
  <c r="AB5364" i="1"/>
  <c r="AA5365" i="1"/>
  <c r="Y5365" i="1"/>
  <c r="AB5365" i="1"/>
  <c r="AD5366" i="1"/>
  <c r="AE5366" i="1" s="1"/>
  <c r="AG5366" i="1" s="1"/>
  <c r="AH5366" i="1" s="1"/>
  <c r="AI5366" i="1" s="1"/>
  <c r="AA5366" i="1"/>
  <c r="Y5366" i="1"/>
  <c r="AF5366" i="1"/>
  <c r="AU5366" i="1" s="1"/>
  <c r="AB5368" i="1"/>
  <c r="AA5369" i="1"/>
  <c r="Y5369" i="1"/>
  <c r="AB5369" i="1"/>
  <c r="AD5370" i="1"/>
  <c r="AE5370" i="1" s="1"/>
  <c r="AF5370" i="1" s="1"/>
  <c r="AU5370" i="1" s="1"/>
  <c r="AA5370" i="1"/>
  <c r="Y5370" i="1"/>
  <c r="AB5372" i="1"/>
  <c r="AA5373" i="1"/>
  <c r="Y5373" i="1"/>
  <c r="AB5373" i="1"/>
  <c r="AD5374" i="1"/>
  <c r="AE5374" i="1" s="1"/>
  <c r="AG5374" i="1" s="1"/>
  <c r="AH5374" i="1" s="1"/>
  <c r="AI5374" i="1" s="1"/>
  <c r="AA5374" i="1"/>
  <c r="Y5374" i="1"/>
  <c r="AF5374" i="1"/>
  <c r="AU5374" i="1" s="1"/>
  <c r="AB5376" i="1"/>
  <c r="AG5405" i="1"/>
  <c r="AH5405" i="1" s="1"/>
  <c r="AI5405" i="1" s="1"/>
  <c r="AG5407" i="1"/>
  <c r="AH5407" i="1" s="1"/>
  <c r="AI5407" i="1" s="1"/>
  <c r="AG5410" i="1"/>
  <c r="AH5410" i="1" s="1"/>
  <c r="AI5410" i="1" s="1"/>
  <c r="Y5400" i="1"/>
  <c r="Y5401" i="1"/>
  <c r="AC5401" i="1"/>
  <c r="AG5401" i="1" s="1"/>
  <c r="AH5401" i="1" s="1"/>
  <c r="AI5401" i="1" s="1"/>
  <c r="Y5402" i="1"/>
  <c r="AC5402" i="1"/>
  <c r="AG5402" i="1" s="1"/>
  <c r="AH5402" i="1" s="1"/>
  <c r="AI5402" i="1" s="1"/>
  <c r="Y5403" i="1"/>
  <c r="AC5403" i="1"/>
  <c r="AG5403" i="1" s="1"/>
  <c r="AH5403" i="1" s="1"/>
  <c r="AI5403" i="1" s="1"/>
  <c r="Y5404" i="1"/>
  <c r="AC5404" i="1"/>
  <c r="AG5404" i="1" s="1"/>
  <c r="AH5404" i="1" s="1"/>
  <c r="AI5404" i="1" s="1"/>
  <c r="Y5405" i="1"/>
  <c r="Y5406" i="1"/>
  <c r="Y5407" i="1"/>
  <c r="AA5415" i="1"/>
  <c r="Y5415" i="1"/>
  <c r="AB5415" i="1"/>
  <c r="AD5416" i="1"/>
  <c r="AE5416" i="1" s="1"/>
  <c r="AA5416" i="1"/>
  <c r="Y5416" i="1"/>
  <c r="AG5418" i="1"/>
  <c r="AH5418" i="1" s="1"/>
  <c r="AA5419" i="1"/>
  <c r="Y5419" i="1"/>
  <c r="AB5419" i="1"/>
  <c r="AD5420" i="1"/>
  <c r="AE5420" i="1" s="1"/>
  <c r="AA5420" i="1"/>
  <c r="Y5420" i="1"/>
  <c r="AA5423" i="1"/>
  <c r="Y5423" i="1"/>
  <c r="AB5423" i="1"/>
  <c r="AD5424" i="1"/>
  <c r="AE5424" i="1" s="1"/>
  <c r="AA5424" i="1"/>
  <c r="Y5424" i="1"/>
  <c r="AB5424" i="1"/>
  <c r="AA5426" i="1"/>
  <c r="Y5426" i="1"/>
  <c r="AB5426" i="1"/>
  <c r="AA5428" i="1"/>
  <c r="Y5428" i="1"/>
  <c r="AB5428" i="1"/>
  <c r="AA5430" i="1"/>
  <c r="Y5430" i="1"/>
  <c r="AB5430" i="1"/>
  <c r="AA5432" i="1"/>
  <c r="Y5432" i="1"/>
  <c r="AB5432" i="1"/>
  <c r="AA5434" i="1"/>
  <c r="Y5434" i="1"/>
  <c r="AB5434" i="1"/>
  <c r="AA5436" i="1"/>
  <c r="Y5436" i="1"/>
  <c r="AB5436" i="1"/>
  <c r="AA5438" i="1"/>
  <c r="Y5438" i="1"/>
  <c r="AB5438" i="1"/>
  <c r="AA5440" i="1"/>
  <c r="Y5440" i="1"/>
  <c r="AB5440" i="1"/>
  <c r="AA5442" i="1"/>
  <c r="Y5442" i="1"/>
  <c r="AB5442" i="1"/>
  <c r="AA5444" i="1"/>
  <c r="Y5444" i="1"/>
  <c r="AB5444" i="1"/>
  <c r="AA5446" i="1"/>
  <c r="Y5446" i="1"/>
  <c r="AB5446" i="1"/>
  <c r="AA5448" i="1"/>
  <c r="Y5448" i="1"/>
  <c r="AB5448" i="1"/>
  <c r="AA5450" i="1"/>
  <c r="Y5450" i="1"/>
  <c r="AB5450" i="1"/>
  <c r="AF5377" i="1"/>
  <c r="AU5377" i="1" s="1"/>
  <c r="AA5377" i="1"/>
  <c r="AF5378" i="1"/>
  <c r="AU5378" i="1" s="1"/>
  <c r="AA5378" i="1"/>
  <c r="AF5379" i="1"/>
  <c r="AU5379" i="1" s="1"/>
  <c r="AA5379" i="1"/>
  <c r="AF5380" i="1"/>
  <c r="AU5380" i="1" s="1"/>
  <c r="AA5380" i="1"/>
  <c r="AF5381" i="1"/>
  <c r="AU5381" i="1" s="1"/>
  <c r="AA5381" i="1"/>
  <c r="AF5382" i="1"/>
  <c r="AU5382" i="1" s="1"/>
  <c r="AA5382" i="1"/>
  <c r="AF5383" i="1"/>
  <c r="AU5383" i="1" s="1"/>
  <c r="AA5383" i="1"/>
  <c r="AF5384" i="1"/>
  <c r="AU5384" i="1" s="1"/>
  <c r="AA5384" i="1"/>
  <c r="AF5385" i="1"/>
  <c r="AU5385" i="1" s="1"/>
  <c r="AA5385" i="1"/>
  <c r="AF5386" i="1"/>
  <c r="AU5386" i="1" s="1"/>
  <c r="AA5386" i="1"/>
  <c r="AF5387" i="1"/>
  <c r="AU5387" i="1" s="1"/>
  <c r="AA5387" i="1"/>
  <c r="AF5388" i="1"/>
  <c r="AU5388" i="1" s="1"/>
  <c r="AA5388" i="1"/>
  <c r="AF5389" i="1"/>
  <c r="AU5389" i="1" s="1"/>
  <c r="AA5389" i="1"/>
  <c r="AF5390" i="1"/>
  <c r="AU5390" i="1" s="1"/>
  <c r="AA5390" i="1"/>
  <c r="AF5391" i="1"/>
  <c r="AU5391" i="1" s="1"/>
  <c r="AA5391" i="1"/>
  <c r="AF5392" i="1"/>
  <c r="AU5392" i="1" s="1"/>
  <c r="AA5392" i="1"/>
  <c r="AF5393" i="1"/>
  <c r="AU5393" i="1" s="1"/>
  <c r="AA5393" i="1"/>
  <c r="AF5394" i="1"/>
  <c r="AU5394" i="1" s="1"/>
  <c r="AA5394" i="1"/>
  <c r="AF5395" i="1"/>
  <c r="AU5395" i="1" s="1"/>
  <c r="AA5395" i="1"/>
  <c r="AF5396" i="1"/>
  <c r="AU5396" i="1" s="1"/>
  <c r="AA5396" i="1"/>
  <c r="AF5397" i="1"/>
  <c r="AU5397" i="1" s="1"/>
  <c r="AA5397" i="1"/>
  <c r="AF5398" i="1"/>
  <c r="AU5398" i="1" s="1"/>
  <c r="AA5398" i="1"/>
  <c r="AF5399" i="1"/>
  <c r="AU5399" i="1" s="1"/>
  <c r="AA5399" i="1"/>
  <c r="AF5400" i="1"/>
  <c r="AU5400" i="1" s="1"/>
  <c r="AA5400" i="1"/>
  <c r="AA5401" i="1"/>
  <c r="AA5402" i="1"/>
  <c r="AA5403" i="1"/>
  <c r="AA5404" i="1"/>
  <c r="AF5405" i="1"/>
  <c r="AU5405" i="1" s="1"/>
  <c r="AA5405" i="1"/>
  <c r="AF5406" i="1"/>
  <c r="AU5406" i="1" s="1"/>
  <c r="AA5406" i="1"/>
  <c r="AF5407" i="1"/>
  <c r="AU5407" i="1" s="1"/>
  <c r="AA5407" i="1"/>
  <c r="AF5408" i="1"/>
  <c r="AU5408" i="1" s="1"/>
  <c r="AA5408" i="1"/>
  <c r="AF5409" i="1"/>
  <c r="AU5409" i="1" s="1"/>
  <c r="AA5409" i="1"/>
  <c r="AF5410" i="1"/>
  <c r="AU5410" i="1" s="1"/>
  <c r="AA5410" i="1"/>
  <c r="AF5411" i="1"/>
  <c r="AU5411" i="1" s="1"/>
  <c r="AA5411" i="1"/>
  <c r="AF5412" i="1"/>
  <c r="AU5412" i="1" s="1"/>
  <c r="AA5412" i="1"/>
  <c r="AA5413" i="1"/>
  <c r="Y5413" i="1"/>
  <c r="AB5413" i="1"/>
  <c r="AD5414" i="1"/>
  <c r="AE5414" i="1" s="1"/>
  <c r="AG5414" i="1" s="1"/>
  <c r="AH5414" i="1" s="1"/>
  <c r="AI5414" i="1" s="1"/>
  <c r="AA5414" i="1"/>
  <c r="Y5414" i="1"/>
  <c r="AB5416" i="1"/>
  <c r="AA5417" i="1"/>
  <c r="Y5417" i="1"/>
  <c r="AB5417" i="1"/>
  <c r="AI5418" i="1"/>
  <c r="AD5418" i="1"/>
  <c r="AE5418" i="1" s="1"/>
  <c r="AA5418" i="1"/>
  <c r="Y5418" i="1"/>
  <c r="AF5418" i="1"/>
  <c r="AU5418" i="1" s="1"/>
  <c r="AB5420" i="1"/>
  <c r="AA5421" i="1"/>
  <c r="Y5421" i="1"/>
  <c r="AB5421" i="1"/>
  <c r="AD5422" i="1"/>
  <c r="AE5422" i="1" s="1"/>
  <c r="AG5422" i="1" s="1"/>
  <c r="AH5422" i="1" s="1"/>
  <c r="AI5422" i="1" s="1"/>
  <c r="AA5422" i="1"/>
  <c r="Y5422" i="1"/>
  <c r="AA5425" i="1"/>
  <c r="Y5425" i="1"/>
  <c r="AA5427" i="1"/>
  <c r="Y5427" i="1"/>
  <c r="AA5429" i="1"/>
  <c r="Y5429" i="1"/>
  <c r="AA5431" i="1"/>
  <c r="Y5431" i="1"/>
  <c r="AA5433" i="1"/>
  <c r="Y5433" i="1"/>
  <c r="AA5435" i="1"/>
  <c r="Y5435" i="1"/>
  <c r="AA5437" i="1"/>
  <c r="Y5437" i="1"/>
  <c r="AA5439" i="1"/>
  <c r="Y5439" i="1"/>
  <c r="AA5441" i="1"/>
  <c r="Y5441" i="1"/>
  <c r="AA5443" i="1"/>
  <c r="Y5443" i="1"/>
  <c r="AA5445" i="1"/>
  <c r="Y5445" i="1"/>
  <c r="AA5447" i="1"/>
  <c r="Y5447" i="1"/>
  <c r="AA5449" i="1"/>
  <c r="Y5449" i="1"/>
  <c r="AD5451" i="1"/>
  <c r="AE5451" i="1" s="1"/>
  <c r="AA5451" i="1"/>
  <c r="Y5451" i="1"/>
  <c r="AA5454" i="1"/>
  <c r="Y5454" i="1"/>
  <c r="AB5454" i="1"/>
  <c r="AD5455" i="1"/>
  <c r="AE5455" i="1" s="1"/>
  <c r="AA5455" i="1"/>
  <c r="Y5455" i="1"/>
  <c r="AA5458" i="1"/>
  <c r="Y5458" i="1"/>
  <c r="AB5458" i="1"/>
  <c r="AD5459" i="1"/>
  <c r="AE5459" i="1" s="1"/>
  <c r="AA5459" i="1"/>
  <c r="Y5459" i="1"/>
  <c r="AA5462" i="1"/>
  <c r="Y5462" i="1"/>
  <c r="AB5462" i="1"/>
  <c r="AD5463" i="1"/>
  <c r="AE5463" i="1" s="1"/>
  <c r="AA5463" i="1"/>
  <c r="Y5463" i="1"/>
  <c r="AA5466" i="1"/>
  <c r="Y5466" i="1"/>
  <c r="AB5466" i="1"/>
  <c r="AD5467" i="1"/>
  <c r="AE5467" i="1" s="1"/>
  <c r="AA5467" i="1"/>
  <c r="Y5467" i="1"/>
  <c r="AB5471" i="1"/>
  <c r="Y5471" i="1"/>
  <c r="AA5471" i="1"/>
  <c r="AB5475" i="1"/>
  <c r="Y5475" i="1"/>
  <c r="AA5475" i="1"/>
  <c r="AB5479" i="1"/>
  <c r="Y5479" i="1"/>
  <c r="AA5479" i="1"/>
  <c r="AD5412" i="1"/>
  <c r="AE5412" i="1" s="1"/>
  <c r="AG5412" i="1" s="1"/>
  <c r="AH5412" i="1" s="1"/>
  <c r="AI5412" i="1" s="1"/>
  <c r="AB5425" i="1"/>
  <c r="AD5426" i="1"/>
  <c r="AE5426" i="1" s="1"/>
  <c r="AB5427" i="1"/>
  <c r="AD5428" i="1"/>
  <c r="AE5428" i="1" s="1"/>
  <c r="AB5429" i="1"/>
  <c r="AD5430" i="1"/>
  <c r="AE5430" i="1" s="1"/>
  <c r="AB5431" i="1"/>
  <c r="AD5432" i="1"/>
  <c r="AE5432" i="1" s="1"/>
  <c r="AB5433" i="1"/>
  <c r="AD5434" i="1"/>
  <c r="AE5434" i="1" s="1"/>
  <c r="AB5435" i="1"/>
  <c r="AD5436" i="1"/>
  <c r="AE5436" i="1" s="1"/>
  <c r="AB5437" i="1"/>
  <c r="AD5438" i="1"/>
  <c r="AE5438" i="1" s="1"/>
  <c r="AB5439" i="1"/>
  <c r="AD5440" i="1"/>
  <c r="AE5440" i="1" s="1"/>
  <c r="AB5441" i="1"/>
  <c r="AD5442" i="1"/>
  <c r="AE5442" i="1" s="1"/>
  <c r="AB5443" i="1"/>
  <c r="AD5444" i="1"/>
  <c r="AE5444" i="1" s="1"/>
  <c r="AB5445" i="1"/>
  <c r="AD5446" i="1"/>
  <c r="AE5446" i="1" s="1"/>
  <c r="AB5447" i="1"/>
  <c r="AD5448" i="1"/>
  <c r="AE5448" i="1" s="1"/>
  <c r="AB5449" i="1"/>
  <c r="AD5450" i="1"/>
  <c r="AE5450" i="1" s="1"/>
  <c r="AB5451" i="1"/>
  <c r="AA5452" i="1"/>
  <c r="Y5452" i="1"/>
  <c r="AB5452" i="1"/>
  <c r="AD5453" i="1"/>
  <c r="AE5453" i="1" s="1"/>
  <c r="AG5453" i="1" s="1"/>
  <c r="AH5453" i="1" s="1"/>
  <c r="AI5453" i="1" s="1"/>
  <c r="AA5453" i="1"/>
  <c r="Y5453" i="1"/>
  <c r="AB5455" i="1"/>
  <c r="AA5456" i="1"/>
  <c r="Y5456" i="1"/>
  <c r="AB5456" i="1"/>
  <c r="AD5457" i="1"/>
  <c r="AE5457" i="1" s="1"/>
  <c r="AG5457" i="1" s="1"/>
  <c r="AH5457" i="1" s="1"/>
  <c r="AI5457" i="1" s="1"/>
  <c r="AA5457" i="1"/>
  <c r="Y5457" i="1"/>
  <c r="AF5457" i="1"/>
  <c r="AU5457" i="1" s="1"/>
  <c r="AB5459" i="1"/>
  <c r="AA5460" i="1"/>
  <c r="Y5460" i="1"/>
  <c r="AB5460" i="1"/>
  <c r="AD5461" i="1"/>
  <c r="AE5461" i="1" s="1"/>
  <c r="AG5461" i="1" s="1"/>
  <c r="AH5461" i="1" s="1"/>
  <c r="AI5461" i="1" s="1"/>
  <c r="AA5461" i="1"/>
  <c r="Y5461" i="1"/>
  <c r="AB5463" i="1"/>
  <c r="AA5464" i="1"/>
  <c r="Y5464" i="1"/>
  <c r="AB5464" i="1"/>
  <c r="AD5465" i="1"/>
  <c r="AE5465" i="1" s="1"/>
  <c r="AG5465" i="1" s="1"/>
  <c r="AH5465" i="1" s="1"/>
  <c r="AI5465" i="1" s="1"/>
  <c r="AA5465" i="1"/>
  <c r="Y5465" i="1"/>
  <c r="AF5465" i="1"/>
  <c r="AU5465" i="1" s="1"/>
  <c r="AB5467" i="1"/>
  <c r="AA5468" i="1"/>
  <c r="Y5468" i="1"/>
  <c r="AB5468" i="1"/>
  <c r="AB5469" i="1"/>
  <c r="Y5469" i="1"/>
  <c r="AA5469" i="1"/>
  <c r="AB5473" i="1"/>
  <c r="Y5473" i="1"/>
  <c r="AA5473" i="1"/>
  <c r="AB5477" i="1"/>
  <c r="Y5477" i="1"/>
  <c r="AA5477" i="1"/>
  <c r="AB5481" i="1"/>
  <c r="Y5481" i="1"/>
  <c r="AA5481" i="1"/>
  <c r="AB5470" i="1"/>
  <c r="Y5470" i="1"/>
  <c r="AB5472" i="1"/>
  <c r="Y5472" i="1"/>
  <c r="AB5474" i="1"/>
  <c r="Y5474" i="1"/>
  <c r="AB5476" i="1"/>
  <c r="Y5476" i="1"/>
  <c r="AB5478" i="1"/>
  <c r="Y5478" i="1"/>
  <c r="AB5480" i="1"/>
  <c r="Y5480" i="1"/>
  <c r="AB5482" i="1"/>
  <c r="Y5482" i="1"/>
  <c r="AC568" i="1" l="1"/>
  <c r="AG568" i="1" s="1"/>
  <c r="AH568" i="1" s="1"/>
  <c r="AI568" i="1" s="1"/>
  <c r="AF568" i="1"/>
  <c r="AU568" i="1" s="1"/>
  <c r="AC560" i="1"/>
  <c r="AG560" i="1" s="1"/>
  <c r="AH560" i="1" s="1"/>
  <c r="AI560" i="1" s="1"/>
  <c r="AF560" i="1"/>
  <c r="AU560" i="1" s="1"/>
  <c r="AC552" i="1"/>
  <c r="AG552" i="1" s="1"/>
  <c r="AH552" i="1" s="1"/>
  <c r="AI552" i="1" s="1"/>
  <c r="AF552" i="1"/>
  <c r="AU552" i="1" s="1"/>
  <c r="AC544" i="1"/>
  <c r="AG544" i="1" s="1"/>
  <c r="AH544" i="1" s="1"/>
  <c r="AI544" i="1" s="1"/>
  <c r="AF544" i="1"/>
  <c r="AU544" i="1" s="1"/>
  <c r="AC536" i="1"/>
  <c r="AG536" i="1" s="1"/>
  <c r="AH536" i="1" s="1"/>
  <c r="AI536" i="1" s="1"/>
  <c r="AF536" i="1"/>
  <c r="AU536" i="1" s="1"/>
  <c r="AC528" i="1"/>
  <c r="AG528" i="1" s="1"/>
  <c r="AH528" i="1" s="1"/>
  <c r="AI528" i="1" s="1"/>
  <c r="AF528" i="1"/>
  <c r="AU528" i="1" s="1"/>
  <c r="AC571" i="1"/>
  <c r="AG571" i="1" s="1"/>
  <c r="AH571" i="1" s="1"/>
  <c r="AI571" i="1" s="1"/>
  <c r="AF571" i="1"/>
  <c r="AU571" i="1" s="1"/>
  <c r="AC563" i="1"/>
  <c r="AG563" i="1" s="1"/>
  <c r="AH563" i="1" s="1"/>
  <c r="AI563" i="1" s="1"/>
  <c r="AF563" i="1"/>
  <c r="AU563" i="1" s="1"/>
  <c r="AC555" i="1"/>
  <c r="AG555" i="1" s="1"/>
  <c r="AH555" i="1" s="1"/>
  <c r="AI555" i="1" s="1"/>
  <c r="AF555" i="1"/>
  <c r="AU555" i="1" s="1"/>
  <c r="AC547" i="1"/>
  <c r="AG547" i="1" s="1"/>
  <c r="AH547" i="1" s="1"/>
  <c r="AI547" i="1" s="1"/>
  <c r="AF547" i="1"/>
  <c r="AU547" i="1" s="1"/>
  <c r="AC539" i="1"/>
  <c r="AG539" i="1" s="1"/>
  <c r="AH539" i="1" s="1"/>
  <c r="AI539" i="1" s="1"/>
  <c r="AF539" i="1"/>
  <c r="AU539" i="1" s="1"/>
  <c r="AC531" i="1"/>
  <c r="AG531" i="1" s="1"/>
  <c r="AH531" i="1" s="1"/>
  <c r="AI531" i="1" s="1"/>
  <c r="AF531" i="1"/>
  <c r="AU531" i="1" s="1"/>
  <c r="AF221" i="1"/>
  <c r="AU221" i="1" s="1"/>
  <c r="AC221" i="1"/>
  <c r="AG221" i="1" s="1"/>
  <c r="AH221" i="1" s="1"/>
  <c r="AI221" i="1" s="1"/>
  <c r="AF217" i="1"/>
  <c r="AU217" i="1" s="1"/>
  <c r="AC217" i="1"/>
  <c r="AG217" i="1" s="1"/>
  <c r="AH217" i="1" s="1"/>
  <c r="AI217" i="1" s="1"/>
  <c r="AF213" i="1"/>
  <c r="AU213" i="1" s="1"/>
  <c r="AC213" i="1"/>
  <c r="AG213" i="1" s="1"/>
  <c r="AH213" i="1" s="1"/>
  <c r="AI213" i="1" s="1"/>
  <c r="AF210" i="1"/>
  <c r="AU210" i="1" s="1"/>
  <c r="AC210" i="1"/>
  <c r="AG210" i="1" s="1"/>
  <c r="AH210" i="1" s="1"/>
  <c r="AI210" i="1" s="1"/>
  <c r="AF206" i="1"/>
  <c r="AU206" i="1" s="1"/>
  <c r="AC206" i="1"/>
  <c r="AG206" i="1" s="1"/>
  <c r="AH206" i="1" s="1"/>
  <c r="AI206" i="1" s="1"/>
  <c r="AF193" i="1"/>
  <c r="AU193" i="1" s="1"/>
  <c r="AC193" i="1"/>
  <c r="AG193" i="1" s="1"/>
  <c r="AH193" i="1" s="1"/>
  <c r="AI193" i="1" s="1"/>
  <c r="AF184" i="1"/>
  <c r="AU184" i="1" s="1"/>
  <c r="AC184" i="1"/>
  <c r="AG184" i="1" s="1"/>
  <c r="AH184" i="1" s="1"/>
  <c r="AI184" i="1" s="1"/>
  <c r="AF169" i="1"/>
  <c r="AU169" i="1" s="1"/>
  <c r="AC169" i="1"/>
  <c r="AG169" i="1" s="1"/>
  <c r="AH169" i="1" s="1"/>
  <c r="AI169" i="1" s="1"/>
  <c r="AF162" i="1"/>
  <c r="AU162" i="1" s="1"/>
  <c r="AC162" i="1"/>
  <c r="AG162" i="1" s="1"/>
  <c r="AH162" i="1" s="1"/>
  <c r="AI162" i="1" s="1"/>
  <c r="AF158" i="1"/>
  <c r="AU158" i="1" s="1"/>
  <c r="AC158" i="1"/>
  <c r="AG158" i="1" s="1"/>
  <c r="AH158" i="1" s="1"/>
  <c r="AI158" i="1" s="1"/>
  <c r="AF154" i="1"/>
  <c r="AU154" i="1" s="1"/>
  <c r="AC154" i="1"/>
  <c r="AG154" i="1" s="1"/>
  <c r="AH154" i="1" s="1"/>
  <c r="AI154" i="1" s="1"/>
  <c r="AF151" i="1"/>
  <c r="AU151" i="1" s="1"/>
  <c r="AC151" i="1"/>
  <c r="AG151" i="1" s="1"/>
  <c r="AH151" i="1" s="1"/>
  <c r="AI151" i="1" s="1"/>
  <c r="AF149" i="1"/>
  <c r="AU149" i="1" s="1"/>
  <c r="AC149" i="1"/>
  <c r="AG149" i="1" s="1"/>
  <c r="AH149" i="1" s="1"/>
  <c r="AI149" i="1" s="1"/>
  <c r="AF146" i="1"/>
  <c r="AU146" i="1" s="1"/>
  <c r="AC146" i="1"/>
  <c r="AG146" i="1" s="1"/>
  <c r="AH146" i="1" s="1"/>
  <c r="AI146" i="1" s="1"/>
  <c r="AF139" i="1"/>
  <c r="AU139" i="1" s="1"/>
  <c r="AC139" i="1"/>
  <c r="AG139" i="1" s="1"/>
  <c r="AH139" i="1" s="1"/>
  <c r="AI139" i="1" s="1"/>
  <c r="AF135" i="1"/>
  <c r="AU135" i="1" s="1"/>
  <c r="AC135" i="1"/>
  <c r="AG135" i="1" s="1"/>
  <c r="AH135" i="1" s="1"/>
  <c r="AI135" i="1" s="1"/>
  <c r="AF131" i="1"/>
  <c r="AU131" i="1" s="1"/>
  <c r="AC131" i="1"/>
  <c r="AG131" i="1" s="1"/>
  <c r="AH131" i="1" s="1"/>
  <c r="AI131" i="1" s="1"/>
  <c r="AF127" i="1"/>
  <c r="AU127" i="1" s="1"/>
  <c r="AC127" i="1"/>
  <c r="AG127" i="1" s="1"/>
  <c r="AH127" i="1" s="1"/>
  <c r="AI127" i="1" s="1"/>
  <c r="AF123" i="1"/>
  <c r="AU123" i="1" s="1"/>
  <c r="AC123" i="1"/>
  <c r="AG123" i="1" s="1"/>
  <c r="AH123" i="1" s="1"/>
  <c r="AI123" i="1" s="1"/>
  <c r="AF119" i="1"/>
  <c r="AU119" i="1" s="1"/>
  <c r="AC119" i="1"/>
  <c r="AG119" i="1" s="1"/>
  <c r="AH119" i="1" s="1"/>
  <c r="AI119" i="1" s="1"/>
  <c r="AF115" i="1"/>
  <c r="AU115" i="1" s="1"/>
  <c r="AC115" i="1"/>
  <c r="AG115" i="1" s="1"/>
  <c r="AH115" i="1" s="1"/>
  <c r="AI115" i="1" s="1"/>
  <c r="AF111" i="1"/>
  <c r="AU111" i="1" s="1"/>
  <c r="AC111" i="1"/>
  <c r="AG111" i="1" s="1"/>
  <c r="AH111" i="1" s="1"/>
  <c r="AI111" i="1" s="1"/>
  <c r="AF107" i="1"/>
  <c r="AU107" i="1" s="1"/>
  <c r="AC107" i="1"/>
  <c r="AG107" i="1" s="1"/>
  <c r="AH107" i="1" s="1"/>
  <c r="AI107" i="1" s="1"/>
  <c r="AF103" i="1"/>
  <c r="AU103" i="1" s="1"/>
  <c r="AC103" i="1"/>
  <c r="AG103" i="1" s="1"/>
  <c r="AH103" i="1" s="1"/>
  <c r="AI103" i="1" s="1"/>
  <c r="AF99" i="1"/>
  <c r="AU99" i="1" s="1"/>
  <c r="AC99" i="1"/>
  <c r="AG99" i="1" s="1"/>
  <c r="AH99" i="1" s="1"/>
  <c r="AI99" i="1" s="1"/>
  <c r="AF96" i="1"/>
  <c r="AU96" i="1" s="1"/>
  <c r="AC96" i="1"/>
  <c r="AG96" i="1" s="1"/>
  <c r="AH96" i="1" s="1"/>
  <c r="AI96" i="1" s="1"/>
  <c r="AF92" i="1"/>
  <c r="AU92" i="1" s="1"/>
  <c r="AC92" i="1"/>
  <c r="AG92" i="1" s="1"/>
  <c r="AH92" i="1" s="1"/>
  <c r="AI92" i="1" s="1"/>
  <c r="AF88" i="1"/>
  <c r="AU88" i="1" s="1"/>
  <c r="AC88" i="1"/>
  <c r="AG88" i="1" s="1"/>
  <c r="AH88" i="1" s="1"/>
  <c r="AI88" i="1" s="1"/>
  <c r="AF84" i="1"/>
  <c r="AU84" i="1" s="1"/>
  <c r="AC84" i="1"/>
  <c r="AG84" i="1" s="1"/>
  <c r="AH84" i="1" s="1"/>
  <c r="AI84" i="1" s="1"/>
  <c r="AF80" i="1"/>
  <c r="AU80" i="1" s="1"/>
  <c r="AC80" i="1"/>
  <c r="AG80" i="1" s="1"/>
  <c r="AH80" i="1" s="1"/>
  <c r="AI80" i="1" s="1"/>
  <c r="AF77" i="1"/>
  <c r="AU77" i="1" s="1"/>
  <c r="AC77" i="1"/>
  <c r="AG77" i="1" s="1"/>
  <c r="AH77" i="1" s="1"/>
  <c r="AI77" i="1" s="1"/>
  <c r="AF74" i="1"/>
  <c r="AU74" i="1" s="1"/>
  <c r="AC74" i="1"/>
  <c r="AG74" i="1" s="1"/>
  <c r="AH74" i="1" s="1"/>
  <c r="AI74" i="1" s="1"/>
  <c r="AF73" i="1"/>
  <c r="AU73" i="1" s="1"/>
  <c r="AC73" i="1"/>
  <c r="AG73" i="1" s="1"/>
  <c r="AH73" i="1" s="1"/>
  <c r="AI73" i="1" s="1"/>
  <c r="AF69" i="1"/>
  <c r="AU69" i="1" s="1"/>
  <c r="AC69" i="1"/>
  <c r="AG69" i="1" s="1"/>
  <c r="AH69" i="1" s="1"/>
  <c r="AI69" i="1" s="1"/>
  <c r="AF63" i="1"/>
  <c r="AU63" i="1" s="1"/>
  <c r="AC63" i="1"/>
  <c r="AG63" i="1" s="1"/>
  <c r="AH63" i="1" s="1"/>
  <c r="AI63" i="1" s="1"/>
  <c r="AC62" i="1"/>
  <c r="AG62" i="1" s="1"/>
  <c r="AH62" i="1" s="1"/>
  <c r="AI62" i="1" s="1"/>
  <c r="AF62" i="1"/>
  <c r="AU62" i="1" s="1"/>
  <c r="AF61" i="1"/>
  <c r="AU61" i="1" s="1"/>
  <c r="AC61" i="1"/>
  <c r="AG61" i="1" s="1"/>
  <c r="AH61" i="1" s="1"/>
  <c r="AI61" i="1" s="1"/>
  <c r="AC51" i="1"/>
  <c r="AG51" i="1" s="1"/>
  <c r="AH51" i="1" s="1"/>
  <c r="AI51" i="1" s="1"/>
  <c r="AF51" i="1"/>
  <c r="AU51" i="1" s="1"/>
  <c r="AF50" i="1"/>
  <c r="AU50" i="1" s="1"/>
  <c r="AC50" i="1"/>
  <c r="AG50" i="1" s="1"/>
  <c r="AH50" i="1" s="1"/>
  <c r="AI50" i="1" s="1"/>
  <c r="AF49" i="1"/>
  <c r="AU49" i="1" s="1"/>
  <c r="AC49" i="1"/>
  <c r="AG49" i="1" s="1"/>
  <c r="AH49" i="1" s="1"/>
  <c r="AI49" i="1" s="1"/>
  <c r="AC48" i="1"/>
  <c r="AG48" i="1" s="1"/>
  <c r="AH48" i="1" s="1"/>
  <c r="AI48" i="1" s="1"/>
  <c r="AF48" i="1"/>
  <c r="AU48" i="1" s="1"/>
  <c r="AF47" i="1"/>
  <c r="AU47" i="1" s="1"/>
  <c r="AC47" i="1"/>
  <c r="AG47" i="1" s="1"/>
  <c r="AH47" i="1" s="1"/>
  <c r="AI47" i="1" s="1"/>
  <c r="AF39" i="1"/>
  <c r="AU39" i="1" s="1"/>
  <c r="AC39" i="1"/>
  <c r="AG39" i="1" s="1"/>
  <c r="AH39" i="1" s="1"/>
  <c r="AI39" i="1" s="1"/>
  <c r="AF35" i="1"/>
  <c r="AU35" i="1" s="1"/>
  <c r="AC35" i="1"/>
  <c r="AG35" i="1" s="1"/>
  <c r="AH35" i="1" s="1"/>
  <c r="AI35" i="1" s="1"/>
  <c r="AC34" i="1"/>
  <c r="AG34" i="1" s="1"/>
  <c r="AH34" i="1" s="1"/>
  <c r="AI34" i="1" s="1"/>
  <c r="AF34" i="1"/>
  <c r="AU34" i="1" s="1"/>
  <c r="AF31" i="1"/>
  <c r="AU31" i="1" s="1"/>
  <c r="AC31" i="1"/>
  <c r="AG31" i="1" s="1"/>
  <c r="AH31" i="1" s="1"/>
  <c r="AI31" i="1" s="1"/>
  <c r="AF18" i="1"/>
  <c r="AU18" i="1" s="1"/>
  <c r="AC18" i="1"/>
  <c r="AG18" i="1" s="1"/>
  <c r="AH18" i="1" s="1"/>
  <c r="AI18" i="1" s="1"/>
  <c r="AC17" i="1"/>
  <c r="AG17" i="1" s="1"/>
  <c r="AH17" i="1" s="1"/>
  <c r="AI17" i="1" s="1"/>
  <c r="AF17" i="1"/>
  <c r="AU17" i="1" s="1"/>
  <c r="AC16" i="1"/>
  <c r="AG16" i="1" s="1"/>
  <c r="AH16" i="1" s="1"/>
  <c r="AI16" i="1" s="1"/>
  <c r="AF16" i="1"/>
  <c r="AU16" i="1" s="1"/>
  <c r="AF15" i="1"/>
  <c r="AU15" i="1" s="1"/>
  <c r="AC15" i="1"/>
  <c r="AG15" i="1" s="1"/>
  <c r="AH15" i="1" s="1"/>
  <c r="AI15" i="1" s="1"/>
  <c r="AF14" i="1"/>
  <c r="AU14" i="1" s="1"/>
  <c r="AC14" i="1"/>
  <c r="AG14" i="1" s="1"/>
  <c r="AH14" i="1" s="1"/>
  <c r="AI14" i="1" s="1"/>
  <c r="AC13" i="1"/>
  <c r="AG13" i="1" s="1"/>
  <c r="AH13" i="1" s="1"/>
  <c r="AI13" i="1" s="1"/>
  <c r="AF13" i="1"/>
  <c r="AU13" i="1" s="1"/>
  <c r="AF12" i="1"/>
  <c r="AU12" i="1" s="1"/>
  <c r="AC12" i="1"/>
  <c r="AG12" i="1" s="1"/>
  <c r="AH12" i="1" s="1"/>
  <c r="AI12" i="1" s="1"/>
  <c r="AF7" i="1"/>
  <c r="AU7" i="1" s="1"/>
  <c r="AC7" i="1"/>
  <c r="AG7" i="1" s="1"/>
  <c r="AH7" i="1" s="1"/>
  <c r="AI7" i="1" s="1"/>
  <c r="AC4" i="1"/>
  <c r="AF4" i="1"/>
  <c r="AC572" i="1"/>
  <c r="AG572" i="1" s="1"/>
  <c r="AH572" i="1" s="1"/>
  <c r="AI572" i="1" s="1"/>
  <c r="AF572" i="1"/>
  <c r="AU572" i="1" s="1"/>
  <c r="AC564" i="1"/>
  <c r="AG564" i="1" s="1"/>
  <c r="AH564" i="1" s="1"/>
  <c r="AI564" i="1" s="1"/>
  <c r="AF564" i="1"/>
  <c r="AU564" i="1" s="1"/>
  <c r="AC556" i="1"/>
  <c r="AG556" i="1" s="1"/>
  <c r="AH556" i="1" s="1"/>
  <c r="AI556" i="1" s="1"/>
  <c r="AF556" i="1"/>
  <c r="AU556" i="1" s="1"/>
  <c r="AC548" i="1"/>
  <c r="AG548" i="1" s="1"/>
  <c r="AH548" i="1" s="1"/>
  <c r="AI548" i="1" s="1"/>
  <c r="AF548" i="1"/>
  <c r="AU548" i="1" s="1"/>
  <c r="AC540" i="1"/>
  <c r="AG540" i="1" s="1"/>
  <c r="AH540" i="1" s="1"/>
  <c r="AI540" i="1" s="1"/>
  <c r="AF540" i="1"/>
  <c r="AU540" i="1" s="1"/>
  <c r="AC532" i="1"/>
  <c r="AG532" i="1" s="1"/>
  <c r="AH532" i="1" s="1"/>
  <c r="AI532" i="1" s="1"/>
  <c r="AF532" i="1"/>
  <c r="AU532" i="1" s="1"/>
  <c r="AC575" i="1"/>
  <c r="AG575" i="1" s="1"/>
  <c r="AH575" i="1" s="1"/>
  <c r="AI575" i="1" s="1"/>
  <c r="AF575" i="1"/>
  <c r="AU575" i="1" s="1"/>
  <c r="AC567" i="1"/>
  <c r="AG567" i="1" s="1"/>
  <c r="AH567" i="1" s="1"/>
  <c r="AI567" i="1" s="1"/>
  <c r="AF567" i="1"/>
  <c r="AU567" i="1" s="1"/>
  <c r="AC559" i="1"/>
  <c r="AG559" i="1" s="1"/>
  <c r="AH559" i="1" s="1"/>
  <c r="AI559" i="1" s="1"/>
  <c r="AF559" i="1"/>
  <c r="AU559" i="1" s="1"/>
  <c r="AC551" i="1"/>
  <c r="AG551" i="1" s="1"/>
  <c r="AH551" i="1" s="1"/>
  <c r="AI551" i="1" s="1"/>
  <c r="AF551" i="1"/>
  <c r="AU551" i="1" s="1"/>
  <c r="AC543" i="1"/>
  <c r="AG543" i="1" s="1"/>
  <c r="AH543" i="1" s="1"/>
  <c r="AI543" i="1" s="1"/>
  <c r="AF543" i="1"/>
  <c r="AU543" i="1" s="1"/>
  <c r="AC535" i="1"/>
  <c r="AG535" i="1" s="1"/>
  <c r="AH535" i="1" s="1"/>
  <c r="AI535" i="1" s="1"/>
  <c r="AF535" i="1"/>
  <c r="AU535" i="1" s="1"/>
  <c r="AC527" i="1"/>
  <c r="AG527" i="1" s="1"/>
  <c r="AH527" i="1" s="1"/>
  <c r="AI527" i="1" s="1"/>
  <c r="AF527" i="1"/>
  <c r="AU527" i="1" s="1"/>
  <c r="AF223" i="1"/>
  <c r="AU223" i="1" s="1"/>
  <c r="AC223" i="1"/>
  <c r="AG223" i="1" s="1"/>
  <c r="AH223" i="1" s="1"/>
  <c r="AI223" i="1" s="1"/>
  <c r="AF219" i="1"/>
  <c r="AU219" i="1" s="1"/>
  <c r="AC219" i="1"/>
  <c r="AG219" i="1" s="1"/>
  <c r="AH219" i="1" s="1"/>
  <c r="AI219" i="1" s="1"/>
  <c r="AF215" i="1"/>
  <c r="AU215" i="1" s="1"/>
  <c r="AC215" i="1"/>
  <c r="AG215" i="1" s="1"/>
  <c r="AH215" i="1" s="1"/>
  <c r="AI215" i="1" s="1"/>
  <c r="AF211" i="1"/>
  <c r="AU211" i="1" s="1"/>
  <c r="AC211" i="1"/>
  <c r="AG211" i="1" s="1"/>
  <c r="AH211" i="1" s="1"/>
  <c r="AI211" i="1" s="1"/>
  <c r="AF208" i="1"/>
  <c r="AU208" i="1" s="1"/>
  <c r="AC208" i="1"/>
  <c r="AG208" i="1" s="1"/>
  <c r="AH208" i="1" s="1"/>
  <c r="AI208" i="1" s="1"/>
  <c r="AF202" i="1"/>
  <c r="AU202" i="1" s="1"/>
  <c r="AC202" i="1"/>
  <c r="AG202" i="1" s="1"/>
  <c r="AH202" i="1" s="1"/>
  <c r="AI202" i="1" s="1"/>
  <c r="AF186" i="1"/>
  <c r="AU186" i="1" s="1"/>
  <c r="AC186" i="1"/>
  <c r="AG186" i="1" s="1"/>
  <c r="AH186" i="1" s="1"/>
  <c r="AI186" i="1" s="1"/>
  <c r="AF171" i="1"/>
  <c r="AU171" i="1" s="1"/>
  <c r="AC171" i="1"/>
  <c r="AG171" i="1" s="1"/>
  <c r="AH171" i="1" s="1"/>
  <c r="AI171" i="1" s="1"/>
  <c r="AF163" i="1"/>
  <c r="AU163" i="1" s="1"/>
  <c r="AC163" i="1"/>
  <c r="AG163" i="1" s="1"/>
  <c r="AH163" i="1" s="1"/>
  <c r="AI163" i="1" s="1"/>
  <c r="AF160" i="1"/>
  <c r="AU160" i="1" s="1"/>
  <c r="AC160" i="1"/>
  <c r="AG160" i="1" s="1"/>
  <c r="AH160" i="1" s="1"/>
  <c r="AI160" i="1" s="1"/>
  <c r="AF156" i="1"/>
  <c r="AU156" i="1" s="1"/>
  <c r="AC156" i="1"/>
  <c r="AG156" i="1" s="1"/>
  <c r="AH156" i="1" s="1"/>
  <c r="AI156" i="1" s="1"/>
  <c r="AF152" i="1"/>
  <c r="AU152" i="1" s="1"/>
  <c r="AC152" i="1"/>
  <c r="AG152" i="1" s="1"/>
  <c r="AH152" i="1" s="1"/>
  <c r="AI152" i="1" s="1"/>
  <c r="AF150" i="1"/>
  <c r="AU150" i="1" s="1"/>
  <c r="AC150" i="1"/>
  <c r="AG150" i="1" s="1"/>
  <c r="AH150" i="1" s="1"/>
  <c r="AI150" i="1" s="1"/>
  <c r="AF148" i="1"/>
  <c r="AU148" i="1" s="1"/>
  <c r="AC148" i="1"/>
  <c r="AG148" i="1" s="1"/>
  <c r="AH148" i="1" s="1"/>
  <c r="AI148" i="1" s="1"/>
  <c r="AF141" i="1"/>
  <c r="AU141" i="1" s="1"/>
  <c r="AC141" i="1"/>
  <c r="AG141" i="1" s="1"/>
  <c r="AH141" i="1" s="1"/>
  <c r="AI141" i="1" s="1"/>
  <c r="AF137" i="1"/>
  <c r="AU137" i="1" s="1"/>
  <c r="AC137" i="1"/>
  <c r="AG137" i="1" s="1"/>
  <c r="AH137" i="1" s="1"/>
  <c r="AI137" i="1" s="1"/>
  <c r="AF133" i="1"/>
  <c r="AU133" i="1" s="1"/>
  <c r="AC133" i="1"/>
  <c r="AG133" i="1" s="1"/>
  <c r="AH133" i="1" s="1"/>
  <c r="AI133" i="1" s="1"/>
  <c r="AF129" i="1"/>
  <c r="AU129" i="1" s="1"/>
  <c r="AC129" i="1"/>
  <c r="AG129" i="1" s="1"/>
  <c r="AH129" i="1" s="1"/>
  <c r="AI129" i="1" s="1"/>
  <c r="AF125" i="1"/>
  <c r="AU125" i="1" s="1"/>
  <c r="AC125" i="1"/>
  <c r="AG125" i="1" s="1"/>
  <c r="AH125" i="1" s="1"/>
  <c r="AI125" i="1" s="1"/>
  <c r="AF121" i="1"/>
  <c r="AU121" i="1" s="1"/>
  <c r="AC121" i="1"/>
  <c r="AG121" i="1" s="1"/>
  <c r="AH121" i="1" s="1"/>
  <c r="AI121" i="1" s="1"/>
  <c r="AF117" i="1"/>
  <c r="AU117" i="1" s="1"/>
  <c r="AC117" i="1"/>
  <c r="AG117" i="1" s="1"/>
  <c r="AH117" i="1" s="1"/>
  <c r="AI117" i="1" s="1"/>
  <c r="AF113" i="1"/>
  <c r="AU113" i="1" s="1"/>
  <c r="AC113" i="1"/>
  <c r="AG113" i="1" s="1"/>
  <c r="AH113" i="1" s="1"/>
  <c r="AI113" i="1" s="1"/>
  <c r="AF109" i="1"/>
  <c r="AU109" i="1" s="1"/>
  <c r="AC109" i="1"/>
  <c r="AG109" i="1" s="1"/>
  <c r="AH109" i="1" s="1"/>
  <c r="AI109" i="1" s="1"/>
  <c r="AF105" i="1"/>
  <c r="AU105" i="1" s="1"/>
  <c r="AC105" i="1"/>
  <c r="AG105" i="1" s="1"/>
  <c r="AH105" i="1" s="1"/>
  <c r="AI105" i="1" s="1"/>
  <c r="AF101" i="1"/>
  <c r="AU101" i="1" s="1"/>
  <c r="AC101" i="1"/>
  <c r="AG101" i="1" s="1"/>
  <c r="AH101" i="1" s="1"/>
  <c r="AI101" i="1" s="1"/>
  <c r="AF97" i="1"/>
  <c r="AU97" i="1" s="1"/>
  <c r="AC97" i="1"/>
  <c r="AG97" i="1" s="1"/>
  <c r="AH97" i="1" s="1"/>
  <c r="AI97" i="1" s="1"/>
  <c r="AF94" i="1"/>
  <c r="AU94" i="1" s="1"/>
  <c r="AC94" i="1"/>
  <c r="AG94" i="1" s="1"/>
  <c r="AH94" i="1" s="1"/>
  <c r="AI94" i="1" s="1"/>
  <c r="AF90" i="1"/>
  <c r="AU90" i="1" s="1"/>
  <c r="AC90" i="1"/>
  <c r="AG90" i="1" s="1"/>
  <c r="AH90" i="1" s="1"/>
  <c r="AI90" i="1" s="1"/>
  <c r="AF86" i="1"/>
  <c r="AU86" i="1" s="1"/>
  <c r="AC86" i="1"/>
  <c r="AG86" i="1" s="1"/>
  <c r="AH86" i="1" s="1"/>
  <c r="AI86" i="1" s="1"/>
  <c r="AF82" i="1"/>
  <c r="AU82" i="1" s="1"/>
  <c r="AC82" i="1"/>
  <c r="AG82" i="1" s="1"/>
  <c r="AH82" i="1" s="1"/>
  <c r="AI82" i="1" s="1"/>
  <c r="AF79" i="1"/>
  <c r="AU79" i="1" s="1"/>
  <c r="AC79" i="1"/>
  <c r="AG79" i="1" s="1"/>
  <c r="AH79" i="1" s="1"/>
  <c r="AI79" i="1" s="1"/>
  <c r="AF71" i="1"/>
  <c r="AU71" i="1" s="1"/>
  <c r="AC71" i="1"/>
  <c r="AG71" i="1" s="1"/>
  <c r="AH71" i="1" s="1"/>
  <c r="AI71" i="1" s="1"/>
  <c r="AF67" i="1"/>
  <c r="AU67" i="1" s="1"/>
  <c r="AC67" i="1"/>
  <c r="AG67" i="1" s="1"/>
  <c r="AH67" i="1" s="1"/>
  <c r="AI67" i="1" s="1"/>
  <c r="AC66" i="1"/>
  <c r="AG66" i="1" s="1"/>
  <c r="AH66" i="1" s="1"/>
  <c r="AI66" i="1" s="1"/>
  <c r="AF66" i="1"/>
  <c r="AU66" i="1" s="1"/>
  <c r="AF65" i="1"/>
  <c r="AU65" i="1" s="1"/>
  <c r="AC65" i="1"/>
  <c r="AG65" i="1" s="1"/>
  <c r="AH65" i="1" s="1"/>
  <c r="AI65" i="1" s="1"/>
  <c r="AF59" i="1"/>
  <c r="AU59" i="1" s="1"/>
  <c r="AC59" i="1"/>
  <c r="AG59" i="1" s="1"/>
  <c r="AH59" i="1" s="1"/>
  <c r="AI59" i="1" s="1"/>
  <c r="AC58" i="1"/>
  <c r="AG58" i="1" s="1"/>
  <c r="AH58" i="1" s="1"/>
  <c r="AI58" i="1" s="1"/>
  <c r="AF58" i="1"/>
  <c r="AU58" i="1" s="1"/>
  <c r="AF57" i="1"/>
  <c r="AU57" i="1" s="1"/>
  <c r="AC57" i="1"/>
  <c r="AG57" i="1" s="1"/>
  <c r="AH57" i="1" s="1"/>
  <c r="AI57" i="1" s="1"/>
  <c r="AF56" i="1"/>
  <c r="AU56" i="1" s="1"/>
  <c r="AC56" i="1"/>
  <c r="AG56" i="1" s="1"/>
  <c r="AH56" i="1" s="1"/>
  <c r="AI56" i="1" s="1"/>
  <c r="AC55" i="1"/>
  <c r="AG55" i="1" s="1"/>
  <c r="AH55" i="1" s="1"/>
  <c r="AI55" i="1" s="1"/>
  <c r="AF55" i="1"/>
  <c r="AU55" i="1" s="1"/>
  <c r="AC54" i="1"/>
  <c r="AG54" i="1" s="1"/>
  <c r="AH54" i="1" s="1"/>
  <c r="AI54" i="1" s="1"/>
  <c r="AF54" i="1"/>
  <c r="AU54" i="1" s="1"/>
  <c r="AF53" i="1"/>
  <c r="AU53" i="1" s="1"/>
  <c r="AC53" i="1"/>
  <c r="AG53" i="1" s="1"/>
  <c r="AH53" i="1" s="1"/>
  <c r="AI53" i="1" s="1"/>
  <c r="AF45" i="1"/>
  <c r="AU45" i="1" s="1"/>
  <c r="AC45" i="1"/>
  <c r="AG45" i="1" s="1"/>
  <c r="AH45" i="1" s="1"/>
  <c r="AI45" i="1" s="1"/>
  <c r="AC44" i="1"/>
  <c r="AG44" i="1" s="1"/>
  <c r="AH44" i="1" s="1"/>
  <c r="AI44" i="1" s="1"/>
  <c r="AF44" i="1"/>
  <c r="AU44" i="1" s="1"/>
  <c r="AF43" i="1"/>
  <c r="AU43" i="1" s="1"/>
  <c r="AC43" i="1"/>
  <c r="AG43" i="1" s="1"/>
  <c r="AH43" i="1" s="1"/>
  <c r="AI43" i="1" s="1"/>
  <c r="AF41" i="1"/>
  <c r="AU41" i="1" s="1"/>
  <c r="AC41" i="1"/>
  <c r="AG41" i="1" s="1"/>
  <c r="AH41" i="1" s="1"/>
  <c r="AI41" i="1" s="1"/>
  <c r="AF37" i="1"/>
  <c r="AU37" i="1" s="1"/>
  <c r="AC37" i="1"/>
  <c r="AG37" i="1" s="1"/>
  <c r="AH37" i="1" s="1"/>
  <c r="AI37" i="1" s="1"/>
  <c r="AF27" i="1"/>
  <c r="AU27" i="1" s="1"/>
  <c r="AC27" i="1"/>
  <c r="AG27" i="1" s="1"/>
  <c r="AH27" i="1" s="1"/>
  <c r="AI27" i="1" s="1"/>
  <c r="AC26" i="1"/>
  <c r="AG26" i="1" s="1"/>
  <c r="AH26" i="1" s="1"/>
  <c r="AI26" i="1" s="1"/>
  <c r="AF26" i="1"/>
  <c r="AU26" i="1" s="1"/>
  <c r="AC25" i="1"/>
  <c r="AG25" i="1" s="1"/>
  <c r="AH25" i="1" s="1"/>
  <c r="AI25" i="1" s="1"/>
  <c r="AF25" i="1"/>
  <c r="AU25" i="1" s="1"/>
  <c r="AF24" i="1"/>
  <c r="AU24" i="1" s="1"/>
  <c r="AC24" i="1"/>
  <c r="AG24" i="1" s="1"/>
  <c r="AH24" i="1" s="1"/>
  <c r="AI24" i="1" s="1"/>
  <c r="AC21" i="1"/>
  <c r="AG21" i="1" s="1"/>
  <c r="AH21" i="1" s="1"/>
  <c r="AI21" i="1" s="1"/>
  <c r="AF21" i="1"/>
  <c r="AU21" i="1" s="1"/>
  <c r="AF20" i="1"/>
  <c r="AU20" i="1" s="1"/>
  <c r="AC20" i="1"/>
  <c r="AG20" i="1" s="1"/>
  <c r="AH20" i="1" s="1"/>
  <c r="AI20" i="1" s="1"/>
  <c r="AF5473" i="1"/>
  <c r="AU5473" i="1" s="1"/>
  <c r="AC5473" i="1"/>
  <c r="AG5473" i="1" s="1"/>
  <c r="AH5473" i="1" s="1"/>
  <c r="AI5473" i="1" s="1"/>
  <c r="AC5468" i="1"/>
  <c r="AG5468" i="1" s="1"/>
  <c r="AH5468" i="1" s="1"/>
  <c r="AI5468" i="1" s="1"/>
  <c r="AF5468" i="1"/>
  <c r="AU5468" i="1" s="1"/>
  <c r="AC5463" i="1"/>
  <c r="AG5463" i="1" s="1"/>
  <c r="AH5463" i="1" s="1"/>
  <c r="AI5463" i="1" s="1"/>
  <c r="AF5463" i="1"/>
  <c r="AU5463" i="1" s="1"/>
  <c r="AC5452" i="1"/>
  <c r="AG5452" i="1" s="1"/>
  <c r="AH5452" i="1" s="1"/>
  <c r="AI5452" i="1" s="1"/>
  <c r="AF5452" i="1"/>
  <c r="AU5452" i="1" s="1"/>
  <c r="AC5443" i="1"/>
  <c r="AG5443" i="1" s="1"/>
  <c r="AH5443" i="1" s="1"/>
  <c r="AI5443" i="1" s="1"/>
  <c r="AF5443" i="1"/>
  <c r="AU5443" i="1" s="1"/>
  <c r="AC5435" i="1"/>
  <c r="AG5435" i="1" s="1"/>
  <c r="AH5435" i="1" s="1"/>
  <c r="AI5435" i="1" s="1"/>
  <c r="AF5435" i="1"/>
  <c r="AU5435" i="1" s="1"/>
  <c r="AC5427" i="1"/>
  <c r="AG5427" i="1" s="1"/>
  <c r="AH5427" i="1" s="1"/>
  <c r="AI5427" i="1" s="1"/>
  <c r="AF5427" i="1"/>
  <c r="AU5427" i="1" s="1"/>
  <c r="AC5466" i="1"/>
  <c r="AG5466" i="1" s="1"/>
  <c r="AH5466" i="1" s="1"/>
  <c r="AI5466" i="1" s="1"/>
  <c r="AF5466" i="1"/>
  <c r="AU5466" i="1" s="1"/>
  <c r="AF5482" i="1"/>
  <c r="AU5482" i="1" s="1"/>
  <c r="AC5482" i="1"/>
  <c r="AG5482" i="1" s="1"/>
  <c r="AH5482" i="1" s="1"/>
  <c r="AI5482" i="1" s="1"/>
  <c r="AF5480" i="1"/>
  <c r="AU5480" i="1" s="1"/>
  <c r="AC5480" i="1"/>
  <c r="AG5480" i="1" s="1"/>
  <c r="AH5480" i="1" s="1"/>
  <c r="AI5480" i="1" s="1"/>
  <c r="AF5478" i="1"/>
  <c r="AU5478" i="1" s="1"/>
  <c r="AC5478" i="1"/>
  <c r="AG5478" i="1" s="1"/>
  <c r="AH5478" i="1" s="1"/>
  <c r="AI5478" i="1" s="1"/>
  <c r="AF5476" i="1"/>
  <c r="AU5476" i="1" s="1"/>
  <c r="AC5476" i="1"/>
  <c r="AG5476" i="1" s="1"/>
  <c r="AH5476" i="1" s="1"/>
  <c r="AI5476" i="1" s="1"/>
  <c r="AF5474" i="1"/>
  <c r="AU5474" i="1" s="1"/>
  <c r="AC5474" i="1"/>
  <c r="AG5474" i="1" s="1"/>
  <c r="AH5474" i="1" s="1"/>
  <c r="AI5474" i="1" s="1"/>
  <c r="AF5472" i="1"/>
  <c r="AU5472" i="1" s="1"/>
  <c r="AC5472" i="1"/>
  <c r="AG5472" i="1" s="1"/>
  <c r="AH5472" i="1" s="1"/>
  <c r="AI5472" i="1" s="1"/>
  <c r="AF5470" i="1"/>
  <c r="AU5470" i="1" s="1"/>
  <c r="AC5470" i="1"/>
  <c r="AG5470" i="1" s="1"/>
  <c r="AH5470" i="1" s="1"/>
  <c r="AI5470" i="1" s="1"/>
  <c r="AF5477" i="1"/>
  <c r="AU5477" i="1" s="1"/>
  <c r="AC5477" i="1"/>
  <c r="AG5477" i="1" s="1"/>
  <c r="AH5477" i="1" s="1"/>
  <c r="AI5477" i="1" s="1"/>
  <c r="AF5469" i="1"/>
  <c r="AU5469" i="1" s="1"/>
  <c r="AC5469" i="1"/>
  <c r="AG5469" i="1" s="1"/>
  <c r="AH5469" i="1" s="1"/>
  <c r="AI5469" i="1" s="1"/>
  <c r="AC5467" i="1"/>
  <c r="AG5467" i="1" s="1"/>
  <c r="AH5467" i="1" s="1"/>
  <c r="AI5467" i="1" s="1"/>
  <c r="AF5467" i="1"/>
  <c r="AU5467" i="1" s="1"/>
  <c r="AC5464" i="1"/>
  <c r="AG5464" i="1" s="1"/>
  <c r="AH5464" i="1" s="1"/>
  <c r="AI5464" i="1" s="1"/>
  <c r="AF5464" i="1"/>
  <c r="AU5464" i="1" s="1"/>
  <c r="AF5461" i="1"/>
  <c r="AU5461" i="1" s="1"/>
  <c r="AC5459" i="1"/>
  <c r="AG5459" i="1" s="1"/>
  <c r="AH5459" i="1" s="1"/>
  <c r="AI5459" i="1" s="1"/>
  <c r="AF5459" i="1"/>
  <c r="AU5459" i="1" s="1"/>
  <c r="AC5456" i="1"/>
  <c r="AG5456" i="1" s="1"/>
  <c r="AH5456" i="1" s="1"/>
  <c r="AI5456" i="1" s="1"/>
  <c r="AF5456" i="1"/>
  <c r="AU5456" i="1" s="1"/>
  <c r="AF5453" i="1"/>
  <c r="AU5453" i="1" s="1"/>
  <c r="AC5451" i="1"/>
  <c r="AG5451" i="1" s="1"/>
  <c r="AH5451" i="1" s="1"/>
  <c r="AI5451" i="1" s="1"/>
  <c r="AF5451" i="1"/>
  <c r="AU5451" i="1" s="1"/>
  <c r="AC5449" i="1"/>
  <c r="AG5449" i="1" s="1"/>
  <c r="AH5449" i="1" s="1"/>
  <c r="AI5449" i="1" s="1"/>
  <c r="AF5449" i="1"/>
  <c r="AU5449" i="1" s="1"/>
  <c r="AC5445" i="1"/>
  <c r="AG5445" i="1" s="1"/>
  <c r="AH5445" i="1" s="1"/>
  <c r="AI5445" i="1" s="1"/>
  <c r="AF5445" i="1"/>
  <c r="AU5445" i="1" s="1"/>
  <c r="AC5441" i="1"/>
  <c r="AG5441" i="1" s="1"/>
  <c r="AH5441" i="1" s="1"/>
  <c r="AI5441" i="1" s="1"/>
  <c r="AF5441" i="1"/>
  <c r="AU5441" i="1" s="1"/>
  <c r="AC5437" i="1"/>
  <c r="AG5437" i="1" s="1"/>
  <c r="AH5437" i="1" s="1"/>
  <c r="AI5437" i="1" s="1"/>
  <c r="AF5437" i="1"/>
  <c r="AU5437" i="1" s="1"/>
  <c r="AC5433" i="1"/>
  <c r="AG5433" i="1" s="1"/>
  <c r="AH5433" i="1" s="1"/>
  <c r="AI5433" i="1" s="1"/>
  <c r="AF5433" i="1"/>
  <c r="AU5433" i="1" s="1"/>
  <c r="AC5429" i="1"/>
  <c r="AG5429" i="1" s="1"/>
  <c r="AH5429" i="1" s="1"/>
  <c r="AI5429" i="1" s="1"/>
  <c r="AF5429" i="1"/>
  <c r="AU5429" i="1" s="1"/>
  <c r="AC5425" i="1"/>
  <c r="AG5425" i="1" s="1"/>
  <c r="AH5425" i="1" s="1"/>
  <c r="AI5425" i="1" s="1"/>
  <c r="AF5425" i="1"/>
  <c r="AU5425" i="1" s="1"/>
  <c r="AF5479" i="1"/>
  <c r="AU5479" i="1" s="1"/>
  <c r="AC5479" i="1"/>
  <c r="AG5479" i="1" s="1"/>
  <c r="AH5479" i="1" s="1"/>
  <c r="AI5479" i="1" s="1"/>
  <c r="AF5471" i="1"/>
  <c r="AU5471" i="1" s="1"/>
  <c r="AC5471" i="1"/>
  <c r="AG5471" i="1" s="1"/>
  <c r="AH5471" i="1" s="1"/>
  <c r="AI5471" i="1" s="1"/>
  <c r="AF5422" i="1"/>
  <c r="AU5422" i="1" s="1"/>
  <c r="AC5420" i="1"/>
  <c r="AG5420" i="1" s="1"/>
  <c r="AH5420" i="1" s="1"/>
  <c r="AI5420" i="1" s="1"/>
  <c r="AF5420" i="1"/>
  <c r="AU5420" i="1" s="1"/>
  <c r="AC5417" i="1"/>
  <c r="AG5417" i="1" s="1"/>
  <c r="AH5417" i="1" s="1"/>
  <c r="AI5417" i="1" s="1"/>
  <c r="AF5417" i="1"/>
  <c r="AU5417" i="1" s="1"/>
  <c r="AF5414" i="1"/>
  <c r="AU5414" i="1" s="1"/>
  <c r="AF5450" i="1"/>
  <c r="AU5450" i="1" s="1"/>
  <c r="AC5450" i="1"/>
  <c r="AG5450" i="1" s="1"/>
  <c r="AH5450" i="1" s="1"/>
  <c r="AI5450" i="1" s="1"/>
  <c r="AC5446" i="1"/>
  <c r="AG5446" i="1" s="1"/>
  <c r="AH5446" i="1" s="1"/>
  <c r="AI5446" i="1" s="1"/>
  <c r="AF5446" i="1"/>
  <c r="AU5446" i="1" s="1"/>
  <c r="AC5442" i="1"/>
  <c r="AG5442" i="1" s="1"/>
  <c r="AH5442" i="1" s="1"/>
  <c r="AI5442" i="1" s="1"/>
  <c r="AF5442" i="1"/>
  <c r="AU5442" i="1" s="1"/>
  <c r="AC5438" i="1"/>
  <c r="AG5438" i="1" s="1"/>
  <c r="AH5438" i="1" s="1"/>
  <c r="AI5438" i="1" s="1"/>
  <c r="AF5438" i="1"/>
  <c r="AU5438" i="1" s="1"/>
  <c r="AC5434" i="1"/>
  <c r="AG5434" i="1" s="1"/>
  <c r="AH5434" i="1" s="1"/>
  <c r="AI5434" i="1" s="1"/>
  <c r="AF5434" i="1"/>
  <c r="AU5434" i="1" s="1"/>
  <c r="AC5430" i="1"/>
  <c r="AG5430" i="1" s="1"/>
  <c r="AH5430" i="1" s="1"/>
  <c r="AI5430" i="1" s="1"/>
  <c r="AF5430" i="1"/>
  <c r="AU5430" i="1" s="1"/>
  <c r="AC5426" i="1"/>
  <c r="AG5426" i="1" s="1"/>
  <c r="AH5426" i="1" s="1"/>
  <c r="AI5426" i="1" s="1"/>
  <c r="AF5426" i="1"/>
  <c r="AU5426" i="1" s="1"/>
  <c r="AC5423" i="1"/>
  <c r="AG5423" i="1" s="1"/>
  <c r="AH5423" i="1" s="1"/>
  <c r="AI5423" i="1" s="1"/>
  <c r="AF5423" i="1"/>
  <c r="AU5423" i="1" s="1"/>
  <c r="AC5419" i="1"/>
  <c r="AG5419" i="1" s="1"/>
  <c r="AH5419" i="1" s="1"/>
  <c r="AI5419" i="1" s="1"/>
  <c r="AF5419" i="1"/>
  <c r="AU5419" i="1" s="1"/>
  <c r="AC5415" i="1"/>
  <c r="AG5415" i="1" s="1"/>
  <c r="AH5415" i="1" s="1"/>
  <c r="AI5415" i="1" s="1"/>
  <c r="AF5415" i="1"/>
  <c r="AU5415" i="1" s="1"/>
  <c r="AC5372" i="1"/>
  <c r="AG5372" i="1" s="1"/>
  <c r="AH5372" i="1" s="1"/>
  <c r="AI5372" i="1" s="1"/>
  <c r="AF5372" i="1"/>
  <c r="AU5372" i="1" s="1"/>
  <c r="AC5369" i="1"/>
  <c r="AG5369" i="1" s="1"/>
  <c r="AH5369" i="1" s="1"/>
  <c r="AI5369" i="1" s="1"/>
  <c r="AF5369" i="1"/>
  <c r="AU5369" i="1" s="1"/>
  <c r="AC5364" i="1"/>
  <c r="AG5364" i="1" s="1"/>
  <c r="AH5364" i="1" s="1"/>
  <c r="AI5364" i="1" s="1"/>
  <c r="AF5364" i="1"/>
  <c r="AU5364" i="1" s="1"/>
  <c r="AC5361" i="1"/>
  <c r="AG5361" i="1" s="1"/>
  <c r="AH5361" i="1" s="1"/>
  <c r="AI5361" i="1" s="1"/>
  <c r="AF5361" i="1"/>
  <c r="AU5361" i="1" s="1"/>
  <c r="AC5356" i="1"/>
  <c r="AG5356" i="1" s="1"/>
  <c r="AH5356" i="1" s="1"/>
  <c r="AI5356" i="1" s="1"/>
  <c r="AF5356" i="1"/>
  <c r="AU5356" i="1" s="1"/>
  <c r="AC5353" i="1"/>
  <c r="AG5353" i="1" s="1"/>
  <c r="AH5353" i="1" s="1"/>
  <c r="AI5353" i="1" s="1"/>
  <c r="AF5353" i="1"/>
  <c r="AU5353" i="1" s="1"/>
  <c r="AC5348" i="1"/>
  <c r="AG5348" i="1" s="1"/>
  <c r="AH5348" i="1" s="1"/>
  <c r="AI5348" i="1" s="1"/>
  <c r="AF5348" i="1"/>
  <c r="AU5348" i="1" s="1"/>
  <c r="AC5345" i="1"/>
  <c r="AG5345" i="1" s="1"/>
  <c r="AH5345" i="1" s="1"/>
  <c r="AI5345" i="1" s="1"/>
  <c r="AF5345" i="1"/>
  <c r="AU5345" i="1" s="1"/>
  <c r="AC5340" i="1"/>
  <c r="AG5340" i="1" s="1"/>
  <c r="AH5340" i="1" s="1"/>
  <c r="AI5340" i="1" s="1"/>
  <c r="AF5340" i="1"/>
  <c r="AU5340" i="1" s="1"/>
  <c r="AC5337" i="1"/>
  <c r="AG5337" i="1" s="1"/>
  <c r="AH5337" i="1" s="1"/>
  <c r="AI5337" i="1" s="1"/>
  <c r="AF5337" i="1"/>
  <c r="AU5337" i="1" s="1"/>
  <c r="AC5332" i="1"/>
  <c r="AG5332" i="1" s="1"/>
  <c r="AH5332" i="1" s="1"/>
  <c r="AI5332" i="1" s="1"/>
  <c r="AF5332" i="1"/>
  <c r="AU5332" i="1" s="1"/>
  <c r="AC5329" i="1"/>
  <c r="AG5329" i="1" s="1"/>
  <c r="AH5329" i="1" s="1"/>
  <c r="AI5329" i="1" s="1"/>
  <c r="AF5329" i="1"/>
  <c r="AU5329" i="1" s="1"/>
  <c r="AC5324" i="1"/>
  <c r="AG5324" i="1" s="1"/>
  <c r="AH5324" i="1" s="1"/>
  <c r="AI5324" i="1" s="1"/>
  <c r="AF5324" i="1"/>
  <c r="AU5324" i="1" s="1"/>
  <c r="AC5321" i="1"/>
  <c r="AG5321" i="1" s="1"/>
  <c r="AH5321" i="1" s="1"/>
  <c r="AI5321" i="1" s="1"/>
  <c r="AF5321" i="1"/>
  <c r="AU5321" i="1" s="1"/>
  <c r="AC5316" i="1"/>
  <c r="AG5316" i="1" s="1"/>
  <c r="AH5316" i="1" s="1"/>
  <c r="AI5316" i="1" s="1"/>
  <c r="AF5316" i="1"/>
  <c r="AU5316" i="1" s="1"/>
  <c r="AC5313" i="1"/>
  <c r="AG5313" i="1" s="1"/>
  <c r="AH5313" i="1" s="1"/>
  <c r="AI5313" i="1" s="1"/>
  <c r="AF5313" i="1"/>
  <c r="AU5313" i="1" s="1"/>
  <c r="AC5308" i="1"/>
  <c r="AG5308" i="1" s="1"/>
  <c r="AH5308" i="1" s="1"/>
  <c r="AI5308" i="1" s="1"/>
  <c r="AF5308" i="1"/>
  <c r="AU5308" i="1" s="1"/>
  <c r="AF5305" i="1"/>
  <c r="AU5305" i="1" s="1"/>
  <c r="AC5305" i="1"/>
  <c r="AG5305" i="1" s="1"/>
  <c r="AH5305" i="1" s="1"/>
  <c r="AI5305" i="1" s="1"/>
  <c r="AC5301" i="1"/>
  <c r="AG5301" i="1" s="1"/>
  <c r="AH5301" i="1" s="1"/>
  <c r="AI5301" i="1" s="1"/>
  <c r="AF5301" i="1"/>
  <c r="AU5301" i="1" s="1"/>
  <c r="AC5297" i="1"/>
  <c r="AG5297" i="1" s="1"/>
  <c r="AH5297" i="1" s="1"/>
  <c r="AI5297" i="1" s="1"/>
  <c r="AF5297" i="1"/>
  <c r="AU5297" i="1" s="1"/>
  <c r="AC5293" i="1"/>
  <c r="AG5293" i="1" s="1"/>
  <c r="AH5293" i="1" s="1"/>
  <c r="AI5293" i="1" s="1"/>
  <c r="AF5293" i="1"/>
  <c r="AU5293" i="1" s="1"/>
  <c r="AC5289" i="1"/>
  <c r="AG5289" i="1" s="1"/>
  <c r="AH5289" i="1" s="1"/>
  <c r="AI5289" i="1" s="1"/>
  <c r="AF5289" i="1"/>
  <c r="AU5289" i="1" s="1"/>
  <c r="AC5285" i="1"/>
  <c r="AG5285" i="1" s="1"/>
  <c r="AH5285" i="1" s="1"/>
  <c r="AI5285" i="1" s="1"/>
  <c r="AF5285" i="1"/>
  <c r="AU5285" i="1" s="1"/>
  <c r="AC5281" i="1"/>
  <c r="AG5281" i="1" s="1"/>
  <c r="AH5281" i="1" s="1"/>
  <c r="AI5281" i="1" s="1"/>
  <c r="AF5281" i="1"/>
  <c r="AU5281" i="1" s="1"/>
  <c r="AC5277" i="1"/>
  <c r="AG5277" i="1" s="1"/>
  <c r="AH5277" i="1" s="1"/>
  <c r="AI5277" i="1" s="1"/>
  <c r="AF5277" i="1"/>
  <c r="AU5277" i="1" s="1"/>
  <c r="AC5273" i="1"/>
  <c r="AG5273" i="1" s="1"/>
  <c r="AH5273" i="1" s="1"/>
  <c r="AI5273" i="1" s="1"/>
  <c r="AF5273" i="1"/>
  <c r="AU5273" i="1" s="1"/>
  <c r="AC5269" i="1"/>
  <c r="AG5269" i="1" s="1"/>
  <c r="AH5269" i="1" s="1"/>
  <c r="AI5269" i="1" s="1"/>
  <c r="AF5269" i="1"/>
  <c r="AU5269" i="1" s="1"/>
  <c r="AC5265" i="1"/>
  <c r="AG5265" i="1" s="1"/>
  <c r="AH5265" i="1" s="1"/>
  <c r="AI5265" i="1" s="1"/>
  <c r="AF5265" i="1"/>
  <c r="AU5265" i="1" s="1"/>
  <c r="AC5261" i="1"/>
  <c r="AG5261" i="1" s="1"/>
  <c r="AH5261" i="1" s="1"/>
  <c r="AI5261" i="1" s="1"/>
  <c r="AF5261" i="1"/>
  <c r="AU5261" i="1" s="1"/>
  <c r="AG5370" i="1"/>
  <c r="AH5370" i="1" s="1"/>
  <c r="AI5370" i="1" s="1"/>
  <c r="AG5362" i="1"/>
  <c r="AH5362" i="1" s="1"/>
  <c r="AI5362" i="1" s="1"/>
  <c r="AG5354" i="1"/>
  <c r="AH5354" i="1" s="1"/>
  <c r="AI5354" i="1" s="1"/>
  <c r="AG5346" i="1"/>
  <c r="AH5346" i="1" s="1"/>
  <c r="AI5346" i="1" s="1"/>
  <c r="AG5338" i="1"/>
  <c r="AH5338" i="1" s="1"/>
  <c r="AI5338" i="1" s="1"/>
  <c r="AG5330" i="1"/>
  <c r="AH5330" i="1" s="1"/>
  <c r="AI5330" i="1" s="1"/>
  <c r="AG5322" i="1"/>
  <c r="AH5322" i="1" s="1"/>
  <c r="AI5322" i="1" s="1"/>
  <c r="AG5314" i="1"/>
  <c r="AH5314" i="1" s="1"/>
  <c r="AI5314" i="1" s="1"/>
  <c r="AG5306" i="1"/>
  <c r="AH5306" i="1" s="1"/>
  <c r="AI5306" i="1" s="1"/>
  <c r="AC5256" i="1"/>
  <c r="AG5256" i="1" s="1"/>
  <c r="AH5256" i="1" s="1"/>
  <c r="AI5256" i="1" s="1"/>
  <c r="AF5256" i="1"/>
  <c r="AU5256" i="1" s="1"/>
  <c r="AC5253" i="1"/>
  <c r="AG5253" i="1" s="1"/>
  <c r="AH5253" i="1" s="1"/>
  <c r="AI5253" i="1" s="1"/>
  <c r="AF5253" i="1"/>
  <c r="AU5253" i="1" s="1"/>
  <c r="AC5248" i="1"/>
  <c r="AG5248" i="1" s="1"/>
  <c r="AH5248" i="1" s="1"/>
  <c r="AI5248" i="1" s="1"/>
  <c r="AF5248" i="1"/>
  <c r="AU5248" i="1" s="1"/>
  <c r="AC5245" i="1"/>
  <c r="AG5245" i="1" s="1"/>
  <c r="AH5245" i="1" s="1"/>
  <c r="AI5245" i="1" s="1"/>
  <c r="AF5245" i="1"/>
  <c r="AU5245" i="1" s="1"/>
  <c r="AC5240" i="1"/>
  <c r="AG5240" i="1" s="1"/>
  <c r="AH5240" i="1" s="1"/>
  <c r="AI5240" i="1" s="1"/>
  <c r="AF5240" i="1"/>
  <c r="AU5240" i="1" s="1"/>
  <c r="AC5237" i="1"/>
  <c r="AG5237" i="1" s="1"/>
  <c r="AH5237" i="1" s="1"/>
  <c r="AI5237" i="1" s="1"/>
  <c r="AF5237" i="1"/>
  <c r="AU5237" i="1" s="1"/>
  <c r="AC5232" i="1"/>
  <c r="AG5232" i="1" s="1"/>
  <c r="AH5232" i="1" s="1"/>
  <c r="AI5232" i="1" s="1"/>
  <c r="AF5232" i="1"/>
  <c r="AU5232" i="1" s="1"/>
  <c r="AC5229" i="1"/>
  <c r="AG5229" i="1" s="1"/>
  <c r="AH5229" i="1" s="1"/>
  <c r="AI5229" i="1" s="1"/>
  <c r="AF5229" i="1"/>
  <c r="AU5229" i="1" s="1"/>
  <c r="AC5224" i="1"/>
  <c r="AG5224" i="1" s="1"/>
  <c r="AH5224" i="1" s="1"/>
  <c r="AI5224" i="1" s="1"/>
  <c r="AF5224" i="1"/>
  <c r="AU5224" i="1" s="1"/>
  <c r="AC5221" i="1"/>
  <c r="AG5221" i="1" s="1"/>
  <c r="AH5221" i="1" s="1"/>
  <c r="AI5221" i="1" s="1"/>
  <c r="AF5221" i="1"/>
  <c r="AU5221" i="1" s="1"/>
  <c r="AC5216" i="1"/>
  <c r="AG5216" i="1" s="1"/>
  <c r="AH5216" i="1" s="1"/>
  <c r="AI5216" i="1" s="1"/>
  <c r="AF5216" i="1"/>
  <c r="AU5216" i="1" s="1"/>
  <c r="AC5213" i="1"/>
  <c r="AG5213" i="1" s="1"/>
  <c r="AH5213" i="1" s="1"/>
  <c r="AI5213" i="1" s="1"/>
  <c r="AF5213" i="1"/>
  <c r="AU5213" i="1" s="1"/>
  <c r="AC5208" i="1"/>
  <c r="AG5208" i="1" s="1"/>
  <c r="AH5208" i="1" s="1"/>
  <c r="AI5208" i="1" s="1"/>
  <c r="AF5208" i="1"/>
  <c r="AU5208" i="1" s="1"/>
  <c r="AC5205" i="1"/>
  <c r="AG5205" i="1" s="1"/>
  <c r="AH5205" i="1" s="1"/>
  <c r="AI5205" i="1" s="1"/>
  <c r="AF5205" i="1"/>
  <c r="AU5205" i="1" s="1"/>
  <c r="AC5200" i="1"/>
  <c r="AG5200" i="1" s="1"/>
  <c r="AH5200" i="1" s="1"/>
  <c r="AI5200" i="1" s="1"/>
  <c r="AF5200" i="1"/>
  <c r="AU5200" i="1" s="1"/>
  <c r="AC5197" i="1"/>
  <c r="AG5197" i="1" s="1"/>
  <c r="AH5197" i="1" s="1"/>
  <c r="AI5197" i="1" s="1"/>
  <c r="AF5197" i="1"/>
  <c r="AU5197" i="1" s="1"/>
  <c r="AC5192" i="1"/>
  <c r="AG5192" i="1" s="1"/>
  <c r="AH5192" i="1" s="1"/>
  <c r="AI5192" i="1" s="1"/>
  <c r="AF5192" i="1"/>
  <c r="AU5192" i="1" s="1"/>
  <c r="AC5189" i="1"/>
  <c r="AG5189" i="1" s="1"/>
  <c r="AH5189" i="1" s="1"/>
  <c r="AI5189" i="1" s="1"/>
  <c r="AF5189" i="1"/>
  <c r="AU5189" i="1" s="1"/>
  <c r="AC5184" i="1"/>
  <c r="AG5184" i="1" s="1"/>
  <c r="AH5184" i="1" s="1"/>
  <c r="AI5184" i="1" s="1"/>
  <c r="AF5184" i="1"/>
  <c r="AU5184" i="1" s="1"/>
  <c r="AC5181" i="1"/>
  <c r="AG5181" i="1" s="1"/>
  <c r="AH5181" i="1" s="1"/>
  <c r="AI5181" i="1" s="1"/>
  <c r="AF5181" i="1"/>
  <c r="AU5181" i="1" s="1"/>
  <c r="AC5176" i="1"/>
  <c r="AG5176" i="1" s="1"/>
  <c r="AH5176" i="1" s="1"/>
  <c r="AI5176" i="1" s="1"/>
  <c r="AF5176" i="1"/>
  <c r="AU5176" i="1" s="1"/>
  <c r="AC5173" i="1"/>
  <c r="AG5173" i="1" s="1"/>
  <c r="AH5173" i="1" s="1"/>
  <c r="AI5173" i="1" s="1"/>
  <c r="AF5173" i="1"/>
  <c r="AU5173" i="1" s="1"/>
  <c r="AC5168" i="1"/>
  <c r="AG5168" i="1" s="1"/>
  <c r="AH5168" i="1" s="1"/>
  <c r="AI5168" i="1" s="1"/>
  <c r="AF5168" i="1"/>
  <c r="AU5168" i="1" s="1"/>
  <c r="AC5165" i="1"/>
  <c r="AG5165" i="1" s="1"/>
  <c r="AH5165" i="1" s="1"/>
  <c r="AI5165" i="1" s="1"/>
  <c r="AF5165" i="1"/>
  <c r="AU5165" i="1" s="1"/>
  <c r="AC5160" i="1"/>
  <c r="AG5160" i="1" s="1"/>
  <c r="AH5160" i="1" s="1"/>
  <c r="AI5160" i="1" s="1"/>
  <c r="AF5160" i="1"/>
  <c r="AU5160" i="1" s="1"/>
  <c r="AC5157" i="1"/>
  <c r="AG5157" i="1" s="1"/>
  <c r="AH5157" i="1" s="1"/>
  <c r="AI5157" i="1" s="1"/>
  <c r="AF5157" i="1"/>
  <c r="AU5157" i="1" s="1"/>
  <c r="AC5152" i="1"/>
  <c r="AG5152" i="1" s="1"/>
  <c r="AH5152" i="1" s="1"/>
  <c r="AI5152" i="1" s="1"/>
  <c r="AF5152" i="1"/>
  <c r="AU5152" i="1" s="1"/>
  <c r="AC5149" i="1"/>
  <c r="AG5149" i="1" s="1"/>
  <c r="AH5149" i="1" s="1"/>
  <c r="AI5149" i="1" s="1"/>
  <c r="AF5149" i="1"/>
  <c r="AU5149" i="1" s="1"/>
  <c r="AC5144" i="1"/>
  <c r="AG5144" i="1" s="1"/>
  <c r="AH5144" i="1" s="1"/>
  <c r="AI5144" i="1" s="1"/>
  <c r="AF5144" i="1"/>
  <c r="AU5144" i="1" s="1"/>
  <c r="AC5140" i="1"/>
  <c r="AG5140" i="1" s="1"/>
  <c r="AH5140" i="1" s="1"/>
  <c r="AI5140" i="1" s="1"/>
  <c r="AF5140" i="1"/>
  <c r="AU5140" i="1" s="1"/>
  <c r="AC5136" i="1"/>
  <c r="AG5136" i="1" s="1"/>
  <c r="AH5136" i="1" s="1"/>
  <c r="AI5136" i="1" s="1"/>
  <c r="AF5136" i="1"/>
  <c r="AU5136" i="1" s="1"/>
  <c r="AC5132" i="1"/>
  <c r="AG5132" i="1" s="1"/>
  <c r="AH5132" i="1" s="1"/>
  <c r="AI5132" i="1" s="1"/>
  <c r="AF5132" i="1"/>
  <c r="AU5132" i="1" s="1"/>
  <c r="AC5128" i="1"/>
  <c r="AG5128" i="1" s="1"/>
  <c r="AH5128" i="1" s="1"/>
  <c r="AI5128" i="1" s="1"/>
  <c r="AF5128" i="1"/>
  <c r="AU5128" i="1" s="1"/>
  <c r="AC5124" i="1"/>
  <c r="AG5124" i="1" s="1"/>
  <c r="AH5124" i="1" s="1"/>
  <c r="AI5124" i="1" s="1"/>
  <c r="AF5124" i="1"/>
  <c r="AU5124" i="1" s="1"/>
  <c r="AC5120" i="1"/>
  <c r="AG5120" i="1" s="1"/>
  <c r="AH5120" i="1" s="1"/>
  <c r="AI5120" i="1" s="1"/>
  <c r="AF5120" i="1"/>
  <c r="AU5120" i="1" s="1"/>
  <c r="AC5116" i="1"/>
  <c r="AG5116" i="1" s="1"/>
  <c r="AH5116" i="1" s="1"/>
  <c r="AI5116" i="1" s="1"/>
  <c r="AF5116" i="1"/>
  <c r="AU5116" i="1" s="1"/>
  <c r="AC5112" i="1"/>
  <c r="AG5112" i="1" s="1"/>
  <c r="AH5112" i="1" s="1"/>
  <c r="AI5112" i="1" s="1"/>
  <c r="AF5112" i="1"/>
  <c r="AU5112" i="1" s="1"/>
  <c r="AC5108" i="1"/>
  <c r="AG5108" i="1" s="1"/>
  <c r="AH5108" i="1" s="1"/>
  <c r="AI5108" i="1" s="1"/>
  <c r="AF5108" i="1"/>
  <c r="AU5108" i="1" s="1"/>
  <c r="AC5104" i="1"/>
  <c r="AG5104" i="1" s="1"/>
  <c r="AH5104" i="1" s="1"/>
  <c r="AI5104" i="1" s="1"/>
  <c r="AF5104" i="1"/>
  <c r="AU5104" i="1" s="1"/>
  <c r="AC5100" i="1"/>
  <c r="AG5100" i="1" s="1"/>
  <c r="AH5100" i="1" s="1"/>
  <c r="AI5100" i="1" s="1"/>
  <c r="AF5100" i="1"/>
  <c r="AU5100" i="1" s="1"/>
  <c r="AC5096" i="1"/>
  <c r="AG5096" i="1" s="1"/>
  <c r="AH5096" i="1" s="1"/>
  <c r="AI5096" i="1" s="1"/>
  <c r="AF5096" i="1"/>
  <c r="AU5096" i="1" s="1"/>
  <c r="AC5092" i="1"/>
  <c r="AG5092" i="1" s="1"/>
  <c r="AH5092" i="1" s="1"/>
  <c r="AI5092" i="1" s="1"/>
  <c r="AF5092" i="1"/>
  <c r="AU5092" i="1" s="1"/>
  <c r="AC5088" i="1"/>
  <c r="AG5088" i="1" s="1"/>
  <c r="AH5088" i="1" s="1"/>
  <c r="AI5088" i="1" s="1"/>
  <c r="AF5088" i="1"/>
  <c r="AU5088" i="1" s="1"/>
  <c r="AC5084" i="1"/>
  <c r="AG5084" i="1" s="1"/>
  <c r="AH5084" i="1" s="1"/>
  <c r="AI5084" i="1" s="1"/>
  <c r="AF5084" i="1"/>
  <c r="AU5084" i="1" s="1"/>
  <c r="AC5080" i="1"/>
  <c r="AG5080" i="1" s="1"/>
  <c r="AH5080" i="1" s="1"/>
  <c r="AI5080" i="1" s="1"/>
  <c r="AF5080" i="1"/>
  <c r="AU5080" i="1" s="1"/>
  <c r="AC5076" i="1"/>
  <c r="AG5076" i="1" s="1"/>
  <c r="AH5076" i="1" s="1"/>
  <c r="AI5076" i="1" s="1"/>
  <c r="AF5076" i="1"/>
  <c r="AU5076" i="1" s="1"/>
  <c r="AC5072" i="1"/>
  <c r="AG5072" i="1" s="1"/>
  <c r="AH5072" i="1" s="1"/>
  <c r="AI5072" i="1" s="1"/>
  <c r="AF5072" i="1"/>
  <c r="AU5072" i="1" s="1"/>
  <c r="AC5068" i="1"/>
  <c r="AG5068" i="1" s="1"/>
  <c r="AH5068" i="1" s="1"/>
  <c r="AI5068" i="1" s="1"/>
  <c r="AF5068" i="1"/>
  <c r="AU5068" i="1" s="1"/>
  <c r="AC5064" i="1"/>
  <c r="AG5064" i="1" s="1"/>
  <c r="AH5064" i="1" s="1"/>
  <c r="AI5064" i="1" s="1"/>
  <c r="AF5064" i="1"/>
  <c r="AU5064" i="1" s="1"/>
  <c r="AC5060" i="1"/>
  <c r="AG5060" i="1" s="1"/>
  <c r="AH5060" i="1" s="1"/>
  <c r="AI5060" i="1" s="1"/>
  <c r="AF5060" i="1"/>
  <c r="AU5060" i="1" s="1"/>
  <c r="AC5056" i="1"/>
  <c r="AG5056" i="1" s="1"/>
  <c r="AH5056" i="1" s="1"/>
  <c r="AI5056" i="1" s="1"/>
  <c r="AF5056" i="1"/>
  <c r="AU5056" i="1" s="1"/>
  <c r="AC5052" i="1"/>
  <c r="AG5052" i="1" s="1"/>
  <c r="AH5052" i="1" s="1"/>
  <c r="AI5052" i="1" s="1"/>
  <c r="AF5052" i="1"/>
  <c r="AU5052" i="1" s="1"/>
  <c r="AC5048" i="1"/>
  <c r="AG5048" i="1" s="1"/>
  <c r="AH5048" i="1" s="1"/>
  <c r="AI5048" i="1" s="1"/>
  <c r="AF5048" i="1"/>
  <c r="AU5048" i="1" s="1"/>
  <c r="AC5044" i="1"/>
  <c r="AG5044" i="1" s="1"/>
  <c r="AH5044" i="1" s="1"/>
  <c r="AI5044" i="1" s="1"/>
  <c r="AF5044" i="1"/>
  <c r="AU5044" i="1" s="1"/>
  <c r="AC5302" i="1"/>
  <c r="AG5302" i="1" s="1"/>
  <c r="AH5302" i="1" s="1"/>
  <c r="AI5302" i="1" s="1"/>
  <c r="AF5302" i="1"/>
  <c r="AU5302" i="1" s="1"/>
  <c r="AC5298" i="1"/>
  <c r="AG5298" i="1" s="1"/>
  <c r="AH5298" i="1" s="1"/>
  <c r="AI5298" i="1" s="1"/>
  <c r="AF5298" i="1"/>
  <c r="AU5298" i="1" s="1"/>
  <c r="AC5294" i="1"/>
  <c r="AG5294" i="1" s="1"/>
  <c r="AH5294" i="1" s="1"/>
  <c r="AI5294" i="1" s="1"/>
  <c r="AF5294" i="1"/>
  <c r="AU5294" i="1" s="1"/>
  <c r="AC5290" i="1"/>
  <c r="AG5290" i="1" s="1"/>
  <c r="AH5290" i="1" s="1"/>
  <c r="AI5290" i="1" s="1"/>
  <c r="AF5290" i="1"/>
  <c r="AU5290" i="1" s="1"/>
  <c r="AC5286" i="1"/>
  <c r="AG5286" i="1" s="1"/>
  <c r="AH5286" i="1" s="1"/>
  <c r="AI5286" i="1" s="1"/>
  <c r="AF5286" i="1"/>
  <c r="AU5286" i="1" s="1"/>
  <c r="AC5282" i="1"/>
  <c r="AG5282" i="1" s="1"/>
  <c r="AH5282" i="1" s="1"/>
  <c r="AI5282" i="1" s="1"/>
  <c r="AF5282" i="1"/>
  <c r="AU5282" i="1" s="1"/>
  <c r="AC5278" i="1"/>
  <c r="AG5278" i="1" s="1"/>
  <c r="AH5278" i="1" s="1"/>
  <c r="AI5278" i="1" s="1"/>
  <c r="AF5278" i="1"/>
  <c r="AU5278" i="1" s="1"/>
  <c r="AC5274" i="1"/>
  <c r="AG5274" i="1" s="1"/>
  <c r="AH5274" i="1" s="1"/>
  <c r="AI5274" i="1" s="1"/>
  <c r="AF5274" i="1"/>
  <c r="AU5274" i="1" s="1"/>
  <c r="AC5270" i="1"/>
  <c r="AG5270" i="1" s="1"/>
  <c r="AH5270" i="1" s="1"/>
  <c r="AI5270" i="1" s="1"/>
  <c r="AF5270" i="1"/>
  <c r="AU5270" i="1" s="1"/>
  <c r="AC5266" i="1"/>
  <c r="AG5266" i="1" s="1"/>
  <c r="AH5266" i="1" s="1"/>
  <c r="AI5266" i="1" s="1"/>
  <c r="AF5266" i="1"/>
  <c r="AU5266" i="1" s="1"/>
  <c r="AC5262" i="1"/>
  <c r="AG5262" i="1" s="1"/>
  <c r="AH5262" i="1" s="1"/>
  <c r="AI5262" i="1" s="1"/>
  <c r="AF5262" i="1"/>
  <c r="AU5262" i="1" s="1"/>
  <c r="AC5259" i="1"/>
  <c r="AG5259" i="1" s="1"/>
  <c r="AH5259" i="1" s="1"/>
  <c r="AI5259" i="1" s="1"/>
  <c r="AF5259" i="1"/>
  <c r="AU5259" i="1" s="1"/>
  <c r="AC5255" i="1"/>
  <c r="AG5255" i="1" s="1"/>
  <c r="AH5255" i="1" s="1"/>
  <c r="AI5255" i="1" s="1"/>
  <c r="AF5255" i="1"/>
  <c r="AU5255" i="1" s="1"/>
  <c r="AC5251" i="1"/>
  <c r="AG5251" i="1" s="1"/>
  <c r="AH5251" i="1" s="1"/>
  <c r="AI5251" i="1" s="1"/>
  <c r="AF5251" i="1"/>
  <c r="AU5251" i="1" s="1"/>
  <c r="AC5247" i="1"/>
  <c r="AG5247" i="1" s="1"/>
  <c r="AH5247" i="1" s="1"/>
  <c r="AI5247" i="1" s="1"/>
  <c r="AF5247" i="1"/>
  <c r="AU5247" i="1" s="1"/>
  <c r="AC5243" i="1"/>
  <c r="AG5243" i="1" s="1"/>
  <c r="AH5243" i="1" s="1"/>
  <c r="AI5243" i="1" s="1"/>
  <c r="AF5243" i="1"/>
  <c r="AU5243" i="1" s="1"/>
  <c r="AC5239" i="1"/>
  <c r="AG5239" i="1" s="1"/>
  <c r="AH5239" i="1" s="1"/>
  <c r="AI5239" i="1" s="1"/>
  <c r="AF5239" i="1"/>
  <c r="AU5239" i="1" s="1"/>
  <c r="AC5235" i="1"/>
  <c r="AG5235" i="1" s="1"/>
  <c r="AH5235" i="1" s="1"/>
  <c r="AI5235" i="1" s="1"/>
  <c r="AF5235" i="1"/>
  <c r="AU5235" i="1" s="1"/>
  <c r="AC5231" i="1"/>
  <c r="AG5231" i="1" s="1"/>
  <c r="AH5231" i="1" s="1"/>
  <c r="AI5231" i="1" s="1"/>
  <c r="AF5231" i="1"/>
  <c r="AU5231" i="1" s="1"/>
  <c r="AC5227" i="1"/>
  <c r="AG5227" i="1" s="1"/>
  <c r="AH5227" i="1" s="1"/>
  <c r="AI5227" i="1" s="1"/>
  <c r="AF5227" i="1"/>
  <c r="AU5227" i="1" s="1"/>
  <c r="AC5223" i="1"/>
  <c r="AG5223" i="1" s="1"/>
  <c r="AH5223" i="1" s="1"/>
  <c r="AI5223" i="1" s="1"/>
  <c r="AF5223" i="1"/>
  <c r="AU5223" i="1" s="1"/>
  <c r="AC5219" i="1"/>
  <c r="AG5219" i="1" s="1"/>
  <c r="AH5219" i="1" s="1"/>
  <c r="AI5219" i="1" s="1"/>
  <c r="AF5219" i="1"/>
  <c r="AU5219" i="1" s="1"/>
  <c r="AC5215" i="1"/>
  <c r="AG5215" i="1" s="1"/>
  <c r="AH5215" i="1" s="1"/>
  <c r="AI5215" i="1" s="1"/>
  <c r="AF5215" i="1"/>
  <c r="AU5215" i="1" s="1"/>
  <c r="AC5211" i="1"/>
  <c r="AG5211" i="1" s="1"/>
  <c r="AH5211" i="1" s="1"/>
  <c r="AI5211" i="1" s="1"/>
  <c r="AF5211" i="1"/>
  <c r="AU5211" i="1" s="1"/>
  <c r="AC5207" i="1"/>
  <c r="AG5207" i="1" s="1"/>
  <c r="AH5207" i="1" s="1"/>
  <c r="AI5207" i="1" s="1"/>
  <c r="AF5207" i="1"/>
  <c r="AU5207" i="1" s="1"/>
  <c r="AC5203" i="1"/>
  <c r="AG5203" i="1" s="1"/>
  <c r="AH5203" i="1" s="1"/>
  <c r="AI5203" i="1" s="1"/>
  <c r="AF5203" i="1"/>
  <c r="AU5203" i="1" s="1"/>
  <c r="AC5199" i="1"/>
  <c r="AG5199" i="1" s="1"/>
  <c r="AH5199" i="1" s="1"/>
  <c r="AI5199" i="1" s="1"/>
  <c r="AF5199" i="1"/>
  <c r="AU5199" i="1" s="1"/>
  <c r="AC5195" i="1"/>
  <c r="AG5195" i="1" s="1"/>
  <c r="AH5195" i="1" s="1"/>
  <c r="AI5195" i="1" s="1"/>
  <c r="AF5195" i="1"/>
  <c r="AU5195" i="1" s="1"/>
  <c r="AC5191" i="1"/>
  <c r="AG5191" i="1" s="1"/>
  <c r="AH5191" i="1" s="1"/>
  <c r="AI5191" i="1" s="1"/>
  <c r="AF5191" i="1"/>
  <c r="AU5191" i="1" s="1"/>
  <c r="AC5187" i="1"/>
  <c r="AG5187" i="1" s="1"/>
  <c r="AH5187" i="1" s="1"/>
  <c r="AI5187" i="1" s="1"/>
  <c r="AF5187" i="1"/>
  <c r="AU5187" i="1" s="1"/>
  <c r="AC5183" i="1"/>
  <c r="AG5183" i="1" s="1"/>
  <c r="AH5183" i="1" s="1"/>
  <c r="AI5183" i="1" s="1"/>
  <c r="AF5183" i="1"/>
  <c r="AU5183" i="1" s="1"/>
  <c r="AC5179" i="1"/>
  <c r="AG5179" i="1" s="1"/>
  <c r="AH5179" i="1" s="1"/>
  <c r="AI5179" i="1" s="1"/>
  <c r="AF5179" i="1"/>
  <c r="AU5179" i="1" s="1"/>
  <c r="AC5175" i="1"/>
  <c r="AG5175" i="1" s="1"/>
  <c r="AH5175" i="1" s="1"/>
  <c r="AI5175" i="1" s="1"/>
  <c r="AF5175" i="1"/>
  <c r="AU5175" i="1" s="1"/>
  <c r="AC5171" i="1"/>
  <c r="AG5171" i="1" s="1"/>
  <c r="AH5171" i="1" s="1"/>
  <c r="AI5171" i="1" s="1"/>
  <c r="AF5171" i="1"/>
  <c r="AU5171" i="1" s="1"/>
  <c r="AC5167" i="1"/>
  <c r="AG5167" i="1" s="1"/>
  <c r="AH5167" i="1" s="1"/>
  <c r="AI5167" i="1" s="1"/>
  <c r="AF5167" i="1"/>
  <c r="AU5167" i="1" s="1"/>
  <c r="AC5163" i="1"/>
  <c r="AG5163" i="1" s="1"/>
  <c r="AH5163" i="1" s="1"/>
  <c r="AI5163" i="1" s="1"/>
  <c r="AF5163" i="1"/>
  <c r="AU5163" i="1" s="1"/>
  <c r="AC5159" i="1"/>
  <c r="AG5159" i="1" s="1"/>
  <c r="AH5159" i="1" s="1"/>
  <c r="AI5159" i="1" s="1"/>
  <c r="AF5159" i="1"/>
  <c r="AU5159" i="1" s="1"/>
  <c r="AC5155" i="1"/>
  <c r="AG5155" i="1" s="1"/>
  <c r="AH5155" i="1" s="1"/>
  <c r="AI5155" i="1" s="1"/>
  <c r="AF5155" i="1"/>
  <c r="AU5155" i="1" s="1"/>
  <c r="AC5151" i="1"/>
  <c r="AG5151" i="1" s="1"/>
  <c r="AH5151" i="1" s="1"/>
  <c r="AI5151" i="1" s="1"/>
  <c r="AF5151" i="1"/>
  <c r="AU5151" i="1" s="1"/>
  <c r="AC5147" i="1"/>
  <c r="AG5147" i="1" s="1"/>
  <c r="AH5147" i="1" s="1"/>
  <c r="AI5147" i="1" s="1"/>
  <c r="AF5147" i="1"/>
  <c r="AU5147" i="1" s="1"/>
  <c r="AC5143" i="1"/>
  <c r="AG5143" i="1" s="1"/>
  <c r="AH5143" i="1" s="1"/>
  <c r="AI5143" i="1" s="1"/>
  <c r="AF5143" i="1"/>
  <c r="AU5143" i="1" s="1"/>
  <c r="AC5139" i="1"/>
  <c r="AG5139" i="1" s="1"/>
  <c r="AH5139" i="1" s="1"/>
  <c r="AI5139" i="1" s="1"/>
  <c r="AF5139" i="1"/>
  <c r="AU5139" i="1" s="1"/>
  <c r="AC5135" i="1"/>
  <c r="AG5135" i="1" s="1"/>
  <c r="AH5135" i="1" s="1"/>
  <c r="AI5135" i="1" s="1"/>
  <c r="AF5135" i="1"/>
  <c r="AU5135" i="1" s="1"/>
  <c r="AC5131" i="1"/>
  <c r="AG5131" i="1" s="1"/>
  <c r="AH5131" i="1" s="1"/>
  <c r="AI5131" i="1" s="1"/>
  <c r="AF5131" i="1"/>
  <c r="AU5131" i="1" s="1"/>
  <c r="AC5127" i="1"/>
  <c r="AG5127" i="1" s="1"/>
  <c r="AH5127" i="1" s="1"/>
  <c r="AI5127" i="1" s="1"/>
  <c r="AF5127" i="1"/>
  <c r="AU5127" i="1" s="1"/>
  <c r="AC5123" i="1"/>
  <c r="AG5123" i="1" s="1"/>
  <c r="AH5123" i="1" s="1"/>
  <c r="AI5123" i="1" s="1"/>
  <c r="AF5123" i="1"/>
  <c r="AU5123" i="1" s="1"/>
  <c r="AC5119" i="1"/>
  <c r="AG5119" i="1" s="1"/>
  <c r="AH5119" i="1" s="1"/>
  <c r="AI5119" i="1" s="1"/>
  <c r="AF5119" i="1"/>
  <c r="AU5119" i="1" s="1"/>
  <c r="AC5115" i="1"/>
  <c r="AG5115" i="1" s="1"/>
  <c r="AH5115" i="1" s="1"/>
  <c r="AI5115" i="1" s="1"/>
  <c r="AF5115" i="1"/>
  <c r="AU5115" i="1" s="1"/>
  <c r="AC5111" i="1"/>
  <c r="AG5111" i="1" s="1"/>
  <c r="AH5111" i="1" s="1"/>
  <c r="AI5111" i="1" s="1"/>
  <c r="AF5111" i="1"/>
  <c r="AU5111" i="1" s="1"/>
  <c r="AC5107" i="1"/>
  <c r="AG5107" i="1" s="1"/>
  <c r="AH5107" i="1" s="1"/>
  <c r="AI5107" i="1" s="1"/>
  <c r="AF5107" i="1"/>
  <c r="AU5107" i="1" s="1"/>
  <c r="AC5103" i="1"/>
  <c r="AG5103" i="1" s="1"/>
  <c r="AH5103" i="1" s="1"/>
  <c r="AI5103" i="1" s="1"/>
  <c r="AF5103" i="1"/>
  <c r="AU5103" i="1" s="1"/>
  <c r="AC5099" i="1"/>
  <c r="AG5099" i="1" s="1"/>
  <c r="AH5099" i="1" s="1"/>
  <c r="AI5099" i="1" s="1"/>
  <c r="AF5099" i="1"/>
  <c r="AU5099" i="1" s="1"/>
  <c r="AC5095" i="1"/>
  <c r="AG5095" i="1" s="1"/>
  <c r="AH5095" i="1" s="1"/>
  <c r="AI5095" i="1" s="1"/>
  <c r="AF5095" i="1"/>
  <c r="AU5095" i="1" s="1"/>
  <c r="AC5091" i="1"/>
  <c r="AG5091" i="1" s="1"/>
  <c r="AH5091" i="1" s="1"/>
  <c r="AI5091" i="1" s="1"/>
  <c r="AF5091" i="1"/>
  <c r="AU5091" i="1" s="1"/>
  <c r="AC5087" i="1"/>
  <c r="AG5087" i="1" s="1"/>
  <c r="AH5087" i="1" s="1"/>
  <c r="AI5087" i="1" s="1"/>
  <c r="AF5087" i="1"/>
  <c r="AU5087" i="1" s="1"/>
  <c r="AC5083" i="1"/>
  <c r="AG5083" i="1" s="1"/>
  <c r="AH5083" i="1" s="1"/>
  <c r="AI5083" i="1" s="1"/>
  <c r="AF5083" i="1"/>
  <c r="AU5083" i="1" s="1"/>
  <c r="AC5079" i="1"/>
  <c r="AG5079" i="1" s="1"/>
  <c r="AH5079" i="1" s="1"/>
  <c r="AI5079" i="1" s="1"/>
  <c r="AF5079" i="1"/>
  <c r="AU5079" i="1" s="1"/>
  <c r="AC5075" i="1"/>
  <c r="AG5075" i="1" s="1"/>
  <c r="AH5075" i="1" s="1"/>
  <c r="AI5075" i="1" s="1"/>
  <c r="AF5075" i="1"/>
  <c r="AU5075" i="1" s="1"/>
  <c r="AC5071" i="1"/>
  <c r="AG5071" i="1" s="1"/>
  <c r="AH5071" i="1" s="1"/>
  <c r="AI5071" i="1" s="1"/>
  <c r="AF5071" i="1"/>
  <c r="AU5071" i="1" s="1"/>
  <c r="AC5067" i="1"/>
  <c r="AG5067" i="1" s="1"/>
  <c r="AH5067" i="1" s="1"/>
  <c r="AI5067" i="1" s="1"/>
  <c r="AF5067" i="1"/>
  <c r="AU5067" i="1" s="1"/>
  <c r="AC5063" i="1"/>
  <c r="AG5063" i="1" s="1"/>
  <c r="AH5063" i="1" s="1"/>
  <c r="AI5063" i="1" s="1"/>
  <c r="AF5063" i="1"/>
  <c r="AU5063" i="1" s="1"/>
  <c r="AC5059" i="1"/>
  <c r="AG5059" i="1" s="1"/>
  <c r="AH5059" i="1" s="1"/>
  <c r="AI5059" i="1" s="1"/>
  <c r="AF5059" i="1"/>
  <c r="AU5059" i="1" s="1"/>
  <c r="AC5055" i="1"/>
  <c r="AG5055" i="1" s="1"/>
  <c r="AH5055" i="1" s="1"/>
  <c r="AI5055" i="1" s="1"/>
  <c r="AF5055" i="1"/>
  <c r="AU5055" i="1" s="1"/>
  <c r="AC5051" i="1"/>
  <c r="AG5051" i="1" s="1"/>
  <c r="AH5051" i="1" s="1"/>
  <c r="AI5051" i="1" s="1"/>
  <c r="AF5051" i="1"/>
  <c r="AU5051" i="1" s="1"/>
  <c r="AC5047" i="1"/>
  <c r="AG5047" i="1" s="1"/>
  <c r="AH5047" i="1" s="1"/>
  <c r="AI5047" i="1" s="1"/>
  <c r="AF5047" i="1"/>
  <c r="AU5047" i="1" s="1"/>
  <c r="AC5040" i="1"/>
  <c r="AG5040" i="1" s="1"/>
  <c r="AH5040" i="1" s="1"/>
  <c r="AI5040" i="1" s="1"/>
  <c r="AF5040" i="1"/>
  <c r="AU5040" i="1" s="1"/>
  <c r="AC5036" i="1"/>
  <c r="AG5036" i="1" s="1"/>
  <c r="AH5036" i="1" s="1"/>
  <c r="AI5036" i="1" s="1"/>
  <c r="AF5036" i="1"/>
  <c r="AU5036" i="1" s="1"/>
  <c r="AC5032" i="1"/>
  <c r="AG5032" i="1" s="1"/>
  <c r="AH5032" i="1" s="1"/>
  <c r="AI5032" i="1" s="1"/>
  <c r="AF5032" i="1"/>
  <c r="AU5032" i="1" s="1"/>
  <c r="AC5028" i="1"/>
  <c r="AG5028" i="1" s="1"/>
  <c r="AH5028" i="1" s="1"/>
  <c r="AI5028" i="1" s="1"/>
  <c r="AF5028" i="1"/>
  <c r="AU5028" i="1" s="1"/>
  <c r="AC5024" i="1"/>
  <c r="AG5024" i="1" s="1"/>
  <c r="AH5024" i="1" s="1"/>
  <c r="AI5024" i="1" s="1"/>
  <c r="AF5024" i="1"/>
  <c r="AU5024" i="1" s="1"/>
  <c r="AC5020" i="1"/>
  <c r="AG5020" i="1" s="1"/>
  <c r="AH5020" i="1" s="1"/>
  <c r="AI5020" i="1" s="1"/>
  <c r="AF5020" i="1"/>
  <c r="AU5020" i="1" s="1"/>
  <c r="AC5016" i="1"/>
  <c r="AG5016" i="1" s="1"/>
  <c r="AH5016" i="1" s="1"/>
  <c r="AI5016" i="1" s="1"/>
  <c r="AF5016" i="1"/>
  <c r="AU5016" i="1" s="1"/>
  <c r="AF5014" i="1"/>
  <c r="AU5014" i="1" s="1"/>
  <c r="AC5014" i="1"/>
  <c r="AG5014" i="1" s="1"/>
  <c r="AH5014" i="1" s="1"/>
  <c r="AI5014" i="1" s="1"/>
  <c r="AF5012" i="1"/>
  <c r="AU5012" i="1" s="1"/>
  <c r="AC5012" i="1"/>
  <c r="AG5012" i="1" s="1"/>
  <c r="AH5012" i="1" s="1"/>
  <c r="AI5012" i="1" s="1"/>
  <c r="AF5010" i="1"/>
  <c r="AU5010" i="1" s="1"/>
  <c r="AC5010" i="1"/>
  <c r="AG5010" i="1" s="1"/>
  <c r="AH5010" i="1" s="1"/>
  <c r="AI5010" i="1" s="1"/>
  <c r="AF5008" i="1"/>
  <c r="AU5008" i="1" s="1"/>
  <c r="AC5008" i="1"/>
  <c r="AG5008" i="1" s="1"/>
  <c r="AH5008" i="1" s="1"/>
  <c r="AI5008" i="1" s="1"/>
  <c r="AF5006" i="1"/>
  <c r="AU5006" i="1" s="1"/>
  <c r="AC5006" i="1"/>
  <c r="AG5006" i="1" s="1"/>
  <c r="AH5006" i="1" s="1"/>
  <c r="AI5006" i="1" s="1"/>
  <c r="AF5004" i="1"/>
  <c r="AU5004" i="1" s="1"/>
  <c r="AC5004" i="1"/>
  <c r="AG5004" i="1" s="1"/>
  <c r="AH5004" i="1" s="1"/>
  <c r="AI5004" i="1" s="1"/>
  <c r="AF5002" i="1"/>
  <c r="AU5002" i="1" s="1"/>
  <c r="AC5002" i="1"/>
  <c r="AG5002" i="1" s="1"/>
  <c r="AH5002" i="1" s="1"/>
  <c r="AI5002" i="1" s="1"/>
  <c r="AF5000" i="1"/>
  <c r="AU5000" i="1" s="1"/>
  <c r="AC5000" i="1"/>
  <c r="AG5000" i="1" s="1"/>
  <c r="AH5000" i="1" s="1"/>
  <c r="AI5000" i="1" s="1"/>
  <c r="AF4998" i="1"/>
  <c r="AU4998" i="1" s="1"/>
  <c r="AC4998" i="1"/>
  <c r="AG4998" i="1" s="1"/>
  <c r="AH4998" i="1" s="1"/>
  <c r="AI4998" i="1" s="1"/>
  <c r="AF4996" i="1"/>
  <c r="AU4996" i="1" s="1"/>
  <c r="AC4996" i="1"/>
  <c r="AG4996" i="1" s="1"/>
  <c r="AH4996" i="1" s="1"/>
  <c r="AI4996" i="1" s="1"/>
  <c r="AF4994" i="1"/>
  <c r="AU4994" i="1" s="1"/>
  <c r="AC4994" i="1"/>
  <c r="AG4994" i="1" s="1"/>
  <c r="AH4994" i="1" s="1"/>
  <c r="AI4994" i="1" s="1"/>
  <c r="AF4992" i="1"/>
  <c r="AU4992" i="1" s="1"/>
  <c r="AC4992" i="1"/>
  <c r="AG4992" i="1" s="1"/>
  <c r="AH4992" i="1" s="1"/>
  <c r="AI4992" i="1" s="1"/>
  <c r="AF4990" i="1"/>
  <c r="AU4990" i="1" s="1"/>
  <c r="AC4990" i="1"/>
  <c r="AG4990" i="1" s="1"/>
  <c r="AH4990" i="1" s="1"/>
  <c r="AI4990" i="1" s="1"/>
  <c r="AF4988" i="1"/>
  <c r="AU4988" i="1" s="1"/>
  <c r="AC4988" i="1"/>
  <c r="AG4988" i="1" s="1"/>
  <c r="AH4988" i="1" s="1"/>
  <c r="AI4988" i="1" s="1"/>
  <c r="AF4986" i="1"/>
  <c r="AU4986" i="1" s="1"/>
  <c r="AC4986" i="1"/>
  <c r="AG4986" i="1" s="1"/>
  <c r="AH4986" i="1" s="1"/>
  <c r="AI4986" i="1" s="1"/>
  <c r="AF4984" i="1"/>
  <c r="AU4984" i="1" s="1"/>
  <c r="AC4984" i="1"/>
  <c r="AG4984" i="1" s="1"/>
  <c r="AH4984" i="1" s="1"/>
  <c r="AI4984" i="1" s="1"/>
  <c r="AF4982" i="1"/>
  <c r="AU4982" i="1" s="1"/>
  <c r="AC4982" i="1"/>
  <c r="AG4982" i="1" s="1"/>
  <c r="AH4982" i="1" s="1"/>
  <c r="AI4982" i="1" s="1"/>
  <c r="AF4980" i="1"/>
  <c r="AU4980" i="1" s="1"/>
  <c r="AC4980" i="1"/>
  <c r="AG4980" i="1" s="1"/>
  <c r="AH4980" i="1" s="1"/>
  <c r="AI4980" i="1" s="1"/>
  <c r="AF4978" i="1"/>
  <c r="AU4978" i="1" s="1"/>
  <c r="AC4978" i="1"/>
  <c r="AG4978" i="1" s="1"/>
  <c r="AH4978" i="1" s="1"/>
  <c r="AI4978" i="1" s="1"/>
  <c r="AF4976" i="1"/>
  <c r="AU4976" i="1" s="1"/>
  <c r="AC4976" i="1"/>
  <c r="AG4976" i="1" s="1"/>
  <c r="AH4976" i="1" s="1"/>
  <c r="AI4976" i="1" s="1"/>
  <c r="AF4974" i="1"/>
  <c r="AU4974" i="1" s="1"/>
  <c r="AC4974" i="1"/>
  <c r="AG4974" i="1" s="1"/>
  <c r="AH4974" i="1" s="1"/>
  <c r="AI4974" i="1" s="1"/>
  <c r="AF4972" i="1"/>
  <c r="AU4972" i="1" s="1"/>
  <c r="AC4972" i="1"/>
  <c r="AG4972" i="1" s="1"/>
  <c r="AH4972" i="1" s="1"/>
  <c r="AI4972" i="1" s="1"/>
  <c r="AF4970" i="1"/>
  <c r="AU4970" i="1" s="1"/>
  <c r="AC4970" i="1"/>
  <c r="AG4970" i="1" s="1"/>
  <c r="AH4970" i="1" s="1"/>
  <c r="AI4970" i="1" s="1"/>
  <c r="AF4968" i="1"/>
  <c r="AU4968" i="1" s="1"/>
  <c r="AC4968" i="1"/>
  <c r="AG4968" i="1" s="1"/>
  <c r="AH4968" i="1" s="1"/>
  <c r="AI4968" i="1" s="1"/>
  <c r="AF4966" i="1"/>
  <c r="AU4966" i="1" s="1"/>
  <c r="AC4966" i="1"/>
  <c r="AG4966" i="1" s="1"/>
  <c r="AH4966" i="1" s="1"/>
  <c r="AI4966" i="1" s="1"/>
  <c r="AF4964" i="1"/>
  <c r="AU4964" i="1" s="1"/>
  <c r="AC4964" i="1"/>
  <c r="AG4964" i="1" s="1"/>
  <c r="AH4964" i="1" s="1"/>
  <c r="AI4964" i="1" s="1"/>
  <c r="AF4962" i="1"/>
  <c r="AU4962" i="1" s="1"/>
  <c r="AC4962" i="1"/>
  <c r="AG4962" i="1" s="1"/>
  <c r="AH4962" i="1" s="1"/>
  <c r="AI4962" i="1" s="1"/>
  <c r="AC4960" i="1"/>
  <c r="AG4960" i="1" s="1"/>
  <c r="AH4960" i="1" s="1"/>
  <c r="AI4960" i="1" s="1"/>
  <c r="AF4960" i="1"/>
  <c r="AU4960" i="1" s="1"/>
  <c r="AC4956" i="1"/>
  <c r="AG4956" i="1" s="1"/>
  <c r="AH4956" i="1" s="1"/>
  <c r="AI4956" i="1" s="1"/>
  <c r="AF4956" i="1"/>
  <c r="AU4956" i="1" s="1"/>
  <c r="AC4952" i="1"/>
  <c r="AG4952" i="1" s="1"/>
  <c r="AH4952" i="1" s="1"/>
  <c r="AI4952" i="1" s="1"/>
  <c r="AF4952" i="1"/>
  <c r="AU4952" i="1" s="1"/>
  <c r="AC4948" i="1"/>
  <c r="AG4948" i="1" s="1"/>
  <c r="AH4948" i="1" s="1"/>
  <c r="AI4948" i="1" s="1"/>
  <c r="AF4948" i="1"/>
  <c r="AU4948" i="1" s="1"/>
  <c r="AC4944" i="1"/>
  <c r="AG4944" i="1" s="1"/>
  <c r="AH4944" i="1" s="1"/>
  <c r="AI4944" i="1" s="1"/>
  <c r="AF4944" i="1"/>
  <c r="AU4944" i="1" s="1"/>
  <c r="AC4940" i="1"/>
  <c r="AG4940" i="1" s="1"/>
  <c r="AH4940" i="1" s="1"/>
  <c r="AI4940" i="1" s="1"/>
  <c r="AF4940" i="1"/>
  <c r="AU4940" i="1" s="1"/>
  <c r="AC4936" i="1"/>
  <c r="AG4936" i="1" s="1"/>
  <c r="AH4936" i="1" s="1"/>
  <c r="AI4936" i="1" s="1"/>
  <c r="AF4936" i="1"/>
  <c r="AU4936" i="1" s="1"/>
  <c r="AC4932" i="1"/>
  <c r="AG4932" i="1" s="1"/>
  <c r="AH4932" i="1" s="1"/>
  <c r="AI4932" i="1" s="1"/>
  <c r="AF4932" i="1"/>
  <c r="AU4932" i="1" s="1"/>
  <c r="AC4928" i="1"/>
  <c r="AG4928" i="1" s="1"/>
  <c r="AH4928" i="1" s="1"/>
  <c r="AI4928" i="1" s="1"/>
  <c r="AF4928" i="1"/>
  <c r="AU4928" i="1" s="1"/>
  <c r="AC4924" i="1"/>
  <c r="AG4924" i="1" s="1"/>
  <c r="AH4924" i="1" s="1"/>
  <c r="AI4924" i="1" s="1"/>
  <c r="AF4924" i="1"/>
  <c r="AU4924" i="1" s="1"/>
  <c r="AF4922" i="1"/>
  <c r="AU4922" i="1" s="1"/>
  <c r="AC4922" i="1"/>
  <c r="AG4922" i="1" s="1"/>
  <c r="AH4922" i="1" s="1"/>
  <c r="AI4922" i="1" s="1"/>
  <c r="AF4920" i="1"/>
  <c r="AU4920" i="1" s="1"/>
  <c r="AC4920" i="1"/>
  <c r="AG4920" i="1" s="1"/>
  <c r="AH4920" i="1" s="1"/>
  <c r="AI4920" i="1" s="1"/>
  <c r="AF4918" i="1"/>
  <c r="AU4918" i="1" s="1"/>
  <c r="AC4918" i="1"/>
  <c r="AG4918" i="1" s="1"/>
  <c r="AH4918" i="1" s="1"/>
  <c r="AI4918" i="1" s="1"/>
  <c r="AF4916" i="1"/>
  <c r="AU4916" i="1" s="1"/>
  <c r="AC4916" i="1"/>
  <c r="AG4916" i="1" s="1"/>
  <c r="AH4916" i="1" s="1"/>
  <c r="AI4916" i="1" s="1"/>
  <c r="AF4914" i="1"/>
  <c r="AU4914" i="1" s="1"/>
  <c r="AC4914" i="1"/>
  <c r="AG4914" i="1" s="1"/>
  <c r="AH4914" i="1" s="1"/>
  <c r="AI4914" i="1" s="1"/>
  <c r="AF4912" i="1"/>
  <c r="AU4912" i="1" s="1"/>
  <c r="AC4912" i="1"/>
  <c r="AG4912" i="1" s="1"/>
  <c r="AH4912" i="1" s="1"/>
  <c r="AI4912" i="1" s="1"/>
  <c r="AF4910" i="1"/>
  <c r="AU4910" i="1" s="1"/>
  <c r="AC4910" i="1"/>
  <c r="AG4910" i="1" s="1"/>
  <c r="AH4910" i="1" s="1"/>
  <c r="AI4910" i="1" s="1"/>
  <c r="AF4908" i="1"/>
  <c r="AU4908" i="1" s="1"/>
  <c r="AC4908" i="1"/>
  <c r="AG4908" i="1" s="1"/>
  <c r="AH4908" i="1" s="1"/>
  <c r="AI4908" i="1" s="1"/>
  <c r="AF4906" i="1"/>
  <c r="AU4906" i="1" s="1"/>
  <c r="AC4906" i="1"/>
  <c r="AG4906" i="1" s="1"/>
  <c r="AH4906" i="1" s="1"/>
  <c r="AI4906" i="1" s="1"/>
  <c r="AF4904" i="1"/>
  <c r="AU4904" i="1" s="1"/>
  <c r="AC4904" i="1"/>
  <c r="AG4904" i="1" s="1"/>
  <c r="AH4904" i="1" s="1"/>
  <c r="AI4904" i="1" s="1"/>
  <c r="AF4902" i="1"/>
  <c r="AU4902" i="1" s="1"/>
  <c r="AC4902" i="1"/>
  <c r="AG4902" i="1" s="1"/>
  <c r="AH4902" i="1" s="1"/>
  <c r="AI4902" i="1" s="1"/>
  <c r="AF4900" i="1"/>
  <c r="AU4900" i="1" s="1"/>
  <c r="AC4900" i="1"/>
  <c r="AG4900" i="1" s="1"/>
  <c r="AH4900" i="1" s="1"/>
  <c r="AI4900" i="1" s="1"/>
  <c r="AF4898" i="1"/>
  <c r="AU4898" i="1" s="1"/>
  <c r="AC4898" i="1"/>
  <c r="AG4898" i="1" s="1"/>
  <c r="AH4898" i="1" s="1"/>
  <c r="AI4898" i="1" s="1"/>
  <c r="AF4896" i="1"/>
  <c r="AU4896" i="1" s="1"/>
  <c r="AC4896" i="1"/>
  <c r="AG4896" i="1" s="1"/>
  <c r="AH4896" i="1" s="1"/>
  <c r="AI4896" i="1" s="1"/>
  <c r="AF4894" i="1"/>
  <c r="AU4894" i="1" s="1"/>
  <c r="AC4894" i="1"/>
  <c r="AG4894" i="1" s="1"/>
  <c r="AH4894" i="1" s="1"/>
  <c r="AI4894" i="1" s="1"/>
  <c r="AF4892" i="1"/>
  <c r="AU4892" i="1" s="1"/>
  <c r="AC4892" i="1"/>
  <c r="AG4892" i="1" s="1"/>
  <c r="AH4892" i="1" s="1"/>
  <c r="AI4892" i="1" s="1"/>
  <c r="AF4890" i="1"/>
  <c r="AU4890" i="1" s="1"/>
  <c r="AC4890" i="1"/>
  <c r="AG4890" i="1" s="1"/>
  <c r="AH4890" i="1" s="1"/>
  <c r="AI4890" i="1" s="1"/>
  <c r="AF4888" i="1"/>
  <c r="AU4888" i="1" s="1"/>
  <c r="AC4888" i="1"/>
  <c r="AG4888" i="1" s="1"/>
  <c r="AH4888" i="1" s="1"/>
  <c r="AI4888" i="1" s="1"/>
  <c r="AF4886" i="1"/>
  <c r="AU4886" i="1" s="1"/>
  <c r="AC4886" i="1"/>
  <c r="AG4886" i="1" s="1"/>
  <c r="AH4886" i="1" s="1"/>
  <c r="AI4886" i="1" s="1"/>
  <c r="AF4884" i="1"/>
  <c r="AU4884" i="1" s="1"/>
  <c r="AC4884" i="1"/>
  <c r="AG4884" i="1" s="1"/>
  <c r="AH4884" i="1" s="1"/>
  <c r="AI4884" i="1" s="1"/>
  <c r="AF4882" i="1"/>
  <c r="AU4882" i="1" s="1"/>
  <c r="AC4882" i="1"/>
  <c r="AG4882" i="1" s="1"/>
  <c r="AH4882" i="1" s="1"/>
  <c r="AI4882" i="1" s="1"/>
  <c r="AF4880" i="1"/>
  <c r="AU4880" i="1" s="1"/>
  <c r="AC4880" i="1"/>
  <c r="AG4880" i="1" s="1"/>
  <c r="AH4880" i="1" s="1"/>
  <c r="AI4880" i="1" s="1"/>
  <c r="AF4878" i="1"/>
  <c r="AU4878" i="1" s="1"/>
  <c r="AC4878" i="1"/>
  <c r="AG4878" i="1" s="1"/>
  <c r="AH4878" i="1" s="1"/>
  <c r="AI4878" i="1" s="1"/>
  <c r="AF4876" i="1"/>
  <c r="AU4876" i="1" s="1"/>
  <c r="AC4876" i="1"/>
  <c r="AG4876" i="1" s="1"/>
  <c r="AH4876" i="1" s="1"/>
  <c r="AI4876" i="1" s="1"/>
  <c r="AF4874" i="1"/>
  <c r="AU4874" i="1" s="1"/>
  <c r="AC4874" i="1"/>
  <c r="AG4874" i="1" s="1"/>
  <c r="AH4874" i="1" s="1"/>
  <c r="AI4874" i="1" s="1"/>
  <c r="AF4872" i="1"/>
  <c r="AU4872" i="1" s="1"/>
  <c r="AC4872" i="1"/>
  <c r="AG4872" i="1" s="1"/>
  <c r="AH4872" i="1" s="1"/>
  <c r="AI4872" i="1" s="1"/>
  <c r="AF4870" i="1"/>
  <c r="AU4870" i="1" s="1"/>
  <c r="AC4870" i="1"/>
  <c r="AG4870" i="1" s="1"/>
  <c r="AH4870" i="1" s="1"/>
  <c r="AI4870" i="1" s="1"/>
  <c r="AF4868" i="1"/>
  <c r="AU4868" i="1" s="1"/>
  <c r="AC4868" i="1"/>
  <c r="AG4868" i="1" s="1"/>
  <c r="AH4868" i="1" s="1"/>
  <c r="AI4868" i="1" s="1"/>
  <c r="AF4866" i="1"/>
  <c r="AU4866" i="1" s="1"/>
  <c r="AC4866" i="1"/>
  <c r="AG4866" i="1" s="1"/>
  <c r="AH4866" i="1" s="1"/>
  <c r="AI4866" i="1" s="1"/>
  <c r="AF4864" i="1"/>
  <c r="AU4864" i="1" s="1"/>
  <c r="AC4864" i="1"/>
  <c r="AG4864" i="1" s="1"/>
  <c r="AH4864" i="1" s="1"/>
  <c r="AI4864" i="1" s="1"/>
  <c r="AF4862" i="1"/>
  <c r="AU4862" i="1" s="1"/>
  <c r="AC4862" i="1"/>
  <c r="AG4862" i="1" s="1"/>
  <c r="AH4862" i="1" s="1"/>
  <c r="AI4862" i="1" s="1"/>
  <c r="AF4860" i="1"/>
  <c r="AU4860" i="1" s="1"/>
  <c r="AC4860" i="1"/>
  <c r="AG4860" i="1" s="1"/>
  <c r="AH4860" i="1" s="1"/>
  <c r="AI4860" i="1" s="1"/>
  <c r="AF4858" i="1"/>
  <c r="AU4858" i="1" s="1"/>
  <c r="AC4858" i="1"/>
  <c r="AG4858" i="1" s="1"/>
  <c r="AH4858" i="1" s="1"/>
  <c r="AI4858" i="1" s="1"/>
  <c r="AF4856" i="1"/>
  <c r="AU4856" i="1" s="1"/>
  <c r="AC4856" i="1"/>
  <c r="AG4856" i="1" s="1"/>
  <c r="AH4856" i="1" s="1"/>
  <c r="AI4856" i="1" s="1"/>
  <c r="AF4854" i="1"/>
  <c r="AU4854" i="1" s="1"/>
  <c r="AC4854" i="1"/>
  <c r="AG4854" i="1" s="1"/>
  <c r="AH4854" i="1" s="1"/>
  <c r="AI4854" i="1" s="1"/>
  <c r="AF4852" i="1"/>
  <c r="AU4852" i="1" s="1"/>
  <c r="AC4852" i="1"/>
  <c r="AG4852" i="1" s="1"/>
  <c r="AH4852" i="1" s="1"/>
  <c r="AI4852" i="1" s="1"/>
  <c r="AF4850" i="1"/>
  <c r="AU4850" i="1" s="1"/>
  <c r="AC4850" i="1"/>
  <c r="AG4850" i="1" s="1"/>
  <c r="AH4850" i="1" s="1"/>
  <c r="AI4850" i="1" s="1"/>
  <c r="AF4848" i="1"/>
  <c r="AU4848" i="1" s="1"/>
  <c r="AC4848" i="1"/>
  <c r="AG4848" i="1" s="1"/>
  <c r="AH4848" i="1" s="1"/>
  <c r="AI4848" i="1" s="1"/>
  <c r="AF4846" i="1"/>
  <c r="AU4846" i="1" s="1"/>
  <c r="AC4846" i="1"/>
  <c r="AG4846" i="1" s="1"/>
  <c r="AH4846" i="1" s="1"/>
  <c r="AI4846" i="1" s="1"/>
  <c r="AF4844" i="1"/>
  <c r="AU4844" i="1" s="1"/>
  <c r="AC4844" i="1"/>
  <c r="AG4844" i="1" s="1"/>
  <c r="AH4844" i="1" s="1"/>
  <c r="AI4844" i="1" s="1"/>
  <c r="AF4842" i="1"/>
  <c r="AU4842" i="1" s="1"/>
  <c r="AC4842" i="1"/>
  <c r="AG4842" i="1" s="1"/>
  <c r="AH4842" i="1" s="1"/>
  <c r="AI4842" i="1" s="1"/>
  <c r="AF4840" i="1"/>
  <c r="AU4840" i="1" s="1"/>
  <c r="AC4840" i="1"/>
  <c r="AG4840" i="1" s="1"/>
  <c r="AH4840" i="1" s="1"/>
  <c r="AI4840" i="1" s="1"/>
  <c r="AF4838" i="1"/>
  <c r="AU4838" i="1" s="1"/>
  <c r="AC4838" i="1"/>
  <c r="AG4838" i="1" s="1"/>
  <c r="AH4838" i="1" s="1"/>
  <c r="AI4838" i="1" s="1"/>
  <c r="AF4836" i="1"/>
  <c r="AU4836" i="1" s="1"/>
  <c r="AC4836" i="1"/>
  <c r="AG4836" i="1" s="1"/>
  <c r="AH4836" i="1" s="1"/>
  <c r="AI4836" i="1" s="1"/>
  <c r="AF4834" i="1"/>
  <c r="AU4834" i="1" s="1"/>
  <c r="AC4834" i="1"/>
  <c r="AG4834" i="1" s="1"/>
  <c r="AH4834" i="1" s="1"/>
  <c r="AI4834" i="1" s="1"/>
  <c r="AF4832" i="1"/>
  <c r="AU4832" i="1" s="1"/>
  <c r="AC4832" i="1"/>
  <c r="AG4832" i="1" s="1"/>
  <c r="AH4832" i="1" s="1"/>
  <c r="AI4832" i="1" s="1"/>
  <c r="AF4830" i="1"/>
  <c r="AU4830" i="1" s="1"/>
  <c r="AC4830" i="1"/>
  <c r="AG4830" i="1" s="1"/>
  <c r="AH4830" i="1" s="1"/>
  <c r="AI4830" i="1" s="1"/>
  <c r="AF4828" i="1"/>
  <c r="AU4828" i="1" s="1"/>
  <c r="AC4828" i="1"/>
  <c r="AG4828" i="1" s="1"/>
  <c r="AH4828" i="1" s="1"/>
  <c r="AI4828" i="1" s="1"/>
  <c r="AF4826" i="1"/>
  <c r="AU4826" i="1" s="1"/>
  <c r="AC4826" i="1"/>
  <c r="AG4826" i="1" s="1"/>
  <c r="AH4826" i="1" s="1"/>
  <c r="AI4826" i="1" s="1"/>
  <c r="AF4824" i="1"/>
  <c r="AU4824" i="1" s="1"/>
  <c r="AC4824" i="1"/>
  <c r="AG4824" i="1" s="1"/>
  <c r="AH4824" i="1" s="1"/>
  <c r="AI4824" i="1" s="1"/>
  <c r="AF4822" i="1"/>
  <c r="AU4822" i="1" s="1"/>
  <c r="AC4822" i="1"/>
  <c r="AG4822" i="1" s="1"/>
  <c r="AH4822" i="1" s="1"/>
  <c r="AI4822" i="1" s="1"/>
  <c r="AF4820" i="1"/>
  <c r="AU4820" i="1" s="1"/>
  <c r="AC4820" i="1"/>
  <c r="AG4820" i="1" s="1"/>
  <c r="AH4820" i="1" s="1"/>
  <c r="AI4820" i="1" s="1"/>
  <c r="AF4818" i="1"/>
  <c r="AU4818" i="1" s="1"/>
  <c r="AC4818" i="1"/>
  <c r="AG4818" i="1" s="1"/>
  <c r="AH4818" i="1" s="1"/>
  <c r="AI4818" i="1" s="1"/>
  <c r="AF4816" i="1"/>
  <c r="AU4816" i="1" s="1"/>
  <c r="AC4816" i="1"/>
  <c r="AG4816" i="1" s="1"/>
  <c r="AH4816" i="1" s="1"/>
  <c r="AI4816" i="1" s="1"/>
  <c r="AF4814" i="1"/>
  <c r="AU4814" i="1" s="1"/>
  <c r="AC4814" i="1"/>
  <c r="AG4814" i="1" s="1"/>
  <c r="AH4814" i="1" s="1"/>
  <c r="AI4814" i="1" s="1"/>
  <c r="AF4812" i="1"/>
  <c r="AU4812" i="1" s="1"/>
  <c r="AC4812" i="1"/>
  <c r="AG4812" i="1" s="1"/>
  <c r="AH4812" i="1" s="1"/>
  <c r="AI4812" i="1" s="1"/>
  <c r="AF4810" i="1"/>
  <c r="AU4810" i="1" s="1"/>
  <c r="AC4810" i="1"/>
  <c r="AG4810" i="1" s="1"/>
  <c r="AH4810" i="1" s="1"/>
  <c r="AI4810" i="1" s="1"/>
  <c r="AF4808" i="1"/>
  <c r="AU4808" i="1" s="1"/>
  <c r="AC4808" i="1"/>
  <c r="AG4808" i="1" s="1"/>
  <c r="AH4808" i="1" s="1"/>
  <c r="AI4808" i="1" s="1"/>
  <c r="AF4806" i="1"/>
  <c r="AU4806" i="1" s="1"/>
  <c r="AC4806" i="1"/>
  <c r="AG4806" i="1" s="1"/>
  <c r="AH4806" i="1" s="1"/>
  <c r="AI4806" i="1" s="1"/>
  <c r="AF4804" i="1"/>
  <c r="AU4804" i="1" s="1"/>
  <c r="AC4804" i="1"/>
  <c r="AG4804" i="1" s="1"/>
  <c r="AH4804" i="1" s="1"/>
  <c r="AI4804" i="1" s="1"/>
  <c r="AF4802" i="1"/>
  <c r="AU4802" i="1" s="1"/>
  <c r="AC4802" i="1"/>
  <c r="AG4802" i="1" s="1"/>
  <c r="AH4802" i="1" s="1"/>
  <c r="AI4802" i="1" s="1"/>
  <c r="AF4800" i="1"/>
  <c r="AU4800" i="1" s="1"/>
  <c r="AC4800" i="1"/>
  <c r="AG4800" i="1" s="1"/>
  <c r="AH4800" i="1" s="1"/>
  <c r="AI4800" i="1" s="1"/>
  <c r="AF4798" i="1"/>
  <c r="AU4798" i="1" s="1"/>
  <c r="AC4798" i="1"/>
  <c r="AG4798" i="1" s="1"/>
  <c r="AH4798" i="1" s="1"/>
  <c r="AI4798" i="1" s="1"/>
  <c r="AF4796" i="1"/>
  <c r="AU4796" i="1" s="1"/>
  <c r="AC4796" i="1"/>
  <c r="AG4796" i="1" s="1"/>
  <c r="AH4796" i="1" s="1"/>
  <c r="AI4796" i="1" s="1"/>
  <c r="AF4794" i="1"/>
  <c r="AU4794" i="1" s="1"/>
  <c r="AC4794" i="1"/>
  <c r="AG4794" i="1" s="1"/>
  <c r="AH4794" i="1" s="1"/>
  <c r="AI4794" i="1" s="1"/>
  <c r="AF4792" i="1"/>
  <c r="AU4792" i="1" s="1"/>
  <c r="AC4792" i="1"/>
  <c r="AG4792" i="1" s="1"/>
  <c r="AH4792" i="1" s="1"/>
  <c r="AI4792" i="1" s="1"/>
  <c r="AF4790" i="1"/>
  <c r="AU4790" i="1" s="1"/>
  <c r="AC4790" i="1"/>
  <c r="AG4790" i="1" s="1"/>
  <c r="AH4790" i="1" s="1"/>
  <c r="AI4790" i="1" s="1"/>
  <c r="AF4788" i="1"/>
  <c r="AU4788" i="1" s="1"/>
  <c r="AC4788" i="1"/>
  <c r="AG4788" i="1" s="1"/>
  <c r="AH4788" i="1" s="1"/>
  <c r="AI4788" i="1" s="1"/>
  <c r="AF4786" i="1"/>
  <c r="AU4786" i="1" s="1"/>
  <c r="AC4786" i="1"/>
  <c r="AG4786" i="1" s="1"/>
  <c r="AH4786" i="1" s="1"/>
  <c r="AI4786" i="1" s="1"/>
  <c r="AF4784" i="1"/>
  <c r="AU4784" i="1" s="1"/>
  <c r="AC4784" i="1"/>
  <c r="AG4784" i="1" s="1"/>
  <c r="AH4784" i="1" s="1"/>
  <c r="AI4784" i="1" s="1"/>
  <c r="AF4782" i="1"/>
  <c r="AU4782" i="1" s="1"/>
  <c r="AC4782" i="1"/>
  <c r="AG4782" i="1" s="1"/>
  <c r="AH4782" i="1" s="1"/>
  <c r="AI4782" i="1" s="1"/>
  <c r="AF4780" i="1"/>
  <c r="AU4780" i="1" s="1"/>
  <c r="AC4780" i="1"/>
  <c r="AG4780" i="1" s="1"/>
  <c r="AH4780" i="1" s="1"/>
  <c r="AI4780" i="1" s="1"/>
  <c r="AF4778" i="1"/>
  <c r="AU4778" i="1" s="1"/>
  <c r="AC4778" i="1"/>
  <c r="AG4778" i="1" s="1"/>
  <c r="AH4778" i="1" s="1"/>
  <c r="AI4778" i="1" s="1"/>
  <c r="AF4776" i="1"/>
  <c r="AU4776" i="1" s="1"/>
  <c r="AC4776" i="1"/>
  <c r="AG4776" i="1" s="1"/>
  <c r="AH4776" i="1" s="1"/>
  <c r="AI4776" i="1" s="1"/>
  <c r="AC4772" i="1"/>
  <c r="AG4772" i="1" s="1"/>
  <c r="AH4772" i="1" s="1"/>
  <c r="AI4772" i="1" s="1"/>
  <c r="AF4772" i="1"/>
  <c r="AU4772" i="1" s="1"/>
  <c r="AC4768" i="1"/>
  <c r="AG4768" i="1" s="1"/>
  <c r="AH4768" i="1" s="1"/>
  <c r="AI4768" i="1" s="1"/>
  <c r="AF4768" i="1"/>
  <c r="AU4768" i="1" s="1"/>
  <c r="AC4764" i="1"/>
  <c r="AG4764" i="1" s="1"/>
  <c r="AH4764" i="1" s="1"/>
  <c r="AI4764" i="1" s="1"/>
  <c r="AF4764" i="1"/>
  <c r="AU4764" i="1" s="1"/>
  <c r="AC4760" i="1"/>
  <c r="AG4760" i="1" s="1"/>
  <c r="AH4760" i="1" s="1"/>
  <c r="AI4760" i="1" s="1"/>
  <c r="AF4760" i="1"/>
  <c r="AU4760" i="1" s="1"/>
  <c r="AC4756" i="1"/>
  <c r="AG4756" i="1" s="1"/>
  <c r="AH4756" i="1" s="1"/>
  <c r="AI4756" i="1" s="1"/>
  <c r="AF4756" i="1"/>
  <c r="AU4756" i="1" s="1"/>
  <c r="AC4752" i="1"/>
  <c r="AG4752" i="1" s="1"/>
  <c r="AH4752" i="1" s="1"/>
  <c r="AI4752" i="1" s="1"/>
  <c r="AF4752" i="1"/>
  <c r="AU4752" i="1" s="1"/>
  <c r="AC4748" i="1"/>
  <c r="AG4748" i="1" s="1"/>
  <c r="AH4748" i="1" s="1"/>
  <c r="AI4748" i="1" s="1"/>
  <c r="AF4748" i="1"/>
  <c r="AU4748" i="1" s="1"/>
  <c r="AF4745" i="1"/>
  <c r="AU4745" i="1" s="1"/>
  <c r="AC4745" i="1"/>
  <c r="AG4745" i="1" s="1"/>
  <c r="AH4745" i="1" s="1"/>
  <c r="AI4745" i="1" s="1"/>
  <c r="AF4743" i="1"/>
  <c r="AU4743" i="1" s="1"/>
  <c r="AC4743" i="1"/>
  <c r="AG4743" i="1" s="1"/>
  <c r="AH4743" i="1" s="1"/>
  <c r="AI4743" i="1" s="1"/>
  <c r="AF4741" i="1"/>
  <c r="AU4741" i="1" s="1"/>
  <c r="AC4741" i="1"/>
  <c r="AG4741" i="1" s="1"/>
  <c r="AH4741" i="1" s="1"/>
  <c r="AI4741" i="1" s="1"/>
  <c r="AF4739" i="1"/>
  <c r="AU4739" i="1" s="1"/>
  <c r="AC4739" i="1"/>
  <c r="AG4739" i="1" s="1"/>
  <c r="AH4739" i="1" s="1"/>
  <c r="AI4739" i="1" s="1"/>
  <c r="AF4737" i="1"/>
  <c r="AU4737" i="1" s="1"/>
  <c r="AC4737" i="1"/>
  <c r="AG4737" i="1" s="1"/>
  <c r="AH4737" i="1" s="1"/>
  <c r="AI4737" i="1" s="1"/>
  <c r="AF4735" i="1"/>
  <c r="AU4735" i="1" s="1"/>
  <c r="AC4735" i="1"/>
  <c r="AG4735" i="1" s="1"/>
  <c r="AH4735" i="1" s="1"/>
  <c r="AI4735" i="1" s="1"/>
  <c r="AF4733" i="1"/>
  <c r="AU4733" i="1" s="1"/>
  <c r="AC4733" i="1"/>
  <c r="AG4733" i="1" s="1"/>
  <c r="AH4733" i="1" s="1"/>
  <c r="AI4733" i="1" s="1"/>
  <c r="AF4731" i="1"/>
  <c r="AU4731" i="1" s="1"/>
  <c r="AC4731" i="1"/>
  <c r="AG4731" i="1" s="1"/>
  <c r="AH4731" i="1" s="1"/>
  <c r="AI4731" i="1" s="1"/>
  <c r="AF4729" i="1"/>
  <c r="AU4729" i="1" s="1"/>
  <c r="AC4729" i="1"/>
  <c r="AG4729" i="1" s="1"/>
  <c r="AH4729" i="1" s="1"/>
  <c r="AI4729" i="1" s="1"/>
  <c r="AF4727" i="1"/>
  <c r="AU4727" i="1" s="1"/>
  <c r="AC4727" i="1"/>
  <c r="AG4727" i="1" s="1"/>
  <c r="AH4727" i="1" s="1"/>
  <c r="AI4727" i="1" s="1"/>
  <c r="AF4725" i="1"/>
  <c r="AU4725" i="1" s="1"/>
  <c r="AC4725" i="1"/>
  <c r="AG4725" i="1" s="1"/>
  <c r="AH4725" i="1" s="1"/>
  <c r="AI4725" i="1" s="1"/>
  <c r="AF4723" i="1"/>
  <c r="AU4723" i="1" s="1"/>
  <c r="AC4723" i="1"/>
  <c r="AG4723" i="1" s="1"/>
  <c r="AH4723" i="1" s="1"/>
  <c r="AI4723" i="1" s="1"/>
  <c r="AF4721" i="1"/>
  <c r="AU4721" i="1" s="1"/>
  <c r="AC4721" i="1"/>
  <c r="AG4721" i="1" s="1"/>
  <c r="AH4721" i="1" s="1"/>
  <c r="AI4721" i="1" s="1"/>
  <c r="AF4719" i="1"/>
  <c r="AU4719" i="1" s="1"/>
  <c r="AC4719" i="1"/>
  <c r="AG4719" i="1" s="1"/>
  <c r="AH4719" i="1" s="1"/>
  <c r="AI4719" i="1" s="1"/>
  <c r="AF4717" i="1"/>
  <c r="AU4717" i="1" s="1"/>
  <c r="AC4717" i="1"/>
  <c r="AG4717" i="1" s="1"/>
  <c r="AH4717" i="1" s="1"/>
  <c r="AI4717" i="1" s="1"/>
  <c r="AF4715" i="1"/>
  <c r="AU4715" i="1" s="1"/>
  <c r="AC4715" i="1"/>
  <c r="AG4715" i="1" s="1"/>
  <c r="AH4715" i="1" s="1"/>
  <c r="AI4715" i="1" s="1"/>
  <c r="AF4713" i="1"/>
  <c r="AU4713" i="1" s="1"/>
  <c r="AC4713" i="1"/>
  <c r="AG4713" i="1" s="1"/>
  <c r="AH4713" i="1" s="1"/>
  <c r="AI4713" i="1" s="1"/>
  <c r="AF4711" i="1"/>
  <c r="AU4711" i="1" s="1"/>
  <c r="AC4711" i="1"/>
  <c r="AG4711" i="1" s="1"/>
  <c r="AH4711" i="1" s="1"/>
  <c r="AI4711" i="1" s="1"/>
  <c r="AF4709" i="1"/>
  <c r="AU4709" i="1" s="1"/>
  <c r="AC4709" i="1"/>
  <c r="AG4709" i="1" s="1"/>
  <c r="AH4709" i="1" s="1"/>
  <c r="AI4709" i="1" s="1"/>
  <c r="AF4707" i="1"/>
  <c r="AU4707" i="1" s="1"/>
  <c r="AC4707" i="1"/>
  <c r="AG4707" i="1" s="1"/>
  <c r="AH4707" i="1" s="1"/>
  <c r="AI4707" i="1" s="1"/>
  <c r="AF4705" i="1"/>
  <c r="AU4705" i="1" s="1"/>
  <c r="AC4705" i="1"/>
  <c r="AG4705" i="1" s="1"/>
  <c r="AH4705" i="1" s="1"/>
  <c r="AI4705" i="1" s="1"/>
  <c r="AF4703" i="1"/>
  <c r="AU4703" i="1" s="1"/>
  <c r="AC4703" i="1"/>
  <c r="AG4703" i="1" s="1"/>
  <c r="AH4703" i="1" s="1"/>
  <c r="AI4703" i="1" s="1"/>
  <c r="AF4701" i="1"/>
  <c r="AU4701" i="1" s="1"/>
  <c r="AC4701" i="1"/>
  <c r="AG4701" i="1" s="1"/>
  <c r="AH4701" i="1" s="1"/>
  <c r="AI4701" i="1" s="1"/>
  <c r="AF4699" i="1"/>
  <c r="AU4699" i="1" s="1"/>
  <c r="AC4699" i="1"/>
  <c r="AG4699" i="1" s="1"/>
  <c r="AH4699" i="1" s="1"/>
  <c r="AI4699" i="1" s="1"/>
  <c r="AF4697" i="1"/>
  <c r="AU4697" i="1" s="1"/>
  <c r="AC4697" i="1"/>
  <c r="AG4697" i="1" s="1"/>
  <c r="AH4697" i="1" s="1"/>
  <c r="AI4697" i="1" s="1"/>
  <c r="AF4695" i="1"/>
  <c r="AU4695" i="1" s="1"/>
  <c r="AC4695" i="1"/>
  <c r="AG4695" i="1" s="1"/>
  <c r="AH4695" i="1" s="1"/>
  <c r="AI4695" i="1" s="1"/>
  <c r="AF4693" i="1"/>
  <c r="AU4693" i="1" s="1"/>
  <c r="AC4693" i="1"/>
  <c r="AG4693" i="1" s="1"/>
  <c r="AH4693" i="1" s="1"/>
  <c r="AI4693" i="1" s="1"/>
  <c r="AF4691" i="1"/>
  <c r="AU4691" i="1" s="1"/>
  <c r="AC4691" i="1"/>
  <c r="AG4691" i="1" s="1"/>
  <c r="AH4691" i="1" s="1"/>
  <c r="AI4691" i="1" s="1"/>
  <c r="AF4689" i="1"/>
  <c r="AU4689" i="1" s="1"/>
  <c r="AC4689" i="1"/>
  <c r="AG4689" i="1" s="1"/>
  <c r="AH4689" i="1" s="1"/>
  <c r="AI4689" i="1" s="1"/>
  <c r="AF4687" i="1"/>
  <c r="AU4687" i="1" s="1"/>
  <c r="AC4687" i="1"/>
  <c r="AG4687" i="1" s="1"/>
  <c r="AH4687" i="1" s="1"/>
  <c r="AI4687" i="1" s="1"/>
  <c r="AF4685" i="1"/>
  <c r="AU4685" i="1" s="1"/>
  <c r="AC4685" i="1"/>
  <c r="AG4685" i="1" s="1"/>
  <c r="AH4685" i="1" s="1"/>
  <c r="AI4685" i="1" s="1"/>
  <c r="AF4683" i="1"/>
  <c r="AU4683" i="1" s="1"/>
  <c r="AC4683" i="1"/>
  <c r="AG4683" i="1" s="1"/>
  <c r="AH4683" i="1" s="1"/>
  <c r="AI4683" i="1" s="1"/>
  <c r="AF4681" i="1"/>
  <c r="AU4681" i="1" s="1"/>
  <c r="AC4681" i="1"/>
  <c r="AG4681" i="1" s="1"/>
  <c r="AH4681" i="1" s="1"/>
  <c r="AI4681" i="1" s="1"/>
  <c r="AF4679" i="1"/>
  <c r="AU4679" i="1" s="1"/>
  <c r="AC4679" i="1"/>
  <c r="AG4679" i="1" s="1"/>
  <c r="AH4679" i="1" s="1"/>
  <c r="AI4679" i="1" s="1"/>
  <c r="AF4677" i="1"/>
  <c r="AU4677" i="1" s="1"/>
  <c r="AC4677" i="1"/>
  <c r="AG4677" i="1" s="1"/>
  <c r="AH4677" i="1" s="1"/>
  <c r="AI4677" i="1" s="1"/>
  <c r="AF4675" i="1"/>
  <c r="AU4675" i="1" s="1"/>
  <c r="AC4675" i="1"/>
  <c r="AG4675" i="1" s="1"/>
  <c r="AH4675" i="1" s="1"/>
  <c r="AI4675" i="1" s="1"/>
  <c r="AF4673" i="1"/>
  <c r="AU4673" i="1" s="1"/>
  <c r="AC4673" i="1"/>
  <c r="AG4673" i="1" s="1"/>
  <c r="AH4673" i="1" s="1"/>
  <c r="AI4673" i="1" s="1"/>
  <c r="AF4671" i="1"/>
  <c r="AU4671" i="1" s="1"/>
  <c r="AC4671" i="1"/>
  <c r="AG4671" i="1" s="1"/>
  <c r="AH4671" i="1" s="1"/>
  <c r="AI4671" i="1" s="1"/>
  <c r="AF4669" i="1"/>
  <c r="AU4669" i="1" s="1"/>
  <c r="AC4669" i="1"/>
  <c r="AG4669" i="1" s="1"/>
  <c r="AH4669" i="1" s="1"/>
  <c r="AI4669" i="1" s="1"/>
  <c r="AF4667" i="1"/>
  <c r="AU4667" i="1" s="1"/>
  <c r="AC4667" i="1"/>
  <c r="AG4667" i="1" s="1"/>
  <c r="AH4667" i="1" s="1"/>
  <c r="AI4667" i="1" s="1"/>
  <c r="AF4665" i="1"/>
  <c r="AU4665" i="1" s="1"/>
  <c r="AC4665" i="1"/>
  <c r="AG4665" i="1" s="1"/>
  <c r="AH4665" i="1" s="1"/>
  <c r="AI4665" i="1" s="1"/>
  <c r="AF4663" i="1"/>
  <c r="AU4663" i="1" s="1"/>
  <c r="AC4663" i="1"/>
  <c r="AG4663" i="1" s="1"/>
  <c r="AH4663" i="1" s="1"/>
  <c r="AI4663" i="1" s="1"/>
  <c r="AF4661" i="1"/>
  <c r="AU4661" i="1" s="1"/>
  <c r="AC4661" i="1"/>
  <c r="AG4661" i="1" s="1"/>
  <c r="AH4661" i="1" s="1"/>
  <c r="AI4661" i="1" s="1"/>
  <c r="AF4659" i="1"/>
  <c r="AU4659" i="1" s="1"/>
  <c r="AC4659" i="1"/>
  <c r="AG4659" i="1" s="1"/>
  <c r="AH4659" i="1" s="1"/>
  <c r="AI4659" i="1" s="1"/>
  <c r="AF4657" i="1"/>
  <c r="AU4657" i="1" s="1"/>
  <c r="AC4657" i="1"/>
  <c r="AG4657" i="1" s="1"/>
  <c r="AH4657" i="1" s="1"/>
  <c r="AI4657" i="1" s="1"/>
  <c r="AF4655" i="1"/>
  <c r="AU4655" i="1" s="1"/>
  <c r="AC4655" i="1"/>
  <c r="AG4655" i="1" s="1"/>
  <c r="AH4655" i="1" s="1"/>
  <c r="AI4655" i="1" s="1"/>
  <c r="AF4653" i="1"/>
  <c r="AU4653" i="1" s="1"/>
  <c r="AC4653" i="1"/>
  <c r="AG4653" i="1" s="1"/>
  <c r="AH4653" i="1" s="1"/>
  <c r="AI4653" i="1" s="1"/>
  <c r="AF4651" i="1"/>
  <c r="AU4651" i="1" s="1"/>
  <c r="AC4651" i="1"/>
  <c r="AG4651" i="1" s="1"/>
  <c r="AH4651" i="1" s="1"/>
  <c r="AI4651" i="1" s="1"/>
  <c r="AF4649" i="1"/>
  <c r="AU4649" i="1" s="1"/>
  <c r="AC4649" i="1"/>
  <c r="AG4649" i="1" s="1"/>
  <c r="AH4649" i="1" s="1"/>
  <c r="AI4649" i="1" s="1"/>
  <c r="AF4647" i="1"/>
  <c r="AU4647" i="1" s="1"/>
  <c r="AC4647" i="1"/>
  <c r="AG4647" i="1" s="1"/>
  <c r="AH4647" i="1" s="1"/>
  <c r="AI4647" i="1" s="1"/>
  <c r="AF4645" i="1"/>
  <c r="AU4645" i="1" s="1"/>
  <c r="AC4645" i="1"/>
  <c r="AG4645" i="1" s="1"/>
  <c r="AH4645" i="1" s="1"/>
  <c r="AI4645" i="1" s="1"/>
  <c r="AF4643" i="1"/>
  <c r="AU4643" i="1" s="1"/>
  <c r="AC4643" i="1"/>
  <c r="AG4643" i="1" s="1"/>
  <c r="AH4643" i="1" s="1"/>
  <c r="AI4643" i="1" s="1"/>
  <c r="AF4641" i="1"/>
  <c r="AU4641" i="1" s="1"/>
  <c r="AC4641" i="1"/>
  <c r="AG4641" i="1" s="1"/>
  <c r="AH4641" i="1" s="1"/>
  <c r="AI4641" i="1" s="1"/>
  <c r="AF4639" i="1"/>
  <c r="AU4639" i="1" s="1"/>
  <c r="AC4639" i="1"/>
  <c r="AG4639" i="1" s="1"/>
  <c r="AH4639" i="1" s="1"/>
  <c r="AI4639" i="1" s="1"/>
  <c r="AF4637" i="1"/>
  <c r="AU4637" i="1" s="1"/>
  <c r="AC4637" i="1"/>
  <c r="AG4637" i="1" s="1"/>
  <c r="AH4637" i="1" s="1"/>
  <c r="AI4637" i="1" s="1"/>
  <c r="AF4635" i="1"/>
  <c r="AU4635" i="1" s="1"/>
  <c r="AC4635" i="1"/>
  <c r="AG4635" i="1" s="1"/>
  <c r="AH4635" i="1" s="1"/>
  <c r="AI4635" i="1" s="1"/>
  <c r="AF4633" i="1"/>
  <c r="AU4633" i="1" s="1"/>
  <c r="AC4633" i="1"/>
  <c r="AG4633" i="1" s="1"/>
  <c r="AH4633" i="1" s="1"/>
  <c r="AI4633" i="1" s="1"/>
  <c r="AF4631" i="1"/>
  <c r="AU4631" i="1" s="1"/>
  <c r="AC4631" i="1"/>
  <c r="AG4631" i="1" s="1"/>
  <c r="AH4631" i="1" s="1"/>
  <c r="AI4631" i="1" s="1"/>
  <c r="AF4629" i="1"/>
  <c r="AU4629" i="1" s="1"/>
  <c r="AC4629" i="1"/>
  <c r="AG4629" i="1" s="1"/>
  <c r="AH4629" i="1" s="1"/>
  <c r="AI4629" i="1" s="1"/>
  <c r="AF4627" i="1"/>
  <c r="AU4627" i="1" s="1"/>
  <c r="AC4627" i="1"/>
  <c r="AG4627" i="1" s="1"/>
  <c r="AH4627" i="1" s="1"/>
  <c r="AI4627" i="1" s="1"/>
  <c r="AF4625" i="1"/>
  <c r="AU4625" i="1" s="1"/>
  <c r="AC4625" i="1"/>
  <c r="AG4625" i="1" s="1"/>
  <c r="AH4625" i="1" s="1"/>
  <c r="AI4625" i="1" s="1"/>
  <c r="AF4623" i="1"/>
  <c r="AU4623" i="1" s="1"/>
  <c r="AC4623" i="1"/>
  <c r="AG4623" i="1" s="1"/>
  <c r="AH4623" i="1" s="1"/>
  <c r="AI4623" i="1" s="1"/>
  <c r="AF4621" i="1"/>
  <c r="AU4621" i="1" s="1"/>
  <c r="AC4621" i="1"/>
  <c r="AG4621" i="1" s="1"/>
  <c r="AH4621" i="1" s="1"/>
  <c r="AI4621" i="1" s="1"/>
  <c r="AF4619" i="1"/>
  <c r="AU4619" i="1" s="1"/>
  <c r="AC4619" i="1"/>
  <c r="AG4619" i="1" s="1"/>
  <c r="AH4619" i="1" s="1"/>
  <c r="AI4619" i="1" s="1"/>
  <c r="AF4617" i="1"/>
  <c r="AU4617" i="1" s="1"/>
  <c r="AC4617" i="1"/>
  <c r="AG4617" i="1" s="1"/>
  <c r="AH4617" i="1" s="1"/>
  <c r="AI4617" i="1" s="1"/>
  <c r="AF4615" i="1"/>
  <c r="AU4615" i="1" s="1"/>
  <c r="AC4615" i="1"/>
  <c r="AG4615" i="1" s="1"/>
  <c r="AH4615" i="1" s="1"/>
  <c r="AI4615" i="1" s="1"/>
  <c r="AF4613" i="1"/>
  <c r="AU4613" i="1" s="1"/>
  <c r="AC4613" i="1"/>
  <c r="AG4613" i="1" s="1"/>
  <c r="AH4613" i="1" s="1"/>
  <c r="AI4613" i="1" s="1"/>
  <c r="AF4611" i="1"/>
  <c r="AU4611" i="1" s="1"/>
  <c r="AC4611" i="1"/>
  <c r="AG4611" i="1" s="1"/>
  <c r="AH4611" i="1" s="1"/>
  <c r="AI4611" i="1" s="1"/>
  <c r="AF4609" i="1"/>
  <c r="AU4609" i="1" s="1"/>
  <c r="AC4609" i="1"/>
  <c r="AG4609" i="1" s="1"/>
  <c r="AH4609" i="1" s="1"/>
  <c r="AI4609" i="1" s="1"/>
  <c r="AF4607" i="1"/>
  <c r="AU4607" i="1" s="1"/>
  <c r="AC4607" i="1"/>
  <c r="AG4607" i="1" s="1"/>
  <c r="AH4607" i="1" s="1"/>
  <c r="AI4607" i="1" s="1"/>
  <c r="AF4605" i="1"/>
  <c r="AU4605" i="1" s="1"/>
  <c r="AC4605" i="1"/>
  <c r="AG4605" i="1" s="1"/>
  <c r="AH4605" i="1" s="1"/>
  <c r="AI4605" i="1" s="1"/>
  <c r="AF4603" i="1"/>
  <c r="AU4603" i="1" s="1"/>
  <c r="AC4603" i="1"/>
  <c r="AG4603" i="1" s="1"/>
  <c r="AH4603" i="1" s="1"/>
  <c r="AI4603" i="1" s="1"/>
  <c r="AF4601" i="1"/>
  <c r="AU4601" i="1" s="1"/>
  <c r="AC4601" i="1"/>
  <c r="AG4601" i="1" s="1"/>
  <c r="AH4601" i="1" s="1"/>
  <c r="AI4601" i="1" s="1"/>
  <c r="AF4599" i="1"/>
  <c r="AU4599" i="1" s="1"/>
  <c r="AC4599" i="1"/>
  <c r="AG4599" i="1" s="1"/>
  <c r="AH4599" i="1" s="1"/>
  <c r="AI4599" i="1" s="1"/>
  <c r="AF4597" i="1"/>
  <c r="AU4597" i="1" s="1"/>
  <c r="AC4597" i="1"/>
  <c r="AG4597" i="1" s="1"/>
  <c r="AH4597" i="1" s="1"/>
  <c r="AI4597" i="1" s="1"/>
  <c r="AF4595" i="1"/>
  <c r="AU4595" i="1" s="1"/>
  <c r="AC4595" i="1"/>
  <c r="AG4595" i="1" s="1"/>
  <c r="AH4595" i="1" s="1"/>
  <c r="AI4595" i="1" s="1"/>
  <c r="AF4593" i="1"/>
  <c r="AU4593" i="1" s="1"/>
  <c r="AC4593" i="1"/>
  <c r="AG4593" i="1" s="1"/>
  <c r="AH4593" i="1" s="1"/>
  <c r="AI4593" i="1" s="1"/>
  <c r="AF4591" i="1"/>
  <c r="AU4591" i="1" s="1"/>
  <c r="AC4591" i="1"/>
  <c r="AG4591" i="1" s="1"/>
  <c r="AH4591" i="1" s="1"/>
  <c r="AI4591" i="1" s="1"/>
  <c r="AF4589" i="1"/>
  <c r="AU4589" i="1" s="1"/>
  <c r="AC4589" i="1"/>
  <c r="AG4589" i="1" s="1"/>
  <c r="AH4589" i="1" s="1"/>
  <c r="AI4589" i="1" s="1"/>
  <c r="AF4587" i="1"/>
  <c r="AU4587" i="1" s="1"/>
  <c r="AC4587" i="1"/>
  <c r="AG4587" i="1" s="1"/>
  <c r="AH4587" i="1" s="1"/>
  <c r="AI4587" i="1" s="1"/>
  <c r="AF4585" i="1"/>
  <c r="AU4585" i="1" s="1"/>
  <c r="AC4585" i="1"/>
  <c r="AG4585" i="1" s="1"/>
  <c r="AH4585" i="1" s="1"/>
  <c r="AI4585" i="1" s="1"/>
  <c r="AF4583" i="1"/>
  <c r="AU4583" i="1" s="1"/>
  <c r="AC4583" i="1"/>
  <c r="AG4583" i="1" s="1"/>
  <c r="AH4583" i="1" s="1"/>
  <c r="AI4583" i="1" s="1"/>
  <c r="AF4581" i="1"/>
  <c r="AU4581" i="1" s="1"/>
  <c r="AC4581" i="1"/>
  <c r="AG4581" i="1" s="1"/>
  <c r="AH4581" i="1" s="1"/>
  <c r="AI4581" i="1" s="1"/>
  <c r="AF4579" i="1"/>
  <c r="AU4579" i="1" s="1"/>
  <c r="AC4579" i="1"/>
  <c r="AG4579" i="1" s="1"/>
  <c r="AH4579" i="1" s="1"/>
  <c r="AI4579" i="1" s="1"/>
  <c r="AF4577" i="1"/>
  <c r="AU4577" i="1" s="1"/>
  <c r="AC4577" i="1"/>
  <c r="AG4577" i="1" s="1"/>
  <c r="AH4577" i="1" s="1"/>
  <c r="AI4577" i="1" s="1"/>
  <c r="AF4575" i="1"/>
  <c r="AU4575" i="1" s="1"/>
  <c r="AC4575" i="1"/>
  <c r="AG4575" i="1" s="1"/>
  <c r="AH4575" i="1" s="1"/>
  <c r="AI4575" i="1" s="1"/>
  <c r="AF4573" i="1"/>
  <c r="AU4573" i="1" s="1"/>
  <c r="AC4573" i="1"/>
  <c r="AG4573" i="1" s="1"/>
  <c r="AH4573" i="1" s="1"/>
  <c r="AI4573" i="1" s="1"/>
  <c r="AF4571" i="1"/>
  <c r="AU4571" i="1" s="1"/>
  <c r="AC4571" i="1"/>
  <c r="AG4571" i="1" s="1"/>
  <c r="AH4571" i="1" s="1"/>
  <c r="AI4571" i="1" s="1"/>
  <c r="AF4569" i="1"/>
  <c r="AU4569" i="1" s="1"/>
  <c r="AC4569" i="1"/>
  <c r="AG4569" i="1" s="1"/>
  <c r="AH4569" i="1" s="1"/>
  <c r="AI4569" i="1" s="1"/>
  <c r="AF4567" i="1"/>
  <c r="AU4567" i="1" s="1"/>
  <c r="AC4567" i="1"/>
  <c r="AG4567" i="1" s="1"/>
  <c r="AH4567" i="1" s="1"/>
  <c r="AI4567" i="1" s="1"/>
  <c r="AF4565" i="1"/>
  <c r="AU4565" i="1" s="1"/>
  <c r="AC4565" i="1"/>
  <c r="AG4565" i="1" s="1"/>
  <c r="AH4565" i="1" s="1"/>
  <c r="AI4565" i="1" s="1"/>
  <c r="AF4563" i="1"/>
  <c r="AU4563" i="1" s="1"/>
  <c r="AC4563" i="1"/>
  <c r="AG4563" i="1" s="1"/>
  <c r="AH4563" i="1" s="1"/>
  <c r="AI4563" i="1" s="1"/>
  <c r="AF4561" i="1"/>
  <c r="AU4561" i="1" s="1"/>
  <c r="AC4561" i="1"/>
  <c r="AG4561" i="1" s="1"/>
  <c r="AH4561" i="1" s="1"/>
  <c r="AI4561" i="1" s="1"/>
  <c r="AF4559" i="1"/>
  <c r="AU4559" i="1" s="1"/>
  <c r="AC4559" i="1"/>
  <c r="AG4559" i="1" s="1"/>
  <c r="AH4559" i="1" s="1"/>
  <c r="AI4559" i="1" s="1"/>
  <c r="AF4557" i="1"/>
  <c r="AU4557" i="1" s="1"/>
  <c r="AC4557" i="1"/>
  <c r="AG4557" i="1" s="1"/>
  <c r="AH4557" i="1" s="1"/>
  <c r="AI4557" i="1" s="1"/>
  <c r="AF4555" i="1"/>
  <c r="AU4555" i="1" s="1"/>
  <c r="AC4555" i="1"/>
  <c r="AG4555" i="1" s="1"/>
  <c r="AH4555" i="1" s="1"/>
  <c r="AI4555" i="1" s="1"/>
  <c r="AF4553" i="1"/>
  <c r="AU4553" i="1" s="1"/>
  <c r="AC4553" i="1"/>
  <c r="AG4553" i="1" s="1"/>
  <c r="AH4553" i="1" s="1"/>
  <c r="AI4553" i="1" s="1"/>
  <c r="AF4551" i="1"/>
  <c r="AU4551" i="1" s="1"/>
  <c r="AC4551" i="1"/>
  <c r="AG4551" i="1" s="1"/>
  <c r="AH4551" i="1" s="1"/>
  <c r="AI4551" i="1" s="1"/>
  <c r="AF4549" i="1"/>
  <c r="AU4549" i="1" s="1"/>
  <c r="AC4549" i="1"/>
  <c r="AG4549" i="1" s="1"/>
  <c r="AH4549" i="1" s="1"/>
  <c r="AI4549" i="1" s="1"/>
  <c r="AF4547" i="1"/>
  <c r="AU4547" i="1" s="1"/>
  <c r="AC4547" i="1"/>
  <c r="AG4547" i="1" s="1"/>
  <c r="AH4547" i="1" s="1"/>
  <c r="AI4547" i="1" s="1"/>
  <c r="AF4545" i="1"/>
  <c r="AU4545" i="1" s="1"/>
  <c r="AC4545" i="1"/>
  <c r="AG4545" i="1" s="1"/>
  <c r="AH4545" i="1" s="1"/>
  <c r="AI4545" i="1" s="1"/>
  <c r="AF4543" i="1"/>
  <c r="AU4543" i="1" s="1"/>
  <c r="AC4543" i="1"/>
  <c r="AG4543" i="1" s="1"/>
  <c r="AH4543" i="1" s="1"/>
  <c r="AI4543" i="1" s="1"/>
  <c r="AF4541" i="1"/>
  <c r="AU4541" i="1" s="1"/>
  <c r="AC4541" i="1"/>
  <c r="AG4541" i="1" s="1"/>
  <c r="AH4541" i="1" s="1"/>
  <c r="AI4541" i="1" s="1"/>
  <c r="AF4539" i="1"/>
  <c r="AU4539" i="1" s="1"/>
  <c r="AC4539" i="1"/>
  <c r="AG4539" i="1" s="1"/>
  <c r="AH4539" i="1" s="1"/>
  <c r="AI4539" i="1" s="1"/>
  <c r="AF4537" i="1"/>
  <c r="AU4537" i="1" s="1"/>
  <c r="AC4537" i="1"/>
  <c r="AG4537" i="1" s="1"/>
  <c r="AH4537" i="1" s="1"/>
  <c r="AI4537" i="1" s="1"/>
  <c r="AF4535" i="1"/>
  <c r="AU4535" i="1" s="1"/>
  <c r="AC4535" i="1"/>
  <c r="AG4535" i="1" s="1"/>
  <c r="AH4535" i="1" s="1"/>
  <c r="AI4535" i="1" s="1"/>
  <c r="AF4533" i="1"/>
  <c r="AU4533" i="1" s="1"/>
  <c r="AC4533" i="1"/>
  <c r="AG4533" i="1" s="1"/>
  <c r="AH4533" i="1" s="1"/>
  <c r="AI4533" i="1" s="1"/>
  <c r="AF4531" i="1"/>
  <c r="AU4531" i="1" s="1"/>
  <c r="AC4531" i="1"/>
  <c r="AG4531" i="1" s="1"/>
  <c r="AH4531" i="1" s="1"/>
  <c r="AI4531" i="1" s="1"/>
  <c r="AF4529" i="1"/>
  <c r="AU4529" i="1" s="1"/>
  <c r="AC4529" i="1"/>
  <c r="AG4529" i="1" s="1"/>
  <c r="AH4529" i="1" s="1"/>
  <c r="AI4529" i="1" s="1"/>
  <c r="AF4527" i="1"/>
  <c r="AU4527" i="1" s="1"/>
  <c r="AC4527" i="1"/>
  <c r="AG4527" i="1" s="1"/>
  <c r="AH4527" i="1" s="1"/>
  <c r="AI4527" i="1" s="1"/>
  <c r="AF4525" i="1"/>
  <c r="AU4525" i="1" s="1"/>
  <c r="AC4525" i="1"/>
  <c r="AG4525" i="1" s="1"/>
  <c r="AH4525" i="1" s="1"/>
  <c r="AI4525" i="1" s="1"/>
  <c r="AF4523" i="1"/>
  <c r="AU4523" i="1" s="1"/>
  <c r="AC4523" i="1"/>
  <c r="AG4523" i="1" s="1"/>
  <c r="AH4523" i="1" s="1"/>
  <c r="AI4523" i="1" s="1"/>
  <c r="AF4521" i="1"/>
  <c r="AU4521" i="1" s="1"/>
  <c r="AC4521" i="1"/>
  <c r="AG4521" i="1" s="1"/>
  <c r="AH4521" i="1" s="1"/>
  <c r="AI4521" i="1" s="1"/>
  <c r="AF4519" i="1"/>
  <c r="AU4519" i="1" s="1"/>
  <c r="AC4519" i="1"/>
  <c r="AG4519" i="1" s="1"/>
  <c r="AH4519" i="1" s="1"/>
  <c r="AI4519" i="1" s="1"/>
  <c r="AF4517" i="1"/>
  <c r="AU4517" i="1" s="1"/>
  <c r="AC4517" i="1"/>
  <c r="AG4517" i="1" s="1"/>
  <c r="AH4517" i="1" s="1"/>
  <c r="AI4517" i="1" s="1"/>
  <c r="AF4515" i="1"/>
  <c r="AU4515" i="1" s="1"/>
  <c r="AC4515" i="1"/>
  <c r="AG4515" i="1" s="1"/>
  <c r="AH4515" i="1" s="1"/>
  <c r="AI4515" i="1" s="1"/>
  <c r="AF4513" i="1"/>
  <c r="AU4513" i="1" s="1"/>
  <c r="AC4513" i="1"/>
  <c r="AG4513" i="1" s="1"/>
  <c r="AH4513" i="1" s="1"/>
  <c r="AI4513" i="1" s="1"/>
  <c r="AF4511" i="1"/>
  <c r="AU4511" i="1" s="1"/>
  <c r="AC4511" i="1"/>
  <c r="AG4511" i="1" s="1"/>
  <c r="AH4511" i="1" s="1"/>
  <c r="AI4511" i="1" s="1"/>
  <c r="AF4509" i="1"/>
  <c r="AU4509" i="1" s="1"/>
  <c r="AC4509" i="1"/>
  <c r="AG4509" i="1" s="1"/>
  <c r="AH4509" i="1" s="1"/>
  <c r="AI4509" i="1" s="1"/>
  <c r="AF4507" i="1"/>
  <c r="AU4507" i="1" s="1"/>
  <c r="AC4507" i="1"/>
  <c r="AG4507" i="1" s="1"/>
  <c r="AH4507" i="1" s="1"/>
  <c r="AI4507" i="1" s="1"/>
  <c r="AF4505" i="1"/>
  <c r="AU4505" i="1" s="1"/>
  <c r="AC4505" i="1"/>
  <c r="AG4505" i="1" s="1"/>
  <c r="AH4505" i="1" s="1"/>
  <c r="AI4505" i="1" s="1"/>
  <c r="AF4503" i="1"/>
  <c r="AU4503" i="1" s="1"/>
  <c r="AC4503" i="1"/>
  <c r="AG4503" i="1" s="1"/>
  <c r="AH4503" i="1" s="1"/>
  <c r="AI4503" i="1" s="1"/>
  <c r="AF4501" i="1"/>
  <c r="AU4501" i="1" s="1"/>
  <c r="AC4501" i="1"/>
  <c r="AG4501" i="1" s="1"/>
  <c r="AH4501" i="1" s="1"/>
  <c r="AI4501" i="1" s="1"/>
  <c r="AF4499" i="1"/>
  <c r="AU4499" i="1" s="1"/>
  <c r="AC4499" i="1"/>
  <c r="AG4499" i="1" s="1"/>
  <c r="AH4499" i="1" s="1"/>
  <c r="AI4499" i="1" s="1"/>
  <c r="AF4497" i="1"/>
  <c r="AU4497" i="1" s="1"/>
  <c r="AC4497" i="1"/>
  <c r="AG4497" i="1" s="1"/>
  <c r="AH4497" i="1" s="1"/>
  <c r="AI4497" i="1" s="1"/>
  <c r="AF4495" i="1"/>
  <c r="AU4495" i="1" s="1"/>
  <c r="AC4495" i="1"/>
  <c r="AG4495" i="1" s="1"/>
  <c r="AH4495" i="1" s="1"/>
  <c r="AI4495" i="1" s="1"/>
  <c r="AF4493" i="1"/>
  <c r="AU4493" i="1" s="1"/>
  <c r="AC4493" i="1"/>
  <c r="AG4493" i="1" s="1"/>
  <c r="AH4493" i="1" s="1"/>
  <c r="AI4493" i="1" s="1"/>
  <c r="AF4491" i="1"/>
  <c r="AU4491" i="1" s="1"/>
  <c r="AC4491" i="1"/>
  <c r="AG4491" i="1" s="1"/>
  <c r="AH4491" i="1" s="1"/>
  <c r="AI4491" i="1" s="1"/>
  <c r="AF4489" i="1"/>
  <c r="AU4489" i="1" s="1"/>
  <c r="AC4489" i="1"/>
  <c r="AG4489" i="1" s="1"/>
  <c r="AH4489" i="1" s="1"/>
  <c r="AI4489" i="1" s="1"/>
  <c r="AF4487" i="1"/>
  <c r="AU4487" i="1" s="1"/>
  <c r="AC4487" i="1"/>
  <c r="AG4487" i="1" s="1"/>
  <c r="AH4487" i="1" s="1"/>
  <c r="AI4487" i="1" s="1"/>
  <c r="AF4485" i="1"/>
  <c r="AU4485" i="1" s="1"/>
  <c r="AC4485" i="1"/>
  <c r="AG4485" i="1" s="1"/>
  <c r="AH4485" i="1" s="1"/>
  <c r="AI4485" i="1" s="1"/>
  <c r="AF4483" i="1"/>
  <c r="AU4483" i="1" s="1"/>
  <c r="AC4483" i="1"/>
  <c r="AG4483" i="1" s="1"/>
  <c r="AH4483" i="1" s="1"/>
  <c r="AI4483" i="1" s="1"/>
  <c r="AF4481" i="1"/>
  <c r="AU4481" i="1" s="1"/>
  <c r="AC4481" i="1"/>
  <c r="AG4481" i="1" s="1"/>
  <c r="AH4481" i="1" s="1"/>
  <c r="AI4481" i="1" s="1"/>
  <c r="AF4479" i="1"/>
  <c r="AU4479" i="1" s="1"/>
  <c r="AC4479" i="1"/>
  <c r="AG4479" i="1" s="1"/>
  <c r="AH4479" i="1" s="1"/>
  <c r="AI4479" i="1" s="1"/>
  <c r="AF4477" i="1"/>
  <c r="AU4477" i="1" s="1"/>
  <c r="AC4477" i="1"/>
  <c r="AG4477" i="1" s="1"/>
  <c r="AH4477" i="1" s="1"/>
  <c r="AI4477" i="1" s="1"/>
  <c r="AF4475" i="1"/>
  <c r="AU4475" i="1" s="1"/>
  <c r="AC4475" i="1"/>
  <c r="AG4475" i="1" s="1"/>
  <c r="AH4475" i="1" s="1"/>
  <c r="AI4475" i="1" s="1"/>
  <c r="AC4472" i="1"/>
  <c r="AG4472" i="1" s="1"/>
  <c r="AH4472" i="1" s="1"/>
  <c r="AI4472" i="1" s="1"/>
  <c r="AF4472" i="1"/>
  <c r="AU4472" i="1" s="1"/>
  <c r="AC4468" i="1"/>
  <c r="AG4468" i="1" s="1"/>
  <c r="AH4468" i="1" s="1"/>
  <c r="AI4468" i="1" s="1"/>
  <c r="AF4468" i="1"/>
  <c r="AU4468" i="1" s="1"/>
  <c r="AC4464" i="1"/>
  <c r="AG4464" i="1" s="1"/>
  <c r="AH4464" i="1" s="1"/>
  <c r="AI4464" i="1" s="1"/>
  <c r="AF4464" i="1"/>
  <c r="AU4464" i="1" s="1"/>
  <c r="AC4460" i="1"/>
  <c r="AG4460" i="1" s="1"/>
  <c r="AH4460" i="1" s="1"/>
  <c r="AI4460" i="1" s="1"/>
  <c r="AF4460" i="1"/>
  <c r="AU4460" i="1" s="1"/>
  <c r="AC4456" i="1"/>
  <c r="AG4456" i="1" s="1"/>
  <c r="AH4456" i="1" s="1"/>
  <c r="AI4456" i="1" s="1"/>
  <c r="AF4456" i="1"/>
  <c r="AU4456" i="1" s="1"/>
  <c r="AC4452" i="1"/>
  <c r="AG4452" i="1" s="1"/>
  <c r="AH4452" i="1" s="1"/>
  <c r="AI4452" i="1" s="1"/>
  <c r="AF4452" i="1"/>
  <c r="AU4452" i="1" s="1"/>
  <c r="AC4448" i="1"/>
  <c r="AG4448" i="1" s="1"/>
  <c r="AH4448" i="1" s="1"/>
  <c r="AI4448" i="1" s="1"/>
  <c r="AF4448" i="1"/>
  <c r="AU4448" i="1" s="1"/>
  <c r="AC4444" i="1"/>
  <c r="AG4444" i="1" s="1"/>
  <c r="AH4444" i="1" s="1"/>
  <c r="AI4444" i="1" s="1"/>
  <c r="AF4444" i="1"/>
  <c r="AU4444" i="1" s="1"/>
  <c r="AC4440" i="1"/>
  <c r="AG4440" i="1" s="1"/>
  <c r="AH4440" i="1" s="1"/>
  <c r="AI4440" i="1" s="1"/>
  <c r="AF4440" i="1"/>
  <c r="AU4440" i="1" s="1"/>
  <c r="AC4436" i="1"/>
  <c r="AG4436" i="1" s="1"/>
  <c r="AH4436" i="1" s="1"/>
  <c r="AI4436" i="1" s="1"/>
  <c r="AF4436" i="1"/>
  <c r="AU4436" i="1" s="1"/>
  <c r="AC4432" i="1"/>
  <c r="AG4432" i="1" s="1"/>
  <c r="AH4432" i="1" s="1"/>
  <c r="AI4432" i="1" s="1"/>
  <c r="AF4432" i="1"/>
  <c r="AU4432" i="1" s="1"/>
  <c r="AC4428" i="1"/>
  <c r="AG4428" i="1" s="1"/>
  <c r="AH4428" i="1" s="1"/>
  <c r="AI4428" i="1" s="1"/>
  <c r="AF4428" i="1"/>
  <c r="AU4428" i="1" s="1"/>
  <c r="AC4424" i="1"/>
  <c r="AG4424" i="1" s="1"/>
  <c r="AH4424" i="1" s="1"/>
  <c r="AI4424" i="1" s="1"/>
  <c r="AF4424" i="1"/>
  <c r="AU4424" i="1" s="1"/>
  <c r="AC4420" i="1"/>
  <c r="AG4420" i="1" s="1"/>
  <c r="AH4420" i="1" s="1"/>
  <c r="AI4420" i="1" s="1"/>
  <c r="AF4420" i="1"/>
  <c r="AU4420" i="1" s="1"/>
  <c r="AC4416" i="1"/>
  <c r="AG4416" i="1" s="1"/>
  <c r="AH4416" i="1" s="1"/>
  <c r="AI4416" i="1" s="1"/>
  <c r="AF4416" i="1"/>
  <c r="AU4416" i="1" s="1"/>
  <c r="AC4412" i="1"/>
  <c r="AG4412" i="1" s="1"/>
  <c r="AH4412" i="1" s="1"/>
  <c r="AI4412" i="1" s="1"/>
  <c r="AF4412" i="1"/>
  <c r="AU4412" i="1" s="1"/>
  <c r="AC4408" i="1"/>
  <c r="AG4408" i="1" s="1"/>
  <c r="AH4408" i="1" s="1"/>
  <c r="AI4408" i="1" s="1"/>
  <c r="AF4408" i="1"/>
  <c r="AU4408" i="1" s="1"/>
  <c r="AC4404" i="1"/>
  <c r="AG4404" i="1" s="1"/>
  <c r="AH4404" i="1" s="1"/>
  <c r="AI4404" i="1" s="1"/>
  <c r="AF4404" i="1"/>
  <c r="AU4404" i="1" s="1"/>
  <c r="AC4400" i="1"/>
  <c r="AG4400" i="1" s="1"/>
  <c r="AH4400" i="1" s="1"/>
  <c r="AI4400" i="1" s="1"/>
  <c r="AF4400" i="1"/>
  <c r="AU4400" i="1" s="1"/>
  <c r="AC4396" i="1"/>
  <c r="AG4396" i="1" s="1"/>
  <c r="AH4396" i="1" s="1"/>
  <c r="AI4396" i="1" s="1"/>
  <c r="AF4396" i="1"/>
  <c r="AU4396" i="1" s="1"/>
  <c r="AC4392" i="1"/>
  <c r="AG4392" i="1" s="1"/>
  <c r="AH4392" i="1" s="1"/>
  <c r="AI4392" i="1" s="1"/>
  <c r="AF4392" i="1"/>
  <c r="AU4392" i="1" s="1"/>
  <c r="AC4388" i="1"/>
  <c r="AG4388" i="1" s="1"/>
  <c r="AH4388" i="1" s="1"/>
  <c r="AI4388" i="1" s="1"/>
  <c r="AF4388" i="1"/>
  <c r="AU4388" i="1" s="1"/>
  <c r="AC4384" i="1"/>
  <c r="AG4384" i="1" s="1"/>
  <c r="AH4384" i="1" s="1"/>
  <c r="AI4384" i="1" s="1"/>
  <c r="AF4384" i="1"/>
  <c r="AU4384" i="1" s="1"/>
  <c r="AC4380" i="1"/>
  <c r="AG4380" i="1" s="1"/>
  <c r="AH4380" i="1" s="1"/>
  <c r="AI4380" i="1" s="1"/>
  <c r="AF4380" i="1"/>
  <c r="AU4380" i="1" s="1"/>
  <c r="AC4376" i="1"/>
  <c r="AG4376" i="1" s="1"/>
  <c r="AH4376" i="1" s="1"/>
  <c r="AI4376" i="1" s="1"/>
  <c r="AF4376" i="1"/>
  <c r="AU4376" i="1" s="1"/>
  <c r="AC4372" i="1"/>
  <c r="AG4372" i="1" s="1"/>
  <c r="AH4372" i="1" s="1"/>
  <c r="AI4372" i="1" s="1"/>
  <c r="AF4372" i="1"/>
  <c r="AU4372" i="1" s="1"/>
  <c r="AF4369" i="1"/>
  <c r="AU4369" i="1" s="1"/>
  <c r="AC4369" i="1"/>
  <c r="AG4369" i="1" s="1"/>
  <c r="AH4369" i="1" s="1"/>
  <c r="AI4369" i="1" s="1"/>
  <c r="AF4367" i="1"/>
  <c r="AU4367" i="1" s="1"/>
  <c r="AC4367" i="1"/>
  <c r="AG4367" i="1" s="1"/>
  <c r="AH4367" i="1" s="1"/>
  <c r="AI4367" i="1" s="1"/>
  <c r="AF4365" i="1"/>
  <c r="AU4365" i="1" s="1"/>
  <c r="AC4365" i="1"/>
  <c r="AG4365" i="1" s="1"/>
  <c r="AH4365" i="1" s="1"/>
  <c r="AI4365" i="1" s="1"/>
  <c r="AF4363" i="1"/>
  <c r="AU4363" i="1" s="1"/>
  <c r="AC4363" i="1"/>
  <c r="AG4363" i="1" s="1"/>
  <c r="AH4363" i="1" s="1"/>
  <c r="AI4363" i="1" s="1"/>
  <c r="AF4361" i="1"/>
  <c r="AU4361" i="1" s="1"/>
  <c r="AC4361" i="1"/>
  <c r="AG4361" i="1" s="1"/>
  <c r="AH4361" i="1" s="1"/>
  <c r="AI4361" i="1" s="1"/>
  <c r="AF4359" i="1"/>
  <c r="AU4359" i="1" s="1"/>
  <c r="AC4359" i="1"/>
  <c r="AG4359" i="1" s="1"/>
  <c r="AH4359" i="1" s="1"/>
  <c r="AI4359" i="1" s="1"/>
  <c r="AF4357" i="1"/>
  <c r="AU4357" i="1" s="1"/>
  <c r="AC4357" i="1"/>
  <c r="AG4357" i="1" s="1"/>
  <c r="AH4357" i="1" s="1"/>
  <c r="AI4357" i="1" s="1"/>
  <c r="AF4355" i="1"/>
  <c r="AU4355" i="1" s="1"/>
  <c r="AC4355" i="1"/>
  <c r="AG4355" i="1" s="1"/>
  <c r="AH4355" i="1" s="1"/>
  <c r="AI4355" i="1" s="1"/>
  <c r="AF4353" i="1"/>
  <c r="AU4353" i="1" s="1"/>
  <c r="AC4353" i="1"/>
  <c r="AG4353" i="1" s="1"/>
  <c r="AH4353" i="1" s="1"/>
  <c r="AI4353" i="1" s="1"/>
  <c r="AF4351" i="1"/>
  <c r="AU4351" i="1" s="1"/>
  <c r="AC4351" i="1"/>
  <c r="AG4351" i="1" s="1"/>
  <c r="AH4351" i="1" s="1"/>
  <c r="AI4351" i="1" s="1"/>
  <c r="AF4349" i="1"/>
  <c r="AU4349" i="1" s="1"/>
  <c r="AC4349" i="1"/>
  <c r="AG4349" i="1" s="1"/>
  <c r="AH4349" i="1" s="1"/>
  <c r="AI4349" i="1" s="1"/>
  <c r="AF4347" i="1"/>
  <c r="AU4347" i="1" s="1"/>
  <c r="AC4347" i="1"/>
  <c r="AG4347" i="1" s="1"/>
  <c r="AH4347" i="1" s="1"/>
  <c r="AI4347" i="1" s="1"/>
  <c r="AF4345" i="1"/>
  <c r="AU4345" i="1" s="1"/>
  <c r="AC4345" i="1"/>
  <c r="AG4345" i="1" s="1"/>
  <c r="AH4345" i="1" s="1"/>
  <c r="AI4345" i="1" s="1"/>
  <c r="AF4343" i="1"/>
  <c r="AU4343" i="1" s="1"/>
  <c r="AC4343" i="1"/>
  <c r="AG4343" i="1" s="1"/>
  <c r="AH4343" i="1" s="1"/>
  <c r="AI4343" i="1" s="1"/>
  <c r="AF4341" i="1"/>
  <c r="AU4341" i="1" s="1"/>
  <c r="AC4341" i="1"/>
  <c r="AG4341" i="1" s="1"/>
  <c r="AH4341" i="1" s="1"/>
  <c r="AI4341" i="1" s="1"/>
  <c r="AF4339" i="1"/>
  <c r="AU4339" i="1" s="1"/>
  <c r="AC4339" i="1"/>
  <c r="AG4339" i="1" s="1"/>
  <c r="AH4339" i="1" s="1"/>
  <c r="AI4339" i="1" s="1"/>
  <c r="AF4337" i="1"/>
  <c r="AU4337" i="1" s="1"/>
  <c r="AC4337" i="1"/>
  <c r="AG4337" i="1" s="1"/>
  <c r="AH4337" i="1" s="1"/>
  <c r="AI4337" i="1" s="1"/>
  <c r="AF4335" i="1"/>
  <c r="AU4335" i="1" s="1"/>
  <c r="AC4335" i="1"/>
  <c r="AG4335" i="1" s="1"/>
  <c r="AH4335" i="1" s="1"/>
  <c r="AI4335" i="1" s="1"/>
  <c r="AF4333" i="1"/>
  <c r="AU4333" i="1" s="1"/>
  <c r="AC4333" i="1"/>
  <c r="AG4333" i="1" s="1"/>
  <c r="AH4333" i="1" s="1"/>
  <c r="AI4333" i="1" s="1"/>
  <c r="AF4331" i="1"/>
  <c r="AU4331" i="1" s="1"/>
  <c r="AC4331" i="1"/>
  <c r="AG4331" i="1" s="1"/>
  <c r="AH4331" i="1" s="1"/>
  <c r="AI4331" i="1" s="1"/>
  <c r="AF4329" i="1"/>
  <c r="AU4329" i="1" s="1"/>
  <c r="AC4329" i="1"/>
  <c r="AG4329" i="1" s="1"/>
  <c r="AH4329" i="1" s="1"/>
  <c r="AI4329" i="1" s="1"/>
  <c r="AF4327" i="1"/>
  <c r="AU4327" i="1" s="1"/>
  <c r="AC4327" i="1"/>
  <c r="AG4327" i="1" s="1"/>
  <c r="AH4327" i="1" s="1"/>
  <c r="AI4327" i="1" s="1"/>
  <c r="AF4325" i="1"/>
  <c r="AU4325" i="1" s="1"/>
  <c r="AC4325" i="1"/>
  <c r="AG4325" i="1" s="1"/>
  <c r="AH4325" i="1" s="1"/>
  <c r="AI4325" i="1" s="1"/>
  <c r="AF4323" i="1"/>
  <c r="AU4323" i="1" s="1"/>
  <c r="AC4323" i="1"/>
  <c r="AG4323" i="1" s="1"/>
  <c r="AH4323" i="1" s="1"/>
  <c r="AI4323" i="1" s="1"/>
  <c r="AF4321" i="1"/>
  <c r="AU4321" i="1" s="1"/>
  <c r="AC4321" i="1"/>
  <c r="AG4321" i="1" s="1"/>
  <c r="AH4321" i="1" s="1"/>
  <c r="AI4321" i="1" s="1"/>
  <c r="AF4319" i="1"/>
  <c r="AU4319" i="1" s="1"/>
  <c r="AC4319" i="1"/>
  <c r="AG4319" i="1" s="1"/>
  <c r="AH4319" i="1" s="1"/>
  <c r="AI4319" i="1" s="1"/>
  <c r="AF4317" i="1"/>
  <c r="AU4317" i="1" s="1"/>
  <c r="AC4317" i="1"/>
  <c r="AG4317" i="1" s="1"/>
  <c r="AH4317" i="1" s="1"/>
  <c r="AI4317" i="1" s="1"/>
  <c r="AF4315" i="1"/>
  <c r="AU4315" i="1" s="1"/>
  <c r="AC4315" i="1"/>
  <c r="AG4315" i="1" s="1"/>
  <c r="AH4315" i="1" s="1"/>
  <c r="AI4315" i="1" s="1"/>
  <c r="AF4313" i="1"/>
  <c r="AU4313" i="1" s="1"/>
  <c r="AC4313" i="1"/>
  <c r="AG4313" i="1" s="1"/>
  <c r="AH4313" i="1" s="1"/>
  <c r="AI4313" i="1" s="1"/>
  <c r="AF4311" i="1"/>
  <c r="AU4311" i="1" s="1"/>
  <c r="AC4311" i="1"/>
  <c r="AG4311" i="1" s="1"/>
  <c r="AH4311" i="1" s="1"/>
  <c r="AI4311" i="1" s="1"/>
  <c r="AF4309" i="1"/>
  <c r="AU4309" i="1" s="1"/>
  <c r="AC4309" i="1"/>
  <c r="AG4309" i="1" s="1"/>
  <c r="AH4309" i="1" s="1"/>
  <c r="AI4309" i="1" s="1"/>
  <c r="AF4307" i="1"/>
  <c r="AU4307" i="1" s="1"/>
  <c r="AC4307" i="1"/>
  <c r="AG4307" i="1" s="1"/>
  <c r="AH4307" i="1" s="1"/>
  <c r="AI4307" i="1" s="1"/>
  <c r="AF4305" i="1"/>
  <c r="AU4305" i="1" s="1"/>
  <c r="AC4305" i="1"/>
  <c r="AG4305" i="1" s="1"/>
  <c r="AH4305" i="1" s="1"/>
  <c r="AI4305" i="1" s="1"/>
  <c r="AF4303" i="1"/>
  <c r="AU4303" i="1" s="1"/>
  <c r="AC4303" i="1"/>
  <c r="AG4303" i="1" s="1"/>
  <c r="AH4303" i="1" s="1"/>
  <c r="AI4303" i="1" s="1"/>
  <c r="AF4301" i="1"/>
  <c r="AU4301" i="1" s="1"/>
  <c r="AC4301" i="1"/>
  <c r="AG4301" i="1" s="1"/>
  <c r="AH4301" i="1" s="1"/>
  <c r="AI4301" i="1" s="1"/>
  <c r="AF4299" i="1"/>
  <c r="AU4299" i="1" s="1"/>
  <c r="AC4299" i="1"/>
  <c r="AG4299" i="1" s="1"/>
  <c r="AH4299" i="1" s="1"/>
  <c r="AI4299" i="1" s="1"/>
  <c r="AF4297" i="1"/>
  <c r="AU4297" i="1" s="1"/>
  <c r="AC4297" i="1"/>
  <c r="AG4297" i="1" s="1"/>
  <c r="AH4297" i="1" s="1"/>
  <c r="AI4297" i="1" s="1"/>
  <c r="AF4295" i="1"/>
  <c r="AU4295" i="1" s="1"/>
  <c r="AC4295" i="1"/>
  <c r="AG4295" i="1" s="1"/>
  <c r="AH4295" i="1" s="1"/>
  <c r="AI4295" i="1" s="1"/>
  <c r="AF4293" i="1"/>
  <c r="AU4293" i="1" s="1"/>
  <c r="AC4293" i="1"/>
  <c r="AG4293" i="1" s="1"/>
  <c r="AH4293" i="1" s="1"/>
  <c r="AI4293" i="1" s="1"/>
  <c r="AF4291" i="1"/>
  <c r="AU4291" i="1" s="1"/>
  <c r="AC4291" i="1"/>
  <c r="AG4291" i="1" s="1"/>
  <c r="AH4291" i="1" s="1"/>
  <c r="AI4291" i="1" s="1"/>
  <c r="AF4289" i="1"/>
  <c r="AU4289" i="1" s="1"/>
  <c r="AC4289" i="1"/>
  <c r="AG4289" i="1" s="1"/>
  <c r="AH4289" i="1" s="1"/>
  <c r="AI4289" i="1" s="1"/>
  <c r="AF4287" i="1"/>
  <c r="AU4287" i="1" s="1"/>
  <c r="AC4287" i="1"/>
  <c r="AG4287" i="1" s="1"/>
  <c r="AH4287" i="1" s="1"/>
  <c r="AI4287" i="1" s="1"/>
  <c r="AF4285" i="1"/>
  <c r="AU4285" i="1" s="1"/>
  <c r="AC4285" i="1"/>
  <c r="AG4285" i="1" s="1"/>
  <c r="AH4285" i="1" s="1"/>
  <c r="AI4285" i="1" s="1"/>
  <c r="AF4283" i="1"/>
  <c r="AU4283" i="1" s="1"/>
  <c r="AC4283" i="1"/>
  <c r="AG4283" i="1" s="1"/>
  <c r="AH4283" i="1" s="1"/>
  <c r="AI4283" i="1" s="1"/>
  <c r="AF4281" i="1"/>
  <c r="AU4281" i="1" s="1"/>
  <c r="AC4281" i="1"/>
  <c r="AG4281" i="1" s="1"/>
  <c r="AH4281" i="1" s="1"/>
  <c r="AI4281" i="1" s="1"/>
  <c r="AF4279" i="1"/>
  <c r="AU4279" i="1" s="1"/>
  <c r="AC4279" i="1"/>
  <c r="AG4279" i="1" s="1"/>
  <c r="AH4279" i="1" s="1"/>
  <c r="AI4279" i="1" s="1"/>
  <c r="AF4277" i="1"/>
  <c r="AU4277" i="1" s="1"/>
  <c r="AC4277" i="1"/>
  <c r="AG4277" i="1" s="1"/>
  <c r="AH4277" i="1" s="1"/>
  <c r="AI4277" i="1" s="1"/>
  <c r="AF4275" i="1"/>
  <c r="AU4275" i="1" s="1"/>
  <c r="AC4275" i="1"/>
  <c r="AG4275" i="1" s="1"/>
  <c r="AH4275" i="1" s="1"/>
  <c r="AI4275" i="1" s="1"/>
  <c r="AF4273" i="1"/>
  <c r="AU4273" i="1" s="1"/>
  <c r="AC4273" i="1"/>
  <c r="AG4273" i="1" s="1"/>
  <c r="AH4273" i="1" s="1"/>
  <c r="AI4273" i="1" s="1"/>
  <c r="AF4271" i="1"/>
  <c r="AU4271" i="1" s="1"/>
  <c r="AC4271" i="1"/>
  <c r="AG4271" i="1" s="1"/>
  <c r="AH4271" i="1" s="1"/>
  <c r="AI4271" i="1" s="1"/>
  <c r="AF4269" i="1"/>
  <c r="AU4269" i="1" s="1"/>
  <c r="AC4269" i="1"/>
  <c r="AG4269" i="1" s="1"/>
  <c r="AH4269" i="1" s="1"/>
  <c r="AI4269" i="1" s="1"/>
  <c r="AF4267" i="1"/>
  <c r="AU4267" i="1" s="1"/>
  <c r="AC4267" i="1"/>
  <c r="AG4267" i="1" s="1"/>
  <c r="AH4267" i="1" s="1"/>
  <c r="AI4267" i="1" s="1"/>
  <c r="AF4265" i="1"/>
  <c r="AU4265" i="1" s="1"/>
  <c r="AC4265" i="1"/>
  <c r="AG4265" i="1" s="1"/>
  <c r="AH4265" i="1" s="1"/>
  <c r="AI4265" i="1" s="1"/>
  <c r="AF4263" i="1"/>
  <c r="AU4263" i="1" s="1"/>
  <c r="AC4263" i="1"/>
  <c r="AG4263" i="1" s="1"/>
  <c r="AH4263" i="1" s="1"/>
  <c r="AI4263" i="1" s="1"/>
  <c r="AF4261" i="1"/>
  <c r="AU4261" i="1" s="1"/>
  <c r="AC4261" i="1"/>
  <c r="AG4261" i="1" s="1"/>
  <c r="AH4261" i="1" s="1"/>
  <c r="AI4261" i="1" s="1"/>
  <c r="AF4259" i="1"/>
  <c r="AU4259" i="1" s="1"/>
  <c r="AC4259" i="1"/>
  <c r="AG4259" i="1" s="1"/>
  <c r="AH4259" i="1" s="1"/>
  <c r="AI4259" i="1" s="1"/>
  <c r="AF4257" i="1"/>
  <c r="AU4257" i="1" s="1"/>
  <c r="AC4257" i="1"/>
  <c r="AG4257" i="1" s="1"/>
  <c r="AH4257" i="1" s="1"/>
  <c r="AI4257" i="1" s="1"/>
  <c r="AF4255" i="1"/>
  <c r="AU4255" i="1" s="1"/>
  <c r="AC4255" i="1"/>
  <c r="AG4255" i="1" s="1"/>
  <c r="AH4255" i="1" s="1"/>
  <c r="AI4255" i="1" s="1"/>
  <c r="AF4253" i="1"/>
  <c r="AU4253" i="1" s="1"/>
  <c r="AC4253" i="1"/>
  <c r="AG4253" i="1" s="1"/>
  <c r="AH4253" i="1" s="1"/>
  <c r="AI4253" i="1" s="1"/>
  <c r="AF4251" i="1"/>
  <c r="AU4251" i="1" s="1"/>
  <c r="AC4251" i="1"/>
  <c r="AG4251" i="1" s="1"/>
  <c r="AH4251" i="1" s="1"/>
  <c r="AI4251" i="1" s="1"/>
  <c r="AF4249" i="1"/>
  <c r="AU4249" i="1" s="1"/>
  <c r="AC4249" i="1"/>
  <c r="AG4249" i="1" s="1"/>
  <c r="AH4249" i="1" s="1"/>
  <c r="AI4249" i="1" s="1"/>
  <c r="AF4247" i="1"/>
  <c r="AU4247" i="1" s="1"/>
  <c r="AC4247" i="1"/>
  <c r="AG4247" i="1" s="1"/>
  <c r="AH4247" i="1" s="1"/>
  <c r="AI4247" i="1" s="1"/>
  <c r="AF4245" i="1"/>
  <c r="AU4245" i="1" s="1"/>
  <c r="AC4245" i="1"/>
  <c r="AG4245" i="1" s="1"/>
  <c r="AH4245" i="1" s="1"/>
  <c r="AI4245" i="1" s="1"/>
  <c r="AF4243" i="1"/>
  <c r="AU4243" i="1" s="1"/>
  <c r="AC4243" i="1"/>
  <c r="AG4243" i="1" s="1"/>
  <c r="AH4243" i="1" s="1"/>
  <c r="AI4243" i="1" s="1"/>
  <c r="AF4241" i="1"/>
  <c r="AU4241" i="1" s="1"/>
  <c r="AC4241" i="1"/>
  <c r="AG4241" i="1" s="1"/>
  <c r="AH4241" i="1" s="1"/>
  <c r="AI4241" i="1" s="1"/>
  <c r="AF4239" i="1"/>
  <c r="AU4239" i="1" s="1"/>
  <c r="AC4239" i="1"/>
  <c r="AG4239" i="1" s="1"/>
  <c r="AH4239" i="1" s="1"/>
  <c r="AI4239" i="1" s="1"/>
  <c r="AF4237" i="1"/>
  <c r="AU4237" i="1" s="1"/>
  <c r="AC4237" i="1"/>
  <c r="AG4237" i="1" s="1"/>
  <c r="AH4237" i="1" s="1"/>
  <c r="AI4237" i="1" s="1"/>
  <c r="AF4235" i="1"/>
  <c r="AU4235" i="1" s="1"/>
  <c r="AC4235" i="1"/>
  <c r="AG4235" i="1" s="1"/>
  <c r="AH4235" i="1" s="1"/>
  <c r="AI4235" i="1" s="1"/>
  <c r="AF4233" i="1"/>
  <c r="AU4233" i="1" s="1"/>
  <c r="AC4233" i="1"/>
  <c r="AG4233" i="1" s="1"/>
  <c r="AH4233" i="1" s="1"/>
  <c r="AI4233" i="1" s="1"/>
  <c r="AF4231" i="1"/>
  <c r="AU4231" i="1" s="1"/>
  <c r="AC4231" i="1"/>
  <c r="AG4231" i="1" s="1"/>
  <c r="AH4231" i="1" s="1"/>
  <c r="AI4231" i="1" s="1"/>
  <c r="AF4229" i="1"/>
  <c r="AU4229" i="1" s="1"/>
  <c r="AC4229" i="1"/>
  <c r="AG4229" i="1" s="1"/>
  <c r="AH4229" i="1" s="1"/>
  <c r="AI4229" i="1" s="1"/>
  <c r="AF4227" i="1"/>
  <c r="AU4227" i="1" s="1"/>
  <c r="AC4227" i="1"/>
  <c r="AG4227" i="1" s="1"/>
  <c r="AH4227" i="1" s="1"/>
  <c r="AI4227" i="1" s="1"/>
  <c r="AF4225" i="1"/>
  <c r="AU4225" i="1" s="1"/>
  <c r="AC4225" i="1"/>
  <c r="AG4225" i="1" s="1"/>
  <c r="AH4225" i="1" s="1"/>
  <c r="AI4225" i="1" s="1"/>
  <c r="AF4223" i="1"/>
  <c r="AU4223" i="1" s="1"/>
  <c r="AC4223" i="1"/>
  <c r="AG4223" i="1" s="1"/>
  <c r="AH4223" i="1" s="1"/>
  <c r="AI4223" i="1" s="1"/>
  <c r="AF4221" i="1"/>
  <c r="AU4221" i="1" s="1"/>
  <c r="AC4221" i="1"/>
  <c r="AG4221" i="1" s="1"/>
  <c r="AH4221" i="1" s="1"/>
  <c r="AI4221" i="1" s="1"/>
  <c r="AF4219" i="1"/>
  <c r="AU4219" i="1" s="1"/>
  <c r="AC4219" i="1"/>
  <c r="AG4219" i="1" s="1"/>
  <c r="AH4219" i="1" s="1"/>
  <c r="AI4219" i="1" s="1"/>
  <c r="AF4217" i="1"/>
  <c r="AU4217" i="1" s="1"/>
  <c r="AC4217" i="1"/>
  <c r="AG4217" i="1" s="1"/>
  <c r="AH4217" i="1" s="1"/>
  <c r="AI4217" i="1" s="1"/>
  <c r="AF4215" i="1"/>
  <c r="AU4215" i="1" s="1"/>
  <c r="AC4215" i="1"/>
  <c r="AG4215" i="1" s="1"/>
  <c r="AH4215" i="1" s="1"/>
  <c r="AI4215" i="1" s="1"/>
  <c r="AF4213" i="1"/>
  <c r="AU4213" i="1" s="1"/>
  <c r="AC4213" i="1"/>
  <c r="AG4213" i="1" s="1"/>
  <c r="AH4213" i="1" s="1"/>
  <c r="AI4213" i="1" s="1"/>
  <c r="AF4211" i="1"/>
  <c r="AU4211" i="1" s="1"/>
  <c r="AC4211" i="1"/>
  <c r="AG4211" i="1" s="1"/>
  <c r="AH4211" i="1" s="1"/>
  <c r="AI4211" i="1" s="1"/>
  <c r="AF4209" i="1"/>
  <c r="AU4209" i="1" s="1"/>
  <c r="AC4209" i="1"/>
  <c r="AG4209" i="1" s="1"/>
  <c r="AH4209" i="1" s="1"/>
  <c r="AI4209" i="1" s="1"/>
  <c r="AF4207" i="1"/>
  <c r="AU4207" i="1" s="1"/>
  <c r="AC4207" i="1"/>
  <c r="AG4207" i="1" s="1"/>
  <c r="AH4207" i="1" s="1"/>
  <c r="AI4207" i="1" s="1"/>
  <c r="AF4205" i="1"/>
  <c r="AU4205" i="1" s="1"/>
  <c r="AC4205" i="1"/>
  <c r="AG4205" i="1" s="1"/>
  <c r="AH4205" i="1" s="1"/>
  <c r="AI4205" i="1" s="1"/>
  <c r="AF4203" i="1"/>
  <c r="AU4203" i="1" s="1"/>
  <c r="AC4203" i="1"/>
  <c r="AG4203" i="1" s="1"/>
  <c r="AH4203" i="1" s="1"/>
  <c r="AI4203" i="1" s="1"/>
  <c r="AF4201" i="1"/>
  <c r="AU4201" i="1" s="1"/>
  <c r="AC4201" i="1"/>
  <c r="AG4201" i="1" s="1"/>
  <c r="AH4201" i="1" s="1"/>
  <c r="AI4201" i="1" s="1"/>
  <c r="AF4199" i="1"/>
  <c r="AU4199" i="1" s="1"/>
  <c r="AC4199" i="1"/>
  <c r="AG4199" i="1" s="1"/>
  <c r="AH4199" i="1" s="1"/>
  <c r="AI4199" i="1" s="1"/>
  <c r="AF4197" i="1"/>
  <c r="AU4197" i="1" s="1"/>
  <c r="AC4197" i="1"/>
  <c r="AG4197" i="1" s="1"/>
  <c r="AH4197" i="1" s="1"/>
  <c r="AI4197" i="1" s="1"/>
  <c r="AF4195" i="1"/>
  <c r="AU4195" i="1" s="1"/>
  <c r="AC4195" i="1"/>
  <c r="AG4195" i="1" s="1"/>
  <c r="AH4195" i="1" s="1"/>
  <c r="AI4195" i="1" s="1"/>
  <c r="AF4193" i="1"/>
  <c r="AU4193" i="1" s="1"/>
  <c r="AC4193" i="1"/>
  <c r="AG4193" i="1" s="1"/>
  <c r="AH4193" i="1" s="1"/>
  <c r="AI4193" i="1" s="1"/>
  <c r="AF4191" i="1"/>
  <c r="AU4191" i="1" s="1"/>
  <c r="AC4191" i="1"/>
  <c r="AG4191" i="1" s="1"/>
  <c r="AH4191" i="1" s="1"/>
  <c r="AI4191" i="1" s="1"/>
  <c r="AF4189" i="1"/>
  <c r="AU4189" i="1" s="1"/>
  <c r="AC4189" i="1"/>
  <c r="AG4189" i="1" s="1"/>
  <c r="AH4189" i="1" s="1"/>
  <c r="AI4189" i="1" s="1"/>
  <c r="AF4187" i="1"/>
  <c r="AU4187" i="1" s="1"/>
  <c r="AC4187" i="1"/>
  <c r="AG4187" i="1" s="1"/>
  <c r="AH4187" i="1" s="1"/>
  <c r="AI4187" i="1" s="1"/>
  <c r="AF4185" i="1"/>
  <c r="AU4185" i="1" s="1"/>
  <c r="AC4185" i="1"/>
  <c r="AG4185" i="1" s="1"/>
  <c r="AH4185" i="1" s="1"/>
  <c r="AI4185" i="1" s="1"/>
  <c r="AF4183" i="1"/>
  <c r="AU4183" i="1" s="1"/>
  <c r="AC4183" i="1"/>
  <c r="AG4183" i="1" s="1"/>
  <c r="AH4183" i="1" s="1"/>
  <c r="AI4183" i="1" s="1"/>
  <c r="AF4181" i="1"/>
  <c r="AU4181" i="1" s="1"/>
  <c r="AC4181" i="1"/>
  <c r="AG4181" i="1" s="1"/>
  <c r="AH4181" i="1" s="1"/>
  <c r="AI4181" i="1" s="1"/>
  <c r="AF4179" i="1"/>
  <c r="AU4179" i="1" s="1"/>
  <c r="AC4179" i="1"/>
  <c r="AG4179" i="1" s="1"/>
  <c r="AH4179" i="1" s="1"/>
  <c r="AI4179" i="1" s="1"/>
  <c r="AF4177" i="1"/>
  <c r="AU4177" i="1" s="1"/>
  <c r="AC4177" i="1"/>
  <c r="AG4177" i="1" s="1"/>
  <c r="AH4177" i="1" s="1"/>
  <c r="AI4177" i="1" s="1"/>
  <c r="AF4175" i="1"/>
  <c r="AU4175" i="1" s="1"/>
  <c r="AC4175" i="1"/>
  <c r="AG4175" i="1" s="1"/>
  <c r="AH4175" i="1" s="1"/>
  <c r="AI4175" i="1" s="1"/>
  <c r="AF4173" i="1"/>
  <c r="AU4173" i="1" s="1"/>
  <c r="AC4173" i="1"/>
  <c r="AG4173" i="1" s="1"/>
  <c r="AH4173" i="1" s="1"/>
  <c r="AI4173" i="1" s="1"/>
  <c r="AF4171" i="1"/>
  <c r="AU4171" i="1" s="1"/>
  <c r="AC4171" i="1"/>
  <c r="AG4171" i="1" s="1"/>
  <c r="AH4171" i="1" s="1"/>
  <c r="AI4171" i="1" s="1"/>
  <c r="AF4169" i="1"/>
  <c r="AU4169" i="1" s="1"/>
  <c r="AC4169" i="1"/>
  <c r="AG4169" i="1" s="1"/>
  <c r="AH4169" i="1" s="1"/>
  <c r="AI4169" i="1" s="1"/>
  <c r="AF4167" i="1"/>
  <c r="AU4167" i="1" s="1"/>
  <c r="AC4167" i="1"/>
  <c r="AG4167" i="1" s="1"/>
  <c r="AH4167" i="1" s="1"/>
  <c r="AI4167" i="1" s="1"/>
  <c r="AF4165" i="1"/>
  <c r="AU4165" i="1" s="1"/>
  <c r="AC4165" i="1"/>
  <c r="AG4165" i="1" s="1"/>
  <c r="AH4165" i="1" s="1"/>
  <c r="AI4165" i="1" s="1"/>
  <c r="AF4163" i="1"/>
  <c r="AU4163" i="1" s="1"/>
  <c r="AC4163" i="1"/>
  <c r="AG4163" i="1" s="1"/>
  <c r="AH4163" i="1" s="1"/>
  <c r="AI4163" i="1" s="1"/>
  <c r="AF4161" i="1"/>
  <c r="AU4161" i="1" s="1"/>
  <c r="AC4161" i="1"/>
  <c r="AG4161" i="1" s="1"/>
  <c r="AH4161" i="1" s="1"/>
  <c r="AI4161" i="1" s="1"/>
  <c r="AF4159" i="1"/>
  <c r="AU4159" i="1" s="1"/>
  <c r="AC4159" i="1"/>
  <c r="AG4159" i="1" s="1"/>
  <c r="AH4159" i="1" s="1"/>
  <c r="AI4159" i="1" s="1"/>
  <c r="AF4157" i="1"/>
  <c r="AU4157" i="1" s="1"/>
  <c r="AC4157" i="1"/>
  <c r="AG4157" i="1" s="1"/>
  <c r="AH4157" i="1" s="1"/>
  <c r="AI4157" i="1" s="1"/>
  <c r="AF4155" i="1"/>
  <c r="AU4155" i="1" s="1"/>
  <c r="AC4155" i="1"/>
  <c r="AG4155" i="1" s="1"/>
  <c r="AH4155" i="1" s="1"/>
  <c r="AI4155" i="1" s="1"/>
  <c r="AF4153" i="1"/>
  <c r="AU4153" i="1" s="1"/>
  <c r="AC4153" i="1"/>
  <c r="AG4153" i="1" s="1"/>
  <c r="AH4153" i="1" s="1"/>
  <c r="AI4153" i="1" s="1"/>
  <c r="AF4151" i="1"/>
  <c r="AU4151" i="1" s="1"/>
  <c r="AC4151" i="1"/>
  <c r="AG4151" i="1" s="1"/>
  <c r="AH4151" i="1" s="1"/>
  <c r="AI4151" i="1" s="1"/>
  <c r="AF4149" i="1"/>
  <c r="AU4149" i="1" s="1"/>
  <c r="AC4149" i="1"/>
  <c r="AG4149" i="1" s="1"/>
  <c r="AH4149" i="1" s="1"/>
  <c r="AI4149" i="1" s="1"/>
  <c r="AF4147" i="1"/>
  <c r="AU4147" i="1" s="1"/>
  <c r="AC4147" i="1"/>
  <c r="AG4147" i="1" s="1"/>
  <c r="AH4147" i="1" s="1"/>
  <c r="AI4147" i="1" s="1"/>
  <c r="AF4145" i="1"/>
  <c r="AU4145" i="1" s="1"/>
  <c r="AC4145" i="1"/>
  <c r="AG4145" i="1" s="1"/>
  <c r="AH4145" i="1" s="1"/>
  <c r="AI4145" i="1" s="1"/>
  <c r="AF4143" i="1"/>
  <c r="AU4143" i="1" s="1"/>
  <c r="AC4143" i="1"/>
  <c r="AG4143" i="1" s="1"/>
  <c r="AH4143" i="1" s="1"/>
  <c r="AI4143" i="1" s="1"/>
  <c r="AF4141" i="1"/>
  <c r="AU4141" i="1" s="1"/>
  <c r="AC4141" i="1"/>
  <c r="AG4141" i="1" s="1"/>
  <c r="AH4141" i="1" s="1"/>
  <c r="AI4141" i="1" s="1"/>
  <c r="AF4139" i="1"/>
  <c r="AU4139" i="1" s="1"/>
  <c r="AC4139" i="1"/>
  <c r="AG4139" i="1" s="1"/>
  <c r="AH4139" i="1" s="1"/>
  <c r="AI4139" i="1" s="1"/>
  <c r="AF4137" i="1"/>
  <c r="AU4137" i="1" s="1"/>
  <c r="AC4137" i="1"/>
  <c r="AG4137" i="1" s="1"/>
  <c r="AH4137" i="1" s="1"/>
  <c r="AI4137" i="1" s="1"/>
  <c r="AF4135" i="1"/>
  <c r="AU4135" i="1" s="1"/>
  <c r="AC4135" i="1"/>
  <c r="AG4135" i="1" s="1"/>
  <c r="AH4135" i="1" s="1"/>
  <c r="AI4135" i="1" s="1"/>
  <c r="AF4133" i="1"/>
  <c r="AU4133" i="1" s="1"/>
  <c r="AC4133" i="1"/>
  <c r="AG4133" i="1" s="1"/>
  <c r="AH4133" i="1" s="1"/>
  <c r="AI4133" i="1" s="1"/>
  <c r="AF4131" i="1"/>
  <c r="AU4131" i="1" s="1"/>
  <c r="AC4131" i="1"/>
  <c r="AG4131" i="1" s="1"/>
  <c r="AH4131" i="1" s="1"/>
  <c r="AI4131" i="1" s="1"/>
  <c r="AF4129" i="1"/>
  <c r="AU4129" i="1" s="1"/>
  <c r="AC4129" i="1"/>
  <c r="AG4129" i="1" s="1"/>
  <c r="AH4129" i="1" s="1"/>
  <c r="AI4129" i="1" s="1"/>
  <c r="AF4127" i="1"/>
  <c r="AU4127" i="1" s="1"/>
  <c r="AC4127" i="1"/>
  <c r="AG4127" i="1" s="1"/>
  <c r="AH4127" i="1" s="1"/>
  <c r="AI4127" i="1" s="1"/>
  <c r="AF4125" i="1"/>
  <c r="AU4125" i="1" s="1"/>
  <c r="AC4125" i="1"/>
  <c r="AG4125" i="1" s="1"/>
  <c r="AH4125" i="1" s="1"/>
  <c r="AI4125" i="1" s="1"/>
  <c r="AF4123" i="1"/>
  <c r="AU4123" i="1" s="1"/>
  <c r="AC4123" i="1"/>
  <c r="AG4123" i="1" s="1"/>
  <c r="AH4123" i="1" s="1"/>
  <c r="AI4123" i="1" s="1"/>
  <c r="AF4121" i="1"/>
  <c r="AU4121" i="1" s="1"/>
  <c r="AC4121" i="1"/>
  <c r="AG4121" i="1" s="1"/>
  <c r="AH4121" i="1" s="1"/>
  <c r="AI4121" i="1" s="1"/>
  <c r="AF4119" i="1"/>
  <c r="AU4119" i="1" s="1"/>
  <c r="AC4119" i="1"/>
  <c r="AG4119" i="1" s="1"/>
  <c r="AH4119" i="1" s="1"/>
  <c r="AI4119" i="1" s="1"/>
  <c r="AF4117" i="1"/>
  <c r="AU4117" i="1" s="1"/>
  <c r="AC4117" i="1"/>
  <c r="AG4117" i="1" s="1"/>
  <c r="AH4117" i="1" s="1"/>
  <c r="AI4117" i="1" s="1"/>
  <c r="AF4115" i="1"/>
  <c r="AU4115" i="1" s="1"/>
  <c r="AC4115" i="1"/>
  <c r="AG4115" i="1" s="1"/>
  <c r="AH4115" i="1" s="1"/>
  <c r="AI4115" i="1" s="1"/>
  <c r="AF4113" i="1"/>
  <c r="AU4113" i="1" s="1"/>
  <c r="AC4113" i="1"/>
  <c r="AG4113" i="1" s="1"/>
  <c r="AH4113" i="1" s="1"/>
  <c r="AI4113" i="1" s="1"/>
  <c r="AF4111" i="1"/>
  <c r="AU4111" i="1" s="1"/>
  <c r="AC4111" i="1"/>
  <c r="AG4111" i="1" s="1"/>
  <c r="AH4111" i="1" s="1"/>
  <c r="AI4111" i="1" s="1"/>
  <c r="AF4109" i="1"/>
  <c r="AU4109" i="1" s="1"/>
  <c r="AC4109" i="1"/>
  <c r="AG4109" i="1" s="1"/>
  <c r="AH4109" i="1" s="1"/>
  <c r="AI4109" i="1" s="1"/>
  <c r="AF4107" i="1"/>
  <c r="AU4107" i="1" s="1"/>
  <c r="AC4107" i="1"/>
  <c r="AG4107" i="1" s="1"/>
  <c r="AH4107" i="1" s="1"/>
  <c r="AI4107" i="1" s="1"/>
  <c r="AF4105" i="1"/>
  <c r="AU4105" i="1" s="1"/>
  <c r="AC4105" i="1"/>
  <c r="AG4105" i="1" s="1"/>
  <c r="AH4105" i="1" s="1"/>
  <c r="AI4105" i="1" s="1"/>
  <c r="AF4103" i="1"/>
  <c r="AU4103" i="1" s="1"/>
  <c r="AC4103" i="1"/>
  <c r="AG4103" i="1" s="1"/>
  <c r="AH4103" i="1" s="1"/>
  <c r="AI4103" i="1" s="1"/>
  <c r="AF4101" i="1"/>
  <c r="AU4101" i="1" s="1"/>
  <c r="AC4101" i="1"/>
  <c r="AG4101" i="1" s="1"/>
  <c r="AH4101" i="1" s="1"/>
  <c r="AI4101" i="1" s="1"/>
  <c r="AF4099" i="1"/>
  <c r="AU4099" i="1" s="1"/>
  <c r="AC4099" i="1"/>
  <c r="AG4099" i="1" s="1"/>
  <c r="AH4099" i="1" s="1"/>
  <c r="AI4099" i="1" s="1"/>
  <c r="AF4097" i="1"/>
  <c r="AU4097" i="1" s="1"/>
  <c r="AC4097" i="1"/>
  <c r="AG4097" i="1" s="1"/>
  <c r="AH4097" i="1" s="1"/>
  <c r="AI4097" i="1" s="1"/>
  <c r="AF4095" i="1"/>
  <c r="AU4095" i="1" s="1"/>
  <c r="AC4095" i="1"/>
  <c r="AG4095" i="1" s="1"/>
  <c r="AH4095" i="1" s="1"/>
  <c r="AI4095" i="1" s="1"/>
  <c r="AF4093" i="1"/>
  <c r="AU4093" i="1" s="1"/>
  <c r="AC4093" i="1"/>
  <c r="AG4093" i="1" s="1"/>
  <c r="AH4093" i="1" s="1"/>
  <c r="AI4093" i="1" s="1"/>
  <c r="AF4091" i="1"/>
  <c r="AU4091" i="1" s="1"/>
  <c r="AC4091" i="1"/>
  <c r="AG4091" i="1" s="1"/>
  <c r="AH4091" i="1" s="1"/>
  <c r="AI4091" i="1" s="1"/>
  <c r="AF4089" i="1"/>
  <c r="AU4089" i="1" s="1"/>
  <c r="AC4089" i="1"/>
  <c r="AG4089" i="1" s="1"/>
  <c r="AH4089" i="1" s="1"/>
  <c r="AI4089" i="1" s="1"/>
  <c r="AF4087" i="1"/>
  <c r="AU4087" i="1" s="1"/>
  <c r="AC4087" i="1"/>
  <c r="AG4087" i="1" s="1"/>
  <c r="AH4087" i="1" s="1"/>
  <c r="AI4087" i="1" s="1"/>
  <c r="AF4085" i="1"/>
  <c r="AU4085" i="1" s="1"/>
  <c r="AC4085" i="1"/>
  <c r="AG4085" i="1" s="1"/>
  <c r="AH4085" i="1" s="1"/>
  <c r="AI4085" i="1" s="1"/>
  <c r="AF4083" i="1"/>
  <c r="AU4083" i="1" s="1"/>
  <c r="AC4083" i="1"/>
  <c r="AG4083" i="1" s="1"/>
  <c r="AH4083" i="1" s="1"/>
  <c r="AI4083" i="1" s="1"/>
  <c r="AF4081" i="1"/>
  <c r="AU4081" i="1" s="1"/>
  <c r="AC4081" i="1"/>
  <c r="AG4081" i="1" s="1"/>
  <c r="AH4081" i="1" s="1"/>
  <c r="AI4081" i="1" s="1"/>
  <c r="AF4079" i="1"/>
  <c r="AU4079" i="1" s="1"/>
  <c r="AC4079" i="1"/>
  <c r="AG4079" i="1" s="1"/>
  <c r="AH4079" i="1" s="1"/>
  <c r="AI4079" i="1" s="1"/>
  <c r="AF4077" i="1"/>
  <c r="AU4077" i="1" s="1"/>
  <c r="AC4077" i="1"/>
  <c r="AG4077" i="1" s="1"/>
  <c r="AH4077" i="1" s="1"/>
  <c r="AI4077" i="1" s="1"/>
  <c r="AF4075" i="1"/>
  <c r="AU4075" i="1" s="1"/>
  <c r="AC4075" i="1"/>
  <c r="AG4075" i="1" s="1"/>
  <c r="AH4075" i="1" s="1"/>
  <c r="AI4075" i="1" s="1"/>
  <c r="AF4073" i="1"/>
  <c r="AU4073" i="1" s="1"/>
  <c r="AC4073" i="1"/>
  <c r="AG4073" i="1" s="1"/>
  <c r="AH4073" i="1" s="1"/>
  <c r="AI4073" i="1" s="1"/>
  <c r="AF4071" i="1"/>
  <c r="AU4071" i="1" s="1"/>
  <c r="AC4071" i="1"/>
  <c r="AG4071" i="1" s="1"/>
  <c r="AH4071" i="1" s="1"/>
  <c r="AI4071" i="1" s="1"/>
  <c r="AF4069" i="1"/>
  <c r="AU4069" i="1" s="1"/>
  <c r="AC4069" i="1"/>
  <c r="AG4069" i="1" s="1"/>
  <c r="AH4069" i="1" s="1"/>
  <c r="AI4069" i="1" s="1"/>
  <c r="AF4067" i="1"/>
  <c r="AU4067" i="1" s="1"/>
  <c r="AC4067" i="1"/>
  <c r="AG4067" i="1" s="1"/>
  <c r="AH4067" i="1" s="1"/>
  <c r="AI4067" i="1" s="1"/>
  <c r="AF4065" i="1"/>
  <c r="AU4065" i="1" s="1"/>
  <c r="AC4065" i="1"/>
  <c r="AG4065" i="1" s="1"/>
  <c r="AH4065" i="1" s="1"/>
  <c r="AI4065" i="1" s="1"/>
  <c r="AF4063" i="1"/>
  <c r="AU4063" i="1" s="1"/>
  <c r="AC4063" i="1"/>
  <c r="AG4063" i="1" s="1"/>
  <c r="AH4063" i="1" s="1"/>
  <c r="AI4063" i="1" s="1"/>
  <c r="AF4061" i="1"/>
  <c r="AU4061" i="1" s="1"/>
  <c r="AC4061" i="1"/>
  <c r="AG4061" i="1" s="1"/>
  <c r="AH4061" i="1" s="1"/>
  <c r="AI4061" i="1" s="1"/>
  <c r="AF4059" i="1"/>
  <c r="AU4059" i="1" s="1"/>
  <c r="AC4059" i="1"/>
  <c r="AG4059" i="1" s="1"/>
  <c r="AH4059" i="1" s="1"/>
  <c r="AI4059" i="1" s="1"/>
  <c r="AF4057" i="1"/>
  <c r="AU4057" i="1" s="1"/>
  <c r="AC4057" i="1"/>
  <c r="AG4057" i="1" s="1"/>
  <c r="AH4057" i="1" s="1"/>
  <c r="AI4057" i="1" s="1"/>
  <c r="AF4055" i="1"/>
  <c r="AU4055" i="1" s="1"/>
  <c r="AC4055" i="1"/>
  <c r="AG4055" i="1" s="1"/>
  <c r="AH4055" i="1" s="1"/>
  <c r="AI4055" i="1" s="1"/>
  <c r="AF4053" i="1"/>
  <c r="AU4053" i="1" s="1"/>
  <c r="AC4053" i="1"/>
  <c r="AG4053" i="1" s="1"/>
  <c r="AH4053" i="1" s="1"/>
  <c r="AI4053" i="1" s="1"/>
  <c r="AF4051" i="1"/>
  <c r="AU4051" i="1" s="1"/>
  <c r="AC4051" i="1"/>
  <c r="AG4051" i="1" s="1"/>
  <c r="AH4051" i="1" s="1"/>
  <c r="AI4051" i="1" s="1"/>
  <c r="AF4049" i="1"/>
  <c r="AU4049" i="1" s="1"/>
  <c r="AC4049" i="1"/>
  <c r="AG4049" i="1" s="1"/>
  <c r="AH4049" i="1" s="1"/>
  <c r="AI4049" i="1" s="1"/>
  <c r="AF4047" i="1"/>
  <c r="AU4047" i="1" s="1"/>
  <c r="AC4047" i="1"/>
  <c r="AG4047" i="1" s="1"/>
  <c r="AH4047" i="1" s="1"/>
  <c r="AI4047" i="1" s="1"/>
  <c r="AF4045" i="1"/>
  <c r="AU4045" i="1" s="1"/>
  <c r="AC4045" i="1"/>
  <c r="AG4045" i="1" s="1"/>
  <c r="AH4045" i="1" s="1"/>
  <c r="AI4045" i="1" s="1"/>
  <c r="AF4043" i="1"/>
  <c r="AU4043" i="1" s="1"/>
  <c r="AC4043" i="1"/>
  <c r="AG4043" i="1" s="1"/>
  <c r="AH4043" i="1" s="1"/>
  <c r="AI4043" i="1" s="1"/>
  <c r="AF4041" i="1"/>
  <c r="AU4041" i="1" s="1"/>
  <c r="AC4041" i="1"/>
  <c r="AG4041" i="1" s="1"/>
  <c r="AH4041" i="1" s="1"/>
  <c r="AI4041" i="1" s="1"/>
  <c r="AF4039" i="1"/>
  <c r="AU4039" i="1" s="1"/>
  <c r="AC4039" i="1"/>
  <c r="AG4039" i="1" s="1"/>
  <c r="AH4039" i="1" s="1"/>
  <c r="AI4039" i="1" s="1"/>
  <c r="AF4037" i="1"/>
  <c r="AU4037" i="1" s="1"/>
  <c r="AC4037" i="1"/>
  <c r="AG4037" i="1" s="1"/>
  <c r="AH4037" i="1" s="1"/>
  <c r="AI4037" i="1" s="1"/>
  <c r="AF4035" i="1"/>
  <c r="AU4035" i="1" s="1"/>
  <c r="AC4035" i="1"/>
  <c r="AG4035" i="1" s="1"/>
  <c r="AH4035" i="1" s="1"/>
  <c r="AI4035" i="1" s="1"/>
  <c r="AF4033" i="1"/>
  <c r="AU4033" i="1" s="1"/>
  <c r="AC4033" i="1"/>
  <c r="AG4033" i="1" s="1"/>
  <c r="AH4033" i="1" s="1"/>
  <c r="AI4033" i="1" s="1"/>
  <c r="AF4031" i="1"/>
  <c r="AU4031" i="1" s="1"/>
  <c r="AC4031" i="1"/>
  <c r="AG4031" i="1" s="1"/>
  <c r="AH4031" i="1" s="1"/>
  <c r="AI4031" i="1" s="1"/>
  <c r="AF4029" i="1"/>
  <c r="AU4029" i="1" s="1"/>
  <c r="AC4029" i="1"/>
  <c r="AG4029" i="1" s="1"/>
  <c r="AH4029" i="1" s="1"/>
  <c r="AI4029" i="1" s="1"/>
  <c r="AF4027" i="1"/>
  <c r="AU4027" i="1" s="1"/>
  <c r="AC4027" i="1"/>
  <c r="AG4027" i="1" s="1"/>
  <c r="AH4027" i="1" s="1"/>
  <c r="AI4027" i="1" s="1"/>
  <c r="AF4025" i="1"/>
  <c r="AU4025" i="1" s="1"/>
  <c r="AC4025" i="1"/>
  <c r="AG4025" i="1" s="1"/>
  <c r="AH4025" i="1" s="1"/>
  <c r="AI4025" i="1" s="1"/>
  <c r="AF4023" i="1"/>
  <c r="AU4023" i="1" s="1"/>
  <c r="AC4023" i="1"/>
  <c r="AG4023" i="1" s="1"/>
  <c r="AH4023" i="1" s="1"/>
  <c r="AI4023" i="1" s="1"/>
  <c r="AF4021" i="1"/>
  <c r="AU4021" i="1" s="1"/>
  <c r="AC4021" i="1"/>
  <c r="AG4021" i="1" s="1"/>
  <c r="AH4021" i="1" s="1"/>
  <c r="AI4021" i="1" s="1"/>
  <c r="AF4019" i="1"/>
  <c r="AU4019" i="1" s="1"/>
  <c r="AC4019" i="1"/>
  <c r="AG4019" i="1" s="1"/>
  <c r="AH4019" i="1" s="1"/>
  <c r="AI4019" i="1" s="1"/>
  <c r="AF4017" i="1"/>
  <c r="AU4017" i="1" s="1"/>
  <c r="AC4017" i="1"/>
  <c r="AG4017" i="1" s="1"/>
  <c r="AH4017" i="1" s="1"/>
  <c r="AI4017" i="1" s="1"/>
  <c r="AF4015" i="1"/>
  <c r="AU4015" i="1" s="1"/>
  <c r="AC4015" i="1"/>
  <c r="AG4015" i="1" s="1"/>
  <c r="AH4015" i="1" s="1"/>
  <c r="AI4015" i="1" s="1"/>
  <c r="AF4013" i="1"/>
  <c r="AU4013" i="1" s="1"/>
  <c r="AC4013" i="1"/>
  <c r="AG4013" i="1" s="1"/>
  <c r="AH4013" i="1" s="1"/>
  <c r="AI4013" i="1" s="1"/>
  <c r="AF4011" i="1"/>
  <c r="AU4011" i="1" s="1"/>
  <c r="AC4011" i="1"/>
  <c r="AG4011" i="1" s="1"/>
  <c r="AH4011" i="1" s="1"/>
  <c r="AI4011" i="1" s="1"/>
  <c r="AF4009" i="1"/>
  <c r="AU4009" i="1" s="1"/>
  <c r="AC4009" i="1"/>
  <c r="AG4009" i="1" s="1"/>
  <c r="AH4009" i="1" s="1"/>
  <c r="AI4009" i="1" s="1"/>
  <c r="AF4007" i="1"/>
  <c r="AU4007" i="1" s="1"/>
  <c r="AC4007" i="1"/>
  <c r="AG4007" i="1" s="1"/>
  <c r="AH4007" i="1" s="1"/>
  <c r="AI4007" i="1" s="1"/>
  <c r="AF4005" i="1"/>
  <c r="AU4005" i="1" s="1"/>
  <c r="AC4005" i="1"/>
  <c r="AG4005" i="1" s="1"/>
  <c r="AH4005" i="1" s="1"/>
  <c r="AI4005" i="1" s="1"/>
  <c r="AF4003" i="1"/>
  <c r="AU4003" i="1" s="1"/>
  <c r="AC4003" i="1"/>
  <c r="AG4003" i="1" s="1"/>
  <c r="AH4003" i="1" s="1"/>
  <c r="AI4003" i="1" s="1"/>
  <c r="AF4001" i="1"/>
  <c r="AU4001" i="1" s="1"/>
  <c r="AC4001" i="1"/>
  <c r="AG4001" i="1" s="1"/>
  <c r="AH4001" i="1" s="1"/>
  <c r="AI4001" i="1" s="1"/>
  <c r="AF3999" i="1"/>
  <c r="AU3999" i="1" s="1"/>
  <c r="AC3999" i="1"/>
  <c r="AG3999" i="1" s="1"/>
  <c r="AH3999" i="1" s="1"/>
  <c r="AI3999" i="1" s="1"/>
  <c r="AF3997" i="1"/>
  <c r="AU3997" i="1" s="1"/>
  <c r="AC3997" i="1"/>
  <c r="AG3997" i="1" s="1"/>
  <c r="AH3997" i="1" s="1"/>
  <c r="AI3997" i="1" s="1"/>
  <c r="AF3995" i="1"/>
  <c r="AU3995" i="1" s="1"/>
  <c r="AC3995" i="1"/>
  <c r="AG3995" i="1" s="1"/>
  <c r="AH3995" i="1" s="1"/>
  <c r="AI3995" i="1" s="1"/>
  <c r="AF3993" i="1"/>
  <c r="AU3993" i="1" s="1"/>
  <c r="AC3993" i="1"/>
  <c r="AG3993" i="1" s="1"/>
  <c r="AH3993" i="1" s="1"/>
  <c r="AI3993" i="1" s="1"/>
  <c r="AF3991" i="1"/>
  <c r="AU3991" i="1" s="1"/>
  <c r="AC3991" i="1"/>
  <c r="AG3991" i="1" s="1"/>
  <c r="AH3991" i="1" s="1"/>
  <c r="AI3991" i="1" s="1"/>
  <c r="AF3989" i="1"/>
  <c r="AU3989" i="1" s="1"/>
  <c r="AC3989" i="1"/>
  <c r="AG3989" i="1" s="1"/>
  <c r="AH3989" i="1" s="1"/>
  <c r="AI3989" i="1" s="1"/>
  <c r="AF3987" i="1"/>
  <c r="AU3987" i="1" s="1"/>
  <c r="AC3987" i="1"/>
  <c r="AG3987" i="1" s="1"/>
  <c r="AH3987" i="1" s="1"/>
  <c r="AI3987" i="1" s="1"/>
  <c r="AF3985" i="1"/>
  <c r="AU3985" i="1" s="1"/>
  <c r="AC3985" i="1"/>
  <c r="AG3985" i="1" s="1"/>
  <c r="AH3985" i="1" s="1"/>
  <c r="AI3985" i="1" s="1"/>
  <c r="AF3983" i="1"/>
  <c r="AU3983" i="1" s="1"/>
  <c r="AC3983" i="1"/>
  <c r="AG3983" i="1" s="1"/>
  <c r="AH3983" i="1" s="1"/>
  <c r="AI3983" i="1" s="1"/>
  <c r="AF3981" i="1"/>
  <c r="AU3981" i="1" s="1"/>
  <c r="AC3981" i="1"/>
  <c r="AG3981" i="1" s="1"/>
  <c r="AH3981" i="1" s="1"/>
  <c r="AI3981" i="1" s="1"/>
  <c r="AF3979" i="1"/>
  <c r="AU3979" i="1" s="1"/>
  <c r="AC3979" i="1"/>
  <c r="AG3979" i="1" s="1"/>
  <c r="AH3979" i="1" s="1"/>
  <c r="AI3979" i="1" s="1"/>
  <c r="AF3977" i="1"/>
  <c r="AU3977" i="1" s="1"/>
  <c r="AC3977" i="1"/>
  <c r="AG3977" i="1" s="1"/>
  <c r="AH3977" i="1" s="1"/>
  <c r="AI3977" i="1" s="1"/>
  <c r="AF3975" i="1"/>
  <c r="AU3975" i="1" s="1"/>
  <c r="AC3975" i="1"/>
  <c r="AG3975" i="1" s="1"/>
  <c r="AH3975" i="1" s="1"/>
  <c r="AI3975" i="1" s="1"/>
  <c r="AF3973" i="1"/>
  <c r="AU3973" i="1" s="1"/>
  <c r="AC3973" i="1"/>
  <c r="AG3973" i="1" s="1"/>
  <c r="AH3973" i="1" s="1"/>
  <c r="AI3973" i="1" s="1"/>
  <c r="AF3971" i="1"/>
  <c r="AU3971" i="1" s="1"/>
  <c r="AC3971" i="1"/>
  <c r="AG3971" i="1" s="1"/>
  <c r="AH3971" i="1" s="1"/>
  <c r="AI3971" i="1" s="1"/>
  <c r="AF3969" i="1"/>
  <c r="AU3969" i="1" s="1"/>
  <c r="AC3969" i="1"/>
  <c r="AG3969" i="1" s="1"/>
  <c r="AH3969" i="1" s="1"/>
  <c r="AI3969" i="1" s="1"/>
  <c r="AF3967" i="1"/>
  <c r="AU3967" i="1" s="1"/>
  <c r="AC3967" i="1"/>
  <c r="AG3967" i="1" s="1"/>
  <c r="AH3967" i="1" s="1"/>
  <c r="AI3967" i="1" s="1"/>
  <c r="AF3965" i="1"/>
  <c r="AU3965" i="1" s="1"/>
  <c r="AC3965" i="1"/>
  <c r="AG3965" i="1" s="1"/>
  <c r="AH3965" i="1" s="1"/>
  <c r="AI3965" i="1" s="1"/>
  <c r="AF3963" i="1"/>
  <c r="AU3963" i="1" s="1"/>
  <c r="AC3963" i="1"/>
  <c r="AG3963" i="1" s="1"/>
  <c r="AH3963" i="1" s="1"/>
  <c r="AI3963" i="1" s="1"/>
  <c r="AF3961" i="1"/>
  <c r="AU3961" i="1" s="1"/>
  <c r="AC3961" i="1"/>
  <c r="AG3961" i="1" s="1"/>
  <c r="AH3961" i="1" s="1"/>
  <c r="AI3961" i="1" s="1"/>
  <c r="AF3959" i="1"/>
  <c r="AU3959" i="1" s="1"/>
  <c r="AC3959" i="1"/>
  <c r="AG3959" i="1" s="1"/>
  <c r="AH3959" i="1" s="1"/>
  <c r="AI3959" i="1" s="1"/>
  <c r="AF3957" i="1"/>
  <c r="AU3957" i="1" s="1"/>
  <c r="AC3957" i="1"/>
  <c r="AG3957" i="1" s="1"/>
  <c r="AH3957" i="1" s="1"/>
  <c r="AI3957" i="1" s="1"/>
  <c r="AF3955" i="1"/>
  <c r="AU3955" i="1" s="1"/>
  <c r="AC3955" i="1"/>
  <c r="AG3955" i="1" s="1"/>
  <c r="AH3955" i="1" s="1"/>
  <c r="AI3955" i="1" s="1"/>
  <c r="AF3953" i="1"/>
  <c r="AU3953" i="1" s="1"/>
  <c r="AC3953" i="1"/>
  <c r="AG3953" i="1" s="1"/>
  <c r="AH3953" i="1" s="1"/>
  <c r="AI3953" i="1" s="1"/>
  <c r="AF3951" i="1"/>
  <c r="AU3951" i="1" s="1"/>
  <c r="AC3951" i="1"/>
  <c r="AG3951" i="1" s="1"/>
  <c r="AH3951" i="1" s="1"/>
  <c r="AI3951" i="1" s="1"/>
  <c r="AF3949" i="1"/>
  <c r="AU3949" i="1" s="1"/>
  <c r="AC3949" i="1"/>
  <c r="AG3949" i="1" s="1"/>
  <c r="AH3949" i="1" s="1"/>
  <c r="AI3949" i="1" s="1"/>
  <c r="AF3947" i="1"/>
  <c r="AU3947" i="1" s="1"/>
  <c r="AC3947" i="1"/>
  <c r="AG3947" i="1" s="1"/>
  <c r="AH3947" i="1" s="1"/>
  <c r="AI3947" i="1" s="1"/>
  <c r="AF3945" i="1"/>
  <c r="AU3945" i="1" s="1"/>
  <c r="AC3945" i="1"/>
  <c r="AG3945" i="1" s="1"/>
  <c r="AH3945" i="1" s="1"/>
  <c r="AI3945" i="1" s="1"/>
  <c r="AF3943" i="1"/>
  <c r="AU3943" i="1" s="1"/>
  <c r="AC3943" i="1"/>
  <c r="AG3943" i="1" s="1"/>
  <c r="AH3943" i="1" s="1"/>
  <c r="AI3943" i="1" s="1"/>
  <c r="AF3941" i="1"/>
  <c r="AU3941" i="1" s="1"/>
  <c r="AC3941" i="1"/>
  <c r="AG3941" i="1" s="1"/>
  <c r="AH3941" i="1" s="1"/>
  <c r="AI3941" i="1" s="1"/>
  <c r="AF3939" i="1"/>
  <c r="AU3939" i="1" s="1"/>
  <c r="AC3939" i="1"/>
  <c r="AG3939" i="1" s="1"/>
  <c r="AH3939" i="1" s="1"/>
  <c r="AI3939" i="1" s="1"/>
  <c r="AF3937" i="1"/>
  <c r="AU3937" i="1" s="1"/>
  <c r="AC3937" i="1"/>
  <c r="AG3937" i="1" s="1"/>
  <c r="AH3937" i="1" s="1"/>
  <c r="AI3937" i="1" s="1"/>
  <c r="AF3935" i="1"/>
  <c r="AU3935" i="1" s="1"/>
  <c r="AC3935" i="1"/>
  <c r="AG3935" i="1" s="1"/>
  <c r="AH3935" i="1" s="1"/>
  <c r="AI3935" i="1" s="1"/>
  <c r="AF3933" i="1"/>
  <c r="AU3933" i="1" s="1"/>
  <c r="AC3933" i="1"/>
  <c r="AG3933" i="1" s="1"/>
  <c r="AH3933" i="1" s="1"/>
  <c r="AI3933" i="1" s="1"/>
  <c r="AF3931" i="1"/>
  <c r="AU3931" i="1" s="1"/>
  <c r="AC3931" i="1"/>
  <c r="AG3931" i="1" s="1"/>
  <c r="AH3931" i="1" s="1"/>
  <c r="AI3931" i="1" s="1"/>
  <c r="AF3929" i="1"/>
  <c r="AU3929" i="1" s="1"/>
  <c r="AC3929" i="1"/>
  <c r="AG3929" i="1" s="1"/>
  <c r="AH3929" i="1" s="1"/>
  <c r="AI3929" i="1" s="1"/>
  <c r="AF3927" i="1"/>
  <c r="AU3927" i="1" s="1"/>
  <c r="AC3927" i="1"/>
  <c r="AG3927" i="1" s="1"/>
  <c r="AH3927" i="1" s="1"/>
  <c r="AI3927" i="1" s="1"/>
  <c r="AF3925" i="1"/>
  <c r="AU3925" i="1" s="1"/>
  <c r="AC3925" i="1"/>
  <c r="AG3925" i="1" s="1"/>
  <c r="AH3925" i="1" s="1"/>
  <c r="AI3925" i="1" s="1"/>
  <c r="AF3923" i="1"/>
  <c r="AU3923" i="1" s="1"/>
  <c r="AC3923" i="1"/>
  <c r="AG3923" i="1" s="1"/>
  <c r="AH3923" i="1" s="1"/>
  <c r="AI3923" i="1" s="1"/>
  <c r="AF3921" i="1"/>
  <c r="AU3921" i="1" s="1"/>
  <c r="AC3921" i="1"/>
  <c r="AG3921" i="1" s="1"/>
  <c r="AH3921" i="1" s="1"/>
  <c r="AI3921" i="1" s="1"/>
  <c r="AF3919" i="1"/>
  <c r="AU3919" i="1" s="1"/>
  <c r="AC3919" i="1"/>
  <c r="AG3919" i="1" s="1"/>
  <c r="AH3919" i="1" s="1"/>
  <c r="AI3919" i="1" s="1"/>
  <c r="AF3917" i="1"/>
  <c r="AU3917" i="1" s="1"/>
  <c r="AC3917" i="1"/>
  <c r="AG3917" i="1" s="1"/>
  <c r="AH3917" i="1" s="1"/>
  <c r="AI3917" i="1" s="1"/>
  <c r="AF3915" i="1"/>
  <c r="AU3915" i="1" s="1"/>
  <c r="AC3915" i="1"/>
  <c r="AG3915" i="1" s="1"/>
  <c r="AH3915" i="1" s="1"/>
  <c r="AI3915" i="1" s="1"/>
  <c r="AF3913" i="1"/>
  <c r="AU3913" i="1" s="1"/>
  <c r="AC3913" i="1"/>
  <c r="AG3913" i="1" s="1"/>
  <c r="AH3913" i="1" s="1"/>
  <c r="AI3913" i="1" s="1"/>
  <c r="AF3911" i="1"/>
  <c r="AU3911" i="1" s="1"/>
  <c r="AC3911" i="1"/>
  <c r="AG3911" i="1" s="1"/>
  <c r="AH3911" i="1" s="1"/>
  <c r="AI3911" i="1" s="1"/>
  <c r="AF3909" i="1"/>
  <c r="AU3909" i="1" s="1"/>
  <c r="AC3909" i="1"/>
  <c r="AG3909" i="1" s="1"/>
  <c r="AH3909" i="1" s="1"/>
  <c r="AI3909" i="1" s="1"/>
  <c r="AF3907" i="1"/>
  <c r="AU3907" i="1" s="1"/>
  <c r="AC3907" i="1"/>
  <c r="AG3907" i="1" s="1"/>
  <c r="AH3907" i="1" s="1"/>
  <c r="AI3907" i="1" s="1"/>
  <c r="AF3905" i="1"/>
  <c r="AU3905" i="1" s="1"/>
  <c r="AC3905" i="1"/>
  <c r="AG3905" i="1" s="1"/>
  <c r="AH3905" i="1" s="1"/>
  <c r="AI3905" i="1" s="1"/>
  <c r="AF3903" i="1"/>
  <c r="AU3903" i="1" s="1"/>
  <c r="AC3903" i="1"/>
  <c r="AG3903" i="1" s="1"/>
  <c r="AH3903" i="1" s="1"/>
  <c r="AI3903" i="1" s="1"/>
  <c r="AF3901" i="1"/>
  <c r="AU3901" i="1" s="1"/>
  <c r="AC3901" i="1"/>
  <c r="AG3901" i="1" s="1"/>
  <c r="AH3901" i="1" s="1"/>
  <c r="AI3901" i="1" s="1"/>
  <c r="AF3899" i="1"/>
  <c r="AU3899" i="1" s="1"/>
  <c r="AC3899" i="1"/>
  <c r="AG3899" i="1" s="1"/>
  <c r="AH3899" i="1" s="1"/>
  <c r="AI3899" i="1" s="1"/>
  <c r="AF3897" i="1"/>
  <c r="AU3897" i="1" s="1"/>
  <c r="AC3897" i="1"/>
  <c r="AG3897" i="1" s="1"/>
  <c r="AH3897" i="1" s="1"/>
  <c r="AI3897" i="1" s="1"/>
  <c r="AF3895" i="1"/>
  <c r="AU3895" i="1" s="1"/>
  <c r="AC3895" i="1"/>
  <c r="AG3895" i="1" s="1"/>
  <c r="AH3895" i="1" s="1"/>
  <c r="AI3895" i="1" s="1"/>
  <c r="AF3893" i="1"/>
  <c r="AU3893" i="1" s="1"/>
  <c r="AC3893" i="1"/>
  <c r="AG3893" i="1" s="1"/>
  <c r="AH3893" i="1" s="1"/>
  <c r="AI3893" i="1" s="1"/>
  <c r="AF3891" i="1"/>
  <c r="AU3891" i="1" s="1"/>
  <c r="AC3891" i="1"/>
  <c r="AG3891" i="1" s="1"/>
  <c r="AH3891" i="1" s="1"/>
  <c r="AI3891" i="1" s="1"/>
  <c r="AF3889" i="1"/>
  <c r="AU3889" i="1" s="1"/>
  <c r="AC3889" i="1"/>
  <c r="AG3889" i="1" s="1"/>
  <c r="AH3889" i="1" s="1"/>
  <c r="AI3889" i="1" s="1"/>
  <c r="AC3886" i="1"/>
  <c r="AG3886" i="1" s="1"/>
  <c r="AH3886" i="1" s="1"/>
  <c r="AI3886" i="1" s="1"/>
  <c r="AF3886" i="1"/>
  <c r="AU3886" i="1" s="1"/>
  <c r="AC3882" i="1"/>
  <c r="AG3882" i="1" s="1"/>
  <c r="AH3882" i="1" s="1"/>
  <c r="AI3882" i="1" s="1"/>
  <c r="AF3882" i="1"/>
  <c r="AU3882" i="1" s="1"/>
  <c r="AC3878" i="1"/>
  <c r="AG3878" i="1" s="1"/>
  <c r="AH3878" i="1" s="1"/>
  <c r="AI3878" i="1" s="1"/>
  <c r="AF3878" i="1"/>
  <c r="AU3878" i="1" s="1"/>
  <c r="AC3874" i="1"/>
  <c r="AG3874" i="1" s="1"/>
  <c r="AH3874" i="1" s="1"/>
  <c r="AI3874" i="1" s="1"/>
  <c r="AF3874" i="1"/>
  <c r="AU3874" i="1" s="1"/>
  <c r="AC3870" i="1"/>
  <c r="AG3870" i="1" s="1"/>
  <c r="AH3870" i="1" s="1"/>
  <c r="AI3870" i="1" s="1"/>
  <c r="AF3870" i="1"/>
  <c r="AU3870" i="1" s="1"/>
  <c r="AC3866" i="1"/>
  <c r="AG3866" i="1" s="1"/>
  <c r="AH3866" i="1" s="1"/>
  <c r="AI3866" i="1" s="1"/>
  <c r="AF3866" i="1"/>
  <c r="AU3866" i="1" s="1"/>
  <c r="AC3862" i="1"/>
  <c r="AG3862" i="1" s="1"/>
  <c r="AH3862" i="1" s="1"/>
  <c r="AI3862" i="1" s="1"/>
  <c r="AF3862" i="1"/>
  <c r="AU3862" i="1" s="1"/>
  <c r="AC3858" i="1"/>
  <c r="AG3858" i="1" s="1"/>
  <c r="AH3858" i="1" s="1"/>
  <c r="AI3858" i="1" s="1"/>
  <c r="AF3858" i="1"/>
  <c r="AU3858" i="1" s="1"/>
  <c r="AC3854" i="1"/>
  <c r="AG3854" i="1" s="1"/>
  <c r="AH3854" i="1" s="1"/>
  <c r="AI3854" i="1" s="1"/>
  <c r="AF3854" i="1"/>
  <c r="AU3854" i="1" s="1"/>
  <c r="AC3850" i="1"/>
  <c r="AG3850" i="1" s="1"/>
  <c r="AH3850" i="1" s="1"/>
  <c r="AI3850" i="1" s="1"/>
  <c r="AF3850" i="1"/>
  <c r="AU3850" i="1" s="1"/>
  <c r="AC3846" i="1"/>
  <c r="AG3846" i="1" s="1"/>
  <c r="AH3846" i="1" s="1"/>
  <c r="AI3846" i="1" s="1"/>
  <c r="AF3846" i="1"/>
  <c r="AU3846" i="1" s="1"/>
  <c r="AC3842" i="1"/>
  <c r="AG3842" i="1" s="1"/>
  <c r="AH3842" i="1" s="1"/>
  <c r="AI3842" i="1" s="1"/>
  <c r="AF3842" i="1"/>
  <c r="AU3842" i="1" s="1"/>
  <c r="AC3838" i="1"/>
  <c r="AG3838" i="1" s="1"/>
  <c r="AH3838" i="1" s="1"/>
  <c r="AI3838" i="1" s="1"/>
  <c r="AF3838" i="1"/>
  <c r="AU3838" i="1" s="1"/>
  <c r="AC3834" i="1"/>
  <c r="AG3834" i="1" s="1"/>
  <c r="AH3834" i="1" s="1"/>
  <c r="AI3834" i="1" s="1"/>
  <c r="AF3834" i="1"/>
  <c r="AU3834" i="1" s="1"/>
  <c r="AC3830" i="1"/>
  <c r="AG3830" i="1" s="1"/>
  <c r="AH3830" i="1" s="1"/>
  <c r="AI3830" i="1" s="1"/>
  <c r="AF3830" i="1"/>
  <c r="AU3830" i="1" s="1"/>
  <c r="AC3826" i="1"/>
  <c r="AG3826" i="1" s="1"/>
  <c r="AH3826" i="1" s="1"/>
  <c r="AI3826" i="1" s="1"/>
  <c r="AF3826" i="1"/>
  <c r="AU3826" i="1" s="1"/>
  <c r="AC3822" i="1"/>
  <c r="AG3822" i="1" s="1"/>
  <c r="AH3822" i="1" s="1"/>
  <c r="AI3822" i="1" s="1"/>
  <c r="AF3822" i="1"/>
  <c r="AU3822" i="1" s="1"/>
  <c r="AC3818" i="1"/>
  <c r="AG3818" i="1" s="1"/>
  <c r="AH3818" i="1" s="1"/>
  <c r="AI3818" i="1" s="1"/>
  <c r="AF3818" i="1"/>
  <c r="AU3818" i="1" s="1"/>
  <c r="AC3814" i="1"/>
  <c r="AG3814" i="1" s="1"/>
  <c r="AH3814" i="1" s="1"/>
  <c r="AI3814" i="1" s="1"/>
  <c r="AF3814" i="1"/>
  <c r="AU3814" i="1" s="1"/>
  <c r="AC3810" i="1"/>
  <c r="AG3810" i="1" s="1"/>
  <c r="AH3810" i="1" s="1"/>
  <c r="AI3810" i="1" s="1"/>
  <c r="AF3810" i="1"/>
  <c r="AU3810" i="1" s="1"/>
  <c r="AC3806" i="1"/>
  <c r="AG3806" i="1" s="1"/>
  <c r="AH3806" i="1" s="1"/>
  <c r="AI3806" i="1" s="1"/>
  <c r="AF3806" i="1"/>
  <c r="AU3806" i="1" s="1"/>
  <c r="AC3802" i="1"/>
  <c r="AG3802" i="1" s="1"/>
  <c r="AH3802" i="1" s="1"/>
  <c r="AI3802" i="1" s="1"/>
  <c r="AF3802" i="1"/>
  <c r="AU3802" i="1" s="1"/>
  <c r="AC3798" i="1"/>
  <c r="AG3798" i="1" s="1"/>
  <c r="AH3798" i="1" s="1"/>
  <c r="AI3798" i="1" s="1"/>
  <c r="AF3798" i="1"/>
  <c r="AU3798" i="1" s="1"/>
  <c r="AC3794" i="1"/>
  <c r="AG3794" i="1" s="1"/>
  <c r="AH3794" i="1" s="1"/>
  <c r="AI3794" i="1" s="1"/>
  <c r="AF3794" i="1"/>
  <c r="AU3794" i="1" s="1"/>
  <c r="AC3790" i="1"/>
  <c r="AG3790" i="1" s="1"/>
  <c r="AH3790" i="1" s="1"/>
  <c r="AI3790" i="1" s="1"/>
  <c r="AF3790" i="1"/>
  <c r="AU3790" i="1" s="1"/>
  <c r="AC3786" i="1"/>
  <c r="AG3786" i="1" s="1"/>
  <c r="AH3786" i="1" s="1"/>
  <c r="AI3786" i="1" s="1"/>
  <c r="AF3786" i="1"/>
  <c r="AU3786" i="1" s="1"/>
  <c r="AC3782" i="1"/>
  <c r="AG3782" i="1" s="1"/>
  <c r="AH3782" i="1" s="1"/>
  <c r="AI3782" i="1" s="1"/>
  <c r="AF3782" i="1"/>
  <c r="AU3782" i="1" s="1"/>
  <c r="AC3778" i="1"/>
  <c r="AG3778" i="1" s="1"/>
  <c r="AH3778" i="1" s="1"/>
  <c r="AI3778" i="1" s="1"/>
  <c r="AF3778" i="1"/>
  <c r="AU3778" i="1" s="1"/>
  <c r="AC3774" i="1"/>
  <c r="AG3774" i="1" s="1"/>
  <c r="AH3774" i="1" s="1"/>
  <c r="AI3774" i="1" s="1"/>
  <c r="AF3774" i="1"/>
  <c r="AU3774" i="1" s="1"/>
  <c r="AC3770" i="1"/>
  <c r="AG3770" i="1" s="1"/>
  <c r="AH3770" i="1" s="1"/>
  <c r="AI3770" i="1" s="1"/>
  <c r="AF3770" i="1"/>
  <c r="AU3770" i="1" s="1"/>
  <c r="AC3766" i="1"/>
  <c r="AG3766" i="1" s="1"/>
  <c r="AH3766" i="1" s="1"/>
  <c r="AI3766" i="1" s="1"/>
  <c r="AF3766" i="1"/>
  <c r="AU3766" i="1" s="1"/>
  <c r="AC3762" i="1"/>
  <c r="AG3762" i="1" s="1"/>
  <c r="AH3762" i="1" s="1"/>
  <c r="AI3762" i="1" s="1"/>
  <c r="AF3762" i="1"/>
  <c r="AU3762" i="1" s="1"/>
  <c r="AC3758" i="1"/>
  <c r="AG3758" i="1" s="1"/>
  <c r="AH3758" i="1" s="1"/>
  <c r="AI3758" i="1" s="1"/>
  <c r="AF3758" i="1"/>
  <c r="AU3758" i="1" s="1"/>
  <c r="AC3754" i="1"/>
  <c r="AG3754" i="1" s="1"/>
  <c r="AH3754" i="1" s="1"/>
  <c r="AI3754" i="1" s="1"/>
  <c r="AF3754" i="1"/>
  <c r="AU3754" i="1" s="1"/>
  <c r="AC3750" i="1"/>
  <c r="AG3750" i="1" s="1"/>
  <c r="AH3750" i="1" s="1"/>
  <c r="AI3750" i="1" s="1"/>
  <c r="AF3750" i="1"/>
  <c r="AU3750" i="1" s="1"/>
  <c r="AC3746" i="1"/>
  <c r="AG3746" i="1" s="1"/>
  <c r="AH3746" i="1" s="1"/>
  <c r="AI3746" i="1" s="1"/>
  <c r="AF3746" i="1"/>
  <c r="AU3746" i="1" s="1"/>
  <c r="AC3742" i="1"/>
  <c r="AG3742" i="1" s="1"/>
  <c r="AH3742" i="1" s="1"/>
  <c r="AI3742" i="1" s="1"/>
  <c r="AF3742" i="1"/>
  <c r="AU3742" i="1" s="1"/>
  <c r="AC3738" i="1"/>
  <c r="AG3738" i="1" s="1"/>
  <c r="AH3738" i="1" s="1"/>
  <c r="AI3738" i="1" s="1"/>
  <c r="AF3738" i="1"/>
  <c r="AU3738" i="1" s="1"/>
  <c r="AC3734" i="1"/>
  <c r="AG3734" i="1" s="1"/>
  <c r="AH3734" i="1" s="1"/>
  <c r="AI3734" i="1" s="1"/>
  <c r="AF3734" i="1"/>
  <c r="AU3734" i="1" s="1"/>
  <c r="AC3730" i="1"/>
  <c r="AG3730" i="1" s="1"/>
  <c r="AH3730" i="1" s="1"/>
  <c r="AI3730" i="1" s="1"/>
  <c r="AF3730" i="1"/>
  <c r="AU3730" i="1" s="1"/>
  <c r="AC3726" i="1"/>
  <c r="AG3726" i="1" s="1"/>
  <c r="AH3726" i="1" s="1"/>
  <c r="AI3726" i="1" s="1"/>
  <c r="AF3726" i="1"/>
  <c r="AU3726" i="1" s="1"/>
  <c r="AC3722" i="1"/>
  <c r="AG3722" i="1" s="1"/>
  <c r="AH3722" i="1" s="1"/>
  <c r="AI3722" i="1" s="1"/>
  <c r="AF3722" i="1"/>
  <c r="AU3722" i="1" s="1"/>
  <c r="AC3718" i="1"/>
  <c r="AG3718" i="1" s="1"/>
  <c r="AH3718" i="1" s="1"/>
  <c r="AI3718" i="1" s="1"/>
  <c r="AF3718" i="1"/>
  <c r="AU3718" i="1" s="1"/>
  <c r="AC3714" i="1"/>
  <c r="AG3714" i="1" s="1"/>
  <c r="AH3714" i="1" s="1"/>
  <c r="AI3714" i="1" s="1"/>
  <c r="AF3714" i="1"/>
  <c r="AU3714" i="1" s="1"/>
  <c r="AC3710" i="1"/>
  <c r="AG3710" i="1" s="1"/>
  <c r="AH3710" i="1" s="1"/>
  <c r="AI3710" i="1" s="1"/>
  <c r="AF3710" i="1"/>
  <c r="AU3710" i="1" s="1"/>
  <c r="AC3706" i="1"/>
  <c r="AG3706" i="1" s="1"/>
  <c r="AH3706" i="1" s="1"/>
  <c r="AI3706" i="1" s="1"/>
  <c r="AF3706" i="1"/>
  <c r="AU3706" i="1" s="1"/>
  <c r="AC3702" i="1"/>
  <c r="AG3702" i="1" s="1"/>
  <c r="AH3702" i="1" s="1"/>
  <c r="AI3702" i="1" s="1"/>
  <c r="AF3702" i="1"/>
  <c r="AU3702" i="1" s="1"/>
  <c r="AC3698" i="1"/>
  <c r="AG3698" i="1" s="1"/>
  <c r="AH3698" i="1" s="1"/>
  <c r="AI3698" i="1" s="1"/>
  <c r="AF3698" i="1"/>
  <c r="AU3698" i="1" s="1"/>
  <c r="AC3694" i="1"/>
  <c r="AG3694" i="1" s="1"/>
  <c r="AH3694" i="1" s="1"/>
  <c r="AI3694" i="1" s="1"/>
  <c r="AF3694" i="1"/>
  <c r="AU3694" i="1" s="1"/>
  <c r="AC3690" i="1"/>
  <c r="AG3690" i="1" s="1"/>
  <c r="AH3690" i="1" s="1"/>
  <c r="AI3690" i="1" s="1"/>
  <c r="AF3690" i="1"/>
  <c r="AU3690" i="1" s="1"/>
  <c r="AC3686" i="1"/>
  <c r="AG3686" i="1" s="1"/>
  <c r="AH3686" i="1" s="1"/>
  <c r="AI3686" i="1" s="1"/>
  <c r="AF3686" i="1"/>
  <c r="AU3686" i="1" s="1"/>
  <c r="AC3682" i="1"/>
  <c r="AG3682" i="1" s="1"/>
  <c r="AH3682" i="1" s="1"/>
  <c r="AI3682" i="1" s="1"/>
  <c r="AF3682" i="1"/>
  <c r="AU3682" i="1" s="1"/>
  <c r="AC3678" i="1"/>
  <c r="AG3678" i="1" s="1"/>
  <c r="AH3678" i="1" s="1"/>
  <c r="AI3678" i="1" s="1"/>
  <c r="AF3678" i="1"/>
  <c r="AU3678" i="1" s="1"/>
  <c r="AC3674" i="1"/>
  <c r="AG3674" i="1" s="1"/>
  <c r="AH3674" i="1" s="1"/>
  <c r="AI3674" i="1" s="1"/>
  <c r="AF3674" i="1"/>
  <c r="AU3674" i="1" s="1"/>
  <c r="AC3670" i="1"/>
  <c r="AG3670" i="1" s="1"/>
  <c r="AH3670" i="1" s="1"/>
  <c r="AI3670" i="1" s="1"/>
  <c r="AF3670" i="1"/>
  <c r="AU3670" i="1" s="1"/>
  <c r="AC3666" i="1"/>
  <c r="AG3666" i="1" s="1"/>
  <c r="AH3666" i="1" s="1"/>
  <c r="AI3666" i="1" s="1"/>
  <c r="AF3666" i="1"/>
  <c r="AU3666" i="1" s="1"/>
  <c r="AC3662" i="1"/>
  <c r="AG3662" i="1" s="1"/>
  <c r="AH3662" i="1" s="1"/>
  <c r="AI3662" i="1" s="1"/>
  <c r="AF3662" i="1"/>
  <c r="AU3662" i="1" s="1"/>
  <c r="AC3658" i="1"/>
  <c r="AG3658" i="1" s="1"/>
  <c r="AH3658" i="1" s="1"/>
  <c r="AI3658" i="1" s="1"/>
  <c r="AF3658" i="1"/>
  <c r="AU3658" i="1" s="1"/>
  <c r="AC3654" i="1"/>
  <c r="AG3654" i="1" s="1"/>
  <c r="AH3654" i="1" s="1"/>
  <c r="AI3654" i="1" s="1"/>
  <c r="AF3654" i="1"/>
  <c r="AU3654" i="1" s="1"/>
  <c r="AC3650" i="1"/>
  <c r="AG3650" i="1" s="1"/>
  <c r="AH3650" i="1" s="1"/>
  <c r="AI3650" i="1" s="1"/>
  <c r="AF3650" i="1"/>
  <c r="AU3650" i="1" s="1"/>
  <c r="AF3648" i="1"/>
  <c r="AU3648" i="1" s="1"/>
  <c r="AC3648" i="1"/>
  <c r="AG3648" i="1" s="1"/>
  <c r="AH3648" i="1" s="1"/>
  <c r="AI3648" i="1" s="1"/>
  <c r="AF3646" i="1"/>
  <c r="AU3646" i="1" s="1"/>
  <c r="AC3646" i="1"/>
  <c r="AG3646" i="1" s="1"/>
  <c r="AH3646" i="1" s="1"/>
  <c r="AI3646" i="1" s="1"/>
  <c r="AF3644" i="1"/>
  <c r="AU3644" i="1" s="1"/>
  <c r="AC3644" i="1"/>
  <c r="AG3644" i="1" s="1"/>
  <c r="AH3644" i="1" s="1"/>
  <c r="AI3644" i="1" s="1"/>
  <c r="AF3642" i="1"/>
  <c r="AU3642" i="1" s="1"/>
  <c r="AC3642" i="1"/>
  <c r="AG3642" i="1" s="1"/>
  <c r="AH3642" i="1" s="1"/>
  <c r="AI3642" i="1" s="1"/>
  <c r="AF3640" i="1"/>
  <c r="AU3640" i="1" s="1"/>
  <c r="AC3640" i="1"/>
  <c r="AG3640" i="1" s="1"/>
  <c r="AH3640" i="1" s="1"/>
  <c r="AI3640" i="1" s="1"/>
  <c r="AF3638" i="1"/>
  <c r="AU3638" i="1" s="1"/>
  <c r="AC3638" i="1"/>
  <c r="AG3638" i="1" s="1"/>
  <c r="AH3638" i="1" s="1"/>
  <c r="AI3638" i="1" s="1"/>
  <c r="AF3636" i="1"/>
  <c r="AU3636" i="1" s="1"/>
  <c r="AC3636" i="1"/>
  <c r="AG3636" i="1" s="1"/>
  <c r="AH3636" i="1" s="1"/>
  <c r="AI3636" i="1" s="1"/>
  <c r="AF3634" i="1"/>
  <c r="AU3634" i="1" s="1"/>
  <c r="AC3634" i="1"/>
  <c r="AG3634" i="1" s="1"/>
  <c r="AH3634" i="1" s="1"/>
  <c r="AI3634" i="1" s="1"/>
  <c r="AF3632" i="1"/>
  <c r="AU3632" i="1" s="1"/>
  <c r="AC3632" i="1"/>
  <c r="AG3632" i="1" s="1"/>
  <c r="AH3632" i="1" s="1"/>
  <c r="AI3632" i="1" s="1"/>
  <c r="AF3630" i="1"/>
  <c r="AU3630" i="1" s="1"/>
  <c r="AC3630" i="1"/>
  <c r="AG3630" i="1" s="1"/>
  <c r="AH3630" i="1" s="1"/>
  <c r="AI3630" i="1" s="1"/>
  <c r="AF3628" i="1"/>
  <c r="AU3628" i="1" s="1"/>
  <c r="AC3628" i="1"/>
  <c r="AG3628" i="1" s="1"/>
  <c r="AH3628" i="1" s="1"/>
  <c r="AI3628" i="1" s="1"/>
  <c r="AF3626" i="1"/>
  <c r="AU3626" i="1" s="1"/>
  <c r="AC3626" i="1"/>
  <c r="AG3626" i="1" s="1"/>
  <c r="AH3626" i="1" s="1"/>
  <c r="AI3626" i="1" s="1"/>
  <c r="AF3624" i="1"/>
  <c r="AU3624" i="1" s="1"/>
  <c r="AC3624" i="1"/>
  <c r="AG3624" i="1" s="1"/>
  <c r="AH3624" i="1" s="1"/>
  <c r="AI3624" i="1" s="1"/>
  <c r="AF3622" i="1"/>
  <c r="AU3622" i="1" s="1"/>
  <c r="AC3622" i="1"/>
  <c r="AG3622" i="1" s="1"/>
  <c r="AH3622" i="1" s="1"/>
  <c r="AI3622" i="1" s="1"/>
  <c r="AF3620" i="1"/>
  <c r="AU3620" i="1" s="1"/>
  <c r="AC3620" i="1"/>
  <c r="AG3620" i="1" s="1"/>
  <c r="AH3620" i="1" s="1"/>
  <c r="AI3620" i="1" s="1"/>
  <c r="AF3618" i="1"/>
  <c r="AU3618" i="1" s="1"/>
  <c r="AC3618" i="1"/>
  <c r="AG3618" i="1" s="1"/>
  <c r="AH3618" i="1" s="1"/>
  <c r="AI3618" i="1" s="1"/>
  <c r="AF3616" i="1"/>
  <c r="AU3616" i="1" s="1"/>
  <c r="AC3616" i="1"/>
  <c r="AG3616" i="1" s="1"/>
  <c r="AH3616" i="1" s="1"/>
  <c r="AI3616" i="1" s="1"/>
  <c r="AF3614" i="1"/>
  <c r="AU3614" i="1" s="1"/>
  <c r="AC3614" i="1"/>
  <c r="AG3614" i="1" s="1"/>
  <c r="AH3614" i="1" s="1"/>
  <c r="AI3614" i="1" s="1"/>
  <c r="AF3612" i="1"/>
  <c r="AU3612" i="1" s="1"/>
  <c r="AC3612" i="1"/>
  <c r="AG3612" i="1" s="1"/>
  <c r="AH3612" i="1" s="1"/>
  <c r="AI3612" i="1" s="1"/>
  <c r="AF3610" i="1"/>
  <c r="AU3610" i="1" s="1"/>
  <c r="AC3610" i="1"/>
  <c r="AG3610" i="1" s="1"/>
  <c r="AH3610" i="1" s="1"/>
  <c r="AI3610" i="1" s="1"/>
  <c r="AF3608" i="1"/>
  <c r="AU3608" i="1" s="1"/>
  <c r="AC3608" i="1"/>
  <c r="AG3608" i="1" s="1"/>
  <c r="AH3608" i="1" s="1"/>
  <c r="AI3608" i="1" s="1"/>
  <c r="AF3606" i="1"/>
  <c r="AU3606" i="1" s="1"/>
  <c r="AC3606" i="1"/>
  <c r="AG3606" i="1" s="1"/>
  <c r="AH3606" i="1" s="1"/>
  <c r="AI3606" i="1" s="1"/>
  <c r="AF3604" i="1"/>
  <c r="AU3604" i="1" s="1"/>
  <c r="AC3604" i="1"/>
  <c r="AG3604" i="1" s="1"/>
  <c r="AH3604" i="1" s="1"/>
  <c r="AI3604" i="1" s="1"/>
  <c r="AF3602" i="1"/>
  <c r="AU3602" i="1" s="1"/>
  <c r="AC3602" i="1"/>
  <c r="AG3602" i="1" s="1"/>
  <c r="AH3602" i="1" s="1"/>
  <c r="AI3602" i="1" s="1"/>
  <c r="AF3600" i="1"/>
  <c r="AU3600" i="1" s="1"/>
  <c r="AC3600" i="1"/>
  <c r="AG3600" i="1" s="1"/>
  <c r="AH3600" i="1" s="1"/>
  <c r="AI3600" i="1" s="1"/>
  <c r="AF3598" i="1"/>
  <c r="AU3598" i="1" s="1"/>
  <c r="AC3598" i="1"/>
  <c r="AG3598" i="1" s="1"/>
  <c r="AH3598" i="1" s="1"/>
  <c r="AI3598" i="1" s="1"/>
  <c r="AF3596" i="1"/>
  <c r="AU3596" i="1" s="1"/>
  <c r="AC3596" i="1"/>
  <c r="AG3596" i="1" s="1"/>
  <c r="AH3596" i="1" s="1"/>
  <c r="AI3596" i="1" s="1"/>
  <c r="AF3594" i="1"/>
  <c r="AU3594" i="1" s="1"/>
  <c r="AC3594" i="1"/>
  <c r="AG3594" i="1" s="1"/>
  <c r="AH3594" i="1" s="1"/>
  <c r="AI3594" i="1" s="1"/>
  <c r="AF3592" i="1"/>
  <c r="AU3592" i="1" s="1"/>
  <c r="AC3592" i="1"/>
  <c r="AG3592" i="1" s="1"/>
  <c r="AH3592" i="1" s="1"/>
  <c r="AI3592" i="1" s="1"/>
  <c r="AF3590" i="1"/>
  <c r="AU3590" i="1" s="1"/>
  <c r="AC3590" i="1"/>
  <c r="AG3590" i="1" s="1"/>
  <c r="AH3590" i="1" s="1"/>
  <c r="AI3590" i="1" s="1"/>
  <c r="AF3588" i="1"/>
  <c r="AU3588" i="1" s="1"/>
  <c r="AC3588" i="1"/>
  <c r="AG3588" i="1" s="1"/>
  <c r="AH3588" i="1" s="1"/>
  <c r="AI3588" i="1" s="1"/>
  <c r="AF3586" i="1"/>
  <c r="AU3586" i="1" s="1"/>
  <c r="AC3586" i="1"/>
  <c r="AG3586" i="1" s="1"/>
  <c r="AH3586" i="1" s="1"/>
  <c r="AI3586" i="1" s="1"/>
  <c r="AF3584" i="1"/>
  <c r="AU3584" i="1" s="1"/>
  <c r="AC3584" i="1"/>
  <c r="AG3584" i="1" s="1"/>
  <c r="AH3584" i="1" s="1"/>
  <c r="AI3584" i="1" s="1"/>
  <c r="AF3582" i="1"/>
  <c r="AU3582" i="1" s="1"/>
  <c r="AC3582" i="1"/>
  <c r="AG3582" i="1" s="1"/>
  <c r="AH3582" i="1" s="1"/>
  <c r="AI3582" i="1" s="1"/>
  <c r="AF3580" i="1"/>
  <c r="AU3580" i="1" s="1"/>
  <c r="AC3580" i="1"/>
  <c r="AG3580" i="1" s="1"/>
  <c r="AH3580" i="1" s="1"/>
  <c r="AI3580" i="1" s="1"/>
  <c r="AF3578" i="1"/>
  <c r="AU3578" i="1" s="1"/>
  <c r="AC3578" i="1"/>
  <c r="AG3578" i="1" s="1"/>
  <c r="AH3578" i="1" s="1"/>
  <c r="AI3578" i="1" s="1"/>
  <c r="AF3576" i="1"/>
  <c r="AU3576" i="1" s="1"/>
  <c r="AC3576" i="1"/>
  <c r="AG3576" i="1" s="1"/>
  <c r="AH3576" i="1" s="1"/>
  <c r="AI3576" i="1" s="1"/>
  <c r="AF3574" i="1"/>
  <c r="AU3574" i="1" s="1"/>
  <c r="AC3574" i="1"/>
  <c r="AG3574" i="1" s="1"/>
  <c r="AH3574" i="1" s="1"/>
  <c r="AI3574" i="1" s="1"/>
  <c r="AF3572" i="1"/>
  <c r="AU3572" i="1" s="1"/>
  <c r="AC3572" i="1"/>
  <c r="AG3572" i="1" s="1"/>
  <c r="AH3572" i="1" s="1"/>
  <c r="AI3572" i="1" s="1"/>
  <c r="AF3570" i="1"/>
  <c r="AU3570" i="1" s="1"/>
  <c r="AC3570" i="1"/>
  <c r="AG3570" i="1" s="1"/>
  <c r="AH3570" i="1" s="1"/>
  <c r="AI3570" i="1" s="1"/>
  <c r="AF3568" i="1"/>
  <c r="AU3568" i="1" s="1"/>
  <c r="AC3568" i="1"/>
  <c r="AG3568" i="1" s="1"/>
  <c r="AH3568" i="1" s="1"/>
  <c r="AI3568" i="1" s="1"/>
  <c r="AF3566" i="1"/>
  <c r="AU3566" i="1" s="1"/>
  <c r="AC3566" i="1"/>
  <c r="AG3566" i="1" s="1"/>
  <c r="AH3566" i="1" s="1"/>
  <c r="AI3566" i="1" s="1"/>
  <c r="AF3564" i="1"/>
  <c r="AU3564" i="1" s="1"/>
  <c r="AC3564" i="1"/>
  <c r="AG3564" i="1" s="1"/>
  <c r="AH3564" i="1" s="1"/>
  <c r="AI3564" i="1" s="1"/>
  <c r="AF3562" i="1"/>
  <c r="AU3562" i="1" s="1"/>
  <c r="AC3562" i="1"/>
  <c r="AG3562" i="1" s="1"/>
  <c r="AH3562" i="1" s="1"/>
  <c r="AI3562" i="1" s="1"/>
  <c r="AF3560" i="1"/>
  <c r="AU3560" i="1" s="1"/>
  <c r="AC3560" i="1"/>
  <c r="AG3560" i="1" s="1"/>
  <c r="AH3560" i="1" s="1"/>
  <c r="AI3560" i="1" s="1"/>
  <c r="AF3558" i="1"/>
  <c r="AU3558" i="1" s="1"/>
  <c r="AC3558" i="1"/>
  <c r="AG3558" i="1" s="1"/>
  <c r="AH3558" i="1" s="1"/>
  <c r="AI3558" i="1" s="1"/>
  <c r="AF3556" i="1"/>
  <c r="AU3556" i="1" s="1"/>
  <c r="AC3556" i="1"/>
  <c r="AG3556" i="1" s="1"/>
  <c r="AH3556" i="1" s="1"/>
  <c r="AI3556" i="1" s="1"/>
  <c r="AF3554" i="1"/>
  <c r="AU3554" i="1" s="1"/>
  <c r="AC3554" i="1"/>
  <c r="AG3554" i="1" s="1"/>
  <c r="AH3554" i="1" s="1"/>
  <c r="AI3554" i="1" s="1"/>
  <c r="AF3552" i="1"/>
  <c r="AU3552" i="1" s="1"/>
  <c r="AC3552" i="1"/>
  <c r="AG3552" i="1" s="1"/>
  <c r="AH3552" i="1" s="1"/>
  <c r="AI3552" i="1" s="1"/>
  <c r="AF3550" i="1"/>
  <c r="AU3550" i="1" s="1"/>
  <c r="AC3550" i="1"/>
  <c r="AG3550" i="1" s="1"/>
  <c r="AH3550" i="1" s="1"/>
  <c r="AI3550" i="1" s="1"/>
  <c r="AF3548" i="1"/>
  <c r="AU3548" i="1" s="1"/>
  <c r="AC3548" i="1"/>
  <c r="AG3548" i="1" s="1"/>
  <c r="AH3548" i="1" s="1"/>
  <c r="AI3548" i="1" s="1"/>
  <c r="AF3546" i="1"/>
  <c r="AU3546" i="1" s="1"/>
  <c r="AC3546" i="1"/>
  <c r="AG3546" i="1" s="1"/>
  <c r="AH3546" i="1" s="1"/>
  <c r="AI3546" i="1" s="1"/>
  <c r="AF3544" i="1"/>
  <c r="AU3544" i="1" s="1"/>
  <c r="AC3544" i="1"/>
  <c r="AG3544" i="1" s="1"/>
  <c r="AH3544" i="1" s="1"/>
  <c r="AI3544" i="1" s="1"/>
  <c r="AF3542" i="1"/>
  <c r="AU3542" i="1" s="1"/>
  <c r="AC3542" i="1"/>
  <c r="AG3542" i="1" s="1"/>
  <c r="AH3542" i="1" s="1"/>
  <c r="AI3542" i="1" s="1"/>
  <c r="AF3540" i="1"/>
  <c r="AU3540" i="1" s="1"/>
  <c r="AC3540" i="1"/>
  <c r="AG3540" i="1" s="1"/>
  <c r="AH3540" i="1" s="1"/>
  <c r="AI3540" i="1" s="1"/>
  <c r="AF3538" i="1"/>
  <c r="AU3538" i="1" s="1"/>
  <c r="AC3538" i="1"/>
  <c r="AG3538" i="1" s="1"/>
  <c r="AH3538" i="1" s="1"/>
  <c r="AI3538" i="1" s="1"/>
  <c r="AF3536" i="1"/>
  <c r="AU3536" i="1" s="1"/>
  <c r="AC3536" i="1"/>
  <c r="AG3536" i="1" s="1"/>
  <c r="AH3536" i="1" s="1"/>
  <c r="AI3536" i="1" s="1"/>
  <c r="AF3534" i="1"/>
  <c r="AU3534" i="1" s="1"/>
  <c r="AC3534" i="1"/>
  <c r="AG3534" i="1" s="1"/>
  <c r="AH3534" i="1" s="1"/>
  <c r="AI3534" i="1" s="1"/>
  <c r="AF3532" i="1"/>
  <c r="AU3532" i="1" s="1"/>
  <c r="AC3532" i="1"/>
  <c r="AG3532" i="1" s="1"/>
  <c r="AH3532" i="1" s="1"/>
  <c r="AI3532" i="1" s="1"/>
  <c r="AF3530" i="1"/>
  <c r="AU3530" i="1" s="1"/>
  <c r="AC3530" i="1"/>
  <c r="AG3530" i="1" s="1"/>
  <c r="AH3530" i="1" s="1"/>
  <c r="AI3530" i="1" s="1"/>
  <c r="AF3528" i="1"/>
  <c r="AU3528" i="1" s="1"/>
  <c r="AC3528" i="1"/>
  <c r="AG3528" i="1" s="1"/>
  <c r="AH3528" i="1" s="1"/>
  <c r="AI3528" i="1" s="1"/>
  <c r="AF3526" i="1"/>
  <c r="AU3526" i="1" s="1"/>
  <c r="AC3526" i="1"/>
  <c r="AG3526" i="1" s="1"/>
  <c r="AH3526" i="1" s="1"/>
  <c r="AI3526" i="1" s="1"/>
  <c r="AF3524" i="1"/>
  <c r="AU3524" i="1" s="1"/>
  <c r="AC3524" i="1"/>
  <c r="AG3524" i="1" s="1"/>
  <c r="AH3524" i="1" s="1"/>
  <c r="AI3524" i="1" s="1"/>
  <c r="AF3522" i="1"/>
  <c r="AU3522" i="1" s="1"/>
  <c r="AC3522" i="1"/>
  <c r="AG3522" i="1" s="1"/>
  <c r="AH3522" i="1" s="1"/>
  <c r="AI3522" i="1" s="1"/>
  <c r="AF3520" i="1"/>
  <c r="AU3520" i="1" s="1"/>
  <c r="AC3520" i="1"/>
  <c r="AG3520" i="1" s="1"/>
  <c r="AH3520" i="1" s="1"/>
  <c r="AI3520" i="1" s="1"/>
  <c r="AF3518" i="1"/>
  <c r="AU3518" i="1" s="1"/>
  <c r="AC3518" i="1"/>
  <c r="AG3518" i="1" s="1"/>
  <c r="AH3518" i="1" s="1"/>
  <c r="AI3518" i="1" s="1"/>
  <c r="AF3516" i="1"/>
  <c r="AU3516" i="1" s="1"/>
  <c r="AC3516" i="1"/>
  <c r="AG3516" i="1" s="1"/>
  <c r="AH3516" i="1" s="1"/>
  <c r="AI3516" i="1" s="1"/>
  <c r="AF3514" i="1"/>
  <c r="AU3514" i="1" s="1"/>
  <c r="AC3514" i="1"/>
  <c r="AG3514" i="1" s="1"/>
  <c r="AH3514" i="1" s="1"/>
  <c r="AI3514" i="1" s="1"/>
  <c r="AF3512" i="1"/>
  <c r="AU3512" i="1" s="1"/>
  <c r="AC3512" i="1"/>
  <c r="AG3512" i="1" s="1"/>
  <c r="AH3512" i="1" s="1"/>
  <c r="AI3512" i="1" s="1"/>
  <c r="AF3510" i="1"/>
  <c r="AU3510" i="1" s="1"/>
  <c r="AC3510" i="1"/>
  <c r="AG3510" i="1" s="1"/>
  <c r="AH3510" i="1" s="1"/>
  <c r="AI3510" i="1" s="1"/>
  <c r="AF3508" i="1"/>
  <c r="AU3508" i="1" s="1"/>
  <c r="AC3508" i="1"/>
  <c r="AG3508" i="1" s="1"/>
  <c r="AH3508" i="1" s="1"/>
  <c r="AI3508" i="1" s="1"/>
  <c r="AF3506" i="1"/>
  <c r="AU3506" i="1" s="1"/>
  <c r="AC3506" i="1"/>
  <c r="AG3506" i="1" s="1"/>
  <c r="AH3506" i="1" s="1"/>
  <c r="AI3506" i="1" s="1"/>
  <c r="AF3504" i="1"/>
  <c r="AU3504" i="1" s="1"/>
  <c r="AC3504" i="1"/>
  <c r="AG3504" i="1" s="1"/>
  <c r="AH3504" i="1" s="1"/>
  <c r="AI3504" i="1" s="1"/>
  <c r="AF3502" i="1"/>
  <c r="AU3502" i="1" s="1"/>
  <c r="AC3502" i="1"/>
  <c r="AG3502" i="1" s="1"/>
  <c r="AH3502" i="1" s="1"/>
  <c r="AI3502" i="1" s="1"/>
  <c r="AF3500" i="1"/>
  <c r="AU3500" i="1" s="1"/>
  <c r="AC3500" i="1"/>
  <c r="AG3500" i="1" s="1"/>
  <c r="AH3500" i="1" s="1"/>
  <c r="AI3500" i="1" s="1"/>
  <c r="AF3498" i="1"/>
  <c r="AU3498" i="1" s="1"/>
  <c r="AC3498" i="1"/>
  <c r="AG3498" i="1" s="1"/>
  <c r="AH3498" i="1" s="1"/>
  <c r="AI3498" i="1" s="1"/>
  <c r="AF3496" i="1"/>
  <c r="AU3496" i="1" s="1"/>
  <c r="AC3496" i="1"/>
  <c r="AG3496" i="1" s="1"/>
  <c r="AH3496" i="1" s="1"/>
  <c r="AI3496" i="1" s="1"/>
  <c r="AF3494" i="1"/>
  <c r="AU3494" i="1" s="1"/>
  <c r="AC3494" i="1"/>
  <c r="AG3494" i="1" s="1"/>
  <c r="AH3494" i="1" s="1"/>
  <c r="AI3494" i="1" s="1"/>
  <c r="AF3492" i="1"/>
  <c r="AU3492" i="1" s="1"/>
  <c r="AC3492" i="1"/>
  <c r="AG3492" i="1" s="1"/>
  <c r="AH3492" i="1" s="1"/>
  <c r="AI3492" i="1" s="1"/>
  <c r="AF3490" i="1"/>
  <c r="AU3490" i="1" s="1"/>
  <c r="AC3490" i="1"/>
  <c r="AG3490" i="1" s="1"/>
  <c r="AH3490" i="1" s="1"/>
  <c r="AI3490" i="1" s="1"/>
  <c r="AF3488" i="1"/>
  <c r="AU3488" i="1" s="1"/>
  <c r="AC3488" i="1"/>
  <c r="AG3488" i="1" s="1"/>
  <c r="AH3488" i="1" s="1"/>
  <c r="AI3488" i="1" s="1"/>
  <c r="AF3486" i="1"/>
  <c r="AU3486" i="1" s="1"/>
  <c r="AC3486" i="1"/>
  <c r="AG3486" i="1" s="1"/>
  <c r="AH3486" i="1" s="1"/>
  <c r="AI3486" i="1" s="1"/>
  <c r="AF3484" i="1"/>
  <c r="AU3484" i="1" s="1"/>
  <c r="AC3484" i="1"/>
  <c r="AG3484" i="1" s="1"/>
  <c r="AH3484" i="1" s="1"/>
  <c r="AI3484" i="1" s="1"/>
  <c r="AF3482" i="1"/>
  <c r="AU3482" i="1" s="1"/>
  <c r="AC3482" i="1"/>
  <c r="AG3482" i="1" s="1"/>
  <c r="AH3482" i="1" s="1"/>
  <c r="AI3482" i="1" s="1"/>
  <c r="AF3480" i="1"/>
  <c r="AU3480" i="1" s="1"/>
  <c r="AC3480" i="1"/>
  <c r="AG3480" i="1" s="1"/>
  <c r="AH3480" i="1" s="1"/>
  <c r="AI3480" i="1" s="1"/>
  <c r="AF3478" i="1"/>
  <c r="AU3478" i="1" s="1"/>
  <c r="AC3478" i="1"/>
  <c r="AG3478" i="1" s="1"/>
  <c r="AH3478" i="1" s="1"/>
  <c r="AI3478" i="1" s="1"/>
  <c r="AF3476" i="1"/>
  <c r="AU3476" i="1" s="1"/>
  <c r="AC3476" i="1"/>
  <c r="AG3476" i="1" s="1"/>
  <c r="AH3476" i="1" s="1"/>
  <c r="AI3476" i="1" s="1"/>
  <c r="AF3474" i="1"/>
  <c r="AU3474" i="1" s="1"/>
  <c r="AC3474" i="1"/>
  <c r="AG3474" i="1" s="1"/>
  <c r="AH3474" i="1" s="1"/>
  <c r="AI3474" i="1" s="1"/>
  <c r="AF3472" i="1"/>
  <c r="AU3472" i="1" s="1"/>
  <c r="AC3472" i="1"/>
  <c r="AG3472" i="1" s="1"/>
  <c r="AH3472" i="1" s="1"/>
  <c r="AI3472" i="1" s="1"/>
  <c r="AF3470" i="1"/>
  <c r="AU3470" i="1" s="1"/>
  <c r="AC3470" i="1"/>
  <c r="AG3470" i="1" s="1"/>
  <c r="AH3470" i="1" s="1"/>
  <c r="AI3470" i="1" s="1"/>
  <c r="AF3468" i="1"/>
  <c r="AU3468" i="1" s="1"/>
  <c r="AC3468" i="1"/>
  <c r="AG3468" i="1" s="1"/>
  <c r="AH3468" i="1" s="1"/>
  <c r="AI3468" i="1" s="1"/>
  <c r="AF3466" i="1"/>
  <c r="AU3466" i="1" s="1"/>
  <c r="AC3466" i="1"/>
  <c r="AG3466" i="1" s="1"/>
  <c r="AH3466" i="1" s="1"/>
  <c r="AI3466" i="1" s="1"/>
  <c r="AF3464" i="1"/>
  <c r="AU3464" i="1" s="1"/>
  <c r="AC3464" i="1"/>
  <c r="AG3464" i="1" s="1"/>
  <c r="AH3464" i="1" s="1"/>
  <c r="AI3464" i="1" s="1"/>
  <c r="AF3462" i="1"/>
  <c r="AU3462" i="1" s="1"/>
  <c r="AC3462" i="1"/>
  <c r="AG3462" i="1" s="1"/>
  <c r="AH3462" i="1" s="1"/>
  <c r="AI3462" i="1" s="1"/>
  <c r="AF3460" i="1"/>
  <c r="AU3460" i="1" s="1"/>
  <c r="AC3460" i="1"/>
  <c r="AG3460" i="1" s="1"/>
  <c r="AH3460" i="1" s="1"/>
  <c r="AI3460" i="1" s="1"/>
  <c r="AF3458" i="1"/>
  <c r="AU3458" i="1" s="1"/>
  <c r="AC3458" i="1"/>
  <c r="AG3458" i="1" s="1"/>
  <c r="AH3458" i="1" s="1"/>
  <c r="AI3458" i="1" s="1"/>
  <c r="AF3456" i="1"/>
  <c r="AU3456" i="1" s="1"/>
  <c r="AC3456" i="1"/>
  <c r="AG3456" i="1" s="1"/>
  <c r="AH3456" i="1" s="1"/>
  <c r="AI3456" i="1" s="1"/>
  <c r="AF3454" i="1"/>
  <c r="AU3454" i="1" s="1"/>
  <c r="AC3454" i="1"/>
  <c r="AG3454" i="1" s="1"/>
  <c r="AH3454" i="1" s="1"/>
  <c r="AI3454" i="1" s="1"/>
  <c r="AF3452" i="1"/>
  <c r="AU3452" i="1" s="1"/>
  <c r="AC3452" i="1"/>
  <c r="AG3452" i="1" s="1"/>
  <c r="AH3452" i="1" s="1"/>
  <c r="AI3452" i="1" s="1"/>
  <c r="AF3450" i="1"/>
  <c r="AU3450" i="1" s="1"/>
  <c r="AC3450" i="1"/>
  <c r="AG3450" i="1" s="1"/>
  <c r="AH3450" i="1" s="1"/>
  <c r="AI3450" i="1" s="1"/>
  <c r="AF3448" i="1"/>
  <c r="AU3448" i="1" s="1"/>
  <c r="AC3448" i="1"/>
  <c r="AG3448" i="1" s="1"/>
  <c r="AH3448" i="1" s="1"/>
  <c r="AI3448" i="1" s="1"/>
  <c r="AF3446" i="1"/>
  <c r="AU3446" i="1" s="1"/>
  <c r="AC3446" i="1"/>
  <c r="AG3446" i="1" s="1"/>
  <c r="AH3446" i="1" s="1"/>
  <c r="AI3446" i="1" s="1"/>
  <c r="AF3444" i="1"/>
  <c r="AU3444" i="1" s="1"/>
  <c r="AC3444" i="1"/>
  <c r="AG3444" i="1" s="1"/>
  <c r="AH3444" i="1" s="1"/>
  <c r="AI3444" i="1" s="1"/>
  <c r="AF3442" i="1"/>
  <c r="AU3442" i="1" s="1"/>
  <c r="AC3442" i="1"/>
  <c r="AG3442" i="1" s="1"/>
  <c r="AH3442" i="1" s="1"/>
  <c r="AI3442" i="1" s="1"/>
  <c r="AF3440" i="1"/>
  <c r="AU3440" i="1" s="1"/>
  <c r="AC3440" i="1"/>
  <c r="AG3440" i="1" s="1"/>
  <c r="AH3440" i="1" s="1"/>
  <c r="AI3440" i="1" s="1"/>
  <c r="AF3438" i="1"/>
  <c r="AU3438" i="1" s="1"/>
  <c r="AC3438" i="1"/>
  <c r="AG3438" i="1" s="1"/>
  <c r="AH3438" i="1" s="1"/>
  <c r="AI3438" i="1" s="1"/>
  <c r="AF3436" i="1"/>
  <c r="AU3436" i="1" s="1"/>
  <c r="AC3436" i="1"/>
  <c r="AG3436" i="1" s="1"/>
  <c r="AH3436" i="1" s="1"/>
  <c r="AI3436" i="1" s="1"/>
  <c r="AF3434" i="1"/>
  <c r="AU3434" i="1" s="1"/>
  <c r="AC3434" i="1"/>
  <c r="AG3434" i="1" s="1"/>
  <c r="AH3434" i="1" s="1"/>
  <c r="AI3434" i="1" s="1"/>
  <c r="AF3432" i="1"/>
  <c r="AU3432" i="1" s="1"/>
  <c r="AC3432" i="1"/>
  <c r="AG3432" i="1" s="1"/>
  <c r="AH3432" i="1" s="1"/>
  <c r="AI3432" i="1" s="1"/>
  <c r="AF3430" i="1"/>
  <c r="AU3430" i="1" s="1"/>
  <c r="AC3430" i="1"/>
  <c r="AG3430" i="1" s="1"/>
  <c r="AH3430" i="1" s="1"/>
  <c r="AI3430" i="1" s="1"/>
  <c r="AF3428" i="1"/>
  <c r="AU3428" i="1" s="1"/>
  <c r="AC3428" i="1"/>
  <c r="AG3428" i="1" s="1"/>
  <c r="AH3428" i="1" s="1"/>
  <c r="AI3428" i="1" s="1"/>
  <c r="AF3426" i="1"/>
  <c r="AU3426" i="1" s="1"/>
  <c r="AC3426" i="1"/>
  <c r="AG3426" i="1" s="1"/>
  <c r="AH3426" i="1" s="1"/>
  <c r="AI3426" i="1" s="1"/>
  <c r="AF3424" i="1"/>
  <c r="AU3424" i="1" s="1"/>
  <c r="AC3424" i="1"/>
  <c r="AG3424" i="1" s="1"/>
  <c r="AH3424" i="1" s="1"/>
  <c r="AI3424" i="1" s="1"/>
  <c r="AF3422" i="1"/>
  <c r="AU3422" i="1" s="1"/>
  <c r="AC3422" i="1"/>
  <c r="AG3422" i="1" s="1"/>
  <c r="AH3422" i="1" s="1"/>
  <c r="AI3422" i="1" s="1"/>
  <c r="AF3420" i="1"/>
  <c r="AU3420" i="1" s="1"/>
  <c r="AC3420" i="1"/>
  <c r="AG3420" i="1" s="1"/>
  <c r="AH3420" i="1" s="1"/>
  <c r="AI3420" i="1" s="1"/>
  <c r="AF3418" i="1"/>
  <c r="AU3418" i="1" s="1"/>
  <c r="AC3418" i="1"/>
  <c r="AG3418" i="1" s="1"/>
  <c r="AH3418" i="1" s="1"/>
  <c r="AI3418" i="1" s="1"/>
  <c r="AF3416" i="1"/>
  <c r="AU3416" i="1" s="1"/>
  <c r="AC3416" i="1"/>
  <c r="AG3416" i="1" s="1"/>
  <c r="AH3416" i="1" s="1"/>
  <c r="AI3416" i="1" s="1"/>
  <c r="AF3414" i="1"/>
  <c r="AU3414" i="1" s="1"/>
  <c r="AC3414" i="1"/>
  <c r="AG3414" i="1" s="1"/>
  <c r="AH3414" i="1" s="1"/>
  <c r="AI3414" i="1" s="1"/>
  <c r="AF3412" i="1"/>
  <c r="AU3412" i="1" s="1"/>
  <c r="AC3412" i="1"/>
  <c r="AG3412" i="1" s="1"/>
  <c r="AH3412" i="1" s="1"/>
  <c r="AI3412" i="1" s="1"/>
  <c r="AF3410" i="1"/>
  <c r="AU3410" i="1" s="1"/>
  <c r="AC3410" i="1"/>
  <c r="AG3410" i="1" s="1"/>
  <c r="AH3410" i="1" s="1"/>
  <c r="AI3410" i="1" s="1"/>
  <c r="AF3408" i="1"/>
  <c r="AU3408" i="1" s="1"/>
  <c r="AC3408" i="1"/>
  <c r="AG3408" i="1" s="1"/>
  <c r="AH3408" i="1" s="1"/>
  <c r="AI3408" i="1" s="1"/>
  <c r="AF3406" i="1"/>
  <c r="AU3406" i="1" s="1"/>
  <c r="AC3406" i="1"/>
  <c r="AG3406" i="1" s="1"/>
  <c r="AH3406" i="1" s="1"/>
  <c r="AI3406" i="1" s="1"/>
  <c r="AF3404" i="1"/>
  <c r="AU3404" i="1" s="1"/>
  <c r="AC3404" i="1"/>
  <c r="AG3404" i="1" s="1"/>
  <c r="AH3404" i="1" s="1"/>
  <c r="AI3404" i="1" s="1"/>
  <c r="AF3402" i="1"/>
  <c r="AU3402" i="1" s="1"/>
  <c r="AC3402" i="1"/>
  <c r="AG3402" i="1" s="1"/>
  <c r="AH3402" i="1" s="1"/>
  <c r="AI3402" i="1" s="1"/>
  <c r="AF3400" i="1"/>
  <c r="AU3400" i="1" s="1"/>
  <c r="AC3400" i="1"/>
  <c r="AG3400" i="1" s="1"/>
  <c r="AH3400" i="1" s="1"/>
  <c r="AI3400" i="1" s="1"/>
  <c r="AF3398" i="1"/>
  <c r="AU3398" i="1" s="1"/>
  <c r="AC3398" i="1"/>
  <c r="AG3398" i="1" s="1"/>
  <c r="AH3398" i="1" s="1"/>
  <c r="AI3398" i="1" s="1"/>
  <c r="AF3396" i="1"/>
  <c r="AU3396" i="1" s="1"/>
  <c r="AC3396" i="1"/>
  <c r="AG3396" i="1" s="1"/>
  <c r="AH3396" i="1" s="1"/>
  <c r="AI3396" i="1" s="1"/>
  <c r="AF3394" i="1"/>
  <c r="AU3394" i="1" s="1"/>
  <c r="AC3394" i="1"/>
  <c r="AG3394" i="1" s="1"/>
  <c r="AH3394" i="1" s="1"/>
  <c r="AI3394" i="1" s="1"/>
  <c r="AF3392" i="1"/>
  <c r="AU3392" i="1" s="1"/>
  <c r="AC3392" i="1"/>
  <c r="AG3392" i="1" s="1"/>
  <c r="AH3392" i="1" s="1"/>
  <c r="AI3392" i="1" s="1"/>
  <c r="AF3390" i="1"/>
  <c r="AU3390" i="1" s="1"/>
  <c r="AC3390" i="1"/>
  <c r="AG3390" i="1" s="1"/>
  <c r="AH3390" i="1" s="1"/>
  <c r="AI3390" i="1" s="1"/>
  <c r="AF3388" i="1"/>
  <c r="AU3388" i="1" s="1"/>
  <c r="AC3388" i="1"/>
  <c r="AG3388" i="1" s="1"/>
  <c r="AH3388" i="1" s="1"/>
  <c r="AI3388" i="1" s="1"/>
  <c r="AF3386" i="1"/>
  <c r="AU3386" i="1" s="1"/>
  <c r="AC3386" i="1"/>
  <c r="AG3386" i="1" s="1"/>
  <c r="AH3386" i="1" s="1"/>
  <c r="AI3386" i="1" s="1"/>
  <c r="AF3384" i="1"/>
  <c r="AU3384" i="1" s="1"/>
  <c r="AC3384" i="1"/>
  <c r="AG3384" i="1" s="1"/>
  <c r="AH3384" i="1" s="1"/>
  <c r="AI3384" i="1" s="1"/>
  <c r="AF3382" i="1"/>
  <c r="AU3382" i="1" s="1"/>
  <c r="AC3382" i="1"/>
  <c r="AG3382" i="1" s="1"/>
  <c r="AH3382" i="1" s="1"/>
  <c r="AI3382" i="1" s="1"/>
  <c r="AF3380" i="1"/>
  <c r="AU3380" i="1" s="1"/>
  <c r="AC3380" i="1"/>
  <c r="AG3380" i="1" s="1"/>
  <c r="AH3380" i="1" s="1"/>
  <c r="AI3380" i="1" s="1"/>
  <c r="AF3378" i="1"/>
  <c r="AU3378" i="1" s="1"/>
  <c r="AC3378" i="1"/>
  <c r="AG3378" i="1" s="1"/>
  <c r="AH3378" i="1" s="1"/>
  <c r="AI3378" i="1" s="1"/>
  <c r="AF3376" i="1"/>
  <c r="AU3376" i="1" s="1"/>
  <c r="AC3376" i="1"/>
  <c r="AG3376" i="1" s="1"/>
  <c r="AH3376" i="1" s="1"/>
  <c r="AI3376" i="1" s="1"/>
  <c r="AF3374" i="1"/>
  <c r="AU3374" i="1" s="1"/>
  <c r="AC3374" i="1"/>
  <c r="AG3374" i="1" s="1"/>
  <c r="AH3374" i="1" s="1"/>
  <c r="AI3374" i="1" s="1"/>
  <c r="AF3372" i="1"/>
  <c r="AU3372" i="1" s="1"/>
  <c r="AC3372" i="1"/>
  <c r="AG3372" i="1" s="1"/>
  <c r="AH3372" i="1" s="1"/>
  <c r="AI3372" i="1" s="1"/>
  <c r="AF3370" i="1"/>
  <c r="AU3370" i="1" s="1"/>
  <c r="AC3370" i="1"/>
  <c r="AG3370" i="1" s="1"/>
  <c r="AH3370" i="1" s="1"/>
  <c r="AI3370" i="1" s="1"/>
  <c r="AF3368" i="1"/>
  <c r="AU3368" i="1" s="1"/>
  <c r="AC3368" i="1"/>
  <c r="AG3368" i="1" s="1"/>
  <c r="AH3368" i="1" s="1"/>
  <c r="AI3368" i="1" s="1"/>
  <c r="AF3366" i="1"/>
  <c r="AU3366" i="1" s="1"/>
  <c r="AC3366" i="1"/>
  <c r="AG3366" i="1" s="1"/>
  <c r="AH3366" i="1" s="1"/>
  <c r="AI3366" i="1" s="1"/>
  <c r="AF3364" i="1"/>
  <c r="AU3364" i="1" s="1"/>
  <c r="AC3364" i="1"/>
  <c r="AG3364" i="1" s="1"/>
  <c r="AH3364" i="1" s="1"/>
  <c r="AI3364" i="1" s="1"/>
  <c r="AF3362" i="1"/>
  <c r="AU3362" i="1" s="1"/>
  <c r="AC3362" i="1"/>
  <c r="AG3362" i="1" s="1"/>
  <c r="AH3362" i="1" s="1"/>
  <c r="AI3362" i="1" s="1"/>
  <c r="AF3360" i="1"/>
  <c r="AU3360" i="1" s="1"/>
  <c r="AC3360" i="1"/>
  <c r="AG3360" i="1" s="1"/>
  <c r="AH3360" i="1" s="1"/>
  <c r="AI3360" i="1" s="1"/>
  <c r="AF3358" i="1"/>
  <c r="AU3358" i="1" s="1"/>
  <c r="AC3358" i="1"/>
  <c r="AG3358" i="1" s="1"/>
  <c r="AH3358" i="1" s="1"/>
  <c r="AI3358" i="1" s="1"/>
  <c r="AF3356" i="1"/>
  <c r="AU3356" i="1" s="1"/>
  <c r="AC3356" i="1"/>
  <c r="AG3356" i="1" s="1"/>
  <c r="AH3356" i="1" s="1"/>
  <c r="AI3356" i="1" s="1"/>
  <c r="AF3354" i="1"/>
  <c r="AU3354" i="1" s="1"/>
  <c r="AC3354" i="1"/>
  <c r="AG3354" i="1" s="1"/>
  <c r="AH3354" i="1" s="1"/>
  <c r="AI3354" i="1" s="1"/>
  <c r="AF3352" i="1"/>
  <c r="AU3352" i="1" s="1"/>
  <c r="AC3352" i="1"/>
  <c r="AG3352" i="1" s="1"/>
  <c r="AH3352" i="1" s="1"/>
  <c r="AI3352" i="1" s="1"/>
  <c r="AF3350" i="1"/>
  <c r="AU3350" i="1" s="1"/>
  <c r="AC3350" i="1"/>
  <c r="AG3350" i="1" s="1"/>
  <c r="AH3350" i="1" s="1"/>
  <c r="AI3350" i="1" s="1"/>
  <c r="AF3348" i="1"/>
  <c r="AU3348" i="1" s="1"/>
  <c r="AC3348" i="1"/>
  <c r="AG3348" i="1" s="1"/>
  <c r="AH3348" i="1" s="1"/>
  <c r="AI3348" i="1" s="1"/>
  <c r="AF3346" i="1"/>
  <c r="AU3346" i="1" s="1"/>
  <c r="AC3346" i="1"/>
  <c r="AG3346" i="1" s="1"/>
  <c r="AH3346" i="1" s="1"/>
  <c r="AI3346" i="1" s="1"/>
  <c r="AF3344" i="1"/>
  <c r="AU3344" i="1" s="1"/>
  <c r="AC3344" i="1"/>
  <c r="AG3344" i="1" s="1"/>
  <c r="AH3344" i="1" s="1"/>
  <c r="AI3344" i="1" s="1"/>
  <c r="AF3342" i="1"/>
  <c r="AU3342" i="1" s="1"/>
  <c r="AC3342" i="1"/>
  <c r="AG3342" i="1" s="1"/>
  <c r="AH3342" i="1" s="1"/>
  <c r="AI3342" i="1" s="1"/>
  <c r="AF3340" i="1"/>
  <c r="AU3340" i="1" s="1"/>
  <c r="AC3340" i="1"/>
  <c r="AG3340" i="1" s="1"/>
  <c r="AH3340" i="1" s="1"/>
  <c r="AI3340" i="1" s="1"/>
  <c r="AF3338" i="1"/>
  <c r="AU3338" i="1" s="1"/>
  <c r="AC3338" i="1"/>
  <c r="AG3338" i="1" s="1"/>
  <c r="AH3338" i="1" s="1"/>
  <c r="AI3338" i="1" s="1"/>
  <c r="AF3336" i="1"/>
  <c r="AU3336" i="1" s="1"/>
  <c r="AC3336" i="1"/>
  <c r="AG3336" i="1" s="1"/>
  <c r="AH3336" i="1" s="1"/>
  <c r="AI3336" i="1" s="1"/>
  <c r="AF3334" i="1"/>
  <c r="AU3334" i="1" s="1"/>
  <c r="AC3334" i="1"/>
  <c r="AG3334" i="1" s="1"/>
  <c r="AH3334" i="1" s="1"/>
  <c r="AI3334" i="1" s="1"/>
  <c r="AF3332" i="1"/>
  <c r="AU3332" i="1" s="1"/>
  <c r="AC3332" i="1"/>
  <c r="AG3332" i="1" s="1"/>
  <c r="AH3332" i="1" s="1"/>
  <c r="AI3332" i="1" s="1"/>
  <c r="AF3330" i="1"/>
  <c r="AU3330" i="1" s="1"/>
  <c r="AC3330" i="1"/>
  <c r="AG3330" i="1" s="1"/>
  <c r="AH3330" i="1" s="1"/>
  <c r="AI3330" i="1" s="1"/>
  <c r="AF3328" i="1"/>
  <c r="AU3328" i="1" s="1"/>
  <c r="AC3328" i="1"/>
  <c r="AG3328" i="1" s="1"/>
  <c r="AH3328" i="1" s="1"/>
  <c r="AI3328" i="1" s="1"/>
  <c r="AF3326" i="1"/>
  <c r="AU3326" i="1" s="1"/>
  <c r="AC3326" i="1"/>
  <c r="AG3326" i="1" s="1"/>
  <c r="AH3326" i="1" s="1"/>
  <c r="AI3326" i="1" s="1"/>
  <c r="AF3324" i="1"/>
  <c r="AU3324" i="1" s="1"/>
  <c r="AC3324" i="1"/>
  <c r="AG3324" i="1" s="1"/>
  <c r="AH3324" i="1" s="1"/>
  <c r="AI3324" i="1" s="1"/>
  <c r="AF3322" i="1"/>
  <c r="AU3322" i="1" s="1"/>
  <c r="AC3322" i="1"/>
  <c r="AG3322" i="1" s="1"/>
  <c r="AH3322" i="1" s="1"/>
  <c r="AI3322" i="1" s="1"/>
  <c r="AF3320" i="1"/>
  <c r="AU3320" i="1" s="1"/>
  <c r="AC3320" i="1"/>
  <c r="AG3320" i="1" s="1"/>
  <c r="AH3320" i="1" s="1"/>
  <c r="AI3320" i="1" s="1"/>
  <c r="AF3318" i="1"/>
  <c r="AU3318" i="1" s="1"/>
  <c r="AC3318" i="1"/>
  <c r="AG3318" i="1" s="1"/>
  <c r="AH3318" i="1" s="1"/>
  <c r="AI3318" i="1" s="1"/>
  <c r="AF3316" i="1"/>
  <c r="AU3316" i="1" s="1"/>
  <c r="AC3316" i="1"/>
  <c r="AG3316" i="1" s="1"/>
  <c r="AH3316" i="1" s="1"/>
  <c r="AI3316" i="1" s="1"/>
  <c r="AF3314" i="1"/>
  <c r="AU3314" i="1" s="1"/>
  <c r="AC3314" i="1"/>
  <c r="AG3314" i="1" s="1"/>
  <c r="AH3314" i="1" s="1"/>
  <c r="AI3314" i="1" s="1"/>
  <c r="AF3312" i="1"/>
  <c r="AU3312" i="1" s="1"/>
  <c r="AC3312" i="1"/>
  <c r="AG3312" i="1" s="1"/>
  <c r="AH3312" i="1" s="1"/>
  <c r="AI3312" i="1" s="1"/>
  <c r="AF3310" i="1"/>
  <c r="AU3310" i="1" s="1"/>
  <c r="AC3310" i="1"/>
  <c r="AG3310" i="1" s="1"/>
  <c r="AH3310" i="1" s="1"/>
  <c r="AI3310" i="1" s="1"/>
  <c r="AF3308" i="1"/>
  <c r="AU3308" i="1" s="1"/>
  <c r="AC3308" i="1"/>
  <c r="AG3308" i="1" s="1"/>
  <c r="AH3308" i="1" s="1"/>
  <c r="AI3308" i="1" s="1"/>
  <c r="AF3306" i="1"/>
  <c r="AU3306" i="1" s="1"/>
  <c r="AC3306" i="1"/>
  <c r="AG3306" i="1" s="1"/>
  <c r="AH3306" i="1" s="1"/>
  <c r="AI3306" i="1" s="1"/>
  <c r="AF3304" i="1"/>
  <c r="AU3304" i="1" s="1"/>
  <c r="AC3304" i="1"/>
  <c r="AG3304" i="1" s="1"/>
  <c r="AH3304" i="1" s="1"/>
  <c r="AI3304" i="1" s="1"/>
  <c r="AF3302" i="1"/>
  <c r="AU3302" i="1" s="1"/>
  <c r="AC3302" i="1"/>
  <c r="AG3302" i="1" s="1"/>
  <c r="AH3302" i="1" s="1"/>
  <c r="AI3302" i="1" s="1"/>
  <c r="AF3300" i="1"/>
  <c r="AU3300" i="1" s="1"/>
  <c r="AC3300" i="1"/>
  <c r="AG3300" i="1" s="1"/>
  <c r="AH3300" i="1" s="1"/>
  <c r="AI3300" i="1" s="1"/>
  <c r="AF3298" i="1"/>
  <c r="AU3298" i="1" s="1"/>
  <c r="AC3298" i="1"/>
  <c r="AG3298" i="1" s="1"/>
  <c r="AH3298" i="1" s="1"/>
  <c r="AI3298" i="1" s="1"/>
  <c r="AF3296" i="1"/>
  <c r="AU3296" i="1" s="1"/>
  <c r="AC3296" i="1"/>
  <c r="AG3296" i="1" s="1"/>
  <c r="AH3296" i="1" s="1"/>
  <c r="AI3296" i="1" s="1"/>
  <c r="AF3294" i="1"/>
  <c r="AU3294" i="1" s="1"/>
  <c r="AC3294" i="1"/>
  <c r="AG3294" i="1" s="1"/>
  <c r="AH3294" i="1" s="1"/>
  <c r="AI3294" i="1" s="1"/>
  <c r="AF3292" i="1"/>
  <c r="AU3292" i="1" s="1"/>
  <c r="AC3292" i="1"/>
  <c r="AG3292" i="1" s="1"/>
  <c r="AH3292" i="1" s="1"/>
  <c r="AI3292" i="1" s="1"/>
  <c r="AF3290" i="1"/>
  <c r="AU3290" i="1" s="1"/>
  <c r="AC3290" i="1"/>
  <c r="AG3290" i="1" s="1"/>
  <c r="AH3290" i="1" s="1"/>
  <c r="AI3290" i="1" s="1"/>
  <c r="AF3288" i="1"/>
  <c r="AU3288" i="1" s="1"/>
  <c r="AC3288" i="1"/>
  <c r="AG3288" i="1" s="1"/>
  <c r="AH3288" i="1" s="1"/>
  <c r="AI3288" i="1" s="1"/>
  <c r="AF3286" i="1"/>
  <c r="AU3286" i="1" s="1"/>
  <c r="AC3286" i="1"/>
  <c r="AG3286" i="1" s="1"/>
  <c r="AH3286" i="1" s="1"/>
  <c r="AI3286" i="1" s="1"/>
  <c r="AF3284" i="1"/>
  <c r="AU3284" i="1" s="1"/>
  <c r="AC3284" i="1"/>
  <c r="AG3284" i="1" s="1"/>
  <c r="AH3284" i="1" s="1"/>
  <c r="AI3284" i="1" s="1"/>
  <c r="AF3282" i="1"/>
  <c r="AU3282" i="1" s="1"/>
  <c r="AC3282" i="1"/>
  <c r="AG3282" i="1" s="1"/>
  <c r="AH3282" i="1" s="1"/>
  <c r="AI3282" i="1" s="1"/>
  <c r="AF3280" i="1"/>
  <c r="AU3280" i="1" s="1"/>
  <c r="AC3280" i="1"/>
  <c r="AG3280" i="1" s="1"/>
  <c r="AH3280" i="1" s="1"/>
  <c r="AI3280" i="1" s="1"/>
  <c r="AF3278" i="1"/>
  <c r="AU3278" i="1" s="1"/>
  <c r="AC3278" i="1"/>
  <c r="AG3278" i="1" s="1"/>
  <c r="AH3278" i="1" s="1"/>
  <c r="AI3278" i="1" s="1"/>
  <c r="AF3276" i="1"/>
  <c r="AU3276" i="1" s="1"/>
  <c r="AC3276" i="1"/>
  <c r="AG3276" i="1" s="1"/>
  <c r="AH3276" i="1" s="1"/>
  <c r="AI3276" i="1" s="1"/>
  <c r="AF3274" i="1"/>
  <c r="AU3274" i="1" s="1"/>
  <c r="AC3274" i="1"/>
  <c r="AG3274" i="1" s="1"/>
  <c r="AH3274" i="1" s="1"/>
  <c r="AI3274" i="1" s="1"/>
  <c r="AF3272" i="1"/>
  <c r="AU3272" i="1" s="1"/>
  <c r="AC3272" i="1"/>
  <c r="AG3272" i="1" s="1"/>
  <c r="AH3272" i="1" s="1"/>
  <c r="AI3272" i="1" s="1"/>
  <c r="AF3270" i="1"/>
  <c r="AU3270" i="1" s="1"/>
  <c r="AC3270" i="1"/>
  <c r="AG3270" i="1" s="1"/>
  <c r="AH3270" i="1" s="1"/>
  <c r="AI3270" i="1" s="1"/>
  <c r="AF3268" i="1"/>
  <c r="AU3268" i="1" s="1"/>
  <c r="AC3268" i="1"/>
  <c r="AG3268" i="1" s="1"/>
  <c r="AH3268" i="1" s="1"/>
  <c r="AI3268" i="1" s="1"/>
  <c r="AF3266" i="1"/>
  <c r="AU3266" i="1" s="1"/>
  <c r="AC3266" i="1"/>
  <c r="AG3266" i="1" s="1"/>
  <c r="AH3266" i="1" s="1"/>
  <c r="AI3266" i="1" s="1"/>
  <c r="AF3264" i="1"/>
  <c r="AU3264" i="1" s="1"/>
  <c r="AC3264" i="1"/>
  <c r="AG3264" i="1" s="1"/>
  <c r="AH3264" i="1" s="1"/>
  <c r="AI3264" i="1" s="1"/>
  <c r="AC3261" i="1"/>
  <c r="AG3261" i="1" s="1"/>
  <c r="AH3261" i="1" s="1"/>
  <c r="AI3261" i="1" s="1"/>
  <c r="AF3261" i="1"/>
  <c r="AU3261" i="1" s="1"/>
  <c r="AC3257" i="1"/>
  <c r="AG3257" i="1" s="1"/>
  <c r="AH3257" i="1" s="1"/>
  <c r="AI3257" i="1" s="1"/>
  <c r="AF3257" i="1"/>
  <c r="AU3257" i="1" s="1"/>
  <c r="AC3253" i="1"/>
  <c r="AG3253" i="1" s="1"/>
  <c r="AH3253" i="1" s="1"/>
  <c r="AI3253" i="1" s="1"/>
  <c r="AF3253" i="1"/>
  <c r="AU3253" i="1" s="1"/>
  <c r="AC3249" i="1"/>
  <c r="AG3249" i="1" s="1"/>
  <c r="AH3249" i="1" s="1"/>
  <c r="AI3249" i="1" s="1"/>
  <c r="AF3249" i="1"/>
  <c r="AU3249" i="1" s="1"/>
  <c r="AC3245" i="1"/>
  <c r="AG3245" i="1" s="1"/>
  <c r="AH3245" i="1" s="1"/>
  <c r="AI3245" i="1" s="1"/>
  <c r="AF3245" i="1"/>
  <c r="AU3245" i="1" s="1"/>
  <c r="AC3241" i="1"/>
  <c r="AG3241" i="1" s="1"/>
  <c r="AH3241" i="1" s="1"/>
  <c r="AI3241" i="1" s="1"/>
  <c r="AF3241" i="1"/>
  <c r="AU3241" i="1" s="1"/>
  <c r="AC3237" i="1"/>
  <c r="AG3237" i="1" s="1"/>
  <c r="AH3237" i="1" s="1"/>
  <c r="AI3237" i="1" s="1"/>
  <c r="AF3237" i="1"/>
  <c r="AU3237" i="1" s="1"/>
  <c r="AC3233" i="1"/>
  <c r="AG3233" i="1" s="1"/>
  <c r="AH3233" i="1" s="1"/>
  <c r="AI3233" i="1" s="1"/>
  <c r="AF3233" i="1"/>
  <c r="AU3233" i="1" s="1"/>
  <c r="AC3229" i="1"/>
  <c r="AG3229" i="1" s="1"/>
  <c r="AH3229" i="1" s="1"/>
  <c r="AI3229" i="1" s="1"/>
  <c r="AF3229" i="1"/>
  <c r="AU3229" i="1" s="1"/>
  <c r="AC3225" i="1"/>
  <c r="AG3225" i="1" s="1"/>
  <c r="AH3225" i="1" s="1"/>
  <c r="AI3225" i="1" s="1"/>
  <c r="AF3225" i="1"/>
  <c r="AU3225" i="1" s="1"/>
  <c r="AC3221" i="1"/>
  <c r="AG3221" i="1" s="1"/>
  <c r="AH3221" i="1" s="1"/>
  <c r="AI3221" i="1" s="1"/>
  <c r="AF3221" i="1"/>
  <c r="AU3221" i="1" s="1"/>
  <c r="AC3217" i="1"/>
  <c r="AG3217" i="1" s="1"/>
  <c r="AH3217" i="1" s="1"/>
  <c r="AI3217" i="1" s="1"/>
  <c r="AF3217" i="1"/>
  <c r="AU3217" i="1" s="1"/>
  <c r="AC3213" i="1"/>
  <c r="AG3213" i="1" s="1"/>
  <c r="AH3213" i="1" s="1"/>
  <c r="AI3213" i="1" s="1"/>
  <c r="AF3213" i="1"/>
  <c r="AU3213" i="1" s="1"/>
  <c r="AC3209" i="1"/>
  <c r="AG3209" i="1" s="1"/>
  <c r="AH3209" i="1" s="1"/>
  <c r="AI3209" i="1" s="1"/>
  <c r="AF3209" i="1"/>
  <c r="AU3209" i="1" s="1"/>
  <c r="AC3205" i="1"/>
  <c r="AG3205" i="1" s="1"/>
  <c r="AH3205" i="1" s="1"/>
  <c r="AI3205" i="1" s="1"/>
  <c r="AF3205" i="1"/>
  <c r="AU3205" i="1" s="1"/>
  <c r="AC3201" i="1"/>
  <c r="AG3201" i="1" s="1"/>
  <c r="AH3201" i="1" s="1"/>
  <c r="AI3201" i="1" s="1"/>
  <c r="AF3201" i="1"/>
  <c r="AU3201" i="1" s="1"/>
  <c r="AC3197" i="1"/>
  <c r="AG3197" i="1" s="1"/>
  <c r="AH3197" i="1" s="1"/>
  <c r="AI3197" i="1" s="1"/>
  <c r="AF3197" i="1"/>
  <c r="AU3197" i="1" s="1"/>
  <c r="AC3193" i="1"/>
  <c r="AG3193" i="1" s="1"/>
  <c r="AH3193" i="1" s="1"/>
  <c r="AI3193" i="1" s="1"/>
  <c r="AF3193" i="1"/>
  <c r="AU3193" i="1" s="1"/>
  <c r="AC3189" i="1"/>
  <c r="AG3189" i="1" s="1"/>
  <c r="AH3189" i="1" s="1"/>
  <c r="AI3189" i="1" s="1"/>
  <c r="AF3189" i="1"/>
  <c r="AU3189" i="1" s="1"/>
  <c r="AC3185" i="1"/>
  <c r="AG3185" i="1" s="1"/>
  <c r="AH3185" i="1" s="1"/>
  <c r="AI3185" i="1" s="1"/>
  <c r="AF3185" i="1"/>
  <c r="AU3185" i="1" s="1"/>
  <c r="AC3181" i="1"/>
  <c r="AG3181" i="1" s="1"/>
  <c r="AH3181" i="1" s="1"/>
  <c r="AI3181" i="1" s="1"/>
  <c r="AF3181" i="1"/>
  <c r="AU3181" i="1" s="1"/>
  <c r="AC3177" i="1"/>
  <c r="AG3177" i="1" s="1"/>
  <c r="AH3177" i="1" s="1"/>
  <c r="AI3177" i="1" s="1"/>
  <c r="AF3177" i="1"/>
  <c r="AU3177" i="1" s="1"/>
  <c r="AC3173" i="1"/>
  <c r="AG3173" i="1" s="1"/>
  <c r="AH3173" i="1" s="1"/>
  <c r="AI3173" i="1" s="1"/>
  <c r="AF3173" i="1"/>
  <c r="AU3173" i="1" s="1"/>
  <c r="AC3169" i="1"/>
  <c r="AG3169" i="1" s="1"/>
  <c r="AH3169" i="1" s="1"/>
  <c r="AI3169" i="1" s="1"/>
  <c r="AF3169" i="1"/>
  <c r="AU3169" i="1" s="1"/>
  <c r="AC3165" i="1"/>
  <c r="AG3165" i="1" s="1"/>
  <c r="AH3165" i="1" s="1"/>
  <c r="AI3165" i="1" s="1"/>
  <c r="AF3165" i="1"/>
  <c r="AU3165" i="1" s="1"/>
  <c r="AC3161" i="1"/>
  <c r="AG3161" i="1" s="1"/>
  <c r="AH3161" i="1" s="1"/>
  <c r="AI3161" i="1" s="1"/>
  <c r="AF3161" i="1"/>
  <c r="AU3161" i="1" s="1"/>
  <c r="AC3157" i="1"/>
  <c r="AG3157" i="1" s="1"/>
  <c r="AH3157" i="1" s="1"/>
  <c r="AI3157" i="1" s="1"/>
  <c r="AF3157" i="1"/>
  <c r="AU3157" i="1" s="1"/>
  <c r="AC3153" i="1"/>
  <c r="AG3153" i="1" s="1"/>
  <c r="AH3153" i="1" s="1"/>
  <c r="AI3153" i="1" s="1"/>
  <c r="AF3153" i="1"/>
  <c r="AU3153" i="1" s="1"/>
  <c r="AC3149" i="1"/>
  <c r="AG3149" i="1" s="1"/>
  <c r="AH3149" i="1" s="1"/>
  <c r="AI3149" i="1" s="1"/>
  <c r="AF3149" i="1"/>
  <c r="AU3149" i="1" s="1"/>
  <c r="AC3145" i="1"/>
  <c r="AG3145" i="1" s="1"/>
  <c r="AH3145" i="1" s="1"/>
  <c r="AI3145" i="1" s="1"/>
  <c r="AF3145" i="1"/>
  <c r="AU3145" i="1" s="1"/>
  <c r="AC3141" i="1"/>
  <c r="AG3141" i="1" s="1"/>
  <c r="AH3141" i="1" s="1"/>
  <c r="AI3141" i="1" s="1"/>
  <c r="AF3141" i="1"/>
  <c r="AU3141" i="1" s="1"/>
  <c r="AC3137" i="1"/>
  <c r="AG3137" i="1" s="1"/>
  <c r="AH3137" i="1" s="1"/>
  <c r="AI3137" i="1" s="1"/>
  <c r="AF3137" i="1"/>
  <c r="AU3137" i="1" s="1"/>
  <c r="AC3133" i="1"/>
  <c r="AG3133" i="1" s="1"/>
  <c r="AH3133" i="1" s="1"/>
  <c r="AI3133" i="1" s="1"/>
  <c r="AF3133" i="1"/>
  <c r="AU3133" i="1" s="1"/>
  <c r="AC3129" i="1"/>
  <c r="AG3129" i="1" s="1"/>
  <c r="AH3129" i="1" s="1"/>
  <c r="AI3129" i="1" s="1"/>
  <c r="AF3129" i="1"/>
  <c r="AU3129" i="1" s="1"/>
  <c r="AC3125" i="1"/>
  <c r="AG3125" i="1" s="1"/>
  <c r="AH3125" i="1" s="1"/>
  <c r="AI3125" i="1" s="1"/>
  <c r="AF3125" i="1"/>
  <c r="AU3125" i="1" s="1"/>
  <c r="AC3121" i="1"/>
  <c r="AG3121" i="1" s="1"/>
  <c r="AH3121" i="1" s="1"/>
  <c r="AI3121" i="1" s="1"/>
  <c r="AF3121" i="1"/>
  <c r="AU3121" i="1" s="1"/>
  <c r="AC3117" i="1"/>
  <c r="AG3117" i="1" s="1"/>
  <c r="AH3117" i="1" s="1"/>
  <c r="AI3117" i="1" s="1"/>
  <c r="AF3117" i="1"/>
  <c r="AU3117" i="1" s="1"/>
  <c r="AC3113" i="1"/>
  <c r="AG3113" i="1" s="1"/>
  <c r="AH3113" i="1" s="1"/>
  <c r="AI3113" i="1" s="1"/>
  <c r="AF3113" i="1"/>
  <c r="AU3113" i="1" s="1"/>
  <c r="AC3109" i="1"/>
  <c r="AG3109" i="1" s="1"/>
  <c r="AH3109" i="1" s="1"/>
  <c r="AI3109" i="1" s="1"/>
  <c r="AF3109" i="1"/>
  <c r="AU3109" i="1" s="1"/>
  <c r="AC3105" i="1"/>
  <c r="AG3105" i="1" s="1"/>
  <c r="AH3105" i="1" s="1"/>
  <c r="AI3105" i="1" s="1"/>
  <c r="AF3105" i="1"/>
  <c r="AU3105" i="1" s="1"/>
  <c r="AC3101" i="1"/>
  <c r="AG3101" i="1" s="1"/>
  <c r="AH3101" i="1" s="1"/>
  <c r="AI3101" i="1" s="1"/>
  <c r="AF3101" i="1"/>
  <c r="AU3101" i="1" s="1"/>
  <c r="AC3097" i="1"/>
  <c r="AG3097" i="1" s="1"/>
  <c r="AH3097" i="1" s="1"/>
  <c r="AI3097" i="1" s="1"/>
  <c r="AF3097" i="1"/>
  <c r="AU3097" i="1" s="1"/>
  <c r="AC3093" i="1"/>
  <c r="AG3093" i="1" s="1"/>
  <c r="AH3093" i="1" s="1"/>
  <c r="AI3093" i="1" s="1"/>
  <c r="AF3093" i="1"/>
  <c r="AU3093" i="1" s="1"/>
  <c r="AC3089" i="1"/>
  <c r="AG3089" i="1" s="1"/>
  <c r="AH3089" i="1" s="1"/>
  <c r="AI3089" i="1" s="1"/>
  <c r="AF3089" i="1"/>
  <c r="AU3089" i="1" s="1"/>
  <c r="AC3085" i="1"/>
  <c r="AG3085" i="1" s="1"/>
  <c r="AH3085" i="1" s="1"/>
  <c r="AI3085" i="1" s="1"/>
  <c r="AF3085" i="1"/>
  <c r="AU3085" i="1" s="1"/>
  <c r="AC3081" i="1"/>
  <c r="AG3081" i="1" s="1"/>
  <c r="AH3081" i="1" s="1"/>
  <c r="AI3081" i="1" s="1"/>
  <c r="AF3081" i="1"/>
  <c r="AU3081" i="1" s="1"/>
  <c r="AC3077" i="1"/>
  <c r="AG3077" i="1" s="1"/>
  <c r="AH3077" i="1" s="1"/>
  <c r="AI3077" i="1" s="1"/>
  <c r="AF3077" i="1"/>
  <c r="AU3077" i="1" s="1"/>
  <c r="AC3073" i="1"/>
  <c r="AG3073" i="1" s="1"/>
  <c r="AH3073" i="1" s="1"/>
  <c r="AI3073" i="1" s="1"/>
  <c r="AF3073" i="1"/>
  <c r="AU3073" i="1" s="1"/>
  <c r="AC3069" i="1"/>
  <c r="AG3069" i="1" s="1"/>
  <c r="AH3069" i="1" s="1"/>
  <c r="AI3069" i="1" s="1"/>
  <c r="AF3069" i="1"/>
  <c r="AU3069" i="1" s="1"/>
  <c r="AC3065" i="1"/>
  <c r="AG3065" i="1" s="1"/>
  <c r="AH3065" i="1" s="1"/>
  <c r="AI3065" i="1" s="1"/>
  <c r="AF3065" i="1"/>
  <c r="AU3065" i="1" s="1"/>
  <c r="AC3061" i="1"/>
  <c r="AG3061" i="1" s="1"/>
  <c r="AH3061" i="1" s="1"/>
  <c r="AI3061" i="1" s="1"/>
  <c r="AF3061" i="1"/>
  <c r="AU3061" i="1" s="1"/>
  <c r="AC3057" i="1"/>
  <c r="AG3057" i="1" s="1"/>
  <c r="AH3057" i="1" s="1"/>
  <c r="AI3057" i="1" s="1"/>
  <c r="AF3057" i="1"/>
  <c r="AU3057" i="1" s="1"/>
  <c r="AC3053" i="1"/>
  <c r="AG3053" i="1" s="1"/>
  <c r="AH3053" i="1" s="1"/>
  <c r="AI3053" i="1" s="1"/>
  <c r="AF3053" i="1"/>
  <c r="AU3053" i="1" s="1"/>
  <c r="AC3049" i="1"/>
  <c r="AG3049" i="1" s="1"/>
  <c r="AH3049" i="1" s="1"/>
  <c r="AI3049" i="1" s="1"/>
  <c r="AF3049" i="1"/>
  <c r="AU3049" i="1" s="1"/>
  <c r="AC3045" i="1"/>
  <c r="AG3045" i="1" s="1"/>
  <c r="AH3045" i="1" s="1"/>
  <c r="AI3045" i="1" s="1"/>
  <c r="AF3045" i="1"/>
  <c r="AU3045" i="1" s="1"/>
  <c r="AC3041" i="1"/>
  <c r="AG3041" i="1" s="1"/>
  <c r="AH3041" i="1" s="1"/>
  <c r="AI3041" i="1" s="1"/>
  <c r="AF3041" i="1"/>
  <c r="AU3041" i="1" s="1"/>
  <c r="AC3037" i="1"/>
  <c r="AG3037" i="1" s="1"/>
  <c r="AH3037" i="1" s="1"/>
  <c r="AI3037" i="1" s="1"/>
  <c r="AF3037" i="1"/>
  <c r="AU3037" i="1" s="1"/>
  <c r="AC3033" i="1"/>
  <c r="AG3033" i="1" s="1"/>
  <c r="AH3033" i="1" s="1"/>
  <c r="AI3033" i="1" s="1"/>
  <c r="AF3033" i="1"/>
  <c r="AU3033" i="1" s="1"/>
  <c r="AC3029" i="1"/>
  <c r="AG3029" i="1" s="1"/>
  <c r="AH3029" i="1" s="1"/>
  <c r="AI3029" i="1" s="1"/>
  <c r="AF3029" i="1"/>
  <c r="AU3029" i="1" s="1"/>
  <c r="AC3025" i="1"/>
  <c r="AG3025" i="1" s="1"/>
  <c r="AH3025" i="1" s="1"/>
  <c r="AI3025" i="1" s="1"/>
  <c r="AF3025" i="1"/>
  <c r="AU3025" i="1" s="1"/>
  <c r="AC3021" i="1"/>
  <c r="AG3021" i="1" s="1"/>
  <c r="AH3021" i="1" s="1"/>
  <c r="AI3021" i="1" s="1"/>
  <c r="AF3021" i="1"/>
  <c r="AU3021" i="1" s="1"/>
  <c r="AC3017" i="1"/>
  <c r="AG3017" i="1" s="1"/>
  <c r="AH3017" i="1" s="1"/>
  <c r="AI3017" i="1" s="1"/>
  <c r="AF3017" i="1"/>
  <c r="AU3017" i="1" s="1"/>
  <c r="AC3013" i="1"/>
  <c r="AG3013" i="1" s="1"/>
  <c r="AH3013" i="1" s="1"/>
  <c r="AI3013" i="1" s="1"/>
  <c r="AF3013" i="1"/>
  <c r="AU3013" i="1" s="1"/>
  <c r="AC3009" i="1"/>
  <c r="AG3009" i="1" s="1"/>
  <c r="AH3009" i="1" s="1"/>
  <c r="AI3009" i="1" s="1"/>
  <c r="AF3009" i="1"/>
  <c r="AU3009" i="1" s="1"/>
  <c r="AC3005" i="1"/>
  <c r="AG3005" i="1" s="1"/>
  <c r="AH3005" i="1" s="1"/>
  <c r="AI3005" i="1" s="1"/>
  <c r="AF3005" i="1"/>
  <c r="AU3005" i="1" s="1"/>
  <c r="AC3001" i="1"/>
  <c r="AG3001" i="1" s="1"/>
  <c r="AH3001" i="1" s="1"/>
  <c r="AI3001" i="1" s="1"/>
  <c r="AF3001" i="1"/>
  <c r="AU3001" i="1" s="1"/>
  <c r="AC2997" i="1"/>
  <c r="AG2997" i="1" s="1"/>
  <c r="AH2997" i="1" s="1"/>
  <c r="AI2997" i="1" s="1"/>
  <c r="AF2997" i="1"/>
  <c r="AU2997" i="1" s="1"/>
  <c r="AC2993" i="1"/>
  <c r="AG2993" i="1" s="1"/>
  <c r="AH2993" i="1" s="1"/>
  <c r="AI2993" i="1" s="1"/>
  <c r="AF2993" i="1"/>
  <c r="AU2993" i="1" s="1"/>
  <c r="AC2989" i="1"/>
  <c r="AG2989" i="1" s="1"/>
  <c r="AH2989" i="1" s="1"/>
  <c r="AI2989" i="1" s="1"/>
  <c r="AF2989" i="1"/>
  <c r="AU2989" i="1" s="1"/>
  <c r="AC2985" i="1"/>
  <c r="AG2985" i="1" s="1"/>
  <c r="AH2985" i="1" s="1"/>
  <c r="AI2985" i="1" s="1"/>
  <c r="AF2985" i="1"/>
  <c r="AU2985" i="1" s="1"/>
  <c r="AC2981" i="1"/>
  <c r="AG2981" i="1" s="1"/>
  <c r="AH2981" i="1" s="1"/>
  <c r="AI2981" i="1" s="1"/>
  <c r="AF2981" i="1"/>
  <c r="AU2981" i="1" s="1"/>
  <c r="AC2977" i="1"/>
  <c r="AG2977" i="1" s="1"/>
  <c r="AH2977" i="1" s="1"/>
  <c r="AI2977" i="1" s="1"/>
  <c r="AF2977" i="1"/>
  <c r="AU2977" i="1" s="1"/>
  <c r="AF2974" i="1"/>
  <c r="AU2974" i="1" s="1"/>
  <c r="AC2974" i="1"/>
  <c r="AG2974" i="1" s="1"/>
  <c r="AH2974" i="1" s="1"/>
  <c r="AI2974" i="1" s="1"/>
  <c r="AF2972" i="1"/>
  <c r="AU2972" i="1" s="1"/>
  <c r="AC2972" i="1"/>
  <c r="AG2972" i="1" s="1"/>
  <c r="AH2972" i="1" s="1"/>
  <c r="AI2972" i="1" s="1"/>
  <c r="AF2970" i="1"/>
  <c r="AU2970" i="1" s="1"/>
  <c r="AC2970" i="1"/>
  <c r="AG2970" i="1" s="1"/>
  <c r="AH2970" i="1" s="1"/>
  <c r="AI2970" i="1" s="1"/>
  <c r="AF2968" i="1"/>
  <c r="AU2968" i="1" s="1"/>
  <c r="AC2968" i="1"/>
  <c r="AG2968" i="1" s="1"/>
  <c r="AH2968" i="1" s="1"/>
  <c r="AI2968" i="1" s="1"/>
  <c r="AF2966" i="1"/>
  <c r="AU2966" i="1" s="1"/>
  <c r="AC2966" i="1"/>
  <c r="AG2966" i="1" s="1"/>
  <c r="AH2966" i="1" s="1"/>
  <c r="AI2966" i="1" s="1"/>
  <c r="AF2964" i="1"/>
  <c r="AU2964" i="1" s="1"/>
  <c r="AC2964" i="1"/>
  <c r="AG2964" i="1" s="1"/>
  <c r="AH2964" i="1" s="1"/>
  <c r="AI2964" i="1" s="1"/>
  <c r="AF2962" i="1"/>
  <c r="AU2962" i="1" s="1"/>
  <c r="AC2962" i="1"/>
  <c r="AG2962" i="1" s="1"/>
  <c r="AH2962" i="1" s="1"/>
  <c r="AI2962" i="1" s="1"/>
  <c r="AF2960" i="1"/>
  <c r="AU2960" i="1" s="1"/>
  <c r="AC2960" i="1"/>
  <c r="AG2960" i="1" s="1"/>
  <c r="AH2960" i="1" s="1"/>
  <c r="AI2960" i="1" s="1"/>
  <c r="AF2958" i="1"/>
  <c r="AU2958" i="1" s="1"/>
  <c r="AC2958" i="1"/>
  <c r="AG2958" i="1" s="1"/>
  <c r="AH2958" i="1" s="1"/>
  <c r="AI2958" i="1" s="1"/>
  <c r="AF2956" i="1"/>
  <c r="AU2956" i="1" s="1"/>
  <c r="AC2956" i="1"/>
  <c r="AG2956" i="1" s="1"/>
  <c r="AH2956" i="1" s="1"/>
  <c r="AI2956" i="1" s="1"/>
  <c r="AF2954" i="1"/>
  <c r="AU2954" i="1" s="1"/>
  <c r="AC2954" i="1"/>
  <c r="AG2954" i="1" s="1"/>
  <c r="AH2954" i="1" s="1"/>
  <c r="AI2954" i="1" s="1"/>
  <c r="AF2952" i="1"/>
  <c r="AU2952" i="1" s="1"/>
  <c r="AC2952" i="1"/>
  <c r="AG2952" i="1" s="1"/>
  <c r="AH2952" i="1" s="1"/>
  <c r="AI2952" i="1" s="1"/>
  <c r="AF2950" i="1"/>
  <c r="AU2950" i="1" s="1"/>
  <c r="AC2950" i="1"/>
  <c r="AG2950" i="1" s="1"/>
  <c r="AH2950" i="1" s="1"/>
  <c r="AI2950" i="1" s="1"/>
  <c r="AF2948" i="1"/>
  <c r="AU2948" i="1" s="1"/>
  <c r="AC2948" i="1"/>
  <c r="AG2948" i="1" s="1"/>
  <c r="AH2948" i="1" s="1"/>
  <c r="AI2948" i="1" s="1"/>
  <c r="AF2946" i="1"/>
  <c r="AU2946" i="1" s="1"/>
  <c r="AC2946" i="1"/>
  <c r="AG2946" i="1" s="1"/>
  <c r="AH2946" i="1" s="1"/>
  <c r="AI2946" i="1" s="1"/>
  <c r="AF2944" i="1"/>
  <c r="AU2944" i="1" s="1"/>
  <c r="AC2944" i="1"/>
  <c r="AG2944" i="1" s="1"/>
  <c r="AH2944" i="1" s="1"/>
  <c r="AI2944" i="1" s="1"/>
  <c r="AF2942" i="1"/>
  <c r="AU2942" i="1" s="1"/>
  <c r="AC2942" i="1"/>
  <c r="AG2942" i="1" s="1"/>
  <c r="AH2942" i="1" s="1"/>
  <c r="AI2942" i="1" s="1"/>
  <c r="AF2940" i="1"/>
  <c r="AU2940" i="1" s="1"/>
  <c r="AC2940" i="1"/>
  <c r="AG2940" i="1" s="1"/>
  <c r="AH2940" i="1" s="1"/>
  <c r="AI2940" i="1" s="1"/>
  <c r="AF2938" i="1"/>
  <c r="AU2938" i="1" s="1"/>
  <c r="AC2938" i="1"/>
  <c r="AG2938" i="1" s="1"/>
  <c r="AH2938" i="1" s="1"/>
  <c r="AI2938" i="1" s="1"/>
  <c r="AF2936" i="1"/>
  <c r="AU2936" i="1" s="1"/>
  <c r="AC2936" i="1"/>
  <c r="AG2936" i="1" s="1"/>
  <c r="AH2936" i="1" s="1"/>
  <c r="AI2936" i="1" s="1"/>
  <c r="AF2934" i="1"/>
  <c r="AU2934" i="1" s="1"/>
  <c r="AC2934" i="1"/>
  <c r="AG2934" i="1" s="1"/>
  <c r="AH2934" i="1" s="1"/>
  <c r="AI2934" i="1" s="1"/>
  <c r="AF2932" i="1"/>
  <c r="AU2932" i="1" s="1"/>
  <c r="AC2932" i="1"/>
  <c r="AG2932" i="1" s="1"/>
  <c r="AH2932" i="1" s="1"/>
  <c r="AI2932" i="1" s="1"/>
  <c r="AF2930" i="1"/>
  <c r="AU2930" i="1" s="1"/>
  <c r="AC2930" i="1"/>
  <c r="AG2930" i="1" s="1"/>
  <c r="AH2930" i="1" s="1"/>
  <c r="AI2930" i="1" s="1"/>
  <c r="AF2928" i="1"/>
  <c r="AU2928" i="1" s="1"/>
  <c r="AC2928" i="1"/>
  <c r="AG2928" i="1" s="1"/>
  <c r="AH2928" i="1" s="1"/>
  <c r="AI2928" i="1" s="1"/>
  <c r="AF2926" i="1"/>
  <c r="AU2926" i="1" s="1"/>
  <c r="AC2926" i="1"/>
  <c r="AG2926" i="1" s="1"/>
  <c r="AH2926" i="1" s="1"/>
  <c r="AI2926" i="1" s="1"/>
  <c r="AF2924" i="1"/>
  <c r="AU2924" i="1" s="1"/>
  <c r="AC2924" i="1"/>
  <c r="AG2924" i="1" s="1"/>
  <c r="AH2924" i="1" s="1"/>
  <c r="AI2924" i="1" s="1"/>
  <c r="AF2922" i="1"/>
  <c r="AU2922" i="1" s="1"/>
  <c r="AC2922" i="1"/>
  <c r="AG2922" i="1" s="1"/>
  <c r="AH2922" i="1" s="1"/>
  <c r="AI2922" i="1" s="1"/>
  <c r="AF2920" i="1"/>
  <c r="AU2920" i="1" s="1"/>
  <c r="AC2920" i="1"/>
  <c r="AG2920" i="1" s="1"/>
  <c r="AH2920" i="1" s="1"/>
  <c r="AI2920" i="1" s="1"/>
  <c r="AF2918" i="1"/>
  <c r="AU2918" i="1" s="1"/>
  <c r="AC2918" i="1"/>
  <c r="AG2918" i="1" s="1"/>
  <c r="AH2918" i="1" s="1"/>
  <c r="AI2918" i="1" s="1"/>
  <c r="AF2916" i="1"/>
  <c r="AU2916" i="1" s="1"/>
  <c r="AC2916" i="1"/>
  <c r="AG2916" i="1" s="1"/>
  <c r="AH2916" i="1" s="1"/>
  <c r="AI2916" i="1" s="1"/>
  <c r="AF2914" i="1"/>
  <c r="AU2914" i="1" s="1"/>
  <c r="AC2914" i="1"/>
  <c r="AG2914" i="1" s="1"/>
  <c r="AH2914" i="1" s="1"/>
  <c r="AI2914" i="1" s="1"/>
  <c r="AF2912" i="1"/>
  <c r="AU2912" i="1" s="1"/>
  <c r="AC2912" i="1"/>
  <c r="AG2912" i="1" s="1"/>
  <c r="AH2912" i="1" s="1"/>
  <c r="AI2912" i="1" s="1"/>
  <c r="AF2910" i="1"/>
  <c r="AU2910" i="1" s="1"/>
  <c r="AC2910" i="1"/>
  <c r="AG2910" i="1" s="1"/>
  <c r="AH2910" i="1" s="1"/>
  <c r="AI2910" i="1" s="1"/>
  <c r="AF2908" i="1"/>
  <c r="AU2908" i="1" s="1"/>
  <c r="AC2908" i="1"/>
  <c r="AG2908" i="1" s="1"/>
  <c r="AH2908" i="1" s="1"/>
  <c r="AI2908" i="1" s="1"/>
  <c r="AF2906" i="1"/>
  <c r="AU2906" i="1" s="1"/>
  <c r="AC2906" i="1"/>
  <c r="AG2906" i="1" s="1"/>
  <c r="AH2906" i="1" s="1"/>
  <c r="AI2906" i="1" s="1"/>
  <c r="AF2904" i="1"/>
  <c r="AU2904" i="1" s="1"/>
  <c r="AC2904" i="1"/>
  <c r="AG2904" i="1" s="1"/>
  <c r="AH2904" i="1" s="1"/>
  <c r="AI2904" i="1" s="1"/>
  <c r="AF2902" i="1"/>
  <c r="AU2902" i="1" s="1"/>
  <c r="AC2902" i="1"/>
  <c r="AG2902" i="1" s="1"/>
  <c r="AH2902" i="1" s="1"/>
  <c r="AI2902" i="1" s="1"/>
  <c r="AF2900" i="1"/>
  <c r="AU2900" i="1" s="1"/>
  <c r="AC2900" i="1"/>
  <c r="AG2900" i="1" s="1"/>
  <c r="AH2900" i="1" s="1"/>
  <c r="AI2900" i="1" s="1"/>
  <c r="AF2898" i="1"/>
  <c r="AU2898" i="1" s="1"/>
  <c r="AC2898" i="1"/>
  <c r="AG2898" i="1" s="1"/>
  <c r="AH2898" i="1" s="1"/>
  <c r="AI2898" i="1" s="1"/>
  <c r="AF2896" i="1"/>
  <c r="AU2896" i="1" s="1"/>
  <c r="AC2896" i="1"/>
  <c r="AG2896" i="1" s="1"/>
  <c r="AH2896" i="1" s="1"/>
  <c r="AI2896" i="1" s="1"/>
  <c r="AF2894" i="1"/>
  <c r="AU2894" i="1" s="1"/>
  <c r="AC2894" i="1"/>
  <c r="AG2894" i="1" s="1"/>
  <c r="AH2894" i="1" s="1"/>
  <c r="AI2894" i="1" s="1"/>
  <c r="AF2892" i="1"/>
  <c r="AU2892" i="1" s="1"/>
  <c r="AC2892" i="1"/>
  <c r="AG2892" i="1" s="1"/>
  <c r="AH2892" i="1" s="1"/>
  <c r="AI2892" i="1" s="1"/>
  <c r="AF2890" i="1"/>
  <c r="AU2890" i="1" s="1"/>
  <c r="AC2890" i="1"/>
  <c r="AG2890" i="1" s="1"/>
  <c r="AH2890" i="1" s="1"/>
  <c r="AI2890" i="1" s="1"/>
  <c r="AF2888" i="1"/>
  <c r="AU2888" i="1" s="1"/>
  <c r="AC2888" i="1"/>
  <c r="AG2888" i="1" s="1"/>
  <c r="AH2888" i="1" s="1"/>
  <c r="AI2888" i="1" s="1"/>
  <c r="AF2886" i="1"/>
  <c r="AU2886" i="1" s="1"/>
  <c r="AC2886" i="1"/>
  <c r="AG2886" i="1" s="1"/>
  <c r="AH2886" i="1" s="1"/>
  <c r="AI2886" i="1" s="1"/>
  <c r="AF2884" i="1"/>
  <c r="AU2884" i="1" s="1"/>
  <c r="AC2884" i="1"/>
  <c r="AG2884" i="1" s="1"/>
  <c r="AH2884" i="1" s="1"/>
  <c r="AI2884" i="1" s="1"/>
  <c r="AF2882" i="1"/>
  <c r="AU2882" i="1" s="1"/>
  <c r="AC2882" i="1"/>
  <c r="AG2882" i="1" s="1"/>
  <c r="AH2882" i="1" s="1"/>
  <c r="AI2882" i="1" s="1"/>
  <c r="AF2880" i="1"/>
  <c r="AU2880" i="1" s="1"/>
  <c r="AC2880" i="1"/>
  <c r="AG2880" i="1" s="1"/>
  <c r="AH2880" i="1" s="1"/>
  <c r="AI2880" i="1" s="1"/>
  <c r="AF2878" i="1"/>
  <c r="AU2878" i="1" s="1"/>
  <c r="AC2878" i="1"/>
  <c r="AG2878" i="1" s="1"/>
  <c r="AH2878" i="1" s="1"/>
  <c r="AI2878" i="1" s="1"/>
  <c r="AF2876" i="1"/>
  <c r="AU2876" i="1" s="1"/>
  <c r="AC2876" i="1"/>
  <c r="AG2876" i="1" s="1"/>
  <c r="AH2876" i="1" s="1"/>
  <c r="AI2876" i="1" s="1"/>
  <c r="AF2874" i="1"/>
  <c r="AU2874" i="1" s="1"/>
  <c r="AC2874" i="1"/>
  <c r="AG2874" i="1" s="1"/>
  <c r="AH2874" i="1" s="1"/>
  <c r="AI2874" i="1" s="1"/>
  <c r="AF2872" i="1"/>
  <c r="AU2872" i="1" s="1"/>
  <c r="AC2872" i="1"/>
  <c r="AG2872" i="1" s="1"/>
  <c r="AH2872" i="1" s="1"/>
  <c r="AI2872" i="1" s="1"/>
  <c r="AF2870" i="1"/>
  <c r="AU2870" i="1" s="1"/>
  <c r="AC2870" i="1"/>
  <c r="AG2870" i="1" s="1"/>
  <c r="AH2870" i="1" s="1"/>
  <c r="AI2870" i="1" s="1"/>
  <c r="AF2868" i="1"/>
  <c r="AU2868" i="1" s="1"/>
  <c r="AC2868" i="1"/>
  <c r="AG2868" i="1" s="1"/>
  <c r="AH2868" i="1" s="1"/>
  <c r="AI2868" i="1" s="1"/>
  <c r="AF2866" i="1"/>
  <c r="AU2866" i="1" s="1"/>
  <c r="AC2866" i="1"/>
  <c r="AG2866" i="1" s="1"/>
  <c r="AH2866" i="1" s="1"/>
  <c r="AI2866" i="1" s="1"/>
  <c r="AF2864" i="1"/>
  <c r="AU2864" i="1" s="1"/>
  <c r="AC2864" i="1"/>
  <c r="AG2864" i="1" s="1"/>
  <c r="AH2864" i="1" s="1"/>
  <c r="AI2864" i="1" s="1"/>
  <c r="AF2862" i="1"/>
  <c r="AU2862" i="1" s="1"/>
  <c r="AC2862" i="1"/>
  <c r="AG2862" i="1" s="1"/>
  <c r="AH2862" i="1" s="1"/>
  <c r="AI2862" i="1" s="1"/>
  <c r="AF2860" i="1"/>
  <c r="AU2860" i="1" s="1"/>
  <c r="AC2860" i="1"/>
  <c r="AG2860" i="1" s="1"/>
  <c r="AH2860" i="1" s="1"/>
  <c r="AI2860" i="1" s="1"/>
  <c r="AF2858" i="1"/>
  <c r="AU2858" i="1" s="1"/>
  <c r="AC2858" i="1"/>
  <c r="AG2858" i="1" s="1"/>
  <c r="AH2858" i="1" s="1"/>
  <c r="AI2858" i="1" s="1"/>
  <c r="AF2856" i="1"/>
  <c r="AU2856" i="1" s="1"/>
  <c r="AC2856" i="1"/>
  <c r="AG2856" i="1" s="1"/>
  <c r="AH2856" i="1" s="1"/>
  <c r="AI2856" i="1" s="1"/>
  <c r="AF2854" i="1"/>
  <c r="AU2854" i="1" s="1"/>
  <c r="AC2854" i="1"/>
  <c r="AG2854" i="1" s="1"/>
  <c r="AH2854" i="1" s="1"/>
  <c r="AI2854" i="1" s="1"/>
  <c r="AF2852" i="1"/>
  <c r="AU2852" i="1" s="1"/>
  <c r="AC2852" i="1"/>
  <c r="AG2852" i="1" s="1"/>
  <c r="AH2852" i="1" s="1"/>
  <c r="AI2852" i="1" s="1"/>
  <c r="AF2850" i="1"/>
  <c r="AU2850" i="1" s="1"/>
  <c r="AC2850" i="1"/>
  <c r="AG2850" i="1" s="1"/>
  <c r="AH2850" i="1" s="1"/>
  <c r="AI2850" i="1" s="1"/>
  <c r="AF2848" i="1"/>
  <c r="AU2848" i="1" s="1"/>
  <c r="AC2848" i="1"/>
  <c r="AG2848" i="1" s="1"/>
  <c r="AH2848" i="1" s="1"/>
  <c r="AI2848" i="1" s="1"/>
  <c r="AF2846" i="1"/>
  <c r="AU2846" i="1" s="1"/>
  <c r="AC2846" i="1"/>
  <c r="AG2846" i="1" s="1"/>
  <c r="AH2846" i="1" s="1"/>
  <c r="AI2846" i="1" s="1"/>
  <c r="AF2844" i="1"/>
  <c r="AU2844" i="1" s="1"/>
  <c r="AC2844" i="1"/>
  <c r="AG2844" i="1" s="1"/>
  <c r="AH2844" i="1" s="1"/>
  <c r="AI2844" i="1" s="1"/>
  <c r="AF2842" i="1"/>
  <c r="AU2842" i="1" s="1"/>
  <c r="AC2842" i="1"/>
  <c r="AG2842" i="1" s="1"/>
  <c r="AH2842" i="1" s="1"/>
  <c r="AI2842" i="1" s="1"/>
  <c r="AF2840" i="1"/>
  <c r="AU2840" i="1" s="1"/>
  <c r="AC2840" i="1"/>
  <c r="AG2840" i="1" s="1"/>
  <c r="AH2840" i="1" s="1"/>
  <c r="AI2840" i="1" s="1"/>
  <c r="AF2838" i="1"/>
  <c r="AU2838" i="1" s="1"/>
  <c r="AC2838" i="1"/>
  <c r="AG2838" i="1" s="1"/>
  <c r="AH2838" i="1" s="1"/>
  <c r="AI2838" i="1" s="1"/>
  <c r="AF2836" i="1"/>
  <c r="AU2836" i="1" s="1"/>
  <c r="AC2836" i="1"/>
  <c r="AG2836" i="1" s="1"/>
  <c r="AH2836" i="1" s="1"/>
  <c r="AI2836" i="1" s="1"/>
  <c r="AF2834" i="1"/>
  <c r="AU2834" i="1" s="1"/>
  <c r="AC2834" i="1"/>
  <c r="AG2834" i="1" s="1"/>
  <c r="AH2834" i="1" s="1"/>
  <c r="AI2834" i="1" s="1"/>
  <c r="AF2832" i="1"/>
  <c r="AU2832" i="1" s="1"/>
  <c r="AC2832" i="1"/>
  <c r="AG2832" i="1" s="1"/>
  <c r="AH2832" i="1" s="1"/>
  <c r="AI2832" i="1" s="1"/>
  <c r="AF2830" i="1"/>
  <c r="AU2830" i="1" s="1"/>
  <c r="AC2830" i="1"/>
  <c r="AG2830" i="1" s="1"/>
  <c r="AH2830" i="1" s="1"/>
  <c r="AI2830" i="1" s="1"/>
  <c r="AF2828" i="1"/>
  <c r="AU2828" i="1" s="1"/>
  <c r="AC2828" i="1"/>
  <c r="AG2828" i="1" s="1"/>
  <c r="AH2828" i="1" s="1"/>
  <c r="AI2828" i="1" s="1"/>
  <c r="AF2826" i="1"/>
  <c r="AU2826" i="1" s="1"/>
  <c r="AC2826" i="1"/>
  <c r="AG2826" i="1" s="1"/>
  <c r="AH2826" i="1" s="1"/>
  <c r="AI2826" i="1" s="1"/>
  <c r="AF2824" i="1"/>
  <c r="AU2824" i="1" s="1"/>
  <c r="AC2824" i="1"/>
  <c r="AG2824" i="1" s="1"/>
  <c r="AH2824" i="1" s="1"/>
  <c r="AI2824" i="1" s="1"/>
  <c r="AF2822" i="1"/>
  <c r="AU2822" i="1" s="1"/>
  <c r="AC2822" i="1"/>
  <c r="AG2822" i="1" s="1"/>
  <c r="AH2822" i="1" s="1"/>
  <c r="AI2822" i="1" s="1"/>
  <c r="AF2820" i="1"/>
  <c r="AU2820" i="1" s="1"/>
  <c r="AC2820" i="1"/>
  <c r="AG2820" i="1" s="1"/>
  <c r="AH2820" i="1" s="1"/>
  <c r="AI2820" i="1" s="1"/>
  <c r="AF2818" i="1"/>
  <c r="AU2818" i="1" s="1"/>
  <c r="AC2818" i="1"/>
  <c r="AG2818" i="1" s="1"/>
  <c r="AH2818" i="1" s="1"/>
  <c r="AI2818" i="1" s="1"/>
  <c r="AF2816" i="1"/>
  <c r="AU2816" i="1" s="1"/>
  <c r="AC2816" i="1"/>
  <c r="AG2816" i="1" s="1"/>
  <c r="AH2816" i="1" s="1"/>
  <c r="AI2816" i="1" s="1"/>
  <c r="AF2814" i="1"/>
  <c r="AU2814" i="1" s="1"/>
  <c r="AC2814" i="1"/>
  <c r="AG2814" i="1" s="1"/>
  <c r="AH2814" i="1" s="1"/>
  <c r="AI2814" i="1" s="1"/>
  <c r="AF2812" i="1"/>
  <c r="AU2812" i="1" s="1"/>
  <c r="AC2812" i="1"/>
  <c r="AG2812" i="1" s="1"/>
  <c r="AH2812" i="1" s="1"/>
  <c r="AI2812" i="1" s="1"/>
  <c r="AF2810" i="1"/>
  <c r="AU2810" i="1" s="1"/>
  <c r="AC2810" i="1"/>
  <c r="AG2810" i="1" s="1"/>
  <c r="AH2810" i="1" s="1"/>
  <c r="AI2810" i="1" s="1"/>
  <c r="AF2808" i="1"/>
  <c r="AU2808" i="1" s="1"/>
  <c r="AC2808" i="1"/>
  <c r="AG2808" i="1" s="1"/>
  <c r="AH2808" i="1" s="1"/>
  <c r="AI2808" i="1" s="1"/>
  <c r="AF2806" i="1"/>
  <c r="AU2806" i="1" s="1"/>
  <c r="AC2806" i="1"/>
  <c r="AG2806" i="1" s="1"/>
  <c r="AH2806" i="1" s="1"/>
  <c r="AI2806" i="1" s="1"/>
  <c r="AF2804" i="1"/>
  <c r="AU2804" i="1" s="1"/>
  <c r="AC2804" i="1"/>
  <c r="AG2804" i="1" s="1"/>
  <c r="AH2804" i="1" s="1"/>
  <c r="AI2804" i="1" s="1"/>
  <c r="AF2802" i="1"/>
  <c r="AU2802" i="1" s="1"/>
  <c r="AC2802" i="1"/>
  <c r="AG2802" i="1" s="1"/>
  <c r="AH2802" i="1" s="1"/>
  <c r="AI2802" i="1" s="1"/>
  <c r="AF2800" i="1"/>
  <c r="AU2800" i="1" s="1"/>
  <c r="AC2800" i="1"/>
  <c r="AG2800" i="1" s="1"/>
  <c r="AH2800" i="1" s="1"/>
  <c r="AI2800" i="1" s="1"/>
  <c r="AF2798" i="1"/>
  <c r="AU2798" i="1" s="1"/>
  <c r="AC2798" i="1"/>
  <c r="AG2798" i="1" s="1"/>
  <c r="AH2798" i="1" s="1"/>
  <c r="AI2798" i="1" s="1"/>
  <c r="AF2796" i="1"/>
  <c r="AU2796" i="1" s="1"/>
  <c r="AC2796" i="1"/>
  <c r="AG2796" i="1" s="1"/>
  <c r="AH2796" i="1" s="1"/>
  <c r="AI2796" i="1" s="1"/>
  <c r="AF2794" i="1"/>
  <c r="AU2794" i="1" s="1"/>
  <c r="AC2794" i="1"/>
  <c r="AG2794" i="1" s="1"/>
  <c r="AH2794" i="1" s="1"/>
  <c r="AI2794" i="1" s="1"/>
  <c r="AF2792" i="1"/>
  <c r="AU2792" i="1" s="1"/>
  <c r="AC2792" i="1"/>
  <c r="AG2792" i="1" s="1"/>
  <c r="AH2792" i="1" s="1"/>
  <c r="AI2792" i="1" s="1"/>
  <c r="AF2790" i="1"/>
  <c r="AU2790" i="1" s="1"/>
  <c r="AC2790" i="1"/>
  <c r="AG2790" i="1" s="1"/>
  <c r="AH2790" i="1" s="1"/>
  <c r="AI2790" i="1" s="1"/>
  <c r="AF2788" i="1"/>
  <c r="AU2788" i="1" s="1"/>
  <c r="AC2788" i="1"/>
  <c r="AG2788" i="1" s="1"/>
  <c r="AH2788" i="1" s="1"/>
  <c r="AI2788" i="1" s="1"/>
  <c r="AF2786" i="1"/>
  <c r="AU2786" i="1" s="1"/>
  <c r="AC2786" i="1"/>
  <c r="AG2786" i="1" s="1"/>
  <c r="AH2786" i="1" s="1"/>
  <c r="AI2786" i="1" s="1"/>
  <c r="AF2784" i="1"/>
  <c r="AU2784" i="1" s="1"/>
  <c r="AC2784" i="1"/>
  <c r="AG2784" i="1" s="1"/>
  <c r="AH2784" i="1" s="1"/>
  <c r="AI2784" i="1" s="1"/>
  <c r="AF2782" i="1"/>
  <c r="AU2782" i="1" s="1"/>
  <c r="AC2782" i="1"/>
  <c r="AG2782" i="1" s="1"/>
  <c r="AH2782" i="1" s="1"/>
  <c r="AI2782" i="1" s="1"/>
  <c r="AF2780" i="1"/>
  <c r="AU2780" i="1" s="1"/>
  <c r="AC2780" i="1"/>
  <c r="AG2780" i="1" s="1"/>
  <c r="AH2780" i="1" s="1"/>
  <c r="AI2780" i="1" s="1"/>
  <c r="AF2778" i="1"/>
  <c r="AU2778" i="1" s="1"/>
  <c r="AC2778" i="1"/>
  <c r="AG2778" i="1" s="1"/>
  <c r="AH2778" i="1" s="1"/>
  <c r="AI2778" i="1" s="1"/>
  <c r="AF2776" i="1"/>
  <c r="AU2776" i="1" s="1"/>
  <c r="AC2776" i="1"/>
  <c r="AG2776" i="1" s="1"/>
  <c r="AH2776" i="1" s="1"/>
  <c r="AI2776" i="1" s="1"/>
  <c r="AF2774" i="1"/>
  <c r="AU2774" i="1" s="1"/>
  <c r="AC2774" i="1"/>
  <c r="AG2774" i="1" s="1"/>
  <c r="AH2774" i="1" s="1"/>
  <c r="AI2774" i="1" s="1"/>
  <c r="AF2772" i="1"/>
  <c r="AU2772" i="1" s="1"/>
  <c r="AC2772" i="1"/>
  <c r="AG2772" i="1" s="1"/>
  <c r="AH2772" i="1" s="1"/>
  <c r="AI2772" i="1" s="1"/>
  <c r="AF2770" i="1"/>
  <c r="AU2770" i="1" s="1"/>
  <c r="AC2770" i="1"/>
  <c r="AG2770" i="1" s="1"/>
  <c r="AH2770" i="1" s="1"/>
  <c r="AI2770" i="1" s="1"/>
  <c r="AF2768" i="1"/>
  <c r="AU2768" i="1" s="1"/>
  <c r="AC2768" i="1"/>
  <c r="AG2768" i="1" s="1"/>
  <c r="AH2768" i="1" s="1"/>
  <c r="AI2768" i="1" s="1"/>
  <c r="AF2766" i="1"/>
  <c r="AU2766" i="1" s="1"/>
  <c r="AC2766" i="1"/>
  <c r="AG2766" i="1" s="1"/>
  <c r="AH2766" i="1" s="1"/>
  <c r="AI2766" i="1" s="1"/>
  <c r="AF2764" i="1"/>
  <c r="AU2764" i="1" s="1"/>
  <c r="AC2764" i="1"/>
  <c r="AG2764" i="1" s="1"/>
  <c r="AH2764" i="1" s="1"/>
  <c r="AI2764" i="1" s="1"/>
  <c r="AF2762" i="1"/>
  <c r="AU2762" i="1" s="1"/>
  <c r="AC2762" i="1"/>
  <c r="AG2762" i="1" s="1"/>
  <c r="AH2762" i="1" s="1"/>
  <c r="AI2762" i="1" s="1"/>
  <c r="AF2760" i="1"/>
  <c r="AU2760" i="1" s="1"/>
  <c r="AC2760" i="1"/>
  <c r="AG2760" i="1" s="1"/>
  <c r="AH2760" i="1" s="1"/>
  <c r="AI2760" i="1" s="1"/>
  <c r="AF2758" i="1"/>
  <c r="AU2758" i="1" s="1"/>
  <c r="AC2758" i="1"/>
  <c r="AG2758" i="1" s="1"/>
  <c r="AH2758" i="1" s="1"/>
  <c r="AI2758" i="1" s="1"/>
  <c r="AF2756" i="1"/>
  <c r="AU2756" i="1" s="1"/>
  <c r="AC2756" i="1"/>
  <c r="AG2756" i="1" s="1"/>
  <c r="AH2756" i="1" s="1"/>
  <c r="AI2756" i="1" s="1"/>
  <c r="AF2754" i="1"/>
  <c r="AU2754" i="1" s="1"/>
  <c r="AC2754" i="1"/>
  <c r="AG2754" i="1" s="1"/>
  <c r="AH2754" i="1" s="1"/>
  <c r="AI2754" i="1" s="1"/>
  <c r="AF2752" i="1"/>
  <c r="AU2752" i="1" s="1"/>
  <c r="AC2752" i="1"/>
  <c r="AG2752" i="1" s="1"/>
  <c r="AH2752" i="1" s="1"/>
  <c r="AI2752" i="1" s="1"/>
  <c r="AF2750" i="1"/>
  <c r="AU2750" i="1" s="1"/>
  <c r="AC2750" i="1"/>
  <c r="AG2750" i="1" s="1"/>
  <c r="AH2750" i="1" s="1"/>
  <c r="AI2750" i="1" s="1"/>
  <c r="AF2748" i="1"/>
  <c r="AU2748" i="1" s="1"/>
  <c r="AC2748" i="1"/>
  <c r="AG2748" i="1" s="1"/>
  <c r="AH2748" i="1" s="1"/>
  <c r="AI2748" i="1" s="1"/>
  <c r="AF2746" i="1"/>
  <c r="AU2746" i="1" s="1"/>
  <c r="AC2746" i="1"/>
  <c r="AG2746" i="1" s="1"/>
  <c r="AH2746" i="1" s="1"/>
  <c r="AI2746" i="1" s="1"/>
  <c r="AF2744" i="1"/>
  <c r="AU2744" i="1" s="1"/>
  <c r="AC2744" i="1"/>
  <c r="AG2744" i="1" s="1"/>
  <c r="AH2744" i="1" s="1"/>
  <c r="AI2744" i="1" s="1"/>
  <c r="AF2742" i="1"/>
  <c r="AU2742" i="1" s="1"/>
  <c r="AC2742" i="1"/>
  <c r="AG2742" i="1" s="1"/>
  <c r="AH2742" i="1" s="1"/>
  <c r="AI2742" i="1" s="1"/>
  <c r="AF2740" i="1"/>
  <c r="AU2740" i="1" s="1"/>
  <c r="AC2740" i="1"/>
  <c r="AG2740" i="1" s="1"/>
  <c r="AH2740" i="1" s="1"/>
  <c r="AI2740" i="1" s="1"/>
  <c r="AF2738" i="1"/>
  <c r="AU2738" i="1" s="1"/>
  <c r="AC2738" i="1"/>
  <c r="AG2738" i="1" s="1"/>
  <c r="AH2738" i="1" s="1"/>
  <c r="AI2738" i="1" s="1"/>
  <c r="AF2736" i="1"/>
  <c r="AU2736" i="1" s="1"/>
  <c r="AC2736" i="1"/>
  <c r="AG2736" i="1" s="1"/>
  <c r="AH2736" i="1" s="1"/>
  <c r="AI2736" i="1" s="1"/>
  <c r="AF2734" i="1"/>
  <c r="AU2734" i="1" s="1"/>
  <c r="AC2734" i="1"/>
  <c r="AG2734" i="1" s="1"/>
  <c r="AH2734" i="1" s="1"/>
  <c r="AI2734" i="1" s="1"/>
  <c r="AF2732" i="1"/>
  <c r="AU2732" i="1" s="1"/>
  <c r="AC2732" i="1"/>
  <c r="AG2732" i="1" s="1"/>
  <c r="AH2732" i="1" s="1"/>
  <c r="AI2732" i="1" s="1"/>
  <c r="AF2730" i="1"/>
  <c r="AU2730" i="1" s="1"/>
  <c r="AC2730" i="1"/>
  <c r="AG2730" i="1" s="1"/>
  <c r="AH2730" i="1" s="1"/>
  <c r="AI2730" i="1" s="1"/>
  <c r="AF2728" i="1"/>
  <c r="AU2728" i="1" s="1"/>
  <c r="AC2728" i="1"/>
  <c r="AG2728" i="1" s="1"/>
  <c r="AH2728" i="1" s="1"/>
  <c r="AI2728" i="1" s="1"/>
  <c r="AF2726" i="1"/>
  <c r="AU2726" i="1" s="1"/>
  <c r="AC2726" i="1"/>
  <c r="AG2726" i="1" s="1"/>
  <c r="AH2726" i="1" s="1"/>
  <c r="AI2726" i="1" s="1"/>
  <c r="AF2724" i="1"/>
  <c r="AU2724" i="1" s="1"/>
  <c r="AC2724" i="1"/>
  <c r="AG2724" i="1" s="1"/>
  <c r="AH2724" i="1" s="1"/>
  <c r="AI2724" i="1" s="1"/>
  <c r="AF2722" i="1"/>
  <c r="AU2722" i="1" s="1"/>
  <c r="AC2722" i="1"/>
  <c r="AG2722" i="1" s="1"/>
  <c r="AH2722" i="1" s="1"/>
  <c r="AI2722" i="1" s="1"/>
  <c r="AF2720" i="1"/>
  <c r="AU2720" i="1" s="1"/>
  <c r="AC2720" i="1"/>
  <c r="AG2720" i="1" s="1"/>
  <c r="AH2720" i="1" s="1"/>
  <c r="AI2720" i="1" s="1"/>
  <c r="AF2718" i="1"/>
  <c r="AU2718" i="1" s="1"/>
  <c r="AC2718" i="1"/>
  <c r="AG2718" i="1" s="1"/>
  <c r="AH2718" i="1" s="1"/>
  <c r="AI2718" i="1" s="1"/>
  <c r="AF2716" i="1"/>
  <c r="AU2716" i="1" s="1"/>
  <c r="AC2716" i="1"/>
  <c r="AG2716" i="1" s="1"/>
  <c r="AH2716" i="1" s="1"/>
  <c r="AI2716" i="1" s="1"/>
  <c r="AF2714" i="1"/>
  <c r="AU2714" i="1" s="1"/>
  <c r="AC2714" i="1"/>
  <c r="AG2714" i="1" s="1"/>
  <c r="AH2714" i="1" s="1"/>
  <c r="AI2714" i="1" s="1"/>
  <c r="AF2712" i="1"/>
  <c r="AU2712" i="1" s="1"/>
  <c r="AC2712" i="1"/>
  <c r="AG2712" i="1" s="1"/>
  <c r="AH2712" i="1" s="1"/>
  <c r="AI2712" i="1" s="1"/>
  <c r="AF2710" i="1"/>
  <c r="AU2710" i="1" s="1"/>
  <c r="AC2710" i="1"/>
  <c r="AG2710" i="1" s="1"/>
  <c r="AH2710" i="1" s="1"/>
  <c r="AI2710" i="1" s="1"/>
  <c r="AF2708" i="1"/>
  <c r="AU2708" i="1" s="1"/>
  <c r="AC2708" i="1"/>
  <c r="AG2708" i="1" s="1"/>
  <c r="AH2708" i="1" s="1"/>
  <c r="AI2708" i="1" s="1"/>
  <c r="AF2706" i="1"/>
  <c r="AU2706" i="1" s="1"/>
  <c r="AC2706" i="1"/>
  <c r="AG2706" i="1" s="1"/>
  <c r="AH2706" i="1" s="1"/>
  <c r="AI2706" i="1" s="1"/>
  <c r="AF2704" i="1"/>
  <c r="AU2704" i="1" s="1"/>
  <c r="AC2704" i="1"/>
  <c r="AG2704" i="1" s="1"/>
  <c r="AH2704" i="1" s="1"/>
  <c r="AI2704" i="1" s="1"/>
  <c r="AF2702" i="1"/>
  <c r="AU2702" i="1" s="1"/>
  <c r="AC2702" i="1"/>
  <c r="AG2702" i="1" s="1"/>
  <c r="AH2702" i="1" s="1"/>
  <c r="AI2702" i="1" s="1"/>
  <c r="AF2700" i="1"/>
  <c r="AU2700" i="1" s="1"/>
  <c r="AC2700" i="1"/>
  <c r="AG2700" i="1" s="1"/>
  <c r="AH2700" i="1" s="1"/>
  <c r="AI2700" i="1" s="1"/>
  <c r="AF2698" i="1"/>
  <c r="AU2698" i="1" s="1"/>
  <c r="AC2698" i="1"/>
  <c r="AG2698" i="1" s="1"/>
  <c r="AH2698" i="1" s="1"/>
  <c r="AI2698" i="1" s="1"/>
  <c r="AF2696" i="1"/>
  <c r="AU2696" i="1" s="1"/>
  <c r="AC2696" i="1"/>
  <c r="AG2696" i="1" s="1"/>
  <c r="AH2696" i="1" s="1"/>
  <c r="AI2696" i="1" s="1"/>
  <c r="AF2694" i="1"/>
  <c r="AU2694" i="1" s="1"/>
  <c r="AC2694" i="1"/>
  <c r="AG2694" i="1" s="1"/>
  <c r="AH2694" i="1" s="1"/>
  <c r="AI2694" i="1" s="1"/>
  <c r="AF2692" i="1"/>
  <c r="AU2692" i="1" s="1"/>
  <c r="AC2692" i="1"/>
  <c r="AG2692" i="1" s="1"/>
  <c r="AH2692" i="1" s="1"/>
  <c r="AI2692" i="1" s="1"/>
  <c r="AF2690" i="1"/>
  <c r="AU2690" i="1" s="1"/>
  <c r="AC2690" i="1"/>
  <c r="AG2690" i="1" s="1"/>
  <c r="AH2690" i="1" s="1"/>
  <c r="AI2690" i="1" s="1"/>
  <c r="AF2688" i="1"/>
  <c r="AU2688" i="1" s="1"/>
  <c r="AC2688" i="1"/>
  <c r="AG2688" i="1" s="1"/>
  <c r="AH2688" i="1" s="1"/>
  <c r="AI2688" i="1" s="1"/>
  <c r="AF2686" i="1"/>
  <c r="AU2686" i="1" s="1"/>
  <c r="AC2686" i="1"/>
  <c r="AG2686" i="1" s="1"/>
  <c r="AH2686" i="1" s="1"/>
  <c r="AI2686" i="1" s="1"/>
  <c r="AF2684" i="1"/>
  <c r="AU2684" i="1" s="1"/>
  <c r="AC2684" i="1"/>
  <c r="AG2684" i="1" s="1"/>
  <c r="AH2684" i="1" s="1"/>
  <c r="AI2684" i="1" s="1"/>
  <c r="AF2682" i="1"/>
  <c r="AU2682" i="1" s="1"/>
  <c r="AC2682" i="1"/>
  <c r="AG2682" i="1" s="1"/>
  <c r="AH2682" i="1" s="1"/>
  <c r="AI2682" i="1" s="1"/>
  <c r="AF2680" i="1"/>
  <c r="AU2680" i="1" s="1"/>
  <c r="AC2680" i="1"/>
  <c r="AG2680" i="1" s="1"/>
  <c r="AH2680" i="1" s="1"/>
  <c r="AI2680" i="1" s="1"/>
  <c r="AF2678" i="1"/>
  <c r="AU2678" i="1" s="1"/>
  <c r="AC2678" i="1"/>
  <c r="AG2678" i="1" s="1"/>
  <c r="AH2678" i="1" s="1"/>
  <c r="AI2678" i="1" s="1"/>
  <c r="AF2676" i="1"/>
  <c r="AU2676" i="1" s="1"/>
  <c r="AC2676" i="1"/>
  <c r="AG2676" i="1" s="1"/>
  <c r="AH2676" i="1" s="1"/>
  <c r="AI2676" i="1" s="1"/>
  <c r="AF2674" i="1"/>
  <c r="AU2674" i="1" s="1"/>
  <c r="AC2674" i="1"/>
  <c r="AG2674" i="1" s="1"/>
  <c r="AH2674" i="1" s="1"/>
  <c r="AI2674" i="1" s="1"/>
  <c r="AF2672" i="1"/>
  <c r="AU2672" i="1" s="1"/>
  <c r="AC2672" i="1"/>
  <c r="AG2672" i="1" s="1"/>
  <c r="AH2672" i="1" s="1"/>
  <c r="AI2672" i="1" s="1"/>
  <c r="AF2670" i="1"/>
  <c r="AU2670" i="1" s="1"/>
  <c r="AC2670" i="1"/>
  <c r="AG2670" i="1" s="1"/>
  <c r="AH2670" i="1" s="1"/>
  <c r="AI2670" i="1" s="1"/>
  <c r="AF2668" i="1"/>
  <c r="AU2668" i="1" s="1"/>
  <c r="AC2668" i="1"/>
  <c r="AG2668" i="1" s="1"/>
  <c r="AH2668" i="1" s="1"/>
  <c r="AI2668" i="1" s="1"/>
  <c r="AF2666" i="1"/>
  <c r="AU2666" i="1" s="1"/>
  <c r="AC2666" i="1"/>
  <c r="AG2666" i="1" s="1"/>
  <c r="AH2666" i="1" s="1"/>
  <c r="AI2666" i="1" s="1"/>
  <c r="AF2664" i="1"/>
  <c r="AU2664" i="1" s="1"/>
  <c r="AC2664" i="1"/>
  <c r="AG2664" i="1" s="1"/>
  <c r="AH2664" i="1" s="1"/>
  <c r="AI2664" i="1" s="1"/>
  <c r="AF2662" i="1"/>
  <c r="AU2662" i="1" s="1"/>
  <c r="AC2662" i="1"/>
  <c r="AG2662" i="1" s="1"/>
  <c r="AH2662" i="1" s="1"/>
  <c r="AI2662" i="1" s="1"/>
  <c r="AF2660" i="1"/>
  <c r="AU2660" i="1" s="1"/>
  <c r="AC2660" i="1"/>
  <c r="AG2660" i="1" s="1"/>
  <c r="AH2660" i="1" s="1"/>
  <c r="AI2660" i="1" s="1"/>
  <c r="AF2658" i="1"/>
  <c r="AU2658" i="1" s="1"/>
  <c r="AC2658" i="1"/>
  <c r="AG2658" i="1" s="1"/>
  <c r="AH2658" i="1" s="1"/>
  <c r="AI2658" i="1" s="1"/>
  <c r="AF2656" i="1"/>
  <c r="AU2656" i="1" s="1"/>
  <c r="AC2656" i="1"/>
  <c r="AG2656" i="1" s="1"/>
  <c r="AH2656" i="1" s="1"/>
  <c r="AI2656" i="1" s="1"/>
  <c r="AF2654" i="1"/>
  <c r="AU2654" i="1" s="1"/>
  <c r="AC2654" i="1"/>
  <c r="AG2654" i="1" s="1"/>
  <c r="AH2654" i="1" s="1"/>
  <c r="AI2654" i="1" s="1"/>
  <c r="AF2652" i="1"/>
  <c r="AU2652" i="1" s="1"/>
  <c r="AC2652" i="1"/>
  <c r="AG2652" i="1" s="1"/>
  <c r="AH2652" i="1" s="1"/>
  <c r="AI2652" i="1" s="1"/>
  <c r="AF2650" i="1"/>
  <c r="AU2650" i="1" s="1"/>
  <c r="AC2650" i="1"/>
  <c r="AG2650" i="1" s="1"/>
  <c r="AH2650" i="1" s="1"/>
  <c r="AI2650" i="1" s="1"/>
  <c r="AF2648" i="1"/>
  <c r="AU2648" i="1" s="1"/>
  <c r="AC2648" i="1"/>
  <c r="AG2648" i="1" s="1"/>
  <c r="AH2648" i="1" s="1"/>
  <c r="AI2648" i="1" s="1"/>
  <c r="AF2646" i="1"/>
  <c r="AU2646" i="1" s="1"/>
  <c r="AC2646" i="1"/>
  <c r="AG2646" i="1" s="1"/>
  <c r="AH2646" i="1" s="1"/>
  <c r="AI2646" i="1" s="1"/>
  <c r="AF2644" i="1"/>
  <c r="AU2644" i="1" s="1"/>
  <c r="AC2644" i="1"/>
  <c r="AG2644" i="1" s="1"/>
  <c r="AH2644" i="1" s="1"/>
  <c r="AI2644" i="1" s="1"/>
  <c r="AF2642" i="1"/>
  <c r="AU2642" i="1" s="1"/>
  <c r="AC2642" i="1"/>
  <c r="AG2642" i="1" s="1"/>
  <c r="AH2642" i="1" s="1"/>
  <c r="AI2642" i="1" s="1"/>
  <c r="AF2640" i="1"/>
  <c r="AU2640" i="1" s="1"/>
  <c r="AC2640" i="1"/>
  <c r="AG2640" i="1" s="1"/>
  <c r="AH2640" i="1" s="1"/>
  <c r="AI2640" i="1" s="1"/>
  <c r="AF2638" i="1"/>
  <c r="AU2638" i="1" s="1"/>
  <c r="AC2638" i="1"/>
  <c r="AG2638" i="1" s="1"/>
  <c r="AH2638" i="1" s="1"/>
  <c r="AI2638" i="1" s="1"/>
  <c r="AF2636" i="1"/>
  <c r="AU2636" i="1" s="1"/>
  <c r="AC2636" i="1"/>
  <c r="AG2636" i="1" s="1"/>
  <c r="AH2636" i="1" s="1"/>
  <c r="AI2636" i="1" s="1"/>
  <c r="AF2634" i="1"/>
  <c r="AU2634" i="1" s="1"/>
  <c r="AC2634" i="1"/>
  <c r="AG2634" i="1" s="1"/>
  <c r="AH2634" i="1" s="1"/>
  <c r="AI2634" i="1" s="1"/>
  <c r="AF2632" i="1"/>
  <c r="AU2632" i="1" s="1"/>
  <c r="AC2632" i="1"/>
  <c r="AG2632" i="1" s="1"/>
  <c r="AH2632" i="1" s="1"/>
  <c r="AI2632" i="1" s="1"/>
  <c r="AF2630" i="1"/>
  <c r="AU2630" i="1" s="1"/>
  <c r="AC2630" i="1"/>
  <c r="AG2630" i="1" s="1"/>
  <c r="AH2630" i="1" s="1"/>
  <c r="AI2630" i="1" s="1"/>
  <c r="AF2628" i="1"/>
  <c r="AU2628" i="1" s="1"/>
  <c r="AC2628" i="1"/>
  <c r="AG2628" i="1" s="1"/>
  <c r="AH2628" i="1" s="1"/>
  <c r="AI2628" i="1" s="1"/>
  <c r="AF2626" i="1"/>
  <c r="AU2626" i="1" s="1"/>
  <c r="AC2626" i="1"/>
  <c r="AG2626" i="1" s="1"/>
  <c r="AH2626" i="1" s="1"/>
  <c r="AI2626" i="1" s="1"/>
  <c r="AF2624" i="1"/>
  <c r="AU2624" i="1" s="1"/>
  <c r="AC2624" i="1"/>
  <c r="AG2624" i="1" s="1"/>
  <c r="AH2624" i="1" s="1"/>
  <c r="AI2624" i="1" s="1"/>
  <c r="AF2622" i="1"/>
  <c r="AU2622" i="1" s="1"/>
  <c r="AC2622" i="1"/>
  <c r="AG2622" i="1" s="1"/>
  <c r="AH2622" i="1" s="1"/>
  <c r="AI2622" i="1" s="1"/>
  <c r="AF2620" i="1"/>
  <c r="AU2620" i="1" s="1"/>
  <c r="AC2620" i="1"/>
  <c r="AG2620" i="1" s="1"/>
  <c r="AH2620" i="1" s="1"/>
  <c r="AI2620" i="1" s="1"/>
  <c r="AF2618" i="1"/>
  <c r="AU2618" i="1" s="1"/>
  <c r="AC2618" i="1"/>
  <c r="AG2618" i="1" s="1"/>
  <c r="AH2618" i="1" s="1"/>
  <c r="AI2618" i="1" s="1"/>
  <c r="AF2616" i="1"/>
  <c r="AU2616" i="1" s="1"/>
  <c r="AC2616" i="1"/>
  <c r="AG2616" i="1" s="1"/>
  <c r="AH2616" i="1" s="1"/>
  <c r="AI2616" i="1" s="1"/>
  <c r="AF2614" i="1"/>
  <c r="AU2614" i="1" s="1"/>
  <c r="AC2614" i="1"/>
  <c r="AG2614" i="1" s="1"/>
  <c r="AH2614" i="1" s="1"/>
  <c r="AI2614" i="1" s="1"/>
  <c r="AF2612" i="1"/>
  <c r="AU2612" i="1" s="1"/>
  <c r="AC2612" i="1"/>
  <c r="AG2612" i="1" s="1"/>
  <c r="AH2612" i="1" s="1"/>
  <c r="AI2612" i="1" s="1"/>
  <c r="AF2610" i="1"/>
  <c r="AU2610" i="1" s="1"/>
  <c r="AC2610" i="1"/>
  <c r="AG2610" i="1" s="1"/>
  <c r="AH2610" i="1" s="1"/>
  <c r="AI2610" i="1" s="1"/>
  <c r="AF2608" i="1"/>
  <c r="AU2608" i="1" s="1"/>
  <c r="AC2608" i="1"/>
  <c r="AG2608" i="1" s="1"/>
  <c r="AH2608" i="1" s="1"/>
  <c r="AI2608" i="1" s="1"/>
  <c r="AF2606" i="1"/>
  <c r="AU2606" i="1" s="1"/>
  <c r="AC2606" i="1"/>
  <c r="AG2606" i="1" s="1"/>
  <c r="AH2606" i="1" s="1"/>
  <c r="AI2606" i="1" s="1"/>
  <c r="AF2604" i="1"/>
  <c r="AU2604" i="1" s="1"/>
  <c r="AC2604" i="1"/>
  <c r="AG2604" i="1" s="1"/>
  <c r="AH2604" i="1" s="1"/>
  <c r="AI2604" i="1" s="1"/>
  <c r="AF2602" i="1"/>
  <c r="AU2602" i="1" s="1"/>
  <c r="AC2602" i="1"/>
  <c r="AG2602" i="1" s="1"/>
  <c r="AH2602" i="1" s="1"/>
  <c r="AI2602" i="1" s="1"/>
  <c r="AF2600" i="1"/>
  <c r="AU2600" i="1" s="1"/>
  <c r="AC2600" i="1"/>
  <c r="AG2600" i="1" s="1"/>
  <c r="AH2600" i="1" s="1"/>
  <c r="AI2600" i="1" s="1"/>
  <c r="AF2598" i="1"/>
  <c r="AU2598" i="1" s="1"/>
  <c r="AC2598" i="1"/>
  <c r="AG2598" i="1" s="1"/>
  <c r="AH2598" i="1" s="1"/>
  <c r="AI2598" i="1" s="1"/>
  <c r="AF2596" i="1"/>
  <c r="AU2596" i="1" s="1"/>
  <c r="AC2596" i="1"/>
  <c r="AG2596" i="1" s="1"/>
  <c r="AH2596" i="1" s="1"/>
  <c r="AI2596" i="1" s="1"/>
  <c r="AF2594" i="1"/>
  <c r="AU2594" i="1" s="1"/>
  <c r="AC2594" i="1"/>
  <c r="AG2594" i="1" s="1"/>
  <c r="AH2594" i="1" s="1"/>
  <c r="AI2594" i="1" s="1"/>
  <c r="AF2592" i="1"/>
  <c r="AU2592" i="1" s="1"/>
  <c r="AC2592" i="1"/>
  <c r="AG2592" i="1" s="1"/>
  <c r="AH2592" i="1" s="1"/>
  <c r="AI2592" i="1" s="1"/>
  <c r="AF2590" i="1"/>
  <c r="AU2590" i="1" s="1"/>
  <c r="AC2590" i="1"/>
  <c r="AG2590" i="1" s="1"/>
  <c r="AH2590" i="1" s="1"/>
  <c r="AI2590" i="1" s="1"/>
  <c r="AF2588" i="1"/>
  <c r="AU2588" i="1" s="1"/>
  <c r="AC2588" i="1"/>
  <c r="AG2588" i="1" s="1"/>
  <c r="AH2588" i="1" s="1"/>
  <c r="AI2588" i="1" s="1"/>
  <c r="AF2586" i="1"/>
  <c r="AU2586" i="1" s="1"/>
  <c r="AC2586" i="1"/>
  <c r="AG2586" i="1" s="1"/>
  <c r="AH2586" i="1" s="1"/>
  <c r="AI2586" i="1" s="1"/>
  <c r="AF2584" i="1"/>
  <c r="AU2584" i="1" s="1"/>
  <c r="AC2584" i="1"/>
  <c r="AG2584" i="1" s="1"/>
  <c r="AH2584" i="1" s="1"/>
  <c r="AI2584" i="1" s="1"/>
  <c r="AF2582" i="1"/>
  <c r="AU2582" i="1" s="1"/>
  <c r="AC2582" i="1"/>
  <c r="AG2582" i="1" s="1"/>
  <c r="AH2582" i="1" s="1"/>
  <c r="AI2582" i="1" s="1"/>
  <c r="AF2580" i="1"/>
  <c r="AU2580" i="1" s="1"/>
  <c r="AC2580" i="1"/>
  <c r="AG2580" i="1" s="1"/>
  <c r="AH2580" i="1" s="1"/>
  <c r="AI2580" i="1" s="1"/>
  <c r="AF2578" i="1"/>
  <c r="AU2578" i="1" s="1"/>
  <c r="AC2578" i="1"/>
  <c r="AG2578" i="1" s="1"/>
  <c r="AH2578" i="1" s="1"/>
  <c r="AI2578" i="1" s="1"/>
  <c r="AF2576" i="1"/>
  <c r="AU2576" i="1" s="1"/>
  <c r="AC2576" i="1"/>
  <c r="AG2576" i="1" s="1"/>
  <c r="AH2576" i="1" s="1"/>
  <c r="AI2576" i="1" s="1"/>
  <c r="AF2574" i="1"/>
  <c r="AU2574" i="1" s="1"/>
  <c r="AC2574" i="1"/>
  <c r="AG2574" i="1" s="1"/>
  <c r="AH2574" i="1" s="1"/>
  <c r="AI2574" i="1" s="1"/>
  <c r="AF2572" i="1"/>
  <c r="AU2572" i="1" s="1"/>
  <c r="AC2572" i="1"/>
  <c r="AG2572" i="1" s="1"/>
  <c r="AH2572" i="1" s="1"/>
  <c r="AI2572" i="1" s="1"/>
  <c r="AF2570" i="1"/>
  <c r="AU2570" i="1" s="1"/>
  <c r="AC2570" i="1"/>
  <c r="AG2570" i="1" s="1"/>
  <c r="AH2570" i="1" s="1"/>
  <c r="AI2570" i="1" s="1"/>
  <c r="AF2568" i="1"/>
  <c r="AU2568" i="1" s="1"/>
  <c r="AC2568" i="1"/>
  <c r="AG2568" i="1" s="1"/>
  <c r="AH2568" i="1" s="1"/>
  <c r="AI2568" i="1" s="1"/>
  <c r="AF2566" i="1"/>
  <c r="AU2566" i="1" s="1"/>
  <c r="AC2566" i="1"/>
  <c r="AG2566" i="1" s="1"/>
  <c r="AH2566" i="1" s="1"/>
  <c r="AI2566" i="1" s="1"/>
  <c r="AF2564" i="1"/>
  <c r="AU2564" i="1" s="1"/>
  <c r="AC2564" i="1"/>
  <c r="AG2564" i="1" s="1"/>
  <c r="AH2564" i="1" s="1"/>
  <c r="AI2564" i="1" s="1"/>
  <c r="AF2562" i="1"/>
  <c r="AU2562" i="1" s="1"/>
  <c r="AC2562" i="1"/>
  <c r="AG2562" i="1" s="1"/>
  <c r="AH2562" i="1" s="1"/>
  <c r="AI2562" i="1" s="1"/>
  <c r="AF2560" i="1"/>
  <c r="AU2560" i="1" s="1"/>
  <c r="AC2560" i="1"/>
  <c r="AG2560" i="1" s="1"/>
  <c r="AH2560" i="1" s="1"/>
  <c r="AI2560" i="1" s="1"/>
  <c r="AF2558" i="1"/>
  <c r="AU2558" i="1" s="1"/>
  <c r="AC2558" i="1"/>
  <c r="AG2558" i="1" s="1"/>
  <c r="AH2558" i="1" s="1"/>
  <c r="AI2558" i="1" s="1"/>
  <c r="AF2556" i="1"/>
  <c r="AU2556" i="1" s="1"/>
  <c r="AC2556" i="1"/>
  <c r="AG2556" i="1" s="1"/>
  <c r="AH2556" i="1" s="1"/>
  <c r="AI2556" i="1" s="1"/>
  <c r="AF2554" i="1"/>
  <c r="AU2554" i="1" s="1"/>
  <c r="AC2554" i="1"/>
  <c r="AG2554" i="1" s="1"/>
  <c r="AH2554" i="1" s="1"/>
  <c r="AI2554" i="1" s="1"/>
  <c r="AF2552" i="1"/>
  <c r="AU2552" i="1" s="1"/>
  <c r="AC2552" i="1"/>
  <c r="AG2552" i="1" s="1"/>
  <c r="AH2552" i="1" s="1"/>
  <c r="AI2552" i="1" s="1"/>
  <c r="AF2550" i="1"/>
  <c r="AU2550" i="1" s="1"/>
  <c r="AC2550" i="1"/>
  <c r="AG2550" i="1" s="1"/>
  <c r="AH2550" i="1" s="1"/>
  <c r="AI2550" i="1" s="1"/>
  <c r="AF2548" i="1"/>
  <c r="AU2548" i="1" s="1"/>
  <c r="AC2548" i="1"/>
  <c r="AG2548" i="1" s="1"/>
  <c r="AH2548" i="1" s="1"/>
  <c r="AI2548" i="1" s="1"/>
  <c r="AF2546" i="1"/>
  <c r="AU2546" i="1" s="1"/>
  <c r="AC2546" i="1"/>
  <c r="AG2546" i="1" s="1"/>
  <c r="AH2546" i="1" s="1"/>
  <c r="AI2546" i="1" s="1"/>
  <c r="AF2544" i="1"/>
  <c r="AU2544" i="1" s="1"/>
  <c r="AC2544" i="1"/>
  <c r="AG2544" i="1" s="1"/>
  <c r="AH2544" i="1" s="1"/>
  <c r="AI2544" i="1" s="1"/>
  <c r="AF2542" i="1"/>
  <c r="AU2542" i="1" s="1"/>
  <c r="AC2542" i="1"/>
  <c r="AG2542" i="1" s="1"/>
  <c r="AH2542" i="1" s="1"/>
  <c r="AI2542" i="1" s="1"/>
  <c r="AF2540" i="1"/>
  <c r="AU2540" i="1" s="1"/>
  <c r="AC2540" i="1"/>
  <c r="AG2540" i="1" s="1"/>
  <c r="AH2540" i="1" s="1"/>
  <c r="AI2540" i="1" s="1"/>
  <c r="AF2538" i="1"/>
  <c r="AU2538" i="1" s="1"/>
  <c r="AC2538" i="1"/>
  <c r="AG2538" i="1" s="1"/>
  <c r="AH2538" i="1" s="1"/>
  <c r="AI2538" i="1" s="1"/>
  <c r="AF2536" i="1"/>
  <c r="AU2536" i="1" s="1"/>
  <c r="AC2536" i="1"/>
  <c r="AG2536" i="1" s="1"/>
  <c r="AH2536" i="1" s="1"/>
  <c r="AI2536" i="1" s="1"/>
  <c r="AF2534" i="1"/>
  <c r="AU2534" i="1" s="1"/>
  <c r="AC2534" i="1"/>
  <c r="AG2534" i="1" s="1"/>
  <c r="AH2534" i="1" s="1"/>
  <c r="AI2534" i="1" s="1"/>
  <c r="AF2532" i="1"/>
  <c r="AU2532" i="1" s="1"/>
  <c r="AC2532" i="1"/>
  <c r="AG2532" i="1" s="1"/>
  <c r="AH2532" i="1" s="1"/>
  <c r="AI2532" i="1" s="1"/>
  <c r="AF2530" i="1"/>
  <c r="AU2530" i="1" s="1"/>
  <c r="AC2530" i="1"/>
  <c r="AG2530" i="1" s="1"/>
  <c r="AH2530" i="1" s="1"/>
  <c r="AI2530" i="1" s="1"/>
  <c r="AF2528" i="1"/>
  <c r="AU2528" i="1" s="1"/>
  <c r="AC2528" i="1"/>
  <c r="AG2528" i="1" s="1"/>
  <c r="AH2528" i="1" s="1"/>
  <c r="AI2528" i="1" s="1"/>
  <c r="AF2526" i="1"/>
  <c r="AU2526" i="1" s="1"/>
  <c r="AC2526" i="1"/>
  <c r="AG2526" i="1" s="1"/>
  <c r="AH2526" i="1" s="1"/>
  <c r="AI2526" i="1" s="1"/>
  <c r="AF2524" i="1"/>
  <c r="AU2524" i="1" s="1"/>
  <c r="AC2524" i="1"/>
  <c r="AG2524" i="1" s="1"/>
  <c r="AH2524" i="1" s="1"/>
  <c r="AI2524" i="1" s="1"/>
  <c r="AF2522" i="1"/>
  <c r="AU2522" i="1" s="1"/>
  <c r="AC2522" i="1"/>
  <c r="AG2522" i="1" s="1"/>
  <c r="AH2522" i="1" s="1"/>
  <c r="AI2522" i="1" s="1"/>
  <c r="AF2520" i="1"/>
  <c r="AU2520" i="1" s="1"/>
  <c r="AC2520" i="1"/>
  <c r="AG2520" i="1" s="1"/>
  <c r="AH2520" i="1" s="1"/>
  <c r="AI2520" i="1" s="1"/>
  <c r="AF2518" i="1"/>
  <c r="AU2518" i="1" s="1"/>
  <c r="AC2518" i="1"/>
  <c r="AG2518" i="1" s="1"/>
  <c r="AH2518" i="1" s="1"/>
  <c r="AI2518" i="1" s="1"/>
  <c r="AF2516" i="1"/>
  <c r="AU2516" i="1" s="1"/>
  <c r="AC2516" i="1"/>
  <c r="AG2516" i="1" s="1"/>
  <c r="AH2516" i="1" s="1"/>
  <c r="AI2516" i="1" s="1"/>
  <c r="AF2514" i="1"/>
  <c r="AU2514" i="1" s="1"/>
  <c r="AC2514" i="1"/>
  <c r="AG2514" i="1" s="1"/>
  <c r="AH2514" i="1" s="1"/>
  <c r="AI2514" i="1" s="1"/>
  <c r="AF2512" i="1"/>
  <c r="AU2512" i="1" s="1"/>
  <c r="AC2512" i="1"/>
  <c r="AG2512" i="1" s="1"/>
  <c r="AH2512" i="1" s="1"/>
  <c r="AI2512" i="1" s="1"/>
  <c r="AF2510" i="1"/>
  <c r="AU2510" i="1" s="1"/>
  <c r="AC2510" i="1"/>
  <c r="AG2510" i="1" s="1"/>
  <c r="AH2510" i="1" s="1"/>
  <c r="AI2510" i="1" s="1"/>
  <c r="AF2508" i="1"/>
  <c r="AU2508" i="1" s="1"/>
  <c r="AC2508" i="1"/>
  <c r="AG2508" i="1" s="1"/>
  <c r="AH2508" i="1" s="1"/>
  <c r="AI2508" i="1" s="1"/>
  <c r="AF2506" i="1"/>
  <c r="AU2506" i="1" s="1"/>
  <c r="AC2506" i="1"/>
  <c r="AG2506" i="1" s="1"/>
  <c r="AH2506" i="1" s="1"/>
  <c r="AI2506" i="1" s="1"/>
  <c r="AF2504" i="1"/>
  <c r="AU2504" i="1" s="1"/>
  <c r="AC2504" i="1"/>
  <c r="AG2504" i="1" s="1"/>
  <c r="AH2504" i="1" s="1"/>
  <c r="AI2504" i="1" s="1"/>
  <c r="AF2502" i="1"/>
  <c r="AU2502" i="1" s="1"/>
  <c r="AC2502" i="1"/>
  <c r="AG2502" i="1" s="1"/>
  <c r="AH2502" i="1" s="1"/>
  <c r="AI2502" i="1" s="1"/>
  <c r="AF2500" i="1"/>
  <c r="AU2500" i="1" s="1"/>
  <c r="AC2500" i="1"/>
  <c r="AG2500" i="1" s="1"/>
  <c r="AH2500" i="1" s="1"/>
  <c r="AI2500" i="1" s="1"/>
  <c r="AF2498" i="1"/>
  <c r="AU2498" i="1" s="1"/>
  <c r="AC2498" i="1"/>
  <c r="AG2498" i="1" s="1"/>
  <c r="AH2498" i="1" s="1"/>
  <c r="AI2498" i="1" s="1"/>
  <c r="AF2496" i="1"/>
  <c r="AU2496" i="1" s="1"/>
  <c r="AC2496" i="1"/>
  <c r="AG2496" i="1" s="1"/>
  <c r="AH2496" i="1" s="1"/>
  <c r="AI2496" i="1" s="1"/>
  <c r="AF2494" i="1"/>
  <c r="AU2494" i="1" s="1"/>
  <c r="AC2494" i="1"/>
  <c r="AG2494" i="1" s="1"/>
  <c r="AH2494" i="1" s="1"/>
  <c r="AI2494" i="1" s="1"/>
  <c r="AF2492" i="1"/>
  <c r="AU2492" i="1" s="1"/>
  <c r="AC2492" i="1"/>
  <c r="AG2492" i="1" s="1"/>
  <c r="AH2492" i="1" s="1"/>
  <c r="AI2492" i="1" s="1"/>
  <c r="AF2490" i="1"/>
  <c r="AU2490" i="1" s="1"/>
  <c r="AC2490" i="1"/>
  <c r="AG2490" i="1" s="1"/>
  <c r="AH2490" i="1" s="1"/>
  <c r="AI2490" i="1" s="1"/>
  <c r="AF2488" i="1"/>
  <c r="AU2488" i="1" s="1"/>
  <c r="AC2488" i="1"/>
  <c r="AG2488" i="1" s="1"/>
  <c r="AH2488" i="1" s="1"/>
  <c r="AI2488" i="1" s="1"/>
  <c r="AF2486" i="1"/>
  <c r="AU2486" i="1" s="1"/>
  <c r="AC2486" i="1"/>
  <c r="AG2486" i="1" s="1"/>
  <c r="AH2486" i="1" s="1"/>
  <c r="AI2486" i="1" s="1"/>
  <c r="AF2484" i="1"/>
  <c r="AU2484" i="1" s="1"/>
  <c r="AC2484" i="1"/>
  <c r="AG2484" i="1" s="1"/>
  <c r="AH2484" i="1" s="1"/>
  <c r="AI2484" i="1" s="1"/>
  <c r="AF2482" i="1"/>
  <c r="AU2482" i="1" s="1"/>
  <c r="AC2482" i="1"/>
  <c r="AG2482" i="1" s="1"/>
  <c r="AH2482" i="1" s="1"/>
  <c r="AI2482" i="1" s="1"/>
  <c r="AF2480" i="1"/>
  <c r="AU2480" i="1" s="1"/>
  <c r="AC2480" i="1"/>
  <c r="AG2480" i="1" s="1"/>
  <c r="AH2480" i="1" s="1"/>
  <c r="AI2480" i="1" s="1"/>
  <c r="AF2478" i="1"/>
  <c r="AU2478" i="1" s="1"/>
  <c r="AC2478" i="1"/>
  <c r="AG2478" i="1" s="1"/>
  <c r="AH2478" i="1" s="1"/>
  <c r="AI2478" i="1" s="1"/>
  <c r="AF2476" i="1"/>
  <c r="AU2476" i="1" s="1"/>
  <c r="AC2476" i="1"/>
  <c r="AG2476" i="1" s="1"/>
  <c r="AH2476" i="1" s="1"/>
  <c r="AI2476" i="1" s="1"/>
  <c r="AF2474" i="1"/>
  <c r="AU2474" i="1" s="1"/>
  <c r="AC2474" i="1"/>
  <c r="AG2474" i="1" s="1"/>
  <c r="AH2474" i="1" s="1"/>
  <c r="AI2474" i="1" s="1"/>
  <c r="AF2472" i="1"/>
  <c r="AU2472" i="1" s="1"/>
  <c r="AC2472" i="1"/>
  <c r="AG2472" i="1" s="1"/>
  <c r="AH2472" i="1" s="1"/>
  <c r="AI2472" i="1" s="1"/>
  <c r="AF2470" i="1"/>
  <c r="AU2470" i="1" s="1"/>
  <c r="AC2470" i="1"/>
  <c r="AG2470" i="1" s="1"/>
  <c r="AH2470" i="1" s="1"/>
  <c r="AI2470" i="1" s="1"/>
  <c r="AF2468" i="1"/>
  <c r="AU2468" i="1" s="1"/>
  <c r="AC2468" i="1"/>
  <c r="AG2468" i="1" s="1"/>
  <c r="AH2468" i="1" s="1"/>
  <c r="AI2468" i="1" s="1"/>
  <c r="AF2466" i="1"/>
  <c r="AU2466" i="1" s="1"/>
  <c r="AC2466" i="1"/>
  <c r="AG2466" i="1" s="1"/>
  <c r="AH2466" i="1" s="1"/>
  <c r="AI2466" i="1" s="1"/>
  <c r="AF2464" i="1"/>
  <c r="AU2464" i="1" s="1"/>
  <c r="AC2464" i="1"/>
  <c r="AG2464" i="1" s="1"/>
  <c r="AH2464" i="1" s="1"/>
  <c r="AI2464" i="1" s="1"/>
  <c r="AF2462" i="1"/>
  <c r="AU2462" i="1" s="1"/>
  <c r="AC2462" i="1"/>
  <c r="AG2462" i="1" s="1"/>
  <c r="AH2462" i="1" s="1"/>
  <c r="AI2462" i="1" s="1"/>
  <c r="AF2460" i="1"/>
  <c r="AU2460" i="1" s="1"/>
  <c r="AC2460" i="1"/>
  <c r="AG2460" i="1" s="1"/>
  <c r="AH2460" i="1" s="1"/>
  <c r="AI2460" i="1" s="1"/>
  <c r="AF2458" i="1"/>
  <c r="AU2458" i="1" s="1"/>
  <c r="AC2458" i="1"/>
  <c r="AG2458" i="1" s="1"/>
  <c r="AH2458" i="1" s="1"/>
  <c r="AI2458" i="1" s="1"/>
  <c r="AF2456" i="1"/>
  <c r="AU2456" i="1" s="1"/>
  <c r="AC2456" i="1"/>
  <c r="AG2456" i="1" s="1"/>
  <c r="AH2456" i="1" s="1"/>
  <c r="AI2456" i="1" s="1"/>
  <c r="AF2454" i="1"/>
  <c r="AU2454" i="1" s="1"/>
  <c r="AC2454" i="1"/>
  <c r="AG2454" i="1" s="1"/>
  <c r="AH2454" i="1" s="1"/>
  <c r="AI2454" i="1" s="1"/>
  <c r="AF2452" i="1"/>
  <c r="AU2452" i="1" s="1"/>
  <c r="AC2452" i="1"/>
  <c r="AG2452" i="1" s="1"/>
  <c r="AH2452" i="1" s="1"/>
  <c r="AI2452" i="1" s="1"/>
  <c r="AF2450" i="1"/>
  <c r="AU2450" i="1" s="1"/>
  <c r="AC2450" i="1"/>
  <c r="AG2450" i="1" s="1"/>
  <c r="AH2450" i="1" s="1"/>
  <c r="AI2450" i="1" s="1"/>
  <c r="AF2448" i="1"/>
  <c r="AU2448" i="1" s="1"/>
  <c r="AC2448" i="1"/>
  <c r="AG2448" i="1" s="1"/>
  <c r="AH2448" i="1" s="1"/>
  <c r="AI2448" i="1" s="1"/>
  <c r="AF2446" i="1"/>
  <c r="AU2446" i="1" s="1"/>
  <c r="AC2446" i="1"/>
  <c r="AG2446" i="1" s="1"/>
  <c r="AH2446" i="1" s="1"/>
  <c r="AI2446" i="1" s="1"/>
  <c r="AF2444" i="1"/>
  <c r="AU2444" i="1" s="1"/>
  <c r="AC2444" i="1"/>
  <c r="AG2444" i="1" s="1"/>
  <c r="AH2444" i="1" s="1"/>
  <c r="AI2444" i="1" s="1"/>
  <c r="AF2442" i="1"/>
  <c r="AU2442" i="1" s="1"/>
  <c r="AC2442" i="1"/>
  <c r="AG2442" i="1" s="1"/>
  <c r="AH2442" i="1" s="1"/>
  <c r="AI2442" i="1" s="1"/>
  <c r="AF2440" i="1"/>
  <c r="AU2440" i="1" s="1"/>
  <c r="AC2440" i="1"/>
  <c r="AG2440" i="1" s="1"/>
  <c r="AH2440" i="1" s="1"/>
  <c r="AI2440" i="1" s="1"/>
  <c r="AF2438" i="1"/>
  <c r="AU2438" i="1" s="1"/>
  <c r="AC2438" i="1"/>
  <c r="AG2438" i="1" s="1"/>
  <c r="AH2438" i="1" s="1"/>
  <c r="AI2438" i="1" s="1"/>
  <c r="AF2436" i="1"/>
  <c r="AU2436" i="1" s="1"/>
  <c r="AC2436" i="1"/>
  <c r="AG2436" i="1" s="1"/>
  <c r="AH2436" i="1" s="1"/>
  <c r="AI2436" i="1" s="1"/>
  <c r="AF2434" i="1"/>
  <c r="AU2434" i="1" s="1"/>
  <c r="AC2434" i="1"/>
  <c r="AG2434" i="1" s="1"/>
  <c r="AH2434" i="1" s="1"/>
  <c r="AI2434" i="1" s="1"/>
  <c r="AF2432" i="1"/>
  <c r="AU2432" i="1" s="1"/>
  <c r="AC2432" i="1"/>
  <c r="AG2432" i="1" s="1"/>
  <c r="AH2432" i="1" s="1"/>
  <c r="AI2432" i="1" s="1"/>
  <c r="AF2430" i="1"/>
  <c r="AU2430" i="1" s="1"/>
  <c r="AC2430" i="1"/>
  <c r="AG2430" i="1" s="1"/>
  <c r="AH2430" i="1" s="1"/>
  <c r="AI2430" i="1" s="1"/>
  <c r="AF2428" i="1"/>
  <c r="AU2428" i="1" s="1"/>
  <c r="AC2428" i="1"/>
  <c r="AG2428" i="1" s="1"/>
  <c r="AH2428" i="1" s="1"/>
  <c r="AI2428" i="1" s="1"/>
  <c r="AF2426" i="1"/>
  <c r="AU2426" i="1" s="1"/>
  <c r="AC2426" i="1"/>
  <c r="AG2426" i="1" s="1"/>
  <c r="AH2426" i="1" s="1"/>
  <c r="AI2426" i="1" s="1"/>
  <c r="AF2424" i="1"/>
  <c r="AU2424" i="1" s="1"/>
  <c r="AC2424" i="1"/>
  <c r="AG2424" i="1" s="1"/>
  <c r="AH2424" i="1" s="1"/>
  <c r="AI2424" i="1" s="1"/>
  <c r="AF2422" i="1"/>
  <c r="AU2422" i="1" s="1"/>
  <c r="AC2422" i="1"/>
  <c r="AG2422" i="1" s="1"/>
  <c r="AH2422" i="1" s="1"/>
  <c r="AI2422" i="1" s="1"/>
  <c r="AF2420" i="1"/>
  <c r="AU2420" i="1" s="1"/>
  <c r="AC2420" i="1"/>
  <c r="AG2420" i="1" s="1"/>
  <c r="AH2420" i="1" s="1"/>
  <c r="AI2420" i="1" s="1"/>
  <c r="AF2418" i="1"/>
  <c r="AU2418" i="1" s="1"/>
  <c r="AC2418" i="1"/>
  <c r="AG2418" i="1" s="1"/>
  <c r="AH2418" i="1" s="1"/>
  <c r="AI2418" i="1" s="1"/>
  <c r="AF2416" i="1"/>
  <c r="AU2416" i="1" s="1"/>
  <c r="AC2416" i="1"/>
  <c r="AG2416" i="1" s="1"/>
  <c r="AH2416" i="1" s="1"/>
  <c r="AI2416" i="1" s="1"/>
  <c r="AF2414" i="1"/>
  <c r="AU2414" i="1" s="1"/>
  <c r="AC2414" i="1"/>
  <c r="AG2414" i="1" s="1"/>
  <c r="AH2414" i="1" s="1"/>
  <c r="AI2414" i="1" s="1"/>
  <c r="AF2412" i="1"/>
  <c r="AU2412" i="1" s="1"/>
  <c r="AC2412" i="1"/>
  <c r="AG2412" i="1" s="1"/>
  <c r="AH2412" i="1" s="1"/>
  <c r="AI2412" i="1" s="1"/>
  <c r="AF2410" i="1"/>
  <c r="AU2410" i="1" s="1"/>
  <c r="AC2410" i="1"/>
  <c r="AG2410" i="1" s="1"/>
  <c r="AH2410" i="1" s="1"/>
  <c r="AI2410" i="1" s="1"/>
  <c r="AF2408" i="1"/>
  <c r="AU2408" i="1" s="1"/>
  <c r="AC2408" i="1"/>
  <c r="AG2408" i="1" s="1"/>
  <c r="AH2408" i="1" s="1"/>
  <c r="AI2408" i="1" s="1"/>
  <c r="AF2406" i="1"/>
  <c r="AU2406" i="1" s="1"/>
  <c r="AC2406" i="1"/>
  <c r="AG2406" i="1" s="1"/>
  <c r="AH2406" i="1" s="1"/>
  <c r="AI2406" i="1" s="1"/>
  <c r="AF2404" i="1"/>
  <c r="AU2404" i="1" s="1"/>
  <c r="AC2404" i="1"/>
  <c r="AG2404" i="1" s="1"/>
  <c r="AH2404" i="1" s="1"/>
  <c r="AI2404" i="1" s="1"/>
  <c r="AF2402" i="1"/>
  <c r="AU2402" i="1" s="1"/>
  <c r="AC2402" i="1"/>
  <c r="AG2402" i="1" s="1"/>
  <c r="AH2402" i="1" s="1"/>
  <c r="AI2402" i="1" s="1"/>
  <c r="AF2400" i="1"/>
  <c r="AU2400" i="1" s="1"/>
  <c r="AC2400" i="1"/>
  <c r="AG2400" i="1" s="1"/>
  <c r="AH2400" i="1" s="1"/>
  <c r="AI2400" i="1" s="1"/>
  <c r="AF2398" i="1"/>
  <c r="AU2398" i="1" s="1"/>
  <c r="AC2398" i="1"/>
  <c r="AG2398" i="1" s="1"/>
  <c r="AH2398" i="1" s="1"/>
  <c r="AI2398" i="1" s="1"/>
  <c r="AF2396" i="1"/>
  <c r="AU2396" i="1" s="1"/>
  <c r="AC2396" i="1"/>
  <c r="AG2396" i="1" s="1"/>
  <c r="AH2396" i="1" s="1"/>
  <c r="AI2396" i="1" s="1"/>
  <c r="AF2394" i="1"/>
  <c r="AU2394" i="1" s="1"/>
  <c r="AC2394" i="1"/>
  <c r="AG2394" i="1" s="1"/>
  <c r="AH2394" i="1" s="1"/>
  <c r="AI2394" i="1" s="1"/>
  <c r="AF2392" i="1"/>
  <c r="AU2392" i="1" s="1"/>
  <c r="AC2392" i="1"/>
  <c r="AG2392" i="1" s="1"/>
  <c r="AH2392" i="1" s="1"/>
  <c r="AI2392" i="1" s="1"/>
  <c r="AF2390" i="1"/>
  <c r="AU2390" i="1" s="1"/>
  <c r="AC2390" i="1"/>
  <c r="AG2390" i="1" s="1"/>
  <c r="AH2390" i="1" s="1"/>
  <c r="AI2390" i="1" s="1"/>
  <c r="AF2388" i="1"/>
  <c r="AU2388" i="1" s="1"/>
  <c r="AC2388" i="1"/>
  <c r="AG2388" i="1" s="1"/>
  <c r="AH2388" i="1" s="1"/>
  <c r="AI2388" i="1" s="1"/>
  <c r="AF2386" i="1"/>
  <c r="AU2386" i="1" s="1"/>
  <c r="AC2386" i="1"/>
  <c r="AG2386" i="1" s="1"/>
  <c r="AH2386" i="1" s="1"/>
  <c r="AI2386" i="1" s="1"/>
  <c r="AF2384" i="1"/>
  <c r="AU2384" i="1" s="1"/>
  <c r="AC2384" i="1"/>
  <c r="AG2384" i="1" s="1"/>
  <c r="AH2384" i="1" s="1"/>
  <c r="AI2384" i="1" s="1"/>
  <c r="AF2382" i="1"/>
  <c r="AU2382" i="1" s="1"/>
  <c r="AC2382" i="1"/>
  <c r="AG2382" i="1" s="1"/>
  <c r="AH2382" i="1" s="1"/>
  <c r="AI2382" i="1" s="1"/>
  <c r="AF2380" i="1"/>
  <c r="AU2380" i="1" s="1"/>
  <c r="AC2380" i="1"/>
  <c r="AG2380" i="1" s="1"/>
  <c r="AH2380" i="1" s="1"/>
  <c r="AI2380" i="1" s="1"/>
  <c r="AF2378" i="1"/>
  <c r="AU2378" i="1" s="1"/>
  <c r="AC2378" i="1"/>
  <c r="AG2378" i="1" s="1"/>
  <c r="AH2378" i="1" s="1"/>
  <c r="AI2378" i="1" s="1"/>
  <c r="AF2376" i="1"/>
  <c r="AU2376" i="1" s="1"/>
  <c r="AC2376" i="1"/>
  <c r="AG2376" i="1" s="1"/>
  <c r="AH2376" i="1" s="1"/>
  <c r="AI2376" i="1" s="1"/>
  <c r="AF2374" i="1"/>
  <c r="AU2374" i="1" s="1"/>
  <c r="AC2374" i="1"/>
  <c r="AG2374" i="1" s="1"/>
  <c r="AH2374" i="1" s="1"/>
  <c r="AI2374" i="1" s="1"/>
  <c r="AF2372" i="1"/>
  <c r="AU2372" i="1" s="1"/>
  <c r="AC2372" i="1"/>
  <c r="AG2372" i="1" s="1"/>
  <c r="AH2372" i="1" s="1"/>
  <c r="AI2372" i="1" s="1"/>
  <c r="AF2370" i="1"/>
  <c r="AU2370" i="1" s="1"/>
  <c r="AC2370" i="1"/>
  <c r="AG2370" i="1" s="1"/>
  <c r="AH2370" i="1" s="1"/>
  <c r="AI2370" i="1" s="1"/>
  <c r="AF2368" i="1"/>
  <c r="AU2368" i="1" s="1"/>
  <c r="AC2368" i="1"/>
  <c r="AG2368" i="1" s="1"/>
  <c r="AH2368" i="1" s="1"/>
  <c r="AI2368" i="1" s="1"/>
  <c r="AF2366" i="1"/>
  <c r="AU2366" i="1" s="1"/>
  <c r="AC2366" i="1"/>
  <c r="AG2366" i="1" s="1"/>
  <c r="AH2366" i="1" s="1"/>
  <c r="AI2366" i="1" s="1"/>
  <c r="AF2364" i="1"/>
  <c r="AU2364" i="1" s="1"/>
  <c r="AC2364" i="1"/>
  <c r="AG2364" i="1" s="1"/>
  <c r="AH2364" i="1" s="1"/>
  <c r="AI2364" i="1" s="1"/>
  <c r="AF2362" i="1"/>
  <c r="AU2362" i="1" s="1"/>
  <c r="AC2362" i="1"/>
  <c r="AG2362" i="1" s="1"/>
  <c r="AH2362" i="1" s="1"/>
  <c r="AI2362" i="1" s="1"/>
  <c r="AF2360" i="1"/>
  <c r="AU2360" i="1" s="1"/>
  <c r="AC2360" i="1"/>
  <c r="AG2360" i="1" s="1"/>
  <c r="AH2360" i="1" s="1"/>
  <c r="AI2360" i="1" s="1"/>
  <c r="AF2358" i="1"/>
  <c r="AU2358" i="1" s="1"/>
  <c r="AC2358" i="1"/>
  <c r="AG2358" i="1" s="1"/>
  <c r="AH2358" i="1" s="1"/>
  <c r="AI2358" i="1" s="1"/>
  <c r="AF2356" i="1"/>
  <c r="AU2356" i="1" s="1"/>
  <c r="AC2356" i="1"/>
  <c r="AG2356" i="1" s="1"/>
  <c r="AH2356" i="1" s="1"/>
  <c r="AI2356" i="1" s="1"/>
  <c r="AF2354" i="1"/>
  <c r="AU2354" i="1" s="1"/>
  <c r="AC2354" i="1"/>
  <c r="AG2354" i="1" s="1"/>
  <c r="AH2354" i="1" s="1"/>
  <c r="AI2354" i="1" s="1"/>
  <c r="AF2352" i="1"/>
  <c r="AU2352" i="1" s="1"/>
  <c r="AC2352" i="1"/>
  <c r="AG2352" i="1" s="1"/>
  <c r="AH2352" i="1" s="1"/>
  <c r="AI2352" i="1" s="1"/>
  <c r="AF2350" i="1"/>
  <c r="AU2350" i="1" s="1"/>
  <c r="AC2350" i="1"/>
  <c r="AG2350" i="1" s="1"/>
  <c r="AH2350" i="1" s="1"/>
  <c r="AI2350" i="1" s="1"/>
  <c r="AF2348" i="1"/>
  <c r="AU2348" i="1" s="1"/>
  <c r="AC2348" i="1"/>
  <c r="AG2348" i="1" s="1"/>
  <c r="AH2348" i="1" s="1"/>
  <c r="AI2348" i="1" s="1"/>
  <c r="AF2346" i="1"/>
  <c r="AU2346" i="1" s="1"/>
  <c r="AC2346" i="1"/>
  <c r="AG2346" i="1" s="1"/>
  <c r="AH2346" i="1" s="1"/>
  <c r="AI2346" i="1" s="1"/>
  <c r="AF2344" i="1"/>
  <c r="AU2344" i="1" s="1"/>
  <c r="AC2344" i="1"/>
  <c r="AG2344" i="1" s="1"/>
  <c r="AH2344" i="1" s="1"/>
  <c r="AI2344" i="1" s="1"/>
  <c r="AF2342" i="1"/>
  <c r="AU2342" i="1" s="1"/>
  <c r="AC2342" i="1"/>
  <c r="AG2342" i="1" s="1"/>
  <c r="AH2342" i="1" s="1"/>
  <c r="AI2342" i="1" s="1"/>
  <c r="AF2340" i="1"/>
  <c r="AU2340" i="1" s="1"/>
  <c r="AC2340" i="1"/>
  <c r="AG2340" i="1" s="1"/>
  <c r="AH2340" i="1" s="1"/>
  <c r="AI2340" i="1" s="1"/>
  <c r="AF2338" i="1"/>
  <c r="AU2338" i="1" s="1"/>
  <c r="AC2338" i="1"/>
  <c r="AG2338" i="1" s="1"/>
  <c r="AH2338" i="1" s="1"/>
  <c r="AI2338" i="1" s="1"/>
  <c r="AF2336" i="1"/>
  <c r="AU2336" i="1" s="1"/>
  <c r="AC2336" i="1"/>
  <c r="AG2336" i="1" s="1"/>
  <c r="AH2336" i="1" s="1"/>
  <c r="AI2336" i="1" s="1"/>
  <c r="AF2334" i="1"/>
  <c r="AU2334" i="1" s="1"/>
  <c r="AC2334" i="1"/>
  <c r="AG2334" i="1" s="1"/>
  <c r="AH2334" i="1" s="1"/>
  <c r="AI2334" i="1" s="1"/>
  <c r="AF2332" i="1"/>
  <c r="AU2332" i="1" s="1"/>
  <c r="AC2332" i="1"/>
  <c r="AG2332" i="1" s="1"/>
  <c r="AH2332" i="1" s="1"/>
  <c r="AI2332" i="1" s="1"/>
  <c r="AF2330" i="1"/>
  <c r="AU2330" i="1" s="1"/>
  <c r="AC2330" i="1"/>
  <c r="AG2330" i="1" s="1"/>
  <c r="AH2330" i="1" s="1"/>
  <c r="AI2330" i="1" s="1"/>
  <c r="AF2328" i="1"/>
  <c r="AU2328" i="1" s="1"/>
  <c r="AC2328" i="1"/>
  <c r="AG2328" i="1" s="1"/>
  <c r="AH2328" i="1" s="1"/>
  <c r="AI2328" i="1" s="1"/>
  <c r="AF2326" i="1"/>
  <c r="AU2326" i="1" s="1"/>
  <c r="AC2326" i="1"/>
  <c r="AG2326" i="1" s="1"/>
  <c r="AH2326" i="1" s="1"/>
  <c r="AI2326" i="1" s="1"/>
  <c r="AF2324" i="1"/>
  <c r="AU2324" i="1" s="1"/>
  <c r="AC2324" i="1"/>
  <c r="AG2324" i="1" s="1"/>
  <c r="AH2324" i="1" s="1"/>
  <c r="AI2324" i="1" s="1"/>
  <c r="AF2322" i="1"/>
  <c r="AU2322" i="1" s="1"/>
  <c r="AC2322" i="1"/>
  <c r="AG2322" i="1" s="1"/>
  <c r="AH2322" i="1" s="1"/>
  <c r="AI2322" i="1" s="1"/>
  <c r="AF2320" i="1"/>
  <c r="AU2320" i="1" s="1"/>
  <c r="AC2320" i="1"/>
  <c r="AG2320" i="1" s="1"/>
  <c r="AH2320" i="1" s="1"/>
  <c r="AI2320" i="1" s="1"/>
  <c r="AF2318" i="1"/>
  <c r="AU2318" i="1" s="1"/>
  <c r="AC2318" i="1"/>
  <c r="AG2318" i="1" s="1"/>
  <c r="AH2318" i="1" s="1"/>
  <c r="AI2318" i="1" s="1"/>
  <c r="AF2316" i="1"/>
  <c r="AU2316" i="1" s="1"/>
  <c r="AC2316" i="1"/>
  <c r="AG2316" i="1" s="1"/>
  <c r="AH2316" i="1" s="1"/>
  <c r="AI2316" i="1" s="1"/>
  <c r="AF2314" i="1"/>
  <c r="AU2314" i="1" s="1"/>
  <c r="AC2314" i="1"/>
  <c r="AG2314" i="1" s="1"/>
  <c r="AH2314" i="1" s="1"/>
  <c r="AI2314" i="1" s="1"/>
  <c r="AF2312" i="1"/>
  <c r="AU2312" i="1" s="1"/>
  <c r="AC2312" i="1"/>
  <c r="AG2312" i="1" s="1"/>
  <c r="AH2312" i="1" s="1"/>
  <c r="AI2312" i="1" s="1"/>
  <c r="AF2310" i="1"/>
  <c r="AU2310" i="1" s="1"/>
  <c r="AC2310" i="1"/>
  <c r="AG2310" i="1" s="1"/>
  <c r="AH2310" i="1" s="1"/>
  <c r="AI2310" i="1" s="1"/>
  <c r="AF2308" i="1"/>
  <c r="AU2308" i="1" s="1"/>
  <c r="AC2308" i="1"/>
  <c r="AG2308" i="1" s="1"/>
  <c r="AH2308" i="1" s="1"/>
  <c r="AI2308" i="1" s="1"/>
  <c r="AF2306" i="1"/>
  <c r="AU2306" i="1" s="1"/>
  <c r="AC2306" i="1"/>
  <c r="AG2306" i="1" s="1"/>
  <c r="AH2306" i="1" s="1"/>
  <c r="AI2306" i="1" s="1"/>
  <c r="AF2304" i="1"/>
  <c r="AU2304" i="1" s="1"/>
  <c r="AC2304" i="1"/>
  <c r="AG2304" i="1" s="1"/>
  <c r="AH2304" i="1" s="1"/>
  <c r="AI2304" i="1" s="1"/>
  <c r="AF2302" i="1"/>
  <c r="AU2302" i="1" s="1"/>
  <c r="AC2302" i="1"/>
  <c r="AG2302" i="1" s="1"/>
  <c r="AH2302" i="1" s="1"/>
  <c r="AI2302" i="1" s="1"/>
  <c r="AF2300" i="1"/>
  <c r="AU2300" i="1" s="1"/>
  <c r="AC2300" i="1"/>
  <c r="AG2300" i="1" s="1"/>
  <c r="AH2300" i="1" s="1"/>
  <c r="AI2300" i="1" s="1"/>
  <c r="AF2298" i="1"/>
  <c r="AU2298" i="1" s="1"/>
  <c r="AC2298" i="1"/>
  <c r="AG2298" i="1" s="1"/>
  <c r="AH2298" i="1" s="1"/>
  <c r="AI2298" i="1" s="1"/>
  <c r="AF2296" i="1"/>
  <c r="AU2296" i="1" s="1"/>
  <c r="AC2296" i="1"/>
  <c r="AG2296" i="1" s="1"/>
  <c r="AH2296" i="1" s="1"/>
  <c r="AI2296" i="1" s="1"/>
  <c r="AF2294" i="1"/>
  <c r="AU2294" i="1" s="1"/>
  <c r="AC2294" i="1"/>
  <c r="AG2294" i="1" s="1"/>
  <c r="AH2294" i="1" s="1"/>
  <c r="AI2294" i="1" s="1"/>
  <c r="AF2292" i="1"/>
  <c r="AU2292" i="1" s="1"/>
  <c r="AC2292" i="1"/>
  <c r="AG2292" i="1" s="1"/>
  <c r="AH2292" i="1" s="1"/>
  <c r="AI2292" i="1" s="1"/>
  <c r="AF2290" i="1"/>
  <c r="AU2290" i="1" s="1"/>
  <c r="AC2290" i="1"/>
  <c r="AG2290" i="1" s="1"/>
  <c r="AH2290" i="1" s="1"/>
  <c r="AI2290" i="1" s="1"/>
  <c r="AF2288" i="1"/>
  <c r="AU2288" i="1" s="1"/>
  <c r="AC2288" i="1"/>
  <c r="AG2288" i="1" s="1"/>
  <c r="AH2288" i="1" s="1"/>
  <c r="AI2288" i="1" s="1"/>
  <c r="AF2286" i="1"/>
  <c r="AU2286" i="1" s="1"/>
  <c r="AC2286" i="1"/>
  <c r="AG2286" i="1" s="1"/>
  <c r="AH2286" i="1" s="1"/>
  <c r="AI2286" i="1" s="1"/>
  <c r="AF2284" i="1"/>
  <c r="AU2284" i="1" s="1"/>
  <c r="AC2284" i="1"/>
  <c r="AG2284" i="1" s="1"/>
  <c r="AH2284" i="1" s="1"/>
  <c r="AI2284" i="1" s="1"/>
  <c r="AF2282" i="1"/>
  <c r="AU2282" i="1" s="1"/>
  <c r="AC2282" i="1"/>
  <c r="AG2282" i="1" s="1"/>
  <c r="AH2282" i="1" s="1"/>
  <c r="AI2282" i="1" s="1"/>
  <c r="AF2280" i="1"/>
  <c r="AU2280" i="1" s="1"/>
  <c r="AC2280" i="1"/>
  <c r="AG2280" i="1" s="1"/>
  <c r="AH2280" i="1" s="1"/>
  <c r="AI2280" i="1" s="1"/>
  <c r="AF2278" i="1"/>
  <c r="AU2278" i="1" s="1"/>
  <c r="AC2278" i="1"/>
  <c r="AG2278" i="1" s="1"/>
  <c r="AH2278" i="1" s="1"/>
  <c r="AI2278" i="1" s="1"/>
  <c r="AF2276" i="1"/>
  <c r="AU2276" i="1" s="1"/>
  <c r="AC2276" i="1"/>
  <c r="AG2276" i="1" s="1"/>
  <c r="AH2276" i="1" s="1"/>
  <c r="AI2276" i="1" s="1"/>
  <c r="AF2274" i="1"/>
  <c r="AU2274" i="1" s="1"/>
  <c r="AC2274" i="1"/>
  <c r="AG2274" i="1" s="1"/>
  <c r="AH2274" i="1" s="1"/>
  <c r="AI2274" i="1" s="1"/>
  <c r="AF2272" i="1"/>
  <c r="AU2272" i="1" s="1"/>
  <c r="AC2272" i="1"/>
  <c r="AG2272" i="1" s="1"/>
  <c r="AH2272" i="1" s="1"/>
  <c r="AI2272" i="1" s="1"/>
  <c r="AF2270" i="1"/>
  <c r="AU2270" i="1" s="1"/>
  <c r="AC2270" i="1"/>
  <c r="AG2270" i="1" s="1"/>
  <c r="AH2270" i="1" s="1"/>
  <c r="AI2270" i="1" s="1"/>
  <c r="AF2268" i="1"/>
  <c r="AU2268" i="1" s="1"/>
  <c r="AC2268" i="1"/>
  <c r="AG2268" i="1" s="1"/>
  <c r="AH2268" i="1" s="1"/>
  <c r="AI2268" i="1" s="1"/>
  <c r="AF2266" i="1"/>
  <c r="AU2266" i="1" s="1"/>
  <c r="AC2266" i="1"/>
  <c r="AG2266" i="1" s="1"/>
  <c r="AH2266" i="1" s="1"/>
  <c r="AI2266" i="1" s="1"/>
  <c r="AF2264" i="1"/>
  <c r="AU2264" i="1" s="1"/>
  <c r="AC2264" i="1"/>
  <c r="AG2264" i="1" s="1"/>
  <c r="AH2264" i="1" s="1"/>
  <c r="AI2264" i="1" s="1"/>
  <c r="AF2262" i="1"/>
  <c r="AU2262" i="1" s="1"/>
  <c r="AC2262" i="1"/>
  <c r="AG2262" i="1" s="1"/>
  <c r="AH2262" i="1" s="1"/>
  <c r="AI2262" i="1" s="1"/>
  <c r="AF2260" i="1"/>
  <c r="AU2260" i="1" s="1"/>
  <c r="AC2260" i="1"/>
  <c r="AG2260" i="1" s="1"/>
  <c r="AH2260" i="1" s="1"/>
  <c r="AI2260" i="1" s="1"/>
  <c r="AF2258" i="1"/>
  <c r="AU2258" i="1" s="1"/>
  <c r="AC2258" i="1"/>
  <c r="AG2258" i="1" s="1"/>
  <c r="AH2258" i="1" s="1"/>
  <c r="AI2258" i="1" s="1"/>
  <c r="AF2256" i="1"/>
  <c r="AU2256" i="1" s="1"/>
  <c r="AC2256" i="1"/>
  <c r="AG2256" i="1" s="1"/>
  <c r="AH2256" i="1" s="1"/>
  <c r="AI2256" i="1" s="1"/>
  <c r="AF2254" i="1"/>
  <c r="AU2254" i="1" s="1"/>
  <c r="AC2254" i="1"/>
  <c r="AG2254" i="1" s="1"/>
  <c r="AH2254" i="1" s="1"/>
  <c r="AI2254" i="1" s="1"/>
  <c r="AF2252" i="1"/>
  <c r="AU2252" i="1" s="1"/>
  <c r="AC2252" i="1"/>
  <c r="AG2252" i="1" s="1"/>
  <c r="AH2252" i="1" s="1"/>
  <c r="AI2252" i="1" s="1"/>
  <c r="AF2250" i="1"/>
  <c r="AU2250" i="1" s="1"/>
  <c r="AC2250" i="1"/>
  <c r="AG2250" i="1" s="1"/>
  <c r="AH2250" i="1" s="1"/>
  <c r="AI2250" i="1" s="1"/>
  <c r="AF2248" i="1"/>
  <c r="AU2248" i="1" s="1"/>
  <c r="AC2248" i="1"/>
  <c r="AG2248" i="1" s="1"/>
  <c r="AH2248" i="1" s="1"/>
  <c r="AI2248" i="1" s="1"/>
  <c r="AF2246" i="1"/>
  <c r="AU2246" i="1" s="1"/>
  <c r="AC2246" i="1"/>
  <c r="AG2246" i="1" s="1"/>
  <c r="AH2246" i="1" s="1"/>
  <c r="AI2246" i="1" s="1"/>
  <c r="AF2244" i="1"/>
  <c r="AU2244" i="1" s="1"/>
  <c r="AC2244" i="1"/>
  <c r="AG2244" i="1" s="1"/>
  <c r="AH2244" i="1" s="1"/>
  <c r="AI2244" i="1" s="1"/>
  <c r="AF2242" i="1"/>
  <c r="AU2242" i="1" s="1"/>
  <c r="AC2242" i="1"/>
  <c r="AG2242" i="1" s="1"/>
  <c r="AH2242" i="1" s="1"/>
  <c r="AI2242" i="1" s="1"/>
  <c r="AF2240" i="1"/>
  <c r="AU2240" i="1" s="1"/>
  <c r="AC2240" i="1"/>
  <c r="AG2240" i="1" s="1"/>
  <c r="AH2240" i="1" s="1"/>
  <c r="AI2240" i="1" s="1"/>
  <c r="AF2238" i="1"/>
  <c r="AU2238" i="1" s="1"/>
  <c r="AC2238" i="1"/>
  <c r="AG2238" i="1" s="1"/>
  <c r="AH2238" i="1" s="1"/>
  <c r="AI2238" i="1" s="1"/>
  <c r="AF2236" i="1"/>
  <c r="AU2236" i="1" s="1"/>
  <c r="AC2236" i="1"/>
  <c r="AG2236" i="1" s="1"/>
  <c r="AH2236" i="1" s="1"/>
  <c r="AI2236" i="1" s="1"/>
  <c r="AF2234" i="1"/>
  <c r="AU2234" i="1" s="1"/>
  <c r="AC2234" i="1"/>
  <c r="AG2234" i="1" s="1"/>
  <c r="AH2234" i="1" s="1"/>
  <c r="AI2234" i="1" s="1"/>
  <c r="AF2232" i="1"/>
  <c r="AU2232" i="1" s="1"/>
  <c r="AC2232" i="1"/>
  <c r="AG2232" i="1" s="1"/>
  <c r="AH2232" i="1" s="1"/>
  <c r="AI2232" i="1" s="1"/>
  <c r="AF2230" i="1"/>
  <c r="AU2230" i="1" s="1"/>
  <c r="AC2230" i="1"/>
  <c r="AG2230" i="1" s="1"/>
  <c r="AH2230" i="1" s="1"/>
  <c r="AI2230" i="1" s="1"/>
  <c r="AF2228" i="1"/>
  <c r="AU2228" i="1" s="1"/>
  <c r="AC2228" i="1"/>
  <c r="AG2228" i="1" s="1"/>
  <c r="AH2228" i="1" s="1"/>
  <c r="AI2228" i="1" s="1"/>
  <c r="AF2226" i="1"/>
  <c r="AU2226" i="1" s="1"/>
  <c r="AC2226" i="1"/>
  <c r="AG2226" i="1" s="1"/>
  <c r="AH2226" i="1" s="1"/>
  <c r="AI2226" i="1" s="1"/>
  <c r="AF2224" i="1"/>
  <c r="AU2224" i="1" s="1"/>
  <c r="AC2224" i="1"/>
  <c r="AG2224" i="1" s="1"/>
  <c r="AH2224" i="1" s="1"/>
  <c r="AI2224" i="1" s="1"/>
  <c r="AF2222" i="1"/>
  <c r="AU2222" i="1" s="1"/>
  <c r="AC2222" i="1"/>
  <c r="AG2222" i="1" s="1"/>
  <c r="AH2222" i="1" s="1"/>
  <c r="AI2222" i="1" s="1"/>
  <c r="AF2220" i="1"/>
  <c r="AU2220" i="1" s="1"/>
  <c r="AC2220" i="1"/>
  <c r="AG2220" i="1" s="1"/>
  <c r="AH2220" i="1" s="1"/>
  <c r="AI2220" i="1" s="1"/>
  <c r="AF2218" i="1"/>
  <c r="AU2218" i="1" s="1"/>
  <c r="AC2218" i="1"/>
  <c r="AG2218" i="1" s="1"/>
  <c r="AH2218" i="1" s="1"/>
  <c r="AI2218" i="1" s="1"/>
  <c r="AF2216" i="1"/>
  <c r="AU2216" i="1" s="1"/>
  <c r="AC2216" i="1"/>
  <c r="AG2216" i="1" s="1"/>
  <c r="AH2216" i="1" s="1"/>
  <c r="AI2216" i="1" s="1"/>
  <c r="AF2214" i="1"/>
  <c r="AU2214" i="1" s="1"/>
  <c r="AC2214" i="1"/>
  <c r="AG2214" i="1" s="1"/>
  <c r="AH2214" i="1" s="1"/>
  <c r="AI2214" i="1" s="1"/>
  <c r="AF2212" i="1"/>
  <c r="AU2212" i="1" s="1"/>
  <c r="AC2212" i="1"/>
  <c r="AG2212" i="1" s="1"/>
  <c r="AH2212" i="1" s="1"/>
  <c r="AI2212" i="1" s="1"/>
  <c r="AF2210" i="1"/>
  <c r="AU2210" i="1" s="1"/>
  <c r="AC2210" i="1"/>
  <c r="AG2210" i="1" s="1"/>
  <c r="AH2210" i="1" s="1"/>
  <c r="AI2210" i="1" s="1"/>
  <c r="AF2208" i="1"/>
  <c r="AU2208" i="1" s="1"/>
  <c r="AC2208" i="1"/>
  <c r="AG2208" i="1" s="1"/>
  <c r="AH2208" i="1" s="1"/>
  <c r="AI2208" i="1" s="1"/>
  <c r="AF2206" i="1"/>
  <c r="AU2206" i="1" s="1"/>
  <c r="AC2206" i="1"/>
  <c r="AG2206" i="1" s="1"/>
  <c r="AH2206" i="1" s="1"/>
  <c r="AI2206" i="1" s="1"/>
  <c r="AF2204" i="1"/>
  <c r="AU2204" i="1" s="1"/>
  <c r="AC2204" i="1"/>
  <c r="AG2204" i="1" s="1"/>
  <c r="AH2204" i="1" s="1"/>
  <c r="AI2204" i="1" s="1"/>
  <c r="AF2202" i="1"/>
  <c r="AU2202" i="1" s="1"/>
  <c r="AC2202" i="1"/>
  <c r="AG2202" i="1" s="1"/>
  <c r="AH2202" i="1" s="1"/>
  <c r="AI2202" i="1" s="1"/>
  <c r="AF2200" i="1"/>
  <c r="AU2200" i="1" s="1"/>
  <c r="AC2200" i="1"/>
  <c r="AG2200" i="1" s="1"/>
  <c r="AH2200" i="1" s="1"/>
  <c r="AI2200" i="1" s="1"/>
  <c r="AF2198" i="1"/>
  <c r="AU2198" i="1" s="1"/>
  <c r="AC2198" i="1"/>
  <c r="AG2198" i="1" s="1"/>
  <c r="AH2198" i="1" s="1"/>
  <c r="AI2198" i="1" s="1"/>
  <c r="AF2196" i="1"/>
  <c r="AU2196" i="1" s="1"/>
  <c r="AC2196" i="1"/>
  <c r="AG2196" i="1" s="1"/>
  <c r="AH2196" i="1" s="1"/>
  <c r="AI2196" i="1" s="1"/>
  <c r="AF2194" i="1"/>
  <c r="AU2194" i="1" s="1"/>
  <c r="AC2194" i="1"/>
  <c r="AG2194" i="1" s="1"/>
  <c r="AH2194" i="1" s="1"/>
  <c r="AI2194" i="1" s="1"/>
  <c r="AF2192" i="1"/>
  <c r="AU2192" i="1" s="1"/>
  <c r="AC2192" i="1"/>
  <c r="AG2192" i="1" s="1"/>
  <c r="AH2192" i="1" s="1"/>
  <c r="AI2192" i="1" s="1"/>
  <c r="AF2190" i="1"/>
  <c r="AU2190" i="1" s="1"/>
  <c r="AC2190" i="1"/>
  <c r="AG2190" i="1" s="1"/>
  <c r="AH2190" i="1" s="1"/>
  <c r="AI2190" i="1" s="1"/>
  <c r="AF2188" i="1"/>
  <c r="AU2188" i="1" s="1"/>
  <c r="AC2188" i="1"/>
  <c r="AG2188" i="1" s="1"/>
  <c r="AH2188" i="1" s="1"/>
  <c r="AI2188" i="1" s="1"/>
  <c r="AF2186" i="1"/>
  <c r="AU2186" i="1" s="1"/>
  <c r="AC2186" i="1"/>
  <c r="AG2186" i="1" s="1"/>
  <c r="AH2186" i="1" s="1"/>
  <c r="AI2186" i="1" s="1"/>
  <c r="AF2184" i="1"/>
  <c r="AU2184" i="1" s="1"/>
  <c r="AC2184" i="1"/>
  <c r="AG2184" i="1" s="1"/>
  <c r="AH2184" i="1" s="1"/>
  <c r="AI2184" i="1" s="1"/>
  <c r="AF2182" i="1"/>
  <c r="AU2182" i="1" s="1"/>
  <c r="AC2182" i="1"/>
  <c r="AG2182" i="1" s="1"/>
  <c r="AH2182" i="1" s="1"/>
  <c r="AI2182" i="1" s="1"/>
  <c r="AF2180" i="1"/>
  <c r="AU2180" i="1" s="1"/>
  <c r="AC2180" i="1"/>
  <c r="AG2180" i="1" s="1"/>
  <c r="AH2180" i="1" s="1"/>
  <c r="AI2180" i="1" s="1"/>
  <c r="AF2178" i="1"/>
  <c r="AU2178" i="1" s="1"/>
  <c r="AC2178" i="1"/>
  <c r="AG2178" i="1" s="1"/>
  <c r="AH2178" i="1" s="1"/>
  <c r="AI2178" i="1" s="1"/>
  <c r="AF2176" i="1"/>
  <c r="AU2176" i="1" s="1"/>
  <c r="AC2176" i="1"/>
  <c r="AG2176" i="1" s="1"/>
  <c r="AH2176" i="1" s="1"/>
  <c r="AI2176" i="1" s="1"/>
  <c r="AF2174" i="1"/>
  <c r="AU2174" i="1" s="1"/>
  <c r="AC2174" i="1"/>
  <c r="AG2174" i="1" s="1"/>
  <c r="AH2174" i="1" s="1"/>
  <c r="AI2174" i="1" s="1"/>
  <c r="AF2172" i="1"/>
  <c r="AU2172" i="1" s="1"/>
  <c r="AC2172" i="1"/>
  <c r="AG2172" i="1" s="1"/>
  <c r="AH2172" i="1" s="1"/>
  <c r="AI2172" i="1" s="1"/>
  <c r="AF2170" i="1"/>
  <c r="AU2170" i="1" s="1"/>
  <c r="AC2170" i="1"/>
  <c r="AG2170" i="1" s="1"/>
  <c r="AH2170" i="1" s="1"/>
  <c r="AI2170" i="1" s="1"/>
  <c r="AF2168" i="1"/>
  <c r="AU2168" i="1" s="1"/>
  <c r="AC2168" i="1"/>
  <c r="AG2168" i="1" s="1"/>
  <c r="AH2168" i="1" s="1"/>
  <c r="AI2168" i="1" s="1"/>
  <c r="AF2166" i="1"/>
  <c r="AU2166" i="1" s="1"/>
  <c r="AC2166" i="1"/>
  <c r="AG2166" i="1" s="1"/>
  <c r="AH2166" i="1" s="1"/>
  <c r="AI2166" i="1" s="1"/>
  <c r="AF2164" i="1"/>
  <c r="AU2164" i="1" s="1"/>
  <c r="AC2164" i="1"/>
  <c r="AG2164" i="1" s="1"/>
  <c r="AH2164" i="1" s="1"/>
  <c r="AI2164" i="1" s="1"/>
  <c r="AF2162" i="1"/>
  <c r="AU2162" i="1" s="1"/>
  <c r="AC2162" i="1"/>
  <c r="AG2162" i="1" s="1"/>
  <c r="AH2162" i="1" s="1"/>
  <c r="AI2162" i="1" s="1"/>
  <c r="AF2160" i="1"/>
  <c r="AU2160" i="1" s="1"/>
  <c r="AC2160" i="1"/>
  <c r="AG2160" i="1" s="1"/>
  <c r="AH2160" i="1" s="1"/>
  <c r="AI2160" i="1" s="1"/>
  <c r="AF2158" i="1"/>
  <c r="AU2158" i="1" s="1"/>
  <c r="AC2158" i="1"/>
  <c r="AG2158" i="1" s="1"/>
  <c r="AH2158" i="1" s="1"/>
  <c r="AI2158" i="1" s="1"/>
  <c r="AF2156" i="1"/>
  <c r="AU2156" i="1" s="1"/>
  <c r="AC2156" i="1"/>
  <c r="AG2156" i="1" s="1"/>
  <c r="AH2156" i="1" s="1"/>
  <c r="AI2156" i="1" s="1"/>
  <c r="AF2154" i="1"/>
  <c r="AU2154" i="1" s="1"/>
  <c r="AC2154" i="1"/>
  <c r="AG2154" i="1" s="1"/>
  <c r="AH2154" i="1" s="1"/>
  <c r="AI2154" i="1" s="1"/>
  <c r="AF2152" i="1"/>
  <c r="AU2152" i="1" s="1"/>
  <c r="AC2152" i="1"/>
  <c r="AG2152" i="1" s="1"/>
  <c r="AH2152" i="1" s="1"/>
  <c r="AI2152" i="1" s="1"/>
  <c r="AF2150" i="1"/>
  <c r="AU2150" i="1" s="1"/>
  <c r="AC2150" i="1"/>
  <c r="AG2150" i="1" s="1"/>
  <c r="AH2150" i="1" s="1"/>
  <c r="AI2150" i="1" s="1"/>
  <c r="AF2148" i="1"/>
  <c r="AU2148" i="1" s="1"/>
  <c r="AC2148" i="1"/>
  <c r="AG2148" i="1" s="1"/>
  <c r="AH2148" i="1" s="1"/>
  <c r="AI2148" i="1" s="1"/>
  <c r="AF2146" i="1"/>
  <c r="AU2146" i="1" s="1"/>
  <c r="AC2146" i="1"/>
  <c r="AG2146" i="1" s="1"/>
  <c r="AH2146" i="1" s="1"/>
  <c r="AI2146" i="1" s="1"/>
  <c r="AF2144" i="1"/>
  <c r="AU2144" i="1" s="1"/>
  <c r="AC2144" i="1"/>
  <c r="AG2144" i="1" s="1"/>
  <c r="AH2144" i="1" s="1"/>
  <c r="AI2144" i="1" s="1"/>
  <c r="AF2142" i="1"/>
  <c r="AU2142" i="1" s="1"/>
  <c r="AC2142" i="1"/>
  <c r="AG2142" i="1" s="1"/>
  <c r="AH2142" i="1" s="1"/>
  <c r="AI2142" i="1" s="1"/>
  <c r="AF2140" i="1"/>
  <c r="AU2140" i="1" s="1"/>
  <c r="AC2140" i="1"/>
  <c r="AG2140" i="1" s="1"/>
  <c r="AH2140" i="1" s="1"/>
  <c r="AI2140" i="1" s="1"/>
  <c r="AF2138" i="1"/>
  <c r="AU2138" i="1" s="1"/>
  <c r="AC2138" i="1"/>
  <c r="AG2138" i="1" s="1"/>
  <c r="AH2138" i="1" s="1"/>
  <c r="AI2138" i="1" s="1"/>
  <c r="AF2136" i="1"/>
  <c r="AU2136" i="1" s="1"/>
  <c r="AC2136" i="1"/>
  <c r="AG2136" i="1" s="1"/>
  <c r="AH2136" i="1" s="1"/>
  <c r="AI2136" i="1" s="1"/>
  <c r="AF2134" i="1"/>
  <c r="AU2134" i="1" s="1"/>
  <c r="AC2134" i="1"/>
  <c r="AG2134" i="1" s="1"/>
  <c r="AH2134" i="1" s="1"/>
  <c r="AI2134" i="1" s="1"/>
  <c r="AF2132" i="1"/>
  <c r="AU2132" i="1" s="1"/>
  <c r="AC2132" i="1"/>
  <c r="AG2132" i="1" s="1"/>
  <c r="AH2132" i="1" s="1"/>
  <c r="AI2132" i="1" s="1"/>
  <c r="AF2130" i="1"/>
  <c r="AU2130" i="1" s="1"/>
  <c r="AC2130" i="1"/>
  <c r="AG2130" i="1" s="1"/>
  <c r="AH2130" i="1" s="1"/>
  <c r="AI2130" i="1" s="1"/>
  <c r="AF2128" i="1"/>
  <c r="AU2128" i="1" s="1"/>
  <c r="AC2128" i="1"/>
  <c r="AG2128" i="1" s="1"/>
  <c r="AH2128" i="1" s="1"/>
  <c r="AI2128" i="1" s="1"/>
  <c r="AF2126" i="1"/>
  <c r="AU2126" i="1" s="1"/>
  <c r="AC2126" i="1"/>
  <c r="AG2126" i="1" s="1"/>
  <c r="AH2126" i="1" s="1"/>
  <c r="AI2126" i="1" s="1"/>
  <c r="AF2124" i="1"/>
  <c r="AU2124" i="1" s="1"/>
  <c r="AC2124" i="1"/>
  <c r="AG2124" i="1" s="1"/>
  <c r="AH2124" i="1" s="1"/>
  <c r="AI2124" i="1" s="1"/>
  <c r="AF2122" i="1"/>
  <c r="AU2122" i="1" s="1"/>
  <c r="AC2122" i="1"/>
  <c r="AG2122" i="1" s="1"/>
  <c r="AH2122" i="1" s="1"/>
  <c r="AI2122" i="1" s="1"/>
  <c r="AF2120" i="1"/>
  <c r="AU2120" i="1" s="1"/>
  <c r="AC2120" i="1"/>
  <c r="AG2120" i="1" s="1"/>
  <c r="AH2120" i="1" s="1"/>
  <c r="AI2120" i="1" s="1"/>
  <c r="AF2118" i="1"/>
  <c r="AU2118" i="1" s="1"/>
  <c r="AC2118" i="1"/>
  <c r="AG2118" i="1" s="1"/>
  <c r="AH2118" i="1" s="1"/>
  <c r="AI2118" i="1" s="1"/>
  <c r="AF2116" i="1"/>
  <c r="AU2116" i="1" s="1"/>
  <c r="AC2116" i="1"/>
  <c r="AG2116" i="1" s="1"/>
  <c r="AH2116" i="1" s="1"/>
  <c r="AI2116" i="1" s="1"/>
  <c r="AF2114" i="1"/>
  <c r="AU2114" i="1" s="1"/>
  <c r="AC2114" i="1"/>
  <c r="AG2114" i="1" s="1"/>
  <c r="AH2114" i="1" s="1"/>
  <c r="AI2114" i="1" s="1"/>
  <c r="AF2112" i="1"/>
  <c r="AU2112" i="1" s="1"/>
  <c r="AC2112" i="1"/>
  <c r="AG2112" i="1" s="1"/>
  <c r="AH2112" i="1" s="1"/>
  <c r="AI2112" i="1" s="1"/>
  <c r="AF2110" i="1"/>
  <c r="AU2110" i="1" s="1"/>
  <c r="AC2110" i="1"/>
  <c r="AG2110" i="1" s="1"/>
  <c r="AH2110" i="1" s="1"/>
  <c r="AI2110" i="1" s="1"/>
  <c r="AF2108" i="1"/>
  <c r="AU2108" i="1" s="1"/>
  <c r="AC2108" i="1"/>
  <c r="AG2108" i="1" s="1"/>
  <c r="AH2108" i="1" s="1"/>
  <c r="AI2108" i="1" s="1"/>
  <c r="AF2106" i="1"/>
  <c r="AU2106" i="1" s="1"/>
  <c r="AC2106" i="1"/>
  <c r="AG2106" i="1" s="1"/>
  <c r="AH2106" i="1" s="1"/>
  <c r="AI2106" i="1" s="1"/>
  <c r="AF2104" i="1"/>
  <c r="AU2104" i="1" s="1"/>
  <c r="AC2104" i="1"/>
  <c r="AG2104" i="1" s="1"/>
  <c r="AH2104" i="1" s="1"/>
  <c r="AI2104" i="1" s="1"/>
  <c r="AF2102" i="1"/>
  <c r="AU2102" i="1" s="1"/>
  <c r="AC2102" i="1"/>
  <c r="AG2102" i="1" s="1"/>
  <c r="AH2102" i="1" s="1"/>
  <c r="AI2102" i="1" s="1"/>
  <c r="AF2100" i="1"/>
  <c r="AU2100" i="1" s="1"/>
  <c r="AC2100" i="1"/>
  <c r="AG2100" i="1" s="1"/>
  <c r="AH2100" i="1" s="1"/>
  <c r="AI2100" i="1" s="1"/>
  <c r="AF2098" i="1"/>
  <c r="AU2098" i="1" s="1"/>
  <c r="AC2098" i="1"/>
  <c r="AG2098" i="1" s="1"/>
  <c r="AH2098" i="1" s="1"/>
  <c r="AI2098" i="1" s="1"/>
  <c r="AF2096" i="1"/>
  <c r="AU2096" i="1" s="1"/>
  <c r="AC2096" i="1"/>
  <c r="AG2096" i="1" s="1"/>
  <c r="AH2096" i="1" s="1"/>
  <c r="AI2096" i="1" s="1"/>
  <c r="AF2094" i="1"/>
  <c r="AU2094" i="1" s="1"/>
  <c r="AC2094" i="1"/>
  <c r="AG2094" i="1" s="1"/>
  <c r="AH2094" i="1" s="1"/>
  <c r="AI2094" i="1" s="1"/>
  <c r="AF2092" i="1"/>
  <c r="AU2092" i="1" s="1"/>
  <c r="AC2092" i="1"/>
  <c r="AG2092" i="1" s="1"/>
  <c r="AH2092" i="1" s="1"/>
  <c r="AI2092" i="1" s="1"/>
  <c r="AF2090" i="1"/>
  <c r="AU2090" i="1" s="1"/>
  <c r="AC2090" i="1"/>
  <c r="AG2090" i="1" s="1"/>
  <c r="AH2090" i="1" s="1"/>
  <c r="AI2090" i="1" s="1"/>
  <c r="AF2088" i="1"/>
  <c r="AU2088" i="1" s="1"/>
  <c r="AC2088" i="1"/>
  <c r="AG2088" i="1" s="1"/>
  <c r="AH2088" i="1" s="1"/>
  <c r="AI2088" i="1" s="1"/>
  <c r="AF2086" i="1"/>
  <c r="AU2086" i="1" s="1"/>
  <c r="AC2086" i="1"/>
  <c r="AG2086" i="1" s="1"/>
  <c r="AH2086" i="1" s="1"/>
  <c r="AI2086" i="1" s="1"/>
  <c r="AF2084" i="1"/>
  <c r="AU2084" i="1" s="1"/>
  <c r="AC2084" i="1"/>
  <c r="AG2084" i="1" s="1"/>
  <c r="AH2084" i="1" s="1"/>
  <c r="AI2084" i="1" s="1"/>
  <c r="AF2082" i="1"/>
  <c r="AU2082" i="1" s="1"/>
  <c r="AC2082" i="1"/>
  <c r="AG2082" i="1" s="1"/>
  <c r="AH2082" i="1" s="1"/>
  <c r="AI2082" i="1" s="1"/>
  <c r="AF2080" i="1"/>
  <c r="AU2080" i="1" s="1"/>
  <c r="AC2080" i="1"/>
  <c r="AG2080" i="1" s="1"/>
  <c r="AH2080" i="1" s="1"/>
  <c r="AI2080" i="1" s="1"/>
  <c r="AF2078" i="1"/>
  <c r="AU2078" i="1" s="1"/>
  <c r="AC2078" i="1"/>
  <c r="AG2078" i="1" s="1"/>
  <c r="AH2078" i="1" s="1"/>
  <c r="AI2078" i="1" s="1"/>
  <c r="AF2076" i="1"/>
  <c r="AU2076" i="1" s="1"/>
  <c r="AC2076" i="1"/>
  <c r="AG2076" i="1" s="1"/>
  <c r="AH2076" i="1" s="1"/>
  <c r="AI2076" i="1" s="1"/>
  <c r="AF2074" i="1"/>
  <c r="AU2074" i="1" s="1"/>
  <c r="AC2074" i="1"/>
  <c r="AG2074" i="1" s="1"/>
  <c r="AH2074" i="1" s="1"/>
  <c r="AI2074" i="1" s="1"/>
  <c r="AF2072" i="1"/>
  <c r="AU2072" i="1" s="1"/>
  <c r="AC2072" i="1"/>
  <c r="AG2072" i="1" s="1"/>
  <c r="AH2072" i="1" s="1"/>
  <c r="AI2072" i="1" s="1"/>
  <c r="AF2070" i="1"/>
  <c r="AU2070" i="1" s="1"/>
  <c r="AC2070" i="1"/>
  <c r="AG2070" i="1" s="1"/>
  <c r="AH2070" i="1" s="1"/>
  <c r="AI2070" i="1" s="1"/>
  <c r="AF2068" i="1"/>
  <c r="AU2068" i="1" s="1"/>
  <c r="AC2068" i="1"/>
  <c r="AG2068" i="1" s="1"/>
  <c r="AH2068" i="1" s="1"/>
  <c r="AI2068" i="1" s="1"/>
  <c r="AF2066" i="1"/>
  <c r="AU2066" i="1" s="1"/>
  <c r="AC2066" i="1"/>
  <c r="AG2066" i="1" s="1"/>
  <c r="AH2066" i="1" s="1"/>
  <c r="AI2066" i="1" s="1"/>
  <c r="AF2064" i="1"/>
  <c r="AU2064" i="1" s="1"/>
  <c r="AC2064" i="1"/>
  <c r="AG2064" i="1" s="1"/>
  <c r="AH2064" i="1" s="1"/>
  <c r="AI2064" i="1" s="1"/>
  <c r="AF2062" i="1"/>
  <c r="AU2062" i="1" s="1"/>
  <c r="AC2062" i="1"/>
  <c r="AG2062" i="1" s="1"/>
  <c r="AH2062" i="1" s="1"/>
  <c r="AI2062" i="1" s="1"/>
  <c r="AF2060" i="1"/>
  <c r="AU2060" i="1" s="1"/>
  <c r="AC2060" i="1"/>
  <c r="AG2060" i="1" s="1"/>
  <c r="AH2060" i="1" s="1"/>
  <c r="AI2060" i="1" s="1"/>
  <c r="AF2058" i="1"/>
  <c r="AU2058" i="1" s="1"/>
  <c r="AC2058" i="1"/>
  <c r="AG2058" i="1" s="1"/>
  <c r="AH2058" i="1" s="1"/>
  <c r="AI2058" i="1" s="1"/>
  <c r="AF2056" i="1"/>
  <c r="AU2056" i="1" s="1"/>
  <c r="AC2056" i="1"/>
  <c r="AG2056" i="1" s="1"/>
  <c r="AH2056" i="1" s="1"/>
  <c r="AI2056" i="1" s="1"/>
  <c r="AF2054" i="1"/>
  <c r="AU2054" i="1" s="1"/>
  <c r="AC2054" i="1"/>
  <c r="AG2054" i="1" s="1"/>
  <c r="AH2054" i="1" s="1"/>
  <c r="AI2054" i="1" s="1"/>
  <c r="AF2052" i="1"/>
  <c r="AU2052" i="1" s="1"/>
  <c r="AC2052" i="1"/>
  <c r="AG2052" i="1" s="1"/>
  <c r="AH2052" i="1" s="1"/>
  <c r="AI2052" i="1" s="1"/>
  <c r="AF2050" i="1"/>
  <c r="AU2050" i="1" s="1"/>
  <c r="AC2050" i="1"/>
  <c r="AG2050" i="1" s="1"/>
  <c r="AH2050" i="1" s="1"/>
  <c r="AI2050" i="1" s="1"/>
  <c r="AF2048" i="1"/>
  <c r="AU2048" i="1" s="1"/>
  <c r="AC2048" i="1"/>
  <c r="AG2048" i="1" s="1"/>
  <c r="AH2048" i="1" s="1"/>
  <c r="AI2048" i="1" s="1"/>
  <c r="AF2046" i="1"/>
  <c r="AU2046" i="1" s="1"/>
  <c r="AC2046" i="1"/>
  <c r="AG2046" i="1" s="1"/>
  <c r="AH2046" i="1" s="1"/>
  <c r="AI2046" i="1" s="1"/>
  <c r="AF2044" i="1"/>
  <c r="AU2044" i="1" s="1"/>
  <c r="AC2044" i="1"/>
  <c r="AG2044" i="1" s="1"/>
  <c r="AH2044" i="1" s="1"/>
  <c r="AI2044" i="1" s="1"/>
  <c r="AF2042" i="1"/>
  <c r="AU2042" i="1" s="1"/>
  <c r="AC2042" i="1"/>
  <c r="AG2042" i="1" s="1"/>
  <c r="AH2042" i="1" s="1"/>
  <c r="AI2042" i="1" s="1"/>
  <c r="AC2040" i="1"/>
  <c r="AG2040" i="1" s="1"/>
  <c r="AH2040" i="1" s="1"/>
  <c r="AI2040" i="1" s="1"/>
  <c r="AF2040" i="1"/>
  <c r="AU2040" i="1" s="1"/>
  <c r="AC2036" i="1"/>
  <c r="AG2036" i="1" s="1"/>
  <c r="AH2036" i="1" s="1"/>
  <c r="AI2036" i="1" s="1"/>
  <c r="AF2036" i="1"/>
  <c r="AU2036" i="1" s="1"/>
  <c r="AC2032" i="1"/>
  <c r="AG2032" i="1" s="1"/>
  <c r="AH2032" i="1" s="1"/>
  <c r="AI2032" i="1" s="1"/>
  <c r="AF2032" i="1"/>
  <c r="AU2032" i="1" s="1"/>
  <c r="AC2028" i="1"/>
  <c r="AG2028" i="1" s="1"/>
  <c r="AH2028" i="1" s="1"/>
  <c r="AI2028" i="1" s="1"/>
  <c r="AF2028" i="1"/>
  <c r="AU2028" i="1" s="1"/>
  <c r="AC2024" i="1"/>
  <c r="AG2024" i="1" s="1"/>
  <c r="AH2024" i="1" s="1"/>
  <c r="AI2024" i="1" s="1"/>
  <c r="AF2024" i="1"/>
  <c r="AU2024" i="1" s="1"/>
  <c r="AC2020" i="1"/>
  <c r="AG2020" i="1" s="1"/>
  <c r="AH2020" i="1" s="1"/>
  <c r="AI2020" i="1" s="1"/>
  <c r="AF2020" i="1"/>
  <c r="AU2020" i="1" s="1"/>
  <c r="AC2016" i="1"/>
  <c r="AG2016" i="1" s="1"/>
  <c r="AH2016" i="1" s="1"/>
  <c r="AI2016" i="1" s="1"/>
  <c r="AF2016" i="1"/>
  <c r="AU2016" i="1" s="1"/>
  <c r="AC2012" i="1"/>
  <c r="AG2012" i="1" s="1"/>
  <c r="AH2012" i="1" s="1"/>
  <c r="AI2012" i="1" s="1"/>
  <c r="AF2012" i="1"/>
  <c r="AU2012" i="1" s="1"/>
  <c r="AC2008" i="1"/>
  <c r="AG2008" i="1" s="1"/>
  <c r="AH2008" i="1" s="1"/>
  <c r="AI2008" i="1" s="1"/>
  <c r="AF2008" i="1"/>
  <c r="AU2008" i="1" s="1"/>
  <c r="AC2004" i="1"/>
  <c r="AG2004" i="1" s="1"/>
  <c r="AH2004" i="1" s="1"/>
  <c r="AI2004" i="1" s="1"/>
  <c r="AF2004" i="1"/>
  <c r="AU2004" i="1" s="1"/>
  <c r="AC2000" i="1"/>
  <c r="AG2000" i="1" s="1"/>
  <c r="AH2000" i="1" s="1"/>
  <c r="AI2000" i="1" s="1"/>
  <c r="AF2000" i="1"/>
  <c r="AU2000" i="1" s="1"/>
  <c r="AC1996" i="1"/>
  <c r="AG1996" i="1" s="1"/>
  <c r="AH1996" i="1" s="1"/>
  <c r="AI1996" i="1" s="1"/>
  <c r="AF1996" i="1"/>
  <c r="AU1996" i="1" s="1"/>
  <c r="AC1992" i="1"/>
  <c r="AG1992" i="1" s="1"/>
  <c r="AH1992" i="1" s="1"/>
  <c r="AI1992" i="1" s="1"/>
  <c r="AF1992" i="1"/>
  <c r="AU1992" i="1" s="1"/>
  <c r="AC1988" i="1"/>
  <c r="AG1988" i="1" s="1"/>
  <c r="AH1988" i="1" s="1"/>
  <c r="AI1988" i="1" s="1"/>
  <c r="AF1988" i="1"/>
  <c r="AU1988" i="1" s="1"/>
  <c r="AC1984" i="1"/>
  <c r="AG1984" i="1" s="1"/>
  <c r="AH1984" i="1" s="1"/>
  <c r="AI1984" i="1" s="1"/>
  <c r="AF1984" i="1"/>
  <c r="AU1984" i="1" s="1"/>
  <c r="AC1980" i="1"/>
  <c r="AG1980" i="1" s="1"/>
  <c r="AH1980" i="1" s="1"/>
  <c r="AI1980" i="1" s="1"/>
  <c r="AF1980" i="1"/>
  <c r="AU1980" i="1" s="1"/>
  <c r="AC1976" i="1"/>
  <c r="AG1976" i="1" s="1"/>
  <c r="AH1976" i="1" s="1"/>
  <c r="AI1976" i="1" s="1"/>
  <c r="AF1976" i="1"/>
  <c r="AU1976" i="1" s="1"/>
  <c r="AC1972" i="1"/>
  <c r="AG1972" i="1" s="1"/>
  <c r="AH1972" i="1" s="1"/>
  <c r="AI1972" i="1" s="1"/>
  <c r="AF1972" i="1"/>
  <c r="AU1972" i="1" s="1"/>
  <c r="AC1968" i="1"/>
  <c r="AG1968" i="1" s="1"/>
  <c r="AH1968" i="1" s="1"/>
  <c r="AI1968" i="1" s="1"/>
  <c r="AF1968" i="1"/>
  <c r="AU1968" i="1" s="1"/>
  <c r="AC1964" i="1"/>
  <c r="AG1964" i="1" s="1"/>
  <c r="AH1964" i="1" s="1"/>
  <c r="AI1964" i="1" s="1"/>
  <c r="AF1964" i="1"/>
  <c r="AU1964" i="1" s="1"/>
  <c r="AC1960" i="1"/>
  <c r="AG1960" i="1" s="1"/>
  <c r="AH1960" i="1" s="1"/>
  <c r="AI1960" i="1" s="1"/>
  <c r="AF1960" i="1"/>
  <c r="AU1960" i="1" s="1"/>
  <c r="AC1956" i="1"/>
  <c r="AG1956" i="1" s="1"/>
  <c r="AH1956" i="1" s="1"/>
  <c r="AI1956" i="1" s="1"/>
  <c r="AF1956" i="1"/>
  <c r="AU1956" i="1" s="1"/>
  <c r="AC1952" i="1"/>
  <c r="AG1952" i="1" s="1"/>
  <c r="AH1952" i="1" s="1"/>
  <c r="AI1952" i="1" s="1"/>
  <c r="AF1952" i="1"/>
  <c r="AU1952" i="1" s="1"/>
  <c r="AC1948" i="1"/>
  <c r="AG1948" i="1" s="1"/>
  <c r="AH1948" i="1" s="1"/>
  <c r="AI1948" i="1" s="1"/>
  <c r="AF1948" i="1"/>
  <c r="AU1948" i="1" s="1"/>
  <c r="AC1944" i="1"/>
  <c r="AG1944" i="1" s="1"/>
  <c r="AH1944" i="1" s="1"/>
  <c r="AI1944" i="1" s="1"/>
  <c r="AF1944" i="1"/>
  <c r="AU1944" i="1" s="1"/>
  <c r="AC1940" i="1"/>
  <c r="AG1940" i="1" s="1"/>
  <c r="AH1940" i="1" s="1"/>
  <c r="AI1940" i="1" s="1"/>
  <c r="AF1940" i="1"/>
  <c r="AU1940" i="1" s="1"/>
  <c r="AC1936" i="1"/>
  <c r="AG1936" i="1" s="1"/>
  <c r="AH1936" i="1" s="1"/>
  <c r="AI1936" i="1" s="1"/>
  <c r="AF1936" i="1"/>
  <c r="AU1936" i="1" s="1"/>
  <c r="AC1932" i="1"/>
  <c r="AG1932" i="1" s="1"/>
  <c r="AH1932" i="1" s="1"/>
  <c r="AI1932" i="1" s="1"/>
  <c r="AF1932" i="1"/>
  <c r="AU1932" i="1" s="1"/>
  <c r="AC1928" i="1"/>
  <c r="AG1928" i="1" s="1"/>
  <c r="AH1928" i="1" s="1"/>
  <c r="AI1928" i="1" s="1"/>
  <c r="AF1928" i="1"/>
  <c r="AU1928" i="1" s="1"/>
  <c r="AC1924" i="1"/>
  <c r="AG1924" i="1" s="1"/>
  <c r="AH1924" i="1" s="1"/>
  <c r="AI1924" i="1" s="1"/>
  <c r="AF1924" i="1"/>
  <c r="AU1924" i="1" s="1"/>
  <c r="AC1920" i="1"/>
  <c r="AG1920" i="1" s="1"/>
  <c r="AH1920" i="1" s="1"/>
  <c r="AI1920" i="1" s="1"/>
  <c r="AF1920" i="1"/>
  <c r="AU1920" i="1" s="1"/>
  <c r="AC1916" i="1"/>
  <c r="AG1916" i="1" s="1"/>
  <c r="AH1916" i="1" s="1"/>
  <c r="AI1916" i="1" s="1"/>
  <c r="AF1916" i="1"/>
  <c r="AU1916" i="1" s="1"/>
  <c r="AC1912" i="1"/>
  <c r="AG1912" i="1" s="1"/>
  <c r="AH1912" i="1" s="1"/>
  <c r="AI1912" i="1" s="1"/>
  <c r="AF1912" i="1"/>
  <c r="AU1912" i="1" s="1"/>
  <c r="AC1908" i="1"/>
  <c r="AG1908" i="1" s="1"/>
  <c r="AH1908" i="1" s="1"/>
  <c r="AI1908" i="1" s="1"/>
  <c r="AF1908" i="1"/>
  <c r="AU1908" i="1" s="1"/>
  <c r="AC1904" i="1"/>
  <c r="AG1904" i="1" s="1"/>
  <c r="AH1904" i="1" s="1"/>
  <c r="AI1904" i="1" s="1"/>
  <c r="AF1904" i="1"/>
  <c r="AU1904" i="1" s="1"/>
  <c r="AC1900" i="1"/>
  <c r="AG1900" i="1" s="1"/>
  <c r="AH1900" i="1" s="1"/>
  <c r="AI1900" i="1" s="1"/>
  <c r="AF1900" i="1"/>
  <c r="AU1900" i="1" s="1"/>
  <c r="AC1896" i="1"/>
  <c r="AG1896" i="1" s="1"/>
  <c r="AH1896" i="1" s="1"/>
  <c r="AI1896" i="1" s="1"/>
  <c r="AF1896" i="1"/>
  <c r="AU1896" i="1" s="1"/>
  <c r="AC1892" i="1"/>
  <c r="AG1892" i="1" s="1"/>
  <c r="AH1892" i="1" s="1"/>
  <c r="AI1892" i="1" s="1"/>
  <c r="AF1892" i="1"/>
  <c r="AU1892" i="1" s="1"/>
  <c r="AC1888" i="1"/>
  <c r="AG1888" i="1" s="1"/>
  <c r="AH1888" i="1" s="1"/>
  <c r="AI1888" i="1" s="1"/>
  <c r="AF1888" i="1"/>
  <c r="AU1888" i="1" s="1"/>
  <c r="AC1884" i="1"/>
  <c r="AG1884" i="1" s="1"/>
  <c r="AH1884" i="1" s="1"/>
  <c r="AI1884" i="1" s="1"/>
  <c r="AF1884" i="1"/>
  <c r="AU1884" i="1" s="1"/>
  <c r="AC1880" i="1"/>
  <c r="AG1880" i="1" s="1"/>
  <c r="AH1880" i="1" s="1"/>
  <c r="AI1880" i="1" s="1"/>
  <c r="AF1880" i="1"/>
  <c r="AU1880" i="1" s="1"/>
  <c r="AC1876" i="1"/>
  <c r="AG1876" i="1" s="1"/>
  <c r="AH1876" i="1" s="1"/>
  <c r="AI1876" i="1" s="1"/>
  <c r="AF1876" i="1"/>
  <c r="AU1876" i="1" s="1"/>
  <c r="AC1872" i="1"/>
  <c r="AG1872" i="1" s="1"/>
  <c r="AH1872" i="1" s="1"/>
  <c r="AI1872" i="1" s="1"/>
  <c r="AF1872" i="1"/>
  <c r="AU1872" i="1" s="1"/>
  <c r="AC1868" i="1"/>
  <c r="AG1868" i="1" s="1"/>
  <c r="AH1868" i="1" s="1"/>
  <c r="AI1868" i="1" s="1"/>
  <c r="AF1868" i="1"/>
  <c r="AU1868" i="1" s="1"/>
  <c r="AC1864" i="1"/>
  <c r="AG1864" i="1" s="1"/>
  <c r="AH1864" i="1" s="1"/>
  <c r="AI1864" i="1" s="1"/>
  <c r="AF1864" i="1"/>
  <c r="AU1864" i="1" s="1"/>
  <c r="AC1860" i="1"/>
  <c r="AG1860" i="1" s="1"/>
  <c r="AH1860" i="1" s="1"/>
  <c r="AI1860" i="1" s="1"/>
  <c r="AF1860" i="1"/>
  <c r="AU1860" i="1" s="1"/>
  <c r="AC1856" i="1"/>
  <c r="AG1856" i="1" s="1"/>
  <c r="AH1856" i="1" s="1"/>
  <c r="AI1856" i="1" s="1"/>
  <c r="AF1856" i="1"/>
  <c r="AU1856" i="1" s="1"/>
  <c r="AC1852" i="1"/>
  <c r="AG1852" i="1" s="1"/>
  <c r="AH1852" i="1" s="1"/>
  <c r="AI1852" i="1" s="1"/>
  <c r="AF1852" i="1"/>
  <c r="AU1852" i="1" s="1"/>
  <c r="AC1848" i="1"/>
  <c r="AG1848" i="1" s="1"/>
  <c r="AH1848" i="1" s="1"/>
  <c r="AI1848" i="1" s="1"/>
  <c r="AF1848" i="1"/>
  <c r="AU1848" i="1" s="1"/>
  <c r="AC1844" i="1"/>
  <c r="AG1844" i="1" s="1"/>
  <c r="AH1844" i="1" s="1"/>
  <c r="AI1844" i="1" s="1"/>
  <c r="AF1844" i="1"/>
  <c r="AU1844" i="1" s="1"/>
  <c r="AC1840" i="1"/>
  <c r="AG1840" i="1" s="1"/>
  <c r="AH1840" i="1" s="1"/>
  <c r="AI1840" i="1" s="1"/>
  <c r="AF1840" i="1"/>
  <c r="AU1840" i="1" s="1"/>
  <c r="AC1836" i="1"/>
  <c r="AG1836" i="1" s="1"/>
  <c r="AH1836" i="1" s="1"/>
  <c r="AI1836" i="1" s="1"/>
  <c r="AF1836" i="1"/>
  <c r="AU1836" i="1" s="1"/>
  <c r="AC1832" i="1"/>
  <c r="AG1832" i="1" s="1"/>
  <c r="AH1832" i="1" s="1"/>
  <c r="AI1832" i="1" s="1"/>
  <c r="AF1832" i="1"/>
  <c r="AU1832" i="1" s="1"/>
  <c r="AC1828" i="1"/>
  <c r="AG1828" i="1" s="1"/>
  <c r="AH1828" i="1" s="1"/>
  <c r="AI1828" i="1" s="1"/>
  <c r="AF1828" i="1"/>
  <c r="AU1828" i="1" s="1"/>
  <c r="AC1824" i="1"/>
  <c r="AG1824" i="1" s="1"/>
  <c r="AH1824" i="1" s="1"/>
  <c r="AI1824" i="1" s="1"/>
  <c r="AF1824" i="1"/>
  <c r="AU1824" i="1" s="1"/>
  <c r="AC1820" i="1"/>
  <c r="AG1820" i="1" s="1"/>
  <c r="AH1820" i="1" s="1"/>
  <c r="AI1820" i="1" s="1"/>
  <c r="AF1820" i="1"/>
  <c r="AU1820" i="1" s="1"/>
  <c r="AC1816" i="1"/>
  <c r="AG1816" i="1" s="1"/>
  <c r="AH1816" i="1" s="1"/>
  <c r="AI1816" i="1" s="1"/>
  <c r="AF1816" i="1"/>
  <c r="AU1816" i="1" s="1"/>
  <c r="AC1812" i="1"/>
  <c r="AG1812" i="1" s="1"/>
  <c r="AH1812" i="1" s="1"/>
  <c r="AI1812" i="1" s="1"/>
  <c r="AF1812" i="1"/>
  <c r="AU1812" i="1" s="1"/>
  <c r="AC1808" i="1"/>
  <c r="AG1808" i="1" s="1"/>
  <c r="AH1808" i="1" s="1"/>
  <c r="AI1808" i="1" s="1"/>
  <c r="AF1808" i="1"/>
  <c r="AU1808" i="1" s="1"/>
  <c r="AC1804" i="1"/>
  <c r="AG1804" i="1" s="1"/>
  <c r="AH1804" i="1" s="1"/>
  <c r="AI1804" i="1" s="1"/>
  <c r="AF1804" i="1"/>
  <c r="AU1804" i="1" s="1"/>
  <c r="AC1800" i="1"/>
  <c r="AG1800" i="1" s="1"/>
  <c r="AH1800" i="1" s="1"/>
  <c r="AI1800" i="1" s="1"/>
  <c r="AF1800" i="1"/>
  <c r="AU1800" i="1" s="1"/>
  <c r="AC1796" i="1"/>
  <c r="AG1796" i="1" s="1"/>
  <c r="AH1796" i="1" s="1"/>
  <c r="AI1796" i="1" s="1"/>
  <c r="AF1796" i="1"/>
  <c r="AU1796" i="1" s="1"/>
  <c r="AC1792" i="1"/>
  <c r="AG1792" i="1" s="1"/>
  <c r="AH1792" i="1" s="1"/>
  <c r="AI1792" i="1" s="1"/>
  <c r="AF1792" i="1"/>
  <c r="AU1792" i="1" s="1"/>
  <c r="AC1788" i="1"/>
  <c r="AG1788" i="1" s="1"/>
  <c r="AH1788" i="1" s="1"/>
  <c r="AI1788" i="1" s="1"/>
  <c r="AF1788" i="1"/>
  <c r="AU1788" i="1" s="1"/>
  <c r="AC1784" i="1"/>
  <c r="AG1784" i="1" s="1"/>
  <c r="AH1784" i="1" s="1"/>
  <c r="AI1784" i="1" s="1"/>
  <c r="AF1784" i="1"/>
  <c r="AU1784" i="1" s="1"/>
  <c r="AC1780" i="1"/>
  <c r="AG1780" i="1" s="1"/>
  <c r="AH1780" i="1" s="1"/>
  <c r="AI1780" i="1" s="1"/>
  <c r="AF1780" i="1"/>
  <c r="AU1780" i="1" s="1"/>
  <c r="AC1776" i="1"/>
  <c r="AG1776" i="1" s="1"/>
  <c r="AH1776" i="1" s="1"/>
  <c r="AI1776" i="1" s="1"/>
  <c r="AF1776" i="1"/>
  <c r="AU1776" i="1" s="1"/>
  <c r="AC1772" i="1"/>
  <c r="AG1772" i="1" s="1"/>
  <c r="AH1772" i="1" s="1"/>
  <c r="AI1772" i="1" s="1"/>
  <c r="AF1772" i="1"/>
  <c r="AU1772" i="1" s="1"/>
  <c r="AC1768" i="1"/>
  <c r="AG1768" i="1" s="1"/>
  <c r="AH1768" i="1" s="1"/>
  <c r="AI1768" i="1" s="1"/>
  <c r="AF1768" i="1"/>
  <c r="AU1768" i="1" s="1"/>
  <c r="AC1764" i="1"/>
  <c r="AG1764" i="1" s="1"/>
  <c r="AH1764" i="1" s="1"/>
  <c r="AI1764" i="1" s="1"/>
  <c r="AF1764" i="1"/>
  <c r="AU1764" i="1" s="1"/>
  <c r="AC1760" i="1"/>
  <c r="AG1760" i="1" s="1"/>
  <c r="AH1760" i="1" s="1"/>
  <c r="AI1760" i="1" s="1"/>
  <c r="AF1760" i="1"/>
  <c r="AU1760" i="1" s="1"/>
  <c r="AC1756" i="1"/>
  <c r="AG1756" i="1" s="1"/>
  <c r="AH1756" i="1" s="1"/>
  <c r="AI1756" i="1" s="1"/>
  <c r="AF1756" i="1"/>
  <c r="AU1756" i="1" s="1"/>
  <c r="AC1752" i="1"/>
  <c r="AG1752" i="1" s="1"/>
  <c r="AH1752" i="1" s="1"/>
  <c r="AI1752" i="1" s="1"/>
  <c r="AF1752" i="1"/>
  <c r="AU1752" i="1" s="1"/>
  <c r="AC1748" i="1"/>
  <c r="AG1748" i="1" s="1"/>
  <c r="AH1748" i="1" s="1"/>
  <c r="AI1748" i="1" s="1"/>
  <c r="AF1748" i="1"/>
  <c r="AU1748" i="1" s="1"/>
  <c r="AC1744" i="1"/>
  <c r="AG1744" i="1" s="1"/>
  <c r="AH1744" i="1" s="1"/>
  <c r="AI1744" i="1" s="1"/>
  <c r="AF1744" i="1"/>
  <c r="AU1744" i="1" s="1"/>
  <c r="AC1740" i="1"/>
  <c r="AG1740" i="1" s="1"/>
  <c r="AH1740" i="1" s="1"/>
  <c r="AI1740" i="1" s="1"/>
  <c r="AF1740" i="1"/>
  <c r="AU1740" i="1" s="1"/>
  <c r="AC1736" i="1"/>
  <c r="AG1736" i="1" s="1"/>
  <c r="AH1736" i="1" s="1"/>
  <c r="AI1736" i="1" s="1"/>
  <c r="AF1736" i="1"/>
  <c r="AU1736" i="1" s="1"/>
  <c r="AC1732" i="1"/>
  <c r="AG1732" i="1" s="1"/>
  <c r="AH1732" i="1" s="1"/>
  <c r="AI1732" i="1" s="1"/>
  <c r="AF1732" i="1"/>
  <c r="AU1732" i="1" s="1"/>
  <c r="AC1728" i="1"/>
  <c r="AG1728" i="1" s="1"/>
  <c r="AH1728" i="1" s="1"/>
  <c r="AI1728" i="1" s="1"/>
  <c r="AF1728" i="1"/>
  <c r="AU1728" i="1" s="1"/>
  <c r="AC1724" i="1"/>
  <c r="AG1724" i="1" s="1"/>
  <c r="AH1724" i="1" s="1"/>
  <c r="AI1724" i="1" s="1"/>
  <c r="AF1724" i="1"/>
  <c r="AU1724" i="1" s="1"/>
  <c r="AC1720" i="1"/>
  <c r="AG1720" i="1" s="1"/>
  <c r="AH1720" i="1" s="1"/>
  <c r="AI1720" i="1" s="1"/>
  <c r="AF1720" i="1"/>
  <c r="AU1720" i="1" s="1"/>
  <c r="AC1716" i="1"/>
  <c r="AG1716" i="1" s="1"/>
  <c r="AH1716" i="1" s="1"/>
  <c r="AI1716" i="1" s="1"/>
  <c r="AF1716" i="1"/>
  <c r="AU1716" i="1" s="1"/>
  <c r="AC1712" i="1"/>
  <c r="AG1712" i="1" s="1"/>
  <c r="AH1712" i="1" s="1"/>
  <c r="AI1712" i="1" s="1"/>
  <c r="AF1712" i="1"/>
  <c r="AU1712" i="1" s="1"/>
  <c r="AC1708" i="1"/>
  <c r="AG1708" i="1" s="1"/>
  <c r="AH1708" i="1" s="1"/>
  <c r="AI1708" i="1" s="1"/>
  <c r="AF1708" i="1"/>
  <c r="AU1708" i="1" s="1"/>
  <c r="AC1704" i="1"/>
  <c r="AG1704" i="1" s="1"/>
  <c r="AH1704" i="1" s="1"/>
  <c r="AI1704" i="1" s="1"/>
  <c r="AF1704" i="1"/>
  <c r="AU1704" i="1" s="1"/>
  <c r="AC1700" i="1"/>
  <c r="AG1700" i="1" s="1"/>
  <c r="AH1700" i="1" s="1"/>
  <c r="AI1700" i="1" s="1"/>
  <c r="AF1700" i="1"/>
  <c r="AU1700" i="1" s="1"/>
  <c r="AC1696" i="1"/>
  <c r="AG1696" i="1" s="1"/>
  <c r="AH1696" i="1" s="1"/>
  <c r="AI1696" i="1" s="1"/>
  <c r="AF1696" i="1"/>
  <c r="AU1696" i="1" s="1"/>
  <c r="AC1692" i="1"/>
  <c r="AG1692" i="1" s="1"/>
  <c r="AH1692" i="1" s="1"/>
  <c r="AI1692" i="1" s="1"/>
  <c r="AF1692" i="1"/>
  <c r="AU1692" i="1" s="1"/>
  <c r="AC1688" i="1"/>
  <c r="AG1688" i="1" s="1"/>
  <c r="AH1688" i="1" s="1"/>
  <c r="AI1688" i="1" s="1"/>
  <c r="AF1688" i="1"/>
  <c r="AU1688" i="1" s="1"/>
  <c r="AC1684" i="1"/>
  <c r="AG1684" i="1" s="1"/>
  <c r="AH1684" i="1" s="1"/>
  <c r="AI1684" i="1" s="1"/>
  <c r="AF1684" i="1"/>
  <c r="AU1684" i="1" s="1"/>
  <c r="AC1680" i="1"/>
  <c r="AG1680" i="1" s="1"/>
  <c r="AH1680" i="1" s="1"/>
  <c r="AI1680" i="1" s="1"/>
  <c r="AF1680" i="1"/>
  <c r="AU1680" i="1" s="1"/>
  <c r="AC1676" i="1"/>
  <c r="AG1676" i="1" s="1"/>
  <c r="AH1676" i="1" s="1"/>
  <c r="AI1676" i="1" s="1"/>
  <c r="AF1676" i="1"/>
  <c r="AU1676" i="1" s="1"/>
  <c r="AC1672" i="1"/>
  <c r="AG1672" i="1" s="1"/>
  <c r="AH1672" i="1" s="1"/>
  <c r="AI1672" i="1" s="1"/>
  <c r="AF1672" i="1"/>
  <c r="AU1672" i="1" s="1"/>
  <c r="AC1668" i="1"/>
  <c r="AG1668" i="1" s="1"/>
  <c r="AH1668" i="1" s="1"/>
  <c r="AI1668" i="1" s="1"/>
  <c r="AF1668" i="1"/>
  <c r="AU1668" i="1" s="1"/>
  <c r="AC1664" i="1"/>
  <c r="AG1664" i="1" s="1"/>
  <c r="AH1664" i="1" s="1"/>
  <c r="AI1664" i="1" s="1"/>
  <c r="AF1664" i="1"/>
  <c r="AU1664" i="1" s="1"/>
  <c r="AC1660" i="1"/>
  <c r="AG1660" i="1" s="1"/>
  <c r="AH1660" i="1" s="1"/>
  <c r="AI1660" i="1" s="1"/>
  <c r="AF1660" i="1"/>
  <c r="AU1660" i="1" s="1"/>
  <c r="AC1656" i="1"/>
  <c r="AG1656" i="1" s="1"/>
  <c r="AH1656" i="1" s="1"/>
  <c r="AI1656" i="1" s="1"/>
  <c r="AF1656" i="1"/>
  <c r="AU1656" i="1" s="1"/>
  <c r="AC1652" i="1"/>
  <c r="AG1652" i="1" s="1"/>
  <c r="AH1652" i="1" s="1"/>
  <c r="AI1652" i="1" s="1"/>
  <c r="AF1652" i="1"/>
  <c r="AU1652" i="1" s="1"/>
  <c r="AC1648" i="1"/>
  <c r="AG1648" i="1" s="1"/>
  <c r="AH1648" i="1" s="1"/>
  <c r="AI1648" i="1" s="1"/>
  <c r="AF1648" i="1"/>
  <c r="AU1648" i="1" s="1"/>
  <c r="AC1644" i="1"/>
  <c r="AG1644" i="1" s="1"/>
  <c r="AH1644" i="1" s="1"/>
  <c r="AI1644" i="1" s="1"/>
  <c r="AF1644" i="1"/>
  <c r="AU1644" i="1" s="1"/>
  <c r="AC1640" i="1"/>
  <c r="AG1640" i="1" s="1"/>
  <c r="AH1640" i="1" s="1"/>
  <c r="AI1640" i="1" s="1"/>
  <c r="AF1640" i="1"/>
  <c r="AU1640" i="1" s="1"/>
  <c r="AC1636" i="1"/>
  <c r="AG1636" i="1" s="1"/>
  <c r="AH1636" i="1" s="1"/>
  <c r="AI1636" i="1" s="1"/>
  <c r="AF1636" i="1"/>
  <c r="AU1636" i="1" s="1"/>
  <c r="AC1632" i="1"/>
  <c r="AG1632" i="1" s="1"/>
  <c r="AH1632" i="1" s="1"/>
  <c r="AI1632" i="1" s="1"/>
  <c r="AF1632" i="1"/>
  <c r="AU1632" i="1" s="1"/>
  <c r="AC1628" i="1"/>
  <c r="AG1628" i="1" s="1"/>
  <c r="AH1628" i="1" s="1"/>
  <c r="AI1628" i="1" s="1"/>
  <c r="AF1628" i="1"/>
  <c r="AU1628" i="1" s="1"/>
  <c r="AC1624" i="1"/>
  <c r="AG1624" i="1" s="1"/>
  <c r="AH1624" i="1" s="1"/>
  <c r="AI1624" i="1" s="1"/>
  <c r="AF1624" i="1"/>
  <c r="AU1624" i="1" s="1"/>
  <c r="AC1620" i="1"/>
  <c r="AG1620" i="1" s="1"/>
  <c r="AH1620" i="1" s="1"/>
  <c r="AI1620" i="1" s="1"/>
  <c r="AF1620" i="1"/>
  <c r="AU1620" i="1" s="1"/>
  <c r="AC1616" i="1"/>
  <c r="AG1616" i="1" s="1"/>
  <c r="AH1616" i="1" s="1"/>
  <c r="AI1616" i="1" s="1"/>
  <c r="AF1616" i="1"/>
  <c r="AU1616" i="1" s="1"/>
  <c r="AC1612" i="1"/>
  <c r="AG1612" i="1" s="1"/>
  <c r="AH1612" i="1" s="1"/>
  <c r="AI1612" i="1" s="1"/>
  <c r="AF1612" i="1"/>
  <c r="AU1612" i="1" s="1"/>
  <c r="AC1608" i="1"/>
  <c r="AG1608" i="1" s="1"/>
  <c r="AH1608" i="1" s="1"/>
  <c r="AI1608" i="1" s="1"/>
  <c r="AF1608" i="1"/>
  <c r="AU1608" i="1" s="1"/>
  <c r="AC1604" i="1"/>
  <c r="AG1604" i="1" s="1"/>
  <c r="AH1604" i="1" s="1"/>
  <c r="AI1604" i="1" s="1"/>
  <c r="AF1604" i="1"/>
  <c r="AU1604" i="1" s="1"/>
  <c r="AC1600" i="1"/>
  <c r="AG1600" i="1" s="1"/>
  <c r="AH1600" i="1" s="1"/>
  <c r="AI1600" i="1" s="1"/>
  <c r="AF1600" i="1"/>
  <c r="AU1600" i="1" s="1"/>
  <c r="AC1596" i="1"/>
  <c r="AG1596" i="1" s="1"/>
  <c r="AH1596" i="1" s="1"/>
  <c r="AI1596" i="1" s="1"/>
  <c r="AF1596" i="1"/>
  <c r="AU1596" i="1" s="1"/>
  <c r="AC1592" i="1"/>
  <c r="AG1592" i="1" s="1"/>
  <c r="AH1592" i="1" s="1"/>
  <c r="AI1592" i="1" s="1"/>
  <c r="AF1592" i="1"/>
  <c r="AU1592" i="1" s="1"/>
  <c r="AC1588" i="1"/>
  <c r="AG1588" i="1" s="1"/>
  <c r="AH1588" i="1" s="1"/>
  <c r="AI1588" i="1" s="1"/>
  <c r="AF1588" i="1"/>
  <c r="AU1588" i="1" s="1"/>
  <c r="AC1584" i="1"/>
  <c r="AG1584" i="1" s="1"/>
  <c r="AH1584" i="1" s="1"/>
  <c r="AI1584" i="1" s="1"/>
  <c r="AF1584" i="1"/>
  <c r="AU1584" i="1" s="1"/>
  <c r="AC1580" i="1"/>
  <c r="AG1580" i="1" s="1"/>
  <c r="AH1580" i="1" s="1"/>
  <c r="AI1580" i="1" s="1"/>
  <c r="AF1580" i="1"/>
  <c r="AU1580" i="1" s="1"/>
  <c r="AC1576" i="1"/>
  <c r="AG1576" i="1" s="1"/>
  <c r="AH1576" i="1" s="1"/>
  <c r="AI1576" i="1" s="1"/>
  <c r="AF1576" i="1"/>
  <c r="AU1576" i="1" s="1"/>
  <c r="AC1572" i="1"/>
  <c r="AG1572" i="1" s="1"/>
  <c r="AH1572" i="1" s="1"/>
  <c r="AI1572" i="1" s="1"/>
  <c r="AF1572" i="1"/>
  <c r="AU1572" i="1" s="1"/>
  <c r="AC1568" i="1"/>
  <c r="AG1568" i="1" s="1"/>
  <c r="AH1568" i="1" s="1"/>
  <c r="AI1568" i="1" s="1"/>
  <c r="AF1568" i="1"/>
  <c r="AU1568" i="1" s="1"/>
  <c r="AC1564" i="1"/>
  <c r="AG1564" i="1" s="1"/>
  <c r="AH1564" i="1" s="1"/>
  <c r="AI1564" i="1" s="1"/>
  <c r="AF1564" i="1"/>
  <c r="AU1564" i="1" s="1"/>
  <c r="AC1560" i="1"/>
  <c r="AG1560" i="1" s="1"/>
  <c r="AH1560" i="1" s="1"/>
  <c r="AI1560" i="1" s="1"/>
  <c r="AF1560" i="1"/>
  <c r="AU1560" i="1" s="1"/>
  <c r="AC1556" i="1"/>
  <c r="AG1556" i="1" s="1"/>
  <c r="AH1556" i="1" s="1"/>
  <c r="AI1556" i="1" s="1"/>
  <c r="AF1556" i="1"/>
  <c r="AU1556" i="1" s="1"/>
  <c r="AC1552" i="1"/>
  <c r="AG1552" i="1" s="1"/>
  <c r="AH1552" i="1" s="1"/>
  <c r="AI1552" i="1" s="1"/>
  <c r="AF1552" i="1"/>
  <c r="AU1552" i="1" s="1"/>
  <c r="AC1548" i="1"/>
  <c r="AG1548" i="1" s="1"/>
  <c r="AH1548" i="1" s="1"/>
  <c r="AI1548" i="1" s="1"/>
  <c r="AF1548" i="1"/>
  <c r="AU1548" i="1" s="1"/>
  <c r="AC1544" i="1"/>
  <c r="AG1544" i="1" s="1"/>
  <c r="AH1544" i="1" s="1"/>
  <c r="AI1544" i="1" s="1"/>
  <c r="AF1544" i="1"/>
  <c r="AU1544" i="1" s="1"/>
  <c r="AC1540" i="1"/>
  <c r="AG1540" i="1" s="1"/>
  <c r="AH1540" i="1" s="1"/>
  <c r="AI1540" i="1" s="1"/>
  <c r="AF1540" i="1"/>
  <c r="AU1540" i="1" s="1"/>
  <c r="AC1536" i="1"/>
  <c r="AG1536" i="1" s="1"/>
  <c r="AH1536" i="1" s="1"/>
  <c r="AI1536" i="1" s="1"/>
  <c r="AF1536" i="1"/>
  <c r="AU1536" i="1" s="1"/>
  <c r="AC1532" i="1"/>
  <c r="AG1532" i="1" s="1"/>
  <c r="AH1532" i="1" s="1"/>
  <c r="AI1532" i="1" s="1"/>
  <c r="AF1532" i="1"/>
  <c r="AU1532" i="1" s="1"/>
  <c r="AC1528" i="1"/>
  <c r="AG1528" i="1" s="1"/>
  <c r="AH1528" i="1" s="1"/>
  <c r="AI1528" i="1" s="1"/>
  <c r="AF1528" i="1"/>
  <c r="AU1528" i="1" s="1"/>
  <c r="AC1524" i="1"/>
  <c r="AG1524" i="1" s="1"/>
  <c r="AH1524" i="1" s="1"/>
  <c r="AI1524" i="1" s="1"/>
  <c r="AF1524" i="1"/>
  <c r="AU1524" i="1" s="1"/>
  <c r="AC1520" i="1"/>
  <c r="AG1520" i="1" s="1"/>
  <c r="AH1520" i="1" s="1"/>
  <c r="AI1520" i="1" s="1"/>
  <c r="AF1520" i="1"/>
  <c r="AU1520" i="1" s="1"/>
  <c r="AC1516" i="1"/>
  <c r="AG1516" i="1" s="1"/>
  <c r="AH1516" i="1" s="1"/>
  <c r="AI1516" i="1" s="1"/>
  <c r="AF1516" i="1"/>
  <c r="AU1516" i="1" s="1"/>
  <c r="AC1512" i="1"/>
  <c r="AG1512" i="1" s="1"/>
  <c r="AH1512" i="1" s="1"/>
  <c r="AI1512" i="1" s="1"/>
  <c r="AF1512" i="1"/>
  <c r="AU1512" i="1" s="1"/>
  <c r="AC1508" i="1"/>
  <c r="AG1508" i="1" s="1"/>
  <c r="AH1508" i="1" s="1"/>
  <c r="AI1508" i="1" s="1"/>
  <c r="AF1508" i="1"/>
  <c r="AU1508" i="1" s="1"/>
  <c r="AC1504" i="1"/>
  <c r="AG1504" i="1" s="1"/>
  <c r="AH1504" i="1" s="1"/>
  <c r="AI1504" i="1" s="1"/>
  <c r="AF1504" i="1"/>
  <c r="AU1504" i="1" s="1"/>
  <c r="AC1500" i="1"/>
  <c r="AG1500" i="1" s="1"/>
  <c r="AH1500" i="1" s="1"/>
  <c r="AI1500" i="1" s="1"/>
  <c r="AF1500" i="1"/>
  <c r="AU1500" i="1" s="1"/>
  <c r="AC1496" i="1"/>
  <c r="AG1496" i="1" s="1"/>
  <c r="AH1496" i="1" s="1"/>
  <c r="AI1496" i="1" s="1"/>
  <c r="AF1496" i="1"/>
  <c r="AU1496" i="1" s="1"/>
  <c r="AC1492" i="1"/>
  <c r="AG1492" i="1" s="1"/>
  <c r="AH1492" i="1" s="1"/>
  <c r="AI1492" i="1" s="1"/>
  <c r="AF1492" i="1"/>
  <c r="AU1492" i="1" s="1"/>
  <c r="AC1488" i="1"/>
  <c r="AG1488" i="1" s="1"/>
  <c r="AH1488" i="1" s="1"/>
  <c r="AI1488" i="1" s="1"/>
  <c r="AF1488" i="1"/>
  <c r="AU1488" i="1" s="1"/>
  <c r="AC1484" i="1"/>
  <c r="AG1484" i="1" s="1"/>
  <c r="AH1484" i="1" s="1"/>
  <c r="AI1484" i="1" s="1"/>
  <c r="AF1484" i="1"/>
  <c r="AU1484" i="1" s="1"/>
  <c r="AC1480" i="1"/>
  <c r="AG1480" i="1" s="1"/>
  <c r="AH1480" i="1" s="1"/>
  <c r="AI1480" i="1" s="1"/>
  <c r="AF1480" i="1"/>
  <c r="AU1480" i="1" s="1"/>
  <c r="AC1476" i="1"/>
  <c r="AG1476" i="1" s="1"/>
  <c r="AH1476" i="1" s="1"/>
  <c r="AI1476" i="1" s="1"/>
  <c r="AF1476" i="1"/>
  <c r="AU1476" i="1" s="1"/>
  <c r="AC1472" i="1"/>
  <c r="AG1472" i="1" s="1"/>
  <c r="AH1472" i="1" s="1"/>
  <c r="AI1472" i="1" s="1"/>
  <c r="AF1472" i="1"/>
  <c r="AU1472" i="1" s="1"/>
  <c r="AC1468" i="1"/>
  <c r="AG1468" i="1" s="1"/>
  <c r="AH1468" i="1" s="1"/>
  <c r="AI1468" i="1" s="1"/>
  <c r="AF1468" i="1"/>
  <c r="AU1468" i="1" s="1"/>
  <c r="AC1464" i="1"/>
  <c r="AG1464" i="1" s="1"/>
  <c r="AH1464" i="1" s="1"/>
  <c r="AI1464" i="1" s="1"/>
  <c r="AF1464" i="1"/>
  <c r="AU1464" i="1" s="1"/>
  <c r="AC1460" i="1"/>
  <c r="AG1460" i="1" s="1"/>
  <c r="AH1460" i="1" s="1"/>
  <c r="AI1460" i="1" s="1"/>
  <c r="AF1460" i="1"/>
  <c r="AU1460" i="1" s="1"/>
  <c r="AC1456" i="1"/>
  <c r="AG1456" i="1" s="1"/>
  <c r="AH1456" i="1" s="1"/>
  <c r="AI1456" i="1" s="1"/>
  <c r="AF1456" i="1"/>
  <c r="AU1456" i="1" s="1"/>
  <c r="AC1452" i="1"/>
  <c r="AG1452" i="1" s="1"/>
  <c r="AH1452" i="1" s="1"/>
  <c r="AI1452" i="1" s="1"/>
  <c r="AF1452" i="1"/>
  <c r="AU1452" i="1" s="1"/>
  <c r="AC1448" i="1"/>
  <c r="AG1448" i="1" s="1"/>
  <c r="AH1448" i="1" s="1"/>
  <c r="AI1448" i="1" s="1"/>
  <c r="AF1448" i="1"/>
  <c r="AU1448" i="1" s="1"/>
  <c r="AC1444" i="1"/>
  <c r="AG1444" i="1" s="1"/>
  <c r="AH1444" i="1" s="1"/>
  <c r="AI1444" i="1" s="1"/>
  <c r="AF1444" i="1"/>
  <c r="AU1444" i="1" s="1"/>
  <c r="AC1440" i="1"/>
  <c r="AG1440" i="1" s="1"/>
  <c r="AH1440" i="1" s="1"/>
  <c r="AI1440" i="1" s="1"/>
  <c r="AF1440" i="1"/>
  <c r="AU1440" i="1" s="1"/>
  <c r="AC1436" i="1"/>
  <c r="AG1436" i="1" s="1"/>
  <c r="AH1436" i="1" s="1"/>
  <c r="AI1436" i="1" s="1"/>
  <c r="AF1436" i="1"/>
  <c r="AU1436" i="1" s="1"/>
  <c r="AC1432" i="1"/>
  <c r="AG1432" i="1" s="1"/>
  <c r="AH1432" i="1" s="1"/>
  <c r="AI1432" i="1" s="1"/>
  <c r="AF1432" i="1"/>
  <c r="AU1432" i="1" s="1"/>
  <c r="AC1428" i="1"/>
  <c r="AG1428" i="1" s="1"/>
  <c r="AH1428" i="1" s="1"/>
  <c r="AI1428" i="1" s="1"/>
  <c r="AF1428" i="1"/>
  <c r="AU1428" i="1" s="1"/>
  <c r="AC1424" i="1"/>
  <c r="AG1424" i="1" s="1"/>
  <c r="AH1424" i="1" s="1"/>
  <c r="AI1424" i="1" s="1"/>
  <c r="AF1424" i="1"/>
  <c r="AU1424" i="1" s="1"/>
  <c r="AC1420" i="1"/>
  <c r="AG1420" i="1" s="1"/>
  <c r="AH1420" i="1" s="1"/>
  <c r="AI1420" i="1" s="1"/>
  <c r="AF1420" i="1"/>
  <c r="AU1420" i="1" s="1"/>
  <c r="AC1416" i="1"/>
  <c r="AG1416" i="1" s="1"/>
  <c r="AH1416" i="1" s="1"/>
  <c r="AI1416" i="1" s="1"/>
  <c r="AF1416" i="1"/>
  <c r="AU1416" i="1" s="1"/>
  <c r="AC1412" i="1"/>
  <c r="AG1412" i="1" s="1"/>
  <c r="AH1412" i="1" s="1"/>
  <c r="AI1412" i="1" s="1"/>
  <c r="AF1412" i="1"/>
  <c r="AU1412" i="1" s="1"/>
  <c r="AC1408" i="1"/>
  <c r="AG1408" i="1" s="1"/>
  <c r="AH1408" i="1" s="1"/>
  <c r="AI1408" i="1" s="1"/>
  <c r="AF1408" i="1"/>
  <c r="AU1408" i="1" s="1"/>
  <c r="AC1404" i="1"/>
  <c r="AG1404" i="1" s="1"/>
  <c r="AH1404" i="1" s="1"/>
  <c r="AI1404" i="1" s="1"/>
  <c r="AF1404" i="1"/>
  <c r="AU1404" i="1" s="1"/>
  <c r="AC1400" i="1"/>
  <c r="AG1400" i="1" s="1"/>
  <c r="AH1400" i="1" s="1"/>
  <c r="AI1400" i="1" s="1"/>
  <c r="AF1400" i="1"/>
  <c r="AU1400" i="1" s="1"/>
  <c r="AC1396" i="1"/>
  <c r="AG1396" i="1" s="1"/>
  <c r="AH1396" i="1" s="1"/>
  <c r="AI1396" i="1" s="1"/>
  <c r="AF1396" i="1"/>
  <c r="AU1396" i="1" s="1"/>
  <c r="AC1392" i="1"/>
  <c r="AG1392" i="1" s="1"/>
  <c r="AH1392" i="1" s="1"/>
  <c r="AI1392" i="1" s="1"/>
  <c r="AF1392" i="1"/>
  <c r="AU1392" i="1" s="1"/>
  <c r="AC1388" i="1"/>
  <c r="AG1388" i="1" s="1"/>
  <c r="AH1388" i="1" s="1"/>
  <c r="AI1388" i="1" s="1"/>
  <c r="AF1388" i="1"/>
  <c r="AU1388" i="1" s="1"/>
  <c r="AC1384" i="1"/>
  <c r="AG1384" i="1" s="1"/>
  <c r="AH1384" i="1" s="1"/>
  <c r="AI1384" i="1" s="1"/>
  <c r="AF1384" i="1"/>
  <c r="AU1384" i="1" s="1"/>
  <c r="AC1380" i="1"/>
  <c r="AG1380" i="1" s="1"/>
  <c r="AH1380" i="1" s="1"/>
  <c r="AI1380" i="1" s="1"/>
  <c r="AF1380" i="1"/>
  <c r="AU1380" i="1" s="1"/>
  <c r="AC1376" i="1"/>
  <c r="AG1376" i="1" s="1"/>
  <c r="AH1376" i="1" s="1"/>
  <c r="AI1376" i="1" s="1"/>
  <c r="AF1376" i="1"/>
  <c r="AU1376" i="1" s="1"/>
  <c r="AC1372" i="1"/>
  <c r="AG1372" i="1" s="1"/>
  <c r="AH1372" i="1" s="1"/>
  <c r="AI1372" i="1" s="1"/>
  <c r="AF1372" i="1"/>
  <c r="AU1372" i="1" s="1"/>
  <c r="AC1368" i="1"/>
  <c r="AG1368" i="1" s="1"/>
  <c r="AH1368" i="1" s="1"/>
  <c r="AI1368" i="1" s="1"/>
  <c r="AF1368" i="1"/>
  <c r="AU1368" i="1" s="1"/>
  <c r="AC1364" i="1"/>
  <c r="AG1364" i="1" s="1"/>
  <c r="AH1364" i="1" s="1"/>
  <c r="AI1364" i="1" s="1"/>
  <c r="AF1364" i="1"/>
  <c r="AU1364" i="1" s="1"/>
  <c r="AC1360" i="1"/>
  <c r="AG1360" i="1" s="1"/>
  <c r="AH1360" i="1" s="1"/>
  <c r="AI1360" i="1" s="1"/>
  <c r="AF1360" i="1"/>
  <c r="AU1360" i="1" s="1"/>
  <c r="AC1356" i="1"/>
  <c r="AG1356" i="1" s="1"/>
  <c r="AH1356" i="1" s="1"/>
  <c r="AI1356" i="1" s="1"/>
  <c r="AF1356" i="1"/>
  <c r="AU1356" i="1" s="1"/>
  <c r="AC1352" i="1"/>
  <c r="AG1352" i="1" s="1"/>
  <c r="AH1352" i="1" s="1"/>
  <c r="AI1352" i="1" s="1"/>
  <c r="AF1352" i="1"/>
  <c r="AU1352" i="1" s="1"/>
  <c r="AC1348" i="1"/>
  <c r="AG1348" i="1" s="1"/>
  <c r="AH1348" i="1" s="1"/>
  <c r="AI1348" i="1" s="1"/>
  <c r="AF1348" i="1"/>
  <c r="AU1348" i="1" s="1"/>
  <c r="AC1344" i="1"/>
  <c r="AG1344" i="1" s="1"/>
  <c r="AH1344" i="1" s="1"/>
  <c r="AI1344" i="1" s="1"/>
  <c r="AF1344" i="1"/>
  <c r="AU1344" i="1" s="1"/>
  <c r="AC1340" i="1"/>
  <c r="AG1340" i="1" s="1"/>
  <c r="AH1340" i="1" s="1"/>
  <c r="AI1340" i="1" s="1"/>
  <c r="AF1340" i="1"/>
  <c r="AU1340" i="1" s="1"/>
  <c r="AC1336" i="1"/>
  <c r="AG1336" i="1" s="1"/>
  <c r="AH1336" i="1" s="1"/>
  <c r="AI1336" i="1" s="1"/>
  <c r="AF1336" i="1"/>
  <c r="AU1336" i="1" s="1"/>
  <c r="AC1332" i="1"/>
  <c r="AG1332" i="1" s="1"/>
  <c r="AH1332" i="1" s="1"/>
  <c r="AI1332" i="1" s="1"/>
  <c r="AF1332" i="1"/>
  <c r="AU1332" i="1" s="1"/>
  <c r="AC1328" i="1"/>
  <c r="AG1328" i="1" s="1"/>
  <c r="AH1328" i="1" s="1"/>
  <c r="AI1328" i="1" s="1"/>
  <c r="AF1328" i="1"/>
  <c r="AU1328" i="1" s="1"/>
  <c r="AC1324" i="1"/>
  <c r="AG1324" i="1" s="1"/>
  <c r="AH1324" i="1" s="1"/>
  <c r="AI1324" i="1" s="1"/>
  <c r="AF1324" i="1"/>
  <c r="AU1324" i="1" s="1"/>
  <c r="AC1320" i="1"/>
  <c r="AG1320" i="1" s="1"/>
  <c r="AH1320" i="1" s="1"/>
  <c r="AI1320" i="1" s="1"/>
  <c r="AF1320" i="1"/>
  <c r="AU1320" i="1" s="1"/>
  <c r="AC1316" i="1"/>
  <c r="AG1316" i="1" s="1"/>
  <c r="AH1316" i="1" s="1"/>
  <c r="AI1316" i="1" s="1"/>
  <c r="AF1316" i="1"/>
  <c r="AU1316" i="1" s="1"/>
  <c r="AC1312" i="1"/>
  <c r="AG1312" i="1" s="1"/>
  <c r="AH1312" i="1" s="1"/>
  <c r="AI1312" i="1" s="1"/>
  <c r="AF1312" i="1"/>
  <c r="AU1312" i="1" s="1"/>
  <c r="AC1308" i="1"/>
  <c r="AG1308" i="1" s="1"/>
  <c r="AH1308" i="1" s="1"/>
  <c r="AI1308" i="1" s="1"/>
  <c r="AF1308" i="1"/>
  <c r="AU1308" i="1" s="1"/>
  <c r="AC1304" i="1"/>
  <c r="AG1304" i="1" s="1"/>
  <c r="AH1304" i="1" s="1"/>
  <c r="AI1304" i="1" s="1"/>
  <c r="AF1304" i="1"/>
  <c r="AU1304" i="1" s="1"/>
  <c r="AC1300" i="1"/>
  <c r="AG1300" i="1" s="1"/>
  <c r="AH1300" i="1" s="1"/>
  <c r="AI1300" i="1" s="1"/>
  <c r="AF1300" i="1"/>
  <c r="AU1300" i="1" s="1"/>
  <c r="AC1296" i="1"/>
  <c r="AG1296" i="1" s="1"/>
  <c r="AH1296" i="1" s="1"/>
  <c r="AI1296" i="1" s="1"/>
  <c r="AF1296" i="1"/>
  <c r="AU1296" i="1" s="1"/>
  <c r="AC1292" i="1"/>
  <c r="AG1292" i="1" s="1"/>
  <c r="AH1292" i="1" s="1"/>
  <c r="AI1292" i="1" s="1"/>
  <c r="AF1292" i="1"/>
  <c r="AU1292" i="1" s="1"/>
  <c r="AC1288" i="1"/>
  <c r="AG1288" i="1" s="1"/>
  <c r="AH1288" i="1" s="1"/>
  <c r="AI1288" i="1" s="1"/>
  <c r="AF1288" i="1"/>
  <c r="AU1288" i="1" s="1"/>
  <c r="AC1284" i="1"/>
  <c r="AG1284" i="1" s="1"/>
  <c r="AH1284" i="1" s="1"/>
  <c r="AI1284" i="1" s="1"/>
  <c r="AF1284" i="1"/>
  <c r="AU1284" i="1" s="1"/>
  <c r="AC1280" i="1"/>
  <c r="AG1280" i="1" s="1"/>
  <c r="AH1280" i="1" s="1"/>
  <c r="AI1280" i="1" s="1"/>
  <c r="AF1280" i="1"/>
  <c r="AU1280" i="1" s="1"/>
  <c r="AC1276" i="1"/>
  <c r="AG1276" i="1" s="1"/>
  <c r="AH1276" i="1" s="1"/>
  <c r="AI1276" i="1" s="1"/>
  <c r="AF1276" i="1"/>
  <c r="AU1276" i="1" s="1"/>
  <c r="AC1272" i="1"/>
  <c r="AG1272" i="1" s="1"/>
  <c r="AH1272" i="1" s="1"/>
  <c r="AI1272" i="1" s="1"/>
  <c r="AF1272" i="1"/>
  <c r="AU1272" i="1" s="1"/>
  <c r="AC1268" i="1"/>
  <c r="AG1268" i="1" s="1"/>
  <c r="AH1268" i="1" s="1"/>
  <c r="AI1268" i="1" s="1"/>
  <c r="AF1268" i="1"/>
  <c r="AU1268" i="1" s="1"/>
  <c r="AC1264" i="1"/>
  <c r="AG1264" i="1" s="1"/>
  <c r="AH1264" i="1" s="1"/>
  <c r="AI1264" i="1" s="1"/>
  <c r="AF1264" i="1"/>
  <c r="AU1264" i="1" s="1"/>
  <c r="AC1260" i="1"/>
  <c r="AG1260" i="1" s="1"/>
  <c r="AH1260" i="1" s="1"/>
  <c r="AI1260" i="1" s="1"/>
  <c r="AF1260" i="1"/>
  <c r="AU1260" i="1" s="1"/>
  <c r="AC1256" i="1"/>
  <c r="AG1256" i="1" s="1"/>
  <c r="AH1256" i="1" s="1"/>
  <c r="AI1256" i="1" s="1"/>
  <c r="AF1256" i="1"/>
  <c r="AU1256" i="1" s="1"/>
  <c r="AC1252" i="1"/>
  <c r="AG1252" i="1" s="1"/>
  <c r="AH1252" i="1" s="1"/>
  <c r="AI1252" i="1" s="1"/>
  <c r="AF1252" i="1"/>
  <c r="AU1252" i="1" s="1"/>
  <c r="AC1248" i="1"/>
  <c r="AG1248" i="1" s="1"/>
  <c r="AH1248" i="1" s="1"/>
  <c r="AI1248" i="1" s="1"/>
  <c r="AF1248" i="1"/>
  <c r="AU1248" i="1" s="1"/>
  <c r="AC1244" i="1"/>
  <c r="AG1244" i="1" s="1"/>
  <c r="AH1244" i="1" s="1"/>
  <c r="AI1244" i="1" s="1"/>
  <c r="AF1244" i="1"/>
  <c r="AU1244" i="1" s="1"/>
  <c r="AC1240" i="1"/>
  <c r="AG1240" i="1" s="1"/>
  <c r="AH1240" i="1" s="1"/>
  <c r="AI1240" i="1" s="1"/>
  <c r="AF1240" i="1"/>
  <c r="AU1240" i="1" s="1"/>
  <c r="AC1236" i="1"/>
  <c r="AG1236" i="1" s="1"/>
  <c r="AH1236" i="1" s="1"/>
  <c r="AI1236" i="1" s="1"/>
  <c r="AF1236" i="1"/>
  <c r="AU1236" i="1" s="1"/>
  <c r="AC1232" i="1"/>
  <c r="AG1232" i="1" s="1"/>
  <c r="AH1232" i="1" s="1"/>
  <c r="AI1232" i="1" s="1"/>
  <c r="AF1232" i="1"/>
  <c r="AU1232" i="1" s="1"/>
  <c r="AC1228" i="1"/>
  <c r="AG1228" i="1" s="1"/>
  <c r="AH1228" i="1" s="1"/>
  <c r="AI1228" i="1" s="1"/>
  <c r="AF1228" i="1"/>
  <c r="AU1228" i="1" s="1"/>
  <c r="AC1224" i="1"/>
  <c r="AG1224" i="1" s="1"/>
  <c r="AH1224" i="1" s="1"/>
  <c r="AI1224" i="1" s="1"/>
  <c r="AF1224" i="1"/>
  <c r="AU1224" i="1" s="1"/>
  <c r="AC1220" i="1"/>
  <c r="AG1220" i="1" s="1"/>
  <c r="AH1220" i="1" s="1"/>
  <c r="AI1220" i="1" s="1"/>
  <c r="AF1220" i="1"/>
  <c r="AU1220" i="1" s="1"/>
  <c r="AC1216" i="1"/>
  <c r="AG1216" i="1" s="1"/>
  <c r="AH1216" i="1" s="1"/>
  <c r="AI1216" i="1" s="1"/>
  <c r="AF1216" i="1"/>
  <c r="AU1216" i="1" s="1"/>
  <c r="AC1212" i="1"/>
  <c r="AG1212" i="1" s="1"/>
  <c r="AH1212" i="1" s="1"/>
  <c r="AI1212" i="1" s="1"/>
  <c r="AF1212" i="1"/>
  <c r="AU1212" i="1" s="1"/>
  <c r="AC1208" i="1"/>
  <c r="AG1208" i="1" s="1"/>
  <c r="AH1208" i="1" s="1"/>
  <c r="AI1208" i="1" s="1"/>
  <c r="AF1208" i="1"/>
  <c r="AU1208" i="1" s="1"/>
  <c r="AC1204" i="1"/>
  <c r="AG1204" i="1" s="1"/>
  <c r="AH1204" i="1" s="1"/>
  <c r="AI1204" i="1" s="1"/>
  <c r="AF1204" i="1"/>
  <c r="AU1204" i="1" s="1"/>
  <c r="AC1200" i="1"/>
  <c r="AG1200" i="1" s="1"/>
  <c r="AH1200" i="1" s="1"/>
  <c r="AI1200" i="1" s="1"/>
  <c r="AF1200" i="1"/>
  <c r="AU1200" i="1" s="1"/>
  <c r="AC1196" i="1"/>
  <c r="AG1196" i="1" s="1"/>
  <c r="AH1196" i="1" s="1"/>
  <c r="AI1196" i="1" s="1"/>
  <c r="AF1196" i="1"/>
  <c r="AU1196" i="1" s="1"/>
  <c r="AC1192" i="1"/>
  <c r="AG1192" i="1" s="1"/>
  <c r="AH1192" i="1" s="1"/>
  <c r="AI1192" i="1" s="1"/>
  <c r="AF1192" i="1"/>
  <c r="AU1192" i="1" s="1"/>
  <c r="AC1188" i="1"/>
  <c r="AG1188" i="1" s="1"/>
  <c r="AH1188" i="1" s="1"/>
  <c r="AI1188" i="1" s="1"/>
  <c r="AF1188" i="1"/>
  <c r="AU1188" i="1" s="1"/>
  <c r="AC1184" i="1"/>
  <c r="AG1184" i="1" s="1"/>
  <c r="AH1184" i="1" s="1"/>
  <c r="AI1184" i="1" s="1"/>
  <c r="AF1184" i="1"/>
  <c r="AU1184" i="1" s="1"/>
  <c r="AC1180" i="1"/>
  <c r="AG1180" i="1" s="1"/>
  <c r="AH1180" i="1" s="1"/>
  <c r="AI1180" i="1" s="1"/>
  <c r="AF1180" i="1"/>
  <c r="AU1180" i="1" s="1"/>
  <c r="AC1176" i="1"/>
  <c r="AG1176" i="1" s="1"/>
  <c r="AH1176" i="1" s="1"/>
  <c r="AI1176" i="1" s="1"/>
  <c r="AF1176" i="1"/>
  <c r="AU1176" i="1" s="1"/>
  <c r="AC1172" i="1"/>
  <c r="AG1172" i="1" s="1"/>
  <c r="AH1172" i="1" s="1"/>
  <c r="AI1172" i="1" s="1"/>
  <c r="AF1172" i="1"/>
  <c r="AU1172" i="1" s="1"/>
  <c r="AC1168" i="1"/>
  <c r="AG1168" i="1" s="1"/>
  <c r="AH1168" i="1" s="1"/>
  <c r="AI1168" i="1" s="1"/>
  <c r="AF1168" i="1"/>
  <c r="AU1168" i="1" s="1"/>
  <c r="AC1164" i="1"/>
  <c r="AG1164" i="1" s="1"/>
  <c r="AH1164" i="1" s="1"/>
  <c r="AI1164" i="1" s="1"/>
  <c r="AF1164" i="1"/>
  <c r="AU1164" i="1" s="1"/>
  <c r="AC1160" i="1"/>
  <c r="AG1160" i="1" s="1"/>
  <c r="AH1160" i="1" s="1"/>
  <c r="AI1160" i="1" s="1"/>
  <c r="AF1160" i="1"/>
  <c r="AU1160" i="1" s="1"/>
  <c r="AC1156" i="1"/>
  <c r="AG1156" i="1" s="1"/>
  <c r="AH1156" i="1" s="1"/>
  <c r="AI1156" i="1" s="1"/>
  <c r="AF1156" i="1"/>
  <c r="AU1156" i="1" s="1"/>
  <c r="AC1152" i="1"/>
  <c r="AG1152" i="1" s="1"/>
  <c r="AH1152" i="1" s="1"/>
  <c r="AI1152" i="1" s="1"/>
  <c r="AF1152" i="1"/>
  <c r="AU1152" i="1" s="1"/>
  <c r="AC1148" i="1"/>
  <c r="AG1148" i="1" s="1"/>
  <c r="AH1148" i="1" s="1"/>
  <c r="AI1148" i="1" s="1"/>
  <c r="AF1148" i="1"/>
  <c r="AU1148" i="1" s="1"/>
  <c r="AC1144" i="1"/>
  <c r="AG1144" i="1" s="1"/>
  <c r="AH1144" i="1" s="1"/>
  <c r="AI1144" i="1" s="1"/>
  <c r="AF1144" i="1"/>
  <c r="AU1144" i="1" s="1"/>
  <c r="AC1140" i="1"/>
  <c r="AG1140" i="1" s="1"/>
  <c r="AH1140" i="1" s="1"/>
  <c r="AI1140" i="1" s="1"/>
  <c r="AF1140" i="1"/>
  <c r="AU1140" i="1" s="1"/>
  <c r="AC1136" i="1"/>
  <c r="AG1136" i="1" s="1"/>
  <c r="AH1136" i="1" s="1"/>
  <c r="AI1136" i="1" s="1"/>
  <c r="AF1136" i="1"/>
  <c r="AU1136" i="1" s="1"/>
  <c r="AC1132" i="1"/>
  <c r="AG1132" i="1" s="1"/>
  <c r="AH1132" i="1" s="1"/>
  <c r="AI1132" i="1" s="1"/>
  <c r="AF1132" i="1"/>
  <c r="AU1132" i="1" s="1"/>
  <c r="AC1128" i="1"/>
  <c r="AG1128" i="1" s="1"/>
  <c r="AH1128" i="1" s="1"/>
  <c r="AI1128" i="1" s="1"/>
  <c r="AF1128" i="1"/>
  <c r="AU1128" i="1" s="1"/>
  <c r="AC1124" i="1"/>
  <c r="AG1124" i="1" s="1"/>
  <c r="AH1124" i="1" s="1"/>
  <c r="AI1124" i="1" s="1"/>
  <c r="AF1124" i="1"/>
  <c r="AU1124" i="1" s="1"/>
  <c r="AC1120" i="1"/>
  <c r="AG1120" i="1" s="1"/>
  <c r="AH1120" i="1" s="1"/>
  <c r="AI1120" i="1" s="1"/>
  <c r="AF1120" i="1"/>
  <c r="AU1120" i="1" s="1"/>
  <c r="AC1116" i="1"/>
  <c r="AG1116" i="1" s="1"/>
  <c r="AH1116" i="1" s="1"/>
  <c r="AI1116" i="1" s="1"/>
  <c r="AF1116" i="1"/>
  <c r="AU1116" i="1" s="1"/>
  <c r="AC1112" i="1"/>
  <c r="AG1112" i="1" s="1"/>
  <c r="AH1112" i="1" s="1"/>
  <c r="AI1112" i="1" s="1"/>
  <c r="AF1112" i="1"/>
  <c r="AU1112" i="1" s="1"/>
  <c r="AC1108" i="1"/>
  <c r="AG1108" i="1" s="1"/>
  <c r="AH1108" i="1" s="1"/>
  <c r="AI1108" i="1" s="1"/>
  <c r="AF1108" i="1"/>
  <c r="AU1108" i="1" s="1"/>
  <c r="AC1104" i="1"/>
  <c r="AG1104" i="1" s="1"/>
  <c r="AH1104" i="1" s="1"/>
  <c r="AI1104" i="1" s="1"/>
  <c r="AF1104" i="1"/>
  <c r="AU1104" i="1" s="1"/>
  <c r="AC1100" i="1"/>
  <c r="AG1100" i="1" s="1"/>
  <c r="AH1100" i="1" s="1"/>
  <c r="AI1100" i="1" s="1"/>
  <c r="AF1100" i="1"/>
  <c r="AU1100" i="1" s="1"/>
  <c r="AC1096" i="1"/>
  <c r="AG1096" i="1" s="1"/>
  <c r="AH1096" i="1" s="1"/>
  <c r="AI1096" i="1" s="1"/>
  <c r="AF1096" i="1"/>
  <c r="AU1096" i="1" s="1"/>
  <c r="AC1092" i="1"/>
  <c r="AG1092" i="1" s="1"/>
  <c r="AH1092" i="1" s="1"/>
  <c r="AI1092" i="1" s="1"/>
  <c r="AF1092" i="1"/>
  <c r="AU1092" i="1" s="1"/>
  <c r="AC1088" i="1"/>
  <c r="AG1088" i="1" s="1"/>
  <c r="AH1088" i="1" s="1"/>
  <c r="AI1088" i="1" s="1"/>
  <c r="AF1088" i="1"/>
  <c r="AU1088" i="1" s="1"/>
  <c r="AC1084" i="1"/>
  <c r="AG1084" i="1" s="1"/>
  <c r="AH1084" i="1" s="1"/>
  <c r="AI1084" i="1" s="1"/>
  <c r="AF1084" i="1"/>
  <c r="AU1084" i="1" s="1"/>
  <c r="AC1080" i="1"/>
  <c r="AG1080" i="1" s="1"/>
  <c r="AH1080" i="1" s="1"/>
  <c r="AI1080" i="1" s="1"/>
  <c r="AF1080" i="1"/>
  <c r="AU1080" i="1" s="1"/>
  <c r="AC1076" i="1"/>
  <c r="AG1076" i="1" s="1"/>
  <c r="AH1076" i="1" s="1"/>
  <c r="AI1076" i="1" s="1"/>
  <c r="AF1076" i="1"/>
  <c r="AU1076" i="1" s="1"/>
  <c r="AC1072" i="1"/>
  <c r="AG1072" i="1" s="1"/>
  <c r="AH1072" i="1" s="1"/>
  <c r="AI1072" i="1" s="1"/>
  <c r="AF1072" i="1"/>
  <c r="AU1072" i="1" s="1"/>
  <c r="AC1068" i="1"/>
  <c r="AG1068" i="1" s="1"/>
  <c r="AH1068" i="1" s="1"/>
  <c r="AI1068" i="1" s="1"/>
  <c r="AF1068" i="1"/>
  <c r="AU1068" i="1" s="1"/>
  <c r="AC1064" i="1"/>
  <c r="AG1064" i="1" s="1"/>
  <c r="AH1064" i="1" s="1"/>
  <c r="AI1064" i="1" s="1"/>
  <c r="AF1064" i="1"/>
  <c r="AU1064" i="1" s="1"/>
  <c r="AC1060" i="1"/>
  <c r="AG1060" i="1" s="1"/>
  <c r="AH1060" i="1" s="1"/>
  <c r="AI1060" i="1" s="1"/>
  <c r="AF1060" i="1"/>
  <c r="AU1060" i="1" s="1"/>
  <c r="AC1056" i="1"/>
  <c r="AG1056" i="1" s="1"/>
  <c r="AH1056" i="1" s="1"/>
  <c r="AI1056" i="1" s="1"/>
  <c r="AF1056" i="1"/>
  <c r="AU1056" i="1" s="1"/>
  <c r="AC1052" i="1"/>
  <c r="AG1052" i="1" s="1"/>
  <c r="AH1052" i="1" s="1"/>
  <c r="AI1052" i="1" s="1"/>
  <c r="AF1052" i="1"/>
  <c r="AU1052" i="1" s="1"/>
  <c r="AC1048" i="1"/>
  <c r="AG1048" i="1" s="1"/>
  <c r="AH1048" i="1" s="1"/>
  <c r="AI1048" i="1" s="1"/>
  <c r="AF1048" i="1"/>
  <c r="AU1048" i="1" s="1"/>
  <c r="AC1044" i="1"/>
  <c r="AG1044" i="1" s="1"/>
  <c r="AH1044" i="1" s="1"/>
  <c r="AI1044" i="1" s="1"/>
  <c r="AF1044" i="1"/>
  <c r="AU1044" i="1" s="1"/>
  <c r="AC1040" i="1"/>
  <c r="AG1040" i="1" s="1"/>
  <c r="AH1040" i="1" s="1"/>
  <c r="AI1040" i="1" s="1"/>
  <c r="AF1040" i="1"/>
  <c r="AU1040" i="1" s="1"/>
  <c r="AC1036" i="1"/>
  <c r="AG1036" i="1" s="1"/>
  <c r="AH1036" i="1" s="1"/>
  <c r="AI1036" i="1" s="1"/>
  <c r="AF1036" i="1"/>
  <c r="AU1036" i="1" s="1"/>
  <c r="AC1032" i="1"/>
  <c r="AG1032" i="1" s="1"/>
  <c r="AH1032" i="1" s="1"/>
  <c r="AI1032" i="1" s="1"/>
  <c r="AF1032" i="1"/>
  <c r="AU1032" i="1" s="1"/>
  <c r="AC1028" i="1"/>
  <c r="AG1028" i="1" s="1"/>
  <c r="AH1028" i="1" s="1"/>
  <c r="AI1028" i="1" s="1"/>
  <c r="AF1028" i="1"/>
  <c r="AU1028" i="1" s="1"/>
  <c r="AC1024" i="1"/>
  <c r="AG1024" i="1" s="1"/>
  <c r="AH1024" i="1" s="1"/>
  <c r="AI1024" i="1" s="1"/>
  <c r="AF1024" i="1"/>
  <c r="AU1024" i="1" s="1"/>
  <c r="AC1020" i="1"/>
  <c r="AG1020" i="1" s="1"/>
  <c r="AH1020" i="1" s="1"/>
  <c r="AI1020" i="1" s="1"/>
  <c r="AF1020" i="1"/>
  <c r="AU1020" i="1" s="1"/>
  <c r="AC1016" i="1"/>
  <c r="AG1016" i="1" s="1"/>
  <c r="AH1016" i="1" s="1"/>
  <c r="AI1016" i="1" s="1"/>
  <c r="AF1016" i="1"/>
  <c r="AU1016" i="1" s="1"/>
  <c r="AC1012" i="1"/>
  <c r="AG1012" i="1" s="1"/>
  <c r="AH1012" i="1" s="1"/>
  <c r="AI1012" i="1" s="1"/>
  <c r="AF1012" i="1"/>
  <c r="AU1012" i="1" s="1"/>
  <c r="AC1008" i="1"/>
  <c r="AG1008" i="1" s="1"/>
  <c r="AH1008" i="1" s="1"/>
  <c r="AI1008" i="1" s="1"/>
  <c r="AF1008" i="1"/>
  <c r="AU1008" i="1" s="1"/>
  <c r="AC1004" i="1"/>
  <c r="AG1004" i="1" s="1"/>
  <c r="AH1004" i="1" s="1"/>
  <c r="AI1004" i="1" s="1"/>
  <c r="AF1004" i="1"/>
  <c r="AU1004" i="1" s="1"/>
  <c r="AC1000" i="1"/>
  <c r="AG1000" i="1" s="1"/>
  <c r="AH1000" i="1" s="1"/>
  <c r="AI1000" i="1" s="1"/>
  <c r="AF1000" i="1"/>
  <c r="AU1000" i="1" s="1"/>
  <c r="AC996" i="1"/>
  <c r="AG996" i="1" s="1"/>
  <c r="AH996" i="1" s="1"/>
  <c r="AI996" i="1" s="1"/>
  <c r="AF996" i="1"/>
  <c r="AU996" i="1" s="1"/>
  <c r="AC992" i="1"/>
  <c r="AG992" i="1" s="1"/>
  <c r="AH992" i="1" s="1"/>
  <c r="AI992" i="1" s="1"/>
  <c r="AF992" i="1"/>
  <c r="AU992" i="1" s="1"/>
  <c r="AC988" i="1"/>
  <c r="AG988" i="1" s="1"/>
  <c r="AH988" i="1" s="1"/>
  <c r="AI988" i="1" s="1"/>
  <c r="AF988" i="1"/>
  <c r="AU988" i="1" s="1"/>
  <c r="AC984" i="1"/>
  <c r="AG984" i="1" s="1"/>
  <c r="AH984" i="1" s="1"/>
  <c r="AI984" i="1" s="1"/>
  <c r="AF984" i="1"/>
  <c r="AU984" i="1" s="1"/>
  <c r="AC980" i="1"/>
  <c r="AG980" i="1" s="1"/>
  <c r="AH980" i="1" s="1"/>
  <c r="AI980" i="1" s="1"/>
  <c r="AF980" i="1"/>
  <c r="AU980" i="1" s="1"/>
  <c r="AC976" i="1"/>
  <c r="AG976" i="1" s="1"/>
  <c r="AH976" i="1" s="1"/>
  <c r="AI976" i="1" s="1"/>
  <c r="AF976" i="1"/>
  <c r="AU976" i="1" s="1"/>
  <c r="AC972" i="1"/>
  <c r="AG972" i="1" s="1"/>
  <c r="AH972" i="1" s="1"/>
  <c r="AI972" i="1" s="1"/>
  <c r="AF972" i="1"/>
  <c r="AU972" i="1" s="1"/>
  <c r="AC968" i="1"/>
  <c r="AG968" i="1" s="1"/>
  <c r="AH968" i="1" s="1"/>
  <c r="AI968" i="1" s="1"/>
  <c r="AF968" i="1"/>
  <c r="AU968" i="1" s="1"/>
  <c r="AC964" i="1"/>
  <c r="AG964" i="1" s="1"/>
  <c r="AH964" i="1" s="1"/>
  <c r="AI964" i="1" s="1"/>
  <c r="AF964" i="1"/>
  <c r="AU964" i="1" s="1"/>
  <c r="AC960" i="1"/>
  <c r="AG960" i="1" s="1"/>
  <c r="AH960" i="1" s="1"/>
  <c r="AI960" i="1" s="1"/>
  <c r="AF960" i="1"/>
  <c r="AU960" i="1" s="1"/>
  <c r="AC956" i="1"/>
  <c r="AG956" i="1" s="1"/>
  <c r="AH956" i="1" s="1"/>
  <c r="AI956" i="1" s="1"/>
  <c r="AF956" i="1"/>
  <c r="AU956" i="1" s="1"/>
  <c r="AC952" i="1"/>
  <c r="AG952" i="1" s="1"/>
  <c r="AH952" i="1" s="1"/>
  <c r="AI952" i="1" s="1"/>
  <c r="AF952" i="1"/>
  <c r="AU952" i="1" s="1"/>
  <c r="AC948" i="1"/>
  <c r="AG948" i="1" s="1"/>
  <c r="AH948" i="1" s="1"/>
  <c r="AI948" i="1" s="1"/>
  <c r="AF948" i="1"/>
  <c r="AU948" i="1" s="1"/>
  <c r="AC944" i="1"/>
  <c r="AG944" i="1" s="1"/>
  <c r="AH944" i="1" s="1"/>
  <c r="AI944" i="1" s="1"/>
  <c r="AF944" i="1"/>
  <c r="AU944" i="1" s="1"/>
  <c r="AC940" i="1"/>
  <c r="AG940" i="1" s="1"/>
  <c r="AH940" i="1" s="1"/>
  <c r="AI940" i="1" s="1"/>
  <c r="AF940" i="1"/>
  <c r="AU940" i="1" s="1"/>
  <c r="AC936" i="1"/>
  <c r="AG936" i="1" s="1"/>
  <c r="AH936" i="1" s="1"/>
  <c r="AI936" i="1" s="1"/>
  <c r="AF936" i="1"/>
  <c r="AU936" i="1" s="1"/>
  <c r="AC932" i="1"/>
  <c r="AG932" i="1" s="1"/>
  <c r="AH932" i="1" s="1"/>
  <c r="AI932" i="1" s="1"/>
  <c r="AF932" i="1"/>
  <c r="AU932" i="1" s="1"/>
  <c r="AC928" i="1"/>
  <c r="AG928" i="1" s="1"/>
  <c r="AH928" i="1" s="1"/>
  <c r="AI928" i="1" s="1"/>
  <c r="AF928" i="1"/>
  <c r="AU928" i="1" s="1"/>
  <c r="AC924" i="1"/>
  <c r="AG924" i="1" s="1"/>
  <c r="AH924" i="1" s="1"/>
  <c r="AI924" i="1" s="1"/>
  <c r="AF924" i="1"/>
  <c r="AU924" i="1" s="1"/>
  <c r="AC920" i="1"/>
  <c r="AG920" i="1" s="1"/>
  <c r="AH920" i="1" s="1"/>
  <c r="AI920" i="1" s="1"/>
  <c r="AF920" i="1"/>
  <c r="AU920" i="1" s="1"/>
  <c r="AC916" i="1"/>
  <c r="AG916" i="1" s="1"/>
  <c r="AH916" i="1" s="1"/>
  <c r="AI916" i="1" s="1"/>
  <c r="AF916" i="1"/>
  <c r="AU916" i="1" s="1"/>
  <c r="AC912" i="1"/>
  <c r="AG912" i="1" s="1"/>
  <c r="AH912" i="1" s="1"/>
  <c r="AI912" i="1" s="1"/>
  <c r="AF912" i="1"/>
  <c r="AU912" i="1" s="1"/>
  <c r="AC908" i="1"/>
  <c r="AG908" i="1" s="1"/>
  <c r="AH908" i="1" s="1"/>
  <c r="AI908" i="1" s="1"/>
  <c r="AF908" i="1"/>
  <c r="AU908" i="1" s="1"/>
  <c r="AC904" i="1"/>
  <c r="AG904" i="1" s="1"/>
  <c r="AH904" i="1" s="1"/>
  <c r="AI904" i="1" s="1"/>
  <c r="AF904" i="1"/>
  <c r="AU904" i="1" s="1"/>
  <c r="AC900" i="1"/>
  <c r="AG900" i="1" s="1"/>
  <c r="AH900" i="1" s="1"/>
  <c r="AI900" i="1" s="1"/>
  <c r="AF900" i="1"/>
  <c r="AU900" i="1" s="1"/>
  <c r="AC896" i="1"/>
  <c r="AG896" i="1" s="1"/>
  <c r="AH896" i="1" s="1"/>
  <c r="AI896" i="1" s="1"/>
  <c r="AF896" i="1"/>
  <c r="AU896" i="1" s="1"/>
  <c r="AC892" i="1"/>
  <c r="AG892" i="1" s="1"/>
  <c r="AH892" i="1" s="1"/>
  <c r="AI892" i="1" s="1"/>
  <c r="AF892" i="1"/>
  <c r="AU892" i="1" s="1"/>
  <c r="AC888" i="1"/>
  <c r="AG888" i="1" s="1"/>
  <c r="AH888" i="1" s="1"/>
  <c r="AI888" i="1" s="1"/>
  <c r="AF888" i="1"/>
  <c r="AU888" i="1" s="1"/>
  <c r="AC884" i="1"/>
  <c r="AG884" i="1" s="1"/>
  <c r="AH884" i="1" s="1"/>
  <c r="AI884" i="1" s="1"/>
  <c r="AF884" i="1"/>
  <c r="AU884" i="1" s="1"/>
  <c r="AC880" i="1"/>
  <c r="AG880" i="1" s="1"/>
  <c r="AH880" i="1" s="1"/>
  <c r="AI880" i="1" s="1"/>
  <c r="AF880" i="1"/>
  <c r="AU880" i="1" s="1"/>
  <c r="AC876" i="1"/>
  <c r="AG876" i="1" s="1"/>
  <c r="AH876" i="1" s="1"/>
  <c r="AI876" i="1" s="1"/>
  <c r="AF876" i="1"/>
  <c r="AU876" i="1" s="1"/>
  <c r="AC872" i="1"/>
  <c r="AG872" i="1" s="1"/>
  <c r="AH872" i="1" s="1"/>
  <c r="AI872" i="1" s="1"/>
  <c r="AF872" i="1"/>
  <c r="AU872" i="1" s="1"/>
  <c r="AC868" i="1"/>
  <c r="AG868" i="1" s="1"/>
  <c r="AH868" i="1" s="1"/>
  <c r="AI868" i="1" s="1"/>
  <c r="AF868" i="1"/>
  <c r="AU868" i="1" s="1"/>
  <c r="AC864" i="1"/>
  <c r="AG864" i="1" s="1"/>
  <c r="AH864" i="1" s="1"/>
  <c r="AI864" i="1" s="1"/>
  <c r="AF864" i="1"/>
  <c r="AU864" i="1" s="1"/>
  <c r="AC860" i="1"/>
  <c r="AG860" i="1" s="1"/>
  <c r="AH860" i="1" s="1"/>
  <c r="AI860" i="1" s="1"/>
  <c r="AF860" i="1"/>
  <c r="AU860" i="1" s="1"/>
  <c r="AC856" i="1"/>
  <c r="AG856" i="1" s="1"/>
  <c r="AH856" i="1" s="1"/>
  <c r="AI856" i="1" s="1"/>
  <c r="AF856" i="1"/>
  <c r="AU856" i="1" s="1"/>
  <c r="AC852" i="1"/>
  <c r="AG852" i="1" s="1"/>
  <c r="AH852" i="1" s="1"/>
  <c r="AI852" i="1" s="1"/>
  <c r="AF852" i="1"/>
  <c r="AU852" i="1" s="1"/>
  <c r="AC848" i="1"/>
  <c r="AG848" i="1" s="1"/>
  <c r="AH848" i="1" s="1"/>
  <c r="AI848" i="1" s="1"/>
  <c r="AF848" i="1"/>
  <c r="AU848" i="1" s="1"/>
  <c r="AC844" i="1"/>
  <c r="AG844" i="1" s="1"/>
  <c r="AH844" i="1" s="1"/>
  <c r="AI844" i="1" s="1"/>
  <c r="AF844" i="1"/>
  <c r="AU844" i="1" s="1"/>
  <c r="AC840" i="1"/>
  <c r="AG840" i="1" s="1"/>
  <c r="AH840" i="1" s="1"/>
  <c r="AI840" i="1" s="1"/>
  <c r="AF840" i="1"/>
  <c r="AU840" i="1" s="1"/>
  <c r="AC836" i="1"/>
  <c r="AG836" i="1" s="1"/>
  <c r="AH836" i="1" s="1"/>
  <c r="AI836" i="1" s="1"/>
  <c r="AF836" i="1"/>
  <c r="AU836" i="1" s="1"/>
  <c r="AC832" i="1"/>
  <c r="AG832" i="1" s="1"/>
  <c r="AH832" i="1" s="1"/>
  <c r="AI832" i="1" s="1"/>
  <c r="AF832" i="1"/>
  <c r="AU832" i="1" s="1"/>
  <c r="AC828" i="1"/>
  <c r="AG828" i="1" s="1"/>
  <c r="AH828" i="1" s="1"/>
  <c r="AI828" i="1" s="1"/>
  <c r="AF828" i="1"/>
  <c r="AU828" i="1" s="1"/>
  <c r="AC824" i="1"/>
  <c r="AG824" i="1" s="1"/>
  <c r="AH824" i="1" s="1"/>
  <c r="AI824" i="1" s="1"/>
  <c r="AF824" i="1"/>
  <c r="AU824" i="1" s="1"/>
  <c r="AC820" i="1"/>
  <c r="AG820" i="1" s="1"/>
  <c r="AH820" i="1" s="1"/>
  <c r="AI820" i="1" s="1"/>
  <c r="AF820" i="1"/>
  <c r="AU820" i="1" s="1"/>
  <c r="AC816" i="1"/>
  <c r="AG816" i="1" s="1"/>
  <c r="AH816" i="1" s="1"/>
  <c r="AI816" i="1" s="1"/>
  <c r="AF816" i="1"/>
  <c r="AU816" i="1" s="1"/>
  <c r="AC812" i="1"/>
  <c r="AG812" i="1" s="1"/>
  <c r="AH812" i="1" s="1"/>
  <c r="AI812" i="1" s="1"/>
  <c r="AF812" i="1"/>
  <c r="AU812" i="1" s="1"/>
  <c r="AC808" i="1"/>
  <c r="AG808" i="1" s="1"/>
  <c r="AH808" i="1" s="1"/>
  <c r="AI808" i="1" s="1"/>
  <c r="AF808" i="1"/>
  <c r="AU808" i="1" s="1"/>
  <c r="AC804" i="1"/>
  <c r="AG804" i="1" s="1"/>
  <c r="AH804" i="1" s="1"/>
  <c r="AI804" i="1" s="1"/>
  <c r="AF804" i="1"/>
  <c r="AU804" i="1" s="1"/>
  <c r="AC800" i="1"/>
  <c r="AG800" i="1" s="1"/>
  <c r="AH800" i="1" s="1"/>
  <c r="AI800" i="1" s="1"/>
  <c r="AF800" i="1"/>
  <c r="AU800" i="1" s="1"/>
  <c r="AC796" i="1"/>
  <c r="AG796" i="1" s="1"/>
  <c r="AH796" i="1" s="1"/>
  <c r="AI796" i="1" s="1"/>
  <c r="AF796" i="1"/>
  <c r="AU796" i="1" s="1"/>
  <c r="AC792" i="1"/>
  <c r="AG792" i="1" s="1"/>
  <c r="AH792" i="1" s="1"/>
  <c r="AI792" i="1" s="1"/>
  <c r="AF792" i="1"/>
  <c r="AU792" i="1" s="1"/>
  <c r="AC788" i="1"/>
  <c r="AG788" i="1" s="1"/>
  <c r="AH788" i="1" s="1"/>
  <c r="AI788" i="1" s="1"/>
  <c r="AF788" i="1"/>
  <c r="AU788" i="1" s="1"/>
  <c r="AC784" i="1"/>
  <c r="AG784" i="1" s="1"/>
  <c r="AH784" i="1" s="1"/>
  <c r="AI784" i="1" s="1"/>
  <c r="AF784" i="1"/>
  <c r="AU784" i="1" s="1"/>
  <c r="AC780" i="1"/>
  <c r="AG780" i="1" s="1"/>
  <c r="AH780" i="1" s="1"/>
  <c r="AI780" i="1" s="1"/>
  <c r="AF780" i="1"/>
  <c r="AU780" i="1" s="1"/>
  <c r="AC776" i="1"/>
  <c r="AG776" i="1" s="1"/>
  <c r="AH776" i="1" s="1"/>
  <c r="AI776" i="1" s="1"/>
  <c r="AF776" i="1"/>
  <c r="AU776" i="1" s="1"/>
  <c r="AC772" i="1"/>
  <c r="AG772" i="1" s="1"/>
  <c r="AH772" i="1" s="1"/>
  <c r="AI772" i="1" s="1"/>
  <c r="AF772" i="1"/>
  <c r="AU772" i="1" s="1"/>
  <c r="AC768" i="1"/>
  <c r="AG768" i="1" s="1"/>
  <c r="AH768" i="1" s="1"/>
  <c r="AI768" i="1" s="1"/>
  <c r="AF768" i="1"/>
  <c r="AU768" i="1" s="1"/>
  <c r="AC764" i="1"/>
  <c r="AG764" i="1" s="1"/>
  <c r="AH764" i="1" s="1"/>
  <c r="AI764" i="1" s="1"/>
  <c r="AF764" i="1"/>
  <c r="AU764" i="1" s="1"/>
  <c r="AC760" i="1"/>
  <c r="AG760" i="1" s="1"/>
  <c r="AH760" i="1" s="1"/>
  <c r="AI760" i="1" s="1"/>
  <c r="AF760" i="1"/>
  <c r="AU760" i="1" s="1"/>
  <c r="AC756" i="1"/>
  <c r="AG756" i="1" s="1"/>
  <c r="AH756" i="1" s="1"/>
  <c r="AI756" i="1" s="1"/>
  <c r="AF756" i="1"/>
  <c r="AU756" i="1" s="1"/>
  <c r="AC752" i="1"/>
  <c r="AG752" i="1" s="1"/>
  <c r="AH752" i="1" s="1"/>
  <c r="AI752" i="1" s="1"/>
  <c r="AF752" i="1"/>
  <c r="AU752" i="1" s="1"/>
  <c r="AC748" i="1"/>
  <c r="AG748" i="1" s="1"/>
  <c r="AH748" i="1" s="1"/>
  <c r="AI748" i="1" s="1"/>
  <c r="AF748" i="1"/>
  <c r="AU748" i="1" s="1"/>
  <c r="AC744" i="1"/>
  <c r="AG744" i="1" s="1"/>
  <c r="AH744" i="1" s="1"/>
  <c r="AI744" i="1" s="1"/>
  <c r="AF744" i="1"/>
  <c r="AU744" i="1" s="1"/>
  <c r="AC740" i="1"/>
  <c r="AG740" i="1" s="1"/>
  <c r="AH740" i="1" s="1"/>
  <c r="AI740" i="1" s="1"/>
  <c r="AF740" i="1"/>
  <c r="AU740" i="1" s="1"/>
  <c r="AC736" i="1"/>
  <c r="AG736" i="1" s="1"/>
  <c r="AH736" i="1" s="1"/>
  <c r="AI736" i="1" s="1"/>
  <c r="AF736" i="1"/>
  <c r="AU736" i="1" s="1"/>
  <c r="AC732" i="1"/>
  <c r="AG732" i="1" s="1"/>
  <c r="AH732" i="1" s="1"/>
  <c r="AI732" i="1" s="1"/>
  <c r="AF732" i="1"/>
  <c r="AU732" i="1" s="1"/>
  <c r="AC728" i="1"/>
  <c r="AG728" i="1" s="1"/>
  <c r="AH728" i="1" s="1"/>
  <c r="AI728" i="1" s="1"/>
  <c r="AF728" i="1"/>
  <c r="AU728" i="1" s="1"/>
  <c r="AC724" i="1"/>
  <c r="AG724" i="1" s="1"/>
  <c r="AH724" i="1" s="1"/>
  <c r="AI724" i="1" s="1"/>
  <c r="AF724" i="1"/>
  <c r="AU724" i="1" s="1"/>
  <c r="AC720" i="1"/>
  <c r="AG720" i="1" s="1"/>
  <c r="AH720" i="1" s="1"/>
  <c r="AI720" i="1" s="1"/>
  <c r="AF720" i="1"/>
  <c r="AU720" i="1" s="1"/>
  <c r="AC716" i="1"/>
  <c r="AG716" i="1" s="1"/>
  <c r="AH716" i="1" s="1"/>
  <c r="AI716" i="1" s="1"/>
  <c r="AF716" i="1"/>
  <c r="AU716" i="1" s="1"/>
  <c r="AC712" i="1"/>
  <c r="AG712" i="1" s="1"/>
  <c r="AH712" i="1" s="1"/>
  <c r="AI712" i="1" s="1"/>
  <c r="AF712" i="1"/>
  <c r="AU712" i="1" s="1"/>
  <c r="AC708" i="1"/>
  <c r="AG708" i="1" s="1"/>
  <c r="AH708" i="1" s="1"/>
  <c r="AI708" i="1" s="1"/>
  <c r="AF708" i="1"/>
  <c r="AU708" i="1" s="1"/>
  <c r="AC704" i="1"/>
  <c r="AG704" i="1" s="1"/>
  <c r="AH704" i="1" s="1"/>
  <c r="AI704" i="1" s="1"/>
  <c r="AF704" i="1"/>
  <c r="AU704" i="1" s="1"/>
  <c r="AC700" i="1"/>
  <c r="AG700" i="1" s="1"/>
  <c r="AH700" i="1" s="1"/>
  <c r="AI700" i="1" s="1"/>
  <c r="AF700" i="1"/>
  <c r="AU700" i="1" s="1"/>
  <c r="AC696" i="1"/>
  <c r="AG696" i="1" s="1"/>
  <c r="AH696" i="1" s="1"/>
  <c r="AI696" i="1" s="1"/>
  <c r="AF696" i="1"/>
  <c r="AU696" i="1" s="1"/>
  <c r="AC692" i="1"/>
  <c r="AG692" i="1" s="1"/>
  <c r="AH692" i="1" s="1"/>
  <c r="AI692" i="1" s="1"/>
  <c r="AF692" i="1"/>
  <c r="AU692" i="1" s="1"/>
  <c r="AC688" i="1"/>
  <c r="AG688" i="1" s="1"/>
  <c r="AH688" i="1" s="1"/>
  <c r="AI688" i="1" s="1"/>
  <c r="AF688" i="1"/>
  <c r="AU688" i="1" s="1"/>
  <c r="AC684" i="1"/>
  <c r="AG684" i="1" s="1"/>
  <c r="AH684" i="1" s="1"/>
  <c r="AI684" i="1" s="1"/>
  <c r="AF684" i="1"/>
  <c r="AU684" i="1" s="1"/>
  <c r="AC680" i="1"/>
  <c r="AG680" i="1" s="1"/>
  <c r="AH680" i="1" s="1"/>
  <c r="AI680" i="1" s="1"/>
  <c r="AF680" i="1"/>
  <c r="AU680" i="1" s="1"/>
  <c r="AC676" i="1"/>
  <c r="AG676" i="1" s="1"/>
  <c r="AH676" i="1" s="1"/>
  <c r="AI676" i="1" s="1"/>
  <c r="AF676" i="1"/>
  <c r="AU676" i="1" s="1"/>
  <c r="AC672" i="1"/>
  <c r="AG672" i="1" s="1"/>
  <c r="AH672" i="1" s="1"/>
  <c r="AI672" i="1" s="1"/>
  <c r="AF672" i="1"/>
  <c r="AU672" i="1" s="1"/>
  <c r="AC668" i="1"/>
  <c r="AG668" i="1" s="1"/>
  <c r="AH668" i="1" s="1"/>
  <c r="AI668" i="1" s="1"/>
  <c r="AF668" i="1"/>
  <c r="AU668" i="1" s="1"/>
  <c r="AC664" i="1"/>
  <c r="AG664" i="1" s="1"/>
  <c r="AH664" i="1" s="1"/>
  <c r="AI664" i="1" s="1"/>
  <c r="AF664" i="1"/>
  <c r="AU664" i="1" s="1"/>
  <c r="AC660" i="1"/>
  <c r="AG660" i="1" s="1"/>
  <c r="AH660" i="1" s="1"/>
  <c r="AI660" i="1" s="1"/>
  <c r="AF660" i="1"/>
  <c r="AU660" i="1" s="1"/>
  <c r="AC656" i="1"/>
  <c r="AG656" i="1" s="1"/>
  <c r="AH656" i="1" s="1"/>
  <c r="AI656" i="1" s="1"/>
  <c r="AF656" i="1"/>
  <c r="AU656" i="1" s="1"/>
  <c r="AC652" i="1"/>
  <c r="AG652" i="1" s="1"/>
  <c r="AH652" i="1" s="1"/>
  <c r="AI652" i="1" s="1"/>
  <c r="AF652" i="1"/>
  <c r="AU652" i="1" s="1"/>
  <c r="AC648" i="1"/>
  <c r="AG648" i="1" s="1"/>
  <c r="AH648" i="1" s="1"/>
  <c r="AI648" i="1" s="1"/>
  <c r="AF648" i="1"/>
  <c r="AU648" i="1" s="1"/>
  <c r="AC644" i="1"/>
  <c r="AG644" i="1" s="1"/>
  <c r="AH644" i="1" s="1"/>
  <c r="AI644" i="1" s="1"/>
  <c r="AF644" i="1"/>
  <c r="AU644" i="1" s="1"/>
  <c r="AC640" i="1"/>
  <c r="AG640" i="1" s="1"/>
  <c r="AH640" i="1" s="1"/>
  <c r="AI640" i="1" s="1"/>
  <c r="AF640" i="1"/>
  <c r="AU640" i="1" s="1"/>
  <c r="AC636" i="1"/>
  <c r="AG636" i="1" s="1"/>
  <c r="AH636" i="1" s="1"/>
  <c r="AI636" i="1" s="1"/>
  <c r="AF636" i="1"/>
  <c r="AU636" i="1" s="1"/>
  <c r="AC632" i="1"/>
  <c r="AG632" i="1" s="1"/>
  <c r="AH632" i="1" s="1"/>
  <c r="AI632" i="1" s="1"/>
  <c r="AF632" i="1"/>
  <c r="AU632" i="1" s="1"/>
  <c r="AC628" i="1"/>
  <c r="AG628" i="1" s="1"/>
  <c r="AH628" i="1" s="1"/>
  <c r="AI628" i="1" s="1"/>
  <c r="AF628" i="1"/>
  <c r="AU628" i="1" s="1"/>
  <c r="AC624" i="1"/>
  <c r="AG624" i="1" s="1"/>
  <c r="AH624" i="1" s="1"/>
  <c r="AI624" i="1" s="1"/>
  <c r="AF624" i="1"/>
  <c r="AU624" i="1" s="1"/>
  <c r="AC620" i="1"/>
  <c r="AG620" i="1" s="1"/>
  <c r="AH620" i="1" s="1"/>
  <c r="AI620" i="1" s="1"/>
  <c r="AF620" i="1"/>
  <c r="AU620" i="1" s="1"/>
  <c r="AC616" i="1"/>
  <c r="AG616" i="1" s="1"/>
  <c r="AH616" i="1" s="1"/>
  <c r="AI616" i="1" s="1"/>
  <c r="AF616" i="1"/>
  <c r="AU616" i="1" s="1"/>
  <c r="AC612" i="1"/>
  <c r="AG612" i="1" s="1"/>
  <c r="AH612" i="1" s="1"/>
  <c r="AI612" i="1" s="1"/>
  <c r="AF612" i="1"/>
  <c r="AU612" i="1" s="1"/>
  <c r="AC608" i="1"/>
  <c r="AG608" i="1" s="1"/>
  <c r="AH608" i="1" s="1"/>
  <c r="AI608" i="1" s="1"/>
  <c r="AF608" i="1"/>
  <c r="AU608" i="1" s="1"/>
  <c r="AC604" i="1"/>
  <c r="AG604" i="1" s="1"/>
  <c r="AH604" i="1" s="1"/>
  <c r="AI604" i="1" s="1"/>
  <c r="AF604" i="1"/>
  <c r="AU604" i="1" s="1"/>
  <c r="AC600" i="1"/>
  <c r="AG600" i="1" s="1"/>
  <c r="AH600" i="1" s="1"/>
  <c r="AI600" i="1" s="1"/>
  <c r="AF600" i="1"/>
  <c r="AU600" i="1" s="1"/>
  <c r="AC596" i="1"/>
  <c r="AG596" i="1" s="1"/>
  <c r="AH596" i="1" s="1"/>
  <c r="AI596" i="1" s="1"/>
  <c r="AF596" i="1"/>
  <c r="AU596" i="1" s="1"/>
  <c r="AC592" i="1"/>
  <c r="AG592" i="1" s="1"/>
  <c r="AH592" i="1" s="1"/>
  <c r="AI592" i="1" s="1"/>
  <c r="AF592" i="1"/>
  <c r="AU592" i="1" s="1"/>
  <c r="AC588" i="1"/>
  <c r="AG588" i="1" s="1"/>
  <c r="AH588" i="1" s="1"/>
  <c r="AI588" i="1" s="1"/>
  <c r="AF588" i="1"/>
  <c r="AU588" i="1" s="1"/>
  <c r="AC584" i="1"/>
  <c r="AG584" i="1" s="1"/>
  <c r="AH584" i="1" s="1"/>
  <c r="AI584" i="1" s="1"/>
  <c r="AF584" i="1"/>
  <c r="AU584" i="1" s="1"/>
  <c r="AC580" i="1"/>
  <c r="AG580" i="1" s="1"/>
  <c r="AH580" i="1" s="1"/>
  <c r="AI580" i="1" s="1"/>
  <c r="AF580" i="1"/>
  <c r="AU580" i="1" s="1"/>
  <c r="AC576" i="1"/>
  <c r="AG576" i="1" s="1"/>
  <c r="AH576" i="1" s="1"/>
  <c r="AI576" i="1" s="1"/>
  <c r="AF576" i="1"/>
  <c r="AU576" i="1" s="1"/>
  <c r="Z465" i="1"/>
  <c r="U465" i="1"/>
  <c r="AF401" i="1"/>
  <c r="AU401" i="1" s="1"/>
  <c r="AC401" i="1"/>
  <c r="AG401" i="1" s="1"/>
  <c r="AH401" i="1" s="1"/>
  <c r="AI401" i="1" s="1"/>
  <c r="AF400" i="1"/>
  <c r="AU400" i="1" s="1"/>
  <c r="AC400" i="1"/>
  <c r="AG400" i="1" s="1"/>
  <c r="AH400" i="1" s="1"/>
  <c r="AI400" i="1" s="1"/>
  <c r="AF399" i="1"/>
  <c r="AU399" i="1" s="1"/>
  <c r="AC399" i="1"/>
  <c r="AG399" i="1" s="1"/>
  <c r="AH399" i="1" s="1"/>
  <c r="AI399" i="1" s="1"/>
  <c r="AF398" i="1"/>
  <c r="AU398" i="1" s="1"/>
  <c r="AC398" i="1"/>
  <c r="AG398" i="1" s="1"/>
  <c r="AH398" i="1" s="1"/>
  <c r="AI398" i="1" s="1"/>
  <c r="AF397" i="1"/>
  <c r="AU397" i="1" s="1"/>
  <c r="AC397" i="1"/>
  <c r="AG397" i="1" s="1"/>
  <c r="AH397" i="1" s="1"/>
  <c r="AI397" i="1" s="1"/>
  <c r="AF396" i="1"/>
  <c r="AU396" i="1" s="1"/>
  <c r="AC396" i="1"/>
  <c r="AG396" i="1" s="1"/>
  <c r="AH396" i="1" s="1"/>
  <c r="AI396" i="1" s="1"/>
  <c r="AF395" i="1"/>
  <c r="AU395" i="1" s="1"/>
  <c r="AC395" i="1"/>
  <c r="AG395" i="1" s="1"/>
  <c r="AH395" i="1" s="1"/>
  <c r="AI395" i="1" s="1"/>
  <c r="AF394" i="1"/>
  <c r="AU394" i="1" s="1"/>
  <c r="AC394" i="1"/>
  <c r="AG394" i="1" s="1"/>
  <c r="AH394" i="1" s="1"/>
  <c r="AI394" i="1" s="1"/>
  <c r="AF393" i="1"/>
  <c r="AU393" i="1" s="1"/>
  <c r="AC393" i="1"/>
  <c r="AG393" i="1" s="1"/>
  <c r="AH393" i="1" s="1"/>
  <c r="AI393" i="1" s="1"/>
  <c r="AF392" i="1"/>
  <c r="AU392" i="1" s="1"/>
  <c r="AC392" i="1"/>
  <c r="AG392" i="1" s="1"/>
  <c r="AH392" i="1" s="1"/>
  <c r="AI392" i="1" s="1"/>
  <c r="AF391" i="1"/>
  <c r="AU391" i="1" s="1"/>
  <c r="AC391" i="1"/>
  <c r="AG391" i="1" s="1"/>
  <c r="AH391" i="1" s="1"/>
  <c r="AI391" i="1" s="1"/>
  <c r="AF390" i="1"/>
  <c r="AU390" i="1" s="1"/>
  <c r="AC390" i="1"/>
  <c r="AG390" i="1" s="1"/>
  <c r="AH390" i="1" s="1"/>
  <c r="AI390" i="1" s="1"/>
  <c r="AF389" i="1"/>
  <c r="AU389" i="1" s="1"/>
  <c r="AC389" i="1"/>
  <c r="AG389" i="1" s="1"/>
  <c r="AH389" i="1" s="1"/>
  <c r="AI389" i="1" s="1"/>
  <c r="AF380" i="1"/>
  <c r="AU380" i="1" s="1"/>
  <c r="AC380" i="1"/>
  <c r="AG380" i="1" s="1"/>
  <c r="AH380" i="1" s="1"/>
  <c r="AI380" i="1" s="1"/>
  <c r="AF379" i="1"/>
  <c r="AU379" i="1" s="1"/>
  <c r="AC379" i="1"/>
  <c r="AG379" i="1" s="1"/>
  <c r="AH379" i="1" s="1"/>
  <c r="AI379" i="1" s="1"/>
  <c r="AF337" i="1"/>
  <c r="AU337" i="1" s="1"/>
  <c r="AC337" i="1"/>
  <c r="AG337" i="1" s="1"/>
  <c r="AH337" i="1" s="1"/>
  <c r="AI337" i="1" s="1"/>
  <c r="AF336" i="1"/>
  <c r="AU336" i="1" s="1"/>
  <c r="AC336" i="1"/>
  <c r="AG336" i="1" s="1"/>
  <c r="AH336" i="1" s="1"/>
  <c r="AI336" i="1" s="1"/>
  <c r="AF335" i="1"/>
  <c r="AU335" i="1" s="1"/>
  <c r="AC335" i="1"/>
  <c r="AG335" i="1" s="1"/>
  <c r="AH335" i="1" s="1"/>
  <c r="AI335" i="1" s="1"/>
  <c r="AF334" i="1"/>
  <c r="AU334" i="1" s="1"/>
  <c r="AC334" i="1"/>
  <c r="AG334" i="1" s="1"/>
  <c r="AH334" i="1" s="1"/>
  <c r="AI334" i="1" s="1"/>
  <c r="AF333" i="1"/>
  <c r="AU333" i="1" s="1"/>
  <c r="AC333" i="1"/>
  <c r="AG333" i="1" s="1"/>
  <c r="AH333" i="1" s="1"/>
  <c r="AI333" i="1" s="1"/>
  <c r="AF328" i="1"/>
  <c r="AU328" i="1" s="1"/>
  <c r="AC328" i="1"/>
  <c r="AG328" i="1" s="1"/>
  <c r="AH328" i="1" s="1"/>
  <c r="AI328" i="1" s="1"/>
  <c r="AF327" i="1"/>
  <c r="AU327" i="1" s="1"/>
  <c r="AC327" i="1"/>
  <c r="AG327" i="1" s="1"/>
  <c r="AH327" i="1" s="1"/>
  <c r="AI327" i="1" s="1"/>
  <c r="AF326" i="1"/>
  <c r="AU326" i="1" s="1"/>
  <c r="AC326" i="1"/>
  <c r="AG326" i="1" s="1"/>
  <c r="AH326" i="1" s="1"/>
  <c r="AI326" i="1" s="1"/>
  <c r="AF325" i="1"/>
  <c r="AU325" i="1" s="1"/>
  <c r="AC325" i="1"/>
  <c r="AG325" i="1" s="1"/>
  <c r="AH325" i="1" s="1"/>
  <c r="AI325" i="1" s="1"/>
  <c r="AF324" i="1"/>
  <c r="AU324" i="1" s="1"/>
  <c r="AC324" i="1"/>
  <c r="AG324" i="1" s="1"/>
  <c r="AH324" i="1" s="1"/>
  <c r="AI324" i="1" s="1"/>
  <c r="AF323" i="1"/>
  <c r="AU323" i="1" s="1"/>
  <c r="AC323" i="1"/>
  <c r="AG323" i="1" s="1"/>
  <c r="AH323" i="1" s="1"/>
  <c r="AI323" i="1" s="1"/>
  <c r="AF322" i="1"/>
  <c r="AU322" i="1" s="1"/>
  <c r="AC322" i="1"/>
  <c r="AG322" i="1" s="1"/>
  <c r="AH322" i="1" s="1"/>
  <c r="AI322" i="1" s="1"/>
  <c r="AF321" i="1"/>
  <c r="AU321" i="1" s="1"/>
  <c r="AC321" i="1"/>
  <c r="AG321" i="1" s="1"/>
  <c r="AH321" i="1" s="1"/>
  <c r="AI321" i="1" s="1"/>
  <c r="AF320" i="1"/>
  <c r="AU320" i="1" s="1"/>
  <c r="AC320" i="1"/>
  <c r="AG320" i="1" s="1"/>
  <c r="AH320" i="1" s="1"/>
  <c r="AI320" i="1" s="1"/>
  <c r="AF319" i="1"/>
  <c r="AU319" i="1" s="1"/>
  <c r="AC319" i="1"/>
  <c r="AG319" i="1" s="1"/>
  <c r="AH319" i="1" s="1"/>
  <c r="AI319" i="1" s="1"/>
  <c r="AF318" i="1"/>
  <c r="AU318" i="1" s="1"/>
  <c r="AC318" i="1"/>
  <c r="AG318" i="1" s="1"/>
  <c r="AH318" i="1" s="1"/>
  <c r="AI318" i="1" s="1"/>
  <c r="AF317" i="1"/>
  <c r="AU317" i="1" s="1"/>
  <c r="AC317" i="1"/>
  <c r="AG317" i="1" s="1"/>
  <c r="AH317" i="1" s="1"/>
  <c r="AI317" i="1" s="1"/>
  <c r="AF316" i="1"/>
  <c r="AU316" i="1" s="1"/>
  <c r="AC316" i="1"/>
  <c r="AG316" i="1" s="1"/>
  <c r="AH316" i="1" s="1"/>
  <c r="AI316" i="1" s="1"/>
  <c r="AF315" i="1"/>
  <c r="AU315" i="1" s="1"/>
  <c r="AC315" i="1"/>
  <c r="AG315" i="1" s="1"/>
  <c r="AH315" i="1" s="1"/>
  <c r="AI315" i="1" s="1"/>
  <c r="AF314" i="1"/>
  <c r="AU314" i="1" s="1"/>
  <c r="AC314" i="1"/>
  <c r="AG314" i="1" s="1"/>
  <c r="AH314" i="1" s="1"/>
  <c r="AI314" i="1" s="1"/>
  <c r="AF313" i="1"/>
  <c r="AU313" i="1" s="1"/>
  <c r="AC313" i="1"/>
  <c r="AG313" i="1" s="1"/>
  <c r="AH313" i="1" s="1"/>
  <c r="AI313" i="1" s="1"/>
  <c r="AF312" i="1"/>
  <c r="AU312" i="1" s="1"/>
  <c r="AC312" i="1"/>
  <c r="AG312" i="1" s="1"/>
  <c r="AH312" i="1" s="1"/>
  <c r="AI312" i="1" s="1"/>
  <c r="AF311" i="1"/>
  <c r="AU311" i="1" s="1"/>
  <c r="AC311" i="1"/>
  <c r="AG311" i="1" s="1"/>
  <c r="AH311" i="1" s="1"/>
  <c r="AI311" i="1" s="1"/>
  <c r="AF310" i="1"/>
  <c r="AU310" i="1" s="1"/>
  <c r="AC310" i="1"/>
  <c r="AG310" i="1" s="1"/>
  <c r="AH310" i="1" s="1"/>
  <c r="AI310" i="1" s="1"/>
  <c r="AF309" i="1"/>
  <c r="AU309" i="1" s="1"/>
  <c r="AC309" i="1"/>
  <c r="AG309" i="1" s="1"/>
  <c r="AH309" i="1" s="1"/>
  <c r="AI309" i="1" s="1"/>
  <c r="AF308" i="1"/>
  <c r="AU308" i="1" s="1"/>
  <c r="AC308" i="1"/>
  <c r="AG308" i="1" s="1"/>
  <c r="AH308" i="1" s="1"/>
  <c r="AI308" i="1" s="1"/>
  <c r="AF307" i="1"/>
  <c r="AU307" i="1" s="1"/>
  <c r="AC307" i="1"/>
  <c r="AG307" i="1" s="1"/>
  <c r="AH307" i="1" s="1"/>
  <c r="AI307" i="1" s="1"/>
  <c r="AF306" i="1"/>
  <c r="AU306" i="1" s="1"/>
  <c r="AC306" i="1"/>
  <c r="AG306" i="1" s="1"/>
  <c r="AH306" i="1" s="1"/>
  <c r="AI306" i="1" s="1"/>
  <c r="AF305" i="1"/>
  <c r="AU305" i="1" s="1"/>
  <c r="AC305" i="1"/>
  <c r="AG305" i="1" s="1"/>
  <c r="AH305" i="1" s="1"/>
  <c r="AI305" i="1" s="1"/>
  <c r="AF304" i="1"/>
  <c r="AU304" i="1" s="1"/>
  <c r="AC304" i="1"/>
  <c r="AG304" i="1" s="1"/>
  <c r="AH304" i="1" s="1"/>
  <c r="AI304" i="1" s="1"/>
  <c r="AF303" i="1"/>
  <c r="AU303" i="1" s="1"/>
  <c r="AC303" i="1"/>
  <c r="AG303" i="1" s="1"/>
  <c r="AH303" i="1" s="1"/>
  <c r="AI303" i="1" s="1"/>
  <c r="AF302" i="1"/>
  <c r="AU302" i="1" s="1"/>
  <c r="AC302" i="1"/>
  <c r="AG302" i="1" s="1"/>
  <c r="AH302" i="1" s="1"/>
  <c r="AI302" i="1" s="1"/>
  <c r="AF301" i="1"/>
  <c r="AU301" i="1" s="1"/>
  <c r="AC301" i="1"/>
  <c r="AG301" i="1" s="1"/>
  <c r="AH301" i="1" s="1"/>
  <c r="AI301" i="1" s="1"/>
  <c r="AF300" i="1"/>
  <c r="AU300" i="1" s="1"/>
  <c r="AC300" i="1"/>
  <c r="AG300" i="1" s="1"/>
  <c r="AH300" i="1" s="1"/>
  <c r="AI300" i="1" s="1"/>
  <c r="AF299" i="1"/>
  <c r="AU299" i="1" s="1"/>
  <c r="AC299" i="1"/>
  <c r="AG299" i="1" s="1"/>
  <c r="AH299" i="1" s="1"/>
  <c r="AI299" i="1" s="1"/>
  <c r="AF298" i="1"/>
  <c r="AU298" i="1" s="1"/>
  <c r="AC298" i="1"/>
  <c r="AG298" i="1" s="1"/>
  <c r="AH298" i="1" s="1"/>
  <c r="AI298" i="1" s="1"/>
  <c r="AF297" i="1"/>
  <c r="AU297" i="1" s="1"/>
  <c r="AC297" i="1"/>
  <c r="AG297" i="1" s="1"/>
  <c r="AH297" i="1" s="1"/>
  <c r="AI297" i="1" s="1"/>
  <c r="AF296" i="1"/>
  <c r="AU296" i="1" s="1"/>
  <c r="AC296" i="1"/>
  <c r="AG296" i="1" s="1"/>
  <c r="AH296" i="1" s="1"/>
  <c r="AI296" i="1" s="1"/>
  <c r="AF295" i="1"/>
  <c r="AU295" i="1" s="1"/>
  <c r="AC295" i="1"/>
  <c r="AG295" i="1" s="1"/>
  <c r="AH295" i="1" s="1"/>
  <c r="AI295" i="1" s="1"/>
  <c r="AF294" i="1"/>
  <c r="AU294" i="1" s="1"/>
  <c r="AC294" i="1"/>
  <c r="AG294" i="1" s="1"/>
  <c r="AH294" i="1" s="1"/>
  <c r="AI294" i="1" s="1"/>
  <c r="AF293" i="1"/>
  <c r="AU293" i="1" s="1"/>
  <c r="AC293" i="1"/>
  <c r="AG293" i="1" s="1"/>
  <c r="AH293" i="1" s="1"/>
  <c r="AI293" i="1" s="1"/>
  <c r="AF292" i="1"/>
  <c r="AU292" i="1" s="1"/>
  <c r="AC292" i="1"/>
  <c r="AG292" i="1" s="1"/>
  <c r="AH292" i="1" s="1"/>
  <c r="AI292" i="1" s="1"/>
  <c r="AF291" i="1"/>
  <c r="AU291" i="1" s="1"/>
  <c r="AC291" i="1"/>
  <c r="AG291" i="1" s="1"/>
  <c r="AH291" i="1" s="1"/>
  <c r="AI291" i="1" s="1"/>
  <c r="AF290" i="1"/>
  <c r="AU290" i="1" s="1"/>
  <c r="AC290" i="1"/>
  <c r="AG290" i="1" s="1"/>
  <c r="AH290" i="1" s="1"/>
  <c r="AI290" i="1" s="1"/>
  <c r="AF289" i="1"/>
  <c r="AU289" i="1" s="1"/>
  <c r="AC289" i="1"/>
  <c r="AG289" i="1" s="1"/>
  <c r="AH289" i="1" s="1"/>
  <c r="AI289" i="1" s="1"/>
  <c r="AF288" i="1"/>
  <c r="AU288" i="1" s="1"/>
  <c r="AC288" i="1"/>
  <c r="AG288" i="1" s="1"/>
  <c r="AH288" i="1" s="1"/>
  <c r="AI288" i="1" s="1"/>
  <c r="AF287" i="1"/>
  <c r="AU287" i="1" s="1"/>
  <c r="AC287" i="1"/>
  <c r="AG287" i="1" s="1"/>
  <c r="AH287" i="1" s="1"/>
  <c r="AI287" i="1" s="1"/>
  <c r="AF286" i="1"/>
  <c r="AU286" i="1" s="1"/>
  <c r="AC286" i="1"/>
  <c r="AG286" i="1" s="1"/>
  <c r="AH286" i="1" s="1"/>
  <c r="AI286" i="1" s="1"/>
  <c r="AF285" i="1"/>
  <c r="AU285" i="1" s="1"/>
  <c r="AC285" i="1"/>
  <c r="AG285" i="1" s="1"/>
  <c r="AH285" i="1" s="1"/>
  <c r="AI285" i="1" s="1"/>
  <c r="AF284" i="1"/>
  <c r="AU284" i="1" s="1"/>
  <c r="AC284" i="1"/>
  <c r="AG284" i="1" s="1"/>
  <c r="AH284" i="1" s="1"/>
  <c r="AI284" i="1" s="1"/>
  <c r="AF283" i="1"/>
  <c r="AU283" i="1" s="1"/>
  <c r="AC283" i="1"/>
  <c r="AG283" i="1" s="1"/>
  <c r="AH283" i="1" s="1"/>
  <c r="AI283" i="1" s="1"/>
  <c r="AF282" i="1"/>
  <c r="AU282" i="1" s="1"/>
  <c r="AC282" i="1"/>
  <c r="AG282" i="1" s="1"/>
  <c r="AH282" i="1" s="1"/>
  <c r="AI282" i="1" s="1"/>
  <c r="AF281" i="1"/>
  <c r="AU281" i="1" s="1"/>
  <c r="AC281" i="1"/>
  <c r="AG281" i="1" s="1"/>
  <c r="AH281" i="1" s="1"/>
  <c r="AI281" i="1" s="1"/>
  <c r="AF280" i="1"/>
  <c r="AU280" i="1" s="1"/>
  <c r="AC280" i="1"/>
  <c r="AG280" i="1" s="1"/>
  <c r="AH280" i="1" s="1"/>
  <c r="AI280" i="1" s="1"/>
  <c r="AF279" i="1"/>
  <c r="AU279" i="1" s="1"/>
  <c r="AC279" i="1"/>
  <c r="AG279" i="1" s="1"/>
  <c r="AH279" i="1" s="1"/>
  <c r="AI279" i="1" s="1"/>
  <c r="AF278" i="1"/>
  <c r="AU278" i="1" s="1"/>
  <c r="AC278" i="1"/>
  <c r="AG278" i="1" s="1"/>
  <c r="AH278" i="1" s="1"/>
  <c r="AI278" i="1" s="1"/>
  <c r="AF277" i="1"/>
  <c r="AU277" i="1" s="1"/>
  <c r="AC277" i="1"/>
  <c r="AG277" i="1" s="1"/>
  <c r="AH277" i="1" s="1"/>
  <c r="AI277" i="1" s="1"/>
  <c r="AF276" i="1"/>
  <c r="AU276" i="1" s="1"/>
  <c r="AC276" i="1"/>
  <c r="AG276" i="1" s="1"/>
  <c r="AH276" i="1" s="1"/>
  <c r="AI276" i="1" s="1"/>
  <c r="AF275" i="1"/>
  <c r="AU275" i="1" s="1"/>
  <c r="AC275" i="1"/>
  <c r="AG275" i="1" s="1"/>
  <c r="AH275" i="1" s="1"/>
  <c r="AI275" i="1" s="1"/>
  <c r="AF274" i="1"/>
  <c r="AU274" i="1" s="1"/>
  <c r="AC274" i="1"/>
  <c r="AG274" i="1" s="1"/>
  <c r="AH274" i="1" s="1"/>
  <c r="AI274" i="1" s="1"/>
  <c r="AF273" i="1"/>
  <c r="AU273" i="1" s="1"/>
  <c r="AC273" i="1"/>
  <c r="AG273" i="1" s="1"/>
  <c r="AH273" i="1" s="1"/>
  <c r="AI273" i="1" s="1"/>
  <c r="AF272" i="1"/>
  <c r="AU272" i="1" s="1"/>
  <c r="AC272" i="1"/>
  <c r="AG272" i="1" s="1"/>
  <c r="AH272" i="1" s="1"/>
  <c r="AI272" i="1" s="1"/>
  <c r="AF271" i="1"/>
  <c r="AU271" i="1" s="1"/>
  <c r="AC271" i="1"/>
  <c r="AG271" i="1" s="1"/>
  <c r="AH271" i="1" s="1"/>
  <c r="AI271" i="1" s="1"/>
  <c r="AF270" i="1"/>
  <c r="AU270" i="1" s="1"/>
  <c r="AC270" i="1"/>
  <c r="AG270" i="1" s="1"/>
  <c r="AH270" i="1" s="1"/>
  <c r="AI270" i="1" s="1"/>
  <c r="AF269" i="1"/>
  <c r="AU269" i="1" s="1"/>
  <c r="AC269" i="1"/>
  <c r="AG269" i="1" s="1"/>
  <c r="AH269" i="1" s="1"/>
  <c r="AI269" i="1" s="1"/>
  <c r="AF268" i="1"/>
  <c r="AU268" i="1" s="1"/>
  <c r="AC268" i="1"/>
  <c r="AG268" i="1" s="1"/>
  <c r="AH268" i="1" s="1"/>
  <c r="AI268" i="1" s="1"/>
  <c r="AF267" i="1"/>
  <c r="AU267" i="1" s="1"/>
  <c r="AC267" i="1"/>
  <c r="AG267" i="1" s="1"/>
  <c r="AH267" i="1" s="1"/>
  <c r="AI267" i="1" s="1"/>
  <c r="AF266" i="1"/>
  <c r="AU266" i="1" s="1"/>
  <c r="AC266" i="1"/>
  <c r="AG266" i="1" s="1"/>
  <c r="AH266" i="1" s="1"/>
  <c r="AI266" i="1" s="1"/>
  <c r="AF265" i="1"/>
  <c r="AU265" i="1" s="1"/>
  <c r="AC265" i="1"/>
  <c r="AG265" i="1" s="1"/>
  <c r="AH265" i="1" s="1"/>
  <c r="AI265" i="1" s="1"/>
  <c r="AF260" i="1"/>
  <c r="AU260" i="1" s="1"/>
  <c r="AC260" i="1"/>
  <c r="AG260" i="1" s="1"/>
  <c r="AH260" i="1" s="1"/>
  <c r="AI260" i="1" s="1"/>
  <c r="AF259" i="1"/>
  <c r="AU259" i="1" s="1"/>
  <c r="AC259" i="1"/>
  <c r="AG259" i="1" s="1"/>
  <c r="AH259" i="1" s="1"/>
  <c r="AI259" i="1" s="1"/>
  <c r="AF258" i="1"/>
  <c r="AU258" i="1" s="1"/>
  <c r="AC258" i="1"/>
  <c r="AG258" i="1" s="1"/>
  <c r="AH258" i="1" s="1"/>
  <c r="AI258" i="1" s="1"/>
  <c r="AF255" i="1"/>
  <c r="AU255" i="1" s="1"/>
  <c r="AC255" i="1"/>
  <c r="AG255" i="1" s="1"/>
  <c r="AH255" i="1" s="1"/>
  <c r="AI255" i="1" s="1"/>
  <c r="AF209" i="1"/>
  <c r="AU209" i="1" s="1"/>
  <c r="AC209" i="1"/>
  <c r="AG209" i="1" s="1"/>
  <c r="AH209" i="1" s="1"/>
  <c r="AI209" i="1" s="1"/>
  <c r="AF192" i="1"/>
  <c r="AU192" i="1" s="1"/>
  <c r="AC192" i="1"/>
  <c r="AG192" i="1" s="1"/>
  <c r="AH192" i="1" s="1"/>
  <c r="AI192" i="1" s="1"/>
  <c r="AF190" i="1"/>
  <c r="AU190" i="1" s="1"/>
  <c r="AC190" i="1"/>
  <c r="AG190" i="1" s="1"/>
  <c r="AH190" i="1" s="1"/>
  <c r="AI190" i="1" s="1"/>
  <c r="AF172" i="1"/>
  <c r="AU172" i="1" s="1"/>
  <c r="AC172" i="1"/>
  <c r="AG172" i="1" s="1"/>
  <c r="AH172" i="1" s="1"/>
  <c r="AI172" i="1" s="1"/>
  <c r="AF170" i="1"/>
  <c r="AU170" i="1" s="1"/>
  <c r="AC170" i="1"/>
  <c r="AG170" i="1" s="1"/>
  <c r="AH170" i="1" s="1"/>
  <c r="AI170" i="1" s="1"/>
  <c r="AF168" i="1"/>
  <c r="AU168" i="1" s="1"/>
  <c r="AC168" i="1"/>
  <c r="AG168" i="1" s="1"/>
  <c r="AH168" i="1" s="1"/>
  <c r="AI168" i="1" s="1"/>
  <c r="AF147" i="1"/>
  <c r="AU147" i="1" s="1"/>
  <c r="AC147" i="1"/>
  <c r="AG147" i="1" s="1"/>
  <c r="AH147" i="1" s="1"/>
  <c r="AI147" i="1" s="1"/>
  <c r="AF140" i="1"/>
  <c r="AU140" i="1" s="1"/>
  <c r="AC140" i="1"/>
  <c r="AG140" i="1" s="1"/>
  <c r="AH140" i="1" s="1"/>
  <c r="AI140" i="1" s="1"/>
  <c r="AF138" i="1"/>
  <c r="AU138" i="1" s="1"/>
  <c r="AC138" i="1"/>
  <c r="AG138" i="1" s="1"/>
  <c r="AH138" i="1" s="1"/>
  <c r="AI138" i="1" s="1"/>
  <c r="AF136" i="1"/>
  <c r="AU136" i="1" s="1"/>
  <c r="AC136" i="1"/>
  <c r="AG136" i="1" s="1"/>
  <c r="AH136" i="1" s="1"/>
  <c r="AI136" i="1" s="1"/>
  <c r="AF134" i="1"/>
  <c r="AU134" i="1" s="1"/>
  <c r="AC134" i="1"/>
  <c r="AG134" i="1" s="1"/>
  <c r="AH134" i="1" s="1"/>
  <c r="AI134" i="1" s="1"/>
  <c r="AF132" i="1"/>
  <c r="AU132" i="1" s="1"/>
  <c r="AC132" i="1"/>
  <c r="AG132" i="1" s="1"/>
  <c r="AH132" i="1" s="1"/>
  <c r="AI132" i="1" s="1"/>
  <c r="AF130" i="1"/>
  <c r="AU130" i="1" s="1"/>
  <c r="AC130" i="1"/>
  <c r="AG130" i="1" s="1"/>
  <c r="AH130" i="1" s="1"/>
  <c r="AI130" i="1" s="1"/>
  <c r="AF128" i="1"/>
  <c r="AU128" i="1" s="1"/>
  <c r="AC128" i="1"/>
  <c r="AG128" i="1" s="1"/>
  <c r="AH128" i="1" s="1"/>
  <c r="AI128" i="1" s="1"/>
  <c r="AF126" i="1"/>
  <c r="AU126" i="1" s="1"/>
  <c r="AC126" i="1"/>
  <c r="AG126" i="1" s="1"/>
  <c r="AH126" i="1" s="1"/>
  <c r="AI126" i="1" s="1"/>
  <c r="AF124" i="1"/>
  <c r="AU124" i="1" s="1"/>
  <c r="AC124" i="1"/>
  <c r="AG124" i="1" s="1"/>
  <c r="AH124" i="1" s="1"/>
  <c r="AI124" i="1" s="1"/>
  <c r="AF122" i="1"/>
  <c r="AU122" i="1" s="1"/>
  <c r="AC122" i="1"/>
  <c r="AG122" i="1" s="1"/>
  <c r="AH122" i="1" s="1"/>
  <c r="AI122" i="1" s="1"/>
  <c r="AF120" i="1"/>
  <c r="AU120" i="1" s="1"/>
  <c r="AC120" i="1"/>
  <c r="AG120" i="1" s="1"/>
  <c r="AH120" i="1" s="1"/>
  <c r="AI120" i="1" s="1"/>
  <c r="AF118" i="1"/>
  <c r="AU118" i="1" s="1"/>
  <c r="AC118" i="1"/>
  <c r="AG118" i="1" s="1"/>
  <c r="AH118" i="1" s="1"/>
  <c r="AI118" i="1" s="1"/>
  <c r="AF116" i="1"/>
  <c r="AU116" i="1" s="1"/>
  <c r="AC116" i="1"/>
  <c r="AG116" i="1" s="1"/>
  <c r="AH116" i="1" s="1"/>
  <c r="AI116" i="1" s="1"/>
  <c r="AF114" i="1"/>
  <c r="AU114" i="1" s="1"/>
  <c r="AC114" i="1"/>
  <c r="AG114" i="1" s="1"/>
  <c r="AH114" i="1" s="1"/>
  <c r="AI114" i="1" s="1"/>
  <c r="AF112" i="1"/>
  <c r="AU112" i="1" s="1"/>
  <c r="AC112" i="1"/>
  <c r="AG112" i="1" s="1"/>
  <c r="AH112" i="1" s="1"/>
  <c r="AI112" i="1" s="1"/>
  <c r="AF110" i="1"/>
  <c r="AU110" i="1" s="1"/>
  <c r="AC110" i="1"/>
  <c r="AG110" i="1" s="1"/>
  <c r="AH110" i="1" s="1"/>
  <c r="AI110" i="1" s="1"/>
  <c r="AF108" i="1"/>
  <c r="AU108" i="1" s="1"/>
  <c r="AC108" i="1"/>
  <c r="AG108" i="1" s="1"/>
  <c r="AH108" i="1" s="1"/>
  <c r="AI108" i="1" s="1"/>
  <c r="AF106" i="1"/>
  <c r="AU106" i="1" s="1"/>
  <c r="AC106" i="1"/>
  <c r="AG106" i="1" s="1"/>
  <c r="AH106" i="1" s="1"/>
  <c r="AI106" i="1" s="1"/>
  <c r="AF100" i="1"/>
  <c r="AU100" i="1" s="1"/>
  <c r="AC100" i="1"/>
  <c r="AG100" i="1" s="1"/>
  <c r="AH100" i="1" s="1"/>
  <c r="AI100" i="1" s="1"/>
  <c r="AF98" i="1"/>
  <c r="AU98" i="1" s="1"/>
  <c r="AC98" i="1"/>
  <c r="AG98" i="1" s="1"/>
  <c r="AH98" i="1" s="1"/>
  <c r="AI98" i="1" s="1"/>
  <c r="AF95" i="1"/>
  <c r="AU95" i="1" s="1"/>
  <c r="AC95" i="1"/>
  <c r="AG95" i="1" s="1"/>
  <c r="AH95" i="1" s="1"/>
  <c r="AI95" i="1" s="1"/>
  <c r="AF93" i="1"/>
  <c r="AU93" i="1" s="1"/>
  <c r="AC93" i="1"/>
  <c r="AG93" i="1" s="1"/>
  <c r="AH93" i="1" s="1"/>
  <c r="AI93" i="1" s="1"/>
  <c r="AF91" i="1"/>
  <c r="AU91" i="1" s="1"/>
  <c r="AC91" i="1"/>
  <c r="AG91" i="1" s="1"/>
  <c r="AH91" i="1" s="1"/>
  <c r="AI91" i="1" s="1"/>
  <c r="AF89" i="1"/>
  <c r="AU89" i="1" s="1"/>
  <c r="AC89" i="1"/>
  <c r="AG89" i="1" s="1"/>
  <c r="AH89" i="1" s="1"/>
  <c r="AI89" i="1" s="1"/>
  <c r="AF87" i="1"/>
  <c r="AU87" i="1" s="1"/>
  <c r="AC87" i="1"/>
  <c r="AG87" i="1" s="1"/>
  <c r="AH87" i="1" s="1"/>
  <c r="AI87" i="1" s="1"/>
  <c r="AF85" i="1"/>
  <c r="AU85" i="1" s="1"/>
  <c r="AC85" i="1"/>
  <c r="AG85" i="1" s="1"/>
  <c r="AH85" i="1" s="1"/>
  <c r="AI85" i="1" s="1"/>
  <c r="AC1731" i="1"/>
  <c r="AG1731" i="1" s="1"/>
  <c r="AH1731" i="1" s="1"/>
  <c r="AI1731" i="1" s="1"/>
  <c r="AF1731" i="1"/>
  <c r="AU1731" i="1" s="1"/>
  <c r="AC1727" i="1"/>
  <c r="AG1727" i="1" s="1"/>
  <c r="AH1727" i="1" s="1"/>
  <c r="AI1727" i="1" s="1"/>
  <c r="AF1727" i="1"/>
  <c r="AU1727" i="1" s="1"/>
  <c r="AC1723" i="1"/>
  <c r="AG1723" i="1" s="1"/>
  <c r="AH1723" i="1" s="1"/>
  <c r="AI1723" i="1" s="1"/>
  <c r="AF1723" i="1"/>
  <c r="AU1723" i="1" s="1"/>
  <c r="AC1719" i="1"/>
  <c r="AG1719" i="1" s="1"/>
  <c r="AH1719" i="1" s="1"/>
  <c r="AI1719" i="1" s="1"/>
  <c r="AF1719" i="1"/>
  <c r="AU1719" i="1" s="1"/>
  <c r="AC1715" i="1"/>
  <c r="AG1715" i="1" s="1"/>
  <c r="AH1715" i="1" s="1"/>
  <c r="AI1715" i="1" s="1"/>
  <c r="AF1715" i="1"/>
  <c r="AU1715" i="1" s="1"/>
  <c r="AC1711" i="1"/>
  <c r="AG1711" i="1" s="1"/>
  <c r="AH1711" i="1" s="1"/>
  <c r="AI1711" i="1" s="1"/>
  <c r="AF1711" i="1"/>
  <c r="AU1711" i="1" s="1"/>
  <c r="AC1707" i="1"/>
  <c r="AG1707" i="1" s="1"/>
  <c r="AH1707" i="1" s="1"/>
  <c r="AI1707" i="1" s="1"/>
  <c r="AF1707" i="1"/>
  <c r="AU1707" i="1" s="1"/>
  <c r="AC1703" i="1"/>
  <c r="AG1703" i="1" s="1"/>
  <c r="AH1703" i="1" s="1"/>
  <c r="AI1703" i="1" s="1"/>
  <c r="AF1703" i="1"/>
  <c r="AU1703" i="1" s="1"/>
  <c r="AC1699" i="1"/>
  <c r="AG1699" i="1" s="1"/>
  <c r="AH1699" i="1" s="1"/>
  <c r="AI1699" i="1" s="1"/>
  <c r="AF1699" i="1"/>
  <c r="AU1699" i="1" s="1"/>
  <c r="AC1695" i="1"/>
  <c r="AG1695" i="1" s="1"/>
  <c r="AH1695" i="1" s="1"/>
  <c r="AI1695" i="1" s="1"/>
  <c r="AF1695" i="1"/>
  <c r="AU1695" i="1" s="1"/>
  <c r="AC1691" i="1"/>
  <c r="AG1691" i="1" s="1"/>
  <c r="AH1691" i="1" s="1"/>
  <c r="AI1691" i="1" s="1"/>
  <c r="AF1691" i="1"/>
  <c r="AU1691" i="1" s="1"/>
  <c r="AC1687" i="1"/>
  <c r="AG1687" i="1" s="1"/>
  <c r="AH1687" i="1" s="1"/>
  <c r="AI1687" i="1" s="1"/>
  <c r="AF1687" i="1"/>
  <c r="AU1687" i="1" s="1"/>
  <c r="AC1683" i="1"/>
  <c r="AG1683" i="1" s="1"/>
  <c r="AH1683" i="1" s="1"/>
  <c r="AI1683" i="1" s="1"/>
  <c r="AF1683" i="1"/>
  <c r="AU1683" i="1" s="1"/>
  <c r="AC1679" i="1"/>
  <c r="AG1679" i="1" s="1"/>
  <c r="AH1679" i="1" s="1"/>
  <c r="AI1679" i="1" s="1"/>
  <c r="AF1679" i="1"/>
  <c r="AU1679" i="1" s="1"/>
  <c r="AC1675" i="1"/>
  <c r="AG1675" i="1" s="1"/>
  <c r="AH1675" i="1" s="1"/>
  <c r="AI1675" i="1" s="1"/>
  <c r="AF1675" i="1"/>
  <c r="AU1675" i="1" s="1"/>
  <c r="AC1671" i="1"/>
  <c r="AG1671" i="1" s="1"/>
  <c r="AH1671" i="1" s="1"/>
  <c r="AI1671" i="1" s="1"/>
  <c r="AF1671" i="1"/>
  <c r="AU1671" i="1" s="1"/>
  <c r="AC1667" i="1"/>
  <c r="AG1667" i="1" s="1"/>
  <c r="AH1667" i="1" s="1"/>
  <c r="AI1667" i="1" s="1"/>
  <c r="AF1667" i="1"/>
  <c r="AU1667" i="1" s="1"/>
  <c r="AC1663" i="1"/>
  <c r="AG1663" i="1" s="1"/>
  <c r="AH1663" i="1" s="1"/>
  <c r="AI1663" i="1" s="1"/>
  <c r="AF1663" i="1"/>
  <c r="AU1663" i="1" s="1"/>
  <c r="AC1659" i="1"/>
  <c r="AG1659" i="1" s="1"/>
  <c r="AH1659" i="1" s="1"/>
  <c r="AI1659" i="1" s="1"/>
  <c r="AF1659" i="1"/>
  <c r="AU1659" i="1" s="1"/>
  <c r="AC1655" i="1"/>
  <c r="AG1655" i="1" s="1"/>
  <c r="AH1655" i="1" s="1"/>
  <c r="AI1655" i="1" s="1"/>
  <c r="AF1655" i="1"/>
  <c r="AU1655" i="1" s="1"/>
  <c r="AC1651" i="1"/>
  <c r="AG1651" i="1" s="1"/>
  <c r="AH1651" i="1" s="1"/>
  <c r="AI1651" i="1" s="1"/>
  <c r="AF1651" i="1"/>
  <c r="AU1651" i="1" s="1"/>
  <c r="AC1647" i="1"/>
  <c r="AG1647" i="1" s="1"/>
  <c r="AH1647" i="1" s="1"/>
  <c r="AI1647" i="1" s="1"/>
  <c r="AF1647" i="1"/>
  <c r="AU1647" i="1" s="1"/>
  <c r="AC1643" i="1"/>
  <c r="AG1643" i="1" s="1"/>
  <c r="AH1643" i="1" s="1"/>
  <c r="AI1643" i="1" s="1"/>
  <c r="AF1643" i="1"/>
  <c r="AU1643" i="1" s="1"/>
  <c r="AC1639" i="1"/>
  <c r="AG1639" i="1" s="1"/>
  <c r="AH1639" i="1" s="1"/>
  <c r="AI1639" i="1" s="1"/>
  <c r="AF1639" i="1"/>
  <c r="AU1639" i="1" s="1"/>
  <c r="AC1635" i="1"/>
  <c r="AG1635" i="1" s="1"/>
  <c r="AH1635" i="1" s="1"/>
  <c r="AI1635" i="1" s="1"/>
  <c r="AF1635" i="1"/>
  <c r="AU1635" i="1" s="1"/>
  <c r="AC1631" i="1"/>
  <c r="AG1631" i="1" s="1"/>
  <c r="AH1631" i="1" s="1"/>
  <c r="AI1631" i="1" s="1"/>
  <c r="AF1631" i="1"/>
  <c r="AU1631" i="1" s="1"/>
  <c r="AC1627" i="1"/>
  <c r="AG1627" i="1" s="1"/>
  <c r="AH1627" i="1" s="1"/>
  <c r="AI1627" i="1" s="1"/>
  <c r="AF1627" i="1"/>
  <c r="AU1627" i="1" s="1"/>
  <c r="AC1623" i="1"/>
  <c r="AG1623" i="1" s="1"/>
  <c r="AH1623" i="1" s="1"/>
  <c r="AI1623" i="1" s="1"/>
  <c r="AF1623" i="1"/>
  <c r="AU1623" i="1" s="1"/>
  <c r="AC1619" i="1"/>
  <c r="AG1619" i="1" s="1"/>
  <c r="AH1619" i="1" s="1"/>
  <c r="AI1619" i="1" s="1"/>
  <c r="AF1619" i="1"/>
  <c r="AU1619" i="1" s="1"/>
  <c r="AC1615" i="1"/>
  <c r="AG1615" i="1" s="1"/>
  <c r="AH1615" i="1" s="1"/>
  <c r="AI1615" i="1" s="1"/>
  <c r="AF1615" i="1"/>
  <c r="AU1615" i="1" s="1"/>
  <c r="AC1611" i="1"/>
  <c r="AG1611" i="1" s="1"/>
  <c r="AH1611" i="1" s="1"/>
  <c r="AI1611" i="1" s="1"/>
  <c r="AF1611" i="1"/>
  <c r="AU1611" i="1" s="1"/>
  <c r="AC1607" i="1"/>
  <c r="AG1607" i="1" s="1"/>
  <c r="AH1607" i="1" s="1"/>
  <c r="AI1607" i="1" s="1"/>
  <c r="AF1607" i="1"/>
  <c r="AU1607" i="1" s="1"/>
  <c r="AC1603" i="1"/>
  <c r="AG1603" i="1" s="1"/>
  <c r="AH1603" i="1" s="1"/>
  <c r="AI1603" i="1" s="1"/>
  <c r="AF1603" i="1"/>
  <c r="AU1603" i="1" s="1"/>
  <c r="AC1599" i="1"/>
  <c r="AG1599" i="1" s="1"/>
  <c r="AH1599" i="1" s="1"/>
  <c r="AI1599" i="1" s="1"/>
  <c r="AF1599" i="1"/>
  <c r="AU1599" i="1" s="1"/>
  <c r="AC1595" i="1"/>
  <c r="AG1595" i="1" s="1"/>
  <c r="AH1595" i="1" s="1"/>
  <c r="AI1595" i="1" s="1"/>
  <c r="AF1595" i="1"/>
  <c r="AU1595" i="1" s="1"/>
  <c r="AC1591" i="1"/>
  <c r="AG1591" i="1" s="1"/>
  <c r="AH1591" i="1" s="1"/>
  <c r="AI1591" i="1" s="1"/>
  <c r="AF1591" i="1"/>
  <c r="AU1591" i="1" s="1"/>
  <c r="AC1587" i="1"/>
  <c r="AG1587" i="1" s="1"/>
  <c r="AH1587" i="1" s="1"/>
  <c r="AI1587" i="1" s="1"/>
  <c r="AF1587" i="1"/>
  <c r="AU1587" i="1" s="1"/>
  <c r="AC1583" i="1"/>
  <c r="AG1583" i="1" s="1"/>
  <c r="AH1583" i="1" s="1"/>
  <c r="AI1583" i="1" s="1"/>
  <c r="AF1583" i="1"/>
  <c r="AU1583" i="1" s="1"/>
  <c r="AC1579" i="1"/>
  <c r="AG1579" i="1" s="1"/>
  <c r="AH1579" i="1" s="1"/>
  <c r="AI1579" i="1" s="1"/>
  <c r="AF1579" i="1"/>
  <c r="AU1579" i="1" s="1"/>
  <c r="AC1575" i="1"/>
  <c r="AG1575" i="1" s="1"/>
  <c r="AH1575" i="1" s="1"/>
  <c r="AI1575" i="1" s="1"/>
  <c r="AF1575" i="1"/>
  <c r="AU1575" i="1" s="1"/>
  <c r="AC1571" i="1"/>
  <c r="AG1571" i="1" s="1"/>
  <c r="AH1571" i="1" s="1"/>
  <c r="AI1571" i="1" s="1"/>
  <c r="AF1571" i="1"/>
  <c r="AU1571" i="1" s="1"/>
  <c r="AC1567" i="1"/>
  <c r="AG1567" i="1" s="1"/>
  <c r="AH1567" i="1" s="1"/>
  <c r="AI1567" i="1" s="1"/>
  <c r="AF1567" i="1"/>
  <c r="AU1567" i="1" s="1"/>
  <c r="AC1563" i="1"/>
  <c r="AG1563" i="1" s="1"/>
  <c r="AH1563" i="1" s="1"/>
  <c r="AI1563" i="1" s="1"/>
  <c r="AF1563" i="1"/>
  <c r="AU1563" i="1" s="1"/>
  <c r="AC1559" i="1"/>
  <c r="AG1559" i="1" s="1"/>
  <c r="AH1559" i="1" s="1"/>
  <c r="AI1559" i="1" s="1"/>
  <c r="AF1559" i="1"/>
  <c r="AU1559" i="1" s="1"/>
  <c r="AC1555" i="1"/>
  <c r="AG1555" i="1" s="1"/>
  <c r="AH1555" i="1" s="1"/>
  <c r="AI1555" i="1" s="1"/>
  <c r="AF1555" i="1"/>
  <c r="AU1555" i="1" s="1"/>
  <c r="AC1551" i="1"/>
  <c r="AG1551" i="1" s="1"/>
  <c r="AH1551" i="1" s="1"/>
  <c r="AI1551" i="1" s="1"/>
  <c r="AF1551" i="1"/>
  <c r="AU1551" i="1" s="1"/>
  <c r="AC1547" i="1"/>
  <c r="AG1547" i="1" s="1"/>
  <c r="AH1547" i="1" s="1"/>
  <c r="AI1547" i="1" s="1"/>
  <c r="AF1547" i="1"/>
  <c r="AU1547" i="1" s="1"/>
  <c r="AC1543" i="1"/>
  <c r="AG1543" i="1" s="1"/>
  <c r="AH1543" i="1" s="1"/>
  <c r="AI1543" i="1" s="1"/>
  <c r="AF1543" i="1"/>
  <c r="AU1543" i="1" s="1"/>
  <c r="AC1539" i="1"/>
  <c r="AG1539" i="1" s="1"/>
  <c r="AH1539" i="1" s="1"/>
  <c r="AI1539" i="1" s="1"/>
  <c r="AF1539" i="1"/>
  <c r="AU1539" i="1" s="1"/>
  <c r="AC1535" i="1"/>
  <c r="AG1535" i="1" s="1"/>
  <c r="AH1535" i="1" s="1"/>
  <c r="AI1535" i="1" s="1"/>
  <c r="AF1535" i="1"/>
  <c r="AU1535" i="1" s="1"/>
  <c r="AC1531" i="1"/>
  <c r="AG1531" i="1" s="1"/>
  <c r="AH1531" i="1" s="1"/>
  <c r="AI1531" i="1" s="1"/>
  <c r="AF1531" i="1"/>
  <c r="AU1531" i="1" s="1"/>
  <c r="AC1527" i="1"/>
  <c r="AG1527" i="1" s="1"/>
  <c r="AH1527" i="1" s="1"/>
  <c r="AI1527" i="1" s="1"/>
  <c r="AF1527" i="1"/>
  <c r="AU1527" i="1" s="1"/>
  <c r="AC1523" i="1"/>
  <c r="AG1523" i="1" s="1"/>
  <c r="AH1523" i="1" s="1"/>
  <c r="AI1523" i="1" s="1"/>
  <c r="AF1523" i="1"/>
  <c r="AU1523" i="1" s="1"/>
  <c r="AC1519" i="1"/>
  <c r="AG1519" i="1" s="1"/>
  <c r="AH1519" i="1" s="1"/>
  <c r="AI1519" i="1" s="1"/>
  <c r="AF1519" i="1"/>
  <c r="AU1519" i="1" s="1"/>
  <c r="AC1515" i="1"/>
  <c r="AG1515" i="1" s="1"/>
  <c r="AH1515" i="1" s="1"/>
  <c r="AI1515" i="1" s="1"/>
  <c r="AF1515" i="1"/>
  <c r="AU1515" i="1" s="1"/>
  <c r="AC1511" i="1"/>
  <c r="AG1511" i="1" s="1"/>
  <c r="AH1511" i="1" s="1"/>
  <c r="AI1511" i="1" s="1"/>
  <c r="AF1511" i="1"/>
  <c r="AU1511" i="1" s="1"/>
  <c r="AC1507" i="1"/>
  <c r="AG1507" i="1" s="1"/>
  <c r="AH1507" i="1" s="1"/>
  <c r="AI1507" i="1" s="1"/>
  <c r="AF1507" i="1"/>
  <c r="AU1507" i="1" s="1"/>
  <c r="AC1503" i="1"/>
  <c r="AG1503" i="1" s="1"/>
  <c r="AH1503" i="1" s="1"/>
  <c r="AI1503" i="1" s="1"/>
  <c r="AF1503" i="1"/>
  <c r="AU1503" i="1" s="1"/>
  <c r="AC1499" i="1"/>
  <c r="AG1499" i="1" s="1"/>
  <c r="AH1499" i="1" s="1"/>
  <c r="AI1499" i="1" s="1"/>
  <c r="AF1499" i="1"/>
  <c r="AU1499" i="1" s="1"/>
  <c r="AC1495" i="1"/>
  <c r="AG1495" i="1" s="1"/>
  <c r="AH1495" i="1" s="1"/>
  <c r="AI1495" i="1" s="1"/>
  <c r="AF1495" i="1"/>
  <c r="AU1495" i="1" s="1"/>
  <c r="AC1491" i="1"/>
  <c r="AG1491" i="1" s="1"/>
  <c r="AH1491" i="1" s="1"/>
  <c r="AI1491" i="1" s="1"/>
  <c r="AF1491" i="1"/>
  <c r="AU1491" i="1" s="1"/>
  <c r="AC1487" i="1"/>
  <c r="AG1487" i="1" s="1"/>
  <c r="AH1487" i="1" s="1"/>
  <c r="AI1487" i="1" s="1"/>
  <c r="AF1487" i="1"/>
  <c r="AU1487" i="1" s="1"/>
  <c r="AC1483" i="1"/>
  <c r="AG1483" i="1" s="1"/>
  <c r="AH1483" i="1" s="1"/>
  <c r="AI1483" i="1" s="1"/>
  <c r="AF1483" i="1"/>
  <c r="AU1483" i="1" s="1"/>
  <c r="AC1479" i="1"/>
  <c r="AG1479" i="1" s="1"/>
  <c r="AH1479" i="1" s="1"/>
  <c r="AI1479" i="1" s="1"/>
  <c r="AF1479" i="1"/>
  <c r="AU1479" i="1" s="1"/>
  <c r="AC1475" i="1"/>
  <c r="AG1475" i="1" s="1"/>
  <c r="AH1475" i="1" s="1"/>
  <c r="AI1475" i="1" s="1"/>
  <c r="AF1475" i="1"/>
  <c r="AU1475" i="1" s="1"/>
  <c r="AC1471" i="1"/>
  <c r="AG1471" i="1" s="1"/>
  <c r="AH1471" i="1" s="1"/>
  <c r="AI1471" i="1" s="1"/>
  <c r="AF1471" i="1"/>
  <c r="AU1471" i="1" s="1"/>
  <c r="AC1467" i="1"/>
  <c r="AG1467" i="1" s="1"/>
  <c r="AH1467" i="1" s="1"/>
  <c r="AI1467" i="1" s="1"/>
  <c r="AF1467" i="1"/>
  <c r="AU1467" i="1" s="1"/>
  <c r="AC1463" i="1"/>
  <c r="AG1463" i="1" s="1"/>
  <c r="AH1463" i="1" s="1"/>
  <c r="AI1463" i="1" s="1"/>
  <c r="AF1463" i="1"/>
  <c r="AU1463" i="1" s="1"/>
  <c r="AC1459" i="1"/>
  <c r="AG1459" i="1" s="1"/>
  <c r="AH1459" i="1" s="1"/>
  <c r="AI1459" i="1" s="1"/>
  <c r="AF1459" i="1"/>
  <c r="AU1459" i="1" s="1"/>
  <c r="AC1455" i="1"/>
  <c r="AG1455" i="1" s="1"/>
  <c r="AH1455" i="1" s="1"/>
  <c r="AI1455" i="1" s="1"/>
  <c r="AF1455" i="1"/>
  <c r="AU1455" i="1" s="1"/>
  <c r="AC1451" i="1"/>
  <c r="AG1451" i="1" s="1"/>
  <c r="AH1451" i="1" s="1"/>
  <c r="AI1451" i="1" s="1"/>
  <c r="AF1451" i="1"/>
  <c r="AU1451" i="1" s="1"/>
  <c r="AC1447" i="1"/>
  <c r="AG1447" i="1" s="1"/>
  <c r="AH1447" i="1" s="1"/>
  <c r="AI1447" i="1" s="1"/>
  <c r="AF1447" i="1"/>
  <c r="AU1447" i="1" s="1"/>
  <c r="AC1443" i="1"/>
  <c r="AG1443" i="1" s="1"/>
  <c r="AH1443" i="1" s="1"/>
  <c r="AI1443" i="1" s="1"/>
  <c r="AF1443" i="1"/>
  <c r="AU1443" i="1" s="1"/>
  <c r="AC1439" i="1"/>
  <c r="AG1439" i="1" s="1"/>
  <c r="AH1439" i="1" s="1"/>
  <c r="AI1439" i="1" s="1"/>
  <c r="AF1439" i="1"/>
  <c r="AU1439" i="1" s="1"/>
  <c r="AC1435" i="1"/>
  <c r="AG1435" i="1" s="1"/>
  <c r="AH1435" i="1" s="1"/>
  <c r="AI1435" i="1" s="1"/>
  <c r="AF1435" i="1"/>
  <c r="AU1435" i="1" s="1"/>
  <c r="AC1431" i="1"/>
  <c r="AG1431" i="1" s="1"/>
  <c r="AH1431" i="1" s="1"/>
  <c r="AI1431" i="1" s="1"/>
  <c r="AF1431" i="1"/>
  <c r="AU1431" i="1" s="1"/>
  <c r="AC1427" i="1"/>
  <c r="AG1427" i="1" s="1"/>
  <c r="AH1427" i="1" s="1"/>
  <c r="AI1427" i="1" s="1"/>
  <c r="AF1427" i="1"/>
  <c r="AU1427" i="1" s="1"/>
  <c r="AC1423" i="1"/>
  <c r="AG1423" i="1" s="1"/>
  <c r="AH1423" i="1" s="1"/>
  <c r="AI1423" i="1" s="1"/>
  <c r="AF1423" i="1"/>
  <c r="AU1423" i="1" s="1"/>
  <c r="AC1419" i="1"/>
  <c r="AG1419" i="1" s="1"/>
  <c r="AH1419" i="1" s="1"/>
  <c r="AI1419" i="1" s="1"/>
  <c r="AF1419" i="1"/>
  <c r="AU1419" i="1" s="1"/>
  <c r="AC1415" i="1"/>
  <c r="AG1415" i="1" s="1"/>
  <c r="AH1415" i="1" s="1"/>
  <c r="AI1415" i="1" s="1"/>
  <c r="AF1415" i="1"/>
  <c r="AU1415" i="1" s="1"/>
  <c r="AC1411" i="1"/>
  <c r="AG1411" i="1" s="1"/>
  <c r="AH1411" i="1" s="1"/>
  <c r="AI1411" i="1" s="1"/>
  <c r="AF1411" i="1"/>
  <c r="AU1411" i="1" s="1"/>
  <c r="AC1407" i="1"/>
  <c r="AG1407" i="1" s="1"/>
  <c r="AH1407" i="1" s="1"/>
  <c r="AI1407" i="1" s="1"/>
  <c r="AF1407" i="1"/>
  <c r="AU1407" i="1" s="1"/>
  <c r="AC1403" i="1"/>
  <c r="AG1403" i="1" s="1"/>
  <c r="AH1403" i="1" s="1"/>
  <c r="AI1403" i="1" s="1"/>
  <c r="AF1403" i="1"/>
  <c r="AU1403" i="1" s="1"/>
  <c r="AC1399" i="1"/>
  <c r="AG1399" i="1" s="1"/>
  <c r="AH1399" i="1" s="1"/>
  <c r="AI1399" i="1" s="1"/>
  <c r="AF1399" i="1"/>
  <c r="AU1399" i="1" s="1"/>
  <c r="AC1395" i="1"/>
  <c r="AG1395" i="1" s="1"/>
  <c r="AH1395" i="1" s="1"/>
  <c r="AI1395" i="1" s="1"/>
  <c r="AF1395" i="1"/>
  <c r="AU1395" i="1" s="1"/>
  <c r="AC1391" i="1"/>
  <c r="AG1391" i="1" s="1"/>
  <c r="AH1391" i="1" s="1"/>
  <c r="AI1391" i="1" s="1"/>
  <c r="AF1391" i="1"/>
  <c r="AU1391" i="1" s="1"/>
  <c r="AC1387" i="1"/>
  <c r="AG1387" i="1" s="1"/>
  <c r="AH1387" i="1" s="1"/>
  <c r="AI1387" i="1" s="1"/>
  <c r="AF1387" i="1"/>
  <c r="AU1387" i="1" s="1"/>
  <c r="AC1383" i="1"/>
  <c r="AG1383" i="1" s="1"/>
  <c r="AH1383" i="1" s="1"/>
  <c r="AI1383" i="1" s="1"/>
  <c r="AF1383" i="1"/>
  <c r="AU1383" i="1" s="1"/>
  <c r="AC1379" i="1"/>
  <c r="AG1379" i="1" s="1"/>
  <c r="AH1379" i="1" s="1"/>
  <c r="AI1379" i="1" s="1"/>
  <c r="AF1379" i="1"/>
  <c r="AU1379" i="1" s="1"/>
  <c r="AC1375" i="1"/>
  <c r="AG1375" i="1" s="1"/>
  <c r="AH1375" i="1" s="1"/>
  <c r="AI1375" i="1" s="1"/>
  <c r="AF1375" i="1"/>
  <c r="AU1375" i="1" s="1"/>
  <c r="AC1371" i="1"/>
  <c r="AG1371" i="1" s="1"/>
  <c r="AH1371" i="1" s="1"/>
  <c r="AI1371" i="1" s="1"/>
  <c r="AF1371" i="1"/>
  <c r="AU1371" i="1" s="1"/>
  <c r="AC1367" i="1"/>
  <c r="AG1367" i="1" s="1"/>
  <c r="AH1367" i="1" s="1"/>
  <c r="AI1367" i="1" s="1"/>
  <c r="AF1367" i="1"/>
  <c r="AU1367" i="1" s="1"/>
  <c r="AC1363" i="1"/>
  <c r="AG1363" i="1" s="1"/>
  <c r="AH1363" i="1" s="1"/>
  <c r="AI1363" i="1" s="1"/>
  <c r="AF1363" i="1"/>
  <c r="AU1363" i="1" s="1"/>
  <c r="AC1359" i="1"/>
  <c r="AG1359" i="1" s="1"/>
  <c r="AH1359" i="1" s="1"/>
  <c r="AI1359" i="1" s="1"/>
  <c r="AF1359" i="1"/>
  <c r="AU1359" i="1" s="1"/>
  <c r="AC1355" i="1"/>
  <c r="AG1355" i="1" s="1"/>
  <c r="AH1355" i="1" s="1"/>
  <c r="AI1355" i="1" s="1"/>
  <c r="AF1355" i="1"/>
  <c r="AU1355" i="1" s="1"/>
  <c r="AC1351" i="1"/>
  <c r="AG1351" i="1" s="1"/>
  <c r="AH1351" i="1" s="1"/>
  <c r="AI1351" i="1" s="1"/>
  <c r="AF1351" i="1"/>
  <c r="AU1351" i="1" s="1"/>
  <c r="AC1347" i="1"/>
  <c r="AG1347" i="1" s="1"/>
  <c r="AH1347" i="1" s="1"/>
  <c r="AI1347" i="1" s="1"/>
  <c r="AF1347" i="1"/>
  <c r="AU1347" i="1" s="1"/>
  <c r="AC1343" i="1"/>
  <c r="AG1343" i="1" s="1"/>
  <c r="AH1343" i="1" s="1"/>
  <c r="AI1343" i="1" s="1"/>
  <c r="AF1343" i="1"/>
  <c r="AU1343" i="1" s="1"/>
  <c r="AC1339" i="1"/>
  <c r="AG1339" i="1" s="1"/>
  <c r="AH1339" i="1" s="1"/>
  <c r="AI1339" i="1" s="1"/>
  <c r="AF1339" i="1"/>
  <c r="AU1339" i="1" s="1"/>
  <c r="AC1335" i="1"/>
  <c r="AG1335" i="1" s="1"/>
  <c r="AH1335" i="1" s="1"/>
  <c r="AI1335" i="1" s="1"/>
  <c r="AF1335" i="1"/>
  <c r="AU1335" i="1" s="1"/>
  <c r="AC1331" i="1"/>
  <c r="AG1331" i="1" s="1"/>
  <c r="AH1331" i="1" s="1"/>
  <c r="AI1331" i="1" s="1"/>
  <c r="AF1331" i="1"/>
  <c r="AU1331" i="1" s="1"/>
  <c r="AC1327" i="1"/>
  <c r="AG1327" i="1" s="1"/>
  <c r="AH1327" i="1" s="1"/>
  <c r="AI1327" i="1" s="1"/>
  <c r="AF1327" i="1"/>
  <c r="AU1327" i="1" s="1"/>
  <c r="AC1323" i="1"/>
  <c r="AG1323" i="1" s="1"/>
  <c r="AH1323" i="1" s="1"/>
  <c r="AI1323" i="1" s="1"/>
  <c r="AF1323" i="1"/>
  <c r="AU1323" i="1" s="1"/>
  <c r="AC1319" i="1"/>
  <c r="AG1319" i="1" s="1"/>
  <c r="AH1319" i="1" s="1"/>
  <c r="AI1319" i="1" s="1"/>
  <c r="AF1319" i="1"/>
  <c r="AU1319" i="1" s="1"/>
  <c r="AC1315" i="1"/>
  <c r="AG1315" i="1" s="1"/>
  <c r="AH1315" i="1" s="1"/>
  <c r="AI1315" i="1" s="1"/>
  <c r="AF1315" i="1"/>
  <c r="AU1315" i="1" s="1"/>
  <c r="AC1311" i="1"/>
  <c r="AG1311" i="1" s="1"/>
  <c r="AH1311" i="1" s="1"/>
  <c r="AI1311" i="1" s="1"/>
  <c r="AF1311" i="1"/>
  <c r="AU1311" i="1" s="1"/>
  <c r="AC1307" i="1"/>
  <c r="AG1307" i="1" s="1"/>
  <c r="AH1307" i="1" s="1"/>
  <c r="AI1307" i="1" s="1"/>
  <c r="AF1307" i="1"/>
  <c r="AU1307" i="1" s="1"/>
  <c r="AC1303" i="1"/>
  <c r="AG1303" i="1" s="1"/>
  <c r="AH1303" i="1" s="1"/>
  <c r="AI1303" i="1" s="1"/>
  <c r="AF1303" i="1"/>
  <c r="AU1303" i="1" s="1"/>
  <c r="AC1299" i="1"/>
  <c r="AG1299" i="1" s="1"/>
  <c r="AH1299" i="1" s="1"/>
  <c r="AI1299" i="1" s="1"/>
  <c r="AF1299" i="1"/>
  <c r="AU1299" i="1" s="1"/>
  <c r="AC1295" i="1"/>
  <c r="AG1295" i="1" s="1"/>
  <c r="AH1295" i="1" s="1"/>
  <c r="AI1295" i="1" s="1"/>
  <c r="AF1295" i="1"/>
  <c r="AU1295" i="1" s="1"/>
  <c r="AC1291" i="1"/>
  <c r="AG1291" i="1" s="1"/>
  <c r="AH1291" i="1" s="1"/>
  <c r="AI1291" i="1" s="1"/>
  <c r="AF1291" i="1"/>
  <c r="AU1291" i="1" s="1"/>
  <c r="AC1287" i="1"/>
  <c r="AG1287" i="1" s="1"/>
  <c r="AH1287" i="1" s="1"/>
  <c r="AI1287" i="1" s="1"/>
  <c r="AF1287" i="1"/>
  <c r="AU1287" i="1" s="1"/>
  <c r="AC1283" i="1"/>
  <c r="AG1283" i="1" s="1"/>
  <c r="AH1283" i="1" s="1"/>
  <c r="AI1283" i="1" s="1"/>
  <c r="AF1283" i="1"/>
  <c r="AU1283" i="1" s="1"/>
  <c r="AC1279" i="1"/>
  <c r="AG1279" i="1" s="1"/>
  <c r="AH1279" i="1" s="1"/>
  <c r="AI1279" i="1" s="1"/>
  <c r="AF1279" i="1"/>
  <c r="AU1279" i="1" s="1"/>
  <c r="AC1275" i="1"/>
  <c r="AG1275" i="1" s="1"/>
  <c r="AH1275" i="1" s="1"/>
  <c r="AI1275" i="1" s="1"/>
  <c r="AF1275" i="1"/>
  <c r="AU1275" i="1" s="1"/>
  <c r="AC1271" i="1"/>
  <c r="AG1271" i="1" s="1"/>
  <c r="AH1271" i="1" s="1"/>
  <c r="AI1271" i="1" s="1"/>
  <c r="AF1271" i="1"/>
  <c r="AU1271" i="1" s="1"/>
  <c r="AC1267" i="1"/>
  <c r="AG1267" i="1" s="1"/>
  <c r="AH1267" i="1" s="1"/>
  <c r="AI1267" i="1" s="1"/>
  <c r="AF1267" i="1"/>
  <c r="AU1267" i="1" s="1"/>
  <c r="AC1263" i="1"/>
  <c r="AG1263" i="1" s="1"/>
  <c r="AH1263" i="1" s="1"/>
  <c r="AI1263" i="1" s="1"/>
  <c r="AF1263" i="1"/>
  <c r="AU1263" i="1" s="1"/>
  <c r="AC1259" i="1"/>
  <c r="AG1259" i="1" s="1"/>
  <c r="AH1259" i="1" s="1"/>
  <c r="AI1259" i="1" s="1"/>
  <c r="AF1259" i="1"/>
  <c r="AU1259" i="1" s="1"/>
  <c r="AC1255" i="1"/>
  <c r="AG1255" i="1" s="1"/>
  <c r="AH1255" i="1" s="1"/>
  <c r="AI1255" i="1" s="1"/>
  <c r="AF1255" i="1"/>
  <c r="AU1255" i="1" s="1"/>
  <c r="AC1251" i="1"/>
  <c r="AG1251" i="1" s="1"/>
  <c r="AH1251" i="1" s="1"/>
  <c r="AI1251" i="1" s="1"/>
  <c r="AF1251" i="1"/>
  <c r="AU1251" i="1" s="1"/>
  <c r="AC1247" i="1"/>
  <c r="AG1247" i="1" s="1"/>
  <c r="AH1247" i="1" s="1"/>
  <c r="AI1247" i="1" s="1"/>
  <c r="AF1247" i="1"/>
  <c r="AU1247" i="1" s="1"/>
  <c r="AC1243" i="1"/>
  <c r="AG1243" i="1" s="1"/>
  <c r="AH1243" i="1" s="1"/>
  <c r="AI1243" i="1" s="1"/>
  <c r="AF1243" i="1"/>
  <c r="AU1243" i="1" s="1"/>
  <c r="AC1239" i="1"/>
  <c r="AG1239" i="1" s="1"/>
  <c r="AH1239" i="1" s="1"/>
  <c r="AI1239" i="1" s="1"/>
  <c r="AF1239" i="1"/>
  <c r="AU1239" i="1" s="1"/>
  <c r="AC1235" i="1"/>
  <c r="AG1235" i="1" s="1"/>
  <c r="AH1235" i="1" s="1"/>
  <c r="AI1235" i="1" s="1"/>
  <c r="AF1235" i="1"/>
  <c r="AU1235" i="1" s="1"/>
  <c r="AC1231" i="1"/>
  <c r="AG1231" i="1" s="1"/>
  <c r="AH1231" i="1" s="1"/>
  <c r="AI1231" i="1" s="1"/>
  <c r="AF1231" i="1"/>
  <c r="AU1231" i="1" s="1"/>
  <c r="AC1227" i="1"/>
  <c r="AG1227" i="1" s="1"/>
  <c r="AH1227" i="1" s="1"/>
  <c r="AI1227" i="1" s="1"/>
  <c r="AF1227" i="1"/>
  <c r="AU1227" i="1" s="1"/>
  <c r="AC1223" i="1"/>
  <c r="AG1223" i="1" s="1"/>
  <c r="AH1223" i="1" s="1"/>
  <c r="AI1223" i="1" s="1"/>
  <c r="AF1223" i="1"/>
  <c r="AU1223" i="1" s="1"/>
  <c r="AC1219" i="1"/>
  <c r="AG1219" i="1" s="1"/>
  <c r="AH1219" i="1" s="1"/>
  <c r="AI1219" i="1" s="1"/>
  <c r="AF1219" i="1"/>
  <c r="AU1219" i="1" s="1"/>
  <c r="AC1215" i="1"/>
  <c r="AG1215" i="1" s="1"/>
  <c r="AH1215" i="1" s="1"/>
  <c r="AI1215" i="1" s="1"/>
  <c r="AF1215" i="1"/>
  <c r="AU1215" i="1" s="1"/>
  <c r="AC1211" i="1"/>
  <c r="AG1211" i="1" s="1"/>
  <c r="AH1211" i="1" s="1"/>
  <c r="AI1211" i="1" s="1"/>
  <c r="AF1211" i="1"/>
  <c r="AU1211" i="1" s="1"/>
  <c r="AC1207" i="1"/>
  <c r="AG1207" i="1" s="1"/>
  <c r="AH1207" i="1" s="1"/>
  <c r="AI1207" i="1" s="1"/>
  <c r="AF1207" i="1"/>
  <c r="AU1207" i="1" s="1"/>
  <c r="AC1203" i="1"/>
  <c r="AG1203" i="1" s="1"/>
  <c r="AH1203" i="1" s="1"/>
  <c r="AI1203" i="1" s="1"/>
  <c r="AF1203" i="1"/>
  <c r="AU1203" i="1" s="1"/>
  <c r="AC1199" i="1"/>
  <c r="AG1199" i="1" s="1"/>
  <c r="AH1199" i="1" s="1"/>
  <c r="AI1199" i="1" s="1"/>
  <c r="AF1199" i="1"/>
  <c r="AU1199" i="1" s="1"/>
  <c r="AC1195" i="1"/>
  <c r="AG1195" i="1" s="1"/>
  <c r="AH1195" i="1" s="1"/>
  <c r="AI1195" i="1" s="1"/>
  <c r="AF1195" i="1"/>
  <c r="AU1195" i="1" s="1"/>
  <c r="AC1191" i="1"/>
  <c r="AG1191" i="1" s="1"/>
  <c r="AH1191" i="1" s="1"/>
  <c r="AI1191" i="1" s="1"/>
  <c r="AF1191" i="1"/>
  <c r="AU1191" i="1" s="1"/>
  <c r="AC1187" i="1"/>
  <c r="AG1187" i="1" s="1"/>
  <c r="AH1187" i="1" s="1"/>
  <c r="AI1187" i="1" s="1"/>
  <c r="AF1187" i="1"/>
  <c r="AU1187" i="1" s="1"/>
  <c r="AC1183" i="1"/>
  <c r="AG1183" i="1" s="1"/>
  <c r="AH1183" i="1" s="1"/>
  <c r="AI1183" i="1" s="1"/>
  <c r="AF1183" i="1"/>
  <c r="AU1183" i="1" s="1"/>
  <c r="AC1179" i="1"/>
  <c r="AG1179" i="1" s="1"/>
  <c r="AH1179" i="1" s="1"/>
  <c r="AI1179" i="1" s="1"/>
  <c r="AF1179" i="1"/>
  <c r="AU1179" i="1" s="1"/>
  <c r="AC1175" i="1"/>
  <c r="AG1175" i="1" s="1"/>
  <c r="AH1175" i="1" s="1"/>
  <c r="AI1175" i="1" s="1"/>
  <c r="AF1175" i="1"/>
  <c r="AU1175" i="1" s="1"/>
  <c r="AC1171" i="1"/>
  <c r="AG1171" i="1" s="1"/>
  <c r="AH1171" i="1" s="1"/>
  <c r="AI1171" i="1" s="1"/>
  <c r="AF1171" i="1"/>
  <c r="AU1171" i="1" s="1"/>
  <c r="AC1167" i="1"/>
  <c r="AG1167" i="1" s="1"/>
  <c r="AH1167" i="1" s="1"/>
  <c r="AI1167" i="1" s="1"/>
  <c r="AF1167" i="1"/>
  <c r="AU1167" i="1" s="1"/>
  <c r="AC1163" i="1"/>
  <c r="AG1163" i="1" s="1"/>
  <c r="AH1163" i="1" s="1"/>
  <c r="AI1163" i="1" s="1"/>
  <c r="AF1163" i="1"/>
  <c r="AU1163" i="1" s="1"/>
  <c r="AC1159" i="1"/>
  <c r="AG1159" i="1" s="1"/>
  <c r="AH1159" i="1" s="1"/>
  <c r="AI1159" i="1" s="1"/>
  <c r="AF1159" i="1"/>
  <c r="AU1159" i="1" s="1"/>
  <c r="AC1155" i="1"/>
  <c r="AG1155" i="1" s="1"/>
  <c r="AH1155" i="1" s="1"/>
  <c r="AI1155" i="1" s="1"/>
  <c r="AF1155" i="1"/>
  <c r="AU1155" i="1" s="1"/>
  <c r="AC1151" i="1"/>
  <c r="AG1151" i="1" s="1"/>
  <c r="AH1151" i="1" s="1"/>
  <c r="AI1151" i="1" s="1"/>
  <c r="AF1151" i="1"/>
  <c r="AU1151" i="1" s="1"/>
  <c r="AC1147" i="1"/>
  <c r="AG1147" i="1" s="1"/>
  <c r="AH1147" i="1" s="1"/>
  <c r="AI1147" i="1" s="1"/>
  <c r="AF1147" i="1"/>
  <c r="AU1147" i="1" s="1"/>
  <c r="AC1143" i="1"/>
  <c r="AG1143" i="1" s="1"/>
  <c r="AH1143" i="1" s="1"/>
  <c r="AI1143" i="1" s="1"/>
  <c r="AF1143" i="1"/>
  <c r="AU1143" i="1" s="1"/>
  <c r="AC1139" i="1"/>
  <c r="AG1139" i="1" s="1"/>
  <c r="AH1139" i="1" s="1"/>
  <c r="AI1139" i="1" s="1"/>
  <c r="AF1139" i="1"/>
  <c r="AU1139" i="1" s="1"/>
  <c r="AC1135" i="1"/>
  <c r="AG1135" i="1" s="1"/>
  <c r="AH1135" i="1" s="1"/>
  <c r="AI1135" i="1" s="1"/>
  <c r="AF1135" i="1"/>
  <c r="AU1135" i="1" s="1"/>
  <c r="AC1131" i="1"/>
  <c r="AG1131" i="1" s="1"/>
  <c r="AH1131" i="1" s="1"/>
  <c r="AI1131" i="1" s="1"/>
  <c r="AF1131" i="1"/>
  <c r="AU1131" i="1" s="1"/>
  <c r="AC1127" i="1"/>
  <c r="AG1127" i="1" s="1"/>
  <c r="AH1127" i="1" s="1"/>
  <c r="AI1127" i="1" s="1"/>
  <c r="AF1127" i="1"/>
  <c r="AU1127" i="1" s="1"/>
  <c r="AC1123" i="1"/>
  <c r="AG1123" i="1" s="1"/>
  <c r="AH1123" i="1" s="1"/>
  <c r="AI1123" i="1" s="1"/>
  <c r="AF1123" i="1"/>
  <c r="AU1123" i="1" s="1"/>
  <c r="AC1119" i="1"/>
  <c r="AG1119" i="1" s="1"/>
  <c r="AH1119" i="1" s="1"/>
  <c r="AI1119" i="1" s="1"/>
  <c r="AF1119" i="1"/>
  <c r="AU1119" i="1" s="1"/>
  <c r="AC1115" i="1"/>
  <c r="AG1115" i="1" s="1"/>
  <c r="AH1115" i="1" s="1"/>
  <c r="AI1115" i="1" s="1"/>
  <c r="AF1115" i="1"/>
  <c r="AU1115" i="1" s="1"/>
  <c r="AC1111" i="1"/>
  <c r="AG1111" i="1" s="1"/>
  <c r="AH1111" i="1" s="1"/>
  <c r="AI1111" i="1" s="1"/>
  <c r="AF1111" i="1"/>
  <c r="AU1111" i="1" s="1"/>
  <c r="AC1107" i="1"/>
  <c r="AG1107" i="1" s="1"/>
  <c r="AH1107" i="1" s="1"/>
  <c r="AI1107" i="1" s="1"/>
  <c r="AF1107" i="1"/>
  <c r="AU1107" i="1" s="1"/>
  <c r="AC1103" i="1"/>
  <c r="AG1103" i="1" s="1"/>
  <c r="AH1103" i="1" s="1"/>
  <c r="AI1103" i="1" s="1"/>
  <c r="AF1103" i="1"/>
  <c r="AU1103" i="1" s="1"/>
  <c r="AC1099" i="1"/>
  <c r="AG1099" i="1" s="1"/>
  <c r="AH1099" i="1" s="1"/>
  <c r="AI1099" i="1" s="1"/>
  <c r="AF1099" i="1"/>
  <c r="AU1099" i="1" s="1"/>
  <c r="AC1095" i="1"/>
  <c r="AG1095" i="1" s="1"/>
  <c r="AH1095" i="1" s="1"/>
  <c r="AI1095" i="1" s="1"/>
  <c r="AF1095" i="1"/>
  <c r="AU1095" i="1" s="1"/>
  <c r="AC1091" i="1"/>
  <c r="AG1091" i="1" s="1"/>
  <c r="AH1091" i="1" s="1"/>
  <c r="AI1091" i="1" s="1"/>
  <c r="AF1091" i="1"/>
  <c r="AU1091" i="1" s="1"/>
  <c r="AC1087" i="1"/>
  <c r="AG1087" i="1" s="1"/>
  <c r="AH1087" i="1" s="1"/>
  <c r="AI1087" i="1" s="1"/>
  <c r="AF1087" i="1"/>
  <c r="AU1087" i="1" s="1"/>
  <c r="AC1083" i="1"/>
  <c r="AG1083" i="1" s="1"/>
  <c r="AH1083" i="1" s="1"/>
  <c r="AI1083" i="1" s="1"/>
  <c r="AF1083" i="1"/>
  <c r="AU1083" i="1" s="1"/>
  <c r="AC1079" i="1"/>
  <c r="AG1079" i="1" s="1"/>
  <c r="AH1079" i="1" s="1"/>
  <c r="AI1079" i="1" s="1"/>
  <c r="AF1079" i="1"/>
  <c r="AU1079" i="1" s="1"/>
  <c r="AC1075" i="1"/>
  <c r="AG1075" i="1" s="1"/>
  <c r="AH1075" i="1" s="1"/>
  <c r="AI1075" i="1" s="1"/>
  <c r="AF1075" i="1"/>
  <c r="AU1075" i="1" s="1"/>
  <c r="AC1071" i="1"/>
  <c r="AG1071" i="1" s="1"/>
  <c r="AH1071" i="1" s="1"/>
  <c r="AI1071" i="1" s="1"/>
  <c r="AF1071" i="1"/>
  <c r="AU1071" i="1" s="1"/>
  <c r="AC1067" i="1"/>
  <c r="AG1067" i="1" s="1"/>
  <c r="AH1067" i="1" s="1"/>
  <c r="AI1067" i="1" s="1"/>
  <c r="AF1067" i="1"/>
  <c r="AU1067" i="1" s="1"/>
  <c r="AC1063" i="1"/>
  <c r="AG1063" i="1" s="1"/>
  <c r="AH1063" i="1" s="1"/>
  <c r="AI1063" i="1" s="1"/>
  <c r="AF1063" i="1"/>
  <c r="AU1063" i="1" s="1"/>
  <c r="AC1059" i="1"/>
  <c r="AG1059" i="1" s="1"/>
  <c r="AH1059" i="1" s="1"/>
  <c r="AI1059" i="1" s="1"/>
  <c r="AF1059" i="1"/>
  <c r="AU1059" i="1" s="1"/>
  <c r="AC1055" i="1"/>
  <c r="AG1055" i="1" s="1"/>
  <c r="AH1055" i="1" s="1"/>
  <c r="AI1055" i="1" s="1"/>
  <c r="AF1055" i="1"/>
  <c r="AU1055" i="1" s="1"/>
  <c r="AC1051" i="1"/>
  <c r="AG1051" i="1" s="1"/>
  <c r="AH1051" i="1" s="1"/>
  <c r="AI1051" i="1" s="1"/>
  <c r="AF1051" i="1"/>
  <c r="AU1051" i="1" s="1"/>
  <c r="AC1047" i="1"/>
  <c r="AG1047" i="1" s="1"/>
  <c r="AH1047" i="1" s="1"/>
  <c r="AI1047" i="1" s="1"/>
  <c r="AF1047" i="1"/>
  <c r="AU1047" i="1" s="1"/>
  <c r="AC1043" i="1"/>
  <c r="AG1043" i="1" s="1"/>
  <c r="AH1043" i="1" s="1"/>
  <c r="AI1043" i="1" s="1"/>
  <c r="AF1043" i="1"/>
  <c r="AU1043" i="1" s="1"/>
  <c r="AC1039" i="1"/>
  <c r="AG1039" i="1" s="1"/>
  <c r="AH1039" i="1" s="1"/>
  <c r="AI1039" i="1" s="1"/>
  <c r="AF1039" i="1"/>
  <c r="AU1039" i="1" s="1"/>
  <c r="AC1035" i="1"/>
  <c r="AG1035" i="1" s="1"/>
  <c r="AH1035" i="1" s="1"/>
  <c r="AI1035" i="1" s="1"/>
  <c r="AF1035" i="1"/>
  <c r="AU1035" i="1" s="1"/>
  <c r="AC1031" i="1"/>
  <c r="AG1031" i="1" s="1"/>
  <c r="AH1031" i="1" s="1"/>
  <c r="AI1031" i="1" s="1"/>
  <c r="AF1031" i="1"/>
  <c r="AU1031" i="1" s="1"/>
  <c r="AC1027" i="1"/>
  <c r="AG1027" i="1" s="1"/>
  <c r="AH1027" i="1" s="1"/>
  <c r="AI1027" i="1" s="1"/>
  <c r="AF1027" i="1"/>
  <c r="AU1027" i="1" s="1"/>
  <c r="AC1023" i="1"/>
  <c r="AG1023" i="1" s="1"/>
  <c r="AH1023" i="1" s="1"/>
  <c r="AI1023" i="1" s="1"/>
  <c r="AF1023" i="1"/>
  <c r="AU1023" i="1" s="1"/>
  <c r="AC1019" i="1"/>
  <c r="AG1019" i="1" s="1"/>
  <c r="AH1019" i="1" s="1"/>
  <c r="AI1019" i="1" s="1"/>
  <c r="AF1019" i="1"/>
  <c r="AU1019" i="1" s="1"/>
  <c r="AC1015" i="1"/>
  <c r="AG1015" i="1" s="1"/>
  <c r="AH1015" i="1" s="1"/>
  <c r="AI1015" i="1" s="1"/>
  <c r="AF1015" i="1"/>
  <c r="AU1015" i="1" s="1"/>
  <c r="AC1011" i="1"/>
  <c r="AG1011" i="1" s="1"/>
  <c r="AH1011" i="1" s="1"/>
  <c r="AI1011" i="1" s="1"/>
  <c r="AF1011" i="1"/>
  <c r="AU1011" i="1" s="1"/>
  <c r="AC1007" i="1"/>
  <c r="AG1007" i="1" s="1"/>
  <c r="AH1007" i="1" s="1"/>
  <c r="AI1007" i="1" s="1"/>
  <c r="AF1007" i="1"/>
  <c r="AU1007" i="1" s="1"/>
  <c r="AC1003" i="1"/>
  <c r="AG1003" i="1" s="1"/>
  <c r="AH1003" i="1" s="1"/>
  <c r="AI1003" i="1" s="1"/>
  <c r="AF1003" i="1"/>
  <c r="AU1003" i="1" s="1"/>
  <c r="AC999" i="1"/>
  <c r="AG999" i="1" s="1"/>
  <c r="AH999" i="1" s="1"/>
  <c r="AI999" i="1" s="1"/>
  <c r="AF999" i="1"/>
  <c r="AU999" i="1" s="1"/>
  <c r="AC995" i="1"/>
  <c r="AG995" i="1" s="1"/>
  <c r="AH995" i="1" s="1"/>
  <c r="AI995" i="1" s="1"/>
  <c r="AF995" i="1"/>
  <c r="AU995" i="1" s="1"/>
  <c r="AC991" i="1"/>
  <c r="AG991" i="1" s="1"/>
  <c r="AH991" i="1" s="1"/>
  <c r="AI991" i="1" s="1"/>
  <c r="AF991" i="1"/>
  <c r="AU991" i="1" s="1"/>
  <c r="AC987" i="1"/>
  <c r="AG987" i="1" s="1"/>
  <c r="AH987" i="1" s="1"/>
  <c r="AI987" i="1" s="1"/>
  <c r="AF987" i="1"/>
  <c r="AU987" i="1" s="1"/>
  <c r="AC983" i="1"/>
  <c r="AG983" i="1" s="1"/>
  <c r="AH983" i="1" s="1"/>
  <c r="AI983" i="1" s="1"/>
  <c r="AF983" i="1"/>
  <c r="AU983" i="1" s="1"/>
  <c r="AC979" i="1"/>
  <c r="AG979" i="1" s="1"/>
  <c r="AH979" i="1" s="1"/>
  <c r="AI979" i="1" s="1"/>
  <c r="AF979" i="1"/>
  <c r="AU979" i="1" s="1"/>
  <c r="AC975" i="1"/>
  <c r="AG975" i="1" s="1"/>
  <c r="AH975" i="1" s="1"/>
  <c r="AI975" i="1" s="1"/>
  <c r="AF975" i="1"/>
  <c r="AU975" i="1" s="1"/>
  <c r="AC971" i="1"/>
  <c r="AG971" i="1" s="1"/>
  <c r="AH971" i="1" s="1"/>
  <c r="AI971" i="1" s="1"/>
  <c r="AF971" i="1"/>
  <c r="AU971" i="1" s="1"/>
  <c r="AC967" i="1"/>
  <c r="AG967" i="1" s="1"/>
  <c r="AH967" i="1" s="1"/>
  <c r="AI967" i="1" s="1"/>
  <c r="AF967" i="1"/>
  <c r="AU967" i="1" s="1"/>
  <c r="AC963" i="1"/>
  <c r="AG963" i="1" s="1"/>
  <c r="AH963" i="1" s="1"/>
  <c r="AI963" i="1" s="1"/>
  <c r="AF963" i="1"/>
  <c r="AU963" i="1" s="1"/>
  <c r="AC959" i="1"/>
  <c r="AG959" i="1" s="1"/>
  <c r="AH959" i="1" s="1"/>
  <c r="AI959" i="1" s="1"/>
  <c r="AF959" i="1"/>
  <c r="AU959" i="1" s="1"/>
  <c r="AC955" i="1"/>
  <c r="AG955" i="1" s="1"/>
  <c r="AH955" i="1" s="1"/>
  <c r="AI955" i="1" s="1"/>
  <c r="AF955" i="1"/>
  <c r="AU955" i="1" s="1"/>
  <c r="AC951" i="1"/>
  <c r="AG951" i="1" s="1"/>
  <c r="AH951" i="1" s="1"/>
  <c r="AI951" i="1" s="1"/>
  <c r="AF951" i="1"/>
  <c r="AU951" i="1" s="1"/>
  <c r="AC947" i="1"/>
  <c r="AG947" i="1" s="1"/>
  <c r="AH947" i="1" s="1"/>
  <c r="AI947" i="1" s="1"/>
  <c r="AF947" i="1"/>
  <c r="AU947" i="1" s="1"/>
  <c r="AC943" i="1"/>
  <c r="AG943" i="1" s="1"/>
  <c r="AH943" i="1" s="1"/>
  <c r="AI943" i="1" s="1"/>
  <c r="AF943" i="1"/>
  <c r="AU943" i="1" s="1"/>
  <c r="AC939" i="1"/>
  <c r="AG939" i="1" s="1"/>
  <c r="AH939" i="1" s="1"/>
  <c r="AI939" i="1" s="1"/>
  <c r="AF939" i="1"/>
  <c r="AU939" i="1" s="1"/>
  <c r="AC935" i="1"/>
  <c r="AG935" i="1" s="1"/>
  <c r="AH935" i="1" s="1"/>
  <c r="AI935" i="1" s="1"/>
  <c r="AF935" i="1"/>
  <c r="AU935" i="1" s="1"/>
  <c r="AC931" i="1"/>
  <c r="AG931" i="1" s="1"/>
  <c r="AH931" i="1" s="1"/>
  <c r="AI931" i="1" s="1"/>
  <c r="AF931" i="1"/>
  <c r="AU931" i="1" s="1"/>
  <c r="AC927" i="1"/>
  <c r="AG927" i="1" s="1"/>
  <c r="AH927" i="1" s="1"/>
  <c r="AI927" i="1" s="1"/>
  <c r="AF927" i="1"/>
  <c r="AU927" i="1" s="1"/>
  <c r="AC923" i="1"/>
  <c r="AG923" i="1" s="1"/>
  <c r="AH923" i="1" s="1"/>
  <c r="AI923" i="1" s="1"/>
  <c r="AF923" i="1"/>
  <c r="AU923" i="1" s="1"/>
  <c r="AC919" i="1"/>
  <c r="AG919" i="1" s="1"/>
  <c r="AH919" i="1" s="1"/>
  <c r="AI919" i="1" s="1"/>
  <c r="AF919" i="1"/>
  <c r="AU919" i="1" s="1"/>
  <c r="AC915" i="1"/>
  <c r="AG915" i="1" s="1"/>
  <c r="AH915" i="1" s="1"/>
  <c r="AI915" i="1" s="1"/>
  <c r="AF915" i="1"/>
  <c r="AU915" i="1" s="1"/>
  <c r="AC911" i="1"/>
  <c r="AG911" i="1" s="1"/>
  <c r="AH911" i="1" s="1"/>
  <c r="AI911" i="1" s="1"/>
  <c r="AF911" i="1"/>
  <c r="AU911" i="1" s="1"/>
  <c r="AC907" i="1"/>
  <c r="AG907" i="1" s="1"/>
  <c r="AH907" i="1" s="1"/>
  <c r="AI907" i="1" s="1"/>
  <c r="AF907" i="1"/>
  <c r="AU907" i="1" s="1"/>
  <c r="AC903" i="1"/>
  <c r="AG903" i="1" s="1"/>
  <c r="AH903" i="1" s="1"/>
  <c r="AI903" i="1" s="1"/>
  <c r="AF903" i="1"/>
  <c r="AU903" i="1" s="1"/>
  <c r="AC899" i="1"/>
  <c r="AG899" i="1" s="1"/>
  <c r="AH899" i="1" s="1"/>
  <c r="AI899" i="1" s="1"/>
  <c r="AF899" i="1"/>
  <c r="AU899" i="1" s="1"/>
  <c r="AC895" i="1"/>
  <c r="AG895" i="1" s="1"/>
  <c r="AH895" i="1" s="1"/>
  <c r="AI895" i="1" s="1"/>
  <c r="AF895" i="1"/>
  <c r="AU895" i="1" s="1"/>
  <c r="AC891" i="1"/>
  <c r="AG891" i="1" s="1"/>
  <c r="AH891" i="1" s="1"/>
  <c r="AI891" i="1" s="1"/>
  <c r="AF891" i="1"/>
  <c r="AU891" i="1" s="1"/>
  <c r="AC887" i="1"/>
  <c r="AG887" i="1" s="1"/>
  <c r="AH887" i="1" s="1"/>
  <c r="AI887" i="1" s="1"/>
  <c r="AF887" i="1"/>
  <c r="AU887" i="1" s="1"/>
  <c r="AC883" i="1"/>
  <c r="AG883" i="1" s="1"/>
  <c r="AH883" i="1" s="1"/>
  <c r="AI883" i="1" s="1"/>
  <c r="AF883" i="1"/>
  <c r="AU883" i="1" s="1"/>
  <c r="AC879" i="1"/>
  <c r="AG879" i="1" s="1"/>
  <c r="AH879" i="1" s="1"/>
  <c r="AI879" i="1" s="1"/>
  <c r="AF879" i="1"/>
  <c r="AU879" i="1" s="1"/>
  <c r="AC875" i="1"/>
  <c r="AG875" i="1" s="1"/>
  <c r="AH875" i="1" s="1"/>
  <c r="AI875" i="1" s="1"/>
  <c r="AF875" i="1"/>
  <c r="AU875" i="1" s="1"/>
  <c r="AC871" i="1"/>
  <c r="AG871" i="1" s="1"/>
  <c r="AH871" i="1" s="1"/>
  <c r="AI871" i="1" s="1"/>
  <c r="AF871" i="1"/>
  <c r="AU871" i="1" s="1"/>
  <c r="AC867" i="1"/>
  <c r="AG867" i="1" s="1"/>
  <c r="AH867" i="1" s="1"/>
  <c r="AI867" i="1" s="1"/>
  <c r="AF867" i="1"/>
  <c r="AU867" i="1" s="1"/>
  <c r="AC863" i="1"/>
  <c r="AG863" i="1" s="1"/>
  <c r="AH863" i="1" s="1"/>
  <c r="AI863" i="1" s="1"/>
  <c r="AF863" i="1"/>
  <c r="AU863" i="1" s="1"/>
  <c r="AC859" i="1"/>
  <c r="AG859" i="1" s="1"/>
  <c r="AH859" i="1" s="1"/>
  <c r="AI859" i="1" s="1"/>
  <c r="AF859" i="1"/>
  <c r="AU859" i="1" s="1"/>
  <c r="AC855" i="1"/>
  <c r="AG855" i="1" s="1"/>
  <c r="AH855" i="1" s="1"/>
  <c r="AI855" i="1" s="1"/>
  <c r="AF855" i="1"/>
  <c r="AU855" i="1" s="1"/>
  <c r="AC851" i="1"/>
  <c r="AG851" i="1" s="1"/>
  <c r="AH851" i="1" s="1"/>
  <c r="AI851" i="1" s="1"/>
  <c r="AF851" i="1"/>
  <c r="AU851" i="1" s="1"/>
  <c r="AC847" i="1"/>
  <c r="AG847" i="1" s="1"/>
  <c r="AH847" i="1" s="1"/>
  <c r="AI847" i="1" s="1"/>
  <c r="AF847" i="1"/>
  <c r="AU847" i="1" s="1"/>
  <c r="AC843" i="1"/>
  <c r="AG843" i="1" s="1"/>
  <c r="AH843" i="1" s="1"/>
  <c r="AI843" i="1" s="1"/>
  <c r="AF843" i="1"/>
  <c r="AU843" i="1" s="1"/>
  <c r="AC839" i="1"/>
  <c r="AG839" i="1" s="1"/>
  <c r="AH839" i="1" s="1"/>
  <c r="AI839" i="1" s="1"/>
  <c r="AF839" i="1"/>
  <c r="AU839" i="1" s="1"/>
  <c r="AC835" i="1"/>
  <c r="AG835" i="1" s="1"/>
  <c r="AH835" i="1" s="1"/>
  <c r="AI835" i="1" s="1"/>
  <c r="AF835" i="1"/>
  <c r="AU835" i="1" s="1"/>
  <c r="AC831" i="1"/>
  <c r="AG831" i="1" s="1"/>
  <c r="AH831" i="1" s="1"/>
  <c r="AI831" i="1" s="1"/>
  <c r="AF831" i="1"/>
  <c r="AU831" i="1" s="1"/>
  <c r="AC827" i="1"/>
  <c r="AG827" i="1" s="1"/>
  <c r="AH827" i="1" s="1"/>
  <c r="AI827" i="1" s="1"/>
  <c r="AF827" i="1"/>
  <c r="AU827" i="1" s="1"/>
  <c r="AC823" i="1"/>
  <c r="AG823" i="1" s="1"/>
  <c r="AH823" i="1" s="1"/>
  <c r="AI823" i="1" s="1"/>
  <c r="AF823" i="1"/>
  <c r="AU823" i="1" s="1"/>
  <c r="AC819" i="1"/>
  <c r="AG819" i="1" s="1"/>
  <c r="AH819" i="1" s="1"/>
  <c r="AI819" i="1" s="1"/>
  <c r="AF819" i="1"/>
  <c r="AU819" i="1" s="1"/>
  <c r="AC815" i="1"/>
  <c r="AG815" i="1" s="1"/>
  <c r="AH815" i="1" s="1"/>
  <c r="AI815" i="1" s="1"/>
  <c r="AF815" i="1"/>
  <c r="AU815" i="1" s="1"/>
  <c r="AC811" i="1"/>
  <c r="AG811" i="1" s="1"/>
  <c r="AH811" i="1" s="1"/>
  <c r="AI811" i="1" s="1"/>
  <c r="AF811" i="1"/>
  <c r="AU811" i="1" s="1"/>
  <c r="AC807" i="1"/>
  <c r="AG807" i="1" s="1"/>
  <c r="AH807" i="1" s="1"/>
  <c r="AI807" i="1" s="1"/>
  <c r="AF807" i="1"/>
  <c r="AU807" i="1" s="1"/>
  <c r="AC803" i="1"/>
  <c r="AG803" i="1" s="1"/>
  <c r="AH803" i="1" s="1"/>
  <c r="AI803" i="1" s="1"/>
  <c r="AF803" i="1"/>
  <c r="AU803" i="1" s="1"/>
  <c r="AC799" i="1"/>
  <c r="AG799" i="1" s="1"/>
  <c r="AH799" i="1" s="1"/>
  <c r="AI799" i="1" s="1"/>
  <c r="AF799" i="1"/>
  <c r="AU799" i="1" s="1"/>
  <c r="AC795" i="1"/>
  <c r="AG795" i="1" s="1"/>
  <c r="AH795" i="1" s="1"/>
  <c r="AI795" i="1" s="1"/>
  <c r="AF795" i="1"/>
  <c r="AU795" i="1" s="1"/>
  <c r="AC791" i="1"/>
  <c r="AG791" i="1" s="1"/>
  <c r="AH791" i="1" s="1"/>
  <c r="AI791" i="1" s="1"/>
  <c r="AF791" i="1"/>
  <c r="AU791" i="1" s="1"/>
  <c r="AC787" i="1"/>
  <c r="AG787" i="1" s="1"/>
  <c r="AH787" i="1" s="1"/>
  <c r="AI787" i="1" s="1"/>
  <c r="AF787" i="1"/>
  <c r="AU787" i="1" s="1"/>
  <c r="AC783" i="1"/>
  <c r="AG783" i="1" s="1"/>
  <c r="AH783" i="1" s="1"/>
  <c r="AI783" i="1" s="1"/>
  <c r="AF783" i="1"/>
  <c r="AU783" i="1" s="1"/>
  <c r="AC779" i="1"/>
  <c r="AG779" i="1" s="1"/>
  <c r="AH779" i="1" s="1"/>
  <c r="AI779" i="1" s="1"/>
  <c r="AF779" i="1"/>
  <c r="AU779" i="1" s="1"/>
  <c r="AC775" i="1"/>
  <c r="AG775" i="1" s="1"/>
  <c r="AH775" i="1" s="1"/>
  <c r="AI775" i="1" s="1"/>
  <c r="AF775" i="1"/>
  <c r="AU775" i="1" s="1"/>
  <c r="AC771" i="1"/>
  <c r="AG771" i="1" s="1"/>
  <c r="AH771" i="1" s="1"/>
  <c r="AI771" i="1" s="1"/>
  <c r="AF771" i="1"/>
  <c r="AU771" i="1" s="1"/>
  <c r="AC767" i="1"/>
  <c r="AG767" i="1" s="1"/>
  <c r="AH767" i="1" s="1"/>
  <c r="AI767" i="1" s="1"/>
  <c r="AF767" i="1"/>
  <c r="AU767" i="1" s="1"/>
  <c r="AC763" i="1"/>
  <c r="AG763" i="1" s="1"/>
  <c r="AH763" i="1" s="1"/>
  <c r="AI763" i="1" s="1"/>
  <c r="AF763" i="1"/>
  <c r="AU763" i="1" s="1"/>
  <c r="AC759" i="1"/>
  <c r="AG759" i="1" s="1"/>
  <c r="AH759" i="1" s="1"/>
  <c r="AI759" i="1" s="1"/>
  <c r="AF759" i="1"/>
  <c r="AU759" i="1" s="1"/>
  <c r="AC755" i="1"/>
  <c r="AG755" i="1" s="1"/>
  <c r="AH755" i="1" s="1"/>
  <c r="AI755" i="1" s="1"/>
  <c r="AF755" i="1"/>
  <c r="AU755" i="1" s="1"/>
  <c r="AC751" i="1"/>
  <c r="AG751" i="1" s="1"/>
  <c r="AH751" i="1" s="1"/>
  <c r="AI751" i="1" s="1"/>
  <c r="AF751" i="1"/>
  <c r="AU751" i="1" s="1"/>
  <c r="AC747" i="1"/>
  <c r="AG747" i="1" s="1"/>
  <c r="AH747" i="1" s="1"/>
  <c r="AI747" i="1" s="1"/>
  <c r="AF747" i="1"/>
  <c r="AU747" i="1" s="1"/>
  <c r="AC743" i="1"/>
  <c r="AG743" i="1" s="1"/>
  <c r="AH743" i="1" s="1"/>
  <c r="AI743" i="1" s="1"/>
  <c r="AF743" i="1"/>
  <c r="AU743" i="1" s="1"/>
  <c r="AC739" i="1"/>
  <c r="AG739" i="1" s="1"/>
  <c r="AH739" i="1" s="1"/>
  <c r="AI739" i="1" s="1"/>
  <c r="AF739" i="1"/>
  <c r="AU739" i="1" s="1"/>
  <c r="AC735" i="1"/>
  <c r="AG735" i="1" s="1"/>
  <c r="AH735" i="1" s="1"/>
  <c r="AI735" i="1" s="1"/>
  <c r="AF735" i="1"/>
  <c r="AU735" i="1" s="1"/>
  <c r="AC731" i="1"/>
  <c r="AG731" i="1" s="1"/>
  <c r="AH731" i="1" s="1"/>
  <c r="AI731" i="1" s="1"/>
  <c r="AF731" i="1"/>
  <c r="AU731" i="1" s="1"/>
  <c r="AC727" i="1"/>
  <c r="AG727" i="1" s="1"/>
  <c r="AH727" i="1" s="1"/>
  <c r="AI727" i="1" s="1"/>
  <c r="AF727" i="1"/>
  <c r="AU727" i="1" s="1"/>
  <c r="AC723" i="1"/>
  <c r="AG723" i="1" s="1"/>
  <c r="AH723" i="1" s="1"/>
  <c r="AI723" i="1" s="1"/>
  <c r="AF723" i="1"/>
  <c r="AU723" i="1" s="1"/>
  <c r="AC719" i="1"/>
  <c r="AG719" i="1" s="1"/>
  <c r="AH719" i="1" s="1"/>
  <c r="AI719" i="1" s="1"/>
  <c r="AF719" i="1"/>
  <c r="AU719" i="1" s="1"/>
  <c r="AC715" i="1"/>
  <c r="AG715" i="1" s="1"/>
  <c r="AH715" i="1" s="1"/>
  <c r="AI715" i="1" s="1"/>
  <c r="AF715" i="1"/>
  <c r="AU715" i="1" s="1"/>
  <c r="AC711" i="1"/>
  <c r="AG711" i="1" s="1"/>
  <c r="AH711" i="1" s="1"/>
  <c r="AI711" i="1" s="1"/>
  <c r="AF711" i="1"/>
  <c r="AU711" i="1" s="1"/>
  <c r="AC707" i="1"/>
  <c r="AG707" i="1" s="1"/>
  <c r="AH707" i="1" s="1"/>
  <c r="AI707" i="1" s="1"/>
  <c r="AF707" i="1"/>
  <c r="AU707" i="1" s="1"/>
  <c r="AC703" i="1"/>
  <c r="AG703" i="1" s="1"/>
  <c r="AH703" i="1" s="1"/>
  <c r="AI703" i="1" s="1"/>
  <c r="AF703" i="1"/>
  <c r="AU703" i="1" s="1"/>
  <c r="AC699" i="1"/>
  <c r="AG699" i="1" s="1"/>
  <c r="AH699" i="1" s="1"/>
  <c r="AI699" i="1" s="1"/>
  <c r="AF699" i="1"/>
  <c r="AU699" i="1" s="1"/>
  <c r="AC695" i="1"/>
  <c r="AG695" i="1" s="1"/>
  <c r="AH695" i="1" s="1"/>
  <c r="AI695" i="1" s="1"/>
  <c r="AF695" i="1"/>
  <c r="AU695" i="1" s="1"/>
  <c r="AC691" i="1"/>
  <c r="AG691" i="1" s="1"/>
  <c r="AH691" i="1" s="1"/>
  <c r="AI691" i="1" s="1"/>
  <c r="AF691" i="1"/>
  <c r="AU691" i="1" s="1"/>
  <c r="AC687" i="1"/>
  <c r="AG687" i="1" s="1"/>
  <c r="AH687" i="1" s="1"/>
  <c r="AI687" i="1" s="1"/>
  <c r="AF687" i="1"/>
  <c r="AU687" i="1" s="1"/>
  <c r="AC683" i="1"/>
  <c r="AG683" i="1" s="1"/>
  <c r="AH683" i="1" s="1"/>
  <c r="AI683" i="1" s="1"/>
  <c r="AF683" i="1"/>
  <c r="AU683" i="1" s="1"/>
  <c r="AC679" i="1"/>
  <c r="AG679" i="1" s="1"/>
  <c r="AH679" i="1" s="1"/>
  <c r="AI679" i="1" s="1"/>
  <c r="AF679" i="1"/>
  <c r="AU679" i="1" s="1"/>
  <c r="AC675" i="1"/>
  <c r="AG675" i="1" s="1"/>
  <c r="AH675" i="1" s="1"/>
  <c r="AI675" i="1" s="1"/>
  <c r="AF675" i="1"/>
  <c r="AU675" i="1" s="1"/>
  <c r="AC671" i="1"/>
  <c r="AG671" i="1" s="1"/>
  <c r="AH671" i="1" s="1"/>
  <c r="AI671" i="1" s="1"/>
  <c r="AF671" i="1"/>
  <c r="AU671" i="1" s="1"/>
  <c r="AC667" i="1"/>
  <c r="AG667" i="1" s="1"/>
  <c r="AH667" i="1" s="1"/>
  <c r="AI667" i="1" s="1"/>
  <c r="AF667" i="1"/>
  <c r="AU667" i="1" s="1"/>
  <c r="AC663" i="1"/>
  <c r="AG663" i="1" s="1"/>
  <c r="AH663" i="1" s="1"/>
  <c r="AI663" i="1" s="1"/>
  <c r="AF663" i="1"/>
  <c r="AU663" i="1" s="1"/>
  <c r="AC659" i="1"/>
  <c r="AG659" i="1" s="1"/>
  <c r="AH659" i="1" s="1"/>
  <c r="AI659" i="1" s="1"/>
  <c r="AF659" i="1"/>
  <c r="AU659" i="1" s="1"/>
  <c r="AC655" i="1"/>
  <c r="AG655" i="1" s="1"/>
  <c r="AH655" i="1" s="1"/>
  <c r="AI655" i="1" s="1"/>
  <c r="AF655" i="1"/>
  <c r="AU655" i="1" s="1"/>
  <c r="AC651" i="1"/>
  <c r="AG651" i="1" s="1"/>
  <c r="AH651" i="1" s="1"/>
  <c r="AI651" i="1" s="1"/>
  <c r="AF651" i="1"/>
  <c r="AU651" i="1" s="1"/>
  <c r="AC647" i="1"/>
  <c r="AG647" i="1" s="1"/>
  <c r="AH647" i="1" s="1"/>
  <c r="AI647" i="1" s="1"/>
  <c r="AF647" i="1"/>
  <c r="AU647" i="1" s="1"/>
  <c r="AC643" i="1"/>
  <c r="AG643" i="1" s="1"/>
  <c r="AH643" i="1" s="1"/>
  <c r="AI643" i="1" s="1"/>
  <c r="AF643" i="1"/>
  <c r="AU643" i="1" s="1"/>
  <c r="AC639" i="1"/>
  <c r="AG639" i="1" s="1"/>
  <c r="AH639" i="1" s="1"/>
  <c r="AI639" i="1" s="1"/>
  <c r="AF639" i="1"/>
  <c r="AU639" i="1" s="1"/>
  <c r="AC635" i="1"/>
  <c r="AG635" i="1" s="1"/>
  <c r="AH635" i="1" s="1"/>
  <c r="AI635" i="1" s="1"/>
  <c r="AF635" i="1"/>
  <c r="AU635" i="1" s="1"/>
  <c r="AC631" i="1"/>
  <c r="AG631" i="1" s="1"/>
  <c r="AH631" i="1" s="1"/>
  <c r="AI631" i="1" s="1"/>
  <c r="AF631" i="1"/>
  <c r="AU631" i="1" s="1"/>
  <c r="AC627" i="1"/>
  <c r="AG627" i="1" s="1"/>
  <c r="AH627" i="1" s="1"/>
  <c r="AI627" i="1" s="1"/>
  <c r="AF627" i="1"/>
  <c r="AU627" i="1" s="1"/>
  <c r="AC623" i="1"/>
  <c r="AG623" i="1" s="1"/>
  <c r="AH623" i="1" s="1"/>
  <c r="AI623" i="1" s="1"/>
  <c r="AF623" i="1"/>
  <c r="AU623" i="1" s="1"/>
  <c r="AC619" i="1"/>
  <c r="AG619" i="1" s="1"/>
  <c r="AH619" i="1" s="1"/>
  <c r="AI619" i="1" s="1"/>
  <c r="AF619" i="1"/>
  <c r="AU619" i="1" s="1"/>
  <c r="AC615" i="1"/>
  <c r="AG615" i="1" s="1"/>
  <c r="AH615" i="1" s="1"/>
  <c r="AI615" i="1" s="1"/>
  <c r="AF615" i="1"/>
  <c r="AU615" i="1" s="1"/>
  <c r="AC611" i="1"/>
  <c r="AG611" i="1" s="1"/>
  <c r="AH611" i="1" s="1"/>
  <c r="AI611" i="1" s="1"/>
  <c r="AF611" i="1"/>
  <c r="AU611" i="1" s="1"/>
  <c r="AC607" i="1"/>
  <c r="AG607" i="1" s="1"/>
  <c r="AH607" i="1" s="1"/>
  <c r="AI607" i="1" s="1"/>
  <c r="AF607" i="1"/>
  <c r="AU607" i="1" s="1"/>
  <c r="AC603" i="1"/>
  <c r="AG603" i="1" s="1"/>
  <c r="AH603" i="1" s="1"/>
  <c r="AI603" i="1" s="1"/>
  <c r="AF603" i="1"/>
  <c r="AU603" i="1" s="1"/>
  <c r="AC599" i="1"/>
  <c r="AG599" i="1" s="1"/>
  <c r="AH599" i="1" s="1"/>
  <c r="AI599" i="1" s="1"/>
  <c r="AF599" i="1"/>
  <c r="AU599" i="1" s="1"/>
  <c r="AC595" i="1"/>
  <c r="AG595" i="1" s="1"/>
  <c r="AH595" i="1" s="1"/>
  <c r="AI595" i="1" s="1"/>
  <c r="AF595" i="1"/>
  <c r="AU595" i="1" s="1"/>
  <c r="AC591" i="1"/>
  <c r="AG591" i="1" s="1"/>
  <c r="AH591" i="1" s="1"/>
  <c r="AI591" i="1" s="1"/>
  <c r="AF591" i="1"/>
  <c r="AU591" i="1" s="1"/>
  <c r="AC587" i="1"/>
  <c r="AG587" i="1" s="1"/>
  <c r="AH587" i="1" s="1"/>
  <c r="AI587" i="1" s="1"/>
  <c r="AF587" i="1"/>
  <c r="AU587" i="1" s="1"/>
  <c r="AC583" i="1"/>
  <c r="AG583" i="1" s="1"/>
  <c r="AH583" i="1" s="1"/>
  <c r="AI583" i="1" s="1"/>
  <c r="AF583" i="1"/>
  <c r="AU583" i="1" s="1"/>
  <c r="AC579" i="1"/>
  <c r="AG579" i="1" s="1"/>
  <c r="AH579" i="1" s="1"/>
  <c r="AI579" i="1" s="1"/>
  <c r="AF579" i="1"/>
  <c r="AU579" i="1" s="1"/>
  <c r="AE1" i="1"/>
  <c r="AC70" i="1"/>
  <c r="AG70" i="1" s="1"/>
  <c r="AH70" i="1" s="1"/>
  <c r="AI70" i="1" s="1"/>
  <c r="AF70" i="1"/>
  <c r="AU70" i="1" s="1"/>
  <c r="Z504" i="1"/>
  <c r="U504" i="1"/>
  <c r="AC38" i="1"/>
  <c r="AG38" i="1" s="1"/>
  <c r="AH38" i="1" s="1"/>
  <c r="AI38" i="1" s="1"/>
  <c r="AF38" i="1"/>
  <c r="AU38" i="1" s="1"/>
  <c r="AF33" i="1"/>
  <c r="AU33" i="1" s="1"/>
  <c r="AC33" i="1"/>
  <c r="AG33" i="1" s="1"/>
  <c r="AH33" i="1" s="1"/>
  <c r="AI33" i="1" s="1"/>
  <c r="AC30" i="1"/>
  <c r="AG30" i="1" s="1"/>
  <c r="AH30" i="1" s="1"/>
  <c r="AI30" i="1" s="1"/>
  <c r="AF30" i="1"/>
  <c r="AU30" i="1" s="1"/>
  <c r="AF29" i="1"/>
  <c r="AU29" i="1" s="1"/>
  <c r="AC29" i="1"/>
  <c r="AG29" i="1" s="1"/>
  <c r="AH29" i="1" s="1"/>
  <c r="AI29" i="1" s="1"/>
  <c r="AC9" i="1"/>
  <c r="AG9" i="1" s="1"/>
  <c r="AH9" i="1" s="1"/>
  <c r="AI9" i="1" s="1"/>
  <c r="AF9" i="1"/>
  <c r="AU9" i="1" s="1"/>
  <c r="AC8" i="1"/>
  <c r="AG8" i="1" s="1"/>
  <c r="AH8" i="1" s="1"/>
  <c r="AI8" i="1" s="1"/>
  <c r="AF8" i="1"/>
  <c r="AU8" i="1" s="1"/>
  <c r="AF5481" i="1"/>
  <c r="AU5481" i="1" s="1"/>
  <c r="AC5481" i="1"/>
  <c r="AG5481" i="1" s="1"/>
  <c r="AH5481" i="1" s="1"/>
  <c r="AI5481" i="1" s="1"/>
  <c r="AC5460" i="1"/>
  <c r="AG5460" i="1" s="1"/>
  <c r="AH5460" i="1" s="1"/>
  <c r="AI5460" i="1" s="1"/>
  <c r="AF5460" i="1"/>
  <c r="AU5460" i="1" s="1"/>
  <c r="AC5455" i="1"/>
  <c r="AG5455" i="1" s="1"/>
  <c r="AH5455" i="1" s="1"/>
  <c r="AI5455" i="1" s="1"/>
  <c r="AF5455" i="1"/>
  <c r="AU5455" i="1" s="1"/>
  <c r="AC5447" i="1"/>
  <c r="AG5447" i="1" s="1"/>
  <c r="AH5447" i="1" s="1"/>
  <c r="AI5447" i="1" s="1"/>
  <c r="AF5447" i="1"/>
  <c r="AU5447" i="1" s="1"/>
  <c r="AC5439" i="1"/>
  <c r="AG5439" i="1" s="1"/>
  <c r="AH5439" i="1" s="1"/>
  <c r="AI5439" i="1" s="1"/>
  <c r="AF5439" i="1"/>
  <c r="AU5439" i="1" s="1"/>
  <c r="AC5431" i="1"/>
  <c r="AG5431" i="1" s="1"/>
  <c r="AH5431" i="1" s="1"/>
  <c r="AI5431" i="1" s="1"/>
  <c r="AF5431" i="1"/>
  <c r="AU5431" i="1" s="1"/>
  <c r="AF5475" i="1"/>
  <c r="AU5475" i="1" s="1"/>
  <c r="AC5475" i="1"/>
  <c r="AG5475" i="1" s="1"/>
  <c r="AH5475" i="1" s="1"/>
  <c r="AI5475" i="1" s="1"/>
  <c r="AC5462" i="1"/>
  <c r="AG5462" i="1" s="1"/>
  <c r="AH5462" i="1" s="1"/>
  <c r="AI5462" i="1" s="1"/>
  <c r="AF5462" i="1"/>
  <c r="AU5462" i="1" s="1"/>
  <c r="AC5458" i="1"/>
  <c r="AG5458" i="1" s="1"/>
  <c r="AH5458" i="1" s="1"/>
  <c r="AI5458" i="1" s="1"/>
  <c r="AF5458" i="1"/>
  <c r="AU5458" i="1" s="1"/>
  <c r="AC5454" i="1"/>
  <c r="AG5454" i="1" s="1"/>
  <c r="AH5454" i="1" s="1"/>
  <c r="AI5454" i="1" s="1"/>
  <c r="AF5454" i="1"/>
  <c r="AU5454" i="1" s="1"/>
  <c r="AC5421" i="1"/>
  <c r="AG5421" i="1" s="1"/>
  <c r="AH5421" i="1" s="1"/>
  <c r="AI5421" i="1" s="1"/>
  <c r="AF5421" i="1"/>
  <c r="AU5421" i="1" s="1"/>
  <c r="AC5416" i="1"/>
  <c r="AG5416" i="1" s="1"/>
  <c r="AH5416" i="1" s="1"/>
  <c r="AI5416" i="1" s="1"/>
  <c r="AF5416" i="1"/>
  <c r="AU5416" i="1" s="1"/>
  <c r="AC5413" i="1"/>
  <c r="AG5413" i="1" s="1"/>
  <c r="AH5413" i="1" s="1"/>
  <c r="AI5413" i="1" s="1"/>
  <c r="AF5413" i="1"/>
  <c r="AU5413" i="1" s="1"/>
  <c r="AC5448" i="1"/>
  <c r="AG5448" i="1" s="1"/>
  <c r="AH5448" i="1" s="1"/>
  <c r="AI5448" i="1" s="1"/>
  <c r="AF5448" i="1"/>
  <c r="AU5448" i="1" s="1"/>
  <c r="AC5444" i="1"/>
  <c r="AG5444" i="1" s="1"/>
  <c r="AH5444" i="1" s="1"/>
  <c r="AI5444" i="1" s="1"/>
  <c r="AF5444" i="1"/>
  <c r="AU5444" i="1" s="1"/>
  <c r="AC5440" i="1"/>
  <c r="AG5440" i="1" s="1"/>
  <c r="AH5440" i="1" s="1"/>
  <c r="AI5440" i="1" s="1"/>
  <c r="AF5440" i="1"/>
  <c r="AU5440" i="1" s="1"/>
  <c r="AC5436" i="1"/>
  <c r="AG5436" i="1" s="1"/>
  <c r="AH5436" i="1" s="1"/>
  <c r="AI5436" i="1" s="1"/>
  <c r="AF5436" i="1"/>
  <c r="AU5436" i="1" s="1"/>
  <c r="AC5432" i="1"/>
  <c r="AG5432" i="1" s="1"/>
  <c r="AH5432" i="1" s="1"/>
  <c r="AI5432" i="1" s="1"/>
  <c r="AF5432" i="1"/>
  <c r="AU5432" i="1" s="1"/>
  <c r="AC5428" i="1"/>
  <c r="AG5428" i="1" s="1"/>
  <c r="AH5428" i="1" s="1"/>
  <c r="AI5428" i="1" s="1"/>
  <c r="AF5428" i="1"/>
  <c r="AU5428" i="1" s="1"/>
  <c r="AC5424" i="1"/>
  <c r="AG5424" i="1" s="1"/>
  <c r="AH5424" i="1" s="1"/>
  <c r="AI5424" i="1" s="1"/>
  <c r="AF5424" i="1"/>
  <c r="AU5424" i="1" s="1"/>
  <c r="AC5376" i="1"/>
  <c r="AG5376" i="1" s="1"/>
  <c r="AH5376" i="1" s="1"/>
  <c r="AI5376" i="1" s="1"/>
  <c r="AF5376" i="1"/>
  <c r="AU5376" i="1" s="1"/>
  <c r="AC5373" i="1"/>
  <c r="AG5373" i="1" s="1"/>
  <c r="AH5373" i="1" s="1"/>
  <c r="AI5373" i="1" s="1"/>
  <c r="AF5373" i="1"/>
  <c r="AU5373" i="1" s="1"/>
  <c r="AC5368" i="1"/>
  <c r="AG5368" i="1" s="1"/>
  <c r="AH5368" i="1" s="1"/>
  <c r="AI5368" i="1" s="1"/>
  <c r="AF5368" i="1"/>
  <c r="AU5368" i="1" s="1"/>
  <c r="AC5365" i="1"/>
  <c r="AG5365" i="1" s="1"/>
  <c r="AH5365" i="1" s="1"/>
  <c r="AI5365" i="1" s="1"/>
  <c r="AF5365" i="1"/>
  <c r="AU5365" i="1" s="1"/>
  <c r="AC5360" i="1"/>
  <c r="AG5360" i="1" s="1"/>
  <c r="AH5360" i="1" s="1"/>
  <c r="AI5360" i="1" s="1"/>
  <c r="AF5360" i="1"/>
  <c r="AU5360" i="1" s="1"/>
  <c r="AC5357" i="1"/>
  <c r="AG5357" i="1" s="1"/>
  <c r="AH5357" i="1" s="1"/>
  <c r="AI5357" i="1" s="1"/>
  <c r="AF5357" i="1"/>
  <c r="AU5357" i="1" s="1"/>
  <c r="AC5352" i="1"/>
  <c r="AG5352" i="1" s="1"/>
  <c r="AH5352" i="1" s="1"/>
  <c r="AI5352" i="1" s="1"/>
  <c r="AF5352" i="1"/>
  <c r="AU5352" i="1" s="1"/>
  <c r="AC5349" i="1"/>
  <c r="AG5349" i="1" s="1"/>
  <c r="AH5349" i="1" s="1"/>
  <c r="AI5349" i="1" s="1"/>
  <c r="AF5349" i="1"/>
  <c r="AU5349" i="1" s="1"/>
  <c r="AC5344" i="1"/>
  <c r="AG5344" i="1" s="1"/>
  <c r="AH5344" i="1" s="1"/>
  <c r="AI5344" i="1" s="1"/>
  <c r="AF5344" i="1"/>
  <c r="AU5344" i="1" s="1"/>
  <c r="AC5341" i="1"/>
  <c r="AG5341" i="1" s="1"/>
  <c r="AH5341" i="1" s="1"/>
  <c r="AI5341" i="1" s="1"/>
  <c r="AF5341" i="1"/>
  <c r="AU5341" i="1" s="1"/>
  <c r="AC5336" i="1"/>
  <c r="AG5336" i="1" s="1"/>
  <c r="AH5336" i="1" s="1"/>
  <c r="AI5336" i="1" s="1"/>
  <c r="AF5336" i="1"/>
  <c r="AU5336" i="1" s="1"/>
  <c r="AC5333" i="1"/>
  <c r="AG5333" i="1" s="1"/>
  <c r="AH5333" i="1" s="1"/>
  <c r="AI5333" i="1" s="1"/>
  <c r="AF5333" i="1"/>
  <c r="AU5333" i="1" s="1"/>
  <c r="AC5328" i="1"/>
  <c r="AG5328" i="1" s="1"/>
  <c r="AH5328" i="1" s="1"/>
  <c r="AI5328" i="1" s="1"/>
  <c r="AF5328" i="1"/>
  <c r="AU5328" i="1" s="1"/>
  <c r="AC5325" i="1"/>
  <c r="AG5325" i="1" s="1"/>
  <c r="AH5325" i="1" s="1"/>
  <c r="AI5325" i="1" s="1"/>
  <c r="AF5325" i="1"/>
  <c r="AU5325" i="1" s="1"/>
  <c r="AC5320" i="1"/>
  <c r="AG5320" i="1" s="1"/>
  <c r="AH5320" i="1" s="1"/>
  <c r="AI5320" i="1" s="1"/>
  <c r="AF5320" i="1"/>
  <c r="AU5320" i="1" s="1"/>
  <c r="AC5317" i="1"/>
  <c r="AG5317" i="1" s="1"/>
  <c r="AH5317" i="1" s="1"/>
  <c r="AI5317" i="1" s="1"/>
  <c r="AF5317" i="1"/>
  <c r="AU5317" i="1" s="1"/>
  <c r="AC5312" i="1"/>
  <c r="AG5312" i="1" s="1"/>
  <c r="AH5312" i="1" s="1"/>
  <c r="AI5312" i="1" s="1"/>
  <c r="AF5312" i="1"/>
  <c r="AU5312" i="1" s="1"/>
  <c r="AC5309" i="1"/>
  <c r="AG5309" i="1" s="1"/>
  <c r="AH5309" i="1" s="1"/>
  <c r="AI5309" i="1" s="1"/>
  <c r="AF5309" i="1"/>
  <c r="AU5309" i="1" s="1"/>
  <c r="AC5303" i="1"/>
  <c r="AG5303" i="1" s="1"/>
  <c r="AH5303" i="1" s="1"/>
  <c r="AI5303" i="1" s="1"/>
  <c r="AF5303" i="1"/>
  <c r="AU5303" i="1" s="1"/>
  <c r="AC5299" i="1"/>
  <c r="AG5299" i="1" s="1"/>
  <c r="AH5299" i="1" s="1"/>
  <c r="AI5299" i="1" s="1"/>
  <c r="AF5299" i="1"/>
  <c r="AU5299" i="1" s="1"/>
  <c r="AC5295" i="1"/>
  <c r="AG5295" i="1" s="1"/>
  <c r="AH5295" i="1" s="1"/>
  <c r="AI5295" i="1" s="1"/>
  <c r="AF5295" i="1"/>
  <c r="AU5295" i="1" s="1"/>
  <c r="AC5291" i="1"/>
  <c r="AG5291" i="1" s="1"/>
  <c r="AH5291" i="1" s="1"/>
  <c r="AI5291" i="1" s="1"/>
  <c r="AF5291" i="1"/>
  <c r="AU5291" i="1" s="1"/>
  <c r="AC5287" i="1"/>
  <c r="AG5287" i="1" s="1"/>
  <c r="AH5287" i="1" s="1"/>
  <c r="AI5287" i="1" s="1"/>
  <c r="AF5287" i="1"/>
  <c r="AU5287" i="1" s="1"/>
  <c r="AC5283" i="1"/>
  <c r="AG5283" i="1" s="1"/>
  <c r="AH5283" i="1" s="1"/>
  <c r="AI5283" i="1" s="1"/>
  <c r="AF5283" i="1"/>
  <c r="AU5283" i="1" s="1"/>
  <c r="AC5279" i="1"/>
  <c r="AG5279" i="1" s="1"/>
  <c r="AH5279" i="1" s="1"/>
  <c r="AI5279" i="1" s="1"/>
  <c r="AF5279" i="1"/>
  <c r="AU5279" i="1" s="1"/>
  <c r="AC5275" i="1"/>
  <c r="AG5275" i="1" s="1"/>
  <c r="AH5275" i="1" s="1"/>
  <c r="AI5275" i="1" s="1"/>
  <c r="AF5275" i="1"/>
  <c r="AU5275" i="1" s="1"/>
  <c r="AC5271" i="1"/>
  <c r="AG5271" i="1" s="1"/>
  <c r="AH5271" i="1" s="1"/>
  <c r="AI5271" i="1" s="1"/>
  <c r="AF5271" i="1"/>
  <c r="AU5271" i="1" s="1"/>
  <c r="AC5267" i="1"/>
  <c r="AG5267" i="1" s="1"/>
  <c r="AH5267" i="1" s="1"/>
  <c r="AI5267" i="1" s="1"/>
  <c r="AF5267" i="1"/>
  <c r="AU5267" i="1" s="1"/>
  <c r="AC5263" i="1"/>
  <c r="AG5263" i="1" s="1"/>
  <c r="AH5263" i="1" s="1"/>
  <c r="AI5263" i="1" s="1"/>
  <c r="AF5263" i="1"/>
  <c r="AU5263" i="1" s="1"/>
  <c r="AC5375" i="1"/>
  <c r="AG5375" i="1" s="1"/>
  <c r="AH5375" i="1" s="1"/>
  <c r="AI5375" i="1" s="1"/>
  <c r="AF5375" i="1"/>
  <c r="AU5375" i="1" s="1"/>
  <c r="AC5371" i="1"/>
  <c r="AG5371" i="1" s="1"/>
  <c r="AH5371" i="1" s="1"/>
  <c r="AI5371" i="1" s="1"/>
  <c r="AF5371" i="1"/>
  <c r="AU5371" i="1" s="1"/>
  <c r="AC5367" i="1"/>
  <c r="AG5367" i="1" s="1"/>
  <c r="AH5367" i="1" s="1"/>
  <c r="AI5367" i="1" s="1"/>
  <c r="AF5367" i="1"/>
  <c r="AU5367" i="1" s="1"/>
  <c r="AC5363" i="1"/>
  <c r="AG5363" i="1" s="1"/>
  <c r="AH5363" i="1" s="1"/>
  <c r="AI5363" i="1" s="1"/>
  <c r="AF5363" i="1"/>
  <c r="AU5363" i="1" s="1"/>
  <c r="AC5359" i="1"/>
  <c r="AG5359" i="1" s="1"/>
  <c r="AH5359" i="1" s="1"/>
  <c r="AI5359" i="1" s="1"/>
  <c r="AF5359" i="1"/>
  <c r="AU5359" i="1" s="1"/>
  <c r="AC5355" i="1"/>
  <c r="AG5355" i="1" s="1"/>
  <c r="AH5355" i="1" s="1"/>
  <c r="AI5355" i="1" s="1"/>
  <c r="AF5355" i="1"/>
  <c r="AU5355" i="1" s="1"/>
  <c r="AC5351" i="1"/>
  <c r="AG5351" i="1" s="1"/>
  <c r="AH5351" i="1" s="1"/>
  <c r="AI5351" i="1" s="1"/>
  <c r="AF5351" i="1"/>
  <c r="AU5351" i="1" s="1"/>
  <c r="AC5347" i="1"/>
  <c r="AG5347" i="1" s="1"/>
  <c r="AH5347" i="1" s="1"/>
  <c r="AI5347" i="1" s="1"/>
  <c r="AF5347" i="1"/>
  <c r="AU5347" i="1" s="1"/>
  <c r="AC5343" i="1"/>
  <c r="AG5343" i="1" s="1"/>
  <c r="AH5343" i="1" s="1"/>
  <c r="AI5343" i="1" s="1"/>
  <c r="AF5343" i="1"/>
  <c r="AU5343" i="1" s="1"/>
  <c r="AC5339" i="1"/>
  <c r="AG5339" i="1" s="1"/>
  <c r="AH5339" i="1" s="1"/>
  <c r="AI5339" i="1" s="1"/>
  <c r="AF5339" i="1"/>
  <c r="AU5339" i="1" s="1"/>
  <c r="AC5335" i="1"/>
  <c r="AG5335" i="1" s="1"/>
  <c r="AH5335" i="1" s="1"/>
  <c r="AI5335" i="1" s="1"/>
  <c r="AF5335" i="1"/>
  <c r="AU5335" i="1" s="1"/>
  <c r="AC5331" i="1"/>
  <c r="AG5331" i="1" s="1"/>
  <c r="AH5331" i="1" s="1"/>
  <c r="AI5331" i="1" s="1"/>
  <c r="AF5331" i="1"/>
  <c r="AU5331" i="1" s="1"/>
  <c r="AC5327" i="1"/>
  <c r="AG5327" i="1" s="1"/>
  <c r="AH5327" i="1" s="1"/>
  <c r="AI5327" i="1" s="1"/>
  <c r="AF5327" i="1"/>
  <c r="AU5327" i="1" s="1"/>
  <c r="AC5323" i="1"/>
  <c r="AG5323" i="1" s="1"/>
  <c r="AH5323" i="1" s="1"/>
  <c r="AI5323" i="1" s="1"/>
  <c r="AF5323" i="1"/>
  <c r="AU5323" i="1" s="1"/>
  <c r="AC5319" i="1"/>
  <c r="AG5319" i="1" s="1"/>
  <c r="AH5319" i="1" s="1"/>
  <c r="AI5319" i="1" s="1"/>
  <c r="AF5319" i="1"/>
  <c r="AU5319" i="1" s="1"/>
  <c r="AC5315" i="1"/>
  <c r="AG5315" i="1" s="1"/>
  <c r="AH5315" i="1" s="1"/>
  <c r="AI5315" i="1" s="1"/>
  <c r="AF5315" i="1"/>
  <c r="AU5315" i="1" s="1"/>
  <c r="AC5311" i="1"/>
  <c r="AG5311" i="1" s="1"/>
  <c r="AH5311" i="1" s="1"/>
  <c r="AI5311" i="1" s="1"/>
  <c r="AF5311" i="1"/>
  <c r="AU5311" i="1" s="1"/>
  <c r="AC5307" i="1"/>
  <c r="AG5307" i="1" s="1"/>
  <c r="AH5307" i="1" s="1"/>
  <c r="AI5307" i="1" s="1"/>
  <c r="AF5307" i="1"/>
  <c r="AU5307" i="1" s="1"/>
  <c r="AC5257" i="1"/>
  <c r="AG5257" i="1" s="1"/>
  <c r="AH5257" i="1" s="1"/>
  <c r="AI5257" i="1" s="1"/>
  <c r="AF5257" i="1"/>
  <c r="AU5257" i="1" s="1"/>
  <c r="AF5254" i="1"/>
  <c r="AU5254" i="1" s="1"/>
  <c r="AC5252" i="1"/>
  <c r="AG5252" i="1" s="1"/>
  <c r="AH5252" i="1" s="1"/>
  <c r="AI5252" i="1" s="1"/>
  <c r="AF5252" i="1"/>
  <c r="AU5252" i="1" s="1"/>
  <c r="AC5249" i="1"/>
  <c r="AG5249" i="1" s="1"/>
  <c r="AH5249" i="1" s="1"/>
  <c r="AI5249" i="1" s="1"/>
  <c r="AF5249" i="1"/>
  <c r="AU5249" i="1" s="1"/>
  <c r="AF5246" i="1"/>
  <c r="AU5246" i="1" s="1"/>
  <c r="AC5244" i="1"/>
  <c r="AG5244" i="1" s="1"/>
  <c r="AH5244" i="1" s="1"/>
  <c r="AI5244" i="1" s="1"/>
  <c r="AF5244" i="1"/>
  <c r="AU5244" i="1" s="1"/>
  <c r="AC5241" i="1"/>
  <c r="AG5241" i="1" s="1"/>
  <c r="AH5241" i="1" s="1"/>
  <c r="AI5241" i="1" s="1"/>
  <c r="AF5241" i="1"/>
  <c r="AU5241" i="1" s="1"/>
  <c r="AF5238" i="1"/>
  <c r="AU5238" i="1" s="1"/>
  <c r="AC5236" i="1"/>
  <c r="AG5236" i="1" s="1"/>
  <c r="AH5236" i="1" s="1"/>
  <c r="AI5236" i="1" s="1"/>
  <c r="AF5236" i="1"/>
  <c r="AU5236" i="1" s="1"/>
  <c r="AC5233" i="1"/>
  <c r="AG5233" i="1" s="1"/>
  <c r="AH5233" i="1" s="1"/>
  <c r="AI5233" i="1" s="1"/>
  <c r="AF5233" i="1"/>
  <c r="AU5233" i="1" s="1"/>
  <c r="AF5230" i="1"/>
  <c r="AU5230" i="1" s="1"/>
  <c r="AC5228" i="1"/>
  <c r="AG5228" i="1" s="1"/>
  <c r="AH5228" i="1" s="1"/>
  <c r="AI5228" i="1" s="1"/>
  <c r="AF5228" i="1"/>
  <c r="AU5228" i="1" s="1"/>
  <c r="AC5225" i="1"/>
  <c r="AG5225" i="1" s="1"/>
  <c r="AH5225" i="1" s="1"/>
  <c r="AI5225" i="1" s="1"/>
  <c r="AF5225" i="1"/>
  <c r="AU5225" i="1" s="1"/>
  <c r="AF5222" i="1"/>
  <c r="AU5222" i="1" s="1"/>
  <c r="AC5220" i="1"/>
  <c r="AG5220" i="1" s="1"/>
  <c r="AH5220" i="1" s="1"/>
  <c r="AI5220" i="1" s="1"/>
  <c r="AF5220" i="1"/>
  <c r="AU5220" i="1" s="1"/>
  <c r="AC5217" i="1"/>
  <c r="AG5217" i="1" s="1"/>
  <c r="AH5217" i="1" s="1"/>
  <c r="AI5217" i="1" s="1"/>
  <c r="AF5217" i="1"/>
  <c r="AU5217" i="1" s="1"/>
  <c r="AF5214" i="1"/>
  <c r="AU5214" i="1" s="1"/>
  <c r="AC5212" i="1"/>
  <c r="AG5212" i="1" s="1"/>
  <c r="AH5212" i="1" s="1"/>
  <c r="AI5212" i="1" s="1"/>
  <c r="AF5212" i="1"/>
  <c r="AU5212" i="1" s="1"/>
  <c r="AC5209" i="1"/>
  <c r="AG5209" i="1" s="1"/>
  <c r="AH5209" i="1" s="1"/>
  <c r="AI5209" i="1" s="1"/>
  <c r="AF5209" i="1"/>
  <c r="AU5209" i="1" s="1"/>
  <c r="AF5206" i="1"/>
  <c r="AU5206" i="1" s="1"/>
  <c r="AC5204" i="1"/>
  <c r="AG5204" i="1" s="1"/>
  <c r="AH5204" i="1" s="1"/>
  <c r="AI5204" i="1" s="1"/>
  <c r="AF5204" i="1"/>
  <c r="AU5204" i="1" s="1"/>
  <c r="AC5201" i="1"/>
  <c r="AG5201" i="1" s="1"/>
  <c r="AH5201" i="1" s="1"/>
  <c r="AI5201" i="1" s="1"/>
  <c r="AF5201" i="1"/>
  <c r="AU5201" i="1" s="1"/>
  <c r="AF5198" i="1"/>
  <c r="AU5198" i="1" s="1"/>
  <c r="AC5196" i="1"/>
  <c r="AG5196" i="1" s="1"/>
  <c r="AH5196" i="1" s="1"/>
  <c r="AI5196" i="1" s="1"/>
  <c r="AF5196" i="1"/>
  <c r="AU5196" i="1" s="1"/>
  <c r="AC5193" i="1"/>
  <c r="AG5193" i="1" s="1"/>
  <c r="AH5193" i="1" s="1"/>
  <c r="AI5193" i="1" s="1"/>
  <c r="AF5193" i="1"/>
  <c r="AU5193" i="1" s="1"/>
  <c r="AF5190" i="1"/>
  <c r="AU5190" i="1" s="1"/>
  <c r="AC5188" i="1"/>
  <c r="AG5188" i="1" s="1"/>
  <c r="AH5188" i="1" s="1"/>
  <c r="AI5188" i="1" s="1"/>
  <c r="AF5188" i="1"/>
  <c r="AU5188" i="1" s="1"/>
  <c r="AC5185" i="1"/>
  <c r="AG5185" i="1" s="1"/>
  <c r="AH5185" i="1" s="1"/>
  <c r="AI5185" i="1" s="1"/>
  <c r="AF5185" i="1"/>
  <c r="AU5185" i="1" s="1"/>
  <c r="AF5182" i="1"/>
  <c r="AU5182" i="1" s="1"/>
  <c r="AC5180" i="1"/>
  <c r="AG5180" i="1" s="1"/>
  <c r="AH5180" i="1" s="1"/>
  <c r="AI5180" i="1" s="1"/>
  <c r="AF5180" i="1"/>
  <c r="AU5180" i="1" s="1"/>
  <c r="AC5177" i="1"/>
  <c r="AG5177" i="1" s="1"/>
  <c r="AH5177" i="1" s="1"/>
  <c r="AI5177" i="1" s="1"/>
  <c r="AF5177" i="1"/>
  <c r="AU5177" i="1" s="1"/>
  <c r="AF5174" i="1"/>
  <c r="AU5174" i="1" s="1"/>
  <c r="AC5172" i="1"/>
  <c r="AG5172" i="1" s="1"/>
  <c r="AH5172" i="1" s="1"/>
  <c r="AI5172" i="1" s="1"/>
  <c r="AF5172" i="1"/>
  <c r="AU5172" i="1" s="1"/>
  <c r="AC5169" i="1"/>
  <c r="AG5169" i="1" s="1"/>
  <c r="AH5169" i="1" s="1"/>
  <c r="AI5169" i="1" s="1"/>
  <c r="AF5169" i="1"/>
  <c r="AU5169" i="1" s="1"/>
  <c r="AF5166" i="1"/>
  <c r="AU5166" i="1" s="1"/>
  <c r="AC5164" i="1"/>
  <c r="AG5164" i="1" s="1"/>
  <c r="AH5164" i="1" s="1"/>
  <c r="AI5164" i="1" s="1"/>
  <c r="AF5164" i="1"/>
  <c r="AU5164" i="1" s="1"/>
  <c r="AC5161" i="1"/>
  <c r="AG5161" i="1" s="1"/>
  <c r="AH5161" i="1" s="1"/>
  <c r="AI5161" i="1" s="1"/>
  <c r="AF5161" i="1"/>
  <c r="AU5161" i="1" s="1"/>
  <c r="AF5158" i="1"/>
  <c r="AU5158" i="1" s="1"/>
  <c r="AC5156" i="1"/>
  <c r="AG5156" i="1" s="1"/>
  <c r="AH5156" i="1" s="1"/>
  <c r="AI5156" i="1" s="1"/>
  <c r="AF5156" i="1"/>
  <c r="AU5156" i="1" s="1"/>
  <c r="AC5153" i="1"/>
  <c r="AG5153" i="1" s="1"/>
  <c r="AH5153" i="1" s="1"/>
  <c r="AI5153" i="1" s="1"/>
  <c r="AF5153" i="1"/>
  <c r="AU5153" i="1" s="1"/>
  <c r="AF5150" i="1"/>
  <c r="AU5150" i="1" s="1"/>
  <c r="AC5148" i="1"/>
  <c r="AG5148" i="1" s="1"/>
  <c r="AH5148" i="1" s="1"/>
  <c r="AI5148" i="1" s="1"/>
  <c r="AF5148" i="1"/>
  <c r="AU5148" i="1" s="1"/>
  <c r="AC5145" i="1"/>
  <c r="AG5145" i="1" s="1"/>
  <c r="AH5145" i="1" s="1"/>
  <c r="AI5145" i="1" s="1"/>
  <c r="AF5145" i="1"/>
  <c r="AU5145" i="1" s="1"/>
  <c r="AC5142" i="1"/>
  <c r="AG5142" i="1" s="1"/>
  <c r="AH5142" i="1" s="1"/>
  <c r="AI5142" i="1" s="1"/>
  <c r="AF5142" i="1"/>
  <c r="AU5142" i="1" s="1"/>
  <c r="AC5138" i="1"/>
  <c r="AG5138" i="1" s="1"/>
  <c r="AH5138" i="1" s="1"/>
  <c r="AI5138" i="1" s="1"/>
  <c r="AF5138" i="1"/>
  <c r="AU5138" i="1" s="1"/>
  <c r="AC5134" i="1"/>
  <c r="AG5134" i="1" s="1"/>
  <c r="AH5134" i="1" s="1"/>
  <c r="AI5134" i="1" s="1"/>
  <c r="AF5134" i="1"/>
  <c r="AU5134" i="1" s="1"/>
  <c r="AC5130" i="1"/>
  <c r="AG5130" i="1" s="1"/>
  <c r="AH5130" i="1" s="1"/>
  <c r="AI5130" i="1" s="1"/>
  <c r="AF5130" i="1"/>
  <c r="AU5130" i="1" s="1"/>
  <c r="AC5126" i="1"/>
  <c r="AG5126" i="1" s="1"/>
  <c r="AH5126" i="1" s="1"/>
  <c r="AI5126" i="1" s="1"/>
  <c r="AF5126" i="1"/>
  <c r="AU5126" i="1" s="1"/>
  <c r="AC5122" i="1"/>
  <c r="AG5122" i="1" s="1"/>
  <c r="AH5122" i="1" s="1"/>
  <c r="AI5122" i="1" s="1"/>
  <c r="AF5122" i="1"/>
  <c r="AU5122" i="1" s="1"/>
  <c r="AC5118" i="1"/>
  <c r="AG5118" i="1" s="1"/>
  <c r="AH5118" i="1" s="1"/>
  <c r="AI5118" i="1" s="1"/>
  <c r="AF5118" i="1"/>
  <c r="AU5118" i="1" s="1"/>
  <c r="AC5114" i="1"/>
  <c r="AG5114" i="1" s="1"/>
  <c r="AH5114" i="1" s="1"/>
  <c r="AI5114" i="1" s="1"/>
  <c r="AF5114" i="1"/>
  <c r="AU5114" i="1" s="1"/>
  <c r="AC5110" i="1"/>
  <c r="AG5110" i="1" s="1"/>
  <c r="AH5110" i="1" s="1"/>
  <c r="AI5110" i="1" s="1"/>
  <c r="AF5110" i="1"/>
  <c r="AU5110" i="1" s="1"/>
  <c r="AC5106" i="1"/>
  <c r="AG5106" i="1" s="1"/>
  <c r="AH5106" i="1" s="1"/>
  <c r="AI5106" i="1" s="1"/>
  <c r="AF5106" i="1"/>
  <c r="AU5106" i="1" s="1"/>
  <c r="AC5102" i="1"/>
  <c r="AG5102" i="1" s="1"/>
  <c r="AH5102" i="1" s="1"/>
  <c r="AI5102" i="1" s="1"/>
  <c r="AF5102" i="1"/>
  <c r="AU5102" i="1" s="1"/>
  <c r="AC5098" i="1"/>
  <c r="AG5098" i="1" s="1"/>
  <c r="AH5098" i="1" s="1"/>
  <c r="AI5098" i="1" s="1"/>
  <c r="AF5098" i="1"/>
  <c r="AU5098" i="1" s="1"/>
  <c r="AC5094" i="1"/>
  <c r="AG5094" i="1" s="1"/>
  <c r="AH5094" i="1" s="1"/>
  <c r="AI5094" i="1" s="1"/>
  <c r="AF5094" i="1"/>
  <c r="AU5094" i="1" s="1"/>
  <c r="AC5090" i="1"/>
  <c r="AG5090" i="1" s="1"/>
  <c r="AH5090" i="1" s="1"/>
  <c r="AI5090" i="1" s="1"/>
  <c r="AF5090" i="1"/>
  <c r="AU5090" i="1" s="1"/>
  <c r="AC5086" i="1"/>
  <c r="AG5086" i="1" s="1"/>
  <c r="AH5086" i="1" s="1"/>
  <c r="AI5086" i="1" s="1"/>
  <c r="AF5086" i="1"/>
  <c r="AU5086" i="1" s="1"/>
  <c r="AC5082" i="1"/>
  <c r="AG5082" i="1" s="1"/>
  <c r="AH5082" i="1" s="1"/>
  <c r="AI5082" i="1" s="1"/>
  <c r="AF5082" i="1"/>
  <c r="AU5082" i="1" s="1"/>
  <c r="AC5078" i="1"/>
  <c r="AG5078" i="1" s="1"/>
  <c r="AH5078" i="1" s="1"/>
  <c r="AI5078" i="1" s="1"/>
  <c r="AF5078" i="1"/>
  <c r="AU5078" i="1" s="1"/>
  <c r="AC5074" i="1"/>
  <c r="AG5074" i="1" s="1"/>
  <c r="AH5074" i="1" s="1"/>
  <c r="AI5074" i="1" s="1"/>
  <c r="AF5074" i="1"/>
  <c r="AU5074" i="1" s="1"/>
  <c r="AC5070" i="1"/>
  <c r="AG5070" i="1" s="1"/>
  <c r="AH5070" i="1" s="1"/>
  <c r="AI5070" i="1" s="1"/>
  <c r="AF5070" i="1"/>
  <c r="AU5070" i="1" s="1"/>
  <c r="AC5066" i="1"/>
  <c r="AG5066" i="1" s="1"/>
  <c r="AH5066" i="1" s="1"/>
  <c r="AI5066" i="1" s="1"/>
  <c r="AF5066" i="1"/>
  <c r="AU5066" i="1" s="1"/>
  <c r="AC5062" i="1"/>
  <c r="AG5062" i="1" s="1"/>
  <c r="AH5062" i="1" s="1"/>
  <c r="AI5062" i="1" s="1"/>
  <c r="AF5062" i="1"/>
  <c r="AU5062" i="1" s="1"/>
  <c r="AC5058" i="1"/>
  <c r="AG5058" i="1" s="1"/>
  <c r="AH5058" i="1" s="1"/>
  <c r="AI5058" i="1" s="1"/>
  <c r="AF5058" i="1"/>
  <c r="AU5058" i="1" s="1"/>
  <c r="AC5054" i="1"/>
  <c r="AG5054" i="1" s="1"/>
  <c r="AH5054" i="1" s="1"/>
  <c r="AI5054" i="1" s="1"/>
  <c r="AF5054" i="1"/>
  <c r="AU5054" i="1" s="1"/>
  <c r="AC5050" i="1"/>
  <c r="AG5050" i="1" s="1"/>
  <c r="AH5050" i="1" s="1"/>
  <c r="AI5050" i="1" s="1"/>
  <c r="AF5050" i="1"/>
  <c r="AU5050" i="1" s="1"/>
  <c r="AC5046" i="1"/>
  <c r="AG5046" i="1" s="1"/>
  <c r="AH5046" i="1" s="1"/>
  <c r="AI5046" i="1" s="1"/>
  <c r="AF5046" i="1"/>
  <c r="AU5046" i="1" s="1"/>
  <c r="AC5304" i="1"/>
  <c r="AG5304" i="1" s="1"/>
  <c r="AH5304" i="1" s="1"/>
  <c r="AI5304" i="1" s="1"/>
  <c r="AF5304" i="1"/>
  <c r="AU5304" i="1" s="1"/>
  <c r="AC5300" i="1"/>
  <c r="AG5300" i="1" s="1"/>
  <c r="AH5300" i="1" s="1"/>
  <c r="AI5300" i="1" s="1"/>
  <c r="AF5300" i="1"/>
  <c r="AU5300" i="1" s="1"/>
  <c r="AC5296" i="1"/>
  <c r="AG5296" i="1" s="1"/>
  <c r="AH5296" i="1" s="1"/>
  <c r="AI5296" i="1" s="1"/>
  <c r="AF5296" i="1"/>
  <c r="AU5296" i="1" s="1"/>
  <c r="AC5292" i="1"/>
  <c r="AG5292" i="1" s="1"/>
  <c r="AH5292" i="1" s="1"/>
  <c r="AI5292" i="1" s="1"/>
  <c r="AF5292" i="1"/>
  <c r="AU5292" i="1" s="1"/>
  <c r="AC5288" i="1"/>
  <c r="AG5288" i="1" s="1"/>
  <c r="AH5288" i="1" s="1"/>
  <c r="AI5288" i="1" s="1"/>
  <c r="AF5288" i="1"/>
  <c r="AU5288" i="1" s="1"/>
  <c r="AC5284" i="1"/>
  <c r="AG5284" i="1" s="1"/>
  <c r="AH5284" i="1" s="1"/>
  <c r="AI5284" i="1" s="1"/>
  <c r="AF5284" i="1"/>
  <c r="AU5284" i="1" s="1"/>
  <c r="AC5280" i="1"/>
  <c r="AG5280" i="1" s="1"/>
  <c r="AH5280" i="1" s="1"/>
  <c r="AI5280" i="1" s="1"/>
  <c r="AF5280" i="1"/>
  <c r="AU5280" i="1" s="1"/>
  <c r="AC5276" i="1"/>
  <c r="AG5276" i="1" s="1"/>
  <c r="AH5276" i="1" s="1"/>
  <c r="AI5276" i="1" s="1"/>
  <c r="AF5276" i="1"/>
  <c r="AU5276" i="1" s="1"/>
  <c r="AC5272" i="1"/>
  <c r="AG5272" i="1" s="1"/>
  <c r="AH5272" i="1" s="1"/>
  <c r="AI5272" i="1" s="1"/>
  <c r="AF5272" i="1"/>
  <c r="AU5272" i="1" s="1"/>
  <c r="AC5268" i="1"/>
  <c r="AG5268" i="1" s="1"/>
  <c r="AH5268" i="1" s="1"/>
  <c r="AI5268" i="1" s="1"/>
  <c r="AF5268" i="1"/>
  <c r="AU5268" i="1" s="1"/>
  <c r="AC5264" i="1"/>
  <c r="AG5264" i="1" s="1"/>
  <c r="AH5264" i="1" s="1"/>
  <c r="AI5264" i="1" s="1"/>
  <c r="AF5264" i="1"/>
  <c r="AU5264" i="1" s="1"/>
  <c r="AC5260" i="1"/>
  <c r="AG5260" i="1" s="1"/>
  <c r="AH5260" i="1" s="1"/>
  <c r="AI5260" i="1" s="1"/>
  <c r="AF5260" i="1"/>
  <c r="AU5260" i="1" s="1"/>
  <c r="AC5141" i="1"/>
  <c r="AG5141" i="1" s="1"/>
  <c r="AH5141" i="1" s="1"/>
  <c r="AI5141" i="1" s="1"/>
  <c r="AF5141" i="1"/>
  <c r="AU5141" i="1" s="1"/>
  <c r="AC5137" i="1"/>
  <c r="AG5137" i="1" s="1"/>
  <c r="AH5137" i="1" s="1"/>
  <c r="AI5137" i="1" s="1"/>
  <c r="AF5137" i="1"/>
  <c r="AU5137" i="1" s="1"/>
  <c r="AC5133" i="1"/>
  <c r="AG5133" i="1" s="1"/>
  <c r="AH5133" i="1" s="1"/>
  <c r="AI5133" i="1" s="1"/>
  <c r="AF5133" i="1"/>
  <c r="AU5133" i="1" s="1"/>
  <c r="AC5129" i="1"/>
  <c r="AG5129" i="1" s="1"/>
  <c r="AH5129" i="1" s="1"/>
  <c r="AI5129" i="1" s="1"/>
  <c r="AF5129" i="1"/>
  <c r="AU5129" i="1" s="1"/>
  <c r="AC5125" i="1"/>
  <c r="AG5125" i="1" s="1"/>
  <c r="AH5125" i="1" s="1"/>
  <c r="AI5125" i="1" s="1"/>
  <c r="AF5125" i="1"/>
  <c r="AU5125" i="1" s="1"/>
  <c r="AC5121" i="1"/>
  <c r="AG5121" i="1" s="1"/>
  <c r="AH5121" i="1" s="1"/>
  <c r="AI5121" i="1" s="1"/>
  <c r="AF5121" i="1"/>
  <c r="AU5121" i="1" s="1"/>
  <c r="AC5117" i="1"/>
  <c r="AG5117" i="1" s="1"/>
  <c r="AH5117" i="1" s="1"/>
  <c r="AI5117" i="1" s="1"/>
  <c r="AF5117" i="1"/>
  <c r="AU5117" i="1" s="1"/>
  <c r="AC5113" i="1"/>
  <c r="AG5113" i="1" s="1"/>
  <c r="AH5113" i="1" s="1"/>
  <c r="AI5113" i="1" s="1"/>
  <c r="AF5113" i="1"/>
  <c r="AU5113" i="1" s="1"/>
  <c r="AC5109" i="1"/>
  <c r="AG5109" i="1" s="1"/>
  <c r="AH5109" i="1" s="1"/>
  <c r="AI5109" i="1" s="1"/>
  <c r="AF5109" i="1"/>
  <c r="AU5109" i="1" s="1"/>
  <c r="AC5105" i="1"/>
  <c r="AG5105" i="1" s="1"/>
  <c r="AH5105" i="1" s="1"/>
  <c r="AI5105" i="1" s="1"/>
  <c r="AF5105" i="1"/>
  <c r="AU5105" i="1" s="1"/>
  <c r="AC5101" i="1"/>
  <c r="AG5101" i="1" s="1"/>
  <c r="AH5101" i="1" s="1"/>
  <c r="AI5101" i="1" s="1"/>
  <c r="AF5101" i="1"/>
  <c r="AU5101" i="1" s="1"/>
  <c r="AC5097" i="1"/>
  <c r="AG5097" i="1" s="1"/>
  <c r="AH5097" i="1" s="1"/>
  <c r="AI5097" i="1" s="1"/>
  <c r="AF5097" i="1"/>
  <c r="AU5097" i="1" s="1"/>
  <c r="AC5093" i="1"/>
  <c r="AG5093" i="1" s="1"/>
  <c r="AH5093" i="1" s="1"/>
  <c r="AI5093" i="1" s="1"/>
  <c r="AF5093" i="1"/>
  <c r="AU5093" i="1" s="1"/>
  <c r="AC5089" i="1"/>
  <c r="AG5089" i="1" s="1"/>
  <c r="AH5089" i="1" s="1"/>
  <c r="AI5089" i="1" s="1"/>
  <c r="AF5089" i="1"/>
  <c r="AU5089" i="1" s="1"/>
  <c r="AC5085" i="1"/>
  <c r="AG5085" i="1" s="1"/>
  <c r="AH5085" i="1" s="1"/>
  <c r="AI5085" i="1" s="1"/>
  <c r="AF5085" i="1"/>
  <c r="AU5085" i="1" s="1"/>
  <c r="AC5081" i="1"/>
  <c r="AG5081" i="1" s="1"/>
  <c r="AH5081" i="1" s="1"/>
  <c r="AI5081" i="1" s="1"/>
  <c r="AF5081" i="1"/>
  <c r="AU5081" i="1" s="1"/>
  <c r="AC5077" i="1"/>
  <c r="AG5077" i="1" s="1"/>
  <c r="AH5077" i="1" s="1"/>
  <c r="AI5077" i="1" s="1"/>
  <c r="AF5077" i="1"/>
  <c r="AU5077" i="1" s="1"/>
  <c r="AC5073" i="1"/>
  <c r="AG5073" i="1" s="1"/>
  <c r="AH5073" i="1" s="1"/>
  <c r="AI5073" i="1" s="1"/>
  <c r="AF5073" i="1"/>
  <c r="AU5073" i="1" s="1"/>
  <c r="AC5069" i="1"/>
  <c r="AG5069" i="1" s="1"/>
  <c r="AH5069" i="1" s="1"/>
  <c r="AI5069" i="1" s="1"/>
  <c r="AF5069" i="1"/>
  <c r="AU5069" i="1" s="1"/>
  <c r="AC5065" i="1"/>
  <c r="AG5065" i="1" s="1"/>
  <c r="AH5065" i="1" s="1"/>
  <c r="AI5065" i="1" s="1"/>
  <c r="AF5065" i="1"/>
  <c r="AU5065" i="1" s="1"/>
  <c r="AC5061" i="1"/>
  <c r="AG5061" i="1" s="1"/>
  <c r="AH5061" i="1" s="1"/>
  <c r="AI5061" i="1" s="1"/>
  <c r="AF5061" i="1"/>
  <c r="AU5061" i="1" s="1"/>
  <c r="AC5057" i="1"/>
  <c r="AG5057" i="1" s="1"/>
  <c r="AH5057" i="1" s="1"/>
  <c r="AI5057" i="1" s="1"/>
  <c r="AF5057" i="1"/>
  <c r="AU5057" i="1" s="1"/>
  <c r="AC5053" i="1"/>
  <c r="AG5053" i="1" s="1"/>
  <c r="AH5053" i="1" s="1"/>
  <c r="AI5053" i="1" s="1"/>
  <c r="AF5053" i="1"/>
  <c r="AU5053" i="1" s="1"/>
  <c r="AC5049" i="1"/>
  <c r="AG5049" i="1" s="1"/>
  <c r="AH5049" i="1" s="1"/>
  <c r="AI5049" i="1" s="1"/>
  <c r="AF5049" i="1"/>
  <c r="AU5049" i="1" s="1"/>
  <c r="AC5045" i="1"/>
  <c r="AG5045" i="1" s="1"/>
  <c r="AH5045" i="1" s="1"/>
  <c r="AI5045" i="1" s="1"/>
  <c r="AF5045" i="1"/>
  <c r="AU5045" i="1" s="1"/>
  <c r="AC5042" i="1"/>
  <c r="AG5042" i="1" s="1"/>
  <c r="AH5042" i="1" s="1"/>
  <c r="AI5042" i="1" s="1"/>
  <c r="AF5042" i="1"/>
  <c r="AU5042" i="1" s="1"/>
  <c r="AC5038" i="1"/>
  <c r="AG5038" i="1" s="1"/>
  <c r="AH5038" i="1" s="1"/>
  <c r="AI5038" i="1" s="1"/>
  <c r="AF5038" i="1"/>
  <c r="AU5038" i="1" s="1"/>
  <c r="AC5034" i="1"/>
  <c r="AG5034" i="1" s="1"/>
  <c r="AH5034" i="1" s="1"/>
  <c r="AI5034" i="1" s="1"/>
  <c r="AF5034" i="1"/>
  <c r="AU5034" i="1" s="1"/>
  <c r="AC5030" i="1"/>
  <c r="AG5030" i="1" s="1"/>
  <c r="AH5030" i="1" s="1"/>
  <c r="AI5030" i="1" s="1"/>
  <c r="AF5030" i="1"/>
  <c r="AU5030" i="1" s="1"/>
  <c r="AC5026" i="1"/>
  <c r="AG5026" i="1" s="1"/>
  <c r="AH5026" i="1" s="1"/>
  <c r="AI5026" i="1" s="1"/>
  <c r="AF5026" i="1"/>
  <c r="AU5026" i="1" s="1"/>
  <c r="AC5022" i="1"/>
  <c r="AG5022" i="1" s="1"/>
  <c r="AH5022" i="1" s="1"/>
  <c r="AI5022" i="1" s="1"/>
  <c r="AF5022" i="1"/>
  <c r="AU5022" i="1" s="1"/>
  <c r="AG5037" i="1"/>
  <c r="AH5037" i="1" s="1"/>
  <c r="AI5037" i="1" s="1"/>
  <c r="AG5029" i="1"/>
  <c r="AH5029" i="1" s="1"/>
  <c r="AI5029" i="1" s="1"/>
  <c r="AC5018" i="1"/>
  <c r="AG5018" i="1" s="1"/>
  <c r="AH5018" i="1" s="1"/>
  <c r="AI5018" i="1" s="1"/>
  <c r="AF5018" i="1"/>
  <c r="AU5018" i="1" s="1"/>
  <c r="AF5015" i="1"/>
  <c r="AU5015" i="1" s="1"/>
  <c r="AC5015" i="1"/>
  <c r="AG5015" i="1" s="1"/>
  <c r="AH5015" i="1" s="1"/>
  <c r="AI5015" i="1" s="1"/>
  <c r="AF5013" i="1"/>
  <c r="AU5013" i="1" s="1"/>
  <c r="AC5013" i="1"/>
  <c r="AG5013" i="1" s="1"/>
  <c r="AH5013" i="1" s="1"/>
  <c r="AI5013" i="1" s="1"/>
  <c r="AF5011" i="1"/>
  <c r="AU5011" i="1" s="1"/>
  <c r="AC5011" i="1"/>
  <c r="AG5011" i="1" s="1"/>
  <c r="AH5011" i="1" s="1"/>
  <c r="AI5011" i="1" s="1"/>
  <c r="AF5009" i="1"/>
  <c r="AU5009" i="1" s="1"/>
  <c r="AC5009" i="1"/>
  <c r="AG5009" i="1" s="1"/>
  <c r="AH5009" i="1" s="1"/>
  <c r="AI5009" i="1" s="1"/>
  <c r="AF5007" i="1"/>
  <c r="AU5007" i="1" s="1"/>
  <c r="AC5007" i="1"/>
  <c r="AG5007" i="1" s="1"/>
  <c r="AH5007" i="1" s="1"/>
  <c r="AI5007" i="1" s="1"/>
  <c r="AF5005" i="1"/>
  <c r="AU5005" i="1" s="1"/>
  <c r="AC5005" i="1"/>
  <c r="AG5005" i="1" s="1"/>
  <c r="AH5005" i="1" s="1"/>
  <c r="AI5005" i="1" s="1"/>
  <c r="AF5003" i="1"/>
  <c r="AU5003" i="1" s="1"/>
  <c r="AC5003" i="1"/>
  <c r="AG5003" i="1" s="1"/>
  <c r="AH5003" i="1" s="1"/>
  <c r="AI5003" i="1" s="1"/>
  <c r="AF5001" i="1"/>
  <c r="AU5001" i="1" s="1"/>
  <c r="AC5001" i="1"/>
  <c r="AG5001" i="1" s="1"/>
  <c r="AH5001" i="1" s="1"/>
  <c r="AI5001" i="1" s="1"/>
  <c r="AF4999" i="1"/>
  <c r="AU4999" i="1" s="1"/>
  <c r="AC4999" i="1"/>
  <c r="AG4999" i="1" s="1"/>
  <c r="AH4999" i="1" s="1"/>
  <c r="AI4999" i="1" s="1"/>
  <c r="AF4997" i="1"/>
  <c r="AU4997" i="1" s="1"/>
  <c r="AC4997" i="1"/>
  <c r="AG4997" i="1" s="1"/>
  <c r="AH4997" i="1" s="1"/>
  <c r="AI4997" i="1" s="1"/>
  <c r="AF4995" i="1"/>
  <c r="AU4995" i="1" s="1"/>
  <c r="AC4995" i="1"/>
  <c r="AG4995" i="1" s="1"/>
  <c r="AH4995" i="1" s="1"/>
  <c r="AI4995" i="1" s="1"/>
  <c r="AF4993" i="1"/>
  <c r="AU4993" i="1" s="1"/>
  <c r="AC4993" i="1"/>
  <c r="AG4993" i="1" s="1"/>
  <c r="AH4993" i="1" s="1"/>
  <c r="AI4993" i="1" s="1"/>
  <c r="AF4991" i="1"/>
  <c r="AU4991" i="1" s="1"/>
  <c r="AC4991" i="1"/>
  <c r="AG4991" i="1" s="1"/>
  <c r="AH4991" i="1" s="1"/>
  <c r="AI4991" i="1" s="1"/>
  <c r="AF4989" i="1"/>
  <c r="AU4989" i="1" s="1"/>
  <c r="AC4989" i="1"/>
  <c r="AG4989" i="1" s="1"/>
  <c r="AH4989" i="1" s="1"/>
  <c r="AI4989" i="1" s="1"/>
  <c r="AF4987" i="1"/>
  <c r="AU4987" i="1" s="1"/>
  <c r="AC4987" i="1"/>
  <c r="AG4987" i="1" s="1"/>
  <c r="AH4987" i="1" s="1"/>
  <c r="AI4987" i="1" s="1"/>
  <c r="AF4985" i="1"/>
  <c r="AU4985" i="1" s="1"/>
  <c r="AC4985" i="1"/>
  <c r="AG4985" i="1" s="1"/>
  <c r="AH4985" i="1" s="1"/>
  <c r="AI4985" i="1" s="1"/>
  <c r="AF4983" i="1"/>
  <c r="AU4983" i="1" s="1"/>
  <c r="AC4983" i="1"/>
  <c r="AG4983" i="1" s="1"/>
  <c r="AH4983" i="1" s="1"/>
  <c r="AI4983" i="1" s="1"/>
  <c r="AF4981" i="1"/>
  <c r="AU4981" i="1" s="1"/>
  <c r="AC4981" i="1"/>
  <c r="AG4981" i="1" s="1"/>
  <c r="AH4981" i="1" s="1"/>
  <c r="AI4981" i="1" s="1"/>
  <c r="AF4979" i="1"/>
  <c r="AU4979" i="1" s="1"/>
  <c r="AC4979" i="1"/>
  <c r="AG4979" i="1" s="1"/>
  <c r="AH4979" i="1" s="1"/>
  <c r="AI4979" i="1" s="1"/>
  <c r="AF4977" i="1"/>
  <c r="AU4977" i="1" s="1"/>
  <c r="AC4977" i="1"/>
  <c r="AG4977" i="1" s="1"/>
  <c r="AH4977" i="1" s="1"/>
  <c r="AI4977" i="1" s="1"/>
  <c r="AF4975" i="1"/>
  <c r="AU4975" i="1" s="1"/>
  <c r="AC4975" i="1"/>
  <c r="AG4975" i="1" s="1"/>
  <c r="AH4975" i="1" s="1"/>
  <c r="AI4975" i="1" s="1"/>
  <c r="AF4973" i="1"/>
  <c r="AU4973" i="1" s="1"/>
  <c r="AC4973" i="1"/>
  <c r="AG4973" i="1" s="1"/>
  <c r="AH4973" i="1" s="1"/>
  <c r="AI4973" i="1" s="1"/>
  <c r="AF4971" i="1"/>
  <c r="AU4971" i="1" s="1"/>
  <c r="AC4971" i="1"/>
  <c r="AG4971" i="1" s="1"/>
  <c r="AH4971" i="1" s="1"/>
  <c r="AI4971" i="1" s="1"/>
  <c r="AF4969" i="1"/>
  <c r="AU4969" i="1" s="1"/>
  <c r="AC4969" i="1"/>
  <c r="AG4969" i="1" s="1"/>
  <c r="AH4969" i="1" s="1"/>
  <c r="AI4969" i="1" s="1"/>
  <c r="AF4967" i="1"/>
  <c r="AU4967" i="1" s="1"/>
  <c r="AC4967" i="1"/>
  <c r="AG4967" i="1" s="1"/>
  <c r="AH4967" i="1" s="1"/>
  <c r="AI4967" i="1" s="1"/>
  <c r="AF4965" i="1"/>
  <c r="AU4965" i="1" s="1"/>
  <c r="AC4965" i="1"/>
  <c r="AG4965" i="1" s="1"/>
  <c r="AH4965" i="1" s="1"/>
  <c r="AI4965" i="1" s="1"/>
  <c r="AF4963" i="1"/>
  <c r="AU4963" i="1" s="1"/>
  <c r="AC4963" i="1"/>
  <c r="AG4963" i="1" s="1"/>
  <c r="AH4963" i="1" s="1"/>
  <c r="AI4963" i="1" s="1"/>
  <c r="AG5041" i="1"/>
  <c r="AH5041" i="1" s="1"/>
  <c r="AI5041" i="1" s="1"/>
  <c r="AG5033" i="1"/>
  <c r="AH5033" i="1" s="1"/>
  <c r="AI5033" i="1" s="1"/>
  <c r="AG5025" i="1"/>
  <c r="AH5025" i="1" s="1"/>
  <c r="AI5025" i="1" s="1"/>
  <c r="AC4958" i="1"/>
  <c r="AG4958" i="1" s="1"/>
  <c r="AH4958" i="1" s="1"/>
  <c r="AI4958" i="1" s="1"/>
  <c r="AF4958" i="1"/>
  <c r="AU4958" i="1" s="1"/>
  <c r="AC4954" i="1"/>
  <c r="AG4954" i="1" s="1"/>
  <c r="AH4954" i="1" s="1"/>
  <c r="AI4954" i="1" s="1"/>
  <c r="AF4954" i="1"/>
  <c r="AU4954" i="1" s="1"/>
  <c r="AC4950" i="1"/>
  <c r="AG4950" i="1" s="1"/>
  <c r="AH4950" i="1" s="1"/>
  <c r="AI4950" i="1" s="1"/>
  <c r="AF4950" i="1"/>
  <c r="AU4950" i="1" s="1"/>
  <c r="AC4946" i="1"/>
  <c r="AG4946" i="1" s="1"/>
  <c r="AH4946" i="1" s="1"/>
  <c r="AI4946" i="1" s="1"/>
  <c r="AF4946" i="1"/>
  <c r="AU4946" i="1" s="1"/>
  <c r="AC4942" i="1"/>
  <c r="AG4942" i="1" s="1"/>
  <c r="AH4942" i="1" s="1"/>
  <c r="AI4942" i="1" s="1"/>
  <c r="AF4942" i="1"/>
  <c r="AU4942" i="1" s="1"/>
  <c r="AC4938" i="1"/>
  <c r="AG4938" i="1" s="1"/>
  <c r="AH4938" i="1" s="1"/>
  <c r="AI4938" i="1" s="1"/>
  <c r="AF4938" i="1"/>
  <c r="AU4938" i="1" s="1"/>
  <c r="AC4934" i="1"/>
  <c r="AG4934" i="1" s="1"/>
  <c r="AH4934" i="1" s="1"/>
  <c r="AI4934" i="1" s="1"/>
  <c r="AF4934" i="1"/>
  <c r="AU4934" i="1" s="1"/>
  <c r="AC4930" i="1"/>
  <c r="AG4930" i="1" s="1"/>
  <c r="AH4930" i="1" s="1"/>
  <c r="AI4930" i="1" s="1"/>
  <c r="AF4930" i="1"/>
  <c r="AU4930" i="1" s="1"/>
  <c r="AC4926" i="1"/>
  <c r="AG4926" i="1" s="1"/>
  <c r="AH4926" i="1" s="1"/>
  <c r="AI4926" i="1" s="1"/>
  <c r="AF4926" i="1"/>
  <c r="AU4926" i="1" s="1"/>
  <c r="AF4923" i="1"/>
  <c r="AU4923" i="1" s="1"/>
  <c r="AC4923" i="1"/>
  <c r="AG4923" i="1" s="1"/>
  <c r="AH4923" i="1" s="1"/>
  <c r="AI4923" i="1" s="1"/>
  <c r="AF4921" i="1"/>
  <c r="AU4921" i="1" s="1"/>
  <c r="AC4921" i="1"/>
  <c r="AG4921" i="1" s="1"/>
  <c r="AH4921" i="1" s="1"/>
  <c r="AI4921" i="1" s="1"/>
  <c r="AF4919" i="1"/>
  <c r="AU4919" i="1" s="1"/>
  <c r="AC4919" i="1"/>
  <c r="AG4919" i="1" s="1"/>
  <c r="AH4919" i="1" s="1"/>
  <c r="AI4919" i="1" s="1"/>
  <c r="AF4917" i="1"/>
  <c r="AU4917" i="1" s="1"/>
  <c r="AC4917" i="1"/>
  <c r="AG4917" i="1" s="1"/>
  <c r="AH4917" i="1" s="1"/>
  <c r="AI4917" i="1" s="1"/>
  <c r="AF4915" i="1"/>
  <c r="AU4915" i="1" s="1"/>
  <c r="AC4915" i="1"/>
  <c r="AG4915" i="1" s="1"/>
  <c r="AH4915" i="1" s="1"/>
  <c r="AI4915" i="1" s="1"/>
  <c r="AF4913" i="1"/>
  <c r="AU4913" i="1" s="1"/>
  <c r="AC4913" i="1"/>
  <c r="AG4913" i="1" s="1"/>
  <c r="AH4913" i="1" s="1"/>
  <c r="AI4913" i="1" s="1"/>
  <c r="AF4911" i="1"/>
  <c r="AU4911" i="1" s="1"/>
  <c r="AC4911" i="1"/>
  <c r="AG4911" i="1" s="1"/>
  <c r="AH4911" i="1" s="1"/>
  <c r="AI4911" i="1" s="1"/>
  <c r="AF4909" i="1"/>
  <c r="AU4909" i="1" s="1"/>
  <c r="AC4909" i="1"/>
  <c r="AG4909" i="1" s="1"/>
  <c r="AH4909" i="1" s="1"/>
  <c r="AI4909" i="1" s="1"/>
  <c r="AF4907" i="1"/>
  <c r="AU4907" i="1" s="1"/>
  <c r="AC4907" i="1"/>
  <c r="AG4907" i="1" s="1"/>
  <c r="AH4907" i="1" s="1"/>
  <c r="AI4907" i="1" s="1"/>
  <c r="AF4905" i="1"/>
  <c r="AU4905" i="1" s="1"/>
  <c r="AC4905" i="1"/>
  <c r="AG4905" i="1" s="1"/>
  <c r="AH4905" i="1" s="1"/>
  <c r="AI4905" i="1" s="1"/>
  <c r="AF4903" i="1"/>
  <c r="AU4903" i="1" s="1"/>
  <c r="AC4903" i="1"/>
  <c r="AG4903" i="1" s="1"/>
  <c r="AH4903" i="1" s="1"/>
  <c r="AI4903" i="1" s="1"/>
  <c r="AF4901" i="1"/>
  <c r="AU4901" i="1" s="1"/>
  <c r="AC4901" i="1"/>
  <c r="AG4901" i="1" s="1"/>
  <c r="AH4901" i="1" s="1"/>
  <c r="AI4901" i="1" s="1"/>
  <c r="AF4899" i="1"/>
  <c r="AU4899" i="1" s="1"/>
  <c r="AC4899" i="1"/>
  <c r="AG4899" i="1" s="1"/>
  <c r="AH4899" i="1" s="1"/>
  <c r="AI4899" i="1" s="1"/>
  <c r="AF4897" i="1"/>
  <c r="AU4897" i="1" s="1"/>
  <c r="AC4897" i="1"/>
  <c r="AG4897" i="1" s="1"/>
  <c r="AH4897" i="1" s="1"/>
  <c r="AI4897" i="1" s="1"/>
  <c r="AF4895" i="1"/>
  <c r="AU4895" i="1" s="1"/>
  <c r="AC4895" i="1"/>
  <c r="AG4895" i="1" s="1"/>
  <c r="AH4895" i="1" s="1"/>
  <c r="AI4895" i="1" s="1"/>
  <c r="AF4893" i="1"/>
  <c r="AU4893" i="1" s="1"/>
  <c r="AC4893" i="1"/>
  <c r="AG4893" i="1" s="1"/>
  <c r="AH4893" i="1" s="1"/>
  <c r="AI4893" i="1" s="1"/>
  <c r="AF4891" i="1"/>
  <c r="AU4891" i="1" s="1"/>
  <c r="AC4891" i="1"/>
  <c r="AG4891" i="1" s="1"/>
  <c r="AH4891" i="1" s="1"/>
  <c r="AI4891" i="1" s="1"/>
  <c r="AF4889" i="1"/>
  <c r="AU4889" i="1" s="1"/>
  <c r="AC4889" i="1"/>
  <c r="AG4889" i="1" s="1"/>
  <c r="AH4889" i="1" s="1"/>
  <c r="AI4889" i="1" s="1"/>
  <c r="AF4887" i="1"/>
  <c r="AU4887" i="1" s="1"/>
  <c r="AC4887" i="1"/>
  <c r="AG4887" i="1" s="1"/>
  <c r="AH4887" i="1" s="1"/>
  <c r="AI4887" i="1" s="1"/>
  <c r="AF4885" i="1"/>
  <c r="AU4885" i="1" s="1"/>
  <c r="AC4885" i="1"/>
  <c r="AG4885" i="1" s="1"/>
  <c r="AH4885" i="1" s="1"/>
  <c r="AI4885" i="1" s="1"/>
  <c r="AF4883" i="1"/>
  <c r="AU4883" i="1" s="1"/>
  <c r="AC4883" i="1"/>
  <c r="AG4883" i="1" s="1"/>
  <c r="AH4883" i="1" s="1"/>
  <c r="AI4883" i="1" s="1"/>
  <c r="AF4881" i="1"/>
  <c r="AU4881" i="1" s="1"/>
  <c r="AC4881" i="1"/>
  <c r="AG4881" i="1" s="1"/>
  <c r="AH4881" i="1" s="1"/>
  <c r="AI4881" i="1" s="1"/>
  <c r="AF4879" i="1"/>
  <c r="AU4879" i="1" s="1"/>
  <c r="AC4879" i="1"/>
  <c r="AG4879" i="1" s="1"/>
  <c r="AH4879" i="1" s="1"/>
  <c r="AI4879" i="1" s="1"/>
  <c r="AF4877" i="1"/>
  <c r="AU4877" i="1" s="1"/>
  <c r="AC4877" i="1"/>
  <c r="AG4877" i="1" s="1"/>
  <c r="AH4877" i="1" s="1"/>
  <c r="AI4877" i="1" s="1"/>
  <c r="AF4875" i="1"/>
  <c r="AU4875" i="1" s="1"/>
  <c r="AC4875" i="1"/>
  <c r="AG4875" i="1" s="1"/>
  <c r="AH4875" i="1" s="1"/>
  <c r="AI4875" i="1" s="1"/>
  <c r="AF4873" i="1"/>
  <c r="AU4873" i="1" s="1"/>
  <c r="AC4873" i="1"/>
  <c r="AG4873" i="1" s="1"/>
  <c r="AH4873" i="1" s="1"/>
  <c r="AI4873" i="1" s="1"/>
  <c r="AF4871" i="1"/>
  <c r="AU4871" i="1" s="1"/>
  <c r="AC4871" i="1"/>
  <c r="AG4871" i="1" s="1"/>
  <c r="AH4871" i="1" s="1"/>
  <c r="AI4871" i="1" s="1"/>
  <c r="AF4869" i="1"/>
  <c r="AU4869" i="1" s="1"/>
  <c r="AC4869" i="1"/>
  <c r="AG4869" i="1" s="1"/>
  <c r="AH4869" i="1" s="1"/>
  <c r="AI4869" i="1" s="1"/>
  <c r="AF4867" i="1"/>
  <c r="AU4867" i="1" s="1"/>
  <c r="AC4867" i="1"/>
  <c r="AG4867" i="1" s="1"/>
  <c r="AH4867" i="1" s="1"/>
  <c r="AI4867" i="1" s="1"/>
  <c r="AF4865" i="1"/>
  <c r="AU4865" i="1" s="1"/>
  <c r="AC4865" i="1"/>
  <c r="AG4865" i="1" s="1"/>
  <c r="AH4865" i="1" s="1"/>
  <c r="AI4865" i="1" s="1"/>
  <c r="AF4863" i="1"/>
  <c r="AU4863" i="1" s="1"/>
  <c r="AC4863" i="1"/>
  <c r="AG4863" i="1" s="1"/>
  <c r="AH4863" i="1" s="1"/>
  <c r="AI4863" i="1" s="1"/>
  <c r="AF4861" i="1"/>
  <c r="AU4861" i="1" s="1"/>
  <c r="AC4861" i="1"/>
  <c r="AG4861" i="1" s="1"/>
  <c r="AH4861" i="1" s="1"/>
  <c r="AI4861" i="1" s="1"/>
  <c r="AF4859" i="1"/>
  <c r="AU4859" i="1" s="1"/>
  <c r="AC4859" i="1"/>
  <c r="AG4859" i="1" s="1"/>
  <c r="AH4859" i="1" s="1"/>
  <c r="AI4859" i="1" s="1"/>
  <c r="AF4857" i="1"/>
  <c r="AU4857" i="1" s="1"/>
  <c r="AC4857" i="1"/>
  <c r="AG4857" i="1" s="1"/>
  <c r="AH4857" i="1" s="1"/>
  <c r="AI4857" i="1" s="1"/>
  <c r="AF4855" i="1"/>
  <c r="AU4855" i="1" s="1"/>
  <c r="AC4855" i="1"/>
  <c r="AG4855" i="1" s="1"/>
  <c r="AH4855" i="1" s="1"/>
  <c r="AI4855" i="1" s="1"/>
  <c r="AF4853" i="1"/>
  <c r="AU4853" i="1" s="1"/>
  <c r="AC4853" i="1"/>
  <c r="AG4853" i="1" s="1"/>
  <c r="AH4853" i="1" s="1"/>
  <c r="AI4853" i="1" s="1"/>
  <c r="AF4851" i="1"/>
  <c r="AU4851" i="1" s="1"/>
  <c r="AC4851" i="1"/>
  <c r="AG4851" i="1" s="1"/>
  <c r="AH4851" i="1" s="1"/>
  <c r="AI4851" i="1" s="1"/>
  <c r="AF4849" i="1"/>
  <c r="AU4849" i="1" s="1"/>
  <c r="AC4849" i="1"/>
  <c r="AG4849" i="1" s="1"/>
  <c r="AH4849" i="1" s="1"/>
  <c r="AI4849" i="1" s="1"/>
  <c r="AF4847" i="1"/>
  <c r="AU4847" i="1" s="1"/>
  <c r="AC4847" i="1"/>
  <c r="AG4847" i="1" s="1"/>
  <c r="AH4847" i="1" s="1"/>
  <c r="AI4847" i="1" s="1"/>
  <c r="AF4845" i="1"/>
  <c r="AU4845" i="1" s="1"/>
  <c r="AC4845" i="1"/>
  <c r="AG4845" i="1" s="1"/>
  <c r="AH4845" i="1" s="1"/>
  <c r="AI4845" i="1" s="1"/>
  <c r="AF4843" i="1"/>
  <c r="AU4843" i="1" s="1"/>
  <c r="AC4843" i="1"/>
  <c r="AG4843" i="1" s="1"/>
  <c r="AH4843" i="1" s="1"/>
  <c r="AI4843" i="1" s="1"/>
  <c r="AF4841" i="1"/>
  <c r="AU4841" i="1" s="1"/>
  <c r="AC4841" i="1"/>
  <c r="AG4841" i="1" s="1"/>
  <c r="AH4841" i="1" s="1"/>
  <c r="AI4841" i="1" s="1"/>
  <c r="AF4839" i="1"/>
  <c r="AU4839" i="1" s="1"/>
  <c r="AC4839" i="1"/>
  <c r="AG4839" i="1" s="1"/>
  <c r="AH4839" i="1" s="1"/>
  <c r="AI4839" i="1" s="1"/>
  <c r="AF4837" i="1"/>
  <c r="AU4837" i="1" s="1"/>
  <c r="AC4837" i="1"/>
  <c r="AG4837" i="1" s="1"/>
  <c r="AH4837" i="1" s="1"/>
  <c r="AI4837" i="1" s="1"/>
  <c r="AF4835" i="1"/>
  <c r="AU4835" i="1" s="1"/>
  <c r="AC4835" i="1"/>
  <c r="AG4835" i="1" s="1"/>
  <c r="AH4835" i="1" s="1"/>
  <c r="AI4835" i="1" s="1"/>
  <c r="AF4833" i="1"/>
  <c r="AU4833" i="1" s="1"/>
  <c r="AC4833" i="1"/>
  <c r="AG4833" i="1" s="1"/>
  <c r="AH4833" i="1" s="1"/>
  <c r="AI4833" i="1" s="1"/>
  <c r="AF4831" i="1"/>
  <c r="AU4831" i="1" s="1"/>
  <c r="AC4831" i="1"/>
  <c r="AG4831" i="1" s="1"/>
  <c r="AH4831" i="1" s="1"/>
  <c r="AI4831" i="1" s="1"/>
  <c r="AF4829" i="1"/>
  <c r="AU4829" i="1" s="1"/>
  <c r="AC4829" i="1"/>
  <c r="AG4829" i="1" s="1"/>
  <c r="AH4829" i="1" s="1"/>
  <c r="AI4829" i="1" s="1"/>
  <c r="AF4827" i="1"/>
  <c r="AU4827" i="1" s="1"/>
  <c r="AC4827" i="1"/>
  <c r="AG4827" i="1" s="1"/>
  <c r="AH4827" i="1" s="1"/>
  <c r="AI4827" i="1" s="1"/>
  <c r="AF4825" i="1"/>
  <c r="AU4825" i="1" s="1"/>
  <c r="AC4825" i="1"/>
  <c r="AG4825" i="1" s="1"/>
  <c r="AH4825" i="1" s="1"/>
  <c r="AI4825" i="1" s="1"/>
  <c r="AF4823" i="1"/>
  <c r="AU4823" i="1" s="1"/>
  <c r="AC4823" i="1"/>
  <c r="AG4823" i="1" s="1"/>
  <c r="AH4823" i="1" s="1"/>
  <c r="AI4823" i="1" s="1"/>
  <c r="AF4821" i="1"/>
  <c r="AU4821" i="1" s="1"/>
  <c r="AC4821" i="1"/>
  <c r="AG4821" i="1" s="1"/>
  <c r="AH4821" i="1" s="1"/>
  <c r="AI4821" i="1" s="1"/>
  <c r="AF4819" i="1"/>
  <c r="AU4819" i="1" s="1"/>
  <c r="AC4819" i="1"/>
  <c r="AG4819" i="1" s="1"/>
  <c r="AH4819" i="1" s="1"/>
  <c r="AI4819" i="1" s="1"/>
  <c r="AF4817" i="1"/>
  <c r="AU4817" i="1" s="1"/>
  <c r="AC4817" i="1"/>
  <c r="AG4817" i="1" s="1"/>
  <c r="AH4817" i="1" s="1"/>
  <c r="AI4817" i="1" s="1"/>
  <c r="AF4815" i="1"/>
  <c r="AU4815" i="1" s="1"/>
  <c r="AC4815" i="1"/>
  <c r="AG4815" i="1" s="1"/>
  <c r="AH4815" i="1" s="1"/>
  <c r="AI4815" i="1" s="1"/>
  <c r="AF4813" i="1"/>
  <c r="AU4813" i="1" s="1"/>
  <c r="AC4813" i="1"/>
  <c r="AG4813" i="1" s="1"/>
  <c r="AH4813" i="1" s="1"/>
  <c r="AI4813" i="1" s="1"/>
  <c r="AF4811" i="1"/>
  <c r="AU4811" i="1" s="1"/>
  <c r="AC4811" i="1"/>
  <c r="AG4811" i="1" s="1"/>
  <c r="AH4811" i="1" s="1"/>
  <c r="AI4811" i="1" s="1"/>
  <c r="AF4809" i="1"/>
  <c r="AU4809" i="1" s="1"/>
  <c r="AC4809" i="1"/>
  <c r="AG4809" i="1" s="1"/>
  <c r="AH4809" i="1" s="1"/>
  <c r="AI4809" i="1" s="1"/>
  <c r="AF4807" i="1"/>
  <c r="AU4807" i="1" s="1"/>
  <c r="AC4807" i="1"/>
  <c r="AG4807" i="1" s="1"/>
  <c r="AH4807" i="1" s="1"/>
  <c r="AI4807" i="1" s="1"/>
  <c r="AF4805" i="1"/>
  <c r="AU4805" i="1" s="1"/>
  <c r="AC4805" i="1"/>
  <c r="AG4805" i="1" s="1"/>
  <c r="AH4805" i="1" s="1"/>
  <c r="AI4805" i="1" s="1"/>
  <c r="AF4803" i="1"/>
  <c r="AU4803" i="1" s="1"/>
  <c r="AC4803" i="1"/>
  <c r="AG4803" i="1" s="1"/>
  <c r="AH4803" i="1" s="1"/>
  <c r="AI4803" i="1" s="1"/>
  <c r="AF4801" i="1"/>
  <c r="AU4801" i="1" s="1"/>
  <c r="AC4801" i="1"/>
  <c r="AG4801" i="1" s="1"/>
  <c r="AH4801" i="1" s="1"/>
  <c r="AI4801" i="1" s="1"/>
  <c r="AF4799" i="1"/>
  <c r="AU4799" i="1" s="1"/>
  <c r="AC4799" i="1"/>
  <c r="AG4799" i="1" s="1"/>
  <c r="AH4799" i="1" s="1"/>
  <c r="AI4799" i="1" s="1"/>
  <c r="AF4797" i="1"/>
  <c r="AU4797" i="1" s="1"/>
  <c r="AC4797" i="1"/>
  <c r="AG4797" i="1" s="1"/>
  <c r="AH4797" i="1" s="1"/>
  <c r="AI4797" i="1" s="1"/>
  <c r="AF4795" i="1"/>
  <c r="AU4795" i="1" s="1"/>
  <c r="AC4795" i="1"/>
  <c r="AG4795" i="1" s="1"/>
  <c r="AH4795" i="1" s="1"/>
  <c r="AI4795" i="1" s="1"/>
  <c r="AF4793" i="1"/>
  <c r="AU4793" i="1" s="1"/>
  <c r="AC4793" i="1"/>
  <c r="AG4793" i="1" s="1"/>
  <c r="AH4793" i="1" s="1"/>
  <c r="AI4793" i="1" s="1"/>
  <c r="AF4791" i="1"/>
  <c r="AU4791" i="1" s="1"/>
  <c r="AC4791" i="1"/>
  <c r="AG4791" i="1" s="1"/>
  <c r="AH4791" i="1" s="1"/>
  <c r="AI4791" i="1" s="1"/>
  <c r="AF4789" i="1"/>
  <c r="AU4789" i="1" s="1"/>
  <c r="AC4789" i="1"/>
  <c r="AG4789" i="1" s="1"/>
  <c r="AH4789" i="1" s="1"/>
  <c r="AI4789" i="1" s="1"/>
  <c r="AF4787" i="1"/>
  <c r="AU4787" i="1" s="1"/>
  <c r="AC4787" i="1"/>
  <c r="AG4787" i="1" s="1"/>
  <c r="AH4787" i="1" s="1"/>
  <c r="AI4787" i="1" s="1"/>
  <c r="AF4785" i="1"/>
  <c r="AU4785" i="1" s="1"/>
  <c r="AC4785" i="1"/>
  <c r="AG4785" i="1" s="1"/>
  <c r="AH4785" i="1" s="1"/>
  <c r="AI4785" i="1" s="1"/>
  <c r="AF4783" i="1"/>
  <c r="AU4783" i="1" s="1"/>
  <c r="AC4783" i="1"/>
  <c r="AG4783" i="1" s="1"/>
  <c r="AH4783" i="1" s="1"/>
  <c r="AI4783" i="1" s="1"/>
  <c r="AF4781" i="1"/>
  <c r="AU4781" i="1" s="1"/>
  <c r="AC4781" i="1"/>
  <c r="AG4781" i="1" s="1"/>
  <c r="AH4781" i="1" s="1"/>
  <c r="AI4781" i="1" s="1"/>
  <c r="AF4779" i="1"/>
  <c r="AU4779" i="1" s="1"/>
  <c r="AC4779" i="1"/>
  <c r="AG4779" i="1" s="1"/>
  <c r="AH4779" i="1" s="1"/>
  <c r="AI4779" i="1" s="1"/>
  <c r="AF4777" i="1"/>
  <c r="AU4777" i="1" s="1"/>
  <c r="AC4777" i="1"/>
  <c r="AG4777" i="1" s="1"/>
  <c r="AH4777" i="1" s="1"/>
  <c r="AI4777" i="1" s="1"/>
  <c r="AC4774" i="1"/>
  <c r="AG4774" i="1" s="1"/>
  <c r="AH4774" i="1" s="1"/>
  <c r="AI4774" i="1" s="1"/>
  <c r="AF4774" i="1"/>
  <c r="AU4774" i="1" s="1"/>
  <c r="AC4770" i="1"/>
  <c r="AG4770" i="1" s="1"/>
  <c r="AH4770" i="1" s="1"/>
  <c r="AI4770" i="1" s="1"/>
  <c r="AF4770" i="1"/>
  <c r="AU4770" i="1" s="1"/>
  <c r="AC4766" i="1"/>
  <c r="AG4766" i="1" s="1"/>
  <c r="AH4766" i="1" s="1"/>
  <c r="AI4766" i="1" s="1"/>
  <c r="AF4766" i="1"/>
  <c r="AU4766" i="1" s="1"/>
  <c r="AC4762" i="1"/>
  <c r="AG4762" i="1" s="1"/>
  <c r="AH4762" i="1" s="1"/>
  <c r="AI4762" i="1" s="1"/>
  <c r="AF4762" i="1"/>
  <c r="AU4762" i="1" s="1"/>
  <c r="AC4758" i="1"/>
  <c r="AG4758" i="1" s="1"/>
  <c r="AH4758" i="1" s="1"/>
  <c r="AI4758" i="1" s="1"/>
  <c r="AF4758" i="1"/>
  <c r="AU4758" i="1" s="1"/>
  <c r="AC4754" i="1"/>
  <c r="AG4754" i="1" s="1"/>
  <c r="AH4754" i="1" s="1"/>
  <c r="AI4754" i="1" s="1"/>
  <c r="AF4754" i="1"/>
  <c r="AU4754" i="1" s="1"/>
  <c r="AC4750" i="1"/>
  <c r="AG4750" i="1" s="1"/>
  <c r="AH4750" i="1" s="1"/>
  <c r="AI4750" i="1" s="1"/>
  <c r="AF4750" i="1"/>
  <c r="AU4750" i="1" s="1"/>
  <c r="AC4746" i="1"/>
  <c r="AG4746" i="1" s="1"/>
  <c r="AH4746" i="1" s="1"/>
  <c r="AI4746" i="1" s="1"/>
  <c r="AF4746" i="1"/>
  <c r="AU4746" i="1" s="1"/>
  <c r="AF4744" i="1"/>
  <c r="AU4744" i="1" s="1"/>
  <c r="AC4744" i="1"/>
  <c r="AG4744" i="1" s="1"/>
  <c r="AH4744" i="1" s="1"/>
  <c r="AI4744" i="1" s="1"/>
  <c r="AF4742" i="1"/>
  <c r="AU4742" i="1" s="1"/>
  <c r="AC4742" i="1"/>
  <c r="AG4742" i="1" s="1"/>
  <c r="AH4742" i="1" s="1"/>
  <c r="AI4742" i="1" s="1"/>
  <c r="AF4740" i="1"/>
  <c r="AU4740" i="1" s="1"/>
  <c r="AC4740" i="1"/>
  <c r="AG4740" i="1" s="1"/>
  <c r="AH4740" i="1" s="1"/>
  <c r="AI4740" i="1" s="1"/>
  <c r="AF4738" i="1"/>
  <c r="AU4738" i="1" s="1"/>
  <c r="AC4738" i="1"/>
  <c r="AG4738" i="1" s="1"/>
  <c r="AH4738" i="1" s="1"/>
  <c r="AI4738" i="1" s="1"/>
  <c r="AF4736" i="1"/>
  <c r="AU4736" i="1" s="1"/>
  <c r="AC4736" i="1"/>
  <c r="AG4736" i="1" s="1"/>
  <c r="AH4736" i="1" s="1"/>
  <c r="AI4736" i="1" s="1"/>
  <c r="AF4734" i="1"/>
  <c r="AU4734" i="1" s="1"/>
  <c r="AC4734" i="1"/>
  <c r="AG4734" i="1" s="1"/>
  <c r="AH4734" i="1" s="1"/>
  <c r="AI4734" i="1" s="1"/>
  <c r="AF4732" i="1"/>
  <c r="AU4732" i="1" s="1"/>
  <c r="AC4732" i="1"/>
  <c r="AG4732" i="1" s="1"/>
  <c r="AH4732" i="1" s="1"/>
  <c r="AI4732" i="1" s="1"/>
  <c r="AF4730" i="1"/>
  <c r="AU4730" i="1" s="1"/>
  <c r="AC4730" i="1"/>
  <c r="AG4730" i="1" s="1"/>
  <c r="AH4730" i="1" s="1"/>
  <c r="AI4730" i="1" s="1"/>
  <c r="AF4728" i="1"/>
  <c r="AU4728" i="1" s="1"/>
  <c r="AC4728" i="1"/>
  <c r="AG4728" i="1" s="1"/>
  <c r="AH4728" i="1" s="1"/>
  <c r="AI4728" i="1" s="1"/>
  <c r="AF4726" i="1"/>
  <c r="AU4726" i="1" s="1"/>
  <c r="AC4726" i="1"/>
  <c r="AG4726" i="1" s="1"/>
  <c r="AH4726" i="1" s="1"/>
  <c r="AI4726" i="1" s="1"/>
  <c r="AF4724" i="1"/>
  <c r="AU4724" i="1" s="1"/>
  <c r="AC4724" i="1"/>
  <c r="AG4724" i="1" s="1"/>
  <c r="AH4724" i="1" s="1"/>
  <c r="AI4724" i="1" s="1"/>
  <c r="AF4722" i="1"/>
  <c r="AU4722" i="1" s="1"/>
  <c r="AC4722" i="1"/>
  <c r="AG4722" i="1" s="1"/>
  <c r="AH4722" i="1" s="1"/>
  <c r="AI4722" i="1" s="1"/>
  <c r="AF4720" i="1"/>
  <c r="AU4720" i="1" s="1"/>
  <c r="AC4720" i="1"/>
  <c r="AG4720" i="1" s="1"/>
  <c r="AH4720" i="1" s="1"/>
  <c r="AI4720" i="1" s="1"/>
  <c r="AF4718" i="1"/>
  <c r="AU4718" i="1" s="1"/>
  <c r="AC4718" i="1"/>
  <c r="AG4718" i="1" s="1"/>
  <c r="AH4718" i="1" s="1"/>
  <c r="AI4718" i="1" s="1"/>
  <c r="AF4716" i="1"/>
  <c r="AU4716" i="1" s="1"/>
  <c r="AC4716" i="1"/>
  <c r="AG4716" i="1" s="1"/>
  <c r="AH4716" i="1" s="1"/>
  <c r="AI4716" i="1" s="1"/>
  <c r="AF4714" i="1"/>
  <c r="AU4714" i="1" s="1"/>
  <c r="AC4714" i="1"/>
  <c r="AG4714" i="1" s="1"/>
  <c r="AH4714" i="1" s="1"/>
  <c r="AI4714" i="1" s="1"/>
  <c r="AF4712" i="1"/>
  <c r="AU4712" i="1" s="1"/>
  <c r="AC4712" i="1"/>
  <c r="AG4712" i="1" s="1"/>
  <c r="AH4712" i="1" s="1"/>
  <c r="AI4712" i="1" s="1"/>
  <c r="AF4710" i="1"/>
  <c r="AU4710" i="1" s="1"/>
  <c r="AC4710" i="1"/>
  <c r="AG4710" i="1" s="1"/>
  <c r="AH4710" i="1" s="1"/>
  <c r="AI4710" i="1" s="1"/>
  <c r="AF4708" i="1"/>
  <c r="AU4708" i="1" s="1"/>
  <c r="AC4708" i="1"/>
  <c r="AG4708" i="1" s="1"/>
  <c r="AH4708" i="1" s="1"/>
  <c r="AI4708" i="1" s="1"/>
  <c r="AF4706" i="1"/>
  <c r="AU4706" i="1" s="1"/>
  <c r="AC4706" i="1"/>
  <c r="AG4706" i="1" s="1"/>
  <c r="AH4706" i="1" s="1"/>
  <c r="AI4706" i="1" s="1"/>
  <c r="AF4704" i="1"/>
  <c r="AU4704" i="1" s="1"/>
  <c r="AC4704" i="1"/>
  <c r="AG4704" i="1" s="1"/>
  <c r="AH4704" i="1" s="1"/>
  <c r="AI4704" i="1" s="1"/>
  <c r="AF4702" i="1"/>
  <c r="AU4702" i="1" s="1"/>
  <c r="AC4702" i="1"/>
  <c r="AG4702" i="1" s="1"/>
  <c r="AH4702" i="1" s="1"/>
  <c r="AI4702" i="1" s="1"/>
  <c r="AF4700" i="1"/>
  <c r="AU4700" i="1" s="1"/>
  <c r="AC4700" i="1"/>
  <c r="AG4700" i="1" s="1"/>
  <c r="AH4700" i="1" s="1"/>
  <c r="AI4700" i="1" s="1"/>
  <c r="AF4698" i="1"/>
  <c r="AU4698" i="1" s="1"/>
  <c r="AC4698" i="1"/>
  <c r="AG4698" i="1" s="1"/>
  <c r="AH4698" i="1" s="1"/>
  <c r="AI4698" i="1" s="1"/>
  <c r="AF4696" i="1"/>
  <c r="AU4696" i="1" s="1"/>
  <c r="AC4696" i="1"/>
  <c r="AG4696" i="1" s="1"/>
  <c r="AH4696" i="1" s="1"/>
  <c r="AI4696" i="1" s="1"/>
  <c r="AF4694" i="1"/>
  <c r="AU4694" i="1" s="1"/>
  <c r="AC4694" i="1"/>
  <c r="AG4694" i="1" s="1"/>
  <c r="AH4694" i="1" s="1"/>
  <c r="AI4694" i="1" s="1"/>
  <c r="AF4692" i="1"/>
  <c r="AU4692" i="1" s="1"/>
  <c r="AC4692" i="1"/>
  <c r="AG4692" i="1" s="1"/>
  <c r="AH4692" i="1" s="1"/>
  <c r="AI4692" i="1" s="1"/>
  <c r="AF4690" i="1"/>
  <c r="AU4690" i="1" s="1"/>
  <c r="AC4690" i="1"/>
  <c r="AG4690" i="1" s="1"/>
  <c r="AH4690" i="1" s="1"/>
  <c r="AI4690" i="1" s="1"/>
  <c r="AF4688" i="1"/>
  <c r="AU4688" i="1" s="1"/>
  <c r="AC4688" i="1"/>
  <c r="AG4688" i="1" s="1"/>
  <c r="AH4688" i="1" s="1"/>
  <c r="AI4688" i="1" s="1"/>
  <c r="AF4686" i="1"/>
  <c r="AU4686" i="1" s="1"/>
  <c r="AC4686" i="1"/>
  <c r="AG4686" i="1" s="1"/>
  <c r="AH4686" i="1" s="1"/>
  <c r="AI4686" i="1" s="1"/>
  <c r="AF4684" i="1"/>
  <c r="AU4684" i="1" s="1"/>
  <c r="AC4684" i="1"/>
  <c r="AG4684" i="1" s="1"/>
  <c r="AH4684" i="1" s="1"/>
  <c r="AI4684" i="1" s="1"/>
  <c r="AF4682" i="1"/>
  <c r="AU4682" i="1" s="1"/>
  <c r="AC4682" i="1"/>
  <c r="AG4682" i="1" s="1"/>
  <c r="AH4682" i="1" s="1"/>
  <c r="AI4682" i="1" s="1"/>
  <c r="AF4680" i="1"/>
  <c r="AU4680" i="1" s="1"/>
  <c r="AC4680" i="1"/>
  <c r="AG4680" i="1" s="1"/>
  <c r="AH4680" i="1" s="1"/>
  <c r="AI4680" i="1" s="1"/>
  <c r="AF4678" i="1"/>
  <c r="AU4678" i="1" s="1"/>
  <c r="AC4678" i="1"/>
  <c r="AG4678" i="1" s="1"/>
  <c r="AH4678" i="1" s="1"/>
  <c r="AI4678" i="1" s="1"/>
  <c r="AF4676" i="1"/>
  <c r="AU4676" i="1" s="1"/>
  <c r="AC4676" i="1"/>
  <c r="AG4676" i="1" s="1"/>
  <c r="AH4676" i="1" s="1"/>
  <c r="AI4676" i="1" s="1"/>
  <c r="AF4674" i="1"/>
  <c r="AU4674" i="1" s="1"/>
  <c r="AC4674" i="1"/>
  <c r="AG4674" i="1" s="1"/>
  <c r="AH4674" i="1" s="1"/>
  <c r="AI4674" i="1" s="1"/>
  <c r="AF4672" i="1"/>
  <c r="AU4672" i="1" s="1"/>
  <c r="AC4672" i="1"/>
  <c r="AG4672" i="1" s="1"/>
  <c r="AH4672" i="1" s="1"/>
  <c r="AI4672" i="1" s="1"/>
  <c r="AF4670" i="1"/>
  <c r="AU4670" i="1" s="1"/>
  <c r="AC4670" i="1"/>
  <c r="AG4670" i="1" s="1"/>
  <c r="AH4670" i="1" s="1"/>
  <c r="AI4670" i="1" s="1"/>
  <c r="AF4668" i="1"/>
  <c r="AU4668" i="1" s="1"/>
  <c r="AC4668" i="1"/>
  <c r="AG4668" i="1" s="1"/>
  <c r="AH4668" i="1" s="1"/>
  <c r="AI4668" i="1" s="1"/>
  <c r="AF4666" i="1"/>
  <c r="AU4666" i="1" s="1"/>
  <c r="AC4666" i="1"/>
  <c r="AG4666" i="1" s="1"/>
  <c r="AH4666" i="1" s="1"/>
  <c r="AI4666" i="1" s="1"/>
  <c r="AF4664" i="1"/>
  <c r="AU4664" i="1" s="1"/>
  <c r="AC4664" i="1"/>
  <c r="AG4664" i="1" s="1"/>
  <c r="AH4664" i="1" s="1"/>
  <c r="AI4664" i="1" s="1"/>
  <c r="AF4662" i="1"/>
  <c r="AU4662" i="1" s="1"/>
  <c r="AC4662" i="1"/>
  <c r="AG4662" i="1" s="1"/>
  <c r="AH4662" i="1" s="1"/>
  <c r="AI4662" i="1" s="1"/>
  <c r="AF4660" i="1"/>
  <c r="AU4660" i="1" s="1"/>
  <c r="AC4660" i="1"/>
  <c r="AG4660" i="1" s="1"/>
  <c r="AH4660" i="1" s="1"/>
  <c r="AI4660" i="1" s="1"/>
  <c r="AF4658" i="1"/>
  <c r="AU4658" i="1" s="1"/>
  <c r="AC4658" i="1"/>
  <c r="AG4658" i="1" s="1"/>
  <c r="AH4658" i="1" s="1"/>
  <c r="AI4658" i="1" s="1"/>
  <c r="AF4656" i="1"/>
  <c r="AU4656" i="1" s="1"/>
  <c r="AC4656" i="1"/>
  <c r="AG4656" i="1" s="1"/>
  <c r="AH4656" i="1" s="1"/>
  <c r="AI4656" i="1" s="1"/>
  <c r="AF4654" i="1"/>
  <c r="AU4654" i="1" s="1"/>
  <c r="AC4654" i="1"/>
  <c r="AG4654" i="1" s="1"/>
  <c r="AH4654" i="1" s="1"/>
  <c r="AI4654" i="1" s="1"/>
  <c r="AF4652" i="1"/>
  <c r="AU4652" i="1" s="1"/>
  <c r="AC4652" i="1"/>
  <c r="AG4652" i="1" s="1"/>
  <c r="AH4652" i="1" s="1"/>
  <c r="AI4652" i="1" s="1"/>
  <c r="AF4650" i="1"/>
  <c r="AU4650" i="1" s="1"/>
  <c r="AC4650" i="1"/>
  <c r="AG4650" i="1" s="1"/>
  <c r="AH4650" i="1" s="1"/>
  <c r="AI4650" i="1" s="1"/>
  <c r="AF4648" i="1"/>
  <c r="AU4648" i="1" s="1"/>
  <c r="AC4648" i="1"/>
  <c r="AG4648" i="1" s="1"/>
  <c r="AH4648" i="1" s="1"/>
  <c r="AI4648" i="1" s="1"/>
  <c r="AF4646" i="1"/>
  <c r="AU4646" i="1" s="1"/>
  <c r="AC4646" i="1"/>
  <c r="AG4646" i="1" s="1"/>
  <c r="AH4646" i="1" s="1"/>
  <c r="AI4646" i="1" s="1"/>
  <c r="AF4644" i="1"/>
  <c r="AU4644" i="1" s="1"/>
  <c r="AC4644" i="1"/>
  <c r="AG4644" i="1" s="1"/>
  <c r="AH4644" i="1" s="1"/>
  <c r="AI4644" i="1" s="1"/>
  <c r="AF4642" i="1"/>
  <c r="AU4642" i="1" s="1"/>
  <c r="AC4642" i="1"/>
  <c r="AG4642" i="1" s="1"/>
  <c r="AH4642" i="1" s="1"/>
  <c r="AI4642" i="1" s="1"/>
  <c r="AF4640" i="1"/>
  <c r="AU4640" i="1" s="1"/>
  <c r="AC4640" i="1"/>
  <c r="AG4640" i="1" s="1"/>
  <c r="AH4640" i="1" s="1"/>
  <c r="AI4640" i="1" s="1"/>
  <c r="AF4638" i="1"/>
  <c r="AU4638" i="1" s="1"/>
  <c r="AC4638" i="1"/>
  <c r="AG4638" i="1" s="1"/>
  <c r="AH4638" i="1" s="1"/>
  <c r="AI4638" i="1" s="1"/>
  <c r="AF4636" i="1"/>
  <c r="AU4636" i="1" s="1"/>
  <c r="AC4636" i="1"/>
  <c r="AG4636" i="1" s="1"/>
  <c r="AH4636" i="1" s="1"/>
  <c r="AI4636" i="1" s="1"/>
  <c r="AF4634" i="1"/>
  <c r="AU4634" i="1" s="1"/>
  <c r="AC4634" i="1"/>
  <c r="AG4634" i="1" s="1"/>
  <c r="AH4634" i="1" s="1"/>
  <c r="AI4634" i="1" s="1"/>
  <c r="AF4632" i="1"/>
  <c r="AU4632" i="1" s="1"/>
  <c r="AC4632" i="1"/>
  <c r="AG4632" i="1" s="1"/>
  <c r="AH4632" i="1" s="1"/>
  <c r="AI4632" i="1" s="1"/>
  <c r="AF4630" i="1"/>
  <c r="AU4630" i="1" s="1"/>
  <c r="AC4630" i="1"/>
  <c r="AG4630" i="1" s="1"/>
  <c r="AH4630" i="1" s="1"/>
  <c r="AI4630" i="1" s="1"/>
  <c r="AF4628" i="1"/>
  <c r="AU4628" i="1" s="1"/>
  <c r="AC4628" i="1"/>
  <c r="AG4628" i="1" s="1"/>
  <c r="AH4628" i="1" s="1"/>
  <c r="AI4628" i="1" s="1"/>
  <c r="AF4626" i="1"/>
  <c r="AU4626" i="1" s="1"/>
  <c r="AC4626" i="1"/>
  <c r="AG4626" i="1" s="1"/>
  <c r="AH4626" i="1" s="1"/>
  <c r="AI4626" i="1" s="1"/>
  <c r="AF4624" i="1"/>
  <c r="AU4624" i="1" s="1"/>
  <c r="AC4624" i="1"/>
  <c r="AG4624" i="1" s="1"/>
  <c r="AH4624" i="1" s="1"/>
  <c r="AI4624" i="1" s="1"/>
  <c r="AF4622" i="1"/>
  <c r="AU4622" i="1" s="1"/>
  <c r="AC4622" i="1"/>
  <c r="AG4622" i="1" s="1"/>
  <c r="AH4622" i="1" s="1"/>
  <c r="AI4622" i="1" s="1"/>
  <c r="AF4620" i="1"/>
  <c r="AU4620" i="1" s="1"/>
  <c r="AC4620" i="1"/>
  <c r="AG4620" i="1" s="1"/>
  <c r="AH4620" i="1" s="1"/>
  <c r="AI4620" i="1" s="1"/>
  <c r="AF4618" i="1"/>
  <c r="AU4618" i="1" s="1"/>
  <c r="AC4618" i="1"/>
  <c r="AG4618" i="1" s="1"/>
  <c r="AH4618" i="1" s="1"/>
  <c r="AI4618" i="1" s="1"/>
  <c r="AF4616" i="1"/>
  <c r="AU4616" i="1" s="1"/>
  <c r="AC4616" i="1"/>
  <c r="AG4616" i="1" s="1"/>
  <c r="AH4616" i="1" s="1"/>
  <c r="AI4616" i="1" s="1"/>
  <c r="AF4614" i="1"/>
  <c r="AU4614" i="1" s="1"/>
  <c r="AC4614" i="1"/>
  <c r="AG4614" i="1" s="1"/>
  <c r="AH4614" i="1" s="1"/>
  <c r="AI4614" i="1" s="1"/>
  <c r="AF4612" i="1"/>
  <c r="AU4612" i="1" s="1"/>
  <c r="AC4612" i="1"/>
  <c r="AG4612" i="1" s="1"/>
  <c r="AH4612" i="1" s="1"/>
  <c r="AI4612" i="1" s="1"/>
  <c r="AF4610" i="1"/>
  <c r="AU4610" i="1" s="1"/>
  <c r="AC4610" i="1"/>
  <c r="AG4610" i="1" s="1"/>
  <c r="AH4610" i="1" s="1"/>
  <c r="AI4610" i="1" s="1"/>
  <c r="AF4608" i="1"/>
  <c r="AU4608" i="1" s="1"/>
  <c r="AC4608" i="1"/>
  <c r="AG4608" i="1" s="1"/>
  <c r="AH4608" i="1" s="1"/>
  <c r="AI4608" i="1" s="1"/>
  <c r="AF4606" i="1"/>
  <c r="AU4606" i="1" s="1"/>
  <c r="AC4606" i="1"/>
  <c r="AG4606" i="1" s="1"/>
  <c r="AH4606" i="1" s="1"/>
  <c r="AI4606" i="1" s="1"/>
  <c r="AF4604" i="1"/>
  <c r="AU4604" i="1" s="1"/>
  <c r="AC4604" i="1"/>
  <c r="AG4604" i="1" s="1"/>
  <c r="AH4604" i="1" s="1"/>
  <c r="AI4604" i="1" s="1"/>
  <c r="AF4602" i="1"/>
  <c r="AU4602" i="1" s="1"/>
  <c r="AC4602" i="1"/>
  <c r="AG4602" i="1" s="1"/>
  <c r="AH4602" i="1" s="1"/>
  <c r="AI4602" i="1" s="1"/>
  <c r="AF4600" i="1"/>
  <c r="AU4600" i="1" s="1"/>
  <c r="AC4600" i="1"/>
  <c r="AG4600" i="1" s="1"/>
  <c r="AH4600" i="1" s="1"/>
  <c r="AI4600" i="1" s="1"/>
  <c r="AF4598" i="1"/>
  <c r="AU4598" i="1" s="1"/>
  <c r="AC4598" i="1"/>
  <c r="AG4598" i="1" s="1"/>
  <c r="AH4598" i="1" s="1"/>
  <c r="AI4598" i="1" s="1"/>
  <c r="AF4596" i="1"/>
  <c r="AU4596" i="1" s="1"/>
  <c r="AC4596" i="1"/>
  <c r="AG4596" i="1" s="1"/>
  <c r="AH4596" i="1" s="1"/>
  <c r="AI4596" i="1" s="1"/>
  <c r="AF4594" i="1"/>
  <c r="AU4594" i="1" s="1"/>
  <c r="AC4594" i="1"/>
  <c r="AG4594" i="1" s="1"/>
  <c r="AH4594" i="1" s="1"/>
  <c r="AI4594" i="1" s="1"/>
  <c r="AF4592" i="1"/>
  <c r="AU4592" i="1" s="1"/>
  <c r="AC4592" i="1"/>
  <c r="AG4592" i="1" s="1"/>
  <c r="AH4592" i="1" s="1"/>
  <c r="AI4592" i="1" s="1"/>
  <c r="AF4590" i="1"/>
  <c r="AU4590" i="1" s="1"/>
  <c r="AC4590" i="1"/>
  <c r="AG4590" i="1" s="1"/>
  <c r="AH4590" i="1" s="1"/>
  <c r="AI4590" i="1" s="1"/>
  <c r="AF4588" i="1"/>
  <c r="AU4588" i="1" s="1"/>
  <c r="AC4588" i="1"/>
  <c r="AG4588" i="1" s="1"/>
  <c r="AH4588" i="1" s="1"/>
  <c r="AI4588" i="1" s="1"/>
  <c r="AF4586" i="1"/>
  <c r="AU4586" i="1" s="1"/>
  <c r="AC4586" i="1"/>
  <c r="AG4586" i="1" s="1"/>
  <c r="AH4586" i="1" s="1"/>
  <c r="AI4586" i="1" s="1"/>
  <c r="AF4584" i="1"/>
  <c r="AU4584" i="1" s="1"/>
  <c r="AC4584" i="1"/>
  <c r="AG4584" i="1" s="1"/>
  <c r="AH4584" i="1" s="1"/>
  <c r="AI4584" i="1" s="1"/>
  <c r="AF4582" i="1"/>
  <c r="AU4582" i="1" s="1"/>
  <c r="AC4582" i="1"/>
  <c r="AG4582" i="1" s="1"/>
  <c r="AH4582" i="1" s="1"/>
  <c r="AI4582" i="1" s="1"/>
  <c r="AF4580" i="1"/>
  <c r="AU4580" i="1" s="1"/>
  <c r="AC4580" i="1"/>
  <c r="AG4580" i="1" s="1"/>
  <c r="AH4580" i="1" s="1"/>
  <c r="AI4580" i="1" s="1"/>
  <c r="AF4578" i="1"/>
  <c r="AU4578" i="1" s="1"/>
  <c r="AC4578" i="1"/>
  <c r="AG4578" i="1" s="1"/>
  <c r="AH4578" i="1" s="1"/>
  <c r="AI4578" i="1" s="1"/>
  <c r="AF4576" i="1"/>
  <c r="AU4576" i="1" s="1"/>
  <c r="AC4576" i="1"/>
  <c r="AG4576" i="1" s="1"/>
  <c r="AH4576" i="1" s="1"/>
  <c r="AI4576" i="1" s="1"/>
  <c r="AF4574" i="1"/>
  <c r="AU4574" i="1" s="1"/>
  <c r="AC4574" i="1"/>
  <c r="AG4574" i="1" s="1"/>
  <c r="AH4574" i="1" s="1"/>
  <c r="AI4574" i="1" s="1"/>
  <c r="AF4572" i="1"/>
  <c r="AU4572" i="1" s="1"/>
  <c r="AC4572" i="1"/>
  <c r="AG4572" i="1" s="1"/>
  <c r="AH4572" i="1" s="1"/>
  <c r="AI4572" i="1" s="1"/>
  <c r="AF4570" i="1"/>
  <c r="AU4570" i="1" s="1"/>
  <c r="AC4570" i="1"/>
  <c r="AG4570" i="1" s="1"/>
  <c r="AH4570" i="1" s="1"/>
  <c r="AI4570" i="1" s="1"/>
  <c r="AF4568" i="1"/>
  <c r="AU4568" i="1" s="1"/>
  <c r="AC4568" i="1"/>
  <c r="AG4568" i="1" s="1"/>
  <c r="AH4568" i="1" s="1"/>
  <c r="AI4568" i="1" s="1"/>
  <c r="AF4566" i="1"/>
  <c r="AU4566" i="1" s="1"/>
  <c r="AC4566" i="1"/>
  <c r="AG4566" i="1" s="1"/>
  <c r="AH4566" i="1" s="1"/>
  <c r="AI4566" i="1" s="1"/>
  <c r="AF4564" i="1"/>
  <c r="AU4564" i="1" s="1"/>
  <c r="AC4564" i="1"/>
  <c r="AG4564" i="1" s="1"/>
  <c r="AH4564" i="1" s="1"/>
  <c r="AI4564" i="1" s="1"/>
  <c r="AF4562" i="1"/>
  <c r="AU4562" i="1" s="1"/>
  <c r="AC4562" i="1"/>
  <c r="AG4562" i="1" s="1"/>
  <c r="AH4562" i="1" s="1"/>
  <c r="AI4562" i="1" s="1"/>
  <c r="AF4560" i="1"/>
  <c r="AU4560" i="1" s="1"/>
  <c r="AC4560" i="1"/>
  <c r="AG4560" i="1" s="1"/>
  <c r="AH4560" i="1" s="1"/>
  <c r="AI4560" i="1" s="1"/>
  <c r="AF4558" i="1"/>
  <c r="AU4558" i="1" s="1"/>
  <c r="AC4558" i="1"/>
  <c r="AG4558" i="1" s="1"/>
  <c r="AH4558" i="1" s="1"/>
  <c r="AI4558" i="1" s="1"/>
  <c r="AF4556" i="1"/>
  <c r="AU4556" i="1" s="1"/>
  <c r="AC4556" i="1"/>
  <c r="AG4556" i="1" s="1"/>
  <c r="AH4556" i="1" s="1"/>
  <c r="AI4556" i="1" s="1"/>
  <c r="AF4554" i="1"/>
  <c r="AU4554" i="1" s="1"/>
  <c r="AC4554" i="1"/>
  <c r="AG4554" i="1" s="1"/>
  <c r="AH4554" i="1" s="1"/>
  <c r="AI4554" i="1" s="1"/>
  <c r="AF4552" i="1"/>
  <c r="AU4552" i="1" s="1"/>
  <c r="AC4552" i="1"/>
  <c r="AG4552" i="1" s="1"/>
  <c r="AH4552" i="1" s="1"/>
  <c r="AI4552" i="1" s="1"/>
  <c r="AF4550" i="1"/>
  <c r="AU4550" i="1" s="1"/>
  <c r="AC4550" i="1"/>
  <c r="AG4550" i="1" s="1"/>
  <c r="AH4550" i="1" s="1"/>
  <c r="AI4550" i="1" s="1"/>
  <c r="AF4548" i="1"/>
  <c r="AU4548" i="1" s="1"/>
  <c r="AC4548" i="1"/>
  <c r="AG4548" i="1" s="1"/>
  <c r="AH4548" i="1" s="1"/>
  <c r="AI4548" i="1" s="1"/>
  <c r="AF4546" i="1"/>
  <c r="AU4546" i="1" s="1"/>
  <c r="AC4546" i="1"/>
  <c r="AG4546" i="1" s="1"/>
  <c r="AH4546" i="1" s="1"/>
  <c r="AI4546" i="1" s="1"/>
  <c r="AF4544" i="1"/>
  <c r="AU4544" i="1" s="1"/>
  <c r="AC4544" i="1"/>
  <c r="AG4544" i="1" s="1"/>
  <c r="AH4544" i="1" s="1"/>
  <c r="AI4544" i="1" s="1"/>
  <c r="AF4542" i="1"/>
  <c r="AU4542" i="1" s="1"/>
  <c r="AC4542" i="1"/>
  <c r="AG4542" i="1" s="1"/>
  <c r="AH4542" i="1" s="1"/>
  <c r="AI4542" i="1" s="1"/>
  <c r="AF4540" i="1"/>
  <c r="AU4540" i="1" s="1"/>
  <c r="AC4540" i="1"/>
  <c r="AG4540" i="1" s="1"/>
  <c r="AH4540" i="1" s="1"/>
  <c r="AI4540" i="1" s="1"/>
  <c r="AF4538" i="1"/>
  <c r="AU4538" i="1" s="1"/>
  <c r="AC4538" i="1"/>
  <c r="AG4538" i="1" s="1"/>
  <c r="AH4538" i="1" s="1"/>
  <c r="AI4538" i="1" s="1"/>
  <c r="AF4536" i="1"/>
  <c r="AU4536" i="1" s="1"/>
  <c r="AC4536" i="1"/>
  <c r="AG4536" i="1" s="1"/>
  <c r="AH4536" i="1" s="1"/>
  <c r="AI4536" i="1" s="1"/>
  <c r="AF4534" i="1"/>
  <c r="AU4534" i="1" s="1"/>
  <c r="AC4534" i="1"/>
  <c r="AG4534" i="1" s="1"/>
  <c r="AH4534" i="1" s="1"/>
  <c r="AI4534" i="1" s="1"/>
  <c r="AF4532" i="1"/>
  <c r="AU4532" i="1" s="1"/>
  <c r="AC4532" i="1"/>
  <c r="AG4532" i="1" s="1"/>
  <c r="AH4532" i="1" s="1"/>
  <c r="AI4532" i="1" s="1"/>
  <c r="AF4530" i="1"/>
  <c r="AU4530" i="1" s="1"/>
  <c r="AC4530" i="1"/>
  <c r="AG4530" i="1" s="1"/>
  <c r="AH4530" i="1" s="1"/>
  <c r="AI4530" i="1" s="1"/>
  <c r="AF4528" i="1"/>
  <c r="AU4528" i="1" s="1"/>
  <c r="AC4528" i="1"/>
  <c r="AG4528" i="1" s="1"/>
  <c r="AH4528" i="1" s="1"/>
  <c r="AI4528" i="1" s="1"/>
  <c r="AF4526" i="1"/>
  <c r="AU4526" i="1" s="1"/>
  <c r="AC4526" i="1"/>
  <c r="AG4526" i="1" s="1"/>
  <c r="AH4526" i="1" s="1"/>
  <c r="AI4526" i="1" s="1"/>
  <c r="AF4524" i="1"/>
  <c r="AU4524" i="1" s="1"/>
  <c r="AC4524" i="1"/>
  <c r="AG4524" i="1" s="1"/>
  <c r="AH4524" i="1" s="1"/>
  <c r="AI4524" i="1" s="1"/>
  <c r="AF4522" i="1"/>
  <c r="AU4522" i="1" s="1"/>
  <c r="AC4522" i="1"/>
  <c r="AG4522" i="1" s="1"/>
  <c r="AH4522" i="1" s="1"/>
  <c r="AI4522" i="1" s="1"/>
  <c r="AF4520" i="1"/>
  <c r="AU4520" i="1" s="1"/>
  <c r="AC4520" i="1"/>
  <c r="AG4520" i="1" s="1"/>
  <c r="AH4520" i="1" s="1"/>
  <c r="AI4520" i="1" s="1"/>
  <c r="AF4518" i="1"/>
  <c r="AU4518" i="1" s="1"/>
  <c r="AC4518" i="1"/>
  <c r="AG4518" i="1" s="1"/>
  <c r="AH4518" i="1" s="1"/>
  <c r="AI4518" i="1" s="1"/>
  <c r="AF4516" i="1"/>
  <c r="AU4516" i="1" s="1"/>
  <c r="AC4516" i="1"/>
  <c r="AG4516" i="1" s="1"/>
  <c r="AH4516" i="1" s="1"/>
  <c r="AI4516" i="1" s="1"/>
  <c r="AF4514" i="1"/>
  <c r="AU4514" i="1" s="1"/>
  <c r="AC4514" i="1"/>
  <c r="AG4514" i="1" s="1"/>
  <c r="AH4514" i="1" s="1"/>
  <c r="AI4514" i="1" s="1"/>
  <c r="AF4512" i="1"/>
  <c r="AU4512" i="1" s="1"/>
  <c r="AC4512" i="1"/>
  <c r="AG4512" i="1" s="1"/>
  <c r="AH4512" i="1" s="1"/>
  <c r="AI4512" i="1" s="1"/>
  <c r="AF4510" i="1"/>
  <c r="AU4510" i="1" s="1"/>
  <c r="AC4510" i="1"/>
  <c r="AG4510" i="1" s="1"/>
  <c r="AH4510" i="1" s="1"/>
  <c r="AI4510" i="1" s="1"/>
  <c r="AF4508" i="1"/>
  <c r="AU4508" i="1" s="1"/>
  <c r="AC4508" i="1"/>
  <c r="AG4508" i="1" s="1"/>
  <c r="AH4508" i="1" s="1"/>
  <c r="AI4508" i="1" s="1"/>
  <c r="AF4506" i="1"/>
  <c r="AU4506" i="1" s="1"/>
  <c r="AC4506" i="1"/>
  <c r="AG4506" i="1" s="1"/>
  <c r="AH4506" i="1" s="1"/>
  <c r="AI4506" i="1" s="1"/>
  <c r="AF4504" i="1"/>
  <c r="AU4504" i="1" s="1"/>
  <c r="AC4504" i="1"/>
  <c r="AG4504" i="1" s="1"/>
  <c r="AH4504" i="1" s="1"/>
  <c r="AI4504" i="1" s="1"/>
  <c r="AF4502" i="1"/>
  <c r="AU4502" i="1" s="1"/>
  <c r="AC4502" i="1"/>
  <c r="AG4502" i="1" s="1"/>
  <c r="AH4502" i="1" s="1"/>
  <c r="AI4502" i="1" s="1"/>
  <c r="AF4500" i="1"/>
  <c r="AU4500" i="1" s="1"/>
  <c r="AC4500" i="1"/>
  <c r="AG4500" i="1" s="1"/>
  <c r="AH4500" i="1" s="1"/>
  <c r="AI4500" i="1" s="1"/>
  <c r="AF4498" i="1"/>
  <c r="AU4498" i="1" s="1"/>
  <c r="AC4498" i="1"/>
  <c r="AG4498" i="1" s="1"/>
  <c r="AH4498" i="1" s="1"/>
  <c r="AI4498" i="1" s="1"/>
  <c r="AF4496" i="1"/>
  <c r="AU4496" i="1" s="1"/>
  <c r="AC4496" i="1"/>
  <c r="AG4496" i="1" s="1"/>
  <c r="AH4496" i="1" s="1"/>
  <c r="AI4496" i="1" s="1"/>
  <c r="AF4494" i="1"/>
  <c r="AU4494" i="1" s="1"/>
  <c r="AC4494" i="1"/>
  <c r="AG4494" i="1" s="1"/>
  <c r="AH4494" i="1" s="1"/>
  <c r="AI4494" i="1" s="1"/>
  <c r="AF4492" i="1"/>
  <c r="AU4492" i="1" s="1"/>
  <c r="AC4492" i="1"/>
  <c r="AG4492" i="1" s="1"/>
  <c r="AH4492" i="1" s="1"/>
  <c r="AI4492" i="1" s="1"/>
  <c r="AF4490" i="1"/>
  <c r="AU4490" i="1" s="1"/>
  <c r="AC4490" i="1"/>
  <c r="AG4490" i="1" s="1"/>
  <c r="AH4490" i="1" s="1"/>
  <c r="AI4490" i="1" s="1"/>
  <c r="AF4488" i="1"/>
  <c r="AU4488" i="1" s="1"/>
  <c r="AC4488" i="1"/>
  <c r="AG4488" i="1" s="1"/>
  <c r="AH4488" i="1" s="1"/>
  <c r="AI4488" i="1" s="1"/>
  <c r="AF4486" i="1"/>
  <c r="AU4486" i="1" s="1"/>
  <c r="AC4486" i="1"/>
  <c r="AG4486" i="1" s="1"/>
  <c r="AH4486" i="1" s="1"/>
  <c r="AI4486" i="1" s="1"/>
  <c r="AF4484" i="1"/>
  <c r="AU4484" i="1" s="1"/>
  <c r="AC4484" i="1"/>
  <c r="AG4484" i="1" s="1"/>
  <c r="AH4484" i="1" s="1"/>
  <c r="AI4484" i="1" s="1"/>
  <c r="AF4482" i="1"/>
  <c r="AU4482" i="1" s="1"/>
  <c r="AC4482" i="1"/>
  <c r="AG4482" i="1" s="1"/>
  <c r="AH4482" i="1" s="1"/>
  <c r="AI4482" i="1" s="1"/>
  <c r="AF4480" i="1"/>
  <c r="AU4480" i="1" s="1"/>
  <c r="AC4480" i="1"/>
  <c r="AG4480" i="1" s="1"/>
  <c r="AH4480" i="1" s="1"/>
  <c r="AI4480" i="1" s="1"/>
  <c r="AF4478" i="1"/>
  <c r="AU4478" i="1" s="1"/>
  <c r="AC4478" i="1"/>
  <c r="AG4478" i="1" s="1"/>
  <c r="AH4478" i="1" s="1"/>
  <c r="AI4478" i="1" s="1"/>
  <c r="AF4476" i="1"/>
  <c r="AU4476" i="1" s="1"/>
  <c r="AC4476" i="1"/>
  <c r="AG4476" i="1" s="1"/>
  <c r="AH4476" i="1" s="1"/>
  <c r="AI4476" i="1" s="1"/>
  <c r="AF4474" i="1"/>
  <c r="AU4474" i="1" s="1"/>
  <c r="AC4474" i="1"/>
  <c r="AG4474" i="1" s="1"/>
  <c r="AH4474" i="1" s="1"/>
  <c r="AI4474" i="1" s="1"/>
  <c r="AC4470" i="1"/>
  <c r="AG4470" i="1" s="1"/>
  <c r="AH4470" i="1" s="1"/>
  <c r="AI4470" i="1" s="1"/>
  <c r="AF4470" i="1"/>
  <c r="AU4470" i="1" s="1"/>
  <c r="AC4466" i="1"/>
  <c r="AG4466" i="1" s="1"/>
  <c r="AH4466" i="1" s="1"/>
  <c r="AI4466" i="1" s="1"/>
  <c r="AF4466" i="1"/>
  <c r="AU4466" i="1" s="1"/>
  <c r="AC4462" i="1"/>
  <c r="AG4462" i="1" s="1"/>
  <c r="AH4462" i="1" s="1"/>
  <c r="AI4462" i="1" s="1"/>
  <c r="AF4462" i="1"/>
  <c r="AU4462" i="1" s="1"/>
  <c r="AC4458" i="1"/>
  <c r="AG4458" i="1" s="1"/>
  <c r="AH4458" i="1" s="1"/>
  <c r="AI4458" i="1" s="1"/>
  <c r="AF4458" i="1"/>
  <c r="AU4458" i="1" s="1"/>
  <c r="AC4454" i="1"/>
  <c r="AG4454" i="1" s="1"/>
  <c r="AH4454" i="1" s="1"/>
  <c r="AI4454" i="1" s="1"/>
  <c r="AF4454" i="1"/>
  <c r="AU4454" i="1" s="1"/>
  <c r="AC4450" i="1"/>
  <c r="AG4450" i="1" s="1"/>
  <c r="AH4450" i="1" s="1"/>
  <c r="AI4450" i="1" s="1"/>
  <c r="AF4450" i="1"/>
  <c r="AU4450" i="1" s="1"/>
  <c r="AC4446" i="1"/>
  <c r="AG4446" i="1" s="1"/>
  <c r="AH4446" i="1" s="1"/>
  <c r="AI4446" i="1" s="1"/>
  <c r="AF4446" i="1"/>
  <c r="AU4446" i="1" s="1"/>
  <c r="AC4442" i="1"/>
  <c r="AG4442" i="1" s="1"/>
  <c r="AH4442" i="1" s="1"/>
  <c r="AI4442" i="1" s="1"/>
  <c r="AF4442" i="1"/>
  <c r="AU4442" i="1" s="1"/>
  <c r="AC4438" i="1"/>
  <c r="AG4438" i="1" s="1"/>
  <c r="AH4438" i="1" s="1"/>
  <c r="AI4438" i="1" s="1"/>
  <c r="AF4438" i="1"/>
  <c r="AU4438" i="1" s="1"/>
  <c r="AC4434" i="1"/>
  <c r="AG4434" i="1" s="1"/>
  <c r="AH4434" i="1" s="1"/>
  <c r="AI4434" i="1" s="1"/>
  <c r="AF4434" i="1"/>
  <c r="AU4434" i="1" s="1"/>
  <c r="AC4430" i="1"/>
  <c r="AG4430" i="1" s="1"/>
  <c r="AH4430" i="1" s="1"/>
  <c r="AI4430" i="1" s="1"/>
  <c r="AF4430" i="1"/>
  <c r="AU4430" i="1" s="1"/>
  <c r="AC4426" i="1"/>
  <c r="AG4426" i="1" s="1"/>
  <c r="AH4426" i="1" s="1"/>
  <c r="AI4426" i="1" s="1"/>
  <c r="AF4426" i="1"/>
  <c r="AU4426" i="1" s="1"/>
  <c r="AC4422" i="1"/>
  <c r="AG4422" i="1" s="1"/>
  <c r="AH4422" i="1" s="1"/>
  <c r="AI4422" i="1" s="1"/>
  <c r="AF4422" i="1"/>
  <c r="AU4422" i="1" s="1"/>
  <c r="AC4418" i="1"/>
  <c r="AG4418" i="1" s="1"/>
  <c r="AH4418" i="1" s="1"/>
  <c r="AI4418" i="1" s="1"/>
  <c r="AF4418" i="1"/>
  <c r="AU4418" i="1" s="1"/>
  <c r="AC4414" i="1"/>
  <c r="AG4414" i="1" s="1"/>
  <c r="AH4414" i="1" s="1"/>
  <c r="AI4414" i="1" s="1"/>
  <c r="AF4414" i="1"/>
  <c r="AU4414" i="1" s="1"/>
  <c r="AC4410" i="1"/>
  <c r="AG4410" i="1" s="1"/>
  <c r="AH4410" i="1" s="1"/>
  <c r="AI4410" i="1" s="1"/>
  <c r="AF4410" i="1"/>
  <c r="AU4410" i="1" s="1"/>
  <c r="AC4406" i="1"/>
  <c r="AG4406" i="1" s="1"/>
  <c r="AH4406" i="1" s="1"/>
  <c r="AI4406" i="1" s="1"/>
  <c r="AF4406" i="1"/>
  <c r="AU4406" i="1" s="1"/>
  <c r="AC4402" i="1"/>
  <c r="AG4402" i="1" s="1"/>
  <c r="AH4402" i="1" s="1"/>
  <c r="AI4402" i="1" s="1"/>
  <c r="AF4402" i="1"/>
  <c r="AU4402" i="1" s="1"/>
  <c r="AC4398" i="1"/>
  <c r="AG4398" i="1" s="1"/>
  <c r="AH4398" i="1" s="1"/>
  <c r="AI4398" i="1" s="1"/>
  <c r="AF4398" i="1"/>
  <c r="AU4398" i="1" s="1"/>
  <c r="AC4394" i="1"/>
  <c r="AG4394" i="1" s="1"/>
  <c r="AH4394" i="1" s="1"/>
  <c r="AI4394" i="1" s="1"/>
  <c r="AF4394" i="1"/>
  <c r="AU4394" i="1" s="1"/>
  <c r="AC4390" i="1"/>
  <c r="AG4390" i="1" s="1"/>
  <c r="AH4390" i="1" s="1"/>
  <c r="AI4390" i="1" s="1"/>
  <c r="AF4390" i="1"/>
  <c r="AU4390" i="1" s="1"/>
  <c r="AC4386" i="1"/>
  <c r="AG4386" i="1" s="1"/>
  <c r="AH4386" i="1" s="1"/>
  <c r="AI4386" i="1" s="1"/>
  <c r="AF4386" i="1"/>
  <c r="AU4386" i="1" s="1"/>
  <c r="AC4382" i="1"/>
  <c r="AG4382" i="1" s="1"/>
  <c r="AH4382" i="1" s="1"/>
  <c r="AI4382" i="1" s="1"/>
  <c r="AF4382" i="1"/>
  <c r="AU4382" i="1" s="1"/>
  <c r="AC4378" i="1"/>
  <c r="AG4378" i="1" s="1"/>
  <c r="AH4378" i="1" s="1"/>
  <c r="AI4378" i="1" s="1"/>
  <c r="AF4378" i="1"/>
  <c r="AU4378" i="1" s="1"/>
  <c r="AC4374" i="1"/>
  <c r="AG4374" i="1" s="1"/>
  <c r="AH4374" i="1" s="1"/>
  <c r="AI4374" i="1" s="1"/>
  <c r="AF4374" i="1"/>
  <c r="AU4374" i="1" s="1"/>
  <c r="AC4370" i="1"/>
  <c r="AG4370" i="1" s="1"/>
  <c r="AH4370" i="1" s="1"/>
  <c r="AI4370" i="1" s="1"/>
  <c r="AF4370" i="1"/>
  <c r="AU4370" i="1" s="1"/>
  <c r="AF4368" i="1"/>
  <c r="AU4368" i="1" s="1"/>
  <c r="AC4368" i="1"/>
  <c r="AG4368" i="1" s="1"/>
  <c r="AH4368" i="1" s="1"/>
  <c r="AI4368" i="1" s="1"/>
  <c r="AF4366" i="1"/>
  <c r="AU4366" i="1" s="1"/>
  <c r="AC4366" i="1"/>
  <c r="AG4366" i="1" s="1"/>
  <c r="AH4366" i="1" s="1"/>
  <c r="AI4366" i="1" s="1"/>
  <c r="AF4364" i="1"/>
  <c r="AU4364" i="1" s="1"/>
  <c r="AC4364" i="1"/>
  <c r="AG4364" i="1" s="1"/>
  <c r="AH4364" i="1" s="1"/>
  <c r="AI4364" i="1" s="1"/>
  <c r="AF4362" i="1"/>
  <c r="AU4362" i="1" s="1"/>
  <c r="AC4362" i="1"/>
  <c r="AG4362" i="1" s="1"/>
  <c r="AH4362" i="1" s="1"/>
  <c r="AI4362" i="1" s="1"/>
  <c r="AF4360" i="1"/>
  <c r="AU4360" i="1" s="1"/>
  <c r="AC4360" i="1"/>
  <c r="AG4360" i="1" s="1"/>
  <c r="AH4360" i="1" s="1"/>
  <c r="AI4360" i="1" s="1"/>
  <c r="AF4358" i="1"/>
  <c r="AU4358" i="1" s="1"/>
  <c r="AC4358" i="1"/>
  <c r="AG4358" i="1" s="1"/>
  <c r="AH4358" i="1" s="1"/>
  <c r="AI4358" i="1" s="1"/>
  <c r="AF4356" i="1"/>
  <c r="AU4356" i="1" s="1"/>
  <c r="AC4356" i="1"/>
  <c r="AG4356" i="1" s="1"/>
  <c r="AH4356" i="1" s="1"/>
  <c r="AI4356" i="1" s="1"/>
  <c r="AF4354" i="1"/>
  <c r="AU4354" i="1" s="1"/>
  <c r="AC4354" i="1"/>
  <c r="AG4354" i="1" s="1"/>
  <c r="AH4354" i="1" s="1"/>
  <c r="AI4354" i="1" s="1"/>
  <c r="AF4352" i="1"/>
  <c r="AU4352" i="1" s="1"/>
  <c r="AC4352" i="1"/>
  <c r="AG4352" i="1" s="1"/>
  <c r="AH4352" i="1" s="1"/>
  <c r="AI4352" i="1" s="1"/>
  <c r="AF4350" i="1"/>
  <c r="AU4350" i="1" s="1"/>
  <c r="AC4350" i="1"/>
  <c r="AG4350" i="1" s="1"/>
  <c r="AH4350" i="1" s="1"/>
  <c r="AI4350" i="1" s="1"/>
  <c r="AF4348" i="1"/>
  <c r="AU4348" i="1" s="1"/>
  <c r="AC4348" i="1"/>
  <c r="AG4348" i="1" s="1"/>
  <c r="AH4348" i="1" s="1"/>
  <c r="AI4348" i="1" s="1"/>
  <c r="AF4346" i="1"/>
  <c r="AU4346" i="1" s="1"/>
  <c r="AC4346" i="1"/>
  <c r="AG4346" i="1" s="1"/>
  <c r="AH4346" i="1" s="1"/>
  <c r="AI4346" i="1" s="1"/>
  <c r="AF4344" i="1"/>
  <c r="AU4344" i="1" s="1"/>
  <c r="AC4344" i="1"/>
  <c r="AG4344" i="1" s="1"/>
  <c r="AH4344" i="1" s="1"/>
  <c r="AI4344" i="1" s="1"/>
  <c r="AF4342" i="1"/>
  <c r="AU4342" i="1" s="1"/>
  <c r="AC4342" i="1"/>
  <c r="AG4342" i="1" s="1"/>
  <c r="AH4342" i="1" s="1"/>
  <c r="AI4342" i="1" s="1"/>
  <c r="AF4340" i="1"/>
  <c r="AU4340" i="1" s="1"/>
  <c r="AC4340" i="1"/>
  <c r="AG4340" i="1" s="1"/>
  <c r="AH4340" i="1" s="1"/>
  <c r="AI4340" i="1" s="1"/>
  <c r="AF4338" i="1"/>
  <c r="AU4338" i="1" s="1"/>
  <c r="AC4338" i="1"/>
  <c r="AG4338" i="1" s="1"/>
  <c r="AH4338" i="1" s="1"/>
  <c r="AI4338" i="1" s="1"/>
  <c r="AF4336" i="1"/>
  <c r="AU4336" i="1" s="1"/>
  <c r="AC4336" i="1"/>
  <c r="AG4336" i="1" s="1"/>
  <c r="AH4336" i="1" s="1"/>
  <c r="AI4336" i="1" s="1"/>
  <c r="AF4334" i="1"/>
  <c r="AU4334" i="1" s="1"/>
  <c r="AC4334" i="1"/>
  <c r="AG4334" i="1" s="1"/>
  <c r="AH4334" i="1" s="1"/>
  <c r="AI4334" i="1" s="1"/>
  <c r="AF4332" i="1"/>
  <c r="AU4332" i="1" s="1"/>
  <c r="AC4332" i="1"/>
  <c r="AG4332" i="1" s="1"/>
  <c r="AH4332" i="1" s="1"/>
  <c r="AI4332" i="1" s="1"/>
  <c r="AF4330" i="1"/>
  <c r="AU4330" i="1" s="1"/>
  <c r="AC4330" i="1"/>
  <c r="AG4330" i="1" s="1"/>
  <c r="AH4330" i="1" s="1"/>
  <c r="AI4330" i="1" s="1"/>
  <c r="AF4328" i="1"/>
  <c r="AU4328" i="1" s="1"/>
  <c r="AC4328" i="1"/>
  <c r="AG4328" i="1" s="1"/>
  <c r="AH4328" i="1" s="1"/>
  <c r="AI4328" i="1" s="1"/>
  <c r="AF4326" i="1"/>
  <c r="AU4326" i="1" s="1"/>
  <c r="AC4326" i="1"/>
  <c r="AG4326" i="1" s="1"/>
  <c r="AH4326" i="1" s="1"/>
  <c r="AI4326" i="1" s="1"/>
  <c r="AF4324" i="1"/>
  <c r="AU4324" i="1" s="1"/>
  <c r="AC4324" i="1"/>
  <c r="AG4324" i="1" s="1"/>
  <c r="AH4324" i="1" s="1"/>
  <c r="AI4324" i="1" s="1"/>
  <c r="AF4322" i="1"/>
  <c r="AU4322" i="1" s="1"/>
  <c r="AC4322" i="1"/>
  <c r="AG4322" i="1" s="1"/>
  <c r="AH4322" i="1" s="1"/>
  <c r="AI4322" i="1" s="1"/>
  <c r="AF4320" i="1"/>
  <c r="AU4320" i="1" s="1"/>
  <c r="AC4320" i="1"/>
  <c r="AG4320" i="1" s="1"/>
  <c r="AH4320" i="1" s="1"/>
  <c r="AI4320" i="1" s="1"/>
  <c r="AF4318" i="1"/>
  <c r="AU4318" i="1" s="1"/>
  <c r="AC4318" i="1"/>
  <c r="AG4318" i="1" s="1"/>
  <c r="AH4318" i="1" s="1"/>
  <c r="AI4318" i="1" s="1"/>
  <c r="AF4316" i="1"/>
  <c r="AU4316" i="1" s="1"/>
  <c r="AC4316" i="1"/>
  <c r="AG4316" i="1" s="1"/>
  <c r="AH4316" i="1" s="1"/>
  <c r="AI4316" i="1" s="1"/>
  <c r="AF4314" i="1"/>
  <c r="AU4314" i="1" s="1"/>
  <c r="AC4314" i="1"/>
  <c r="AG4314" i="1" s="1"/>
  <c r="AH4314" i="1" s="1"/>
  <c r="AI4314" i="1" s="1"/>
  <c r="AF4312" i="1"/>
  <c r="AU4312" i="1" s="1"/>
  <c r="AC4312" i="1"/>
  <c r="AG4312" i="1" s="1"/>
  <c r="AH4312" i="1" s="1"/>
  <c r="AI4312" i="1" s="1"/>
  <c r="AF4310" i="1"/>
  <c r="AU4310" i="1" s="1"/>
  <c r="AC4310" i="1"/>
  <c r="AG4310" i="1" s="1"/>
  <c r="AH4310" i="1" s="1"/>
  <c r="AI4310" i="1" s="1"/>
  <c r="AF4308" i="1"/>
  <c r="AU4308" i="1" s="1"/>
  <c r="AC4308" i="1"/>
  <c r="AG4308" i="1" s="1"/>
  <c r="AH4308" i="1" s="1"/>
  <c r="AI4308" i="1" s="1"/>
  <c r="AF4306" i="1"/>
  <c r="AU4306" i="1" s="1"/>
  <c r="AC4306" i="1"/>
  <c r="AG4306" i="1" s="1"/>
  <c r="AH4306" i="1" s="1"/>
  <c r="AI4306" i="1" s="1"/>
  <c r="AF4304" i="1"/>
  <c r="AU4304" i="1" s="1"/>
  <c r="AC4304" i="1"/>
  <c r="AG4304" i="1" s="1"/>
  <c r="AH4304" i="1" s="1"/>
  <c r="AI4304" i="1" s="1"/>
  <c r="AF4302" i="1"/>
  <c r="AU4302" i="1" s="1"/>
  <c r="AC4302" i="1"/>
  <c r="AG4302" i="1" s="1"/>
  <c r="AH4302" i="1" s="1"/>
  <c r="AI4302" i="1" s="1"/>
  <c r="AF4300" i="1"/>
  <c r="AU4300" i="1" s="1"/>
  <c r="AC4300" i="1"/>
  <c r="AG4300" i="1" s="1"/>
  <c r="AH4300" i="1" s="1"/>
  <c r="AI4300" i="1" s="1"/>
  <c r="AF4298" i="1"/>
  <c r="AU4298" i="1" s="1"/>
  <c r="AC4298" i="1"/>
  <c r="AG4298" i="1" s="1"/>
  <c r="AH4298" i="1" s="1"/>
  <c r="AI4298" i="1" s="1"/>
  <c r="AF4296" i="1"/>
  <c r="AU4296" i="1" s="1"/>
  <c r="AC4296" i="1"/>
  <c r="AG4296" i="1" s="1"/>
  <c r="AH4296" i="1" s="1"/>
  <c r="AI4296" i="1" s="1"/>
  <c r="AF4294" i="1"/>
  <c r="AU4294" i="1" s="1"/>
  <c r="AC4294" i="1"/>
  <c r="AG4294" i="1" s="1"/>
  <c r="AH4294" i="1" s="1"/>
  <c r="AI4294" i="1" s="1"/>
  <c r="AF4292" i="1"/>
  <c r="AU4292" i="1" s="1"/>
  <c r="AC4292" i="1"/>
  <c r="AG4292" i="1" s="1"/>
  <c r="AH4292" i="1" s="1"/>
  <c r="AI4292" i="1" s="1"/>
  <c r="AF4290" i="1"/>
  <c r="AU4290" i="1" s="1"/>
  <c r="AC4290" i="1"/>
  <c r="AG4290" i="1" s="1"/>
  <c r="AH4290" i="1" s="1"/>
  <c r="AI4290" i="1" s="1"/>
  <c r="AF4288" i="1"/>
  <c r="AU4288" i="1" s="1"/>
  <c r="AC4288" i="1"/>
  <c r="AG4288" i="1" s="1"/>
  <c r="AH4288" i="1" s="1"/>
  <c r="AI4288" i="1" s="1"/>
  <c r="AF4286" i="1"/>
  <c r="AU4286" i="1" s="1"/>
  <c r="AC4286" i="1"/>
  <c r="AG4286" i="1" s="1"/>
  <c r="AH4286" i="1" s="1"/>
  <c r="AI4286" i="1" s="1"/>
  <c r="AF4284" i="1"/>
  <c r="AU4284" i="1" s="1"/>
  <c r="AC4284" i="1"/>
  <c r="AG4284" i="1" s="1"/>
  <c r="AH4284" i="1" s="1"/>
  <c r="AI4284" i="1" s="1"/>
  <c r="AF4282" i="1"/>
  <c r="AU4282" i="1" s="1"/>
  <c r="AC4282" i="1"/>
  <c r="AG4282" i="1" s="1"/>
  <c r="AH4282" i="1" s="1"/>
  <c r="AI4282" i="1" s="1"/>
  <c r="AF4280" i="1"/>
  <c r="AU4280" i="1" s="1"/>
  <c r="AC4280" i="1"/>
  <c r="AG4280" i="1" s="1"/>
  <c r="AH4280" i="1" s="1"/>
  <c r="AI4280" i="1" s="1"/>
  <c r="AF4278" i="1"/>
  <c r="AU4278" i="1" s="1"/>
  <c r="AC4278" i="1"/>
  <c r="AG4278" i="1" s="1"/>
  <c r="AH4278" i="1" s="1"/>
  <c r="AI4278" i="1" s="1"/>
  <c r="AF4276" i="1"/>
  <c r="AU4276" i="1" s="1"/>
  <c r="AC4276" i="1"/>
  <c r="AG4276" i="1" s="1"/>
  <c r="AH4276" i="1" s="1"/>
  <c r="AI4276" i="1" s="1"/>
  <c r="AF4274" i="1"/>
  <c r="AU4274" i="1" s="1"/>
  <c r="AC4274" i="1"/>
  <c r="AG4274" i="1" s="1"/>
  <c r="AH4274" i="1" s="1"/>
  <c r="AI4274" i="1" s="1"/>
  <c r="AF4272" i="1"/>
  <c r="AU4272" i="1" s="1"/>
  <c r="AC4272" i="1"/>
  <c r="AG4272" i="1" s="1"/>
  <c r="AH4272" i="1" s="1"/>
  <c r="AI4272" i="1" s="1"/>
  <c r="AF4270" i="1"/>
  <c r="AU4270" i="1" s="1"/>
  <c r="AC4270" i="1"/>
  <c r="AG4270" i="1" s="1"/>
  <c r="AH4270" i="1" s="1"/>
  <c r="AI4270" i="1" s="1"/>
  <c r="AF4268" i="1"/>
  <c r="AU4268" i="1" s="1"/>
  <c r="AC4268" i="1"/>
  <c r="AG4268" i="1" s="1"/>
  <c r="AH4268" i="1" s="1"/>
  <c r="AI4268" i="1" s="1"/>
  <c r="AF4266" i="1"/>
  <c r="AU4266" i="1" s="1"/>
  <c r="AC4266" i="1"/>
  <c r="AG4266" i="1" s="1"/>
  <c r="AH4266" i="1" s="1"/>
  <c r="AI4266" i="1" s="1"/>
  <c r="AF4264" i="1"/>
  <c r="AU4264" i="1" s="1"/>
  <c r="AC4264" i="1"/>
  <c r="AG4264" i="1" s="1"/>
  <c r="AH4264" i="1" s="1"/>
  <c r="AI4264" i="1" s="1"/>
  <c r="AF4262" i="1"/>
  <c r="AU4262" i="1" s="1"/>
  <c r="AC4262" i="1"/>
  <c r="AG4262" i="1" s="1"/>
  <c r="AH4262" i="1" s="1"/>
  <c r="AI4262" i="1" s="1"/>
  <c r="AF4260" i="1"/>
  <c r="AU4260" i="1" s="1"/>
  <c r="AC4260" i="1"/>
  <c r="AG4260" i="1" s="1"/>
  <c r="AH4260" i="1" s="1"/>
  <c r="AI4260" i="1" s="1"/>
  <c r="AF4258" i="1"/>
  <c r="AU4258" i="1" s="1"/>
  <c r="AC4258" i="1"/>
  <c r="AG4258" i="1" s="1"/>
  <c r="AH4258" i="1" s="1"/>
  <c r="AI4258" i="1" s="1"/>
  <c r="AF4256" i="1"/>
  <c r="AU4256" i="1" s="1"/>
  <c r="AC4256" i="1"/>
  <c r="AG4256" i="1" s="1"/>
  <c r="AH4256" i="1" s="1"/>
  <c r="AI4256" i="1" s="1"/>
  <c r="AF4254" i="1"/>
  <c r="AU4254" i="1" s="1"/>
  <c r="AC4254" i="1"/>
  <c r="AG4254" i="1" s="1"/>
  <c r="AH4254" i="1" s="1"/>
  <c r="AI4254" i="1" s="1"/>
  <c r="AF4252" i="1"/>
  <c r="AU4252" i="1" s="1"/>
  <c r="AC4252" i="1"/>
  <c r="AG4252" i="1" s="1"/>
  <c r="AH4252" i="1" s="1"/>
  <c r="AI4252" i="1" s="1"/>
  <c r="AF4250" i="1"/>
  <c r="AU4250" i="1" s="1"/>
  <c r="AC4250" i="1"/>
  <c r="AG4250" i="1" s="1"/>
  <c r="AH4250" i="1" s="1"/>
  <c r="AI4250" i="1" s="1"/>
  <c r="AF4248" i="1"/>
  <c r="AU4248" i="1" s="1"/>
  <c r="AC4248" i="1"/>
  <c r="AG4248" i="1" s="1"/>
  <c r="AH4248" i="1" s="1"/>
  <c r="AI4248" i="1" s="1"/>
  <c r="AF4246" i="1"/>
  <c r="AU4246" i="1" s="1"/>
  <c r="AC4246" i="1"/>
  <c r="AG4246" i="1" s="1"/>
  <c r="AH4246" i="1" s="1"/>
  <c r="AI4246" i="1" s="1"/>
  <c r="AF4244" i="1"/>
  <c r="AU4244" i="1" s="1"/>
  <c r="AC4244" i="1"/>
  <c r="AG4244" i="1" s="1"/>
  <c r="AH4244" i="1" s="1"/>
  <c r="AI4244" i="1" s="1"/>
  <c r="AF4242" i="1"/>
  <c r="AU4242" i="1" s="1"/>
  <c r="AC4242" i="1"/>
  <c r="AG4242" i="1" s="1"/>
  <c r="AH4242" i="1" s="1"/>
  <c r="AI4242" i="1" s="1"/>
  <c r="AF4240" i="1"/>
  <c r="AU4240" i="1" s="1"/>
  <c r="AC4240" i="1"/>
  <c r="AG4240" i="1" s="1"/>
  <c r="AH4240" i="1" s="1"/>
  <c r="AI4240" i="1" s="1"/>
  <c r="AF4238" i="1"/>
  <c r="AU4238" i="1" s="1"/>
  <c r="AC4238" i="1"/>
  <c r="AG4238" i="1" s="1"/>
  <c r="AH4238" i="1" s="1"/>
  <c r="AI4238" i="1" s="1"/>
  <c r="AF4236" i="1"/>
  <c r="AU4236" i="1" s="1"/>
  <c r="AC4236" i="1"/>
  <c r="AG4236" i="1" s="1"/>
  <c r="AH4236" i="1" s="1"/>
  <c r="AI4236" i="1" s="1"/>
  <c r="AF4234" i="1"/>
  <c r="AU4234" i="1" s="1"/>
  <c r="AC4234" i="1"/>
  <c r="AG4234" i="1" s="1"/>
  <c r="AH4234" i="1" s="1"/>
  <c r="AI4234" i="1" s="1"/>
  <c r="AF4232" i="1"/>
  <c r="AU4232" i="1" s="1"/>
  <c r="AC4232" i="1"/>
  <c r="AG4232" i="1" s="1"/>
  <c r="AH4232" i="1" s="1"/>
  <c r="AI4232" i="1" s="1"/>
  <c r="AF4230" i="1"/>
  <c r="AU4230" i="1" s="1"/>
  <c r="AC4230" i="1"/>
  <c r="AG4230" i="1" s="1"/>
  <c r="AH4230" i="1" s="1"/>
  <c r="AI4230" i="1" s="1"/>
  <c r="AF4228" i="1"/>
  <c r="AU4228" i="1" s="1"/>
  <c r="AC4228" i="1"/>
  <c r="AG4228" i="1" s="1"/>
  <c r="AH4228" i="1" s="1"/>
  <c r="AI4228" i="1" s="1"/>
  <c r="AF4226" i="1"/>
  <c r="AU4226" i="1" s="1"/>
  <c r="AC4226" i="1"/>
  <c r="AG4226" i="1" s="1"/>
  <c r="AH4226" i="1" s="1"/>
  <c r="AI4226" i="1" s="1"/>
  <c r="AF4224" i="1"/>
  <c r="AU4224" i="1" s="1"/>
  <c r="AC4224" i="1"/>
  <c r="AG4224" i="1" s="1"/>
  <c r="AH4224" i="1" s="1"/>
  <c r="AI4224" i="1" s="1"/>
  <c r="AF4222" i="1"/>
  <c r="AU4222" i="1" s="1"/>
  <c r="AC4222" i="1"/>
  <c r="AG4222" i="1" s="1"/>
  <c r="AH4222" i="1" s="1"/>
  <c r="AI4222" i="1" s="1"/>
  <c r="AF4220" i="1"/>
  <c r="AU4220" i="1" s="1"/>
  <c r="AC4220" i="1"/>
  <c r="AG4220" i="1" s="1"/>
  <c r="AH4220" i="1" s="1"/>
  <c r="AI4220" i="1" s="1"/>
  <c r="AF4218" i="1"/>
  <c r="AU4218" i="1" s="1"/>
  <c r="AC4218" i="1"/>
  <c r="AG4218" i="1" s="1"/>
  <c r="AH4218" i="1" s="1"/>
  <c r="AI4218" i="1" s="1"/>
  <c r="AF4216" i="1"/>
  <c r="AU4216" i="1" s="1"/>
  <c r="AC4216" i="1"/>
  <c r="AG4216" i="1" s="1"/>
  <c r="AH4216" i="1" s="1"/>
  <c r="AI4216" i="1" s="1"/>
  <c r="AF4214" i="1"/>
  <c r="AU4214" i="1" s="1"/>
  <c r="AC4214" i="1"/>
  <c r="AG4214" i="1" s="1"/>
  <c r="AH4214" i="1" s="1"/>
  <c r="AI4214" i="1" s="1"/>
  <c r="AF4212" i="1"/>
  <c r="AU4212" i="1" s="1"/>
  <c r="AC4212" i="1"/>
  <c r="AG4212" i="1" s="1"/>
  <c r="AH4212" i="1" s="1"/>
  <c r="AI4212" i="1" s="1"/>
  <c r="AF4210" i="1"/>
  <c r="AU4210" i="1" s="1"/>
  <c r="AC4210" i="1"/>
  <c r="AG4210" i="1" s="1"/>
  <c r="AH4210" i="1" s="1"/>
  <c r="AI4210" i="1" s="1"/>
  <c r="AF4208" i="1"/>
  <c r="AU4208" i="1" s="1"/>
  <c r="AC4208" i="1"/>
  <c r="AG4208" i="1" s="1"/>
  <c r="AH4208" i="1" s="1"/>
  <c r="AI4208" i="1" s="1"/>
  <c r="AF4206" i="1"/>
  <c r="AU4206" i="1" s="1"/>
  <c r="AC4206" i="1"/>
  <c r="AG4206" i="1" s="1"/>
  <c r="AH4206" i="1" s="1"/>
  <c r="AI4206" i="1" s="1"/>
  <c r="AF4204" i="1"/>
  <c r="AU4204" i="1" s="1"/>
  <c r="AC4204" i="1"/>
  <c r="AG4204" i="1" s="1"/>
  <c r="AH4204" i="1" s="1"/>
  <c r="AI4204" i="1" s="1"/>
  <c r="AF4202" i="1"/>
  <c r="AU4202" i="1" s="1"/>
  <c r="AC4202" i="1"/>
  <c r="AG4202" i="1" s="1"/>
  <c r="AH4202" i="1" s="1"/>
  <c r="AI4202" i="1" s="1"/>
  <c r="AF4200" i="1"/>
  <c r="AU4200" i="1" s="1"/>
  <c r="AC4200" i="1"/>
  <c r="AG4200" i="1" s="1"/>
  <c r="AH4200" i="1" s="1"/>
  <c r="AI4200" i="1" s="1"/>
  <c r="AF4198" i="1"/>
  <c r="AU4198" i="1" s="1"/>
  <c r="AC4198" i="1"/>
  <c r="AG4198" i="1" s="1"/>
  <c r="AH4198" i="1" s="1"/>
  <c r="AI4198" i="1" s="1"/>
  <c r="AF4196" i="1"/>
  <c r="AU4196" i="1" s="1"/>
  <c r="AC4196" i="1"/>
  <c r="AG4196" i="1" s="1"/>
  <c r="AH4196" i="1" s="1"/>
  <c r="AI4196" i="1" s="1"/>
  <c r="AF4194" i="1"/>
  <c r="AU4194" i="1" s="1"/>
  <c r="AC4194" i="1"/>
  <c r="AG4194" i="1" s="1"/>
  <c r="AH4194" i="1" s="1"/>
  <c r="AI4194" i="1" s="1"/>
  <c r="AF4192" i="1"/>
  <c r="AU4192" i="1" s="1"/>
  <c r="AC4192" i="1"/>
  <c r="AG4192" i="1" s="1"/>
  <c r="AH4192" i="1" s="1"/>
  <c r="AI4192" i="1" s="1"/>
  <c r="AF4190" i="1"/>
  <c r="AU4190" i="1" s="1"/>
  <c r="AC4190" i="1"/>
  <c r="AG4190" i="1" s="1"/>
  <c r="AH4190" i="1" s="1"/>
  <c r="AI4190" i="1" s="1"/>
  <c r="AF4188" i="1"/>
  <c r="AU4188" i="1" s="1"/>
  <c r="AC4188" i="1"/>
  <c r="AG4188" i="1" s="1"/>
  <c r="AH4188" i="1" s="1"/>
  <c r="AI4188" i="1" s="1"/>
  <c r="AF4186" i="1"/>
  <c r="AU4186" i="1" s="1"/>
  <c r="AC4186" i="1"/>
  <c r="AG4186" i="1" s="1"/>
  <c r="AH4186" i="1" s="1"/>
  <c r="AI4186" i="1" s="1"/>
  <c r="AF4184" i="1"/>
  <c r="AU4184" i="1" s="1"/>
  <c r="AC4184" i="1"/>
  <c r="AG4184" i="1" s="1"/>
  <c r="AH4184" i="1" s="1"/>
  <c r="AI4184" i="1" s="1"/>
  <c r="AF4182" i="1"/>
  <c r="AU4182" i="1" s="1"/>
  <c r="AC4182" i="1"/>
  <c r="AG4182" i="1" s="1"/>
  <c r="AH4182" i="1" s="1"/>
  <c r="AI4182" i="1" s="1"/>
  <c r="AF4180" i="1"/>
  <c r="AU4180" i="1" s="1"/>
  <c r="AC4180" i="1"/>
  <c r="AG4180" i="1" s="1"/>
  <c r="AH4180" i="1" s="1"/>
  <c r="AI4180" i="1" s="1"/>
  <c r="AF4178" i="1"/>
  <c r="AU4178" i="1" s="1"/>
  <c r="AC4178" i="1"/>
  <c r="AG4178" i="1" s="1"/>
  <c r="AH4178" i="1" s="1"/>
  <c r="AI4178" i="1" s="1"/>
  <c r="AF4176" i="1"/>
  <c r="AU4176" i="1" s="1"/>
  <c r="AC4176" i="1"/>
  <c r="AG4176" i="1" s="1"/>
  <c r="AH4176" i="1" s="1"/>
  <c r="AI4176" i="1" s="1"/>
  <c r="AF4174" i="1"/>
  <c r="AU4174" i="1" s="1"/>
  <c r="AC4174" i="1"/>
  <c r="AG4174" i="1" s="1"/>
  <c r="AH4174" i="1" s="1"/>
  <c r="AI4174" i="1" s="1"/>
  <c r="AF4172" i="1"/>
  <c r="AU4172" i="1" s="1"/>
  <c r="AC4172" i="1"/>
  <c r="AG4172" i="1" s="1"/>
  <c r="AH4172" i="1" s="1"/>
  <c r="AI4172" i="1" s="1"/>
  <c r="AF4170" i="1"/>
  <c r="AU4170" i="1" s="1"/>
  <c r="AC4170" i="1"/>
  <c r="AG4170" i="1" s="1"/>
  <c r="AH4170" i="1" s="1"/>
  <c r="AI4170" i="1" s="1"/>
  <c r="AF4168" i="1"/>
  <c r="AU4168" i="1" s="1"/>
  <c r="AC4168" i="1"/>
  <c r="AG4168" i="1" s="1"/>
  <c r="AH4168" i="1" s="1"/>
  <c r="AI4168" i="1" s="1"/>
  <c r="AF4166" i="1"/>
  <c r="AU4166" i="1" s="1"/>
  <c r="AC4166" i="1"/>
  <c r="AG4166" i="1" s="1"/>
  <c r="AH4166" i="1" s="1"/>
  <c r="AI4166" i="1" s="1"/>
  <c r="AF4164" i="1"/>
  <c r="AU4164" i="1" s="1"/>
  <c r="AC4164" i="1"/>
  <c r="AG4164" i="1" s="1"/>
  <c r="AH4164" i="1" s="1"/>
  <c r="AI4164" i="1" s="1"/>
  <c r="AF4162" i="1"/>
  <c r="AU4162" i="1" s="1"/>
  <c r="AC4162" i="1"/>
  <c r="AG4162" i="1" s="1"/>
  <c r="AH4162" i="1" s="1"/>
  <c r="AI4162" i="1" s="1"/>
  <c r="AF4160" i="1"/>
  <c r="AU4160" i="1" s="1"/>
  <c r="AC4160" i="1"/>
  <c r="AG4160" i="1" s="1"/>
  <c r="AH4160" i="1" s="1"/>
  <c r="AI4160" i="1" s="1"/>
  <c r="AF4158" i="1"/>
  <c r="AU4158" i="1" s="1"/>
  <c r="AC4158" i="1"/>
  <c r="AG4158" i="1" s="1"/>
  <c r="AH4158" i="1" s="1"/>
  <c r="AI4158" i="1" s="1"/>
  <c r="AF4156" i="1"/>
  <c r="AU4156" i="1" s="1"/>
  <c r="AC4156" i="1"/>
  <c r="AG4156" i="1" s="1"/>
  <c r="AH4156" i="1" s="1"/>
  <c r="AI4156" i="1" s="1"/>
  <c r="AF4154" i="1"/>
  <c r="AU4154" i="1" s="1"/>
  <c r="AC4154" i="1"/>
  <c r="AG4154" i="1" s="1"/>
  <c r="AH4154" i="1" s="1"/>
  <c r="AI4154" i="1" s="1"/>
  <c r="AF4152" i="1"/>
  <c r="AU4152" i="1" s="1"/>
  <c r="AC4152" i="1"/>
  <c r="AG4152" i="1" s="1"/>
  <c r="AH4152" i="1" s="1"/>
  <c r="AI4152" i="1" s="1"/>
  <c r="AF4150" i="1"/>
  <c r="AU4150" i="1" s="1"/>
  <c r="AC4150" i="1"/>
  <c r="AG4150" i="1" s="1"/>
  <c r="AH4150" i="1" s="1"/>
  <c r="AI4150" i="1" s="1"/>
  <c r="AF4148" i="1"/>
  <c r="AU4148" i="1" s="1"/>
  <c r="AC4148" i="1"/>
  <c r="AG4148" i="1" s="1"/>
  <c r="AH4148" i="1" s="1"/>
  <c r="AI4148" i="1" s="1"/>
  <c r="AF4146" i="1"/>
  <c r="AU4146" i="1" s="1"/>
  <c r="AC4146" i="1"/>
  <c r="AG4146" i="1" s="1"/>
  <c r="AH4146" i="1" s="1"/>
  <c r="AI4146" i="1" s="1"/>
  <c r="AF4144" i="1"/>
  <c r="AU4144" i="1" s="1"/>
  <c r="AC4144" i="1"/>
  <c r="AG4144" i="1" s="1"/>
  <c r="AH4144" i="1" s="1"/>
  <c r="AI4144" i="1" s="1"/>
  <c r="AF4142" i="1"/>
  <c r="AU4142" i="1" s="1"/>
  <c r="AC4142" i="1"/>
  <c r="AG4142" i="1" s="1"/>
  <c r="AH4142" i="1" s="1"/>
  <c r="AI4142" i="1" s="1"/>
  <c r="AF4140" i="1"/>
  <c r="AU4140" i="1" s="1"/>
  <c r="AC4140" i="1"/>
  <c r="AG4140" i="1" s="1"/>
  <c r="AH4140" i="1" s="1"/>
  <c r="AI4140" i="1" s="1"/>
  <c r="AF4138" i="1"/>
  <c r="AU4138" i="1" s="1"/>
  <c r="AC4138" i="1"/>
  <c r="AG4138" i="1" s="1"/>
  <c r="AH4138" i="1" s="1"/>
  <c r="AI4138" i="1" s="1"/>
  <c r="AF4136" i="1"/>
  <c r="AU4136" i="1" s="1"/>
  <c r="AC4136" i="1"/>
  <c r="AG4136" i="1" s="1"/>
  <c r="AH4136" i="1" s="1"/>
  <c r="AI4136" i="1" s="1"/>
  <c r="AF4134" i="1"/>
  <c r="AU4134" i="1" s="1"/>
  <c r="AC4134" i="1"/>
  <c r="AG4134" i="1" s="1"/>
  <c r="AH4134" i="1" s="1"/>
  <c r="AI4134" i="1" s="1"/>
  <c r="AF4132" i="1"/>
  <c r="AU4132" i="1" s="1"/>
  <c r="AC4132" i="1"/>
  <c r="AG4132" i="1" s="1"/>
  <c r="AH4132" i="1" s="1"/>
  <c r="AI4132" i="1" s="1"/>
  <c r="AF4130" i="1"/>
  <c r="AU4130" i="1" s="1"/>
  <c r="AC4130" i="1"/>
  <c r="AG4130" i="1" s="1"/>
  <c r="AH4130" i="1" s="1"/>
  <c r="AI4130" i="1" s="1"/>
  <c r="AF4128" i="1"/>
  <c r="AU4128" i="1" s="1"/>
  <c r="AC4128" i="1"/>
  <c r="AG4128" i="1" s="1"/>
  <c r="AH4128" i="1" s="1"/>
  <c r="AI4128" i="1" s="1"/>
  <c r="AF4126" i="1"/>
  <c r="AU4126" i="1" s="1"/>
  <c r="AC4126" i="1"/>
  <c r="AG4126" i="1" s="1"/>
  <c r="AH4126" i="1" s="1"/>
  <c r="AI4126" i="1" s="1"/>
  <c r="AF4124" i="1"/>
  <c r="AU4124" i="1" s="1"/>
  <c r="AC4124" i="1"/>
  <c r="AG4124" i="1" s="1"/>
  <c r="AH4124" i="1" s="1"/>
  <c r="AI4124" i="1" s="1"/>
  <c r="AF4122" i="1"/>
  <c r="AU4122" i="1" s="1"/>
  <c r="AC4122" i="1"/>
  <c r="AG4122" i="1" s="1"/>
  <c r="AH4122" i="1" s="1"/>
  <c r="AI4122" i="1" s="1"/>
  <c r="AF4120" i="1"/>
  <c r="AU4120" i="1" s="1"/>
  <c r="AC4120" i="1"/>
  <c r="AG4120" i="1" s="1"/>
  <c r="AH4120" i="1" s="1"/>
  <c r="AI4120" i="1" s="1"/>
  <c r="AF4118" i="1"/>
  <c r="AU4118" i="1" s="1"/>
  <c r="AC4118" i="1"/>
  <c r="AG4118" i="1" s="1"/>
  <c r="AH4118" i="1" s="1"/>
  <c r="AI4118" i="1" s="1"/>
  <c r="AF4116" i="1"/>
  <c r="AU4116" i="1" s="1"/>
  <c r="AC4116" i="1"/>
  <c r="AG4116" i="1" s="1"/>
  <c r="AH4116" i="1" s="1"/>
  <c r="AI4116" i="1" s="1"/>
  <c r="AF4114" i="1"/>
  <c r="AU4114" i="1" s="1"/>
  <c r="AC4114" i="1"/>
  <c r="AG4114" i="1" s="1"/>
  <c r="AH4114" i="1" s="1"/>
  <c r="AI4114" i="1" s="1"/>
  <c r="AF4112" i="1"/>
  <c r="AU4112" i="1" s="1"/>
  <c r="AC4112" i="1"/>
  <c r="AG4112" i="1" s="1"/>
  <c r="AH4112" i="1" s="1"/>
  <c r="AI4112" i="1" s="1"/>
  <c r="AF4110" i="1"/>
  <c r="AU4110" i="1" s="1"/>
  <c r="AC4110" i="1"/>
  <c r="AG4110" i="1" s="1"/>
  <c r="AH4110" i="1" s="1"/>
  <c r="AI4110" i="1" s="1"/>
  <c r="AF4108" i="1"/>
  <c r="AU4108" i="1" s="1"/>
  <c r="AC4108" i="1"/>
  <c r="AG4108" i="1" s="1"/>
  <c r="AH4108" i="1" s="1"/>
  <c r="AI4108" i="1" s="1"/>
  <c r="AF4106" i="1"/>
  <c r="AU4106" i="1" s="1"/>
  <c r="AC4106" i="1"/>
  <c r="AG4106" i="1" s="1"/>
  <c r="AH4106" i="1" s="1"/>
  <c r="AI4106" i="1" s="1"/>
  <c r="AF4104" i="1"/>
  <c r="AU4104" i="1" s="1"/>
  <c r="AC4104" i="1"/>
  <c r="AG4104" i="1" s="1"/>
  <c r="AH4104" i="1" s="1"/>
  <c r="AI4104" i="1" s="1"/>
  <c r="AF4102" i="1"/>
  <c r="AU4102" i="1" s="1"/>
  <c r="AC4102" i="1"/>
  <c r="AG4102" i="1" s="1"/>
  <c r="AH4102" i="1" s="1"/>
  <c r="AI4102" i="1" s="1"/>
  <c r="AF4100" i="1"/>
  <c r="AU4100" i="1" s="1"/>
  <c r="AC4100" i="1"/>
  <c r="AG4100" i="1" s="1"/>
  <c r="AH4100" i="1" s="1"/>
  <c r="AI4100" i="1" s="1"/>
  <c r="AF4098" i="1"/>
  <c r="AU4098" i="1" s="1"/>
  <c r="AC4098" i="1"/>
  <c r="AG4098" i="1" s="1"/>
  <c r="AH4098" i="1" s="1"/>
  <c r="AI4098" i="1" s="1"/>
  <c r="AF4096" i="1"/>
  <c r="AU4096" i="1" s="1"/>
  <c r="AC4096" i="1"/>
  <c r="AG4096" i="1" s="1"/>
  <c r="AH4096" i="1" s="1"/>
  <c r="AI4096" i="1" s="1"/>
  <c r="AF4094" i="1"/>
  <c r="AU4094" i="1" s="1"/>
  <c r="AC4094" i="1"/>
  <c r="AG4094" i="1" s="1"/>
  <c r="AH4094" i="1" s="1"/>
  <c r="AI4094" i="1" s="1"/>
  <c r="AF4092" i="1"/>
  <c r="AU4092" i="1" s="1"/>
  <c r="AC4092" i="1"/>
  <c r="AG4092" i="1" s="1"/>
  <c r="AH4092" i="1" s="1"/>
  <c r="AI4092" i="1" s="1"/>
  <c r="AF4090" i="1"/>
  <c r="AU4090" i="1" s="1"/>
  <c r="AC4090" i="1"/>
  <c r="AG4090" i="1" s="1"/>
  <c r="AH4090" i="1" s="1"/>
  <c r="AI4090" i="1" s="1"/>
  <c r="AF4088" i="1"/>
  <c r="AU4088" i="1" s="1"/>
  <c r="AC4088" i="1"/>
  <c r="AG4088" i="1" s="1"/>
  <c r="AH4088" i="1" s="1"/>
  <c r="AI4088" i="1" s="1"/>
  <c r="AF4086" i="1"/>
  <c r="AU4086" i="1" s="1"/>
  <c r="AC4086" i="1"/>
  <c r="AG4086" i="1" s="1"/>
  <c r="AH4086" i="1" s="1"/>
  <c r="AI4086" i="1" s="1"/>
  <c r="AF4084" i="1"/>
  <c r="AU4084" i="1" s="1"/>
  <c r="AC4084" i="1"/>
  <c r="AG4084" i="1" s="1"/>
  <c r="AH4084" i="1" s="1"/>
  <c r="AI4084" i="1" s="1"/>
  <c r="AF4082" i="1"/>
  <c r="AU4082" i="1" s="1"/>
  <c r="AC4082" i="1"/>
  <c r="AG4082" i="1" s="1"/>
  <c r="AH4082" i="1" s="1"/>
  <c r="AI4082" i="1" s="1"/>
  <c r="AF4080" i="1"/>
  <c r="AU4080" i="1" s="1"/>
  <c r="AC4080" i="1"/>
  <c r="AG4080" i="1" s="1"/>
  <c r="AH4080" i="1" s="1"/>
  <c r="AI4080" i="1" s="1"/>
  <c r="AF4078" i="1"/>
  <c r="AU4078" i="1" s="1"/>
  <c r="AC4078" i="1"/>
  <c r="AG4078" i="1" s="1"/>
  <c r="AH4078" i="1" s="1"/>
  <c r="AI4078" i="1" s="1"/>
  <c r="AF4076" i="1"/>
  <c r="AU4076" i="1" s="1"/>
  <c r="AC4076" i="1"/>
  <c r="AG4076" i="1" s="1"/>
  <c r="AH4076" i="1" s="1"/>
  <c r="AI4076" i="1" s="1"/>
  <c r="AF4074" i="1"/>
  <c r="AU4074" i="1" s="1"/>
  <c r="AC4074" i="1"/>
  <c r="AG4074" i="1" s="1"/>
  <c r="AH4074" i="1" s="1"/>
  <c r="AI4074" i="1" s="1"/>
  <c r="AF4072" i="1"/>
  <c r="AU4072" i="1" s="1"/>
  <c r="AC4072" i="1"/>
  <c r="AG4072" i="1" s="1"/>
  <c r="AH4072" i="1" s="1"/>
  <c r="AI4072" i="1" s="1"/>
  <c r="AF4070" i="1"/>
  <c r="AU4070" i="1" s="1"/>
  <c r="AC4070" i="1"/>
  <c r="AG4070" i="1" s="1"/>
  <c r="AH4070" i="1" s="1"/>
  <c r="AI4070" i="1" s="1"/>
  <c r="AF4068" i="1"/>
  <c r="AU4068" i="1" s="1"/>
  <c r="AC4068" i="1"/>
  <c r="AG4068" i="1" s="1"/>
  <c r="AH4068" i="1" s="1"/>
  <c r="AI4068" i="1" s="1"/>
  <c r="AF4066" i="1"/>
  <c r="AU4066" i="1" s="1"/>
  <c r="AC4066" i="1"/>
  <c r="AG4066" i="1" s="1"/>
  <c r="AH4066" i="1" s="1"/>
  <c r="AI4066" i="1" s="1"/>
  <c r="AF4064" i="1"/>
  <c r="AU4064" i="1" s="1"/>
  <c r="AC4064" i="1"/>
  <c r="AG4064" i="1" s="1"/>
  <c r="AH4064" i="1" s="1"/>
  <c r="AI4064" i="1" s="1"/>
  <c r="AF4062" i="1"/>
  <c r="AU4062" i="1" s="1"/>
  <c r="AC4062" i="1"/>
  <c r="AG4062" i="1" s="1"/>
  <c r="AH4062" i="1" s="1"/>
  <c r="AI4062" i="1" s="1"/>
  <c r="AF4060" i="1"/>
  <c r="AU4060" i="1" s="1"/>
  <c r="AC4060" i="1"/>
  <c r="AG4060" i="1" s="1"/>
  <c r="AH4060" i="1" s="1"/>
  <c r="AI4060" i="1" s="1"/>
  <c r="AF4058" i="1"/>
  <c r="AU4058" i="1" s="1"/>
  <c r="AC4058" i="1"/>
  <c r="AG4058" i="1" s="1"/>
  <c r="AH4058" i="1" s="1"/>
  <c r="AI4058" i="1" s="1"/>
  <c r="AF4056" i="1"/>
  <c r="AU4056" i="1" s="1"/>
  <c r="AC4056" i="1"/>
  <c r="AG4056" i="1" s="1"/>
  <c r="AH4056" i="1" s="1"/>
  <c r="AI4056" i="1" s="1"/>
  <c r="AF4054" i="1"/>
  <c r="AU4054" i="1" s="1"/>
  <c r="AC4054" i="1"/>
  <c r="AG4054" i="1" s="1"/>
  <c r="AH4054" i="1" s="1"/>
  <c r="AI4054" i="1" s="1"/>
  <c r="AF4052" i="1"/>
  <c r="AU4052" i="1" s="1"/>
  <c r="AC4052" i="1"/>
  <c r="AG4052" i="1" s="1"/>
  <c r="AH4052" i="1" s="1"/>
  <c r="AI4052" i="1" s="1"/>
  <c r="AF4050" i="1"/>
  <c r="AU4050" i="1" s="1"/>
  <c r="AC4050" i="1"/>
  <c r="AG4050" i="1" s="1"/>
  <c r="AH4050" i="1" s="1"/>
  <c r="AI4050" i="1" s="1"/>
  <c r="AF4048" i="1"/>
  <c r="AU4048" i="1" s="1"/>
  <c r="AC4048" i="1"/>
  <c r="AG4048" i="1" s="1"/>
  <c r="AH4048" i="1" s="1"/>
  <c r="AI4048" i="1" s="1"/>
  <c r="AF4046" i="1"/>
  <c r="AU4046" i="1" s="1"/>
  <c r="AC4046" i="1"/>
  <c r="AG4046" i="1" s="1"/>
  <c r="AH4046" i="1" s="1"/>
  <c r="AI4046" i="1" s="1"/>
  <c r="AF4044" i="1"/>
  <c r="AU4044" i="1" s="1"/>
  <c r="AC4044" i="1"/>
  <c r="AG4044" i="1" s="1"/>
  <c r="AH4044" i="1" s="1"/>
  <c r="AI4044" i="1" s="1"/>
  <c r="AF4042" i="1"/>
  <c r="AU4042" i="1" s="1"/>
  <c r="AC4042" i="1"/>
  <c r="AG4042" i="1" s="1"/>
  <c r="AH4042" i="1" s="1"/>
  <c r="AI4042" i="1" s="1"/>
  <c r="AF4040" i="1"/>
  <c r="AU4040" i="1" s="1"/>
  <c r="AC4040" i="1"/>
  <c r="AG4040" i="1" s="1"/>
  <c r="AH4040" i="1" s="1"/>
  <c r="AI4040" i="1" s="1"/>
  <c r="AF4038" i="1"/>
  <c r="AU4038" i="1" s="1"/>
  <c r="AC4038" i="1"/>
  <c r="AG4038" i="1" s="1"/>
  <c r="AH4038" i="1" s="1"/>
  <c r="AI4038" i="1" s="1"/>
  <c r="AF4036" i="1"/>
  <c r="AU4036" i="1" s="1"/>
  <c r="AC4036" i="1"/>
  <c r="AG4036" i="1" s="1"/>
  <c r="AH4036" i="1" s="1"/>
  <c r="AI4036" i="1" s="1"/>
  <c r="AF4034" i="1"/>
  <c r="AU4034" i="1" s="1"/>
  <c r="AC4034" i="1"/>
  <c r="AG4034" i="1" s="1"/>
  <c r="AH4034" i="1" s="1"/>
  <c r="AI4034" i="1" s="1"/>
  <c r="AF4032" i="1"/>
  <c r="AU4032" i="1" s="1"/>
  <c r="AC4032" i="1"/>
  <c r="AG4032" i="1" s="1"/>
  <c r="AH4032" i="1" s="1"/>
  <c r="AI4032" i="1" s="1"/>
  <c r="AF4030" i="1"/>
  <c r="AU4030" i="1" s="1"/>
  <c r="AC4030" i="1"/>
  <c r="AG4030" i="1" s="1"/>
  <c r="AH4030" i="1" s="1"/>
  <c r="AI4030" i="1" s="1"/>
  <c r="AF4028" i="1"/>
  <c r="AU4028" i="1" s="1"/>
  <c r="AC4028" i="1"/>
  <c r="AG4028" i="1" s="1"/>
  <c r="AH4028" i="1" s="1"/>
  <c r="AI4028" i="1" s="1"/>
  <c r="AF4026" i="1"/>
  <c r="AU4026" i="1" s="1"/>
  <c r="AC4026" i="1"/>
  <c r="AG4026" i="1" s="1"/>
  <c r="AH4026" i="1" s="1"/>
  <c r="AI4026" i="1" s="1"/>
  <c r="AF4024" i="1"/>
  <c r="AU4024" i="1" s="1"/>
  <c r="AC4024" i="1"/>
  <c r="AG4024" i="1" s="1"/>
  <c r="AH4024" i="1" s="1"/>
  <c r="AI4024" i="1" s="1"/>
  <c r="AF4022" i="1"/>
  <c r="AU4022" i="1" s="1"/>
  <c r="AC4022" i="1"/>
  <c r="AG4022" i="1" s="1"/>
  <c r="AH4022" i="1" s="1"/>
  <c r="AI4022" i="1" s="1"/>
  <c r="AF4020" i="1"/>
  <c r="AU4020" i="1" s="1"/>
  <c r="AC4020" i="1"/>
  <c r="AG4020" i="1" s="1"/>
  <c r="AH4020" i="1" s="1"/>
  <c r="AI4020" i="1" s="1"/>
  <c r="AF4018" i="1"/>
  <c r="AU4018" i="1" s="1"/>
  <c r="AC4018" i="1"/>
  <c r="AG4018" i="1" s="1"/>
  <c r="AH4018" i="1" s="1"/>
  <c r="AI4018" i="1" s="1"/>
  <c r="AF4016" i="1"/>
  <c r="AU4016" i="1" s="1"/>
  <c r="AC4016" i="1"/>
  <c r="AG4016" i="1" s="1"/>
  <c r="AH4016" i="1" s="1"/>
  <c r="AI4016" i="1" s="1"/>
  <c r="AF4014" i="1"/>
  <c r="AU4014" i="1" s="1"/>
  <c r="AC4014" i="1"/>
  <c r="AG4014" i="1" s="1"/>
  <c r="AH4014" i="1" s="1"/>
  <c r="AI4014" i="1" s="1"/>
  <c r="AF4012" i="1"/>
  <c r="AU4012" i="1" s="1"/>
  <c r="AC4012" i="1"/>
  <c r="AG4012" i="1" s="1"/>
  <c r="AH4012" i="1" s="1"/>
  <c r="AI4012" i="1" s="1"/>
  <c r="AF4010" i="1"/>
  <c r="AU4010" i="1" s="1"/>
  <c r="AC4010" i="1"/>
  <c r="AG4010" i="1" s="1"/>
  <c r="AH4010" i="1" s="1"/>
  <c r="AI4010" i="1" s="1"/>
  <c r="AF4008" i="1"/>
  <c r="AU4008" i="1" s="1"/>
  <c r="AC4008" i="1"/>
  <c r="AG4008" i="1" s="1"/>
  <c r="AH4008" i="1" s="1"/>
  <c r="AI4008" i="1" s="1"/>
  <c r="AF4006" i="1"/>
  <c r="AU4006" i="1" s="1"/>
  <c r="AC4006" i="1"/>
  <c r="AG4006" i="1" s="1"/>
  <c r="AH4006" i="1" s="1"/>
  <c r="AI4006" i="1" s="1"/>
  <c r="AF4004" i="1"/>
  <c r="AU4004" i="1" s="1"/>
  <c r="AC4004" i="1"/>
  <c r="AG4004" i="1" s="1"/>
  <c r="AH4004" i="1" s="1"/>
  <c r="AI4004" i="1" s="1"/>
  <c r="AF4002" i="1"/>
  <c r="AU4002" i="1" s="1"/>
  <c r="AC4002" i="1"/>
  <c r="AG4002" i="1" s="1"/>
  <c r="AH4002" i="1" s="1"/>
  <c r="AI4002" i="1" s="1"/>
  <c r="AF4000" i="1"/>
  <c r="AU4000" i="1" s="1"/>
  <c r="AC4000" i="1"/>
  <c r="AG4000" i="1" s="1"/>
  <c r="AH4000" i="1" s="1"/>
  <c r="AI4000" i="1" s="1"/>
  <c r="AF3998" i="1"/>
  <c r="AU3998" i="1" s="1"/>
  <c r="AC3998" i="1"/>
  <c r="AG3998" i="1" s="1"/>
  <c r="AH3998" i="1" s="1"/>
  <c r="AI3998" i="1" s="1"/>
  <c r="AF3996" i="1"/>
  <c r="AU3996" i="1" s="1"/>
  <c r="AC3996" i="1"/>
  <c r="AG3996" i="1" s="1"/>
  <c r="AH3996" i="1" s="1"/>
  <c r="AI3996" i="1" s="1"/>
  <c r="AF3994" i="1"/>
  <c r="AU3994" i="1" s="1"/>
  <c r="AC3994" i="1"/>
  <c r="AG3994" i="1" s="1"/>
  <c r="AH3994" i="1" s="1"/>
  <c r="AI3994" i="1" s="1"/>
  <c r="AF3992" i="1"/>
  <c r="AU3992" i="1" s="1"/>
  <c r="AC3992" i="1"/>
  <c r="AG3992" i="1" s="1"/>
  <c r="AH3992" i="1" s="1"/>
  <c r="AI3992" i="1" s="1"/>
  <c r="AF3990" i="1"/>
  <c r="AU3990" i="1" s="1"/>
  <c r="AC3990" i="1"/>
  <c r="AG3990" i="1" s="1"/>
  <c r="AH3990" i="1" s="1"/>
  <c r="AI3990" i="1" s="1"/>
  <c r="AF3988" i="1"/>
  <c r="AU3988" i="1" s="1"/>
  <c r="AC3988" i="1"/>
  <c r="AG3988" i="1" s="1"/>
  <c r="AH3988" i="1" s="1"/>
  <c r="AI3988" i="1" s="1"/>
  <c r="AF3986" i="1"/>
  <c r="AU3986" i="1" s="1"/>
  <c r="AC3986" i="1"/>
  <c r="AG3986" i="1" s="1"/>
  <c r="AH3986" i="1" s="1"/>
  <c r="AI3986" i="1" s="1"/>
  <c r="AF3984" i="1"/>
  <c r="AU3984" i="1" s="1"/>
  <c r="AC3984" i="1"/>
  <c r="AG3984" i="1" s="1"/>
  <c r="AH3984" i="1" s="1"/>
  <c r="AI3984" i="1" s="1"/>
  <c r="AF3982" i="1"/>
  <c r="AU3982" i="1" s="1"/>
  <c r="AC3982" i="1"/>
  <c r="AG3982" i="1" s="1"/>
  <c r="AH3982" i="1" s="1"/>
  <c r="AI3982" i="1" s="1"/>
  <c r="AF3980" i="1"/>
  <c r="AU3980" i="1" s="1"/>
  <c r="AC3980" i="1"/>
  <c r="AG3980" i="1" s="1"/>
  <c r="AH3980" i="1" s="1"/>
  <c r="AI3980" i="1" s="1"/>
  <c r="AF3978" i="1"/>
  <c r="AU3978" i="1" s="1"/>
  <c r="AC3978" i="1"/>
  <c r="AG3978" i="1" s="1"/>
  <c r="AH3978" i="1" s="1"/>
  <c r="AI3978" i="1" s="1"/>
  <c r="AF3976" i="1"/>
  <c r="AU3976" i="1" s="1"/>
  <c r="AC3976" i="1"/>
  <c r="AG3976" i="1" s="1"/>
  <c r="AH3976" i="1" s="1"/>
  <c r="AI3976" i="1" s="1"/>
  <c r="AF3974" i="1"/>
  <c r="AU3974" i="1" s="1"/>
  <c r="AC3974" i="1"/>
  <c r="AG3974" i="1" s="1"/>
  <c r="AH3974" i="1" s="1"/>
  <c r="AI3974" i="1" s="1"/>
  <c r="AF3972" i="1"/>
  <c r="AU3972" i="1" s="1"/>
  <c r="AC3972" i="1"/>
  <c r="AG3972" i="1" s="1"/>
  <c r="AH3972" i="1" s="1"/>
  <c r="AI3972" i="1" s="1"/>
  <c r="AF3970" i="1"/>
  <c r="AU3970" i="1" s="1"/>
  <c r="AC3970" i="1"/>
  <c r="AG3970" i="1" s="1"/>
  <c r="AH3970" i="1" s="1"/>
  <c r="AI3970" i="1" s="1"/>
  <c r="AF3968" i="1"/>
  <c r="AU3968" i="1" s="1"/>
  <c r="AC3968" i="1"/>
  <c r="AG3968" i="1" s="1"/>
  <c r="AH3968" i="1" s="1"/>
  <c r="AI3968" i="1" s="1"/>
  <c r="AF3966" i="1"/>
  <c r="AU3966" i="1" s="1"/>
  <c r="AC3966" i="1"/>
  <c r="AG3966" i="1" s="1"/>
  <c r="AH3966" i="1" s="1"/>
  <c r="AI3966" i="1" s="1"/>
  <c r="AF3964" i="1"/>
  <c r="AU3964" i="1" s="1"/>
  <c r="AC3964" i="1"/>
  <c r="AG3964" i="1" s="1"/>
  <c r="AH3964" i="1" s="1"/>
  <c r="AI3964" i="1" s="1"/>
  <c r="AF3962" i="1"/>
  <c r="AU3962" i="1" s="1"/>
  <c r="AC3962" i="1"/>
  <c r="AG3962" i="1" s="1"/>
  <c r="AH3962" i="1" s="1"/>
  <c r="AI3962" i="1" s="1"/>
  <c r="AF3960" i="1"/>
  <c r="AU3960" i="1" s="1"/>
  <c r="AC3960" i="1"/>
  <c r="AG3960" i="1" s="1"/>
  <c r="AH3960" i="1" s="1"/>
  <c r="AI3960" i="1" s="1"/>
  <c r="AF3958" i="1"/>
  <c r="AU3958" i="1" s="1"/>
  <c r="AC3958" i="1"/>
  <c r="AG3958" i="1" s="1"/>
  <c r="AH3958" i="1" s="1"/>
  <c r="AI3958" i="1" s="1"/>
  <c r="AF3956" i="1"/>
  <c r="AU3956" i="1" s="1"/>
  <c r="AC3956" i="1"/>
  <c r="AG3956" i="1" s="1"/>
  <c r="AH3956" i="1" s="1"/>
  <c r="AI3956" i="1" s="1"/>
  <c r="AF3954" i="1"/>
  <c r="AU3954" i="1" s="1"/>
  <c r="AC3954" i="1"/>
  <c r="AG3954" i="1" s="1"/>
  <c r="AH3954" i="1" s="1"/>
  <c r="AI3954" i="1" s="1"/>
  <c r="AF3952" i="1"/>
  <c r="AU3952" i="1" s="1"/>
  <c r="AC3952" i="1"/>
  <c r="AG3952" i="1" s="1"/>
  <c r="AH3952" i="1" s="1"/>
  <c r="AI3952" i="1" s="1"/>
  <c r="AF3950" i="1"/>
  <c r="AU3950" i="1" s="1"/>
  <c r="AC3950" i="1"/>
  <c r="AG3950" i="1" s="1"/>
  <c r="AH3950" i="1" s="1"/>
  <c r="AI3950" i="1" s="1"/>
  <c r="AF3948" i="1"/>
  <c r="AU3948" i="1" s="1"/>
  <c r="AC3948" i="1"/>
  <c r="AG3948" i="1" s="1"/>
  <c r="AH3948" i="1" s="1"/>
  <c r="AI3948" i="1" s="1"/>
  <c r="AF3946" i="1"/>
  <c r="AU3946" i="1" s="1"/>
  <c r="AC3946" i="1"/>
  <c r="AG3946" i="1" s="1"/>
  <c r="AH3946" i="1" s="1"/>
  <c r="AI3946" i="1" s="1"/>
  <c r="AF3944" i="1"/>
  <c r="AU3944" i="1" s="1"/>
  <c r="AC3944" i="1"/>
  <c r="AG3944" i="1" s="1"/>
  <c r="AH3944" i="1" s="1"/>
  <c r="AI3944" i="1" s="1"/>
  <c r="AF3942" i="1"/>
  <c r="AU3942" i="1" s="1"/>
  <c r="AC3942" i="1"/>
  <c r="AG3942" i="1" s="1"/>
  <c r="AH3942" i="1" s="1"/>
  <c r="AI3942" i="1" s="1"/>
  <c r="AF3940" i="1"/>
  <c r="AU3940" i="1" s="1"/>
  <c r="AC3940" i="1"/>
  <c r="AG3940" i="1" s="1"/>
  <c r="AH3940" i="1" s="1"/>
  <c r="AI3940" i="1" s="1"/>
  <c r="AF3938" i="1"/>
  <c r="AU3938" i="1" s="1"/>
  <c r="AC3938" i="1"/>
  <c r="AG3938" i="1" s="1"/>
  <c r="AH3938" i="1" s="1"/>
  <c r="AI3938" i="1" s="1"/>
  <c r="AF3936" i="1"/>
  <c r="AU3936" i="1" s="1"/>
  <c r="AC3936" i="1"/>
  <c r="AG3936" i="1" s="1"/>
  <c r="AH3936" i="1" s="1"/>
  <c r="AI3936" i="1" s="1"/>
  <c r="AF3934" i="1"/>
  <c r="AU3934" i="1" s="1"/>
  <c r="AC3934" i="1"/>
  <c r="AG3934" i="1" s="1"/>
  <c r="AH3934" i="1" s="1"/>
  <c r="AI3934" i="1" s="1"/>
  <c r="AF3932" i="1"/>
  <c r="AU3932" i="1" s="1"/>
  <c r="AC3932" i="1"/>
  <c r="AG3932" i="1" s="1"/>
  <c r="AH3932" i="1" s="1"/>
  <c r="AI3932" i="1" s="1"/>
  <c r="AF3930" i="1"/>
  <c r="AU3930" i="1" s="1"/>
  <c r="AC3930" i="1"/>
  <c r="AG3930" i="1" s="1"/>
  <c r="AH3930" i="1" s="1"/>
  <c r="AI3930" i="1" s="1"/>
  <c r="AF3928" i="1"/>
  <c r="AU3928" i="1" s="1"/>
  <c r="AC3928" i="1"/>
  <c r="AG3928" i="1" s="1"/>
  <c r="AH3928" i="1" s="1"/>
  <c r="AI3928" i="1" s="1"/>
  <c r="AF3926" i="1"/>
  <c r="AU3926" i="1" s="1"/>
  <c r="AC3926" i="1"/>
  <c r="AG3926" i="1" s="1"/>
  <c r="AH3926" i="1" s="1"/>
  <c r="AI3926" i="1" s="1"/>
  <c r="AF3924" i="1"/>
  <c r="AU3924" i="1" s="1"/>
  <c r="AC3924" i="1"/>
  <c r="AG3924" i="1" s="1"/>
  <c r="AH3924" i="1" s="1"/>
  <c r="AI3924" i="1" s="1"/>
  <c r="AF3922" i="1"/>
  <c r="AU3922" i="1" s="1"/>
  <c r="AC3922" i="1"/>
  <c r="AG3922" i="1" s="1"/>
  <c r="AH3922" i="1" s="1"/>
  <c r="AI3922" i="1" s="1"/>
  <c r="AF3920" i="1"/>
  <c r="AU3920" i="1" s="1"/>
  <c r="AC3920" i="1"/>
  <c r="AG3920" i="1" s="1"/>
  <c r="AH3920" i="1" s="1"/>
  <c r="AI3920" i="1" s="1"/>
  <c r="AF3918" i="1"/>
  <c r="AU3918" i="1" s="1"/>
  <c r="AC3918" i="1"/>
  <c r="AG3918" i="1" s="1"/>
  <c r="AH3918" i="1" s="1"/>
  <c r="AI3918" i="1" s="1"/>
  <c r="AF3916" i="1"/>
  <c r="AU3916" i="1" s="1"/>
  <c r="AC3916" i="1"/>
  <c r="AG3916" i="1" s="1"/>
  <c r="AH3916" i="1" s="1"/>
  <c r="AI3916" i="1" s="1"/>
  <c r="AF3914" i="1"/>
  <c r="AU3914" i="1" s="1"/>
  <c r="AC3914" i="1"/>
  <c r="AG3914" i="1" s="1"/>
  <c r="AH3914" i="1" s="1"/>
  <c r="AI3914" i="1" s="1"/>
  <c r="AF3912" i="1"/>
  <c r="AU3912" i="1" s="1"/>
  <c r="AC3912" i="1"/>
  <c r="AG3912" i="1" s="1"/>
  <c r="AH3912" i="1" s="1"/>
  <c r="AI3912" i="1" s="1"/>
  <c r="AF3910" i="1"/>
  <c r="AU3910" i="1" s="1"/>
  <c r="AC3910" i="1"/>
  <c r="AG3910" i="1" s="1"/>
  <c r="AH3910" i="1" s="1"/>
  <c r="AI3910" i="1" s="1"/>
  <c r="AF3908" i="1"/>
  <c r="AU3908" i="1" s="1"/>
  <c r="AC3908" i="1"/>
  <c r="AG3908" i="1" s="1"/>
  <c r="AH3908" i="1" s="1"/>
  <c r="AI3908" i="1" s="1"/>
  <c r="AF3906" i="1"/>
  <c r="AU3906" i="1" s="1"/>
  <c r="AC3906" i="1"/>
  <c r="AG3906" i="1" s="1"/>
  <c r="AH3906" i="1" s="1"/>
  <c r="AI3906" i="1" s="1"/>
  <c r="AF3904" i="1"/>
  <c r="AU3904" i="1" s="1"/>
  <c r="AC3904" i="1"/>
  <c r="AG3904" i="1" s="1"/>
  <c r="AH3904" i="1" s="1"/>
  <c r="AI3904" i="1" s="1"/>
  <c r="AF3902" i="1"/>
  <c r="AU3902" i="1" s="1"/>
  <c r="AC3902" i="1"/>
  <c r="AG3902" i="1" s="1"/>
  <c r="AH3902" i="1" s="1"/>
  <c r="AI3902" i="1" s="1"/>
  <c r="AF3900" i="1"/>
  <c r="AU3900" i="1" s="1"/>
  <c r="AC3900" i="1"/>
  <c r="AG3900" i="1" s="1"/>
  <c r="AH3900" i="1" s="1"/>
  <c r="AI3900" i="1" s="1"/>
  <c r="AF3898" i="1"/>
  <c r="AU3898" i="1" s="1"/>
  <c r="AC3898" i="1"/>
  <c r="AG3898" i="1" s="1"/>
  <c r="AH3898" i="1" s="1"/>
  <c r="AI3898" i="1" s="1"/>
  <c r="AF3896" i="1"/>
  <c r="AU3896" i="1" s="1"/>
  <c r="AC3896" i="1"/>
  <c r="AG3896" i="1" s="1"/>
  <c r="AH3896" i="1" s="1"/>
  <c r="AI3896" i="1" s="1"/>
  <c r="AF3894" i="1"/>
  <c r="AU3894" i="1" s="1"/>
  <c r="AC3894" i="1"/>
  <c r="AG3894" i="1" s="1"/>
  <c r="AH3894" i="1" s="1"/>
  <c r="AI3894" i="1" s="1"/>
  <c r="AF3892" i="1"/>
  <c r="AU3892" i="1" s="1"/>
  <c r="AC3892" i="1"/>
  <c r="AG3892" i="1" s="1"/>
  <c r="AH3892" i="1" s="1"/>
  <c r="AI3892" i="1" s="1"/>
  <c r="AF3890" i="1"/>
  <c r="AU3890" i="1" s="1"/>
  <c r="AC3890" i="1"/>
  <c r="AG3890" i="1" s="1"/>
  <c r="AH3890" i="1" s="1"/>
  <c r="AI3890" i="1" s="1"/>
  <c r="AF3888" i="1"/>
  <c r="AU3888" i="1" s="1"/>
  <c r="AC3888" i="1"/>
  <c r="AG3888" i="1" s="1"/>
  <c r="AH3888" i="1" s="1"/>
  <c r="AI3888" i="1" s="1"/>
  <c r="AC3884" i="1"/>
  <c r="AG3884" i="1" s="1"/>
  <c r="AH3884" i="1" s="1"/>
  <c r="AI3884" i="1" s="1"/>
  <c r="AF3884" i="1"/>
  <c r="AU3884" i="1" s="1"/>
  <c r="AC3880" i="1"/>
  <c r="AG3880" i="1" s="1"/>
  <c r="AH3880" i="1" s="1"/>
  <c r="AI3880" i="1" s="1"/>
  <c r="AF3880" i="1"/>
  <c r="AU3880" i="1" s="1"/>
  <c r="AC3876" i="1"/>
  <c r="AG3876" i="1" s="1"/>
  <c r="AH3876" i="1" s="1"/>
  <c r="AI3876" i="1" s="1"/>
  <c r="AF3876" i="1"/>
  <c r="AU3876" i="1" s="1"/>
  <c r="AC3872" i="1"/>
  <c r="AG3872" i="1" s="1"/>
  <c r="AH3872" i="1" s="1"/>
  <c r="AI3872" i="1" s="1"/>
  <c r="AF3872" i="1"/>
  <c r="AU3872" i="1" s="1"/>
  <c r="AC3868" i="1"/>
  <c r="AG3868" i="1" s="1"/>
  <c r="AH3868" i="1" s="1"/>
  <c r="AI3868" i="1" s="1"/>
  <c r="AF3868" i="1"/>
  <c r="AU3868" i="1" s="1"/>
  <c r="AC3864" i="1"/>
  <c r="AG3864" i="1" s="1"/>
  <c r="AH3864" i="1" s="1"/>
  <c r="AI3864" i="1" s="1"/>
  <c r="AF3864" i="1"/>
  <c r="AU3864" i="1" s="1"/>
  <c r="AC3860" i="1"/>
  <c r="AG3860" i="1" s="1"/>
  <c r="AH3860" i="1" s="1"/>
  <c r="AI3860" i="1" s="1"/>
  <c r="AF3860" i="1"/>
  <c r="AU3860" i="1" s="1"/>
  <c r="AC3856" i="1"/>
  <c r="AG3856" i="1" s="1"/>
  <c r="AH3856" i="1" s="1"/>
  <c r="AI3856" i="1" s="1"/>
  <c r="AF3856" i="1"/>
  <c r="AU3856" i="1" s="1"/>
  <c r="AC3852" i="1"/>
  <c r="AG3852" i="1" s="1"/>
  <c r="AH3852" i="1" s="1"/>
  <c r="AI3852" i="1" s="1"/>
  <c r="AF3852" i="1"/>
  <c r="AU3852" i="1" s="1"/>
  <c r="AC3848" i="1"/>
  <c r="AG3848" i="1" s="1"/>
  <c r="AH3848" i="1" s="1"/>
  <c r="AI3848" i="1" s="1"/>
  <c r="AF3848" i="1"/>
  <c r="AU3848" i="1" s="1"/>
  <c r="AC3844" i="1"/>
  <c r="AG3844" i="1" s="1"/>
  <c r="AH3844" i="1" s="1"/>
  <c r="AI3844" i="1" s="1"/>
  <c r="AF3844" i="1"/>
  <c r="AU3844" i="1" s="1"/>
  <c r="AC3840" i="1"/>
  <c r="AG3840" i="1" s="1"/>
  <c r="AH3840" i="1" s="1"/>
  <c r="AI3840" i="1" s="1"/>
  <c r="AF3840" i="1"/>
  <c r="AU3840" i="1" s="1"/>
  <c r="AC3836" i="1"/>
  <c r="AG3836" i="1" s="1"/>
  <c r="AH3836" i="1" s="1"/>
  <c r="AI3836" i="1" s="1"/>
  <c r="AF3836" i="1"/>
  <c r="AU3836" i="1" s="1"/>
  <c r="AC3832" i="1"/>
  <c r="AG3832" i="1" s="1"/>
  <c r="AH3832" i="1" s="1"/>
  <c r="AI3832" i="1" s="1"/>
  <c r="AF3832" i="1"/>
  <c r="AU3832" i="1" s="1"/>
  <c r="AC3828" i="1"/>
  <c r="AG3828" i="1" s="1"/>
  <c r="AH3828" i="1" s="1"/>
  <c r="AI3828" i="1" s="1"/>
  <c r="AF3828" i="1"/>
  <c r="AU3828" i="1" s="1"/>
  <c r="AC3824" i="1"/>
  <c r="AG3824" i="1" s="1"/>
  <c r="AH3824" i="1" s="1"/>
  <c r="AI3824" i="1" s="1"/>
  <c r="AF3824" i="1"/>
  <c r="AU3824" i="1" s="1"/>
  <c r="AC3820" i="1"/>
  <c r="AG3820" i="1" s="1"/>
  <c r="AH3820" i="1" s="1"/>
  <c r="AI3820" i="1" s="1"/>
  <c r="AF3820" i="1"/>
  <c r="AU3820" i="1" s="1"/>
  <c r="AC3816" i="1"/>
  <c r="AG3816" i="1" s="1"/>
  <c r="AH3816" i="1" s="1"/>
  <c r="AI3816" i="1" s="1"/>
  <c r="AF3816" i="1"/>
  <c r="AU3816" i="1" s="1"/>
  <c r="AC3812" i="1"/>
  <c r="AG3812" i="1" s="1"/>
  <c r="AH3812" i="1" s="1"/>
  <c r="AI3812" i="1" s="1"/>
  <c r="AF3812" i="1"/>
  <c r="AU3812" i="1" s="1"/>
  <c r="AC3808" i="1"/>
  <c r="AG3808" i="1" s="1"/>
  <c r="AH3808" i="1" s="1"/>
  <c r="AI3808" i="1" s="1"/>
  <c r="AF3808" i="1"/>
  <c r="AU3808" i="1" s="1"/>
  <c r="AC3804" i="1"/>
  <c r="AG3804" i="1" s="1"/>
  <c r="AH3804" i="1" s="1"/>
  <c r="AI3804" i="1" s="1"/>
  <c r="AF3804" i="1"/>
  <c r="AU3804" i="1" s="1"/>
  <c r="AC3800" i="1"/>
  <c r="AG3800" i="1" s="1"/>
  <c r="AH3800" i="1" s="1"/>
  <c r="AI3800" i="1" s="1"/>
  <c r="AF3800" i="1"/>
  <c r="AU3800" i="1" s="1"/>
  <c r="AC3796" i="1"/>
  <c r="AG3796" i="1" s="1"/>
  <c r="AH3796" i="1" s="1"/>
  <c r="AI3796" i="1" s="1"/>
  <c r="AF3796" i="1"/>
  <c r="AU3796" i="1" s="1"/>
  <c r="AC3792" i="1"/>
  <c r="AG3792" i="1" s="1"/>
  <c r="AH3792" i="1" s="1"/>
  <c r="AI3792" i="1" s="1"/>
  <c r="AF3792" i="1"/>
  <c r="AU3792" i="1" s="1"/>
  <c r="AC3788" i="1"/>
  <c r="AG3788" i="1" s="1"/>
  <c r="AH3788" i="1" s="1"/>
  <c r="AI3788" i="1" s="1"/>
  <c r="AF3788" i="1"/>
  <c r="AU3788" i="1" s="1"/>
  <c r="AC3784" i="1"/>
  <c r="AG3784" i="1" s="1"/>
  <c r="AH3784" i="1" s="1"/>
  <c r="AI3784" i="1" s="1"/>
  <c r="AF3784" i="1"/>
  <c r="AU3784" i="1" s="1"/>
  <c r="AC3780" i="1"/>
  <c r="AG3780" i="1" s="1"/>
  <c r="AH3780" i="1" s="1"/>
  <c r="AI3780" i="1" s="1"/>
  <c r="AF3780" i="1"/>
  <c r="AU3780" i="1" s="1"/>
  <c r="AC3776" i="1"/>
  <c r="AG3776" i="1" s="1"/>
  <c r="AH3776" i="1" s="1"/>
  <c r="AI3776" i="1" s="1"/>
  <c r="AF3776" i="1"/>
  <c r="AU3776" i="1" s="1"/>
  <c r="AC3772" i="1"/>
  <c r="AG3772" i="1" s="1"/>
  <c r="AH3772" i="1" s="1"/>
  <c r="AI3772" i="1" s="1"/>
  <c r="AF3772" i="1"/>
  <c r="AU3772" i="1" s="1"/>
  <c r="AC3768" i="1"/>
  <c r="AG3768" i="1" s="1"/>
  <c r="AH3768" i="1" s="1"/>
  <c r="AI3768" i="1" s="1"/>
  <c r="AF3768" i="1"/>
  <c r="AU3768" i="1" s="1"/>
  <c r="AC3764" i="1"/>
  <c r="AG3764" i="1" s="1"/>
  <c r="AH3764" i="1" s="1"/>
  <c r="AI3764" i="1" s="1"/>
  <c r="AF3764" i="1"/>
  <c r="AU3764" i="1" s="1"/>
  <c r="AC3760" i="1"/>
  <c r="AG3760" i="1" s="1"/>
  <c r="AH3760" i="1" s="1"/>
  <c r="AI3760" i="1" s="1"/>
  <c r="AF3760" i="1"/>
  <c r="AU3760" i="1" s="1"/>
  <c r="AC3756" i="1"/>
  <c r="AG3756" i="1" s="1"/>
  <c r="AH3756" i="1" s="1"/>
  <c r="AI3756" i="1" s="1"/>
  <c r="AF3756" i="1"/>
  <c r="AU3756" i="1" s="1"/>
  <c r="AC3752" i="1"/>
  <c r="AG3752" i="1" s="1"/>
  <c r="AH3752" i="1" s="1"/>
  <c r="AI3752" i="1" s="1"/>
  <c r="AF3752" i="1"/>
  <c r="AU3752" i="1" s="1"/>
  <c r="AC3748" i="1"/>
  <c r="AG3748" i="1" s="1"/>
  <c r="AH3748" i="1" s="1"/>
  <c r="AI3748" i="1" s="1"/>
  <c r="AF3748" i="1"/>
  <c r="AU3748" i="1" s="1"/>
  <c r="AC3744" i="1"/>
  <c r="AG3744" i="1" s="1"/>
  <c r="AH3744" i="1" s="1"/>
  <c r="AI3744" i="1" s="1"/>
  <c r="AF3744" i="1"/>
  <c r="AU3744" i="1" s="1"/>
  <c r="AC3740" i="1"/>
  <c r="AG3740" i="1" s="1"/>
  <c r="AH3740" i="1" s="1"/>
  <c r="AI3740" i="1" s="1"/>
  <c r="AF3740" i="1"/>
  <c r="AU3740" i="1" s="1"/>
  <c r="AC3736" i="1"/>
  <c r="AG3736" i="1" s="1"/>
  <c r="AH3736" i="1" s="1"/>
  <c r="AI3736" i="1" s="1"/>
  <c r="AF3736" i="1"/>
  <c r="AU3736" i="1" s="1"/>
  <c r="AC3732" i="1"/>
  <c r="AG3732" i="1" s="1"/>
  <c r="AH3732" i="1" s="1"/>
  <c r="AI3732" i="1" s="1"/>
  <c r="AF3732" i="1"/>
  <c r="AU3732" i="1" s="1"/>
  <c r="AC3728" i="1"/>
  <c r="AG3728" i="1" s="1"/>
  <c r="AH3728" i="1" s="1"/>
  <c r="AI3728" i="1" s="1"/>
  <c r="AF3728" i="1"/>
  <c r="AU3728" i="1" s="1"/>
  <c r="AC3724" i="1"/>
  <c r="AG3724" i="1" s="1"/>
  <c r="AH3724" i="1" s="1"/>
  <c r="AI3724" i="1" s="1"/>
  <c r="AF3724" i="1"/>
  <c r="AU3724" i="1" s="1"/>
  <c r="AC3720" i="1"/>
  <c r="AG3720" i="1" s="1"/>
  <c r="AH3720" i="1" s="1"/>
  <c r="AI3720" i="1" s="1"/>
  <c r="AF3720" i="1"/>
  <c r="AU3720" i="1" s="1"/>
  <c r="AC3716" i="1"/>
  <c r="AG3716" i="1" s="1"/>
  <c r="AH3716" i="1" s="1"/>
  <c r="AI3716" i="1" s="1"/>
  <c r="AF3716" i="1"/>
  <c r="AU3716" i="1" s="1"/>
  <c r="AC3712" i="1"/>
  <c r="AG3712" i="1" s="1"/>
  <c r="AH3712" i="1" s="1"/>
  <c r="AI3712" i="1" s="1"/>
  <c r="AF3712" i="1"/>
  <c r="AU3712" i="1" s="1"/>
  <c r="AC3708" i="1"/>
  <c r="AG3708" i="1" s="1"/>
  <c r="AH3708" i="1" s="1"/>
  <c r="AI3708" i="1" s="1"/>
  <c r="AF3708" i="1"/>
  <c r="AU3708" i="1" s="1"/>
  <c r="AC3704" i="1"/>
  <c r="AG3704" i="1" s="1"/>
  <c r="AH3704" i="1" s="1"/>
  <c r="AI3704" i="1" s="1"/>
  <c r="AF3704" i="1"/>
  <c r="AU3704" i="1" s="1"/>
  <c r="AC3700" i="1"/>
  <c r="AG3700" i="1" s="1"/>
  <c r="AH3700" i="1" s="1"/>
  <c r="AI3700" i="1" s="1"/>
  <c r="AF3700" i="1"/>
  <c r="AU3700" i="1" s="1"/>
  <c r="AC3696" i="1"/>
  <c r="AG3696" i="1" s="1"/>
  <c r="AH3696" i="1" s="1"/>
  <c r="AI3696" i="1" s="1"/>
  <c r="AF3696" i="1"/>
  <c r="AU3696" i="1" s="1"/>
  <c r="AC3692" i="1"/>
  <c r="AG3692" i="1" s="1"/>
  <c r="AH3692" i="1" s="1"/>
  <c r="AI3692" i="1" s="1"/>
  <c r="AF3692" i="1"/>
  <c r="AU3692" i="1" s="1"/>
  <c r="AC3688" i="1"/>
  <c r="AG3688" i="1" s="1"/>
  <c r="AH3688" i="1" s="1"/>
  <c r="AI3688" i="1" s="1"/>
  <c r="AF3688" i="1"/>
  <c r="AU3688" i="1" s="1"/>
  <c r="AC3684" i="1"/>
  <c r="AG3684" i="1" s="1"/>
  <c r="AH3684" i="1" s="1"/>
  <c r="AI3684" i="1" s="1"/>
  <c r="AF3684" i="1"/>
  <c r="AU3684" i="1" s="1"/>
  <c r="AC3680" i="1"/>
  <c r="AG3680" i="1" s="1"/>
  <c r="AH3680" i="1" s="1"/>
  <c r="AI3680" i="1" s="1"/>
  <c r="AF3680" i="1"/>
  <c r="AU3680" i="1" s="1"/>
  <c r="AC3676" i="1"/>
  <c r="AG3676" i="1" s="1"/>
  <c r="AH3676" i="1" s="1"/>
  <c r="AI3676" i="1" s="1"/>
  <c r="AF3676" i="1"/>
  <c r="AU3676" i="1" s="1"/>
  <c r="AC3672" i="1"/>
  <c r="AG3672" i="1" s="1"/>
  <c r="AH3672" i="1" s="1"/>
  <c r="AI3672" i="1" s="1"/>
  <c r="AF3672" i="1"/>
  <c r="AU3672" i="1" s="1"/>
  <c r="AC3668" i="1"/>
  <c r="AG3668" i="1" s="1"/>
  <c r="AH3668" i="1" s="1"/>
  <c r="AI3668" i="1" s="1"/>
  <c r="AF3668" i="1"/>
  <c r="AU3668" i="1" s="1"/>
  <c r="AC3664" i="1"/>
  <c r="AG3664" i="1" s="1"/>
  <c r="AH3664" i="1" s="1"/>
  <c r="AI3664" i="1" s="1"/>
  <c r="AF3664" i="1"/>
  <c r="AU3664" i="1" s="1"/>
  <c r="AC3660" i="1"/>
  <c r="AG3660" i="1" s="1"/>
  <c r="AH3660" i="1" s="1"/>
  <c r="AI3660" i="1" s="1"/>
  <c r="AF3660" i="1"/>
  <c r="AU3660" i="1" s="1"/>
  <c r="AC3656" i="1"/>
  <c r="AG3656" i="1" s="1"/>
  <c r="AH3656" i="1" s="1"/>
  <c r="AI3656" i="1" s="1"/>
  <c r="AF3656" i="1"/>
  <c r="AU3656" i="1" s="1"/>
  <c r="AC3652" i="1"/>
  <c r="AG3652" i="1" s="1"/>
  <c r="AH3652" i="1" s="1"/>
  <c r="AI3652" i="1" s="1"/>
  <c r="AF3652" i="1"/>
  <c r="AU3652" i="1" s="1"/>
  <c r="AF3649" i="1"/>
  <c r="AU3649" i="1" s="1"/>
  <c r="AC3649" i="1"/>
  <c r="AG3649" i="1" s="1"/>
  <c r="AH3649" i="1" s="1"/>
  <c r="AI3649" i="1" s="1"/>
  <c r="AF3647" i="1"/>
  <c r="AU3647" i="1" s="1"/>
  <c r="AC3647" i="1"/>
  <c r="AG3647" i="1" s="1"/>
  <c r="AH3647" i="1" s="1"/>
  <c r="AI3647" i="1" s="1"/>
  <c r="AF3645" i="1"/>
  <c r="AU3645" i="1" s="1"/>
  <c r="AC3645" i="1"/>
  <c r="AG3645" i="1" s="1"/>
  <c r="AH3645" i="1" s="1"/>
  <c r="AI3645" i="1" s="1"/>
  <c r="AF3643" i="1"/>
  <c r="AU3643" i="1" s="1"/>
  <c r="AC3643" i="1"/>
  <c r="AG3643" i="1" s="1"/>
  <c r="AH3643" i="1" s="1"/>
  <c r="AI3643" i="1" s="1"/>
  <c r="AF3641" i="1"/>
  <c r="AU3641" i="1" s="1"/>
  <c r="AC3641" i="1"/>
  <c r="AG3641" i="1" s="1"/>
  <c r="AH3641" i="1" s="1"/>
  <c r="AI3641" i="1" s="1"/>
  <c r="AF3639" i="1"/>
  <c r="AU3639" i="1" s="1"/>
  <c r="AC3639" i="1"/>
  <c r="AG3639" i="1" s="1"/>
  <c r="AH3639" i="1" s="1"/>
  <c r="AI3639" i="1" s="1"/>
  <c r="AF3637" i="1"/>
  <c r="AU3637" i="1" s="1"/>
  <c r="AC3637" i="1"/>
  <c r="AG3637" i="1" s="1"/>
  <c r="AH3637" i="1" s="1"/>
  <c r="AI3637" i="1" s="1"/>
  <c r="AF3635" i="1"/>
  <c r="AU3635" i="1" s="1"/>
  <c r="AC3635" i="1"/>
  <c r="AG3635" i="1" s="1"/>
  <c r="AH3635" i="1" s="1"/>
  <c r="AI3635" i="1" s="1"/>
  <c r="AF3633" i="1"/>
  <c r="AU3633" i="1" s="1"/>
  <c r="AC3633" i="1"/>
  <c r="AG3633" i="1" s="1"/>
  <c r="AH3633" i="1" s="1"/>
  <c r="AI3633" i="1" s="1"/>
  <c r="AF3631" i="1"/>
  <c r="AU3631" i="1" s="1"/>
  <c r="AC3631" i="1"/>
  <c r="AG3631" i="1" s="1"/>
  <c r="AH3631" i="1" s="1"/>
  <c r="AI3631" i="1" s="1"/>
  <c r="AF3629" i="1"/>
  <c r="AU3629" i="1" s="1"/>
  <c r="AC3629" i="1"/>
  <c r="AG3629" i="1" s="1"/>
  <c r="AH3629" i="1" s="1"/>
  <c r="AI3629" i="1" s="1"/>
  <c r="AF3627" i="1"/>
  <c r="AU3627" i="1" s="1"/>
  <c r="AC3627" i="1"/>
  <c r="AG3627" i="1" s="1"/>
  <c r="AH3627" i="1" s="1"/>
  <c r="AI3627" i="1" s="1"/>
  <c r="AF3625" i="1"/>
  <c r="AU3625" i="1" s="1"/>
  <c r="AC3625" i="1"/>
  <c r="AG3625" i="1" s="1"/>
  <c r="AH3625" i="1" s="1"/>
  <c r="AI3625" i="1" s="1"/>
  <c r="AF3623" i="1"/>
  <c r="AU3623" i="1" s="1"/>
  <c r="AC3623" i="1"/>
  <c r="AG3623" i="1" s="1"/>
  <c r="AH3623" i="1" s="1"/>
  <c r="AI3623" i="1" s="1"/>
  <c r="AF3621" i="1"/>
  <c r="AU3621" i="1" s="1"/>
  <c r="AC3621" i="1"/>
  <c r="AG3621" i="1" s="1"/>
  <c r="AH3621" i="1" s="1"/>
  <c r="AI3621" i="1" s="1"/>
  <c r="AF3619" i="1"/>
  <c r="AU3619" i="1" s="1"/>
  <c r="AC3619" i="1"/>
  <c r="AG3619" i="1" s="1"/>
  <c r="AH3619" i="1" s="1"/>
  <c r="AI3619" i="1" s="1"/>
  <c r="AF3617" i="1"/>
  <c r="AU3617" i="1" s="1"/>
  <c r="AC3617" i="1"/>
  <c r="AG3617" i="1" s="1"/>
  <c r="AH3617" i="1" s="1"/>
  <c r="AI3617" i="1" s="1"/>
  <c r="AF3615" i="1"/>
  <c r="AU3615" i="1" s="1"/>
  <c r="AC3615" i="1"/>
  <c r="AG3615" i="1" s="1"/>
  <c r="AH3615" i="1" s="1"/>
  <c r="AI3615" i="1" s="1"/>
  <c r="AF3613" i="1"/>
  <c r="AU3613" i="1" s="1"/>
  <c r="AC3613" i="1"/>
  <c r="AG3613" i="1" s="1"/>
  <c r="AH3613" i="1" s="1"/>
  <c r="AI3613" i="1" s="1"/>
  <c r="AF3611" i="1"/>
  <c r="AU3611" i="1" s="1"/>
  <c r="AC3611" i="1"/>
  <c r="AG3611" i="1" s="1"/>
  <c r="AH3611" i="1" s="1"/>
  <c r="AI3611" i="1" s="1"/>
  <c r="AF3609" i="1"/>
  <c r="AU3609" i="1" s="1"/>
  <c r="AC3609" i="1"/>
  <c r="AG3609" i="1" s="1"/>
  <c r="AH3609" i="1" s="1"/>
  <c r="AI3609" i="1" s="1"/>
  <c r="AF3607" i="1"/>
  <c r="AU3607" i="1" s="1"/>
  <c r="AC3607" i="1"/>
  <c r="AG3607" i="1" s="1"/>
  <c r="AH3607" i="1" s="1"/>
  <c r="AI3607" i="1" s="1"/>
  <c r="AF3605" i="1"/>
  <c r="AU3605" i="1" s="1"/>
  <c r="AC3605" i="1"/>
  <c r="AG3605" i="1" s="1"/>
  <c r="AH3605" i="1" s="1"/>
  <c r="AI3605" i="1" s="1"/>
  <c r="AF3603" i="1"/>
  <c r="AU3603" i="1" s="1"/>
  <c r="AC3603" i="1"/>
  <c r="AG3603" i="1" s="1"/>
  <c r="AH3603" i="1" s="1"/>
  <c r="AI3603" i="1" s="1"/>
  <c r="AF3601" i="1"/>
  <c r="AU3601" i="1" s="1"/>
  <c r="AC3601" i="1"/>
  <c r="AG3601" i="1" s="1"/>
  <c r="AH3601" i="1" s="1"/>
  <c r="AI3601" i="1" s="1"/>
  <c r="AF3599" i="1"/>
  <c r="AU3599" i="1" s="1"/>
  <c r="AC3599" i="1"/>
  <c r="AG3599" i="1" s="1"/>
  <c r="AH3599" i="1" s="1"/>
  <c r="AI3599" i="1" s="1"/>
  <c r="AF3597" i="1"/>
  <c r="AU3597" i="1" s="1"/>
  <c r="AC3597" i="1"/>
  <c r="AG3597" i="1" s="1"/>
  <c r="AH3597" i="1" s="1"/>
  <c r="AI3597" i="1" s="1"/>
  <c r="AF3595" i="1"/>
  <c r="AU3595" i="1" s="1"/>
  <c r="AC3595" i="1"/>
  <c r="AG3595" i="1" s="1"/>
  <c r="AH3595" i="1" s="1"/>
  <c r="AI3595" i="1" s="1"/>
  <c r="AF3593" i="1"/>
  <c r="AU3593" i="1" s="1"/>
  <c r="AC3593" i="1"/>
  <c r="AG3593" i="1" s="1"/>
  <c r="AH3593" i="1" s="1"/>
  <c r="AI3593" i="1" s="1"/>
  <c r="AF3591" i="1"/>
  <c r="AU3591" i="1" s="1"/>
  <c r="AC3591" i="1"/>
  <c r="AG3591" i="1" s="1"/>
  <c r="AH3591" i="1" s="1"/>
  <c r="AI3591" i="1" s="1"/>
  <c r="AF3589" i="1"/>
  <c r="AU3589" i="1" s="1"/>
  <c r="AC3589" i="1"/>
  <c r="AG3589" i="1" s="1"/>
  <c r="AH3589" i="1" s="1"/>
  <c r="AI3589" i="1" s="1"/>
  <c r="AF3587" i="1"/>
  <c r="AU3587" i="1" s="1"/>
  <c r="AC3587" i="1"/>
  <c r="AG3587" i="1" s="1"/>
  <c r="AH3587" i="1" s="1"/>
  <c r="AI3587" i="1" s="1"/>
  <c r="AF3585" i="1"/>
  <c r="AU3585" i="1" s="1"/>
  <c r="AC3585" i="1"/>
  <c r="AG3585" i="1" s="1"/>
  <c r="AH3585" i="1" s="1"/>
  <c r="AI3585" i="1" s="1"/>
  <c r="AF3583" i="1"/>
  <c r="AU3583" i="1" s="1"/>
  <c r="AC3583" i="1"/>
  <c r="AG3583" i="1" s="1"/>
  <c r="AH3583" i="1" s="1"/>
  <c r="AI3583" i="1" s="1"/>
  <c r="AF3581" i="1"/>
  <c r="AU3581" i="1" s="1"/>
  <c r="AC3581" i="1"/>
  <c r="AG3581" i="1" s="1"/>
  <c r="AH3581" i="1" s="1"/>
  <c r="AI3581" i="1" s="1"/>
  <c r="AF3579" i="1"/>
  <c r="AU3579" i="1" s="1"/>
  <c r="AC3579" i="1"/>
  <c r="AG3579" i="1" s="1"/>
  <c r="AH3579" i="1" s="1"/>
  <c r="AI3579" i="1" s="1"/>
  <c r="AF3577" i="1"/>
  <c r="AU3577" i="1" s="1"/>
  <c r="AC3577" i="1"/>
  <c r="AG3577" i="1" s="1"/>
  <c r="AH3577" i="1" s="1"/>
  <c r="AI3577" i="1" s="1"/>
  <c r="AF3575" i="1"/>
  <c r="AU3575" i="1" s="1"/>
  <c r="AC3575" i="1"/>
  <c r="AG3575" i="1" s="1"/>
  <c r="AH3575" i="1" s="1"/>
  <c r="AI3575" i="1" s="1"/>
  <c r="AF3573" i="1"/>
  <c r="AU3573" i="1" s="1"/>
  <c r="AC3573" i="1"/>
  <c r="AG3573" i="1" s="1"/>
  <c r="AH3573" i="1" s="1"/>
  <c r="AI3573" i="1" s="1"/>
  <c r="AF3571" i="1"/>
  <c r="AU3571" i="1" s="1"/>
  <c r="AC3571" i="1"/>
  <c r="AG3571" i="1" s="1"/>
  <c r="AH3571" i="1" s="1"/>
  <c r="AI3571" i="1" s="1"/>
  <c r="AF3569" i="1"/>
  <c r="AU3569" i="1" s="1"/>
  <c r="AC3569" i="1"/>
  <c r="AG3569" i="1" s="1"/>
  <c r="AH3569" i="1" s="1"/>
  <c r="AI3569" i="1" s="1"/>
  <c r="AF3567" i="1"/>
  <c r="AU3567" i="1" s="1"/>
  <c r="AC3567" i="1"/>
  <c r="AG3567" i="1" s="1"/>
  <c r="AH3567" i="1" s="1"/>
  <c r="AI3567" i="1" s="1"/>
  <c r="AF3565" i="1"/>
  <c r="AU3565" i="1" s="1"/>
  <c r="AC3565" i="1"/>
  <c r="AG3565" i="1" s="1"/>
  <c r="AH3565" i="1" s="1"/>
  <c r="AI3565" i="1" s="1"/>
  <c r="AF3563" i="1"/>
  <c r="AU3563" i="1" s="1"/>
  <c r="AC3563" i="1"/>
  <c r="AG3563" i="1" s="1"/>
  <c r="AH3563" i="1" s="1"/>
  <c r="AI3563" i="1" s="1"/>
  <c r="AF3561" i="1"/>
  <c r="AU3561" i="1" s="1"/>
  <c r="AC3561" i="1"/>
  <c r="AG3561" i="1" s="1"/>
  <c r="AH3561" i="1" s="1"/>
  <c r="AI3561" i="1" s="1"/>
  <c r="AF3559" i="1"/>
  <c r="AU3559" i="1" s="1"/>
  <c r="AC3559" i="1"/>
  <c r="AG3559" i="1" s="1"/>
  <c r="AH3559" i="1" s="1"/>
  <c r="AI3559" i="1" s="1"/>
  <c r="AF3557" i="1"/>
  <c r="AU3557" i="1" s="1"/>
  <c r="AC3557" i="1"/>
  <c r="AG3557" i="1" s="1"/>
  <c r="AH3557" i="1" s="1"/>
  <c r="AI3557" i="1" s="1"/>
  <c r="AF3555" i="1"/>
  <c r="AU3555" i="1" s="1"/>
  <c r="AC3555" i="1"/>
  <c r="AG3555" i="1" s="1"/>
  <c r="AH3555" i="1" s="1"/>
  <c r="AI3555" i="1" s="1"/>
  <c r="AF3553" i="1"/>
  <c r="AU3553" i="1" s="1"/>
  <c r="AC3553" i="1"/>
  <c r="AG3553" i="1" s="1"/>
  <c r="AH3553" i="1" s="1"/>
  <c r="AI3553" i="1" s="1"/>
  <c r="AF3551" i="1"/>
  <c r="AU3551" i="1" s="1"/>
  <c r="AC3551" i="1"/>
  <c r="AG3551" i="1" s="1"/>
  <c r="AH3551" i="1" s="1"/>
  <c r="AI3551" i="1" s="1"/>
  <c r="AF3549" i="1"/>
  <c r="AU3549" i="1" s="1"/>
  <c r="AC3549" i="1"/>
  <c r="AG3549" i="1" s="1"/>
  <c r="AH3549" i="1" s="1"/>
  <c r="AI3549" i="1" s="1"/>
  <c r="AF3547" i="1"/>
  <c r="AU3547" i="1" s="1"/>
  <c r="AC3547" i="1"/>
  <c r="AG3547" i="1" s="1"/>
  <c r="AH3547" i="1" s="1"/>
  <c r="AI3547" i="1" s="1"/>
  <c r="AF3545" i="1"/>
  <c r="AU3545" i="1" s="1"/>
  <c r="AC3545" i="1"/>
  <c r="AG3545" i="1" s="1"/>
  <c r="AH3545" i="1" s="1"/>
  <c r="AI3545" i="1" s="1"/>
  <c r="AF3543" i="1"/>
  <c r="AU3543" i="1" s="1"/>
  <c r="AC3543" i="1"/>
  <c r="AG3543" i="1" s="1"/>
  <c r="AH3543" i="1" s="1"/>
  <c r="AI3543" i="1" s="1"/>
  <c r="AF3541" i="1"/>
  <c r="AU3541" i="1" s="1"/>
  <c r="AC3541" i="1"/>
  <c r="AG3541" i="1" s="1"/>
  <c r="AH3541" i="1" s="1"/>
  <c r="AI3541" i="1" s="1"/>
  <c r="AF3539" i="1"/>
  <c r="AU3539" i="1" s="1"/>
  <c r="AC3539" i="1"/>
  <c r="AG3539" i="1" s="1"/>
  <c r="AH3539" i="1" s="1"/>
  <c r="AI3539" i="1" s="1"/>
  <c r="AF3537" i="1"/>
  <c r="AU3537" i="1" s="1"/>
  <c r="AC3537" i="1"/>
  <c r="AG3537" i="1" s="1"/>
  <c r="AH3537" i="1" s="1"/>
  <c r="AI3537" i="1" s="1"/>
  <c r="AF3535" i="1"/>
  <c r="AU3535" i="1" s="1"/>
  <c r="AC3535" i="1"/>
  <c r="AG3535" i="1" s="1"/>
  <c r="AH3535" i="1" s="1"/>
  <c r="AI3535" i="1" s="1"/>
  <c r="AF3533" i="1"/>
  <c r="AU3533" i="1" s="1"/>
  <c r="AC3533" i="1"/>
  <c r="AG3533" i="1" s="1"/>
  <c r="AH3533" i="1" s="1"/>
  <c r="AI3533" i="1" s="1"/>
  <c r="AF3531" i="1"/>
  <c r="AU3531" i="1" s="1"/>
  <c r="AC3531" i="1"/>
  <c r="AG3531" i="1" s="1"/>
  <c r="AH3531" i="1" s="1"/>
  <c r="AI3531" i="1" s="1"/>
  <c r="AF3529" i="1"/>
  <c r="AU3529" i="1" s="1"/>
  <c r="AC3529" i="1"/>
  <c r="AG3529" i="1" s="1"/>
  <c r="AH3529" i="1" s="1"/>
  <c r="AI3529" i="1" s="1"/>
  <c r="AF3527" i="1"/>
  <c r="AU3527" i="1" s="1"/>
  <c r="AC3527" i="1"/>
  <c r="AG3527" i="1" s="1"/>
  <c r="AH3527" i="1" s="1"/>
  <c r="AI3527" i="1" s="1"/>
  <c r="AF3525" i="1"/>
  <c r="AU3525" i="1" s="1"/>
  <c r="AC3525" i="1"/>
  <c r="AG3525" i="1" s="1"/>
  <c r="AH3525" i="1" s="1"/>
  <c r="AI3525" i="1" s="1"/>
  <c r="AF3523" i="1"/>
  <c r="AU3523" i="1" s="1"/>
  <c r="AC3523" i="1"/>
  <c r="AG3523" i="1" s="1"/>
  <c r="AH3523" i="1" s="1"/>
  <c r="AI3523" i="1" s="1"/>
  <c r="AF3521" i="1"/>
  <c r="AU3521" i="1" s="1"/>
  <c r="AC3521" i="1"/>
  <c r="AG3521" i="1" s="1"/>
  <c r="AH3521" i="1" s="1"/>
  <c r="AI3521" i="1" s="1"/>
  <c r="AF3519" i="1"/>
  <c r="AU3519" i="1" s="1"/>
  <c r="AC3519" i="1"/>
  <c r="AG3519" i="1" s="1"/>
  <c r="AH3519" i="1" s="1"/>
  <c r="AI3519" i="1" s="1"/>
  <c r="AF3517" i="1"/>
  <c r="AU3517" i="1" s="1"/>
  <c r="AC3517" i="1"/>
  <c r="AG3517" i="1" s="1"/>
  <c r="AH3517" i="1" s="1"/>
  <c r="AI3517" i="1" s="1"/>
  <c r="AF3515" i="1"/>
  <c r="AU3515" i="1" s="1"/>
  <c r="AC3515" i="1"/>
  <c r="AG3515" i="1" s="1"/>
  <c r="AH3515" i="1" s="1"/>
  <c r="AI3515" i="1" s="1"/>
  <c r="AF3513" i="1"/>
  <c r="AU3513" i="1" s="1"/>
  <c r="AC3513" i="1"/>
  <c r="AG3513" i="1" s="1"/>
  <c r="AH3513" i="1" s="1"/>
  <c r="AI3513" i="1" s="1"/>
  <c r="AF3511" i="1"/>
  <c r="AU3511" i="1" s="1"/>
  <c r="AC3511" i="1"/>
  <c r="AG3511" i="1" s="1"/>
  <c r="AH3511" i="1" s="1"/>
  <c r="AI3511" i="1" s="1"/>
  <c r="AF3509" i="1"/>
  <c r="AU3509" i="1" s="1"/>
  <c r="AC3509" i="1"/>
  <c r="AG3509" i="1" s="1"/>
  <c r="AH3509" i="1" s="1"/>
  <c r="AI3509" i="1" s="1"/>
  <c r="AF3507" i="1"/>
  <c r="AU3507" i="1" s="1"/>
  <c r="AC3507" i="1"/>
  <c r="AG3507" i="1" s="1"/>
  <c r="AH3507" i="1" s="1"/>
  <c r="AI3507" i="1" s="1"/>
  <c r="AF3505" i="1"/>
  <c r="AU3505" i="1" s="1"/>
  <c r="AC3505" i="1"/>
  <c r="AG3505" i="1" s="1"/>
  <c r="AH3505" i="1" s="1"/>
  <c r="AI3505" i="1" s="1"/>
  <c r="AF3503" i="1"/>
  <c r="AU3503" i="1" s="1"/>
  <c r="AC3503" i="1"/>
  <c r="AG3503" i="1" s="1"/>
  <c r="AH3503" i="1" s="1"/>
  <c r="AI3503" i="1" s="1"/>
  <c r="AF3501" i="1"/>
  <c r="AU3501" i="1" s="1"/>
  <c r="AC3501" i="1"/>
  <c r="AG3501" i="1" s="1"/>
  <c r="AH3501" i="1" s="1"/>
  <c r="AI3501" i="1" s="1"/>
  <c r="AF3499" i="1"/>
  <c r="AU3499" i="1" s="1"/>
  <c r="AC3499" i="1"/>
  <c r="AG3499" i="1" s="1"/>
  <c r="AH3499" i="1" s="1"/>
  <c r="AI3499" i="1" s="1"/>
  <c r="AF3497" i="1"/>
  <c r="AU3497" i="1" s="1"/>
  <c r="AC3497" i="1"/>
  <c r="AG3497" i="1" s="1"/>
  <c r="AH3497" i="1" s="1"/>
  <c r="AI3497" i="1" s="1"/>
  <c r="AF3495" i="1"/>
  <c r="AU3495" i="1" s="1"/>
  <c r="AC3495" i="1"/>
  <c r="AG3495" i="1" s="1"/>
  <c r="AH3495" i="1" s="1"/>
  <c r="AI3495" i="1" s="1"/>
  <c r="AF3493" i="1"/>
  <c r="AU3493" i="1" s="1"/>
  <c r="AC3493" i="1"/>
  <c r="AG3493" i="1" s="1"/>
  <c r="AH3493" i="1" s="1"/>
  <c r="AI3493" i="1" s="1"/>
  <c r="AF3491" i="1"/>
  <c r="AU3491" i="1" s="1"/>
  <c r="AC3491" i="1"/>
  <c r="AG3491" i="1" s="1"/>
  <c r="AH3491" i="1" s="1"/>
  <c r="AI3491" i="1" s="1"/>
  <c r="AF3489" i="1"/>
  <c r="AU3489" i="1" s="1"/>
  <c r="AC3489" i="1"/>
  <c r="AG3489" i="1" s="1"/>
  <c r="AH3489" i="1" s="1"/>
  <c r="AI3489" i="1" s="1"/>
  <c r="AF3487" i="1"/>
  <c r="AU3487" i="1" s="1"/>
  <c r="AC3487" i="1"/>
  <c r="AG3487" i="1" s="1"/>
  <c r="AH3487" i="1" s="1"/>
  <c r="AI3487" i="1" s="1"/>
  <c r="AF3485" i="1"/>
  <c r="AU3485" i="1" s="1"/>
  <c r="AC3485" i="1"/>
  <c r="AG3485" i="1" s="1"/>
  <c r="AH3485" i="1" s="1"/>
  <c r="AI3485" i="1" s="1"/>
  <c r="AF3483" i="1"/>
  <c r="AU3483" i="1" s="1"/>
  <c r="AC3483" i="1"/>
  <c r="AG3483" i="1" s="1"/>
  <c r="AH3483" i="1" s="1"/>
  <c r="AI3483" i="1" s="1"/>
  <c r="AF3481" i="1"/>
  <c r="AU3481" i="1" s="1"/>
  <c r="AC3481" i="1"/>
  <c r="AG3481" i="1" s="1"/>
  <c r="AH3481" i="1" s="1"/>
  <c r="AI3481" i="1" s="1"/>
  <c r="AF3479" i="1"/>
  <c r="AU3479" i="1" s="1"/>
  <c r="AC3479" i="1"/>
  <c r="AG3479" i="1" s="1"/>
  <c r="AH3479" i="1" s="1"/>
  <c r="AI3479" i="1" s="1"/>
  <c r="AF3477" i="1"/>
  <c r="AU3477" i="1" s="1"/>
  <c r="AC3477" i="1"/>
  <c r="AG3477" i="1" s="1"/>
  <c r="AH3477" i="1" s="1"/>
  <c r="AI3477" i="1" s="1"/>
  <c r="AF3475" i="1"/>
  <c r="AU3475" i="1" s="1"/>
  <c r="AC3475" i="1"/>
  <c r="AG3475" i="1" s="1"/>
  <c r="AH3475" i="1" s="1"/>
  <c r="AI3475" i="1" s="1"/>
  <c r="AF3473" i="1"/>
  <c r="AU3473" i="1" s="1"/>
  <c r="AC3473" i="1"/>
  <c r="AG3473" i="1" s="1"/>
  <c r="AH3473" i="1" s="1"/>
  <c r="AI3473" i="1" s="1"/>
  <c r="AF3471" i="1"/>
  <c r="AU3471" i="1" s="1"/>
  <c r="AC3471" i="1"/>
  <c r="AG3471" i="1" s="1"/>
  <c r="AH3471" i="1" s="1"/>
  <c r="AI3471" i="1" s="1"/>
  <c r="AF3469" i="1"/>
  <c r="AU3469" i="1" s="1"/>
  <c r="AC3469" i="1"/>
  <c r="AG3469" i="1" s="1"/>
  <c r="AH3469" i="1" s="1"/>
  <c r="AI3469" i="1" s="1"/>
  <c r="AF3467" i="1"/>
  <c r="AU3467" i="1" s="1"/>
  <c r="AC3467" i="1"/>
  <c r="AG3467" i="1" s="1"/>
  <c r="AH3467" i="1" s="1"/>
  <c r="AI3467" i="1" s="1"/>
  <c r="AF3465" i="1"/>
  <c r="AU3465" i="1" s="1"/>
  <c r="AC3465" i="1"/>
  <c r="AG3465" i="1" s="1"/>
  <c r="AH3465" i="1" s="1"/>
  <c r="AI3465" i="1" s="1"/>
  <c r="AF3463" i="1"/>
  <c r="AU3463" i="1" s="1"/>
  <c r="AC3463" i="1"/>
  <c r="AG3463" i="1" s="1"/>
  <c r="AH3463" i="1" s="1"/>
  <c r="AI3463" i="1" s="1"/>
  <c r="AF3461" i="1"/>
  <c r="AU3461" i="1" s="1"/>
  <c r="AC3461" i="1"/>
  <c r="AG3461" i="1" s="1"/>
  <c r="AH3461" i="1" s="1"/>
  <c r="AI3461" i="1" s="1"/>
  <c r="AF3459" i="1"/>
  <c r="AU3459" i="1" s="1"/>
  <c r="AC3459" i="1"/>
  <c r="AG3459" i="1" s="1"/>
  <c r="AH3459" i="1" s="1"/>
  <c r="AI3459" i="1" s="1"/>
  <c r="AF3457" i="1"/>
  <c r="AU3457" i="1" s="1"/>
  <c r="AC3457" i="1"/>
  <c r="AG3457" i="1" s="1"/>
  <c r="AH3457" i="1" s="1"/>
  <c r="AI3457" i="1" s="1"/>
  <c r="AF3455" i="1"/>
  <c r="AU3455" i="1" s="1"/>
  <c r="AC3455" i="1"/>
  <c r="AG3455" i="1" s="1"/>
  <c r="AH3455" i="1" s="1"/>
  <c r="AI3455" i="1" s="1"/>
  <c r="AF3453" i="1"/>
  <c r="AU3453" i="1" s="1"/>
  <c r="AC3453" i="1"/>
  <c r="AG3453" i="1" s="1"/>
  <c r="AH3453" i="1" s="1"/>
  <c r="AI3453" i="1" s="1"/>
  <c r="AF3451" i="1"/>
  <c r="AU3451" i="1" s="1"/>
  <c r="AC3451" i="1"/>
  <c r="AG3451" i="1" s="1"/>
  <c r="AH3451" i="1" s="1"/>
  <c r="AI3451" i="1" s="1"/>
  <c r="AF3449" i="1"/>
  <c r="AU3449" i="1" s="1"/>
  <c r="AC3449" i="1"/>
  <c r="AG3449" i="1" s="1"/>
  <c r="AH3449" i="1" s="1"/>
  <c r="AI3449" i="1" s="1"/>
  <c r="AF3447" i="1"/>
  <c r="AU3447" i="1" s="1"/>
  <c r="AC3447" i="1"/>
  <c r="AG3447" i="1" s="1"/>
  <c r="AH3447" i="1" s="1"/>
  <c r="AI3447" i="1" s="1"/>
  <c r="AF3445" i="1"/>
  <c r="AU3445" i="1" s="1"/>
  <c r="AC3445" i="1"/>
  <c r="AG3445" i="1" s="1"/>
  <c r="AH3445" i="1" s="1"/>
  <c r="AI3445" i="1" s="1"/>
  <c r="AF3443" i="1"/>
  <c r="AU3443" i="1" s="1"/>
  <c r="AC3443" i="1"/>
  <c r="AG3443" i="1" s="1"/>
  <c r="AH3443" i="1" s="1"/>
  <c r="AI3443" i="1" s="1"/>
  <c r="AF3441" i="1"/>
  <c r="AU3441" i="1" s="1"/>
  <c r="AC3441" i="1"/>
  <c r="AG3441" i="1" s="1"/>
  <c r="AH3441" i="1" s="1"/>
  <c r="AI3441" i="1" s="1"/>
  <c r="AF3439" i="1"/>
  <c r="AU3439" i="1" s="1"/>
  <c r="AC3439" i="1"/>
  <c r="AG3439" i="1" s="1"/>
  <c r="AH3439" i="1" s="1"/>
  <c r="AI3439" i="1" s="1"/>
  <c r="AF3437" i="1"/>
  <c r="AU3437" i="1" s="1"/>
  <c r="AC3437" i="1"/>
  <c r="AG3437" i="1" s="1"/>
  <c r="AH3437" i="1" s="1"/>
  <c r="AI3437" i="1" s="1"/>
  <c r="AF3435" i="1"/>
  <c r="AU3435" i="1" s="1"/>
  <c r="AC3435" i="1"/>
  <c r="AG3435" i="1" s="1"/>
  <c r="AH3435" i="1" s="1"/>
  <c r="AI3435" i="1" s="1"/>
  <c r="AF3433" i="1"/>
  <c r="AU3433" i="1" s="1"/>
  <c r="AC3433" i="1"/>
  <c r="AG3433" i="1" s="1"/>
  <c r="AH3433" i="1" s="1"/>
  <c r="AI3433" i="1" s="1"/>
  <c r="AF3431" i="1"/>
  <c r="AU3431" i="1" s="1"/>
  <c r="AC3431" i="1"/>
  <c r="AG3431" i="1" s="1"/>
  <c r="AH3431" i="1" s="1"/>
  <c r="AI3431" i="1" s="1"/>
  <c r="AF3429" i="1"/>
  <c r="AU3429" i="1" s="1"/>
  <c r="AC3429" i="1"/>
  <c r="AG3429" i="1" s="1"/>
  <c r="AH3429" i="1" s="1"/>
  <c r="AI3429" i="1" s="1"/>
  <c r="AF3427" i="1"/>
  <c r="AU3427" i="1" s="1"/>
  <c r="AC3427" i="1"/>
  <c r="AG3427" i="1" s="1"/>
  <c r="AH3427" i="1" s="1"/>
  <c r="AI3427" i="1" s="1"/>
  <c r="AF3425" i="1"/>
  <c r="AU3425" i="1" s="1"/>
  <c r="AC3425" i="1"/>
  <c r="AG3425" i="1" s="1"/>
  <c r="AH3425" i="1" s="1"/>
  <c r="AI3425" i="1" s="1"/>
  <c r="AF3423" i="1"/>
  <c r="AU3423" i="1" s="1"/>
  <c r="AC3423" i="1"/>
  <c r="AG3423" i="1" s="1"/>
  <c r="AH3423" i="1" s="1"/>
  <c r="AI3423" i="1" s="1"/>
  <c r="AF3421" i="1"/>
  <c r="AU3421" i="1" s="1"/>
  <c r="AC3421" i="1"/>
  <c r="AG3421" i="1" s="1"/>
  <c r="AH3421" i="1" s="1"/>
  <c r="AI3421" i="1" s="1"/>
  <c r="AF3419" i="1"/>
  <c r="AU3419" i="1" s="1"/>
  <c r="AC3419" i="1"/>
  <c r="AG3419" i="1" s="1"/>
  <c r="AH3419" i="1" s="1"/>
  <c r="AI3419" i="1" s="1"/>
  <c r="AF3417" i="1"/>
  <c r="AU3417" i="1" s="1"/>
  <c r="AC3417" i="1"/>
  <c r="AG3417" i="1" s="1"/>
  <c r="AH3417" i="1" s="1"/>
  <c r="AI3417" i="1" s="1"/>
  <c r="AF3415" i="1"/>
  <c r="AU3415" i="1" s="1"/>
  <c r="AC3415" i="1"/>
  <c r="AG3415" i="1" s="1"/>
  <c r="AH3415" i="1" s="1"/>
  <c r="AI3415" i="1" s="1"/>
  <c r="AF3413" i="1"/>
  <c r="AU3413" i="1" s="1"/>
  <c r="AC3413" i="1"/>
  <c r="AG3413" i="1" s="1"/>
  <c r="AH3413" i="1" s="1"/>
  <c r="AI3413" i="1" s="1"/>
  <c r="AF3411" i="1"/>
  <c r="AU3411" i="1" s="1"/>
  <c r="AC3411" i="1"/>
  <c r="AG3411" i="1" s="1"/>
  <c r="AH3411" i="1" s="1"/>
  <c r="AI3411" i="1" s="1"/>
  <c r="AF3409" i="1"/>
  <c r="AU3409" i="1" s="1"/>
  <c r="AC3409" i="1"/>
  <c r="AG3409" i="1" s="1"/>
  <c r="AH3409" i="1" s="1"/>
  <c r="AI3409" i="1" s="1"/>
  <c r="AF3407" i="1"/>
  <c r="AU3407" i="1" s="1"/>
  <c r="AC3407" i="1"/>
  <c r="AG3407" i="1" s="1"/>
  <c r="AH3407" i="1" s="1"/>
  <c r="AI3407" i="1" s="1"/>
  <c r="AF3405" i="1"/>
  <c r="AU3405" i="1" s="1"/>
  <c r="AC3405" i="1"/>
  <c r="AG3405" i="1" s="1"/>
  <c r="AH3405" i="1" s="1"/>
  <c r="AI3405" i="1" s="1"/>
  <c r="AF3403" i="1"/>
  <c r="AU3403" i="1" s="1"/>
  <c r="AC3403" i="1"/>
  <c r="AG3403" i="1" s="1"/>
  <c r="AH3403" i="1" s="1"/>
  <c r="AI3403" i="1" s="1"/>
  <c r="AF3401" i="1"/>
  <c r="AU3401" i="1" s="1"/>
  <c r="AC3401" i="1"/>
  <c r="AG3401" i="1" s="1"/>
  <c r="AH3401" i="1" s="1"/>
  <c r="AI3401" i="1" s="1"/>
  <c r="AF3399" i="1"/>
  <c r="AU3399" i="1" s="1"/>
  <c r="AC3399" i="1"/>
  <c r="AG3399" i="1" s="1"/>
  <c r="AH3399" i="1" s="1"/>
  <c r="AI3399" i="1" s="1"/>
  <c r="AF3397" i="1"/>
  <c r="AU3397" i="1" s="1"/>
  <c r="AC3397" i="1"/>
  <c r="AG3397" i="1" s="1"/>
  <c r="AH3397" i="1" s="1"/>
  <c r="AI3397" i="1" s="1"/>
  <c r="AF3395" i="1"/>
  <c r="AU3395" i="1" s="1"/>
  <c r="AC3395" i="1"/>
  <c r="AG3395" i="1" s="1"/>
  <c r="AH3395" i="1" s="1"/>
  <c r="AI3395" i="1" s="1"/>
  <c r="AF3393" i="1"/>
  <c r="AU3393" i="1" s="1"/>
  <c r="AC3393" i="1"/>
  <c r="AG3393" i="1" s="1"/>
  <c r="AH3393" i="1" s="1"/>
  <c r="AI3393" i="1" s="1"/>
  <c r="AF3391" i="1"/>
  <c r="AU3391" i="1" s="1"/>
  <c r="AC3391" i="1"/>
  <c r="AG3391" i="1" s="1"/>
  <c r="AH3391" i="1" s="1"/>
  <c r="AI3391" i="1" s="1"/>
  <c r="AF3389" i="1"/>
  <c r="AU3389" i="1" s="1"/>
  <c r="AC3389" i="1"/>
  <c r="AG3389" i="1" s="1"/>
  <c r="AH3389" i="1" s="1"/>
  <c r="AI3389" i="1" s="1"/>
  <c r="AF3387" i="1"/>
  <c r="AU3387" i="1" s="1"/>
  <c r="AC3387" i="1"/>
  <c r="AG3387" i="1" s="1"/>
  <c r="AH3387" i="1" s="1"/>
  <c r="AI3387" i="1" s="1"/>
  <c r="AF3385" i="1"/>
  <c r="AU3385" i="1" s="1"/>
  <c r="AC3385" i="1"/>
  <c r="AG3385" i="1" s="1"/>
  <c r="AH3385" i="1" s="1"/>
  <c r="AI3385" i="1" s="1"/>
  <c r="AF3383" i="1"/>
  <c r="AU3383" i="1" s="1"/>
  <c r="AC3383" i="1"/>
  <c r="AG3383" i="1" s="1"/>
  <c r="AH3383" i="1" s="1"/>
  <c r="AI3383" i="1" s="1"/>
  <c r="AF3381" i="1"/>
  <c r="AU3381" i="1" s="1"/>
  <c r="AC3381" i="1"/>
  <c r="AG3381" i="1" s="1"/>
  <c r="AH3381" i="1" s="1"/>
  <c r="AI3381" i="1" s="1"/>
  <c r="AF3379" i="1"/>
  <c r="AU3379" i="1" s="1"/>
  <c r="AC3379" i="1"/>
  <c r="AG3379" i="1" s="1"/>
  <c r="AH3379" i="1" s="1"/>
  <c r="AI3379" i="1" s="1"/>
  <c r="AF3377" i="1"/>
  <c r="AU3377" i="1" s="1"/>
  <c r="AC3377" i="1"/>
  <c r="AG3377" i="1" s="1"/>
  <c r="AH3377" i="1" s="1"/>
  <c r="AI3377" i="1" s="1"/>
  <c r="AF3375" i="1"/>
  <c r="AU3375" i="1" s="1"/>
  <c r="AC3375" i="1"/>
  <c r="AG3375" i="1" s="1"/>
  <c r="AH3375" i="1" s="1"/>
  <c r="AI3375" i="1" s="1"/>
  <c r="AF3373" i="1"/>
  <c r="AU3373" i="1" s="1"/>
  <c r="AC3373" i="1"/>
  <c r="AG3373" i="1" s="1"/>
  <c r="AH3373" i="1" s="1"/>
  <c r="AI3373" i="1" s="1"/>
  <c r="AF3371" i="1"/>
  <c r="AU3371" i="1" s="1"/>
  <c r="AC3371" i="1"/>
  <c r="AG3371" i="1" s="1"/>
  <c r="AH3371" i="1" s="1"/>
  <c r="AI3371" i="1" s="1"/>
  <c r="AF3369" i="1"/>
  <c r="AU3369" i="1" s="1"/>
  <c r="AC3369" i="1"/>
  <c r="AG3369" i="1" s="1"/>
  <c r="AH3369" i="1" s="1"/>
  <c r="AI3369" i="1" s="1"/>
  <c r="AF3367" i="1"/>
  <c r="AU3367" i="1" s="1"/>
  <c r="AC3367" i="1"/>
  <c r="AG3367" i="1" s="1"/>
  <c r="AH3367" i="1" s="1"/>
  <c r="AI3367" i="1" s="1"/>
  <c r="AF3365" i="1"/>
  <c r="AU3365" i="1" s="1"/>
  <c r="AC3365" i="1"/>
  <c r="AG3365" i="1" s="1"/>
  <c r="AH3365" i="1" s="1"/>
  <c r="AI3365" i="1" s="1"/>
  <c r="AF3363" i="1"/>
  <c r="AU3363" i="1" s="1"/>
  <c r="AC3363" i="1"/>
  <c r="AG3363" i="1" s="1"/>
  <c r="AH3363" i="1" s="1"/>
  <c r="AI3363" i="1" s="1"/>
  <c r="AF3361" i="1"/>
  <c r="AU3361" i="1" s="1"/>
  <c r="AC3361" i="1"/>
  <c r="AG3361" i="1" s="1"/>
  <c r="AH3361" i="1" s="1"/>
  <c r="AI3361" i="1" s="1"/>
  <c r="AF3359" i="1"/>
  <c r="AU3359" i="1" s="1"/>
  <c r="AC3359" i="1"/>
  <c r="AG3359" i="1" s="1"/>
  <c r="AH3359" i="1" s="1"/>
  <c r="AI3359" i="1" s="1"/>
  <c r="AF3357" i="1"/>
  <c r="AU3357" i="1" s="1"/>
  <c r="AC3357" i="1"/>
  <c r="AG3357" i="1" s="1"/>
  <c r="AH3357" i="1" s="1"/>
  <c r="AI3357" i="1" s="1"/>
  <c r="AF3355" i="1"/>
  <c r="AU3355" i="1" s="1"/>
  <c r="AC3355" i="1"/>
  <c r="AG3355" i="1" s="1"/>
  <c r="AH3355" i="1" s="1"/>
  <c r="AI3355" i="1" s="1"/>
  <c r="AF3353" i="1"/>
  <c r="AU3353" i="1" s="1"/>
  <c r="AC3353" i="1"/>
  <c r="AG3353" i="1" s="1"/>
  <c r="AH3353" i="1" s="1"/>
  <c r="AI3353" i="1" s="1"/>
  <c r="AF3351" i="1"/>
  <c r="AU3351" i="1" s="1"/>
  <c r="AC3351" i="1"/>
  <c r="AG3351" i="1" s="1"/>
  <c r="AH3351" i="1" s="1"/>
  <c r="AI3351" i="1" s="1"/>
  <c r="AF3349" i="1"/>
  <c r="AU3349" i="1" s="1"/>
  <c r="AC3349" i="1"/>
  <c r="AG3349" i="1" s="1"/>
  <c r="AH3349" i="1" s="1"/>
  <c r="AI3349" i="1" s="1"/>
  <c r="AF3347" i="1"/>
  <c r="AU3347" i="1" s="1"/>
  <c r="AC3347" i="1"/>
  <c r="AG3347" i="1" s="1"/>
  <c r="AH3347" i="1" s="1"/>
  <c r="AI3347" i="1" s="1"/>
  <c r="AF3345" i="1"/>
  <c r="AU3345" i="1" s="1"/>
  <c r="AC3345" i="1"/>
  <c r="AG3345" i="1" s="1"/>
  <c r="AH3345" i="1" s="1"/>
  <c r="AI3345" i="1" s="1"/>
  <c r="AF3343" i="1"/>
  <c r="AU3343" i="1" s="1"/>
  <c r="AC3343" i="1"/>
  <c r="AG3343" i="1" s="1"/>
  <c r="AH3343" i="1" s="1"/>
  <c r="AI3343" i="1" s="1"/>
  <c r="AF3341" i="1"/>
  <c r="AU3341" i="1" s="1"/>
  <c r="AC3341" i="1"/>
  <c r="AG3341" i="1" s="1"/>
  <c r="AH3341" i="1" s="1"/>
  <c r="AI3341" i="1" s="1"/>
  <c r="AF3339" i="1"/>
  <c r="AU3339" i="1" s="1"/>
  <c r="AC3339" i="1"/>
  <c r="AG3339" i="1" s="1"/>
  <c r="AH3339" i="1" s="1"/>
  <c r="AI3339" i="1" s="1"/>
  <c r="AF3337" i="1"/>
  <c r="AU3337" i="1" s="1"/>
  <c r="AC3337" i="1"/>
  <c r="AG3337" i="1" s="1"/>
  <c r="AH3337" i="1" s="1"/>
  <c r="AI3337" i="1" s="1"/>
  <c r="AF3335" i="1"/>
  <c r="AU3335" i="1" s="1"/>
  <c r="AC3335" i="1"/>
  <c r="AG3335" i="1" s="1"/>
  <c r="AH3335" i="1" s="1"/>
  <c r="AI3335" i="1" s="1"/>
  <c r="AF3333" i="1"/>
  <c r="AU3333" i="1" s="1"/>
  <c r="AC3333" i="1"/>
  <c r="AG3333" i="1" s="1"/>
  <c r="AH3333" i="1" s="1"/>
  <c r="AI3333" i="1" s="1"/>
  <c r="AF3331" i="1"/>
  <c r="AU3331" i="1" s="1"/>
  <c r="AC3331" i="1"/>
  <c r="AG3331" i="1" s="1"/>
  <c r="AH3331" i="1" s="1"/>
  <c r="AI3331" i="1" s="1"/>
  <c r="AF3329" i="1"/>
  <c r="AU3329" i="1" s="1"/>
  <c r="AC3329" i="1"/>
  <c r="AG3329" i="1" s="1"/>
  <c r="AH3329" i="1" s="1"/>
  <c r="AI3329" i="1" s="1"/>
  <c r="AF3327" i="1"/>
  <c r="AU3327" i="1" s="1"/>
  <c r="AC3327" i="1"/>
  <c r="AG3327" i="1" s="1"/>
  <c r="AH3327" i="1" s="1"/>
  <c r="AI3327" i="1" s="1"/>
  <c r="AF3325" i="1"/>
  <c r="AU3325" i="1" s="1"/>
  <c r="AC3325" i="1"/>
  <c r="AG3325" i="1" s="1"/>
  <c r="AH3325" i="1" s="1"/>
  <c r="AI3325" i="1" s="1"/>
  <c r="AF3323" i="1"/>
  <c r="AU3323" i="1" s="1"/>
  <c r="AC3323" i="1"/>
  <c r="AG3323" i="1" s="1"/>
  <c r="AH3323" i="1" s="1"/>
  <c r="AI3323" i="1" s="1"/>
  <c r="AF3321" i="1"/>
  <c r="AU3321" i="1" s="1"/>
  <c r="AC3321" i="1"/>
  <c r="AG3321" i="1" s="1"/>
  <c r="AH3321" i="1" s="1"/>
  <c r="AI3321" i="1" s="1"/>
  <c r="AF3319" i="1"/>
  <c r="AU3319" i="1" s="1"/>
  <c r="AC3319" i="1"/>
  <c r="AG3319" i="1" s="1"/>
  <c r="AH3319" i="1" s="1"/>
  <c r="AI3319" i="1" s="1"/>
  <c r="AF3317" i="1"/>
  <c r="AU3317" i="1" s="1"/>
  <c r="AC3317" i="1"/>
  <c r="AG3317" i="1" s="1"/>
  <c r="AH3317" i="1" s="1"/>
  <c r="AI3317" i="1" s="1"/>
  <c r="AF3315" i="1"/>
  <c r="AU3315" i="1" s="1"/>
  <c r="AC3315" i="1"/>
  <c r="AG3315" i="1" s="1"/>
  <c r="AH3315" i="1" s="1"/>
  <c r="AI3315" i="1" s="1"/>
  <c r="AF3313" i="1"/>
  <c r="AU3313" i="1" s="1"/>
  <c r="AC3313" i="1"/>
  <c r="AG3313" i="1" s="1"/>
  <c r="AH3313" i="1" s="1"/>
  <c r="AI3313" i="1" s="1"/>
  <c r="AF3311" i="1"/>
  <c r="AU3311" i="1" s="1"/>
  <c r="AC3311" i="1"/>
  <c r="AG3311" i="1" s="1"/>
  <c r="AH3311" i="1" s="1"/>
  <c r="AI3311" i="1" s="1"/>
  <c r="AF3309" i="1"/>
  <c r="AU3309" i="1" s="1"/>
  <c r="AC3309" i="1"/>
  <c r="AG3309" i="1" s="1"/>
  <c r="AH3309" i="1" s="1"/>
  <c r="AI3309" i="1" s="1"/>
  <c r="AF3307" i="1"/>
  <c r="AU3307" i="1" s="1"/>
  <c r="AC3307" i="1"/>
  <c r="AG3307" i="1" s="1"/>
  <c r="AH3307" i="1" s="1"/>
  <c r="AI3307" i="1" s="1"/>
  <c r="AF3305" i="1"/>
  <c r="AU3305" i="1" s="1"/>
  <c r="AC3305" i="1"/>
  <c r="AG3305" i="1" s="1"/>
  <c r="AH3305" i="1" s="1"/>
  <c r="AI3305" i="1" s="1"/>
  <c r="AF3303" i="1"/>
  <c r="AU3303" i="1" s="1"/>
  <c r="AC3303" i="1"/>
  <c r="AG3303" i="1" s="1"/>
  <c r="AH3303" i="1" s="1"/>
  <c r="AI3303" i="1" s="1"/>
  <c r="AF3301" i="1"/>
  <c r="AU3301" i="1" s="1"/>
  <c r="AC3301" i="1"/>
  <c r="AG3301" i="1" s="1"/>
  <c r="AH3301" i="1" s="1"/>
  <c r="AI3301" i="1" s="1"/>
  <c r="AF3299" i="1"/>
  <c r="AU3299" i="1" s="1"/>
  <c r="AC3299" i="1"/>
  <c r="AG3299" i="1" s="1"/>
  <c r="AH3299" i="1" s="1"/>
  <c r="AI3299" i="1" s="1"/>
  <c r="AF3297" i="1"/>
  <c r="AU3297" i="1" s="1"/>
  <c r="AC3297" i="1"/>
  <c r="AG3297" i="1" s="1"/>
  <c r="AH3297" i="1" s="1"/>
  <c r="AI3297" i="1" s="1"/>
  <c r="AF3295" i="1"/>
  <c r="AU3295" i="1" s="1"/>
  <c r="AC3295" i="1"/>
  <c r="AG3295" i="1" s="1"/>
  <c r="AH3295" i="1" s="1"/>
  <c r="AI3295" i="1" s="1"/>
  <c r="AF3293" i="1"/>
  <c r="AU3293" i="1" s="1"/>
  <c r="AC3293" i="1"/>
  <c r="AG3293" i="1" s="1"/>
  <c r="AH3293" i="1" s="1"/>
  <c r="AI3293" i="1" s="1"/>
  <c r="AF3291" i="1"/>
  <c r="AU3291" i="1" s="1"/>
  <c r="AC3291" i="1"/>
  <c r="AG3291" i="1" s="1"/>
  <c r="AH3291" i="1" s="1"/>
  <c r="AI3291" i="1" s="1"/>
  <c r="AF3289" i="1"/>
  <c r="AU3289" i="1" s="1"/>
  <c r="AC3289" i="1"/>
  <c r="AG3289" i="1" s="1"/>
  <c r="AH3289" i="1" s="1"/>
  <c r="AI3289" i="1" s="1"/>
  <c r="AF3287" i="1"/>
  <c r="AU3287" i="1" s="1"/>
  <c r="AC3287" i="1"/>
  <c r="AG3287" i="1" s="1"/>
  <c r="AH3287" i="1" s="1"/>
  <c r="AI3287" i="1" s="1"/>
  <c r="AF3285" i="1"/>
  <c r="AU3285" i="1" s="1"/>
  <c r="AC3285" i="1"/>
  <c r="AG3285" i="1" s="1"/>
  <c r="AH3285" i="1" s="1"/>
  <c r="AI3285" i="1" s="1"/>
  <c r="AF3283" i="1"/>
  <c r="AU3283" i="1" s="1"/>
  <c r="AC3283" i="1"/>
  <c r="AG3283" i="1" s="1"/>
  <c r="AH3283" i="1" s="1"/>
  <c r="AI3283" i="1" s="1"/>
  <c r="AF3281" i="1"/>
  <c r="AU3281" i="1" s="1"/>
  <c r="AC3281" i="1"/>
  <c r="AG3281" i="1" s="1"/>
  <c r="AH3281" i="1" s="1"/>
  <c r="AI3281" i="1" s="1"/>
  <c r="AF3279" i="1"/>
  <c r="AU3279" i="1" s="1"/>
  <c r="AC3279" i="1"/>
  <c r="AG3279" i="1" s="1"/>
  <c r="AH3279" i="1" s="1"/>
  <c r="AI3279" i="1" s="1"/>
  <c r="AF3277" i="1"/>
  <c r="AU3277" i="1" s="1"/>
  <c r="AC3277" i="1"/>
  <c r="AG3277" i="1" s="1"/>
  <c r="AH3277" i="1" s="1"/>
  <c r="AI3277" i="1" s="1"/>
  <c r="AF3275" i="1"/>
  <c r="AU3275" i="1" s="1"/>
  <c r="AC3275" i="1"/>
  <c r="AG3275" i="1" s="1"/>
  <c r="AH3275" i="1" s="1"/>
  <c r="AI3275" i="1" s="1"/>
  <c r="AF3273" i="1"/>
  <c r="AU3273" i="1" s="1"/>
  <c r="AC3273" i="1"/>
  <c r="AG3273" i="1" s="1"/>
  <c r="AH3273" i="1" s="1"/>
  <c r="AI3273" i="1" s="1"/>
  <c r="AF3271" i="1"/>
  <c r="AU3271" i="1" s="1"/>
  <c r="AC3271" i="1"/>
  <c r="AG3271" i="1" s="1"/>
  <c r="AH3271" i="1" s="1"/>
  <c r="AI3271" i="1" s="1"/>
  <c r="AF3269" i="1"/>
  <c r="AU3269" i="1" s="1"/>
  <c r="AC3269" i="1"/>
  <c r="AG3269" i="1" s="1"/>
  <c r="AH3269" i="1" s="1"/>
  <c r="AI3269" i="1" s="1"/>
  <c r="AF3267" i="1"/>
  <c r="AU3267" i="1" s="1"/>
  <c r="AC3267" i="1"/>
  <c r="AG3267" i="1" s="1"/>
  <c r="AH3267" i="1" s="1"/>
  <c r="AI3267" i="1" s="1"/>
  <c r="AF3265" i="1"/>
  <c r="AU3265" i="1" s="1"/>
  <c r="AC3265" i="1"/>
  <c r="AG3265" i="1" s="1"/>
  <c r="AH3265" i="1" s="1"/>
  <c r="AI3265" i="1" s="1"/>
  <c r="AC3263" i="1"/>
  <c r="AG3263" i="1" s="1"/>
  <c r="AH3263" i="1" s="1"/>
  <c r="AI3263" i="1" s="1"/>
  <c r="AF3263" i="1"/>
  <c r="AU3263" i="1" s="1"/>
  <c r="AC3259" i="1"/>
  <c r="AG3259" i="1" s="1"/>
  <c r="AH3259" i="1" s="1"/>
  <c r="AI3259" i="1" s="1"/>
  <c r="AF3259" i="1"/>
  <c r="AU3259" i="1" s="1"/>
  <c r="AC3255" i="1"/>
  <c r="AG3255" i="1" s="1"/>
  <c r="AH3255" i="1" s="1"/>
  <c r="AI3255" i="1" s="1"/>
  <c r="AF3255" i="1"/>
  <c r="AU3255" i="1" s="1"/>
  <c r="AC3251" i="1"/>
  <c r="AG3251" i="1" s="1"/>
  <c r="AH3251" i="1" s="1"/>
  <c r="AI3251" i="1" s="1"/>
  <c r="AF3251" i="1"/>
  <c r="AU3251" i="1" s="1"/>
  <c r="AC3247" i="1"/>
  <c r="AG3247" i="1" s="1"/>
  <c r="AH3247" i="1" s="1"/>
  <c r="AI3247" i="1" s="1"/>
  <c r="AF3247" i="1"/>
  <c r="AU3247" i="1" s="1"/>
  <c r="AC3243" i="1"/>
  <c r="AG3243" i="1" s="1"/>
  <c r="AH3243" i="1" s="1"/>
  <c r="AI3243" i="1" s="1"/>
  <c r="AF3243" i="1"/>
  <c r="AU3243" i="1" s="1"/>
  <c r="AC3239" i="1"/>
  <c r="AG3239" i="1" s="1"/>
  <c r="AH3239" i="1" s="1"/>
  <c r="AI3239" i="1" s="1"/>
  <c r="AF3239" i="1"/>
  <c r="AU3239" i="1" s="1"/>
  <c r="AC3235" i="1"/>
  <c r="AG3235" i="1" s="1"/>
  <c r="AH3235" i="1" s="1"/>
  <c r="AI3235" i="1" s="1"/>
  <c r="AF3235" i="1"/>
  <c r="AU3235" i="1" s="1"/>
  <c r="AC3231" i="1"/>
  <c r="AG3231" i="1" s="1"/>
  <c r="AH3231" i="1" s="1"/>
  <c r="AI3231" i="1" s="1"/>
  <c r="AF3231" i="1"/>
  <c r="AU3231" i="1" s="1"/>
  <c r="AC3227" i="1"/>
  <c r="AG3227" i="1" s="1"/>
  <c r="AH3227" i="1" s="1"/>
  <c r="AI3227" i="1" s="1"/>
  <c r="AF3227" i="1"/>
  <c r="AU3227" i="1" s="1"/>
  <c r="AC3223" i="1"/>
  <c r="AG3223" i="1" s="1"/>
  <c r="AH3223" i="1" s="1"/>
  <c r="AI3223" i="1" s="1"/>
  <c r="AF3223" i="1"/>
  <c r="AU3223" i="1" s="1"/>
  <c r="AC3219" i="1"/>
  <c r="AG3219" i="1" s="1"/>
  <c r="AH3219" i="1" s="1"/>
  <c r="AI3219" i="1" s="1"/>
  <c r="AF3219" i="1"/>
  <c r="AU3219" i="1" s="1"/>
  <c r="AC3215" i="1"/>
  <c r="AG3215" i="1" s="1"/>
  <c r="AH3215" i="1" s="1"/>
  <c r="AI3215" i="1" s="1"/>
  <c r="AF3215" i="1"/>
  <c r="AU3215" i="1" s="1"/>
  <c r="AC3211" i="1"/>
  <c r="AG3211" i="1" s="1"/>
  <c r="AH3211" i="1" s="1"/>
  <c r="AI3211" i="1" s="1"/>
  <c r="AF3211" i="1"/>
  <c r="AU3211" i="1" s="1"/>
  <c r="AC3207" i="1"/>
  <c r="AG3207" i="1" s="1"/>
  <c r="AH3207" i="1" s="1"/>
  <c r="AI3207" i="1" s="1"/>
  <c r="AF3207" i="1"/>
  <c r="AU3207" i="1" s="1"/>
  <c r="AC3203" i="1"/>
  <c r="AG3203" i="1" s="1"/>
  <c r="AH3203" i="1" s="1"/>
  <c r="AI3203" i="1" s="1"/>
  <c r="AF3203" i="1"/>
  <c r="AU3203" i="1" s="1"/>
  <c r="AC3199" i="1"/>
  <c r="AG3199" i="1" s="1"/>
  <c r="AH3199" i="1" s="1"/>
  <c r="AI3199" i="1" s="1"/>
  <c r="AF3199" i="1"/>
  <c r="AU3199" i="1" s="1"/>
  <c r="AC3195" i="1"/>
  <c r="AG3195" i="1" s="1"/>
  <c r="AH3195" i="1" s="1"/>
  <c r="AI3195" i="1" s="1"/>
  <c r="AF3195" i="1"/>
  <c r="AU3195" i="1" s="1"/>
  <c r="AC3191" i="1"/>
  <c r="AG3191" i="1" s="1"/>
  <c r="AH3191" i="1" s="1"/>
  <c r="AI3191" i="1" s="1"/>
  <c r="AF3191" i="1"/>
  <c r="AU3191" i="1" s="1"/>
  <c r="AC3187" i="1"/>
  <c r="AG3187" i="1" s="1"/>
  <c r="AH3187" i="1" s="1"/>
  <c r="AI3187" i="1" s="1"/>
  <c r="AF3187" i="1"/>
  <c r="AU3187" i="1" s="1"/>
  <c r="AC3183" i="1"/>
  <c r="AG3183" i="1" s="1"/>
  <c r="AH3183" i="1" s="1"/>
  <c r="AI3183" i="1" s="1"/>
  <c r="AF3183" i="1"/>
  <c r="AU3183" i="1" s="1"/>
  <c r="AC3179" i="1"/>
  <c r="AG3179" i="1" s="1"/>
  <c r="AH3179" i="1" s="1"/>
  <c r="AI3179" i="1" s="1"/>
  <c r="AF3179" i="1"/>
  <c r="AU3179" i="1" s="1"/>
  <c r="AC3175" i="1"/>
  <c r="AG3175" i="1" s="1"/>
  <c r="AH3175" i="1" s="1"/>
  <c r="AI3175" i="1" s="1"/>
  <c r="AF3175" i="1"/>
  <c r="AU3175" i="1" s="1"/>
  <c r="AC3171" i="1"/>
  <c r="AG3171" i="1" s="1"/>
  <c r="AH3171" i="1" s="1"/>
  <c r="AI3171" i="1" s="1"/>
  <c r="AF3171" i="1"/>
  <c r="AU3171" i="1" s="1"/>
  <c r="AC3167" i="1"/>
  <c r="AG3167" i="1" s="1"/>
  <c r="AH3167" i="1" s="1"/>
  <c r="AI3167" i="1" s="1"/>
  <c r="AF3167" i="1"/>
  <c r="AU3167" i="1" s="1"/>
  <c r="AC3163" i="1"/>
  <c r="AG3163" i="1" s="1"/>
  <c r="AH3163" i="1" s="1"/>
  <c r="AI3163" i="1" s="1"/>
  <c r="AF3163" i="1"/>
  <c r="AU3163" i="1" s="1"/>
  <c r="AC3159" i="1"/>
  <c r="AG3159" i="1" s="1"/>
  <c r="AH3159" i="1" s="1"/>
  <c r="AI3159" i="1" s="1"/>
  <c r="AF3159" i="1"/>
  <c r="AU3159" i="1" s="1"/>
  <c r="AC3155" i="1"/>
  <c r="AG3155" i="1" s="1"/>
  <c r="AH3155" i="1" s="1"/>
  <c r="AI3155" i="1" s="1"/>
  <c r="AF3155" i="1"/>
  <c r="AU3155" i="1" s="1"/>
  <c r="AC3151" i="1"/>
  <c r="AG3151" i="1" s="1"/>
  <c r="AH3151" i="1" s="1"/>
  <c r="AI3151" i="1" s="1"/>
  <c r="AF3151" i="1"/>
  <c r="AU3151" i="1" s="1"/>
  <c r="AC3147" i="1"/>
  <c r="AG3147" i="1" s="1"/>
  <c r="AH3147" i="1" s="1"/>
  <c r="AI3147" i="1" s="1"/>
  <c r="AF3147" i="1"/>
  <c r="AU3147" i="1" s="1"/>
  <c r="AC3143" i="1"/>
  <c r="AG3143" i="1" s="1"/>
  <c r="AH3143" i="1" s="1"/>
  <c r="AI3143" i="1" s="1"/>
  <c r="AF3143" i="1"/>
  <c r="AU3143" i="1" s="1"/>
  <c r="AC3139" i="1"/>
  <c r="AG3139" i="1" s="1"/>
  <c r="AH3139" i="1" s="1"/>
  <c r="AI3139" i="1" s="1"/>
  <c r="AF3139" i="1"/>
  <c r="AU3139" i="1" s="1"/>
  <c r="AC3135" i="1"/>
  <c r="AG3135" i="1" s="1"/>
  <c r="AH3135" i="1" s="1"/>
  <c r="AI3135" i="1" s="1"/>
  <c r="AF3135" i="1"/>
  <c r="AU3135" i="1" s="1"/>
  <c r="AC3131" i="1"/>
  <c r="AG3131" i="1" s="1"/>
  <c r="AH3131" i="1" s="1"/>
  <c r="AI3131" i="1" s="1"/>
  <c r="AF3131" i="1"/>
  <c r="AU3131" i="1" s="1"/>
  <c r="AC3127" i="1"/>
  <c r="AG3127" i="1" s="1"/>
  <c r="AH3127" i="1" s="1"/>
  <c r="AI3127" i="1" s="1"/>
  <c r="AF3127" i="1"/>
  <c r="AU3127" i="1" s="1"/>
  <c r="AC3123" i="1"/>
  <c r="AG3123" i="1" s="1"/>
  <c r="AH3123" i="1" s="1"/>
  <c r="AI3123" i="1" s="1"/>
  <c r="AF3123" i="1"/>
  <c r="AU3123" i="1" s="1"/>
  <c r="AC3119" i="1"/>
  <c r="AG3119" i="1" s="1"/>
  <c r="AH3119" i="1" s="1"/>
  <c r="AI3119" i="1" s="1"/>
  <c r="AF3119" i="1"/>
  <c r="AU3119" i="1" s="1"/>
  <c r="AC3115" i="1"/>
  <c r="AG3115" i="1" s="1"/>
  <c r="AH3115" i="1" s="1"/>
  <c r="AI3115" i="1" s="1"/>
  <c r="AF3115" i="1"/>
  <c r="AU3115" i="1" s="1"/>
  <c r="AC3111" i="1"/>
  <c r="AG3111" i="1" s="1"/>
  <c r="AH3111" i="1" s="1"/>
  <c r="AI3111" i="1" s="1"/>
  <c r="AF3111" i="1"/>
  <c r="AU3111" i="1" s="1"/>
  <c r="AC3107" i="1"/>
  <c r="AG3107" i="1" s="1"/>
  <c r="AH3107" i="1" s="1"/>
  <c r="AI3107" i="1" s="1"/>
  <c r="AF3107" i="1"/>
  <c r="AU3107" i="1" s="1"/>
  <c r="AC3103" i="1"/>
  <c r="AG3103" i="1" s="1"/>
  <c r="AH3103" i="1" s="1"/>
  <c r="AI3103" i="1" s="1"/>
  <c r="AF3103" i="1"/>
  <c r="AU3103" i="1" s="1"/>
  <c r="AC3099" i="1"/>
  <c r="AG3099" i="1" s="1"/>
  <c r="AH3099" i="1" s="1"/>
  <c r="AI3099" i="1" s="1"/>
  <c r="AF3099" i="1"/>
  <c r="AU3099" i="1" s="1"/>
  <c r="AC3095" i="1"/>
  <c r="AG3095" i="1" s="1"/>
  <c r="AH3095" i="1" s="1"/>
  <c r="AI3095" i="1" s="1"/>
  <c r="AF3095" i="1"/>
  <c r="AU3095" i="1" s="1"/>
  <c r="AC3091" i="1"/>
  <c r="AG3091" i="1" s="1"/>
  <c r="AH3091" i="1" s="1"/>
  <c r="AI3091" i="1" s="1"/>
  <c r="AF3091" i="1"/>
  <c r="AU3091" i="1" s="1"/>
  <c r="AC3087" i="1"/>
  <c r="AG3087" i="1" s="1"/>
  <c r="AH3087" i="1" s="1"/>
  <c r="AI3087" i="1" s="1"/>
  <c r="AF3087" i="1"/>
  <c r="AU3087" i="1" s="1"/>
  <c r="AC3083" i="1"/>
  <c r="AG3083" i="1" s="1"/>
  <c r="AH3083" i="1" s="1"/>
  <c r="AI3083" i="1" s="1"/>
  <c r="AF3083" i="1"/>
  <c r="AU3083" i="1" s="1"/>
  <c r="AC3079" i="1"/>
  <c r="AG3079" i="1" s="1"/>
  <c r="AH3079" i="1" s="1"/>
  <c r="AI3079" i="1" s="1"/>
  <c r="AF3079" i="1"/>
  <c r="AU3079" i="1" s="1"/>
  <c r="AC3075" i="1"/>
  <c r="AG3075" i="1" s="1"/>
  <c r="AH3075" i="1" s="1"/>
  <c r="AI3075" i="1" s="1"/>
  <c r="AF3075" i="1"/>
  <c r="AU3075" i="1" s="1"/>
  <c r="AC3071" i="1"/>
  <c r="AG3071" i="1" s="1"/>
  <c r="AH3071" i="1" s="1"/>
  <c r="AI3071" i="1" s="1"/>
  <c r="AF3071" i="1"/>
  <c r="AU3071" i="1" s="1"/>
  <c r="AC3067" i="1"/>
  <c r="AG3067" i="1" s="1"/>
  <c r="AH3067" i="1" s="1"/>
  <c r="AI3067" i="1" s="1"/>
  <c r="AF3067" i="1"/>
  <c r="AU3067" i="1" s="1"/>
  <c r="AC3063" i="1"/>
  <c r="AG3063" i="1" s="1"/>
  <c r="AH3063" i="1" s="1"/>
  <c r="AI3063" i="1" s="1"/>
  <c r="AF3063" i="1"/>
  <c r="AU3063" i="1" s="1"/>
  <c r="AC3059" i="1"/>
  <c r="AG3059" i="1" s="1"/>
  <c r="AH3059" i="1" s="1"/>
  <c r="AI3059" i="1" s="1"/>
  <c r="AF3059" i="1"/>
  <c r="AU3059" i="1" s="1"/>
  <c r="AC3055" i="1"/>
  <c r="AG3055" i="1" s="1"/>
  <c r="AH3055" i="1" s="1"/>
  <c r="AI3055" i="1" s="1"/>
  <c r="AF3055" i="1"/>
  <c r="AU3055" i="1" s="1"/>
  <c r="AC3051" i="1"/>
  <c r="AG3051" i="1" s="1"/>
  <c r="AH3051" i="1" s="1"/>
  <c r="AI3051" i="1" s="1"/>
  <c r="AF3051" i="1"/>
  <c r="AU3051" i="1" s="1"/>
  <c r="AC3047" i="1"/>
  <c r="AG3047" i="1" s="1"/>
  <c r="AH3047" i="1" s="1"/>
  <c r="AI3047" i="1" s="1"/>
  <c r="AF3047" i="1"/>
  <c r="AU3047" i="1" s="1"/>
  <c r="AC3043" i="1"/>
  <c r="AG3043" i="1" s="1"/>
  <c r="AH3043" i="1" s="1"/>
  <c r="AI3043" i="1" s="1"/>
  <c r="AF3043" i="1"/>
  <c r="AU3043" i="1" s="1"/>
  <c r="AC3039" i="1"/>
  <c r="AG3039" i="1" s="1"/>
  <c r="AH3039" i="1" s="1"/>
  <c r="AI3039" i="1" s="1"/>
  <c r="AF3039" i="1"/>
  <c r="AU3039" i="1" s="1"/>
  <c r="AC3035" i="1"/>
  <c r="AG3035" i="1" s="1"/>
  <c r="AH3035" i="1" s="1"/>
  <c r="AI3035" i="1" s="1"/>
  <c r="AF3035" i="1"/>
  <c r="AU3035" i="1" s="1"/>
  <c r="AC3031" i="1"/>
  <c r="AG3031" i="1" s="1"/>
  <c r="AH3031" i="1" s="1"/>
  <c r="AI3031" i="1" s="1"/>
  <c r="AF3031" i="1"/>
  <c r="AU3031" i="1" s="1"/>
  <c r="AC3027" i="1"/>
  <c r="AG3027" i="1" s="1"/>
  <c r="AH3027" i="1" s="1"/>
  <c r="AI3027" i="1" s="1"/>
  <c r="AF3027" i="1"/>
  <c r="AU3027" i="1" s="1"/>
  <c r="AC3023" i="1"/>
  <c r="AG3023" i="1" s="1"/>
  <c r="AH3023" i="1" s="1"/>
  <c r="AI3023" i="1" s="1"/>
  <c r="AF3023" i="1"/>
  <c r="AU3023" i="1" s="1"/>
  <c r="AC3019" i="1"/>
  <c r="AG3019" i="1" s="1"/>
  <c r="AH3019" i="1" s="1"/>
  <c r="AI3019" i="1" s="1"/>
  <c r="AF3019" i="1"/>
  <c r="AU3019" i="1" s="1"/>
  <c r="AC3015" i="1"/>
  <c r="AG3015" i="1" s="1"/>
  <c r="AH3015" i="1" s="1"/>
  <c r="AI3015" i="1" s="1"/>
  <c r="AF3015" i="1"/>
  <c r="AU3015" i="1" s="1"/>
  <c r="AC3011" i="1"/>
  <c r="AG3011" i="1" s="1"/>
  <c r="AH3011" i="1" s="1"/>
  <c r="AI3011" i="1" s="1"/>
  <c r="AF3011" i="1"/>
  <c r="AU3011" i="1" s="1"/>
  <c r="AC3007" i="1"/>
  <c r="AG3007" i="1" s="1"/>
  <c r="AH3007" i="1" s="1"/>
  <c r="AI3007" i="1" s="1"/>
  <c r="AF3007" i="1"/>
  <c r="AU3007" i="1" s="1"/>
  <c r="AC3003" i="1"/>
  <c r="AG3003" i="1" s="1"/>
  <c r="AH3003" i="1" s="1"/>
  <c r="AI3003" i="1" s="1"/>
  <c r="AF3003" i="1"/>
  <c r="AU3003" i="1" s="1"/>
  <c r="AC2999" i="1"/>
  <c r="AG2999" i="1" s="1"/>
  <c r="AH2999" i="1" s="1"/>
  <c r="AI2999" i="1" s="1"/>
  <c r="AF2999" i="1"/>
  <c r="AU2999" i="1" s="1"/>
  <c r="AC2995" i="1"/>
  <c r="AG2995" i="1" s="1"/>
  <c r="AH2995" i="1" s="1"/>
  <c r="AI2995" i="1" s="1"/>
  <c r="AF2995" i="1"/>
  <c r="AU2995" i="1" s="1"/>
  <c r="AC2991" i="1"/>
  <c r="AG2991" i="1" s="1"/>
  <c r="AH2991" i="1" s="1"/>
  <c r="AI2991" i="1" s="1"/>
  <c r="AF2991" i="1"/>
  <c r="AU2991" i="1" s="1"/>
  <c r="AC2987" i="1"/>
  <c r="AG2987" i="1" s="1"/>
  <c r="AH2987" i="1" s="1"/>
  <c r="AI2987" i="1" s="1"/>
  <c r="AF2987" i="1"/>
  <c r="AU2987" i="1" s="1"/>
  <c r="AC2983" i="1"/>
  <c r="AG2983" i="1" s="1"/>
  <c r="AH2983" i="1" s="1"/>
  <c r="AI2983" i="1" s="1"/>
  <c r="AF2983" i="1"/>
  <c r="AU2983" i="1" s="1"/>
  <c r="AC2979" i="1"/>
  <c r="AG2979" i="1" s="1"/>
  <c r="AH2979" i="1" s="1"/>
  <c r="AI2979" i="1" s="1"/>
  <c r="AF2979" i="1"/>
  <c r="AU2979" i="1" s="1"/>
  <c r="AC2975" i="1"/>
  <c r="AG2975" i="1" s="1"/>
  <c r="AH2975" i="1" s="1"/>
  <c r="AI2975" i="1" s="1"/>
  <c r="AF2975" i="1"/>
  <c r="AU2975" i="1" s="1"/>
  <c r="AF2973" i="1"/>
  <c r="AU2973" i="1" s="1"/>
  <c r="AC2973" i="1"/>
  <c r="AG2973" i="1" s="1"/>
  <c r="AH2973" i="1" s="1"/>
  <c r="AI2973" i="1" s="1"/>
  <c r="AF2971" i="1"/>
  <c r="AU2971" i="1" s="1"/>
  <c r="AC2971" i="1"/>
  <c r="AG2971" i="1" s="1"/>
  <c r="AH2971" i="1" s="1"/>
  <c r="AI2971" i="1" s="1"/>
  <c r="AF2969" i="1"/>
  <c r="AU2969" i="1" s="1"/>
  <c r="AC2969" i="1"/>
  <c r="AG2969" i="1" s="1"/>
  <c r="AH2969" i="1" s="1"/>
  <c r="AI2969" i="1" s="1"/>
  <c r="AF2967" i="1"/>
  <c r="AU2967" i="1" s="1"/>
  <c r="AC2967" i="1"/>
  <c r="AG2967" i="1" s="1"/>
  <c r="AH2967" i="1" s="1"/>
  <c r="AI2967" i="1" s="1"/>
  <c r="AF2965" i="1"/>
  <c r="AU2965" i="1" s="1"/>
  <c r="AC2965" i="1"/>
  <c r="AG2965" i="1" s="1"/>
  <c r="AH2965" i="1" s="1"/>
  <c r="AI2965" i="1" s="1"/>
  <c r="AF2963" i="1"/>
  <c r="AU2963" i="1" s="1"/>
  <c r="AC2963" i="1"/>
  <c r="AG2963" i="1" s="1"/>
  <c r="AH2963" i="1" s="1"/>
  <c r="AI2963" i="1" s="1"/>
  <c r="AF2961" i="1"/>
  <c r="AU2961" i="1" s="1"/>
  <c r="AC2961" i="1"/>
  <c r="AG2961" i="1" s="1"/>
  <c r="AH2961" i="1" s="1"/>
  <c r="AI2961" i="1" s="1"/>
  <c r="AF2959" i="1"/>
  <c r="AU2959" i="1" s="1"/>
  <c r="AC2959" i="1"/>
  <c r="AG2959" i="1" s="1"/>
  <c r="AH2959" i="1" s="1"/>
  <c r="AI2959" i="1" s="1"/>
  <c r="AF2957" i="1"/>
  <c r="AU2957" i="1" s="1"/>
  <c r="AC2957" i="1"/>
  <c r="AG2957" i="1" s="1"/>
  <c r="AH2957" i="1" s="1"/>
  <c r="AI2957" i="1" s="1"/>
  <c r="AF2955" i="1"/>
  <c r="AU2955" i="1" s="1"/>
  <c r="AC2955" i="1"/>
  <c r="AG2955" i="1" s="1"/>
  <c r="AH2955" i="1" s="1"/>
  <c r="AI2955" i="1" s="1"/>
  <c r="AF2953" i="1"/>
  <c r="AU2953" i="1" s="1"/>
  <c r="AC2953" i="1"/>
  <c r="AG2953" i="1" s="1"/>
  <c r="AH2953" i="1" s="1"/>
  <c r="AI2953" i="1" s="1"/>
  <c r="AF2951" i="1"/>
  <c r="AU2951" i="1" s="1"/>
  <c r="AC2951" i="1"/>
  <c r="AG2951" i="1" s="1"/>
  <c r="AH2951" i="1" s="1"/>
  <c r="AI2951" i="1" s="1"/>
  <c r="AF2949" i="1"/>
  <c r="AU2949" i="1" s="1"/>
  <c r="AC2949" i="1"/>
  <c r="AG2949" i="1" s="1"/>
  <c r="AH2949" i="1" s="1"/>
  <c r="AI2949" i="1" s="1"/>
  <c r="AF2947" i="1"/>
  <c r="AU2947" i="1" s="1"/>
  <c r="AC2947" i="1"/>
  <c r="AG2947" i="1" s="1"/>
  <c r="AH2947" i="1" s="1"/>
  <c r="AI2947" i="1" s="1"/>
  <c r="AF2945" i="1"/>
  <c r="AU2945" i="1" s="1"/>
  <c r="AC2945" i="1"/>
  <c r="AG2945" i="1" s="1"/>
  <c r="AH2945" i="1" s="1"/>
  <c r="AI2945" i="1" s="1"/>
  <c r="AF2943" i="1"/>
  <c r="AU2943" i="1" s="1"/>
  <c r="AC2943" i="1"/>
  <c r="AG2943" i="1" s="1"/>
  <c r="AH2943" i="1" s="1"/>
  <c r="AI2943" i="1" s="1"/>
  <c r="AF2941" i="1"/>
  <c r="AU2941" i="1" s="1"/>
  <c r="AC2941" i="1"/>
  <c r="AG2941" i="1" s="1"/>
  <c r="AH2941" i="1" s="1"/>
  <c r="AI2941" i="1" s="1"/>
  <c r="AF2939" i="1"/>
  <c r="AU2939" i="1" s="1"/>
  <c r="AC2939" i="1"/>
  <c r="AG2939" i="1" s="1"/>
  <c r="AH2939" i="1" s="1"/>
  <c r="AI2939" i="1" s="1"/>
  <c r="AF2937" i="1"/>
  <c r="AU2937" i="1" s="1"/>
  <c r="AC2937" i="1"/>
  <c r="AG2937" i="1" s="1"/>
  <c r="AH2937" i="1" s="1"/>
  <c r="AI2937" i="1" s="1"/>
  <c r="AF2935" i="1"/>
  <c r="AU2935" i="1" s="1"/>
  <c r="AC2935" i="1"/>
  <c r="AG2935" i="1" s="1"/>
  <c r="AH2935" i="1" s="1"/>
  <c r="AI2935" i="1" s="1"/>
  <c r="AF2933" i="1"/>
  <c r="AU2933" i="1" s="1"/>
  <c r="AC2933" i="1"/>
  <c r="AG2933" i="1" s="1"/>
  <c r="AH2933" i="1" s="1"/>
  <c r="AI2933" i="1" s="1"/>
  <c r="AF2931" i="1"/>
  <c r="AU2931" i="1" s="1"/>
  <c r="AC2931" i="1"/>
  <c r="AG2931" i="1" s="1"/>
  <c r="AH2931" i="1" s="1"/>
  <c r="AI2931" i="1" s="1"/>
  <c r="AF2929" i="1"/>
  <c r="AU2929" i="1" s="1"/>
  <c r="AC2929" i="1"/>
  <c r="AG2929" i="1" s="1"/>
  <c r="AH2929" i="1" s="1"/>
  <c r="AI2929" i="1" s="1"/>
  <c r="AF2927" i="1"/>
  <c r="AU2927" i="1" s="1"/>
  <c r="AC2927" i="1"/>
  <c r="AG2927" i="1" s="1"/>
  <c r="AH2927" i="1" s="1"/>
  <c r="AI2927" i="1" s="1"/>
  <c r="AF2925" i="1"/>
  <c r="AU2925" i="1" s="1"/>
  <c r="AC2925" i="1"/>
  <c r="AG2925" i="1" s="1"/>
  <c r="AH2925" i="1" s="1"/>
  <c r="AI2925" i="1" s="1"/>
  <c r="AF2923" i="1"/>
  <c r="AU2923" i="1" s="1"/>
  <c r="AC2923" i="1"/>
  <c r="AG2923" i="1" s="1"/>
  <c r="AH2923" i="1" s="1"/>
  <c r="AI2923" i="1" s="1"/>
  <c r="AF2921" i="1"/>
  <c r="AU2921" i="1" s="1"/>
  <c r="AC2921" i="1"/>
  <c r="AG2921" i="1" s="1"/>
  <c r="AH2921" i="1" s="1"/>
  <c r="AI2921" i="1" s="1"/>
  <c r="AF2919" i="1"/>
  <c r="AU2919" i="1" s="1"/>
  <c r="AC2919" i="1"/>
  <c r="AG2919" i="1" s="1"/>
  <c r="AH2919" i="1" s="1"/>
  <c r="AI2919" i="1" s="1"/>
  <c r="AF2917" i="1"/>
  <c r="AU2917" i="1" s="1"/>
  <c r="AC2917" i="1"/>
  <c r="AG2917" i="1" s="1"/>
  <c r="AH2917" i="1" s="1"/>
  <c r="AI2917" i="1" s="1"/>
  <c r="AF2915" i="1"/>
  <c r="AU2915" i="1" s="1"/>
  <c r="AC2915" i="1"/>
  <c r="AG2915" i="1" s="1"/>
  <c r="AH2915" i="1" s="1"/>
  <c r="AI2915" i="1" s="1"/>
  <c r="AF2913" i="1"/>
  <c r="AU2913" i="1" s="1"/>
  <c r="AC2913" i="1"/>
  <c r="AG2913" i="1" s="1"/>
  <c r="AH2913" i="1" s="1"/>
  <c r="AI2913" i="1" s="1"/>
  <c r="AF2911" i="1"/>
  <c r="AU2911" i="1" s="1"/>
  <c r="AC2911" i="1"/>
  <c r="AG2911" i="1" s="1"/>
  <c r="AH2911" i="1" s="1"/>
  <c r="AI2911" i="1" s="1"/>
  <c r="AF2909" i="1"/>
  <c r="AU2909" i="1" s="1"/>
  <c r="AC2909" i="1"/>
  <c r="AG2909" i="1" s="1"/>
  <c r="AH2909" i="1" s="1"/>
  <c r="AI2909" i="1" s="1"/>
  <c r="AF2907" i="1"/>
  <c r="AU2907" i="1" s="1"/>
  <c r="AC2907" i="1"/>
  <c r="AG2907" i="1" s="1"/>
  <c r="AH2907" i="1" s="1"/>
  <c r="AI2907" i="1" s="1"/>
  <c r="AF2905" i="1"/>
  <c r="AU2905" i="1" s="1"/>
  <c r="AC2905" i="1"/>
  <c r="AG2905" i="1" s="1"/>
  <c r="AH2905" i="1" s="1"/>
  <c r="AI2905" i="1" s="1"/>
  <c r="AF2903" i="1"/>
  <c r="AU2903" i="1" s="1"/>
  <c r="AC2903" i="1"/>
  <c r="AG2903" i="1" s="1"/>
  <c r="AH2903" i="1" s="1"/>
  <c r="AI2903" i="1" s="1"/>
  <c r="AF2901" i="1"/>
  <c r="AU2901" i="1" s="1"/>
  <c r="AC2901" i="1"/>
  <c r="AG2901" i="1" s="1"/>
  <c r="AH2901" i="1" s="1"/>
  <c r="AI2901" i="1" s="1"/>
  <c r="AF2899" i="1"/>
  <c r="AU2899" i="1" s="1"/>
  <c r="AC2899" i="1"/>
  <c r="AG2899" i="1" s="1"/>
  <c r="AH2899" i="1" s="1"/>
  <c r="AI2899" i="1" s="1"/>
  <c r="AF2897" i="1"/>
  <c r="AU2897" i="1" s="1"/>
  <c r="AC2897" i="1"/>
  <c r="AG2897" i="1" s="1"/>
  <c r="AH2897" i="1" s="1"/>
  <c r="AI2897" i="1" s="1"/>
  <c r="AF2895" i="1"/>
  <c r="AU2895" i="1" s="1"/>
  <c r="AC2895" i="1"/>
  <c r="AG2895" i="1" s="1"/>
  <c r="AH2895" i="1" s="1"/>
  <c r="AI2895" i="1" s="1"/>
  <c r="AF2893" i="1"/>
  <c r="AU2893" i="1" s="1"/>
  <c r="AC2893" i="1"/>
  <c r="AG2893" i="1" s="1"/>
  <c r="AH2893" i="1" s="1"/>
  <c r="AI2893" i="1" s="1"/>
  <c r="AF2891" i="1"/>
  <c r="AU2891" i="1" s="1"/>
  <c r="AC2891" i="1"/>
  <c r="AG2891" i="1" s="1"/>
  <c r="AH2891" i="1" s="1"/>
  <c r="AI2891" i="1" s="1"/>
  <c r="AF2889" i="1"/>
  <c r="AU2889" i="1" s="1"/>
  <c r="AC2889" i="1"/>
  <c r="AG2889" i="1" s="1"/>
  <c r="AH2889" i="1" s="1"/>
  <c r="AI2889" i="1" s="1"/>
  <c r="AF2887" i="1"/>
  <c r="AU2887" i="1" s="1"/>
  <c r="AC2887" i="1"/>
  <c r="AG2887" i="1" s="1"/>
  <c r="AH2887" i="1" s="1"/>
  <c r="AI2887" i="1" s="1"/>
  <c r="AF2885" i="1"/>
  <c r="AU2885" i="1" s="1"/>
  <c r="AC2885" i="1"/>
  <c r="AG2885" i="1" s="1"/>
  <c r="AH2885" i="1" s="1"/>
  <c r="AI2885" i="1" s="1"/>
  <c r="AF2883" i="1"/>
  <c r="AU2883" i="1" s="1"/>
  <c r="AC2883" i="1"/>
  <c r="AG2883" i="1" s="1"/>
  <c r="AH2883" i="1" s="1"/>
  <c r="AI2883" i="1" s="1"/>
  <c r="AF2881" i="1"/>
  <c r="AU2881" i="1" s="1"/>
  <c r="AC2881" i="1"/>
  <c r="AG2881" i="1" s="1"/>
  <c r="AH2881" i="1" s="1"/>
  <c r="AI2881" i="1" s="1"/>
  <c r="AF2879" i="1"/>
  <c r="AU2879" i="1" s="1"/>
  <c r="AC2879" i="1"/>
  <c r="AG2879" i="1" s="1"/>
  <c r="AH2879" i="1" s="1"/>
  <c r="AI2879" i="1" s="1"/>
  <c r="AF2877" i="1"/>
  <c r="AU2877" i="1" s="1"/>
  <c r="AC2877" i="1"/>
  <c r="AG2877" i="1" s="1"/>
  <c r="AH2877" i="1" s="1"/>
  <c r="AI2877" i="1" s="1"/>
  <c r="AF2875" i="1"/>
  <c r="AU2875" i="1" s="1"/>
  <c r="AC2875" i="1"/>
  <c r="AG2875" i="1" s="1"/>
  <c r="AH2875" i="1" s="1"/>
  <c r="AI2875" i="1" s="1"/>
  <c r="AF2873" i="1"/>
  <c r="AU2873" i="1" s="1"/>
  <c r="AC2873" i="1"/>
  <c r="AG2873" i="1" s="1"/>
  <c r="AH2873" i="1" s="1"/>
  <c r="AI2873" i="1" s="1"/>
  <c r="AF2871" i="1"/>
  <c r="AU2871" i="1" s="1"/>
  <c r="AC2871" i="1"/>
  <c r="AG2871" i="1" s="1"/>
  <c r="AH2871" i="1" s="1"/>
  <c r="AI2871" i="1" s="1"/>
  <c r="AF2869" i="1"/>
  <c r="AU2869" i="1" s="1"/>
  <c r="AC2869" i="1"/>
  <c r="AG2869" i="1" s="1"/>
  <c r="AH2869" i="1" s="1"/>
  <c r="AI2869" i="1" s="1"/>
  <c r="AF2867" i="1"/>
  <c r="AU2867" i="1" s="1"/>
  <c r="AC2867" i="1"/>
  <c r="AG2867" i="1" s="1"/>
  <c r="AH2867" i="1" s="1"/>
  <c r="AI2867" i="1" s="1"/>
  <c r="AF2865" i="1"/>
  <c r="AU2865" i="1" s="1"/>
  <c r="AC2865" i="1"/>
  <c r="AG2865" i="1" s="1"/>
  <c r="AH2865" i="1" s="1"/>
  <c r="AI2865" i="1" s="1"/>
  <c r="AF2863" i="1"/>
  <c r="AU2863" i="1" s="1"/>
  <c r="AC2863" i="1"/>
  <c r="AG2863" i="1" s="1"/>
  <c r="AH2863" i="1" s="1"/>
  <c r="AI2863" i="1" s="1"/>
  <c r="AF2861" i="1"/>
  <c r="AU2861" i="1" s="1"/>
  <c r="AC2861" i="1"/>
  <c r="AG2861" i="1" s="1"/>
  <c r="AH2861" i="1" s="1"/>
  <c r="AI2861" i="1" s="1"/>
  <c r="AF2859" i="1"/>
  <c r="AU2859" i="1" s="1"/>
  <c r="AC2859" i="1"/>
  <c r="AG2859" i="1" s="1"/>
  <c r="AH2859" i="1" s="1"/>
  <c r="AI2859" i="1" s="1"/>
  <c r="AF2857" i="1"/>
  <c r="AU2857" i="1" s="1"/>
  <c r="AC2857" i="1"/>
  <c r="AG2857" i="1" s="1"/>
  <c r="AH2857" i="1" s="1"/>
  <c r="AI2857" i="1" s="1"/>
  <c r="AF2855" i="1"/>
  <c r="AU2855" i="1" s="1"/>
  <c r="AC2855" i="1"/>
  <c r="AG2855" i="1" s="1"/>
  <c r="AH2855" i="1" s="1"/>
  <c r="AI2855" i="1" s="1"/>
  <c r="AF2853" i="1"/>
  <c r="AU2853" i="1" s="1"/>
  <c r="AC2853" i="1"/>
  <c r="AG2853" i="1" s="1"/>
  <c r="AH2853" i="1" s="1"/>
  <c r="AI2853" i="1" s="1"/>
  <c r="AF2851" i="1"/>
  <c r="AU2851" i="1" s="1"/>
  <c r="AC2851" i="1"/>
  <c r="AG2851" i="1" s="1"/>
  <c r="AH2851" i="1" s="1"/>
  <c r="AI2851" i="1" s="1"/>
  <c r="AF2849" i="1"/>
  <c r="AU2849" i="1" s="1"/>
  <c r="AC2849" i="1"/>
  <c r="AG2849" i="1" s="1"/>
  <c r="AH2849" i="1" s="1"/>
  <c r="AI2849" i="1" s="1"/>
  <c r="AF2847" i="1"/>
  <c r="AU2847" i="1" s="1"/>
  <c r="AC2847" i="1"/>
  <c r="AG2847" i="1" s="1"/>
  <c r="AH2847" i="1" s="1"/>
  <c r="AI2847" i="1" s="1"/>
  <c r="AF2845" i="1"/>
  <c r="AU2845" i="1" s="1"/>
  <c r="AC2845" i="1"/>
  <c r="AG2845" i="1" s="1"/>
  <c r="AH2845" i="1" s="1"/>
  <c r="AI2845" i="1" s="1"/>
  <c r="AF2843" i="1"/>
  <c r="AU2843" i="1" s="1"/>
  <c r="AC2843" i="1"/>
  <c r="AG2843" i="1" s="1"/>
  <c r="AH2843" i="1" s="1"/>
  <c r="AI2843" i="1" s="1"/>
  <c r="AF2841" i="1"/>
  <c r="AU2841" i="1" s="1"/>
  <c r="AC2841" i="1"/>
  <c r="AG2841" i="1" s="1"/>
  <c r="AH2841" i="1" s="1"/>
  <c r="AI2841" i="1" s="1"/>
  <c r="AF2839" i="1"/>
  <c r="AU2839" i="1" s="1"/>
  <c r="AC2839" i="1"/>
  <c r="AG2839" i="1" s="1"/>
  <c r="AH2839" i="1" s="1"/>
  <c r="AI2839" i="1" s="1"/>
  <c r="AF2837" i="1"/>
  <c r="AU2837" i="1" s="1"/>
  <c r="AC2837" i="1"/>
  <c r="AG2837" i="1" s="1"/>
  <c r="AH2837" i="1" s="1"/>
  <c r="AI2837" i="1" s="1"/>
  <c r="AF2835" i="1"/>
  <c r="AU2835" i="1" s="1"/>
  <c r="AC2835" i="1"/>
  <c r="AG2835" i="1" s="1"/>
  <c r="AH2835" i="1" s="1"/>
  <c r="AI2835" i="1" s="1"/>
  <c r="AF2833" i="1"/>
  <c r="AU2833" i="1" s="1"/>
  <c r="AC2833" i="1"/>
  <c r="AG2833" i="1" s="1"/>
  <c r="AH2833" i="1" s="1"/>
  <c r="AI2833" i="1" s="1"/>
  <c r="AF2831" i="1"/>
  <c r="AU2831" i="1" s="1"/>
  <c r="AC2831" i="1"/>
  <c r="AG2831" i="1" s="1"/>
  <c r="AH2831" i="1" s="1"/>
  <c r="AI2831" i="1" s="1"/>
  <c r="AF2829" i="1"/>
  <c r="AU2829" i="1" s="1"/>
  <c r="AC2829" i="1"/>
  <c r="AG2829" i="1" s="1"/>
  <c r="AH2829" i="1" s="1"/>
  <c r="AI2829" i="1" s="1"/>
  <c r="AF2827" i="1"/>
  <c r="AU2827" i="1" s="1"/>
  <c r="AC2827" i="1"/>
  <c r="AG2827" i="1" s="1"/>
  <c r="AH2827" i="1" s="1"/>
  <c r="AI2827" i="1" s="1"/>
  <c r="AF2825" i="1"/>
  <c r="AU2825" i="1" s="1"/>
  <c r="AC2825" i="1"/>
  <c r="AG2825" i="1" s="1"/>
  <c r="AH2825" i="1" s="1"/>
  <c r="AI2825" i="1" s="1"/>
  <c r="AF2823" i="1"/>
  <c r="AU2823" i="1" s="1"/>
  <c r="AC2823" i="1"/>
  <c r="AG2823" i="1" s="1"/>
  <c r="AH2823" i="1" s="1"/>
  <c r="AI2823" i="1" s="1"/>
  <c r="AF2821" i="1"/>
  <c r="AU2821" i="1" s="1"/>
  <c r="AC2821" i="1"/>
  <c r="AG2821" i="1" s="1"/>
  <c r="AH2821" i="1" s="1"/>
  <c r="AI2821" i="1" s="1"/>
  <c r="AF2819" i="1"/>
  <c r="AU2819" i="1" s="1"/>
  <c r="AC2819" i="1"/>
  <c r="AG2819" i="1" s="1"/>
  <c r="AH2819" i="1" s="1"/>
  <c r="AI2819" i="1" s="1"/>
  <c r="AF2817" i="1"/>
  <c r="AU2817" i="1" s="1"/>
  <c r="AC2817" i="1"/>
  <c r="AG2817" i="1" s="1"/>
  <c r="AH2817" i="1" s="1"/>
  <c r="AI2817" i="1" s="1"/>
  <c r="AF2815" i="1"/>
  <c r="AU2815" i="1" s="1"/>
  <c r="AC2815" i="1"/>
  <c r="AG2815" i="1" s="1"/>
  <c r="AH2815" i="1" s="1"/>
  <c r="AI2815" i="1" s="1"/>
  <c r="AF2813" i="1"/>
  <c r="AU2813" i="1" s="1"/>
  <c r="AC2813" i="1"/>
  <c r="AG2813" i="1" s="1"/>
  <c r="AH2813" i="1" s="1"/>
  <c r="AI2813" i="1" s="1"/>
  <c r="AF2811" i="1"/>
  <c r="AU2811" i="1" s="1"/>
  <c r="AC2811" i="1"/>
  <c r="AG2811" i="1" s="1"/>
  <c r="AH2811" i="1" s="1"/>
  <c r="AI2811" i="1" s="1"/>
  <c r="AF2809" i="1"/>
  <c r="AU2809" i="1" s="1"/>
  <c r="AC2809" i="1"/>
  <c r="AG2809" i="1" s="1"/>
  <c r="AH2809" i="1" s="1"/>
  <c r="AI2809" i="1" s="1"/>
  <c r="AF2807" i="1"/>
  <c r="AU2807" i="1" s="1"/>
  <c r="AC2807" i="1"/>
  <c r="AG2807" i="1" s="1"/>
  <c r="AH2807" i="1" s="1"/>
  <c r="AI2807" i="1" s="1"/>
  <c r="AF2805" i="1"/>
  <c r="AU2805" i="1" s="1"/>
  <c r="AC2805" i="1"/>
  <c r="AG2805" i="1" s="1"/>
  <c r="AH2805" i="1" s="1"/>
  <c r="AI2805" i="1" s="1"/>
  <c r="AF2803" i="1"/>
  <c r="AU2803" i="1" s="1"/>
  <c r="AC2803" i="1"/>
  <c r="AG2803" i="1" s="1"/>
  <c r="AH2803" i="1" s="1"/>
  <c r="AI2803" i="1" s="1"/>
  <c r="AF2801" i="1"/>
  <c r="AU2801" i="1" s="1"/>
  <c r="AC2801" i="1"/>
  <c r="AG2801" i="1" s="1"/>
  <c r="AH2801" i="1" s="1"/>
  <c r="AI2801" i="1" s="1"/>
  <c r="AF2799" i="1"/>
  <c r="AU2799" i="1" s="1"/>
  <c r="AC2799" i="1"/>
  <c r="AG2799" i="1" s="1"/>
  <c r="AH2799" i="1" s="1"/>
  <c r="AI2799" i="1" s="1"/>
  <c r="AF2797" i="1"/>
  <c r="AU2797" i="1" s="1"/>
  <c r="AC2797" i="1"/>
  <c r="AG2797" i="1" s="1"/>
  <c r="AH2797" i="1" s="1"/>
  <c r="AI2797" i="1" s="1"/>
  <c r="AF2795" i="1"/>
  <c r="AU2795" i="1" s="1"/>
  <c r="AC2795" i="1"/>
  <c r="AG2795" i="1" s="1"/>
  <c r="AH2795" i="1" s="1"/>
  <c r="AI2795" i="1" s="1"/>
  <c r="AF2793" i="1"/>
  <c r="AU2793" i="1" s="1"/>
  <c r="AC2793" i="1"/>
  <c r="AG2793" i="1" s="1"/>
  <c r="AH2793" i="1" s="1"/>
  <c r="AI2793" i="1" s="1"/>
  <c r="AF2791" i="1"/>
  <c r="AU2791" i="1" s="1"/>
  <c r="AC2791" i="1"/>
  <c r="AG2791" i="1" s="1"/>
  <c r="AH2791" i="1" s="1"/>
  <c r="AI2791" i="1" s="1"/>
  <c r="AF2789" i="1"/>
  <c r="AU2789" i="1" s="1"/>
  <c r="AC2789" i="1"/>
  <c r="AG2789" i="1" s="1"/>
  <c r="AH2789" i="1" s="1"/>
  <c r="AI2789" i="1" s="1"/>
  <c r="AF2787" i="1"/>
  <c r="AU2787" i="1" s="1"/>
  <c r="AC2787" i="1"/>
  <c r="AG2787" i="1" s="1"/>
  <c r="AH2787" i="1" s="1"/>
  <c r="AI2787" i="1" s="1"/>
  <c r="AF2785" i="1"/>
  <c r="AU2785" i="1" s="1"/>
  <c r="AC2785" i="1"/>
  <c r="AG2785" i="1" s="1"/>
  <c r="AH2785" i="1" s="1"/>
  <c r="AI2785" i="1" s="1"/>
  <c r="AF2783" i="1"/>
  <c r="AU2783" i="1" s="1"/>
  <c r="AC2783" i="1"/>
  <c r="AG2783" i="1" s="1"/>
  <c r="AH2783" i="1" s="1"/>
  <c r="AI2783" i="1" s="1"/>
  <c r="AF2781" i="1"/>
  <c r="AU2781" i="1" s="1"/>
  <c r="AC2781" i="1"/>
  <c r="AG2781" i="1" s="1"/>
  <c r="AH2781" i="1" s="1"/>
  <c r="AI2781" i="1" s="1"/>
  <c r="AF2779" i="1"/>
  <c r="AU2779" i="1" s="1"/>
  <c r="AC2779" i="1"/>
  <c r="AG2779" i="1" s="1"/>
  <c r="AH2779" i="1" s="1"/>
  <c r="AI2779" i="1" s="1"/>
  <c r="AF2777" i="1"/>
  <c r="AU2777" i="1" s="1"/>
  <c r="AC2777" i="1"/>
  <c r="AG2777" i="1" s="1"/>
  <c r="AH2777" i="1" s="1"/>
  <c r="AI2777" i="1" s="1"/>
  <c r="AF2775" i="1"/>
  <c r="AU2775" i="1" s="1"/>
  <c r="AC2775" i="1"/>
  <c r="AG2775" i="1" s="1"/>
  <c r="AH2775" i="1" s="1"/>
  <c r="AI2775" i="1" s="1"/>
  <c r="AF2773" i="1"/>
  <c r="AU2773" i="1" s="1"/>
  <c r="AC2773" i="1"/>
  <c r="AG2773" i="1" s="1"/>
  <c r="AH2773" i="1" s="1"/>
  <c r="AI2773" i="1" s="1"/>
  <c r="AF2771" i="1"/>
  <c r="AU2771" i="1" s="1"/>
  <c r="AC2771" i="1"/>
  <c r="AG2771" i="1" s="1"/>
  <c r="AH2771" i="1" s="1"/>
  <c r="AI2771" i="1" s="1"/>
  <c r="AF2769" i="1"/>
  <c r="AU2769" i="1" s="1"/>
  <c r="AC2769" i="1"/>
  <c r="AG2769" i="1" s="1"/>
  <c r="AH2769" i="1" s="1"/>
  <c r="AI2769" i="1" s="1"/>
  <c r="AF2767" i="1"/>
  <c r="AU2767" i="1" s="1"/>
  <c r="AC2767" i="1"/>
  <c r="AG2767" i="1" s="1"/>
  <c r="AH2767" i="1" s="1"/>
  <c r="AI2767" i="1" s="1"/>
  <c r="AF2765" i="1"/>
  <c r="AU2765" i="1" s="1"/>
  <c r="AC2765" i="1"/>
  <c r="AG2765" i="1" s="1"/>
  <c r="AH2765" i="1" s="1"/>
  <c r="AI2765" i="1" s="1"/>
  <c r="AF2763" i="1"/>
  <c r="AU2763" i="1" s="1"/>
  <c r="AC2763" i="1"/>
  <c r="AG2763" i="1" s="1"/>
  <c r="AH2763" i="1" s="1"/>
  <c r="AI2763" i="1" s="1"/>
  <c r="AF2761" i="1"/>
  <c r="AU2761" i="1" s="1"/>
  <c r="AC2761" i="1"/>
  <c r="AG2761" i="1" s="1"/>
  <c r="AH2761" i="1" s="1"/>
  <c r="AI2761" i="1" s="1"/>
  <c r="AF2759" i="1"/>
  <c r="AU2759" i="1" s="1"/>
  <c r="AC2759" i="1"/>
  <c r="AG2759" i="1" s="1"/>
  <c r="AH2759" i="1" s="1"/>
  <c r="AI2759" i="1" s="1"/>
  <c r="AF2757" i="1"/>
  <c r="AU2757" i="1" s="1"/>
  <c r="AC2757" i="1"/>
  <c r="AG2757" i="1" s="1"/>
  <c r="AH2757" i="1" s="1"/>
  <c r="AI2757" i="1" s="1"/>
  <c r="AF2755" i="1"/>
  <c r="AU2755" i="1" s="1"/>
  <c r="AC2755" i="1"/>
  <c r="AG2755" i="1" s="1"/>
  <c r="AH2755" i="1" s="1"/>
  <c r="AI2755" i="1" s="1"/>
  <c r="AF2753" i="1"/>
  <c r="AU2753" i="1" s="1"/>
  <c r="AC2753" i="1"/>
  <c r="AG2753" i="1" s="1"/>
  <c r="AH2753" i="1" s="1"/>
  <c r="AI2753" i="1" s="1"/>
  <c r="AF2751" i="1"/>
  <c r="AU2751" i="1" s="1"/>
  <c r="AC2751" i="1"/>
  <c r="AG2751" i="1" s="1"/>
  <c r="AH2751" i="1" s="1"/>
  <c r="AI2751" i="1" s="1"/>
  <c r="AF2749" i="1"/>
  <c r="AU2749" i="1" s="1"/>
  <c r="AC2749" i="1"/>
  <c r="AG2749" i="1" s="1"/>
  <c r="AH2749" i="1" s="1"/>
  <c r="AI2749" i="1" s="1"/>
  <c r="AF2747" i="1"/>
  <c r="AU2747" i="1" s="1"/>
  <c r="AC2747" i="1"/>
  <c r="AG2747" i="1" s="1"/>
  <c r="AH2747" i="1" s="1"/>
  <c r="AI2747" i="1" s="1"/>
  <c r="AF2745" i="1"/>
  <c r="AU2745" i="1" s="1"/>
  <c r="AC2745" i="1"/>
  <c r="AG2745" i="1" s="1"/>
  <c r="AH2745" i="1" s="1"/>
  <c r="AI2745" i="1" s="1"/>
  <c r="AF2743" i="1"/>
  <c r="AU2743" i="1" s="1"/>
  <c r="AC2743" i="1"/>
  <c r="AG2743" i="1" s="1"/>
  <c r="AH2743" i="1" s="1"/>
  <c r="AI2743" i="1" s="1"/>
  <c r="AF2741" i="1"/>
  <c r="AU2741" i="1" s="1"/>
  <c r="AC2741" i="1"/>
  <c r="AG2741" i="1" s="1"/>
  <c r="AH2741" i="1" s="1"/>
  <c r="AI2741" i="1" s="1"/>
  <c r="AF2739" i="1"/>
  <c r="AU2739" i="1" s="1"/>
  <c r="AC2739" i="1"/>
  <c r="AG2739" i="1" s="1"/>
  <c r="AH2739" i="1" s="1"/>
  <c r="AI2739" i="1" s="1"/>
  <c r="AF2737" i="1"/>
  <c r="AU2737" i="1" s="1"/>
  <c r="AC2737" i="1"/>
  <c r="AG2737" i="1" s="1"/>
  <c r="AH2737" i="1" s="1"/>
  <c r="AI2737" i="1" s="1"/>
  <c r="AF2735" i="1"/>
  <c r="AU2735" i="1" s="1"/>
  <c r="AC2735" i="1"/>
  <c r="AG2735" i="1" s="1"/>
  <c r="AH2735" i="1" s="1"/>
  <c r="AI2735" i="1" s="1"/>
  <c r="AF2733" i="1"/>
  <c r="AU2733" i="1" s="1"/>
  <c r="AC2733" i="1"/>
  <c r="AG2733" i="1" s="1"/>
  <c r="AH2733" i="1" s="1"/>
  <c r="AI2733" i="1" s="1"/>
  <c r="AF2731" i="1"/>
  <c r="AU2731" i="1" s="1"/>
  <c r="AC2731" i="1"/>
  <c r="AG2731" i="1" s="1"/>
  <c r="AH2731" i="1" s="1"/>
  <c r="AI2731" i="1" s="1"/>
  <c r="AF2729" i="1"/>
  <c r="AU2729" i="1" s="1"/>
  <c r="AC2729" i="1"/>
  <c r="AG2729" i="1" s="1"/>
  <c r="AH2729" i="1" s="1"/>
  <c r="AI2729" i="1" s="1"/>
  <c r="AF2727" i="1"/>
  <c r="AU2727" i="1" s="1"/>
  <c r="AC2727" i="1"/>
  <c r="AG2727" i="1" s="1"/>
  <c r="AH2727" i="1" s="1"/>
  <c r="AI2727" i="1" s="1"/>
  <c r="AF2725" i="1"/>
  <c r="AU2725" i="1" s="1"/>
  <c r="AC2725" i="1"/>
  <c r="AG2725" i="1" s="1"/>
  <c r="AH2725" i="1" s="1"/>
  <c r="AI2725" i="1" s="1"/>
  <c r="AF2723" i="1"/>
  <c r="AU2723" i="1" s="1"/>
  <c r="AC2723" i="1"/>
  <c r="AG2723" i="1" s="1"/>
  <c r="AH2723" i="1" s="1"/>
  <c r="AI2723" i="1" s="1"/>
  <c r="AF2721" i="1"/>
  <c r="AU2721" i="1" s="1"/>
  <c r="AC2721" i="1"/>
  <c r="AG2721" i="1" s="1"/>
  <c r="AH2721" i="1" s="1"/>
  <c r="AI2721" i="1" s="1"/>
  <c r="AF2719" i="1"/>
  <c r="AU2719" i="1" s="1"/>
  <c r="AC2719" i="1"/>
  <c r="AG2719" i="1" s="1"/>
  <c r="AH2719" i="1" s="1"/>
  <c r="AI2719" i="1" s="1"/>
  <c r="AF2717" i="1"/>
  <c r="AU2717" i="1" s="1"/>
  <c r="AC2717" i="1"/>
  <c r="AG2717" i="1" s="1"/>
  <c r="AH2717" i="1" s="1"/>
  <c r="AI2717" i="1" s="1"/>
  <c r="AF2715" i="1"/>
  <c r="AU2715" i="1" s="1"/>
  <c r="AC2715" i="1"/>
  <c r="AG2715" i="1" s="1"/>
  <c r="AH2715" i="1" s="1"/>
  <c r="AI2715" i="1" s="1"/>
  <c r="AF2713" i="1"/>
  <c r="AU2713" i="1" s="1"/>
  <c r="AC2713" i="1"/>
  <c r="AG2713" i="1" s="1"/>
  <c r="AH2713" i="1" s="1"/>
  <c r="AI2713" i="1" s="1"/>
  <c r="AF2711" i="1"/>
  <c r="AU2711" i="1" s="1"/>
  <c r="AC2711" i="1"/>
  <c r="AG2711" i="1" s="1"/>
  <c r="AH2711" i="1" s="1"/>
  <c r="AI2711" i="1" s="1"/>
  <c r="AF2709" i="1"/>
  <c r="AU2709" i="1" s="1"/>
  <c r="AC2709" i="1"/>
  <c r="AG2709" i="1" s="1"/>
  <c r="AH2709" i="1" s="1"/>
  <c r="AI2709" i="1" s="1"/>
  <c r="AF2707" i="1"/>
  <c r="AU2707" i="1" s="1"/>
  <c r="AC2707" i="1"/>
  <c r="AG2707" i="1" s="1"/>
  <c r="AH2707" i="1" s="1"/>
  <c r="AI2707" i="1" s="1"/>
  <c r="AF2705" i="1"/>
  <c r="AU2705" i="1" s="1"/>
  <c r="AC2705" i="1"/>
  <c r="AG2705" i="1" s="1"/>
  <c r="AH2705" i="1" s="1"/>
  <c r="AI2705" i="1" s="1"/>
  <c r="AF2703" i="1"/>
  <c r="AU2703" i="1" s="1"/>
  <c r="AC2703" i="1"/>
  <c r="AG2703" i="1" s="1"/>
  <c r="AH2703" i="1" s="1"/>
  <c r="AI2703" i="1" s="1"/>
  <c r="AF2701" i="1"/>
  <c r="AU2701" i="1" s="1"/>
  <c r="AC2701" i="1"/>
  <c r="AG2701" i="1" s="1"/>
  <c r="AH2701" i="1" s="1"/>
  <c r="AI2701" i="1" s="1"/>
  <c r="AF2699" i="1"/>
  <c r="AU2699" i="1" s="1"/>
  <c r="AC2699" i="1"/>
  <c r="AG2699" i="1" s="1"/>
  <c r="AH2699" i="1" s="1"/>
  <c r="AI2699" i="1" s="1"/>
  <c r="AF2697" i="1"/>
  <c r="AU2697" i="1" s="1"/>
  <c r="AC2697" i="1"/>
  <c r="AG2697" i="1" s="1"/>
  <c r="AH2697" i="1" s="1"/>
  <c r="AI2697" i="1" s="1"/>
  <c r="AF2695" i="1"/>
  <c r="AU2695" i="1" s="1"/>
  <c r="AC2695" i="1"/>
  <c r="AG2695" i="1" s="1"/>
  <c r="AH2695" i="1" s="1"/>
  <c r="AI2695" i="1" s="1"/>
  <c r="AF2693" i="1"/>
  <c r="AU2693" i="1" s="1"/>
  <c r="AC2693" i="1"/>
  <c r="AG2693" i="1" s="1"/>
  <c r="AH2693" i="1" s="1"/>
  <c r="AI2693" i="1" s="1"/>
  <c r="AF2691" i="1"/>
  <c r="AU2691" i="1" s="1"/>
  <c r="AC2691" i="1"/>
  <c r="AG2691" i="1" s="1"/>
  <c r="AH2691" i="1" s="1"/>
  <c r="AI2691" i="1" s="1"/>
  <c r="AF2689" i="1"/>
  <c r="AU2689" i="1" s="1"/>
  <c r="AC2689" i="1"/>
  <c r="AG2689" i="1" s="1"/>
  <c r="AH2689" i="1" s="1"/>
  <c r="AI2689" i="1" s="1"/>
  <c r="AF2687" i="1"/>
  <c r="AU2687" i="1" s="1"/>
  <c r="AC2687" i="1"/>
  <c r="AG2687" i="1" s="1"/>
  <c r="AH2687" i="1" s="1"/>
  <c r="AI2687" i="1" s="1"/>
  <c r="AF2685" i="1"/>
  <c r="AU2685" i="1" s="1"/>
  <c r="AC2685" i="1"/>
  <c r="AG2685" i="1" s="1"/>
  <c r="AH2685" i="1" s="1"/>
  <c r="AI2685" i="1" s="1"/>
  <c r="AF2683" i="1"/>
  <c r="AU2683" i="1" s="1"/>
  <c r="AC2683" i="1"/>
  <c r="AG2683" i="1" s="1"/>
  <c r="AH2683" i="1" s="1"/>
  <c r="AI2683" i="1" s="1"/>
  <c r="AF2681" i="1"/>
  <c r="AU2681" i="1" s="1"/>
  <c r="AC2681" i="1"/>
  <c r="AG2681" i="1" s="1"/>
  <c r="AH2681" i="1" s="1"/>
  <c r="AI2681" i="1" s="1"/>
  <c r="AF2679" i="1"/>
  <c r="AU2679" i="1" s="1"/>
  <c r="AC2679" i="1"/>
  <c r="AG2679" i="1" s="1"/>
  <c r="AH2679" i="1" s="1"/>
  <c r="AI2679" i="1" s="1"/>
  <c r="AF2677" i="1"/>
  <c r="AU2677" i="1" s="1"/>
  <c r="AC2677" i="1"/>
  <c r="AG2677" i="1" s="1"/>
  <c r="AH2677" i="1" s="1"/>
  <c r="AI2677" i="1" s="1"/>
  <c r="AF2675" i="1"/>
  <c r="AU2675" i="1" s="1"/>
  <c r="AC2675" i="1"/>
  <c r="AG2675" i="1" s="1"/>
  <c r="AH2675" i="1" s="1"/>
  <c r="AI2675" i="1" s="1"/>
  <c r="AF2673" i="1"/>
  <c r="AU2673" i="1" s="1"/>
  <c r="AC2673" i="1"/>
  <c r="AG2673" i="1" s="1"/>
  <c r="AH2673" i="1" s="1"/>
  <c r="AI2673" i="1" s="1"/>
  <c r="AF2671" i="1"/>
  <c r="AU2671" i="1" s="1"/>
  <c r="AC2671" i="1"/>
  <c r="AG2671" i="1" s="1"/>
  <c r="AH2671" i="1" s="1"/>
  <c r="AI2671" i="1" s="1"/>
  <c r="AF2669" i="1"/>
  <c r="AU2669" i="1" s="1"/>
  <c r="AC2669" i="1"/>
  <c r="AG2669" i="1" s="1"/>
  <c r="AH2669" i="1" s="1"/>
  <c r="AI2669" i="1" s="1"/>
  <c r="AF2667" i="1"/>
  <c r="AU2667" i="1" s="1"/>
  <c r="AC2667" i="1"/>
  <c r="AG2667" i="1" s="1"/>
  <c r="AH2667" i="1" s="1"/>
  <c r="AI2667" i="1" s="1"/>
  <c r="AF2665" i="1"/>
  <c r="AU2665" i="1" s="1"/>
  <c r="AC2665" i="1"/>
  <c r="AG2665" i="1" s="1"/>
  <c r="AH2665" i="1" s="1"/>
  <c r="AI2665" i="1" s="1"/>
  <c r="AF2663" i="1"/>
  <c r="AU2663" i="1" s="1"/>
  <c r="AC2663" i="1"/>
  <c r="AG2663" i="1" s="1"/>
  <c r="AH2663" i="1" s="1"/>
  <c r="AI2663" i="1" s="1"/>
  <c r="AF2661" i="1"/>
  <c r="AU2661" i="1" s="1"/>
  <c r="AC2661" i="1"/>
  <c r="AG2661" i="1" s="1"/>
  <c r="AH2661" i="1" s="1"/>
  <c r="AI2661" i="1" s="1"/>
  <c r="AF2659" i="1"/>
  <c r="AU2659" i="1" s="1"/>
  <c r="AC2659" i="1"/>
  <c r="AG2659" i="1" s="1"/>
  <c r="AH2659" i="1" s="1"/>
  <c r="AI2659" i="1" s="1"/>
  <c r="AF2657" i="1"/>
  <c r="AU2657" i="1" s="1"/>
  <c r="AC2657" i="1"/>
  <c r="AG2657" i="1" s="1"/>
  <c r="AH2657" i="1" s="1"/>
  <c r="AI2657" i="1" s="1"/>
  <c r="AF2655" i="1"/>
  <c r="AU2655" i="1" s="1"/>
  <c r="AC2655" i="1"/>
  <c r="AG2655" i="1" s="1"/>
  <c r="AH2655" i="1" s="1"/>
  <c r="AI2655" i="1" s="1"/>
  <c r="AF2653" i="1"/>
  <c r="AU2653" i="1" s="1"/>
  <c r="AC2653" i="1"/>
  <c r="AG2653" i="1" s="1"/>
  <c r="AH2653" i="1" s="1"/>
  <c r="AI2653" i="1" s="1"/>
  <c r="AF2651" i="1"/>
  <c r="AU2651" i="1" s="1"/>
  <c r="AC2651" i="1"/>
  <c r="AG2651" i="1" s="1"/>
  <c r="AH2651" i="1" s="1"/>
  <c r="AI2651" i="1" s="1"/>
  <c r="AF2649" i="1"/>
  <c r="AU2649" i="1" s="1"/>
  <c r="AC2649" i="1"/>
  <c r="AG2649" i="1" s="1"/>
  <c r="AH2649" i="1" s="1"/>
  <c r="AI2649" i="1" s="1"/>
  <c r="AF2647" i="1"/>
  <c r="AU2647" i="1" s="1"/>
  <c r="AC2647" i="1"/>
  <c r="AG2647" i="1" s="1"/>
  <c r="AH2647" i="1" s="1"/>
  <c r="AI2647" i="1" s="1"/>
  <c r="AF2645" i="1"/>
  <c r="AU2645" i="1" s="1"/>
  <c r="AC2645" i="1"/>
  <c r="AG2645" i="1" s="1"/>
  <c r="AH2645" i="1" s="1"/>
  <c r="AI2645" i="1" s="1"/>
  <c r="AF2643" i="1"/>
  <c r="AU2643" i="1" s="1"/>
  <c r="AC2643" i="1"/>
  <c r="AG2643" i="1" s="1"/>
  <c r="AH2643" i="1" s="1"/>
  <c r="AI2643" i="1" s="1"/>
  <c r="AF2641" i="1"/>
  <c r="AU2641" i="1" s="1"/>
  <c r="AC2641" i="1"/>
  <c r="AG2641" i="1" s="1"/>
  <c r="AH2641" i="1" s="1"/>
  <c r="AI2641" i="1" s="1"/>
  <c r="AF2639" i="1"/>
  <c r="AU2639" i="1" s="1"/>
  <c r="AC2639" i="1"/>
  <c r="AG2639" i="1" s="1"/>
  <c r="AH2639" i="1" s="1"/>
  <c r="AI2639" i="1" s="1"/>
  <c r="AF2637" i="1"/>
  <c r="AU2637" i="1" s="1"/>
  <c r="AC2637" i="1"/>
  <c r="AG2637" i="1" s="1"/>
  <c r="AH2637" i="1" s="1"/>
  <c r="AI2637" i="1" s="1"/>
  <c r="AF2635" i="1"/>
  <c r="AU2635" i="1" s="1"/>
  <c r="AC2635" i="1"/>
  <c r="AG2635" i="1" s="1"/>
  <c r="AH2635" i="1" s="1"/>
  <c r="AI2635" i="1" s="1"/>
  <c r="AF2633" i="1"/>
  <c r="AU2633" i="1" s="1"/>
  <c r="AC2633" i="1"/>
  <c r="AG2633" i="1" s="1"/>
  <c r="AH2633" i="1" s="1"/>
  <c r="AI2633" i="1" s="1"/>
  <c r="AF2631" i="1"/>
  <c r="AU2631" i="1" s="1"/>
  <c r="AC2631" i="1"/>
  <c r="AG2631" i="1" s="1"/>
  <c r="AH2631" i="1" s="1"/>
  <c r="AI2631" i="1" s="1"/>
  <c r="AF2629" i="1"/>
  <c r="AU2629" i="1" s="1"/>
  <c r="AC2629" i="1"/>
  <c r="AG2629" i="1" s="1"/>
  <c r="AH2629" i="1" s="1"/>
  <c r="AI2629" i="1" s="1"/>
  <c r="AF2627" i="1"/>
  <c r="AU2627" i="1" s="1"/>
  <c r="AC2627" i="1"/>
  <c r="AG2627" i="1" s="1"/>
  <c r="AH2627" i="1" s="1"/>
  <c r="AI2627" i="1" s="1"/>
  <c r="AF2625" i="1"/>
  <c r="AU2625" i="1" s="1"/>
  <c r="AC2625" i="1"/>
  <c r="AG2625" i="1" s="1"/>
  <c r="AH2625" i="1" s="1"/>
  <c r="AI2625" i="1" s="1"/>
  <c r="AF2623" i="1"/>
  <c r="AU2623" i="1" s="1"/>
  <c r="AC2623" i="1"/>
  <c r="AG2623" i="1" s="1"/>
  <c r="AH2623" i="1" s="1"/>
  <c r="AI2623" i="1" s="1"/>
  <c r="AF2621" i="1"/>
  <c r="AU2621" i="1" s="1"/>
  <c r="AC2621" i="1"/>
  <c r="AG2621" i="1" s="1"/>
  <c r="AH2621" i="1" s="1"/>
  <c r="AI2621" i="1" s="1"/>
  <c r="AF2619" i="1"/>
  <c r="AU2619" i="1" s="1"/>
  <c r="AC2619" i="1"/>
  <c r="AG2619" i="1" s="1"/>
  <c r="AH2619" i="1" s="1"/>
  <c r="AI2619" i="1" s="1"/>
  <c r="AF2617" i="1"/>
  <c r="AU2617" i="1" s="1"/>
  <c r="AC2617" i="1"/>
  <c r="AG2617" i="1" s="1"/>
  <c r="AH2617" i="1" s="1"/>
  <c r="AI2617" i="1" s="1"/>
  <c r="AF2615" i="1"/>
  <c r="AU2615" i="1" s="1"/>
  <c r="AC2615" i="1"/>
  <c r="AG2615" i="1" s="1"/>
  <c r="AH2615" i="1" s="1"/>
  <c r="AI2615" i="1" s="1"/>
  <c r="AF2613" i="1"/>
  <c r="AU2613" i="1" s="1"/>
  <c r="AC2613" i="1"/>
  <c r="AG2613" i="1" s="1"/>
  <c r="AH2613" i="1" s="1"/>
  <c r="AI2613" i="1" s="1"/>
  <c r="AF2611" i="1"/>
  <c r="AU2611" i="1" s="1"/>
  <c r="AC2611" i="1"/>
  <c r="AG2611" i="1" s="1"/>
  <c r="AH2611" i="1" s="1"/>
  <c r="AI2611" i="1" s="1"/>
  <c r="AF2609" i="1"/>
  <c r="AU2609" i="1" s="1"/>
  <c r="AC2609" i="1"/>
  <c r="AG2609" i="1" s="1"/>
  <c r="AH2609" i="1" s="1"/>
  <c r="AI2609" i="1" s="1"/>
  <c r="AF2607" i="1"/>
  <c r="AU2607" i="1" s="1"/>
  <c r="AC2607" i="1"/>
  <c r="AG2607" i="1" s="1"/>
  <c r="AH2607" i="1" s="1"/>
  <c r="AI2607" i="1" s="1"/>
  <c r="AF2605" i="1"/>
  <c r="AU2605" i="1" s="1"/>
  <c r="AC2605" i="1"/>
  <c r="AG2605" i="1" s="1"/>
  <c r="AH2605" i="1" s="1"/>
  <c r="AI2605" i="1" s="1"/>
  <c r="AF2603" i="1"/>
  <c r="AU2603" i="1" s="1"/>
  <c r="AC2603" i="1"/>
  <c r="AG2603" i="1" s="1"/>
  <c r="AH2603" i="1" s="1"/>
  <c r="AI2603" i="1" s="1"/>
  <c r="AF2601" i="1"/>
  <c r="AU2601" i="1" s="1"/>
  <c r="AC2601" i="1"/>
  <c r="AG2601" i="1" s="1"/>
  <c r="AH2601" i="1" s="1"/>
  <c r="AI2601" i="1" s="1"/>
  <c r="AF2599" i="1"/>
  <c r="AU2599" i="1" s="1"/>
  <c r="AC2599" i="1"/>
  <c r="AG2599" i="1" s="1"/>
  <c r="AH2599" i="1" s="1"/>
  <c r="AI2599" i="1" s="1"/>
  <c r="AF2597" i="1"/>
  <c r="AU2597" i="1" s="1"/>
  <c r="AC2597" i="1"/>
  <c r="AG2597" i="1" s="1"/>
  <c r="AH2597" i="1" s="1"/>
  <c r="AI2597" i="1" s="1"/>
  <c r="AF2595" i="1"/>
  <c r="AU2595" i="1" s="1"/>
  <c r="AC2595" i="1"/>
  <c r="AG2595" i="1" s="1"/>
  <c r="AH2595" i="1" s="1"/>
  <c r="AI2595" i="1" s="1"/>
  <c r="AF2593" i="1"/>
  <c r="AU2593" i="1" s="1"/>
  <c r="AC2593" i="1"/>
  <c r="AG2593" i="1" s="1"/>
  <c r="AH2593" i="1" s="1"/>
  <c r="AI2593" i="1" s="1"/>
  <c r="AF2591" i="1"/>
  <c r="AU2591" i="1" s="1"/>
  <c r="AC2591" i="1"/>
  <c r="AG2591" i="1" s="1"/>
  <c r="AH2591" i="1" s="1"/>
  <c r="AI2591" i="1" s="1"/>
  <c r="AF2589" i="1"/>
  <c r="AU2589" i="1" s="1"/>
  <c r="AC2589" i="1"/>
  <c r="AG2589" i="1" s="1"/>
  <c r="AH2589" i="1" s="1"/>
  <c r="AI2589" i="1" s="1"/>
  <c r="AF2587" i="1"/>
  <c r="AU2587" i="1" s="1"/>
  <c r="AC2587" i="1"/>
  <c r="AG2587" i="1" s="1"/>
  <c r="AH2587" i="1" s="1"/>
  <c r="AI2587" i="1" s="1"/>
  <c r="AF2585" i="1"/>
  <c r="AU2585" i="1" s="1"/>
  <c r="AC2585" i="1"/>
  <c r="AG2585" i="1" s="1"/>
  <c r="AH2585" i="1" s="1"/>
  <c r="AI2585" i="1" s="1"/>
  <c r="AF2583" i="1"/>
  <c r="AU2583" i="1" s="1"/>
  <c r="AC2583" i="1"/>
  <c r="AG2583" i="1" s="1"/>
  <c r="AH2583" i="1" s="1"/>
  <c r="AI2583" i="1" s="1"/>
  <c r="AF2581" i="1"/>
  <c r="AU2581" i="1" s="1"/>
  <c r="AC2581" i="1"/>
  <c r="AG2581" i="1" s="1"/>
  <c r="AH2581" i="1" s="1"/>
  <c r="AI2581" i="1" s="1"/>
  <c r="AF2579" i="1"/>
  <c r="AU2579" i="1" s="1"/>
  <c r="AC2579" i="1"/>
  <c r="AG2579" i="1" s="1"/>
  <c r="AH2579" i="1" s="1"/>
  <c r="AI2579" i="1" s="1"/>
  <c r="AF2577" i="1"/>
  <c r="AU2577" i="1" s="1"/>
  <c r="AC2577" i="1"/>
  <c r="AG2577" i="1" s="1"/>
  <c r="AH2577" i="1" s="1"/>
  <c r="AI2577" i="1" s="1"/>
  <c r="AF2575" i="1"/>
  <c r="AU2575" i="1" s="1"/>
  <c r="AC2575" i="1"/>
  <c r="AG2575" i="1" s="1"/>
  <c r="AH2575" i="1" s="1"/>
  <c r="AI2575" i="1" s="1"/>
  <c r="AF2573" i="1"/>
  <c r="AU2573" i="1" s="1"/>
  <c r="AC2573" i="1"/>
  <c r="AG2573" i="1" s="1"/>
  <c r="AH2573" i="1" s="1"/>
  <c r="AI2573" i="1" s="1"/>
  <c r="AF2571" i="1"/>
  <c r="AU2571" i="1" s="1"/>
  <c r="AC2571" i="1"/>
  <c r="AG2571" i="1" s="1"/>
  <c r="AH2571" i="1" s="1"/>
  <c r="AI2571" i="1" s="1"/>
  <c r="AF2569" i="1"/>
  <c r="AU2569" i="1" s="1"/>
  <c r="AC2569" i="1"/>
  <c r="AG2569" i="1" s="1"/>
  <c r="AH2569" i="1" s="1"/>
  <c r="AI2569" i="1" s="1"/>
  <c r="AF2567" i="1"/>
  <c r="AU2567" i="1" s="1"/>
  <c r="AC2567" i="1"/>
  <c r="AG2567" i="1" s="1"/>
  <c r="AH2567" i="1" s="1"/>
  <c r="AI2567" i="1" s="1"/>
  <c r="AF2565" i="1"/>
  <c r="AU2565" i="1" s="1"/>
  <c r="AC2565" i="1"/>
  <c r="AG2565" i="1" s="1"/>
  <c r="AH2565" i="1" s="1"/>
  <c r="AI2565" i="1" s="1"/>
  <c r="AF2563" i="1"/>
  <c r="AU2563" i="1" s="1"/>
  <c r="AC2563" i="1"/>
  <c r="AG2563" i="1" s="1"/>
  <c r="AH2563" i="1" s="1"/>
  <c r="AI2563" i="1" s="1"/>
  <c r="AF2561" i="1"/>
  <c r="AU2561" i="1" s="1"/>
  <c r="AC2561" i="1"/>
  <c r="AG2561" i="1" s="1"/>
  <c r="AH2561" i="1" s="1"/>
  <c r="AI2561" i="1" s="1"/>
  <c r="AF2559" i="1"/>
  <c r="AU2559" i="1" s="1"/>
  <c r="AC2559" i="1"/>
  <c r="AG2559" i="1" s="1"/>
  <c r="AH2559" i="1" s="1"/>
  <c r="AI2559" i="1" s="1"/>
  <c r="AF2557" i="1"/>
  <c r="AU2557" i="1" s="1"/>
  <c r="AC2557" i="1"/>
  <c r="AG2557" i="1" s="1"/>
  <c r="AH2557" i="1" s="1"/>
  <c r="AI2557" i="1" s="1"/>
  <c r="AF2555" i="1"/>
  <c r="AU2555" i="1" s="1"/>
  <c r="AC2555" i="1"/>
  <c r="AG2555" i="1" s="1"/>
  <c r="AH2555" i="1" s="1"/>
  <c r="AI2555" i="1" s="1"/>
  <c r="AF2553" i="1"/>
  <c r="AU2553" i="1" s="1"/>
  <c r="AC2553" i="1"/>
  <c r="AG2553" i="1" s="1"/>
  <c r="AH2553" i="1" s="1"/>
  <c r="AI2553" i="1" s="1"/>
  <c r="AF2551" i="1"/>
  <c r="AU2551" i="1" s="1"/>
  <c r="AC2551" i="1"/>
  <c r="AG2551" i="1" s="1"/>
  <c r="AH2551" i="1" s="1"/>
  <c r="AI2551" i="1" s="1"/>
  <c r="AF2549" i="1"/>
  <c r="AU2549" i="1" s="1"/>
  <c r="AC2549" i="1"/>
  <c r="AG2549" i="1" s="1"/>
  <c r="AH2549" i="1" s="1"/>
  <c r="AI2549" i="1" s="1"/>
  <c r="AF2547" i="1"/>
  <c r="AU2547" i="1" s="1"/>
  <c r="AC2547" i="1"/>
  <c r="AG2547" i="1" s="1"/>
  <c r="AH2547" i="1" s="1"/>
  <c r="AI2547" i="1" s="1"/>
  <c r="AF2545" i="1"/>
  <c r="AU2545" i="1" s="1"/>
  <c r="AC2545" i="1"/>
  <c r="AG2545" i="1" s="1"/>
  <c r="AH2545" i="1" s="1"/>
  <c r="AI2545" i="1" s="1"/>
  <c r="AF2543" i="1"/>
  <c r="AU2543" i="1" s="1"/>
  <c r="AC2543" i="1"/>
  <c r="AG2543" i="1" s="1"/>
  <c r="AH2543" i="1" s="1"/>
  <c r="AI2543" i="1" s="1"/>
  <c r="AF2541" i="1"/>
  <c r="AU2541" i="1" s="1"/>
  <c r="AC2541" i="1"/>
  <c r="AG2541" i="1" s="1"/>
  <c r="AH2541" i="1" s="1"/>
  <c r="AI2541" i="1" s="1"/>
  <c r="AF2539" i="1"/>
  <c r="AU2539" i="1" s="1"/>
  <c r="AC2539" i="1"/>
  <c r="AG2539" i="1" s="1"/>
  <c r="AH2539" i="1" s="1"/>
  <c r="AI2539" i="1" s="1"/>
  <c r="AF2537" i="1"/>
  <c r="AU2537" i="1" s="1"/>
  <c r="AC2537" i="1"/>
  <c r="AG2537" i="1" s="1"/>
  <c r="AH2537" i="1" s="1"/>
  <c r="AI2537" i="1" s="1"/>
  <c r="AF2535" i="1"/>
  <c r="AU2535" i="1" s="1"/>
  <c r="AC2535" i="1"/>
  <c r="AG2535" i="1" s="1"/>
  <c r="AH2535" i="1" s="1"/>
  <c r="AI2535" i="1" s="1"/>
  <c r="AF2533" i="1"/>
  <c r="AU2533" i="1" s="1"/>
  <c r="AC2533" i="1"/>
  <c r="AG2533" i="1" s="1"/>
  <c r="AH2533" i="1" s="1"/>
  <c r="AI2533" i="1" s="1"/>
  <c r="AF2531" i="1"/>
  <c r="AU2531" i="1" s="1"/>
  <c r="AC2531" i="1"/>
  <c r="AG2531" i="1" s="1"/>
  <c r="AH2531" i="1" s="1"/>
  <c r="AI2531" i="1" s="1"/>
  <c r="AF2529" i="1"/>
  <c r="AU2529" i="1" s="1"/>
  <c r="AC2529" i="1"/>
  <c r="AG2529" i="1" s="1"/>
  <c r="AH2529" i="1" s="1"/>
  <c r="AI2529" i="1" s="1"/>
  <c r="AF2527" i="1"/>
  <c r="AU2527" i="1" s="1"/>
  <c r="AC2527" i="1"/>
  <c r="AG2527" i="1" s="1"/>
  <c r="AH2527" i="1" s="1"/>
  <c r="AI2527" i="1" s="1"/>
  <c r="AF2525" i="1"/>
  <c r="AU2525" i="1" s="1"/>
  <c r="AC2525" i="1"/>
  <c r="AG2525" i="1" s="1"/>
  <c r="AH2525" i="1" s="1"/>
  <c r="AI2525" i="1" s="1"/>
  <c r="AF2523" i="1"/>
  <c r="AU2523" i="1" s="1"/>
  <c r="AC2523" i="1"/>
  <c r="AG2523" i="1" s="1"/>
  <c r="AH2523" i="1" s="1"/>
  <c r="AI2523" i="1" s="1"/>
  <c r="AF2521" i="1"/>
  <c r="AU2521" i="1" s="1"/>
  <c r="AC2521" i="1"/>
  <c r="AG2521" i="1" s="1"/>
  <c r="AH2521" i="1" s="1"/>
  <c r="AI2521" i="1" s="1"/>
  <c r="AF2519" i="1"/>
  <c r="AU2519" i="1" s="1"/>
  <c r="AC2519" i="1"/>
  <c r="AG2519" i="1" s="1"/>
  <c r="AH2519" i="1" s="1"/>
  <c r="AI2519" i="1" s="1"/>
  <c r="AF2517" i="1"/>
  <c r="AU2517" i="1" s="1"/>
  <c r="AC2517" i="1"/>
  <c r="AG2517" i="1" s="1"/>
  <c r="AH2517" i="1" s="1"/>
  <c r="AI2517" i="1" s="1"/>
  <c r="AF2515" i="1"/>
  <c r="AU2515" i="1" s="1"/>
  <c r="AC2515" i="1"/>
  <c r="AG2515" i="1" s="1"/>
  <c r="AH2515" i="1" s="1"/>
  <c r="AI2515" i="1" s="1"/>
  <c r="AF2513" i="1"/>
  <c r="AU2513" i="1" s="1"/>
  <c r="AC2513" i="1"/>
  <c r="AG2513" i="1" s="1"/>
  <c r="AH2513" i="1" s="1"/>
  <c r="AI2513" i="1" s="1"/>
  <c r="AF2511" i="1"/>
  <c r="AU2511" i="1" s="1"/>
  <c r="AC2511" i="1"/>
  <c r="AG2511" i="1" s="1"/>
  <c r="AH2511" i="1" s="1"/>
  <c r="AI2511" i="1" s="1"/>
  <c r="AF2509" i="1"/>
  <c r="AU2509" i="1" s="1"/>
  <c r="AC2509" i="1"/>
  <c r="AG2509" i="1" s="1"/>
  <c r="AH2509" i="1" s="1"/>
  <c r="AI2509" i="1" s="1"/>
  <c r="AF2507" i="1"/>
  <c r="AU2507" i="1" s="1"/>
  <c r="AC2507" i="1"/>
  <c r="AG2507" i="1" s="1"/>
  <c r="AH2507" i="1" s="1"/>
  <c r="AI2507" i="1" s="1"/>
  <c r="AF2505" i="1"/>
  <c r="AU2505" i="1" s="1"/>
  <c r="AC2505" i="1"/>
  <c r="AG2505" i="1" s="1"/>
  <c r="AH2505" i="1" s="1"/>
  <c r="AI2505" i="1" s="1"/>
  <c r="AF2503" i="1"/>
  <c r="AU2503" i="1" s="1"/>
  <c r="AC2503" i="1"/>
  <c r="AG2503" i="1" s="1"/>
  <c r="AH2503" i="1" s="1"/>
  <c r="AI2503" i="1" s="1"/>
  <c r="AF2501" i="1"/>
  <c r="AU2501" i="1" s="1"/>
  <c r="AC2501" i="1"/>
  <c r="AG2501" i="1" s="1"/>
  <c r="AH2501" i="1" s="1"/>
  <c r="AI2501" i="1" s="1"/>
  <c r="AF2499" i="1"/>
  <c r="AU2499" i="1" s="1"/>
  <c r="AC2499" i="1"/>
  <c r="AG2499" i="1" s="1"/>
  <c r="AH2499" i="1" s="1"/>
  <c r="AI2499" i="1" s="1"/>
  <c r="AF2497" i="1"/>
  <c r="AU2497" i="1" s="1"/>
  <c r="AC2497" i="1"/>
  <c r="AG2497" i="1" s="1"/>
  <c r="AH2497" i="1" s="1"/>
  <c r="AI2497" i="1" s="1"/>
  <c r="AF2495" i="1"/>
  <c r="AU2495" i="1" s="1"/>
  <c r="AC2495" i="1"/>
  <c r="AG2495" i="1" s="1"/>
  <c r="AH2495" i="1" s="1"/>
  <c r="AI2495" i="1" s="1"/>
  <c r="AF2493" i="1"/>
  <c r="AU2493" i="1" s="1"/>
  <c r="AC2493" i="1"/>
  <c r="AG2493" i="1" s="1"/>
  <c r="AH2493" i="1" s="1"/>
  <c r="AI2493" i="1" s="1"/>
  <c r="AF2491" i="1"/>
  <c r="AU2491" i="1" s="1"/>
  <c r="AC2491" i="1"/>
  <c r="AG2491" i="1" s="1"/>
  <c r="AH2491" i="1" s="1"/>
  <c r="AI2491" i="1" s="1"/>
  <c r="AF2489" i="1"/>
  <c r="AU2489" i="1" s="1"/>
  <c r="AC2489" i="1"/>
  <c r="AG2489" i="1" s="1"/>
  <c r="AH2489" i="1" s="1"/>
  <c r="AI2489" i="1" s="1"/>
  <c r="AF2487" i="1"/>
  <c r="AU2487" i="1" s="1"/>
  <c r="AC2487" i="1"/>
  <c r="AG2487" i="1" s="1"/>
  <c r="AH2487" i="1" s="1"/>
  <c r="AI2487" i="1" s="1"/>
  <c r="AF2485" i="1"/>
  <c r="AU2485" i="1" s="1"/>
  <c r="AC2485" i="1"/>
  <c r="AG2485" i="1" s="1"/>
  <c r="AH2485" i="1" s="1"/>
  <c r="AI2485" i="1" s="1"/>
  <c r="AF2483" i="1"/>
  <c r="AU2483" i="1" s="1"/>
  <c r="AC2483" i="1"/>
  <c r="AG2483" i="1" s="1"/>
  <c r="AH2483" i="1" s="1"/>
  <c r="AI2483" i="1" s="1"/>
  <c r="AF2481" i="1"/>
  <c r="AU2481" i="1" s="1"/>
  <c r="AC2481" i="1"/>
  <c r="AG2481" i="1" s="1"/>
  <c r="AH2481" i="1" s="1"/>
  <c r="AI2481" i="1" s="1"/>
  <c r="AF2479" i="1"/>
  <c r="AU2479" i="1" s="1"/>
  <c r="AC2479" i="1"/>
  <c r="AG2479" i="1" s="1"/>
  <c r="AH2479" i="1" s="1"/>
  <c r="AI2479" i="1" s="1"/>
  <c r="AF2477" i="1"/>
  <c r="AU2477" i="1" s="1"/>
  <c r="AC2477" i="1"/>
  <c r="AG2477" i="1" s="1"/>
  <c r="AH2477" i="1" s="1"/>
  <c r="AI2477" i="1" s="1"/>
  <c r="AF2475" i="1"/>
  <c r="AU2475" i="1" s="1"/>
  <c r="AC2475" i="1"/>
  <c r="AG2475" i="1" s="1"/>
  <c r="AH2475" i="1" s="1"/>
  <c r="AI2475" i="1" s="1"/>
  <c r="AF2473" i="1"/>
  <c r="AU2473" i="1" s="1"/>
  <c r="AC2473" i="1"/>
  <c r="AG2473" i="1" s="1"/>
  <c r="AH2473" i="1" s="1"/>
  <c r="AI2473" i="1" s="1"/>
  <c r="AF2471" i="1"/>
  <c r="AU2471" i="1" s="1"/>
  <c r="AC2471" i="1"/>
  <c r="AG2471" i="1" s="1"/>
  <c r="AH2471" i="1" s="1"/>
  <c r="AI2471" i="1" s="1"/>
  <c r="AF2469" i="1"/>
  <c r="AU2469" i="1" s="1"/>
  <c r="AC2469" i="1"/>
  <c r="AG2469" i="1" s="1"/>
  <c r="AH2469" i="1" s="1"/>
  <c r="AI2469" i="1" s="1"/>
  <c r="AF2467" i="1"/>
  <c r="AU2467" i="1" s="1"/>
  <c r="AC2467" i="1"/>
  <c r="AG2467" i="1" s="1"/>
  <c r="AH2467" i="1" s="1"/>
  <c r="AI2467" i="1" s="1"/>
  <c r="AF2465" i="1"/>
  <c r="AU2465" i="1" s="1"/>
  <c r="AC2465" i="1"/>
  <c r="AG2465" i="1" s="1"/>
  <c r="AH2465" i="1" s="1"/>
  <c r="AI2465" i="1" s="1"/>
  <c r="AF2463" i="1"/>
  <c r="AU2463" i="1" s="1"/>
  <c r="AC2463" i="1"/>
  <c r="AG2463" i="1" s="1"/>
  <c r="AH2463" i="1" s="1"/>
  <c r="AI2463" i="1" s="1"/>
  <c r="AF2461" i="1"/>
  <c r="AU2461" i="1" s="1"/>
  <c r="AC2461" i="1"/>
  <c r="AG2461" i="1" s="1"/>
  <c r="AH2461" i="1" s="1"/>
  <c r="AI2461" i="1" s="1"/>
  <c r="AF2459" i="1"/>
  <c r="AU2459" i="1" s="1"/>
  <c r="AC2459" i="1"/>
  <c r="AG2459" i="1" s="1"/>
  <c r="AH2459" i="1" s="1"/>
  <c r="AI2459" i="1" s="1"/>
  <c r="AF2457" i="1"/>
  <c r="AU2457" i="1" s="1"/>
  <c r="AC2457" i="1"/>
  <c r="AG2457" i="1" s="1"/>
  <c r="AH2457" i="1" s="1"/>
  <c r="AI2457" i="1" s="1"/>
  <c r="AF2455" i="1"/>
  <c r="AU2455" i="1" s="1"/>
  <c r="AC2455" i="1"/>
  <c r="AG2455" i="1" s="1"/>
  <c r="AH2455" i="1" s="1"/>
  <c r="AI2455" i="1" s="1"/>
  <c r="AF2453" i="1"/>
  <c r="AU2453" i="1" s="1"/>
  <c r="AC2453" i="1"/>
  <c r="AG2453" i="1" s="1"/>
  <c r="AH2453" i="1" s="1"/>
  <c r="AI2453" i="1" s="1"/>
  <c r="AF2451" i="1"/>
  <c r="AU2451" i="1" s="1"/>
  <c r="AC2451" i="1"/>
  <c r="AG2451" i="1" s="1"/>
  <c r="AH2451" i="1" s="1"/>
  <c r="AI2451" i="1" s="1"/>
  <c r="AF2449" i="1"/>
  <c r="AU2449" i="1" s="1"/>
  <c r="AC2449" i="1"/>
  <c r="AG2449" i="1" s="1"/>
  <c r="AH2449" i="1" s="1"/>
  <c r="AI2449" i="1" s="1"/>
  <c r="AF2447" i="1"/>
  <c r="AU2447" i="1" s="1"/>
  <c r="AC2447" i="1"/>
  <c r="AG2447" i="1" s="1"/>
  <c r="AH2447" i="1" s="1"/>
  <c r="AI2447" i="1" s="1"/>
  <c r="AF2445" i="1"/>
  <c r="AU2445" i="1" s="1"/>
  <c r="AC2445" i="1"/>
  <c r="AG2445" i="1" s="1"/>
  <c r="AH2445" i="1" s="1"/>
  <c r="AI2445" i="1" s="1"/>
  <c r="AF2443" i="1"/>
  <c r="AU2443" i="1" s="1"/>
  <c r="AC2443" i="1"/>
  <c r="AG2443" i="1" s="1"/>
  <c r="AH2443" i="1" s="1"/>
  <c r="AI2443" i="1" s="1"/>
  <c r="AF2441" i="1"/>
  <c r="AU2441" i="1" s="1"/>
  <c r="AC2441" i="1"/>
  <c r="AG2441" i="1" s="1"/>
  <c r="AH2441" i="1" s="1"/>
  <c r="AI2441" i="1" s="1"/>
  <c r="AF2439" i="1"/>
  <c r="AU2439" i="1" s="1"/>
  <c r="AC2439" i="1"/>
  <c r="AG2439" i="1" s="1"/>
  <c r="AH2439" i="1" s="1"/>
  <c r="AI2439" i="1" s="1"/>
  <c r="AF2437" i="1"/>
  <c r="AU2437" i="1" s="1"/>
  <c r="AC2437" i="1"/>
  <c r="AG2437" i="1" s="1"/>
  <c r="AH2437" i="1" s="1"/>
  <c r="AI2437" i="1" s="1"/>
  <c r="AF2435" i="1"/>
  <c r="AU2435" i="1" s="1"/>
  <c r="AC2435" i="1"/>
  <c r="AG2435" i="1" s="1"/>
  <c r="AH2435" i="1" s="1"/>
  <c r="AI2435" i="1" s="1"/>
  <c r="AF2433" i="1"/>
  <c r="AU2433" i="1" s="1"/>
  <c r="AC2433" i="1"/>
  <c r="AG2433" i="1" s="1"/>
  <c r="AH2433" i="1" s="1"/>
  <c r="AI2433" i="1" s="1"/>
  <c r="AF2431" i="1"/>
  <c r="AU2431" i="1" s="1"/>
  <c r="AC2431" i="1"/>
  <c r="AG2431" i="1" s="1"/>
  <c r="AH2431" i="1" s="1"/>
  <c r="AI2431" i="1" s="1"/>
  <c r="AF2429" i="1"/>
  <c r="AU2429" i="1" s="1"/>
  <c r="AC2429" i="1"/>
  <c r="AG2429" i="1" s="1"/>
  <c r="AH2429" i="1" s="1"/>
  <c r="AI2429" i="1" s="1"/>
  <c r="AF2427" i="1"/>
  <c r="AU2427" i="1" s="1"/>
  <c r="AC2427" i="1"/>
  <c r="AG2427" i="1" s="1"/>
  <c r="AH2427" i="1" s="1"/>
  <c r="AI2427" i="1" s="1"/>
  <c r="AF2425" i="1"/>
  <c r="AU2425" i="1" s="1"/>
  <c r="AC2425" i="1"/>
  <c r="AG2425" i="1" s="1"/>
  <c r="AH2425" i="1" s="1"/>
  <c r="AI2425" i="1" s="1"/>
  <c r="AF2423" i="1"/>
  <c r="AU2423" i="1" s="1"/>
  <c r="AC2423" i="1"/>
  <c r="AG2423" i="1" s="1"/>
  <c r="AH2423" i="1" s="1"/>
  <c r="AI2423" i="1" s="1"/>
  <c r="AF2421" i="1"/>
  <c r="AU2421" i="1" s="1"/>
  <c r="AC2421" i="1"/>
  <c r="AG2421" i="1" s="1"/>
  <c r="AH2421" i="1" s="1"/>
  <c r="AI2421" i="1" s="1"/>
  <c r="AF2419" i="1"/>
  <c r="AU2419" i="1" s="1"/>
  <c r="AC2419" i="1"/>
  <c r="AG2419" i="1" s="1"/>
  <c r="AH2419" i="1" s="1"/>
  <c r="AI2419" i="1" s="1"/>
  <c r="AF2417" i="1"/>
  <c r="AU2417" i="1" s="1"/>
  <c r="AC2417" i="1"/>
  <c r="AG2417" i="1" s="1"/>
  <c r="AH2417" i="1" s="1"/>
  <c r="AI2417" i="1" s="1"/>
  <c r="AF2415" i="1"/>
  <c r="AU2415" i="1" s="1"/>
  <c r="AC2415" i="1"/>
  <c r="AG2415" i="1" s="1"/>
  <c r="AH2415" i="1" s="1"/>
  <c r="AI2415" i="1" s="1"/>
  <c r="AF2413" i="1"/>
  <c r="AU2413" i="1" s="1"/>
  <c r="AC2413" i="1"/>
  <c r="AG2413" i="1" s="1"/>
  <c r="AH2413" i="1" s="1"/>
  <c r="AI2413" i="1" s="1"/>
  <c r="AF2411" i="1"/>
  <c r="AU2411" i="1" s="1"/>
  <c r="AC2411" i="1"/>
  <c r="AG2411" i="1" s="1"/>
  <c r="AH2411" i="1" s="1"/>
  <c r="AI2411" i="1" s="1"/>
  <c r="AF2409" i="1"/>
  <c r="AU2409" i="1" s="1"/>
  <c r="AC2409" i="1"/>
  <c r="AG2409" i="1" s="1"/>
  <c r="AH2409" i="1" s="1"/>
  <c r="AI2409" i="1" s="1"/>
  <c r="AF2407" i="1"/>
  <c r="AU2407" i="1" s="1"/>
  <c r="AC2407" i="1"/>
  <c r="AG2407" i="1" s="1"/>
  <c r="AH2407" i="1" s="1"/>
  <c r="AI2407" i="1" s="1"/>
  <c r="AF2405" i="1"/>
  <c r="AU2405" i="1" s="1"/>
  <c r="AC2405" i="1"/>
  <c r="AG2405" i="1" s="1"/>
  <c r="AH2405" i="1" s="1"/>
  <c r="AI2405" i="1" s="1"/>
  <c r="AF2403" i="1"/>
  <c r="AU2403" i="1" s="1"/>
  <c r="AC2403" i="1"/>
  <c r="AG2403" i="1" s="1"/>
  <c r="AH2403" i="1" s="1"/>
  <c r="AI2403" i="1" s="1"/>
  <c r="AF2401" i="1"/>
  <c r="AU2401" i="1" s="1"/>
  <c r="AC2401" i="1"/>
  <c r="AG2401" i="1" s="1"/>
  <c r="AH2401" i="1" s="1"/>
  <c r="AI2401" i="1" s="1"/>
  <c r="AF2399" i="1"/>
  <c r="AU2399" i="1" s="1"/>
  <c r="AC2399" i="1"/>
  <c r="AG2399" i="1" s="1"/>
  <c r="AH2399" i="1" s="1"/>
  <c r="AI2399" i="1" s="1"/>
  <c r="AF2397" i="1"/>
  <c r="AU2397" i="1" s="1"/>
  <c r="AC2397" i="1"/>
  <c r="AG2397" i="1" s="1"/>
  <c r="AH2397" i="1" s="1"/>
  <c r="AI2397" i="1" s="1"/>
  <c r="AF2395" i="1"/>
  <c r="AU2395" i="1" s="1"/>
  <c r="AC2395" i="1"/>
  <c r="AG2395" i="1" s="1"/>
  <c r="AH2395" i="1" s="1"/>
  <c r="AI2395" i="1" s="1"/>
  <c r="AF2393" i="1"/>
  <c r="AU2393" i="1" s="1"/>
  <c r="AC2393" i="1"/>
  <c r="AG2393" i="1" s="1"/>
  <c r="AH2393" i="1" s="1"/>
  <c r="AI2393" i="1" s="1"/>
  <c r="AF2391" i="1"/>
  <c r="AU2391" i="1" s="1"/>
  <c r="AC2391" i="1"/>
  <c r="AG2391" i="1" s="1"/>
  <c r="AH2391" i="1" s="1"/>
  <c r="AI2391" i="1" s="1"/>
  <c r="AF2389" i="1"/>
  <c r="AU2389" i="1" s="1"/>
  <c r="AC2389" i="1"/>
  <c r="AG2389" i="1" s="1"/>
  <c r="AH2389" i="1" s="1"/>
  <c r="AI2389" i="1" s="1"/>
  <c r="AF2387" i="1"/>
  <c r="AU2387" i="1" s="1"/>
  <c r="AC2387" i="1"/>
  <c r="AG2387" i="1" s="1"/>
  <c r="AH2387" i="1" s="1"/>
  <c r="AI2387" i="1" s="1"/>
  <c r="AF2385" i="1"/>
  <c r="AU2385" i="1" s="1"/>
  <c r="AC2385" i="1"/>
  <c r="AG2385" i="1" s="1"/>
  <c r="AH2385" i="1" s="1"/>
  <c r="AI2385" i="1" s="1"/>
  <c r="AF2383" i="1"/>
  <c r="AU2383" i="1" s="1"/>
  <c r="AC2383" i="1"/>
  <c r="AG2383" i="1" s="1"/>
  <c r="AH2383" i="1" s="1"/>
  <c r="AI2383" i="1" s="1"/>
  <c r="AF2381" i="1"/>
  <c r="AU2381" i="1" s="1"/>
  <c r="AC2381" i="1"/>
  <c r="AG2381" i="1" s="1"/>
  <c r="AH2381" i="1" s="1"/>
  <c r="AI2381" i="1" s="1"/>
  <c r="AF2379" i="1"/>
  <c r="AU2379" i="1" s="1"/>
  <c r="AC2379" i="1"/>
  <c r="AG2379" i="1" s="1"/>
  <c r="AH2379" i="1" s="1"/>
  <c r="AI2379" i="1" s="1"/>
  <c r="AF2377" i="1"/>
  <c r="AU2377" i="1" s="1"/>
  <c r="AC2377" i="1"/>
  <c r="AG2377" i="1" s="1"/>
  <c r="AH2377" i="1" s="1"/>
  <c r="AI2377" i="1" s="1"/>
  <c r="AF2375" i="1"/>
  <c r="AU2375" i="1" s="1"/>
  <c r="AC2375" i="1"/>
  <c r="AG2375" i="1" s="1"/>
  <c r="AH2375" i="1" s="1"/>
  <c r="AI2375" i="1" s="1"/>
  <c r="AF2373" i="1"/>
  <c r="AU2373" i="1" s="1"/>
  <c r="AC2373" i="1"/>
  <c r="AG2373" i="1" s="1"/>
  <c r="AH2373" i="1" s="1"/>
  <c r="AI2373" i="1" s="1"/>
  <c r="AF2371" i="1"/>
  <c r="AU2371" i="1" s="1"/>
  <c r="AC2371" i="1"/>
  <c r="AG2371" i="1" s="1"/>
  <c r="AH2371" i="1" s="1"/>
  <c r="AI2371" i="1" s="1"/>
  <c r="AF2369" i="1"/>
  <c r="AU2369" i="1" s="1"/>
  <c r="AC2369" i="1"/>
  <c r="AG2369" i="1" s="1"/>
  <c r="AH2369" i="1" s="1"/>
  <c r="AI2369" i="1" s="1"/>
  <c r="AF2367" i="1"/>
  <c r="AU2367" i="1" s="1"/>
  <c r="AC2367" i="1"/>
  <c r="AG2367" i="1" s="1"/>
  <c r="AH2367" i="1" s="1"/>
  <c r="AI2367" i="1" s="1"/>
  <c r="AF2365" i="1"/>
  <c r="AU2365" i="1" s="1"/>
  <c r="AC2365" i="1"/>
  <c r="AG2365" i="1" s="1"/>
  <c r="AH2365" i="1" s="1"/>
  <c r="AI2365" i="1" s="1"/>
  <c r="AF2363" i="1"/>
  <c r="AU2363" i="1" s="1"/>
  <c r="AC2363" i="1"/>
  <c r="AG2363" i="1" s="1"/>
  <c r="AH2363" i="1" s="1"/>
  <c r="AI2363" i="1" s="1"/>
  <c r="AF2361" i="1"/>
  <c r="AU2361" i="1" s="1"/>
  <c r="AC2361" i="1"/>
  <c r="AG2361" i="1" s="1"/>
  <c r="AH2361" i="1" s="1"/>
  <c r="AI2361" i="1" s="1"/>
  <c r="AF2359" i="1"/>
  <c r="AU2359" i="1" s="1"/>
  <c r="AC2359" i="1"/>
  <c r="AG2359" i="1" s="1"/>
  <c r="AH2359" i="1" s="1"/>
  <c r="AI2359" i="1" s="1"/>
  <c r="AF2357" i="1"/>
  <c r="AU2357" i="1" s="1"/>
  <c r="AC2357" i="1"/>
  <c r="AG2357" i="1" s="1"/>
  <c r="AH2357" i="1" s="1"/>
  <c r="AI2357" i="1" s="1"/>
  <c r="AF2355" i="1"/>
  <c r="AU2355" i="1" s="1"/>
  <c r="AC2355" i="1"/>
  <c r="AG2355" i="1" s="1"/>
  <c r="AH2355" i="1" s="1"/>
  <c r="AI2355" i="1" s="1"/>
  <c r="AF2353" i="1"/>
  <c r="AU2353" i="1" s="1"/>
  <c r="AC2353" i="1"/>
  <c r="AG2353" i="1" s="1"/>
  <c r="AH2353" i="1" s="1"/>
  <c r="AI2353" i="1" s="1"/>
  <c r="AF2351" i="1"/>
  <c r="AU2351" i="1" s="1"/>
  <c r="AC2351" i="1"/>
  <c r="AG2351" i="1" s="1"/>
  <c r="AH2351" i="1" s="1"/>
  <c r="AI2351" i="1" s="1"/>
  <c r="AF2349" i="1"/>
  <c r="AU2349" i="1" s="1"/>
  <c r="AC2349" i="1"/>
  <c r="AG2349" i="1" s="1"/>
  <c r="AH2349" i="1" s="1"/>
  <c r="AI2349" i="1" s="1"/>
  <c r="AF2347" i="1"/>
  <c r="AU2347" i="1" s="1"/>
  <c r="AC2347" i="1"/>
  <c r="AG2347" i="1" s="1"/>
  <c r="AH2347" i="1" s="1"/>
  <c r="AI2347" i="1" s="1"/>
  <c r="AF2345" i="1"/>
  <c r="AU2345" i="1" s="1"/>
  <c r="AC2345" i="1"/>
  <c r="AG2345" i="1" s="1"/>
  <c r="AH2345" i="1" s="1"/>
  <c r="AI2345" i="1" s="1"/>
  <c r="AF2343" i="1"/>
  <c r="AU2343" i="1" s="1"/>
  <c r="AC2343" i="1"/>
  <c r="AG2343" i="1" s="1"/>
  <c r="AH2343" i="1" s="1"/>
  <c r="AI2343" i="1" s="1"/>
  <c r="AF2341" i="1"/>
  <c r="AU2341" i="1" s="1"/>
  <c r="AC2341" i="1"/>
  <c r="AG2341" i="1" s="1"/>
  <c r="AH2341" i="1" s="1"/>
  <c r="AI2341" i="1" s="1"/>
  <c r="AF2339" i="1"/>
  <c r="AU2339" i="1" s="1"/>
  <c r="AC2339" i="1"/>
  <c r="AG2339" i="1" s="1"/>
  <c r="AH2339" i="1" s="1"/>
  <c r="AI2339" i="1" s="1"/>
  <c r="AF2337" i="1"/>
  <c r="AU2337" i="1" s="1"/>
  <c r="AC2337" i="1"/>
  <c r="AG2337" i="1" s="1"/>
  <c r="AH2337" i="1" s="1"/>
  <c r="AI2337" i="1" s="1"/>
  <c r="AF2335" i="1"/>
  <c r="AU2335" i="1" s="1"/>
  <c r="AC2335" i="1"/>
  <c r="AG2335" i="1" s="1"/>
  <c r="AH2335" i="1" s="1"/>
  <c r="AI2335" i="1" s="1"/>
  <c r="AF2333" i="1"/>
  <c r="AU2333" i="1" s="1"/>
  <c r="AC2333" i="1"/>
  <c r="AG2333" i="1" s="1"/>
  <c r="AH2333" i="1" s="1"/>
  <c r="AI2333" i="1" s="1"/>
  <c r="AF2331" i="1"/>
  <c r="AU2331" i="1" s="1"/>
  <c r="AC2331" i="1"/>
  <c r="AG2331" i="1" s="1"/>
  <c r="AH2331" i="1" s="1"/>
  <c r="AI2331" i="1" s="1"/>
  <c r="AF2329" i="1"/>
  <c r="AU2329" i="1" s="1"/>
  <c r="AC2329" i="1"/>
  <c r="AG2329" i="1" s="1"/>
  <c r="AH2329" i="1" s="1"/>
  <c r="AI2329" i="1" s="1"/>
  <c r="AF2327" i="1"/>
  <c r="AU2327" i="1" s="1"/>
  <c r="AC2327" i="1"/>
  <c r="AG2327" i="1" s="1"/>
  <c r="AH2327" i="1" s="1"/>
  <c r="AI2327" i="1" s="1"/>
  <c r="AF2325" i="1"/>
  <c r="AU2325" i="1" s="1"/>
  <c r="AC2325" i="1"/>
  <c r="AG2325" i="1" s="1"/>
  <c r="AH2325" i="1" s="1"/>
  <c r="AI2325" i="1" s="1"/>
  <c r="AF2323" i="1"/>
  <c r="AU2323" i="1" s="1"/>
  <c r="AC2323" i="1"/>
  <c r="AG2323" i="1" s="1"/>
  <c r="AH2323" i="1" s="1"/>
  <c r="AI2323" i="1" s="1"/>
  <c r="AF2321" i="1"/>
  <c r="AU2321" i="1" s="1"/>
  <c r="AC2321" i="1"/>
  <c r="AG2321" i="1" s="1"/>
  <c r="AH2321" i="1" s="1"/>
  <c r="AI2321" i="1" s="1"/>
  <c r="AF2319" i="1"/>
  <c r="AU2319" i="1" s="1"/>
  <c r="AC2319" i="1"/>
  <c r="AG2319" i="1" s="1"/>
  <c r="AH2319" i="1" s="1"/>
  <c r="AI2319" i="1" s="1"/>
  <c r="AF2317" i="1"/>
  <c r="AU2317" i="1" s="1"/>
  <c r="AC2317" i="1"/>
  <c r="AG2317" i="1" s="1"/>
  <c r="AH2317" i="1" s="1"/>
  <c r="AI2317" i="1" s="1"/>
  <c r="AF2315" i="1"/>
  <c r="AU2315" i="1" s="1"/>
  <c r="AC2315" i="1"/>
  <c r="AG2315" i="1" s="1"/>
  <c r="AH2315" i="1" s="1"/>
  <c r="AI2315" i="1" s="1"/>
  <c r="AF2313" i="1"/>
  <c r="AU2313" i="1" s="1"/>
  <c r="AC2313" i="1"/>
  <c r="AG2313" i="1" s="1"/>
  <c r="AH2313" i="1" s="1"/>
  <c r="AI2313" i="1" s="1"/>
  <c r="AF2311" i="1"/>
  <c r="AU2311" i="1" s="1"/>
  <c r="AC2311" i="1"/>
  <c r="AG2311" i="1" s="1"/>
  <c r="AH2311" i="1" s="1"/>
  <c r="AI2311" i="1" s="1"/>
  <c r="AF2309" i="1"/>
  <c r="AU2309" i="1" s="1"/>
  <c r="AC2309" i="1"/>
  <c r="AG2309" i="1" s="1"/>
  <c r="AH2309" i="1" s="1"/>
  <c r="AI2309" i="1" s="1"/>
  <c r="AF2307" i="1"/>
  <c r="AU2307" i="1" s="1"/>
  <c r="AC2307" i="1"/>
  <c r="AG2307" i="1" s="1"/>
  <c r="AH2307" i="1" s="1"/>
  <c r="AI2307" i="1" s="1"/>
  <c r="AF2305" i="1"/>
  <c r="AU2305" i="1" s="1"/>
  <c r="AC2305" i="1"/>
  <c r="AG2305" i="1" s="1"/>
  <c r="AH2305" i="1" s="1"/>
  <c r="AI2305" i="1" s="1"/>
  <c r="AF2303" i="1"/>
  <c r="AU2303" i="1" s="1"/>
  <c r="AC2303" i="1"/>
  <c r="AG2303" i="1" s="1"/>
  <c r="AH2303" i="1" s="1"/>
  <c r="AI2303" i="1" s="1"/>
  <c r="AF2301" i="1"/>
  <c r="AU2301" i="1" s="1"/>
  <c r="AC2301" i="1"/>
  <c r="AG2301" i="1" s="1"/>
  <c r="AH2301" i="1" s="1"/>
  <c r="AI2301" i="1" s="1"/>
  <c r="AF2299" i="1"/>
  <c r="AU2299" i="1" s="1"/>
  <c r="AC2299" i="1"/>
  <c r="AG2299" i="1" s="1"/>
  <c r="AH2299" i="1" s="1"/>
  <c r="AI2299" i="1" s="1"/>
  <c r="AF2297" i="1"/>
  <c r="AU2297" i="1" s="1"/>
  <c r="AC2297" i="1"/>
  <c r="AG2297" i="1" s="1"/>
  <c r="AH2297" i="1" s="1"/>
  <c r="AI2297" i="1" s="1"/>
  <c r="AF2295" i="1"/>
  <c r="AU2295" i="1" s="1"/>
  <c r="AC2295" i="1"/>
  <c r="AG2295" i="1" s="1"/>
  <c r="AH2295" i="1" s="1"/>
  <c r="AI2295" i="1" s="1"/>
  <c r="AF2293" i="1"/>
  <c r="AU2293" i="1" s="1"/>
  <c r="AC2293" i="1"/>
  <c r="AG2293" i="1" s="1"/>
  <c r="AH2293" i="1" s="1"/>
  <c r="AI2293" i="1" s="1"/>
  <c r="AF2291" i="1"/>
  <c r="AU2291" i="1" s="1"/>
  <c r="AC2291" i="1"/>
  <c r="AG2291" i="1" s="1"/>
  <c r="AH2291" i="1" s="1"/>
  <c r="AI2291" i="1" s="1"/>
  <c r="AF2289" i="1"/>
  <c r="AU2289" i="1" s="1"/>
  <c r="AC2289" i="1"/>
  <c r="AG2289" i="1" s="1"/>
  <c r="AH2289" i="1" s="1"/>
  <c r="AI2289" i="1" s="1"/>
  <c r="AF2287" i="1"/>
  <c r="AU2287" i="1" s="1"/>
  <c r="AC2287" i="1"/>
  <c r="AG2287" i="1" s="1"/>
  <c r="AH2287" i="1" s="1"/>
  <c r="AI2287" i="1" s="1"/>
  <c r="AF2285" i="1"/>
  <c r="AU2285" i="1" s="1"/>
  <c r="AC2285" i="1"/>
  <c r="AG2285" i="1" s="1"/>
  <c r="AH2285" i="1" s="1"/>
  <c r="AI2285" i="1" s="1"/>
  <c r="AF2283" i="1"/>
  <c r="AU2283" i="1" s="1"/>
  <c r="AC2283" i="1"/>
  <c r="AG2283" i="1" s="1"/>
  <c r="AH2283" i="1" s="1"/>
  <c r="AI2283" i="1" s="1"/>
  <c r="AF2281" i="1"/>
  <c r="AU2281" i="1" s="1"/>
  <c r="AC2281" i="1"/>
  <c r="AG2281" i="1" s="1"/>
  <c r="AH2281" i="1" s="1"/>
  <c r="AI2281" i="1" s="1"/>
  <c r="AF2279" i="1"/>
  <c r="AU2279" i="1" s="1"/>
  <c r="AC2279" i="1"/>
  <c r="AG2279" i="1" s="1"/>
  <c r="AH2279" i="1" s="1"/>
  <c r="AI2279" i="1" s="1"/>
  <c r="AF2277" i="1"/>
  <c r="AU2277" i="1" s="1"/>
  <c r="AC2277" i="1"/>
  <c r="AG2277" i="1" s="1"/>
  <c r="AH2277" i="1" s="1"/>
  <c r="AI2277" i="1" s="1"/>
  <c r="AF2275" i="1"/>
  <c r="AU2275" i="1" s="1"/>
  <c r="AC2275" i="1"/>
  <c r="AG2275" i="1" s="1"/>
  <c r="AH2275" i="1" s="1"/>
  <c r="AI2275" i="1" s="1"/>
  <c r="AF2273" i="1"/>
  <c r="AU2273" i="1" s="1"/>
  <c r="AC2273" i="1"/>
  <c r="AG2273" i="1" s="1"/>
  <c r="AH2273" i="1" s="1"/>
  <c r="AI2273" i="1" s="1"/>
  <c r="AF2271" i="1"/>
  <c r="AU2271" i="1" s="1"/>
  <c r="AC2271" i="1"/>
  <c r="AG2271" i="1" s="1"/>
  <c r="AH2271" i="1" s="1"/>
  <c r="AI2271" i="1" s="1"/>
  <c r="AF2269" i="1"/>
  <c r="AU2269" i="1" s="1"/>
  <c r="AC2269" i="1"/>
  <c r="AG2269" i="1" s="1"/>
  <c r="AH2269" i="1" s="1"/>
  <c r="AI2269" i="1" s="1"/>
  <c r="AF2267" i="1"/>
  <c r="AU2267" i="1" s="1"/>
  <c r="AC2267" i="1"/>
  <c r="AG2267" i="1" s="1"/>
  <c r="AH2267" i="1" s="1"/>
  <c r="AI2267" i="1" s="1"/>
  <c r="AF2265" i="1"/>
  <c r="AU2265" i="1" s="1"/>
  <c r="AC2265" i="1"/>
  <c r="AG2265" i="1" s="1"/>
  <c r="AH2265" i="1" s="1"/>
  <c r="AI2265" i="1" s="1"/>
  <c r="AF2263" i="1"/>
  <c r="AU2263" i="1" s="1"/>
  <c r="AC2263" i="1"/>
  <c r="AG2263" i="1" s="1"/>
  <c r="AH2263" i="1" s="1"/>
  <c r="AI2263" i="1" s="1"/>
  <c r="AF2261" i="1"/>
  <c r="AU2261" i="1" s="1"/>
  <c r="AC2261" i="1"/>
  <c r="AG2261" i="1" s="1"/>
  <c r="AH2261" i="1" s="1"/>
  <c r="AI2261" i="1" s="1"/>
  <c r="AF2259" i="1"/>
  <c r="AU2259" i="1" s="1"/>
  <c r="AC2259" i="1"/>
  <c r="AG2259" i="1" s="1"/>
  <c r="AH2259" i="1" s="1"/>
  <c r="AI2259" i="1" s="1"/>
  <c r="AF2257" i="1"/>
  <c r="AU2257" i="1" s="1"/>
  <c r="AC2257" i="1"/>
  <c r="AG2257" i="1" s="1"/>
  <c r="AH2257" i="1" s="1"/>
  <c r="AI2257" i="1" s="1"/>
  <c r="AF2255" i="1"/>
  <c r="AU2255" i="1" s="1"/>
  <c r="AC2255" i="1"/>
  <c r="AG2255" i="1" s="1"/>
  <c r="AH2255" i="1" s="1"/>
  <c r="AI2255" i="1" s="1"/>
  <c r="AF2253" i="1"/>
  <c r="AU2253" i="1" s="1"/>
  <c r="AC2253" i="1"/>
  <c r="AG2253" i="1" s="1"/>
  <c r="AH2253" i="1" s="1"/>
  <c r="AI2253" i="1" s="1"/>
  <c r="AF2251" i="1"/>
  <c r="AU2251" i="1" s="1"/>
  <c r="AC2251" i="1"/>
  <c r="AG2251" i="1" s="1"/>
  <c r="AH2251" i="1" s="1"/>
  <c r="AI2251" i="1" s="1"/>
  <c r="AF2249" i="1"/>
  <c r="AU2249" i="1" s="1"/>
  <c r="AC2249" i="1"/>
  <c r="AG2249" i="1" s="1"/>
  <c r="AH2249" i="1" s="1"/>
  <c r="AI2249" i="1" s="1"/>
  <c r="AF2247" i="1"/>
  <c r="AU2247" i="1" s="1"/>
  <c r="AC2247" i="1"/>
  <c r="AG2247" i="1" s="1"/>
  <c r="AH2247" i="1" s="1"/>
  <c r="AI2247" i="1" s="1"/>
  <c r="AF2245" i="1"/>
  <c r="AU2245" i="1" s="1"/>
  <c r="AC2245" i="1"/>
  <c r="AG2245" i="1" s="1"/>
  <c r="AH2245" i="1" s="1"/>
  <c r="AI2245" i="1" s="1"/>
  <c r="AF2243" i="1"/>
  <c r="AU2243" i="1" s="1"/>
  <c r="AC2243" i="1"/>
  <c r="AG2243" i="1" s="1"/>
  <c r="AH2243" i="1" s="1"/>
  <c r="AI2243" i="1" s="1"/>
  <c r="AF2241" i="1"/>
  <c r="AU2241" i="1" s="1"/>
  <c r="AC2241" i="1"/>
  <c r="AG2241" i="1" s="1"/>
  <c r="AH2241" i="1" s="1"/>
  <c r="AI2241" i="1" s="1"/>
  <c r="AF2239" i="1"/>
  <c r="AU2239" i="1" s="1"/>
  <c r="AC2239" i="1"/>
  <c r="AG2239" i="1" s="1"/>
  <c r="AH2239" i="1" s="1"/>
  <c r="AI2239" i="1" s="1"/>
  <c r="AF2237" i="1"/>
  <c r="AU2237" i="1" s="1"/>
  <c r="AC2237" i="1"/>
  <c r="AG2237" i="1" s="1"/>
  <c r="AH2237" i="1" s="1"/>
  <c r="AI2237" i="1" s="1"/>
  <c r="AF2235" i="1"/>
  <c r="AU2235" i="1" s="1"/>
  <c r="AC2235" i="1"/>
  <c r="AG2235" i="1" s="1"/>
  <c r="AH2235" i="1" s="1"/>
  <c r="AI2235" i="1" s="1"/>
  <c r="AF2233" i="1"/>
  <c r="AU2233" i="1" s="1"/>
  <c r="AC2233" i="1"/>
  <c r="AG2233" i="1" s="1"/>
  <c r="AH2233" i="1" s="1"/>
  <c r="AI2233" i="1" s="1"/>
  <c r="AF2231" i="1"/>
  <c r="AU2231" i="1" s="1"/>
  <c r="AC2231" i="1"/>
  <c r="AG2231" i="1" s="1"/>
  <c r="AH2231" i="1" s="1"/>
  <c r="AI2231" i="1" s="1"/>
  <c r="AF2229" i="1"/>
  <c r="AU2229" i="1" s="1"/>
  <c r="AC2229" i="1"/>
  <c r="AG2229" i="1" s="1"/>
  <c r="AH2229" i="1" s="1"/>
  <c r="AI2229" i="1" s="1"/>
  <c r="AF2227" i="1"/>
  <c r="AU2227" i="1" s="1"/>
  <c r="AC2227" i="1"/>
  <c r="AG2227" i="1" s="1"/>
  <c r="AH2227" i="1" s="1"/>
  <c r="AI2227" i="1" s="1"/>
  <c r="AF2225" i="1"/>
  <c r="AU2225" i="1" s="1"/>
  <c r="AC2225" i="1"/>
  <c r="AG2225" i="1" s="1"/>
  <c r="AH2225" i="1" s="1"/>
  <c r="AI2225" i="1" s="1"/>
  <c r="AF2223" i="1"/>
  <c r="AU2223" i="1" s="1"/>
  <c r="AC2223" i="1"/>
  <c r="AG2223" i="1" s="1"/>
  <c r="AH2223" i="1" s="1"/>
  <c r="AI2223" i="1" s="1"/>
  <c r="AF2221" i="1"/>
  <c r="AU2221" i="1" s="1"/>
  <c r="AC2221" i="1"/>
  <c r="AG2221" i="1" s="1"/>
  <c r="AH2221" i="1" s="1"/>
  <c r="AI2221" i="1" s="1"/>
  <c r="AF2219" i="1"/>
  <c r="AU2219" i="1" s="1"/>
  <c r="AC2219" i="1"/>
  <c r="AG2219" i="1" s="1"/>
  <c r="AH2219" i="1" s="1"/>
  <c r="AI2219" i="1" s="1"/>
  <c r="AF2217" i="1"/>
  <c r="AU2217" i="1" s="1"/>
  <c r="AC2217" i="1"/>
  <c r="AG2217" i="1" s="1"/>
  <c r="AH2217" i="1" s="1"/>
  <c r="AI2217" i="1" s="1"/>
  <c r="AF2215" i="1"/>
  <c r="AU2215" i="1" s="1"/>
  <c r="AC2215" i="1"/>
  <c r="AG2215" i="1" s="1"/>
  <c r="AH2215" i="1" s="1"/>
  <c r="AI2215" i="1" s="1"/>
  <c r="AF2213" i="1"/>
  <c r="AU2213" i="1" s="1"/>
  <c r="AC2213" i="1"/>
  <c r="AG2213" i="1" s="1"/>
  <c r="AH2213" i="1" s="1"/>
  <c r="AI2213" i="1" s="1"/>
  <c r="AF2211" i="1"/>
  <c r="AU2211" i="1" s="1"/>
  <c r="AC2211" i="1"/>
  <c r="AG2211" i="1" s="1"/>
  <c r="AH2211" i="1" s="1"/>
  <c r="AI2211" i="1" s="1"/>
  <c r="AF2209" i="1"/>
  <c r="AU2209" i="1" s="1"/>
  <c r="AC2209" i="1"/>
  <c r="AG2209" i="1" s="1"/>
  <c r="AH2209" i="1" s="1"/>
  <c r="AI2209" i="1" s="1"/>
  <c r="AF2207" i="1"/>
  <c r="AU2207" i="1" s="1"/>
  <c r="AC2207" i="1"/>
  <c r="AG2207" i="1" s="1"/>
  <c r="AH2207" i="1" s="1"/>
  <c r="AI2207" i="1" s="1"/>
  <c r="AF2205" i="1"/>
  <c r="AU2205" i="1" s="1"/>
  <c r="AC2205" i="1"/>
  <c r="AG2205" i="1" s="1"/>
  <c r="AH2205" i="1" s="1"/>
  <c r="AI2205" i="1" s="1"/>
  <c r="AF2203" i="1"/>
  <c r="AU2203" i="1" s="1"/>
  <c r="AC2203" i="1"/>
  <c r="AG2203" i="1" s="1"/>
  <c r="AH2203" i="1" s="1"/>
  <c r="AI2203" i="1" s="1"/>
  <c r="AF2201" i="1"/>
  <c r="AU2201" i="1" s="1"/>
  <c r="AC2201" i="1"/>
  <c r="AG2201" i="1" s="1"/>
  <c r="AH2201" i="1" s="1"/>
  <c r="AI2201" i="1" s="1"/>
  <c r="AF2199" i="1"/>
  <c r="AU2199" i="1" s="1"/>
  <c r="AC2199" i="1"/>
  <c r="AG2199" i="1" s="1"/>
  <c r="AH2199" i="1" s="1"/>
  <c r="AI2199" i="1" s="1"/>
  <c r="AF2197" i="1"/>
  <c r="AU2197" i="1" s="1"/>
  <c r="AC2197" i="1"/>
  <c r="AG2197" i="1" s="1"/>
  <c r="AH2197" i="1" s="1"/>
  <c r="AI2197" i="1" s="1"/>
  <c r="AF2195" i="1"/>
  <c r="AU2195" i="1" s="1"/>
  <c r="AC2195" i="1"/>
  <c r="AG2195" i="1" s="1"/>
  <c r="AH2195" i="1" s="1"/>
  <c r="AI2195" i="1" s="1"/>
  <c r="AF2193" i="1"/>
  <c r="AU2193" i="1" s="1"/>
  <c r="AC2193" i="1"/>
  <c r="AG2193" i="1" s="1"/>
  <c r="AH2193" i="1" s="1"/>
  <c r="AI2193" i="1" s="1"/>
  <c r="AF2191" i="1"/>
  <c r="AU2191" i="1" s="1"/>
  <c r="AC2191" i="1"/>
  <c r="AG2191" i="1" s="1"/>
  <c r="AH2191" i="1" s="1"/>
  <c r="AI2191" i="1" s="1"/>
  <c r="AF2189" i="1"/>
  <c r="AU2189" i="1" s="1"/>
  <c r="AC2189" i="1"/>
  <c r="AG2189" i="1" s="1"/>
  <c r="AH2189" i="1" s="1"/>
  <c r="AI2189" i="1" s="1"/>
  <c r="AF2187" i="1"/>
  <c r="AU2187" i="1" s="1"/>
  <c r="AC2187" i="1"/>
  <c r="AG2187" i="1" s="1"/>
  <c r="AH2187" i="1" s="1"/>
  <c r="AI2187" i="1" s="1"/>
  <c r="AF2185" i="1"/>
  <c r="AU2185" i="1" s="1"/>
  <c r="AC2185" i="1"/>
  <c r="AG2185" i="1" s="1"/>
  <c r="AH2185" i="1" s="1"/>
  <c r="AI2185" i="1" s="1"/>
  <c r="AF2183" i="1"/>
  <c r="AU2183" i="1" s="1"/>
  <c r="AC2183" i="1"/>
  <c r="AG2183" i="1" s="1"/>
  <c r="AH2183" i="1" s="1"/>
  <c r="AI2183" i="1" s="1"/>
  <c r="AF2181" i="1"/>
  <c r="AU2181" i="1" s="1"/>
  <c r="AC2181" i="1"/>
  <c r="AG2181" i="1" s="1"/>
  <c r="AH2181" i="1" s="1"/>
  <c r="AI2181" i="1" s="1"/>
  <c r="AF2179" i="1"/>
  <c r="AU2179" i="1" s="1"/>
  <c r="AC2179" i="1"/>
  <c r="AG2179" i="1" s="1"/>
  <c r="AH2179" i="1" s="1"/>
  <c r="AI2179" i="1" s="1"/>
  <c r="AF2177" i="1"/>
  <c r="AU2177" i="1" s="1"/>
  <c r="AC2177" i="1"/>
  <c r="AG2177" i="1" s="1"/>
  <c r="AH2177" i="1" s="1"/>
  <c r="AI2177" i="1" s="1"/>
  <c r="AF2175" i="1"/>
  <c r="AU2175" i="1" s="1"/>
  <c r="AC2175" i="1"/>
  <c r="AG2175" i="1" s="1"/>
  <c r="AH2175" i="1" s="1"/>
  <c r="AI2175" i="1" s="1"/>
  <c r="AF2173" i="1"/>
  <c r="AU2173" i="1" s="1"/>
  <c r="AC2173" i="1"/>
  <c r="AG2173" i="1" s="1"/>
  <c r="AH2173" i="1" s="1"/>
  <c r="AI2173" i="1" s="1"/>
  <c r="AF2171" i="1"/>
  <c r="AU2171" i="1" s="1"/>
  <c r="AC2171" i="1"/>
  <c r="AG2171" i="1" s="1"/>
  <c r="AH2171" i="1" s="1"/>
  <c r="AI2171" i="1" s="1"/>
  <c r="AF2169" i="1"/>
  <c r="AU2169" i="1" s="1"/>
  <c r="AC2169" i="1"/>
  <c r="AG2169" i="1" s="1"/>
  <c r="AH2169" i="1" s="1"/>
  <c r="AI2169" i="1" s="1"/>
  <c r="AF2167" i="1"/>
  <c r="AU2167" i="1" s="1"/>
  <c r="AC2167" i="1"/>
  <c r="AG2167" i="1" s="1"/>
  <c r="AH2167" i="1" s="1"/>
  <c r="AI2167" i="1" s="1"/>
  <c r="AF2165" i="1"/>
  <c r="AU2165" i="1" s="1"/>
  <c r="AC2165" i="1"/>
  <c r="AG2165" i="1" s="1"/>
  <c r="AH2165" i="1" s="1"/>
  <c r="AI2165" i="1" s="1"/>
  <c r="AF2163" i="1"/>
  <c r="AU2163" i="1" s="1"/>
  <c r="AC2163" i="1"/>
  <c r="AG2163" i="1" s="1"/>
  <c r="AH2163" i="1" s="1"/>
  <c r="AI2163" i="1" s="1"/>
  <c r="AF2161" i="1"/>
  <c r="AU2161" i="1" s="1"/>
  <c r="AC2161" i="1"/>
  <c r="AG2161" i="1" s="1"/>
  <c r="AH2161" i="1" s="1"/>
  <c r="AI2161" i="1" s="1"/>
  <c r="AF2159" i="1"/>
  <c r="AU2159" i="1" s="1"/>
  <c r="AC2159" i="1"/>
  <c r="AG2159" i="1" s="1"/>
  <c r="AH2159" i="1" s="1"/>
  <c r="AI2159" i="1" s="1"/>
  <c r="AF2157" i="1"/>
  <c r="AU2157" i="1" s="1"/>
  <c r="AC2157" i="1"/>
  <c r="AG2157" i="1" s="1"/>
  <c r="AH2157" i="1" s="1"/>
  <c r="AI2157" i="1" s="1"/>
  <c r="AF2155" i="1"/>
  <c r="AU2155" i="1" s="1"/>
  <c r="AC2155" i="1"/>
  <c r="AG2155" i="1" s="1"/>
  <c r="AH2155" i="1" s="1"/>
  <c r="AI2155" i="1" s="1"/>
  <c r="AF2153" i="1"/>
  <c r="AU2153" i="1" s="1"/>
  <c r="AC2153" i="1"/>
  <c r="AG2153" i="1" s="1"/>
  <c r="AH2153" i="1" s="1"/>
  <c r="AI2153" i="1" s="1"/>
  <c r="AF2151" i="1"/>
  <c r="AU2151" i="1" s="1"/>
  <c r="AC2151" i="1"/>
  <c r="AG2151" i="1" s="1"/>
  <c r="AH2151" i="1" s="1"/>
  <c r="AI2151" i="1" s="1"/>
  <c r="AF2149" i="1"/>
  <c r="AU2149" i="1" s="1"/>
  <c r="AC2149" i="1"/>
  <c r="AG2149" i="1" s="1"/>
  <c r="AH2149" i="1" s="1"/>
  <c r="AI2149" i="1" s="1"/>
  <c r="AF2147" i="1"/>
  <c r="AU2147" i="1" s="1"/>
  <c r="AC2147" i="1"/>
  <c r="AG2147" i="1" s="1"/>
  <c r="AH2147" i="1" s="1"/>
  <c r="AI2147" i="1" s="1"/>
  <c r="AF2145" i="1"/>
  <c r="AU2145" i="1" s="1"/>
  <c r="AC2145" i="1"/>
  <c r="AG2145" i="1" s="1"/>
  <c r="AH2145" i="1" s="1"/>
  <c r="AI2145" i="1" s="1"/>
  <c r="AF2143" i="1"/>
  <c r="AU2143" i="1" s="1"/>
  <c r="AC2143" i="1"/>
  <c r="AG2143" i="1" s="1"/>
  <c r="AH2143" i="1" s="1"/>
  <c r="AI2143" i="1" s="1"/>
  <c r="AF2141" i="1"/>
  <c r="AU2141" i="1" s="1"/>
  <c r="AC2141" i="1"/>
  <c r="AG2141" i="1" s="1"/>
  <c r="AH2141" i="1" s="1"/>
  <c r="AI2141" i="1" s="1"/>
  <c r="AF2139" i="1"/>
  <c r="AU2139" i="1" s="1"/>
  <c r="AC2139" i="1"/>
  <c r="AG2139" i="1" s="1"/>
  <c r="AH2139" i="1" s="1"/>
  <c r="AI2139" i="1" s="1"/>
  <c r="AF2137" i="1"/>
  <c r="AU2137" i="1" s="1"/>
  <c r="AC2137" i="1"/>
  <c r="AG2137" i="1" s="1"/>
  <c r="AH2137" i="1" s="1"/>
  <c r="AI2137" i="1" s="1"/>
  <c r="AF2135" i="1"/>
  <c r="AU2135" i="1" s="1"/>
  <c r="AC2135" i="1"/>
  <c r="AG2135" i="1" s="1"/>
  <c r="AH2135" i="1" s="1"/>
  <c r="AI2135" i="1" s="1"/>
  <c r="AF2133" i="1"/>
  <c r="AU2133" i="1" s="1"/>
  <c r="AC2133" i="1"/>
  <c r="AG2133" i="1" s="1"/>
  <c r="AH2133" i="1" s="1"/>
  <c r="AI2133" i="1" s="1"/>
  <c r="AF2131" i="1"/>
  <c r="AU2131" i="1" s="1"/>
  <c r="AC2131" i="1"/>
  <c r="AG2131" i="1" s="1"/>
  <c r="AH2131" i="1" s="1"/>
  <c r="AI2131" i="1" s="1"/>
  <c r="AF2129" i="1"/>
  <c r="AU2129" i="1" s="1"/>
  <c r="AC2129" i="1"/>
  <c r="AG2129" i="1" s="1"/>
  <c r="AH2129" i="1" s="1"/>
  <c r="AI2129" i="1" s="1"/>
  <c r="AF2127" i="1"/>
  <c r="AU2127" i="1" s="1"/>
  <c r="AC2127" i="1"/>
  <c r="AG2127" i="1" s="1"/>
  <c r="AH2127" i="1" s="1"/>
  <c r="AI2127" i="1" s="1"/>
  <c r="AF2125" i="1"/>
  <c r="AU2125" i="1" s="1"/>
  <c r="AC2125" i="1"/>
  <c r="AG2125" i="1" s="1"/>
  <c r="AH2125" i="1" s="1"/>
  <c r="AI2125" i="1" s="1"/>
  <c r="AF2123" i="1"/>
  <c r="AU2123" i="1" s="1"/>
  <c r="AC2123" i="1"/>
  <c r="AG2123" i="1" s="1"/>
  <c r="AH2123" i="1" s="1"/>
  <c r="AI2123" i="1" s="1"/>
  <c r="AF2121" i="1"/>
  <c r="AU2121" i="1" s="1"/>
  <c r="AC2121" i="1"/>
  <c r="AG2121" i="1" s="1"/>
  <c r="AH2121" i="1" s="1"/>
  <c r="AI2121" i="1" s="1"/>
  <c r="AF2119" i="1"/>
  <c r="AU2119" i="1" s="1"/>
  <c r="AC2119" i="1"/>
  <c r="AG2119" i="1" s="1"/>
  <c r="AH2119" i="1" s="1"/>
  <c r="AI2119" i="1" s="1"/>
  <c r="AF2117" i="1"/>
  <c r="AU2117" i="1" s="1"/>
  <c r="AC2117" i="1"/>
  <c r="AG2117" i="1" s="1"/>
  <c r="AH2117" i="1" s="1"/>
  <c r="AI2117" i="1" s="1"/>
  <c r="AF2115" i="1"/>
  <c r="AU2115" i="1" s="1"/>
  <c r="AC2115" i="1"/>
  <c r="AG2115" i="1" s="1"/>
  <c r="AH2115" i="1" s="1"/>
  <c r="AI2115" i="1" s="1"/>
  <c r="AF2113" i="1"/>
  <c r="AU2113" i="1" s="1"/>
  <c r="AC2113" i="1"/>
  <c r="AG2113" i="1" s="1"/>
  <c r="AH2113" i="1" s="1"/>
  <c r="AI2113" i="1" s="1"/>
  <c r="AF2111" i="1"/>
  <c r="AU2111" i="1" s="1"/>
  <c r="AC2111" i="1"/>
  <c r="AG2111" i="1" s="1"/>
  <c r="AH2111" i="1" s="1"/>
  <c r="AI2111" i="1" s="1"/>
  <c r="AF2109" i="1"/>
  <c r="AU2109" i="1" s="1"/>
  <c r="AC2109" i="1"/>
  <c r="AG2109" i="1" s="1"/>
  <c r="AH2109" i="1" s="1"/>
  <c r="AI2109" i="1" s="1"/>
  <c r="AF2107" i="1"/>
  <c r="AU2107" i="1" s="1"/>
  <c r="AC2107" i="1"/>
  <c r="AG2107" i="1" s="1"/>
  <c r="AH2107" i="1" s="1"/>
  <c r="AI2107" i="1" s="1"/>
  <c r="AF2105" i="1"/>
  <c r="AU2105" i="1" s="1"/>
  <c r="AC2105" i="1"/>
  <c r="AG2105" i="1" s="1"/>
  <c r="AH2105" i="1" s="1"/>
  <c r="AI2105" i="1" s="1"/>
  <c r="AF2103" i="1"/>
  <c r="AU2103" i="1" s="1"/>
  <c r="AC2103" i="1"/>
  <c r="AG2103" i="1" s="1"/>
  <c r="AH2103" i="1" s="1"/>
  <c r="AI2103" i="1" s="1"/>
  <c r="AF2101" i="1"/>
  <c r="AU2101" i="1" s="1"/>
  <c r="AC2101" i="1"/>
  <c r="AG2101" i="1" s="1"/>
  <c r="AH2101" i="1" s="1"/>
  <c r="AI2101" i="1" s="1"/>
  <c r="AF2099" i="1"/>
  <c r="AU2099" i="1" s="1"/>
  <c r="AC2099" i="1"/>
  <c r="AG2099" i="1" s="1"/>
  <c r="AH2099" i="1" s="1"/>
  <c r="AI2099" i="1" s="1"/>
  <c r="AF2097" i="1"/>
  <c r="AU2097" i="1" s="1"/>
  <c r="AC2097" i="1"/>
  <c r="AG2097" i="1" s="1"/>
  <c r="AH2097" i="1" s="1"/>
  <c r="AI2097" i="1" s="1"/>
  <c r="AF2095" i="1"/>
  <c r="AU2095" i="1" s="1"/>
  <c r="AC2095" i="1"/>
  <c r="AG2095" i="1" s="1"/>
  <c r="AH2095" i="1" s="1"/>
  <c r="AI2095" i="1" s="1"/>
  <c r="AF2093" i="1"/>
  <c r="AU2093" i="1" s="1"/>
  <c r="AC2093" i="1"/>
  <c r="AG2093" i="1" s="1"/>
  <c r="AH2093" i="1" s="1"/>
  <c r="AI2093" i="1" s="1"/>
  <c r="AF2091" i="1"/>
  <c r="AU2091" i="1" s="1"/>
  <c r="AC2091" i="1"/>
  <c r="AG2091" i="1" s="1"/>
  <c r="AH2091" i="1" s="1"/>
  <c r="AI2091" i="1" s="1"/>
  <c r="AF2089" i="1"/>
  <c r="AU2089" i="1" s="1"/>
  <c r="AC2089" i="1"/>
  <c r="AG2089" i="1" s="1"/>
  <c r="AH2089" i="1" s="1"/>
  <c r="AI2089" i="1" s="1"/>
  <c r="AF2087" i="1"/>
  <c r="AU2087" i="1" s="1"/>
  <c r="AC2087" i="1"/>
  <c r="AG2087" i="1" s="1"/>
  <c r="AH2087" i="1" s="1"/>
  <c r="AI2087" i="1" s="1"/>
  <c r="AF2085" i="1"/>
  <c r="AU2085" i="1" s="1"/>
  <c r="AC2085" i="1"/>
  <c r="AG2085" i="1" s="1"/>
  <c r="AH2085" i="1" s="1"/>
  <c r="AI2085" i="1" s="1"/>
  <c r="AF2083" i="1"/>
  <c r="AU2083" i="1" s="1"/>
  <c r="AC2083" i="1"/>
  <c r="AG2083" i="1" s="1"/>
  <c r="AH2083" i="1" s="1"/>
  <c r="AI2083" i="1" s="1"/>
  <c r="AF2081" i="1"/>
  <c r="AU2081" i="1" s="1"/>
  <c r="AC2081" i="1"/>
  <c r="AG2081" i="1" s="1"/>
  <c r="AH2081" i="1" s="1"/>
  <c r="AI2081" i="1" s="1"/>
  <c r="AF2079" i="1"/>
  <c r="AU2079" i="1" s="1"/>
  <c r="AC2079" i="1"/>
  <c r="AG2079" i="1" s="1"/>
  <c r="AH2079" i="1" s="1"/>
  <c r="AI2079" i="1" s="1"/>
  <c r="AF2077" i="1"/>
  <c r="AU2077" i="1" s="1"/>
  <c r="AC2077" i="1"/>
  <c r="AG2077" i="1" s="1"/>
  <c r="AH2077" i="1" s="1"/>
  <c r="AI2077" i="1" s="1"/>
  <c r="AF2075" i="1"/>
  <c r="AU2075" i="1" s="1"/>
  <c r="AC2075" i="1"/>
  <c r="AG2075" i="1" s="1"/>
  <c r="AH2075" i="1" s="1"/>
  <c r="AI2075" i="1" s="1"/>
  <c r="AF2073" i="1"/>
  <c r="AU2073" i="1" s="1"/>
  <c r="AC2073" i="1"/>
  <c r="AG2073" i="1" s="1"/>
  <c r="AH2073" i="1" s="1"/>
  <c r="AI2073" i="1" s="1"/>
  <c r="AF2071" i="1"/>
  <c r="AU2071" i="1" s="1"/>
  <c r="AC2071" i="1"/>
  <c r="AG2071" i="1" s="1"/>
  <c r="AH2071" i="1" s="1"/>
  <c r="AI2071" i="1" s="1"/>
  <c r="AF2069" i="1"/>
  <c r="AU2069" i="1" s="1"/>
  <c r="AC2069" i="1"/>
  <c r="AG2069" i="1" s="1"/>
  <c r="AH2069" i="1" s="1"/>
  <c r="AI2069" i="1" s="1"/>
  <c r="AF2067" i="1"/>
  <c r="AU2067" i="1" s="1"/>
  <c r="AC2067" i="1"/>
  <c r="AG2067" i="1" s="1"/>
  <c r="AH2067" i="1" s="1"/>
  <c r="AI2067" i="1" s="1"/>
  <c r="AF2065" i="1"/>
  <c r="AU2065" i="1" s="1"/>
  <c r="AC2065" i="1"/>
  <c r="AG2065" i="1" s="1"/>
  <c r="AH2065" i="1" s="1"/>
  <c r="AI2065" i="1" s="1"/>
  <c r="AF2063" i="1"/>
  <c r="AU2063" i="1" s="1"/>
  <c r="AC2063" i="1"/>
  <c r="AG2063" i="1" s="1"/>
  <c r="AH2063" i="1" s="1"/>
  <c r="AI2063" i="1" s="1"/>
  <c r="AF2061" i="1"/>
  <c r="AU2061" i="1" s="1"/>
  <c r="AC2061" i="1"/>
  <c r="AG2061" i="1" s="1"/>
  <c r="AH2061" i="1" s="1"/>
  <c r="AI2061" i="1" s="1"/>
  <c r="AF2059" i="1"/>
  <c r="AU2059" i="1" s="1"/>
  <c r="AC2059" i="1"/>
  <c r="AG2059" i="1" s="1"/>
  <c r="AH2059" i="1" s="1"/>
  <c r="AI2059" i="1" s="1"/>
  <c r="AF2057" i="1"/>
  <c r="AU2057" i="1" s="1"/>
  <c r="AC2057" i="1"/>
  <c r="AG2057" i="1" s="1"/>
  <c r="AH2057" i="1" s="1"/>
  <c r="AI2057" i="1" s="1"/>
  <c r="AF2055" i="1"/>
  <c r="AU2055" i="1" s="1"/>
  <c r="AC2055" i="1"/>
  <c r="AG2055" i="1" s="1"/>
  <c r="AH2055" i="1" s="1"/>
  <c r="AI2055" i="1" s="1"/>
  <c r="AF2053" i="1"/>
  <c r="AU2053" i="1" s="1"/>
  <c r="AC2053" i="1"/>
  <c r="AG2053" i="1" s="1"/>
  <c r="AH2053" i="1" s="1"/>
  <c r="AI2053" i="1" s="1"/>
  <c r="AF2051" i="1"/>
  <c r="AU2051" i="1" s="1"/>
  <c r="AC2051" i="1"/>
  <c r="AG2051" i="1" s="1"/>
  <c r="AH2051" i="1" s="1"/>
  <c r="AI2051" i="1" s="1"/>
  <c r="AF2049" i="1"/>
  <c r="AU2049" i="1" s="1"/>
  <c r="AC2049" i="1"/>
  <c r="AG2049" i="1" s="1"/>
  <c r="AH2049" i="1" s="1"/>
  <c r="AI2049" i="1" s="1"/>
  <c r="AF2047" i="1"/>
  <c r="AU2047" i="1" s="1"/>
  <c r="AC2047" i="1"/>
  <c r="AG2047" i="1" s="1"/>
  <c r="AH2047" i="1" s="1"/>
  <c r="AI2047" i="1" s="1"/>
  <c r="AF2045" i="1"/>
  <c r="AU2045" i="1" s="1"/>
  <c r="AC2045" i="1"/>
  <c r="AG2045" i="1" s="1"/>
  <c r="AH2045" i="1" s="1"/>
  <c r="AI2045" i="1" s="1"/>
  <c r="AF2043" i="1"/>
  <c r="AU2043" i="1" s="1"/>
  <c r="AC2043" i="1"/>
  <c r="AG2043" i="1" s="1"/>
  <c r="AH2043" i="1" s="1"/>
  <c r="AI2043" i="1" s="1"/>
  <c r="AC2038" i="1"/>
  <c r="AG2038" i="1" s="1"/>
  <c r="AH2038" i="1" s="1"/>
  <c r="AI2038" i="1" s="1"/>
  <c r="AF2038" i="1"/>
  <c r="AU2038" i="1" s="1"/>
  <c r="AC2034" i="1"/>
  <c r="AG2034" i="1" s="1"/>
  <c r="AH2034" i="1" s="1"/>
  <c r="AI2034" i="1" s="1"/>
  <c r="AF2034" i="1"/>
  <c r="AU2034" i="1" s="1"/>
  <c r="AC2030" i="1"/>
  <c r="AG2030" i="1" s="1"/>
  <c r="AH2030" i="1" s="1"/>
  <c r="AI2030" i="1" s="1"/>
  <c r="AF2030" i="1"/>
  <c r="AU2030" i="1" s="1"/>
  <c r="AC2026" i="1"/>
  <c r="AG2026" i="1" s="1"/>
  <c r="AH2026" i="1" s="1"/>
  <c r="AI2026" i="1" s="1"/>
  <c r="AF2026" i="1"/>
  <c r="AU2026" i="1" s="1"/>
  <c r="AC2022" i="1"/>
  <c r="AG2022" i="1" s="1"/>
  <c r="AH2022" i="1" s="1"/>
  <c r="AI2022" i="1" s="1"/>
  <c r="AF2022" i="1"/>
  <c r="AU2022" i="1" s="1"/>
  <c r="AC2018" i="1"/>
  <c r="AG2018" i="1" s="1"/>
  <c r="AH2018" i="1" s="1"/>
  <c r="AI2018" i="1" s="1"/>
  <c r="AF2018" i="1"/>
  <c r="AU2018" i="1" s="1"/>
  <c r="AC2014" i="1"/>
  <c r="AG2014" i="1" s="1"/>
  <c r="AH2014" i="1" s="1"/>
  <c r="AI2014" i="1" s="1"/>
  <c r="AF2014" i="1"/>
  <c r="AU2014" i="1" s="1"/>
  <c r="AC2010" i="1"/>
  <c r="AG2010" i="1" s="1"/>
  <c r="AH2010" i="1" s="1"/>
  <c r="AI2010" i="1" s="1"/>
  <c r="AF2010" i="1"/>
  <c r="AU2010" i="1" s="1"/>
  <c r="AC2006" i="1"/>
  <c r="AG2006" i="1" s="1"/>
  <c r="AH2006" i="1" s="1"/>
  <c r="AI2006" i="1" s="1"/>
  <c r="AF2006" i="1"/>
  <c r="AU2006" i="1" s="1"/>
  <c r="AC2002" i="1"/>
  <c r="AG2002" i="1" s="1"/>
  <c r="AH2002" i="1" s="1"/>
  <c r="AI2002" i="1" s="1"/>
  <c r="AF2002" i="1"/>
  <c r="AU2002" i="1" s="1"/>
  <c r="AC1998" i="1"/>
  <c r="AG1998" i="1" s="1"/>
  <c r="AH1998" i="1" s="1"/>
  <c r="AI1998" i="1" s="1"/>
  <c r="AF1998" i="1"/>
  <c r="AU1998" i="1" s="1"/>
  <c r="AC1994" i="1"/>
  <c r="AG1994" i="1" s="1"/>
  <c r="AH1994" i="1" s="1"/>
  <c r="AI1994" i="1" s="1"/>
  <c r="AF1994" i="1"/>
  <c r="AU1994" i="1" s="1"/>
  <c r="AC1990" i="1"/>
  <c r="AG1990" i="1" s="1"/>
  <c r="AH1990" i="1" s="1"/>
  <c r="AI1990" i="1" s="1"/>
  <c r="AF1990" i="1"/>
  <c r="AU1990" i="1" s="1"/>
  <c r="AC1986" i="1"/>
  <c r="AG1986" i="1" s="1"/>
  <c r="AH1986" i="1" s="1"/>
  <c r="AI1986" i="1" s="1"/>
  <c r="AF1986" i="1"/>
  <c r="AU1986" i="1" s="1"/>
  <c r="AC1982" i="1"/>
  <c r="AG1982" i="1" s="1"/>
  <c r="AH1982" i="1" s="1"/>
  <c r="AI1982" i="1" s="1"/>
  <c r="AF1982" i="1"/>
  <c r="AU1982" i="1" s="1"/>
  <c r="AC1978" i="1"/>
  <c r="AG1978" i="1" s="1"/>
  <c r="AH1978" i="1" s="1"/>
  <c r="AI1978" i="1" s="1"/>
  <c r="AF1978" i="1"/>
  <c r="AU1978" i="1" s="1"/>
  <c r="AC1974" i="1"/>
  <c r="AG1974" i="1" s="1"/>
  <c r="AH1974" i="1" s="1"/>
  <c r="AI1974" i="1" s="1"/>
  <c r="AF1974" i="1"/>
  <c r="AU1974" i="1" s="1"/>
  <c r="AC1970" i="1"/>
  <c r="AG1970" i="1" s="1"/>
  <c r="AH1970" i="1" s="1"/>
  <c r="AI1970" i="1" s="1"/>
  <c r="AF1970" i="1"/>
  <c r="AU1970" i="1" s="1"/>
  <c r="AC1966" i="1"/>
  <c r="AG1966" i="1" s="1"/>
  <c r="AH1966" i="1" s="1"/>
  <c r="AI1966" i="1" s="1"/>
  <c r="AF1966" i="1"/>
  <c r="AU1966" i="1" s="1"/>
  <c r="AC1962" i="1"/>
  <c r="AG1962" i="1" s="1"/>
  <c r="AH1962" i="1" s="1"/>
  <c r="AI1962" i="1" s="1"/>
  <c r="AF1962" i="1"/>
  <c r="AU1962" i="1" s="1"/>
  <c r="AC1958" i="1"/>
  <c r="AG1958" i="1" s="1"/>
  <c r="AH1958" i="1" s="1"/>
  <c r="AI1958" i="1" s="1"/>
  <c r="AF1958" i="1"/>
  <c r="AU1958" i="1" s="1"/>
  <c r="AC1954" i="1"/>
  <c r="AG1954" i="1" s="1"/>
  <c r="AH1954" i="1" s="1"/>
  <c r="AI1954" i="1" s="1"/>
  <c r="AF1954" i="1"/>
  <c r="AU1954" i="1" s="1"/>
  <c r="AC1950" i="1"/>
  <c r="AG1950" i="1" s="1"/>
  <c r="AH1950" i="1" s="1"/>
  <c r="AI1950" i="1" s="1"/>
  <c r="AF1950" i="1"/>
  <c r="AU1950" i="1" s="1"/>
  <c r="AC1946" i="1"/>
  <c r="AG1946" i="1" s="1"/>
  <c r="AH1946" i="1" s="1"/>
  <c r="AI1946" i="1" s="1"/>
  <c r="AF1946" i="1"/>
  <c r="AU1946" i="1" s="1"/>
  <c r="AC1942" i="1"/>
  <c r="AG1942" i="1" s="1"/>
  <c r="AH1942" i="1" s="1"/>
  <c r="AI1942" i="1" s="1"/>
  <c r="AF1942" i="1"/>
  <c r="AU1942" i="1" s="1"/>
  <c r="AC1938" i="1"/>
  <c r="AG1938" i="1" s="1"/>
  <c r="AH1938" i="1" s="1"/>
  <c r="AI1938" i="1" s="1"/>
  <c r="AF1938" i="1"/>
  <c r="AU1938" i="1" s="1"/>
  <c r="AC1934" i="1"/>
  <c r="AG1934" i="1" s="1"/>
  <c r="AH1934" i="1" s="1"/>
  <c r="AI1934" i="1" s="1"/>
  <c r="AF1934" i="1"/>
  <c r="AU1934" i="1" s="1"/>
  <c r="AC1930" i="1"/>
  <c r="AG1930" i="1" s="1"/>
  <c r="AH1930" i="1" s="1"/>
  <c r="AI1930" i="1" s="1"/>
  <c r="AF1930" i="1"/>
  <c r="AU1930" i="1" s="1"/>
  <c r="AC1926" i="1"/>
  <c r="AG1926" i="1" s="1"/>
  <c r="AH1926" i="1" s="1"/>
  <c r="AI1926" i="1" s="1"/>
  <c r="AF1926" i="1"/>
  <c r="AU1926" i="1" s="1"/>
  <c r="AC1922" i="1"/>
  <c r="AG1922" i="1" s="1"/>
  <c r="AH1922" i="1" s="1"/>
  <c r="AI1922" i="1" s="1"/>
  <c r="AF1922" i="1"/>
  <c r="AU1922" i="1" s="1"/>
  <c r="AC1918" i="1"/>
  <c r="AG1918" i="1" s="1"/>
  <c r="AH1918" i="1" s="1"/>
  <c r="AI1918" i="1" s="1"/>
  <c r="AF1918" i="1"/>
  <c r="AU1918" i="1" s="1"/>
  <c r="AC1914" i="1"/>
  <c r="AG1914" i="1" s="1"/>
  <c r="AH1914" i="1" s="1"/>
  <c r="AI1914" i="1" s="1"/>
  <c r="AF1914" i="1"/>
  <c r="AU1914" i="1" s="1"/>
  <c r="AC1910" i="1"/>
  <c r="AG1910" i="1" s="1"/>
  <c r="AH1910" i="1" s="1"/>
  <c r="AI1910" i="1" s="1"/>
  <c r="AF1910" i="1"/>
  <c r="AU1910" i="1" s="1"/>
  <c r="AC1906" i="1"/>
  <c r="AG1906" i="1" s="1"/>
  <c r="AH1906" i="1" s="1"/>
  <c r="AI1906" i="1" s="1"/>
  <c r="AF1906" i="1"/>
  <c r="AU1906" i="1" s="1"/>
  <c r="AC1902" i="1"/>
  <c r="AG1902" i="1" s="1"/>
  <c r="AH1902" i="1" s="1"/>
  <c r="AI1902" i="1" s="1"/>
  <c r="AF1902" i="1"/>
  <c r="AU1902" i="1" s="1"/>
  <c r="AC1898" i="1"/>
  <c r="AG1898" i="1" s="1"/>
  <c r="AH1898" i="1" s="1"/>
  <c r="AI1898" i="1" s="1"/>
  <c r="AF1898" i="1"/>
  <c r="AU1898" i="1" s="1"/>
  <c r="AC1894" i="1"/>
  <c r="AG1894" i="1" s="1"/>
  <c r="AH1894" i="1" s="1"/>
  <c r="AI1894" i="1" s="1"/>
  <c r="AF1894" i="1"/>
  <c r="AU1894" i="1" s="1"/>
  <c r="AC1890" i="1"/>
  <c r="AG1890" i="1" s="1"/>
  <c r="AH1890" i="1" s="1"/>
  <c r="AI1890" i="1" s="1"/>
  <c r="AF1890" i="1"/>
  <c r="AU1890" i="1" s="1"/>
  <c r="AC1886" i="1"/>
  <c r="AG1886" i="1" s="1"/>
  <c r="AH1886" i="1" s="1"/>
  <c r="AI1886" i="1" s="1"/>
  <c r="AF1886" i="1"/>
  <c r="AU1886" i="1" s="1"/>
  <c r="AC1882" i="1"/>
  <c r="AG1882" i="1" s="1"/>
  <c r="AH1882" i="1" s="1"/>
  <c r="AI1882" i="1" s="1"/>
  <c r="AF1882" i="1"/>
  <c r="AU1882" i="1" s="1"/>
  <c r="AC1878" i="1"/>
  <c r="AG1878" i="1" s="1"/>
  <c r="AH1878" i="1" s="1"/>
  <c r="AI1878" i="1" s="1"/>
  <c r="AF1878" i="1"/>
  <c r="AU1878" i="1" s="1"/>
  <c r="AC1874" i="1"/>
  <c r="AG1874" i="1" s="1"/>
  <c r="AH1874" i="1" s="1"/>
  <c r="AI1874" i="1" s="1"/>
  <c r="AF1874" i="1"/>
  <c r="AU1874" i="1" s="1"/>
  <c r="AC1870" i="1"/>
  <c r="AG1870" i="1" s="1"/>
  <c r="AH1870" i="1" s="1"/>
  <c r="AI1870" i="1" s="1"/>
  <c r="AF1870" i="1"/>
  <c r="AU1870" i="1" s="1"/>
  <c r="AC1866" i="1"/>
  <c r="AG1866" i="1" s="1"/>
  <c r="AH1866" i="1" s="1"/>
  <c r="AI1866" i="1" s="1"/>
  <c r="AF1866" i="1"/>
  <c r="AU1866" i="1" s="1"/>
  <c r="AC1862" i="1"/>
  <c r="AG1862" i="1" s="1"/>
  <c r="AH1862" i="1" s="1"/>
  <c r="AI1862" i="1" s="1"/>
  <c r="AF1862" i="1"/>
  <c r="AU1862" i="1" s="1"/>
  <c r="AC1858" i="1"/>
  <c r="AG1858" i="1" s="1"/>
  <c r="AH1858" i="1" s="1"/>
  <c r="AI1858" i="1" s="1"/>
  <c r="AF1858" i="1"/>
  <c r="AU1858" i="1" s="1"/>
  <c r="AC1854" i="1"/>
  <c r="AG1854" i="1" s="1"/>
  <c r="AH1854" i="1" s="1"/>
  <c r="AI1854" i="1" s="1"/>
  <c r="AF1854" i="1"/>
  <c r="AU1854" i="1" s="1"/>
  <c r="AC1850" i="1"/>
  <c r="AG1850" i="1" s="1"/>
  <c r="AH1850" i="1" s="1"/>
  <c r="AI1850" i="1" s="1"/>
  <c r="AF1850" i="1"/>
  <c r="AU1850" i="1" s="1"/>
  <c r="AC1846" i="1"/>
  <c r="AG1846" i="1" s="1"/>
  <c r="AH1846" i="1" s="1"/>
  <c r="AI1846" i="1" s="1"/>
  <c r="AF1846" i="1"/>
  <c r="AU1846" i="1" s="1"/>
  <c r="AC1842" i="1"/>
  <c r="AG1842" i="1" s="1"/>
  <c r="AH1842" i="1" s="1"/>
  <c r="AI1842" i="1" s="1"/>
  <c r="AF1842" i="1"/>
  <c r="AU1842" i="1" s="1"/>
  <c r="AC1838" i="1"/>
  <c r="AG1838" i="1" s="1"/>
  <c r="AH1838" i="1" s="1"/>
  <c r="AI1838" i="1" s="1"/>
  <c r="AF1838" i="1"/>
  <c r="AU1838" i="1" s="1"/>
  <c r="AC1834" i="1"/>
  <c r="AG1834" i="1" s="1"/>
  <c r="AH1834" i="1" s="1"/>
  <c r="AI1834" i="1" s="1"/>
  <c r="AF1834" i="1"/>
  <c r="AU1834" i="1" s="1"/>
  <c r="AC1830" i="1"/>
  <c r="AG1830" i="1" s="1"/>
  <c r="AH1830" i="1" s="1"/>
  <c r="AI1830" i="1" s="1"/>
  <c r="AF1830" i="1"/>
  <c r="AU1830" i="1" s="1"/>
  <c r="AC1826" i="1"/>
  <c r="AG1826" i="1" s="1"/>
  <c r="AH1826" i="1" s="1"/>
  <c r="AI1826" i="1" s="1"/>
  <c r="AF1826" i="1"/>
  <c r="AU1826" i="1" s="1"/>
  <c r="AC1822" i="1"/>
  <c r="AG1822" i="1" s="1"/>
  <c r="AH1822" i="1" s="1"/>
  <c r="AI1822" i="1" s="1"/>
  <c r="AF1822" i="1"/>
  <c r="AU1822" i="1" s="1"/>
  <c r="AC1818" i="1"/>
  <c r="AG1818" i="1" s="1"/>
  <c r="AH1818" i="1" s="1"/>
  <c r="AI1818" i="1" s="1"/>
  <c r="AF1818" i="1"/>
  <c r="AU1818" i="1" s="1"/>
  <c r="AC1814" i="1"/>
  <c r="AG1814" i="1" s="1"/>
  <c r="AH1814" i="1" s="1"/>
  <c r="AI1814" i="1" s="1"/>
  <c r="AF1814" i="1"/>
  <c r="AU1814" i="1" s="1"/>
  <c r="AC1810" i="1"/>
  <c r="AG1810" i="1" s="1"/>
  <c r="AH1810" i="1" s="1"/>
  <c r="AI1810" i="1" s="1"/>
  <c r="AF1810" i="1"/>
  <c r="AU1810" i="1" s="1"/>
  <c r="AC1806" i="1"/>
  <c r="AG1806" i="1" s="1"/>
  <c r="AH1806" i="1" s="1"/>
  <c r="AI1806" i="1" s="1"/>
  <c r="AF1806" i="1"/>
  <c r="AU1806" i="1" s="1"/>
  <c r="AC1802" i="1"/>
  <c r="AG1802" i="1" s="1"/>
  <c r="AH1802" i="1" s="1"/>
  <c r="AI1802" i="1" s="1"/>
  <c r="AF1802" i="1"/>
  <c r="AU1802" i="1" s="1"/>
  <c r="AC1798" i="1"/>
  <c r="AG1798" i="1" s="1"/>
  <c r="AH1798" i="1" s="1"/>
  <c r="AI1798" i="1" s="1"/>
  <c r="AF1798" i="1"/>
  <c r="AU1798" i="1" s="1"/>
  <c r="AC1794" i="1"/>
  <c r="AG1794" i="1" s="1"/>
  <c r="AH1794" i="1" s="1"/>
  <c r="AI1794" i="1" s="1"/>
  <c r="AF1794" i="1"/>
  <c r="AU1794" i="1" s="1"/>
  <c r="AC1790" i="1"/>
  <c r="AG1790" i="1" s="1"/>
  <c r="AH1790" i="1" s="1"/>
  <c r="AI1790" i="1" s="1"/>
  <c r="AF1790" i="1"/>
  <c r="AU1790" i="1" s="1"/>
  <c r="AC1786" i="1"/>
  <c r="AG1786" i="1" s="1"/>
  <c r="AH1786" i="1" s="1"/>
  <c r="AI1786" i="1" s="1"/>
  <c r="AF1786" i="1"/>
  <c r="AU1786" i="1" s="1"/>
  <c r="AC1782" i="1"/>
  <c r="AG1782" i="1" s="1"/>
  <c r="AH1782" i="1" s="1"/>
  <c r="AI1782" i="1" s="1"/>
  <c r="AF1782" i="1"/>
  <c r="AU1782" i="1" s="1"/>
  <c r="AC1778" i="1"/>
  <c r="AG1778" i="1" s="1"/>
  <c r="AH1778" i="1" s="1"/>
  <c r="AI1778" i="1" s="1"/>
  <c r="AF1778" i="1"/>
  <c r="AU1778" i="1" s="1"/>
  <c r="AC1774" i="1"/>
  <c r="AG1774" i="1" s="1"/>
  <c r="AH1774" i="1" s="1"/>
  <c r="AI1774" i="1" s="1"/>
  <c r="AF1774" i="1"/>
  <c r="AU1774" i="1" s="1"/>
  <c r="AC1770" i="1"/>
  <c r="AG1770" i="1" s="1"/>
  <c r="AH1770" i="1" s="1"/>
  <c r="AI1770" i="1" s="1"/>
  <c r="AF1770" i="1"/>
  <c r="AU1770" i="1" s="1"/>
  <c r="AC1766" i="1"/>
  <c r="AG1766" i="1" s="1"/>
  <c r="AH1766" i="1" s="1"/>
  <c r="AI1766" i="1" s="1"/>
  <c r="AF1766" i="1"/>
  <c r="AU1766" i="1" s="1"/>
  <c r="AC1762" i="1"/>
  <c r="AG1762" i="1" s="1"/>
  <c r="AH1762" i="1" s="1"/>
  <c r="AI1762" i="1" s="1"/>
  <c r="AF1762" i="1"/>
  <c r="AU1762" i="1" s="1"/>
  <c r="AC1758" i="1"/>
  <c r="AG1758" i="1" s="1"/>
  <c r="AH1758" i="1" s="1"/>
  <c r="AI1758" i="1" s="1"/>
  <c r="AF1758" i="1"/>
  <c r="AU1758" i="1" s="1"/>
  <c r="AC1754" i="1"/>
  <c r="AG1754" i="1" s="1"/>
  <c r="AH1754" i="1" s="1"/>
  <c r="AI1754" i="1" s="1"/>
  <c r="AF1754" i="1"/>
  <c r="AU1754" i="1" s="1"/>
  <c r="AC1750" i="1"/>
  <c r="AG1750" i="1" s="1"/>
  <c r="AH1750" i="1" s="1"/>
  <c r="AI1750" i="1" s="1"/>
  <c r="AF1750" i="1"/>
  <c r="AU1750" i="1" s="1"/>
  <c r="AC1746" i="1"/>
  <c r="AG1746" i="1" s="1"/>
  <c r="AH1746" i="1" s="1"/>
  <c r="AI1746" i="1" s="1"/>
  <c r="AF1746" i="1"/>
  <c r="AU1746" i="1" s="1"/>
  <c r="AC1742" i="1"/>
  <c r="AG1742" i="1" s="1"/>
  <c r="AH1742" i="1" s="1"/>
  <c r="AI1742" i="1" s="1"/>
  <c r="AF1742" i="1"/>
  <c r="AU1742" i="1" s="1"/>
  <c r="AC1738" i="1"/>
  <c r="AG1738" i="1" s="1"/>
  <c r="AH1738" i="1" s="1"/>
  <c r="AI1738" i="1" s="1"/>
  <c r="AF1738" i="1"/>
  <c r="AU1738" i="1" s="1"/>
  <c r="AC1734" i="1"/>
  <c r="AG1734" i="1" s="1"/>
  <c r="AH1734" i="1" s="1"/>
  <c r="AI1734" i="1" s="1"/>
  <c r="AF1734" i="1"/>
  <c r="AU1734" i="1" s="1"/>
  <c r="AC1730" i="1"/>
  <c r="AG1730" i="1" s="1"/>
  <c r="AH1730" i="1" s="1"/>
  <c r="AI1730" i="1" s="1"/>
  <c r="AF1730" i="1"/>
  <c r="AU1730" i="1" s="1"/>
  <c r="AC1726" i="1"/>
  <c r="AG1726" i="1" s="1"/>
  <c r="AH1726" i="1" s="1"/>
  <c r="AI1726" i="1" s="1"/>
  <c r="AF1726" i="1"/>
  <c r="AU1726" i="1" s="1"/>
  <c r="AC1722" i="1"/>
  <c r="AG1722" i="1" s="1"/>
  <c r="AH1722" i="1" s="1"/>
  <c r="AI1722" i="1" s="1"/>
  <c r="AF1722" i="1"/>
  <c r="AU1722" i="1" s="1"/>
  <c r="AC1718" i="1"/>
  <c r="AG1718" i="1" s="1"/>
  <c r="AH1718" i="1" s="1"/>
  <c r="AI1718" i="1" s="1"/>
  <c r="AF1718" i="1"/>
  <c r="AU1718" i="1" s="1"/>
  <c r="AC1714" i="1"/>
  <c r="AG1714" i="1" s="1"/>
  <c r="AH1714" i="1" s="1"/>
  <c r="AI1714" i="1" s="1"/>
  <c r="AF1714" i="1"/>
  <c r="AU1714" i="1" s="1"/>
  <c r="AC1710" i="1"/>
  <c r="AG1710" i="1" s="1"/>
  <c r="AH1710" i="1" s="1"/>
  <c r="AI1710" i="1" s="1"/>
  <c r="AF1710" i="1"/>
  <c r="AU1710" i="1" s="1"/>
  <c r="AC1706" i="1"/>
  <c r="AG1706" i="1" s="1"/>
  <c r="AH1706" i="1" s="1"/>
  <c r="AI1706" i="1" s="1"/>
  <c r="AF1706" i="1"/>
  <c r="AU1706" i="1" s="1"/>
  <c r="AC1702" i="1"/>
  <c r="AG1702" i="1" s="1"/>
  <c r="AH1702" i="1" s="1"/>
  <c r="AI1702" i="1" s="1"/>
  <c r="AF1702" i="1"/>
  <c r="AU1702" i="1" s="1"/>
  <c r="AC1698" i="1"/>
  <c r="AG1698" i="1" s="1"/>
  <c r="AH1698" i="1" s="1"/>
  <c r="AI1698" i="1" s="1"/>
  <c r="AF1698" i="1"/>
  <c r="AU1698" i="1" s="1"/>
  <c r="AC1694" i="1"/>
  <c r="AG1694" i="1" s="1"/>
  <c r="AH1694" i="1" s="1"/>
  <c r="AI1694" i="1" s="1"/>
  <c r="AF1694" i="1"/>
  <c r="AU1694" i="1" s="1"/>
  <c r="AC1690" i="1"/>
  <c r="AG1690" i="1" s="1"/>
  <c r="AH1690" i="1" s="1"/>
  <c r="AI1690" i="1" s="1"/>
  <c r="AF1690" i="1"/>
  <c r="AU1690" i="1" s="1"/>
  <c r="AC1686" i="1"/>
  <c r="AG1686" i="1" s="1"/>
  <c r="AH1686" i="1" s="1"/>
  <c r="AI1686" i="1" s="1"/>
  <c r="AF1686" i="1"/>
  <c r="AU1686" i="1" s="1"/>
  <c r="AC1682" i="1"/>
  <c r="AG1682" i="1" s="1"/>
  <c r="AH1682" i="1" s="1"/>
  <c r="AI1682" i="1" s="1"/>
  <c r="AF1682" i="1"/>
  <c r="AU1682" i="1" s="1"/>
  <c r="AC1678" i="1"/>
  <c r="AG1678" i="1" s="1"/>
  <c r="AH1678" i="1" s="1"/>
  <c r="AI1678" i="1" s="1"/>
  <c r="AF1678" i="1"/>
  <c r="AU1678" i="1" s="1"/>
  <c r="AC1674" i="1"/>
  <c r="AG1674" i="1" s="1"/>
  <c r="AH1674" i="1" s="1"/>
  <c r="AI1674" i="1" s="1"/>
  <c r="AF1674" i="1"/>
  <c r="AU1674" i="1" s="1"/>
  <c r="AC1670" i="1"/>
  <c r="AG1670" i="1" s="1"/>
  <c r="AH1670" i="1" s="1"/>
  <c r="AI1670" i="1" s="1"/>
  <c r="AF1670" i="1"/>
  <c r="AU1670" i="1" s="1"/>
  <c r="AC1666" i="1"/>
  <c r="AG1666" i="1" s="1"/>
  <c r="AH1666" i="1" s="1"/>
  <c r="AI1666" i="1" s="1"/>
  <c r="AF1666" i="1"/>
  <c r="AU1666" i="1" s="1"/>
  <c r="AC1662" i="1"/>
  <c r="AG1662" i="1" s="1"/>
  <c r="AH1662" i="1" s="1"/>
  <c r="AI1662" i="1" s="1"/>
  <c r="AF1662" i="1"/>
  <c r="AU1662" i="1" s="1"/>
  <c r="AC1658" i="1"/>
  <c r="AG1658" i="1" s="1"/>
  <c r="AH1658" i="1" s="1"/>
  <c r="AI1658" i="1" s="1"/>
  <c r="AF1658" i="1"/>
  <c r="AU1658" i="1" s="1"/>
  <c r="AC1654" i="1"/>
  <c r="AG1654" i="1" s="1"/>
  <c r="AH1654" i="1" s="1"/>
  <c r="AI1654" i="1" s="1"/>
  <c r="AF1654" i="1"/>
  <c r="AU1654" i="1" s="1"/>
  <c r="AC1650" i="1"/>
  <c r="AG1650" i="1" s="1"/>
  <c r="AH1650" i="1" s="1"/>
  <c r="AI1650" i="1" s="1"/>
  <c r="AF1650" i="1"/>
  <c r="AU1650" i="1" s="1"/>
  <c r="AC1646" i="1"/>
  <c r="AG1646" i="1" s="1"/>
  <c r="AH1646" i="1" s="1"/>
  <c r="AI1646" i="1" s="1"/>
  <c r="AF1646" i="1"/>
  <c r="AU1646" i="1" s="1"/>
  <c r="AC1642" i="1"/>
  <c r="AG1642" i="1" s="1"/>
  <c r="AH1642" i="1" s="1"/>
  <c r="AI1642" i="1" s="1"/>
  <c r="AF1642" i="1"/>
  <c r="AU1642" i="1" s="1"/>
  <c r="AC1638" i="1"/>
  <c r="AG1638" i="1" s="1"/>
  <c r="AH1638" i="1" s="1"/>
  <c r="AI1638" i="1" s="1"/>
  <c r="AF1638" i="1"/>
  <c r="AU1638" i="1" s="1"/>
  <c r="AC1634" i="1"/>
  <c r="AG1634" i="1" s="1"/>
  <c r="AH1634" i="1" s="1"/>
  <c r="AI1634" i="1" s="1"/>
  <c r="AF1634" i="1"/>
  <c r="AU1634" i="1" s="1"/>
  <c r="AC1630" i="1"/>
  <c r="AG1630" i="1" s="1"/>
  <c r="AH1630" i="1" s="1"/>
  <c r="AI1630" i="1" s="1"/>
  <c r="AF1630" i="1"/>
  <c r="AU1630" i="1" s="1"/>
  <c r="AC1626" i="1"/>
  <c r="AG1626" i="1" s="1"/>
  <c r="AH1626" i="1" s="1"/>
  <c r="AI1626" i="1" s="1"/>
  <c r="AF1626" i="1"/>
  <c r="AU1626" i="1" s="1"/>
  <c r="AC1622" i="1"/>
  <c r="AG1622" i="1" s="1"/>
  <c r="AH1622" i="1" s="1"/>
  <c r="AI1622" i="1" s="1"/>
  <c r="AF1622" i="1"/>
  <c r="AU1622" i="1" s="1"/>
  <c r="AC1618" i="1"/>
  <c r="AG1618" i="1" s="1"/>
  <c r="AH1618" i="1" s="1"/>
  <c r="AI1618" i="1" s="1"/>
  <c r="AF1618" i="1"/>
  <c r="AU1618" i="1" s="1"/>
  <c r="AC1614" i="1"/>
  <c r="AG1614" i="1" s="1"/>
  <c r="AH1614" i="1" s="1"/>
  <c r="AI1614" i="1" s="1"/>
  <c r="AF1614" i="1"/>
  <c r="AU1614" i="1" s="1"/>
  <c r="AC1610" i="1"/>
  <c r="AG1610" i="1" s="1"/>
  <c r="AH1610" i="1" s="1"/>
  <c r="AI1610" i="1" s="1"/>
  <c r="AF1610" i="1"/>
  <c r="AU1610" i="1" s="1"/>
  <c r="AC1606" i="1"/>
  <c r="AG1606" i="1" s="1"/>
  <c r="AH1606" i="1" s="1"/>
  <c r="AI1606" i="1" s="1"/>
  <c r="AF1606" i="1"/>
  <c r="AU1606" i="1" s="1"/>
  <c r="AC1602" i="1"/>
  <c r="AG1602" i="1" s="1"/>
  <c r="AH1602" i="1" s="1"/>
  <c r="AI1602" i="1" s="1"/>
  <c r="AF1602" i="1"/>
  <c r="AU1602" i="1" s="1"/>
  <c r="AC1598" i="1"/>
  <c r="AG1598" i="1" s="1"/>
  <c r="AH1598" i="1" s="1"/>
  <c r="AI1598" i="1" s="1"/>
  <c r="AF1598" i="1"/>
  <c r="AU1598" i="1" s="1"/>
  <c r="AC1594" i="1"/>
  <c r="AG1594" i="1" s="1"/>
  <c r="AH1594" i="1" s="1"/>
  <c r="AI1594" i="1" s="1"/>
  <c r="AF1594" i="1"/>
  <c r="AU1594" i="1" s="1"/>
  <c r="AC1590" i="1"/>
  <c r="AG1590" i="1" s="1"/>
  <c r="AH1590" i="1" s="1"/>
  <c r="AI1590" i="1" s="1"/>
  <c r="AF1590" i="1"/>
  <c r="AU1590" i="1" s="1"/>
  <c r="AC1586" i="1"/>
  <c r="AG1586" i="1" s="1"/>
  <c r="AH1586" i="1" s="1"/>
  <c r="AI1586" i="1" s="1"/>
  <c r="AF1586" i="1"/>
  <c r="AU1586" i="1" s="1"/>
  <c r="AC1582" i="1"/>
  <c r="AG1582" i="1" s="1"/>
  <c r="AH1582" i="1" s="1"/>
  <c r="AI1582" i="1" s="1"/>
  <c r="AF1582" i="1"/>
  <c r="AU1582" i="1" s="1"/>
  <c r="AC1578" i="1"/>
  <c r="AG1578" i="1" s="1"/>
  <c r="AH1578" i="1" s="1"/>
  <c r="AI1578" i="1" s="1"/>
  <c r="AF1578" i="1"/>
  <c r="AU1578" i="1" s="1"/>
  <c r="AC1574" i="1"/>
  <c r="AG1574" i="1" s="1"/>
  <c r="AH1574" i="1" s="1"/>
  <c r="AI1574" i="1" s="1"/>
  <c r="AF1574" i="1"/>
  <c r="AU1574" i="1" s="1"/>
  <c r="AC1570" i="1"/>
  <c r="AG1570" i="1" s="1"/>
  <c r="AH1570" i="1" s="1"/>
  <c r="AI1570" i="1" s="1"/>
  <c r="AF1570" i="1"/>
  <c r="AU1570" i="1" s="1"/>
  <c r="AC1566" i="1"/>
  <c r="AG1566" i="1" s="1"/>
  <c r="AH1566" i="1" s="1"/>
  <c r="AI1566" i="1" s="1"/>
  <c r="AF1566" i="1"/>
  <c r="AU1566" i="1" s="1"/>
  <c r="AC1562" i="1"/>
  <c r="AG1562" i="1" s="1"/>
  <c r="AH1562" i="1" s="1"/>
  <c r="AI1562" i="1" s="1"/>
  <c r="AF1562" i="1"/>
  <c r="AU1562" i="1" s="1"/>
  <c r="AC1558" i="1"/>
  <c r="AG1558" i="1" s="1"/>
  <c r="AH1558" i="1" s="1"/>
  <c r="AI1558" i="1" s="1"/>
  <c r="AF1558" i="1"/>
  <c r="AU1558" i="1" s="1"/>
  <c r="AC1554" i="1"/>
  <c r="AG1554" i="1" s="1"/>
  <c r="AH1554" i="1" s="1"/>
  <c r="AI1554" i="1" s="1"/>
  <c r="AF1554" i="1"/>
  <c r="AU1554" i="1" s="1"/>
  <c r="AC1550" i="1"/>
  <c r="AG1550" i="1" s="1"/>
  <c r="AH1550" i="1" s="1"/>
  <c r="AI1550" i="1" s="1"/>
  <c r="AF1550" i="1"/>
  <c r="AU1550" i="1" s="1"/>
  <c r="AC1546" i="1"/>
  <c r="AG1546" i="1" s="1"/>
  <c r="AH1546" i="1" s="1"/>
  <c r="AI1546" i="1" s="1"/>
  <c r="AF1546" i="1"/>
  <c r="AU1546" i="1" s="1"/>
  <c r="AC1542" i="1"/>
  <c r="AG1542" i="1" s="1"/>
  <c r="AH1542" i="1" s="1"/>
  <c r="AI1542" i="1" s="1"/>
  <c r="AF1542" i="1"/>
  <c r="AU1542" i="1" s="1"/>
  <c r="AC1538" i="1"/>
  <c r="AG1538" i="1" s="1"/>
  <c r="AH1538" i="1" s="1"/>
  <c r="AI1538" i="1" s="1"/>
  <c r="AF1538" i="1"/>
  <c r="AU1538" i="1" s="1"/>
  <c r="AC1534" i="1"/>
  <c r="AG1534" i="1" s="1"/>
  <c r="AH1534" i="1" s="1"/>
  <c r="AI1534" i="1" s="1"/>
  <c r="AF1534" i="1"/>
  <c r="AU1534" i="1" s="1"/>
  <c r="AC1530" i="1"/>
  <c r="AG1530" i="1" s="1"/>
  <c r="AH1530" i="1" s="1"/>
  <c r="AI1530" i="1" s="1"/>
  <c r="AF1530" i="1"/>
  <c r="AU1530" i="1" s="1"/>
  <c r="AC1526" i="1"/>
  <c r="AG1526" i="1" s="1"/>
  <c r="AH1526" i="1" s="1"/>
  <c r="AI1526" i="1" s="1"/>
  <c r="AF1526" i="1"/>
  <c r="AU1526" i="1" s="1"/>
  <c r="AC1522" i="1"/>
  <c r="AG1522" i="1" s="1"/>
  <c r="AH1522" i="1" s="1"/>
  <c r="AI1522" i="1" s="1"/>
  <c r="AF1522" i="1"/>
  <c r="AU1522" i="1" s="1"/>
  <c r="AC1518" i="1"/>
  <c r="AG1518" i="1" s="1"/>
  <c r="AH1518" i="1" s="1"/>
  <c r="AI1518" i="1" s="1"/>
  <c r="AF1518" i="1"/>
  <c r="AU1518" i="1" s="1"/>
  <c r="AC1514" i="1"/>
  <c r="AG1514" i="1" s="1"/>
  <c r="AH1514" i="1" s="1"/>
  <c r="AI1514" i="1" s="1"/>
  <c r="AF1514" i="1"/>
  <c r="AU1514" i="1" s="1"/>
  <c r="AC1510" i="1"/>
  <c r="AG1510" i="1" s="1"/>
  <c r="AH1510" i="1" s="1"/>
  <c r="AI1510" i="1" s="1"/>
  <c r="AF1510" i="1"/>
  <c r="AU1510" i="1" s="1"/>
  <c r="AC1506" i="1"/>
  <c r="AG1506" i="1" s="1"/>
  <c r="AH1506" i="1" s="1"/>
  <c r="AI1506" i="1" s="1"/>
  <c r="AF1506" i="1"/>
  <c r="AU1506" i="1" s="1"/>
  <c r="AC1502" i="1"/>
  <c r="AG1502" i="1" s="1"/>
  <c r="AH1502" i="1" s="1"/>
  <c r="AI1502" i="1" s="1"/>
  <c r="AF1502" i="1"/>
  <c r="AU1502" i="1" s="1"/>
  <c r="AC1498" i="1"/>
  <c r="AG1498" i="1" s="1"/>
  <c r="AH1498" i="1" s="1"/>
  <c r="AI1498" i="1" s="1"/>
  <c r="AF1498" i="1"/>
  <c r="AU1498" i="1" s="1"/>
  <c r="AC1494" i="1"/>
  <c r="AG1494" i="1" s="1"/>
  <c r="AH1494" i="1" s="1"/>
  <c r="AI1494" i="1" s="1"/>
  <c r="AF1494" i="1"/>
  <c r="AU1494" i="1" s="1"/>
  <c r="AC1490" i="1"/>
  <c r="AG1490" i="1" s="1"/>
  <c r="AH1490" i="1" s="1"/>
  <c r="AI1490" i="1" s="1"/>
  <c r="AF1490" i="1"/>
  <c r="AU1490" i="1" s="1"/>
  <c r="AC1486" i="1"/>
  <c r="AG1486" i="1" s="1"/>
  <c r="AH1486" i="1" s="1"/>
  <c r="AI1486" i="1" s="1"/>
  <c r="AF1486" i="1"/>
  <c r="AU1486" i="1" s="1"/>
  <c r="AC1482" i="1"/>
  <c r="AG1482" i="1" s="1"/>
  <c r="AH1482" i="1" s="1"/>
  <c r="AI1482" i="1" s="1"/>
  <c r="AF1482" i="1"/>
  <c r="AU1482" i="1" s="1"/>
  <c r="AC1478" i="1"/>
  <c r="AG1478" i="1" s="1"/>
  <c r="AH1478" i="1" s="1"/>
  <c r="AI1478" i="1" s="1"/>
  <c r="AF1478" i="1"/>
  <c r="AU1478" i="1" s="1"/>
  <c r="AC1474" i="1"/>
  <c r="AG1474" i="1" s="1"/>
  <c r="AH1474" i="1" s="1"/>
  <c r="AI1474" i="1" s="1"/>
  <c r="AF1474" i="1"/>
  <c r="AU1474" i="1" s="1"/>
  <c r="AC1470" i="1"/>
  <c r="AG1470" i="1" s="1"/>
  <c r="AH1470" i="1" s="1"/>
  <c r="AI1470" i="1" s="1"/>
  <c r="AF1470" i="1"/>
  <c r="AU1470" i="1" s="1"/>
  <c r="AC1466" i="1"/>
  <c r="AG1466" i="1" s="1"/>
  <c r="AH1466" i="1" s="1"/>
  <c r="AI1466" i="1" s="1"/>
  <c r="AF1466" i="1"/>
  <c r="AU1466" i="1" s="1"/>
  <c r="AC1462" i="1"/>
  <c r="AG1462" i="1" s="1"/>
  <c r="AH1462" i="1" s="1"/>
  <c r="AI1462" i="1" s="1"/>
  <c r="AF1462" i="1"/>
  <c r="AU1462" i="1" s="1"/>
  <c r="AC1458" i="1"/>
  <c r="AG1458" i="1" s="1"/>
  <c r="AH1458" i="1" s="1"/>
  <c r="AI1458" i="1" s="1"/>
  <c r="AF1458" i="1"/>
  <c r="AU1458" i="1" s="1"/>
  <c r="AC1454" i="1"/>
  <c r="AG1454" i="1" s="1"/>
  <c r="AH1454" i="1" s="1"/>
  <c r="AI1454" i="1" s="1"/>
  <c r="AF1454" i="1"/>
  <c r="AU1454" i="1" s="1"/>
  <c r="AC1450" i="1"/>
  <c r="AG1450" i="1" s="1"/>
  <c r="AH1450" i="1" s="1"/>
  <c r="AI1450" i="1" s="1"/>
  <c r="AF1450" i="1"/>
  <c r="AU1450" i="1" s="1"/>
  <c r="AC1446" i="1"/>
  <c r="AG1446" i="1" s="1"/>
  <c r="AH1446" i="1" s="1"/>
  <c r="AI1446" i="1" s="1"/>
  <c r="AF1446" i="1"/>
  <c r="AU1446" i="1" s="1"/>
  <c r="AC1442" i="1"/>
  <c r="AG1442" i="1" s="1"/>
  <c r="AH1442" i="1" s="1"/>
  <c r="AI1442" i="1" s="1"/>
  <c r="AF1442" i="1"/>
  <c r="AU1442" i="1" s="1"/>
  <c r="AC1438" i="1"/>
  <c r="AG1438" i="1" s="1"/>
  <c r="AH1438" i="1" s="1"/>
  <c r="AI1438" i="1" s="1"/>
  <c r="AF1438" i="1"/>
  <c r="AU1438" i="1" s="1"/>
  <c r="AC1434" i="1"/>
  <c r="AG1434" i="1" s="1"/>
  <c r="AH1434" i="1" s="1"/>
  <c r="AI1434" i="1" s="1"/>
  <c r="AF1434" i="1"/>
  <c r="AU1434" i="1" s="1"/>
  <c r="AC1430" i="1"/>
  <c r="AG1430" i="1" s="1"/>
  <c r="AH1430" i="1" s="1"/>
  <c r="AI1430" i="1" s="1"/>
  <c r="AF1430" i="1"/>
  <c r="AU1430" i="1" s="1"/>
  <c r="AC1426" i="1"/>
  <c r="AG1426" i="1" s="1"/>
  <c r="AH1426" i="1" s="1"/>
  <c r="AI1426" i="1" s="1"/>
  <c r="AF1426" i="1"/>
  <c r="AU1426" i="1" s="1"/>
  <c r="AC1422" i="1"/>
  <c r="AG1422" i="1" s="1"/>
  <c r="AH1422" i="1" s="1"/>
  <c r="AI1422" i="1" s="1"/>
  <c r="AF1422" i="1"/>
  <c r="AU1422" i="1" s="1"/>
  <c r="AC1418" i="1"/>
  <c r="AG1418" i="1" s="1"/>
  <c r="AH1418" i="1" s="1"/>
  <c r="AI1418" i="1" s="1"/>
  <c r="AF1418" i="1"/>
  <c r="AU1418" i="1" s="1"/>
  <c r="AC1414" i="1"/>
  <c r="AG1414" i="1" s="1"/>
  <c r="AH1414" i="1" s="1"/>
  <c r="AI1414" i="1" s="1"/>
  <c r="AF1414" i="1"/>
  <c r="AU1414" i="1" s="1"/>
  <c r="AC1410" i="1"/>
  <c r="AG1410" i="1" s="1"/>
  <c r="AH1410" i="1" s="1"/>
  <c r="AI1410" i="1" s="1"/>
  <c r="AF1410" i="1"/>
  <c r="AU1410" i="1" s="1"/>
  <c r="AC1406" i="1"/>
  <c r="AG1406" i="1" s="1"/>
  <c r="AH1406" i="1" s="1"/>
  <c r="AI1406" i="1" s="1"/>
  <c r="AF1406" i="1"/>
  <c r="AU1406" i="1" s="1"/>
  <c r="AC1402" i="1"/>
  <c r="AG1402" i="1" s="1"/>
  <c r="AH1402" i="1" s="1"/>
  <c r="AI1402" i="1" s="1"/>
  <c r="AF1402" i="1"/>
  <c r="AU1402" i="1" s="1"/>
  <c r="AC1398" i="1"/>
  <c r="AG1398" i="1" s="1"/>
  <c r="AH1398" i="1" s="1"/>
  <c r="AI1398" i="1" s="1"/>
  <c r="AF1398" i="1"/>
  <c r="AU1398" i="1" s="1"/>
  <c r="AC1394" i="1"/>
  <c r="AG1394" i="1" s="1"/>
  <c r="AH1394" i="1" s="1"/>
  <c r="AI1394" i="1" s="1"/>
  <c r="AF1394" i="1"/>
  <c r="AU1394" i="1" s="1"/>
  <c r="AC1390" i="1"/>
  <c r="AG1390" i="1" s="1"/>
  <c r="AH1390" i="1" s="1"/>
  <c r="AI1390" i="1" s="1"/>
  <c r="AF1390" i="1"/>
  <c r="AU1390" i="1" s="1"/>
  <c r="AC1386" i="1"/>
  <c r="AG1386" i="1" s="1"/>
  <c r="AH1386" i="1" s="1"/>
  <c r="AI1386" i="1" s="1"/>
  <c r="AF1386" i="1"/>
  <c r="AU1386" i="1" s="1"/>
  <c r="AC1382" i="1"/>
  <c r="AG1382" i="1" s="1"/>
  <c r="AH1382" i="1" s="1"/>
  <c r="AI1382" i="1" s="1"/>
  <c r="AF1382" i="1"/>
  <c r="AU1382" i="1" s="1"/>
  <c r="AC1378" i="1"/>
  <c r="AG1378" i="1" s="1"/>
  <c r="AH1378" i="1" s="1"/>
  <c r="AI1378" i="1" s="1"/>
  <c r="AF1378" i="1"/>
  <c r="AU1378" i="1" s="1"/>
  <c r="AC1374" i="1"/>
  <c r="AG1374" i="1" s="1"/>
  <c r="AH1374" i="1" s="1"/>
  <c r="AI1374" i="1" s="1"/>
  <c r="AF1374" i="1"/>
  <c r="AU1374" i="1" s="1"/>
  <c r="AC1370" i="1"/>
  <c r="AG1370" i="1" s="1"/>
  <c r="AH1370" i="1" s="1"/>
  <c r="AI1370" i="1" s="1"/>
  <c r="AF1370" i="1"/>
  <c r="AU1370" i="1" s="1"/>
  <c r="AC1366" i="1"/>
  <c r="AG1366" i="1" s="1"/>
  <c r="AH1366" i="1" s="1"/>
  <c r="AI1366" i="1" s="1"/>
  <c r="AF1366" i="1"/>
  <c r="AU1366" i="1" s="1"/>
  <c r="AC1362" i="1"/>
  <c r="AG1362" i="1" s="1"/>
  <c r="AH1362" i="1" s="1"/>
  <c r="AI1362" i="1" s="1"/>
  <c r="AF1362" i="1"/>
  <c r="AU1362" i="1" s="1"/>
  <c r="AC1358" i="1"/>
  <c r="AG1358" i="1" s="1"/>
  <c r="AH1358" i="1" s="1"/>
  <c r="AI1358" i="1" s="1"/>
  <c r="AF1358" i="1"/>
  <c r="AU1358" i="1" s="1"/>
  <c r="AC1354" i="1"/>
  <c r="AG1354" i="1" s="1"/>
  <c r="AH1354" i="1" s="1"/>
  <c r="AI1354" i="1" s="1"/>
  <c r="AF1354" i="1"/>
  <c r="AU1354" i="1" s="1"/>
  <c r="AC1350" i="1"/>
  <c r="AG1350" i="1" s="1"/>
  <c r="AH1350" i="1" s="1"/>
  <c r="AI1350" i="1" s="1"/>
  <c r="AF1350" i="1"/>
  <c r="AU1350" i="1" s="1"/>
  <c r="AC1346" i="1"/>
  <c r="AG1346" i="1" s="1"/>
  <c r="AH1346" i="1" s="1"/>
  <c r="AI1346" i="1" s="1"/>
  <c r="AF1346" i="1"/>
  <c r="AU1346" i="1" s="1"/>
  <c r="AC1342" i="1"/>
  <c r="AG1342" i="1" s="1"/>
  <c r="AH1342" i="1" s="1"/>
  <c r="AI1342" i="1" s="1"/>
  <c r="AF1342" i="1"/>
  <c r="AU1342" i="1" s="1"/>
  <c r="AC1338" i="1"/>
  <c r="AG1338" i="1" s="1"/>
  <c r="AH1338" i="1" s="1"/>
  <c r="AI1338" i="1" s="1"/>
  <c r="AF1338" i="1"/>
  <c r="AU1338" i="1" s="1"/>
  <c r="AC1334" i="1"/>
  <c r="AG1334" i="1" s="1"/>
  <c r="AH1334" i="1" s="1"/>
  <c r="AI1334" i="1" s="1"/>
  <c r="AF1334" i="1"/>
  <c r="AU1334" i="1" s="1"/>
  <c r="AC1330" i="1"/>
  <c r="AG1330" i="1" s="1"/>
  <c r="AH1330" i="1" s="1"/>
  <c r="AI1330" i="1" s="1"/>
  <c r="AF1330" i="1"/>
  <c r="AU1330" i="1" s="1"/>
  <c r="AC1326" i="1"/>
  <c r="AG1326" i="1" s="1"/>
  <c r="AH1326" i="1" s="1"/>
  <c r="AI1326" i="1" s="1"/>
  <c r="AF1326" i="1"/>
  <c r="AU1326" i="1" s="1"/>
  <c r="AC1322" i="1"/>
  <c r="AG1322" i="1" s="1"/>
  <c r="AH1322" i="1" s="1"/>
  <c r="AI1322" i="1" s="1"/>
  <c r="AF1322" i="1"/>
  <c r="AU1322" i="1" s="1"/>
  <c r="AC1318" i="1"/>
  <c r="AG1318" i="1" s="1"/>
  <c r="AH1318" i="1" s="1"/>
  <c r="AI1318" i="1" s="1"/>
  <c r="AF1318" i="1"/>
  <c r="AU1318" i="1" s="1"/>
  <c r="AC1314" i="1"/>
  <c r="AG1314" i="1" s="1"/>
  <c r="AH1314" i="1" s="1"/>
  <c r="AI1314" i="1" s="1"/>
  <c r="AF1314" i="1"/>
  <c r="AU1314" i="1" s="1"/>
  <c r="AC1310" i="1"/>
  <c r="AG1310" i="1" s="1"/>
  <c r="AH1310" i="1" s="1"/>
  <c r="AI1310" i="1" s="1"/>
  <c r="AF1310" i="1"/>
  <c r="AU1310" i="1" s="1"/>
  <c r="AC1306" i="1"/>
  <c r="AG1306" i="1" s="1"/>
  <c r="AH1306" i="1" s="1"/>
  <c r="AI1306" i="1" s="1"/>
  <c r="AF1306" i="1"/>
  <c r="AU1306" i="1" s="1"/>
  <c r="AC1302" i="1"/>
  <c r="AG1302" i="1" s="1"/>
  <c r="AH1302" i="1" s="1"/>
  <c r="AI1302" i="1" s="1"/>
  <c r="AF1302" i="1"/>
  <c r="AU1302" i="1" s="1"/>
  <c r="AC1298" i="1"/>
  <c r="AG1298" i="1" s="1"/>
  <c r="AH1298" i="1" s="1"/>
  <c r="AI1298" i="1" s="1"/>
  <c r="AF1298" i="1"/>
  <c r="AU1298" i="1" s="1"/>
  <c r="AC1294" i="1"/>
  <c r="AG1294" i="1" s="1"/>
  <c r="AH1294" i="1" s="1"/>
  <c r="AI1294" i="1" s="1"/>
  <c r="AF1294" i="1"/>
  <c r="AU1294" i="1" s="1"/>
  <c r="AC1290" i="1"/>
  <c r="AG1290" i="1" s="1"/>
  <c r="AH1290" i="1" s="1"/>
  <c r="AI1290" i="1" s="1"/>
  <c r="AF1290" i="1"/>
  <c r="AU1290" i="1" s="1"/>
  <c r="AC1286" i="1"/>
  <c r="AG1286" i="1" s="1"/>
  <c r="AH1286" i="1" s="1"/>
  <c r="AI1286" i="1" s="1"/>
  <c r="AF1286" i="1"/>
  <c r="AU1286" i="1" s="1"/>
  <c r="AC1282" i="1"/>
  <c r="AG1282" i="1" s="1"/>
  <c r="AH1282" i="1" s="1"/>
  <c r="AI1282" i="1" s="1"/>
  <c r="AF1282" i="1"/>
  <c r="AU1282" i="1" s="1"/>
  <c r="AC1278" i="1"/>
  <c r="AG1278" i="1" s="1"/>
  <c r="AH1278" i="1" s="1"/>
  <c r="AI1278" i="1" s="1"/>
  <c r="AF1278" i="1"/>
  <c r="AU1278" i="1" s="1"/>
  <c r="AC1274" i="1"/>
  <c r="AG1274" i="1" s="1"/>
  <c r="AH1274" i="1" s="1"/>
  <c r="AI1274" i="1" s="1"/>
  <c r="AF1274" i="1"/>
  <c r="AU1274" i="1" s="1"/>
  <c r="AC1270" i="1"/>
  <c r="AG1270" i="1" s="1"/>
  <c r="AH1270" i="1" s="1"/>
  <c r="AI1270" i="1" s="1"/>
  <c r="AF1270" i="1"/>
  <c r="AU1270" i="1" s="1"/>
  <c r="AC1266" i="1"/>
  <c r="AG1266" i="1" s="1"/>
  <c r="AH1266" i="1" s="1"/>
  <c r="AI1266" i="1" s="1"/>
  <c r="AF1266" i="1"/>
  <c r="AU1266" i="1" s="1"/>
  <c r="AC1262" i="1"/>
  <c r="AG1262" i="1" s="1"/>
  <c r="AH1262" i="1" s="1"/>
  <c r="AI1262" i="1" s="1"/>
  <c r="AF1262" i="1"/>
  <c r="AU1262" i="1" s="1"/>
  <c r="AC1258" i="1"/>
  <c r="AG1258" i="1" s="1"/>
  <c r="AH1258" i="1" s="1"/>
  <c r="AI1258" i="1" s="1"/>
  <c r="AF1258" i="1"/>
  <c r="AU1258" i="1" s="1"/>
  <c r="AC1254" i="1"/>
  <c r="AG1254" i="1" s="1"/>
  <c r="AH1254" i="1" s="1"/>
  <c r="AI1254" i="1" s="1"/>
  <c r="AF1254" i="1"/>
  <c r="AU1254" i="1" s="1"/>
  <c r="AC1250" i="1"/>
  <c r="AG1250" i="1" s="1"/>
  <c r="AH1250" i="1" s="1"/>
  <c r="AI1250" i="1" s="1"/>
  <c r="AF1250" i="1"/>
  <c r="AU1250" i="1" s="1"/>
  <c r="AC1246" i="1"/>
  <c r="AG1246" i="1" s="1"/>
  <c r="AH1246" i="1" s="1"/>
  <c r="AI1246" i="1" s="1"/>
  <c r="AF1246" i="1"/>
  <c r="AU1246" i="1" s="1"/>
  <c r="AC1242" i="1"/>
  <c r="AG1242" i="1" s="1"/>
  <c r="AH1242" i="1" s="1"/>
  <c r="AI1242" i="1" s="1"/>
  <c r="AF1242" i="1"/>
  <c r="AU1242" i="1" s="1"/>
  <c r="AC1238" i="1"/>
  <c r="AG1238" i="1" s="1"/>
  <c r="AH1238" i="1" s="1"/>
  <c r="AI1238" i="1" s="1"/>
  <c r="AF1238" i="1"/>
  <c r="AU1238" i="1" s="1"/>
  <c r="AC1234" i="1"/>
  <c r="AG1234" i="1" s="1"/>
  <c r="AH1234" i="1" s="1"/>
  <c r="AI1234" i="1" s="1"/>
  <c r="AF1234" i="1"/>
  <c r="AU1234" i="1" s="1"/>
  <c r="AC1230" i="1"/>
  <c r="AG1230" i="1" s="1"/>
  <c r="AH1230" i="1" s="1"/>
  <c r="AI1230" i="1" s="1"/>
  <c r="AF1230" i="1"/>
  <c r="AU1230" i="1" s="1"/>
  <c r="AC1226" i="1"/>
  <c r="AG1226" i="1" s="1"/>
  <c r="AH1226" i="1" s="1"/>
  <c r="AI1226" i="1" s="1"/>
  <c r="AF1226" i="1"/>
  <c r="AU1226" i="1" s="1"/>
  <c r="AC1222" i="1"/>
  <c r="AG1222" i="1" s="1"/>
  <c r="AH1222" i="1" s="1"/>
  <c r="AI1222" i="1" s="1"/>
  <c r="AF1222" i="1"/>
  <c r="AU1222" i="1" s="1"/>
  <c r="AC1218" i="1"/>
  <c r="AG1218" i="1" s="1"/>
  <c r="AH1218" i="1" s="1"/>
  <c r="AI1218" i="1" s="1"/>
  <c r="AF1218" i="1"/>
  <c r="AU1218" i="1" s="1"/>
  <c r="AC1214" i="1"/>
  <c r="AG1214" i="1" s="1"/>
  <c r="AH1214" i="1" s="1"/>
  <c r="AI1214" i="1" s="1"/>
  <c r="AF1214" i="1"/>
  <c r="AU1214" i="1" s="1"/>
  <c r="AC1210" i="1"/>
  <c r="AG1210" i="1" s="1"/>
  <c r="AH1210" i="1" s="1"/>
  <c r="AI1210" i="1" s="1"/>
  <c r="AF1210" i="1"/>
  <c r="AU1210" i="1" s="1"/>
  <c r="AC1206" i="1"/>
  <c r="AG1206" i="1" s="1"/>
  <c r="AH1206" i="1" s="1"/>
  <c r="AI1206" i="1" s="1"/>
  <c r="AF1206" i="1"/>
  <c r="AU1206" i="1" s="1"/>
  <c r="AC1202" i="1"/>
  <c r="AG1202" i="1" s="1"/>
  <c r="AH1202" i="1" s="1"/>
  <c r="AI1202" i="1" s="1"/>
  <c r="AF1202" i="1"/>
  <c r="AU1202" i="1" s="1"/>
  <c r="AC1198" i="1"/>
  <c r="AG1198" i="1" s="1"/>
  <c r="AH1198" i="1" s="1"/>
  <c r="AI1198" i="1" s="1"/>
  <c r="AF1198" i="1"/>
  <c r="AU1198" i="1" s="1"/>
  <c r="AC1194" i="1"/>
  <c r="AG1194" i="1" s="1"/>
  <c r="AH1194" i="1" s="1"/>
  <c r="AI1194" i="1" s="1"/>
  <c r="AF1194" i="1"/>
  <c r="AU1194" i="1" s="1"/>
  <c r="AC1190" i="1"/>
  <c r="AG1190" i="1" s="1"/>
  <c r="AH1190" i="1" s="1"/>
  <c r="AI1190" i="1" s="1"/>
  <c r="AF1190" i="1"/>
  <c r="AU1190" i="1" s="1"/>
  <c r="AC1186" i="1"/>
  <c r="AG1186" i="1" s="1"/>
  <c r="AH1186" i="1" s="1"/>
  <c r="AI1186" i="1" s="1"/>
  <c r="AF1186" i="1"/>
  <c r="AU1186" i="1" s="1"/>
  <c r="AC1182" i="1"/>
  <c r="AG1182" i="1" s="1"/>
  <c r="AH1182" i="1" s="1"/>
  <c r="AI1182" i="1" s="1"/>
  <c r="AF1182" i="1"/>
  <c r="AU1182" i="1" s="1"/>
  <c r="AC1178" i="1"/>
  <c r="AG1178" i="1" s="1"/>
  <c r="AH1178" i="1" s="1"/>
  <c r="AI1178" i="1" s="1"/>
  <c r="AF1178" i="1"/>
  <c r="AU1178" i="1" s="1"/>
  <c r="AC1174" i="1"/>
  <c r="AG1174" i="1" s="1"/>
  <c r="AH1174" i="1" s="1"/>
  <c r="AI1174" i="1" s="1"/>
  <c r="AF1174" i="1"/>
  <c r="AU1174" i="1" s="1"/>
  <c r="AC1170" i="1"/>
  <c r="AG1170" i="1" s="1"/>
  <c r="AH1170" i="1" s="1"/>
  <c r="AI1170" i="1" s="1"/>
  <c r="AF1170" i="1"/>
  <c r="AU1170" i="1" s="1"/>
  <c r="AC1166" i="1"/>
  <c r="AG1166" i="1" s="1"/>
  <c r="AH1166" i="1" s="1"/>
  <c r="AI1166" i="1" s="1"/>
  <c r="AF1166" i="1"/>
  <c r="AU1166" i="1" s="1"/>
  <c r="AC1162" i="1"/>
  <c r="AG1162" i="1" s="1"/>
  <c r="AH1162" i="1" s="1"/>
  <c r="AI1162" i="1" s="1"/>
  <c r="AF1162" i="1"/>
  <c r="AU1162" i="1" s="1"/>
  <c r="AC1158" i="1"/>
  <c r="AG1158" i="1" s="1"/>
  <c r="AH1158" i="1" s="1"/>
  <c r="AI1158" i="1" s="1"/>
  <c r="AF1158" i="1"/>
  <c r="AU1158" i="1" s="1"/>
  <c r="AC1154" i="1"/>
  <c r="AG1154" i="1" s="1"/>
  <c r="AH1154" i="1" s="1"/>
  <c r="AI1154" i="1" s="1"/>
  <c r="AF1154" i="1"/>
  <c r="AU1154" i="1" s="1"/>
  <c r="AC1150" i="1"/>
  <c r="AG1150" i="1" s="1"/>
  <c r="AH1150" i="1" s="1"/>
  <c r="AI1150" i="1" s="1"/>
  <c r="AF1150" i="1"/>
  <c r="AU1150" i="1" s="1"/>
  <c r="AC1146" i="1"/>
  <c r="AG1146" i="1" s="1"/>
  <c r="AH1146" i="1" s="1"/>
  <c r="AI1146" i="1" s="1"/>
  <c r="AF1146" i="1"/>
  <c r="AU1146" i="1" s="1"/>
  <c r="AC1142" i="1"/>
  <c r="AG1142" i="1" s="1"/>
  <c r="AH1142" i="1" s="1"/>
  <c r="AI1142" i="1" s="1"/>
  <c r="AF1142" i="1"/>
  <c r="AU1142" i="1" s="1"/>
  <c r="AC1138" i="1"/>
  <c r="AG1138" i="1" s="1"/>
  <c r="AH1138" i="1" s="1"/>
  <c r="AI1138" i="1" s="1"/>
  <c r="AF1138" i="1"/>
  <c r="AU1138" i="1" s="1"/>
  <c r="AC1134" i="1"/>
  <c r="AG1134" i="1" s="1"/>
  <c r="AH1134" i="1" s="1"/>
  <c r="AI1134" i="1" s="1"/>
  <c r="AF1134" i="1"/>
  <c r="AU1134" i="1" s="1"/>
  <c r="AC1130" i="1"/>
  <c r="AG1130" i="1" s="1"/>
  <c r="AH1130" i="1" s="1"/>
  <c r="AI1130" i="1" s="1"/>
  <c r="AF1130" i="1"/>
  <c r="AU1130" i="1" s="1"/>
  <c r="AC1126" i="1"/>
  <c r="AG1126" i="1" s="1"/>
  <c r="AH1126" i="1" s="1"/>
  <c r="AI1126" i="1" s="1"/>
  <c r="AF1126" i="1"/>
  <c r="AU1126" i="1" s="1"/>
  <c r="AC1122" i="1"/>
  <c r="AG1122" i="1" s="1"/>
  <c r="AH1122" i="1" s="1"/>
  <c r="AI1122" i="1" s="1"/>
  <c r="AF1122" i="1"/>
  <c r="AU1122" i="1" s="1"/>
  <c r="AC1118" i="1"/>
  <c r="AG1118" i="1" s="1"/>
  <c r="AH1118" i="1" s="1"/>
  <c r="AI1118" i="1" s="1"/>
  <c r="AF1118" i="1"/>
  <c r="AU1118" i="1" s="1"/>
  <c r="AC1114" i="1"/>
  <c r="AG1114" i="1" s="1"/>
  <c r="AH1114" i="1" s="1"/>
  <c r="AI1114" i="1" s="1"/>
  <c r="AF1114" i="1"/>
  <c r="AU1114" i="1" s="1"/>
  <c r="AC1110" i="1"/>
  <c r="AG1110" i="1" s="1"/>
  <c r="AH1110" i="1" s="1"/>
  <c r="AI1110" i="1" s="1"/>
  <c r="AF1110" i="1"/>
  <c r="AU1110" i="1" s="1"/>
  <c r="AC1106" i="1"/>
  <c r="AG1106" i="1" s="1"/>
  <c r="AH1106" i="1" s="1"/>
  <c r="AI1106" i="1" s="1"/>
  <c r="AF1106" i="1"/>
  <c r="AU1106" i="1" s="1"/>
  <c r="AC1102" i="1"/>
  <c r="AG1102" i="1" s="1"/>
  <c r="AH1102" i="1" s="1"/>
  <c r="AI1102" i="1" s="1"/>
  <c r="AF1102" i="1"/>
  <c r="AU1102" i="1" s="1"/>
  <c r="AC1098" i="1"/>
  <c r="AG1098" i="1" s="1"/>
  <c r="AH1098" i="1" s="1"/>
  <c r="AI1098" i="1" s="1"/>
  <c r="AF1098" i="1"/>
  <c r="AU1098" i="1" s="1"/>
  <c r="AC1094" i="1"/>
  <c r="AG1094" i="1" s="1"/>
  <c r="AH1094" i="1" s="1"/>
  <c r="AI1094" i="1" s="1"/>
  <c r="AF1094" i="1"/>
  <c r="AU1094" i="1" s="1"/>
  <c r="AC1090" i="1"/>
  <c r="AG1090" i="1" s="1"/>
  <c r="AH1090" i="1" s="1"/>
  <c r="AI1090" i="1" s="1"/>
  <c r="AF1090" i="1"/>
  <c r="AU1090" i="1" s="1"/>
  <c r="AC1086" i="1"/>
  <c r="AG1086" i="1" s="1"/>
  <c r="AH1086" i="1" s="1"/>
  <c r="AI1086" i="1" s="1"/>
  <c r="AF1086" i="1"/>
  <c r="AU1086" i="1" s="1"/>
  <c r="AC1082" i="1"/>
  <c r="AG1082" i="1" s="1"/>
  <c r="AH1082" i="1" s="1"/>
  <c r="AI1082" i="1" s="1"/>
  <c r="AF1082" i="1"/>
  <c r="AU1082" i="1" s="1"/>
  <c r="AC1078" i="1"/>
  <c r="AG1078" i="1" s="1"/>
  <c r="AH1078" i="1" s="1"/>
  <c r="AI1078" i="1" s="1"/>
  <c r="AF1078" i="1"/>
  <c r="AU1078" i="1" s="1"/>
  <c r="AC1074" i="1"/>
  <c r="AG1074" i="1" s="1"/>
  <c r="AH1074" i="1" s="1"/>
  <c r="AI1074" i="1" s="1"/>
  <c r="AF1074" i="1"/>
  <c r="AU1074" i="1" s="1"/>
  <c r="AC1070" i="1"/>
  <c r="AG1070" i="1" s="1"/>
  <c r="AH1070" i="1" s="1"/>
  <c r="AI1070" i="1" s="1"/>
  <c r="AF1070" i="1"/>
  <c r="AU1070" i="1" s="1"/>
  <c r="AC1066" i="1"/>
  <c r="AG1066" i="1" s="1"/>
  <c r="AH1066" i="1" s="1"/>
  <c r="AI1066" i="1" s="1"/>
  <c r="AF1066" i="1"/>
  <c r="AU1066" i="1" s="1"/>
  <c r="AC1062" i="1"/>
  <c r="AG1062" i="1" s="1"/>
  <c r="AH1062" i="1" s="1"/>
  <c r="AI1062" i="1" s="1"/>
  <c r="AF1062" i="1"/>
  <c r="AU1062" i="1" s="1"/>
  <c r="AC1058" i="1"/>
  <c r="AG1058" i="1" s="1"/>
  <c r="AH1058" i="1" s="1"/>
  <c r="AI1058" i="1" s="1"/>
  <c r="AF1058" i="1"/>
  <c r="AU1058" i="1" s="1"/>
  <c r="AC1054" i="1"/>
  <c r="AG1054" i="1" s="1"/>
  <c r="AH1054" i="1" s="1"/>
  <c r="AI1054" i="1" s="1"/>
  <c r="AF1054" i="1"/>
  <c r="AU1054" i="1" s="1"/>
  <c r="AC1050" i="1"/>
  <c r="AG1050" i="1" s="1"/>
  <c r="AH1050" i="1" s="1"/>
  <c r="AI1050" i="1" s="1"/>
  <c r="AF1050" i="1"/>
  <c r="AU1050" i="1" s="1"/>
  <c r="AC1046" i="1"/>
  <c r="AG1046" i="1" s="1"/>
  <c r="AH1046" i="1" s="1"/>
  <c r="AI1046" i="1" s="1"/>
  <c r="AF1046" i="1"/>
  <c r="AU1046" i="1" s="1"/>
  <c r="AC1042" i="1"/>
  <c r="AG1042" i="1" s="1"/>
  <c r="AH1042" i="1" s="1"/>
  <c r="AI1042" i="1" s="1"/>
  <c r="AF1042" i="1"/>
  <c r="AU1042" i="1" s="1"/>
  <c r="AC1038" i="1"/>
  <c r="AG1038" i="1" s="1"/>
  <c r="AH1038" i="1" s="1"/>
  <c r="AI1038" i="1" s="1"/>
  <c r="AF1038" i="1"/>
  <c r="AU1038" i="1" s="1"/>
  <c r="AC1034" i="1"/>
  <c r="AG1034" i="1" s="1"/>
  <c r="AH1034" i="1" s="1"/>
  <c r="AI1034" i="1" s="1"/>
  <c r="AF1034" i="1"/>
  <c r="AU1034" i="1" s="1"/>
  <c r="AC1030" i="1"/>
  <c r="AG1030" i="1" s="1"/>
  <c r="AH1030" i="1" s="1"/>
  <c r="AI1030" i="1" s="1"/>
  <c r="AF1030" i="1"/>
  <c r="AU1030" i="1" s="1"/>
  <c r="AC1026" i="1"/>
  <c r="AG1026" i="1" s="1"/>
  <c r="AH1026" i="1" s="1"/>
  <c r="AI1026" i="1" s="1"/>
  <c r="AF1026" i="1"/>
  <c r="AU1026" i="1" s="1"/>
  <c r="AC1022" i="1"/>
  <c r="AG1022" i="1" s="1"/>
  <c r="AH1022" i="1" s="1"/>
  <c r="AI1022" i="1" s="1"/>
  <c r="AF1022" i="1"/>
  <c r="AU1022" i="1" s="1"/>
  <c r="AC1018" i="1"/>
  <c r="AG1018" i="1" s="1"/>
  <c r="AH1018" i="1" s="1"/>
  <c r="AI1018" i="1" s="1"/>
  <c r="AF1018" i="1"/>
  <c r="AU1018" i="1" s="1"/>
  <c r="AC1014" i="1"/>
  <c r="AG1014" i="1" s="1"/>
  <c r="AH1014" i="1" s="1"/>
  <c r="AI1014" i="1" s="1"/>
  <c r="AF1014" i="1"/>
  <c r="AU1014" i="1" s="1"/>
  <c r="AC1010" i="1"/>
  <c r="AG1010" i="1" s="1"/>
  <c r="AH1010" i="1" s="1"/>
  <c r="AI1010" i="1" s="1"/>
  <c r="AF1010" i="1"/>
  <c r="AU1010" i="1" s="1"/>
  <c r="AC1006" i="1"/>
  <c r="AG1006" i="1" s="1"/>
  <c r="AH1006" i="1" s="1"/>
  <c r="AI1006" i="1" s="1"/>
  <c r="AF1006" i="1"/>
  <c r="AU1006" i="1" s="1"/>
  <c r="AC1002" i="1"/>
  <c r="AG1002" i="1" s="1"/>
  <c r="AH1002" i="1" s="1"/>
  <c r="AI1002" i="1" s="1"/>
  <c r="AF1002" i="1"/>
  <c r="AU1002" i="1" s="1"/>
  <c r="AC998" i="1"/>
  <c r="AG998" i="1" s="1"/>
  <c r="AH998" i="1" s="1"/>
  <c r="AI998" i="1" s="1"/>
  <c r="AF998" i="1"/>
  <c r="AU998" i="1" s="1"/>
  <c r="AC994" i="1"/>
  <c r="AG994" i="1" s="1"/>
  <c r="AH994" i="1" s="1"/>
  <c r="AI994" i="1" s="1"/>
  <c r="AF994" i="1"/>
  <c r="AU994" i="1" s="1"/>
  <c r="AC990" i="1"/>
  <c r="AG990" i="1" s="1"/>
  <c r="AH990" i="1" s="1"/>
  <c r="AI990" i="1" s="1"/>
  <c r="AF990" i="1"/>
  <c r="AU990" i="1" s="1"/>
  <c r="AC986" i="1"/>
  <c r="AG986" i="1" s="1"/>
  <c r="AH986" i="1" s="1"/>
  <c r="AI986" i="1" s="1"/>
  <c r="AF986" i="1"/>
  <c r="AU986" i="1" s="1"/>
  <c r="AC982" i="1"/>
  <c r="AG982" i="1" s="1"/>
  <c r="AH982" i="1" s="1"/>
  <c r="AI982" i="1" s="1"/>
  <c r="AF982" i="1"/>
  <c r="AU982" i="1" s="1"/>
  <c r="AC978" i="1"/>
  <c r="AG978" i="1" s="1"/>
  <c r="AH978" i="1" s="1"/>
  <c r="AI978" i="1" s="1"/>
  <c r="AF978" i="1"/>
  <c r="AU978" i="1" s="1"/>
  <c r="AC974" i="1"/>
  <c r="AG974" i="1" s="1"/>
  <c r="AH974" i="1" s="1"/>
  <c r="AI974" i="1" s="1"/>
  <c r="AF974" i="1"/>
  <c r="AU974" i="1" s="1"/>
  <c r="AC970" i="1"/>
  <c r="AG970" i="1" s="1"/>
  <c r="AH970" i="1" s="1"/>
  <c r="AI970" i="1" s="1"/>
  <c r="AF970" i="1"/>
  <c r="AU970" i="1" s="1"/>
  <c r="AC966" i="1"/>
  <c r="AG966" i="1" s="1"/>
  <c r="AH966" i="1" s="1"/>
  <c r="AI966" i="1" s="1"/>
  <c r="AF966" i="1"/>
  <c r="AU966" i="1" s="1"/>
  <c r="AC962" i="1"/>
  <c r="AG962" i="1" s="1"/>
  <c r="AH962" i="1" s="1"/>
  <c r="AI962" i="1" s="1"/>
  <c r="AF962" i="1"/>
  <c r="AU962" i="1" s="1"/>
  <c r="AC958" i="1"/>
  <c r="AG958" i="1" s="1"/>
  <c r="AH958" i="1" s="1"/>
  <c r="AI958" i="1" s="1"/>
  <c r="AF958" i="1"/>
  <c r="AU958" i="1" s="1"/>
  <c r="AC954" i="1"/>
  <c r="AG954" i="1" s="1"/>
  <c r="AH954" i="1" s="1"/>
  <c r="AI954" i="1" s="1"/>
  <c r="AF954" i="1"/>
  <c r="AU954" i="1" s="1"/>
  <c r="AC950" i="1"/>
  <c r="AG950" i="1" s="1"/>
  <c r="AH950" i="1" s="1"/>
  <c r="AI950" i="1" s="1"/>
  <c r="AF950" i="1"/>
  <c r="AU950" i="1" s="1"/>
  <c r="AC946" i="1"/>
  <c r="AG946" i="1" s="1"/>
  <c r="AH946" i="1" s="1"/>
  <c r="AI946" i="1" s="1"/>
  <c r="AF946" i="1"/>
  <c r="AU946" i="1" s="1"/>
  <c r="AC942" i="1"/>
  <c r="AG942" i="1" s="1"/>
  <c r="AH942" i="1" s="1"/>
  <c r="AI942" i="1" s="1"/>
  <c r="AF942" i="1"/>
  <c r="AU942" i="1" s="1"/>
  <c r="AC938" i="1"/>
  <c r="AG938" i="1" s="1"/>
  <c r="AH938" i="1" s="1"/>
  <c r="AI938" i="1" s="1"/>
  <c r="AF938" i="1"/>
  <c r="AU938" i="1" s="1"/>
  <c r="AC934" i="1"/>
  <c r="AG934" i="1" s="1"/>
  <c r="AH934" i="1" s="1"/>
  <c r="AI934" i="1" s="1"/>
  <c r="AF934" i="1"/>
  <c r="AU934" i="1" s="1"/>
  <c r="AC930" i="1"/>
  <c r="AG930" i="1" s="1"/>
  <c r="AH930" i="1" s="1"/>
  <c r="AI930" i="1" s="1"/>
  <c r="AF930" i="1"/>
  <c r="AU930" i="1" s="1"/>
  <c r="AC926" i="1"/>
  <c r="AG926" i="1" s="1"/>
  <c r="AH926" i="1" s="1"/>
  <c r="AI926" i="1" s="1"/>
  <c r="AF926" i="1"/>
  <c r="AU926" i="1" s="1"/>
  <c r="AC922" i="1"/>
  <c r="AG922" i="1" s="1"/>
  <c r="AH922" i="1" s="1"/>
  <c r="AI922" i="1" s="1"/>
  <c r="AF922" i="1"/>
  <c r="AU922" i="1" s="1"/>
  <c r="AC918" i="1"/>
  <c r="AG918" i="1" s="1"/>
  <c r="AH918" i="1" s="1"/>
  <c r="AI918" i="1" s="1"/>
  <c r="AF918" i="1"/>
  <c r="AU918" i="1" s="1"/>
  <c r="AC914" i="1"/>
  <c r="AG914" i="1" s="1"/>
  <c r="AH914" i="1" s="1"/>
  <c r="AI914" i="1" s="1"/>
  <c r="AF914" i="1"/>
  <c r="AU914" i="1" s="1"/>
  <c r="AC910" i="1"/>
  <c r="AG910" i="1" s="1"/>
  <c r="AH910" i="1" s="1"/>
  <c r="AI910" i="1" s="1"/>
  <c r="AF910" i="1"/>
  <c r="AU910" i="1" s="1"/>
  <c r="AC906" i="1"/>
  <c r="AG906" i="1" s="1"/>
  <c r="AH906" i="1" s="1"/>
  <c r="AI906" i="1" s="1"/>
  <c r="AF906" i="1"/>
  <c r="AU906" i="1" s="1"/>
  <c r="AC902" i="1"/>
  <c r="AG902" i="1" s="1"/>
  <c r="AH902" i="1" s="1"/>
  <c r="AI902" i="1" s="1"/>
  <c r="AF902" i="1"/>
  <c r="AU902" i="1" s="1"/>
  <c r="AC898" i="1"/>
  <c r="AG898" i="1" s="1"/>
  <c r="AH898" i="1" s="1"/>
  <c r="AI898" i="1" s="1"/>
  <c r="AF898" i="1"/>
  <c r="AU898" i="1" s="1"/>
  <c r="AC894" i="1"/>
  <c r="AG894" i="1" s="1"/>
  <c r="AH894" i="1" s="1"/>
  <c r="AI894" i="1" s="1"/>
  <c r="AF894" i="1"/>
  <c r="AU894" i="1" s="1"/>
  <c r="AC890" i="1"/>
  <c r="AG890" i="1" s="1"/>
  <c r="AH890" i="1" s="1"/>
  <c r="AI890" i="1" s="1"/>
  <c r="AF890" i="1"/>
  <c r="AU890" i="1" s="1"/>
  <c r="AC886" i="1"/>
  <c r="AG886" i="1" s="1"/>
  <c r="AH886" i="1" s="1"/>
  <c r="AI886" i="1" s="1"/>
  <c r="AF886" i="1"/>
  <c r="AU886" i="1" s="1"/>
  <c r="AC882" i="1"/>
  <c r="AG882" i="1" s="1"/>
  <c r="AH882" i="1" s="1"/>
  <c r="AI882" i="1" s="1"/>
  <c r="AF882" i="1"/>
  <c r="AU882" i="1" s="1"/>
  <c r="AC878" i="1"/>
  <c r="AG878" i="1" s="1"/>
  <c r="AH878" i="1" s="1"/>
  <c r="AI878" i="1" s="1"/>
  <c r="AF878" i="1"/>
  <c r="AU878" i="1" s="1"/>
  <c r="AC874" i="1"/>
  <c r="AG874" i="1" s="1"/>
  <c r="AH874" i="1" s="1"/>
  <c r="AI874" i="1" s="1"/>
  <c r="AF874" i="1"/>
  <c r="AU874" i="1" s="1"/>
  <c r="AC870" i="1"/>
  <c r="AG870" i="1" s="1"/>
  <c r="AH870" i="1" s="1"/>
  <c r="AI870" i="1" s="1"/>
  <c r="AF870" i="1"/>
  <c r="AU870" i="1" s="1"/>
  <c r="AC866" i="1"/>
  <c r="AG866" i="1" s="1"/>
  <c r="AH866" i="1" s="1"/>
  <c r="AI866" i="1" s="1"/>
  <c r="AF866" i="1"/>
  <c r="AU866" i="1" s="1"/>
  <c r="AC862" i="1"/>
  <c r="AG862" i="1" s="1"/>
  <c r="AH862" i="1" s="1"/>
  <c r="AI862" i="1" s="1"/>
  <c r="AF862" i="1"/>
  <c r="AU862" i="1" s="1"/>
  <c r="AC858" i="1"/>
  <c r="AG858" i="1" s="1"/>
  <c r="AH858" i="1" s="1"/>
  <c r="AI858" i="1" s="1"/>
  <c r="AF858" i="1"/>
  <c r="AU858" i="1" s="1"/>
  <c r="AC854" i="1"/>
  <c r="AG854" i="1" s="1"/>
  <c r="AH854" i="1" s="1"/>
  <c r="AI854" i="1" s="1"/>
  <c r="AF854" i="1"/>
  <c r="AU854" i="1" s="1"/>
  <c r="AC850" i="1"/>
  <c r="AG850" i="1" s="1"/>
  <c r="AH850" i="1" s="1"/>
  <c r="AI850" i="1" s="1"/>
  <c r="AF850" i="1"/>
  <c r="AU850" i="1" s="1"/>
  <c r="AC846" i="1"/>
  <c r="AG846" i="1" s="1"/>
  <c r="AH846" i="1" s="1"/>
  <c r="AI846" i="1" s="1"/>
  <c r="AF846" i="1"/>
  <c r="AU846" i="1" s="1"/>
  <c r="AC842" i="1"/>
  <c r="AG842" i="1" s="1"/>
  <c r="AH842" i="1" s="1"/>
  <c r="AI842" i="1" s="1"/>
  <c r="AF842" i="1"/>
  <c r="AU842" i="1" s="1"/>
  <c r="AC838" i="1"/>
  <c r="AG838" i="1" s="1"/>
  <c r="AH838" i="1" s="1"/>
  <c r="AI838" i="1" s="1"/>
  <c r="AF838" i="1"/>
  <c r="AU838" i="1" s="1"/>
  <c r="AC834" i="1"/>
  <c r="AG834" i="1" s="1"/>
  <c r="AH834" i="1" s="1"/>
  <c r="AI834" i="1" s="1"/>
  <c r="AF834" i="1"/>
  <c r="AU834" i="1" s="1"/>
  <c r="AC830" i="1"/>
  <c r="AG830" i="1" s="1"/>
  <c r="AH830" i="1" s="1"/>
  <c r="AI830" i="1" s="1"/>
  <c r="AF830" i="1"/>
  <c r="AU830" i="1" s="1"/>
  <c r="AC826" i="1"/>
  <c r="AG826" i="1" s="1"/>
  <c r="AH826" i="1" s="1"/>
  <c r="AI826" i="1" s="1"/>
  <c r="AF826" i="1"/>
  <c r="AU826" i="1" s="1"/>
  <c r="AC822" i="1"/>
  <c r="AG822" i="1" s="1"/>
  <c r="AH822" i="1" s="1"/>
  <c r="AI822" i="1" s="1"/>
  <c r="AF822" i="1"/>
  <c r="AU822" i="1" s="1"/>
  <c r="AC818" i="1"/>
  <c r="AG818" i="1" s="1"/>
  <c r="AH818" i="1" s="1"/>
  <c r="AI818" i="1" s="1"/>
  <c r="AF818" i="1"/>
  <c r="AU818" i="1" s="1"/>
  <c r="AC814" i="1"/>
  <c r="AG814" i="1" s="1"/>
  <c r="AH814" i="1" s="1"/>
  <c r="AI814" i="1" s="1"/>
  <c r="AF814" i="1"/>
  <c r="AU814" i="1" s="1"/>
  <c r="AC810" i="1"/>
  <c r="AG810" i="1" s="1"/>
  <c r="AH810" i="1" s="1"/>
  <c r="AI810" i="1" s="1"/>
  <c r="AF810" i="1"/>
  <c r="AU810" i="1" s="1"/>
  <c r="AC806" i="1"/>
  <c r="AG806" i="1" s="1"/>
  <c r="AH806" i="1" s="1"/>
  <c r="AI806" i="1" s="1"/>
  <c r="AF806" i="1"/>
  <c r="AU806" i="1" s="1"/>
  <c r="AC802" i="1"/>
  <c r="AG802" i="1" s="1"/>
  <c r="AH802" i="1" s="1"/>
  <c r="AI802" i="1" s="1"/>
  <c r="AF802" i="1"/>
  <c r="AU802" i="1" s="1"/>
  <c r="AC798" i="1"/>
  <c r="AG798" i="1" s="1"/>
  <c r="AH798" i="1" s="1"/>
  <c r="AI798" i="1" s="1"/>
  <c r="AF798" i="1"/>
  <c r="AU798" i="1" s="1"/>
  <c r="AC794" i="1"/>
  <c r="AG794" i="1" s="1"/>
  <c r="AH794" i="1" s="1"/>
  <c r="AI794" i="1" s="1"/>
  <c r="AF794" i="1"/>
  <c r="AU794" i="1" s="1"/>
  <c r="AC790" i="1"/>
  <c r="AG790" i="1" s="1"/>
  <c r="AH790" i="1" s="1"/>
  <c r="AI790" i="1" s="1"/>
  <c r="AF790" i="1"/>
  <c r="AU790" i="1" s="1"/>
  <c r="AC786" i="1"/>
  <c r="AG786" i="1" s="1"/>
  <c r="AH786" i="1" s="1"/>
  <c r="AI786" i="1" s="1"/>
  <c r="AF786" i="1"/>
  <c r="AU786" i="1" s="1"/>
  <c r="AC782" i="1"/>
  <c r="AG782" i="1" s="1"/>
  <c r="AH782" i="1" s="1"/>
  <c r="AI782" i="1" s="1"/>
  <c r="AF782" i="1"/>
  <c r="AU782" i="1" s="1"/>
  <c r="AC778" i="1"/>
  <c r="AG778" i="1" s="1"/>
  <c r="AH778" i="1" s="1"/>
  <c r="AI778" i="1" s="1"/>
  <c r="AF778" i="1"/>
  <c r="AU778" i="1" s="1"/>
  <c r="AC774" i="1"/>
  <c r="AG774" i="1" s="1"/>
  <c r="AH774" i="1" s="1"/>
  <c r="AI774" i="1" s="1"/>
  <c r="AF774" i="1"/>
  <c r="AU774" i="1" s="1"/>
  <c r="AC770" i="1"/>
  <c r="AG770" i="1" s="1"/>
  <c r="AH770" i="1" s="1"/>
  <c r="AI770" i="1" s="1"/>
  <c r="AF770" i="1"/>
  <c r="AU770" i="1" s="1"/>
  <c r="AC766" i="1"/>
  <c r="AG766" i="1" s="1"/>
  <c r="AH766" i="1" s="1"/>
  <c r="AI766" i="1" s="1"/>
  <c r="AF766" i="1"/>
  <c r="AU766" i="1" s="1"/>
  <c r="AC762" i="1"/>
  <c r="AG762" i="1" s="1"/>
  <c r="AH762" i="1" s="1"/>
  <c r="AI762" i="1" s="1"/>
  <c r="AF762" i="1"/>
  <c r="AU762" i="1" s="1"/>
  <c r="AC758" i="1"/>
  <c r="AG758" i="1" s="1"/>
  <c r="AH758" i="1" s="1"/>
  <c r="AI758" i="1" s="1"/>
  <c r="AF758" i="1"/>
  <c r="AU758" i="1" s="1"/>
  <c r="AC754" i="1"/>
  <c r="AG754" i="1" s="1"/>
  <c r="AH754" i="1" s="1"/>
  <c r="AI754" i="1" s="1"/>
  <c r="AF754" i="1"/>
  <c r="AU754" i="1" s="1"/>
  <c r="AC750" i="1"/>
  <c r="AG750" i="1" s="1"/>
  <c r="AH750" i="1" s="1"/>
  <c r="AI750" i="1" s="1"/>
  <c r="AF750" i="1"/>
  <c r="AU750" i="1" s="1"/>
  <c r="AC746" i="1"/>
  <c r="AG746" i="1" s="1"/>
  <c r="AH746" i="1" s="1"/>
  <c r="AI746" i="1" s="1"/>
  <c r="AF746" i="1"/>
  <c r="AU746" i="1" s="1"/>
  <c r="AC742" i="1"/>
  <c r="AG742" i="1" s="1"/>
  <c r="AH742" i="1" s="1"/>
  <c r="AI742" i="1" s="1"/>
  <c r="AF742" i="1"/>
  <c r="AU742" i="1" s="1"/>
  <c r="AC738" i="1"/>
  <c r="AG738" i="1" s="1"/>
  <c r="AH738" i="1" s="1"/>
  <c r="AI738" i="1" s="1"/>
  <c r="AF738" i="1"/>
  <c r="AU738" i="1" s="1"/>
  <c r="AC734" i="1"/>
  <c r="AG734" i="1" s="1"/>
  <c r="AH734" i="1" s="1"/>
  <c r="AI734" i="1" s="1"/>
  <c r="AF734" i="1"/>
  <c r="AU734" i="1" s="1"/>
  <c r="AC730" i="1"/>
  <c r="AG730" i="1" s="1"/>
  <c r="AH730" i="1" s="1"/>
  <c r="AI730" i="1" s="1"/>
  <c r="AF730" i="1"/>
  <c r="AU730" i="1" s="1"/>
  <c r="AC726" i="1"/>
  <c r="AG726" i="1" s="1"/>
  <c r="AH726" i="1" s="1"/>
  <c r="AI726" i="1" s="1"/>
  <c r="AF726" i="1"/>
  <c r="AU726" i="1" s="1"/>
  <c r="AC722" i="1"/>
  <c r="AG722" i="1" s="1"/>
  <c r="AH722" i="1" s="1"/>
  <c r="AI722" i="1" s="1"/>
  <c r="AF722" i="1"/>
  <c r="AU722" i="1" s="1"/>
  <c r="AC718" i="1"/>
  <c r="AG718" i="1" s="1"/>
  <c r="AH718" i="1" s="1"/>
  <c r="AI718" i="1" s="1"/>
  <c r="AF718" i="1"/>
  <c r="AU718" i="1" s="1"/>
  <c r="AC714" i="1"/>
  <c r="AG714" i="1" s="1"/>
  <c r="AH714" i="1" s="1"/>
  <c r="AI714" i="1" s="1"/>
  <c r="AF714" i="1"/>
  <c r="AU714" i="1" s="1"/>
  <c r="AC710" i="1"/>
  <c r="AG710" i="1" s="1"/>
  <c r="AH710" i="1" s="1"/>
  <c r="AI710" i="1" s="1"/>
  <c r="AF710" i="1"/>
  <c r="AU710" i="1" s="1"/>
  <c r="AC706" i="1"/>
  <c r="AG706" i="1" s="1"/>
  <c r="AH706" i="1" s="1"/>
  <c r="AI706" i="1" s="1"/>
  <c r="AF706" i="1"/>
  <c r="AU706" i="1" s="1"/>
  <c r="AC702" i="1"/>
  <c r="AG702" i="1" s="1"/>
  <c r="AH702" i="1" s="1"/>
  <c r="AI702" i="1" s="1"/>
  <c r="AF702" i="1"/>
  <c r="AU702" i="1" s="1"/>
  <c r="AC698" i="1"/>
  <c r="AG698" i="1" s="1"/>
  <c r="AH698" i="1" s="1"/>
  <c r="AI698" i="1" s="1"/>
  <c r="AF698" i="1"/>
  <c r="AU698" i="1" s="1"/>
  <c r="AC694" i="1"/>
  <c r="AG694" i="1" s="1"/>
  <c r="AH694" i="1" s="1"/>
  <c r="AI694" i="1" s="1"/>
  <c r="AF694" i="1"/>
  <c r="AU694" i="1" s="1"/>
  <c r="AC690" i="1"/>
  <c r="AG690" i="1" s="1"/>
  <c r="AH690" i="1" s="1"/>
  <c r="AI690" i="1" s="1"/>
  <c r="AF690" i="1"/>
  <c r="AU690" i="1" s="1"/>
  <c r="AC686" i="1"/>
  <c r="AG686" i="1" s="1"/>
  <c r="AH686" i="1" s="1"/>
  <c r="AI686" i="1" s="1"/>
  <c r="AF686" i="1"/>
  <c r="AU686" i="1" s="1"/>
  <c r="AC682" i="1"/>
  <c r="AG682" i="1" s="1"/>
  <c r="AH682" i="1" s="1"/>
  <c r="AI682" i="1" s="1"/>
  <c r="AF682" i="1"/>
  <c r="AU682" i="1" s="1"/>
  <c r="AC678" i="1"/>
  <c r="AG678" i="1" s="1"/>
  <c r="AH678" i="1" s="1"/>
  <c r="AI678" i="1" s="1"/>
  <c r="AF678" i="1"/>
  <c r="AU678" i="1" s="1"/>
  <c r="AC674" i="1"/>
  <c r="AG674" i="1" s="1"/>
  <c r="AH674" i="1" s="1"/>
  <c r="AI674" i="1" s="1"/>
  <c r="AF674" i="1"/>
  <c r="AU674" i="1" s="1"/>
  <c r="AC670" i="1"/>
  <c r="AG670" i="1" s="1"/>
  <c r="AH670" i="1" s="1"/>
  <c r="AI670" i="1" s="1"/>
  <c r="AF670" i="1"/>
  <c r="AU670" i="1" s="1"/>
  <c r="AC666" i="1"/>
  <c r="AG666" i="1" s="1"/>
  <c r="AH666" i="1" s="1"/>
  <c r="AI666" i="1" s="1"/>
  <c r="AF666" i="1"/>
  <c r="AU666" i="1" s="1"/>
  <c r="AC662" i="1"/>
  <c r="AG662" i="1" s="1"/>
  <c r="AH662" i="1" s="1"/>
  <c r="AI662" i="1" s="1"/>
  <c r="AF662" i="1"/>
  <c r="AU662" i="1" s="1"/>
  <c r="AC658" i="1"/>
  <c r="AG658" i="1" s="1"/>
  <c r="AH658" i="1" s="1"/>
  <c r="AI658" i="1" s="1"/>
  <c r="AF658" i="1"/>
  <c r="AU658" i="1" s="1"/>
  <c r="AC654" i="1"/>
  <c r="AG654" i="1" s="1"/>
  <c r="AH654" i="1" s="1"/>
  <c r="AI654" i="1" s="1"/>
  <c r="AF654" i="1"/>
  <c r="AU654" i="1" s="1"/>
  <c r="AC650" i="1"/>
  <c r="AG650" i="1" s="1"/>
  <c r="AH650" i="1" s="1"/>
  <c r="AI650" i="1" s="1"/>
  <c r="AF650" i="1"/>
  <c r="AU650" i="1" s="1"/>
  <c r="AC646" i="1"/>
  <c r="AG646" i="1" s="1"/>
  <c r="AH646" i="1" s="1"/>
  <c r="AI646" i="1" s="1"/>
  <c r="AF646" i="1"/>
  <c r="AU646" i="1" s="1"/>
  <c r="AC642" i="1"/>
  <c r="AG642" i="1" s="1"/>
  <c r="AH642" i="1" s="1"/>
  <c r="AI642" i="1" s="1"/>
  <c r="AF642" i="1"/>
  <c r="AU642" i="1" s="1"/>
  <c r="AC638" i="1"/>
  <c r="AG638" i="1" s="1"/>
  <c r="AH638" i="1" s="1"/>
  <c r="AI638" i="1" s="1"/>
  <c r="AF638" i="1"/>
  <c r="AU638" i="1" s="1"/>
  <c r="AC634" i="1"/>
  <c r="AG634" i="1" s="1"/>
  <c r="AH634" i="1" s="1"/>
  <c r="AI634" i="1" s="1"/>
  <c r="AF634" i="1"/>
  <c r="AU634" i="1" s="1"/>
  <c r="AC630" i="1"/>
  <c r="AG630" i="1" s="1"/>
  <c r="AH630" i="1" s="1"/>
  <c r="AI630" i="1" s="1"/>
  <c r="AF630" i="1"/>
  <c r="AU630" i="1" s="1"/>
  <c r="AC626" i="1"/>
  <c r="AG626" i="1" s="1"/>
  <c r="AH626" i="1" s="1"/>
  <c r="AI626" i="1" s="1"/>
  <c r="AF626" i="1"/>
  <c r="AU626" i="1" s="1"/>
  <c r="AC622" i="1"/>
  <c r="AG622" i="1" s="1"/>
  <c r="AH622" i="1" s="1"/>
  <c r="AI622" i="1" s="1"/>
  <c r="AF622" i="1"/>
  <c r="AU622" i="1" s="1"/>
  <c r="AC618" i="1"/>
  <c r="AG618" i="1" s="1"/>
  <c r="AH618" i="1" s="1"/>
  <c r="AI618" i="1" s="1"/>
  <c r="AF618" i="1"/>
  <c r="AU618" i="1" s="1"/>
  <c r="AC614" i="1"/>
  <c r="AG614" i="1" s="1"/>
  <c r="AH614" i="1" s="1"/>
  <c r="AI614" i="1" s="1"/>
  <c r="AF614" i="1"/>
  <c r="AU614" i="1" s="1"/>
  <c r="AC610" i="1"/>
  <c r="AG610" i="1" s="1"/>
  <c r="AH610" i="1" s="1"/>
  <c r="AI610" i="1" s="1"/>
  <c r="AF610" i="1"/>
  <c r="AU610" i="1" s="1"/>
  <c r="AC606" i="1"/>
  <c r="AG606" i="1" s="1"/>
  <c r="AH606" i="1" s="1"/>
  <c r="AI606" i="1" s="1"/>
  <c r="AF606" i="1"/>
  <c r="AU606" i="1" s="1"/>
  <c r="AC602" i="1"/>
  <c r="AG602" i="1" s="1"/>
  <c r="AH602" i="1" s="1"/>
  <c r="AI602" i="1" s="1"/>
  <c r="AF602" i="1"/>
  <c r="AU602" i="1" s="1"/>
  <c r="AC598" i="1"/>
  <c r="AG598" i="1" s="1"/>
  <c r="AH598" i="1" s="1"/>
  <c r="AI598" i="1" s="1"/>
  <c r="AF598" i="1"/>
  <c r="AU598" i="1" s="1"/>
  <c r="AC594" i="1"/>
  <c r="AG594" i="1" s="1"/>
  <c r="AH594" i="1" s="1"/>
  <c r="AI594" i="1" s="1"/>
  <c r="AF594" i="1"/>
  <c r="AU594" i="1" s="1"/>
  <c r="AC590" i="1"/>
  <c r="AG590" i="1" s="1"/>
  <c r="AH590" i="1" s="1"/>
  <c r="AI590" i="1" s="1"/>
  <c r="AF590" i="1"/>
  <c r="AU590" i="1" s="1"/>
  <c r="AC586" i="1"/>
  <c r="AG586" i="1" s="1"/>
  <c r="AH586" i="1" s="1"/>
  <c r="AI586" i="1" s="1"/>
  <c r="AF586" i="1"/>
  <c r="AU586" i="1" s="1"/>
  <c r="AC582" i="1"/>
  <c r="AG582" i="1" s="1"/>
  <c r="AH582" i="1" s="1"/>
  <c r="AI582" i="1" s="1"/>
  <c r="AF582" i="1"/>
  <c r="AU582" i="1" s="1"/>
  <c r="AC578" i="1"/>
  <c r="AG578" i="1" s="1"/>
  <c r="AH578" i="1" s="1"/>
  <c r="AI578" i="1" s="1"/>
  <c r="AF578" i="1"/>
  <c r="AU578" i="1" s="1"/>
  <c r="AC574" i="1"/>
  <c r="AG574" i="1" s="1"/>
  <c r="AH574" i="1" s="1"/>
  <c r="AI574" i="1" s="1"/>
  <c r="AF574" i="1"/>
  <c r="AU574" i="1" s="1"/>
  <c r="AC570" i="1"/>
  <c r="AG570" i="1" s="1"/>
  <c r="AH570" i="1" s="1"/>
  <c r="AI570" i="1" s="1"/>
  <c r="AF570" i="1"/>
  <c r="AU570" i="1" s="1"/>
  <c r="AC566" i="1"/>
  <c r="AG566" i="1" s="1"/>
  <c r="AH566" i="1" s="1"/>
  <c r="AI566" i="1" s="1"/>
  <c r="AF566" i="1"/>
  <c r="AU566" i="1" s="1"/>
  <c r="AC562" i="1"/>
  <c r="AG562" i="1" s="1"/>
  <c r="AH562" i="1" s="1"/>
  <c r="AI562" i="1" s="1"/>
  <c r="AF562" i="1"/>
  <c r="AU562" i="1" s="1"/>
  <c r="AC558" i="1"/>
  <c r="AG558" i="1" s="1"/>
  <c r="AH558" i="1" s="1"/>
  <c r="AI558" i="1" s="1"/>
  <c r="AF558" i="1"/>
  <c r="AU558" i="1" s="1"/>
  <c r="AC554" i="1"/>
  <c r="AG554" i="1" s="1"/>
  <c r="AH554" i="1" s="1"/>
  <c r="AI554" i="1" s="1"/>
  <c r="AF554" i="1"/>
  <c r="AU554" i="1" s="1"/>
  <c r="AC550" i="1"/>
  <c r="AG550" i="1" s="1"/>
  <c r="AH550" i="1" s="1"/>
  <c r="AI550" i="1" s="1"/>
  <c r="AF550" i="1"/>
  <c r="AU550" i="1" s="1"/>
  <c r="AC546" i="1"/>
  <c r="AG546" i="1" s="1"/>
  <c r="AH546" i="1" s="1"/>
  <c r="AI546" i="1" s="1"/>
  <c r="AF546" i="1"/>
  <c r="AU546" i="1" s="1"/>
  <c r="AC542" i="1"/>
  <c r="AG542" i="1" s="1"/>
  <c r="AH542" i="1" s="1"/>
  <c r="AI542" i="1" s="1"/>
  <c r="AF542" i="1"/>
  <c r="AU542" i="1" s="1"/>
  <c r="AC538" i="1"/>
  <c r="AG538" i="1" s="1"/>
  <c r="AH538" i="1" s="1"/>
  <c r="AI538" i="1" s="1"/>
  <c r="AF538" i="1"/>
  <c r="AU538" i="1" s="1"/>
  <c r="AC534" i="1"/>
  <c r="AG534" i="1" s="1"/>
  <c r="AH534" i="1" s="1"/>
  <c r="AI534" i="1" s="1"/>
  <c r="AF534" i="1"/>
  <c r="AU534" i="1" s="1"/>
  <c r="AC530" i="1"/>
  <c r="AG530" i="1" s="1"/>
  <c r="AH530" i="1" s="1"/>
  <c r="AI530" i="1" s="1"/>
  <c r="AF530" i="1"/>
  <c r="AU530" i="1" s="1"/>
  <c r="AC526" i="1"/>
  <c r="AG526" i="1" s="1"/>
  <c r="AH526" i="1" s="1"/>
  <c r="AI526" i="1" s="1"/>
  <c r="AF526" i="1"/>
  <c r="AU526" i="1" s="1"/>
  <c r="AF525" i="1"/>
  <c r="AU525" i="1" s="1"/>
  <c r="AC525" i="1"/>
  <c r="AG525" i="1" s="1"/>
  <c r="AH525" i="1" s="1"/>
  <c r="AI525" i="1" s="1"/>
  <c r="AF524" i="1"/>
  <c r="AU524" i="1" s="1"/>
  <c r="AC524" i="1"/>
  <c r="AG524" i="1" s="1"/>
  <c r="AH524" i="1" s="1"/>
  <c r="AI524" i="1" s="1"/>
  <c r="AF523" i="1"/>
  <c r="AU523" i="1" s="1"/>
  <c r="AC523" i="1"/>
  <c r="AG523" i="1" s="1"/>
  <c r="AH523" i="1" s="1"/>
  <c r="AI523" i="1" s="1"/>
  <c r="AF522" i="1"/>
  <c r="AU522" i="1" s="1"/>
  <c r="AC522" i="1"/>
  <c r="AG522" i="1" s="1"/>
  <c r="AH522" i="1" s="1"/>
  <c r="AI522" i="1" s="1"/>
  <c r="AF521" i="1"/>
  <c r="AU521" i="1" s="1"/>
  <c r="AC521" i="1"/>
  <c r="AG521" i="1" s="1"/>
  <c r="AH521" i="1" s="1"/>
  <c r="AI521" i="1" s="1"/>
  <c r="AF520" i="1"/>
  <c r="AU520" i="1" s="1"/>
  <c r="AC520" i="1"/>
  <c r="AG520" i="1" s="1"/>
  <c r="AH520" i="1" s="1"/>
  <c r="AI520" i="1" s="1"/>
  <c r="AF519" i="1"/>
  <c r="AU519" i="1" s="1"/>
  <c r="AC519" i="1"/>
  <c r="AG519" i="1" s="1"/>
  <c r="AH519" i="1" s="1"/>
  <c r="AI519" i="1" s="1"/>
  <c r="AF518" i="1"/>
  <c r="AU518" i="1" s="1"/>
  <c r="AC518" i="1"/>
  <c r="AG518" i="1" s="1"/>
  <c r="AH518" i="1" s="1"/>
  <c r="AI518" i="1" s="1"/>
  <c r="AF517" i="1"/>
  <c r="AU517" i="1" s="1"/>
  <c r="AC517" i="1"/>
  <c r="AG517" i="1" s="1"/>
  <c r="AH517" i="1" s="1"/>
  <c r="AI517" i="1" s="1"/>
  <c r="AF516" i="1"/>
  <c r="AU516" i="1" s="1"/>
  <c r="AC516" i="1"/>
  <c r="AG516" i="1" s="1"/>
  <c r="AH516" i="1" s="1"/>
  <c r="AI516" i="1" s="1"/>
  <c r="AF515" i="1"/>
  <c r="AU515" i="1" s="1"/>
  <c r="AC515" i="1"/>
  <c r="AG515" i="1" s="1"/>
  <c r="AH515" i="1" s="1"/>
  <c r="AI515" i="1" s="1"/>
  <c r="AF514" i="1"/>
  <c r="AU514" i="1" s="1"/>
  <c r="AC514" i="1"/>
  <c r="AG514" i="1" s="1"/>
  <c r="AH514" i="1" s="1"/>
  <c r="AI514" i="1" s="1"/>
  <c r="AF513" i="1"/>
  <c r="AU513" i="1" s="1"/>
  <c r="AC513" i="1"/>
  <c r="AG513" i="1" s="1"/>
  <c r="AH513" i="1" s="1"/>
  <c r="AI513" i="1" s="1"/>
  <c r="AF512" i="1"/>
  <c r="AU512" i="1" s="1"/>
  <c r="AC512" i="1"/>
  <c r="AG512" i="1" s="1"/>
  <c r="AH512" i="1" s="1"/>
  <c r="AI512" i="1" s="1"/>
  <c r="AF511" i="1"/>
  <c r="AU511" i="1" s="1"/>
  <c r="AC511" i="1"/>
  <c r="AG511" i="1" s="1"/>
  <c r="AH511" i="1" s="1"/>
  <c r="AI511" i="1" s="1"/>
  <c r="AF510" i="1"/>
  <c r="AU510" i="1" s="1"/>
  <c r="AC510" i="1"/>
  <c r="AG510" i="1" s="1"/>
  <c r="AH510" i="1" s="1"/>
  <c r="AI510" i="1" s="1"/>
  <c r="AF509" i="1"/>
  <c r="AU509" i="1" s="1"/>
  <c r="AC509" i="1"/>
  <c r="AG509" i="1" s="1"/>
  <c r="AH509" i="1" s="1"/>
  <c r="AI509" i="1" s="1"/>
  <c r="AF508" i="1"/>
  <c r="AU508" i="1" s="1"/>
  <c r="AC508" i="1"/>
  <c r="AG508" i="1" s="1"/>
  <c r="AH508" i="1" s="1"/>
  <c r="AI508" i="1" s="1"/>
  <c r="AF507" i="1"/>
  <c r="AU507" i="1" s="1"/>
  <c r="AC507" i="1"/>
  <c r="AG507" i="1" s="1"/>
  <c r="AH507" i="1" s="1"/>
  <c r="AI507" i="1" s="1"/>
  <c r="AF506" i="1"/>
  <c r="AU506" i="1" s="1"/>
  <c r="AC506" i="1"/>
  <c r="AG506" i="1" s="1"/>
  <c r="AH506" i="1" s="1"/>
  <c r="AI506" i="1" s="1"/>
  <c r="AF505" i="1"/>
  <c r="AU505" i="1" s="1"/>
  <c r="AC505" i="1"/>
  <c r="AG505" i="1" s="1"/>
  <c r="AH505" i="1" s="1"/>
  <c r="AI505" i="1" s="1"/>
  <c r="AF503" i="1"/>
  <c r="AU503" i="1" s="1"/>
  <c r="AC503" i="1"/>
  <c r="AG503" i="1" s="1"/>
  <c r="AH503" i="1" s="1"/>
  <c r="AI503" i="1" s="1"/>
  <c r="AF502" i="1"/>
  <c r="AU502" i="1" s="1"/>
  <c r="AC502" i="1"/>
  <c r="AG502" i="1" s="1"/>
  <c r="AH502" i="1" s="1"/>
  <c r="AI502" i="1" s="1"/>
  <c r="AF501" i="1"/>
  <c r="AU501" i="1" s="1"/>
  <c r="AC501" i="1"/>
  <c r="AG501" i="1" s="1"/>
  <c r="AH501" i="1" s="1"/>
  <c r="AI501" i="1" s="1"/>
  <c r="AF500" i="1"/>
  <c r="AU500" i="1" s="1"/>
  <c r="AC500" i="1"/>
  <c r="AG500" i="1" s="1"/>
  <c r="AH500" i="1" s="1"/>
  <c r="AI500" i="1" s="1"/>
  <c r="AF499" i="1"/>
  <c r="AU499" i="1" s="1"/>
  <c r="AC499" i="1"/>
  <c r="AG499" i="1" s="1"/>
  <c r="AH499" i="1" s="1"/>
  <c r="AI499" i="1" s="1"/>
  <c r="AF498" i="1"/>
  <c r="AU498" i="1" s="1"/>
  <c r="AC498" i="1"/>
  <c r="AG498" i="1" s="1"/>
  <c r="AH498" i="1" s="1"/>
  <c r="AI498" i="1" s="1"/>
  <c r="AF497" i="1"/>
  <c r="AU497" i="1" s="1"/>
  <c r="AC497" i="1"/>
  <c r="AG497" i="1" s="1"/>
  <c r="AH497" i="1" s="1"/>
  <c r="AI497" i="1" s="1"/>
  <c r="AF496" i="1"/>
  <c r="AU496" i="1" s="1"/>
  <c r="AC496" i="1"/>
  <c r="AG496" i="1" s="1"/>
  <c r="AH496" i="1" s="1"/>
  <c r="AI496" i="1" s="1"/>
  <c r="AF495" i="1"/>
  <c r="AU495" i="1" s="1"/>
  <c r="AC495" i="1"/>
  <c r="AG495" i="1" s="1"/>
  <c r="AH495" i="1" s="1"/>
  <c r="AI495" i="1" s="1"/>
  <c r="AF494" i="1"/>
  <c r="AU494" i="1" s="1"/>
  <c r="AC494" i="1"/>
  <c r="AG494" i="1" s="1"/>
  <c r="AH494" i="1" s="1"/>
  <c r="AI494" i="1" s="1"/>
  <c r="AF493" i="1"/>
  <c r="AU493" i="1" s="1"/>
  <c r="AC493" i="1"/>
  <c r="AG493" i="1" s="1"/>
  <c r="AH493" i="1" s="1"/>
  <c r="AI493" i="1" s="1"/>
  <c r="AF492" i="1"/>
  <c r="AU492" i="1" s="1"/>
  <c r="AC492" i="1"/>
  <c r="AG492" i="1" s="1"/>
  <c r="AH492" i="1" s="1"/>
  <c r="AI492" i="1" s="1"/>
  <c r="AF491" i="1"/>
  <c r="AU491" i="1" s="1"/>
  <c r="AC491" i="1"/>
  <c r="AG491" i="1" s="1"/>
  <c r="AH491" i="1" s="1"/>
  <c r="AI491" i="1" s="1"/>
  <c r="AF490" i="1"/>
  <c r="AU490" i="1" s="1"/>
  <c r="AC490" i="1"/>
  <c r="AG490" i="1" s="1"/>
  <c r="AH490" i="1" s="1"/>
  <c r="AI490" i="1" s="1"/>
  <c r="AF489" i="1"/>
  <c r="AU489" i="1" s="1"/>
  <c r="AC489" i="1"/>
  <c r="AG489" i="1" s="1"/>
  <c r="AH489" i="1" s="1"/>
  <c r="AI489" i="1" s="1"/>
  <c r="AF488" i="1"/>
  <c r="AU488" i="1" s="1"/>
  <c r="AC488" i="1"/>
  <c r="AG488" i="1" s="1"/>
  <c r="AH488" i="1" s="1"/>
  <c r="AI488" i="1" s="1"/>
  <c r="AF487" i="1"/>
  <c r="AU487" i="1" s="1"/>
  <c r="AC487" i="1"/>
  <c r="AG487" i="1" s="1"/>
  <c r="AH487" i="1" s="1"/>
  <c r="AI487" i="1" s="1"/>
  <c r="AF486" i="1"/>
  <c r="AU486" i="1" s="1"/>
  <c r="AC486" i="1"/>
  <c r="AG486" i="1" s="1"/>
  <c r="AH486" i="1" s="1"/>
  <c r="AI486" i="1" s="1"/>
  <c r="AF485" i="1"/>
  <c r="AU485" i="1" s="1"/>
  <c r="AC485" i="1"/>
  <c r="AG485" i="1" s="1"/>
  <c r="AH485" i="1" s="1"/>
  <c r="AI485" i="1" s="1"/>
  <c r="AF484" i="1"/>
  <c r="AU484" i="1" s="1"/>
  <c r="AC484" i="1"/>
  <c r="AG484" i="1" s="1"/>
  <c r="AH484" i="1" s="1"/>
  <c r="AI484" i="1" s="1"/>
  <c r="AF483" i="1"/>
  <c r="AU483" i="1" s="1"/>
  <c r="AC483" i="1"/>
  <c r="AG483" i="1" s="1"/>
  <c r="AH483" i="1" s="1"/>
  <c r="AI483" i="1" s="1"/>
  <c r="AF482" i="1"/>
  <c r="AU482" i="1" s="1"/>
  <c r="AC482" i="1"/>
  <c r="AG482" i="1" s="1"/>
  <c r="AH482" i="1" s="1"/>
  <c r="AI482" i="1" s="1"/>
  <c r="AF481" i="1"/>
  <c r="AU481" i="1" s="1"/>
  <c r="AC481" i="1"/>
  <c r="AG481" i="1" s="1"/>
  <c r="AH481" i="1" s="1"/>
  <c r="AI481" i="1" s="1"/>
  <c r="AF480" i="1"/>
  <c r="AU480" i="1" s="1"/>
  <c r="AC480" i="1"/>
  <c r="AG480" i="1" s="1"/>
  <c r="AH480" i="1" s="1"/>
  <c r="AI480" i="1" s="1"/>
  <c r="AF479" i="1"/>
  <c r="AU479" i="1" s="1"/>
  <c r="AC479" i="1"/>
  <c r="AG479" i="1" s="1"/>
  <c r="AH479" i="1" s="1"/>
  <c r="AI479" i="1" s="1"/>
  <c r="AF478" i="1"/>
  <c r="AU478" i="1" s="1"/>
  <c r="AC478" i="1"/>
  <c r="AG478" i="1" s="1"/>
  <c r="AH478" i="1" s="1"/>
  <c r="AI478" i="1" s="1"/>
  <c r="AF477" i="1"/>
  <c r="AU477" i="1" s="1"/>
  <c r="AC477" i="1"/>
  <c r="AG477" i="1" s="1"/>
  <c r="AH477" i="1" s="1"/>
  <c r="AI477" i="1" s="1"/>
  <c r="AF476" i="1"/>
  <c r="AU476" i="1" s="1"/>
  <c r="AC476" i="1"/>
  <c r="AG476" i="1" s="1"/>
  <c r="AH476" i="1" s="1"/>
  <c r="AI476" i="1" s="1"/>
  <c r="AF475" i="1"/>
  <c r="AU475" i="1" s="1"/>
  <c r="AC475" i="1"/>
  <c r="AG475" i="1" s="1"/>
  <c r="AH475" i="1" s="1"/>
  <c r="AI475" i="1" s="1"/>
  <c r="AF474" i="1"/>
  <c r="AU474" i="1" s="1"/>
  <c r="AC474" i="1"/>
  <c r="AG474" i="1" s="1"/>
  <c r="AH474" i="1" s="1"/>
  <c r="AI474" i="1" s="1"/>
  <c r="AF473" i="1"/>
  <c r="AU473" i="1" s="1"/>
  <c r="AC473" i="1"/>
  <c r="AG473" i="1" s="1"/>
  <c r="AH473" i="1" s="1"/>
  <c r="AI473" i="1" s="1"/>
  <c r="AF472" i="1"/>
  <c r="AU472" i="1" s="1"/>
  <c r="AC472" i="1"/>
  <c r="AG472" i="1" s="1"/>
  <c r="AH472" i="1" s="1"/>
  <c r="AI472" i="1" s="1"/>
  <c r="AF471" i="1"/>
  <c r="AU471" i="1" s="1"/>
  <c r="AC471" i="1"/>
  <c r="AG471" i="1" s="1"/>
  <c r="AH471" i="1" s="1"/>
  <c r="AI471" i="1" s="1"/>
  <c r="AF470" i="1"/>
  <c r="AU470" i="1" s="1"/>
  <c r="AC470" i="1"/>
  <c r="AG470" i="1" s="1"/>
  <c r="AH470" i="1" s="1"/>
  <c r="AI470" i="1" s="1"/>
  <c r="AF469" i="1"/>
  <c r="AU469" i="1" s="1"/>
  <c r="AC469" i="1"/>
  <c r="AG469" i="1" s="1"/>
  <c r="AH469" i="1" s="1"/>
  <c r="AI469" i="1" s="1"/>
  <c r="AF468" i="1"/>
  <c r="AU468" i="1" s="1"/>
  <c r="AC468" i="1"/>
  <c r="AG468" i="1" s="1"/>
  <c r="AH468" i="1" s="1"/>
  <c r="AI468" i="1" s="1"/>
  <c r="AF467" i="1"/>
  <c r="AU467" i="1" s="1"/>
  <c r="AC467" i="1"/>
  <c r="AG467" i="1" s="1"/>
  <c r="AH467" i="1" s="1"/>
  <c r="AI467" i="1" s="1"/>
  <c r="AF466" i="1"/>
  <c r="AU466" i="1" s="1"/>
  <c r="AC466" i="1"/>
  <c r="AG466" i="1" s="1"/>
  <c r="AH466" i="1" s="1"/>
  <c r="AI466" i="1" s="1"/>
  <c r="AF464" i="1"/>
  <c r="AU464" i="1" s="1"/>
  <c r="AC464" i="1"/>
  <c r="AG464" i="1" s="1"/>
  <c r="AH464" i="1" s="1"/>
  <c r="AI464" i="1" s="1"/>
  <c r="AF463" i="1"/>
  <c r="AU463" i="1" s="1"/>
  <c r="AC463" i="1"/>
  <c r="AG463" i="1" s="1"/>
  <c r="AH463" i="1" s="1"/>
  <c r="AI463" i="1" s="1"/>
  <c r="AF462" i="1"/>
  <c r="AU462" i="1" s="1"/>
  <c r="AC462" i="1"/>
  <c r="AG462" i="1" s="1"/>
  <c r="AH462" i="1" s="1"/>
  <c r="AI462" i="1" s="1"/>
  <c r="AF461" i="1"/>
  <c r="AU461" i="1" s="1"/>
  <c r="AC461" i="1"/>
  <c r="AG461" i="1" s="1"/>
  <c r="AH461" i="1" s="1"/>
  <c r="AI461" i="1" s="1"/>
  <c r="AF460" i="1"/>
  <c r="AU460" i="1" s="1"/>
  <c r="AC460" i="1"/>
  <c r="AG460" i="1" s="1"/>
  <c r="AH460" i="1" s="1"/>
  <c r="AI460" i="1" s="1"/>
  <c r="AF459" i="1"/>
  <c r="AU459" i="1" s="1"/>
  <c r="AC459" i="1"/>
  <c r="AG459" i="1" s="1"/>
  <c r="AH459" i="1" s="1"/>
  <c r="AI459" i="1" s="1"/>
  <c r="AF458" i="1"/>
  <c r="AU458" i="1" s="1"/>
  <c r="AC458" i="1"/>
  <c r="AG458" i="1" s="1"/>
  <c r="AH458" i="1" s="1"/>
  <c r="AI458" i="1" s="1"/>
  <c r="AF457" i="1"/>
  <c r="AU457" i="1" s="1"/>
  <c r="AC457" i="1"/>
  <c r="AG457" i="1" s="1"/>
  <c r="AH457" i="1" s="1"/>
  <c r="AI457" i="1" s="1"/>
  <c r="AF456" i="1"/>
  <c r="AU456" i="1" s="1"/>
  <c r="AC456" i="1"/>
  <c r="AG456" i="1" s="1"/>
  <c r="AH456" i="1" s="1"/>
  <c r="AI456" i="1" s="1"/>
  <c r="AF455" i="1"/>
  <c r="AU455" i="1" s="1"/>
  <c r="AC455" i="1"/>
  <c r="AG455" i="1" s="1"/>
  <c r="AH455" i="1" s="1"/>
  <c r="AI455" i="1" s="1"/>
  <c r="AF454" i="1"/>
  <c r="AU454" i="1" s="1"/>
  <c r="AC454" i="1"/>
  <c r="AG454" i="1" s="1"/>
  <c r="AH454" i="1" s="1"/>
  <c r="AI454" i="1" s="1"/>
  <c r="AF453" i="1"/>
  <c r="AU453" i="1" s="1"/>
  <c r="AC453" i="1"/>
  <c r="AG453" i="1" s="1"/>
  <c r="AH453" i="1" s="1"/>
  <c r="AI453" i="1" s="1"/>
  <c r="AF452" i="1"/>
  <c r="AU452" i="1" s="1"/>
  <c r="AC452" i="1"/>
  <c r="AG452" i="1" s="1"/>
  <c r="AH452" i="1" s="1"/>
  <c r="AI452" i="1" s="1"/>
  <c r="AF451" i="1"/>
  <c r="AU451" i="1" s="1"/>
  <c r="AC451" i="1"/>
  <c r="AG451" i="1" s="1"/>
  <c r="AH451" i="1" s="1"/>
  <c r="AI451" i="1" s="1"/>
  <c r="AF450" i="1"/>
  <c r="AU450" i="1" s="1"/>
  <c r="AC450" i="1"/>
  <c r="AG450" i="1" s="1"/>
  <c r="AH450" i="1" s="1"/>
  <c r="AI450" i="1" s="1"/>
  <c r="AF449" i="1"/>
  <c r="AU449" i="1" s="1"/>
  <c r="AC449" i="1"/>
  <c r="AG449" i="1" s="1"/>
  <c r="AH449" i="1" s="1"/>
  <c r="AI449" i="1" s="1"/>
  <c r="AF448" i="1"/>
  <c r="AU448" i="1" s="1"/>
  <c r="AC448" i="1"/>
  <c r="AG448" i="1" s="1"/>
  <c r="AH448" i="1" s="1"/>
  <c r="AI448" i="1" s="1"/>
  <c r="AF447" i="1"/>
  <c r="AU447" i="1" s="1"/>
  <c r="AC447" i="1"/>
  <c r="AG447" i="1" s="1"/>
  <c r="AH447" i="1" s="1"/>
  <c r="AI447" i="1" s="1"/>
  <c r="AF446" i="1"/>
  <c r="AU446" i="1" s="1"/>
  <c r="AC446" i="1"/>
  <c r="AG446" i="1" s="1"/>
  <c r="AH446" i="1" s="1"/>
  <c r="AI446" i="1" s="1"/>
  <c r="AF445" i="1"/>
  <c r="AU445" i="1" s="1"/>
  <c r="AC445" i="1"/>
  <c r="AG445" i="1" s="1"/>
  <c r="AH445" i="1" s="1"/>
  <c r="AI445" i="1" s="1"/>
  <c r="AF444" i="1"/>
  <c r="AU444" i="1" s="1"/>
  <c r="AC444" i="1"/>
  <c r="AG444" i="1" s="1"/>
  <c r="AH444" i="1" s="1"/>
  <c r="AI444" i="1" s="1"/>
  <c r="AF443" i="1"/>
  <c r="AU443" i="1" s="1"/>
  <c r="AC443" i="1"/>
  <c r="AG443" i="1" s="1"/>
  <c r="AH443" i="1" s="1"/>
  <c r="AI443" i="1" s="1"/>
  <c r="AF442" i="1"/>
  <c r="AU442" i="1" s="1"/>
  <c r="AC442" i="1"/>
  <c r="AG442" i="1" s="1"/>
  <c r="AH442" i="1" s="1"/>
  <c r="AI442" i="1" s="1"/>
  <c r="AF441" i="1"/>
  <c r="AU441" i="1" s="1"/>
  <c r="AC441" i="1"/>
  <c r="AG441" i="1" s="1"/>
  <c r="AH441" i="1" s="1"/>
  <c r="AI441" i="1" s="1"/>
  <c r="AF440" i="1"/>
  <c r="AU440" i="1" s="1"/>
  <c r="AC440" i="1"/>
  <c r="AG440" i="1" s="1"/>
  <c r="AH440" i="1" s="1"/>
  <c r="AI440" i="1" s="1"/>
  <c r="AF439" i="1"/>
  <c r="AU439" i="1" s="1"/>
  <c r="AC439" i="1"/>
  <c r="AG439" i="1" s="1"/>
  <c r="AH439" i="1" s="1"/>
  <c r="AI439" i="1" s="1"/>
  <c r="AF438" i="1"/>
  <c r="AU438" i="1" s="1"/>
  <c r="AC438" i="1"/>
  <c r="AG438" i="1" s="1"/>
  <c r="AH438" i="1" s="1"/>
  <c r="AI438" i="1" s="1"/>
  <c r="AF437" i="1"/>
  <c r="AU437" i="1" s="1"/>
  <c r="AC437" i="1"/>
  <c r="AG437" i="1" s="1"/>
  <c r="AH437" i="1" s="1"/>
  <c r="AI437" i="1" s="1"/>
  <c r="AF436" i="1"/>
  <c r="AU436" i="1" s="1"/>
  <c r="AC436" i="1"/>
  <c r="AG436" i="1" s="1"/>
  <c r="AH436" i="1" s="1"/>
  <c r="AI436" i="1" s="1"/>
  <c r="AF435" i="1"/>
  <c r="AU435" i="1" s="1"/>
  <c r="AC435" i="1"/>
  <c r="AG435" i="1" s="1"/>
  <c r="AH435" i="1" s="1"/>
  <c r="AI435" i="1" s="1"/>
  <c r="AF434" i="1"/>
  <c r="AU434" i="1" s="1"/>
  <c r="AC434" i="1"/>
  <c r="AG434" i="1" s="1"/>
  <c r="AH434" i="1" s="1"/>
  <c r="AI434" i="1" s="1"/>
  <c r="AF433" i="1"/>
  <c r="AU433" i="1" s="1"/>
  <c r="AC433" i="1"/>
  <c r="AG433" i="1" s="1"/>
  <c r="AH433" i="1" s="1"/>
  <c r="AI433" i="1" s="1"/>
  <c r="AF432" i="1"/>
  <c r="AU432" i="1" s="1"/>
  <c r="AC432" i="1"/>
  <c r="AG432" i="1" s="1"/>
  <c r="AH432" i="1" s="1"/>
  <c r="AI432" i="1" s="1"/>
  <c r="AF431" i="1"/>
  <c r="AU431" i="1" s="1"/>
  <c r="AC431" i="1"/>
  <c r="AG431" i="1" s="1"/>
  <c r="AH431" i="1" s="1"/>
  <c r="AI431" i="1" s="1"/>
  <c r="AF430" i="1"/>
  <c r="AU430" i="1" s="1"/>
  <c r="AC430" i="1"/>
  <c r="AG430" i="1" s="1"/>
  <c r="AH430" i="1" s="1"/>
  <c r="AI430" i="1" s="1"/>
  <c r="AF429" i="1"/>
  <c r="AU429" i="1" s="1"/>
  <c r="AC429" i="1"/>
  <c r="AG429" i="1" s="1"/>
  <c r="AH429" i="1" s="1"/>
  <c r="AI429" i="1" s="1"/>
  <c r="AF428" i="1"/>
  <c r="AU428" i="1" s="1"/>
  <c r="AC428" i="1"/>
  <c r="AG428" i="1" s="1"/>
  <c r="AH428" i="1" s="1"/>
  <c r="AI428" i="1" s="1"/>
  <c r="AF427" i="1"/>
  <c r="AU427" i="1" s="1"/>
  <c r="AC427" i="1"/>
  <c r="AG427" i="1" s="1"/>
  <c r="AH427" i="1" s="1"/>
  <c r="AI427" i="1" s="1"/>
  <c r="AF426" i="1"/>
  <c r="AU426" i="1" s="1"/>
  <c r="AC426" i="1"/>
  <c r="AG426" i="1" s="1"/>
  <c r="AH426" i="1" s="1"/>
  <c r="AI426" i="1" s="1"/>
  <c r="AF425" i="1"/>
  <c r="AU425" i="1" s="1"/>
  <c r="AC425" i="1"/>
  <c r="AG425" i="1" s="1"/>
  <c r="AH425" i="1" s="1"/>
  <c r="AI425" i="1" s="1"/>
  <c r="AF424" i="1"/>
  <c r="AU424" i="1" s="1"/>
  <c r="AC424" i="1"/>
  <c r="AG424" i="1" s="1"/>
  <c r="AH424" i="1" s="1"/>
  <c r="AI424" i="1" s="1"/>
  <c r="AF423" i="1"/>
  <c r="AU423" i="1" s="1"/>
  <c r="AC423" i="1"/>
  <c r="AG423" i="1" s="1"/>
  <c r="AH423" i="1" s="1"/>
  <c r="AI423" i="1" s="1"/>
  <c r="AF422" i="1"/>
  <c r="AU422" i="1" s="1"/>
  <c r="AC422" i="1"/>
  <c r="AG422" i="1" s="1"/>
  <c r="AH422" i="1" s="1"/>
  <c r="AI422" i="1" s="1"/>
  <c r="AF421" i="1"/>
  <c r="AU421" i="1" s="1"/>
  <c r="AC421" i="1"/>
  <c r="AG421" i="1" s="1"/>
  <c r="AH421" i="1" s="1"/>
  <c r="AI421" i="1" s="1"/>
  <c r="AF420" i="1"/>
  <c r="AU420" i="1" s="1"/>
  <c r="AC420" i="1"/>
  <c r="AG420" i="1" s="1"/>
  <c r="AH420" i="1" s="1"/>
  <c r="AI420" i="1" s="1"/>
  <c r="AF419" i="1"/>
  <c r="AU419" i="1" s="1"/>
  <c r="AC419" i="1"/>
  <c r="AG419" i="1" s="1"/>
  <c r="AH419" i="1" s="1"/>
  <c r="AI419" i="1" s="1"/>
  <c r="AF418" i="1"/>
  <c r="AU418" i="1" s="1"/>
  <c r="AC418" i="1"/>
  <c r="AG418" i="1" s="1"/>
  <c r="AH418" i="1" s="1"/>
  <c r="AI418" i="1" s="1"/>
  <c r="AF417" i="1"/>
  <c r="AU417" i="1" s="1"/>
  <c r="AC417" i="1"/>
  <c r="AG417" i="1" s="1"/>
  <c r="AH417" i="1" s="1"/>
  <c r="AI417" i="1" s="1"/>
  <c r="AF416" i="1"/>
  <c r="AU416" i="1" s="1"/>
  <c r="AC416" i="1"/>
  <c r="AG416" i="1" s="1"/>
  <c r="AH416" i="1" s="1"/>
  <c r="AI416" i="1" s="1"/>
  <c r="AF415" i="1"/>
  <c r="AU415" i="1" s="1"/>
  <c r="AC415" i="1"/>
  <c r="AG415" i="1" s="1"/>
  <c r="AH415" i="1" s="1"/>
  <c r="AI415" i="1" s="1"/>
  <c r="AF414" i="1"/>
  <c r="AU414" i="1" s="1"/>
  <c r="AC414" i="1"/>
  <c r="AG414" i="1" s="1"/>
  <c r="AH414" i="1" s="1"/>
  <c r="AI414" i="1" s="1"/>
  <c r="AF413" i="1"/>
  <c r="AU413" i="1" s="1"/>
  <c r="AC413" i="1"/>
  <c r="AG413" i="1" s="1"/>
  <c r="AH413" i="1" s="1"/>
  <c r="AI413" i="1" s="1"/>
  <c r="AF412" i="1"/>
  <c r="AU412" i="1" s="1"/>
  <c r="AC412" i="1"/>
  <c r="AG412" i="1" s="1"/>
  <c r="AH412" i="1" s="1"/>
  <c r="AI412" i="1" s="1"/>
  <c r="AF411" i="1"/>
  <c r="AU411" i="1" s="1"/>
  <c r="AC411" i="1"/>
  <c r="AG411" i="1" s="1"/>
  <c r="AH411" i="1" s="1"/>
  <c r="AI411" i="1" s="1"/>
  <c r="AF410" i="1"/>
  <c r="AU410" i="1" s="1"/>
  <c r="AC410" i="1"/>
  <c r="AG410" i="1" s="1"/>
  <c r="AH410" i="1" s="1"/>
  <c r="AI410" i="1" s="1"/>
  <c r="AF409" i="1"/>
  <c r="AU409" i="1" s="1"/>
  <c r="AC409" i="1"/>
  <c r="AG409" i="1" s="1"/>
  <c r="AH409" i="1" s="1"/>
  <c r="AI409" i="1" s="1"/>
  <c r="AF408" i="1"/>
  <c r="AU408" i="1" s="1"/>
  <c r="AC408" i="1"/>
  <c r="AG408" i="1" s="1"/>
  <c r="AH408" i="1" s="1"/>
  <c r="AI408" i="1" s="1"/>
  <c r="AF407" i="1"/>
  <c r="AU407" i="1" s="1"/>
  <c r="AC407" i="1"/>
  <c r="AG407" i="1" s="1"/>
  <c r="AH407" i="1" s="1"/>
  <c r="AI407" i="1" s="1"/>
  <c r="AF406" i="1"/>
  <c r="AU406" i="1" s="1"/>
  <c r="AC406" i="1"/>
  <c r="AG406" i="1" s="1"/>
  <c r="AH406" i="1" s="1"/>
  <c r="AI406" i="1" s="1"/>
  <c r="AF405" i="1"/>
  <c r="AU405" i="1" s="1"/>
  <c r="AC405" i="1"/>
  <c r="AG405" i="1" s="1"/>
  <c r="AH405" i="1" s="1"/>
  <c r="AI405" i="1" s="1"/>
  <c r="AF404" i="1"/>
  <c r="AU404" i="1" s="1"/>
  <c r="AC404" i="1"/>
  <c r="AG404" i="1" s="1"/>
  <c r="AH404" i="1" s="1"/>
  <c r="AI404" i="1" s="1"/>
  <c r="AF403" i="1"/>
  <c r="AU403" i="1" s="1"/>
  <c r="AC403" i="1"/>
  <c r="AG403" i="1" s="1"/>
  <c r="AH403" i="1" s="1"/>
  <c r="AI403" i="1" s="1"/>
  <c r="AF402" i="1"/>
  <c r="AU402" i="1" s="1"/>
  <c r="AC402" i="1"/>
  <c r="AG402" i="1" s="1"/>
  <c r="AH402" i="1" s="1"/>
  <c r="AI402" i="1" s="1"/>
  <c r="AF377" i="1"/>
  <c r="AU377" i="1" s="1"/>
  <c r="AC377" i="1"/>
  <c r="AG377" i="1" s="1"/>
  <c r="AH377" i="1" s="1"/>
  <c r="AI377" i="1" s="1"/>
  <c r="AF376" i="1"/>
  <c r="AU376" i="1" s="1"/>
  <c r="AC376" i="1"/>
  <c r="AG376" i="1" s="1"/>
  <c r="AH376" i="1" s="1"/>
  <c r="AI376" i="1" s="1"/>
  <c r="AF375" i="1"/>
  <c r="AU375" i="1" s="1"/>
  <c r="AC375" i="1"/>
  <c r="AG375" i="1" s="1"/>
  <c r="AH375" i="1" s="1"/>
  <c r="AI375" i="1" s="1"/>
  <c r="AF374" i="1"/>
  <c r="AU374" i="1" s="1"/>
  <c r="AC374" i="1"/>
  <c r="AG374" i="1" s="1"/>
  <c r="AH374" i="1" s="1"/>
  <c r="AI374" i="1" s="1"/>
  <c r="AF373" i="1"/>
  <c r="AU373" i="1" s="1"/>
  <c r="AC373" i="1"/>
  <c r="AG373" i="1" s="1"/>
  <c r="AH373" i="1" s="1"/>
  <c r="AI373" i="1" s="1"/>
  <c r="AF372" i="1"/>
  <c r="AU372" i="1" s="1"/>
  <c r="AC372" i="1"/>
  <c r="AG372" i="1" s="1"/>
  <c r="AH372" i="1" s="1"/>
  <c r="AI372" i="1" s="1"/>
  <c r="AF371" i="1"/>
  <c r="AU371" i="1" s="1"/>
  <c r="AC371" i="1"/>
  <c r="AG371" i="1" s="1"/>
  <c r="AH371" i="1" s="1"/>
  <c r="AI371" i="1" s="1"/>
  <c r="AF370" i="1"/>
  <c r="AU370" i="1" s="1"/>
  <c r="AC370" i="1"/>
  <c r="AG370" i="1" s="1"/>
  <c r="AH370" i="1" s="1"/>
  <c r="AI370" i="1" s="1"/>
  <c r="AF369" i="1"/>
  <c r="AU369" i="1" s="1"/>
  <c r="AC369" i="1"/>
  <c r="AG369" i="1" s="1"/>
  <c r="AH369" i="1" s="1"/>
  <c r="AI369" i="1" s="1"/>
  <c r="AF368" i="1"/>
  <c r="AU368" i="1" s="1"/>
  <c r="AC368" i="1"/>
  <c r="AG368" i="1" s="1"/>
  <c r="AH368" i="1" s="1"/>
  <c r="AI368" i="1" s="1"/>
  <c r="AF367" i="1"/>
  <c r="AU367" i="1" s="1"/>
  <c r="AC367" i="1"/>
  <c r="AG367" i="1" s="1"/>
  <c r="AH367" i="1" s="1"/>
  <c r="AI367" i="1" s="1"/>
  <c r="AF366" i="1"/>
  <c r="AU366" i="1" s="1"/>
  <c r="AC366" i="1"/>
  <c r="AG366" i="1" s="1"/>
  <c r="AH366" i="1" s="1"/>
  <c r="AI366" i="1" s="1"/>
  <c r="AF365" i="1"/>
  <c r="AU365" i="1" s="1"/>
  <c r="AC365" i="1"/>
  <c r="AG365" i="1" s="1"/>
  <c r="AH365" i="1" s="1"/>
  <c r="AI365" i="1" s="1"/>
  <c r="AF364" i="1"/>
  <c r="AU364" i="1" s="1"/>
  <c r="AC364" i="1"/>
  <c r="AG364" i="1" s="1"/>
  <c r="AH364" i="1" s="1"/>
  <c r="AI364" i="1" s="1"/>
  <c r="AF363" i="1"/>
  <c r="AU363" i="1" s="1"/>
  <c r="AC363" i="1"/>
  <c r="AG363" i="1" s="1"/>
  <c r="AH363" i="1" s="1"/>
  <c r="AI363" i="1" s="1"/>
  <c r="AF362" i="1"/>
  <c r="AU362" i="1" s="1"/>
  <c r="AC362" i="1"/>
  <c r="AG362" i="1" s="1"/>
  <c r="AH362" i="1" s="1"/>
  <c r="AI362" i="1" s="1"/>
  <c r="AF361" i="1"/>
  <c r="AU361" i="1" s="1"/>
  <c r="AC361" i="1"/>
  <c r="AG361" i="1" s="1"/>
  <c r="AH361" i="1" s="1"/>
  <c r="AI361" i="1" s="1"/>
  <c r="AF360" i="1"/>
  <c r="AU360" i="1" s="1"/>
  <c r="AC360" i="1"/>
  <c r="AG360" i="1" s="1"/>
  <c r="AH360" i="1" s="1"/>
  <c r="AI360" i="1" s="1"/>
  <c r="AF359" i="1"/>
  <c r="AU359" i="1" s="1"/>
  <c r="AC359" i="1"/>
  <c r="AG359" i="1" s="1"/>
  <c r="AH359" i="1" s="1"/>
  <c r="AI359" i="1" s="1"/>
  <c r="AF358" i="1"/>
  <c r="AU358" i="1" s="1"/>
  <c r="AC358" i="1"/>
  <c r="AG358" i="1" s="1"/>
  <c r="AH358" i="1" s="1"/>
  <c r="AI358" i="1" s="1"/>
  <c r="AF357" i="1"/>
  <c r="AU357" i="1" s="1"/>
  <c r="AC357" i="1"/>
  <c r="AG357" i="1" s="1"/>
  <c r="AH357" i="1" s="1"/>
  <c r="AI357" i="1" s="1"/>
  <c r="AF356" i="1"/>
  <c r="AU356" i="1" s="1"/>
  <c r="AC356" i="1"/>
  <c r="AG356" i="1" s="1"/>
  <c r="AH356" i="1" s="1"/>
  <c r="AI356" i="1" s="1"/>
  <c r="AF355" i="1"/>
  <c r="AU355" i="1" s="1"/>
  <c r="AC355" i="1"/>
  <c r="AG355" i="1" s="1"/>
  <c r="AH355" i="1" s="1"/>
  <c r="AI355" i="1" s="1"/>
  <c r="AF354" i="1"/>
  <c r="AU354" i="1" s="1"/>
  <c r="AC354" i="1"/>
  <c r="AG354" i="1" s="1"/>
  <c r="AH354" i="1" s="1"/>
  <c r="AI354" i="1" s="1"/>
  <c r="AF353" i="1"/>
  <c r="AU353" i="1" s="1"/>
  <c r="AC353" i="1"/>
  <c r="AG353" i="1" s="1"/>
  <c r="AH353" i="1" s="1"/>
  <c r="AI353" i="1" s="1"/>
  <c r="AF352" i="1"/>
  <c r="AU352" i="1" s="1"/>
  <c r="AC352" i="1"/>
  <c r="AG352" i="1" s="1"/>
  <c r="AH352" i="1" s="1"/>
  <c r="AI352" i="1" s="1"/>
  <c r="AF351" i="1"/>
  <c r="AU351" i="1" s="1"/>
  <c r="AC351" i="1"/>
  <c r="AG351" i="1" s="1"/>
  <c r="AH351" i="1" s="1"/>
  <c r="AI351" i="1" s="1"/>
  <c r="AF350" i="1"/>
  <c r="AU350" i="1" s="1"/>
  <c r="AC350" i="1"/>
  <c r="AG350" i="1" s="1"/>
  <c r="AH350" i="1" s="1"/>
  <c r="AI350" i="1" s="1"/>
  <c r="AF349" i="1"/>
  <c r="AU349" i="1" s="1"/>
  <c r="AC349" i="1"/>
  <c r="AG349" i="1" s="1"/>
  <c r="AH349" i="1" s="1"/>
  <c r="AI349" i="1" s="1"/>
  <c r="AF348" i="1"/>
  <c r="AU348" i="1" s="1"/>
  <c r="AC348" i="1"/>
  <c r="AG348" i="1" s="1"/>
  <c r="AH348" i="1" s="1"/>
  <c r="AI348" i="1" s="1"/>
  <c r="AF347" i="1"/>
  <c r="AU347" i="1" s="1"/>
  <c r="AC347" i="1"/>
  <c r="AG347" i="1" s="1"/>
  <c r="AH347" i="1" s="1"/>
  <c r="AI347" i="1" s="1"/>
  <c r="AF346" i="1"/>
  <c r="AU346" i="1" s="1"/>
  <c r="AC346" i="1"/>
  <c r="AG346" i="1" s="1"/>
  <c r="AH346" i="1" s="1"/>
  <c r="AI346" i="1" s="1"/>
  <c r="AF345" i="1"/>
  <c r="AU345" i="1" s="1"/>
  <c r="AC345" i="1"/>
  <c r="AG345" i="1" s="1"/>
  <c r="AH345" i="1" s="1"/>
  <c r="AI345" i="1" s="1"/>
  <c r="AF342" i="1"/>
  <c r="AU342" i="1" s="1"/>
  <c r="AC342" i="1"/>
  <c r="AG342" i="1" s="1"/>
  <c r="AH342" i="1" s="1"/>
  <c r="AI342" i="1" s="1"/>
  <c r="AF341" i="1"/>
  <c r="AU341" i="1" s="1"/>
  <c r="AC341" i="1"/>
  <c r="AG341" i="1" s="1"/>
  <c r="AH341" i="1" s="1"/>
  <c r="AI341" i="1" s="1"/>
  <c r="AF340" i="1"/>
  <c r="AU340" i="1" s="1"/>
  <c r="AC340" i="1"/>
  <c r="AG340" i="1" s="1"/>
  <c r="AH340" i="1" s="1"/>
  <c r="AI340" i="1" s="1"/>
  <c r="AF339" i="1"/>
  <c r="AU339" i="1" s="1"/>
  <c r="AC339" i="1"/>
  <c r="AG339" i="1" s="1"/>
  <c r="AH339" i="1" s="1"/>
  <c r="AI339" i="1" s="1"/>
  <c r="AF247" i="1"/>
  <c r="AU247" i="1" s="1"/>
  <c r="AC247" i="1"/>
  <c r="AG247" i="1" s="1"/>
  <c r="AH247" i="1" s="1"/>
  <c r="AI247" i="1" s="1"/>
  <c r="AF246" i="1"/>
  <c r="AU246" i="1" s="1"/>
  <c r="AC246" i="1"/>
  <c r="AG246" i="1" s="1"/>
  <c r="AH246" i="1" s="1"/>
  <c r="AI246" i="1" s="1"/>
  <c r="AF245" i="1"/>
  <c r="AU245" i="1" s="1"/>
  <c r="AC245" i="1"/>
  <c r="AG245" i="1" s="1"/>
  <c r="AH245" i="1" s="1"/>
  <c r="AI245" i="1" s="1"/>
  <c r="AF244" i="1"/>
  <c r="AU244" i="1" s="1"/>
  <c r="AC244" i="1"/>
  <c r="AG244" i="1" s="1"/>
  <c r="AH244" i="1" s="1"/>
  <c r="AI244" i="1" s="1"/>
  <c r="AF243" i="1"/>
  <c r="AU243" i="1" s="1"/>
  <c r="AC243" i="1"/>
  <c r="AG243" i="1" s="1"/>
  <c r="AH243" i="1" s="1"/>
  <c r="AI243" i="1" s="1"/>
  <c r="AF242" i="1"/>
  <c r="AU242" i="1" s="1"/>
  <c r="AC242" i="1"/>
  <c r="AG242" i="1" s="1"/>
  <c r="AH242" i="1" s="1"/>
  <c r="AI242" i="1" s="1"/>
  <c r="AF241" i="1"/>
  <c r="AU241" i="1" s="1"/>
  <c r="AC241" i="1"/>
  <c r="AG241" i="1" s="1"/>
  <c r="AH241" i="1" s="1"/>
  <c r="AI241" i="1" s="1"/>
  <c r="AF240" i="1"/>
  <c r="AU240" i="1" s="1"/>
  <c r="AC240" i="1"/>
  <c r="AG240" i="1" s="1"/>
  <c r="AH240" i="1" s="1"/>
  <c r="AI240" i="1" s="1"/>
  <c r="AF239" i="1"/>
  <c r="AU239" i="1" s="1"/>
  <c r="AC239" i="1"/>
  <c r="AG239" i="1" s="1"/>
  <c r="AH239" i="1" s="1"/>
  <c r="AI239" i="1" s="1"/>
  <c r="AF238" i="1"/>
  <c r="AU238" i="1" s="1"/>
  <c r="AC238" i="1"/>
  <c r="AG238" i="1" s="1"/>
  <c r="AH238" i="1" s="1"/>
  <c r="AI238" i="1" s="1"/>
  <c r="AF237" i="1"/>
  <c r="AU237" i="1" s="1"/>
  <c r="AC237" i="1"/>
  <c r="AG237" i="1" s="1"/>
  <c r="AH237" i="1" s="1"/>
  <c r="AI237" i="1" s="1"/>
  <c r="AF236" i="1"/>
  <c r="AU236" i="1" s="1"/>
  <c r="AC236" i="1"/>
  <c r="AG236" i="1" s="1"/>
  <c r="AH236" i="1" s="1"/>
  <c r="AI236" i="1" s="1"/>
  <c r="AF235" i="1"/>
  <c r="AU235" i="1" s="1"/>
  <c r="AC235" i="1"/>
  <c r="AG235" i="1" s="1"/>
  <c r="AH235" i="1" s="1"/>
  <c r="AI235" i="1" s="1"/>
  <c r="AF234" i="1"/>
  <c r="AU234" i="1" s="1"/>
  <c r="AC234" i="1"/>
  <c r="AG234" i="1" s="1"/>
  <c r="AH234" i="1" s="1"/>
  <c r="AI234" i="1" s="1"/>
  <c r="AF233" i="1"/>
  <c r="AU233" i="1" s="1"/>
  <c r="AC233" i="1"/>
  <c r="AG233" i="1" s="1"/>
  <c r="AH233" i="1" s="1"/>
  <c r="AI233" i="1" s="1"/>
  <c r="AF232" i="1"/>
  <c r="AU232" i="1" s="1"/>
  <c r="AC232" i="1"/>
  <c r="AG232" i="1" s="1"/>
  <c r="AH232" i="1" s="1"/>
  <c r="AI232" i="1" s="1"/>
  <c r="AF231" i="1"/>
  <c r="AU231" i="1" s="1"/>
  <c r="AC231" i="1"/>
  <c r="AG231" i="1" s="1"/>
  <c r="AH231" i="1" s="1"/>
  <c r="AI231" i="1" s="1"/>
  <c r="AF230" i="1"/>
  <c r="AU230" i="1" s="1"/>
  <c r="AC230" i="1"/>
  <c r="AG230" i="1" s="1"/>
  <c r="AH230" i="1" s="1"/>
  <c r="AI230" i="1" s="1"/>
  <c r="AF229" i="1"/>
  <c r="AU229" i="1" s="1"/>
  <c r="AC229" i="1"/>
  <c r="AG229" i="1" s="1"/>
  <c r="AH229" i="1" s="1"/>
  <c r="AI229" i="1" s="1"/>
  <c r="AF228" i="1"/>
  <c r="AU228" i="1" s="1"/>
  <c r="AC228" i="1"/>
  <c r="AG228" i="1" s="1"/>
  <c r="AH228" i="1" s="1"/>
  <c r="AI228" i="1" s="1"/>
  <c r="AF227" i="1"/>
  <c r="AU227" i="1" s="1"/>
  <c r="AC227" i="1"/>
  <c r="AG227" i="1" s="1"/>
  <c r="AH227" i="1" s="1"/>
  <c r="AI227" i="1" s="1"/>
  <c r="AF226" i="1"/>
  <c r="AU226" i="1" s="1"/>
  <c r="AC226" i="1"/>
  <c r="AG226" i="1" s="1"/>
  <c r="AH226" i="1" s="1"/>
  <c r="AI226" i="1" s="1"/>
  <c r="AF225" i="1"/>
  <c r="AU225" i="1" s="1"/>
  <c r="AC225" i="1"/>
  <c r="AG225" i="1" s="1"/>
  <c r="AH225" i="1" s="1"/>
  <c r="AI225" i="1" s="1"/>
  <c r="AF224" i="1"/>
  <c r="AU224" i="1" s="1"/>
  <c r="AC224" i="1"/>
  <c r="AG224" i="1" s="1"/>
  <c r="AH224" i="1" s="1"/>
  <c r="AI224" i="1" s="1"/>
  <c r="AF222" i="1"/>
  <c r="AU222" i="1" s="1"/>
  <c r="AC222" i="1"/>
  <c r="AG222" i="1" s="1"/>
  <c r="AH222" i="1" s="1"/>
  <c r="AI222" i="1" s="1"/>
  <c r="AF220" i="1"/>
  <c r="AU220" i="1" s="1"/>
  <c r="AC220" i="1"/>
  <c r="AG220" i="1" s="1"/>
  <c r="AH220" i="1" s="1"/>
  <c r="AI220" i="1" s="1"/>
  <c r="AF218" i="1"/>
  <c r="AU218" i="1" s="1"/>
  <c r="AC218" i="1"/>
  <c r="AG218" i="1" s="1"/>
  <c r="AH218" i="1" s="1"/>
  <c r="AI218" i="1" s="1"/>
  <c r="AF216" i="1"/>
  <c r="AU216" i="1" s="1"/>
  <c r="AC216" i="1"/>
  <c r="AG216" i="1" s="1"/>
  <c r="AH216" i="1" s="1"/>
  <c r="AI216" i="1" s="1"/>
  <c r="AF214" i="1"/>
  <c r="AU214" i="1" s="1"/>
  <c r="AC214" i="1"/>
  <c r="AG214" i="1" s="1"/>
  <c r="AH214" i="1" s="1"/>
  <c r="AI214" i="1" s="1"/>
  <c r="AF212" i="1"/>
  <c r="AU212" i="1" s="1"/>
  <c r="AC212" i="1"/>
  <c r="AG212" i="1" s="1"/>
  <c r="AH212" i="1" s="1"/>
  <c r="AI212" i="1" s="1"/>
  <c r="AF207" i="1"/>
  <c r="AU207" i="1" s="1"/>
  <c r="AC207" i="1"/>
  <c r="AG207" i="1" s="1"/>
  <c r="AH207" i="1" s="1"/>
  <c r="AI207" i="1" s="1"/>
  <c r="AF205" i="1"/>
  <c r="AU205" i="1" s="1"/>
  <c r="AC205" i="1"/>
  <c r="AG205" i="1" s="1"/>
  <c r="AH205" i="1" s="1"/>
  <c r="AI205" i="1" s="1"/>
  <c r="AF196" i="1"/>
  <c r="AU196" i="1" s="1"/>
  <c r="AC196" i="1"/>
  <c r="AG196" i="1" s="1"/>
  <c r="AH196" i="1" s="1"/>
  <c r="AI196" i="1" s="1"/>
  <c r="AF187" i="1"/>
  <c r="AU187" i="1" s="1"/>
  <c r="AC187" i="1"/>
  <c r="AG187" i="1" s="1"/>
  <c r="AH187" i="1" s="1"/>
  <c r="AI187" i="1" s="1"/>
  <c r="AF185" i="1"/>
  <c r="AU185" i="1" s="1"/>
  <c r="AC185" i="1"/>
  <c r="AG185" i="1" s="1"/>
  <c r="AH185" i="1" s="1"/>
  <c r="AI185" i="1" s="1"/>
  <c r="AF159" i="1"/>
  <c r="AU159" i="1" s="1"/>
  <c r="AC159" i="1"/>
  <c r="AG159" i="1" s="1"/>
  <c r="AH159" i="1" s="1"/>
  <c r="AI159" i="1" s="1"/>
  <c r="AF157" i="1"/>
  <c r="AU157" i="1" s="1"/>
  <c r="AC157" i="1"/>
  <c r="AG157" i="1" s="1"/>
  <c r="AH157" i="1" s="1"/>
  <c r="AI157" i="1" s="1"/>
  <c r="AF155" i="1"/>
  <c r="AU155" i="1" s="1"/>
  <c r="AC155" i="1"/>
  <c r="AG155" i="1" s="1"/>
  <c r="AH155" i="1" s="1"/>
  <c r="AI155" i="1" s="1"/>
  <c r="AF153" i="1"/>
  <c r="AU153" i="1" s="1"/>
  <c r="AC153" i="1"/>
  <c r="AG153" i="1" s="1"/>
  <c r="AH153" i="1" s="1"/>
  <c r="AI153" i="1" s="1"/>
  <c r="AF104" i="1"/>
  <c r="AU104" i="1" s="1"/>
  <c r="AC104" i="1"/>
  <c r="AG104" i="1" s="1"/>
  <c r="AH104" i="1" s="1"/>
  <c r="AI104" i="1" s="1"/>
  <c r="AF102" i="1"/>
  <c r="AU102" i="1" s="1"/>
  <c r="AC102" i="1"/>
  <c r="AG102" i="1" s="1"/>
  <c r="AH102" i="1" s="1"/>
  <c r="AI102" i="1" s="1"/>
  <c r="AF78" i="1"/>
  <c r="AU78" i="1" s="1"/>
  <c r="AC78" i="1"/>
  <c r="AG78" i="1" s="1"/>
  <c r="AH78" i="1" s="1"/>
  <c r="AI78" i="1" s="1"/>
  <c r="AA75" i="1"/>
  <c r="Y75" i="1"/>
  <c r="AB75" i="1" s="1"/>
  <c r="AC1729" i="1"/>
  <c r="AG1729" i="1" s="1"/>
  <c r="AH1729" i="1" s="1"/>
  <c r="AI1729" i="1" s="1"/>
  <c r="AF1729" i="1"/>
  <c r="AU1729" i="1" s="1"/>
  <c r="AC1725" i="1"/>
  <c r="AG1725" i="1" s="1"/>
  <c r="AH1725" i="1" s="1"/>
  <c r="AI1725" i="1" s="1"/>
  <c r="AF1725" i="1"/>
  <c r="AU1725" i="1" s="1"/>
  <c r="AC1721" i="1"/>
  <c r="AG1721" i="1" s="1"/>
  <c r="AH1721" i="1" s="1"/>
  <c r="AI1721" i="1" s="1"/>
  <c r="AF1721" i="1"/>
  <c r="AU1721" i="1" s="1"/>
  <c r="AC1717" i="1"/>
  <c r="AG1717" i="1" s="1"/>
  <c r="AH1717" i="1" s="1"/>
  <c r="AI1717" i="1" s="1"/>
  <c r="AF1717" i="1"/>
  <c r="AU1717" i="1" s="1"/>
  <c r="AC1713" i="1"/>
  <c r="AG1713" i="1" s="1"/>
  <c r="AH1713" i="1" s="1"/>
  <c r="AI1713" i="1" s="1"/>
  <c r="AF1713" i="1"/>
  <c r="AU1713" i="1" s="1"/>
  <c r="AC1709" i="1"/>
  <c r="AG1709" i="1" s="1"/>
  <c r="AH1709" i="1" s="1"/>
  <c r="AI1709" i="1" s="1"/>
  <c r="AF1709" i="1"/>
  <c r="AU1709" i="1" s="1"/>
  <c r="AC1705" i="1"/>
  <c r="AG1705" i="1" s="1"/>
  <c r="AH1705" i="1" s="1"/>
  <c r="AI1705" i="1" s="1"/>
  <c r="AF1705" i="1"/>
  <c r="AU1705" i="1" s="1"/>
  <c r="AC1701" i="1"/>
  <c r="AG1701" i="1" s="1"/>
  <c r="AH1701" i="1" s="1"/>
  <c r="AI1701" i="1" s="1"/>
  <c r="AF1701" i="1"/>
  <c r="AU1701" i="1" s="1"/>
  <c r="AC1697" i="1"/>
  <c r="AG1697" i="1" s="1"/>
  <c r="AH1697" i="1" s="1"/>
  <c r="AI1697" i="1" s="1"/>
  <c r="AF1697" i="1"/>
  <c r="AU1697" i="1" s="1"/>
  <c r="AC1693" i="1"/>
  <c r="AG1693" i="1" s="1"/>
  <c r="AH1693" i="1" s="1"/>
  <c r="AI1693" i="1" s="1"/>
  <c r="AF1693" i="1"/>
  <c r="AU1693" i="1" s="1"/>
  <c r="AC1689" i="1"/>
  <c r="AG1689" i="1" s="1"/>
  <c r="AH1689" i="1" s="1"/>
  <c r="AI1689" i="1" s="1"/>
  <c r="AF1689" i="1"/>
  <c r="AU1689" i="1" s="1"/>
  <c r="AC1685" i="1"/>
  <c r="AG1685" i="1" s="1"/>
  <c r="AH1685" i="1" s="1"/>
  <c r="AI1685" i="1" s="1"/>
  <c r="AF1685" i="1"/>
  <c r="AU1685" i="1" s="1"/>
  <c r="AC1681" i="1"/>
  <c r="AG1681" i="1" s="1"/>
  <c r="AH1681" i="1" s="1"/>
  <c r="AI1681" i="1" s="1"/>
  <c r="AF1681" i="1"/>
  <c r="AU1681" i="1" s="1"/>
  <c r="AC1677" i="1"/>
  <c r="AG1677" i="1" s="1"/>
  <c r="AH1677" i="1" s="1"/>
  <c r="AI1677" i="1" s="1"/>
  <c r="AF1677" i="1"/>
  <c r="AU1677" i="1" s="1"/>
  <c r="AC1673" i="1"/>
  <c r="AG1673" i="1" s="1"/>
  <c r="AH1673" i="1" s="1"/>
  <c r="AI1673" i="1" s="1"/>
  <c r="AF1673" i="1"/>
  <c r="AU1673" i="1" s="1"/>
  <c r="AC1669" i="1"/>
  <c r="AG1669" i="1" s="1"/>
  <c r="AH1669" i="1" s="1"/>
  <c r="AI1669" i="1" s="1"/>
  <c r="AF1669" i="1"/>
  <c r="AU1669" i="1" s="1"/>
  <c r="AC1665" i="1"/>
  <c r="AG1665" i="1" s="1"/>
  <c r="AH1665" i="1" s="1"/>
  <c r="AI1665" i="1" s="1"/>
  <c r="AF1665" i="1"/>
  <c r="AU1665" i="1" s="1"/>
  <c r="AC1661" i="1"/>
  <c r="AG1661" i="1" s="1"/>
  <c r="AH1661" i="1" s="1"/>
  <c r="AI1661" i="1" s="1"/>
  <c r="AF1661" i="1"/>
  <c r="AU1661" i="1" s="1"/>
  <c r="AC1657" i="1"/>
  <c r="AG1657" i="1" s="1"/>
  <c r="AH1657" i="1" s="1"/>
  <c r="AI1657" i="1" s="1"/>
  <c r="AF1657" i="1"/>
  <c r="AU1657" i="1" s="1"/>
  <c r="AC1653" i="1"/>
  <c r="AG1653" i="1" s="1"/>
  <c r="AH1653" i="1" s="1"/>
  <c r="AI1653" i="1" s="1"/>
  <c r="AF1653" i="1"/>
  <c r="AU1653" i="1" s="1"/>
  <c r="AC1649" i="1"/>
  <c r="AG1649" i="1" s="1"/>
  <c r="AH1649" i="1" s="1"/>
  <c r="AI1649" i="1" s="1"/>
  <c r="AF1649" i="1"/>
  <c r="AU1649" i="1" s="1"/>
  <c r="AC1645" i="1"/>
  <c r="AG1645" i="1" s="1"/>
  <c r="AH1645" i="1" s="1"/>
  <c r="AI1645" i="1" s="1"/>
  <c r="AF1645" i="1"/>
  <c r="AU1645" i="1" s="1"/>
  <c r="AC1641" i="1"/>
  <c r="AG1641" i="1" s="1"/>
  <c r="AH1641" i="1" s="1"/>
  <c r="AI1641" i="1" s="1"/>
  <c r="AF1641" i="1"/>
  <c r="AU1641" i="1" s="1"/>
  <c r="AC1637" i="1"/>
  <c r="AG1637" i="1" s="1"/>
  <c r="AH1637" i="1" s="1"/>
  <c r="AI1637" i="1" s="1"/>
  <c r="AF1637" i="1"/>
  <c r="AU1637" i="1" s="1"/>
  <c r="AC1633" i="1"/>
  <c r="AG1633" i="1" s="1"/>
  <c r="AH1633" i="1" s="1"/>
  <c r="AI1633" i="1" s="1"/>
  <c r="AF1633" i="1"/>
  <c r="AU1633" i="1" s="1"/>
  <c r="AC1629" i="1"/>
  <c r="AG1629" i="1" s="1"/>
  <c r="AH1629" i="1" s="1"/>
  <c r="AI1629" i="1" s="1"/>
  <c r="AF1629" i="1"/>
  <c r="AU1629" i="1" s="1"/>
  <c r="AC1625" i="1"/>
  <c r="AG1625" i="1" s="1"/>
  <c r="AH1625" i="1" s="1"/>
  <c r="AI1625" i="1" s="1"/>
  <c r="AF1625" i="1"/>
  <c r="AU1625" i="1" s="1"/>
  <c r="AC1621" i="1"/>
  <c r="AG1621" i="1" s="1"/>
  <c r="AH1621" i="1" s="1"/>
  <c r="AI1621" i="1" s="1"/>
  <c r="AF1621" i="1"/>
  <c r="AU1621" i="1" s="1"/>
  <c r="AC1617" i="1"/>
  <c r="AG1617" i="1" s="1"/>
  <c r="AH1617" i="1" s="1"/>
  <c r="AI1617" i="1" s="1"/>
  <c r="AF1617" i="1"/>
  <c r="AU1617" i="1" s="1"/>
  <c r="AC1613" i="1"/>
  <c r="AG1613" i="1" s="1"/>
  <c r="AH1613" i="1" s="1"/>
  <c r="AI1613" i="1" s="1"/>
  <c r="AF1613" i="1"/>
  <c r="AU1613" i="1" s="1"/>
  <c r="AC1609" i="1"/>
  <c r="AG1609" i="1" s="1"/>
  <c r="AH1609" i="1" s="1"/>
  <c r="AI1609" i="1" s="1"/>
  <c r="AF1609" i="1"/>
  <c r="AU1609" i="1" s="1"/>
  <c r="AC1605" i="1"/>
  <c r="AG1605" i="1" s="1"/>
  <c r="AH1605" i="1" s="1"/>
  <c r="AI1605" i="1" s="1"/>
  <c r="AF1605" i="1"/>
  <c r="AU1605" i="1" s="1"/>
  <c r="AC1601" i="1"/>
  <c r="AG1601" i="1" s="1"/>
  <c r="AH1601" i="1" s="1"/>
  <c r="AI1601" i="1" s="1"/>
  <c r="AF1601" i="1"/>
  <c r="AU1601" i="1" s="1"/>
  <c r="AC1597" i="1"/>
  <c r="AG1597" i="1" s="1"/>
  <c r="AH1597" i="1" s="1"/>
  <c r="AI1597" i="1" s="1"/>
  <c r="AF1597" i="1"/>
  <c r="AU1597" i="1" s="1"/>
  <c r="AC1593" i="1"/>
  <c r="AG1593" i="1" s="1"/>
  <c r="AH1593" i="1" s="1"/>
  <c r="AI1593" i="1" s="1"/>
  <c r="AF1593" i="1"/>
  <c r="AU1593" i="1" s="1"/>
  <c r="AC1589" i="1"/>
  <c r="AG1589" i="1" s="1"/>
  <c r="AH1589" i="1" s="1"/>
  <c r="AI1589" i="1" s="1"/>
  <c r="AF1589" i="1"/>
  <c r="AU1589" i="1" s="1"/>
  <c r="AC1585" i="1"/>
  <c r="AG1585" i="1" s="1"/>
  <c r="AH1585" i="1" s="1"/>
  <c r="AI1585" i="1" s="1"/>
  <c r="AF1585" i="1"/>
  <c r="AU1585" i="1" s="1"/>
  <c r="AC1581" i="1"/>
  <c r="AG1581" i="1" s="1"/>
  <c r="AH1581" i="1" s="1"/>
  <c r="AI1581" i="1" s="1"/>
  <c r="AF1581" i="1"/>
  <c r="AU1581" i="1" s="1"/>
  <c r="AC1577" i="1"/>
  <c r="AG1577" i="1" s="1"/>
  <c r="AH1577" i="1" s="1"/>
  <c r="AI1577" i="1" s="1"/>
  <c r="AF1577" i="1"/>
  <c r="AU1577" i="1" s="1"/>
  <c r="AC1573" i="1"/>
  <c r="AG1573" i="1" s="1"/>
  <c r="AH1573" i="1" s="1"/>
  <c r="AI1573" i="1" s="1"/>
  <c r="AF1573" i="1"/>
  <c r="AU1573" i="1" s="1"/>
  <c r="AC1569" i="1"/>
  <c r="AG1569" i="1" s="1"/>
  <c r="AH1569" i="1" s="1"/>
  <c r="AI1569" i="1" s="1"/>
  <c r="AF1569" i="1"/>
  <c r="AU1569" i="1" s="1"/>
  <c r="AC1565" i="1"/>
  <c r="AG1565" i="1" s="1"/>
  <c r="AH1565" i="1" s="1"/>
  <c r="AI1565" i="1" s="1"/>
  <c r="AF1565" i="1"/>
  <c r="AU1565" i="1" s="1"/>
  <c r="AC1561" i="1"/>
  <c r="AG1561" i="1" s="1"/>
  <c r="AH1561" i="1" s="1"/>
  <c r="AI1561" i="1" s="1"/>
  <c r="AF1561" i="1"/>
  <c r="AU1561" i="1" s="1"/>
  <c r="AC1557" i="1"/>
  <c r="AG1557" i="1" s="1"/>
  <c r="AH1557" i="1" s="1"/>
  <c r="AI1557" i="1" s="1"/>
  <c r="AF1557" i="1"/>
  <c r="AU1557" i="1" s="1"/>
  <c r="AC1553" i="1"/>
  <c r="AG1553" i="1" s="1"/>
  <c r="AH1553" i="1" s="1"/>
  <c r="AI1553" i="1" s="1"/>
  <c r="AF1553" i="1"/>
  <c r="AU1553" i="1" s="1"/>
  <c r="AC1549" i="1"/>
  <c r="AG1549" i="1" s="1"/>
  <c r="AH1549" i="1" s="1"/>
  <c r="AI1549" i="1" s="1"/>
  <c r="AF1549" i="1"/>
  <c r="AU1549" i="1" s="1"/>
  <c r="AC1545" i="1"/>
  <c r="AG1545" i="1" s="1"/>
  <c r="AH1545" i="1" s="1"/>
  <c r="AI1545" i="1" s="1"/>
  <c r="AF1545" i="1"/>
  <c r="AU1545" i="1" s="1"/>
  <c r="AC1541" i="1"/>
  <c r="AG1541" i="1" s="1"/>
  <c r="AH1541" i="1" s="1"/>
  <c r="AI1541" i="1" s="1"/>
  <c r="AF1541" i="1"/>
  <c r="AU1541" i="1" s="1"/>
  <c r="AC1537" i="1"/>
  <c r="AG1537" i="1" s="1"/>
  <c r="AH1537" i="1" s="1"/>
  <c r="AI1537" i="1" s="1"/>
  <c r="AF1537" i="1"/>
  <c r="AU1537" i="1" s="1"/>
  <c r="AC1533" i="1"/>
  <c r="AG1533" i="1" s="1"/>
  <c r="AH1533" i="1" s="1"/>
  <c r="AI1533" i="1" s="1"/>
  <c r="AF1533" i="1"/>
  <c r="AU1533" i="1" s="1"/>
  <c r="AC1529" i="1"/>
  <c r="AG1529" i="1" s="1"/>
  <c r="AH1529" i="1" s="1"/>
  <c r="AI1529" i="1" s="1"/>
  <c r="AF1529" i="1"/>
  <c r="AU1529" i="1" s="1"/>
  <c r="AC1525" i="1"/>
  <c r="AG1525" i="1" s="1"/>
  <c r="AH1525" i="1" s="1"/>
  <c r="AI1525" i="1" s="1"/>
  <c r="AF1525" i="1"/>
  <c r="AU1525" i="1" s="1"/>
  <c r="AC1521" i="1"/>
  <c r="AG1521" i="1" s="1"/>
  <c r="AH1521" i="1" s="1"/>
  <c r="AI1521" i="1" s="1"/>
  <c r="AF1521" i="1"/>
  <c r="AU1521" i="1" s="1"/>
  <c r="AC1517" i="1"/>
  <c r="AG1517" i="1" s="1"/>
  <c r="AH1517" i="1" s="1"/>
  <c r="AI1517" i="1" s="1"/>
  <c r="AF1517" i="1"/>
  <c r="AU1517" i="1" s="1"/>
  <c r="AC1513" i="1"/>
  <c r="AG1513" i="1" s="1"/>
  <c r="AH1513" i="1" s="1"/>
  <c r="AI1513" i="1" s="1"/>
  <c r="AF1513" i="1"/>
  <c r="AU1513" i="1" s="1"/>
  <c r="AC1509" i="1"/>
  <c r="AG1509" i="1" s="1"/>
  <c r="AH1509" i="1" s="1"/>
  <c r="AI1509" i="1" s="1"/>
  <c r="AF1509" i="1"/>
  <c r="AU1509" i="1" s="1"/>
  <c r="AC1505" i="1"/>
  <c r="AG1505" i="1" s="1"/>
  <c r="AH1505" i="1" s="1"/>
  <c r="AI1505" i="1" s="1"/>
  <c r="AF1505" i="1"/>
  <c r="AU1505" i="1" s="1"/>
  <c r="AC1501" i="1"/>
  <c r="AG1501" i="1" s="1"/>
  <c r="AH1501" i="1" s="1"/>
  <c r="AI1501" i="1" s="1"/>
  <c r="AF1501" i="1"/>
  <c r="AU1501" i="1" s="1"/>
  <c r="AC1497" i="1"/>
  <c r="AG1497" i="1" s="1"/>
  <c r="AH1497" i="1" s="1"/>
  <c r="AI1497" i="1" s="1"/>
  <c r="AF1497" i="1"/>
  <c r="AU1497" i="1" s="1"/>
  <c r="AC1493" i="1"/>
  <c r="AG1493" i="1" s="1"/>
  <c r="AH1493" i="1" s="1"/>
  <c r="AI1493" i="1" s="1"/>
  <c r="AF1493" i="1"/>
  <c r="AU1493" i="1" s="1"/>
  <c r="AC1489" i="1"/>
  <c r="AG1489" i="1" s="1"/>
  <c r="AH1489" i="1" s="1"/>
  <c r="AI1489" i="1" s="1"/>
  <c r="AF1489" i="1"/>
  <c r="AU1489" i="1" s="1"/>
  <c r="AC1485" i="1"/>
  <c r="AG1485" i="1" s="1"/>
  <c r="AH1485" i="1" s="1"/>
  <c r="AI1485" i="1" s="1"/>
  <c r="AF1485" i="1"/>
  <c r="AU1485" i="1" s="1"/>
  <c r="AC1481" i="1"/>
  <c r="AG1481" i="1" s="1"/>
  <c r="AH1481" i="1" s="1"/>
  <c r="AI1481" i="1" s="1"/>
  <c r="AF1481" i="1"/>
  <c r="AU1481" i="1" s="1"/>
  <c r="AC1477" i="1"/>
  <c r="AG1477" i="1" s="1"/>
  <c r="AH1477" i="1" s="1"/>
  <c r="AI1477" i="1" s="1"/>
  <c r="AF1477" i="1"/>
  <c r="AU1477" i="1" s="1"/>
  <c r="AC1473" i="1"/>
  <c r="AG1473" i="1" s="1"/>
  <c r="AH1473" i="1" s="1"/>
  <c r="AI1473" i="1" s="1"/>
  <c r="AF1473" i="1"/>
  <c r="AU1473" i="1" s="1"/>
  <c r="AC1469" i="1"/>
  <c r="AG1469" i="1" s="1"/>
  <c r="AH1469" i="1" s="1"/>
  <c r="AI1469" i="1" s="1"/>
  <c r="AF1469" i="1"/>
  <c r="AU1469" i="1" s="1"/>
  <c r="AC1465" i="1"/>
  <c r="AG1465" i="1" s="1"/>
  <c r="AH1465" i="1" s="1"/>
  <c r="AI1465" i="1" s="1"/>
  <c r="AF1465" i="1"/>
  <c r="AU1465" i="1" s="1"/>
  <c r="AC1461" i="1"/>
  <c r="AG1461" i="1" s="1"/>
  <c r="AH1461" i="1" s="1"/>
  <c r="AI1461" i="1" s="1"/>
  <c r="AF1461" i="1"/>
  <c r="AU1461" i="1" s="1"/>
  <c r="AC1457" i="1"/>
  <c r="AG1457" i="1" s="1"/>
  <c r="AH1457" i="1" s="1"/>
  <c r="AI1457" i="1" s="1"/>
  <c r="AF1457" i="1"/>
  <c r="AU1457" i="1" s="1"/>
  <c r="AC1453" i="1"/>
  <c r="AG1453" i="1" s="1"/>
  <c r="AH1453" i="1" s="1"/>
  <c r="AI1453" i="1" s="1"/>
  <c r="AF1453" i="1"/>
  <c r="AU1453" i="1" s="1"/>
  <c r="AC1449" i="1"/>
  <c r="AG1449" i="1" s="1"/>
  <c r="AH1449" i="1" s="1"/>
  <c r="AI1449" i="1" s="1"/>
  <c r="AF1449" i="1"/>
  <c r="AU1449" i="1" s="1"/>
  <c r="AC1445" i="1"/>
  <c r="AG1445" i="1" s="1"/>
  <c r="AH1445" i="1" s="1"/>
  <c r="AI1445" i="1" s="1"/>
  <c r="AF1445" i="1"/>
  <c r="AU1445" i="1" s="1"/>
  <c r="AC1441" i="1"/>
  <c r="AG1441" i="1" s="1"/>
  <c r="AH1441" i="1" s="1"/>
  <c r="AI1441" i="1" s="1"/>
  <c r="AF1441" i="1"/>
  <c r="AU1441" i="1" s="1"/>
  <c r="AC1437" i="1"/>
  <c r="AG1437" i="1" s="1"/>
  <c r="AH1437" i="1" s="1"/>
  <c r="AI1437" i="1" s="1"/>
  <c r="AF1437" i="1"/>
  <c r="AU1437" i="1" s="1"/>
  <c r="AC1433" i="1"/>
  <c r="AG1433" i="1" s="1"/>
  <c r="AH1433" i="1" s="1"/>
  <c r="AI1433" i="1" s="1"/>
  <c r="AF1433" i="1"/>
  <c r="AU1433" i="1" s="1"/>
  <c r="AC1429" i="1"/>
  <c r="AG1429" i="1" s="1"/>
  <c r="AH1429" i="1" s="1"/>
  <c r="AI1429" i="1" s="1"/>
  <c r="AF1429" i="1"/>
  <c r="AU1429" i="1" s="1"/>
  <c r="AC1425" i="1"/>
  <c r="AG1425" i="1" s="1"/>
  <c r="AH1425" i="1" s="1"/>
  <c r="AI1425" i="1" s="1"/>
  <c r="AF1425" i="1"/>
  <c r="AU1425" i="1" s="1"/>
  <c r="AC1421" i="1"/>
  <c r="AG1421" i="1" s="1"/>
  <c r="AH1421" i="1" s="1"/>
  <c r="AI1421" i="1" s="1"/>
  <c r="AF1421" i="1"/>
  <c r="AU1421" i="1" s="1"/>
  <c r="AC1417" i="1"/>
  <c r="AG1417" i="1" s="1"/>
  <c r="AH1417" i="1" s="1"/>
  <c r="AI1417" i="1" s="1"/>
  <c r="AF1417" i="1"/>
  <c r="AU1417" i="1" s="1"/>
  <c r="AC1413" i="1"/>
  <c r="AG1413" i="1" s="1"/>
  <c r="AH1413" i="1" s="1"/>
  <c r="AI1413" i="1" s="1"/>
  <c r="AF1413" i="1"/>
  <c r="AU1413" i="1" s="1"/>
  <c r="AC1409" i="1"/>
  <c r="AG1409" i="1" s="1"/>
  <c r="AH1409" i="1" s="1"/>
  <c r="AI1409" i="1" s="1"/>
  <c r="AF1409" i="1"/>
  <c r="AU1409" i="1" s="1"/>
  <c r="AC1405" i="1"/>
  <c r="AG1405" i="1" s="1"/>
  <c r="AH1405" i="1" s="1"/>
  <c r="AI1405" i="1" s="1"/>
  <c r="AF1405" i="1"/>
  <c r="AU1405" i="1" s="1"/>
  <c r="AC1401" i="1"/>
  <c r="AG1401" i="1" s="1"/>
  <c r="AH1401" i="1" s="1"/>
  <c r="AI1401" i="1" s="1"/>
  <c r="AF1401" i="1"/>
  <c r="AU1401" i="1" s="1"/>
  <c r="AC1397" i="1"/>
  <c r="AG1397" i="1" s="1"/>
  <c r="AH1397" i="1" s="1"/>
  <c r="AI1397" i="1" s="1"/>
  <c r="AF1397" i="1"/>
  <c r="AU1397" i="1" s="1"/>
  <c r="AC1393" i="1"/>
  <c r="AG1393" i="1" s="1"/>
  <c r="AH1393" i="1" s="1"/>
  <c r="AI1393" i="1" s="1"/>
  <c r="AF1393" i="1"/>
  <c r="AU1393" i="1" s="1"/>
  <c r="AC1389" i="1"/>
  <c r="AG1389" i="1" s="1"/>
  <c r="AH1389" i="1" s="1"/>
  <c r="AI1389" i="1" s="1"/>
  <c r="AF1389" i="1"/>
  <c r="AU1389" i="1" s="1"/>
  <c r="AC1385" i="1"/>
  <c r="AG1385" i="1" s="1"/>
  <c r="AH1385" i="1" s="1"/>
  <c r="AI1385" i="1" s="1"/>
  <c r="AF1385" i="1"/>
  <c r="AU1385" i="1" s="1"/>
  <c r="AC1381" i="1"/>
  <c r="AG1381" i="1" s="1"/>
  <c r="AH1381" i="1" s="1"/>
  <c r="AI1381" i="1" s="1"/>
  <c r="AF1381" i="1"/>
  <c r="AU1381" i="1" s="1"/>
  <c r="AC1377" i="1"/>
  <c r="AG1377" i="1" s="1"/>
  <c r="AH1377" i="1" s="1"/>
  <c r="AI1377" i="1" s="1"/>
  <c r="AF1377" i="1"/>
  <c r="AU1377" i="1" s="1"/>
  <c r="AC1373" i="1"/>
  <c r="AG1373" i="1" s="1"/>
  <c r="AH1373" i="1" s="1"/>
  <c r="AI1373" i="1" s="1"/>
  <c r="AF1373" i="1"/>
  <c r="AU1373" i="1" s="1"/>
  <c r="AC1369" i="1"/>
  <c r="AG1369" i="1" s="1"/>
  <c r="AH1369" i="1" s="1"/>
  <c r="AI1369" i="1" s="1"/>
  <c r="AF1369" i="1"/>
  <c r="AU1369" i="1" s="1"/>
  <c r="AC1365" i="1"/>
  <c r="AG1365" i="1" s="1"/>
  <c r="AH1365" i="1" s="1"/>
  <c r="AI1365" i="1" s="1"/>
  <c r="AF1365" i="1"/>
  <c r="AU1365" i="1" s="1"/>
  <c r="AC1361" i="1"/>
  <c r="AG1361" i="1" s="1"/>
  <c r="AH1361" i="1" s="1"/>
  <c r="AI1361" i="1" s="1"/>
  <c r="AF1361" i="1"/>
  <c r="AU1361" i="1" s="1"/>
  <c r="AC1357" i="1"/>
  <c r="AG1357" i="1" s="1"/>
  <c r="AH1357" i="1" s="1"/>
  <c r="AI1357" i="1" s="1"/>
  <c r="AF1357" i="1"/>
  <c r="AU1357" i="1" s="1"/>
  <c r="AC1353" i="1"/>
  <c r="AG1353" i="1" s="1"/>
  <c r="AH1353" i="1" s="1"/>
  <c r="AI1353" i="1" s="1"/>
  <c r="AF1353" i="1"/>
  <c r="AU1353" i="1" s="1"/>
  <c r="AC1349" i="1"/>
  <c r="AG1349" i="1" s="1"/>
  <c r="AH1349" i="1" s="1"/>
  <c r="AI1349" i="1" s="1"/>
  <c r="AF1349" i="1"/>
  <c r="AU1349" i="1" s="1"/>
  <c r="AC1345" i="1"/>
  <c r="AG1345" i="1" s="1"/>
  <c r="AH1345" i="1" s="1"/>
  <c r="AI1345" i="1" s="1"/>
  <c r="AF1345" i="1"/>
  <c r="AU1345" i="1" s="1"/>
  <c r="AC1341" i="1"/>
  <c r="AG1341" i="1" s="1"/>
  <c r="AH1341" i="1" s="1"/>
  <c r="AI1341" i="1" s="1"/>
  <c r="AF1341" i="1"/>
  <c r="AU1341" i="1" s="1"/>
  <c r="AC1337" i="1"/>
  <c r="AG1337" i="1" s="1"/>
  <c r="AH1337" i="1" s="1"/>
  <c r="AI1337" i="1" s="1"/>
  <c r="AF1337" i="1"/>
  <c r="AU1337" i="1" s="1"/>
  <c r="AC1333" i="1"/>
  <c r="AG1333" i="1" s="1"/>
  <c r="AH1333" i="1" s="1"/>
  <c r="AI1333" i="1" s="1"/>
  <c r="AF1333" i="1"/>
  <c r="AU1333" i="1" s="1"/>
  <c r="AC1329" i="1"/>
  <c r="AG1329" i="1" s="1"/>
  <c r="AH1329" i="1" s="1"/>
  <c r="AI1329" i="1" s="1"/>
  <c r="AF1329" i="1"/>
  <c r="AU1329" i="1" s="1"/>
  <c r="AC1325" i="1"/>
  <c r="AG1325" i="1" s="1"/>
  <c r="AH1325" i="1" s="1"/>
  <c r="AI1325" i="1" s="1"/>
  <c r="AF1325" i="1"/>
  <c r="AU1325" i="1" s="1"/>
  <c r="AC1321" i="1"/>
  <c r="AG1321" i="1" s="1"/>
  <c r="AH1321" i="1" s="1"/>
  <c r="AI1321" i="1" s="1"/>
  <c r="AF1321" i="1"/>
  <c r="AU1321" i="1" s="1"/>
  <c r="AC1317" i="1"/>
  <c r="AG1317" i="1" s="1"/>
  <c r="AH1317" i="1" s="1"/>
  <c r="AI1317" i="1" s="1"/>
  <c r="AF1317" i="1"/>
  <c r="AU1317" i="1" s="1"/>
  <c r="AC1313" i="1"/>
  <c r="AG1313" i="1" s="1"/>
  <c r="AH1313" i="1" s="1"/>
  <c r="AI1313" i="1" s="1"/>
  <c r="AF1313" i="1"/>
  <c r="AU1313" i="1" s="1"/>
  <c r="AC1309" i="1"/>
  <c r="AG1309" i="1" s="1"/>
  <c r="AH1309" i="1" s="1"/>
  <c r="AI1309" i="1" s="1"/>
  <c r="AF1309" i="1"/>
  <c r="AU1309" i="1" s="1"/>
  <c r="AC1305" i="1"/>
  <c r="AG1305" i="1" s="1"/>
  <c r="AH1305" i="1" s="1"/>
  <c r="AI1305" i="1" s="1"/>
  <c r="AF1305" i="1"/>
  <c r="AU1305" i="1" s="1"/>
  <c r="AC1301" i="1"/>
  <c r="AG1301" i="1" s="1"/>
  <c r="AH1301" i="1" s="1"/>
  <c r="AI1301" i="1" s="1"/>
  <c r="AF1301" i="1"/>
  <c r="AU1301" i="1" s="1"/>
  <c r="AC1297" i="1"/>
  <c r="AG1297" i="1" s="1"/>
  <c r="AH1297" i="1" s="1"/>
  <c r="AI1297" i="1" s="1"/>
  <c r="AF1297" i="1"/>
  <c r="AU1297" i="1" s="1"/>
  <c r="AC1293" i="1"/>
  <c r="AG1293" i="1" s="1"/>
  <c r="AH1293" i="1" s="1"/>
  <c r="AI1293" i="1" s="1"/>
  <c r="AF1293" i="1"/>
  <c r="AU1293" i="1" s="1"/>
  <c r="AC1289" i="1"/>
  <c r="AG1289" i="1" s="1"/>
  <c r="AH1289" i="1" s="1"/>
  <c r="AI1289" i="1" s="1"/>
  <c r="AF1289" i="1"/>
  <c r="AU1289" i="1" s="1"/>
  <c r="AC1285" i="1"/>
  <c r="AG1285" i="1" s="1"/>
  <c r="AH1285" i="1" s="1"/>
  <c r="AI1285" i="1" s="1"/>
  <c r="AF1285" i="1"/>
  <c r="AU1285" i="1" s="1"/>
  <c r="AC1281" i="1"/>
  <c r="AG1281" i="1" s="1"/>
  <c r="AH1281" i="1" s="1"/>
  <c r="AI1281" i="1" s="1"/>
  <c r="AF1281" i="1"/>
  <c r="AU1281" i="1" s="1"/>
  <c r="AC1277" i="1"/>
  <c r="AG1277" i="1" s="1"/>
  <c r="AH1277" i="1" s="1"/>
  <c r="AI1277" i="1" s="1"/>
  <c r="AF1277" i="1"/>
  <c r="AU1277" i="1" s="1"/>
  <c r="AC1273" i="1"/>
  <c r="AG1273" i="1" s="1"/>
  <c r="AH1273" i="1" s="1"/>
  <c r="AI1273" i="1" s="1"/>
  <c r="AF1273" i="1"/>
  <c r="AU1273" i="1" s="1"/>
  <c r="AC1269" i="1"/>
  <c r="AG1269" i="1" s="1"/>
  <c r="AH1269" i="1" s="1"/>
  <c r="AI1269" i="1" s="1"/>
  <c r="AF1269" i="1"/>
  <c r="AU1269" i="1" s="1"/>
  <c r="AC1265" i="1"/>
  <c r="AG1265" i="1" s="1"/>
  <c r="AH1265" i="1" s="1"/>
  <c r="AI1265" i="1" s="1"/>
  <c r="AF1265" i="1"/>
  <c r="AU1265" i="1" s="1"/>
  <c r="AC1261" i="1"/>
  <c r="AG1261" i="1" s="1"/>
  <c r="AH1261" i="1" s="1"/>
  <c r="AI1261" i="1" s="1"/>
  <c r="AF1261" i="1"/>
  <c r="AU1261" i="1" s="1"/>
  <c r="AC1257" i="1"/>
  <c r="AG1257" i="1" s="1"/>
  <c r="AH1257" i="1" s="1"/>
  <c r="AI1257" i="1" s="1"/>
  <c r="AF1257" i="1"/>
  <c r="AU1257" i="1" s="1"/>
  <c r="AC1253" i="1"/>
  <c r="AG1253" i="1" s="1"/>
  <c r="AH1253" i="1" s="1"/>
  <c r="AI1253" i="1" s="1"/>
  <c r="AF1253" i="1"/>
  <c r="AU1253" i="1" s="1"/>
  <c r="AC1249" i="1"/>
  <c r="AG1249" i="1" s="1"/>
  <c r="AH1249" i="1" s="1"/>
  <c r="AI1249" i="1" s="1"/>
  <c r="AF1249" i="1"/>
  <c r="AU1249" i="1" s="1"/>
  <c r="AC1245" i="1"/>
  <c r="AG1245" i="1" s="1"/>
  <c r="AH1245" i="1" s="1"/>
  <c r="AI1245" i="1" s="1"/>
  <c r="AF1245" i="1"/>
  <c r="AU1245" i="1" s="1"/>
  <c r="AC1241" i="1"/>
  <c r="AG1241" i="1" s="1"/>
  <c r="AH1241" i="1" s="1"/>
  <c r="AI1241" i="1" s="1"/>
  <c r="AF1241" i="1"/>
  <c r="AU1241" i="1" s="1"/>
  <c r="AC1237" i="1"/>
  <c r="AG1237" i="1" s="1"/>
  <c r="AH1237" i="1" s="1"/>
  <c r="AI1237" i="1" s="1"/>
  <c r="AF1237" i="1"/>
  <c r="AU1237" i="1" s="1"/>
  <c r="AC1233" i="1"/>
  <c r="AG1233" i="1" s="1"/>
  <c r="AH1233" i="1" s="1"/>
  <c r="AI1233" i="1" s="1"/>
  <c r="AF1233" i="1"/>
  <c r="AU1233" i="1" s="1"/>
  <c r="AC1229" i="1"/>
  <c r="AG1229" i="1" s="1"/>
  <c r="AH1229" i="1" s="1"/>
  <c r="AI1229" i="1" s="1"/>
  <c r="AF1229" i="1"/>
  <c r="AU1229" i="1" s="1"/>
  <c r="AC1225" i="1"/>
  <c r="AG1225" i="1" s="1"/>
  <c r="AH1225" i="1" s="1"/>
  <c r="AI1225" i="1" s="1"/>
  <c r="AF1225" i="1"/>
  <c r="AU1225" i="1" s="1"/>
  <c r="AC1221" i="1"/>
  <c r="AG1221" i="1" s="1"/>
  <c r="AH1221" i="1" s="1"/>
  <c r="AI1221" i="1" s="1"/>
  <c r="AF1221" i="1"/>
  <c r="AU1221" i="1" s="1"/>
  <c r="AC1217" i="1"/>
  <c r="AG1217" i="1" s="1"/>
  <c r="AH1217" i="1" s="1"/>
  <c r="AI1217" i="1" s="1"/>
  <c r="AF1217" i="1"/>
  <c r="AU1217" i="1" s="1"/>
  <c r="AC1213" i="1"/>
  <c r="AG1213" i="1" s="1"/>
  <c r="AH1213" i="1" s="1"/>
  <c r="AI1213" i="1" s="1"/>
  <c r="AF1213" i="1"/>
  <c r="AU1213" i="1" s="1"/>
  <c r="AC1209" i="1"/>
  <c r="AG1209" i="1" s="1"/>
  <c r="AH1209" i="1" s="1"/>
  <c r="AI1209" i="1" s="1"/>
  <c r="AF1209" i="1"/>
  <c r="AU1209" i="1" s="1"/>
  <c r="AC1205" i="1"/>
  <c r="AG1205" i="1" s="1"/>
  <c r="AH1205" i="1" s="1"/>
  <c r="AI1205" i="1" s="1"/>
  <c r="AF1205" i="1"/>
  <c r="AU1205" i="1" s="1"/>
  <c r="AC1201" i="1"/>
  <c r="AG1201" i="1" s="1"/>
  <c r="AH1201" i="1" s="1"/>
  <c r="AI1201" i="1" s="1"/>
  <c r="AF1201" i="1"/>
  <c r="AU1201" i="1" s="1"/>
  <c r="AC1197" i="1"/>
  <c r="AG1197" i="1" s="1"/>
  <c r="AH1197" i="1" s="1"/>
  <c r="AI1197" i="1" s="1"/>
  <c r="AF1197" i="1"/>
  <c r="AU1197" i="1" s="1"/>
  <c r="AC1193" i="1"/>
  <c r="AG1193" i="1" s="1"/>
  <c r="AH1193" i="1" s="1"/>
  <c r="AI1193" i="1" s="1"/>
  <c r="AF1193" i="1"/>
  <c r="AU1193" i="1" s="1"/>
  <c r="AC1189" i="1"/>
  <c r="AG1189" i="1" s="1"/>
  <c r="AH1189" i="1" s="1"/>
  <c r="AI1189" i="1" s="1"/>
  <c r="AF1189" i="1"/>
  <c r="AU1189" i="1" s="1"/>
  <c r="AC1185" i="1"/>
  <c r="AG1185" i="1" s="1"/>
  <c r="AH1185" i="1" s="1"/>
  <c r="AI1185" i="1" s="1"/>
  <c r="AF1185" i="1"/>
  <c r="AU1185" i="1" s="1"/>
  <c r="AC1181" i="1"/>
  <c r="AG1181" i="1" s="1"/>
  <c r="AH1181" i="1" s="1"/>
  <c r="AI1181" i="1" s="1"/>
  <c r="AF1181" i="1"/>
  <c r="AU1181" i="1" s="1"/>
  <c r="AC1177" i="1"/>
  <c r="AG1177" i="1" s="1"/>
  <c r="AH1177" i="1" s="1"/>
  <c r="AI1177" i="1" s="1"/>
  <c r="AF1177" i="1"/>
  <c r="AU1177" i="1" s="1"/>
  <c r="AC1173" i="1"/>
  <c r="AG1173" i="1" s="1"/>
  <c r="AH1173" i="1" s="1"/>
  <c r="AI1173" i="1" s="1"/>
  <c r="AF1173" i="1"/>
  <c r="AU1173" i="1" s="1"/>
  <c r="AC1169" i="1"/>
  <c r="AG1169" i="1" s="1"/>
  <c r="AH1169" i="1" s="1"/>
  <c r="AI1169" i="1" s="1"/>
  <c r="AF1169" i="1"/>
  <c r="AU1169" i="1" s="1"/>
  <c r="AC1165" i="1"/>
  <c r="AG1165" i="1" s="1"/>
  <c r="AH1165" i="1" s="1"/>
  <c r="AI1165" i="1" s="1"/>
  <c r="AF1165" i="1"/>
  <c r="AU1165" i="1" s="1"/>
  <c r="AC1161" i="1"/>
  <c r="AG1161" i="1" s="1"/>
  <c r="AH1161" i="1" s="1"/>
  <c r="AI1161" i="1" s="1"/>
  <c r="AF1161" i="1"/>
  <c r="AU1161" i="1" s="1"/>
  <c r="AC1157" i="1"/>
  <c r="AG1157" i="1" s="1"/>
  <c r="AH1157" i="1" s="1"/>
  <c r="AI1157" i="1" s="1"/>
  <c r="AF1157" i="1"/>
  <c r="AU1157" i="1" s="1"/>
  <c r="AC1153" i="1"/>
  <c r="AG1153" i="1" s="1"/>
  <c r="AH1153" i="1" s="1"/>
  <c r="AI1153" i="1" s="1"/>
  <c r="AF1153" i="1"/>
  <c r="AU1153" i="1" s="1"/>
  <c r="AC1149" i="1"/>
  <c r="AG1149" i="1" s="1"/>
  <c r="AH1149" i="1" s="1"/>
  <c r="AI1149" i="1" s="1"/>
  <c r="AF1149" i="1"/>
  <c r="AU1149" i="1" s="1"/>
  <c r="AC1145" i="1"/>
  <c r="AG1145" i="1" s="1"/>
  <c r="AH1145" i="1" s="1"/>
  <c r="AI1145" i="1" s="1"/>
  <c r="AF1145" i="1"/>
  <c r="AU1145" i="1" s="1"/>
  <c r="AC1141" i="1"/>
  <c r="AG1141" i="1" s="1"/>
  <c r="AH1141" i="1" s="1"/>
  <c r="AI1141" i="1" s="1"/>
  <c r="AF1141" i="1"/>
  <c r="AU1141" i="1" s="1"/>
  <c r="AC1137" i="1"/>
  <c r="AG1137" i="1" s="1"/>
  <c r="AH1137" i="1" s="1"/>
  <c r="AI1137" i="1" s="1"/>
  <c r="AF1137" i="1"/>
  <c r="AU1137" i="1" s="1"/>
  <c r="AC1133" i="1"/>
  <c r="AG1133" i="1" s="1"/>
  <c r="AH1133" i="1" s="1"/>
  <c r="AI1133" i="1" s="1"/>
  <c r="AF1133" i="1"/>
  <c r="AU1133" i="1" s="1"/>
  <c r="AC1129" i="1"/>
  <c r="AG1129" i="1" s="1"/>
  <c r="AH1129" i="1" s="1"/>
  <c r="AI1129" i="1" s="1"/>
  <c r="AF1129" i="1"/>
  <c r="AU1129" i="1" s="1"/>
  <c r="AC1125" i="1"/>
  <c r="AG1125" i="1" s="1"/>
  <c r="AH1125" i="1" s="1"/>
  <c r="AI1125" i="1" s="1"/>
  <c r="AF1125" i="1"/>
  <c r="AU1125" i="1" s="1"/>
  <c r="AC1121" i="1"/>
  <c r="AG1121" i="1" s="1"/>
  <c r="AH1121" i="1" s="1"/>
  <c r="AI1121" i="1" s="1"/>
  <c r="AF1121" i="1"/>
  <c r="AU1121" i="1" s="1"/>
  <c r="AC1117" i="1"/>
  <c r="AG1117" i="1" s="1"/>
  <c r="AH1117" i="1" s="1"/>
  <c r="AI1117" i="1" s="1"/>
  <c r="AF1117" i="1"/>
  <c r="AU1117" i="1" s="1"/>
  <c r="AC1113" i="1"/>
  <c r="AG1113" i="1" s="1"/>
  <c r="AH1113" i="1" s="1"/>
  <c r="AI1113" i="1" s="1"/>
  <c r="AF1113" i="1"/>
  <c r="AU1113" i="1" s="1"/>
  <c r="AC1109" i="1"/>
  <c r="AG1109" i="1" s="1"/>
  <c r="AH1109" i="1" s="1"/>
  <c r="AI1109" i="1" s="1"/>
  <c r="AF1109" i="1"/>
  <c r="AU1109" i="1" s="1"/>
  <c r="AC1105" i="1"/>
  <c r="AG1105" i="1" s="1"/>
  <c r="AH1105" i="1" s="1"/>
  <c r="AI1105" i="1" s="1"/>
  <c r="AF1105" i="1"/>
  <c r="AU1105" i="1" s="1"/>
  <c r="AC1101" i="1"/>
  <c r="AG1101" i="1" s="1"/>
  <c r="AH1101" i="1" s="1"/>
  <c r="AI1101" i="1" s="1"/>
  <c r="AF1101" i="1"/>
  <c r="AU1101" i="1" s="1"/>
  <c r="AC1097" i="1"/>
  <c r="AG1097" i="1" s="1"/>
  <c r="AH1097" i="1" s="1"/>
  <c r="AI1097" i="1" s="1"/>
  <c r="AF1097" i="1"/>
  <c r="AU1097" i="1" s="1"/>
  <c r="AC1093" i="1"/>
  <c r="AG1093" i="1" s="1"/>
  <c r="AH1093" i="1" s="1"/>
  <c r="AI1093" i="1" s="1"/>
  <c r="AF1093" i="1"/>
  <c r="AU1093" i="1" s="1"/>
  <c r="AC1089" i="1"/>
  <c r="AG1089" i="1" s="1"/>
  <c r="AH1089" i="1" s="1"/>
  <c r="AI1089" i="1" s="1"/>
  <c r="AF1089" i="1"/>
  <c r="AU1089" i="1" s="1"/>
  <c r="AC1085" i="1"/>
  <c r="AG1085" i="1" s="1"/>
  <c r="AH1085" i="1" s="1"/>
  <c r="AI1085" i="1" s="1"/>
  <c r="AF1085" i="1"/>
  <c r="AU1085" i="1" s="1"/>
  <c r="AC1081" i="1"/>
  <c r="AG1081" i="1" s="1"/>
  <c r="AH1081" i="1" s="1"/>
  <c r="AI1081" i="1" s="1"/>
  <c r="AF1081" i="1"/>
  <c r="AU1081" i="1" s="1"/>
  <c r="AC1077" i="1"/>
  <c r="AG1077" i="1" s="1"/>
  <c r="AH1077" i="1" s="1"/>
  <c r="AI1077" i="1" s="1"/>
  <c r="AF1077" i="1"/>
  <c r="AU1077" i="1" s="1"/>
  <c r="AC1073" i="1"/>
  <c r="AG1073" i="1" s="1"/>
  <c r="AH1073" i="1" s="1"/>
  <c r="AI1073" i="1" s="1"/>
  <c r="AF1073" i="1"/>
  <c r="AU1073" i="1" s="1"/>
  <c r="AC1069" i="1"/>
  <c r="AG1069" i="1" s="1"/>
  <c r="AH1069" i="1" s="1"/>
  <c r="AI1069" i="1" s="1"/>
  <c r="AF1069" i="1"/>
  <c r="AU1069" i="1" s="1"/>
  <c r="AC1065" i="1"/>
  <c r="AG1065" i="1" s="1"/>
  <c r="AH1065" i="1" s="1"/>
  <c r="AI1065" i="1" s="1"/>
  <c r="AF1065" i="1"/>
  <c r="AU1065" i="1" s="1"/>
  <c r="AC1061" i="1"/>
  <c r="AG1061" i="1" s="1"/>
  <c r="AH1061" i="1" s="1"/>
  <c r="AI1061" i="1" s="1"/>
  <c r="AF1061" i="1"/>
  <c r="AU1061" i="1" s="1"/>
  <c r="AC1057" i="1"/>
  <c r="AG1057" i="1" s="1"/>
  <c r="AH1057" i="1" s="1"/>
  <c r="AI1057" i="1" s="1"/>
  <c r="AF1057" i="1"/>
  <c r="AU1057" i="1" s="1"/>
  <c r="AC1053" i="1"/>
  <c r="AG1053" i="1" s="1"/>
  <c r="AH1053" i="1" s="1"/>
  <c r="AI1053" i="1" s="1"/>
  <c r="AF1053" i="1"/>
  <c r="AU1053" i="1" s="1"/>
  <c r="AC1049" i="1"/>
  <c r="AG1049" i="1" s="1"/>
  <c r="AH1049" i="1" s="1"/>
  <c r="AI1049" i="1" s="1"/>
  <c r="AF1049" i="1"/>
  <c r="AU1049" i="1" s="1"/>
  <c r="AC1045" i="1"/>
  <c r="AG1045" i="1" s="1"/>
  <c r="AH1045" i="1" s="1"/>
  <c r="AI1045" i="1" s="1"/>
  <c r="AF1045" i="1"/>
  <c r="AU1045" i="1" s="1"/>
  <c r="AC1041" i="1"/>
  <c r="AG1041" i="1" s="1"/>
  <c r="AH1041" i="1" s="1"/>
  <c r="AI1041" i="1" s="1"/>
  <c r="AF1041" i="1"/>
  <c r="AU1041" i="1" s="1"/>
  <c r="AC1037" i="1"/>
  <c r="AG1037" i="1" s="1"/>
  <c r="AH1037" i="1" s="1"/>
  <c r="AI1037" i="1" s="1"/>
  <c r="AF1037" i="1"/>
  <c r="AU1037" i="1" s="1"/>
  <c r="AC1033" i="1"/>
  <c r="AG1033" i="1" s="1"/>
  <c r="AH1033" i="1" s="1"/>
  <c r="AI1033" i="1" s="1"/>
  <c r="AF1033" i="1"/>
  <c r="AU1033" i="1" s="1"/>
  <c r="AC1029" i="1"/>
  <c r="AG1029" i="1" s="1"/>
  <c r="AH1029" i="1" s="1"/>
  <c r="AI1029" i="1" s="1"/>
  <c r="AF1029" i="1"/>
  <c r="AU1029" i="1" s="1"/>
  <c r="AC1025" i="1"/>
  <c r="AG1025" i="1" s="1"/>
  <c r="AH1025" i="1" s="1"/>
  <c r="AI1025" i="1" s="1"/>
  <c r="AF1025" i="1"/>
  <c r="AU1025" i="1" s="1"/>
  <c r="AC1021" i="1"/>
  <c r="AG1021" i="1" s="1"/>
  <c r="AH1021" i="1" s="1"/>
  <c r="AI1021" i="1" s="1"/>
  <c r="AF1021" i="1"/>
  <c r="AU1021" i="1" s="1"/>
  <c r="AC1017" i="1"/>
  <c r="AG1017" i="1" s="1"/>
  <c r="AH1017" i="1" s="1"/>
  <c r="AI1017" i="1" s="1"/>
  <c r="AF1017" i="1"/>
  <c r="AU1017" i="1" s="1"/>
  <c r="AC1013" i="1"/>
  <c r="AG1013" i="1" s="1"/>
  <c r="AH1013" i="1" s="1"/>
  <c r="AI1013" i="1" s="1"/>
  <c r="AF1013" i="1"/>
  <c r="AU1013" i="1" s="1"/>
  <c r="AC1009" i="1"/>
  <c r="AG1009" i="1" s="1"/>
  <c r="AH1009" i="1" s="1"/>
  <c r="AI1009" i="1" s="1"/>
  <c r="AF1009" i="1"/>
  <c r="AU1009" i="1" s="1"/>
  <c r="AC1005" i="1"/>
  <c r="AG1005" i="1" s="1"/>
  <c r="AH1005" i="1" s="1"/>
  <c r="AI1005" i="1" s="1"/>
  <c r="AF1005" i="1"/>
  <c r="AU1005" i="1" s="1"/>
  <c r="AC1001" i="1"/>
  <c r="AG1001" i="1" s="1"/>
  <c r="AH1001" i="1" s="1"/>
  <c r="AI1001" i="1" s="1"/>
  <c r="AF1001" i="1"/>
  <c r="AU1001" i="1" s="1"/>
  <c r="AC997" i="1"/>
  <c r="AG997" i="1" s="1"/>
  <c r="AH997" i="1" s="1"/>
  <c r="AI997" i="1" s="1"/>
  <c r="AF997" i="1"/>
  <c r="AU997" i="1" s="1"/>
  <c r="AC993" i="1"/>
  <c r="AG993" i="1" s="1"/>
  <c r="AH993" i="1" s="1"/>
  <c r="AI993" i="1" s="1"/>
  <c r="AF993" i="1"/>
  <c r="AU993" i="1" s="1"/>
  <c r="AC989" i="1"/>
  <c r="AG989" i="1" s="1"/>
  <c r="AH989" i="1" s="1"/>
  <c r="AI989" i="1" s="1"/>
  <c r="AF989" i="1"/>
  <c r="AU989" i="1" s="1"/>
  <c r="AC985" i="1"/>
  <c r="AG985" i="1" s="1"/>
  <c r="AH985" i="1" s="1"/>
  <c r="AI985" i="1" s="1"/>
  <c r="AF985" i="1"/>
  <c r="AU985" i="1" s="1"/>
  <c r="AC981" i="1"/>
  <c r="AG981" i="1" s="1"/>
  <c r="AH981" i="1" s="1"/>
  <c r="AI981" i="1" s="1"/>
  <c r="AF981" i="1"/>
  <c r="AU981" i="1" s="1"/>
  <c r="AC977" i="1"/>
  <c r="AG977" i="1" s="1"/>
  <c r="AH977" i="1" s="1"/>
  <c r="AI977" i="1" s="1"/>
  <c r="AF977" i="1"/>
  <c r="AU977" i="1" s="1"/>
  <c r="AC973" i="1"/>
  <c r="AG973" i="1" s="1"/>
  <c r="AH973" i="1" s="1"/>
  <c r="AI973" i="1" s="1"/>
  <c r="AF973" i="1"/>
  <c r="AU973" i="1" s="1"/>
  <c r="AC969" i="1"/>
  <c r="AG969" i="1" s="1"/>
  <c r="AH969" i="1" s="1"/>
  <c r="AI969" i="1" s="1"/>
  <c r="AF969" i="1"/>
  <c r="AU969" i="1" s="1"/>
  <c r="AC965" i="1"/>
  <c r="AG965" i="1" s="1"/>
  <c r="AH965" i="1" s="1"/>
  <c r="AI965" i="1" s="1"/>
  <c r="AF965" i="1"/>
  <c r="AU965" i="1" s="1"/>
  <c r="AC961" i="1"/>
  <c r="AG961" i="1" s="1"/>
  <c r="AH961" i="1" s="1"/>
  <c r="AI961" i="1" s="1"/>
  <c r="AF961" i="1"/>
  <c r="AU961" i="1" s="1"/>
  <c r="AC957" i="1"/>
  <c r="AG957" i="1" s="1"/>
  <c r="AH957" i="1" s="1"/>
  <c r="AI957" i="1" s="1"/>
  <c r="AF957" i="1"/>
  <c r="AU957" i="1" s="1"/>
  <c r="AC953" i="1"/>
  <c r="AG953" i="1" s="1"/>
  <c r="AH953" i="1" s="1"/>
  <c r="AI953" i="1" s="1"/>
  <c r="AF953" i="1"/>
  <c r="AU953" i="1" s="1"/>
  <c r="AC949" i="1"/>
  <c r="AG949" i="1" s="1"/>
  <c r="AH949" i="1" s="1"/>
  <c r="AI949" i="1" s="1"/>
  <c r="AF949" i="1"/>
  <c r="AU949" i="1" s="1"/>
  <c r="AC945" i="1"/>
  <c r="AG945" i="1" s="1"/>
  <c r="AH945" i="1" s="1"/>
  <c r="AI945" i="1" s="1"/>
  <c r="AF945" i="1"/>
  <c r="AU945" i="1" s="1"/>
  <c r="AC941" i="1"/>
  <c r="AG941" i="1" s="1"/>
  <c r="AH941" i="1" s="1"/>
  <c r="AI941" i="1" s="1"/>
  <c r="AF941" i="1"/>
  <c r="AU941" i="1" s="1"/>
  <c r="AC937" i="1"/>
  <c r="AG937" i="1" s="1"/>
  <c r="AH937" i="1" s="1"/>
  <c r="AI937" i="1" s="1"/>
  <c r="AF937" i="1"/>
  <c r="AU937" i="1" s="1"/>
  <c r="AC933" i="1"/>
  <c r="AG933" i="1" s="1"/>
  <c r="AH933" i="1" s="1"/>
  <c r="AI933" i="1" s="1"/>
  <c r="AF933" i="1"/>
  <c r="AU933" i="1" s="1"/>
  <c r="AC929" i="1"/>
  <c r="AG929" i="1" s="1"/>
  <c r="AH929" i="1" s="1"/>
  <c r="AI929" i="1" s="1"/>
  <c r="AF929" i="1"/>
  <c r="AU929" i="1" s="1"/>
  <c r="AC925" i="1"/>
  <c r="AG925" i="1" s="1"/>
  <c r="AH925" i="1" s="1"/>
  <c r="AI925" i="1" s="1"/>
  <c r="AF925" i="1"/>
  <c r="AU925" i="1" s="1"/>
  <c r="AC921" i="1"/>
  <c r="AG921" i="1" s="1"/>
  <c r="AH921" i="1" s="1"/>
  <c r="AI921" i="1" s="1"/>
  <c r="AF921" i="1"/>
  <c r="AU921" i="1" s="1"/>
  <c r="AC917" i="1"/>
  <c r="AG917" i="1" s="1"/>
  <c r="AH917" i="1" s="1"/>
  <c r="AI917" i="1" s="1"/>
  <c r="AF917" i="1"/>
  <c r="AU917" i="1" s="1"/>
  <c r="AC913" i="1"/>
  <c r="AG913" i="1" s="1"/>
  <c r="AH913" i="1" s="1"/>
  <c r="AI913" i="1" s="1"/>
  <c r="AF913" i="1"/>
  <c r="AU913" i="1" s="1"/>
  <c r="AC909" i="1"/>
  <c r="AG909" i="1" s="1"/>
  <c r="AH909" i="1" s="1"/>
  <c r="AI909" i="1" s="1"/>
  <c r="AF909" i="1"/>
  <c r="AU909" i="1" s="1"/>
  <c r="AC905" i="1"/>
  <c r="AG905" i="1" s="1"/>
  <c r="AH905" i="1" s="1"/>
  <c r="AI905" i="1" s="1"/>
  <c r="AF905" i="1"/>
  <c r="AU905" i="1" s="1"/>
  <c r="AC901" i="1"/>
  <c r="AG901" i="1" s="1"/>
  <c r="AH901" i="1" s="1"/>
  <c r="AI901" i="1" s="1"/>
  <c r="AF901" i="1"/>
  <c r="AU901" i="1" s="1"/>
  <c r="AC897" i="1"/>
  <c r="AG897" i="1" s="1"/>
  <c r="AH897" i="1" s="1"/>
  <c r="AI897" i="1" s="1"/>
  <c r="AF897" i="1"/>
  <c r="AU897" i="1" s="1"/>
  <c r="AC893" i="1"/>
  <c r="AG893" i="1" s="1"/>
  <c r="AH893" i="1" s="1"/>
  <c r="AI893" i="1" s="1"/>
  <c r="AF893" i="1"/>
  <c r="AU893" i="1" s="1"/>
  <c r="AC889" i="1"/>
  <c r="AG889" i="1" s="1"/>
  <c r="AH889" i="1" s="1"/>
  <c r="AI889" i="1" s="1"/>
  <c r="AF889" i="1"/>
  <c r="AU889" i="1" s="1"/>
  <c r="AC885" i="1"/>
  <c r="AG885" i="1" s="1"/>
  <c r="AH885" i="1" s="1"/>
  <c r="AI885" i="1" s="1"/>
  <c r="AF885" i="1"/>
  <c r="AU885" i="1" s="1"/>
  <c r="AC881" i="1"/>
  <c r="AG881" i="1" s="1"/>
  <c r="AH881" i="1" s="1"/>
  <c r="AI881" i="1" s="1"/>
  <c r="AF881" i="1"/>
  <c r="AU881" i="1" s="1"/>
  <c r="AC877" i="1"/>
  <c r="AG877" i="1" s="1"/>
  <c r="AH877" i="1" s="1"/>
  <c r="AI877" i="1" s="1"/>
  <c r="AF877" i="1"/>
  <c r="AU877" i="1" s="1"/>
  <c r="AC873" i="1"/>
  <c r="AG873" i="1" s="1"/>
  <c r="AH873" i="1" s="1"/>
  <c r="AI873" i="1" s="1"/>
  <c r="AF873" i="1"/>
  <c r="AU873" i="1" s="1"/>
  <c r="AC869" i="1"/>
  <c r="AG869" i="1" s="1"/>
  <c r="AH869" i="1" s="1"/>
  <c r="AI869" i="1" s="1"/>
  <c r="AF869" i="1"/>
  <c r="AU869" i="1" s="1"/>
  <c r="AC865" i="1"/>
  <c r="AG865" i="1" s="1"/>
  <c r="AH865" i="1" s="1"/>
  <c r="AI865" i="1" s="1"/>
  <c r="AF865" i="1"/>
  <c r="AU865" i="1" s="1"/>
  <c r="AC861" i="1"/>
  <c r="AG861" i="1" s="1"/>
  <c r="AH861" i="1" s="1"/>
  <c r="AI861" i="1" s="1"/>
  <c r="AF861" i="1"/>
  <c r="AU861" i="1" s="1"/>
  <c r="AC857" i="1"/>
  <c r="AG857" i="1" s="1"/>
  <c r="AH857" i="1" s="1"/>
  <c r="AI857" i="1" s="1"/>
  <c r="AF857" i="1"/>
  <c r="AU857" i="1" s="1"/>
  <c r="AC853" i="1"/>
  <c r="AG853" i="1" s="1"/>
  <c r="AH853" i="1" s="1"/>
  <c r="AI853" i="1" s="1"/>
  <c r="AF853" i="1"/>
  <c r="AU853" i="1" s="1"/>
  <c r="AC849" i="1"/>
  <c r="AG849" i="1" s="1"/>
  <c r="AH849" i="1" s="1"/>
  <c r="AI849" i="1" s="1"/>
  <c r="AF849" i="1"/>
  <c r="AU849" i="1" s="1"/>
  <c r="AC845" i="1"/>
  <c r="AG845" i="1" s="1"/>
  <c r="AH845" i="1" s="1"/>
  <c r="AI845" i="1" s="1"/>
  <c r="AF845" i="1"/>
  <c r="AU845" i="1" s="1"/>
  <c r="AC841" i="1"/>
  <c r="AG841" i="1" s="1"/>
  <c r="AH841" i="1" s="1"/>
  <c r="AI841" i="1" s="1"/>
  <c r="AF841" i="1"/>
  <c r="AU841" i="1" s="1"/>
  <c r="AC837" i="1"/>
  <c r="AG837" i="1" s="1"/>
  <c r="AH837" i="1" s="1"/>
  <c r="AI837" i="1" s="1"/>
  <c r="AF837" i="1"/>
  <c r="AU837" i="1" s="1"/>
  <c r="AC833" i="1"/>
  <c r="AG833" i="1" s="1"/>
  <c r="AH833" i="1" s="1"/>
  <c r="AI833" i="1" s="1"/>
  <c r="AF833" i="1"/>
  <c r="AU833" i="1" s="1"/>
  <c r="AC829" i="1"/>
  <c r="AG829" i="1" s="1"/>
  <c r="AH829" i="1" s="1"/>
  <c r="AI829" i="1" s="1"/>
  <c r="AF829" i="1"/>
  <c r="AU829" i="1" s="1"/>
  <c r="AC825" i="1"/>
  <c r="AG825" i="1" s="1"/>
  <c r="AH825" i="1" s="1"/>
  <c r="AI825" i="1" s="1"/>
  <c r="AF825" i="1"/>
  <c r="AU825" i="1" s="1"/>
  <c r="AC821" i="1"/>
  <c r="AG821" i="1" s="1"/>
  <c r="AH821" i="1" s="1"/>
  <c r="AI821" i="1" s="1"/>
  <c r="AF821" i="1"/>
  <c r="AU821" i="1" s="1"/>
  <c r="AC817" i="1"/>
  <c r="AG817" i="1" s="1"/>
  <c r="AH817" i="1" s="1"/>
  <c r="AI817" i="1" s="1"/>
  <c r="AF817" i="1"/>
  <c r="AU817" i="1" s="1"/>
  <c r="AC813" i="1"/>
  <c r="AG813" i="1" s="1"/>
  <c r="AH813" i="1" s="1"/>
  <c r="AI813" i="1" s="1"/>
  <c r="AF813" i="1"/>
  <c r="AU813" i="1" s="1"/>
  <c r="AC809" i="1"/>
  <c r="AG809" i="1" s="1"/>
  <c r="AH809" i="1" s="1"/>
  <c r="AI809" i="1" s="1"/>
  <c r="AF809" i="1"/>
  <c r="AU809" i="1" s="1"/>
  <c r="AC805" i="1"/>
  <c r="AG805" i="1" s="1"/>
  <c r="AH805" i="1" s="1"/>
  <c r="AI805" i="1" s="1"/>
  <c r="AF805" i="1"/>
  <c r="AU805" i="1" s="1"/>
  <c r="AC801" i="1"/>
  <c r="AG801" i="1" s="1"/>
  <c r="AH801" i="1" s="1"/>
  <c r="AI801" i="1" s="1"/>
  <c r="AF801" i="1"/>
  <c r="AU801" i="1" s="1"/>
  <c r="AC797" i="1"/>
  <c r="AG797" i="1" s="1"/>
  <c r="AH797" i="1" s="1"/>
  <c r="AI797" i="1" s="1"/>
  <c r="AF797" i="1"/>
  <c r="AU797" i="1" s="1"/>
  <c r="AC793" i="1"/>
  <c r="AG793" i="1" s="1"/>
  <c r="AH793" i="1" s="1"/>
  <c r="AI793" i="1" s="1"/>
  <c r="AF793" i="1"/>
  <c r="AU793" i="1" s="1"/>
  <c r="AC789" i="1"/>
  <c r="AG789" i="1" s="1"/>
  <c r="AH789" i="1" s="1"/>
  <c r="AI789" i="1" s="1"/>
  <c r="AF789" i="1"/>
  <c r="AU789" i="1" s="1"/>
  <c r="AC785" i="1"/>
  <c r="AG785" i="1" s="1"/>
  <c r="AH785" i="1" s="1"/>
  <c r="AI785" i="1" s="1"/>
  <c r="AF785" i="1"/>
  <c r="AU785" i="1" s="1"/>
  <c r="AC781" i="1"/>
  <c r="AG781" i="1" s="1"/>
  <c r="AH781" i="1" s="1"/>
  <c r="AI781" i="1" s="1"/>
  <c r="AF781" i="1"/>
  <c r="AU781" i="1" s="1"/>
  <c r="AC777" i="1"/>
  <c r="AG777" i="1" s="1"/>
  <c r="AH777" i="1" s="1"/>
  <c r="AI777" i="1" s="1"/>
  <c r="AF777" i="1"/>
  <c r="AU777" i="1" s="1"/>
  <c r="AC773" i="1"/>
  <c r="AG773" i="1" s="1"/>
  <c r="AH773" i="1" s="1"/>
  <c r="AI773" i="1" s="1"/>
  <c r="AF773" i="1"/>
  <c r="AU773" i="1" s="1"/>
  <c r="AC769" i="1"/>
  <c r="AG769" i="1" s="1"/>
  <c r="AH769" i="1" s="1"/>
  <c r="AI769" i="1" s="1"/>
  <c r="AF769" i="1"/>
  <c r="AU769" i="1" s="1"/>
  <c r="AC765" i="1"/>
  <c r="AG765" i="1" s="1"/>
  <c r="AH765" i="1" s="1"/>
  <c r="AI765" i="1" s="1"/>
  <c r="AF765" i="1"/>
  <c r="AU765" i="1" s="1"/>
  <c r="AC761" i="1"/>
  <c r="AG761" i="1" s="1"/>
  <c r="AH761" i="1" s="1"/>
  <c r="AI761" i="1" s="1"/>
  <c r="AF761" i="1"/>
  <c r="AU761" i="1" s="1"/>
  <c r="AC757" i="1"/>
  <c r="AG757" i="1" s="1"/>
  <c r="AH757" i="1" s="1"/>
  <c r="AI757" i="1" s="1"/>
  <c r="AF757" i="1"/>
  <c r="AU757" i="1" s="1"/>
  <c r="AC753" i="1"/>
  <c r="AG753" i="1" s="1"/>
  <c r="AH753" i="1" s="1"/>
  <c r="AI753" i="1" s="1"/>
  <c r="AF753" i="1"/>
  <c r="AU753" i="1" s="1"/>
  <c r="AC749" i="1"/>
  <c r="AG749" i="1" s="1"/>
  <c r="AH749" i="1" s="1"/>
  <c r="AI749" i="1" s="1"/>
  <c r="AF749" i="1"/>
  <c r="AU749" i="1" s="1"/>
  <c r="AC745" i="1"/>
  <c r="AG745" i="1" s="1"/>
  <c r="AH745" i="1" s="1"/>
  <c r="AI745" i="1" s="1"/>
  <c r="AF745" i="1"/>
  <c r="AU745" i="1" s="1"/>
  <c r="AC741" i="1"/>
  <c r="AG741" i="1" s="1"/>
  <c r="AH741" i="1" s="1"/>
  <c r="AI741" i="1" s="1"/>
  <c r="AF741" i="1"/>
  <c r="AU741" i="1" s="1"/>
  <c r="AC737" i="1"/>
  <c r="AG737" i="1" s="1"/>
  <c r="AH737" i="1" s="1"/>
  <c r="AI737" i="1" s="1"/>
  <c r="AF737" i="1"/>
  <c r="AU737" i="1" s="1"/>
  <c r="AC733" i="1"/>
  <c r="AG733" i="1" s="1"/>
  <c r="AH733" i="1" s="1"/>
  <c r="AI733" i="1" s="1"/>
  <c r="AF733" i="1"/>
  <c r="AU733" i="1" s="1"/>
  <c r="AC729" i="1"/>
  <c r="AG729" i="1" s="1"/>
  <c r="AH729" i="1" s="1"/>
  <c r="AI729" i="1" s="1"/>
  <c r="AF729" i="1"/>
  <c r="AU729" i="1" s="1"/>
  <c r="AC725" i="1"/>
  <c r="AG725" i="1" s="1"/>
  <c r="AH725" i="1" s="1"/>
  <c r="AI725" i="1" s="1"/>
  <c r="AF725" i="1"/>
  <c r="AU725" i="1" s="1"/>
  <c r="AC721" i="1"/>
  <c r="AG721" i="1" s="1"/>
  <c r="AH721" i="1" s="1"/>
  <c r="AI721" i="1" s="1"/>
  <c r="AF721" i="1"/>
  <c r="AU721" i="1" s="1"/>
  <c r="AC717" i="1"/>
  <c r="AG717" i="1" s="1"/>
  <c r="AH717" i="1" s="1"/>
  <c r="AI717" i="1" s="1"/>
  <c r="AF717" i="1"/>
  <c r="AU717" i="1" s="1"/>
  <c r="AC713" i="1"/>
  <c r="AG713" i="1" s="1"/>
  <c r="AH713" i="1" s="1"/>
  <c r="AI713" i="1" s="1"/>
  <c r="AF713" i="1"/>
  <c r="AU713" i="1" s="1"/>
  <c r="AC709" i="1"/>
  <c r="AG709" i="1" s="1"/>
  <c r="AH709" i="1" s="1"/>
  <c r="AI709" i="1" s="1"/>
  <c r="AF709" i="1"/>
  <c r="AU709" i="1" s="1"/>
  <c r="AC705" i="1"/>
  <c r="AG705" i="1" s="1"/>
  <c r="AH705" i="1" s="1"/>
  <c r="AI705" i="1" s="1"/>
  <c r="AF705" i="1"/>
  <c r="AU705" i="1" s="1"/>
  <c r="AC701" i="1"/>
  <c r="AG701" i="1" s="1"/>
  <c r="AH701" i="1" s="1"/>
  <c r="AI701" i="1" s="1"/>
  <c r="AF701" i="1"/>
  <c r="AU701" i="1" s="1"/>
  <c r="AC697" i="1"/>
  <c r="AG697" i="1" s="1"/>
  <c r="AH697" i="1" s="1"/>
  <c r="AI697" i="1" s="1"/>
  <c r="AF697" i="1"/>
  <c r="AU697" i="1" s="1"/>
  <c r="AC693" i="1"/>
  <c r="AG693" i="1" s="1"/>
  <c r="AH693" i="1" s="1"/>
  <c r="AI693" i="1" s="1"/>
  <c r="AF693" i="1"/>
  <c r="AU693" i="1" s="1"/>
  <c r="AC689" i="1"/>
  <c r="AG689" i="1" s="1"/>
  <c r="AH689" i="1" s="1"/>
  <c r="AI689" i="1" s="1"/>
  <c r="AF689" i="1"/>
  <c r="AU689" i="1" s="1"/>
  <c r="AC685" i="1"/>
  <c r="AG685" i="1" s="1"/>
  <c r="AH685" i="1" s="1"/>
  <c r="AI685" i="1" s="1"/>
  <c r="AF685" i="1"/>
  <c r="AU685" i="1" s="1"/>
  <c r="AC681" i="1"/>
  <c r="AG681" i="1" s="1"/>
  <c r="AH681" i="1" s="1"/>
  <c r="AI681" i="1" s="1"/>
  <c r="AF681" i="1"/>
  <c r="AU681" i="1" s="1"/>
  <c r="AC677" i="1"/>
  <c r="AG677" i="1" s="1"/>
  <c r="AH677" i="1" s="1"/>
  <c r="AI677" i="1" s="1"/>
  <c r="AF677" i="1"/>
  <c r="AU677" i="1" s="1"/>
  <c r="AC673" i="1"/>
  <c r="AG673" i="1" s="1"/>
  <c r="AH673" i="1" s="1"/>
  <c r="AI673" i="1" s="1"/>
  <c r="AF673" i="1"/>
  <c r="AU673" i="1" s="1"/>
  <c r="AC669" i="1"/>
  <c r="AG669" i="1" s="1"/>
  <c r="AH669" i="1" s="1"/>
  <c r="AI669" i="1" s="1"/>
  <c r="AF669" i="1"/>
  <c r="AU669" i="1" s="1"/>
  <c r="AC665" i="1"/>
  <c r="AG665" i="1" s="1"/>
  <c r="AH665" i="1" s="1"/>
  <c r="AI665" i="1" s="1"/>
  <c r="AF665" i="1"/>
  <c r="AU665" i="1" s="1"/>
  <c r="AC661" i="1"/>
  <c r="AG661" i="1" s="1"/>
  <c r="AH661" i="1" s="1"/>
  <c r="AI661" i="1" s="1"/>
  <c r="AF661" i="1"/>
  <c r="AU661" i="1" s="1"/>
  <c r="AC657" i="1"/>
  <c r="AG657" i="1" s="1"/>
  <c r="AH657" i="1" s="1"/>
  <c r="AI657" i="1" s="1"/>
  <c r="AF657" i="1"/>
  <c r="AU657" i="1" s="1"/>
  <c r="AC653" i="1"/>
  <c r="AG653" i="1" s="1"/>
  <c r="AH653" i="1" s="1"/>
  <c r="AI653" i="1" s="1"/>
  <c r="AF653" i="1"/>
  <c r="AU653" i="1" s="1"/>
  <c r="AC649" i="1"/>
  <c r="AG649" i="1" s="1"/>
  <c r="AH649" i="1" s="1"/>
  <c r="AI649" i="1" s="1"/>
  <c r="AF649" i="1"/>
  <c r="AU649" i="1" s="1"/>
  <c r="AC645" i="1"/>
  <c r="AG645" i="1" s="1"/>
  <c r="AH645" i="1" s="1"/>
  <c r="AI645" i="1" s="1"/>
  <c r="AF645" i="1"/>
  <c r="AU645" i="1" s="1"/>
  <c r="AC641" i="1"/>
  <c r="AG641" i="1" s="1"/>
  <c r="AH641" i="1" s="1"/>
  <c r="AI641" i="1" s="1"/>
  <c r="AF641" i="1"/>
  <c r="AU641" i="1" s="1"/>
  <c r="AC637" i="1"/>
  <c r="AG637" i="1" s="1"/>
  <c r="AH637" i="1" s="1"/>
  <c r="AI637" i="1" s="1"/>
  <c r="AF637" i="1"/>
  <c r="AU637" i="1" s="1"/>
  <c r="AC633" i="1"/>
  <c r="AG633" i="1" s="1"/>
  <c r="AH633" i="1" s="1"/>
  <c r="AI633" i="1" s="1"/>
  <c r="AF633" i="1"/>
  <c r="AU633" i="1" s="1"/>
  <c r="AC629" i="1"/>
  <c r="AG629" i="1" s="1"/>
  <c r="AH629" i="1" s="1"/>
  <c r="AI629" i="1" s="1"/>
  <c r="AF629" i="1"/>
  <c r="AU629" i="1" s="1"/>
  <c r="AC625" i="1"/>
  <c r="AG625" i="1" s="1"/>
  <c r="AH625" i="1" s="1"/>
  <c r="AI625" i="1" s="1"/>
  <c r="AF625" i="1"/>
  <c r="AU625" i="1" s="1"/>
  <c r="AC621" i="1"/>
  <c r="AG621" i="1" s="1"/>
  <c r="AH621" i="1" s="1"/>
  <c r="AI621" i="1" s="1"/>
  <c r="AF621" i="1"/>
  <c r="AU621" i="1" s="1"/>
  <c r="AC617" i="1"/>
  <c r="AG617" i="1" s="1"/>
  <c r="AH617" i="1" s="1"/>
  <c r="AI617" i="1" s="1"/>
  <c r="AF617" i="1"/>
  <c r="AU617" i="1" s="1"/>
  <c r="AC613" i="1"/>
  <c r="AG613" i="1" s="1"/>
  <c r="AH613" i="1" s="1"/>
  <c r="AI613" i="1" s="1"/>
  <c r="AF613" i="1"/>
  <c r="AU613" i="1" s="1"/>
  <c r="AC609" i="1"/>
  <c r="AG609" i="1" s="1"/>
  <c r="AH609" i="1" s="1"/>
  <c r="AI609" i="1" s="1"/>
  <c r="AF609" i="1"/>
  <c r="AU609" i="1" s="1"/>
  <c r="AC605" i="1"/>
  <c r="AG605" i="1" s="1"/>
  <c r="AH605" i="1" s="1"/>
  <c r="AI605" i="1" s="1"/>
  <c r="AF605" i="1"/>
  <c r="AU605" i="1" s="1"/>
  <c r="AC601" i="1"/>
  <c r="AG601" i="1" s="1"/>
  <c r="AH601" i="1" s="1"/>
  <c r="AI601" i="1" s="1"/>
  <c r="AF601" i="1"/>
  <c r="AU601" i="1" s="1"/>
  <c r="AC597" i="1"/>
  <c r="AG597" i="1" s="1"/>
  <c r="AH597" i="1" s="1"/>
  <c r="AI597" i="1" s="1"/>
  <c r="AF597" i="1"/>
  <c r="AU597" i="1" s="1"/>
  <c r="AC593" i="1"/>
  <c r="AG593" i="1" s="1"/>
  <c r="AH593" i="1" s="1"/>
  <c r="AI593" i="1" s="1"/>
  <c r="AF593" i="1"/>
  <c r="AU593" i="1" s="1"/>
  <c r="AC589" i="1"/>
  <c r="AG589" i="1" s="1"/>
  <c r="AH589" i="1" s="1"/>
  <c r="AI589" i="1" s="1"/>
  <c r="AF589" i="1"/>
  <c r="AU589" i="1" s="1"/>
  <c r="AC585" i="1"/>
  <c r="AG585" i="1" s="1"/>
  <c r="AH585" i="1" s="1"/>
  <c r="AI585" i="1" s="1"/>
  <c r="AF585" i="1"/>
  <c r="AU585" i="1" s="1"/>
  <c r="AC581" i="1"/>
  <c r="AG581" i="1" s="1"/>
  <c r="AH581" i="1" s="1"/>
  <c r="AI581" i="1" s="1"/>
  <c r="AF581" i="1"/>
  <c r="AU581" i="1" s="1"/>
  <c r="AC577" i="1"/>
  <c r="AG577" i="1" s="1"/>
  <c r="AH577" i="1" s="1"/>
  <c r="AI577" i="1" s="1"/>
  <c r="AF577" i="1"/>
  <c r="AU577" i="1" s="1"/>
  <c r="AC573" i="1"/>
  <c r="AG573" i="1" s="1"/>
  <c r="AH573" i="1" s="1"/>
  <c r="AI573" i="1" s="1"/>
  <c r="AF573" i="1"/>
  <c r="AU573" i="1" s="1"/>
  <c r="AC569" i="1"/>
  <c r="AG569" i="1" s="1"/>
  <c r="AH569" i="1" s="1"/>
  <c r="AI569" i="1" s="1"/>
  <c r="AF569" i="1"/>
  <c r="AU569" i="1" s="1"/>
  <c r="AC565" i="1"/>
  <c r="AG565" i="1" s="1"/>
  <c r="AH565" i="1" s="1"/>
  <c r="AI565" i="1" s="1"/>
  <c r="AF565" i="1"/>
  <c r="AU565" i="1" s="1"/>
  <c r="AC561" i="1"/>
  <c r="AG561" i="1" s="1"/>
  <c r="AH561" i="1" s="1"/>
  <c r="AI561" i="1" s="1"/>
  <c r="AF561" i="1"/>
  <c r="AU561" i="1" s="1"/>
  <c r="AC557" i="1"/>
  <c r="AG557" i="1" s="1"/>
  <c r="AH557" i="1" s="1"/>
  <c r="AI557" i="1" s="1"/>
  <c r="AF557" i="1"/>
  <c r="AU557" i="1" s="1"/>
  <c r="AC553" i="1"/>
  <c r="AG553" i="1" s="1"/>
  <c r="AH553" i="1" s="1"/>
  <c r="AI553" i="1" s="1"/>
  <c r="AF553" i="1"/>
  <c r="AU553" i="1" s="1"/>
  <c r="AC549" i="1"/>
  <c r="AG549" i="1" s="1"/>
  <c r="AH549" i="1" s="1"/>
  <c r="AI549" i="1" s="1"/>
  <c r="AF549" i="1"/>
  <c r="AU549" i="1" s="1"/>
  <c r="AC545" i="1"/>
  <c r="AG545" i="1" s="1"/>
  <c r="AH545" i="1" s="1"/>
  <c r="AI545" i="1" s="1"/>
  <c r="AF545" i="1"/>
  <c r="AU545" i="1" s="1"/>
  <c r="AC541" i="1"/>
  <c r="AG541" i="1" s="1"/>
  <c r="AH541" i="1" s="1"/>
  <c r="AI541" i="1" s="1"/>
  <c r="AF541" i="1"/>
  <c r="AU541" i="1" s="1"/>
  <c r="AC537" i="1"/>
  <c r="AG537" i="1" s="1"/>
  <c r="AH537" i="1" s="1"/>
  <c r="AI537" i="1" s="1"/>
  <c r="AF537" i="1"/>
  <c r="AU537" i="1" s="1"/>
  <c r="AC533" i="1"/>
  <c r="AG533" i="1" s="1"/>
  <c r="AH533" i="1" s="1"/>
  <c r="AI533" i="1" s="1"/>
  <c r="AF533" i="1"/>
  <c r="AU533" i="1" s="1"/>
  <c r="AC529" i="1"/>
  <c r="AG529" i="1" s="1"/>
  <c r="AH529" i="1" s="1"/>
  <c r="AI529" i="1" s="1"/>
  <c r="AF529" i="1"/>
  <c r="AU529" i="1" s="1"/>
  <c r="AC72" i="1"/>
  <c r="AG72" i="1" s="1"/>
  <c r="AH72" i="1" s="1"/>
  <c r="AI72" i="1" s="1"/>
  <c r="AF72" i="1"/>
  <c r="AU72" i="1" s="1"/>
  <c r="AC68" i="1"/>
  <c r="AG68" i="1" s="1"/>
  <c r="AH68" i="1" s="1"/>
  <c r="AI68" i="1" s="1"/>
  <c r="AF68" i="1"/>
  <c r="AU68" i="1" s="1"/>
  <c r="AC64" i="1"/>
  <c r="AG64" i="1" s="1"/>
  <c r="AH64" i="1" s="1"/>
  <c r="AI64" i="1" s="1"/>
  <c r="AF64" i="1"/>
  <c r="AU64" i="1" s="1"/>
  <c r="AC60" i="1"/>
  <c r="AG60" i="1" s="1"/>
  <c r="AH60" i="1" s="1"/>
  <c r="AI60" i="1" s="1"/>
  <c r="AF60" i="1"/>
  <c r="AU60" i="1" s="1"/>
  <c r="AF52" i="1"/>
  <c r="AU52" i="1" s="1"/>
  <c r="AC52" i="1"/>
  <c r="AG52" i="1" s="1"/>
  <c r="AH52" i="1" s="1"/>
  <c r="AI52" i="1" s="1"/>
  <c r="AC46" i="1"/>
  <c r="AG46" i="1" s="1"/>
  <c r="AH46" i="1" s="1"/>
  <c r="AI46" i="1" s="1"/>
  <c r="AF46" i="1"/>
  <c r="AU46" i="1" s="1"/>
  <c r="AC42" i="1"/>
  <c r="AG42" i="1" s="1"/>
  <c r="AH42" i="1" s="1"/>
  <c r="AI42" i="1" s="1"/>
  <c r="AF42" i="1"/>
  <c r="AU42" i="1" s="1"/>
  <c r="AC40" i="1"/>
  <c r="AG40" i="1" s="1"/>
  <c r="AH40" i="1" s="1"/>
  <c r="AI40" i="1" s="1"/>
  <c r="AF40" i="1"/>
  <c r="AU40" i="1" s="1"/>
  <c r="AC36" i="1"/>
  <c r="AG36" i="1" s="1"/>
  <c r="AH36" i="1" s="1"/>
  <c r="AI36" i="1" s="1"/>
  <c r="AF36" i="1"/>
  <c r="AU36" i="1" s="1"/>
  <c r="AC32" i="1"/>
  <c r="AG32" i="1" s="1"/>
  <c r="AH32" i="1" s="1"/>
  <c r="AI32" i="1" s="1"/>
  <c r="AF32" i="1"/>
  <c r="AU32" i="1" s="1"/>
  <c r="AC28" i="1"/>
  <c r="AG28" i="1" s="1"/>
  <c r="AH28" i="1" s="1"/>
  <c r="AI28" i="1" s="1"/>
  <c r="AF28" i="1"/>
  <c r="AU28" i="1" s="1"/>
  <c r="AC23" i="1"/>
  <c r="AG23" i="1" s="1"/>
  <c r="AH23" i="1" s="1"/>
  <c r="AI23" i="1" s="1"/>
  <c r="AF23" i="1"/>
  <c r="AU23" i="1" s="1"/>
  <c r="AF22" i="1"/>
  <c r="AU22" i="1" s="1"/>
  <c r="AC22" i="1"/>
  <c r="AG22" i="1" s="1"/>
  <c r="AH22" i="1" s="1"/>
  <c r="AI22" i="1" s="1"/>
  <c r="AC19" i="1"/>
  <c r="AG19" i="1" s="1"/>
  <c r="AH19" i="1" s="1"/>
  <c r="AI19" i="1" s="1"/>
  <c r="AF19" i="1"/>
  <c r="AU19" i="1" s="1"/>
  <c r="AC11" i="1"/>
  <c r="AG11" i="1" s="1"/>
  <c r="AH11" i="1" s="1"/>
  <c r="AI11" i="1" s="1"/>
  <c r="AF11" i="1"/>
  <c r="AU11" i="1" s="1"/>
  <c r="AF10" i="1"/>
  <c r="AU10" i="1" s="1"/>
  <c r="AC10" i="1"/>
  <c r="AG10" i="1" s="1"/>
  <c r="AH10" i="1" s="1"/>
  <c r="AI10" i="1" s="1"/>
  <c r="AC6" i="1"/>
  <c r="AG6" i="1" s="1"/>
  <c r="AH6" i="1" s="1"/>
  <c r="AI6" i="1" s="1"/>
  <c r="AF6" i="1"/>
  <c r="AU6" i="1" s="1"/>
  <c r="AF5" i="1"/>
  <c r="AU5" i="1" s="1"/>
  <c r="AC5" i="1"/>
  <c r="AG5" i="1" s="1"/>
  <c r="AH5" i="1" s="1"/>
  <c r="AI5" i="1" s="1"/>
  <c r="AF75" i="1" l="1"/>
  <c r="AU75" i="1" s="1"/>
  <c r="AC75" i="1"/>
  <c r="AG75" i="1" s="1"/>
  <c r="AH75" i="1" s="1"/>
  <c r="AI75" i="1" s="1"/>
  <c r="AA504" i="1"/>
  <c r="Y504" i="1"/>
  <c r="AB504" i="1" s="1"/>
  <c r="AG4" i="1"/>
  <c r="AB465" i="1"/>
  <c r="AA465" i="1"/>
  <c r="Y465" i="1"/>
  <c r="AU4" i="1"/>
  <c r="AF504" i="1" l="1"/>
  <c r="AU504" i="1" s="1"/>
  <c r="AC504" i="1"/>
  <c r="AG504" i="1" s="1"/>
  <c r="AH504" i="1" s="1"/>
  <c r="AI504" i="1" s="1"/>
  <c r="AF465" i="1"/>
  <c r="AC465" i="1"/>
  <c r="AH4" i="1"/>
  <c r="AB1" i="1"/>
  <c r="AU465" i="1" l="1"/>
  <c r="AU1" i="1" s="1"/>
  <c r="AF1" i="1"/>
  <c r="AI4" i="1"/>
  <c r="AG465" i="1"/>
  <c r="AC1" i="1"/>
  <c r="AH465" i="1" l="1"/>
  <c r="AG1" i="1"/>
  <c r="AI465" i="1" l="1"/>
  <c r="AH1" i="1"/>
</calcChain>
</file>

<file path=xl/comments1.xml><?xml version="1.0" encoding="utf-8"?>
<comments xmlns="http://schemas.openxmlformats.org/spreadsheetml/2006/main">
  <authors>
    <author>Vilnius economics</author>
  </authors>
  <commentList>
    <comment ref="J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Dotacijų, subsidijų, vartotojų, abonentų lėšomis sukurtas turtas.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Užkonservuotas turtas, turto dalis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Įstatinio kapitalo būdu gauto turto turto vertintojų dalis nesutampanti su savivaldybės perduoto turto likutine verte.</t>
        </r>
      </text>
    </comment>
    <comment ref="N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2018 m modelio duomenys pagal turto vienetus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Visas turtas įsigytas iki 2018-12-31 laikomas suderintu</t>
        </r>
      </text>
    </comment>
    <comment ref="R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turtui, kuriam Investicijų derinimo aprašas negaliojo, o turtas buvo laikomas suderintas pagal savivaldybės patvirtintą Veiklos planą, čia nurodoma savivaldybės sprendimo data</t>
        </r>
      </text>
    </comment>
    <comment ref="T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Jei kaina tvirtinta iki 2019 m. 28 Metdikos priedas, vėliau Investicijų derinimo 5 priedo 5 lentelė</t>
        </r>
      </text>
    </comment>
    <comment ref="U3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pagerinimams ranka gali būti įvedamas kitoks normatyvas, t.y. likęs tarnavimo laikas, ar prailgintas tarnavimo laikas</t>
        </r>
      </text>
    </comment>
    <comment ref="Q1192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paklausti VERT, ar savivaldybės sprendimas didinti įstatinį kapitalą gali būti laikomas suderinimu su savivaldybe?</t>
        </r>
      </text>
    </comment>
    <comment ref="U2051" authorId="0" shapeId="0">
      <text>
        <r>
          <rPr>
            <b/>
            <sz val="9"/>
            <color indexed="81"/>
            <rFont val="Tahoma"/>
            <family val="2"/>
            <charset val="186"/>
          </rPr>
          <t>Vilnius economics:</t>
        </r>
        <r>
          <rPr>
            <sz val="9"/>
            <color indexed="81"/>
            <rFont val="Tahoma"/>
            <family val="2"/>
            <charset val="186"/>
          </rPr>
          <t xml:space="preserve">
turėtų būti likęs tarnauti laikotarpis arba prailgintas tarnavimo laikotarpis.Ranka galima įrašyti reikiamą normatyvą</t>
        </r>
      </text>
    </comment>
  </commentList>
</comments>
</file>

<file path=xl/sharedStrings.xml><?xml version="1.0" encoding="utf-8"?>
<sst xmlns="http://schemas.openxmlformats.org/spreadsheetml/2006/main" count="3994" uniqueCount="766">
  <si>
    <t xml:space="preserve">                TURTO PRISKYRIMAS</t>
  </si>
  <si>
    <t>Buhalterinė įsigijimo vertė</t>
  </si>
  <si>
    <t>Turto derinimo informacija</t>
  </si>
  <si>
    <t>Ataskaitinio laikotarpio informacija</t>
  </si>
  <si>
    <t>Turtas įsigytas iki 2020 m.</t>
  </si>
  <si>
    <t>Turtas įsigytas po 2020 m.</t>
  </si>
  <si>
    <t>Nr.</t>
  </si>
  <si>
    <t>Pavadinimas</t>
  </si>
  <si>
    <t>Inv. Nr.</t>
  </si>
  <si>
    <t>Turto pogrupis</t>
  </si>
  <si>
    <t>Priskyrimas</t>
  </si>
  <si>
    <t>Pajamavimo data</t>
  </si>
  <si>
    <t>Nurašymo data</t>
  </si>
  <si>
    <t>Iš viso</t>
  </si>
  <si>
    <t>Ne nuosavos lėšos</t>
  </si>
  <si>
    <t>Nenaudojama dalis</t>
  </si>
  <si>
    <t>Perkainota dalis</t>
  </si>
  <si>
    <t>Nuosavos lėšos</t>
  </si>
  <si>
    <t>RVA likutinė vertė 
2020-12-31</t>
  </si>
  <si>
    <t>Nesuderintas</t>
  </si>
  <si>
    <t>Savivaldybės sprendimo data</t>
  </si>
  <si>
    <t>Savivaldybės sprendimas</t>
  </si>
  <si>
    <t>VERT nutarimo data</t>
  </si>
  <si>
    <t>VERT nutarimas</t>
  </si>
  <si>
    <t>Investicijos pavadinimas pagal su VERT suderintą Veiklos planą</t>
  </si>
  <si>
    <t>RAS normatyvas nuo 2019 m.</t>
  </si>
  <si>
    <t>RAS normatyvas nuo 2019 m. mėnesiais</t>
  </si>
  <si>
    <t>Nurašyto turto dėvėjimosi per ataskaitinį laikotarpį mėnesių skaičius</t>
  </si>
  <si>
    <t>Nusidėvėjimo mėnesių skaičius iki 2020-12-31</t>
  </si>
  <si>
    <t>Per ataskaitinį laikotarpį dėvėjosi iki 2020 m įsigytas turtas</t>
  </si>
  <si>
    <t>Liko dėvėtis mėnesių iki 2020 m įsigytam turtui</t>
  </si>
  <si>
    <t>Mėnesinis nusidėvėjimas iki 2020 m įsigytam turtui</t>
  </si>
  <si>
    <t>Metinis nusidėvėjimas iki 2020 m įsigytam turtui</t>
  </si>
  <si>
    <t>Sukauptas nusidėvėjimas iki 2020 m. įsigytam turtui</t>
  </si>
  <si>
    <t>Nusidėvėjimo mėnesių skaičius iki ataskaitinio laikotarpio pabaigos nuo 2020 m. įsigytam turtui</t>
  </si>
  <si>
    <t>Perskaičiuotas metinis nusidėvėjimas po 2020 m įsigytam turtui</t>
  </si>
  <si>
    <t xml:space="preserve"> Visas perskaičiuotas metinis nusidėvėjimas</t>
  </si>
  <si>
    <t>Visas sukauptas nusidėvėjimas</t>
  </si>
  <si>
    <t>Perskaičiuota likutinė vertė 2019-12-31</t>
  </si>
  <si>
    <t>Metodinis statusas</t>
  </si>
  <si>
    <t>Ar vandentvarkos turtas?</t>
  </si>
  <si>
    <t>Ar visa įsigijimo vertė paskirstyta?</t>
  </si>
  <si>
    <t>Iki 2019 m. buvęs turto pogrupis</t>
  </si>
  <si>
    <t>Iki 2019 m. buvęs normatyvas</t>
  </si>
  <si>
    <t>Eksplotacijso pradžios metai</t>
  </si>
  <si>
    <t>likviduotas</t>
  </si>
  <si>
    <t>Pastaba</t>
  </si>
  <si>
    <t>Lėšų šaltinis</t>
  </si>
  <si>
    <t>BUH turto grupė</t>
  </si>
  <si>
    <t>BUH paslauga</t>
  </si>
  <si>
    <t>P_RVA 2019</t>
  </si>
  <si>
    <t>Skirtumas</t>
  </si>
  <si>
    <t>AutoCAD LT2018 programa</t>
  </si>
  <si>
    <t>I.1.standartinė programinė įranga</t>
  </si>
  <si>
    <t>Netiesioginės sąnaudos</t>
  </si>
  <si>
    <t>7.1.Nematerialus</t>
  </si>
  <si>
    <t>Nematerialus turtas</t>
  </si>
  <si>
    <t>Bendrosios administracinės</t>
  </si>
  <si>
    <t>Gręžimo staklės V- 18/3</t>
  </si>
  <si>
    <t>II.3.1.vandens siurbliai, nuotekų ir dumblo siurbliai virš 5 kW, kita įranga</t>
  </si>
  <si>
    <t>4.3.Mašinos_kitos</t>
  </si>
  <si>
    <t>Mašinos_prietaisai</t>
  </si>
  <si>
    <t>Netiesioginės</t>
  </si>
  <si>
    <t>Filtrai mechaniniai</t>
  </si>
  <si>
    <t>II.2.4.Kiti įrenginiai</t>
  </si>
  <si>
    <t>II.Ruošimas</t>
  </si>
  <si>
    <t>2.1.Statiniai</t>
  </si>
  <si>
    <t>Statiniai</t>
  </si>
  <si>
    <t>Ruošimas</t>
  </si>
  <si>
    <t>Vandens nugeležinimo stoties pastatas</t>
  </si>
  <si>
    <t>II.2.1.Pastatai</t>
  </si>
  <si>
    <t xml:space="preserve">1.1.Pastatai </t>
  </si>
  <si>
    <t>Pastatai</t>
  </si>
  <si>
    <t>Tvora tinklinė betoninių stulpų</t>
  </si>
  <si>
    <t xml:space="preserve">II.2.2.4.tvoros </t>
  </si>
  <si>
    <t>II.Gavyba</t>
  </si>
  <si>
    <t>Gavyba</t>
  </si>
  <si>
    <t>Privažiavimo kelias</t>
  </si>
  <si>
    <t>II.2.2.1.keliai</t>
  </si>
  <si>
    <t>Teritorija skaldos pagrindo ir asfalto</t>
  </si>
  <si>
    <t>II.2.2.2.aikštelės</t>
  </si>
  <si>
    <t>Privažiavimo aikštelė prie valymo įrengi</t>
  </si>
  <si>
    <t>III.Valymas</t>
  </si>
  <si>
    <t>Valymas</t>
  </si>
  <si>
    <t>Vandentiekio tinklai 200m.</t>
  </si>
  <si>
    <t>II.2.3.vamzdynai</t>
  </si>
  <si>
    <t>II.Pristatymas</t>
  </si>
  <si>
    <t xml:space="preserve">3.1.Vandentiekio_tinklai </t>
  </si>
  <si>
    <t>Vamzdynai</t>
  </si>
  <si>
    <t>Pristatymas</t>
  </si>
  <si>
    <t>Vandentiekio tinklai 422m.</t>
  </si>
  <si>
    <t>Vandentiekio magistralinė linija 410m.</t>
  </si>
  <si>
    <t>Vandentiekio tinklai  204m.</t>
  </si>
  <si>
    <t>Vandentiekio tinklai 151m.</t>
  </si>
  <si>
    <t>Vandentiekio tinklai 161m.</t>
  </si>
  <si>
    <t>Vandentiekio tinklai 123m.</t>
  </si>
  <si>
    <t>Vandentiekio tinklai 152m.</t>
  </si>
  <si>
    <t>Vandentiekio tinklai gręž. Nr. 1 412m.</t>
  </si>
  <si>
    <t>Vandentiekio tinklai 160m.</t>
  </si>
  <si>
    <t>Hidrantai</t>
  </si>
  <si>
    <t>Magistraliniai vandent. tinklai 638m.</t>
  </si>
  <si>
    <t>Vandentiekio magistral. tinklai 824m.</t>
  </si>
  <si>
    <t>Vandentiekio tinklai 220m.</t>
  </si>
  <si>
    <t>Vandentiekio tinklai 115m.</t>
  </si>
  <si>
    <t>Vandentiekio tinklai 1056m.</t>
  </si>
  <si>
    <t>Lauko vandentiekis 350m.</t>
  </si>
  <si>
    <t>Priešgaisriniai hidrantai</t>
  </si>
  <si>
    <t>Artezinis gręžinys Nr.2</t>
  </si>
  <si>
    <t>Vandentiekio tinklai 306m.</t>
  </si>
  <si>
    <t>Artezinis gręžinys Nr. 1</t>
  </si>
  <si>
    <t>Traktorius T-16</t>
  </si>
  <si>
    <t>II.5.2.kitos transporto priemonės</t>
  </si>
  <si>
    <t>5.5.Transportas_kitas</t>
  </si>
  <si>
    <t>Transportas</t>
  </si>
  <si>
    <t>Kanalizacijos magistralinė linija 165m.</t>
  </si>
  <si>
    <t>III.Surinkimas</t>
  </si>
  <si>
    <t xml:space="preserve">3.2.Nuotekų_tinklai </t>
  </si>
  <si>
    <t>Surinkimas</t>
  </si>
  <si>
    <t>Kanalizacijos magistralinė linija 290m.</t>
  </si>
  <si>
    <t>Fekalinė kanalizacija 194m.</t>
  </si>
  <si>
    <t>Kanalizacijos tinklai 632m.</t>
  </si>
  <si>
    <t>Kanalizacijos valymo įreng.chloratorinė</t>
  </si>
  <si>
    <t>Kanalizacijos linija 113m.</t>
  </si>
  <si>
    <t>Spaudiminė kanalizacijos linija 317m.</t>
  </si>
  <si>
    <t>Spaudiminė  kanalizacijos linija 317m.</t>
  </si>
  <si>
    <t>Kanalizacijos perpumpavimo stotis Nr.3</t>
  </si>
  <si>
    <t>pagerintas 2019 m.</t>
  </si>
  <si>
    <t>Kanalizacijos linija 595m.</t>
  </si>
  <si>
    <t>Kanalizacijos linija 38m.</t>
  </si>
  <si>
    <t>Kanalizacijos linija 161m.</t>
  </si>
  <si>
    <t>Kaanalizacijos linija 152m.</t>
  </si>
  <si>
    <t>Kanalizacijos tinklai 150m.</t>
  </si>
  <si>
    <t>Kanalizacijos tinklai 115m.</t>
  </si>
  <si>
    <t>Kanalizacijos tinklai 313m.</t>
  </si>
  <si>
    <t>Vandentiekio įvadas į katilinę Nr. 10</t>
  </si>
  <si>
    <t>Vandentiekio tinklai Šatrijos g.</t>
  </si>
  <si>
    <t>Vandentiekio įvadas į centr. ligoninę</t>
  </si>
  <si>
    <t>Kanalizacijos įvadas į centr. ligoninę</t>
  </si>
  <si>
    <t>Vandentiekio tinklai 144m.</t>
  </si>
  <si>
    <t>Kanalizacijos linija 63m.</t>
  </si>
  <si>
    <t>Vandentiekio tinklai 215.1m</t>
  </si>
  <si>
    <t>Skuodo fekalinė kanalizacijos linija 247</t>
  </si>
  <si>
    <t>Vandentiekio gatvės tinklai 132m.</t>
  </si>
  <si>
    <t>Vandentiekio įvadas 28m.</t>
  </si>
  <si>
    <t>Vandentiekio gatvės tinklai 180m.</t>
  </si>
  <si>
    <t>Vandentiekio įvadas 44m.</t>
  </si>
  <si>
    <t>Vandentiekio linija 227.6m.</t>
  </si>
  <si>
    <t>Vandentiekio įvadas į autobusų st. 72.6m</t>
  </si>
  <si>
    <t>Kanalizacijos tinkllai 90m.</t>
  </si>
  <si>
    <t>Skuodo fekalinė kanalizacijos linija 231</t>
  </si>
  <si>
    <t>Skuodo vandentiekio linija 440m.</t>
  </si>
  <si>
    <t>Kanalizacijos tinklai 832.9m.</t>
  </si>
  <si>
    <t>Skuodo vandentiekio tinklai 482,8m.</t>
  </si>
  <si>
    <t>Artezinis gręžinys Nr. 3</t>
  </si>
  <si>
    <t>Lietaus kanalizacija 125m.</t>
  </si>
  <si>
    <t>Vandentiekio tinklai 163m.</t>
  </si>
  <si>
    <t>Fekalinė kanalizacija 20m.</t>
  </si>
  <si>
    <t>Fekalinė kanalizacija 26m.</t>
  </si>
  <si>
    <t>Elektros tinklai 600m.</t>
  </si>
  <si>
    <t>Vandens nugeležinimo technologi. įrengin</t>
  </si>
  <si>
    <t>Vandentiekio tinklai 479m.</t>
  </si>
  <si>
    <t>Fekalinės kanalizacijos tinklai 341m.</t>
  </si>
  <si>
    <t>Fekalinės kanalizacijos tinklai 409.4m.</t>
  </si>
  <si>
    <t>Fekalinės kanalizacijos tinklai 342.1m.</t>
  </si>
  <si>
    <t>Spec. automašina GAZ53</t>
  </si>
  <si>
    <t>5.2.Asenizacinės_mašinos</t>
  </si>
  <si>
    <t>Vandentiekio įvadas katilinė Nr.2 121m.</t>
  </si>
  <si>
    <t>Užgalandinimo - šlifavimo staklės</t>
  </si>
  <si>
    <t>Vandentiekio įvadas 26m.</t>
  </si>
  <si>
    <t>Vandentiekio įvadas į gyv. namą 11m.</t>
  </si>
  <si>
    <t>Vandentiekio įvadas į gyv. namą 21m.</t>
  </si>
  <si>
    <t>Vandentiekio įvadas į gyv. namą 18.1m.</t>
  </si>
  <si>
    <t>Vandentiekio įvadas į gyv.namą 35.85m.</t>
  </si>
  <si>
    <t>Fekalinės kanaliz. komunikacija 134m.</t>
  </si>
  <si>
    <t>Fekalinės kanaliz. komunikacija 40m.</t>
  </si>
  <si>
    <t>Vandentiekio įvadas į gyv.namą 22.5m.</t>
  </si>
  <si>
    <t>Vandentiekio įvadas į adm. pastatą12.45m</t>
  </si>
  <si>
    <t>Vandentiekio įvadas į gyv.namą 9.5m.</t>
  </si>
  <si>
    <t>Kanalizacijos lauko tinklai 97m.</t>
  </si>
  <si>
    <t>Vandentiekio tinklai 58m.</t>
  </si>
  <si>
    <t>Fekalinės kanaliz. tinklai 33.5m.</t>
  </si>
  <si>
    <t>Vandentiekio trasa į gyv.namą 99m.</t>
  </si>
  <si>
    <t>Fekalinės kanalizacijos įvadas į gyv. na</t>
  </si>
  <si>
    <t>Fekalinės kanalizacijos lauko tinklai 14</t>
  </si>
  <si>
    <t>Vandentiekio įvadas į gyv. namą 47m.</t>
  </si>
  <si>
    <t>Vandentiekio įvadas į banką 20m.</t>
  </si>
  <si>
    <t>Lauko fekalinės kanalizacijos tinklai 37</t>
  </si>
  <si>
    <t>Vandent. trasa į admin. ATĮ past. 619m.</t>
  </si>
  <si>
    <t>Vandentiekio lauko linija su įvadu 105m.</t>
  </si>
  <si>
    <t>Kanalizacijos tinklai 37m.</t>
  </si>
  <si>
    <t>Vandentiekio tinklai 449m.</t>
  </si>
  <si>
    <t>Vandentiekio įvadas 55m.</t>
  </si>
  <si>
    <t>Fekalinė kanalizacija 79m.</t>
  </si>
  <si>
    <t>Vandentiekio įvadas 200m.</t>
  </si>
  <si>
    <t>Vandentiekio linija 26m.</t>
  </si>
  <si>
    <t>Fekalinė kanalizacija 11m.</t>
  </si>
  <si>
    <t>Vandens bokštas</t>
  </si>
  <si>
    <t>Vandentiekio įvadas 20m.</t>
  </si>
  <si>
    <t>Lauko kanalizacijos tinklai 38m.</t>
  </si>
  <si>
    <t>Vandentiekio įvadas 19m.</t>
  </si>
  <si>
    <t>Vandentiekio trasa 21m.</t>
  </si>
  <si>
    <t>Kanalizacijos tinklai1 15m.</t>
  </si>
  <si>
    <t>Fekalinė kanalizacija 38m.</t>
  </si>
  <si>
    <t>Vandentiekio įvadas 37m.</t>
  </si>
  <si>
    <t>Fekalinė kanalizacija 42m.</t>
  </si>
  <si>
    <t>Kanalizacijos tinklai 95.2m.</t>
  </si>
  <si>
    <t>Vandentiekio tinklai 97m.</t>
  </si>
  <si>
    <t>Vandentiekio įvadas 49m.</t>
  </si>
  <si>
    <t>Kanalizacijos tinklai 38m.</t>
  </si>
  <si>
    <t>Vandentiekio tinklai 17m.</t>
  </si>
  <si>
    <t>Vandentiekio įvadas 22m.</t>
  </si>
  <si>
    <t>Fekalinės kanalizacijos tinklai 38m.</t>
  </si>
  <si>
    <t>Vandentiekio įvadas 21m.</t>
  </si>
  <si>
    <t>Lauko kanalizacijos tinklai 55m.</t>
  </si>
  <si>
    <t>Vandentiekio įvadas 43m.</t>
  </si>
  <si>
    <t>Vandentiekio tinklai 448m.</t>
  </si>
  <si>
    <t>Kanalizacijos tinklai 16m.</t>
  </si>
  <si>
    <t>Vandentiekio įvadas 31m.</t>
  </si>
  <si>
    <t>Fekalinė kanalizacija 140m.</t>
  </si>
  <si>
    <t>Vandentiekio įvadas 5m.</t>
  </si>
  <si>
    <t>Vandentiekiso tinklai 379m.</t>
  </si>
  <si>
    <t>Diukeris per Bartuvos upę</t>
  </si>
  <si>
    <t>Kanalizacijos tinklai 436m.</t>
  </si>
  <si>
    <t>Magistraliniai kanalizacijos tinklai</t>
  </si>
  <si>
    <t>Vandentiekio tinklai 19m.</t>
  </si>
  <si>
    <t>Vandentiekio įvadas Apuolės g. 40m.</t>
  </si>
  <si>
    <t>Vandentiekio įvadas į gyv.namą 26m.</t>
  </si>
  <si>
    <t>Vandentiekio įvadas 270m.</t>
  </si>
  <si>
    <t>Vandentiekio įvadas 32.8m.</t>
  </si>
  <si>
    <t>Kanalizacijos įvadas 10m.</t>
  </si>
  <si>
    <t>Vandentiekio tinklai 230m.</t>
  </si>
  <si>
    <t>Vandentiekio įvadas 62m.</t>
  </si>
  <si>
    <t>Vandentiekio tinklai 215m.</t>
  </si>
  <si>
    <t>Vandentiekio linija Basanavičiaus g.</t>
  </si>
  <si>
    <t>Vandentiekio tinklai V, ilgis 4275, 28m</t>
  </si>
  <si>
    <t>Traktorius T-40</t>
  </si>
  <si>
    <t>III.Dumblas</t>
  </si>
  <si>
    <t>Dumblas</t>
  </si>
  <si>
    <t>Nuotekų linija- buitinių nuotekų tinklai</t>
  </si>
  <si>
    <t>Kanalizacijos trasa Mosėdyje</t>
  </si>
  <si>
    <t>Automobilis IVECO ZETA</t>
  </si>
  <si>
    <t>Hidrodinaminė mašina</t>
  </si>
  <si>
    <t>Krovininis automobilis FIAT DUCATO</t>
  </si>
  <si>
    <t>Automobilis OPEL ZAFIRA</t>
  </si>
  <si>
    <t>II.5.1.lengvieji automobiliai</t>
  </si>
  <si>
    <t>I.Apskaitos veikla</t>
  </si>
  <si>
    <t>Pardavimai</t>
  </si>
  <si>
    <t>Priekaba Trailer</t>
  </si>
  <si>
    <t>Lengvasis automobilis Renault Kangoo</t>
  </si>
  <si>
    <t>Lengvasis automobilis NISSAN X-TRAIL</t>
  </si>
  <si>
    <t>Bendrosios sąnaudos</t>
  </si>
  <si>
    <t>Automobilis Fiat Fiorino HUA 670</t>
  </si>
  <si>
    <t>Automobilis OPEL Zefira JZM 765</t>
  </si>
  <si>
    <t>Traktorinė priekaba, 95011</t>
  </si>
  <si>
    <t>Seifas</t>
  </si>
  <si>
    <t>II.4.2. įrankiai</t>
  </si>
  <si>
    <t>6.5.Kita_įranga</t>
  </si>
  <si>
    <t>Kita įranga</t>
  </si>
  <si>
    <t>Gaisrinės kopėčios L-60</t>
  </si>
  <si>
    <t>Suvirinimo aparatas</t>
  </si>
  <si>
    <t>Stalų komplektas</t>
  </si>
  <si>
    <t>Spintų komplektas</t>
  </si>
  <si>
    <t>Iškkaba ant administracinio pastato fasa</t>
  </si>
  <si>
    <t>Dokumentų spinta</t>
  </si>
  <si>
    <t>Signalizacija</t>
  </si>
  <si>
    <t>Interneto antena su priedais ir pajungim</t>
  </si>
  <si>
    <t>Asfaltbetonio aikštelė su borteliais</t>
  </si>
  <si>
    <t>Kanalizacijos siurblinės ir trasos (Nr.2</t>
  </si>
  <si>
    <t>Kanalizacijos trasa</t>
  </si>
  <si>
    <t>Tvora fasadinė 65m</t>
  </si>
  <si>
    <t>Ultragarsinis vandens kiekio skaitiklis</t>
  </si>
  <si>
    <t>II.4.1. apskaitos prietaisai</t>
  </si>
  <si>
    <t>6.4.AP_abonentai</t>
  </si>
  <si>
    <t>Kompiuteris</t>
  </si>
  <si>
    <t>Garažas</t>
  </si>
  <si>
    <t>Kompiuteris AMD643000</t>
  </si>
  <si>
    <t>Kampinė spinta - sekcija</t>
  </si>
  <si>
    <t>Stalų komplektas (2 vnt)</t>
  </si>
  <si>
    <t>Spausdintuvas HPLaserjet M3027 MFP</t>
  </si>
  <si>
    <t>Krūmapjovė STIHL FS 90 su priedais</t>
  </si>
  <si>
    <t>Garažo vartai</t>
  </si>
  <si>
    <t>Suvirinimo pusautomatis</t>
  </si>
  <si>
    <t>Preso juostos</t>
  </si>
  <si>
    <t>Nešiojamas kompiuteris</t>
  </si>
  <si>
    <t>Siurblys GTW30</t>
  </si>
  <si>
    <t>II.3.2.nuotekų ir dumblo siurbliai iki 5 kW</t>
  </si>
  <si>
    <t>4.1.Siurbliai</t>
  </si>
  <si>
    <t>Kompiuteris Intel Core i3-4130</t>
  </si>
  <si>
    <t>Automatinis kelio užtvaras</t>
  </si>
  <si>
    <t>Skaitmeninis generatorius IG2000 kom.</t>
  </si>
  <si>
    <t>Kompiuteris AMD Dual-Core 3.4 Ghz</t>
  </si>
  <si>
    <t>Maišyklė SR4620,410,1.5kW</t>
  </si>
  <si>
    <t>Kompiuteris INTEL Pentium G3450</t>
  </si>
  <si>
    <t>Personalinis kompiuteris planšetė</t>
  </si>
  <si>
    <t>Daugiasrautis šalto vandens skait. DN40, N40</t>
  </si>
  <si>
    <t>Daugiasrautis šalto vandens skait.DN40</t>
  </si>
  <si>
    <t>Dvigubas vandens skait. 50/20 L=300mm</t>
  </si>
  <si>
    <t>Plaukiojanti danga</t>
  </si>
  <si>
    <t>V.Nereguliuojama</t>
  </si>
  <si>
    <t>Higienos ir sveikatingumo centras</t>
  </si>
  <si>
    <t>Televizorius su laikikliu</t>
  </si>
  <si>
    <t>Slėgio daviklis</t>
  </si>
  <si>
    <t>Daugiasrautis vandens skaitiklis DN40</t>
  </si>
  <si>
    <t>Garo generatorius 9.0kW</t>
  </si>
  <si>
    <t>Perforatorius Makita</t>
  </si>
  <si>
    <t>Keltuvas AGE PL40</t>
  </si>
  <si>
    <t>Kampinė šlifavimo mašina Makita</t>
  </si>
  <si>
    <t>Krūmapjovė STIHL 130 su priedais</t>
  </si>
  <si>
    <t>Kompiuteris Intel Celeron</t>
  </si>
  <si>
    <t>Grandininis pjūklas H-450 E II</t>
  </si>
  <si>
    <t>Oro kompresorius 400l</t>
  </si>
  <si>
    <t>4.2.Orapūtės</t>
  </si>
  <si>
    <t>Rezervuaras</t>
  </si>
  <si>
    <t>Spausdintuvas Canon MF3010</t>
  </si>
  <si>
    <t>Kompiuteris H110M</t>
  </si>
  <si>
    <t>Daugiasrautis vandens skaitiklis DS40 16</t>
  </si>
  <si>
    <t>Daugiasrautis vandens skaitiklis DS40</t>
  </si>
  <si>
    <t>Tekinimo sriegimo staklės</t>
  </si>
  <si>
    <t>Hidraulinis kirvis</t>
  </si>
  <si>
    <t>Vikšrinis ekskavatorius YC25 (n.dalys)</t>
  </si>
  <si>
    <t>007129-1</t>
  </si>
  <si>
    <t>Siurblys 4KW 380V su kabeliu 1.5m.</t>
  </si>
  <si>
    <t>Elektrinis automatas-pavara</t>
  </si>
  <si>
    <t>Siurblys USD101176</t>
  </si>
  <si>
    <t>Debito jutiklis (skaitiklis)</t>
  </si>
  <si>
    <t>Kompresorius (orapūtė)</t>
  </si>
  <si>
    <t>Hidrostatinis lygio daviklis SGE-25s/0-4</t>
  </si>
  <si>
    <t>Siurblys 2.2KW 380V su kabeliu</t>
  </si>
  <si>
    <t>Variklis MF 3 KW</t>
  </si>
  <si>
    <t>Giluminis siurblys ECV10</t>
  </si>
  <si>
    <t>Siurblys Tifon100</t>
  </si>
  <si>
    <t>Siurblys Taifon100</t>
  </si>
  <si>
    <t>Siurblys 400V/50HZ</t>
  </si>
  <si>
    <t>Siurblys fekalinis</t>
  </si>
  <si>
    <t>Variklis 2.2 kW 380V su kabeliu</t>
  </si>
  <si>
    <t>Nuotolinės kontrolės valdymo sistema</t>
  </si>
  <si>
    <t>Sklendė fl. DN200 su ratu</t>
  </si>
  <si>
    <t>Komercinis filtras 640mm</t>
  </si>
  <si>
    <t>Dažnio keitiklis 15 KW</t>
  </si>
  <si>
    <t>Variklis 3KW 380V su kabeliu</t>
  </si>
  <si>
    <t>Variklis 4KW 380V su kabeliu</t>
  </si>
  <si>
    <t>Variklis 2.2KW 380V su kabeliu</t>
  </si>
  <si>
    <t>Variklis FR 2.2KW</t>
  </si>
  <si>
    <t>Dažnio keitiklis 0.75 KW</t>
  </si>
  <si>
    <t>Dažnio keitiklis 3KW</t>
  </si>
  <si>
    <t>Siurblys FR 2.2KW 380 su kabeliu</t>
  </si>
  <si>
    <t>Siurblys FR 1,1KW su kabeliu</t>
  </si>
  <si>
    <t>Variklis 3KW 380 su kabeliu</t>
  </si>
  <si>
    <t>Variklis 2,2KW 380 su kabeliu</t>
  </si>
  <si>
    <t>Dažnio keitiklis 3 KW su slėgio jutikliu</t>
  </si>
  <si>
    <t>Dažnio keitiklis 3 KW</t>
  </si>
  <si>
    <t>Variklis FR2.2 KW 380V su kabeliu</t>
  </si>
  <si>
    <t>Dažnio keitiklis 1.5 KW</t>
  </si>
  <si>
    <t>Variklis MF 3KW su kabeliu</t>
  </si>
  <si>
    <t>Sklendė fl. DN200, PN10 (be rato)</t>
  </si>
  <si>
    <t>Siurblys 2,2 KW 380V su kabeliu</t>
  </si>
  <si>
    <t>Variklis FR 3KW 380V su kabeliu</t>
  </si>
  <si>
    <t>Flanšinė sklendė DN200 be rato</t>
  </si>
  <si>
    <t>Dažnio ketikilis 1,5 Kw</t>
  </si>
  <si>
    <t>Dažnio ketiklis 4 kW</t>
  </si>
  <si>
    <t>Atskėlimo plaktukas HITACHI</t>
  </si>
  <si>
    <t>Mini ekskavatorius Bobcat E25, B12410</t>
  </si>
  <si>
    <t>Benzininis siurblys LGP30-2B</t>
  </si>
  <si>
    <t>Siurblys 3 kw</t>
  </si>
  <si>
    <t>Siurblys 2,2 kw</t>
  </si>
  <si>
    <t>Rūbų persirengimo spintelė su suoleliu</t>
  </si>
  <si>
    <t>Rūbų persirengimo spintelė</t>
  </si>
  <si>
    <t>Raidžių iškaba ant fasado</t>
  </si>
  <si>
    <t>Valymo įrenginiai Ylakių gyvenvietėje</t>
  </si>
  <si>
    <t>Vandens gręžinys Nr. 2531/8185</t>
  </si>
  <si>
    <t>Vandens gręžinys Nr. 5877/14786</t>
  </si>
  <si>
    <t>Malkinė</t>
  </si>
  <si>
    <t>Windows 8.1 Microsoft</t>
  </si>
  <si>
    <t>Microsoft T5D Office</t>
  </si>
  <si>
    <t>Abonentų apskaita</t>
  </si>
  <si>
    <t>Slėginiai vandentiekio tinklai (dotacija</t>
  </si>
  <si>
    <t>004194-3</t>
  </si>
  <si>
    <t>ES dotacijos</t>
  </si>
  <si>
    <t>Slėginiai vandentiekio tinklai (p.dot.)</t>
  </si>
  <si>
    <t>004194-2</t>
  </si>
  <si>
    <t>Savivaldybės dotacijos</t>
  </si>
  <si>
    <t>Vandentiekio tinklai Aleksandrijos gyv.1</t>
  </si>
  <si>
    <t>004195-3</t>
  </si>
  <si>
    <t>Vandentiekio tinklai Aleksandrijos gyv.2</t>
  </si>
  <si>
    <t>004195-2</t>
  </si>
  <si>
    <t>Vandentiekio tinklai Ylakių gyv. (dotaci</t>
  </si>
  <si>
    <t>004196-3</t>
  </si>
  <si>
    <t>Vandentiekio tinklai Ylakių gyv.(dotacij</t>
  </si>
  <si>
    <t>004196-2</t>
  </si>
  <si>
    <t>Vandentiekio tinklai Lenkimų gyv.(dotaci1</t>
  </si>
  <si>
    <t>004197-1</t>
  </si>
  <si>
    <t>Vandentiekio tinklai Lenkimų gyv.(dotaci2</t>
  </si>
  <si>
    <t>004197-2</t>
  </si>
  <si>
    <t>Vandentiekio tinklai Mosėdžio gyv.(dotac1</t>
  </si>
  <si>
    <t>004198-1</t>
  </si>
  <si>
    <t>Vandentiekio tinklai Mosėdžio gyv.(dotac2</t>
  </si>
  <si>
    <t>004198-2</t>
  </si>
  <si>
    <t>Vandentiekio tinklai Respublikos g. (dot, ija)</t>
  </si>
  <si>
    <t>Buitinių nuotekų tinklai (dotacija)</t>
  </si>
  <si>
    <t>004496-2</t>
  </si>
  <si>
    <t>Buitinių nuotekų tinklai (p.dot.)</t>
  </si>
  <si>
    <t>004496-3</t>
  </si>
  <si>
    <t>Nuotekų tinklai Aleksandrijos gyv. (dota1</t>
  </si>
  <si>
    <t>004497-1</t>
  </si>
  <si>
    <t>Nuotekų tinklai Aleksandrijos gyv. (dota2</t>
  </si>
  <si>
    <t>004497-2</t>
  </si>
  <si>
    <t>Nuotekų tinklai Ylakių gyv.(dotacija)1</t>
  </si>
  <si>
    <t>004498-1</t>
  </si>
  <si>
    <t>Nuotekų tinklai Ylakių gyv.(dotacija)2</t>
  </si>
  <si>
    <t>004498-2</t>
  </si>
  <si>
    <t>Nuotekų tinklai Lenkimų gyv. (dotacija)1</t>
  </si>
  <si>
    <t>004499-1</t>
  </si>
  <si>
    <t>Nuotekų tinklai Lenkimų gyv. (dotacija)2</t>
  </si>
  <si>
    <t>004499-2</t>
  </si>
  <si>
    <t>Nuotekų tinklai Mosėdžio gyv. (dotacija)</t>
  </si>
  <si>
    <t>004500-1</t>
  </si>
  <si>
    <t>Nuotekų tinklai Mosėdžio gyv.(dotacija)</t>
  </si>
  <si>
    <t>004500-2</t>
  </si>
  <si>
    <t>Renault Midlum su asenizacine įranga (do</t>
  </si>
  <si>
    <t>Kanaliz. siurblinės ir trasos (Nr.2 perp</t>
  </si>
  <si>
    <t>Gręžinys Nr. 52433(6888) (dotacija)</t>
  </si>
  <si>
    <t>Vandens gerinimo įrenginiai Mosėdyje (do</t>
  </si>
  <si>
    <t>Valymo įrenginiai Aleksandrijos  gyv. (d</t>
  </si>
  <si>
    <t>005634-1</t>
  </si>
  <si>
    <t>Valymo įrenginiai Aleksandrijos gyv. (do</t>
  </si>
  <si>
    <t>005634-2</t>
  </si>
  <si>
    <t>Valymo įrenginiai Lenkimų gyv.(dotacija)</t>
  </si>
  <si>
    <t>005635-1</t>
  </si>
  <si>
    <t>Valymo įrenginiai Lenkimų gyv. (dotacija</t>
  </si>
  <si>
    <t>005635-2</t>
  </si>
  <si>
    <t>Vandens gręžinys Nr. 8745 dotacija</t>
  </si>
  <si>
    <t>Bėgimo takelis Lifespan</t>
  </si>
  <si>
    <t>Dviratis treniruoklis "Spirit"</t>
  </si>
  <si>
    <t>Vikšrinis ekskavatorius YC25 (dotacija)</t>
  </si>
  <si>
    <t>007129-2</t>
  </si>
  <si>
    <t>Katilas "Kalvis 2-70" (dotacija)</t>
  </si>
  <si>
    <t>Valtis Conver C485 dotacija</t>
  </si>
  <si>
    <t>Kita veikla</t>
  </si>
  <si>
    <t>Lentyna (dotacija)</t>
  </si>
  <si>
    <t>Kasos aparatas ir pinigų stalčius (dotac</t>
  </si>
  <si>
    <t>Nerūdijančio plieno porankis (dotacija)</t>
  </si>
  <si>
    <t>Veidrodis (dotacija)</t>
  </si>
  <si>
    <t>Spinta atvira (dotacija)</t>
  </si>
  <si>
    <t>Iškaba "Higienos ir sveikatingumo centra</t>
  </si>
  <si>
    <t>Vandentiekio trasa Šatrijos g.</t>
  </si>
  <si>
    <t>Nuotekų trasa Šatrijos g.</t>
  </si>
  <si>
    <t>Slėginiai vandentiekio tinklai</t>
  </si>
  <si>
    <t>004194-1</t>
  </si>
  <si>
    <t>Vandentiekio tinklai Aleksandrijos gyv.</t>
  </si>
  <si>
    <t>004195-1</t>
  </si>
  <si>
    <t>Vandentiekio tinklai Ylakių gyv.</t>
  </si>
  <si>
    <t>004196-1</t>
  </si>
  <si>
    <t>Vandentiekio tinklai Lenkimų gyv.</t>
  </si>
  <si>
    <t>004197-3</t>
  </si>
  <si>
    <t>Vandentiekio tinklai Mosėdžio gyv.</t>
  </si>
  <si>
    <t>004198-3</t>
  </si>
  <si>
    <t>Buitinių nuotekų tinklai</t>
  </si>
  <si>
    <t>004496-1</t>
  </si>
  <si>
    <t>Nuotekų tinklai Aleksandrijos gyv.</t>
  </si>
  <si>
    <t>004497-3</t>
  </si>
  <si>
    <t>Nuotekų tinklai Ylakių gyv.</t>
  </si>
  <si>
    <t>004498-3</t>
  </si>
  <si>
    <t>Nuotekų tinklai Lenkimų gyv.</t>
  </si>
  <si>
    <t>004499-3</t>
  </si>
  <si>
    <t>Nuotekų tinklai Mosėdžio gyv.</t>
  </si>
  <si>
    <t>004500-3</t>
  </si>
  <si>
    <t>Renault Midlum su asenizacine įranga</t>
  </si>
  <si>
    <t>Vandens gerinimo įrenginiai Mosėdyje</t>
  </si>
  <si>
    <t>Valymo įrenginiai Aleksandrijos gyv.</t>
  </si>
  <si>
    <t>005634-3</t>
  </si>
  <si>
    <t>Valymo įrenginiai Lenkimų gyv.</t>
  </si>
  <si>
    <t>005635-3</t>
  </si>
  <si>
    <t>Oro vėdinimo sistema HSC</t>
  </si>
  <si>
    <t>IT00001</t>
  </si>
  <si>
    <t>Vandens filtras</t>
  </si>
  <si>
    <t>IT00002</t>
  </si>
  <si>
    <t>Programos STEKAS ALGA licencija</t>
  </si>
  <si>
    <t>IT00003</t>
  </si>
  <si>
    <t>Izoliacijos, įžeminimo varžos matavimo prietaisas</t>
  </si>
  <si>
    <t>IT00004</t>
  </si>
  <si>
    <t>Programinė įranga stacionariam kompiuteriui Win10 Home, MS Office 2016</t>
  </si>
  <si>
    <t>IT00005</t>
  </si>
  <si>
    <t>Stacionarus kompiuteris H110M/G4400/4GB/120GB</t>
  </si>
  <si>
    <t>IT00006</t>
  </si>
  <si>
    <t>Programos STEKAS PLIUS licencija</t>
  </si>
  <si>
    <t>IT00007</t>
  </si>
  <si>
    <t>Automobilis FORD TRANSIT Nr. KHN 159</t>
  </si>
  <si>
    <t>IT00008</t>
  </si>
  <si>
    <t>Traktorius Žoliapjovė XDC50HD</t>
  </si>
  <si>
    <t>IT00009</t>
  </si>
  <si>
    <t>Dažnio keitiklis 3 kW</t>
  </si>
  <si>
    <t>IT00010</t>
  </si>
  <si>
    <t>IT00011</t>
  </si>
  <si>
    <t>Variklis FR 3 kW 380 V su kabeliu</t>
  </si>
  <si>
    <t>IT00012</t>
  </si>
  <si>
    <t>Turbina SP25254"</t>
  </si>
  <si>
    <t>IT00013</t>
  </si>
  <si>
    <t>Mobilus telefonas Samsung Galaxy  A6</t>
  </si>
  <si>
    <t>IT00014</t>
  </si>
  <si>
    <t>Turbina SP2533 4"</t>
  </si>
  <si>
    <t>IT00015</t>
  </si>
  <si>
    <t>Variklis FR 2,2 kW 380 V su kabeliu</t>
  </si>
  <si>
    <t>IT00016</t>
  </si>
  <si>
    <t>Siurblys fekalinis Flygt NX3069.180 SH 2.4 kW</t>
  </si>
  <si>
    <t>IT00017</t>
  </si>
  <si>
    <t>IT00018</t>
  </si>
  <si>
    <t>IT00019</t>
  </si>
  <si>
    <t>Fekalinis siurblys 2,2 kW 380V</t>
  </si>
  <si>
    <t>IT00020</t>
  </si>
  <si>
    <t>Rašomasis stalas 1900x1700x740</t>
  </si>
  <si>
    <t>IT00021</t>
  </si>
  <si>
    <t>Komoda 1200x1000x400</t>
  </si>
  <si>
    <t>IT00022</t>
  </si>
  <si>
    <t>Spinta - sekcija 3200x2100x600 (400)</t>
  </si>
  <si>
    <t>IT00023</t>
  </si>
  <si>
    <t>Variklis 3 kW 380 V su kabeliu</t>
  </si>
  <si>
    <t>IT00025</t>
  </si>
  <si>
    <t>IT00024</t>
  </si>
  <si>
    <t>Oro vėdinimo sistema</t>
  </si>
  <si>
    <t>IT00028</t>
  </si>
  <si>
    <t>IT00029</t>
  </si>
  <si>
    <t>Oro kondicionavimo sistema</t>
  </si>
  <si>
    <t>IT00030</t>
  </si>
  <si>
    <t>Valymo įrenginių Unitronics valdiklis</t>
  </si>
  <si>
    <t>IT00031</t>
  </si>
  <si>
    <t>Valymo įrenginių valdymo bloko modulis Al 170AAI14000</t>
  </si>
  <si>
    <t>IT00032</t>
  </si>
  <si>
    <t>IT00033</t>
  </si>
  <si>
    <t>IT00040</t>
  </si>
  <si>
    <t>Valymo įrenginių maitinimo šaltinis: 100-240VAC</t>
  </si>
  <si>
    <t>IT00034</t>
  </si>
  <si>
    <t>Suolas 200x35x49 Kreminė</t>
  </si>
  <si>
    <t>IT00035</t>
  </si>
  <si>
    <t>IT00036</t>
  </si>
  <si>
    <t>IT00037</t>
  </si>
  <si>
    <t>IT00038</t>
  </si>
  <si>
    <t>Euroswim 200 m Baseininis siurblys</t>
  </si>
  <si>
    <t>IT00039</t>
  </si>
  <si>
    <t>Rūbų persirengimo spintelė su suoleliu 1800X300X490</t>
  </si>
  <si>
    <t>IT00041</t>
  </si>
  <si>
    <t>IT00042</t>
  </si>
  <si>
    <t>IT00043</t>
  </si>
  <si>
    <t>IT00044</t>
  </si>
  <si>
    <t>A-Data SSD Ultimate kietasis diskas</t>
  </si>
  <si>
    <t>IT00048</t>
  </si>
  <si>
    <t>Nuotolinė kontrolės valdymo sistema</t>
  </si>
  <si>
    <t>IT00045</t>
  </si>
  <si>
    <t>Vandens gerinimo įrenginiai</t>
  </si>
  <si>
    <t>IT00047</t>
  </si>
  <si>
    <t>Apsaugos sistema</t>
  </si>
  <si>
    <t>IT00046</t>
  </si>
  <si>
    <t>Valymo įrenginių orapūtė</t>
  </si>
  <si>
    <t>IT00049</t>
  </si>
  <si>
    <t>IT00050</t>
  </si>
  <si>
    <t>Aukšto slėgio plovykla STIHL RE 109</t>
  </si>
  <si>
    <t>IT00052</t>
  </si>
  <si>
    <t>Kasimo kaušas klac D 30 cm</t>
  </si>
  <si>
    <t>IT00051</t>
  </si>
  <si>
    <t>Priešgaisrinė kolonėlė KP</t>
  </si>
  <si>
    <t>IT00053</t>
  </si>
  <si>
    <t>Siurblys FR 2,2 kW 380 V su kabeliu</t>
  </si>
  <si>
    <t>IT00054</t>
  </si>
  <si>
    <t>Nuotekų trasa J. Basanavičiaus g. 20 m</t>
  </si>
  <si>
    <t>IT00056</t>
  </si>
  <si>
    <t>Nuotekų trasa S. Daukanto g. 100 m</t>
  </si>
  <si>
    <t>IT00060</t>
  </si>
  <si>
    <t>Vandentiekio trasa J. Basanavičiaus g. 20 m</t>
  </si>
  <si>
    <t>IT00057</t>
  </si>
  <si>
    <t>Vandentiekio trasa S. Daukanto g. 100 m</t>
  </si>
  <si>
    <t>IT00059</t>
  </si>
  <si>
    <t>Vandentiekio trasa Šačių g. Ylakiuose 500 m</t>
  </si>
  <si>
    <t>IT00058</t>
  </si>
  <si>
    <t>Siurblys 10SV07F030T dumblui</t>
  </si>
  <si>
    <t>IT00061</t>
  </si>
  <si>
    <t>Sklandaus paleidimo įrenginys ATS22, 17A230-440V</t>
  </si>
  <si>
    <t>IT00062</t>
  </si>
  <si>
    <t>4727p</t>
  </si>
  <si>
    <t>Variklis FR 22 kW 6R1 su kabeliu</t>
  </si>
  <si>
    <t>IT00026</t>
  </si>
  <si>
    <t>IT00055</t>
  </si>
  <si>
    <t>Spausdintuvas HP Laserjet M227fdw MF</t>
  </si>
  <si>
    <t>IT00063</t>
  </si>
  <si>
    <t>Filtras PRIBUS OXI300</t>
  </si>
  <si>
    <t>IT00064</t>
  </si>
  <si>
    <t>Stac. kompiuteris, monitor. LG24MK400H-B 24, pelė, kliaviatūra, Windows 10 Home</t>
  </si>
  <si>
    <t>IT00065</t>
  </si>
  <si>
    <t xml:space="preserve"> MS Office Home and Business 2019</t>
  </si>
  <si>
    <t>IT00066</t>
  </si>
  <si>
    <t>Keltuvas SJ 50 YALE</t>
  </si>
  <si>
    <t>IT00067</t>
  </si>
  <si>
    <t>Sklendė fl. DN250 F5, PN10 (su ratu)</t>
  </si>
  <si>
    <t>IT00068</t>
  </si>
  <si>
    <t>Sklendė fl. DN250 F5, PN10 ilga su ratu</t>
  </si>
  <si>
    <t>IT00069</t>
  </si>
  <si>
    <t>Adapteris fl. universalus DN 250 (245-285), PN 10/16</t>
  </si>
  <si>
    <t>IT00070</t>
  </si>
  <si>
    <t>Adapteris fl. universalus DN 250 (250-285), PN 10/16</t>
  </si>
  <si>
    <t>IT00071</t>
  </si>
  <si>
    <t>Akumuliatorius 154 Ah 1150A 12V M11 Varta</t>
  </si>
  <si>
    <t>IT00072</t>
  </si>
  <si>
    <t>Valymo įrenginių valdymo bloko modulis Al 170AAO92100</t>
  </si>
  <si>
    <t>IT00073</t>
  </si>
  <si>
    <t>Siurblys FR 2,2 kW 380 V su kabeliu ir turbina SP2521 4"</t>
  </si>
  <si>
    <t>IT00074</t>
  </si>
  <si>
    <t>Siurblys FR 3 kW 380 V su kabeliu ir turbina SP2532 4"</t>
  </si>
  <si>
    <t>IT00075</t>
  </si>
  <si>
    <t>Stacionarus kompiuteris P10/E3-1240/8GB/SSD Microsoft Windows 10 Pro</t>
  </si>
  <si>
    <t>IT00076</t>
  </si>
  <si>
    <t>IT00078</t>
  </si>
  <si>
    <t>Oro įpūtimo mazgo DN100 komplektas</t>
  </si>
  <si>
    <t>IT00079</t>
  </si>
  <si>
    <t>Peteliškinės sklendė OGMETO BV DN50 +NE03 (elektr.)</t>
  </si>
  <si>
    <t>IT00080</t>
  </si>
  <si>
    <t>Valymo įrenginių valdymo programinė įranga SCADA</t>
  </si>
  <si>
    <t>IT00081</t>
  </si>
  <si>
    <t>IT00082</t>
  </si>
  <si>
    <t>IT00083</t>
  </si>
  <si>
    <t>Nešiojamas kompiuteris DELL Vostro 3580 Black i5 8/256GB W10H</t>
  </si>
  <si>
    <t>IT00084</t>
  </si>
  <si>
    <t>K/A IVECOO 150E18 2001m. KSL570</t>
  </si>
  <si>
    <t>IT00085</t>
  </si>
  <si>
    <t>Transportuojamas siurblys 50Hz 220-240V</t>
  </si>
  <si>
    <t>IT00086</t>
  </si>
  <si>
    <t>IT00087</t>
  </si>
  <si>
    <t>Šviest.BGP202 LED40/740 I DM DDF2</t>
  </si>
  <si>
    <t>IT00088</t>
  </si>
  <si>
    <t>Šviest.BGP202 LED 60/740 I DM DDF2 48/60A</t>
  </si>
  <si>
    <t>IT00089</t>
  </si>
  <si>
    <t>IT00090</t>
  </si>
  <si>
    <t>IT00091</t>
  </si>
  <si>
    <t>Automobilis Volvo XC 90 Kėb. Nr. YV1CZ714671378058</t>
  </si>
  <si>
    <t>IT00092</t>
  </si>
  <si>
    <t>Skalbyklė EW6F528S ELX</t>
  </si>
  <si>
    <t>IT00094</t>
  </si>
  <si>
    <t>Vandens gerinimo įrengimai</t>
  </si>
  <si>
    <t>IT00097</t>
  </si>
  <si>
    <t>Nuotekų trasa Šaulių g.Skuodas  90,52  m</t>
  </si>
  <si>
    <t>IT00099</t>
  </si>
  <si>
    <t>Maišyklė SR4610.410 0,9 kW</t>
  </si>
  <si>
    <t>IT00101</t>
  </si>
  <si>
    <t>Dažnio keitiklis 1,5 kW</t>
  </si>
  <si>
    <t>IT00105</t>
  </si>
  <si>
    <t>Dažnio keitiklis 15 kW</t>
  </si>
  <si>
    <t>IT00106</t>
  </si>
  <si>
    <t>339p</t>
  </si>
  <si>
    <t>IT00109</t>
  </si>
  <si>
    <t>Variklis MF 3 kW 380 V su kabeliu 1,5 m</t>
  </si>
  <si>
    <t>IT00110</t>
  </si>
  <si>
    <t>Siurblys NX3069 160 SH 272 1,5 kW</t>
  </si>
  <si>
    <t>IT00113</t>
  </si>
  <si>
    <t>IT00115</t>
  </si>
  <si>
    <t>Generatorius E57S</t>
  </si>
  <si>
    <t>IT00116</t>
  </si>
  <si>
    <t>IT00117</t>
  </si>
  <si>
    <t>Oro kompresorius 300 l</t>
  </si>
  <si>
    <t>IT00118</t>
  </si>
  <si>
    <t>Šildytuvas elektrinis 18 kW</t>
  </si>
  <si>
    <t>IT00119</t>
  </si>
  <si>
    <t>IT00120</t>
  </si>
  <si>
    <t>Vandens skaitiklis DN 100</t>
  </si>
  <si>
    <t>IT00121</t>
  </si>
  <si>
    <t>Benzininis grąžtas WP 40X</t>
  </si>
  <si>
    <t>IT00122</t>
  </si>
  <si>
    <t>Dažnio keitiklis 4 kW</t>
  </si>
  <si>
    <t>IT00124</t>
  </si>
  <si>
    <t>IT00125</t>
  </si>
  <si>
    <t>Požeminių komunikacijų ir kabelių ieškiklis Radiodetection CAT4</t>
  </si>
  <si>
    <t>IT00126</t>
  </si>
  <si>
    <t>APS SmartConnest UPS SMT 1000 VA Tower</t>
  </si>
  <si>
    <t>IT00127</t>
  </si>
  <si>
    <t>IT00128</t>
  </si>
  <si>
    <t>Perforatorius SDS-PLUS 800 W 2,8 kg.2,4 J</t>
  </si>
  <si>
    <t>IT00129</t>
  </si>
  <si>
    <t>Filtras nugeležinimo PR OXI 150</t>
  </si>
  <si>
    <t>IT00130</t>
  </si>
  <si>
    <t>IT00131</t>
  </si>
  <si>
    <t>IT00135</t>
  </si>
  <si>
    <t>Programinė įranga stacionariam kompiuteriui MS OEM Windows 10 Home</t>
  </si>
  <si>
    <t>IT00136</t>
  </si>
  <si>
    <t>Stacionarus kompiuteris i3/480GB/B365/8GB</t>
  </si>
  <si>
    <t>IT00137</t>
  </si>
  <si>
    <t>IT00138</t>
  </si>
  <si>
    <t>IT00139</t>
  </si>
  <si>
    <t>Tvora</t>
  </si>
  <si>
    <t>IT00140</t>
  </si>
  <si>
    <t>Turbina SP4025 4"</t>
  </si>
  <si>
    <t>IT00141</t>
  </si>
  <si>
    <t>Variklis 4 kW 380 V su kabeliu</t>
  </si>
  <si>
    <t>IT00142</t>
  </si>
  <si>
    <t>Dažnio keitiklis 5,5 kW</t>
  </si>
  <si>
    <t>IT00143</t>
  </si>
  <si>
    <t>Nuotekų trąsą Gėlių g. Skuodas 150 m.</t>
  </si>
  <si>
    <t>IT00144</t>
  </si>
  <si>
    <t>IT00145</t>
  </si>
  <si>
    <t>Buitinių nuotekų trasa Liepų g. Mosėdis  600  m</t>
  </si>
  <si>
    <t>IT00146</t>
  </si>
  <si>
    <t>Nuotolinė valymo įrenginių valdymo sistema</t>
  </si>
  <si>
    <t>IT00147</t>
  </si>
  <si>
    <t>Turbina SP2521 4"</t>
  </si>
  <si>
    <t>IT00148</t>
  </si>
  <si>
    <t>Variklis 2,2 kW 380 V su kabeliu</t>
  </si>
  <si>
    <t>IT00151</t>
  </si>
  <si>
    <t>Giluminio siurblio 3  kW komplektas</t>
  </si>
  <si>
    <t>IT00152</t>
  </si>
  <si>
    <t>Giluminio siurblio 5,5 kW komplektas</t>
  </si>
  <si>
    <t>IT00153</t>
  </si>
  <si>
    <t>Automobilis BMW 520 WBANX31040C178703</t>
  </si>
  <si>
    <t>IT00154</t>
  </si>
  <si>
    <t>Gręžinys Nr. 2780</t>
  </si>
  <si>
    <t>IT00155</t>
  </si>
  <si>
    <t>Gręžinys Nr. (2217)8490</t>
  </si>
  <si>
    <t>IT00156</t>
  </si>
  <si>
    <t>IT00158</t>
  </si>
  <si>
    <t>Grąžtas SDS-MAX QUADRO-S 35x570x450</t>
  </si>
  <si>
    <t>IT00159</t>
  </si>
  <si>
    <t>Turbina SP1815 4</t>
  </si>
  <si>
    <t>IT00160</t>
  </si>
  <si>
    <t>Variklis FR 1,1 kW su kabeliu</t>
  </si>
  <si>
    <t>IT00161</t>
  </si>
  <si>
    <t>IT00162</t>
  </si>
  <si>
    <t>IT00163</t>
  </si>
  <si>
    <t>IT00164</t>
  </si>
  <si>
    <t>Akumuliatorinis presas Romax Compact TT TH16-18-20 mm ROTHENBERGER</t>
  </si>
  <si>
    <t>IT00165</t>
  </si>
  <si>
    <t>Alkotesteris Bacway F40</t>
  </si>
  <si>
    <t>IT00166</t>
  </si>
  <si>
    <t>IT00167</t>
  </si>
  <si>
    <t>IT00168</t>
  </si>
  <si>
    <t>IT00169</t>
  </si>
  <si>
    <t>IT00170</t>
  </si>
  <si>
    <t>IT00171</t>
  </si>
  <si>
    <t>IT00172</t>
  </si>
  <si>
    <t>Lempas atsarginė LED 16,3 W/12V</t>
  </si>
  <si>
    <t>IT00173</t>
  </si>
  <si>
    <t>IT00174</t>
  </si>
  <si>
    <t>IT00175</t>
  </si>
  <si>
    <t>IT00176</t>
  </si>
  <si>
    <t>IT00177</t>
  </si>
  <si>
    <t>Kompiuteris INTEL Core i3-10100 3,6 GHZ</t>
  </si>
  <si>
    <t>IT00179</t>
  </si>
  <si>
    <t>Šviest.BGP102 LED 75/740 I DM DDF2 42/60A</t>
  </si>
  <si>
    <t>IT00180</t>
  </si>
  <si>
    <t>IT00181</t>
  </si>
  <si>
    <t>IT00182</t>
  </si>
  <si>
    <t>PVC gaminiai (durys į nugeležinimo pastatą)</t>
  </si>
  <si>
    <t>IT00183</t>
  </si>
  <si>
    <t>Šviest.BGP102 LED 100/740 II DM 83 W</t>
  </si>
  <si>
    <t>IT00185</t>
  </si>
  <si>
    <t>Granulinis katilas</t>
  </si>
  <si>
    <t>IT00187</t>
  </si>
  <si>
    <t>IT00100</t>
  </si>
  <si>
    <t>Kompiuteris Inet Celerono</t>
  </si>
  <si>
    <t>6702 (pagerėjimas)</t>
  </si>
  <si>
    <t>600308 (pagerėjimas)</t>
  </si>
  <si>
    <t xml:space="preserve">Dažnio keitiklis </t>
  </si>
  <si>
    <t>IT00095</t>
  </si>
  <si>
    <t>4725 (pagerėjimas)</t>
  </si>
  <si>
    <t>Nr.1TS-235</t>
  </si>
  <si>
    <t>*</t>
  </si>
  <si>
    <t>Žymėjimų legenda</t>
  </si>
  <si>
    <t>Ar visi turto vienetai priskirti Metodikos pogrupiams?</t>
  </si>
  <si>
    <t>Buvo apskaitos veikla, bet pasikeitus metodikai, apskaitos veikoje turi likti tik tas kas susiję su skaitiklių priežiūra ir aptarnavimu, peržiūrėti.</t>
  </si>
  <si>
    <t>Ar visi turto vienetai priskirti Metodikos veikloms?</t>
  </si>
  <si>
    <t>2018 m pagerinimai</t>
  </si>
  <si>
    <t>2019 m pagerinimai</t>
  </si>
  <si>
    <t>Administracijos turtas, bet kai to paties pogrupio nėra tiesiogiai ar netiesiogiai pirskirto turto, neskirsto Aprašo priedai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</si>
</sst>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_ ;\-#,##0.00\ "/>
    <numFmt numFmtId="165" formatCode="#,##0;\-#,##0;\-"/>
    <numFmt numFmtId="166" formatCode="#,##0.00;\-#,##0.00;\-"/>
    <numFmt numFmtId="167" formatCode="yyyy\-mm\-dd;@"/>
    <numFmt numFmtId="168" formatCode="yyyy\-mm\-dd"/>
  </numFmts>
  <fonts count="21" x14ac:knownFonts="1">
    <font>
      <sz val="11"/>
      <color theme="1"/>
      <name val="Calibri"/>
      <family val="2"/>
      <charset val="186"/>
      <scheme val="minor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0"/>
      <name val="Arial"/>
      <family val="2"/>
      <charset val="186"/>
    </font>
    <font>
      <b/>
      <sz val="20"/>
      <color theme="0"/>
      <name val="Wingdings"/>
      <charset val="2"/>
    </font>
    <font>
      <b/>
      <sz val="10"/>
      <color theme="0"/>
      <name val="Arial"/>
      <family val="2"/>
    </font>
    <font>
      <b/>
      <sz val="10"/>
      <color theme="0" tint="-0.34998626667073579"/>
      <name val="Arial"/>
      <family val="2"/>
    </font>
    <font>
      <b/>
      <i/>
      <sz val="10"/>
      <color theme="0" tint="-0.499984740745262"/>
      <name val="Arial"/>
      <family val="2"/>
      <charset val="186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EAEAEA"/>
      <name val="Arial"/>
      <family val="2"/>
    </font>
    <font>
      <b/>
      <sz val="10"/>
      <color theme="1"/>
      <name val="Arial"/>
      <family val="2"/>
      <charset val="186"/>
    </font>
    <font>
      <i/>
      <sz val="10"/>
      <color theme="0" tint="-0.499984740745262"/>
      <name val="Arial"/>
      <family val="2"/>
      <charset val="186"/>
    </font>
    <font>
      <sz val="7"/>
      <color rgb="FF000000"/>
      <name val="Times New Roman"/>
      <family val="1"/>
      <charset val="186"/>
    </font>
    <font>
      <sz val="10"/>
      <color rgb="FF000000"/>
      <name val="Arial"/>
      <family val="2"/>
    </font>
    <font>
      <b/>
      <sz val="8"/>
      <color rgb="FF000000"/>
      <name val="Times New Roman"/>
      <family val="1"/>
      <charset val="186"/>
    </font>
    <font>
      <sz val="10"/>
      <name val="Arial"/>
      <family val="2"/>
    </font>
    <font>
      <b/>
      <sz val="7"/>
      <color rgb="FF000000"/>
      <name val="Times New Roman"/>
      <family val="1"/>
      <charset val="186"/>
    </font>
    <font>
      <i/>
      <sz val="11"/>
      <color theme="0" tint="-0.499984740745262"/>
      <name val="Calibri"/>
      <family val="2"/>
      <charset val="186"/>
      <scheme val="minor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/>
    <xf numFmtId="0" fontId="13" fillId="0" borderId="0">
      <alignment horizontal="right" vertical="top"/>
    </xf>
    <xf numFmtId="0" fontId="15" fillId="0" borderId="0">
      <alignment horizontal="right" vertical="top"/>
    </xf>
    <xf numFmtId="0" fontId="17" fillId="0" borderId="0">
      <alignment horizontal="right" vertical="top"/>
    </xf>
  </cellStyleXfs>
  <cellXfs count="131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vertical="center"/>
    </xf>
    <xf numFmtId="3" fontId="4" fillId="2" borderId="0" xfId="1" applyNumberFormat="1" applyFont="1" applyFill="1" applyAlignment="1">
      <alignment horizontal="center" vertical="center"/>
    </xf>
    <xf numFmtId="164" fontId="1" fillId="2" borderId="0" xfId="0" applyNumberFormat="1" applyFont="1" applyFill="1"/>
    <xf numFmtId="165" fontId="1" fillId="2" borderId="0" xfId="0" applyNumberFormat="1" applyFont="1" applyFill="1"/>
    <xf numFmtId="165" fontId="5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165" fontId="7" fillId="2" borderId="0" xfId="0" applyNumberFormat="1" applyFont="1" applyFill="1" applyAlignment="1">
      <alignment horizontal="center" vertical="center"/>
    </xf>
    <xf numFmtId="0" fontId="8" fillId="3" borderId="0" xfId="0" applyFont="1" applyFill="1" applyAlignment="1"/>
    <xf numFmtId="14" fontId="10" fillId="3" borderId="4" xfId="0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8" fillId="4" borderId="4" xfId="0" applyFont="1" applyFill="1" applyBorder="1" applyAlignment="1">
      <alignment vertical="center"/>
    </xf>
    <xf numFmtId="0" fontId="14" fillId="0" borderId="4" xfId="2" quotePrefix="1" applyFont="1" applyBorder="1" applyAlignment="1">
      <alignment vertical="top"/>
    </xf>
    <xf numFmtId="0" fontId="14" fillId="0" borderId="4" xfId="2" quotePrefix="1" applyFont="1" applyBorder="1" applyAlignment="1">
      <alignment horizontal="left" vertical="top"/>
    </xf>
    <xf numFmtId="0" fontId="8" fillId="0" borderId="4" xfId="0" applyFont="1" applyBorder="1" applyAlignment="1"/>
    <xf numFmtId="0" fontId="14" fillId="5" borderId="4" xfId="2" quotePrefix="1" applyFont="1" applyFill="1" applyBorder="1" applyAlignment="1">
      <alignment vertical="top"/>
    </xf>
    <xf numFmtId="167" fontId="14" fillId="0" borderId="4" xfId="3" applyNumberFormat="1" applyFont="1" applyBorder="1" applyAlignment="1">
      <alignment horizontal="center" vertical="top"/>
    </xf>
    <xf numFmtId="168" fontId="16" fillId="0" borderId="4" xfId="3" applyNumberFormat="1" applyFont="1" applyFill="1" applyBorder="1" applyAlignment="1">
      <alignment horizontal="center" vertical="top"/>
    </xf>
    <xf numFmtId="165" fontId="14" fillId="0" borderId="4" xfId="4" applyNumberFormat="1" applyFont="1" applyFill="1" applyBorder="1">
      <alignment horizontal="right" vertical="top"/>
    </xf>
    <xf numFmtId="165" fontId="16" fillId="0" borderId="4" xfId="4" applyNumberFormat="1" applyFont="1" applyFill="1" applyBorder="1">
      <alignment horizontal="right" vertical="top"/>
    </xf>
    <xf numFmtId="166" fontId="16" fillId="0" borderId="4" xfId="0" applyNumberFormat="1" applyFont="1" applyFill="1" applyBorder="1"/>
    <xf numFmtId="166" fontId="14" fillId="0" borderId="4" xfId="4" applyNumberFormat="1" applyFont="1" applyFill="1" applyBorder="1" applyAlignment="1">
      <alignment vertical="top" wrapText="1"/>
    </xf>
    <xf numFmtId="165" fontId="16" fillId="3" borderId="4" xfId="4" applyNumberFormat="1" applyFont="1" applyFill="1" applyBorder="1" applyAlignment="1">
      <alignment horizontal="center" vertical="top" wrapText="1"/>
    </xf>
    <xf numFmtId="165" fontId="16" fillId="0" borderId="4" xfId="4" applyNumberFormat="1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3" borderId="4" xfId="0" applyFont="1" applyFill="1" applyBorder="1" applyAlignment="1"/>
    <xf numFmtId="2" fontId="8" fillId="3" borderId="4" xfId="0" applyNumberFormat="1" applyFont="1" applyFill="1" applyBorder="1" applyAlignment="1"/>
    <xf numFmtId="4" fontId="8" fillId="3" borderId="4" xfId="0" applyNumberFormat="1" applyFont="1" applyFill="1" applyBorder="1" applyAlignment="1"/>
    <xf numFmtId="0" fontId="0" fillId="3" borderId="4" xfId="0" applyFill="1" applyBorder="1" applyAlignment="1">
      <alignment horizontal="center"/>
    </xf>
    <xf numFmtId="165" fontId="12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0" xfId="0" applyFill="1"/>
    <xf numFmtId="4" fontId="0" fillId="0" borderId="0" xfId="0" applyNumberFormat="1"/>
    <xf numFmtId="0" fontId="14" fillId="0" borderId="4" xfId="2" quotePrefix="1" applyFont="1" applyBorder="1" applyAlignment="1">
      <alignment vertical="top" wrapText="1"/>
    </xf>
    <xf numFmtId="0" fontId="14" fillId="0" borderId="4" xfId="2" quotePrefix="1" applyFont="1" applyBorder="1" applyAlignment="1">
      <alignment horizontal="left" vertical="top" wrapText="1"/>
    </xf>
    <xf numFmtId="167" fontId="14" fillId="0" borderId="4" xfId="3" applyNumberFormat="1" applyFont="1" applyBorder="1" applyAlignment="1">
      <alignment horizontal="center" vertical="top" wrapText="1"/>
    </xf>
    <xf numFmtId="168" fontId="16" fillId="0" borderId="4" xfId="0" applyNumberFormat="1" applyFont="1" applyFill="1" applyBorder="1" applyAlignment="1">
      <alignment horizontal="center"/>
    </xf>
    <xf numFmtId="0" fontId="8" fillId="0" borderId="4" xfId="0" applyFont="1" applyBorder="1"/>
    <xf numFmtId="14" fontId="16" fillId="0" borderId="4" xfId="3" applyNumberFormat="1" applyFont="1" applyFill="1" applyBorder="1" applyAlignment="1">
      <alignment vertical="top"/>
    </xf>
    <xf numFmtId="165" fontId="16" fillId="0" borderId="4" xfId="0" applyNumberFormat="1" applyFont="1" applyFill="1" applyBorder="1"/>
    <xf numFmtId="0" fontId="14" fillId="6" borderId="4" xfId="2" quotePrefix="1" applyFont="1" applyFill="1" applyBorder="1" applyAlignment="1">
      <alignment vertical="top"/>
    </xf>
    <xf numFmtId="0" fontId="8" fillId="7" borderId="4" xfId="0" applyFont="1" applyFill="1" applyBorder="1" applyAlignment="1"/>
    <xf numFmtId="166" fontId="12" fillId="3" borderId="0" xfId="0" applyNumberFormat="1" applyFont="1" applyFill="1" applyAlignment="1">
      <alignment horizontal="center"/>
    </xf>
    <xf numFmtId="167" fontId="16" fillId="0" borderId="4" xfId="3" applyNumberFormat="1" applyFont="1" applyFill="1" applyBorder="1" applyAlignment="1">
      <alignment horizontal="center" vertical="center"/>
    </xf>
    <xf numFmtId="165" fontId="16" fillId="0" borderId="5" xfId="4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5" xfId="0" applyFont="1" applyFill="1" applyBorder="1" applyAlignment="1"/>
    <xf numFmtId="49" fontId="14" fillId="0" borderId="4" xfId="2" quotePrefix="1" applyNumberFormat="1" applyFont="1" applyBorder="1" applyAlignment="1">
      <alignment horizontal="left" vertical="top"/>
    </xf>
    <xf numFmtId="0" fontId="14" fillId="0" borderId="4" xfId="2" quotePrefix="1" applyFont="1" applyFill="1" applyBorder="1" applyAlignment="1">
      <alignment vertical="top"/>
    </xf>
    <xf numFmtId="49" fontId="14" fillId="0" borderId="4" xfId="2" quotePrefix="1" applyNumberFormat="1" applyFont="1" applyFill="1" applyBorder="1" applyAlignment="1">
      <alignment horizontal="left" vertical="top"/>
    </xf>
    <xf numFmtId="0" fontId="8" fillId="0" borderId="4" xfId="0" applyFont="1" applyFill="1" applyBorder="1" applyAlignment="1"/>
    <xf numFmtId="0" fontId="14" fillId="0" borderId="4" xfId="2" quotePrefix="1" applyFont="1" applyFill="1" applyBorder="1" applyAlignment="1">
      <alignment horizontal="left" vertical="top"/>
    </xf>
    <xf numFmtId="0" fontId="14" fillId="0" borderId="6" xfId="2" quotePrefix="1" applyFont="1" applyBorder="1" applyAlignment="1">
      <alignment vertical="top"/>
    </xf>
    <xf numFmtId="0" fontId="14" fillId="8" borderId="6" xfId="2" quotePrefix="1" applyFont="1" applyFill="1" applyBorder="1" applyAlignment="1">
      <alignment horizontal="left" vertical="top"/>
    </xf>
    <xf numFmtId="0" fontId="8" fillId="0" borderId="6" xfId="0" applyFont="1" applyBorder="1" applyAlignment="1"/>
    <xf numFmtId="0" fontId="14" fillId="0" borderId="5" xfId="2" quotePrefix="1" applyFont="1" applyFill="1" applyBorder="1" applyAlignment="1">
      <alignment vertical="top"/>
    </xf>
    <xf numFmtId="49" fontId="14" fillId="0" borderId="5" xfId="2" quotePrefix="1" applyNumberFormat="1" applyFont="1" applyFill="1" applyBorder="1" applyAlignment="1">
      <alignment horizontal="left" vertical="top"/>
    </xf>
    <xf numFmtId="0" fontId="8" fillId="0" borderId="5" xfId="0" applyFont="1" applyFill="1" applyBorder="1" applyAlignment="1"/>
    <xf numFmtId="0" fontId="8" fillId="0" borderId="4" xfId="0" applyFont="1" applyFill="1" applyBorder="1"/>
    <xf numFmtId="49" fontId="14" fillId="9" borderId="4" xfId="2" quotePrefix="1" applyNumberFormat="1" applyFont="1" applyFill="1" applyBorder="1" applyAlignment="1">
      <alignment horizontal="left" vertical="top"/>
    </xf>
    <xf numFmtId="0" fontId="8" fillId="0" borderId="4" xfId="0" applyFont="1" applyFill="1" applyBorder="1" applyAlignment="1">
      <alignment vertical="top" wrapText="1"/>
    </xf>
    <xf numFmtId="0" fontId="16" fillId="0" borderId="4" xfId="2" quotePrefix="1" applyFont="1" applyFill="1" applyBorder="1" applyAlignment="1">
      <alignment vertical="top"/>
    </xf>
    <xf numFmtId="0" fontId="16" fillId="0" borderId="4" xfId="0" applyFont="1" applyFill="1" applyBorder="1"/>
    <xf numFmtId="166" fontId="16" fillId="0" borderId="4" xfId="4" applyNumberFormat="1" applyFont="1" applyFill="1" applyBorder="1">
      <alignment horizontal="right" vertical="top"/>
    </xf>
    <xf numFmtId="49" fontId="16" fillId="0" borderId="4" xfId="2" quotePrefix="1" applyNumberFormat="1" applyFont="1" applyFill="1" applyBorder="1" applyAlignment="1">
      <alignment horizontal="left" vertical="top"/>
    </xf>
    <xf numFmtId="0" fontId="16" fillId="0" borderId="4" xfId="0" applyFont="1" applyFill="1" applyBorder="1" applyAlignment="1"/>
    <xf numFmtId="165" fontId="16" fillId="0" borderId="4" xfId="4" applyNumberFormat="1" applyFont="1" applyFill="1" applyBorder="1" applyAlignment="1">
      <alignment horizontal="right" vertical="top"/>
    </xf>
    <xf numFmtId="167" fontId="14" fillId="0" borderId="4" xfId="3" applyNumberFormat="1" applyFont="1" applyFill="1" applyBorder="1" applyAlignment="1">
      <alignment horizontal="center" vertical="center"/>
    </xf>
    <xf numFmtId="165" fontId="16" fillId="0" borderId="4" xfId="0" applyNumberFormat="1" applyFont="1" applyFill="1" applyBorder="1" applyAlignment="1"/>
    <xf numFmtId="49" fontId="16" fillId="0" borderId="5" xfId="2" quotePrefix="1" applyNumberFormat="1" applyFont="1" applyFill="1" applyBorder="1" applyAlignment="1">
      <alignment horizontal="left" vertical="top"/>
    </xf>
    <xf numFmtId="0" fontId="16" fillId="0" borderId="5" xfId="0" applyFont="1" applyFill="1" applyBorder="1"/>
    <xf numFmtId="0" fontId="16" fillId="0" borderId="5" xfId="0" applyFont="1" applyFill="1" applyBorder="1" applyAlignment="1"/>
    <xf numFmtId="14" fontId="16" fillId="0" borderId="4" xfId="4" applyNumberFormat="1" applyFont="1" applyFill="1" applyBorder="1" applyAlignment="1">
      <alignment horizontal="center" vertical="top" wrapText="1"/>
    </xf>
    <xf numFmtId="0" fontId="16" fillId="7" borderId="4" xfId="0" applyFont="1" applyFill="1" applyBorder="1" applyAlignment="1">
      <alignment horizontal="center"/>
    </xf>
    <xf numFmtId="0" fontId="16" fillId="0" borderId="4" xfId="2" quotePrefix="1" applyNumberFormat="1" applyFont="1" applyFill="1" applyBorder="1" applyAlignment="1">
      <alignment horizontal="left" vertical="top"/>
    </xf>
    <xf numFmtId="165" fontId="16" fillId="0" borderId="4" xfId="4" applyNumberFormat="1" applyFont="1" applyFill="1" applyBorder="1" applyAlignment="1">
      <alignment vertical="top" wrapText="1"/>
    </xf>
    <xf numFmtId="14" fontId="16" fillId="0" borderId="4" xfId="0" applyNumberFormat="1" applyFont="1" applyFill="1" applyBorder="1" applyAlignment="1"/>
    <xf numFmtId="0" fontId="8" fillId="7" borderId="4" xfId="0" applyFont="1" applyFill="1" applyBorder="1" applyAlignment="1">
      <alignment horizontal="center"/>
    </xf>
    <xf numFmtId="165" fontId="14" fillId="0" borderId="4" xfId="4" applyNumberFormat="1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top"/>
    </xf>
    <xf numFmtId="0" fontId="16" fillId="0" borderId="4" xfId="0" quotePrefix="1" applyFont="1" applyFill="1" applyBorder="1" applyAlignment="1">
      <alignment vertical="top"/>
    </xf>
    <xf numFmtId="14" fontId="14" fillId="0" borderId="4" xfId="3" applyNumberFormat="1" applyFont="1" applyFill="1" applyBorder="1" applyAlignment="1">
      <alignment vertical="top"/>
    </xf>
    <xf numFmtId="165" fontId="14" fillId="0" borderId="4" xfId="4" applyNumberFormat="1" applyFont="1" applyFill="1" applyBorder="1" applyAlignment="1">
      <alignment horizontal="right" vertical="top"/>
    </xf>
    <xf numFmtId="165" fontId="8" fillId="0" borderId="4" xfId="0" applyNumberFormat="1" applyFont="1" applyFill="1" applyBorder="1" applyAlignment="1"/>
    <xf numFmtId="0" fontId="8" fillId="0" borderId="4" xfId="0" applyFont="1" applyFill="1" applyBorder="1" applyAlignment="1">
      <alignment vertical="top"/>
    </xf>
    <xf numFmtId="0" fontId="8" fillId="0" borderId="4" xfId="0" quotePrefix="1" applyFont="1" applyFill="1" applyBorder="1" applyAlignment="1">
      <alignment vertical="top"/>
    </xf>
    <xf numFmtId="0" fontId="8" fillId="3" borderId="0" xfId="0" applyFont="1" applyFill="1" applyBorder="1"/>
    <xf numFmtId="0" fontId="8" fillId="3" borderId="7" xfId="0" applyFont="1" applyFill="1" applyBorder="1"/>
    <xf numFmtId="0" fontId="0" fillId="3" borderId="7" xfId="0" applyFill="1" applyBorder="1"/>
    <xf numFmtId="0" fontId="8" fillId="3" borderId="0" xfId="0" applyFont="1" applyFill="1"/>
    <xf numFmtId="0" fontId="11" fillId="3" borderId="0" xfId="0" applyFont="1" applyFill="1"/>
    <xf numFmtId="0" fontId="0" fillId="3" borderId="8" xfId="0" applyFill="1" applyBorder="1"/>
    <xf numFmtId="0" fontId="8" fillId="3" borderId="0" xfId="0" applyFont="1" applyFill="1" applyAlignment="1">
      <alignment horizontal="center" vertical="center"/>
    </xf>
    <xf numFmtId="0" fontId="3" fillId="3" borderId="0" xfId="1" applyFont="1" applyFill="1" applyAlignment="1">
      <alignment horizontal="left" indent="1"/>
    </xf>
    <xf numFmtId="0" fontId="8" fillId="6" borderId="0" xfId="0" applyFont="1" applyFill="1"/>
    <xf numFmtId="4" fontId="8" fillId="3" borderId="0" xfId="0" applyNumberFormat="1" applyFont="1" applyFill="1"/>
    <xf numFmtId="0" fontId="0" fillId="8" borderId="0" xfId="0" applyFill="1"/>
    <xf numFmtId="0" fontId="0" fillId="9" borderId="0" xfId="0" applyFill="1"/>
    <xf numFmtId="0" fontId="0" fillId="5" borderId="0" xfId="0" applyFill="1"/>
    <xf numFmtId="0" fontId="18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8" fillId="0" borderId="0" xfId="0" applyFont="1" applyFill="1" applyAlignment="1"/>
    <xf numFmtId="0" fontId="8" fillId="0" borderId="4" xfId="0" applyFont="1" applyFill="1" applyBorder="1" applyAlignment="1">
      <alignment vertical="center"/>
    </xf>
    <xf numFmtId="167" fontId="14" fillId="0" borderId="4" xfId="3" applyNumberFormat="1" applyFont="1" applyFill="1" applyBorder="1" applyAlignment="1">
      <alignment horizontal="center" vertical="top"/>
    </xf>
    <xf numFmtId="2" fontId="8" fillId="0" borderId="4" xfId="0" applyNumberFormat="1" applyFont="1" applyFill="1" applyBorder="1" applyAlignment="1"/>
    <xf numFmtId="4" fontId="8" fillId="0" borderId="4" xfId="0" applyNumberFormat="1" applyFont="1" applyFill="1" applyBorder="1" applyAlignment="1"/>
    <xf numFmtId="0" fontId="0" fillId="0" borderId="4" xfId="0" applyFill="1" applyBorder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" fontId="0" fillId="0" borderId="0" xfId="0" applyNumberFormat="1" applyFill="1"/>
  </cellXfs>
  <cellStyles count="5">
    <cellStyle name="Įprastas" xfId="0" builtinId="0"/>
    <cellStyle name="Normal 2 2" xfId="1"/>
    <cellStyle name="S11" xfId="2"/>
    <cellStyle name="S12" xfId="3"/>
    <cellStyle name="S13" xfId="4"/>
  </cellStyles>
  <dxfs count="9">
    <dxf>
      <font>
        <color theme="0"/>
      </font>
      <fill>
        <patternFill>
          <bgColor rgb="FFFF6D7E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2D050"/>
      </font>
    </dxf>
    <dxf>
      <font>
        <color rgb="FFFF0000"/>
      </font>
      <fill>
        <patternFill patternType="solid"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endri%20darbai\Ekonomistes\EKONOMIS\PLANAI\2008\Vartotojai\Rita%20Raisutiene\2006P\planas2006-13-11.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ndri%20darbai\Ekonomistes\EKONOMIS\PLANAI\2008\Vartotojai\Rita%20Raisutiene\2006P\planas2006-13-11.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uditui%202020%20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ainos"/>
      <sheetName val="kainos"/>
      <sheetName val="suv"/>
      <sheetName val="gamybaB"/>
      <sheetName val="gamybaK"/>
      <sheetName val="gamybaG"/>
      <sheetName val="perdavimasK"/>
      <sheetName val="perdavimasG"/>
      <sheetName val="perdavimasB"/>
      <sheetName val="pardavimasK"/>
      <sheetName val="pardavimasG"/>
      <sheetName val="pardavimasB"/>
      <sheetName val="sg viso "/>
      <sheetName val="mieste"/>
      <sheetName val="elektrine"/>
      <sheetName val="KRK"/>
      <sheetName val="LRK"/>
      <sheetName val="pirkta"/>
      <sheetName val="PK"/>
      <sheetName val="MK"/>
      <sheetName val="rajone"/>
      <sheetName val="balansas"/>
      <sheetName val="naud.atl."/>
      <sheetName val="el.en.g."/>
      <sheetName val="išl.el."/>
      <sheetName val="tarif"/>
      <sheetName val="išl.el. G"/>
      <sheetName val="draudimai"/>
      <sheetName val="veiklos"/>
      <sheetName val="Janinai"/>
      <sheetName val="Sheet1"/>
      <sheetName val="_"/>
      <sheetName val="sg_viso_"/>
      <sheetName val="1. DK_grupes"/>
      <sheetName val="Pradžia"/>
      <sheetName val="1.vardai"/>
      <sheetName val="wp_sarasai"/>
      <sheetName val="Mazutas mėnesiais"/>
      <sheetName val="sg viso"/>
      <sheetName val="0.vard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ainos"/>
      <sheetName val="kainos"/>
      <sheetName val="suv"/>
      <sheetName val="gamybaB"/>
      <sheetName val="gamybaK"/>
      <sheetName val="gamybaG"/>
      <sheetName val="perdavimasK"/>
      <sheetName val="perdavimasG"/>
      <sheetName val="perdavimasB"/>
      <sheetName val="pardavimasK"/>
      <sheetName val="pardavimasG"/>
      <sheetName val="pardavimasB"/>
      <sheetName val="sg viso "/>
      <sheetName val="mieste"/>
      <sheetName val="elektrine"/>
      <sheetName val="KRK"/>
      <sheetName val="LRK"/>
      <sheetName val="pirkta"/>
      <sheetName val="PK"/>
      <sheetName val="MK"/>
      <sheetName val="rajone"/>
      <sheetName val="balansas"/>
      <sheetName val="naud.atl."/>
      <sheetName val="el.en.g."/>
      <sheetName val="išl.el."/>
      <sheetName val="tarif"/>
      <sheetName val="išl.el. G"/>
      <sheetName val="draudimai"/>
      <sheetName val="veiklos"/>
      <sheetName val="Janinai"/>
      <sheetName val="Sheet1"/>
      <sheetName val="sg_viso_"/>
      <sheetName val="1. DK_grupes"/>
      <sheetName val="Pradžia"/>
      <sheetName val="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rinys"/>
      <sheetName val="I.RVA2019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II.Auditui &gt;&gt;"/>
      <sheetName val="6.1"/>
      <sheetName val="6.2"/>
      <sheetName val="6.3"/>
      <sheetName val="6.4"/>
      <sheetName val="6.5"/>
      <sheetName val="Suvestinė"/>
      <sheetName val="Patikra"/>
      <sheetName val="TU_9.1_sąn"/>
      <sheetName val="TU_9.1_paj"/>
      <sheetName val="III.Modelis&gt;&gt;"/>
      <sheetName val="Instrukcijos"/>
      <sheetName val="1.Pradzia"/>
      <sheetName val="2.FA"/>
      <sheetName val="3.Grup_S"/>
      <sheetName val="4.Sąnaudos"/>
      <sheetName val="5.Grup_T"/>
      <sheetName val="6.Turtas"/>
      <sheetName val="7.Realizacija"/>
      <sheetName val="8.Pajamos"/>
      <sheetName val="9.Nesikliai"/>
      <sheetName val="10.Kita"/>
      <sheetName val="11.Personalas"/>
      <sheetName val="12.Tech.rodikliai"/>
      <sheetName val="13.Ener.ukis"/>
      <sheetName val="Suvestine"/>
      <sheetName val="Kontrole"/>
      <sheetName val="IV.Darbiniai&gt;&gt;"/>
      <sheetName val="S1"/>
      <sheetName val="S2"/>
      <sheetName val="Pav.tvarkyklė"/>
      <sheetName val="DK"/>
      <sheetName val=" RVA 2018&gt;"/>
      <sheetName val="2018_3"/>
      <sheetName val="2018_12"/>
      <sheetName val="2018_13"/>
      <sheetName val="2018_14"/>
      <sheetName val="RVA 2019 &gt;"/>
      <sheetName val="2019-4"/>
      <sheetName val="2019_3 "/>
      <sheetName val="2019-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3">
          <cell r="D13">
            <v>44196</v>
          </cell>
        </row>
      </sheetData>
      <sheetData sheetId="26"/>
      <sheetData sheetId="27"/>
      <sheetData sheetId="28"/>
      <sheetData sheetId="29">
        <row r="4">
          <cell r="E4" t="str">
            <v>I.1.standartinė programinė įranga</v>
          </cell>
          <cell r="G4">
            <v>4</v>
          </cell>
        </row>
        <row r="5">
          <cell r="E5" t="str">
            <v>I.1.spec. programinė įranga</v>
          </cell>
          <cell r="G5" t="str">
            <v>4</v>
          </cell>
        </row>
        <row r="6">
          <cell r="E6" t="str">
            <v>I.1.kitas nematerialus turtas</v>
          </cell>
          <cell r="G6">
            <v>4</v>
          </cell>
        </row>
        <row r="7">
          <cell r="E7" t="str">
            <v>II.2.1.Pastatai</v>
          </cell>
          <cell r="G7">
            <v>50</v>
          </cell>
        </row>
        <row r="8">
          <cell r="E8" t="str">
            <v>II.2.2.1.keliai</v>
          </cell>
          <cell r="G8">
            <v>30</v>
          </cell>
        </row>
        <row r="9">
          <cell r="E9" t="str">
            <v>II.2.2.2.aikštelės</v>
          </cell>
          <cell r="G9">
            <v>30</v>
          </cell>
        </row>
        <row r="10">
          <cell r="E10" t="str">
            <v>II.2.2.3.šaligatviai</v>
          </cell>
          <cell r="G10">
            <v>30</v>
          </cell>
        </row>
        <row r="11">
          <cell r="E11" t="str">
            <v xml:space="preserve">II.2.2.4.tvoros </v>
          </cell>
          <cell r="G11">
            <v>30</v>
          </cell>
        </row>
        <row r="12">
          <cell r="E12" t="str">
            <v>II.2.3.vamzdynai</v>
          </cell>
          <cell r="G12">
            <v>50</v>
          </cell>
        </row>
        <row r="13">
          <cell r="E13" t="str">
            <v>II.2.4.Kiti įrenginiai</v>
          </cell>
          <cell r="G13">
            <v>35</v>
          </cell>
        </row>
        <row r="14">
          <cell r="E14" t="str">
            <v>II.3.1.vandens siurbliai, nuotekų ir dumblo siurbliai virš 5 kW, kita įranga</v>
          </cell>
          <cell r="G14">
            <v>10</v>
          </cell>
        </row>
        <row r="15">
          <cell r="E15" t="str">
            <v>II.3.2.nuotekų ir dumblo siurbliai iki 5 kW</v>
          </cell>
          <cell r="G15">
            <v>5</v>
          </cell>
        </row>
        <row r="16">
          <cell r="E16" t="str">
            <v>II.4.1. apskaitos prietaisai</v>
          </cell>
          <cell r="G16">
            <v>6</v>
          </cell>
        </row>
        <row r="17">
          <cell r="E17" t="str">
            <v>II.4.2. įrankiai</v>
          </cell>
          <cell r="G17">
            <v>6</v>
          </cell>
        </row>
        <row r="18">
          <cell r="E18" t="str">
            <v>II.5.1.lengvieji automobiliai</v>
          </cell>
          <cell r="G18">
            <v>7</v>
          </cell>
        </row>
        <row r="19">
          <cell r="E19" t="str">
            <v>II.5.2.kitos transporto priemonės</v>
          </cell>
          <cell r="G19">
            <v>10</v>
          </cell>
        </row>
        <row r="20">
          <cell r="E20" t="str">
            <v xml:space="preserve">II.6.1. </v>
          </cell>
        </row>
        <row r="21">
          <cell r="E21" t="str">
            <v xml:space="preserve">II.6.2. </v>
          </cell>
        </row>
        <row r="22">
          <cell r="E22" t="str">
            <v xml:space="preserve">II.6.3. 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F4" t="str">
            <v>Taip</v>
          </cell>
          <cell r="G4" t="str">
            <v>ü</v>
          </cell>
        </row>
        <row r="5">
          <cell r="F5" t="str">
            <v>Klaida</v>
          </cell>
          <cell r="G5" t="str">
            <v>û</v>
          </cell>
        </row>
        <row r="12">
          <cell r="B12" t="str">
            <v>IV.Kita_reguliuojama</v>
          </cell>
        </row>
        <row r="13">
          <cell r="B13" t="str">
            <v>V.Nereguliuojama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U5496"/>
  <sheetViews>
    <sheetView showGridLines="0" tabSelected="1" workbookViewId="0">
      <selection activeCell="C555" sqref="C555:C556"/>
    </sheetView>
  </sheetViews>
  <sheetFormatPr defaultRowHeight="15" x14ac:dyDescent="0.25"/>
  <cols>
    <col min="1" max="1" width="4.85546875" customWidth="1"/>
    <col min="2" max="2" width="7.5703125" customWidth="1"/>
    <col min="3" max="3" width="57.5703125" customWidth="1"/>
    <col min="4" max="4" width="17.7109375" customWidth="1"/>
    <col min="5" max="5" width="36.7109375" customWidth="1"/>
    <col min="6" max="6" width="23.140625" customWidth="1"/>
    <col min="7" max="7" width="14" customWidth="1"/>
    <col min="8" max="8" width="13.5703125" customWidth="1"/>
    <col min="9" max="9" width="15.28515625" customWidth="1"/>
    <col min="10" max="11" width="14.42578125" customWidth="1"/>
    <col min="12" max="12" width="13.28515625" customWidth="1"/>
    <col min="13" max="13" width="13.5703125" customWidth="1"/>
    <col min="14" max="14" width="15.140625" customWidth="1"/>
    <col min="15" max="16" width="14.28515625" customWidth="1"/>
    <col min="17" max="18" width="15.7109375" customWidth="1"/>
    <col min="19" max="19" width="17.42578125" customWidth="1"/>
    <col min="20" max="20" width="17" customWidth="1"/>
    <col min="21" max="21" width="12.85546875" customWidth="1"/>
    <col min="22" max="28" width="13.7109375" customWidth="1"/>
    <col min="29" max="29" width="16.140625" customWidth="1"/>
    <col min="30" max="30" width="16.28515625" customWidth="1"/>
    <col min="31" max="31" width="16.140625" customWidth="1"/>
    <col min="32" max="32" width="15.140625" customWidth="1"/>
    <col min="33" max="33" width="14.5703125" customWidth="1"/>
    <col min="34" max="35" width="15.7109375" customWidth="1"/>
    <col min="36" max="36" width="15.42578125" customWidth="1"/>
    <col min="37" max="37" width="15.28515625" style="113" customWidth="1"/>
    <col min="38" max="38" width="12" customWidth="1"/>
    <col min="39" max="40" width="13" customWidth="1"/>
    <col min="41" max="43" width="15.28515625" customWidth="1"/>
    <col min="44" max="45" width="21.5703125" customWidth="1"/>
    <col min="47" max="47" width="11.7109375" customWidth="1"/>
  </cols>
  <sheetData>
    <row r="1" spans="1:47" ht="25.5" x14ac:dyDescent="0.25">
      <c r="A1" s="1"/>
      <c r="B1" s="2" t="s">
        <v>0</v>
      </c>
      <c r="C1" s="1"/>
      <c r="D1" s="3" t="str">
        <f>IF(COUNTIF($B$5486:$B$5487,[3]Pav.tvarkyklė!$F$5)&gt;0,[3]Pav.tvarkyklė!$G$5,[3]Pav.tvarkyklė!$G$4)</f>
        <v>ü</v>
      </c>
      <c r="E1" s="1"/>
      <c r="F1" s="4"/>
      <c r="G1" s="5"/>
      <c r="H1" s="5"/>
      <c r="I1" s="6">
        <f t="shared" ref="I1:N1" si="0">SUBTOTAL(9,I4:I5482)</f>
        <v>13331693.800000004</v>
      </c>
      <c r="J1" s="6">
        <f t="shared" si="0"/>
        <v>7945419.0700000003</v>
      </c>
      <c r="K1" s="6">
        <f t="shared" si="0"/>
        <v>0</v>
      </c>
      <c r="L1" s="6">
        <f t="shared" si="0"/>
        <v>0</v>
      </c>
      <c r="M1" s="6">
        <f t="shared" si="0"/>
        <v>5386274.72000001</v>
      </c>
      <c r="N1" s="6">
        <f t="shared" si="0"/>
        <v>3567601.2986674784</v>
      </c>
      <c r="O1" s="6"/>
      <c r="P1" s="7"/>
      <c r="Q1" s="8"/>
      <c r="R1" s="8"/>
      <c r="S1" s="8"/>
      <c r="T1" s="8"/>
      <c r="U1" s="8"/>
      <c r="V1" s="8"/>
      <c r="W1" s="9"/>
      <c r="X1" s="8"/>
      <c r="Y1" s="8"/>
      <c r="Z1" s="8"/>
      <c r="AA1" s="8"/>
      <c r="AB1" s="6">
        <f>SUBTOTAL(9,AB4:AB5482)</f>
        <v>130834.58901849996</v>
      </c>
      <c r="AC1" s="6">
        <f>SUBTOTAL(9,AC4:AC5482)</f>
        <v>1949508.0103510208</v>
      </c>
      <c r="AD1" s="8"/>
      <c r="AE1" s="6">
        <f>SUBTOTAL(9,AE4:AE5482)</f>
        <v>0</v>
      </c>
      <c r="AF1" s="6">
        <f>SUBTOTAL(9,AF4:AF5482)</f>
        <v>130834.58901849996</v>
      </c>
      <c r="AG1" s="6">
        <f>SUBTOTAL(9,AG4:AG5482)</f>
        <v>1949508.0103510208</v>
      </c>
      <c r="AH1" s="6">
        <f>SUBTOTAL(9,AH4:AH5482)</f>
        <v>3436766.7096489766</v>
      </c>
      <c r="AI1" s="8"/>
      <c r="AJ1" s="8"/>
      <c r="AK1" s="10"/>
      <c r="AL1" s="8"/>
      <c r="AM1" s="8"/>
      <c r="AN1" s="8"/>
      <c r="AO1" s="6"/>
      <c r="AP1" s="8"/>
      <c r="AQ1" s="8"/>
      <c r="AR1" s="8"/>
      <c r="AS1" s="8"/>
      <c r="AT1" s="6">
        <f>SUBTOTAL(9,AT4:AT5482)</f>
        <v>126900.14124854493</v>
      </c>
      <c r="AU1" s="6">
        <f>SUBTOTAL(9,AU4:AU5482)</f>
        <v>3934.4477699549248</v>
      </c>
    </row>
    <row r="2" spans="1:47" x14ac:dyDescent="0.25">
      <c r="A2" s="11"/>
      <c r="B2" s="11"/>
      <c r="C2" s="11"/>
      <c r="D2" s="11"/>
      <c r="E2" s="11"/>
      <c r="F2" s="11"/>
      <c r="G2" s="11"/>
      <c r="H2" s="11"/>
      <c r="I2" s="114" t="s">
        <v>1</v>
      </c>
      <c r="J2" s="115"/>
      <c r="K2" s="115"/>
      <c r="L2" s="115"/>
      <c r="M2" s="116"/>
      <c r="N2" s="12">
        <v>44196</v>
      </c>
      <c r="O2" s="114" t="s">
        <v>2</v>
      </c>
      <c r="P2" s="115"/>
      <c r="Q2" s="115"/>
      <c r="R2" s="115"/>
      <c r="S2" s="115"/>
      <c r="T2" s="116"/>
      <c r="U2" s="114" t="s">
        <v>3</v>
      </c>
      <c r="V2" s="115"/>
      <c r="W2" s="116"/>
      <c r="X2" s="117" t="s">
        <v>4</v>
      </c>
      <c r="Y2" s="118"/>
      <c r="Z2" s="118"/>
      <c r="AA2" s="118"/>
      <c r="AB2" s="118"/>
      <c r="AC2" s="119"/>
      <c r="AD2" s="117" t="s">
        <v>5</v>
      </c>
      <c r="AE2" s="119"/>
      <c r="AF2" s="120" t="s">
        <v>3</v>
      </c>
      <c r="AG2" s="120"/>
      <c r="AH2" s="120"/>
      <c r="AI2" s="120"/>
      <c r="AJ2" s="120"/>
      <c r="AK2" s="13"/>
      <c r="AL2" s="11"/>
      <c r="AM2" s="11"/>
      <c r="AN2" s="11"/>
      <c r="AO2" s="11"/>
      <c r="AP2" s="11"/>
      <c r="AQ2" s="11"/>
      <c r="AR2" s="11"/>
      <c r="AS2" s="11"/>
    </row>
    <row r="3" spans="1:47" ht="102" x14ac:dyDescent="0.25">
      <c r="A3" s="11"/>
      <c r="B3" s="14" t="s">
        <v>6</v>
      </c>
      <c r="C3" s="14" t="s">
        <v>7</v>
      </c>
      <c r="D3" s="14" t="s">
        <v>8</v>
      </c>
      <c r="E3" s="14" t="s">
        <v>9</v>
      </c>
      <c r="F3" s="14" t="s">
        <v>10</v>
      </c>
      <c r="G3" s="15" t="s">
        <v>11</v>
      </c>
      <c r="H3" s="15" t="s">
        <v>12</v>
      </c>
      <c r="I3" s="14" t="s">
        <v>13</v>
      </c>
      <c r="J3" s="15" t="s">
        <v>14</v>
      </c>
      <c r="K3" s="15" t="s">
        <v>15</v>
      </c>
      <c r="L3" s="15" t="s">
        <v>16</v>
      </c>
      <c r="M3" s="15" t="s">
        <v>17</v>
      </c>
      <c r="N3" s="15" t="s">
        <v>18</v>
      </c>
      <c r="O3" s="14" t="s">
        <v>19</v>
      </c>
      <c r="P3" s="15" t="s">
        <v>20</v>
      </c>
      <c r="Q3" s="15" t="s">
        <v>21</v>
      </c>
      <c r="R3" s="15" t="s">
        <v>22</v>
      </c>
      <c r="S3" s="14" t="s">
        <v>23</v>
      </c>
      <c r="T3" s="15" t="s">
        <v>24</v>
      </c>
      <c r="U3" s="16" t="s">
        <v>25</v>
      </c>
      <c r="V3" s="16" t="s">
        <v>26</v>
      </c>
      <c r="W3" s="16" t="s">
        <v>27</v>
      </c>
      <c r="X3" s="16" t="s">
        <v>28</v>
      </c>
      <c r="Y3" s="16" t="s">
        <v>29</v>
      </c>
      <c r="Z3" s="16" t="s">
        <v>30</v>
      </c>
      <c r="AA3" s="16" t="s">
        <v>31</v>
      </c>
      <c r="AB3" s="16" t="s">
        <v>32</v>
      </c>
      <c r="AC3" s="16" t="s">
        <v>33</v>
      </c>
      <c r="AD3" s="16" t="s">
        <v>34</v>
      </c>
      <c r="AE3" s="16" t="s">
        <v>35</v>
      </c>
      <c r="AF3" s="16" t="s">
        <v>36</v>
      </c>
      <c r="AG3" s="16" t="s">
        <v>37</v>
      </c>
      <c r="AH3" s="16" t="s">
        <v>38</v>
      </c>
      <c r="AI3" s="16" t="s">
        <v>39</v>
      </c>
      <c r="AJ3" s="16" t="s">
        <v>40</v>
      </c>
      <c r="AK3" s="17" t="s">
        <v>41</v>
      </c>
      <c r="AL3" s="18" t="s">
        <v>42</v>
      </c>
      <c r="AM3" s="18" t="s">
        <v>43</v>
      </c>
      <c r="AN3" s="18" t="s">
        <v>44</v>
      </c>
      <c r="AO3" s="18" t="s">
        <v>45</v>
      </c>
      <c r="AP3" s="18" t="s">
        <v>46</v>
      </c>
      <c r="AQ3" s="18" t="s">
        <v>47</v>
      </c>
      <c r="AR3" s="18" t="s">
        <v>48</v>
      </c>
      <c r="AS3" s="18" t="s">
        <v>49</v>
      </c>
      <c r="AT3" s="18" t="s">
        <v>50</v>
      </c>
      <c r="AU3" s="18" t="s">
        <v>51</v>
      </c>
    </row>
    <row r="4" spans="1:47" ht="15" customHeight="1" x14ac:dyDescent="0.25">
      <c r="A4" s="11"/>
      <c r="B4" s="19">
        <v>1</v>
      </c>
      <c r="C4" s="20" t="s">
        <v>52</v>
      </c>
      <c r="D4" s="21">
        <v>110</v>
      </c>
      <c r="E4" s="22" t="s">
        <v>53</v>
      </c>
      <c r="F4" s="23" t="s">
        <v>54</v>
      </c>
      <c r="G4" s="24">
        <v>43049</v>
      </c>
      <c r="H4" s="25"/>
      <c r="I4" s="26">
        <v>359.5</v>
      </c>
      <c r="J4" s="27"/>
      <c r="K4" s="27"/>
      <c r="L4" s="27"/>
      <c r="M4" s="28">
        <v>359.5</v>
      </c>
      <c r="N4" s="29">
        <v>72.186452380952375</v>
      </c>
      <c r="O4" s="30" t="str">
        <f>IF(G4&lt;=$N$2,"",IF(F4=[3]Pav.tvarkyklė!$B$13,"",IF(ISBLANK(R4),"X","")))</f>
        <v/>
      </c>
      <c r="P4" s="31"/>
      <c r="Q4" s="32"/>
      <c r="R4" s="32"/>
      <c r="S4" s="33"/>
      <c r="T4" s="33"/>
      <c r="U4" s="34">
        <f>IFERROR(INDEX('[3]5.Grup_T'!$G$4:$G$22,MATCH('6.Turtas'!E4,'[3]5.Grup_T'!$E$4:$E$22,0)),"0")</f>
        <v>4</v>
      </c>
      <c r="V4" s="35">
        <f t="shared" ref="V4:V67" si="1">U4*12</f>
        <v>48</v>
      </c>
      <c r="W4" s="35">
        <f>IF(NOT(ISBLANK(H4)),(12-DATEDIF(H4,'[3]1.Pradzia'!$D$13,"m")),0)</f>
        <v>0</v>
      </c>
      <c r="X4" s="35">
        <f>IF(OR(ISBLANK(C4),YEAR(G4)&gt;=2021),0,DATEDIF(G4,$N$2,"M"))</f>
        <v>37</v>
      </c>
      <c r="Y4" s="35">
        <f>IF(YEAR(G4)&gt;=2021,0,IF(Z4&lt;=0,0,IF(W4&lt;&gt;0,MIN(W4,Z4),MIN(12,Z4))))</f>
        <v>11</v>
      </c>
      <c r="Z4" s="35">
        <f>V4-X4</f>
        <v>11</v>
      </c>
      <c r="AA4" s="36">
        <f t="shared" ref="AA4:AA67" si="2">+IF(Z4&lt;=0,0,N4/Z4)</f>
        <v>6.5624047619047614</v>
      </c>
      <c r="AB4" s="36">
        <f>IF(Z4&lt;=0,N4,N4/Z4*Y4)</f>
        <v>72.186452380952375</v>
      </c>
      <c r="AC4" s="37">
        <f>IF(E4='[3]5.Grup_T'!$E$20,0,IF(YEAR(G4)&lt;2021,M4-N4+AB4,0))</f>
        <v>359.5</v>
      </c>
      <c r="AD4" s="35">
        <f>IF(OR(YEAR(G4)&lt;2021,O4="X"),0,IF(ISBLANK(H4),DATEDIF(G4,'[3]1.Pradzia'!$D$13,"M"),DATEDIF(G4,H4,"m")))</f>
        <v>0</v>
      </c>
      <c r="AE4" s="37">
        <f>IF(E4='[3]5.Grup_T'!$E$20,0,IF(AD4&lt;&gt;0,M4/V4*MIN(12,AD4),0))</f>
        <v>0</v>
      </c>
      <c r="AF4" s="37">
        <f t="shared" ref="AF4:AF67" si="3">+AB4+AE4</f>
        <v>72.186452380952375</v>
      </c>
      <c r="AG4" s="37">
        <f>AC4+AE4</f>
        <v>359.5</v>
      </c>
      <c r="AH4" s="37">
        <f>M4-AG4</f>
        <v>0</v>
      </c>
      <c r="AI4" s="35" t="str">
        <f>IF(H4&lt;&gt;0,"Nurašytas",IF(O4="X","Nesuderintas",IF(AH4&lt;=0,"Nusidėvėjęs","")))</f>
        <v>Nusidėvėjęs</v>
      </c>
      <c r="AJ4" s="38" t="str">
        <f>IF(AND(F4&lt;&gt;[3]Pav.tvarkyklė!$B$12,F4&lt;&gt;[3]Pav.tvarkyklė!$B$13),"GVTNT","X")</f>
        <v>GVTNT</v>
      </c>
      <c r="AK4" s="39">
        <f>I4-J4-K4-L4-M4</f>
        <v>0</v>
      </c>
      <c r="AL4" s="40" t="s">
        <v>55</v>
      </c>
      <c r="AM4" s="41">
        <v>3</v>
      </c>
      <c r="AN4" s="41">
        <f>YEAR(G4)</f>
        <v>2017</v>
      </c>
      <c r="AO4" s="41"/>
      <c r="AP4" s="41"/>
      <c r="AQ4" s="41" t="s">
        <v>17</v>
      </c>
      <c r="AR4" s="42" t="s">
        <v>56</v>
      </c>
      <c r="AS4" s="42" t="s">
        <v>57</v>
      </c>
      <c r="AT4">
        <v>89.875</v>
      </c>
      <c r="AU4" s="43">
        <f>AF4-AT4</f>
        <v>-17.688547619047625</v>
      </c>
    </row>
    <row r="5" spans="1:47" ht="15" customHeight="1" x14ac:dyDescent="0.25">
      <c r="A5" s="11"/>
      <c r="B5" s="19">
        <v>2</v>
      </c>
      <c r="C5" s="20" t="s">
        <v>58</v>
      </c>
      <c r="D5" s="21">
        <v>181</v>
      </c>
      <c r="E5" s="22" t="s">
        <v>59</v>
      </c>
      <c r="F5" s="20" t="s">
        <v>54</v>
      </c>
      <c r="G5" s="24">
        <v>27302</v>
      </c>
      <c r="H5" s="25"/>
      <c r="I5" s="26">
        <v>225.65</v>
      </c>
      <c r="J5" s="27"/>
      <c r="K5" s="27"/>
      <c r="L5" s="27"/>
      <c r="M5" s="28">
        <v>225.65</v>
      </c>
      <c r="N5" s="29">
        <v>0</v>
      </c>
      <c r="O5" s="30" t="str">
        <f>IF(G5&lt;=$N$2,"",IF(F5=[3]Pav.tvarkyklė!$B$13,"",IF(ISBLANK(R5),"X","")))</f>
        <v/>
      </c>
      <c r="P5" s="31"/>
      <c r="Q5" s="32"/>
      <c r="R5" s="32"/>
      <c r="S5" s="33"/>
      <c r="T5" s="33"/>
      <c r="U5" s="34">
        <f>IFERROR(INDEX('[3]5.Grup_T'!$G$4:$G$22,MATCH('6.Turtas'!E5,'[3]5.Grup_T'!$E$4:$E$22,0)),"0")</f>
        <v>10</v>
      </c>
      <c r="V5" s="35">
        <f t="shared" si="1"/>
        <v>120</v>
      </c>
      <c r="W5" s="35">
        <f>IF(NOT(ISBLANK(H5)),(12-DATEDIF(H5,'[3]1.Pradzia'!$D$13,"m")),0)</f>
        <v>0</v>
      </c>
      <c r="X5" s="35">
        <f t="shared" ref="X5:X68" si="4">IF(OR(ISBLANK(C5),YEAR(G5)&gt;=2021),0,DATEDIF(G5,$N$2,"M"))</f>
        <v>555</v>
      </c>
      <c r="Y5" s="35">
        <f t="shared" ref="Y5:Y68" si="5">IF(YEAR(G5)&gt;=2021,0,IF(Z5&lt;=0,0,IF(W5&lt;&gt;0,MIN(W5,Z5),MIN(12,Z5))))</f>
        <v>0</v>
      </c>
      <c r="Z5" s="35">
        <f>IF(YEAR(G5)&gt;=2021,0,V5-X5)</f>
        <v>-435</v>
      </c>
      <c r="AA5" s="36">
        <f t="shared" si="2"/>
        <v>0</v>
      </c>
      <c r="AB5" s="36">
        <f t="shared" ref="AB5:AB68" si="6">IF(Z5&lt;=0,N5,N5/Z5*Y5)</f>
        <v>0</v>
      </c>
      <c r="AC5" s="37">
        <f>IF(E5='[3]5.Grup_T'!$E$20,0,IF(YEAR(G5)&lt;2021,M5-N5+AB5,0))</f>
        <v>225.65</v>
      </c>
      <c r="AD5" s="35">
        <f>IF(OR(YEAR(G5)&lt;2021,O5="X"),0,IF(ISBLANK(H5),DATEDIF(G5,'[3]1.Pradzia'!$D$13,"M"),DATEDIF(G5,H5,"m")))</f>
        <v>0</v>
      </c>
      <c r="AE5" s="37">
        <f>IF(E5='[3]5.Grup_T'!$E$20,0,IF(AD5&lt;&gt;0,M5/V5*MIN(12,AD5),0))</f>
        <v>0</v>
      </c>
      <c r="AF5" s="37">
        <f t="shared" si="3"/>
        <v>0</v>
      </c>
      <c r="AG5" s="37">
        <f t="shared" ref="AG5:AG68" si="7">AC5+AE5</f>
        <v>225.65</v>
      </c>
      <c r="AH5" s="37">
        <f t="shared" ref="AH5:AH68" si="8">M5-AG5</f>
        <v>0</v>
      </c>
      <c r="AI5" s="35" t="str">
        <f t="shared" ref="AI5:AI68" si="9">IF(H5&lt;&gt;0,"Nurašytas",IF(O5="X","Nesuderintas",IF(AH5&lt;=0,"Nusidėvėjęs","")))</f>
        <v>Nusidėvėjęs</v>
      </c>
      <c r="AJ5" s="38" t="str">
        <f>IF(AND(F5&lt;&gt;[3]Pav.tvarkyklė!$B$12,F5&lt;&gt;[3]Pav.tvarkyklė!$B$13),"GVTNT","X")</f>
        <v>GVTNT</v>
      </c>
      <c r="AK5" s="39">
        <f t="shared" ref="AK5:AK68" si="10">I5-J5-K5-L5-M5</f>
        <v>0</v>
      </c>
      <c r="AL5" s="40" t="s">
        <v>60</v>
      </c>
      <c r="AM5" s="41">
        <v>10</v>
      </c>
      <c r="AN5" s="41">
        <f t="shared" ref="AN5:AN68" si="11">YEAR(G5)</f>
        <v>1974</v>
      </c>
      <c r="AO5" s="41"/>
      <c r="AP5" s="41"/>
      <c r="AQ5" s="41" t="s">
        <v>17</v>
      </c>
      <c r="AR5" s="42" t="s">
        <v>61</v>
      </c>
      <c r="AS5" s="42" t="s">
        <v>62</v>
      </c>
      <c r="AT5">
        <v>0</v>
      </c>
      <c r="AU5" s="43">
        <f t="shared" ref="AU5:AU68" si="12">AF5-AT5</f>
        <v>0</v>
      </c>
    </row>
    <row r="6" spans="1:47" ht="15" customHeight="1" x14ac:dyDescent="0.25">
      <c r="A6" s="11"/>
      <c r="B6" s="19">
        <v>4</v>
      </c>
      <c r="C6" s="20" t="s">
        <v>63</v>
      </c>
      <c r="D6" s="21">
        <v>282</v>
      </c>
      <c r="E6" s="22" t="s">
        <v>64</v>
      </c>
      <c r="F6" s="20" t="s">
        <v>65</v>
      </c>
      <c r="G6" s="24">
        <v>27118</v>
      </c>
      <c r="H6" s="25"/>
      <c r="I6" s="26">
        <v>420.18</v>
      </c>
      <c r="J6" s="27"/>
      <c r="K6" s="27"/>
      <c r="L6" s="27"/>
      <c r="M6" s="28">
        <v>420.18</v>
      </c>
      <c r="N6" s="29">
        <v>0</v>
      </c>
      <c r="O6" s="30" t="str">
        <f>IF(G6&lt;=$N$2,"",IF(F6=[3]Pav.tvarkyklė!$B$13,"",IF(ISBLANK(R6),"X","")))</f>
        <v/>
      </c>
      <c r="P6" s="31"/>
      <c r="Q6" s="32"/>
      <c r="R6" s="32"/>
      <c r="S6" s="33"/>
      <c r="T6" s="33"/>
      <c r="U6" s="34">
        <f>IFERROR(INDEX('[3]5.Grup_T'!$G$4:$G$22,MATCH('6.Turtas'!E6,'[3]5.Grup_T'!$E$4:$E$22,0)),"0")</f>
        <v>35</v>
      </c>
      <c r="V6" s="35">
        <f t="shared" si="1"/>
        <v>420</v>
      </c>
      <c r="W6" s="35">
        <f>IF(NOT(ISBLANK(H6)),(12-DATEDIF(H6,'[3]1.Pradzia'!$D$13,"m")),0)</f>
        <v>0</v>
      </c>
      <c r="X6" s="35">
        <f t="shared" si="4"/>
        <v>561</v>
      </c>
      <c r="Y6" s="35">
        <f t="shared" si="5"/>
        <v>0</v>
      </c>
      <c r="Z6" s="35">
        <f t="shared" ref="Z6:Z69" si="13">IF(YEAR(G6)&gt;=2021,0,V6-X6)</f>
        <v>-141</v>
      </c>
      <c r="AA6" s="36">
        <f t="shared" si="2"/>
        <v>0</v>
      </c>
      <c r="AB6" s="36">
        <f t="shared" si="6"/>
        <v>0</v>
      </c>
      <c r="AC6" s="37">
        <f>IF(E6='[3]5.Grup_T'!$E$20,0,IF(YEAR(G6)&lt;2021,M6-N6+AB6,0))</f>
        <v>420.18</v>
      </c>
      <c r="AD6" s="35">
        <f>IF(OR(YEAR(G6)&lt;2021,O6="X"),0,IF(ISBLANK(H6),DATEDIF(G6,'[3]1.Pradzia'!$D$13,"M"),DATEDIF(G6,H6,"m")))</f>
        <v>0</v>
      </c>
      <c r="AE6" s="37">
        <f>IF(E6='[3]5.Grup_T'!$E$20,0,IF(AD6&lt;&gt;0,M6/V6*MIN(12,AD6),0))</f>
        <v>0</v>
      </c>
      <c r="AF6" s="37">
        <f t="shared" si="3"/>
        <v>0</v>
      </c>
      <c r="AG6" s="37">
        <f t="shared" si="7"/>
        <v>420.18</v>
      </c>
      <c r="AH6" s="37">
        <f t="shared" si="8"/>
        <v>0</v>
      </c>
      <c r="AI6" s="35" t="str">
        <f t="shared" si="9"/>
        <v>Nusidėvėjęs</v>
      </c>
      <c r="AJ6" s="38" t="str">
        <f>IF(AND(F6&lt;&gt;[3]Pav.tvarkyklė!$B$12,F6&lt;&gt;[3]Pav.tvarkyklė!$B$13),"GVTNT","X")</f>
        <v>GVTNT</v>
      </c>
      <c r="AK6" s="39">
        <f t="shared" si="10"/>
        <v>0</v>
      </c>
      <c r="AL6" s="40" t="s">
        <v>66</v>
      </c>
      <c r="AM6" s="41">
        <v>35</v>
      </c>
      <c r="AN6" s="41">
        <f t="shared" si="11"/>
        <v>1974</v>
      </c>
      <c r="AO6" s="41"/>
      <c r="AP6" s="41"/>
      <c r="AQ6" s="41" t="s">
        <v>17</v>
      </c>
      <c r="AR6" s="42" t="s">
        <v>67</v>
      </c>
      <c r="AS6" s="42" t="s">
        <v>68</v>
      </c>
      <c r="AT6">
        <v>0</v>
      </c>
      <c r="AU6" s="43">
        <f t="shared" si="12"/>
        <v>0</v>
      </c>
    </row>
    <row r="7" spans="1:47" ht="15" customHeight="1" x14ac:dyDescent="0.25">
      <c r="A7" s="11"/>
      <c r="B7" s="19">
        <v>5</v>
      </c>
      <c r="C7" s="20" t="s">
        <v>69</v>
      </c>
      <c r="D7" s="21">
        <v>283</v>
      </c>
      <c r="E7" s="22" t="s">
        <v>70</v>
      </c>
      <c r="F7" s="20" t="s">
        <v>65</v>
      </c>
      <c r="G7" s="24">
        <v>27118</v>
      </c>
      <c r="H7" s="25"/>
      <c r="I7" s="26">
        <v>82655.33</v>
      </c>
      <c r="J7" s="27"/>
      <c r="K7" s="27"/>
      <c r="L7" s="27"/>
      <c r="M7" s="28">
        <v>82655.33</v>
      </c>
      <c r="N7" s="29">
        <v>5372.5022619047622</v>
      </c>
      <c r="O7" s="30" t="str">
        <f>IF(G7&lt;=$N$2,"",IF(F7=[3]Pav.tvarkyklė!$B$13,"",IF(ISBLANK(R7),"X","")))</f>
        <v/>
      </c>
      <c r="P7" s="31"/>
      <c r="Q7" s="32"/>
      <c r="R7" s="32"/>
      <c r="S7" s="33"/>
      <c r="T7" s="33"/>
      <c r="U7" s="34">
        <f>IFERROR(INDEX('[3]5.Grup_T'!$G$4:$G$22,MATCH('6.Turtas'!E7,'[3]5.Grup_T'!$E$4:$E$22,0)),"0")</f>
        <v>50</v>
      </c>
      <c r="V7" s="35">
        <f t="shared" si="1"/>
        <v>600</v>
      </c>
      <c r="W7" s="35">
        <f>IF(NOT(ISBLANK(H7)),(12-DATEDIF(H7,'[3]1.Pradzia'!$D$13,"m")),0)</f>
        <v>0</v>
      </c>
      <c r="X7" s="35">
        <f t="shared" si="4"/>
        <v>561</v>
      </c>
      <c r="Y7" s="35">
        <f t="shared" si="5"/>
        <v>12</v>
      </c>
      <c r="Z7" s="35">
        <f t="shared" si="13"/>
        <v>39</v>
      </c>
      <c r="AA7" s="36">
        <f t="shared" si="2"/>
        <v>137.75646825396825</v>
      </c>
      <c r="AB7" s="36">
        <f t="shared" si="6"/>
        <v>1653.077619047619</v>
      </c>
      <c r="AC7" s="37">
        <f>IF(E7='[3]5.Grup_T'!$E$20,0,IF(YEAR(G7)&lt;2021,M7-N7+AB7,0))</f>
        <v>78935.905357142852</v>
      </c>
      <c r="AD7" s="35">
        <f>IF(OR(YEAR(G7)&lt;2021,O7="X"),0,IF(ISBLANK(H7),DATEDIF(G7,'[3]1.Pradzia'!$D$13,"M"),DATEDIF(G7,H7,"m")))</f>
        <v>0</v>
      </c>
      <c r="AE7" s="37">
        <f>IF(E7='[3]5.Grup_T'!$E$20,0,IF(AD7&lt;&gt;0,M7/V7*MIN(12,AD7),0))</f>
        <v>0</v>
      </c>
      <c r="AF7" s="37">
        <f t="shared" si="3"/>
        <v>1653.077619047619</v>
      </c>
      <c r="AG7" s="37">
        <f t="shared" si="7"/>
        <v>78935.905357142852</v>
      </c>
      <c r="AH7" s="37">
        <f t="shared" si="8"/>
        <v>3719.4246428571496</v>
      </c>
      <c r="AI7" s="35" t="str">
        <f t="shared" si="9"/>
        <v/>
      </c>
      <c r="AJ7" s="38" t="str">
        <f>IF(AND(F7&lt;&gt;[3]Pav.tvarkyklė!$B$12,F7&lt;&gt;[3]Pav.tvarkyklė!$B$13),"GVTNT","X")</f>
        <v>GVTNT</v>
      </c>
      <c r="AK7" s="39">
        <f t="shared" si="10"/>
        <v>0</v>
      </c>
      <c r="AL7" s="40" t="s">
        <v>71</v>
      </c>
      <c r="AM7" s="41">
        <v>50</v>
      </c>
      <c r="AN7" s="41">
        <f t="shared" si="11"/>
        <v>1974</v>
      </c>
      <c r="AO7" s="41"/>
      <c r="AP7" s="41"/>
      <c r="AQ7" s="41" t="s">
        <v>17</v>
      </c>
      <c r="AR7" s="42" t="s">
        <v>72</v>
      </c>
      <c r="AS7" s="42" t="s">
        <v>68</v>
      </c>
      <c r="AT7">
        <v>1653.1066000000001</v>
      </c>
      <c r="AU7" s="43">
        <f t="shared" si="12"/>
        <v>-2.8980952381061797E-2</v>
      </c>
    </row>
    <row r="8" spans="1:47" ht="15" customHeight="1" x14ac:dyDescent="0.25">
      <c r="A8" s="11"/>
      <c r="B8" s="19">
        <v>7</v>
      </c>
      <c r="C8" s="20" t="s">
        <v>73</v>
      </c>
      <c r="D8" s="21">
        <v>288</v>
      </c>
      <c r="E8" s="22" t="s">
        <v>74</v>
      </c>
      <c r="F8" s="20" t="s">
        <v>75</v>
      </c>
      <c r="G8" s="24">
        <v>27118</v>
      </c>
      <c r="H8" s="25"/>
      <c r="I8" s="26">
        <v>4066.23</v>
      </c>
      <c r="J8" s="27"/>
      <c r="K8" s="27"/>
      <c r="L8" s="27"/>
      <c r="M8" s="28">
        <v>4066.23</v>
      </c>
      <c r="N8" s="29">
        <v>0</v>
      </c>
      <c r="O8" s="30" t="str">
        <f>IF(G8&lt;=$N$2,"",IF(F8=[3]Pav.tvarkyklė!$B$13,"",IF(ISBLANK(R8),"X","")))</f>
        <v/>
      </c>
      <c r="P8" s="31"/>
      <c r="Q8" s="32"/>
      <c r="R8" s="32"/>
      <c r="S8" s="33"/>
      <c r="T8" s="33"/>
      <c r="U8" s="34">
        <f>IFERROR(INDEX('[3]5.Grup_T'!$G$4:$G$22,MATCH('6.Turtas'!E8,'[3]5.Grup_T'!$E$4:$E$22,0)),"0")</f>
        <v>30</v>
      </c>
      <c r="V8" s="35">
        <f t="shared" si="1"/>
        <v>360</v>
      </c>
      <c r="W8" s="35">
        <f>IF(NOT(ISBLANK(H8)),(12-DATEDIF(H8,'[3]1.Pradzia'!$D$13,"m")),0)</f>
        <v>0</v>
      </c>
      <c r="X8" s="35">
        <f t="shared" si="4"/>
        <v>561</v>
      </c>
      <c r="Y8" s="35">
        <f t="shared" si="5"/>
        <v>0</v>
      </c>
      <c r="Z8" s="35">
        <f t="shared" si="13"/>
        <v>-201</v>
      </c>
      <c r="AA8" s="36">
        <f t="shared" si="2"/>
        <v>0</v>
      </c>
      <c r="AB8" s="36">
        <f t="shared" si="6"/>
        <v>0</v>
      </c>
      <c r="AC8" s="37">
        <f>IF(E8='[3]5.Grup_T'!$E$20,0,IF(YEAR(G8)&lt;2021,M8-N8+AB8,0))</f>
        <v>4066.23</v>
      </c>
      <c r="AD8" s="35">
        <f>IF(OR(YEAR(G8)&lt;2021,O8="X"),0,IF(ISBLANK(H8),DATEDIF(G8,'[3]1.Pradzia'!$D$13,"M"),DATEDIF(G8,H8,"m")))</f>
        <v>0</v>
      </c>
      <c r="AE8" s="37">
        <f>IF(E8='[3]5.Grup_T'!$E$20,0,IF(AD8&lt;&gt;0,M8/V8*MIN(12,AD8),0))</f>
        <v>0</v>
      </c>
      <c r="AF8" s="37">
        <f t="shared" si="3"/>
        <v>0</v>
      </c>
      <c r="AG8" s="37">
        <f t="shared" si="7"/>
        <v>4066.23</v>
      </c>
      <c r="AH8" s="37">
        <f t="shared" si="8"/>
        <v>0</v>
      </c>
      <c r="AI8" s="35" t="str">
        <f t="shared" si="9"/>
        <v>Nusidėvėjęs</v>
      </c>
      <c r="AJ8" s="38" t="str">
        <f>IF(AND(F8&lt;&gt;[3]Pav.tvarkyklė!$B$12,F8&lt;&gt;[3]Pav.tvarkyklė!$B$13),"GVTNT","X")</f>
        <v>GVTNT</v>
      </c>
      <c r="AK8" s="39">
        <f t="shared" si="10"/>
        <v>0</v>
      </c>
      <c r="AL8" s="40" t="s">
        <v>71</v>
      </c>
      <c r="AM8" s="41">
        <v>50</v>
      </c>
      <c r="AN8" s="41">
        <f t="shared" si="11"/>
        <v>1974</v>
      </c>
      <c r="AO8" s="41"/>
      <c r="AP8" s="41"/>
      <c r="AQ8" s="41" t="s">
        <v>17</v>
      </c>
      <c r="AR8" s="42" t="s">
        <v>72</v>
      </c>
      <c r="AS8" s="42" t="s">
        <v>76</v>
      </c>
      <c r="AT8">
        <v>0</v>
      </c>
      <c r="AU8" s="43">
        <f t="shared" si="12"/>
        <v>0</v>
      </c>
    </row>
    <row r="9" spans="1:47" ht="15" customHeight="1" x14ac:dyDescent="0.25">
      <c r="A9" s="11"/>
      <c r="B9" s="19">
        <v>8</v>
      </c>
      <c r="C9" s="20" t="s">
        <v>77</v>
      </c>
      <c r="D9" s="21">
        <v>290</v>
      </c>
      <c r="E9" s="22" t="s">
        <v>78</v>
      </c>
      <c r="F9" s="20" t="s">
        <v>75</v>
      </c>
      <c r="G9" s="24">
        <v>27118</v>
      </c>
      <c r="H9" s="25"/>
      <c r="I9" s="26">
        <v>4144.37</v>
      </c>
      <c r="J9" s="27"/>
      <c r="K9" s="27"/>
      <c r="L9" s="27"/>
      <c r="M9" s="28">
        <v>4144.37</v>
      </c>
      <c r="N9" s="29">
        <v>0</v>
      </c>
      <c r="O9" s="30" t="str">
        <f>IF(G9&lt;=$N$2,"",IF(F9=[3]Pav.tvarkyklė!$B$13,"",IF(ISBLANK(R9),"X","")))</f>
        <v/>
      </c>
      <c r="P9" s="31"/>
      <c r="Q9" s="32"/>
      <c r="R9" s="32"/>
      <c r="S9" s="33"/>
      <c r="T9" s="33"/>
      <c r="U9" s="34">
        <f>IFERROR(INDEX('[3]5.Grup_T'!$G$4:$G$22,MATCH('6.Turtas'!E9,'[3]5.Grup_T'!$E$4:$E$22,0)),"0")</f>
        <v>30</v>
      </c>
      <c r="V9" s="35">
        <f t="shared" si="1"/>
        <v>360</v>
      </c>
      <c r="W9" s="35">
        <f>IF(NOT(ISBLANK(H9)),(12-DATEDIF(H9,'[3]1.Pradzia'!$D$13,"m")),0)</f>
        <v>0</v>
      </c>
      <c r="X9" s="35">
        <f t="shared" si="4"/>
        <v>561</v>
      </c>
      <c r="Y9" s="35">
        <f t="shared" si="5"/>
        <v>0</v>
      </c>
      <c r="Z9" s="35">
        <f t="shared" si="13"/>
        <v>-201</v>
      </c>
      <c r="AA9" s="36">
        <f t="shared" si="2"/>
        <v>0</v>
      </c>
      <c r="AB9" s="36">
        <f t="shared" si="6"/>
        <v>0</v>
      </c>
      <c r="AC9" s="37">
        <f>IF(E9='[3]5.Grup_T'!$E$20,0,IF(YEAR(G9)&lt;2021,M9-N9+AB9,0))</f>
        <v>4144.37</v>
      </c>
      <c r="AD9" s="35">
        <f>IF(OR(YEAR(G9)&lt;2021,O9="X"),0,IF(ISBLANK(H9),DATEDIF(G9,'[3]1.Pradzia'!$D$13,"M"),DATEDIF(G9,H9,"m")))</f>
        <v>0</v>
      </c>
      <c r="AE9" s="37">
        <f>IF(E9='[3]5.Grup_T'!$E$20,0,IF(AD9&lt;&gt;0,M9/V9*MIN(12,AD9),0))</f>
        <v>0</v>
      </c>
      <c r="AF9" s="37">
        <f t="shared" si="3"/>
        <v>0</v>
      </c>
      <c r="AG9" s="37">
        <f t="shared" si="7"/>
        <v>4144.37</v>
      </c>
      <c r="AH9" s="37">
        <f t="shared" si="8"/>
        <v>0</v>
      </c>
      <c r="AI9" s="35" t="str">
        <f t="shared" si="9"/>
        <v>Nusidėvėjęs</v>
      </c>
      <c r="AJ9" s="38" t="str">
        <f>IF(AND(F9&lt;&gt;[3]Pav.tvarkyklė!$B$12,F9&lt;&gt;[3]Pav.tvarkyklė!$B$13),"GVTNT","X")</f>
        <v>GVTNT</v>
      </c>
      <c r="AK9" s="39">
        <f t="shared" si="10"/>
        <v>0</v>
      </c>
      <c r="AL9" s="40" t="s">
        <v>71</v>
      </c>
      <c r="AM9" s="41">
        <v>50</v>
      </c>
      <c r="AN9" s="41">
        <f t="shared" si="11"/>
        <v>1974</v>
      </c>
      <c r="AO9" s="41"/>
      <c r="AP9" s="41"/>
      <c r="AQ9" s="41" t="s">
        <v>17</v>
      </c>
      <c r="AR9" s="42" t="s">
        <v>72</v>
      </c>
      <c r="AS9" s="42" t="s">
        <v>76</v>
      </c>
      <c r="AT9">
        <v>0</v>
      </c>
      <c r="AU9" s="43">
        <f t="shared" si="12"/>
        <v>0</v>
      </c>
    </row>
    <row r="10" spans="1:47" ht="15" customHeight="1" x14ac:dyDescent="0.25">
      <c r="A10" s="11"/>
      <c r="B10" s="19">
        <v>9</v>
      </c>
      <c r="C10" s="20" t="s">
        <v>79</v>
      </c>
      <c r="D10" s="21">
        <v>291</v>
      </c>
      <c r="E10" s="22" t="s">
        <v>80</v>
      </c>
      <c r="F10" s="20" t="s">
        <v>75</v>
      </c>
      <c r="G10" s="24">
        <v>27118</v>
      </c>
      <c r="H10" s="25"/>
      <c r="I10" s="26">
        <v>8854.61</v>
      </c>
      <c r="J10" s="27"/>
      <c r="K10" s="27"/>
      <c r="L10" s="27"/>
      <c r="M10" s="28">
        <v>8854.61</v>
      </c>
      <c r="N10" s="29">
        <v>0</v>
      </c>
      <c r="O10" s="30" t="str">
        <f>IF(G10&lt;=$N$2,"",IF(F10=[3]Pav.tvarkyklė!$B$13,"",IF(ISBLANK(R10),"X","")))</f>
        <v/>
      </c>
      <c r="P10" s="31"/>
      <c r="Q10" s="32"/>
      <c r="R10" s="32"/>
      <c r="S10" s="33"/>
      <c r="T10" s="33"/>
      <c r="U10" s="34">
        <f>IFERROR(INDEX('[3]5.Grup_T'!$G$4:$G$22,MATCH('6.Turtas'!E10,'[3]5.Grup_T'!$E$4:$E$22,0)),"0")</f>
        <v>30</v>
      </c>
      <c r="V10" s="35">
        <f t="shared" si="1"/>
        <v>360</v>
      </c>
      <c r="W10" s="35">
        <f>IF(NOT(ISBLANK(H10)),(12-DATEDIF(H10,'[3]1.Pradzia'!$D$13,"m")),0)</f>
        <v>0</v>
      </c>
      <c r="X10" s="35">
        <f t="shared" si="4"/>
        <v>561</v>
      </c>
      <c r="Y10" s="35">
        <f t="shared" si="5"/>
        <v>0</v>
      </c>
      <c r="Z10" s="35">
        <f t="shared" si="13"/>
        <v>-201</v>
      </c>
      <c r="AA10" s="36">
        <f t="shared" si="2"/>
        <v>0</v>
      </c>
      <c r="AB10" s="36">
        <f t="shared" si="6"/>
        <v>0</v>
      </c>
      <c r="AC10" s="37">
        <f>IF(E10='[3]5.Grup_T'!$E$20,0,IF(YEAR(G10)&lt;2021,M10-N10+AB10,0))</f>
        <v>8854.61</v>
      </c>
      <c r="AD10" s="35">
        <f>IF(OR(YEAR(G10)&lt;2021,O10="X"),0,IF(ISBLANK(H10),DATEDIF(G10,'[3]1.Pradzia'!$D$13,"M"),DATEDIF(G10,H10,"m")))</f>
        <v>0</v>
      </c>
      <c r="AE10" s="37">
        <f>IF(E10='[3]5.Grup_T'!$E$20,0,IF(AD10&lt;&gt;0,M10/V10*MIN(12,AD10),0))</f>
        <v>0</v>
      </c>
      <c r="AF10" s="37">
        <f t="shared" si="3"/>
        <v>0</v>
      </c>
      <c r="AG10" s="37">
        <f t="shared" si="7"/>
        <v>8854.61</v>
      </c>
      <c r="AH10" s="37">
        <f t="shared" si="8"/>
        <v>0</v>
      </c>
      <c r="AI10" s="35" t="str">
        <f t="shared" si="9"/>
        <v>Nusidėvėjęs</v>
      </c>
      <c r="AJ10" s="38" t="str">
        <f>IF(AND(F10&lt;&gt;[3]Pav.tvarkyklė!$B$12,F10&lt;&gt;[3]Pav.tvarkyklė!$B$13),"GVTNT","X")</f>
        <v>GVTNT</v>
      </c>
      <c r="AK10" s="39">
        <f t="shared" si="10"/>
        <v>0</v>
      </c>
      <c r="AL10" s="40" t="s">
        <v>71</v>
      </c>
      <c r="AM10" s="41">
        <v>50</v>
      </c>
      <c r="AN10" s="41">
        <f t="shared" si="11"/>
        <v>1974</v>
      </c>
      <c r="AO10" s="41"/>
      <c r="AP10" s="41"/>
      <c r="AQ10" s="41" t="s">
        <v>17</v>
      </c>
      <c r="AR10" s="42" t="s">
        <v>72</v>
      </c>
      <c r="AS10" s="42" t="s">
        <v>76</v>
      </c>
      <c r="AT10">
        <v>0</v>
      </c>
      <c r="AU10" s="43">
        <f t="shared" si="12"/>
        <v>0</v>
      </c>
    </row>
    <row r="11" spans="1:47" ht="15" customHeight="1" x14ac:dyDescent="0.25">
      <c r="A11" s="11"/>
      <c r="B11" s="19">
        <v>10</v>
      </c>
      <c r="C11" s="20" t="s">
        <v>81</v>
      </c>
      <c r="D11" s="21">
        <v>292</v>
      </c>
      <c r="E11" s="22" t="s">
        <v>80</v>
      </c>
      <c r="F11" s="20" t="s">
        <v>82</v>
      </c>
      <c r="G11" s="24">
        <v>26328</v>
      </c>
      <c r="H11" s="25"/>
      <c r="I11" s="26">
        <v>19.55</v>
      </c>
      <c r="J11" s="27"/>
      <c r="K11" s="27"/>
      <c r="L11" s="27"/>
      <c r="M11" s="28">
        <v>19.55</v>
      </c>
      <c r="N11" s="29">
        <v>0</v>
      </c>
      <c r="O11" s="30" t="str">
        <f>IF(G11&lt;=$N$2,"",IF(F11=[3]Pav.tvarkyklė!$B$13,"",IF(ISBLANK(R11),"X","")))</f>
        <v/>
      </c>
      <c r="P11" s="31"/>
      <c r="Q11" s="32"/>
      <c r="R11" s="32"/>
      <c r="S11" s="33"/>
      <c r="T11" s="33"/>
      <c r="U11" s="34">
        <f>IFERROR(INDEX('[3]5.Grup_T'!$G$4:$G$22,MATCH('6.Turtas'!E11,'[3]5.Grup_T'!$E$4:$E$22,0)),"0")</f>
        <v>30</v>
      </c>
      <c r="V11" s="35">
        <f t="shared" si="1"/>
        <v>360</v>
      </c>
      <c r="W11" s="35">
        <f>IF(NOT(ISBLANK(H11)),(12-DATEDIF(H11,'[3]1.Pradzia'!$D$13,"m")),0)</f>
        <v>0</v>
      </c>
      <c r="X11" s="35">
        <f t="shared" si="4"/>
        <v>587</v>
      </c>
      <c r="Y11" s="35">
        <f t="shared" si="5"/>
        <v>0</v>
      </c>
      <c r="Z11" s="35">
        <f t="shared" si="13"/>
        <v>-227</v>
      </c>
      <c r="AA11" s="36">
        <f t="shared" si="2"/>
        <v>0</v>
      </c>
      <c r="AB11" s="36">
        <f t="shared" si="6"/>
        <v>0</v>
      </c>
      <c r="AC11" s="37">
        <f>IF(E11='[3]5.Grup_T'!$E$20,0,IF(YEAR(G11)&lt;2021,M11-N11+AB11,0))</f>
        <v>19.55</v>
      </c>
      <c r="AD11" s="35">
        <f>IF(OR(YEAR(G11)&lt;2021,O11="X"),0,IF(ISBLANK(H11),DATEDIF(G11,'[3]1.Pradzia'!$D$13,"M"),DATEDIF(G11,H11,"m")))</f>
        <v>0</v>
      </c>
      <c r="AE11" s="37">
        <f>IF(E11='[3]5.Grup_T'!$E$20,0,IF(AD11&lt;&gt;0,M11/V11*MIN(12,AD11),0))</f>
        <v>0</v>
      </c>
      <c r="AF11" s="37">
        <f t="shared" si="3"/>
        <v>0</v>
      </c>
      <c r="AG11" s="37">
        <f t="shared" si="7"/>
        <v>19.55</v>
      </c>
      <c r="AH11" s="37">
        <f t="shared" si="8"/>
        <v>0</v>
      </c>
      <c r="AI11" s="35" t="str">
        <f t="shared" si="9"/>
        <v>Nusidėvėjęs</v>
      </c>
      <c r="AJ11" s="38" t="str">
        <f>IF(AND(F11&lt;&gt;[3]Pav.tvarkyklė!$B$12,F11&lt;&gt;[3]Pav.tvarkyklė!$B$13),"GVTNT","X")</f>
        <v>GVTNT</v>
      </c>
      <c r="AK11" s="39">
        <f t="shared" si="10"/>
        <v>0</v>
      </c>
      <c r="AL11" s="40" t="s">
        <v>71</v>
      </c>
      <c r="AM11" s="41">
        <v>50</v>
      </c>
      <c r="AN11" s="41">
        <f t="shared" si="11"/>
        <v>1972</v>
      </c>
      <c r="AO11" s="41"/>
      <c r="AP11" s="41"/>
      <c r="AQ11" s="41" t="s">
        <v>17</v>
      </c>
      <c r="AR11" s="42" t="s">
        <v>72</v>
      </c>
      <c r="AS11" s="42" t="s">
        <v>83</v>
      </c>
      <c r="AT11">
        <v>0</v>
      </c>
      <c r="AU11" s="43">
        <f t="shared" si="12"/>
        <v>0</v>
      </c>
    </row>
    <row r="12" spans="1:47" ht="15" customHeight="1" x14ac:dyDescent="0.25">
      <c r="A12" s="11"/>
      <c r="B12" s="19">
        <v>11</v>
      </c>
      <c r="C12" s="20" t="s">
        <v>84</v>
      </c>
      <c r="D12" s="21">
        <v>295</v>
      </c>
      <c r="E12" s="22" t="s">
        <v>85</v>
      </c>
      <c r="F12" s="20" t="s">
        <v>86</v>
      </c>
      <c r="G12" s="24">
        <v>27118</v>
      </c>
      <c r="H12" s="25"/>
      <c r="I12" s="26">
        <v>2257.5500000000002</v>
      </c>
      <c r="J12" s="27"/>
      <c r="K12" s="27"/>
      <c r="L12" s="27"/>
      <c r="M12" s="28">
        <v>2257.5500000000002</v>
      </c>
      <c r="N12" s="29">
        <v>146.76845238095257</v>
      </c>
      <c r="O12" s="30" t="str">
        <f>IF(G12&lt;=$N$2,"",IF(F12=[3]Pav.tvarkyklė!$B$13,"",IF(ISBLANK(R12),"X","")))</f>
        <v/>
      </c>
      <c r="P12" s="31"/>
      <c r="Q12" s="32"/>
      <c r="R12" s="32"/>
      <c r="S12" s="33"/>
      <c r="T12" s="33"/>
      <c r="U12" s="34">
        <f>IFERROR(INDEX('[3]5.Grup_T'!$G$4:$G$22,MATCH('6.Turtas'!E12,'[3]5.Grup_T'!$E$4:$E$22,0)),"0")</f>
        <v>50</v>
      </c>
      <c r="V12" s="35">
        <f t="shared" si="1"/>
        <v>600</v>
      </c>
      <c r="W12" s="35">
        <f>IF(NOT(ISBLANK(H12)),(12-DATEDIF(H12,'[3]1.Pradzia'!$D$13,"m")),0)</f>
        <v>0</v>
      </c>
      <c r="X12" s="35">
        <f t="shared" si="4"/>
        <v>561</v>
      </c>
      <c r="Y12" s="35">
        <f t="shared" si="5"/>
        <v>12</v>
      </c>
      <c r="Z12" s="35">
        <f t="shared" si="13"/>
        <v>39</v>
      </c>
      <c r="AA12" s="36">
        <f t="shared" si="2"/>
        <v>3.7632936507936554</v>
      </c>
      <c r="AB12" s="36">
        <f t="shared" si="6"/>
        <v>45.159523809523861</v>
      </c>
      <c r="AC12" s="37">
        <f>IF(E12='[3]5.Grup_T'!$E$20,0,IF(YEAR(G12)&lt;2021,M12-N12+AB12,0))</f>
        <v>2155.9410714285714</v>
      </c>
      <c r="AD12" s="35">
        <f>IF(OR(YEAR(G12)&lt;2021,O12="X"),0,IF(ISBLANK(H12),DATEDIF(G12,'[3]1.Pradzia'!$D$13,"M"),DATEDIF(G12,H12,"m")))</f>
        <v>0</v>
      </c>
      <c r="AE12" s="37">
        <f>IF(E12='[3]5.Grup_T'!$E$20,0,IF(AD12&lt;&gt;0,M12/V12*MIN(12,AD12),0))</f>
        <v>0</v>
      </c>
      <c r="AF12" s="37">
        <f t="shared" si="3"/>
        <v>45.159523809523861</v>
      </c>
      <c r="AG12" s="37">
        <f t="shared" si="7"/>
        <v>2155.9410714285714</v>
      </c>
      <c r="AH12" s="37">
        <f t="shared" si="8"/>
        <v>101.60892857142881</v>
      </c>
      <c r="AI12" s="35" t="str">
        <f t="shared" si="9"/>
        <v/>
      </c>
      <c r="AJ12" s="38" t="str">
        <f>IF(AND(F12&lt;&gt;[3]Pav.tvarkyklė!$B$12,F12&lt;&gt;[3]Pav.tvarkyklė!$B$13),"GVTNT","X")</f>
        <v>GVTNT</v>
      </c>
      <c r="AK12" s="39">
        <f t="shared" si="10"/>
        <v>0</v>
      </c>
      <c r="AL12" s="40" t="s">
        <v>87</v>
      </c>
      <c r="AM12" s="41">
        <v>50</v>
      </c>
      <c r="AN12" s="41">
        <f t="shared" si="11"/>
        <v>1974</v>
      </c>
      <c r="AO12" s="41"/>
      <c r="AP12" s="41"/>
      <c r="AQ12" s="41" t="s">
        <v>17</v>
      </c>
      <c r="AR12" s="42" t="s">
        <v>88</v>
      </c>
      <c r="AS12" s="42" t="s">
        <v>89</v>
      </c>
      <c r="AT12">
        <v>45.151000000000003</v>
      </c>
      <c r="AU12" s="43">
        <f t="shared" si="12"/>
        <v>8.5238095238580058E-3</v>
      </c>
    </row>
    <row r="13" spans="1:47" ht="15" customHeight="1" x14ac:dyDescent="0.25">
      <c r="A13" s="11"/>
      <c r="B13" s="19">
        <v>12</v>
      </c>
      <c r="C13" s="20" t="s">
        <v>90</v>
      </c>
      <c r="D13" s="21">
        <v>296</v>
      </c>
      <c r="E13" s="22" t="s">
        <v>85</v>
      </c>
      <c r="F13" s="20" t="s">
        <v>86</v>
      </c>
      <c r="G13" s="24">
        <v>26328</v>
      </c>
      <c r="H13" s="25"/>
      <c r="I13" s="26">
        <v>3315.03</v>
      </c>
      <c r="J13" s="27"/>
      <c r="K13" s="27"/>
      <c r="L13" s="27"/>
      <c r="M13" s="28">
        <v>3315.03</v>
      </c>
      <c r="N13" s="29">
        <v>71.835540540540535</v>
      </c>
      <c r="O13" s="30" t="str">
        <f>IF(G13&lt;=$N$2,"",IF(F13=[3]Pav.tvarkyklė!$B$13,"",IF(ISBLANK(R13),"X","")))</f>
        <v/>
      </c>
      <c r="P13" s="31"/>
      <c r="Q13" s="32"/>
      <c r="R13" s="32"/>
      <c r="S13" s="33"/>
      <c r="T13" s="33"/>
      <c r="U13" s="34">
        <f>IFERROR(INDEX('[3]5.Grup_T'!$G$4:$G$22,MATCH('6.Turtas'!E13,'[3]5.Grup_T'!$E$4:$E$22,0)),"0")</f>
        <v>50</v>
      </c>
      <c r="V13" s="35">
        <f t="shared" si="1"/>
        <v>600</v>
      </c>
      <c r="W13" s="35">
        <f>IF(NOT(ISBLANK(H13)),(12-DATEDIF(H13,'[3]1.Pradzia'!$D$13,"m")),0)</f>
        <v>0</v>
      </c>
      <c r="X13" s="35">
        <f t="shared" si="4"/>
        <v>587</v>
      </c>
      <c r="Y13" s="35">
        <f t="shared" si="5"/>
        <v>12</v>
      </c>
      <c r="Z13" s="35">
        <f t="shared" si="13"/>
        <v>13</v>
      </c>
      <c r="AA13" s="36">
        <f t="shared" si="2"/>
        <v>5.5258108108108104</v>
      </c>
      <c r="AB13" s="36">
        <f t="shared" si="6"/>
        <v>66.309729729729725</v>
      </c>
      <c r="AC13" s="37">
        <f>IF(E13='[3]5.Grup_T'!$E$20,0,IF(YEAR(G13)&lt;2021,M13-N13+AB13,0))</f>
        <v>3309.5041891891897</v>
      </c>
      <c r="AD13" s="35">
        <f>IF(OR(YEAR(G13)&lt;2021,O13="X"),0,IF(ISBLANK(H13),DATEDIF(G13,'[3]1.Pradzia'!$D$13,"M"),DATEDIF(G13,H13,"m")))</f>
        <v>0</v>
      </c>
      <c r="AE13" s="37">
        <f>IF(E13='[3]5.Grup_T'!$E$20,0,IF(AD13&lt;&gt;0,M13/V13*MIN(12,AD13),0))</f>
        <v>0</v>
      </c>
      <c r="AF13" s="37">
        <f t="shared" si="3"/>
        <v>66.309729729729725</v>
      </c>
      <c r="AG13" s="37">
        <f t="shared" si="7"/>
        <v>3309.5041891891897</v>
      </c>
      <c r="AH13" s="37">
        <f t="shared" si="8"/>
        <v>5.5258108108105262</v>
      </c>
      <c r="AI13" s="35" t="str">
        <f t="shared" si="9"/>
        <v/>
      </c>
      <c r="AJ13" s="38" t="str">
        <f>IF(AND(F13&lt;&gt;[3]Pav.tvarkyklė!$B$12,F13&lt;&gt;[3]Pav.tvarkyklė!$B$13),"GVTNT","X")</f>
        <v>GVTNT</v>
      </c>
      <c r="AK13" s="39">
        <f t="shared" si="10"/>
        <v>0</v>
      </c>
      <c r="AL13" s="40" t="s">
        <v>87</v>
      </c>
      <c r="AM13" s="41">
        <v>50</v>
      </c>
      <c r="AN13" s="41">
        <f t="shared" si="11"/>
        <v>1972</v>
      </c>
      <c r="AO13" s="41"/>
      <c r="AP13" s="41"/>
      <c r="AQ13" s="41" t="s">
        <v>17</v>
      </c>
      <c r="AR13" s="42" t="s">
        <v>88</v>
      </c>
      <c r="AS13" s="42" t="s">
        <v>89</v>
      </c>
      <c r="AT13">
        <v>66.300600000000003</v>
      </c>
      <c r="AU13" s="43">
        <f t="shared" si="12"/>
        <v>9.1297297297217028E-3</v>
      </c>
    </row>
    <row r="14" spans="1:47" ht="15" customHeight="1" x14ac:dyDescent="0.25">
      <c r="A14" s="11"/>
      <c r="B14" s="19">
        <v>13</v>
      </c>
      <c r="C14" s="20" t="s">
        <v>91</v>
      </c>
      <c r="D14" s="21">
        <v>297</v>
      </c>
      <c r="E14" s="22" t="s">
        <v>85</v>
      </c>
      <c r="F14" s="20" t="s">
        <v>86</v>
      </c>
      <c r="G14" s="24">
        <v>27118</v>
      </c>
      <c r="H14" s="25"/>
      <c r="I14" s="26">
        <v>9842.7800000000007</v>
      </c>
      <c r="J14" s="27"/>
      <c r="K14" s="27"/>
      <c r="L14" s="27"/>
      <c r="M14" s="28">
        <v>9842.7800000000007</v>
      </c>
      <c r="N14" s="29">
        <v>639.65880952380962</v>
      </c>
      <c r="O14" s="30" t="str">
        <f>IF(G14&lt;=$N$2,"",IF(F14=[3]Pav.tvarkyklė!$B$13,"",IF(ISBLANK(R14),"X","")))</f>
        <v/>
      </c>
      <c r="P14" s="31"/>
      <c r="Q14" s="32"/>
      <c r="R14" s="32"/>
      <c r="S14" s="33"/>
      <c r="T14" s="33"/>
      <c r="U14" s="34">
        <f>IFERROR(INDEX('[3]5.Grup_T'!$G$4:$G$22,MATCH('6.Turtas'!E14,'[3]5.Grup_T'!$E$4:$E$22,0)),"0")</f>
        <v>50</v>
      </c>
      <c r="V14" s="35">
        <f t="shared" si="1"/>
        <v>600</v>
      </c>
      <c r="W14" s="35">
        <f>IF(NOT(ISBLANK(H14)),(12-DATEDIF(H14,'[3]1.Pradzia'!$D$13,"m")),0)</f>
        <v>0</v>
      </c>
      <c r="X14" s="35">
        <f t="shared" si="4"/>
        <v>561</v>
      </c>
      <c r="Y14" s="35">
        <f t="shared" si="5"/>
        <v>12</v>
      </c>
      <c r="Z14" s="35">
        <f t="shared" si="13"/>
        <v>39</v>
      </c>
      <c r="AA14" s="36">
        <f t="shared" si="2"/>
        <v>16.40150793650794</v>
      </c>
      <c r="AB14" s="36">
        <f t="shared" si="6"/>
        <v>196.81809523809528</v>
      </c>
      <c r="AC14" s="37">
        <f>IF(E14='[3]5.Grup_T'!$E$20,0,IF(YEAR(G14)&lt;2021,M14-N14+AB14,0))</f>
        <v>9399.9392857142866</v>
      </c>
      <c r="AD14" s="35">
        <f>IF(OR(YEAR(G14)&lt;2021,O14="X"),0,IF(ISBLANK(H14),DATEDIF(G14,'[3]1.Pradzia'!$D$13,"M"),DATEDIF(G14,H14,"m")))</f>
        <v>0</v>
      </c>
      <c r="AE14" s="37">
        <f>IF(E14='[3]5.Grup_T'!$E$20,0,IF(AD14&lt;&gt;0,M14/V14*MIN(12,AD14),0))</f>
        <v>0</v>
      </c>
      <c r="AF14" s="37">
        <f t="shared" si="3"/>
        <v>196.81809523809528</v>
      </c>
      <c r="AG14" s="37">
        <f t="shared" si="7"/>
        <v>9399.9392857142866</v>
      </c>
      <c r="AH14" s="37">
        <f t="shared" si="8"/>
        <v>442.84071428571406</v>
      </c>
      <c r="AI14" s="35" t="str">
        <f t="shared" si="9"/>
        <v/>
      </c>
      <c r="AJ14" s="38" t="str">
        <f>IF(AND(F14&lt;&gt;[3]Pav.tvarkyklė!$B$12,F14&lt;&gt;[3]Pav.tvarkyklė!$B$13),"GVTNT","X")</f>
        <v>GVTNT</v>
      </c>
      <c r="AK14" s="39">
        <f t="shared" si="10"/>
        <v>0</v>
      </c>
      <c r="AL14" s="40" t="s">
        <v>87</v>
      </c>
      <c r="AM14" s="41">
        <v>50</v>
      </c>
      <c r="AN14" s="41">
        <f t="shared" si="11"/>
        <v>1974</v>
      </c>
      <c r="AO14" s="41"/>
      <c r="AP14" s="41"/>
      <c r="AQ14" s="41" t="s">
        <v>17</v>
      </c>
      <c r="AR14" s="42" t="s">
        <v>88</v>
      </c>
      <c r="AS14" s="42" t="s">
        <v>89</v>
      </c>
      <c r="AT14">
        <v>196.85559999999998</v>
      </c>
      <c r="AU14" s="43">
        <f t="shared" si="12"/>
        <v>-3.7504761904699535E-2</v>
      </c>
    </row>
    <row r="15" spans="1:47" ht="15" customHeight="1" x14ac:dyDescent="0.25">
      <c r="A15" s="11"/>
      <c r="B15" s="19">
        <v>14</v>
      </c>
      <c r="C15" s="20" t="s">
        <v>92</v>
      </c>
      <c r="D15" s="21">
        <v>298</v>
      </c>
      <c r="E15" s="22" t="s">
        <v>85</v>
      </c>
      <c r="F15" s="20" t="s">
        <v>86</v>
      </c>
      <c r="G15" s="24">
        <v>26328</v>
      </c>
      <c r="H15" s="25"/>
      <c r="I15" s="26">
        <v>1602.07</v>
      </c>
      <c r="J15" s="27"/>
      <c r="K15" s="27"/>
      <c r="L15" s="27"/>
      <c r="M15" s="28">
        <v>1602.07</v>
      </c>
      <c r="N15" s="29">
        <v>34.734594594594554</v>
      </c>
      <c r="O15" s="30" t="str">
        <f>IF(G15&lt;=$N$2,"",IF(F15=[3]Pav.tvarkyklė!$B$13,"",IF(ISBLANK(R15),"X","")))</f>
        <v/>
      </c>
      <c r="P15" s="31"/>
      <c r="Q15" s="32"/>
      <c r="R15" s="32"/>
      <c r="S15" s="33"/>
      <c r="T15" s="33"/>
      <c r="U15" s="34">
        <f>IFERROR(INDEX('[3]5.Grup_T'!$G$4:$G$22,MATCH('6.Turtas'!E15,'[3]5.Grup_T'!$E$4:$E$22,0)),"0")</f>
        <v>50</v>
      </c>
      <c r="V15" s="35">
        <f t="shared" si="1"/>
        <v>600</v>
      </c>
      <c r="W15" s="35">
        <f>IF(NOT(ISBLANK(H15)),(12-DATEDIF(H15,'[3]1.Pradzia'!$D$13,"m")),0)</f>
        <v>0</v>
      </c>
      <c r="X15" s="35">
        <f t="shared" si="4"/>
        <v>587</v>
      </c>
      <c r="Y15" s="35">
        <f t="shared" si="5"/>
        <v>12</v>
      </c>
      <c r="Z15" s="35">
        <f t="shared" si="13"/>
        <v>13</v>
      </c>
      <c r="AA15" s="36">
        <f t="shared" si="2"/>
        <v>2.6718918918918888</v>
      </c>
      <c r="AB15" s="36">
        <f t="shared" si="6"/>
        <v>32.062702702702666</v>
      </c>
      <c r="AC15" s="37">
        <f>IF(E15='[3]5.Grup_T'!$E$20,0,IF(YEAR(G15)&lt;2021,M15-N15+AB15,0))</f>
        <v>1599.3981081081081</v>
      </c>
      <c r="AD15" s="35">
        <f>IF(OR(YEAR(G15)&lt;2021,O15="X"),0,IF(ISBLANK(H15),DATEDIF(G15,'[3]1.Pradzia'!$D$13,"M"),DATEDIF(G15,H15,"m")))</f>
        <v>0</v>
      </c>
      <c r="AE15" s="37">
        <f>IF(E15='[3]5.Grup_T'!$E$20,0,IF(AD15&lt;&gt;0,M15/V15*MIN(12,AD15),0))</f>
        <v>0</v>
      </c>
      <c r="AF15" s="37">
        <f t="shared" si="3"/>
        <v>32.062702702702666</v>
      </c>
      <c r="AG15" s="37">
        <f t="shared" si="7"/>
        <v>1599.3981081081081</v>
      </c>
      <c r="AH15" s="37">
        <f t="shared" si="8"/>
        <v>2.6718918918918462</v>
      </c>
      <c r="AI15" s="35" t="str">
        <f t="shared" si="9"/>
        <v/>
      </c>
      <c r="AJ15" s="38" t="str">
        <f>IF(AND(F15&lt;&gt;[3]Pav.tvarkyklė!$B$12,F15&lt;&gt;[3]Pav.tvarkyklė!$B$13),"GVTNT","X")</f>
        <v>GVTNT</v>
      </c>
      <c r="AK15" s="39">
        <f t="shared" si="10"/>
        <v>0</v>
      </c>
      <c r="AL15" s="40" t="s">
        <v>87</v>
      </c>
      <c r="AM15" s="41">
        <v>50</v>
      </c>
      <c r="AN15" s="41">
        <f t="shared" si="11"/>
        <v>1972</v>
      </c>
      <c r="AO15" s="41"/>
      <c r="AP15" s="41"/>
      <c r="AQ15" s="41" t="s">
        <v>17</v>
      </c>
      <c r="AR15" s="42" t="s">
        <v>88</v>
      </c>
      <c r="AS15" s="42" t="s">
        <v>89</v>
      </c>
      <c r="AT15">
        <v>32.041399999999996</v>
      </c>
      <c r="AU15" s="43">
        <f t="shared" si="12"/>
        <v>2.1302702702669762E-2</v>
      </c>
    </row>
    <row r="16" spans="1:47" ht="15" customHeight="1" x14ac:dyDescent="0.25">
      <c r="A16" s="11"/>
      <c r="B16" s="19">
        <v>15</v>
      </c>
      <c r="C16" s="20" t="s">
        <v>93</v>
      </c>
      <c r="D16" s="21">
        <v>299</v>
      </c>
      <c r="E16" s="22" t="s">
        <v>85</v>
      </c>
      <c r="F16" s="20" t="s">
        <v>86</v>
      </c>
      <c r="G16" s="24">
        <v>26328</v>
      </c>
      <c r="H16" s="25"/>
      <c r="I16" s="26">
        <v>1186.2</v>
      </c>
      <c r="J16" s="27"/>
      <c r="K16" s="27"/>
      <c r="L16" s="27"/>
      <c r="M16" s="28">
        <v>1186.2</v>
      </c>
      <c r="N16" s="29">
        <v>25.766936936936986</v>
      </c>
      <c r="O16" s="30" t="str">
        <f>IF(G16&lt;=$N$2,"",IF(F16=[3]Pav.tvarkyklė!$B$13,"",IF(ISBLANK(R16),"X","")))</f>
        <v/>
      </c>
      <c r="P16" s="31"/>
      <c r="Q16" s="32"/>
      <c r="R16" s="32"/>
      <c r="S16" s="33"/>
      <c r="T16" s="33"/>
      <c r="U16" s="34">
        <f>IFERROR(INDEX('[3]5.Grup_T'!$G$4:$G$22,MATCH('6.Turtas'!E16,'[3]5.Grup_T'!$E$4:$E$22,0)),"0")</f>
        <v>50</v>
      </c>
      <c r="V16" s="35">
        <f t="shared" si="1"/>
        <v>600</v>
      </c>
      <c r="W16" s="35">
        <f>IF(NOT(ISBLANK(H16)),(12-DATEDIF(H16,'[3]1.Pradzia'!$D$13,"m")),0)</f>
        <v>0</v>
      </c>
      <c r="X16" s="35">
        <f t="shared" si="4"/>
        <v>587</v>
      </c>
      <c r="Y16" s="35">
        <f t="shared" si="5"/>
        <v>12</v>
      </c>
      <c r="Z16" s="35">
        <f t="shared" si="13"/>
        <v>13</v>
      </c>
      <c r="AA16" s="36">
        <f t="shared" si="2"/>
        <v>1.9820720720720759</v>
      </c>
      <c r="AB16" s="36">
        <f t="shared" si="6"/>
        <v>23.784864864864911</v>
      </c>
      <c r="AC16" s="37">
        <f>IF(E16='[3]5.Grup_T'!$E$20,0,IF(YEAR(G16)&lt;2021,M16-N16+AB16,0))</f>
        <v>1184.2179279279278</v>
      </c>
      <c r="AD16" s="35">
        <f>IF(OR(YEAR(G16)&lt;2021,O16="X"),0,IF(ISBLANK(H16),DATEDIF(G16,'[3]1.Pradzia'!$D$13,"M"),DATEDIF(G16,H16,"m")))</f>
        <v>0</v>
      </c>
      <c r="AE16" s="37">
        <f>IF(E16='[3]5.Grup_T'!$E$20,0,IF(AD16&lt;&gt;0,M16/V16*MIN(12,AD16),0))</f>
        <v>0</v>
      </c>
      <c r="AF16" s="37">
        <f t="shared" si="3"/>
        <v>23.784864864864911</v>
      </c>
      <c r="AG16" s="37">
        <f t="shared" si="7"/>
        <v>1184.2179279279278</v>
      </c>
      <c r="AH16" s="37">
        <f t="shared" si="8"/>
        <v>1.982072072072242</v>
      </c>
      <c r="AI16" s="35" t="str">
        <f t="shared" si="9"/>
        <v/>
      </c>
      <c r="AJ16" s="38" t="str">
        <f>IF(AND(F16&lt;&gt;[3]Pav.tvarkyklė!$B$12,F16&lt;&gt;[3]Pav.tvarkyklė!$B$13),"GVTNT","X")</f>
        <v>GVTNT</v>
      </c>
      <c r="AK16" s="39">
        <f t="shared" si="10"/>
        <v>0</v>
      </c>
      <c r="AL16" s="40" t="s">
        <v>87</v>
      </c>
      <c r="AM16" s="41">
        <v>50</v>
      </c>
      <c r="AN16" s="41">
        <f t="shared" si="11"/>
        <v>1972</v>
      </c>
      <c r="AO16" s="41"/>
      <c r="AP16" s="41"/>
      <c r="AQ16" s="41" t="s">
        <v>17</v>
      </c>
      <c r="AR16" s="42" t="s">
        <v>88</v>
      </c>
      <c r="AS16" s="42" t="s">
        <v>89</v>
      </c>
      <c r="AT16">
        <v>23.724</v>
      </c>
      <c r="AU16" s="43">
        <f t="shared" si="12"/>
        <v>6.0864864864910828E-2</v>
      </c>
    </row>
    <row r="17" spans="1:47" ht="15" customHeight="1" x14ac:dyDescent="0.25">
      <c r="A17" s="11"/>
      <c r="B17" s="19">
        <v>16</v>
      </c>
      <c r="C17" s="20" t="s">
        <v>94</v>
      </c>
      <c r="D17" s="21">
        <v>300</v>
      </c>
      <c r="E17" s="22" t="s">
        <v>85</v>
      </c>
      <c r="F17" s="20" t="s">
        <v>86</v>
      </c>
      <c r="G17" s="24">
        <v>26328</v>
      </c>
      <c r="H17" s="25"/>
      <c r="I17" s="26">
        <v>1264.76</v>
      </c>
      <c r="J17" s="27"/>
      <c r="K17" s="27"/>
      <c r="L17" s="27"/>
      <c r="M17" s="28">
        <v>1264.76</v>
      </c>
      <c r="N17" s="29">
        <v>27.324009009009039</v>
      </c>
      <c r="O17" s="30" t="str">
        <f>IF(G17&lt;=$N$2,"",IF(F17=[3]Pav.tvarkyklė!$B$13,"",IF(ISBLANK(R17),"X","")))</f>
        <v/>
      </c>
      <c r="P17" s="31"/>
      <c r="Q17" s="32"/>
      <c r="R17" s="32"/>
      <c r="S17" s="33"/>
      <c r="T17" s="33"/>
      <c r="U17" s="34">
        <f>IFERROR(INDEX('[3]5.Grup_T'!$G$4:$G$22,MATCH('6.Turtas'!E17,'[3]5.Grup_T'!$E$4:$E$22,0)),"0")</f>
        <v>50</v>
      </c>
      <c r="V17" s="35">
        <f t="shared" si="1"/>
        <v>600</v>
      </c>
      <c r="W17" s="35">
        <f>IF(NOT(ISBLANK(H17)),(12-DATEDIF(H17,'[3]1.Pradzia'!$D$13,"m")),0)</f>
        <v>0</v>
      </c>
      <c r="X17" s="35">
        <f t="shared" si="4"/>
        <v>587</v>
      </c>
      <c r="Y17" s="35">
        <f t="shared" si="5"/>
        <v>12</v>
      </c>
      <c r="Z17" s="35">
        <f t="shared" si="13"/>
        <v>13</v>
      </c>
      <c r="AA17" s="36">
        <f t="shared" si="2"/>
        <v>2.1018468468468492</v>
      </c>
      <c r="AB17" s="36">
        <f t="shared" si="6"/>
        <v>25.222162162162192</v>
      </c>
      <c r="AC17" s="37">
        <f>IF(E17='[3]5.Grup_T'!$E$20,0,IF(YEAR(G17)&lt;2021,M17-N17+AB17,0))</f>
        <v>1262.6581531531533</v>
      </c>
      <c r="AD17" s="35">
        <f>IF(OR(YEAR(G17)&lt;2021,O17="X"),0,IF(ISBLANK(H17),DATEDIF(G17,'[3]1.Pradzia'!$D$13,"M"),DATEDIF(G17,H17,"m")))</f>
        <v>0</v>
      </c>
      <c r="AE17" s="37">
        <f>IF(E17='[3]5.Grup_T'!$E$20,0,IF(AD17&lt;&gt;0,M17/V17*MIN(12,AD17),0))</f>
        <v>0</v>
      </c>
      <c r="AF17" s="37">
        <f t="shared" si="3"/>
        <v>25.222162162162192</v>
      </c>
      <c r="AG17" s="37">
        <f t="shared" si="7"/>
        <v>1262.6581531531533</v>
      </c>
      <c r="AH17" s="37">
        <f t="shared" si="8"/>
        <v>2.1018468468466835</v>
      </c>
      <c r="AI17" s="35" t="str">
        <f t="shared" si="9"/>
        <v/>
      </c>
      <c r="AJ17" s="38" t="str">
        <f>IF(AND(F17&lt;&gt;[3]Pav.tvarkyklė!$B$12,F17&lt;&gt;[3]Pav.tvarkyklė!$B$13),"GVTNT","X")</f>
        <v>GVTNT</v>
      </c>
      <c r="AK17" s="39">
        <f t="shared" si="10"/>
        <v>0</v>
      </c>
      <c r="AL17" s="40" t="s">
        <v>87</v>
      </c>
      <c r="AM17" s="41">
        <v>50</v>
      </c>
      <c r="AN17" s="41">
        <f t="shared" si="11"/>
        <v>1972</v>
      </c>
      <c r="AO17" s="41"/>
      <c r="AP17" s="41"/>
      <c r="AQ17" s="41" t="s">
        <v>17</v>
      </c>
      <c r="AR17" s="42" t="s">
        <v>88</v>
      </c>
      <c r="AS17" s="42" t="s">
        <v>89</v>
      </c>
      <c r="AT17">
        <v>25.295200000000001</v>
      </c>
      <c r="AU17" s="43">
        <f t="shared" si="12"/>
        <v>-7.303783783780915E-2</v>
      </c>
    </row>
    <row r="18" spans="1:47" ht="15" customHeight="1" x14ac:dyDescent="0.25">
      <c r="A18" s="11"/>
      <c r="B18" s="19">
        <v>17</v>
      </c>
      <c r="C18" s="20" t="s">
        <v>95</v>
      </c>
      <c r="D18" s="21">
        <v>301</v>
      </c>
      <c r="E18" s="22" t="s">
        <v>85</v>
      </c>
      <c r="F18" s="20" t="s">
        <v>86</v>
      </c>
      <c r="G18" s="24">
        <v>26328</v>
      </c>
      <c r="H18" s="25"/>
      <c r="I18" s="26">
        <v>864.07</v>
      </c>
      <c r="J18" s="27"/>
      <c r="K18" s="27"/>
      <c r="L18" s="27"/>
      <c r="M18" s="28">
        <v>864.07</v>
      </c>
      <c r="N18" s="29">
        <v>18.74459459459456</v>
      </c>
      <c r="O18" s="30" t="str">
        <f>IF(G18&lt;=$N$2,"",IF(F18=[3]Pav.tvarkyklė!$B$13,"",IF(ISBLANK(R18),"X","")))</f>
        <v/>
      </c>
      <c r="P18" s="31"/>
      <c r="Q18" s="32"/>
      <c r="R18" s="32"/>
      <c r="S18" s="33"/>
      <c r="T18" s="33"/>
      <c r="U18" s="34">
        <f>IFERROR(INDEX('[3]5.Grup_T'!$G$4:$G$22,MATCH('6.Turtas'!E18,'[3]5.Grup_T'!$E$4:$E$22,0)),"0")</f>
        <v>50</v>
      </c>
      <c r="V18" s="35">
        <f t="shared" si="1"/>
        <v>600</v>
      </c>
      <c r="W18" s="35">
        <f>IF(NOT(ISBLANK(H18)),(12-DATEDIF(H18,'[3]1.Pradzia'!$D$13,"m")),0)</f>
        <v>0</v>
      </c>
      <c r="X18" s="35">
        <f t="shared" si="4"/>
        <v>587</v>
      </c>
      <c r="Y18" s="35">
        <f t="shared" si="5"/>
        <v>12</v>
      </c>
      <c r="Z18" s="35">
        <f t="shared" si="13"/>
        <v>13</v>
      </c>
      <c r="AA18" s="36">
        <f t="shared" si="2"/>
        <v>1.4418918918918893</v>
      </c>
      <c r="AB18" s="36">
        <f t="shared" si="6"/>
        <v>17.302702702702671</v>
      </c>
      <c r="AC18" s="37">
        <f>IF(E18='[3]5.Grup_T'!$E$20,0,IF(YEAR(G18)&lt;2021,M18-N18+AB18,0))</f>
        <v>862.62810810810811</v>
      </c>
      <c r="AD18" s="35">
        <f>IF(OR(YEAR(G18)&lt;2021,O18="X"),0,IF(ISBLANK(H18),DATEDIF(G18,'[3]1.Pradzia'!$D$13,"M"),DATEDIF(G18,H18,"m")))</f>
        <v>0</v>
      </c>
      <c r="AE18" s="37">
        <f>IF(E18='[3]5.Grup_T'!$E$20,0,IF(AD18&lt;&gt;0,M18/V18*MIN(12,AD18),0))</f>
        <v>0</v>
      </c>
      <c r="AF18" s="37">
        <f t="shared" si="3"/>
        <v>17.302702702702671</v>
      </c>
      <c r="AG18" s="37">
        <f t="shared" si="7"/>
        <v>862.62810810810811</v>
      </c>
      <c r="AH18" s="37">
        <f t="shared" si="8"/>
        <v>1.4418918918919417</v>
      </c>
      <c r="AI18" s="35" t="str">
        <f t="shared" si="9"/>
        <v/>
      </c>
      <c r="AJ18" s="38" t="str">
        <f>IF(AND(F18&lt;&gt;[3]Pav.tvarkyklė!$B$12,F18&lt;&gt;[3]Pav.tvarkyklė!$B$13),"GVTNT","X")</f>
        <v>GVTNT</v>
      </c>
      <c r="AK18" s="39">
        <f t="shared" si="10"/>
        <v>0</v>
      </c>
      <c r="AL18" s="40" t="s">
        <v>87</v>
      </c>
      <c r="AM18" s="41">
        <v>50</v>
      </c>
      <c r="AN18" s="41">
        <f t="shared" si="11"/>
        <v>1972</v>
      </c>
      <c r="AO18" s="41"/>
      <c r="AP18" s="41"/>
      <c r="AQ18" s="41" t="s">
        <v>17</v>
      </c>
      <c r="AR18" s="42" t="s">
        <v>88</v>
      </c>
      <c r="AS18" s="42" t="s">
        <v>89</v>
      </c>
      <c r="AT18">
        <v>17.281400000000001</v>
      </c>
      <c r="AU18" s="43">
        <f t="shared" si="12"/>
        <v>2.1302702702669762E-2</v>
      </c>
    </row>
    <row r="19" spans="1:47" ht="15" customHeight="1" x14ac:dyDescent="0.25">
      <c r="A19" s="11"/>
      <c r="B19" s="19">
        <v>18</v>
      </c>
      <c r="C19" s="20" t="s">
        <v>96</v>
      </c>
      <c r="D19" s="21">
        <v>302</v>
      </c>
      <c r="E19" s="22" t="s">
        <v>85</v>
      </c>
      <c r="F19" s="20" t="s">
        <v>86</v>
      </c>
      <c r="G19" s="24">
        <v>26328</v>
      </c>
      <c r="H19" s="25"/>
      <c r="I19" s="26">
        <v>1194.1199999999999</v>
      </c>
      <c r="J19" s="27"/>
      <c r="K19" s="27"/>
      <c r="L19" s="27"/>
      <c r="M19" s="28">
        <v>1194.1199999999999</v>
      </c>
      <c r="N19" s="29">
        <v>25.912162162162161</v>
      </c>
      <c r="O19" s="30" t="str">
        <f>IF(G19&lt;=$N$2,"",IF(F19=[3]Pav.tvarkyklė!$B$13,"",IF(ISBLANK(R19),"X","")))</f>
        <v/>
      </c>
      <c r="P19" s="31"/>
      <c r="Q19" s="32"/>
      <c r="R19" s="32"/>
      <c r="S19" s="33"/>
      <c r="T19" s="33"/>
      <c r="U19" s="34">
        <f>IFERROR(INDEX('[3]5.Grup_T'!$G$4:$G$22,MATCH('6.Turtas'!E19,'[3]5.Grup_T'!$E$4:$E$22,0)),"0")</f>
        <v>50</v>
      </c>
      <c r="V19" s="35">
        <f t="shared" si="1"/>
        <v>600</v>
      </c>
      <c r="W19" s="35">
        <f>IF(NOT(ISBLANK(H19)),(12-DATEDIF(H19,'[3]1.Pradzia'!$D$13,"m")),0)</f>
        <v>0</v>
      </c>
      <c r="X19" s="35">
        <f t="shared" si="4"/>
        <v>587</v>
      </c>
      <c r="Y19" s="35">
        <f t="shared" si="5"/>
        <v>12</v>
      </c>
      <c r="Z19" s="35">
        <f t="shared" si="13"/>
        <v>13</v>
      </c>
      <c r="AA19" s="36">
        <f t="shared" si="2"/>
        <v>1.9932432432432432</v>
      </c>
      <c r="AB19" s="36">
        <f t="shared" si="6"/>
        <v>23.918918918918919</v>
      </c>
      <c r="AC19" s="37">
        <f>IF(E19='[3]5.Grup_T'!$E$20,0,IF(YEAR(G19)&lt;2021,M19-N19+AB19,0))</f>
        <v>1192.1267567567568</v>
      </c>
      <c r="AD19" s="35">
        <f>IF(OR(YEAR(G19)&lt;2021,O19="X"),0,IF(ISBLANK(H19),DATEDIF(G19,'[3]1.Pradzia'!$D$13,"M"),DATEDIF(G19,H19,"m")))</f>
        <v>0</v>
      </c>
      <c r="AE19" s="37">
        <f>IF(E19='[3]5.Grup_T'!$E$20,0,IF(AD19&lt;&gt;0,M19/V19*MIN(12,AD19),0))</f>
        <v>0</v>
      </c>
      <c r="AF19" s="37">
        <f t="shared" si="3"/>
        <v>23.918918918918919</v>
      </c>
      <c r="AG19" s="37">
        <f t="shared" si="7"/>
        <v>1192.1267567567568</v>
      </c>
      <c r="AH19" s="37">
        <f t="shared" si="8"/>
        <v>1.9932432432431142</v>
      </c>
      <c r="AI19" s="35" t="str">
        <f t="shared" si="9"/>
        <v/>
      </c>
      <c r="AJ19" s="38" t="str">
        <f>IF(AND(F19&lt;&gt;[3]Pav.tvarkyklė!$B$12,F19&lt;&gt;[3]Pav.tvarkyklė!$B$13),"GVTNT","X")</f>
        <v>GVTNT</v>
      </c>
      <c r="AK19" s="39">
        <f t="shared" si="10"/>
        <v>0</v>
      </c>
      <c r="AL19" s="40" t="s">
        <v>87</v>
      </c>
      <c r="AM19" s="41">
        <v>50</v>
      </c>
      <c r="AN19" s="41">
        <f t="shared" si="11"/>
        <v>1972</v>
      </c>
      <c r="AO19" s="41"/>
      <c r="AP19" s="41"/>
      <c r="AQ19" s="41" t="s">
        <v>17</v>
      </c>
      <c r="AR19" s="42" t="s">
        <v>88</v>
      </c>
      <c r="AS19" s="42" t="s">
        <v>89</v>
      </c>
      <c r="AT19">
        <v>23.882399999999997</v>
      </c>
      <c r="AU19" s="43">
        <f t="shared" si="12"/>
        <v>3.6518918918922338E-2</v>
      </c>
    </row>
    <row r="20" spans="1:47" ht="15" customHeight="1" x14ac:dyDescent="0.25">
      <c r="A20" s="11"/>
      <c r="B20" s="19">
        <v>19</v>
      </c>
      <c r="C20" s="20" t="s">
        <v>97</v>
      </c>
      <c r="D20" s="21">
        <v>303</v>
      </c>
      <c r="E20" s="22" t="s">
        <v>85</v>
      </c>
      <c r="F20" s="20" t="s">
        <v>86</v>
      </c>
      <c r="G20" s="24">
        <v>26328</v>
      </c>
      <c r="H20" s="25"/>
      <c r="I20" s="26">
        <v>3236.48</v>
      </c>
      <c r="J20" s="27"/>
      <c r="K20" s="27"/>
      <c r="L20" s="27"/>
      <c r="M20" s="28">
        <v>3236.48</v>
      </c>
      <c r="N20" s="29">
        <v>70.117139639639447</v>
      </c>
      <c r="O20" s="30" t="str">
        <f>IF(G20&lt;=$N$2,"",IF(F20=[3]Pav.tvarkyklė!$B$13,"",IF(ISBLANK(R20),"X","")))</f>
        <v/>
      </c>
      <c r="P20" s="31"/>
      <c r="Q20" s="32"/>
      <c r="R20" s="32"/>
      <c r="S20" s="33"/>
      <c r="T20" s="33"/>
      <c r="U20" s="34">
        <f>IFERROR(INDEX('[3]5.Grup_T'!$G$4:$G$22,MATCH('6.Turtas'!E20,'[3]5.Grup_T'!$E$4:$E$22,0)),"0")</f>
        <v>50</v>
      </c>
      <c r="V20" s="35">
        <f t="shared" si="1"/>
        <v>600</v>
      </c>
      <c r="W20" s="35">
        <f>IF(NOT(ISBLANK(H20)),(12-DATEDIF(H20,'[3]1.Pradzia'!$D$13,"m")),0)</f>
        <v>0</v>
      </c>
      <c r="X20" s="35">
        <f t="shared" si="4"/>
        <v>587</v>
      </c>
      <c r="Y20" s="35">
        <f t="shared" si="5"/>
        <v>12</v>
      </c>
      <c r="Z20" s="35">
        <f t="shared" si="13"/>
        <v>13</v>
      </c>
      <c r="AA20" s="36">
        <f t="shared" si="2"/>
        <v>5.3936261261261116</v>
      </c>
      <c r="AB20" s="36">
        <f t="shared" si="6"/>
        <v>64.723513513513339</v>
      </c>
      <c r="AC20" s="37">
        <f>IF(E20='[3]5.Grup_T'!$E$20,0,IF(YEAR(G20)&lt;2021,M20-N20+AB20,0))</f>
        <v>3231.086373873874</v>
      </c>
      <c r="AD20" s="35">
        <f>IF(OR(YEAR(G20)&lt;2021,O20="X"),0,IF(ISBLANK(H20),DATEDIF(G20,'[3]1.Pradzia'!$D$13,"M"),DATEDIF(G20,H20,"m")))</f>
        <v>0</v>
      </c>
      <c r="AE20" s="37">
        <f>IF(E20='[3]5.Grup_T'!$E$20,0,IF(AD20&lt;&gt;0,M20/V20*MIN(12,AD20),0))</f>
        <v>0</v>
      </c>
      <c r="AF20" s="37">
        <f t="shared" si="3"/>
        <v>64.723513513513339</v>
      </c>
      <c r="AG20" s="37">
        <f t="shared" si="7"/>
        <v>3231.086373873874</v>
      </c>
      <c r="AH20" s="37">
        <f t="shared" si="8"/>
        <v>5.393626126126037</v>
      </c>
      <c r="AI20" s="35" t="str">
        <f t="shared" si="9"/>
        <v/>
      </c>
      <c r="AJ20" s="38" t="str">
        <f>IF(AND(F20&lt;&gt;[3]Pav.tvarkyklė!$B$12,F20&lt;&gt;[3]Pav.tvarkyklė!$B$13),"GVTNT","X")</f>
        <v>GVTNT</v>
      </c>
      <c r="AK20" s="39">
        <f t="shared" si="10"/>
        <v>0</v>
      </c>
      <c r="AL20" s="40" t="s">
        <v>87</v>
      </c>
      <c r="AM20" s="41">
        <v>50</v>
      </c>
      <c r="AN20" s="41">
        <f t="shared" si="11"/>
        <v>1972</v>
      </c>
      <c r="AO20" s="41"/>
      <c r="AP20" s="41"/>
      <c r="AQ20" s="41" t="s">
        <v>17</v>
      </c>
      <c r="AR20" s="42" t="s">
        <v>88</v>
      </c>
      <c r="AS20" s="42" t="s">
        <v>89</v>
      </c>
      <c r="AT20">
        <v>64.729600000000005</v>
      </c>
      <c r="AU20" s="43">
        <f t="shared" si="12"/>
        <v>-6.0864864866658763E-3</v>
      </c>
    </row>
    <row r="21" spans="1:47" ht="15" customHeight="1" x14ac:dyDescent="0.25">
      <c r="A21" s="11"/>
      <c r="B21" s="19">
        <v>20</v>
      </c>
      <c r="C21" s="20" t="s">
        <v>98</v>
      </c>
      <c r="D21" s="21">
        <v>304</v>
      </c>
      <c r="E21" s="22" t="s">
        <v>85</v>
      </c>
      <c r="F21" s="20" t="s">
        <v>86</v>
      </c>
      <c r="G21" s="24">
        <v>26328</v>
      </c>
      <c r="H21" s="25"/>
      <c r="I21" s="26">
        <v>1256.8399999999999</v>
      </c>
      <c r="J21" s="27"/>
      <c r="K21" s="27"/>
      <c r="L21" s="27"/>
      <c r="M21" s="28">
        <v>1256.8399999999999</v>
      </c>
      <c r="N21" s="29">
        <v>27.178783783783786</v>
      </c>
      <c r="O21" s="30" t="str">
        <f>IF(G21&lt;=$N$2,"",IF(F21=[3]Pav.tvarkyklė!$B$13,"",IF(ISBLANK(R21),"X","")))</f>
        <v/>
      </c>
      <c r="P21" s="31"/>
      <c r="Q21" s="32"/>
      <c r="R21" s="32"/>
      <c r="S21" s="33"/>
      <c r="T21" s="33"/>
      <c r="U21" s="34">
        <f>IFERROR(INDEX('[3]5.Grup_T'!$G$4:$G$22,MATCH('6.Turtas'!E21,'[3]5.Grup_T'!$E$4:$E$22,0)),"0")</f>
        <v>50</v>
      </c>
      <c r="V21" s="35">
        <f t="shared" si="1"/>
        <v>600</v>
      </c>
      <c r="W21" s="35">
        <f>IF(NOT(ISBLANK(H21)),(12-DATEDIF(H21,'[3]1.Pradzia'!$D$13,"m")),0)</f>
        <v>0</v>
      </c>
      <c r="X21" s="35">
        <f t="shared" si="4"/>
        <v>587</v>
      </c>
      <c r="Y21" s="35">
        <f t="shared" si="5"/>
        <v>12</v>
      </c>
      <c r="Z21" s="35">
        <f t="shared" si="13"/>
        <v>13</v>
      </c>
      <c r="AA21" s="36">
        <f t="shared" si="2"/>
        <v>2.0906756756756759</v>
      </c>
      <c r="AB21" s="36">
        <f t="shared" si="6"/>
        <v>25.088108108108109</v>
      </c>
      <c r="AC21" s="37">
        <f>IF(E21='[3]5.Grup_T'!$E$20,0,IF(YEAR(G21)&lt;2021,M21-N21+AB21,0))</f>
        <v>1254.7493243243243</v>
      </c>
      <c r="AD21" s="35">
        <f>IF(OR(YEAR(G21)&lt;2021,O21="X"),0,IF(ISBLANK(H21),DATEDIF(G21,'[3]1.Pradzia'!$D$13,"M"),DATEDIF(G21,H21,"m")))</f>
        <v>0</v>
      </c>
      <c r="AE21" s="37">
        <f>IF(E21='[3]5.Grup_T'!$E$20,0,IF(AD21&lt;&gt;0,M21/V21*MIN(12,AD21),0))</f>
        <v>0</v>
      </c>
      <c r="AF21" s="37">
        <f t="shared" si="3"/>
        <v>25.088108108108109</v>
      </c>
      <c r="AG21" s="37">
        <f t="shared" si="7"/>
        <v>1254.7493243243243</v>
      </c>
      <c r="AH21" s="37">
        <f t="shared" si="8"/>
        <v>2.090675675675584</v>
      </c>
      <c r="AI21" s="35" t="str">
        <f t="shared" si="9"/>
        <v/>
      </c>
      <c r="AJ21" s="38" t="str">
        <f>IF(AND(F21&lt;&gt;[3]Pav.tvarkyklė!$B$12,F21&lt;&gt;[3]Pav.tvarkyklė!$B$13),"GVTNT","X")</f>
        <v>GVTNT</v>
      </c>
      <c r="AK21" s="39">
        <f t="shared" si="10"/>
        <v>0</v>
      </c>
      <c r="AL21" s="40" t="s">
        <v>87</v>
      </c>
      <c r="AM21" s="41">
        <v>50</v>
      </c>
      <c r="AN21" s="41">
        <f t="shared" si="11"/>
        <v>1972</v>
      </c>
      <c r="AO21" s="41"/>
      <c r="AP21" s="41"/>
      <c r="AQ21" s="41" t="s">
        <v>17</v>
      </c>
      <c r="AR21" s="42" t="s">
        <v>88</v>
      </c>
      <c r="AS21" s="42" t="s">
        <v>89</v>
      </c>
      <c r="AT21">
        <v>25.136799999999997</v>
      </c>
      <c r="AU21" s="43">
        <f t="shared" si="12"/>
        <v>-4.8691891891888162E-2</v>
      </c>
    </row>
    <row r="22" spans="1:47" ht="15" customHeight="1" x14ac:dyDescent="0.25">
      <c r="A22" s="11"/>
      <c r="B22" s="19">
        <v>21</v>
      </c>
      <c r="C22" s="20" t="s">
        <v>99</v>
      </c>
      <c r="D22" s="21">
        <v>305</v>
      </c>
      <c r="E22" s="22" t="s">
        <v>64</v>
      </c>
      <c r="F22" s="20" t="s">
        <v>86</v>
      </c>
      <c r="G22" s="24">
        <v>27118</v>
      </c>
      <c r="H22" s="25"/>
      <c r="I22" s="26">
        <v>52.81</v>
      </c>
      <c r="J22" s="27"/>
      <c r="K22" s="27"/>
      <c r="L22" s="27"/>
      <c r="M22" s="28">
        <v>52.81</v>
      </c>
      <c r="N22" s="29">
        <v>0</v>
      </c>
      <c r="O22" s="30" t="str">
        <f>IF(G22&lt;=$N$2,"",IF(F22=[3]Pav.tvarkyklė!$B$13,"",IF(ISBLANK(R22),"X","")))</f>
        <v/>
      </c>
      <c r="P22" s="31"/>
      <c r="Q22" s="32"/>
      <c r="R22" s="32"/>
      <c r="S22" s="33"/>
      <c r="T22" s="33"/>
      <c r="U22" s="34">
        <f>IFERROR(INDEX('[3]5.Grup_T'!$G$4:$G$22,MATCH('6.Turtas'!E22,'[3]5.Grup_T'!$E$4:$E$22,0)),"0")</f>
        <v>35</v>
      </c>
      <c r="V22" s="35">
        <f t="shared" si="1"/>
        <v>420</v>
      </c>
      <c r="W22" s="35">
        <f>IF(NOT(ISBLANK(H22)),(12-DATEDIF(H22,'[3]1.Pradzia'!$D$13,"m")),0)</f>
        <v>0</v>
      </c>
      <c r="X22" s="35">
        <f t="shared" si="4"/>
        <v>561</v>
      </c>
      <c r="Y22" s="35">
        <f t="shared" si="5"/>
        <v>0</v>
      </c>
      <c r="Z22" s="35">
        <f t="shared" si="13"/>
        <v>-141</v>
      </c>
      <c r="AA22" s="36">
        <f t="shared" si="2"/>
        <v>0</v>
      </c>
      <c r="AB22" s="36">
        <f t="shared" si="6"/>
        <v>0</v>
      </c>
      <c r="AC22" s="37">
        <f>IF(E22='[3]5.Grup_T'!$E$20,0,IF(YEAR(G22)&lt;2021,M22-N22+AB22,0))</f>
        <v>52.81</v>
      </c>
      <c r="AD22" s="35">
        <f>IF(OR(YEAR(G22)&lt;2021,O22="X"),0,IF(ISBLANK(H22),DATEDIF(G22,'[3]1.Pradzia'!$D$13,"M"),DATEDIF(G22,H22,"m")))</f>
        <v>0</v>
      </c>
      <c r="AE22" s="37">
        <f>IF(E22='[3]5.Grup_T'!$E$20,0,IF(AD22&lt;&gt;0,M22/V22*MIN(12,AD22),0))</f>
        <v>0</v>
      </c>
      <c r="AF22" s="37">
        <f t="shared" si="3"/>
        <v>0</v>
      </c>
      <c r="AG22" s="37">
        <f t="shared" si="7"/>
        <v>52.81</v>
      </c>
      <c r="AH22" s="37">
        <f t="shared" si="8"/>
        <v>0</v>
      </c>
      <c r="AI22" s="35" t="str">
        <f t="shared" si="9"/>
        <v>Nusidėvėjęs</v>
      </c>
      <c r="AJ22" s="38" t="str">
        <f>IF(AND(F22&lt;&gt;[3]Pav.tvarkyklė!$B$12,F22&lt;&gt;[3]Pav.tvarkyklė!$B$13),"GVTNT","X")</f>
        <v>GVTNT</v>
      </c>
      <c r="AK22" s="39">
        <f t="shared" si="10"/>
        <v>0</v>
      </c>
      <c r="AL22" s="40" t="s">
        <v>66</v>
      </c>
      <c r="AM22" s="41">
        <v>35</v>
      </c>
      <c r="AN22" s="41">
        <f t="shared" si="11"/>
        <v>1974</v>
      </c>
      <c r="AO22" s="41"/>
      <c r="AP22" s="41"/>
      <c r="AQ22" s="41" t="s">
        <v>17</v>
      </c>
      <c r="AR22" s="42" t="s">
        <v>67</v>
      </c>
      <c r="AS22" s="42" t="s">
        <v>89</v>
      </c>
      <c r="AT22">
        <v>1.5088571428571429</v>
      </c>
      <c r="AU22" s="43">
        <f t="shared" si="12"/>
        <v>-1.5088571428571429</v>
      </c>
    </row>
    <row r="23" spans="1:47" ht="15" customHeight="1" x14ac:dyDescent="0.25">
      <c r="A23" s="11"/>
      <c r="B23" s="19">
        <v>22</v>
      </c>
      <c r="C23" s="20" t="s">
        <v>100</v>
      </c>
      <c r="D23" s="21">
        <v>306</v>
      </c>
      <c r="E23" s="22" t="s">
        <v>85</v>
      </c>
      <c r="F23" s="20" t="s">
        <v>86</v>
      </c>
      <c r="G23" s="24">
        <v>27697</v>
      </c>
      <c r="H23" s="25"/>
      <c r="I23" s="26">
        <v>16634.57</v>
      </c>
      <c r="J23" s="27"/>
      <c r="K23" s="27"/>
      <c r="L23" s="27"/>
      <c r="M23" s="28">
        <v>16634.57</v>
      </c>
      <c r="N23" s="29">
        <v>1608.0511788617882</v>
      </c>
      <c r="O23" s="30" t="str">
        <f>IF(G23&lt;=$N$2,"",IF(F23=[3]Pav.tvarkyklė!$B$13,"",IF(ISBLANK(R23),"X","")))</f>
        <v/>
      </c>
      <c r="P23" s="31"/>
      <c r="Q23" s="32"/>
      <c r="R23" s="32"/>
      <c r="S23" s="33"/>
      <c r="T23" s="33"/>
      <c r="U23" s="34">
        <f>IFERROR(INDEX('[3]5.Grup_T'!$G$4:$G$22,MATCH('6.Turtas'!E23,'[3]5.Grup_T'!$E$4:$E$22,0)),"0")</f>
        <v>50</v>
      </c>
      <c r="V23" s="35">
        <f t="shared" si="1"/>
        <v>600</v>
      </c>
      <c r="W23" s="35">
        <f>IF(NOT(ISBLANK(H23)),(12-DATEDIF(H23,'[3]1.Pradzia'!$D$13,"m")),0)</f>
        <v>0</v>
      </c>
      <c r="X23" s="35">
        <f t="shared" si="4"/>
        <v>542</v>
      </c>
      <c r="Y23" s="35">
        <f t="shared" si="5"/>
        <v>12</v>
      </c>
      <c r="Z23" s="35">
        <f t="shared" si="13"/>
        <v>58</v>
      </c>
      <c r="AA23" s="36">
        <f t="shared" si="2"/>
        <v>27.725020325203246</v>
      </c>
      <c r="AB23" s="36">
        <f t="shared" si="6"/>
        <v>332.70024390243896</v>
      </c>
      <c r="AC23" s="37">
        <f>IF(E23='[3]5.Grup_T'!$E$20,0,IF(YEAR(G23)&lt;2021,M23-N23+AB23,0))</f>
        <v>15359.21906504065</v>
      </c>
      <c r="AD23" s="35">
        <f>IF(OR(YEAR(G23)&lt;2021,O23="X"),0,IF(ISBLANK(H23),DATEDIF(G23,'[3]1.Pradzia'!$D$13,"M"),DATEDIF(G23,H23,"m")))</f>
        <v>0</v>
      </c>
      <c r="AE23" s="37">
        <f>IF(E23='[3]5.Grup_T'!$E$20,0,IF(AD23&lt;&gt;0,M23/V23*MIN(12,AD23),0))</f>
        <v>0</v>
      </c>
      <c r="AF23" s="37">
        <f t="shared" si="3"/>
        <v>332.70024390243896</v>
      </c>
      <c r="AG23" s="37">
        <f t="shared" si="7"/>
        <v>15359.21906504065</v>
      </c>
      <c r="AH23" s="37">
        <f t="shared" si="8"/>
        <v>1275.3509349593496</v>
      </c>
      <c r="AI23" s="35" t="str">
        <f t="shared" si="9"/>
        <v/>
      </c>
      <c r="AJ23" s="38" t="str">
        <f>IF(AND(F23&lt;&gt;[3]Pav.tvarkyklė!$B$12,F23&lt;&gt;[3]Pav.tvarkyklė!$B$13),"GVTNT","X")</f>
        <v>GVTNT</v>
      </c>
      <c r="AK23" s="39">
        <f t="shared" si="10"/>
        <v>0</v>
      </c>
      <c r="AL23" s="40" t="s">
        <v>87</v>
      </c>
      <c r="AM23" s="41">
        <v>50</v>
      </c>
      <c r="AN23" s="41">
        <f t="shared" si="11"/>
        <v>1975</v>
      </c>
      <c r="AO23" s="41"/>
      <c r="AP23" s="41"/>
      <c r="AQ23" s="41" t="s">
        <v>17</v>
      </c>
      <c r="AR23" s="42" t="s">
        <v>88</v>
      </c>
      <c r="AS23" s="42" t="s">
        <v>89</v>
      </c>
      <c r="AT23">
        <v>332.69139999999999</v>
      </c>
      <c r="AU23" s="43">
        <f t="shared" si="12"/>
        <v>8.8439024389685983E-3</v>
      </c>
    </row>
    <row r="24" spans="1:47" ht="15" customHeight="1" x14ac:dyDescent="0.25">
      <c r="A24" s="11"/>
      <c r="B24" s="19">
        <v>23</v>
      </c>
      <c r="C24" s="20" t="s">
        <v>101</v>
      </c>
      <c r="D24" s="21">
        <v>307</v>
      </c>
      <c r="E24" s="22" t="s">
        <v>85</v>
      </c>
      <c r="F24" s="20" t="s">
        <v>86</v>
      </c>
      <c r="G24" s="24">
        <v>27636</v>
      </c>
      <c r="H24" s="25"/>
      <c r="I24" s="26">
        <v>44717.94</v>
      </c>
      <c r="J24" s="27"/>
      <c r="K24" s="27"/>
      <c r="L24" s="27"/>
      <c r="M24" s="28">
        <v>44717.94</v>
      </c>
      <c r="N24" s="29">
        <v>4173.6380000000026</v>
      </c>
      <c r="O24" s="30" t="str">
        <f>IF(G24&lt;=$N$2,"",IF(F24=[3]Pav.tvarkyklė!$B$13,"",IF(ISBLANK(R24),"X","")))</f>
        <v/>
      </c>
      <c r="P24" s="31"/>
      <c r="Q24" s="32"/>
      <c r="R24" s="32"/>
      <c r="S24" s="33"/>
      <c r="T24" s="33"/>
      <c r="U24" s="34">
        <f>IFERROR(INDEX('[3]5.Grup_T'!$G$4:$G$22,MATCH('6.Turtas'!E24,'[3]5.Grup_T'!$E$4:$E$22,0)),"0")</f>
        <v>50</v>
      </c>
      <c r="V24" s="35">
        <f t="shared" si="1"/>
        <v>600</v>
      </c>
      <c r="W24" s="35">
        <f>IF(NOT(ISBLANK(H24)),(12-DATEDIF(H24,'[3]1.Pradzia'!$D$13,"m")),0)</f>
        <v>0</v>
      </c>
      <c r="X24" s="35">
        <f t="shared" si="4"/>
        <v>544</v>
      </c>
      <c r="Y24" s="35">
        <f t="shared" si="5"/>
        <v>12</v>
      </c>
      <c r="Z24" s="35">
        <f t="shared" si="13"/>
        <v>56</v>
      </c>
      <c r="AA24" s="36">
        <f t="shared" si="2"/>
        <v>74.529250000000047</v>
      </c>
      <c r="AB24" s="36">
        <f t="shared" si="6"/>
        <v>894.35100000000057</v>
      </c>
      <c r="AC24" s="37">
        <f>IF(E24='[3]5.Grup_T'!$E$20,0,IF(YEAR(G24)&lt;2021,M24-N24+AB24,0))</f>
        <v>41438.652999999998</v>
      </c>
      <c r="AD24" s="35">
        <f>IF(OR(YEAR(G24)&lt;2021,O24="X"),0,IF(ISBLANK(H24),DATEDIF(G24,'[3]1.Pradzia'!$D$13,"M"),DATEDIF(G24,H24,"m")))</f>
        <v>0</v>
      </c>
      <c r="AE24" s="37">
        <f>IF(E24='[3]5.Grup_T'!$E$20,0,IF(AD24&lt;&gt;0,M24/V24*MIN(12,AD24),0))</f>
        <v>0</v>
      </c>
      <c r="AF24" s="37">
        <f t="shared" si="3"/>
        <v>894.35100000000057</v>
      </c>
      <c r="AG24" s="37">
        <f t="shared" si="7"/>
        <v>41438.652999999998</v>
      </c>
      <c r="AH24" s="37">
        <f t="shared" si="8"/>
        <v>3279.2870000000039</v>
      </c>
      <c r="AI24" s="35" t="str">
        <f t="shared" si="9"/>
        <v/>
      </c>
      <c r="AJ24" s="38" t="str">
        <f>IF(AND(F24&lt;&gt;[3]Pav.tvarkyklė!$B$12,F24&lt;&gt;[3]Pav.tvarkyklė!$B$13),"GVTNT","X")</f>
        <v>GVTNT</v>
      </c>
      <c r="AK24" s="39">
        <f t="shared" si="10"/>
        <v>0</v>
      </c>
      <c r="AL24" s="40" t="s">
        <v>87</v>
      </c>
      <c r="AM24" s="41">
        <v>50</v>
      </c>
      <c r="AN24" s="41">
        <f t="shared" si="11"/>
        <v>1975</v>
      </c>
      <c r="AO24" s="41"/>
      <c r="AP24" s="41"/>
      <c r="AQ24" s="41" t="s">
        <v>17</v>
      </c>
      <c r="AR24" s="42" t="s">
        <v>88</v>
      </c>
      <c r="AS24" s="42" t="s">
        <v>89</v>
      </c>
      <c r="AT24">
        <v>894.35879999999997</v>
      </c>
      <c r="AU24" s="43">
        <f t="shared" si="12"/>
        <v>-7.7999999994062819E-3</v>
      </c>
    </row>
    <row r="25" spans="1:47" ht="15" customHeight="1" x14ac:dyDescent="0.25">
      <c r="A25" s="11"/>
      <c r="B25" s="19">
        <v>24</v>
      </c>
      <c r="C25" s="20" t="s">
        <v>102</v>
      </c>
      <c r="D25" s="21">
        <v>308</v>
      </c>
      <c r="E25" s="22" t="s">
        <v>85</v>
      </c>
      <c r="F25" s="20" t="s">
        <v>86</v>
      </c>
      <c r="G25" s="24">
        <v>26328</v>
      </c>
      <c r="H25" s="25"/>
      <c r="I25" s="26">
        <v>1728.15</v>
      </c>
      <c r="J25" s="27"/>
      <c r="K25" s="27"/>
      <c r="L25" s="27"/>
      <c r="M25" s="28">
        <v>1728.15</v>
      </c>
      <c r="N25" s="29">
        <v>37.492702702702644</v>
      </c>
      <c r="O25" s="30" t="str">
        <f>IF(G25&lt;=$N$2,"",IF(F25=[3]Pav.tvarkyklė!$B$13,"",IF(ISBLANK(R25),"X","")))</f>
        <v/>
      </c>
      <c r="P25" s="31"/>
      <c r="Q25" s="32"/>
      <c r="R25" s="32"/>
      <c r="S25" s="33"/>
      <c r="T25" s="33"/>
      <c r="U25" s="34">
        <f>IFERROR(INDEX('[3]5.Grup_T'!$G$4:$G$22,MATCH('6.Turtas'!E25,'[3]5.Grup_T'!$E$4:$E$22,0)),"0")</f>
        <v>50</v>
      </c>
      <c r="V25" s="35">
        <f t="shared" si="1"/>
        <v>600</v>
      </c>
      <c r="W25" s="35">
        <f>IF(NOT(ISBLANK(H25)),(12-DATEDIF(H25,'[3]1.Pradzia'!$D$13,"m")),0)</f>
        <v>0</v>
      </c>
      <c r="X25" s="35">
        <f t="shared" si="4"/>
        <v>587</v>
      </c>
      <c r="Y25" s="35">
        <f t="shared" si="5"/>
        <v>12</v>
      </c>
      <c r="Z25" s="35">
        <f t="shared" si="13"/>
        <v>13</v>
      </c>
      <c r="AA25" s="36">
        <f t="shared" si="2"/>
        <v>2.8840540540540496</v>
      </c>
      <c r="AB25" s="36">
        <f t="shared" si="6"/>
        <v>34.608648648648597</v>
      </c>
      <c r="AC25" s="37">
        <f>IF(E25='[3]5.Grup_T'!$E$20,0,IF(YEAR(G25)&lt;2021,M25-N25+AB25,0))</f>
        <v>1725.265945945946</v>
      </c>
      <c r="AD25" s="35">
        <f>IF(OR(YEAR(G25)&lt;2021,O25="X"),0,IF(ISBLANK(H25),DATEDIF(G25,'[3]1.Pradzia'!$D$13,"M"),DATEDIF(G25,H25,"m")))</f>
        <v>0</v>
      </c>
      <c r="AE25" s="37">
        <f>IF(E25='[3]5.Grup_T'!$E$20,0,IF(AD25&lt;&gt;0,M25/V25*MIN(12,AD25),0))</f>
        <v>0</v>
      </c>
      <c r="AF25" s="37">
        <f t="shared" si="3"/>
        <v>34.608648648648597</v>
      </c>
      <c r="AG25" s="37">
        <f t="shared" si="7"/>
        <v>1725.265945945946</v>
      </c>
      <c r="AH25" s="37">
        <f t="shared" si="8"/>
        <v>2.8840540540541042</v>
      </c>
      <c r="AI25" s="35" t="str">
        <f t="shared" si="9"/>
        <v/>
      </c>
      <c r="AJ25" s="38" t="str">
        <f>IF(AND(F25&lt;&gt;[3]Pav.tvarkyklė!$B$12,F25&lt;&gt;[3]Pav.tvarkyklė!$B$13),"GVTNT","X")</f>
        <v>GVTNT</v>
      </c>
      <c r="AK25" s="39">
        <f t="shared" si="10"/>
        <v>0</v>
      </c>
      <c r="AL25" s="40" t="s">
        <v>87</v>
      </c>
      <c r="AM25" s="41">
        <v>50</v>
      </c>
      <c r="AN25" s="41">
        <f t="shared" si="11"/>
        <v>1972</v>
      </c>
      <c r="AO25" s="41"/>
      <c r="AP25" s="41"/>
      <c r="AQ25" s="41" t="s">
        <v>17</v>
      </c>
      <c r="AR25" s="42" t="s">
        <v>88</v>
      </c>
      <c r="AS25" s="42" t="s">
        <v>89</v>
      </c>
      <c r="AT25">
        <v>34.563000000000002</v>
      </c>
      <c r="AU25" s="43">
        <f t="shared" si="12"/>
        <v>4.5648648648594303E-2</v>
      </c>
    </row>
    <row r="26" spans="1:47" ht="15" customHeight="1" x14ac:dyDescent="0.25">
      <c r="A26" s="11"/>
      <c r="B26" s="19">
        <v>25</v>
      </c>
      <c r="C26" s="20" t="s">
        <v>103</v>
      </c>
      <c r="D26" s="21">
        <v>309</v>
      </c>
      <c r="E26" s="22" t="s">
        <v>85</v>
      </c>
      <c r="F26" s="20" t="s">
        <v>86</v>
      </c>
      <c r="G26" s="24">
        <v>26328</v>
      </c>
      <c r="H26" s="25"/>
      <c r="I26" s="26">
        <v>903.02</v>
      </c>
      <c r="J26" s="27"/>
      <c r="K26" s="27"/>
      <c r="L26" s="27"/>
      <c r="M26" s="28">
        <v>903.02</v>
      </c>
      <c r="N26" s="29">
        <v>19.572027027027048</v>
      </c>
      <c r="O26" s="30" t="str">
        <f>IF(G26&lt;=$N$2,"",IF(F26=[3]Pav.tvarkyklė!$B$13,"",IF(ISBLANK(R26),"X","")))</f>
        <v/>
      </c>
      <c r="P26" s="31"/>
      <c r="Q26" s="32"/>
      <c r="R26" s="32"/>
      <c r="S26" s="33"/>
      <c r="T26" s="33"/>
      <c r="U26" s="34">
        <f>IFERROR(INDEX('[3]5.Grup_T'!$G$4:$G$22,MATCH('6.Turtas'!E26,'[3]5.Grup_T'!$E$4:$E$22,0)),"0")</f>
        <v>50</v>
      </c>
      <c r="V26" s="35">
        <f t="shared" si="1"/>
        <v>600</v>
      </c>
      <c r="W26" s="35">
        <f>IF(NOT(ISBLANK(H26)),(12-DATEDIF(H26,'[3]1.Pradzia'!$D$13,"m")),0)</f>
        <v>0</v>
      </c>
      <c r="X26" s="35">
        <f t="shared" si="4"/>
        <v>587</v>
      </c>
      <c r="Y26" s="35">
        <f t="shared" si="5"/>
        <v>12</v>
      </c>
      <c r="Z26" s="35">
        <f t="shared" si="13"/>
        <v>13</v>
      </c>
      <c r="AA26" s="36">
        <f t="shared" si="2"/>
        <v>1.5055405405405422</v>
      </c>
      <c r="AB26" s="36">
        <f t="shared" si="6"/>
        <v>18.066486486486507</v>
      </c>
      <c r="AC26" s="37">
        <f>IF(E26='[3]5.Grup_T'!$E$20,0,IF(YEAR(G26)&lt;2021,M26-N26+AB26,0))</f>
        <v>901.51445945945943</v>
      </c>
      <c r="AD26" s="35">
        <f>IF(OR(YEAR(G26)&lt;2021,O26="X"),0,IF(ISBLANK(H26),DATEDIF(G26,'[3]1.Pradzia'!$D$13,"M"),DATEDIF(G26,H26,"m")))</f>
        <v>0</v>
      </c>
      <c r="AE26" s="37">
        <f>IF(E26='[3]5.Grup_T'!$E$20,0,IF(AD26&lt;&gt;0,M26/V26*MIN(12,AD26),0))</f>
        <v>0</v>
      </c>
      <c r="AF26" s="37">
        <f t="shared" si="3"/>
        <v>18.066486486486507</v>
      </c>
      <c r="AG26" s="37">
        <f t="shared" si="7"/>
        <v>901.51445945945943</v>
      </c>
      <c r="AH26" s="37">
        <f t="shared" si="8"/>
        <v>1.5055405405405509</v>
      </c>
      <c r="AI26" s="35" t="str">
        <f t="shared" si="9"/>
        <v/>
      </c>
      <c r="AJ26" s="38" t="str">
        <f>IF(AND(F26&lt;&gt;[3]Pav.tvarkyklė!$B$12,F26&lt;&gt;[3]Pav.tvarkyklė!$B$13),"GVTNT","X")</f>
        <v>GVTNT</v>
      </c>
      <c r="AK26" s="39">
        <f t="shared" si="10"/>
        <v>0</v>
      </c>
      <c r="AL26" s="40" t="s">
        <v>87</v>
      </c>
      <c r="AM26" s="41">
        <v>50</v>
      </c>
      <c r="AN26" s="41">
        <f t="shared" si="11"/>
        <v>1972</v>
      </c>
      <c r="AO26" s="41"/>
      <c r="AP26" s="41"/>
      <c r="AQ26" s="41" t="s">
        <v>17</v>
      </c>
      <c r="AR26" s="42" t="s">
        <v>88</v>
      </c>
      <c r="AS26" s="42" t="s">
        <v>89</v>
      </c>
      <c r="AT26">
        <v>18.060399999999998</v>
      </c>
      <c r="AU26" s="43">
        <f t="shared" si="12"/>
        <v>6.0864864865095569E-3</v>
      </c>
    </row>
    <row r="27" spans="1:47" ht="15" customHeight="1" x14ac:dyDescent="0.25">
      <c r="A27" s="11"/>
      <c r="B27" s="19">
        <v>26</v>
      </c>
      <c r="C27" s="20" t="s">
        <v>104</v>
      </c>
      <c r="D27" s="21">
        <v>310</v>
      </c>
      <c r="E27" s="22" t="s">
        <v>85</v>
      </c>
      <c r="F27" s="20" t="s">
        <v>86</v>
      </c>
      <c r="G27" s="24">
        <v>26328</v>
      </c>
      <c r="H27" s="25"/>
      <c r="I27" s="26">
        <v>43028.74</v>
      </c>
      <c r="J27" s="27"/>
      <c r="K27" s="27"/>
      <c r="L27" s="27"/>
      <c r="M27" s="28">
        <v>43028.74</v>
      </c>
      <c r="N27" s="29">
        <v>932.36849099098936</v>
      </c>
      <c r="O27" s="30" t="str">
        <f>IF(G27&lt;=$N$2,"",IF(F27=[3]Pav.tvarkyklė!$B$13,"",IF(ISBLANK(R27),"X","")))</f>
        <v/>
      </c>
      <c r="P27" s="31"/>
      <c r="Q27" s="32"/>
      <c r="R27" s="32"/>
      <c r="S27" s="33"/>
      <c r="T27" s="33"/>
      <c r="U27" s="34">
        <f>IFERROR(INDEX('[3]5.Grup_T'!$G$4:$G$22,MATCH('6.Turtas'!E27,'[3]5.Grup_T'!$E$4:$E$22,0)),"0")</f>
        <v>50</v>
      </c>
      <c r="V27" s="35">
        <f t="shared" si="1"/>
        <v>600</v>
      </c>
      <c r="W27" s="35">
        <f>IF(NOT(ISBLANK(H27)),(12-DATEDIF(H27,'[3]1.Pradzia'!$D$13,"m")),0)</f>
        <v>0</v>
      </c>
      <c r="X27" s="35">
        <f t="shared" si="4"/>
        <v>587</v>
      </c>
      <c r="Y27" s="35">
        <f t="shared" si="5"/>
        <v>12</v>
      </c>
      <c r="Z27" s="35">
        <f t="shared" si="13"/>
        <v>13</v>
      </c>
      <c r="AA27" s="36">
        <f t="shared" si="2"/>
        <v>71.720653153153023</v>
      </c>
      <c r="AB27" s="36">
        <f t="shared" si="6"/>
        <v>860.64783783783628</v>
      </c>
      <c r="AC27" s="37">
        <f>IF(E27='[3]5.Grup_T'!$E$20,0,IF(YEAR(G27)&lt;2021,M27-N27+AB27,0))</f>
        <v>42957.01934684685</v>
      </c>
      <c r="AD27" s="35">
        <f>IF(OR(YEAR(G27)&lt;2021,O27="X"),0,IF(ISBLANK(H27),DATEDIF(G27,'[3]1.Pradzia'!$D$13,"M"),DATEDIF(G27,H27,"m")))</f>
        <v>0</v>
      </c>
      <c r="AE27" s="37">
        <f>IF(E27='[3]5.Grup_T'!$E$20,0,IF(AD27&lt;&gt;0,M27/V27*MIN(12,AD27),0))</f>
        <v>0</v>
      </c>
      <c r="AF27" s="37">
        <f t="shared" si="3"/>
        <v>860.64783783783628</v>
      </c>
      <c r="AG27" s="37">
        <f t="shared" si="7"/>
        <v>42957.01934684685</v>
      </c>
      <c r="AH27" s="37">
        <f t="shared" si="8"/>
        <v>71.720653153148305</v>
      </c>
      <c r="AI27" s="35" t="str">
        <f t="shared" si="9"/>
        <v/>
      </c>
      <c r="AJ27" s="38" t="str">
        <f>IF(AND(F27&lt;&gt;[3]Pav.tvarkyklė!$B$12,F27&lt;&gt;[3]Pav.tvarkyklė!$B$13),"GVTNT","X")</f>
        <v>GVTNT</v>
      </c>
      <c r="AK27" s="39">
        <f t="shared" si="10"/>
        <v>0</v>
      </c>
      <c r="AL27" s="40" t="s">
        <v>87</v>
      </c>
      <c r="AM27" s="41">
        <v>50</v>
      </c>
      <c r="AN27" s="41">
        <f t="shared" si="11"/>
        <v>1972</v>
      </c>
      <c r="AO27" s="41"/>
      <c r="AP27" s="41"/>
      <c r="AQ27" s="41" t="s">
        <v>17</v>
      </c>
      <c r="AR27" s="42" t="s">
        <v>88</v>
      </c>
      <c r="AS27" s="42" t="s">
        <v>89</v>
      </c>
      <c r="AT27">
        <v>860.5748000000001</v>
      </c>
      <c r="AU27" s="43">
        <f t="shared" si="12"/>
        <v>7.3037837836182007E-2</v>
      </c>
    </row>
    <row r="28" spans="1:47" ht="15" customHeight="1" x14ac:dyDescent="0.25">
      <c r="A28" s="11"/>
      <c r="B28" s="19">
        <v>27</v>
      </c>
      <c r="C28" s="20" t="s">
        <v>105</v>
      </c>
      <c r="D28" s="21">
        <v>311</v>
      </c>
      <c r="E28" s="22" t="s">
        <v>85</v>
      </c>
      <c r="F28" s="20" t="s">
        <v>86</v>
      </c>
      <c r="G28" s="24">
        <v>26602</v>
      </c>
      <c r="H28" s="25"/>
      <c r="I28" s="26">
        <v>3412.73</v>
      </c>
      <c r="J28" s="27"/>
      <c r="K28" s="27"/>
      <c r="L28" s="27"/>
      <c r="M28" s="28">
        <v>3412.73</v>
      </c>
      <c r="N28" s="29">
        <v>125.23500000000001</v>
      </c>
      <c r="O28" s="30" t="str">
        <f>IF(G28&lt;=$N$2,"",IF(F28=[3]Pav.tvarkyklė!$B$13,"",IF(ISBLANK(R28),"X","")))</f>
        <v/>
      </c>
      <c r="P28" s="31"/>
      <c r="Q28" s="32"/>
      <c r="R28" s="32"/>
      <c r="S28" s="33"/>
      <c r="T28" s="33"/>
      <c r="U28" s="34">
        <f>IFERROR(INDEX('[3]5.Grup_T'!$G$4:$G$22,MATCH('6.Turtas'!E28,'[3]5.Grup_T'!$E$4:$E$22,0)),"0")</f>
        <v>50</v>
      </c>
      <c r="V28" s="35">
        <f t="shared" si="1"/>
        <v>600</v>
      </c>
      <c r="W28" s="35">
        <f>IF(NOT(ISBLANK(H28)),(12-DATEDIF(H28,'[3]1.Pradzia'!$D$13,"m")),0)</f>
        <v>0</v>
      </c>
      <c r="X28" s="35">
        <f t="shared" si="4"/>
        <v>578</v>
      </c>
      <c r="Y28" s="35">
        <f t="shared" si="5"/>
        <v>12</v>
      </c>
      <c r="Z28" s="35">
        <f t="shared" si="13"/>
        <v>22</v>
      </c>
      <c r="AA28" s="36">
        <f t="shared" si="2"/>
        <v>5.6925000000000008</v>
      </c>
      <c r="AB28" s="36">
        <f t="shared" si="6"/>
        <v>68.31</v>
      </c>
      <c r="AC28" s="37">
        <f>IF(E28='[3]5.Grup_T'!$E$20,0,IF(YEAR(G28)&lt;2021,M28-N28+AB28,0))</f>
        <v>3355.8049999999998</v>
      </c>
      <c r="AD28" s="35">
        <f>IF(OR(YEAR(G28)&lt;2021,O28="X"),0,IF(ISBLANK(H28),DATEDIF(G28,'[3]1.Pradzia'!$D$13,"M"),DATEDIF(G28,H28,"m")))</f>
        <v>0</v>
      </c>
      <c r="AE28" s="37">
        <f>IF(E28='[3]5.Grup_T'!$E$20,0,IF(AD28&lt;&gt;0,M28/V28*MIN(12,AD28),0))</f>
        <v>0</v>
      </c>
      <c r="AF28" s="37">
        <f t="shared" si="3"/>
        <v>68.31</v>
      </c>
      <c r="AG28" s="37">
        <f t="shared" si="7"/>
        <v>3355.8049999999998</v>
      </c>
      <c r="AH28" s="37">
        <f t="shared" si="8"/>
        <v>56.925000000000182</v>
      </c>
      <c r="AI28" s="35" t="str">
        <f t="shared" si="9"/>
        <v/>
      </c>
      <c r="AJ28" s="38" t="str">
        <f>IF(AND(F28&lt;&gt;[3]Pav.tvarkyklė!$B$12,F28&lt;&gt;[3]Pav.tvarkyklė!$B$13),"GVTNT","X")</f>
        <v>GVTNT</v>
      </c>
      <c r="AK28" s="39">
        <f t="shared" si="10"/>
        <v>0</v>
      </c>
      <c r="AL28" s="40" t="s">
        <v>87</v>
      </c>
      <c r="AM28" s="41">
        <v>50</v>
      </c>
      <c r="AN28" s="41">
        <f t="shared" si="11"/>
        <v>1972</v>
      </c>
      <c r="AO28" s="41"/>
      <c r="AP28" s="41"/>
      <c r="AQ28" s="41" t="s">
        <v>17</v>
      </c>
      <c r="AR28" s="42" t="s">
        <v>88</v>
      </c>
      <c r="AS28" s="42" t="s">
        <v>89</v>
      </c>
      <c r="AT28">
        <v>68.254600000000011</v>
      </c>
      <c r="AU28" s="43">
        <f t="shared" si="12"/>
        <v>5.5399999999991678E-2</v>
      </c>
    </row>
    <row r="29" spans="1:47" ht="15" customHeight="1" x14ac:dyDescent="0.25">
      <c r="A29" s="11"/>
      <c r="B29" s="19">
        <v>28</v>
      </c>
      <c r="C29" s="20" t="s">
        <v>106</v>
      </c>
      <c r="D29" s="21">
        <v>312</v>
      </c>
      <c r="E29" s="22" t="s">
        <v>64</v>
      </c>
      <c r="F29" s="20" t="s">
        <v>86</v>
      </c>
      <c r="G29" s="24">
        <v>26328</v>
      </c>
      <c r="H29" s="25"/>
      <c r="I29" s="26">
        <v>162.38</v>
      </c>
      <c r="J29" s="27"/>
      <c r="K29" s="27"/>
      <c r="L29" s="27"/>
      <c r="M29" s="28">
        <v>162.38</v>
      </c>
      <c r="N29" s="29">
        <v>0</v>
      </c>
      <c r="O29" s="30" t="str">
        <f>IF(G29&lt;=$N$2,"",IF(F29=[3]Pav.tvarkyklė!$B$13,"",IF(ISBLANK(R29),"X","")))</f>
        <v/>
      </c>
      <c r="P29" s="31"/>
      <c r="Q29" s="32"/>
      <c r="R29" s="32"/>
      <c r="S29" s="33"/>
      <c r="T29" s="33"/>
      <c r="U29" s="34">
        <f>IFERROR(INDEX('[3]5.Grup_T'!$G$4:$G$22,MATCH('6.Turtas'!E29,'[3]5.Grup_T'!$E$4:$E$22,0)),"0")</f>
        <v>35</v>
      </c>
      <c r="V29" s="35">
        <f t="shared" si="1"/>
        <v>420</v>
      </c>
      <c r="W29" s="35">
        <f>IF(NOT(ISBLANK(H29)),(12-DATEDIF(H29,'[3]1.Pradzia'!$D$13,"m")),0)</f>
        <v>0</v>
      </c>
      <c r="X29" s="35">
        <f t="shared" si="4"/>
        <v>587</v>
      </c>
      <c r="Y29" s="35">
        <f t="shared" si="5"/>
        <v>0</v>
      </c>
      <c r="Z29" s="35">
        <f t="shared" si="13"/>
        <v>-167</v>
      </c>
      <c r="AA29" s="36">
        <f t="shared" si="2"/>
        <v>0</v>
      </c>
      <c r="AB29" s="36">
        <f t="shared" si="6"/>
        <v>0</v>
      </c>
      <c r="AC29" s="37">
        <f>IF(E29='[3]5.Grup_T'!$E$20,0,IF(YEAR(G29)&lt;2021,M29-N29+AB29,0))</f>
        <v>162.38</v>
      </c>
      <c r="AD29" s="35">
        <f>IF(OR(YEAR(G29)&lt;2021,O29="X"),0,IF(ISBLANK(H29),DATEDIF(G29,'[3]1.Pradzia'!$D$13,"M"),DATEDIF(G29,H29,"m")))</f>
        <v>0</v>
      </c>
      <c r="AE29" s="37">
        <f>IF(E29='[3]5.Grup_T'!$E$20,0,IF(AD29&lt;&gt;0,M29/V29*MIN(12,AD29),0))</f>
        <v>0</v>
      </c>
      <c r="AF29" s="37">
        <f t="shared" si="3"/>
        <v>0</v>
      </c>
      <c r="AG29" s="37">
        <f t="shared" si="7"/>
        <v>162.38</v>
      </c>
      <c r="AH29" s="37">
        <f t="shared" si="8"/>
        <v>0</v>
      </c>
      <c r="AI29" s="35" t="str">
        <f t="shared" si="9"/>
        <v>Nusidėvėjęs</v>
      </c>
      <c r="AJ29" s="38" t="str">
        <f>IF(AND(F29&lt;&gt;[3]Pav.tvarkyklė!$B$12,F29&lt;&gt;[3]Pav.tvarkyklė!$B$13),"GVTNT","X")</f>
        <v>GVTNT</v>
      </c>
      <c r="AK29" s="39">
        <f t="shared" si="10"/>
        <v>0</v>
      </c>
      <c r="AL29" s="40" t="s">
        <v>66</v>
      </c>
      <c r="AM29" s="41">
        <v>35</v>
      </c>
      <c r="AN29" s="41">
        <f t="shared" si="11"/>
        <v>1972</v>
      </c>
      <c r="AO29" s="41"/>
      <c r="AP29" s="41"/>
      <c r="AQ29" s="41" t="s">
        <v>17</v>
      </c>
      <c r="AR29" s="42" t="s">
        <v>67</v>
      </c>
      <c r="AS29" s="42" t="s">
        <v>89</v>
      </c>
      <c r="AT29">
        <v>0</v>
      </c>
      <c r="AU29" s="43">
        <f t="shared" si="12"/>
        <v>0</v>
      </c>
    </row>
    <row r="30" spans="1:47" ht="15" customHeight="1" x14ac:dyDescent="0.25">
      <c r="A30" s="11"/>
      <c r="B30" s="19">
        <v>29</v>
      </c>
      <c r="C30" s="20" t="s">
        <v>107</v>
      </c>
      <c r="D30" s="21">
        <v>313</v>
      </c>
      <c r="E30" s="22" t="s">
        <v>64</v>
      </c>
      <c r="F30" s="20" t="s">
        <v>75</v>
      </c>
      <c r="G30" s="24">
        <v>27118</v>
      </c>
      <c r="H30" s="25"/>
      <c r="I30" s="26">
        <v>14120.51</v>
      </c>
      <c r="J30" s="27"/>
      <c r="K30" s="27"/>
      <c r="L30" s="27"/>
      <c r="M30" s="28">
        <v>14120.51</v>
      </c>
      <c r="N30" s="29">
        <v>0</v>
      </c>
      <c r="O30" s="30" t="str">
        <f>IF(G30&lt;=$N$2,"",IF(F30=[3]Pav.tvarkyklė!$B$13,"",IF(ISBLANK(R30),"X","")))</f>
        <v/>
      </c>
      <c r="P30" s="31"/>
      <c r="Q30" s="32"/>
      <c r="R30" s="32"/>
      <c r="S30" s="33"/>
      <c r="T30" s="33"/>
      <c r="U30" s="34">
        <f>IFERROR(INDEX('[3]5.Grup_T'!$G$4:$G$22,MATCH('6.Turtas'!E30,'[3]5.Grup_T'!$E$4:$E$22,0)),"0")</f>
        <v>35</v>
      </c>
      <c r="V30" s="35">
        <f t="shared" si="1"/>
        <v>420</v>
      </c>
      <c r="W30" s="35">
        <f>IF(NOT(ISBLANK(H30)),(12-DATEDIF(H30,'[3]1.Pradzia'!$D$13,"m")),0)</f>
        <v>0</v>
      </c>
      <c r="X30" s="35">
        <f t="shared" si="4"/>
        <v>561</v>
      </c>
      <c r="Y30" s="35">
        <f t="shared" si="5"/>
        <v>0</v>
      </c>
      <c r="Z30" s="35">
        <f t="shared" si="13"/>
        <v>-141</v>
      </c>
      <c r="AA30" s="36">
        <f t="shared" si="2"/>
        <v>0</v>
      </c>
      <c r="AB30" s="36">
        <f t="shared" si="6"/>
        <v>0</v>
      </c>
      <c r="AC30" s="37">
        <f>IF(E30='[3]5.Grup_T'!$E$20,0,IF(YEAR(G30)&lt;2021,M30-N30+AB30,0))</f>
        <v>14120.51</v>
      </c>
      <c r="AD30" s="35">
        <f>IF(OR(YEAR(G30)&lt;2021,O30="X"),0,IF(ISBLANK(H30),DATEDIF(G30,'[3]1.Pradzia'!$D$13,"M"),DATEDIF(G30,H30,"m")))</f>
        <v>0</v>
      </c>
      <c r="AE30" s="37">
        <f>IF(E30='[3]5.Grup_T'!$E$20,0,IF(AD30&lt;&gt;0,M30/V30*MIN(12,AD30),0))</f>
        <v>0</v>
      </c>
      <c r="AF30" s="37">
        <f t="shared" si="3"/>
        <v>0</v>
      </c>
      <c r="AG30" s="37">
        <f t="shared" si="7"/>
        <v>14120.51</v>
      </c>
      <c r="AH30" s="37">
        <f t="shared" si="8"/>
        <v>0</v>
      </c>
      <c r="AI30" s="35" t="str">
        <f t="shared" si="9"/>
        <v>Nusidėvėjęs</v>
      </c>
      <c r="AJ30" s="38" t="str">
        <f>IF(AND(F30&lt;&gt;[3]Pav.tvarkyklė!$B$12,F30&lt;&gt;[3]Pav.tvarkyklė!$B$13),"GVTNT","X")</f>
        <v>GVTNT</v>
      </c>
      <c r="AK30" s="39">
        <f t="shared" si="10"/>
        <v>0</v>
      </c>
      <c r="AL30" s="40" t="s">
        <v>71</v>
      </c>
      <c r="AM30" s="41">
        <v>50</v>
      </c>
      <c r="AN30" s="41">
        <f t="shared" si="11"/>
        <v>1974</v>
      </c>
      <c r="AO30" s="41"/>
      <c r="AP30" s="41"/>
      <c r="AQ30" s="41" t="s">
        <v>17</v>
      </c>
      <c r="AR30" s="42" t="s">
        <v>72</v>
      </c>
      <c r="AS30" s="42" t="s">
        <v>76</v>
      </c>
      <c r="AT30">
        <v>0</v>
      </c>
      <c r="AU30" s="43">
        <f t="shared" si="12"/>
        <v>0</v>
      </c>
    </row>
    <row r="31" spans="1:47" ht="15" customHeight="1" x14ac:dyDescent="0.25">
      <c r="A31" s="11"/>
      <c r="B31" s="19">
        <v>30</v>
      </c>
      <c r="C31" s="20" t="s">
        <v>108</v>
      </c>
      <c r="D31" s="21">
        <v>314</v>
      </c>
      <c r="E31" s="22" t="s">
        <v>85</v>
      </c>
      <c r="F31" s="20" t="s">
        <v>86</v>
      </c>
      <c r="G31" s="24">
        <v>26328</v>
      </c>
      <c r="H31" s="25"/>
      <c r="I31" s="26">
        <v>3454.31</v>
      </c>
      <c r="J31" s="27"/>
      <c r="K31" s="27"/>
      <c r="L31" s="27"/>
      <c r="M31" s="28">
        <v>3454.31</v>
      </c>
      <c r="N31" s="29">
        <v>74.780743243243109</v>
      </c>
      <c r="O31" s="30" t="str">
        <f>IF(G31&lt;=$N$2,"",IF(F31=[3]Pav.tvarkyklė!$B$13,"",IF(ISBLANK(R31),"X","")))</f>
        <v/>
      </c>
      <c r="P31" s="31"/>
      <c r="Q31" s="32"/>
      <c r="R31" s="32"/>
      <c r="S31" s="33"/>
      <c r="T31" s="33"/>
      <c r="U31" s="34">
        <f>IFERROR(INDEX('[3]5.Grup_T'!$G$4:$G$22,MATCH('6.Turtas'!E31,'[3]5.Grup_T'!$E$4:$E$22,0)),"0")</f>
        <v>50</v>
      </c>
      <c r="V31" s="35">
        <f t="shared" si="1"/>
        <v>600</v>
      </c>
      <c r="W31" s="35">
        <f>IF(NOT(ISBLANK(H31)),(12-DATEDIF(H31,'[3]1.Pradzia'!$D$13,"m")),0)</f>
        <v>0</v>
      </c>
      <c r="X31" s="35">
        <f t="shared" si="4"/>
        <v>587</v>
      </c>
      <c r="Y31" s="35">
        <f t="shared" si="5"/>
        <v>12</v>
      </c>
      <c r="Z31" s="35">
        <f t="shared" si="13"/>
        <v>13</v>
      </c>
      <c r="AA31" s="36">
        <f t="shared" si="2"/>
        <v>5.7523648648648544</v>
      </c>
      <c r="AB31" s="36">
        <f t="shared" si="6"/>
        <v>69.02837837837825</v>
      </c>
      <c r="AC31" s="37">
        <f>IF(E31='[3]5.Grup_T'!$E$20,0,IF(YEAR(G31)&lt;2021,M31-N31+AB31,0))</f>
        <v>3448.5576351351351</v>
      </c>
      <c r="AD31" s="35">
        <f>IF(OR(YEAR(G31)&lt;2021,O31="X"),0,IF(ISBLANK(H31),DATEDIF(G31,'[3]1.Pradzia'!$D$13,"M"),DATEDIF(G31,H31,"m")))</f>
        <v>0</v>
      </c>
      <c r="AE31" s="37">
        <f>IF(E31='[3]5.Grup_T'!$E$20,0,IF(AD31&lt;&gt;0,M31/V31*MIN(12,AD31),0))</f>
        <v>0</v>
      </c>
      <c r="AF31" s="37">
        <f t="shared" si="3"/>
        <v>69.02837837837825</v>
      </c>
      <c r="AG31" s="37">
        <f t="shared" si="7"/>
        <v>3448.5576351351351</v>
      </c>
      <c r="AH31" s="37">
        <f t="shared" si="8"/>
        <v>5.7523648648648305</v>
      </c>
      <c r="AI31" s="35" t="str">
        <f t="shared" si="9"/>
        <v/>
      </c>
      <c r="AJ31" s="38" t="str">
        <f>IF(AND(F31&lt;&gt;[3]Pav.tvarkyklė!$B$12,F31&lt;&gt;[3]Pav.tvarkyklė!$B$13),"GVTNT","X")</f>
        <v>GVTNT</v>
      </c>
      <c r="AK31" s="39">
        <f t="shared" si="10"/>
        <v>0</v>
      </c>
      <c r="AL31" s="40" t="s">
        <v>87</v>
      </c>
      <c r="AM31" s="41">
        <v>50</v>
      </c>
      <c r="AN31" s="41">
        <f t="shared" si="11"/>
        <v>1972</v>
      </c>
      <c r="AO31" s="41"/>
      <c r="AP31" s="41"/>
      <c r="AQ31" s="41" t="s">
        <v>17</v>
      </c>
      <c r="AR31" s="42" t="s">
        <v>88</v>
      </c>
      <c r="AS31" s="42" t="s">
        <v>89</v>
      </c>
      <c r="AT31">
        <v>69.086199999999991</v>
      </c>
      <c r="AU31" s="43">
        <f t="shared" si="12"/>
        <v>-5.7821621621741315E-2</v>
      </c>
    </row>
    <row r="32" spans="1:47" ht="15" customHeight="1" x14ac:dyDescent="0.25">
      <c r="A32" s="11"/>
      <c r="B32" s="19">
        <v>31</v>
      </c>
      <c r="C32" s="20" t="s">
        <v>109</v>
      </c>
      <c r="D32" s="21">
        <v>316</v>
      </c>
      <c r="E32" s="22" t="s">
        <v>64</v>
      </c>
      <c r="F32" s="20" t="s">
        <v>75</v>
      </c>
      <c r="G32" s="24">
        <v>26328</v>
      </c>
      <c r="H32" s="25"/>
      <c r="I32" s="26">
        <v>5476.2</v>
      </c>
      <c r="J32" s="27"/>
      <c r="K32" s="27"/>
      <c r="L32" s="27"/>
      <c r="M32" s="28">
        <v>5476.2</v>
      </c>
      <c r="N32" s="29">
        <v>0</v>
      </c>
      <c r="O32" s="30" t="str">
        <f>IF(G32&lt;=$N$2,"",IF(F32=[3]Pav.tvarkyklė!$B$13,"",IF(ISBLANK(R32),"X","")))</f>
        <v/>
      </c>
      <c r="P32" s="31"/>
      <c r="Q32" s="32"/>
      <c r="R32" s="32"/>
      <c r="S32" s="33"/>
      <c r="T32" s="33"/>
      <c r="U32" s="34">
        <f>IFERROR(INDEX('[3]5.Grup_T'!$G$4:$G$22,MATCH('6.Turtas'!E32,'[3]5.Grup_T'!$E$4:$E$22,0)),"0")</f>
        <v>35</v>
      </c>
      <c r="V32" s="35">
        <f t="shared" si="1"/>
        <v>420</v>
      </c>
      <c r="W32" s="35">
        <f>IF(NOT(ISBLANK(H32)),(12-DATEDIF(H32,'[3]1.Pradzia'!$D$13,"m")),0)</f>
        <v>0</v>
      </c>
      <c r="X32" s="35">
        <f t="shared" si="4"/>
        <v>587</v>
      </c>
      <c r="Y32" s="35">
        <f t="shared" si="5"/>
        <v>0</v>
      </c>
      <c r="Z32" s="35">
        <f t="shared" si="13"/>
        <v>-167</v>
      </c>
      <c r="AA32" s="36">
        <f t="shared" si="2"/>
        <v>0</v>
      </c>
      <c r="AB32" s="36">
        <f t="shared" si="6"/>
        <v>0</v>
      </c>
      <c r="AC32" s="37">
        <f>IF(E32='[3]5.Grup_T'!$E$20,0,IF(YEAR(G32)&lt;2021,M32-N32+AB32,0))</f>
        <v>5476.2</v>
      </c>
      <c r="AD32" s="35">
        <f>IF(OR(YEAR(G32)&lt;2021,O32="X"),0,IF(ISBLANK(H32),DATEDIF(G32,'[3]1.Pradzia'!$D$13,"M"),DATEDIF(G32,H32,"m")))</f>
        <v>0</v>
      </c>
      <c r="AE32" s="37">
        <f>IF(E32='[3]5.Grup_T'!$E$20,0,IF(AD32&lt;&gt;0,M32/V32*MIN(12,AD32),0))</f>
        <v>0</v>
      </c>
      <c r="AF32" s="37">
        <f t="shared" si="3"/>
        <v>0</v>
      </c>
      <c r="AG32" s="37">
        <f t="shared" si="7"/>
        <v>5476.2</v>
      </c>
      <c r="AH32" s="37">
        <f t="shared" si="8"/>
        <v>0</v>
      </c>
      <c r="AI32" s="35" t="str">
        <f t="shared" si="9"/>
        <v>Nusidėvėjęs</v>
      </c>
      <c r="AJ32" s="38" t="str">
        <f>IF(AND(F32&lt;&gt;[3]Pav.tvarkyklė!$B$12,F32&lt;&gt;[3]Pav.tvarkyklė!$B$13),"GVTNT","X")</f>
        <v>GVTNT</v>
      </c>
      <c r="AK32" s="39">
        <f t="shared" si="10"/>
        <v>0</v>
      </c>
      <c r="AL32" s="40" t="s">
        <v>71</v>
      </c>
      <c r="AM32" s="41">
        <v>50</v>
      </c>
      <c r="AN32" s="41">
        <f t="shared" si="11"/>
        <v>1972</v>
      </c>
      <c r="AO32" s="41"/>
      <c r="AP32" s="41"/>
      <c r="AQ32" s="41" t="s">
        <v>17</v>
      </c>
      <c r="AR32" s="42" t="s">
        <v>72</v>
      </c>
      <c r="AS32" s="42" t="s">
        <v>76</v>
      </c>
      <c r="AT32">
        <v>0</v>
      </c>
      <c r="AU32" s="43">
        <f t="shared" si="12"/>
        <v>0</v>
      </c>
    </row>
    <row r="33" spans="1:47" ht="15" customHeight="1" x14ac:dyDescent="0.25">
      <c r="A33" s="11"/>
      <c r="B33" s="19">
        <v>32</v>
      </c>
      <c r="C33" s="20" t="s">
        <v>110</v>
      </c>
      <c r="D33" s="21">
        <v>322</v>
      </c>
      <c r="E33" s="22" t="s">
        <v>111</v>
      </c>
      <c r="F33" s="20" t="s">
        <v>54</v>
      </c>
      <c r="G33" s="24">
        <v>27179</v>
      </c>
      <c r="H33" s="25"/>
      <c r="I33" s="26">
        <v>933.32</v>
      </c>
      <c r="J33" s="27"/>
      <c r="K33" s="27"/>
      <c r="L33" s="27"/>
      <c r="M33" s="28">
        <v>933.32</v>
      </c>
      <c r="N33" s="29">
        <v>0</v>
      </c>
      <c r="O33" s="30" t="str">
        <f>IF(G33&lt;=$N$2,"",IF(F33=[3]Pav.tvarkyklė!$B$13,"",IF(ISBLANK(R33),"X","")))</f>
        <v/>
      </c>
      <c r="P33" s="31"/>
      <c r="Q33" s="32"/>
      <c r="R33" s="32"/>
      <c r="S33" s="33"/>
      <c r="T33" s="33"/>
      <c r="U33" s="34">
        <f>IFERROR(INDEX('[3]5.Grup_T'!$G$4:$G$22,MATCH('6.Turtas'!E33,'[3]5.Grup_T'!$E$4:$E$22,0)),"0")</f>
        <v>10</v>
      </c>
      <c r="V33" s="35">
        <f t="shared" si="1"/>
        <v>120</v>
      </c>
      <c r="W33" s="35">
        <f>IF(NOT(ISBLANK(H33)),(12-DATEDIF(H33,'[3]1.Pradzia'!$D$13,"m")),0)</f>
        <v>0</v>
      </c>
      <c r="X33" s="35">
        <f t="shared" si="4"/>
        <v>559</v>
      </c>
      <c r="Y33" s="35">
        <f t="shared" si="5"/>
        <v>0</v>
      </c>
      <c r="Z33" s="35">
        <f t="shared" si="13"/>
        <v>-439</v>
      </c>
      <c r="AA33" s="36">
        <f t="shared" si="2"/>
        <v>0</v>
      </c>
      <c r="AB33" s="36">
        <f t="shared" si="6"/>
        <v>0</v>
      </c>
      <c r="AC33" s="37">
        <f>IF(E33='[3]5.Grup_T'!$E$20,0,IF(YEAR(G33)&lt;2021,M33-N33+AB33,0))</f>
        <v>933.32</v>
      </c>
      <c r="AD33" s="35">
        <f>IF(OR(YEAR(G33)&lt;2021,O33="X"),0,IF(ISBLANK(H33),DATEDIF(G33,'[3]1.Pradzia'!$D$13,"M"),DATEDIF(G33,H33,"m")))</f>
        <v>0</v>
      </c>
      <c r="AE33" s="37">
        <f>IF(E33='[3]5.Grup_T'!$E$20,0,IF(AD33&lt;&gt;0,M33/V33*MIN(12,AD33),0))</f>
        <v>0</v>
      </c>
      <c r="AF33" s="37">
        <f t="shared" si="3"/>
        <v>0</v>
      </c>
      <c r="AG33" s="37">
        <f t="shared" si="7"/>
        <v>933.32</v>
      </c>
      <c r="AH33" s="37">
        <f t="shared" si="8"/>
        <v>0</v>
      </c>
      <c r="AI33" s="35" t="str">
        <f t="shared" si="9"/>
        <v>Nusidėvėjęs</v>
      </c>
      <c r="AJ33" s="38" t="str">
        <f>IF(AND(F33&lt;&gt;[3]Pav.tvarkyklė!$B$12,F33&lt;&gt;[3]Pav.tvarkyklė!$B$13),"GVTNT","X")</f>
        <v>GVTNT</v>
      </c>
      <c r="AK33" s="39">
        <f t="shared" si="10"/>
        <v>0</v>
      </c>
      <c r="AL33" s="40" t="s">
        <v>112</v>
      </c>
      <c r="AM33" s="41">
        <v>8</v>
      </c>
      <c r="AN33" s="41">
        <f t="shared" si="11"/>
        <v>1974</v>
      </c>
      <c r="AO33" s="41"/>
      <c r="AP33" s="41"/>
      <c r="AQ33" s="41" t="s">
        <v>17</v>
      </c>
      <c r="AR33" s="42" t="s">
        <v>113</v>
      </c>
      <c r="AS33" s="42" t="s">
        <v>62</v>
      </c>
      <c r="AT33">
        <v>0</v>
      </c>
      <c r="AU33" s="43">
        <f t="shared" si="12"/>
        <v>0</v>
      </c>
    </row>
    <row r="34" spans="1:47" ht="15" customHeight="1" x14ac:dyDescent="0.25">
      <c r="A34" s="11"/>
      <c r="B34" s="19">
        <v>33</v>
      </c>
      <c r="C34" s="20" t="s">
        <v>114</v>
      </c>
      <c r="D34" s="21">
        <v>323</v>
      </c>
      <c r="E34" s="22" t="s">
        <v>85</v>
      </c>
      <c r="F34" s="20" t="s">
        <v>115</v>
      </c>
      <c r="G34" s="24">
        <v>27240</v>
      </c>
      <c r="H34" s="25"/>
      <c r="I34" s="26">
        <v>3940.81</v>
      </c>
      <c r="J34" s="27"/>
      <c r="K34" s="27"/>
      <c r="L34" s="27"/>
      <c r="M34" s="28">
        <v>3940.81</v>
      </c>
      <c r="N34" s="29">
        <v>282.31639303482586</v>
      </c>
      <c r="O34" s="30" t="str">
        <f>IF(G34&lt;=$N$2,"",IF(F34=[3]Pav.tvarkyklė!$B$13,"",IF(ISBLANK(R34),"X","")))</f>
        <v/>
      </c>
      <c r="P34" s="31"/>
      <c r="Q34" s="32"/>
      <c r="R34" s="32"/>
      <c r="S34" s="33"/>
      <c r="T34" s="33"/>
      <c r="U34" s="34">
        <f>IFERROR(INDEX('[3]5.Grup_T'!$G$4:$G$22,MATCH('6.Turtas'!E34,'[3]5.Grup_T'!$E$4:$E$22,0)),"0")</f>
        <v>50</v>
      </c>
      <c r="V34" s="35">
        <f t="shared" si="1"/>
        <v>600</v>
      </c>
      <c r="W34" s="35">
        <f>IF(NOT(ISBLANK(H34)),(12-DATEDIF(H34,'[3]1.Pradzia'!$D$13,"m")),0)</f>
        <v>0</v>
      </c>
      <c r="X34" s="35">
        <f t="shared" si="4"/>
        <v>557</v>
      </c>
      <c r="Y34" s="35">
        <f t="shared" si="5"/>
        <v>12</v>
      </c>
      <c r="Z34" s="35">
        <f t="shared" si="13"/>
        <v>43</v>
      </c>
      <c r="AA34" s="36">
        <f t="shared" si="2"/>
        <v>6.565497512437811</v>
      </c>
      <c r="AB34" s="36">
        <f t="shared" si="6"/>
        <v>78.785970149253728</v>
      </c>
      <c r="AC34" s="37">
        <f>IF(E34='[3]5.Grup_T'!$E$20,0,IF(YEAR(G34)&lt;2021,M34-N34+AB34,0))</f>
        <v>3737.2795771144279</v>
      </c>
      <c r="AD34" s="35">
        <f>IF(OR(YEAR(G34)&lt;2021,O34="X"),0,IF(ISBLANK(H34),DATEDIF(G34,'[3]1.Pradzia'!$D$13,"M"),DATEDIF(G34,H34,"m")))</f>
        <v>0</v>
      </c>
      <c r="AE34" s="37">
        <f>IF(E34='[3]5.Grup_T'!$E$20,0,IF(AD34&lt;&gt;0,M34/V34*MIN(12,AD34),0))</f>
        <v>0</v>
      </c>
      <c r="AF34" s="37">
        <f t="shared" si="3"/>
        <v>78.785970149253728</v>
      </c>
      <c r="AG34" s="37">
        <f t="shared" si="7"/>
        <v>3737.2795771144279</v>
      </c>
      <c r="AH34" s="37">
        <f t="shared" si="8"/>
        <v>203.53042288557208</v>
      </c>
      <c r="AI34" s="35" t="str">
        <f t="shared" si="9"/>
        <v/>
      </c>
      <c r="AJ34" s="38" t="str">
        <f>IF(AND(F34&lt;&gt;[3]Pav.tvarkyklė!$B$12,F34&lt;&gt;[3]Pav.tvarkyklė!$B$13),"GVTNT","X")</f>
        <v>GVTNT</v>
      </c>
      <c r="AK34" s="39">
        <f t="shared" si="10"/>
        <v>0</v>
      </c>
      <c r="AL34" s="40" t="s">
        <v>116</v>
      </c>
      <c r="AM34" s="41">
        <v>50</v>
      </c>
      <c r="AN34" s="41">
        <f t="shared" si="11"/>
        <v>1974</v>
      </c>
      <c r="AO34" s="41"/>
      <c r="AP34" s="41"/>
      <c r="AQ34" s="41" t="s">
        <v>17</v>
      </c>
      <c r="AR34" s="42" t="s">
        <v>88</v>
      </c>
      <c r="AS34" s="42" t="s">
        <v>117</v>
      </c>
      <c r="AT34">
        <v>78.816200000000009</v>
      </c>
      <c r="AU34" s="43">
        <f t="shared" si="12"/>
        <v>-3.0229850746280817E-2</v>
      </c>
    </row>
    <row r="35" spans="1:47" ht="15" customHeight="1" x14ac:dyDescent="0.25">
      <c r="A35" s="11"/>
      <c r="B35" s="19">
        <v>34</v>
      </c>
      <c r="C35" s="20" t="s">
        <v>118</v>
      </c>
      <c r="D35" s="21">
        <v>324</v>
      </c>
      <c r="E35" s="22" t="s">
        <v>85</v>
      </c>
      <c r="F35" s="20" t="s">
        <v>115</v>
      </c>
      <c r="G35" s="24">
        <v>27118</v>
      </c>
      <c r="H35" s="25"/>
      <c r="I35" s="26">
        <v>19803.060000000001</v>
      </c>
      <c r="J35" s="27"/>
      <c r="K35" s="27"/>
      <c r="L35" s="27"/>
      <c r="M35" s="28">
        <v>19803.060000000001</v>
      </c>
      <c r="N35" s="29">
        <v>1287.2321428571429</v>
      </c>
      <c r="O35" s="30" t="str">
        <f>IF(G35&lt;=$N$2,"",IF(F35=[3]Pav.tvarkyklė!$B$13,"",IF(ISBLANK(R35),"X","")))</f>
        <v/>
      </c>
      <c r="P35" s="31"/>
      <c r="Q35" s="32"/>
      <c r="R35" s="32"/>
      <c r="S35" s="33"/>
      <c r="T35" s="33"/>
      <c r="U35" s="34">
        <f>IFERROR(INDEX('[3]5.Grup_T'!$G$4:$G$22,MATCH('6.Turtas'!E35,'[3]5.Grup_T'!$E$4:$E$22,0)),"0")</f>
        <v>50</v>
      </c>
      <c r="V35" s="35">
        <f t="shared" si="1"/>
        <v>600</v>
      </c>
      <c r="W35" s="35">
        <f>IF(NOT(ISBLANK(H35)),(12-DATEDIF(H35,'[3]1.Pradzia'!$D$13,"m")),0)</f>
        <v>0</v>
      </c>
      <c r="X35" s="35">
        <f t="shared" si="4"/>
        <v>561</v>
      </c>
      <c r="Y35" s="35">
        <f t="shared" si="5"/>
        <v>12</v>
      </c>
      <c r="Z35" s="35">
        <f t="shared" si="13"/>
        <v>39</v>
      </c>
      <c r="AA35" s="36">
        <f t="shared" si="2"/>
        <v>33.00595238095238</v>
      </c>
      <c r="AB35" s="36">
        <f t="shared" si="6"/>
        <v>396.07142857142856</v>
      </c>
      <c r="AC35" s="37">
        <f>IF(E35='[3]5.Grup_T'!$E$20,0,IF(YEAR(G35)&lt;2021,M35-N35+AB35,0))</f>
        <v>18911.899285714288</v>
      </c>
      <c r="AD35" s="35">
        <f>IF(OR(YEAR(G35)&lt;2021,O35="X"),0,IF(ISBLANK(H35),DATEDIF(G35,'[3]1.Pradzia'!$D$13,"M"),DATEDIF(G35,H35,"m")))</f>
        <v>0</v>
      </c>
      <c r="AE35" s="37">
        <f>IF(E35='[3]5.Grup_T'!$E$20,0,IF(AD35&lt;&gt;0,M35/V35*MIN(12,AD35),0))</f>
        <v>0</v>
      </c>
      <c r="AF35" s="37">
        <f t="shared" si="3"/>
        <v>396.07142857142856</v>
      </c>
      <c r="AG35" s="37">
        <f t="shared" si="7"/>
        <v>18911.899285714288</v>
      </c>
      <c r="AH35" s="37">
        <f t="shared" si="8"/>
        <v>891.16071428571377</v>
      </c>
      <c r="AI35" s="35" t="str">
        <f t="shared" si="9"/>
        <v/>
      </c>
      <c r="AJ35" s="38" t="str">
        <f>IF(AND(F35&lt;&gt;[3]Pav.tvarkyklė!$B$12,F35&lt;&gt;[3]Pav.tvarkyklė!$B$13),"GVTNT","X")</f>
        <v>GVTNT</v>
      </c>
      <c r="AK35" s="39">
        <f t="shared" si="10"/>
        <v>0</v>
      </c>
      <c r="AL35" s="40" t="s">
        <v>116</v>
      </c>
      <c r="AM35" s="41">
        <v>50</v>
      </c>
      <c r="AN35" s="41">
        <f t="shared" si="11"/>
        <v>1974</v>
      </c>
      <c r="AO35" s="41"/>
      <c r="AP35" s="41"/>
      <c r="AQ35" s="41" t="s">
        <v>17</v>
      </c>
      <c r="AR35" s="42" t="s">
        <v>88</v>
      </c>
      <c r="AS35" s="42" t="s">
        <v>117</v>
      </c>
      <c r="AT35">
        <v>396.06119999999999</v>
      </c>
      <c r="AU35" s="43">
        <f t="shared" si="12"/>
        <v>1.0228571428569921E-2</v>
      </c>
    </row>
    <row r="36" spans="1:47" ht="15" customHeight="1" x14ac:dyDescent="0.25">
      <c r="A36" s="11"/>
      <c r="B36" s="19">
        <v>35</v>
      </c>
      <c r="C36" s="20" t="s">
        <v>119</v>
      </c>
      <c r="D36" s="21">
        <v>329</v>
      </c>
      <c r="E36" s="22" t="s">
        <v>85</v>
      </c>
      <c r="F36" s="20" t="s">
        <v>115</v>
      </c>
      <c r="G36" s="24">
        <v>26328</v>
      </c>
      <c r="H36" s="25"/>
      <c r="I36" s="26">
        <v>2657.57</v>
      </c>
      <c r="J36" s="27"/>
      <c r="K36" s="27"/>
      <c r="L36" s="27"/>
      <c r="M36" s="28">
        <v>2657.57</v>
      </c>
      <c r="N36" s="29">
        <v>57.603761261261297</v>
      </c>
      <c r="O36" s="30" t="str">
        <f>IF(G36&lt;=$N$2,"",IF(F36=[3]Pav.tvarkyklė!$B$13,"",IF(ISBLANK(R36),"X","")))</f>
        <v/>
      </c>
      <c r="P36" s="31"/>
      <c r="Q36" s="32"/>
      <c r="R36" s="32"/>
      <c r="S36" s="33"/>
      <c r="T36" s="33"/>
      <c r="U36" s="34">
        <f>IFERROR(INDEX('[3]5.Grup_T'!$G$4:$G$22,MATCH('6.Turtas'!E36,'[3]5.Grup_T'!$E$4:$E$22,0)),"0")</f>
        <v>50</v>
      </c>
      <c r="V36" s="35">
        <f t="shared" si="1"/>
        <v>600</v>
      </c>
      <c r="W36" s="35">
        <f>IF(NOT(ISBLANK(H36)),(12-DATEDIF(H36,'[3]1.Pradzia'!$D$13,"m")),0)</f>
        <v>0</v>
      </c>
      <c r="X36" s="35">
        <f t="shared" si="4"/>
        <v>587</v>
      </c>
      <c r="Y36" s="35">
        <f t="shared" si="5"/>
        <v>12</v>
      </c>
      <c r="Z36" s="35">
        <f t="shared" si="13"/>
        <v>13</v>
      </c>
      <c r="AA36" s="36">
        <f t="shared" si="2"/>
        <v>4.4310585585585613</v>
      </c>
      <c r="AB36" s="36">
        <f t="shared" si="6"/>
        <v>53.172702702702736</v>
      </c>
      <c r="AC36" s="37">
        <f>IF(E36='[3]5.Grup_T'!$E$20,0,IF(YEAR(G36)&lt;2021,M36-N36+AB36,0))</f>
        <v>2653.1389414414416</v>
      </c>
      <c r="AD36" s="35">
        <f>IF(OR(YEAR(G36)&lt;2021,O36="X"),0,IF(ISBLANK(H36),DATEDIF(G36,'[3]1.Pradzia'!$D$13,"M"),DATEDIF(G36,H36,"m")))</f>
        <v>0</v>
      </c>
      <c r="AE36" s="37">
        <f>IF(E36='[3]5.Grup_T'!$E$20,0,IF(AD36&lt;&gt;0,M36/V36*MIN(12,AD36),0))</f>
        <v>0</v>
      </c>
      <c r="AF36" s="37">
        <f t="shared" si="3"/>
        <v>53.172702702702736</v>
      </c>
      <c r="AG36" s="37">
        <f t="shared" si="7"/>
        <v>2653.1389414414416</v>
      </c>
      <c r="AH36" s="37">
        <f t="shared" si="8"/>
        <v>4.4310585585585613</v>
      </c>
      <c r="AI36" s="35" t="str">
        <f t="shared" si="9"/>
        <v/>
      </c>
      <c r="AJ36" s="38" t="str">
        <f>IF(AND(F36&lt;&gt;[3]Pav.tvarkyklė!$B$12,F36&lt;&gt;[3]Pav.tvarkyklė!$B$13),"GVTNT","X")</f>
        <v>GVTNT</v>
      </c>
      <c r="AK36" s="39">
        <f t="shared" si="10"/>
        <v>0</v>
      </c>
      <c r="AL36" s="40" t="s">
        <v>116</v>
      </c>
      <c r="AM36" s="41">
        <v>50</v>
      </c>
      <c r="AN36" s="41">
        <f t="shared" si="11"/>
        <v>1972</v>
      </c>
      <c r="AO36" s="41"/>
      <c r="AP36" s="41"/>
      <c r="AQ36" s="41" t="s">
        <v>17</v>
      </c>
      <c r="AR36" s="42" t="s">
        <v>88</v>
      </c>
      <c r="AS36" s="42" t="s">
        <v>117</v>
      </c>
      <c r="AT36">
        <v>53.151399999999995</v>
      </c>
      <c r="AU36" s="43">
        <f t="shared" si="12"/>
        <v>2.1302702702740817E-2</v>
      </c>
    </row>
    <row r="37" spans="1:47" ht="15" customHeight="1" x14ac:dyDescent="0.25">
      <c r="A37" s="11"/>
      <c r="B37" s="19">
        <v>36</v>
      </c>
      <c r="C37" s="20" t="s">
        <v>120</v>
      </c>
      <c r="D37" s="21">
        <v>330</v>
      </c>
      <c r="E37" s="22" t="s">
        <v>85</v>
      </c>
      <c r="F37" s="20" t="s">
        <v>115</v>
      </c>
      <c r="G37" s="24">
        <v>26328</v>
      </c>
      <c r="H37" s="25"/>
      <c r="I37" s="26">
        <v>4589.03</v>
      </c>
      <c r="J37" s="27"/>
      <c r="K37" s="27"/>
      <c r="L37" s="27"/>
      <c r="M37" s="28">
        <v>4589.03</v>
      </c>
      <c r="N37" s="29">
        <v>99.438873873873888</v>
      </c>
      <c r="O37" s="30" t="str">
        <f>IF(G37&lt;=$N$2,"",IF(F37=[3]Pav.tvarkyklė!$B$13,"",IF(ISBLANK(R37),"X","")))</f>
        <v/>
      </c>
      <c r="P37" s="31"/>
      <c r="Q37" s="32"/>
      <c r="R37" s="32"/>
      <c r="S37" s="33"/>
      <c r="T37" s="33"/>
      <c r="U37" s="34">
        <f>IFERROR(INDEX('[3]5.Grup_T'!$G$4:$G$22,MATCH('6.Turtas'!E37,'[3]5.Grup_T'!$E$4:$E$22,0)),"0")</f>
        <v>50</v>
      </c>
      <c r="V37" s="35">
        <f t="shared" si="1"/>
        <v>600</v>
      </c>
      <c r="W37" s="35">
        <f>IF(NOT(ISBLANK(H37)),(12-DATEDIF(H37,'[3]1.Pradzia'!$D$13,"m")),0)</f>
        <v>0</v>
      </c>
      <c r="X37" s="35">
        <f t="shared" si="4"/>
        <v>587</v>
      </c>
      <c r="Y37" s="35">
        <f t="shared" si="5"/>
        <v>12</v>
      </c>
      <c r="Z37" s="35">
        <f t="shared" si="13"/>
        <v>13</v>
      </c>
      <c r="AA37" s="36">
        <f t="shared" si="2"/>
        <v>7.6491441441441452</v>
      </c>
      <c r="AB37" s="36">
        <f t="shared" si="6"/>
        <v>91.789729729729743</v>
      </c>
      <c r="AC37" s="37">
        <f>IF(E37='[3]5.Grup_T'!$E$20,0,IF(YEAR(G37)&lt;2021,M37-N37+AB37,0))</f>
        <v>4581.3808558558558</v>
      </c>
      <c r="AD37" s="35">
        <f>IF(OR(YEAR(G37)&lt;2021,O37="X"),0,IF(ISBLANK(H37),DATEDIF(G37,'[3]1.Pradzia'!$D$13,"M"),DATEDIF(G37,H37,"m")))</f>
        <v>0</v>
      </c>
      <c r="AE37" s="37">
        <f>IF(E37='[3]5.Grup_T'!$E$20,0,IF(AD37&lt;&gt;0,M37/V37*MIN(12,AD37),0))</f>
        <v>0</v>
      </c>
      <c r="AF37" s="37">
        <f t="shared" si="3"/>
        <v>91.789729729729743</v>
      </c>
      <c r="AG37" s="37">
        <f t="shared" si="7"/>
        <v>4581.3808558558558</v>
      </c>
      <c r="AH37" s="37">
        <f t="shared" si="8"/>
        <v>7.6491441441439747</v>
      </c>
      <c r="AI37" s="35" t="str">
        <f t="shared" si="9"/>
        <v/>
      </c>
      <c r="AJ37" s="38" t="str">
        <f>IF(AND(F37&lt;&gt;[3]Pav.tvarkyklė!$B$12,F37&lt;&gt;[3]Pav.tvarkyklė!$B$13),"GVTNT","X")</f>
        <v>GVTNT</v>
      </c>
      <c r="AK37" s="39">
        <f t="shared" si="10"/>
        <v>0</v>
      </c>
      <c r="AL37" s="40" t="s">
        <v>116</v>
      </c>
      <c r="AM37" s="41">
        <v>50</v>
      </c>
      <c r="AN37" s="41">
        <f t="shared" si="11"/>
        <v>1972</v>
      </c>
      <c r="AO37" s="41"/>
      <c r="AP37" s="41"/>
      <c r="AQ37" s="41" t="s">
        <v>17</v>
      </c>
      <c r="AR37" s="42" t="s">
        <v>88</v>
      </c>
      <c r="AS37" s="42" t="s">
        <v>117</v>
      </c>
      <c r="AT37">
        <v>91.780599999999993</v>
      </c>
      <c r="AU37" s="43">
        <f t="shared" si="12"/>
        <v>9.1297297297501245E-3</v>
      </c>
    </row>
    <row r="38" spans="1:47" ht="15" customHeight="1" x14ac:dyDescent="0.25">
      <c r="A38" s="11"/>
      <c r="B38" s="19">
        <v>37</v>
      </c>
      <c r="C38" s="20" t="s">
        <v>121</v>
      </c>
      <c r="D38" s="21">
        <v>331</v>
      </c>
      <c r="E38" s="22" t="s">
        <v>64</v>
      </c>
      <c r="F38" s="20" t="s">
        <v>82</v>
      </c>
      <c r="G38" s="24">
        <v>26328</v>
      </c>
      <c r="H38" s="25"/>
      <c r="I38" s="26">
        <v>687.83</v>
      </c>
      <c r="J38" s="27"/>
      <c r="K38" s="27"/>
      <c r="L38" s="27"/>
      <c r="M38" s="28">
        <v>687.83</v>
      </c>
      <c r="N38" s="29">
        <v>0</v>
      </c>
      <c r="O38" s="30" t="str">
        <f>IF(G38&lt;=$N$2,"",IF(F38=[3]Pav.tvarkyklė!$B$13,"",IF(ISBLANK(R38),"X","")))</f>
        <v/>
      </c>
      <c r="P38" s="31"/>
      <c r="Q38" s="32"/>
      <c r="R38" s="32"/>
      <c r="S38" s="33"/>
      <c r="T38" s="33"/>
      <c r="U38" s="34">
        <f>IFERROR(INDEX('[3]5.Grup_T'!$G$4:$G$22,MATCH('6.Turtas'!E38,'[3]5.Grup_T'!$E$4:$E$22,0)),"0")</f>
        <v>35</v>
      </c>
      <c r="V38" s="35">
        <f t="shared" si="1"/>
        <v>420</v>
      </c>
      <c r="W38" s="35">
        <f>IF(NOT(ISBLANK(H38)),(12-DATEDIF(H38,'[3]1.Pradzia'!$D$13,"m")),0)</f>
        <v>0</v>
      </c>
      <c r="X38" s="35">
        <f t="shared" si="4"/>
        <v>587</v>
      </c>
      <c r="Y38" s="35">
        <f t="shared" si="5"/>
        <v>0</v>
      </c>
      <c r="Z38" s="35">
        <f t="shared" si="13"/>
        <v>-167</v>
      </c>
      <c r="AA38" s="36">
        <f t="shared" si="2"/>
        <v>0</v>
      </c>
      <c r="AB38" s="36">
        <f t="shared" si="6"/>
        <v>0</v>
      </c>
      <c r="AC38" s="37">
        <f>IF(E38='[3]5.Grup_T'!$E$20,0,IF(YEAR(G38)&lt;2021,M38-N38+AB38,0))</f>
        <v>687.83</v>
      </c>
      <c r="AD38" s="35">
        <f>IF(OR(YEAR(G38)&lt;2021,O38="X"),0,IF(ISBLANK(H38),DATEDIF(G38,'[3]1.Pradzia'!$D$13,"M"),DATEDIF(G38,H38,"m")))</f>
        <v>0</v>
      </c>
      <c r="AE38" s="37">
        <f>IF(E38='[3]5.Grup_T'!$E$20,0,IF(AD38&lt;&gt;0,M38/V38*MIN(12,AD38),0))</f>
        <v>0</v>
      </c>
      <c r="AF38" s="37">
        <f t="shared" si="3"/>
        <v>0</v>
      </c>
      <c r="AG38" s="37">
        <f t="shared" si="7"/>
        <v>687.83</v>
      </c>
      <c r="AH38" s="37">
        <f t="shared" si="8"/>
        <v>0</v>
      </c>
      <c r="AI38" s="35" t="str">
        <f t="shared" si="9"/>
        <v>Nusidėvėjęs</v>
      </c>
      <c r="AJ38" s="38" t="str">
        <f>IF(AND(F38&lt;&gt;[3]Pav.tvarkyklė!$B$12,F38&lt;&gt;[3]Pav.tvarkyklė!$B$13),"GVTNT","X")</f>
        <v>GVTNT</v>
      </c>
      <c r="AK38" s="39">
        <f t="shared" si="10"/>
        <v>0</v>
      </c>
      <c r="AL38" s="40" t="s">
        <v>66</v>
      </c>
      <c r="AM38" s="41">
        <v>35</v>
      </c>
      <c r="AN38" s="41">
        <f t="shared" si="11"/>
        <v>1972</v>
      </c>
      <c r="AO38" s="41"/>
      <c r="AP38" s="41"/>
      <c r="AQ38" s="41" t="s">
        <v>17</v>
      </c>
      <c r="AR38" s="42" t="s">
        <v>88</v>
      </c>
      <c r="AS38" s="42" t="s">
        <v>83</v>
      </c>
      <c r="AT38">
        <v>0</v>
      </c>
      <c r="AU38" s="43">
        <f t="shared" si="12"/>
        <v>0</v>
      </c>
    </row>
    <row r="39" spans="1:47" ht="15" customHeight="1" x14ac:dyDescent="0.25">
      <c r="A39" s="11"/>
      <c r="B39" s="19">
        <v>38</v>
      </c>
      <c r="C39" s="20" t="s">
        <v>122</v>
      </c>
      <c r="D39" s="21">
        <v>332</v>
      </c>
      <c r="E39" s="22" t="s">
        <v>85</v>
      </c>
      <c r="F39" s="20" t="s">
        <v>115</v>
      </c>
      <c r="G39" s="24">
        <v>26328</v>
      </c>
      <c r="H39" s="25"/>
      <c r="I39" s="26">
        <v>723.47</v>
      </c>
      <c r="J39" s="27"/>
      <c r="K39" s="27"/>
      <c r="L39" s="27"/>
      <c r="M39" s="28">
        <v>723.47</v>
      </c>
      <c r="N39" s="29">
        <v>15.665292792792783</v>
      </c>
      <c r="O39" s="30" t="str">
        <f>IF(G39&lt;=$N$2,"",IF(F39=[3]Pav.tvarkyklė!$B$13,"",IF(ISBLANK(R39),"X","")))</f>
        <v/>
      </c>
      <c r="P39" s="31"/>
      <c r="Q39" s="32"/>
      <c r="R39" s="32"/>
      <c r="S39" s="33"/>
      <c r="T39" s="33"/>
      <c r="U39" s="34">
        <f>IFERROR(INDEX('[3]5.Grup_T'!$G$4:$G$22,MATCH('6.Turtas'!E39,'[3]5.Grup_T'!$E$4:$E$22,0)),"0")</f>
        <v>50</v>
      </c>
      <c r="V39" s="35">
        <f t="shared" si="1"/>
        <v>600</v>
      </c>
      <c r="W39" s="35">
        <f>IF(NOT(ISBLANK(H39)),(12-DATEDIF(H39,'[3]1.Pradzia'!$D$13,"m")),0)</f>
        <v>0</v>
      </c>
      <c r="X39" s="35">
        <f t="shared" si="4"/>
        <v>587</v>
      </c>
      <c r="Y39" s="35">
        <f t="shared" si="5"/>
        <v>12</v>
      </c>
      <c r="Z39" s="35">
        <f t="shared" si="13"/>
        <v>13</v>
      </c>
      <c r="AA39" s="36">
        <f t="shared" si="2"/>
        <v>1.2050225225225217</v>
      </c>
      <c r="AB39" s="36">
        <f t="shared" si="6"/>
        <v>14.460270270270261</v>
      </c>
      <c r="AC39" s="37">
        <f>IF(E39='[3]5.Grup_T'!$E$20,0,IF(YEAR(G39)&lt;2021,M39-N39+AB39,0))</f>
        <v>722.26497747747749</v>
      </c>
      <c r="AD39" s="35">
        <f>IF(OR(YEAR(G39)&lt;2021,O39="X"),0,IF(ISBLANK(H39),DATEDIF(G39,'[3]1.Pradzia'!$D$13,"M"),DATEDIF(G39,H39,"m")))</f>
        <v>0</v>
      </c>
      <c r="AE39" s="37">
        <f>IF(E39='[3]5.Grup_T'!$E$20,0,IF(AD39&lt;&gt;0,M39/V39*MIN(12,AD39),0))</f>
        <v>0</v>
      </c>
      <c r="AF39" s="37">
        <f t="shared" si="3"/>
        <v>14.460270270270261</v>
      </c>
      <c r="AG39" s="37">
        <f t="shared" si="7"/>
        <v>722.26497747747749</v>
      </c>
      <c r="AH39" s="37">
        <f t="shared" si="8"/>
        <v>1.2050225225225404</v>
      </c>
      <c r="AI39" s="35" t="str">
        <f t="shared" si="9"/>
        <v/>
      </c>
      <c r="AJ39" s="38" t="str">
        <f>IF(AND(F39&lt;&gt;[3]Pav.tvarkyklė!$B$12,F39&lt;&gt;[3]Pav.tvarkyklė!$B$13),"GVTNT","X")</f>
        <v>GVTNT</v>
      </c>
      <c r="AK39" s="39">
        <f t="shared" si="10"/>
        <v>0</v>
      </c>
      <c r="AL39" s="40" t="s">
        <v>116</v>
      </c>
      <c r="AM39" s="41">
        <v>50</v>
      </c>
      <c r="AN39" s="41">
        <f t="shared" si="11"/>
        <v>1972</v>
      </c>
      <c r="AO39" s="41"/>
      <c r="AP39" s="41"/>
      <c r="AQ39" s="41" t="s">
        <v>17</v>
      </c>
      <c r="AR39" s="42" t="s">
        <v>88</v>
      </c>
      <c r="AS39" s="42" t="s">
        <v>117</v>
      </c>
      <c r="AT39">
        <v>14.4694</v>
      </c>
      <c r="AU39" s="43">
        <f t="shared" si="12"/>
        <v>-9.1297297297394664E-3</v>
      </c>
    </row>
    <row r="40" spans="1:47" ht="15" customHeight="1" x14ac:dyDescent="0.25">
      <c r="A40" s="11"/>
      <c r="B40" s="19">
        <v>39</v>
      </c>
      <c r="C40" s="20" t="s">
        <v>123</v>
      </c>
      <c r="D40" s="21">
        <v>333</v>
      </c>
      <c r="E40" s="22" t="s">
        <v>85</v>
      </c>
      <c r="F40" s="20" t="s">
        <v>115</v>
      </c>
      <c r="G40" s="24">
        <v>27752</v>
      </c>
      <c r="H40" s="25"/>
      <c r="I40" s="26">
        <v>10198.58</v>
      </c>
      <c r="J40" s="27"/>
      <c r="K40" s="27"/>
      <c r="L40" s="27"/>
      <c r="M40" s="28">
        <v>10198.58</v>
      </c>
      <c r="N40" s="29">
        <v>1019.9071428571422</v>
      </c>
      <c r="O40" s="30" t="str">
        <f>IF(G40&lt;=$N$2,"",IF(F40=[3]Pav.tvarkyklė!$B$13,"",IF(ISBLANK(R40),"X","")))</f>
        <v/>
      </c>
      <c r="P40" s="31"/>
      <c r="Q40" s="32"/>
      <c r="R40" s="32"/>
      <c r="S40" s="33"/>
      <c r="T40" s="33"/>
      <c r="U40" s="34">
        <f>IFERROR(INDEX('[3]5.Grup_T'!$G$4:$G$22,MATCH('6.Turtas'!E40,'[3]5.Grup_T'!$E$4:$E$22,0)),"0")</f>
        <v>50</v>
      </c>
      <c r="V40" s="35">
        <f t="shared" si="1"/>
        <v>600</v>
      </c>
      <c r="W40" s="35">
        <f>IF(NOT(ISBLANK(H40)),(12-DATEDIF(H40,'[3]1.Pradzia'!$D$13,"m")),0)</f>
        <v>0</v>
      </c>
      <c r="X40" s="35">
        <f t="shared" si="4"/>
        <v>540</v>
      </c>
      <c r="Y40" s="35">
        <f t="shared" si="5"/>
        <v>12</v>
      </c>
      <c r="Z40" s="35">
        <f t="shared" si="13"/>
        <v>60</v>
      </c>
      <c r="AA40" s="36">
        <f t="shared" si="2"/>
        <v>16.998452380952369</v>
      </c>
      <c r="AB40" s="36">
        <f t="shared" si="6"/>
        <v>203.98142857142841</v>
      </c>
      <c r="AC40" s="37">
        <f>IF(E40='[3]5.Grup_T'!$E$20,0,IF(YEAR(G40)&lt;2021,M40-N40+AB40,0))</f>
        <v>9382.6542857142867</v>
      </c>
      <c r="AD40" s="35">
        <f>IF(OR(YEAR(G40)&lt;2021,O40="X"),0,IF(ISBLANK(H40),DATEDIF(G40,'[3]1.Pradzia'!$D$13,"M"),DATEDIF(G40,H40,"m")))</f>
        <v>0</v>
      </c>
      <c r="AE40" s="37">
        <f>IF(E40='[3]5.Grup_T'!$E$20,0,IF(AD40&lt;&gt;0,M40/V40*MIN(12,AD40),0))</f>
        <v>0</v>
      </c>
      <c r="AF40" s="37">
        <f t="shared" si="3"/>
        <v>203.98142857142841</v>
      </c>
      <c r="AG40" s="37">
        <f t="shared" si="7"/>
        <v>9382.6542857142867</v>
      </c>
      <c r="AH40" s="37">
        <f t="shared" si="8"/>
        <v>815.92571428571318</v>
      </c>
      <c r="AI40" s="35" t="str">
        <f t="shared" si="9"/>
        <v/>
      </c>
      <c r="AJ40" s="38" t="str">
        <f>IF(AND(F40&lt;&gt;[3]Pav.tvarkyklė!$B$12,F40&lt;&gt;[3]Pav.tvarkyklė!$B$13),"GVTNT","X")</f>
        <v>GVTNT</v>
      </c>
      <c r="AK40" s="39">
        <f t="shared" si="10"/>
        <v>0</v>
      </c>
      <c r="AL40" s="40" t="s">
        <v>116</v>
      </c>
      <c r="AM40" s="41">
        <v>50</v>
      </c>
      <c r="AN40" s="41">
        <f t="shared" si="11"/>
        <v>1975</v>
      </c>
      <c r="AO40" s="41"/>
      <c r="AP40" s="41"/>
      <c r="AQ40" s="41" t="s">
        <v>17</v>
      </c>
      <c r="AR40" s="42" t="s">
        <v>88</v>
      </c>
      <c r="AS40" s="42" t="s">
        <v>117</v>
      </c>
      <c r="AT40">
        <v>203.9716</v>
      </c>
      <c r="AU40" s="43">
        <f t="shared" si="12"/>
        <v>9.8285714284145342E-3</v>
      </c>
    </row>
    <row r="41" spans="1:47" ht="15" customHeight="1" x14ac:dyDescent="0.25">
      <c r="A41" s="11"/>
      <c r="B41" s="19">
        <v>40</v>
      </c>
      <c r="C41" s="20" t="s">
        <v>124</v>
      </c>
      <c r="D41" s="21">
        <v>334</v>
      </c>
      <c r="E41" s="22" t="s">
        <v>85</v>
      </c>
      <c r="F41" s="20" t="s">
        <v>115</v>
      </c>
      <c r="G41" s="24">
        <v>26328</v>
      </c>
      <c r="H41" s="25"/>
      <c r="I41" s="26">
        <v>3076.07</v>
      </c>
      <c r="J41" s="27"/>
      <c r="K41" s="27"/>
      <c r="L41" s="27"/>
      <c r="M41" s="28">
        <v>3076.07</v>
      </c>
      <c r="N41" s="29">
        <v>66.671261261261265</v>
      </c>
      <c r="O41" s="30" t="str">
        <f>IF(G41&lt;=$N$2,"",IF(F41=[3]Pav.tvarkyklė!$B$13,"",IF(ISBLANK(R41),"X","")))</f>
        <v/>
      </c>
      <c r="P41" s="31"/>
      <c r="Q41" s="32"/>
      <c r="R41" s="32"/>
      <c r="S41" s="33"/>
      <c r="T41" s="33"/>
      <c r="U41" s="34">
        <f>IFERROR(INDEX('[3]5.Grup_T'!$G$4:$G$22,MATCH('6.Turtas'!E41,'[3]5.Grup_T'!$E$4:$E$22,0)),"0")</f>
        <v>50</v>
      </c>
      <c r="V41" s="35">
        <f t="shared" si="1"/>
        <v>600</v>
      </c>
      <c r="W41" s="35">
        <f>IF(NOT(ISBLANK(H41)),(12-DATEDIF(H41,'[3]1.Pradzia'!$D$13,"m")),0)</f>
        <v>0</v>
      </c>
      <c r="X41" s="35">
        <f t="shared" si="4"/>
        <v>587</v>
      </c>
      <c r="Y41" s="35">
        <f t="shared" si="5"/>
        <v>12</v>
      </c>
      <c r="Z41" s="35">
        <f t="shared" si="13"/>
        <v>13</v>
      </c>
      <c r="AA41" s="36">
        <f t="shared" si="2"/>
        <v>5.1285585585585585</v>
      </c>
      <c r="AB41" s="36">
        <f t="shared" si="6"/>
        <v>61.542702702702698</v>
      </c>
      <c r="AC41" s="37">
        <f>IF(E41='[3]5.Grup_T'!$E$20,0,IF(YEAR(G41)&lt;2021,M41-N41+AB41,0))</f>
        <v>3070.9414414414414</v>
      </c>
      <c r="AD41" s="35">
        <f>IF(OR(YEAR(G41)&lt;2021,O41="X"),0,IF(ISBLANK(H41),DATEDIF(G41,'[3]1.Pradzia'!$D$13,"M"),DATEDIF(G41,H41,"m")))</f>
        <v>0</v>
      </c>
      <c r="AE41" s="37">
        <f>IF(E41='[3]5.Grup_T'!$E$20,0,IF(AD41&lt;&gt;0,M41/V41*MIN(12,AD41),0))</f>
        <v>0</v>
      </c>
      <c r="AF41" s="37">
        <f t="shared" si="3"/>
        <v>61.542702702702698</v>
      </c>
      <c r="AG41" s="37">
        <f t="shared" si="7"/>
        <v>3070.9414414414414</v>
      </c>
      <c r="AH41" s="37">
        <f t="shared" si="8"/>
        <v>5.1285585585587796</v>
      </c>
      <c r="AI41" s="35" t="str">
        <f t="shared" si="9"/>
        <v/>
      </c>
      <c r="AJ41" s="38" t="str">
        <f>IF(AND(F41&lt;&gt;[3]Pav.tvarkyklė!$B$12,F41&lt;&gt;[3]Pav.tvarkyklė!$B$13),"GVTNT","X")</f>
        <v>GVTNT</v>
      </c>
      <c r="AK41" s="39">
        <f t="shared" si="10"/>
        <v>0</v>
      </c>
      <c r="AL41" s="40" t="s">
        <v>116</v>
      </c>
      <c r="AM41" s="41">
        <v>50</v>
      </c>
      <c r="AN41" s="41">
        <f t="shared" si="11"/>
        <v>1972</v>
      </c>
      <c r="AO41" s="41"/>
      <c r="AP41" s="41"/>
      <c r="AQ41" s="41" t="s">
        <v>17</v>
      </c>
      <c r="AR41" s="42" t="s">
        <v>88</v>
      </c>
      <c r="AS41" s="42" t="s">
        <v>117</v>
      </c>
      <c r="AT41">
        <v>61.521400000000007</v>
      </c>
      <c r="AU41" s="43">
        <f t="shared" si="12"/>
        <v>2.1302702702691079E-2</v>
      </c>
    </row>
    <row r="42" spans="1:47" ht="15" customHeight="1" x14ac:dyDescent="0.25">
      <c r="A42" s="11"/>
      <c r="B42" s="19">
        <v>41</v>
      </c>
      <c r="C42" s="20" t="s">
        <v>125</v>
      </c>
      <c r="D42" s="21">
        <v>339</v>
      </c>
      <c r="E42" s="22" t="s">
        <v>85</v>
      </c>
      <c r="F42" s="20" t="s">
        <v>115</v>
      </c>
      <c r="G42" s="24">
        <v>27752</v>
      </c>
      <c r="H42" s="25"/>
      <c r="I42" s="26">
        <v>37814.6</v>
      </c>
      <c r="J42" s="27"/>
      <c r="K42" s="27"/>
      <c r="L42" s="27"/>
      <c r="M42" s="28">
        <v>37814.6</v>
      </c>
      <c r="N42" s="29">
        <v>3781.5214285714292</v>
      </c>
      <c r="O42" s="30" t="str">
        <f>IF(G42&lt;=$N$2,"",IF(F42=[3]Pav.tvarkyklė!$B$13,"",IF(ISBLANK(R42),"X","")))</f>
        <v/>
      </c>
      <c r="P42" s="31"/>
      <c r="Q42" s="32"/>
      <c r="R42" s="32"/>
      <c r="S42" s="33"/>
      <c r="T42" s="33"/>
      <c r="U42" s="34">
        <f>IFERROR(INDEX('[3]5.Grup_T'!$G$4:$G$22,MATCH('6.Turtas'!E42,'[3]5.Grup_T'!$E$4:$E$22,0)),"0")</f>
        <v>50</v>
      </c>
      <c r="V42" s="35">
        <f t="shared" si="1"/>
        <v>600</v>
      </c>
      <c r="W42" s="35">
        <f>IF(NOT(ISBLANK(H42)),(12-DATEDIF(H42,'[3]1.Pradzia'!$D$13,"m")),0)</f>
        <v>0</v>
      </c>
      <c r="X42" s="35">
        <f t="shared" si="4"/>
        <v>540</v>
      </c>
      <c r="Y42" s="35">
        <f t="shared" si="5"/>
        <v>12</v>
      </c>
      <c r="Z42" s="35">
        <f t="shared" si="13"/>
        <v>60</v>
      </c>
      <c r="AA42" s="36">
        <f t="shared" si="2"/>
        <v>63.025357142857153</v>
      </c>
      <c r="AB42" s="36">
        <f t="shared" si="6"/>
        <v>756.30428571428581</v>
      </c>
      <c r="AC42" s="37">
        <f>IF(E42='[3]5.Grup_T'!$E$20,0,IF(YEAR(G42)&lt;2021,M42-N42+AB42,0))</f>
        <v>34789.382857142853</v>
      </c>
      <c r="AD42" s="35">
        <f>IF(OR(YEAR(G42)&lt;2021,O42="X"),0,IF(ISBLANK(H42),DATEDIF(G42,'[3]1.Pradzia'!$D$13,"M"),DATEDIF(G42,H42,"m")))</f>
        <v>0</v>
      </c>
      <c r="AE42" s="37">
        <f>IF(E42='[3]5.Grup_T'!$E$20,0,IF(AD42&lt;&gt;0,M42/V42*MIN(12,AD42),0))</f>
        <v>0</v>
      </c>
      <c r="AF42" s="37">
        <f t="shared" si="3"/>
        <v>756.30428571428581</v>
      </c>
      <c r="AG42" s="37">
        <f t="shared" si="7"/>
        <v>34789.382857142853</v>
      </c>
      <c r="AH42" s="37">
        <f t="shared" si="8"/>
        <v>3025.2171428571455</v>
      </c>
      <c r="AI42" s="35" t="str">
        <f t="shared" si="9"/>
        <v/>
      </c>
      <c r="AJ42" s="38" t="str">
        <f>IF(AND(F42&lt;&gt;[3]Pav.tvarkyklė!$B$12,F42&lt;&gt;[3]Pav.tvarkyklė!$B$13),"GVTNT","X")</f>
        <v>GVTNT</v>
      </c>
      <c r="AK42" s="39">
        <f t="shared" si="10"/>
        <v>0</v>
      </c>
      <c r="AL42" s="40" t="s">
        <v>116</v>
      </c>
      <c r="AM42" s="41">
        <v>50</v>
      </c>
      <c r="AN42" s="41">
        <f t="shared" si="11"/>
        <v>1975</v>
      </c>
      <c r="AO42" s="41"/>
      <c r="AP42" s="41" t="s">
        <v>126</v>
      </c>
      <c r="AQ42" s="41" t="s">
        <v>17</v>
      </c>
      <c r="AR42" s="42" t="s">
        <v>88</v>
      </c>
      <c r="AS42" s="42" t="s">
        <v>117</v>
      </c>
      <c r="AT42">
        <v>794.63199999999983</v>
      </c>
      <c r="AU42" s="43">
        <f t="shared" si="12"/>
        <v>-38.327714285714023</v>
      </c>
    </row>
    <row r="43" spans="1:47" ht="15" customHeight="1" x14ac:dyDescent="0.25">
      <c r="A43" s="11"/>
      <c r="B43" s="19">
        <v>42</v>
      </c>
      <c r="C43" s="20" t="s">
        <v>127</v>
      </c>
      <c r="D43" s="21">
        <v>343</v>
      </c>
      <c r="E43" s="22" t="s">
        <v>85</v>
      </c>
      <c r="F43" s="20" t="s">
        <v>115</v>
      </c>
      <c r="G43" s="24">
        <v>27752</v>
      </c>
      <c r="H43" s="25"/>
      <c r="I43" s="26">
        <v>16674.169999999998</v>
      </c>
      <c r="J43" s="27"/>
      <c r="K43" s="27"/>
      <c r="L43" s="27"/>
      <c r="M43" s="28">
        <v>16674.169999999998</v>
      </c>
      <c r="N43" s="29">
        <v>1667.5214285714264</v>
      </c>
      <c r="O43" s="30" t="str">
        <f>IF(G43&lt;=$N$2,"",IF(F43=[3]Pav.tvarkyklė!$B$13,"",IF(ISBLANK(R43),"X","")))</f>
        <v/>
      </c>
      <c r="P43" s="31"/>
      <c r="Q43" s="32"/>
      <c r="R43" s="32"/>
      <c r="S43" s="33"/>
      <c r="T43" s="33"/>
      <c r="U43" s="34">
        <f>IFERROR(INDEX('[3]5.Grup_T'!$G$4:$G$22,MATCH('6.Turtas'!E43,'[3]5.Grup_T'!$E$4:$E$22,0)),"0")</f>
        <v>50</v>
      </c>
      <c r="V43" s="35">
        <f t="shared" si="1"/>
        <v>600</v>
      </c>
      <c r="W43" s="35">
        <f>IF(NOT(ISBLANK(H43)),(12-DATEDIF(H43,'[3]1.Pradzia'!$D$13,"m")),0)</f>
        <v>0</v>
      </c>
      <c r="X43" s="35">
        <f t="shared" si="4"/>
        <v>540</v>
      </c>
      <c r="Y43" s="35">
        <f t="shared" si="5"/>
        <v>12</v>
      </c>
      <c r="Z43" s="35">
        <f t="shared" si="13"/>
        <v>60</v>
      </c>
      <c r="AA43" s="36">
        <f t="shared" si="2"/>
        <v>27.792023809523773</v>
      </c>
      <c r="AB43" s="36">
        <f t="shared" si="6"/>
        <v>333.50428571428529</v>
      </c>
      <c r="AC43" s="37">
        <f>IF(E43='[3]5.Grup_T'!$E$20,0,IF(YEAR(G43)&lt;2021,M43-N43+AB43,0))</f>
        <v>15340.152857142857</v>
      </c>
      <c r="AD43" s="35">
        <f>IF(OR(YEAR(G43)&lt;2021,O43="X"),0,IF(ISBLANK(H43),DATEDIF(G43,'[3]1.Pradzia'!$D$13,"M"),DATEDIF(G43,H43,"m")))</f>
        <v>0</v>
      </c>
      <c r="AE43" s="37">
        <f>IF(E43='[3]5.Grup_T'!$E$20,0,IF(AD43&lt;&gt;0,M43/V43*MIN(12,AD43),0))</f>
        <v>0</v>
      </c>
      <c r="AF43" s="37">
        <f t="shared" si="3"/>
        <v>333.50428571428529</v>
      </c>
      <c r="AG43" s="37">
        <f t="shared" si="7"/>
        <v>15340.152857142857</v>
      </c>
      <c r="AH43" s="37">
        <f t="shared" si="8"/>
        <v>1334.0171428571412</v>
      </c>
      <c r="AI43" s="35" t="str">
        <f t="shared" si="9"/>
        <v/>
      </c>
      <c r="AJ43" s="38" t="str">
        <f>IF(AND(F43&lt;&gt;[3]Pav.tvarkyklė!$B$12,F43&lt;&gt;[3]Pav.tvarkyklė!$B$13),"GVTNT","X")</f>
        <v>GVTNT</v>
      </c>
      <c r="AK43" s="39">
        <f t="shared" si="10"/>
        <v>0</v>
      </c>
      <c r="AL43" s="40" t="s">
        <v>116</v>
      </c>
      <c r="AM43" s="41">
        <v>50</v>
      </c>
      <c r="AN43" s="41">
        <f t="shared" si="11"/>
        <v>1975</v>
      </c>
      <c r="AO43" s="41"/>
      <c r="AP43" s="41"/>
      <c r="AQ43" s="41" t="s">
        <v>17</v>
      </c>
      <c r="AR43" s="42" t="s">
        <v>88</v>
      </c>
      <c r="AS43" s="42" t="s">
        <v>117</v>
      </c>
      <c r="AT43">
        <v>333.48339999999996</v>
      </c>
      <c r="AU43" s="43">
        <f t="shared" si="12"/>
        <v>2.0885714285327595E-2</v>
      </c>
    </row>
    <row r="44" spans="1:47" ht="15" customHeight="1" x14ac:dyDescent="0.25">
      <c r="A44" s="11"/>
      <c r="B44" s="19">
        <v>43</v>
      </c>
      <c r="C44" s="20" t="s">
        <v>128</v>
      </c>
      <c r="D44" s="21">
        <v>344</v>
      </c>
      <c r="E44" s="22" t="s">
        <v>85</v>
      </c>
      <c r="F44" s="20" t="s">
        <v>115</v>
      </c>
      <c r="G44" s="24">
        <v>26328</v>
      </c>
      <c r="H44" s="25"/>
      <c r="I44" s="26">
        <v>341.27</v>
      </c>
      <c r="J44" s="27"/>
      <c r="K44" s="27"/>
      <c r="L44" s="27"/>
      <c r="M44" s="28">
        <v>341.27</v>
      </c>
      <c r="N44" s="29">
        <v>7.3183558558558524</v>
      </c>
      <c r="O44" s="30" t="str">
        <f>IF(G44&lt;=$N$2,"",IF(F44=[3]Pav.tvarkyklė!$B$13,"",IF(ISBLANK(R44),"X","")))</f>
        <v/>
      </c>
      <c r="P44" s="31"/>
      <c r="Q44" s="32"/>
      <c r="R44" s="32"/>
      <c r="S44" s="33"/>
      <c r="T44" s="33"/>
      <c r="U44" s="34">
        <f>IFERROR(INDEX('[3]5.Grup_T'!$G$4:$G$22,MATCH('6.Turtas'!E44,'[3]5.Grup_T'!$E$4:$E$22,0)),"0")</f>
        <v>50</v>
      </c>
      <c r="V44" s="35">
        <f t="shared" si="1"/>
        <v>600</v>
      </c>
      <c r="W44" s="35">
        <f>IF(NOT(ISBLANK(H44)),(12-DATEDIF(H44,'[3]1.Pradzia'!$D$13,"m")),0)</f>
        <v>0</v>
      </c>
      <c r="X44" s="35">
        <f t="shared" si="4"/>
        <v>587</v>
      </c>
      <c r="Y44" s="35">
        <f t="shared" si="5"/>
        <v>12</v>
      </c>
      <c r="Z44" s="35">
        <f t="shared" si="13"/>
        <v>13</v>
      </c>
      <c r="AA44" s="36">
        <f t="shared" si="2"/>
        <v>0.56295045045045022</v>
      </c>
      <c r="AB44" s="36">
        <f t="shared" si="6"/>
        <v>6.7554054054054031</v>
      </c>
      <c r="AC44" s="37">
        <f>IF(E44='[3]5.Grup_T'!$E$20,0,IF(YEAR(G44)&lt;2021,M44-N44+AB44,0))</f>
        <v>340.70704954954954</v>
      </c>
      <c r="AD44" s="35">
        <f>IF(OR(YEAR(G44)&lt;2021,O44="X"),0,IF(ISBLANK(H44),DATEDIF(G44,'[3]1.Pradzia'!$D$13,"M"),DATEDIF(G44,H44,"m")))</f>
        <v>0</v>
      </c>
      <c r="AE44" s="37">
        <f>IF(E44='[3]5.Grup_T'!$E$20,0,IF(AD44&lt;&gt;0,M44/V44*MIN(12,AD44),0))</f>
        <v>0</v>
      </c>
      <c r="AF44" s="37">
        <f t="shared" si="3"/>
        <v>6.7554054054054031</v>
      </c>
      <c r="AG44" s="37">
        <f t="shared" si="7"/>
        <v>340.70704954954954</v>
      </c>
      <c r="AH44" s="37">
        <f t="shared" si="8"/>
        <v>0.5629504504504439</v>
      </c>
      <c r="AI44" s="35" t="str">
        <f t="shared" si="9"/>
        <v/>
      </c>
      <c r="AJ44" s="38" t="str">
        <f>IF(AND(F44&lt;&gt;[3]Pav.tvarkyklė!$B$12,F44&lt;&gt;[3]Pav.tvarkyklė!$B$13),"GVTNT","X")</f>
        <v>GVTNT</v>
      </c>
      <c r="AK44" s="39">
        <f t="shared" si="10"/>
        <v>0</v>
      </c>
      <c r="AL44" s="40" t="s">
        <v>116</v>
      </c>
      <c r="AM44" s="41">
        <v>50</v>
      </c>
      <c r="AN44" s="41">
        <f t="shared" si="11"/>
        <v>1972</v>
      </c>
      <c r="AO44" s="41"/>
      <c r="AP44" s="41"/>
      <c r="AQ44" s="41" t="s">
        <v>17</v>
      </c>
      <c r="AR44" s="42" t="s">
        <v>88</v>
      </c>
      <c r="AS44" s="42" t="s">
        <v>117</v>
      </c>
      <c r="AT44">
        <v>6.8254000000000001</v>
      </c>
      <c r="AU44" s="43">
        <f t="shared" si="12"/>
        <v>-6.9994594594597004E-2</v>
      </c>
    </row>
    <row r="45" spans="1:47" ht="15" customHeight="1" x14ac:dyDescent="0.25">
      <c r="A45" s="11"/>
      <c r="B45" s="19">
        <v>44</v>
      </c>
      <c r="C45" s="20" t="s">
        <v>129</v>
      </c>
      <c r="D45" s="21">
        <v>345</v>
      </c>
      <c r="E45" s="22" t="s">
        <v>85</v>
      </c>
      <c r="F45" s="20" t="s">
        <v>115</v>
      </c>
      <c r="G45" s="24">
        <v>26328</v>
      </c>
      <c r="H45" s="25"/>
      <c r="I45" s="26">
        <v>871.33</v>
      </c>
      <c r="J45" s="27"/>
      <c r="K45" s="27"/>
      <c r="L45" s="27"/>
      <c r="M45" s="28">
        <v>871.33</v>
      </c>
      <c r="N45" s="29">
        <v>18.822770270270269</v>
      </c>
      <c r="O45" s="30" t="str">
        <f>IF(G45&lt;=$N$2,"",IF(F45=[3]Pav.tvarkyklė!$B$13,"",IF(ISBLANK(R45),"X","")))</f>
        <v/>
      </c>
      <c r="P45" s="31"/>
      <c r="Q45" s="32"/>
      <c r="R45" s="32"/>
      <c r="S45" s="33"/>
      <c r="T45" s="33"/>
      <c r="U45" s="34">
        <f>IFERROR(INDEX('[3]5.Grup_T'!$G$4:$G$22,MATCH('6.Turtas'!E45,'[3]5.Grup_T'!$E$4:$E$22,0)),"0")</f>
        <v>50</v>
      </c>
      <c r="V45" s="35">
        <f t="shared" si="1"/>
        <v>600</v>
      </c>
      <c r="W45" s="35">
        <f>IF(NOT(ISBLANK(H45)),(12-DATEDIF(H45,'[3]1.Pradzia'!$D$13,"m")),0)</f>
        <v>0</v>
      </c>
      <c r="X45" s="35">
        <f t="shared" si="4"/>
        <v>587</v>
      </c>
      <c r="Y45" s="35">
        <f t="shared" si="5"/>
        <v>12</v>
      </c>
      <c r="Z45" s="35">
        <f t="shared" si="13"/>
        <v>13</v>
      </c>
      <c r="AA45" s="36">
        <f t="shared" si="2"/>
        <v>1.4479054054054052</v>
      </c>
      <c r="AB45" s="36">
        <f t="shared" si="6"/>
        <v>17.374864864864861</v>
      </c>
      <c r="AC45" s="37">
        <f>IF(E45='[3]5.Grup_T'!$E$20,0,IF(YEAR(G45)&lt;2021,M45-N45+AB45,0))</f>
        <v>869.88209459459461</v>
      </c>
      <c r="AD45" s="35">
        <f>IF(OR(YEAR(G45)&lt;2021,O45="X"),0,IF(ISBLANK(H45),DATEDIF(G45,'[3]1.Pradzia'!$D$13,"M"),DATEDIF(G45,H45,"m")))</f>
        <v>0</v>
      </c>
      <c r="AE45" s="37">
        <f>IF(E45='[3]5.Grup_T'!$E$20,0,IF(AD45&lt;&gt;0,M45/V45*MIN(12,AD45),0))</f>
        <v>0</v>
      </c>
      <c r="AF45" s="37">
        <f t="shared" si="3"/>
        <v>17.374864864864861</v>
      </c>
      <c r="AG45" s="37">
        <f t="shared" si="7"/>
        <v>869.88209459459461</v>
      </c>
      <c r="AH45" s="37">
        <f t="shared" si="8"/>
        <v>1.4479054054054359</v>
      </c>
      <c r="AI45" s="35" t="str">
        <f t="shared" si="9"/>
        <v/>
      </c>
      <c r="AJ45" s="38" t="str">
        <f>IF(AND(F45&lt;&gt;[3]Pav.tvarkyklė!$B$12,F45&lt;&gt;[3]Pav.tvarkyklė!$B$13),"GVTNT","X")</f>
        <v>GVTNT</v>
      </c>
      <c r="AK45" s="39">
        <f t="shared" si="10"/>
        <v>0</v>
      </c>
      <c r="AL45" s="40" t="s">
        <v>116</v>
      </c>
      <c r="AM45" s="41">
        <v>50</v>
      </c>
      <c r="AN45" s="41">
        <f t="shared" si="11"/>
        <v>1972</v>
      </c>
      <c r="AO45" s="41"/>
      <c r="AP45" s="41"/>
      <c r="AQ45" s="41" t="s">
        <v>17</v>
      </c>
      <c r="AR45" s="42" t="s">
        <v>88</v>
      </c>
      <c r="AS45" s="42" t="s">
        <v>117</v>
      </c>
      <c r="AT45">
        <v>17.426600000000001</v>
      </c>
      <c r="AU45" s="43">
        <f t="shared" si="12"/>
        <v>-5.1735135135139387E-2</v>
      </c>
    </row>
    <row r="46" spans="1:47" ht="15" customHeight="1" x14ac:dyDescent="0.25">
      <c r="A46" s="11"/>
      <c r="B46" s="19">
        <v>45</v>
      </c>
      <c r="C46" s="20" t="s">
        <v>130</v>
      </c>
      <c r="D46" s="21">
        <v>346</v>
      </c>
      <c r="E46" s="22" t="s">
        <v>85</v>
      </c>
      <c r="F46" s="20" t="s">
        <v>115</v>
      </c>
      <c r="G46" s="24">
        <v>26602</v>
      </c>
      <c r="H46" s="25"/>
      <c r="I46" s="26">
        <v>822.49</v>
      </c>
      <c r="J46" s="27"/>
      <c r="K46" s="27"/>
      <c r="L46" s="27"/>
      <c r="M46" s="28">
        <v>822.49</v>
      </c>
      <c r="N46" s="29">
        <v>30.153550724637718</v>
      </c>
      <c r="O46" s="30" t="str">
        <f>IF(G46&lt;=$N$2,"",IF(F46=[3]Pav.tvarkyklė!$B$13,"",IF(ISBLANK(R46),"X","")))</f>
        <v/>
      </c>
      <c r="P46" s="31"/>
      <c r="Q46" s="32"/>
      <c r="R46" s="32"/>
      <c r="S46" s="33"/>
      <c r="T46" s="33"/>
      <c r="U46" s="34">
        <f>IFERROR(INDEX('[3]5.Grup_T'!$G$4:$G$22,MATCH('6.Turtas'!E46,'[3]5.Grup_T'!$E$4:$E$22,0)),"0")</f>
        <v>50</v>
      </c>
      <c r="V46" s="35">
        <f t="shared" si="1"/>
        <v>600</v>
      </c>
      <c r="W46" s="35">
        <f>IF(NOT(ISBLANK(H46)),(12-DATEDIF(H46,'[3]1.Pradzia'!$D$13,"m")),0)</f>
        <v>0</v>
      </c>
      <c r="X46" s="35">
        <f t="shared" si="4"/>
        <v>578</v>
      </c>
      <c r="Y46" s="35">
        <f t="shared" si="5"/>
        <v>12</v>
      </c>
      <c r="Z46" s="35">
        <f t="shared" si="13"/>
        <v>22</v>
      </c>
      <c r="AA46" s="36">
        <f t="shared" si="2"/>
        <v>1.3706159420289872</v>
      </c>
      <c r="AB46" s="36">
        <f t="shared" si="6"/>
        <v>16.447391304347846</v>
      </c>
      <c r="AC46" s="37">
        <f>IF(E46='[3]5.Grup_T'!$E$20,0,IF(YEAR(G46)&lt;2021,M46-N46+AB46,0))</f>
        <v>808.78384057971016</v>
      </c>
      <c r="AD46" s="35">
        <f>IF(OR(YEAR(G46)&lt;2021,O46="X"),0,IF(ISBLANK(H46),DATEDIF(G46,'[3]1.Pradzia'!$D$13,"M"),DATEDIF(G46,H46,"m")))</f>
        <v>0</v>
      </c>
      <c r="AE46" s="37">
        <f>IF(E46='[3]5.Grup_T'!$E$20,0,IF(AD46&lt;&gt;0,M46/V46*MIN(12,AD46),0))</f>
        <v>0</v>
      </c>
      <c r="AF46" s="37">
        <f t="shared" si="3"/>
        <v>16.447391304347846</v>
      </c>
      <c r="AG46" s="37">
        <f t="shared" si="7"/>
        <v>808.78384057971016</v>
      </c>
      <c r="AH46" s="37">
        <f t="shared" si="8"/>
        <v>13.70615942028985</v>
      </c>
      <c r="AI46" s="35" t="str">
        <f t="shared" si="9"/>
        <v/>
      </c>
      <c r="AJ46" s="38" t="str">
        <f>IF(AND(F46&lt;&gt;[3]Pav.tvarkyklė!$B$12,F46&lt;&gt;[3]Pav.tvarkyklė!$B$13),"GVTNT","X")</f>
        <v>GVTNT</v>
      </c>
      <c r="AK46" s="39">
        <f t="shared" si="10"/>
        <v>0</v>
      </c>
      <c r="AL46" s="40" t="s">
        <v>116</v>
      </c>
      <c r="AM46" s="41">
        <v>50</v>
      </c>
      <c r="AN46" s="41">
        <f t="shared" si="11"/>
        <v>1972</v>
      </c>
      <c r="AO46" s="41"/>
      <c r="AP46" s="41"/>
      <c r="AQ46" s="41" t="s">
        <v>17</v>
      </c>
      <c r="AR46" s="42" t="s">
        <v>88</v>
      </c>
      <c r="AS46" s="42" t="s">
        <v>117</v>
      </c>
      <c r="AT46">
        <v>16.4498</v>
      </c>
      <c r="AU46" s="43">
        <f t="shared" si="12"/>
        <v>-2.4086956521536251E-3</v>
      </c>
    </row>
    <row r="47" spans="1:47" ht="15" customHeight="1" x14ac:dyDescent="0.25">
      <c r="A47" s="11"/>
      <c r="B47" s="19">
        <v>46</v>
      </c>
      <c r="C47" s="20" t="s">
        <v>131</v>
      </c>
      <c r="D47" s="21">
        <v>347</v>
      </c>
      <c r="E47" s="22" t="s">
        <v>85</v>
      </c>
      <c r="F47" s="20" t="s">
        <v>115</v>
      </c>
      <c r="G47" s="24">
        <v>26328</v>
      </c>
      <c r="H47" s="25"/>
      <c r="I47" s="26">
        <v>811.93</v>
      </c>
      <c r="J47" s="27"/>
      <c r="K47" s="27"/>
      <c r="L47" s="27"/>
      <c r="M47" s="28">
        <v>811.93</v>
      </c>
      <c r="N47" s="29">
        <v>17.568738738738737</v>
      </c>
      <c r="O47" s="30" t="str">
        <f>IF(G47&lt;=$N$2,"",IF(F47=[3]Pav.tvarkyklė!$B$13,"",IF(ISBLANK(R47),"X","")))</f>
        <v/>
      </c>
      <c r="P47" s="31"/>
      <c r="Q47" s="32"/>
      <c r="R47" s="32"/>
      <c r="S47" s="33"/>
      <c r="T47" s="33"/>
      <c r="U47" s="34">
        <f>IFERROR(INDEX('[3]5.Grup_T'!$G$4:$G$22,MATCH('6.Turtas'!E47,'[3]5.Grup_T'!$E$4:$E$22,0)),"0")</f>
        <v>50</v>
      </c>
      <c r="V47" s="35">
        <f t="shared" si="1"/>
        <v>600</v>
      </c>
      <c r="W47" s="35">
        <f>IF(NOT(ISBLANK(H47)),(12-DATEDIF(H47,'[3]1.Pradzia'!$D$13,"m")),0)</f>
        <v>0</v>
      </c>
      <c r="X47" s="35">
        <f t="shared" si="4"/>
        <v>587</v>
      </c>
      <c r="Y47" s="35">
        <f t="shared" si="5"/>
        <v>12</v>
      </c>
      <c r="Z47" s="35">
        <f t="shared" si="13"/>
        <v>13</v>
      </c>
      <c r="AA47" s="36">
        <f t="shared" si="2"/>
        <v>1.3514414414414413</v>
      </c>
      <c r="AB47" s="36">
        <f t="shared" si="6"/>
        <v>16.217297297297296</v>
      </c>
      <c r="AC47" s="37">
        <f>IF(E47='[3]5.Grup_T'!$E$20,0,IF(YEAR(G47)&lt;2021,M47-N47+AB47,0))</f>
        <v>810.57855855855848</v>
      </c>
      <c r="AD47" s="35">
        <f>IF(OR(YEAR(G47)&lt;2021,O47="X"),0,IF(ISBLANK(H47),DATEDIF(G47,'[3]1.Pradzia'!$D$13,"M"),DATEDIF(G47,H47,"m")))</f>
        <v>0</v>
      </c>
      <c r="AE47" s="37">
        <f>IF(E47='[3]5.Grup_T'!$E$20,0,IF(AD47&lt;&gt;0,M47/V47*MIN(12,AD47),0))</f>
        <v>0</v>
      </c>
      <c r="AF47" s="37">
        <f t="shared" si="3"/>
        <v>16.217297297297296</v>
      </c>
      <c r="AG47" s="37">
        <f t="shared" si="7"/>
        <v>810.57855855855848</v>
      </c>
      <c r="AH47" s="37">
        <f t="shared" si="8"/>
        <v>1.3514414414414659</v>
      </c>
      <c r="AI47" s="35" t="str">
        <f t="shared" si="9"/>
        <v/>
      </c>
      <c r="AJ47" s="38" t="str">
        <f>IF(AND(F47&lt;&gt;[3]Pav.tvarkyklė!$B$12,F47&lt;&gt;[3]Pav.tvarkyklė!$B$13),"GVTNT","X")</f>
        <v>GVTNT</v>
      </c>
      <c r="AK47" s="39">
        <f t="shared" si="10"/>
        <v>0</v>
      </c>
      <c r="AL47" s="40" t="s">
        <v>116</v>
      </c>
      <c r="AM47" s="41">
        <v>50</v>
      </c>
      <c r="AN47" s="41">
        <f t="shared" si="11"/>
        <v>1972</v>
      </c>
      <c r="AO47" s="41"/>
      <c r="AP47" s="41"/>
      <c r="AQ47" s="41" t="s">
        <v>17</v>
      </c>
      <c r="AR47" s="42" t="s">
        <v>88</v>
      </c>
      <c r="AS47" s="42" t="s">
        <v>117</v>
      </c>
      <c r="AT47">
        <v>16.238599999999998</v>
      </c>
      <c r="AU47" s="43">
        <f t="shared" si="12"/>
        <v>-2.1302702702701737E-2</v>
      </c>
    </row>
    <row r="48" spans="1:47" ht="15" customHeight="1" x14ac:dyDescent="0.25">
      <c r="A48" s="11"/>
      <c r="B48" s="19">
        <v>47</v>
      </c>
      <c r="C48" s="20" t="s">
        <v>132</v>
      </c>
      <c r="D48" s="21">
        <v>348</v>
      </c>
      <c r="E48" s="22" t="s">
        <v>85</v>
      </c>
      <c r="F48" s="20" t="s">
        <v>115</v>
      </c>
      <c r="G48" s="24">
        <v>26328</v>
      </c>
      <c r="H48" s="25"/>
      <c r="I48" s="26">
        <v>324.77</v>
      </c>
      <c r="J48" s="27"/>
      <c r="K48" s="27"/>
      <c r="L48" s="27"/>
      <c r="M48" s="28">
        <v>324.77</v>
      </c>
      <c r="N48" s="29">
        <v>6.960855855855856</v>
      </c>
      <c r="O48" s="30" t="str">
        <f>IF(G48&lt;=$N$2,"",IF(F48=[3]Pav.tvarkyklė!$B$13,"",IF(ISBLANK(R48),"X","")))</f>
        <v/>
      </c>
      <c r="P48" s="31"/>
      <c r="Q48" s="32"/>
      <c r="R48" s="32"/>
      <c r="S48" s="33"/>
      <c r="T48" s="33"/>
      <c r="U48" s="34">
        <f>IFERROR(INDEX('[3]5.Grup_T'!$G$4:$G$22,MATCH('6.Turtas'!E48,'[3]5.Grup_T'!$E$4:$E$22,0)),"0")</f>
        <v>50</v>
      </c>
      <c r="V48" s="35">
        <f t="shared" si="1"/>
        <v>600</v>
      </c>
      <c r="W48" s="35">
        <f>IF(NOT(ISBLANK(H48)),(12-DATEDIF(H48,'[3]1.Pradzia'!$D$13,"m")),0)</f>
        <v>0</v>
      </c>
      <c r="X48" s="35">
        <f t="shared" si="4"/>
        <v>587</v>
      </c>
      <c r="Y48" s="35">
        <f t="shared" si="5"/>
        <v>12</v>
      </c>
      <c r="Z48" s="35">
        <f t="shared" si="13"/>
        <v>13</v>
      </c>
      <c r="AA48" s="36">
        <f t="shared" si="2"/>
        <v>0.53545045045045048</v>
      </c>
      <c r="AB48" s="36">
        <f t="shared" si="6"/>
        <v>6.4254054054054057</v>
      </c>
      <c r="AC48" s="37">
        <f>IF(E48='[3]5.Grup_T'!$E$20,0,IF(YEAR(G48)&lt;2021,M48-N48+AB48,0))</f>
        <v>324.23454954954951</v>
      </c>
      <c r="AD48" s="35">
        <f>IF(OR(YEAR(G48)&lt;2021,O48="X"),0,IF(ISBLANK(H48),DATEDIF(G48,'[3]1.Pradzia'!$D$13,"M"),DATEDIF(G48,H48,"m")))</f>
        <v>0</v>
      </c>
      <c r="AE48" s="37">
        <f>IF(E48='[3]5.Grup_T'!$E$20,0,IF(AD48&lt;&gt;0,M48/V48*MIN(12,AD48),0))</f>
        <v>0</v>
      </c>
      <c r="AF48" s="37">
        <f t="shared" si="3"/>
        <v>6.4254054054054057</v>
      </c>
      <c r="AG48" s="37">
        <f t="shared" si="7"/>
        <v>324.23454954954951</v>
      </c>
      <c r="AH48" s="37">
        <f t="shared" si="8"/>
        <v>0.53545045045046891</v>
      </c>
      <c r="AI48" s="35" t="str">
        <f t="shared" si="9"/>
        <v/>
      </c>
      <c r="AJ48" s="38" t="str">
        <f>IF(AND(F48&lt;&gt;[3]Pav.tvarkyklė!$B$12,F48&lt;&gt;[3]Pav.tvarkyklė!$B$13),"GVTNT","X")</f>
        <v>GVTNT</v>
      </c>
      <c r="AK48" s="39">
        <f t="shared" si="10"/>
        <v>0</v>
      </c>
      <c r="AL48" s="40" t="s">
        <v>116</v>
      </c>
      <c r="AM48" s="41">
        <v>50</v>
      </c>
      <c r="AN48" s="41">
        <f t="shared" si="11"/>
        <v>1972</v>
      </c>
      <c r="AO48" s="41"/>
      <c r="AP48" s="41"/>
      <c r="AQ48" s="41" t="s">
        <v>17</v>
      </c>
      <c r="AR48" s="42" t="s">
        <v>88</v>
      </c>
      <c r="AS48" s="42" t="s">
        <v>117</v>
      </c>
      <c r="AT48">
        <v>6.4954000000000001</v>
      </c>
      <c r="AU48" s="43">
        <f t="shared" si="12"/>
        <v>-6.9994594594594339E-2</v>
      </c>
    </row>
    <row r="49" spans="1:47" ht="15" customHeight="1" x14ac:dyDescent="0.25">
      <c r="A49" s="11"/>
      <c r="B49" s="19">
        <v>48</v>
      </c>
      <c r="C49" s="20" t="s">
        <v>133</v>
      </c>
      <c r="D49" s="21">
        <v>349</v>
      </c>
      <c r="E49" s="22" t="s">
        <v>85</v>
      </c>
      <c r="F49" s="20" t="s">
        <v>115</v>
      </c>
      <c r="G49" s="24">
        <v>26328</v>
      </c>
      <c r="H49" s="25"/>
      <c r="I49" s="26">
        <v>2881.13</v>
      </c>
      <c r="J49" s="27"/>
      <c r="K49" s="27"/>
      <c r="L49" s="27"/>
      <c r="M49" s="28">
        <v>2881.13</v>
      </c>
      <c r="N49" s="29">
        <v>62.467342342342448</v>
      </c>
      <c r="O49" s="30" t="str">
        <f>IF(G49&lt;=$N$2,"",IF(F49=[3]Pav.tvarkyklė!$B$13,"",IF(ISBLANK(R49),"X","")))</f>
        <v/>
      </c>
      <c r="P49" s="31"/>
      <c r="Q49" s="32"/>
      <c r="R49" s="32"/>
      <c r="S49" s="33"/>
      <c r="T49" s="33"/>
      <c r="U49" s="34">
        <f>IFERROR(INDEX('[3]5.Grup_T'!$G$4:$G$22,MATCH('6.Turtas'!E49,'[3]5.Grup_T'!$E$4:$E$22,0)),"0")</f>
        <v>50</v>
      </c>
      <c r="V49" s="35">
        <f t="shared" si="1"/>
        <v>600</v>
      </c>
      <c r="W49" s="35">
        <f>IF(NOT(ISBLANK(H49)),(12-DATEDIF(H49,'[3]1.Pradzia'!$D$13,"m")),0)</f>
        <v>0</v>
      </c>
      <c r="X49" s="35">
        <f t="shared" si="4"/>
        <v>587</v>
      </c>
      <c r="Y49" s="35">
        <f t="shared" si="5"/>
        <v>12</v>
      </c>
      <c r="Z49" s="35">
        <f t="shared" si="13"/>
        <v>13</v>
      </c>
      <c r="AA49" s="36">
        <f t="shared" si="2"/>
        <v>4.8051801801801881</v>
      </c>
      <c r="AB49" s="36">
        <f t="shared" si="6"/>
        <v>57.662162162162261</v>
      </c>
      <c r="AC49" s="37">
        <f>IF(E49='[3]5.Grup_T'!$E$20,0,IF(YEAR(G49)&lt;2021,M49-N49+AB49,0))</f>
        <v>2876.3248198198198</v>
      </c>
      <c r="AD49" s="35">
        <f>IF(OR(YEAR(G49)&lt;2021,O49="X"),0,IF(ISBLANK(H49),DATEDIF(G49,'[3]1.Pradzia'!$D$13,"M"),DATEDIF(G49,H49,"m")))</f>
        <v>0</v>
      </c>
      <c r="AE49" s="37">
        <f>IF(E49='[3]5.Grup_T'!$E$20,0,IF(AD49&lt;&gt;0,M49/V49*MIN(12,AD49),0))</f>
        <v>0</v>
      </c>
      <c r="AF49" s="37">
        <f t="shared" si="3"/>
        <v>57.662162162162261</v>
      </c>
      <c r="AG49" s="37">
        <f t="shared" si="7"/>
        <v>2876.3248198198198</v>
      </c>
      <c r="AH49" s="37">
        <f t="shared" si="8"/>
        <v>4.8051801801802867</v>
      </c>
      <c r="AI49" s="35" t="str">
        <f t="shared" si="9"/>
        <v/>
      </c>
      <c r="AJ49" s="38" t="str">
        <f>IF(AND(F49&lt;&gt;[3]Pav.tvarkyklė!$B$12,F49&lt;&gt;[3]Pav.tvarkyklė!$B$13),"GVTNT","X")</f>
        <v>GVTNT</v>
      </c>
      <c r="AK49" s="39">
        <f t="shared" si="10"/>
        <v>0</v>
      </c>
      <c r="AL49" s="40" t="s">
        <v>116</v>
      </c>
      <c r="AM49" s="41">
        <v>50</v>
      </c>
      <c r="AN49" s="41">
        <f t="shared" si="11"/>
        <v>1972</v>
      </c>
      <c r="AO49" s="41"/>
      <c r="AP49" s="41"/>
      <c r="AQ49" s="41" t="s">
        <v>17</v>
      </c>
      <c r="AR49" s="42" t="s">
        <v>88</v>
      </c>
      <c r="AS49" s="42" t="s">
        <v>117</v>
      </c>
      <c r="AT49">
        <v>57.622600000000006</v>
      </c>
      <c r="AU49" s="43">
        <f t="shared" si="12"/>
        <v>3.9562162162255277E-2</v>
      </c>
    </row>
    <row r="50" spans="1:47" ht="15" customHeight="1" x14ac:dyDescent="0.25">
      <c r="A50" s="11"/>
      <c r="B50" s="19">
        <v>49</v>
      </c>
      <c r="C50" s="20" t="s">
        <v>134</v>
      </c>
      <c r="D50" s="21">
        <v>428</v>
      </c>
      <c r="E50" s="22" t="s">
        <v>85</v>
      </c>
      <c r="F50" s="20" t="s">
        <v>86</v>
      </c>
      <c r="G50" s="24">
        <v>34433</v>
      </c>
      <c r="H50" s="25"/>
      <c r="I50" s="26">
        <v>2963.16</v>
      </c>
      <c r="J50" s="27"/>
      <c r="K50" s="27"/>
      <c r="L50" s="27"/>
      <c r="M50" s="28">
        <v>2963.16</v>
      </c>
      <c r="N50" s="29">
        <v>1382.8807017543859</v>
      </c>
      <c r="O50" s="30" t="str">
        <f>IF(G50&lt;=$N$2,"",IF(F50=[3]Pav.tvarkyklė!$B$13,"",IF(ISBLANK(R50),"X","")))</f>
        <v/>
      </c>
      <c r="P50" s="31"/>
      <c r="Q50" s="32"/>
      <c r="R50" s="32"/>
      <c r="S50" s="33"/>
      <c r="T50" s="33"/>
      <c r="U50" s="34">
        <f>IFERROR(INDEX('[3]5.Grup_T'!$G$4:$G$22,MATCH('6.Turtas'!E50,'[3]5.Grup_T'!$E$4:$E$22,0)),"0")</f>
        <v>50</v>
      </c>
      <c r="V50" s="35">
        <f t="shared" si="1"/>
        <v>600</v>
      </c>
      <c r="W50" s="35">
        <f>IF(NOT(ISBLANK(H50)),(12-DATEDIF(H50,'[3]1.Pradzia'!$D$13,"m")),0)</f>
        <v>0</v>
      </c>
      <c r="X50" s="35">
        <f t="shared" si="4"/>
        <v>320</v>
      </c>
      <c r="Y50" s="35">
        <f t="shared" si="5"/>
        <v>12</v>
      </c>
      <c r="Z50" s="35">
        <f t="shared" si="13"/>
        <v>280</v>
      </c>
      <c r="AA50" s="36">
        <f t="shared" si="2"/>
        <v>4.9388596491228069</v>
      </c>
      <c r="AB50" s="36">
        <f t="shared" si="6"/>
        <v>59.26631578947368</v>
      </c>
      <c r="AC50" s="37">
        <f>IF(E50='[3]5.Grup_T'!$E$20,0,IF(YEAR(G50)&lt;2021,M50-N50+AB50,0))</f>
        <v>1639.5456140350877</v>
      </c>
      <c r="AD50" s="35">
        <f>IF(OR(YEAR(G50)&lt;2021,O50="X"),0,IF(ISBLANK(H50),DATEDIF(G50,'[3]1.Pradzia'!$D$13,"M"),DATEDIF(G50,H50,"m")))</f>
        <v>0</v>
      </c>
      <c r="AE50" s="37">
        <f>IF(E50='[3]5.Grup_T'!$E$20,0,IF(AD50&lt;&gt;0,M50/V50*MIN(12,AD50),0))</f>
        <v>0</v>
      </c>
      <c r="AF50" s="37">
        <f t="shared" si="3"/>
        <v>59.26631578947368</v>
      </c>
      <c r="AG50" s="37">
        <f t="shared" si="7"/>
        <v>1639.5456140350877</v>
      </c>
      <c r="AH50" s="37">
        <f t="shared" si="8"/>
        <v>1323.6143859649121</v>
      </c>
      <c r="AI50" s="35" t="str">
        <f t="shared" si="9"/>
        <v/>
      </c>
      <c r="AJ50" s="38" t="str">
        <f>IF(AND(F50&lt;&gt;[3]Pav.tvarkyklė!$B$12,F50&lt;&gt;[3]Pav.tvarkyklė!$B$13),"GVTNT","X")</f>
        <v>GVTNT</v>
      </c>
      <c r="AK50" s="39">
        <f t="shared" si="10"/>
        <v>0</v>
      </c>
      <c r="AL50" s="40" t="s">
        <v>87</v>
      </c>
      <c r="AM50" s="41">
        <v>50</v>
      </c>
      <c r="AN50" s="41">
        <f t="shared" si="11"/>
        <v>1994</v>
      </c>
      <c r="AO50" s="41"/>
      <c r="AP50" s="41"/>
      <c r="AQ50" s="41" t="s">
        <v>17</v>
      </c>
      <c r="AR50" s="42" t="s">
        <v>88</v>
      </c>
      <c r="AS50" s="42" t="s">
        <v>89</v>
      </c>
      <c r="AT50">
        <v>59.263199999999998</v>
      </c>
      <c r="AU50" s="43">
        <f t="shared" si="12"/>
        <v>3.1157894736821845E-3</v>
      </c>
    </row>
    <row r="51" spans="1:47" ht="15" customHeight="1" x14ac:dyDescent="0.25">
      <c r="A51" s="11"/>
      <c r="B51" s="19">
        <v>50</v>
      </c>
      <c r="C51" s="20" t="s">
        <v>135</v>
      </c>
      <c r="D51" s="21">
        <v>429</v>
      </c>
      <c r="E51" s="22" t="s">
        <v>85</v>
      </c>
      <c r="F51" s="20" t="s">
        <v>86</v>
      </c>
      <c r="G51" s="24">
        <v>34433</v>
      </c>
      <c r="H51" s="25"/>
      <c r="I51" s="26">
        <v>1941.51</v>
      </c>
      <c r="J51" s="27"/>
      <c r="K51" s="27"/>
      <c r="L51" s="27"/>
      <c r="M51" s="28">
        <v>1941.51</v>
      </c>
      <c r="N51" s="29">
        <v>906.04254385964907</v>
      </c>
      <c r="O51" s="30" t="str">
        <f>IF(G51&lt;=$N$2,"",IF(F51=[3]Pav.tvarkyklė!$B$13,"",IF(ISBLANK(R51),"X","")))</f>
        <v/>
      </c>
      <c r="P51" s="31"/>
      <c r="Q51" s="32"/>
      <c r="R51" s="32"/>
      <c r="S51" s="33"/>
      <c r="T51" s="33"/>
      <c r="U51" s="34">
        <f>IFERROR(INDEX('[3]5.Grup_T'!$G$4:$G$22,MATCH('6.Turtas'!E51,'[3]5.Grup_T'!$E$4:$E$22,0)),"0")</f>
        <v>50</v>
      </c>
      <c r="V51" s="35">
        <f t="shared" si="1"/>
        <v>600</v>
      </c>
      <c r="W51" s="35">
        <f>IF(NOT(ISBLANK(H51)),(12-DATEDIF(H51,'[3]1.Pradzia'!$D$13,"m")),0)</f>
        <v>0</v>
      </c>
      <c r="X51" s="35">
        <f t="shared" si="4"/>
        <v>320</v>
      </c>
      <c r="Y51" s="35">
        <f t="shared" si="5"/>
        <v>12</v>
      </c>
      <c r="Z51" s="35">
        <f t="shared" si="13"/>
        <v>280</v>
      </c>
      <c r="AA51" s="36">
        <f t="shared" si="2"/>
        <v>3.2358662280701753</v>
      </c>
      <c r="AB51" s="36">
        <f t="shared" si="6"/>
        <v>38.830394736842102</v>
      </c>
      <c r="AC51" s="37">
        <f>IF(E51='[3]5.Grup_T'!$E$20,0,IF(YEAR(G51)&lt;2021,M51-N51+AB51,0))</f>
        <v>1074.297850877193</v>
      </c>
      <c r="AD51" s="35">
        <f>IF(OR(YEAR(G51)&lt;2021,O51="X"),0,IF(ISBLANK(H51),DATEDIF(G51,'[3]1.Pradzia'!$D$13,"M"),DATEDIF(G51,H51,"m")))</f>
        <v>0</v>
      </c>
      <c r="AE51" s="37">
        <f>IF(E51='[3]5.Grup_T'!$E$20,0,IF(AD51&lt;&gt;0,M51/V51*MIN(12,AD51),0))</f>
        <v>0</v>
      </c>
      <c r="AF51" s="37">
        <f t="shared" si="3"/>
        <v>38.830394736842102</v>
      </c>
      <c r="AG51" s="37">
        <f t="shared" si="7"/>
        <v>1074.297850877193</v>
      </c>
      <c r="AH51" s="37">
        <f t="shared" si="8"/>
        <v>867.21214912280698</v>
      </c>
      <c r="AI51" s="35" t="str">
        <f t="shared" si="9"/>
        <v/>
      </c>
      <c r="AJ51" s="38" t="str">
        <f>IF(AND(F51&lt;&gt;[3]Pav.tvarkyklė!$B$12,F51&lt;&gt;[3]Pav.tvarkyklė!$B$13),"GVTNT","X")</f>
        <v>GVTNT</v>
      </c>
      <c r="AK51" s="39">
        <f t="shared" si="10"/>
        <v>0</v>
      </c>
      <c r="AL51" s="40" t="s">
        <v>87</v>
      </c>
      <c r="AM51" s="41">
        <v>50</v>
      </c>
      <c r="AN51" s="41">
        <f t="shared" si="11"/>
        <v>1994</v>
      </c>
      <c r="AO51" s="41"/>
      <c r="AP51" s="41"/>
      <c r="AQ51" s="41" t="s">
        <v>17</v>
      </c>
      <c r="AR51" s="42" t="s">
        <v>88</v>
      </c>
      <c r="AS51" s="42" t="s">
        <v>89</v>
      </c>
      <c r="AT51">
        <v>38.830200000000005</v>
      </c>
      <c r="AU51" s="43">
        <f t="shared" si="12"/>
        <v>1.9473684209714293E-4</v>
      </c>
    </row>
    <row r="52" spans="1:47" ht="15" customHeight="1" x14ac:dyDescent="0.25">
      <c r="A52" s="11"/>
      <c r="B52" s="19">
        <v>51</v>
      </c>
      <c r="C52" s="20" t="s">
        <v>136</v>
      </c>
      <c r="D52" s="21">
        <v>436</v>
      </c>
      <c r="E52" s="22" t="s">
        <v>85</v>
      </c>
      <c r="F52" s="20" t="s">
        <v>86</v>
      </c>
      <c r="G52" s="24">
        <v>34433</v>
      </c>
      <c r="H52" s="25"/>
      <c r="I52" s="26">
        <v>338.24</v>
      </c>
      <c r="J52" s="27"/>
      <c r="K52" s="27"/>
      <c r="L52" s="27"/>
      <c r="M52" s="28">
        <v>338.24</v>
      </c>
      <c r="N52" s="29">
        <v>157.95438596491229</v>
      </c>
      <c r="O52" s="30" t="str">
        <f>IF(G52&lt;=$N$2,"",IF(F52=[3]Pav.tvarkyklė!$B$13,"",IF(ISBLANK(R52),"X","")))</f>
        <v/>
      </c>
      <c r="P52" s="31"/>
      <c r="Q52" s="32"/>
      <c r="R52" s="32"/>
      <c r="S52" s="33"/>
      <c r="T52" s="33"/>
      <c r="U52" s="34">
        <f>IFERROR(INDEX('[3]5.Grup_T'!$G$4:$G$22,MATCH('6.Turtas'!E52,'[3]5.Grup_T'!$E$4:$E$22,0)),"0")</f>
        <v>50</v>
      </c>
      <c r="V52" s="35">
        <f t="shared" si="1"/>
        <v>600</v>
      </c>
      <c r="W52" s="35">
        <f>IF(NOT(ISBLANK(H52)),(12-DATEDIF(H52,'[3]1.Pradzia'!$D$13,"m")),0)</f>
        <v>0</v>
      </c>
      <c r="X52" s="35">
        <f t="shared" si="4"/>
        <v>320</v>
      </c>
      <c r="Y52" s="35">
        <f t="shared" si="5"/>
        <v>12</v>
      </c>
      <c r="Z52" s="35">
        <f t="shared" si="13"/>
        <v>280</v>
      </c>
      <c r="AA52" s="36">
        <f t="shared" si="2"/>
        <v>0.56412280701754391</v>
      </c>
      <c r="AB52" s="36">
        <f t="shared" si="6"/>
        <v>6.769473684210527</v>
      </c>
      <c r="AC52" s="37">
        <f>IF(E52='[3]5.Grup_T'!$E$20,0,IF(YEAR(G52)&lt;2021,M52-N52+AB52,0))</f>
        <v>187.05508771929826</v>
      </c>
      <c r="AD52" s="35">
        <f>IF(OR(YEAR(G52)&lt;2021,O52="X"),0,IF(ISBLANK(H52),DATEDIF(G52,'[3]1.Pradzia'!$D$13,"M"),DATEDIF(G52,H52,"m")))</f>
        <v>0</v>
      </c>
      <c r="AE52" s="37">
        <f>IF(E52='[3]5.Grup_T'!$E$20,0,IF(AD52&lt;&gt;0,M52/V52*MIN(12,AD52),0))</f>
        <v>0</v>
      </c>
      <c r="AF52" s="37">
        <f t="shared" si="3"/>
        <v>6.769473684210527</v>
      </c>
      <c r="AG52" s="37">
        <f t="shared" si="7"/>
        <v>187.05508771929826</v>
      </c>
      <c r="AH52" s="37">
        <f t="shared" si="8"/>
        <v>151.18491228070175</v>
      </c>
      <c r="AI52" s="35" t="str">
        <f t="shared" si="9"/>
        <v/>
      </c>
      <c r="AJ52" s="38" t="str">
        <f>IF(AND(F52&lt;&gt;[3]Pav.tvarkyklė!$B$12,F52&lt;&gt;[3]Pav.tvarkyklė!$B$13),"GVTNT","X")</f>
        <v>GVTNT</v>
      </c>
      <c r="AK52" s="39">
        <f t="shared" si="10"/>
        <v>0</v>
      </c>
      <c r="AL52" s="40" t="s">
        <v>87</v>
      </c>
      <c r="AM52" s="41">
        <v>50</v>
      </c>
      <c r="AN52" s="41">
        <f t="shared" si="11"/>
        <v>1994</v>
      </c>
      <c r="AO52" s="41"/>
      <c r="AP52" s="41"/>
      <c r="AQ52" s="41" t="s">
        <v>17</v>
      </c>
      <c r="AR52" s="42" t="s">
        <v>88</v>
      </c>
      <c r="AS52" s="42" t="s">
        <v>89</v>
      </c>
      <c r="AT52">
        <v>6.7647999999999993</v>
      </c>
      <c r="AU52" s="43">
        <f t="shared" si="12"/>
        <v>4.6736842105277177E-3</v>
      </c>
    </row>
    <row r="53" spans="1:47" ht="15" customHeight="1" x14ac:dyDescent="0.25">
      <c r="A53" s="11"/>
      <c r="B53" s="19">
        <v>52</v>
      </c>
      <c r="C53" s="20" t="s">
        <v>137</v>
      </c>
      <c r="D53" s="21">
        <v>437</v>
      </c>
      <c r="E53" s="22" t="s">
        <v>85</v>
      </c>
      <c r="F53" s="20" t="s">
        <v>115</v>
      </c>
      <c r="G53" s="24">
        <v>34454</v>
      </c>
      <c r="H53" s="25"/>
      <c r="I53" s="26">
        <v>284.22000000000003</v>
      </c>
      <c r="J53" s="27"/>
      <c r="K53" s="27"/>
      <c r="L53" s="27"/>
      <c r="M53" s="28">
        <v>284.22000000000003</v>
      </c>
      <c r="N53" s="29">
        <v>132.73596491228074</v>
      </c>
      <c r="O53" s="30" t="str">
        <f>IF(G53&lt;=$N$2,"",IF(F53=[3]Pav.tvarkyklė!$B$13,"",IF(ISBLANK(R53),"X","")))</f>
        <v/>
      </c>
      <c r="P53" s="31"/>
      <c r="Q53" s="32"/>
      <c r="R53" s="32"/>
      <c r="S53" s="33"/>
      <c r="T53" s="33"/>
      <c r="U53" s="34">
        <f>IFERROR(INDEX('[3]5.Grup_T'!$G$4:$G$22,MATCH('6.Turtas'!E53,'[3]5.Grup_T'!$E$4:$E$22,0)),"0")</f>
        <v>50</v>
      </c>
      <c r="V53" s="35">
        <f t="shared" si="1"/>
        <v>600</v>
      </c>
      <c r="W53" s="35">
        <f>IF(NOT(ISBLANK(H53)),(12-DATEDIF(H53,'[3]1.Pradzia'!$D$13,"m")),0)</f>
        <v>0</v>
      </c>
      <c r="X53" s="35">
        <f t="shared" si="4"/>
        <v>320</v>
      </c>
      <c r="Y53" s="35">
        <f t="shared" si="5"/>
        <v>12</v>
      </c>
      <c r="Z53" s="35">
        <f t="shared" si="13"/>
        <v>280</v>
      </c>
      <c r="AA53" s="36">
        <f t="shared" si="2"/>
        <v>0.47405701754385976</v>
      </c>
      <c r="AB53" s="36">
        <f t="shared" si="6"/>
        <v>5.6886842105263167</v>
      </c>
      <c r="AC53" s="37">
        <f>IF(E53='[3]5.Grup_T'!$E$20,0,IF(YEAR(G53)&lt;2021,M53-N53+AB53,0))</f>
        <v>157.1727192982456</v>
      </c>
      <c r="AD53" s="35">
        <f>IF(OR(YEAR(G53)&lt;2021,O53="X"),0,IF(ISBLANK(H53),DATEDIF(G53,'[3]1.Pradzia'!$D$13,"M"),DATEDIF(G53,H53,"m")))</f>
        <v>0</v>
      </c>
      <c r="AE53" s="37">
        <f>IF(E53='[3]5.Grup_T'!$E$20,0,IF(AD53&lt;&gt;0,M53/V53*MIN(12,AD53),0))</f>
        <v>0</v>
      </c>
      <c r="AF53" s="37">
        <f t="shared" si="3"/>
        <v>5.6886842105263167</v>
      </c>
      <c r="AG53" s="37">
        <f t="shared" si="7"/>
        <v>157.1727192982456</v>
      </c>
      <c r="AH53" s="37">
        <f t="shared" si="8"/>
        <v>127.04728070175443</v>
      </c>
      <c r="AI53" s="35" t="str">
        <f t="shared" si="9"/>
        <v/>
      </c>
      <c r="AJ53" s="38" t="str">
        <f>IF(AND(F53&lt;&gt;[3]Pav.tvarkyklė!$B$12,F53&lt;&gt;[3]Pav.tvarkyklė!$B$13),"GVTNT","X")</f>
        <v>GVTNT</v>
      </c>
      <c r="AK53" s="39">
        <f t="shared" si="10"/>
        <v>0</v>
      </c>
      <c r="AL53" s="40" t="s">
        <v>116</v>
      </c>
      <c r="AM53" s="41">
        <v>50</v>
      </c>
      <c r="AN53" s="41">
        <f t="shared" si="11"/>
        <v>1994</v>
      </c>
      <c r="AO53" s="41"/>
      <c r="AP53" s="41"/>
      <c r="AQ53" s="41" t="s">
        <v>17</v>
      </c>
      <c r="AR53" s="42" t="s">
        <v>88</v>
      </c>
      <c r="AS53" s="42" t="s">
        <v>117</v>
      </c>
      <c r="AT53">
        <v>5.684400000000001</v>
      </c>
      <c r="AU53" s="43">
        <f t="shared" si="12"/>
        <v>4.2842105263156682E-3</v>
      </c>
    </row>
    <row r="54" spans="1:47" ht="15" customHeight="1" x14ac:dyDescent="0.25">
      <c r="A54" s="11"/>
      <c r="B54" s="19">
        <v>54</v>
      </c>
      <c r="C54" s="20" t="s">
        <v>138</v>
      </c>
      <c r="D54" s="21">
        <v>526</v>
      </c>
      <c r="E54" s="22" t="s">
        <v>85</v>
      </c>
      <c r="F54" s="20" t="s">
        <v>86</v>
      </c>
      <c r="G54" s="24">
        <v>28214</v>
      </c>
      <c r="H54" s="25"/>
      <c r="I54" s="26">
        <v>5379.83</v>
      </c>
      <c r="J54" s="27"/>
      <c r="K54" s="27"/>
      <c r="L54" s="27"/>
      <c r="M54" s="28">
        <v>5379.83</v>
      </c>
      <c r="N54" s="29">
        <v>672.37121212121201</v>
      </c>
      <c r="O54" s="30" t="str">
        <f>IF(G54&lt;=$N$2,"",IF(F54=[3]Pav.tvarkyklė!$B$13,"",IF(ISBLANK(R54),"X","")))</f>
        <v/>
      </c>
      <c r="P54" s="31"/>
      <c r="Q54" s="32"/>
      <c r="R54" s="32"/>
      <c r="S54" s="33"/>
      <c r="T54" s="33"/>
      <c r="U54" s="34">
        <f>IFERROR(INDEX('[3]5.Grup_T'!$G$4:$G$22,MATCH('6.Turtas'!E54,'[3]5.Grup_T'!$E$4:$E$22,0)),"0")</f>
        <v>50</v>
      </c>
      <c r="V54" s="35">
        <f t="shared" si="1"/>
        <v>600</v>
      </c>
      <c r="W54" s="35">
        <f>IF(NOT(ISBLANK(H54)),(12-DATEDIF(H54,'[3]1.Pradzia'!$D$13,"m")),0)</f>
        <v>0</v>
      </c>
      <c r="X54" s="35">
        <f t="shared" si="4"/>
        <v>525</v>
      </c>
      <c r="Y54" s="35">
        <f t="shared" si="5"/>
        <v>12</v>
      </c>
      <c r="Z54" s="35">
        <f t="shared" si="13"/>
        <v>75</v>
      </c>
      <c r="AA54" s="36">
        <f t="shared" si="2"/>
        <v>8.9649494949494937</v>
      </c>
      <c r="AB54" s="36">
        <f t="shared" si="6"/>
        <v>107.57939393939392</v>
      </c>
      <c r="AC54" s="37">
        <f>IF(E54='[3]5.Grup_T'!$E$20,0,IF(YEAR(G54)&lt;2021,M54-N54+AB54,0))</f>
        <v>4815.0381818181822</v>
      </c>
      <c r="AD54" s="35">
        <f>IF(OR(YEAR(G54)&lt;2021,O54="X"),0,IF(ISBLANK(H54),DATEDIF(G54,'[3]1.Pradzia'!$D$13,"M"),DATEDIF(G54,H54,"m")))</f>
        <v>0</v>
      </c>
      <c r="AE54" s="37">
        <f>IF(E54='[3]5.Grup_T'!$E$20,0,IF(AD54&lt;&gt;0,M54/V54*MIN(12,AD54),0))</f>
        <v>0</v>
      </c>
      <c r="AF54" s="37">
        <f t="shared" si="3"/>
        <v>107.57939393939392</v>
      </c>
      <c r="AG54" s="37">
        <f t="shared" si="7"/>
        <v>4815.0381818181822</v>
      </c>
      <c r="AH54" s="37">
        <f t="shared" si="8"/>
        <v>564.79181818181769</v>
      </c>
      <c r="AI54" s="35" t="str">
        <f t="shared" si="9"/>
        <v/>
      </c>
      <c r="AJ54" s="38" t="str">
        <f>IF(AND(F54&lt;&gt;[3]Pav.tvarkyklė!$B$12,F54&lt;&gt;[3]Pav.tvarkyklė!$B$13),"GVTNT","X")</f>
        <v>GVTNT</v>
      </c>
      <c r="AK54" s="39">
        <f t="shared" si="10"/>
        <v>0</v>
      </c>
      <c r="AL54" s="40" t="s">
        <v>87</v>
      </c>
      <c r="AM54" s="41">
        <v>50</v>
      </c>
      <c r="AN54" s="41">
        <f t="shared" si="11"/>
        <v>1977</v>
      </c>
      <c r="AO54" s="41"/>
      <c r="AP54" s="41"/>
      <c r="AQ54" s="41" t="s">
        <v>17</v>
      </c>
      <c r="AR54" s="42" t="s">
        <v>88</v>
      </c>
      <c r="AS54" s="42" t="s">
        <v>89</v>
      </c>
      <c r="AT54">
        <v>107.5966</v>
      </c>
      <c r="AU54" s="43">
        <f t="shared" si="12"/>
        <v>-1.7206060606071105E-2</v>
      </c>
    </row>
    <row r="55" spans="1:47" ht="15" customHeight="1" x14ac:dyDescent="0.25">
      <c r="A55" s="11"/>
      <c r="B55" s="19">
        <v>55</v>
      </c>
      <c r="C55" s="20" t="s">
        <v>139</v>
      </c>
      <c r="D55" s="21">
        <v>527</v>
      </c>
      <c r="E55" s="22" t="s">
        <v>85</v>
      </c>
      <c r="F55" s="20" t="s">
        <v>115</v>
      </c>
      <c r="G55" s="24">
        <v>28214</v>
      </c>
      <c r="H55" s="25"/>
      <c r="I55" s="26">
        <v>838.33</v>
      </c>
      <c r="J55" s="27"/>
      <c r="K55" s="27"/>
      <c r="L55" s="27"/>
      <c r="M55" s="28">
        <v>838.33</v>
      </c>
      <c r="N55" s="29">
        <v>104.68371212121212</v>
      </c>
      <c r="O55" s="30" t="str">
        <f>IF(G55&lt;=$N$2,"",IF(F55=[3]Pav.tvarkyklė!$B$13,"",IF(ISBLANK(R55),"X","")))</f>
        <v/>
      </c>
      <c r="P55" s="31"/>
      <c r="Q55" s="32"/>
      <c r="R55" s="32"/>
      <c r="S55" s="33"/>
      <c r="T55" s="33"/>
      <c r="U55" s="34">
        <f>IFERROR(INDEX('[3]5.Grup_T'!$G$4:$G$22,MATCH('6.Turtas'!E55,'[3]5.Grup_T'!$E$4:$E$22,0)),"0")</f>
        <v>50</v>
      </c>
      <c r="V55" s="35">
        <f t="shared" si="1"/>
        <v>600</v>
      </c>
      <c r="W55" s="35">
        <f>IF(NOT(ISBLANK(H55)),(12-DATEDIF(H55,'[3]1.Pradzia'!$D$13,"m")),0)</f>
        <v>0</v>
      </c>
      <c r="X55" s="35">
        <f t="shared" si="4"/>
        <v>525</v>
      </c>
      <c r="Y55" s="35">
        <f t="shared" si="5"/>
        <v>12</v>
      </c>
      <c r="Z55" s="35">
        <f t="shared" si="13"/>
        <v>75</v>
      </c>
      <c r="AA55" s="36">
        <f t="shared" si="2"/>
        <v>1.3957828282828284</v>
      </c>
      <c r="AB55" s="36">
        <f t="shared" si="6"/>
        <v>16.74939393939394</v>
      </c>
      <c r="AC55" s="37">
        <f>IF(E55='[3]5.Grup_T'!$E$20,0,IF(YEAR(G55)&lt;2021,M55-N55+AB55,0))</f>
        <v>750.39568181818186</v>
      </c>
      <c r="AD55" s="35">
        <f>IF(OR(YEAR(G55)&lt;2021,O55="X"),0,IF(ISBLANK(H55),DATEDIF(G55,'[3]1.Pradzia'!$D$13,"M"),DATEDIF(G55,H55,"m")))</f>
        <v>0</v>
      </c>
      <c r="AE55" s="37">
        <f>IF(E55='[3]5.Grup_T'!$E$20,0,IF(AD55&lt;&gt;0,M55/V55*MIN(12,AD55),0))</f>
        <v>0</v>
      </c>
      <c r="AF55" s="37">
        <f t="shared" si="3"/>
        <v>16.74939393939394</v>
      </c>
      <c r="AG55" s="37">
        <f t="shared" si="7"/>
        <v>750.39568181818186</v>
      </c>
      <c r="AH55" s="37">
        <f t="shared" si="8"/>
        <v>87.934318181818185</v>
      </c>
      <c r="AI55" s="35" t="str">
        <f t="shared" si="9"/>
        <v/>
      </c>
      <c r="AJ55" s="38" t="str">
        <f>IF(AND(F55&lt;&gt;[3]Pav.tvarkyklė!$B$12,F55&lt;&gt;[3]Pav.tvarkyklė!$B$13),"GVTNT","X")</f>
        <v>GVTNT</v>
      </c>
      <c r="AK55" s="39">
        <f t="shared" si="10"/>
        <v>0</v>
      </c>
      <c r="AL55" s="40" t="s">
        <v>116</v>
      </c>
      <c r="AM55" s="41">
        <v>50</v>
      </c>
      <c r="AN55" s="41">
        <f t="shared" si="11"/>
        <v>1977</v>
      </c>
      <c r="AO55" s="41"/>
      <c r="AP55" s="41"/>
      <c r="AQ55" s="41" t="s">
        <v>17</v>
      </c>
      <c r="AR55" s="42" t="s">
        <v>88</v>
      </c>
      <c r="AS55" s="42" t="s">
        <v>117</v>
      </c>
      <c r="AT55">
        <v>16.7666</v>
      </c>
      <c r="AU55" s="43">
        <f t="shared" si="12"/>
        <v>-1.7206060606060447E-2</v>
      </c>
    </row>
    <row r="56" spans="1:47" ht="15" customHeight="1" x14ac:dyDescent="0.25">
      <c r="A56" s="11"/>
      <c r="B56" s="19">
        <v>56</v>
      </c>
      <c r="C56" s="20" t="s">
        <v>140</v>
      </c>
      <c r="D56" s="21">
        <v>599</v>
      </c>
      <c r="E56" s="22" t="s">
        <v>85</v>
      </c>
      <c r="F56" s="20" t="s">
        <v>86</v>
      </c>
      <c r="G56" s="24">
        <v>28459</v>
      </c>
      <c r="H56" s="25"/>
      <c r="I56" s="26">
        <v>3624.62</v>
      </c>
      <c r="J56" s="27"/>
      <c r="K56" s="27"/>
      <c r="L56" s="27"/>
      <c r="M56" s="28">
        <v>3624.62</v>
      </c>
      <c r="N56" s="29">
        <v>501.48225077881625</v>
      </c>
      <c r="O56" s="30" t="str">
        <f>IF(G56&lt;=$N$2,"",IF(F56=[3]Pav.tvarkyklė!$B$13,"",IF(ISBLANK(R56),"X","")))</f>
        <v/>
      </c>
      <c r="P56" s="31"/>
      <c r="Q56" s="32"/>
      <c r="R56" s="32"/>
      <c r="S56" s="33"/>
      <c r="T56" s="33"/>
      <c r="U56" s="34">
        <f>IFERROR(INDEX('[3]5.Grup_T'!$G$4:$G$22,MATCH('6.Turtas'!E56,'[3]5.Grup_T'!$E$4:$E$22,0)),"0")</f>
        <v>50</v>
      </c>
      <c r="V56" s="35">
        <f t="shared" si="1"/>
        <v>600</v>
      </c>
      <c r="W56" s="35">
        <f>IF(NOT(ISBLANK(H56)),(12-DATEDIF(H56,'[3]1.Pradzia'!$D$13,"m")),0)</f>
        <v>0</v>
      </c>
      <c r="X56" s="35">
        <f t="shared" si="4"/>
        <v>517</v>
      </c>
      <c r="Y56" s="35">
        <f t="shared" si="5"/>
        <v>12</v>
      </c>
      <c r="Z56" s="35">
        <f t="shared" si="13"/>
        <v>83</v>
      </c>
      <c r="AA56" s="36">
        <f t="shared" si="2"/>
        <v>6.0419548286604368</v>
      </c>
      <c r="AB56" s="36">
        <f t="shared" si="6"/>
        <v>72.503457943925241</v>
      </c>
      <c r="AC56" s="37">
        <f>IF(E56='[3]5.Grup_T'!$E$20,0,IF(YEAR(G56)&lt;2021,M56-N56+AB56,0))</f>
        <v>3195.6412071651089</v>
      </c>
      <c r="AD56" s="35">
        <f>IF(OR(YEAR(G56)&lt;2021,O56="X"),0,IF(ISBLANK(H56),DATEDIF(G56,'[3]1.Pradzia'!$D$13,"M"),DATEDIF(G56,H56,"m")))</f>
        <v>0</v>
      </c>
      <c r="AE56" s="37">
        <f>IF(E56='[3]5.Grup_T'!$E$20,0,IF(AD56&lt;&gt;0,M56/V56*MIN(12,AD56),0))</f>
        <v>0</v>
      </c>
      <c r="AF56" s="37">
        <f t="shared" si="3"/>
        <v>72.503457943925241</v>
      </c>
      <c r="AG56" s="37">
        <f t="shared" si="7"/>
        <v>3195.6412071651089</v>
      </c>
      <c r="AH56" s="37">
        <f t="shared" si="8"/>
        <v>428.97879283489101</v>
      </c>
      <c r="AI56" s="35" t="str">
        <f t="shared" si="9"/>
        <v/>
      </c>
      <c r="AJ56" s="38" t="str">
        <f>IF(AND(F56&lt;&gt;[3]Pav.tvarkyklė!$B$12,F56&lt;&gt;[3]Pav.tvarkyklė!$B$13),"GVTNT","X")</f>
        <v>GVTNT</v>
      </c>
      <c r="AK56" s="39">
        <f t="shared" si="10"/>
        <v>0</v>
      </c>
      <c r="AL56" s="40" t="s">
        <v>87</v>
      </c>
      <c r="AM56" s="41">
        <v>50</v>
      </c>
      <c r="AN56" s="41">
        <f t="shared" si="11"/>
        <v>1977</v>
      </c>
      <c r="AO56" s="41"/>
      <c r="AP56" s="41"/>
      <c r="AQ56" s="41" t="s">
        <v>17</v>
      </c>
      <c r="AR56" s="42" t="s">
        <v>88</v>
      </c>
      <c r="AS56" s="42" t="s">
        <v>89</v>
      </c>
      <c r="AT56">
        <v>72.492400000000004</v>
      </c>
      <c r="AU56" s="43">
        <f t="shared" si="12"/>
        <v>1.1057943925237623E-2</v>
      </c>
    </row>
    <row r="57" spans="1:47" ht="15" customHeight="1" x14ac:dyDescent="0.25">
      <c r="A57" s="11"/>
      <c r="B57" s="19">
        <v>57</v>
      </c>
      <c r="C57" s="20" t="s">
        <v>141</v>
      </c>
      <c r="D57" s="21">
        <v>600</v>
      </c>
      <c r="E57" s="22" t="s">
        <v>85</v>
      </c>
      <c r="F57" s="20" t="s">
        <v>115</v>
      </c>
      <c r="G57" s="24">
        <v>28483</v>
      </c>
      <c r="H57" s="25"/>
      <c r="I57" s="26">
        <v>6768.03</v>
      </c>
      <c r="J57" s="27"/>
      <c r="K57" s="27"/>
      <c r="L57" s="27"/>
      <c r="M57" s="28">
        <v>6768.03</v>
      </c>
      <c r="N57" s="29">
        <v>947.54333333333227</v>
      </c>
      <c r="O57" s="30" t="str">
        <f>IF(G57&lt;=$N$2,"",IF(F57=[3]Pav.tvarkyklė!$B$13,"",IF(ISBLANK(R57),"X","")))</f>
        <v/>
      </c>
      <c r="P57" s="31"/>
      <c r="Q57" s="32"/>
      <c r="R57" s="32"/>
      <c r="S57" s="33"/>
      <c r="T57" s="33"/>
      <c r="U57" s="34">
        <f>IFERROR(INDEX('[3]5.Grup_T'!$G$4:$G$22,MATCH('6.Turtas'!E57,'[3]5.Grup_T'!$E$4:$E$22,0)),"0")</f>
        <v>50</v>
      </c>
      <c r="V57" s="35">
        <f t="shared" si="1"/>
        <v>600</v>
      </c>
      <c r="W57" s="35">
        <f>IF(NOT(ISBLANK(H57)),(12-DATEDIF(H57,'[3]1.Pradzia'!$D$13,"m")),0)</f>
        <v>0</v>
      </c>
      <c r="X57" s="35">
        <f t="shared" si="4"/>
        <v>516</v>
      </c>
      <c r="Y57" s="35">
        <f t="shared" si="5"/>
        <v>12</v>
      </c>
      <c r="Z57" s="35">
        <f t="shared" si="13"/>
        <v>84</v>
      </c>
      <c r="AA57" s="36">
        <f t="shared" si="2"/>
        <v>11.280277777777766</v>
      </c>
      <c r="AB57" s="36">
        <f t="shared" si="6"/>
        <v>135.36333333333317</v>
      </c>
      <c r="AC57" s="37">
        <f>IF(E57='[3]5.Grup_T'!$E$20,0,IF(YEAR(G57)&lt;2021,M57-N57+AB57,0))</f>
        <v>5955.85</v>
      </c>
      <c r="AD57" s="35">
        <f>IF(OR(YEAR(G57)&lt;2021,O57="X"),0,IF(ISBLANK(H57),DATEDIF(G57,'[3]1.Pradzia'!$D$13,"M"),DATEDIF(G57,H57,"m")))</f>
        <v>0</v>
      </c>
      <c r="AE57" s="37">
        <f>IF(E57='[3]5.Grup_T'!$E$20,0,IF(AD57&lt;&gt;0,M57/V57*MIN(12,AD57),0))</f>
        <v>0</v>
      </c>
      <c r="AF57" s="37">
        <f t="shared" si="3"/>
        <v>135.36333333333317</v>
      </c>
      <c r="AG57" s="37">
        <f t="shared" si="7"/>
        <v>5955.85</v>
      </c>
      <c r="AH57" s="37">
        <f t="shared" si="8"/>
        <v>812.17999999999938</v>
      </c>
      <c r="AI57" s="35" t="str">
        <f t="shared" si="9"/>
        <v/>
      </c>
      <c r="AJ57" s="38" t="str">
        <f>IF(AND(F57&lt;&gt;[3]Pav.tvarkyklė!$B$12,F57&lt;&gt;[3]Pav.tvarkyklė!$B$13),"GVTNT","X")</f>
        <v>GVTNT</v>
      </c>
      <c r="AK57" s="39">
        <f t="shared" si="10"/>
        <v>0</v>
      </c>
      <c r="AL57" s="40" t="s">
        <v>116</v>
      </c>
      <c r="AM57" s="41">
        <v>50</v>
      </c>
      <c r="AN57" s="41">
        <f t="shared" si="11"/>
        <v>1977</v>
      </c>
      <c r="AO57" s="41"/>
      <c r="AP57" s="41"/>
      <c r="AQ57" s="41" t="s">
        <v>17</v>
      </c>
      <c r="AR57" s="42" t="s">
        <v>88</v>
      </c>
      <c r="AS57" s="42" t="s">
        <v>117</v>
      </c>
      <c r="AT57">
        <v>135.36059999999998</v>
      </c>
      <c r="AU57" s="43">
        <f t="shared" si="12"/>
        <v>2.7333333331966969E-3</v>
      </c>
    </row>
    <row r="58" spans="1:47" ht="15" customHeight="1" x14ac:dyDescent="0.25">
      <c r="A58" s="11"/>
      <c r="B58" s="19">
        <v>58</v>
      </c>
      <c r="C58" s="20" t="s">
        <v>142</v>
      </c>
      <c r="D58" s="21">
        <v>636</v>
      </c>
      <c r="E58" s="22" t="s">
        <v>85</v>
      </c>
      <c r="F58" s="20" t="s">
        <v>86</v>
      </c>
      <c r="G58" s="24">
        <v>27149</v>
      </c>
      <c r="H58" s="25"/>
      <c r="I58" s="26">
        <v>1252.8699999999999</v>
      </c>
      <c r="J58" s="27"/>
      <c r="K58" s="27"/>
      <c r="L58" s="27"/>
      <c r="M58" s="28">
        <v>1252.8699999999999</v>
      </c>
      <c r="N58" s="29">
        <v>83.45208333333332</v>
      </c>
      <c r="O58" s="30" t="str">
        <f>IF(G58&lt;=$N$2,"",IF(F58=[3]Pav.tvarkyklė!$B$13,"",IF(ISBLANK(R58),"X","")))</f>
        <v/>
      </c>
      <c r="P58" s="31"/>
      <c r="Q58" s="32"/>
      <c r="R58" s="32"/>
      <c r="S58" s="33"/>
      <c r="T58" s="33"/>
      <c r="U58" s="34">
        <f>IFERROR(INDEX('[3]5.Grup_T'!$G$4:$G$22,MATCH('6.Turtas'!E58,'[3]5.Grup_T'!$E$4:$E$22,0)),"0")</f>
        <v>50</v>
      </c>
      <c r="V58" s="35">
        <f t="shared" si="1"/>
        <v>600</v>
      </c>
      <c r="W58" s="35">
        <f>IF(NOT(ISBLANK(H58)),(12-DATEDIF(H58,'[3]1.Pradzia'!$D$13,"m")),0)</f>
        <v>0</v>
      </c>
      <c r="X58" s="35">
        <f t="shared" si="4"/>
        <v>560</v>
      </c>
      <c r="Y58" s="35">
        <f t="shared" si="5"/>
        <v>12</v>
      </c>
      <c r="Z58" s="35">
        <f t="shared" si="13"/>
        <v>40</v>
      </c>
      <c r="AA58" s="36">
        <f t="shared" si="2"/>
        <v>2.086302083333333</v>
      </c>
      <c r="AB58" s="36">
        <f t="shared" si="6"/>
        <v>25.035624999999996</v>
      </c>
      <c r="AC58" s="37">
        <f>IF(E58='[3]5.Grup_T'!$E$20,0,IF(YEAR(G58)&lt;2021,M58-N58+AB58,0))</f>
        <v>1194.4535416666665</v>
      </c>
      <c r="AD58" s="35">
        <f>IF(OR(YEAR(G58)&lt;2021,O58="X"),0,IF(ISBLANK(H58),DATEDIF(G58,'[3]1.Pradzia'!$D$13,"M"),DATEDIF(G58,H58,"m")))</f>
        <v>0</v>
      </c>
      <c r="AE58" s="37">
        <f>IF(E58='[3]5.Grup_T'!$E$20,0,IF(AD58&lt;&gt;0,M58/V58*MIN(12,AD58),0))</f>
        <v>0</v>
      </c>
      <c r="AF58" s="37">
        <f t="shared" si="3"/>
        <v>25.035624999999996</v>
      </c>
      <c r="AG58" s="37">
        <f t="shared" si="7"/>
        <v>1194.4535416666665</v>
      </c>
      <c r="AH58" s="37">
        <f t="shared" si="8"/>
        <v>58.416458333333367</v>
      </c>
      <c r="AI58" s="35" t="str">
        <f t="shared" si="9"/>
        <v/>
      </c>
      <c r="AJ58" s="38" t="str">
        <f>IF(AND(F58&lt;&gt;[3]Pav.tvarkyklė!$B$12,F58&lt;&gt;[3]Pav.tvarkyklė!$B$13),"GVTNT","X")</f>
        <v>GVTNT</v>
      </c>
      <c r="AK58" s="39">
        <f t="shared" si="10"/>
        <v>0</v>
      </c>
      <c r="AL58" s="40" t="s">
        <v>87</v>
      </c>
      <c r="AM58" s="41">
        <v>50</v>
      </c>
      <c r="AN58" s="41">
        <f t="shared" si="11"/>
        <v>1974</v>
      </c>
      <c r="AO58" s="41"/>
      <c r="AP58" s="41"/>
      <c r="AQ58" s="41" t="s">
        <v>17</v>
      </c>
      <c r="AR58" s="42" t="s">
        <v>88</v>
      </c>
      <c r="AS58" s="42" t="s">
        <v>89</v>
      </c>
      <c r="AT58">
        <v>25.057400000000001</v>
      </c>
      <c r="AU58" s="43">
        <f t="shared" si="12"/>
        <v>-2.1775000000005207E-2</v>
      </c>
    </row>
    <row r="59" spans="1:47" ht="15" customHeight="1" x14ac:dyDescent="0.25">
      <c r="A59" s="11"/>
      <c r="B59" s="19">
        <v>59</v>
      </c>
      <c r="C59" s="20" t="s">
        <v>143</v>
      </c>
      <c r="D59" s="21">
        <v>637</v>
      </c>
      <c r="E59" s="22" t="s">
        <v>85</v>
      </c>
      <c r="F59" s="20" t="s">
        <v>86</v>
      </c>
      <c r="G59" s="24">
        <v>28610</v>
      </c>
      <c r="H59" s="25"/>
      <c r="I59" s="26">
        <v>209.91</v>
      </c>
      <c r="J59" s="27"/>
      <c r="K59" s="27"/>
      <c r="L59" s="27"/>
      <c r="M59" s="28">
        <v>209.91</v>
      </c>
      <c r="N59" s="29">
        <v>30.729285714285723</v>
      </c>
      <c r="O59" s="30" t="str">
        <f>IF(G59&lt;=$N$2,"",IF(F59=[3]Pav.tvarkyklė!$B$13,"",IF(ISBLANK(R59),"X","")))</f>
        <v/>
      </c>
      <c r="P59" s="31"/>
      <c r="Q59" s="32"/>
      <c r="R59" s="32"/>
      <c r="S59" s="33"/>
      <c r="T59" s="33"/>
      <c r="U59" s="34">
        <f>IFERROR(INDEX('[3]5.Grup_T'!$G$4:$G$22,MATCH('6.Turtas'!E59,'[3]5.Grup_T'!$E$4:$E$22,0)),"0")</f>
        <v>50</v>
      </c>
      <c r="V59" s="35">
        <f t="shared" si="1"/>
        <v>600</v>
      </c>
      <c r="W59" s="35">
        <f>IF(NOT(ISBLANK(H59)),(12-DATEDIF(H59,'[3]1.Pradzia'!$D$13,"m")),0)</f>
        <v>0</v>
      </c>
      <c r="X59" s="35">
        <f t="shared" si="4"/>
        <v>512</v>
      </c>
      <c r="Y59" s="35">
        <f t="shared" si="5"/>
        <v>12</v>
      </c>
      <c r="Z59" s="35">
        <f t="shared" si="13"/>
        <v>88</v>
      </c>
      <c r="AA59" s="36">
        <f t="shared" si="2"/>
        <v>0.34919642857142869</v>
      </c>
      <c r="AB59" s="36">
        <f t="shared" si="6"/>
        <v>4.1903571428571444</v>
      </c>
      <c r="AC59" s="37">
        <f>IF(E59='[3]5.Grup_T'!$E$20,0,IF(YEAR(G59)&lt;2021,M59-N59+AB59,0))</f>
        <v>183.37107142857141</v>
      </c>
      <c r="AD59" s="35">
        <f>IF(OR(YEAR(G59)&lt;2021,O59="X"),0,IF(ISBLANK(H59),DATEDIF(G59,'[3]1.Pradzia'!$D$13,"M"),DATEDIF(G59,H59,"m")))</f>
        <v>0</v>
      </c>
      <c r="AE59" s="37">
        <f>IF(E59='[3]5.Grup_T'!$E$20,0,IF(AD59&lt;&gt;0,M59/V59*MIN(12,AD59),0))</f>
        <v>0</v>
      </c>
      <c r="AF59" s="37">
        <f t="shared" si="3"/>
        <v>4.1903571428571444</v>
      </c>
      <c r="AG59" s="37">
        <f t="shared" si="7"/>
        <v>183.37107142857141</v>
      </c>
      <c r="AH59" s="37">
        <f t="shared" si="8"/>
        <v>26.538928571428585</v>
      </c>
      <c r="AI59" s="35" t="str">
        <f t="shared" si="9"/>
        <v/>
      </c>
      <c r="AJ59" s="38" t="str">
        <f>IF(AND(F59&lt;&gt;[3]Pav.tvarkyklė!$B$12,F59&lt;&gt;[3]Pav.tvarkyklė!$B$13),"GVTNT","X")</f>
        <v>GVTNT</v>
      </c>
      <c r="AK59" s="39">
        <f t="shared" si="10"/>
        <v>0</v>
      </c>
      <c r="AL59" s="40" t="s">
        <v>87</v>
      </c>
      <c r="AM59" s="41">
        <v>50</v>
      </c>
      <c r="AN59" s="41">
        <f t="shared" si="11"/>
        <v>1978</v>
      </c>
      <c r="AO59" s="41"/>
      <c r="AP59" s="41"/>
      <c r="AQ59" s="41" t="s">
        <v>17</v>
      </c>
      <c r="AR59" s="42" t="s">
        <v>88</v>
      </c>
      <c r="AS59" s="42" t="s">
        <v>89</v>
      </c>
      <c r="AT59">
        <v>4.1981999999999999</v>
      </c>
      <c r="AU59" s="43">
        <f t="shared" si="12"/>
        <v>-7.8428571428554861E-3</v>
      </c>
    </row>
    <row r="60" spans="1:47" ht="15" customHeight="1" x14ac:dyDescent="0.25">
      <c r="A60" s="11"/>
      <c r="B60" s="19">
        <v>60</v>
      </c>
      <c r="C60" s="20" t="s">
        <v>144</v>
      </c>
      <c r="D60" s="21">
        <v>638</v>
      </c>
      <c r="E60" s="22" t="s">
        <v>85</v>
      </c>
      <c r="F60" s="20" t="s">
        <v>86</v>
      </c>
      <c r="G60" s="24">
        <v>28610</v>
      </c>
      <c r="H60" s="25"/>
      <c r="I60" s="26">
        <v>3300.51</v>
      </c>
      <c r="J60" s="27"/>
      <c r="K60" s="27"/>
      <c r="L60" s="27"/>
      <c r="M60" s="28">
        <v>3300.51</v>
      </c>
      <c r="N60" s="29">
        <v>484.08119047619061</v>
      </c>
      <c r="O60" s="30" t="str">
        <f>IF(G60&lt;=$N$2,"",IF(F60=[3]Pav.tvarkyklė!$B$13,"",IF(ISBLANK(R60),"X","")))</f>
        <v/>
      </c>
      <c r="P60" s="31"/>
      <c r="Q60" s="32"/>
      <c r="R60" s="32"/>
      <c r="S60" s="33"/>
      <c r="T60" s="33"/>
      <c r="U60" s="34">
        <f>IFERROR(INDEX('[3]5.Grup_T'!$G$4:$G$22,MATCH('6.Turtas'!E60,'[3]5.Grup_T'!$E$4:$E$22,0)),"0")</f>
        <v>50</v>
      </c>
      <c r="V60" s="35">
        <f t="shared" si="1"/>
        <v>600</v>
      </c>
      <c r="W60" s="35">
        <f>IF(NOT(ISBLANK(H60)),(12-DATEDIF(H60,'[3]1.Pradzia'!$D$13,"m")),0)</f>
        <v>0</v>
      </c>
      <c r="X60" s="35">
        <f t="shared" si="4"/>
        <v>512</v>
      </c>
      <c r="Y60" s="35">
        <f t="shared" si="5"/>
        <v>12</v>
      </c>
      <c r="Z60" s="35">
        <f t="shared" si="13"/>
        <v>88</v>
      </c>
      <c r="AA60" s="36">
        <f t="shared" si="2"/>
        <v>5.5009226190476204</v>
      </c>
      <c r="AB60" s="36">
        <f t="shared" si="6"/>
        <v>66.011071428571441</v>
      </c>
      <c r="AC60" s="37">
        <f>IF(E60='[3]5.Grup_T'!$E$20,0,IF(YEAR(G60)&lt;2021,M60-N60+AB60,0))</f>
        <v>2882.4398809523814</v>
      </c>
      <c r="AD60" s="35">
        <f>IF(OR(YEAR(G60)&lt;2021,O60="X"),0,IF(ISBLANK(H60),DATEDIF(G60,'[3]1.Pradzia'!$D$13,"M"),DATEDIF(G60,H60,"m")))</f>
        <v>0</v>
      </c>
      <c r="AE60" s="37">
        <f>IF(E60='[3]5.Grup_T'!$E$20,0,IF(AD60&lt;&gt;0,M60/V60*MIN(12,AD60),0))</f>
        <v>0</v>
      </c>
      <c r="AF60" s="37">
        <f t="shared" si="3"/>
        <v>66.011071428571441</v>
      </c>
      <c r="AG60" s="37">
        <f t="shared" si="7"/>
        <v>2882.4398809523814</v>
      </c>
      <c r="AH60" s="37">
        <f t="shared" si="8"/>
        <v>418.07011904761885</v>
      </c>
      <c r="AI60" s="35" t="str">
        <f t="shared" si="9"/>
        <v/>
      </c>
      <c r="AJ60" s="38" t="str">
        <f>IF(AND(F60&lt;&gt;[3]Pav.tvarkyklė!$B$12,F60&lt;&gt;[3]Pav.tvarkyklė!$B$13),"GVTNT","X")</f>
        <v>GVTNT</v>
      </c>
      <c r="AK60" s="39">
        <f t="shared" si="10"/>
        <v>0</v>
      </c>
      <c r="AL60" s="40" t="s">
        <v>87</v>
      </c>
      <c r="AM60" s="41">
        <v>50</v>
      </c>
      <c r="AN60" s="41">
        <f t="shared" si="11"/>
        <v>1978</v>
      </c>
      <c r="AO60" s="41"/>
      <c r="AP60" s="41"/>
      <c r="AQ60" s="41" t="s">
        <v>17</v>
      </c>
      <c r="AR60" s="42" t="s">
        <v>88</v>
      </c>
      <c r="AS60" s="42" t="s">
        <v>89</v>
      </c>
      <c r="AT60">
        <v>66.010200000000012</v>
      </c>
      <c r="AU60" s="43">
        <f t="shared" si="12"/>
        <v>8.7142857142907815E-4</v>
      </c>
    </row>
    <row r="61" spans="1:47" ht="15" customHeight="1" x14ac:dyDescent="0.25">
      <c r="A61" s="11"/>
      <c r="B61" s="19">
        <v>61</v>
      </c>
      <c r="C61" s="20" t="s">
        <v>145</v>
      </c>
      <c r="D61" s="21">
        <v>639</v>
      </c>
      <c r="E61" s="22" t="s">
        <v>85</v>
      </c>
      <c r="F61" s="20" t="s">
        <v>86</v>
      </c>
      <c r="G61" s="24">
        <v>28610</v>
      </c>
      <c r="H61" s="25"/>
      <c r="I61" s="26">
        <v>448.87</v>
      </c>
      <c r="J61" s="27"/>
      <c r="K61" s="27"/>
      <c r="L61" s="27"/>
      <c r="M61" s="28">
        <v>448.87</v>
      </c>
      <c r="N61" s="29">
        <v>65.751190476190487</v>
      </c>
      <c r="O61" s="30" t="str">
        <f>IF(G61&lt;=$N$2,"",IF(F61=[3]Pav.tvarkyklė!$B$13,"",IF(ISBLANK(R61),"X","")))</f>
        <v/>
      </c>
      <c r="P61" s="31"/>
      <c r="Q61" s="32"/>
      <c r="R61" s="32"/>
      <c r="S61" s="33"/>
      <c r="T61" s="33"/>
      <c r="U61" s="34">
        <f>IFERROR(INDEX('[3]5.Grup_T'!$G$4:$G$22,MATCH('6.Turtas'!E61,'[3]5.Grup_T'!$E$4:$E$22,0)),"0")</f>
        <v>50</v>
      </c>
      <c r="V61" s="35">
        <f t="shared" si="1"/>
        <v>600</v>
      </c>
      <c r="W61" s="35">
        <f>IF(NOT(ISBLANK(H61)),(12-DATEDIF(H61,'[3]1.Pradzia'!$D$13,"m")),0)</f>
        <v>0</v>
      </c>
      <c r="X61" s="35">
        <f t="shared" si="4"/>
        <v>512</v>
      </c>
      <c r="Y61" s="35">
        <f t="shared" si="5"/>
        <v>12</v>
      </c>
      <c r="Z61" s="35">
        <f t="shared" si="13"/>
        <v>88</v>
      </c>
      <c r="AA61" s="36">
        <f t="shared" si="2"/>
        <v>0.74717261904761922</v>
      </c>
      <c r="AB61" s="36">
        <f t="shared" si="6"/>
        <v>8.9660714285714302</v>
      </c>
      <c r="AC61" s="37">
        <f>IF(E61='[3]5.Grup_T'!$E$20,0,IF(YEAR(G61)&lt;2021,M61-N61+AB61,0))</f>
        <v>392.08488095238096</v>
      </c>
      <c r="AD61" s="35">
        <f>IF(OR(YEAR(G61)&lt;2021,O61="X"),0,IF(ISBLANK(H61),DATEDIF(G61,'[3]1.Pradzia'!$D$13,"M"),DATEDIF(G61,H61,"m")))</f>
        <v>0</v>
      </c>
      <c r="AE61" s="37">
        <f>IF(E61='[3]5.Grup_T'!$E$20,0,IF(AD61&lt;&gt;0,M61/V61*MIN(12,AD61),0))</f>
        <v>0</v>
      </c>
      <c r="AF61" s="37">
        <f t="shared" si="3"/>
        <v>8.9660714285714302</v>
      </c>
      <c r="AG61" s="37">
        <f t="shared" si="7"/>
        <v>392.08488095238096</v>
      </c>
      <c r="AH61" s="37">
        <f t="shared" si="8"/>
        <v>56.785119047619048</v>
      </c>
      <c r="AI61" s="35" t="str">
        <f t="shared" si="9"/>
        <v/>
      </c>
      <c r="AJ61" s="38" t="str">
        <f>IF(AND(F61&lt;&gt;[3]Pav.tvarkyklė!$B$12,F61&lt;&gt;[3]Pav.tvarkyklė!$B$13),"GVTNT","X")</f>
        <v>GVTNT</v>
      </c>
      <c r="AK61" s="39">
        <f t="shared" si="10"/>
        <v>0</v>
      </c>
      <c r="AL61" s="40" t="s">
        <v>87</v>
      </c>
      <c r="AM61" s="41">
        <v>50</v>
      </c>
      <c r="AN61" s="41">
        <f t="shared" si="11"/>
        <v>1978</v>
      </c>
      <c r="AO61" s="41"/>
      <c r="AP61" s="41"/>
      <c r="AQ61" s="41" t="s">
        <v>17</v>
      </c>
      <c r="AR61" s="42" t="s">
        <v>88</v>
      </c>
      <c r="AS61" s="42" t="s">
        <v>89</v>
      </c>
      <c r="AT61">
        <v>8.9773999999999994</v>
      </c>
      <c r="AU61" s="43">
        <f t="shared" si="12"/>
        <v>-1.1328571428569134E-2</v>
      </c>
    </row>
    <row r="62" spans="1:47" ht="15" customHeight="1" x14ac:dyDescent="0.25">
      <c r="A62" s="11"/>
      <c r="B62" s="19">
        <v>62</v>
      </c>
      <c r="C62" s="20" t="s">
        <v>146</v>
      </c>
      <c r="D62" s="21">
        <v>692</v>
      </c>
      <c r="E62" s="22" t="s">
        <v>85</v>
      </c>
      <c r="F62" s="20" t="s">
        <v>86</v>
      </c>
      <c r="G62" s="24">
        <v>28763</v>
      </c>
      <c r="H62" s="25"/>
      <c r="I62" s="26">
        <v>6832.06</v>
      </c>
      <c r="J62" s="27"/>
      <c r="K62" s="27"/>
      <c r="L62" s="27"/>
      <c r="M62" s="28">
        <v>6832.06</v>
      </c>
      <c r="N62" s="29">
        <v>1059.0076923076931</v>
      </c>
      <c r="O62" s="30" t="str">
        <f>IF(G62&lt;=$N$2,"",IF(F62=[3]Pav.tvarkyklė!$B$13,"",IF(ISBLANK(R62),"X","")))</f>
        <v/>
      </c>
      <c r="P62" s="31"/>
      <c r="Q62" s="32"/>
      <c r="R62" s="32"/>
      <c r="S62" s="33"/>
      <c r="T62" s="33"/>
      <c r="U62" s="34">
        <f>IFERROR(INDEX('[3]5.Grup_T'!$G$4:$G$22,MATCH('6.Turtas'!E62,'[3]5.Grup_T'!$E$4:$E$22,0)),"0")</f>
        <v>50</v>
      </c>
      <c r="V62" s="35">
        <f t="shared" si="1"/>
        <v>600</v>
      </c>
      <c r="W62" s="35">
        <f>IF(NOT(ISBLANK(H62)),(12-DATEDIF(H62,'[3]1.Pradzia'!$D$13,"m")),0)</f>
        <v>0</v>
      </c>
      <c r="X62" s="35">
        <f t="shared" si="4"/>
        <v>507</v>
      </c>
      <c r="Y62" s="35">
        <f t="shared" si="5"/>
        <v>12</v>
      </c>
      <c r="Z62" s="35">
        <f t="shared" si="13"/>
        <v>93</v>
      </c>
      <c r="AA62" s="36">
        <f t="shared" si="2"/>
        <v>11.387179487179496</v>
      </c>
      <c r="AB62" s="36">
        <f t="shared" si="6"/>
        <v>136.64615384615396</v>
      </c>
      <c r="AC62" s="37">
        <f>IF(E62='[3]5.Grup_T'!$E$20,0,IF(YEAR(G62)&lt;2021,M62-N62+AB62,0))</f>
        <v>5909.6984615384608</v>
      </c>
      <c r="AD62" s="35">
        <f>IF(OR(YEAR(G62)&lt;2021,O62="X"),0,IF(ISBLANK(H62),DATEDIF(G62,'[3]1.Pradzia'!$D$13,"M"),DATEDIF(G62,H62,"m")))</f>
        <v>0</v>
      </c>
      <c r="AE62" s="37">
        <f>IF(E62='[3]5.Grup_T'!$E$20,0,IF(AD62&lt;&gt;0,M62/V62*MIN(12,AD62),0))</f>
        <v>0</v>
      </c>
      <c r="AF62" s="37">
        <f t="shared" si="3"/>
        <v>136.64615384615396</v>
      </c>
      <c r="AG62" s="37">
        <f t="shared" si="7"/>
        <v>5909.6984615384608</v>
      </c>
      <c r="AH62" s="37">
        <f t="shared" si="8"/>
        <v>922.36153846153957</v>
      </c>
      <c r="AI62" s="35" t="str">
        <f t="shared" si="9"/>
        <v/>
      </c>
      <c r="AJ62" s="38" t="str">
        <f>IF(AND(F62&lt;&gt;[3]Pav.tvarkyklė!$B$12,F62&lt;&gt;[3]Pav.tvarkyklė!$B$13),"GVTNT","X")</f>
        <v>GVTNT</v>
      </c>
      <c r="AK62" s="39">
        <f t="shared" si="10"/>
        <v>0</v>
      </c>
      <c r="AL62" s="40" t="s">
        <v>87</v>
      </c>
      <c r="AM62" s="41">
        <v>50</v>
      </c>
      <c r="AN62" s="41">
        <f t="shared" si="11"/>
        <v>1978</v>
      </c>
      <c r="AO62" s="41"/>
      <c r="AP62" s="41"/>
      <c r="AQ62" s="41" t="s">
        <v>17</v>
      </c>
      <c r="AR62" s="42" t="s">
        <v>88</v>
      </c>
      <c r="AS62" s="42" t="s">
        <v>89</v>
      </c>
      <c r="AT62">
        <v>136.6412</v>
      </c>
      <c r="AU62" s="43">
        <f t="shared" si="12"/>
        <v>4.9538461539668788E-3</v>
      </c>
    </row>
    <row r="63" spans="1:47" ht="15" customHeight="1" x14ac:dyDescent="0.25">
      <c r="A63" s="11"/>
      <c r="B63" s="19">
        <v>63</v>
      </c>
      <c r="C63" s="20" t="s">
        <v>147</v>
      </c>
      <c r="D63" s="21">
        <v>693</v>
      </c>
      <c r="E63" s="22" t="s">
        <v>85</v>
      </c>
      <c r="F63" s="20" t="s">
        <v>86</v>
      </c>
      <c r="G63" s="24">
        <v>28763</v>
      </c>
      <c r="H63" s="25"/>
      <c r="I63" s="26">
        <v>2772.43</v>
      </c>
      <c r="J63" s="27"/>
      <c r="K63" s="27"/>
      <c r="L63" s="27"/>
      <c r="M63" s="28">
        <v>2772.43</v>
      </c>
      <c r="N63" s="29">
        <v>429.6818589743587</v>
      </c>
      <c r="O63" s="30" t="str">
        <f>IF(G63&lt;=$N$2,"",IF(F63=[3]Pav.tvarkyklė!$B$13,"",IF(ISBLANK(R63),"X","")))</f>
        <v/>
      </c>
      <c r="P63" s="31"/>
      <c r="Q63" s="32"/>
      <c r="R63" s="32"/>
      <c r="S63" s="33"/>
      <c r="T63" s="33"/>
      <c r="U63" s="34">
        <f>IFERROR(INDEX('[3]5.Grup_T'!$G$4:$G$22,MATCH('6.Turtas'!E63,'[3]5.Grup_T'!$E$4:$E$22,0)),"0")</f>
        <v>50</v>
      </c>
      <c r="V63" s="35">
        <f t="shared" si="1"/>
        <v>600</v>
      </c>
      <c r="W63" s="35">
        <f>IF(NOT(ISBLANK(H63)),(12-DATEDIF(H63,'[3]1.Pradzia'!$D$13,"m")),0)</f>
        <v>0</v>
      </c>
      <c r="X63" s="35">
        <f t="shared" si="4"/>
        <v>507</v>
      </c>
      <c r="Y63" s="35">
        <f t="shared" si="5"/>
        <v>12</v>
      </c>
      <c r="Z63" s="35">
        <f t="shared" si="13"/>
        <v>93</v>
      </c>
      <c r="AA63" s="36">
        <f t="shared" si="2"/>
        <v>4.6202350427350396</v>
      </c>
      <c r="AB63" s="36">
        <f t="shared" si="6"/>
        <v>55.442820512820475</v>
      </c>
      <c r="AC63" s="37">
        <f>IF(E63='[3]5.Grup_T'!$E$20,0,IF(YEAR(G63)&lt;2021,M63-N63+AB63,0))</f>
        <v>2398.1909615384616</v>
      </c>
      <c r="AD63" s="35">
        <f>IF(OR(YEAR(G63)&lt;2021,O63="X"),0,IF(ISBLANK(H63),DATEDIF(G63,'[3]1.Pradzia'!$D$13,"M"),DATEDIF(G63,H63,"m")))</f>
        <v>0</v>
      </c>
      <c r="AE63" s="37">
        <f>IF(E63='[3]5.Grup_T'!$E$20,0,IF(AD63&lt;&gt;0,M63/V63*MIN(12,AD63),0))</f>
        <v>0</v>
      </c>
      <c r="AF63" s="37">
        <f t="shared" si="3"/>
        <v>55.442820512820475</v>
      </c>
      <c r="AG63" s="37">
        <f t="shared" si="7"/>
        <v>2398.1909615384616</v>
      </c>
      <c r="AH63" s="37">
        <f t="shared" si="8"/>
        <v>374.23903846153826</v>
      </c>
      <c r="AI63" s="35" t="str">
        <f t="shared" si="9"/>
        <v/>
      </c>
      <c r="AJ63" s="38" t="str">
        <f>IF(AND(F63&lt;&gt;[3]Pav.tvarkyklė!$B$12,F63&lt;&gt;[3]Pav.tvarkyklė!$B$13),"GVTNT","X")</f>
        <v>GVTNT</v>
      </c>
      <c r="AK63" s="39">
        <f t="shared" si="10"/>
        <v>0</v>
      </c>
      <c r="AL63" s="40" t="s">
        <v>87</v>
      </c>
      <c r="AM63" s="41">
        <v>50</v>
      </c>
      <c r="AN63" s="41">
        <f t="shared" si="11"/>
        <v>1978</v>
      </c>
      <c r="AO63" s="41"/>
      <c r="AP63" s="41"/>
      <c r="AQ63" s="41" t="s">
        <v>17</v>
      </c>
      <c r="AR63" s="42" t="s">
        <v>88</v>
      </c>
      <c r="AS63" s="42" t="s">
        <v>89</v>
      </c>
      <c r="AT63">
        <v>55.448599999999999</v>
      </c>
      <c r="AU63" s="43">
        <f t="shared" si="12"/>
        <v>-5.7794871795238123E-3</v>
      </c>
    </row>
    <row r="64" spans="1:47" ht="15" customHeight="1" x14ac:dyDescent="0.25">
      <c r="A64" s="11"/>
      <c r="B64" s="19">
        <v>64</v>
      </c>
      <c r="C64" s="20" t="s">
        <v>148</v>
      </c>
      <c r="D64" s="21">
        <v>694</v>
      </c>
      <c r="E64" s="22" t="s">
        <v>85</v>
      </c>
      <c r="F64" s="20" t="s">
        <v>115</v>
      </c>
      <c r="G64" s="24">
        <v>28763</v>
      </c>
      <c r="H64" s="25"/>
      <c r="I64" s="26">
        <v>1056.1600000000001</v>
      </c>
      <c r="J64" s="27"/>
      <c r="K64" s="27"/>
      <c r="L64" s="27"/>
      <c r="M64" s="28">
        <v>1056.1600000000001</v>
      </c>
      <c r="N64" s="29">
        <v>163.80717948717952</v>
      </c>
      <c r="O64" s="30" t="str">
        <f>IF(G64&lt;=$N$2,"",IF(F64=[3]Pav.tvarkyklė!$B$13,"",IF(ISBLANK(R64),"X","")))</f>
        <v/>
      </c>
      <c r="P64" s="31"/>
      <c r="Q64" s="32"/>
      <c r="R64" s="32"/>
      <c r="S64" s="33"/>
      <c r="T64" s="33"/>
      <c r="U64" s="34">
        <f>IFERROR(INDEX('[3]5.Grup_T'!$G$4:$G$22,MATCH('6.Turtas'!E64,'[3]5.Grup_T'!$E$4:$E$22,0)),"0")</f>
        <v>50</v>
      </c>
      <c r="V64" s="35">
        <f t="shared" si="1"/>
        <v>600</v>
      </c>
      <c r="W64" s="35">
        <f>IF(NOT(ISBLANK(H64)),(12-DATEDIF(H64,'[3]1.Pradzia'!$D$13,"m")),0)</f>
        <v>0</v>
      </c>
      <c r="X64" s="35">
        <f t="shared" si="4"/>
        <v>507</v>
      </c>
      <c r="Y64" s="35">
        <f t="shared" si="5"/>
        <v>12</v>
      </c>
      <c r="Z64" s="35">
        <f t="shared" si="13"/>
        <v>93</v>
      </c>
      <c r="AA64" s="36">
        <f t="shared" si="2"/>
        <v>1.7613675213675217</v>
      </c>
      <c r="AB64" s="36">
        <f t="shared" si="6"/>
        <v>21.136410256410262</v>
      </c>
      <c r="AC64" s="37">
        <f>IF(E64='[3]5.Grup_T'!$E$20,0,IF(YEAR(G64)&lt;2021,M64-N64+AB64,0))</f>
        <v>913.48923076923086</v>
      </c>
      <c r="AD64" s="35">
        <f>IF(OR(YEAR(G64)&lt;2021,O64="X"),0,IF(ISBLANK(H64),DATEDIF(G64,'[3]1.Pradzia'!$D$13,"M"),DATEDIF(G64,H64,"m")))</f>
        <v>0</v>
      </c>
      <c r="AE64" s="37">
        <f>IF(E64='[3]5.Grup_T'!$E$20,0,IF(AD64&lt;&gt;0,M64/V64*MIN(12,AD64),0))</f>
        <v>0</v>
      </c>
      <c r="AF64" s="37">
        <f t="shared" si="3"/>
        <v>21.136410256410262</v>
      </c>
      <c r="AG64" s="37">
        <f t="shared" si="7"/>
        <v>913.48923076923086</v>
      </c>
      <c r="AH64" s="37">
        <f t="shared" si="8"/>
        <v>142.67076923076922</v>
      </c>
      <c r="AI64" s="35" t="str">
        <f t="shared" si="9"/>
        <v/>
      </c>
      <c r="AJ64" s="38" t="str">
        <f>IF(AND(F64&lt;&gt;[3]Pav.tvarkyklė!$B$12,F64&lt;&gt;[3]Pav.tvarkyklė!$B$13),"GVTNT","X")</f>
        <v>GVTNT</v>
      </c>
      <c r="AK64" s="39">
        <f t="shared" si="10"/>
        <v>0</v>
      </c>
      <c r="AL64" s="40" t="s">
        <v>116</v>
      </c>
      <c r="AM64" s="41">
        <v>50</v>
      </c>
      <c r="AN64" s="41">
        <f t="shared" si="11"/>
        <v>1978</v>
      </c>
      <c r="AO64" s="41"/>
      <c r="AP64" s="41"/>
      <c r="AQ64" s="41" t="s">
        <v>17</v>
      </c>
      <c r="AR64" s="42" t="s">
        <v>88</v>
      </c>
      <c r="AS64" s="42" t="s">
        <v>117</v>
      </c>
      <c r="AT64">
        <v>21.123200000000004</v>
      </c>
      <c r="AU64" s="43">
        <f t="shared" si="12"/>
        <v>1.3210256410257415E-2</v>
      </c>
    </row>
    <row r="65" spans="1:47" ht="15" customHeight="1" x14ac:dyDescent="0.25">
      <c r="A65" s="11"/>
      <c r="B65" s="19">
        <v>65</v>
      </c>
      <c r="C65" s="44" t="s">
        <v>90</v>
      </c>
      <c r="D65" s="45">
        <v>697</v>
      </c>
      <c r="E65" s="22" t="s">
        <v>85</v>
      </c>
      <c r="F65" s="20" t="s">
        <v>86</v>
      </c>
      <c r="G65" s="46">
        <v>28763</v>
      </c>
      <c r="H65" s="25"/>
      <c r="I65" s="26">
        <v>11018.42</v>
      </c>
      <c r="J65" s="27"/>
      <c r="K65" s="27"/>
      <c r="L65" s="27"/>
      <c r="M65" s="28">
        <v>11018.42</v>
      </c>
      <c r="N65" s="29">
        <v>1707.8039102564103</v>
      </c>
      <c r="O65" s="30" t="str">
        <f>IF(G65&lt;=$N$2,"",IF(F65=[3]Pav.tvarkyklė!$B$13,"",IF(ISBLANK(R65),"X","")))</f>
        <v/>
      </c>
      <c r="P65" s="31"/>
      <c r="Q65" s="32"/>
      <c r="R65" s="32"/>
      <c r="S65" s="33"/>
      <c r="T65" s="33"/>
      <c r="U65" s="34">
        <f>IFERROR(INDEX('[3]5.Grup_T'!$G$4:$G$22,MATCH('6.Turtas'!E65,'[3]5.Grup_T'!$E$4:$E$22,0)),"0")</f>
        <v>50</v>
      </c>
      <c r="V65" s="35">
        <f t="shared" si="1"/>
        <v>600</v>
      </c>
      <c r="W65" s="35">
        <f>IF(NOT(ISBLANK(H65)),(12-DATEDIF(H65,'[3]1.Pradzia'!$D$13,"m")),0)</f>
        <v>0</v>
      </c>
      <c r="X65" s="35">
        <f t="shared" si="4"/>
        <v>507</v>
      </c>
      <c r="Y65" s="35">
        <f t="shared" si="5"/>
        <v>12</v>
      </c>
      <c r="Z65" s="35">
        <f t="shared" si="13"/>
        <v>93</v>
      </c>
      <c r="AA65" s="36">
        <f t="shared" si="2"/>
        <v>18.363482905982906</v>
      </c>
      <c r="AB65" s="36">
        <f t="shared" si="6"/>
        <v>220.36179487179487</v>
      </c>
      <c r="AC65" s="37">
        <f>IF(E65='[3]5.Grup_T'!$E$20,0,IF(YEAR(G65)&lt;2021,M65-N65+AB65,0))</f>
        <v>9530.977884615384</v>
      </c>
      <c r="AD65" s="35">
        <f>IF(OR(YEAR(G65)&lt;2021,O65="X"),0,IF(ISBLANK(H65),DATEDIF(G65,'[3]1.Pradzia'!$D$13,"M"),DATEDIF(G65,H65,"m")))</f>
        <v>0</v>
      </c>
      <c r="AE65" s="37">
        <f>IF(E65='[3]5.Grup_T'!$E$20,0,IF(AD65&lt;&gt;0,M65/V65*MIN(12,AD65),0))</f>
        <v>0</v>
      </c>
      <c r="AF65" s="37">
        <f t="shared" si="3"/>
        <v>220.36179487179487</v>
      </c>
      <c r="AG65" s="37">
        <f t="shared" si="7"/>
        <v>9530.977884615384</v>
      </c>
      <c r="AH65" s="37">
        <f t="shared" si="8"/>
        <v>1487.442115384616</v>
      </c>
      <c r="AI65" s="35" t="str">
        <f t="shared" si="9"/>
        <v/>
      </c>
      <c r="AJ65" s="38" t="str">
        <f>IF(AND(F65&lt;&gt;[3]Pav.tvarkyklė!$B$12,F65&lt;&gt;[3]Pav.tvarkyklė!$B$13),"GVTNT","X")</f>
        <v>GVTNT</v>
      </c>
      <c r="AK65" s="39">
        <f t="shared" si="10"/>
        <v>0</v>
      </c>
      <c r="AL65" s="40" t="s">
        <v>87</v>
      </c>
      <c r="AM65" s="41">
        <v>50</v>
      </c>
      <c r="AN65" s="41">
        <f t="shared" si="11"/>
        <v>1978</v>
      </c>
      <c r="AO65" s="41"/>
      <c r="AP65" s="41"/>
      <c r="AQ65" s="41" t="s">
        <v>17</v>
      </c>
      <c r="AR65" s="42" t="s">
        <v>88</v>
      </c>
      <c r="AS65" s="42" t="s">
        <v>89</v>
      </c>
      <c r="AT65">
        <v>220.36840000000001</v>
      </c>
      <c r="AU65" s="43">
        <f t="shared" si="12"/>
        <v>-6.6051282051375892E-3</v>
      </c>
    </row>
    <row r="66" spans="1:47" ht="15" customHeight="1" x14ac:dyDescent="0.25">
      <c r="A66" s="11"/>
      <c r="B66" s="19">
        <v>66</v>
      </c>
      <c r="C66" s="20" t="s">
        <v>149</v>
      </c>
      <c r="D66" s="21">
        <v>776</v>
      </c>
      <c r="E66" s="22" t="s">
        <v>85</v>
      </c>
      <c r="F66" s="20" t="s">
        <v>115</v>
      </c>
      <c r="G66" s="24">
        <v>28944</v>
      </c>
      <c r="H66" s="25"/>
      <c r="I66" s="26">
        <v>2734.8</v>
      </c>
      <c r="J66" s="27"/>
      <c r="K66" s="27"/>
      <c r="L66" s="27"/>
      <c r="M66" s="28">
        <v>2734.8</v>
      </c>
      <c r="N66" s="29">
        <v>451.1140243902438</v>
      </c>
      <c r="O66" s="30" t="str">
        <f>IF(G66&lt;=$N$2,"",IF(F66=[3]Pav.tvarkyklė!$B$13,"",IF(ISBLANK(R66),"X","")))</f>
        <v/>
      </c>
      <c r="P66" s="31"/>
      <c r="Q66" s="32"/>
      <c r="R66" s="32"/>
      <c r="S66" s="33"/>
      <c r="T66" s="33"/>
      <c r="U66" s="34">
        <f>IFERROR(INDEX('[3]5.Grup_T'!$G$4:$G$22,MATCH('6.Turtas'!E66,'[3]5.Grup_T'!$E$4:$E$22,0)),"0")</f>
        <v>50</v>
      </c>
      <c r="V66" s="35">
        <f t="shared" si="1"/>
        <v>600</v>
      </c>
      <c r="W66" s="35">
        <f>IF(NOT(ISBLANK(H66)),(12-DATEDIF(H66,'[3]1.Pradzia'!$D$13,"m")),0)</f>
        <v>0</v>
      </c>
      <c r="X66" s="35">
        <f t="shared" si="4"/>
        <v>501</v>
      </c>
      <c r="Y66" s="35">
        <f t="shared" si="5"/>
        <v>12</v>
      </c>
      <c r="Z66" s="35">
        <f t="shared" si="13"/>
        <v>99</v>
      </c>
      <c r="AA66" s="36">
        <f t="shared" si="2"/>
        <v>4.5567073170731698</v>
      </c>
      <c r="AB66" s="36">
        <f t="shared" si="6"/>
        <v>54.680487804878041</v>
      </c>
      <c r="AC66" s="37">
        <f>IF(E66='[3]5.Grup_T'!$E$20,0,IF(YEAR(G66)&lt;2021,M66-N66+AB66,0))</f>
        <v>2338.3664634146344</v>
      </c>
      <c r="AD66" s="35">
        <f>IF(OR(YEAR(G66)&lt;2021,O66="X"),0,IF(ISBLANK(H66),DATEDIF(G66,'[3]1.Pradzia'!$D$13,"M"),DATEDIF(G66,H66,"m")))</f>
        <v>0</v>
      </c>
      <c r="AE66" s="37">
        <f>IF(E66='[3]5.Grup_T'!$E$20,0,IF(AD66&lt;&gt;0,M66/V66*MIN(12,AD66),0))</f>
        <v>0</v>
      </c>
      <c r="AF66" s="37">
        <f t="shared" si="3"/>
        <v>54.680487804878041</v>
      </c>
      <c r="AG66" s="37">
        <f t="shared" si="7"/>
        <v>2338.3664634146344</v>
      </c>
      <c r="AH66" s="37">
        <f t="shared" si="8"/>
        <v>396.4335365853658</v>
      </c>
      <c r="AI66" s="35" t="str">
        <f t="shared" si="9"/>
        <v/>
      </c>
      <c r="AJ66" s="38" t="str">
        <f>IF(AND(F66&lt;&gt;[3]Pav.tvarkyklė!$B$12,F66&lt;&gt;[3]Pav.tvarkyklė!$B$13),"GVTNT","X")</f>
        <v>GVTNT</v>
      </c>
      <c r="AK66" s="39">
        <f t="shared" si="10"/>
        <v>0</v>
      </c>
      <c r="AL66" s="40" t="s">
        <v>116</v>
      </c>
      <c r="AM66" s="41">
        <v>50</v>
      </c>
      <c r="AN66" s="41">
        <f t="shared" si="11"/>
        <v>1979</v>
      </c>
      <c r="AO66" s="41"/>
      <c r="AP66" s="41"/>
      <c r="AQ66" s="41" t="s">
        <v>17</v>
      </c>
      <c r="AR66" s="42" t="s">
        <v>88</v>
      </c>
      <c r="AS66" s="42" t="s">
        <v>117</v>
      </c>
      <c r="AT66">
        <v>54.696000000000012</v>
      </c>
      <c r="AU66" s="43">
        <f t="shared" si="12"/>
        <v>-1.5512195121971217E-2</v>
      </c>
    </row>
    <row r="67" spans="1:47" ht="15" customHeight="1" x14ac:dyDescent="0.25">
      <c r="A67" s="11"/>
      <c r="B67" s="19">
        <v>67</v>
      </c>
      <c r="C67" s="20" t="s">
        <v>150</v>
      </c>
      <c r="D67" s="21">
        <v>777</v>
      </c>
      <c r="E67" s="22" t="s">
        <v>85</v>
      </c>
      <c r="F67" s="20" t="s">
        <v>86</v>
      </c>
      <c r="G67" s="24">
        <v>28944</v>
      </c>
      <c r="H67" s="25"/>
      <c r="I67" s="26">
        <v>18988.490000000002</v>
      </c>
      <c r="J67" s="27"/>
      <c r="K67" s="27"/>
      <c r="L67" s="27"/>
      <c r="M67" s="28">
        <v>18988.490000000002</v>
      </c>
      <c r="N67" s="29">
        <v>3133.0944512195147</v>
      </c>
      <c r="O67" s="30" t="str">
        <f>IF(G67&lt;=$N$2,"",IF(F67=[3]Pav.tvarkyklė!$B$13,"",IF(ISBLANK(R67),"X","")))</f>
        <v/>
      </c>
      <c r="P67" s="31"/>
      <c r="Q67" s="32"/>
      <c r="R67" s="32"/>
      <c r="S67" s="33"/>
      <c r="T67" s="33"/>
      <c r="U67" s="34">
        <f>IFERROR(INDEX('[3]5.Grup_T'!$G$4:$G$22,MATCH('6.Turtas'!E67,'[3]5.Grup_T'!$E$4:$E$22,0)),"0")</f>
        <v>50</v>
      </c>
      <c r="V67" s="35">
        <f t="shared" si="1"/>
        <v>600</v>
      </c>
      <c r="W67" s="35">
        <f>IF(NOT(ISBLANK(H67)),(12-DATEDIF(H67,'[3]1.Pradzia'!$D$13,"m")),0)</f>
        <v>0</v>
      </c>
      <c r="X67" s="35">
        <f t="shared" si="4"/>
        <v>501</v>
      </c>
      <c r="Y67" s="35">
        <f t="shared" si="5"/>
        <v>12</v>
      </c>
      <c r="Z67" s="35">
        <f t="shared" si="13"/>
        <v>99</v>
      </c>
      <c r="AA67" s="36">
        <f t="shared" si="2"/>
        <v>31.647418699187018</v>
      </c>
      <c r="AB67" s="36">
        <f t="shared" si="6"/>
        <v>379.76902439024423</v>
      </c>
      <c r="AC67" s="37">
        <f>IF(E67='[3]5.Grup_T'!$E$20,0,IF(YEAR(G67)&lt;2021,M67-N67+AB67,0))</f>
        <v>16235.16457317073</v>
      </c>
      <c r="AD67" s="35">
        <f>IF(OR(YEAR(G67)&lt;2021,O67="X"),0,IF(ISBLANK(H67),DATEDIF(G67,'[3]1.Pradzia'!$D$13,"M"),DATEDIF(G67,H67,"m")))</f>
        <v>0</v>
      </c>
      <c r="AE67" s="37">
        <f>IF(E67='[3]5.Grup_T'!$E$20,0,IF(AD67&lt;&gt;0,M67/V67*MIN(12,AD67),0))</f>
        <v>0</v>
      </c>
      <c r="AF67" s="37">
        <f t="shared" si="3"/>
        <v>379.76902439024423</v>
      </c>
      <c r="AG67" s="37">
        <f t="shared" si="7"/>
        <v>16235.16457317073</v>
      </c>
      <c r="AH67" s="37">
        <f t="shared" si="8"/>
        <v>2753.3254268292712</v>
      </c>
      <c r="AI67" s="35" t="str">
        <f t="shared" si="9"/>
        <v/>
      </c>
      <c r="AJ67" s="38" t="str">
        <f>IF(AND(F67&lt;&gt;[3]Pav.tvarkyklė!$B$12,F67&lt;&gt;[3]Pav.tvarkyklė!$B$13),"GVTNT","X")</f>
        <v>GVTNT</v>
      </c>
      <c r="AK67" s="39">
        <f t="shared" si="10"/>
        <v>0</v>
      </c>
      <c r="AL67" s="40" t="s">
        <v>87</v>
      </c>
      <c r="AM67" s="41">
        <v>50</v>
      </c>
      <c r="AN67" s="41">
        <f t="shared" si="11"/>
        <v>1979</v>
      </c>
      <c r="AO67" s="41"/>
      <c r="AP67" s="41"/>
      <c r="AQ67" s="41" t="s">
        <v>17</v>
      </c>
      <c r="AR67" s="42" t="s">
        <v>88</v>
      </c>
      <c r="AS67" s="42" t="s">
        <v>89</v>
      </c>
      <c r="AT67">
        <v>379.76980000000003</v>
      </c>
      <c r="AU67" s="43">
        <f t="shared" si="12"/>
        <v>-7.7560975580581726E-4</v>
      </c>
    </row>
    <row r="68" spans="1:47" ht="15" customHeight="1" x14ac:dyDescent="0.25">
      <c r="A68" s="11"/>
      <c r="B68" s="19">
        <v>68</v>
      </c>
      <c r="C68" s="20" t="s">
        <v>151</v>
      </c>
      <c r="D68" s="21">
        <v>784</v>
      </c>
      <c r="E68" s="22" t="s">
        <v>85</v>
      </c>
      <c r="F68" s="20" t="s">
        <v>115</v>
      </c>
      <c r="G68" s="24">
        <v>28975</v>
      </c>
      <c r="H68" s="25"/>
      <c r="I68" s="26">
        <v>28780.44</v>
      </c>
      <c r="J68" s="27"/>
      <c r="K68" s="27"/>
      <c r="L68" s="27"/>
      <c r="M68" s="28">
        <v>28780.44</v>
      </c>
      <c r="N68" s="29">
        <v>4796.7016129032254</v>
      </c>
      <c r="O68" s="30" t="str">
        <f>IF(G68&lt;=$N$2,"",IF(F68=[3]Pav.tvarkyklė!$B$13,"",IF(ISBLANK(R68),"X","")))</f>
        <v/>
      </c>
      <c r="P68" s="31"/>
      <c r="Q68" s="32"/>
      <c r="R68" s="32"/>
      <c r="S68" s="33"/>
      <c r="T68" s="33"/>
      <c r="U68" s="34">
        <f>IFERROR(INDEX('[3]5.Grup_T'!$G$4:$G$22,MATCH('6.Turtas'!E68,'[3]5.Grup_T'!$E$4:$E$22,0)),"0")</f>
        <v>50</v>
      </c>
      <c r="V68" s="35">
        <f t="shared" ref="V68:V131" si="14">U68*12</f>
        <v>600</v>
      </c>
      <c r="W68" s="35">
        <f>IF(NOT(ISBLANK(H68)),(12-DATEDIF(H68,'[3]1.Pradzia'!$D$13,"m")),0)</f>
        <v>0</v>
      </c>
      <c r="X68" s="35">
        <f t="shared" si="4"/>
        <v>500</v>
      </c>
      <c r="Y68" s="35">
        <f t="shared" si="5"/>
        <v>12</v>
      </c>
      <c r="Z68" s="35">
        <f t="shared" si="13"/>
        <v>100</v>
      </c>
      <c r="AA68" s="36">
        <f t="shared" ref="AA68:AA131" si="15">+IF(Z68&lt;=0,0,N68/Z68)</f>
        <v>47.967016129032253</v>
      </c>
      <c r="AB68" s="36">
        <f t="shared" si="6"/>
        <v>575.604193548387</v>
      </c>
      <c r="AC68" s="37">
        <f>IF(E68='[3]5.Grup_T'!$E$20,0,IF(YEAR(G68)&lt;2021,M68-N68+AB68,0))</f>
        <v>24559.342580645163</v>
      </c>
      <c r="AD68" s="35">
        <f>IF(OR(YEAR(G68)&lt;2021,O68="X"),0,IF(ISBLANK(H68),DATEDIF(G68,'[3]1.Pradzia'!$D$13,"M"),DATEDIF(G68,H68,"m")))</f>
        <v>0</v>
      </c>
      <c r="AE68" s="37">
        <f>IF(E68='[3]5.Grup_T'!$E$20,0,IF(AD68&lt;&gt;0,M68/V68*MIN(12,AD68),0))</f>
        <v>0</v>
      </c>
      <c r="AF68" s="37">
        <f t="shared" ref="AF68:AF131" si="16">+AB68+AE68</f>
        <v>575.604193548387</v>
      </c>
      <c r="AG68" s="37">
        <f t="shared" si="7"/>
        <v>24559.342580645163</v>
      </c>
      <c r="AH68" s="37">
        <f t="shared" si="8"/>
        <v>4221.0974193548354</v>
      </c>
      <c r="AI68" s="35" t="str">
        <f t="shared" si="9"/>
        <v/>
      </c>
      <c r="AJ68" s="38" t="str">
        <f>IF(AND(F68&lt;&gt;[3]Pav.tvarkyklė!$B$12,F68&lt;&gt;[3]Pav.tvarkyklė!$B$13),"GVTNT","X")</f>
        <v>GVTNT</v>
      </c>
      <c r="AK68" s="39">
        <f t="shared" si="10"/>
        <v>0</v>
      </c>
      <c r="AL68" s="40" t="s">
        <v>116</v>
      </c>
      <c r="AM68" s="41">
        <v>50</v>
      </c>
      <c r="AN68" s="41">
        <f t="shared" si="11"/>
        <v>1979</v>
      </c>
      <c r="AO68" s="41"/>
      <c r="AP68" s="41"/>
      <c r="AQ68" s="41" t="s">
        <v>17</v>
      </c>
      <c r="AR68" s="42" t="s">
        <v>88</v>
      </c>
      <c r="AS68" s="42" t="s">
        <v>117</v>
      </c>
      <c r="AT68">
        <v>575.60879999999997</v>
      </c>
      <c r="AU68" s="43">
        <f t="shared" si="12"/>
        <v>-4.6064516129717958E-3</v>
      </c>
    </row>
    <row r="69" spans="1:47" ht="15" customHeight="1" x14ac:dyDescent="0.25">
      <c r="A69" s="11"/>
      <c r="B69" s="19">
        <v>69</v>
      </c>
      <c r="C69" s="20" t="s">
        <v>152</v>
      </c>
      <c r="D69" s="21">
        <v>785</v>
      </c>
      <c r="E69" s="22" t="s">
        <v>85</v>
      </c>
      <c r="F69" s="20" t="s">
        <v>86</v>
      </c>
      <c r="G69" s="24">
        <v>28975</v>
      </c>
      <c r="H69" s="25"/>
      <c r="I69" s="26">
        <v>4356.67</v>
      </c>
      <c r="J69" s="27"/>
      <c r="K69" s="27"/>
      <c r="L69" s="27"/>
      <c r="M69" s="28">
        <v>4356.67</v>
      </c>
      <c r="N69" s="29">
        <v>726.22043010752725</v>
      </c>
      <c r="O69" s="30" t="str">
        <f>IF(G69&lt;=$N$2,"",IF(F69=[3]Pav.tvarkyklė!$B$13,"",IF(ISBLANK(R69),"X","")))</f>
        <v/>
      </c>
      <c r="P69" s="31"/>
      <c r="Q69" s="32"/>
      <c r="R69" s="32"/>
      <c r="S69" s="33"/>
      <c r="T69" s="33"/>
      <c r="U69" s="34">
        <f>IFERROR(INDEX('[3]5.Grup_T'!$G$4:$G$22,MATCH('6.Turtas'!E69,'[3]5.Grup_T'!$E$4:$E$22,0)),"0")</f>
        <v>50</v>
      </c>
      <c r="V69" s="35">
        <f t="shared" si="14"/>
        <v>600</v>
      </c>
      <c r="W69" s="35">
        <f>IF(NOT(ISBLANK(H69)),(12-DATEDIF(H69,'[3]1.Pradzia'!$D$13,"m")),0)</f>
        <v>0</v>
      </c>
      <c r="X69" s="35">
        <f t="shared" ref="X69:X132" si="17">IF(OR(ISBLANK(C69),YEAR(G69)&gt;=2021),0,DATEDIF(G69,$N$2,"M"))</f>
        <v>500</v>
      </c>
      <c r="Y69" s="35">
        <f t="shared" ref="Y69:Y132" si="18">IF(YEAR(G69)&gt;=2021,0,IF(Z69&lt;=0,0,IF(W69&lt;&gt;0,MIN(W69,Z69),MIN(12,Z69))))</f>
        <v>12</v>
      </c>
      <c r="Z69" s="35">
        <f t="shared" si="13"/>
        <v>100</v>
      </c>
      <c r="AA69" s="36">
        <f t="shared" si="15"/>
        <v>7.2622043010752728</v>
      </c>
      <c r="AB69" s="36">
        <f t="shared" ref="AB69:AB132" si="19">IF(Z69&lt;=0,N69,N69/Z69*Y69)</f>
        <v>87.146451612903277</v>
      </c>
      <c r="AC69" s="37">
        <f>IF(E69='[3]5.Grup_T'!$E$20,0,IF(YEAR(G69)&lt;2021,M69-N69+AB69,0))</f>
        <v>3717.596021505376</v>
      </c>
      <c r="AD69" s="35">
        <f>IF(OR(YEAR(G69)&lt;2021,O69="X"),0,IF(ISBLANK(H69),DATEDIF(G69,'[3]1.Pradzia'!$D$13,"M"),DATEDIF(G69,H69,"m")))</f>
        <v>0</v>
      </c>
      <c r="AE69" s="37">
        <f>IF(E69='[3]5.Grup_T'!$E$20,0,IF(AD69&lt;&gt;0,M69/V69*MIN(12,AD69),0))</f>
        <v>0</v>
      </c>
      <c r="AF69" s="37">
        <f t="shared" si="16"/>
        <v>87.146451612903277</v>
      </c>
      <c r="AG69" s="37">
        <f t="shared" ref="AG69:AG132" si="20">AC69+AE69</f>
        <v>3717.596021505376</v>
      </c>
      <c r="AH69" s="37">
        <f t="shared" ref="AH69:AH132" si="21">M69-AG69</f>
        <v>639.07397849462404</v>
      </c>
      <c r="AI69" s="35" t="str">
        <f t="shared" ref="AI69:AI132" si="22">IF(H69&lt;&gt;0,"Nurašytas",IF(O69="X","Nesuderintas",IF(AH69&lt;=0,"Nusidėvėjęs","")))</f>
        <v/>
      </c>
      <c r="AJ69" s="38" t="str">
        <f>IF(AND(F69&lt;&gt;[3]Pav.tvarkyklė!$B$12,F69&lt;&gt;[3]Pav.tvarkyklė!$B$13),"GVTNT","X")</f>
        <v>GVTNT</v>
      </c>
      <c r="AK69" s="39">
        <f t="shared" ref="AK69:AK132" si="23">I69-J69-K69-L69-M69</f>
        <v>0</v>
      </c>
      <c r="AL69" s="40" t="s">
        <v>87</v>
      </c>
      <c r="AM69" s="41">
        <v>50</v>
      </c>
      <c r="AN69" s="41">
        <f t="shared" ref="AN69:AN132" si="24">YEAR(G69)</f>
        <v>1979</v>
      </c>
      <c r="AO69" s="41"/>
      <c r="AP69" s="41"/>
      <c r="AQ69" s="41" t="s">
        <v>17</v>
      </c>
      <c r="AR69" s="42" t="s">
        <v>88</v>
      </c>
      <c r="AS69" s="42" t="s">
        <v>89</v>
      </c>
      <c r="AT69">
        <v>87.133400000000009</v>
      </c>
      <c r="AU69" s="43">
        <f t="shared" ref="AU69:AU132" si="25">AF69-AT69</f>
        <v>1.3051612903268506E-2</v>
      </c>
    </row>
    <row r="70" spans="1:47" ht="15" customHeight="1" x14ac:dyDescent="0.25">
      <c r="A70" s="11"/>
      <c r="B70" s="19">
        <v>70</v>
      </c>
      <c r="C70" s="20" t="s">
        <v>153</v>
      </c>
      <c r="D70" s="21">
        <v>1038</v>
      </c>
      <c r="E70" s="22" t="s">
        <v>64</v>
      </c>
      <c r="F70" s="20" t="s">
        <v>75</v>
      </c>
      <c r="G70" s="24">
        <v>29767</v>
      </c>
      <c r="H70" s="25"/>
      <c r="I70" s="26">
        <v>15002.74</v>
      </c>
      <c r="J70" s="27"/>
      <c r="K70" s="27"/>
      <c r="L70" s="27"/>
      <c r="M70" s="28">
        <v>15002.74</v>
      </c>
      <c r="N70" s="29">
        <v>0</v>
      </c>
      <c r="O70" s="30" t="str">
        <f>IF(G70&lt;=$N$2,"",IF(F70=[3]Pav.tvarkyklė!$B$13,"",IF(ISBLANK(R70),"X","")))</f>
        <v/>
      </c>
      <c r="P70" s="31"/>
      <c r="Q70" s="32"/>
      <c r="R70" s="32"/>
      <c r="S70" s="33"/>
      <c r="T70" s="33"/>
      <c r="U70" s="34">
        <f>IFERROR(INDEX('[3]5.Grup_T'!$G$4:$G$22,MATCH('6.Turtas'!E70,'[3]5.Grup_T'!$E$4:$E$22,0)),"0")</f>
        <v>35</v>
      </c>
      <c r="V70" s="35">
        <f t="shared" si="14"/>
        <v>420</v>
      </c>
      <c r="W70" s="35">
        <f>IF(NOT(ISBLANK(H70)),(12-DATEDIF(H70,'[3]1.Pradzia'!$D$13,"m")),0)</f>
        <v>0</v>
      </c>
      <c r="X70" s="35">
        <f t="shared" si="17"/>
        <v>474</v>
      </c>
      <c r="Y70" s="35">
        <f t="shared" si="18"/>
        <v>0</v>
      </c>
      <c r="Z70" s="35">
        <f t="shared" ref="Z70:Z133" si="26">IF(YEAR(G70)&gt;=2021,0,V70-X70)</f>
        <v>-54</v>
      </c>
      <c r="AA70" s="36">
        <f t="shared" si="15"/>
        <v>0</v>
      </c>
      <c r="AB70" s="36">
        <f t="shared" si="19"/>
        <v>0</v>
      </c>
      <c r="AC70" s="37">
        <f>IF(E70='[3]5.Grup_T'!$E$20,0,IF(YEAR(G70)&lt;2021,M70-N70+AB70,0))</f>
        <v>15002.74</v>
      </c>
      <c r="AD70" s="35">
        <f>IF(OR(YEAR(G70)&lt;2021,O70="X"),0,IF(ISBLANK(H70),DATEDIF(G70,'[3]1.Pradzia'!$D$13,"M"),DATEDIF(G70,H70,"m")))</f>
        <v>0</v>
      </c>
      <c r="AE70" s="37">
        <f>IF(E70='[3]5.Grup_T'!$E$20,0,IF(AD70&lt;&gt;0,M70/V70*MIN(12,AD70),0))</f>
        <v>0</v>
      </c>
      <c r="AF70" s="37">
        <f t="shared" si="16"/>
        <v>0</v>
      </c>
      <c r="AG70" s="37">
        <f t="shared" si="20"/>
        <v>15002.74</v>
      </c>
      <c r="AH70" s="37">
        <f t="shared" si="21"/>
        <v>0</v>
      </c>
      <c r="AI70" s="35" t="str">
        <f t="shared" si="22"/>
        <v>Nusidėvėjęs</v>
      </c>
      <c r="AJ70" s="38" t="str">
        <f>IF(AND(F70&lt;&gt;[3]Pav.tvarkyklė!$B$12,F70&lt;&gt;[3]Pav.tvarkyklė!$B$13),"GVTNT","X")</f>
        <v>GVTNT</v>
      </c>
      <c r="AK70" s="39">
        <f t="shared" si="23"/>
        <v>0</v>
      </c>
      <c r="AL70" s="40" t="s">
        <v>71</v>
      </c>
      <c r="AM70" s="41">
        <v>50</v>
      </c>
      <c r="AN70" s="41">
        <f t="shared" si="24"/>
        <v>1981</v>
      </c>
      <c r="AO70" s="41"/>
      <c r="AP70" s="41"/>
      <c r="AQ70" s="41" t="s">
        <v>17</v>
      </c>
      <c r="AR70" s="42" t="s">
        <v>72</v>
      </c>
      <c r="AS70" s="42" t="s">
        <v>76</v>
      </c>
      <c r="AT70">
        <v>428.64971428571425</v>
      </c>
      <c r="AU70" s="43">
        <f t="shared" si="25"/>
        <v>-428.64971428571425</v>
      </c>
    </row>
    <row r="71" spans="1:47" ht="15" customHeight="1" x14ac:dyDescent="0.25">
      <c r="A71" s="11"/>
      <c r="B71" s="19">
        <v>71</v>
      </c>
      <c r="C71" s="20" t="s">
        <v>154</v>
      </c>
      <c r="D71" s="21">
        <v>1039</v>
      </c>
      <c r="E71" s="22" t="s">
        <v>85</v>
      </c>
      <c r="F71" s="20" t="s">
        <v>115</v>
      </c>
      <c r="G71" s="24">
        <v>29767</v>
      </c>
      <c r="H71" s="25"/>
      <c r="I71" s="26">
        <v>1254.19</v>
      </c>
      <c r="J71" s="27"/>
      <c r="K71" s="27"/>
      <c r="L71" s="27"/>
      <c r="M71" s="28">
        <v>1254.19</v>
      </c>
      <c r="N71" s="29">
        <v>263.49960000000004</v>
      </c>
      <c r="O71" s="30" t="str">
        <f>IF(G71&lt;=$N$2,"",IF(F71=[3]Pav.tvarkyklė!$B$13,"",IF(ISBLANK(R71),"X","")))</f>
        <v/>
      </c>
      <c r="P71" s="31"/>
      <c r="Q71" s="32"/>
      <c r="R71" s="32"/>
      <c r="S71" s="33"/>
      <c r="T71" s="33"/>
      <c r="U71" s="34">
        <f>IFERROR(INDEX('[3]5.Grup_T'!$G$4:$G$22,MATCH('6.Turtas'!E71,'[3]5.Grup_T'!$E$4:$E$22,0)),"0")</f>
        <v>50</v>
      </c>
      <c r="V71" s="35">
        <f t="shared" si="14"/>
        <v>600</v>
      </c>
      <c r="W71" s="35">
        <f>IF(NOT(ISBLANK(H71)),(12-DATEDIF(H71,'[3]1.Pradzia'!$D$13,"m")),0)</f>
        <v>0</v>
      </c>
      <c r="X71" s="35">
        <f t="shared" si="17"/>
        <v>474</v>
      </c>
      <c r="Y71" s="35">
        <f t="shared" si="18"/>
        <v>12</v>
      </c>
      <c r="Z71" s="35">
        <f t="shared" si="26"/>
        <v>126</v>
      </c>
      <c r="AA71" s="36">
        <f t="shared" si="15"/>
        <v>2.0912666666666668</v>
      </c>
      <c r="AB71" s="36">
        <f t="shared" si="19"/>
        <v>25.095200000000002</v>
      </c>
      <c r="AC71" s="37">
        <f>IF(E71='[3]5.Grup_T'!$E$20,0,IF(YEAR(G71)&lt;2021,M71-N71+AB71,0))</f>
        <v>1015.7855999999999</v>
      </c>
      <c r="AD71" s="35">
        <f>IF(OR(YEAR(G71)&lt;2021,O71="X"),0,IF(ISBLANK(H71),DATEDIF(G71,'[3]1.Pradzia'!$D$13,"M"),DATEDIF(G71,H71,"m")))</f>
        <v>0</v>
      </c>
      <c r="AE71" s="37">
        <f>IF(E71='[3]5.Grup_T'!$E$20,0,IF(AD71&lt;&gt;0,M71/V71*MIN(12,AD71),0))</f>
        <v>0</v>
      </c>
      <c r="AF71" s="37">
        <f t="shared" si="16"/>
        <v>25.095200000000002</v>
      </c>
      <c r="AG71" s="37">
        <f t="shared" si="20"/>
        <v>1015.7855999999999</v>
      </c>
      <c r="AH71" s="37">
        <f t="shared" si="21"/>
        <v>238.40440000000012</v>
      </c>
      <c r="AI71" s="35" t="str">
        <f t="shared" si="22"/>
        <v/>
      </c>
      <c r="AJ71" s="38" t="str">
        <f>IF(AND(F71&lt;&gt;[3]Pav.tvarkyklė!$B$12,F71&lt;&gt;[3]Pav.tvarkyklė!$B$13),"GVTNT","X")</f>
        <v>GVTNT</v>
      </c>
      <c r="AK71" s="39">
        <f t="shared" si="23"/>
        <v>0</v>
      </c>
      <c r="AL71" s="40" t="s">
        <v>116</v>
      </c>
      <c r="AM71" s="41">
        <v>50</v>
      </c>
      <c r="AN71" s="41">
        <f t="shared" si="24"/>
        <v>1981</v>
      </c>
      <c r="AO71" s="41"/>
      <c r="AP71" s="41"/>
      <c r="AQ71" s="41" t="s">
        <v>17</v>
      </c>
      <c r="AR71" s="42" t="s">
        <v>88</v>
      </c>
      <c r="AS71" s="42" t="s">
        <v>117</v>
      </c>
      <c r="AT71">
        <v>25.083800000000004</v>
      </c>
      <c r="AU71" s="43">
        <f t="shared" si="25"/>
        <v>1.13999999999983E-2</v>
      </c>
    </row>
    <row r="72" spans="1:47" ht="15" customHeight="1" x14ac:dyDescent="0.25">
      <c r="A72" s="11"/>
      <c r="B72" s="19">
        <v>72</v>
      </c>
      <c r="C72" s="20" t="s">
        <v>155</v>
      </c>
      <c r="D72" s="21">
        <v>1040</v>
      </c>
      <c r="E72" s="22" t="s">
        <v>85</v>
      </c>
      <c r="F72" s="20" t="s">
        <v>86</v>
      </c>
      <c r="G72" s="24">
        <v>29767</v>
      </c>
      <c r="H72" s="25"/>
      <c r="I72" s="26">
        <v>5043.18</v>
      </c>
      <c r="J72" s="27"/>
      <c r="K72" s="27"/>
      <c r="L72" s="27"/>
      <c r="M72" s="28">
        <v>5043.18</v>
      </c>
      <c r="N72" s="29">
        <v>1059.1812000000002</v>
      </c>
      <c r="O72" s="30" t="str">
        <f>IF(G72&lt;=$N$2,"",IF(F72=[3]Pav.tvarkyklė!$B$13,"",IF(ISBLANK(R72),"X","")))</f>
        <v/>
      </c>
      <c r="P72" s="31"/>
      <c r="Q72" s="32"/>
      <c r="R72" s="32"/>
      <c r="S72" s="33"/>
      <c r="T72" s="33"/>
      <c r="U72" s="34">
        <f>IFERROR(INDEX('[3]5.Grup_T'!$G$4:$G$22,MATCH('6.Turtas'!E72,'[3]5.Grup_T'!$E$4:$E$22,0)),"0")</f>
        <v>50</v>
      </c>
      <c r="V72" s="35">
        <f t="shared" si="14"/>
        <v>600</v>
      </c>
      <c r="W72" s="35">
        <f>IF(NOT(ISBLANK(H72)),(12-DATEDIF(H72,'[3]1.Pradzia'!$D$13,"m")),0)</f>
        <v>0</v>
      </c>
      <c r="X72" s="35">
        <f t="shared" si="17"/>
        <v>474</v>
      </c>
      <c r="Y72" s="35">
        <f t="shared" si="18"/>
        <v>12</v>
      </c>
      <c r="Z72" s="35">
        <f t="shared" si="26"/>
        <v>126</v>
      </c>
      <c r="AA72" s="36">
        <f t="shared" si="15"/>
        <v>8.4062000000000019</v>
      </c>
      <c r="AB72" s="36">
        <f t="shared" si="19"/>
        <v>100.87440000000002</v>
      </c>
      <c r="AC72" s="37">
        <f>IF(E72='[3]5.Grup_T'!$E$20,0,IF(YEAR(G72)&lt;2021,M72-N72+AB72,0))</f>
        <v>4084.8732000000005</v>
      </c>
      <c r="AD72" s="35">
        <f>IF(OR(YEAR(G72)&lt;2021,O72="X"),0,IF(ISBLANK(H72),DATEDIF(G72,'[3]1.Pradzia'!$D$13,"M"),DATEDIF(G72,H72,"m")))</f>
        <v>0</v>
      </c>
      <c r="AE72" s="37">
        <f>IF(E72='[3]5.Grup_T'!$E$20,0,IF(AD72&lt;&gt;0,M72/V72*MIN(12,AD72),0))</f>
        <v>0</v>
      </c>
      <c r="AF72" s="37">
        <f t="shared" si="16"/>
        <v>100.87440000000002</v>
      </c>
      <c r="AG72" s="37">
        <f t="shared" si="20"/>
        <v>4084.8732000000005</v>
      </c>
      <c r="AH72" s="37">
        <f t="shared" si="21"/>
        <v>958.30679999999984</v>
      </c>
      <c r="AI72" s="35" t="str">
        <f t="shared" si="22"/>
        <v/>
      </c>
      <c r="AJ72" s="38" t="str">
        <f>IF(AND(F72&lt;&gt;[3]Pav.tvarkyklė!$B$12,F72&lt;&gt;[3]Pav.tvarkyklė!$B$13),"GVTNT","X")</f>
        <v>GVTNT</v>
      </c>
      <c r="AK72" s="39">
        <f t="shared" si="23"/>
        <v>0</v>
      </c>
      <c r="AL72" s="40" t="s">
        <v>87</v>
      </c>
      <c r="AM72" s="41">
        <v>50</v>
      </c>
      <c r="AN72" s="41">
        <f t="shared" si="24"/>
        <v>1981</v>
      </c>
      <c r="AO72" s="41"/>
      <c r="AP72" s="41"/>
      <c r="AQ72" s="41" t="s">
        <v>17</v>
      </c>
      <c r="AR72" s="42" t="s">
        <v>88</v>
      </c>
      <c r="AS72" s="42" t="s">
        <v>89</v>
      </c>
      <c r="AT72">
        <v>100.86360000000001</v>
      </c>
      <c r="AU72" s="43">
        <f t="shared" si="25"/>
        <v>1.0800000000017462E-2</v>
      </c>
    </row>
    <row r="73" spans="1:47" ht="15" customHeight="1" x14ac:dyDescent="0.25">
      <c r="A73" s="11"/>
      <c r="B73" s="19">
        <v>73</v>
      </c>
      <c r="C73" s="20" t="s">
        <v>156</v>
      </c>
      <c r="D73" s="21">
        <v>1041</v>
      </c>
      <c r="E73" s="22" t="s">
        <v>85</v>
      </c>
      <c r="F73" s="20" t="s">
        <v>115</v>
      </c>
      <c r="G73" s="24">
        <v>29767</v>
      </c>
      <c r="H73" s="25"/>
      <c r="I73" s="26">
        <v>1095.77</v>
      </c>
      <c r="J73" s="27"/>
      <c r="K73" s="27"/>
      <c r="L73" s="27"/>
      <c r="M73" s="28">
        <v>1095.77</v>
      </c>
      <c r="N73" s="29">
        <v>229.96679999999998</v>
      </c>
      <c r="O73" s="30" t="str">
        <f>IF(G73&lt;=$N$2,"",IF(F73=[3]Pav.tvarkyklė!$B$13,"",IF(ISBLANK(R73),"X","")))</f>
        <v/>
      </c>
      <c r="P73" s="31"/>
      <c r="Q73" s="32"/>
      <c r="R73" s="32"/>
      <c r="S73" s="33"/>
      <c r="T73" s="33"/>
      <c r="U73" s="34">
        <f>IFERROR(INDEX('[3]5.Grup_T'!$G$4:$G$22,MATCH('6.Turtas'!E73,'[3]5.Grup_T'!$E$4:$E$22,0)),"0")</f>
        <v>50</v>
      </c>
      <c r="V73" s="35">
        <f t="shared" si="14"/>
        <v>600</v>
      </c>
      <c r="W73" s="35">
        <f>IF(NOT(ISBLANK(H73)),(12-DATEDIF(H73,'[3]1.Pradzia'!$D$13,"m")),0)</f>
        <v>0</v>
      </c>
      <c r="X73" s="35">
        <f t="shared" si="17"/>
        <v>474</v>
      </c>
      <c r="Y73" s="35">
        <f t="shared" si="18"/>
        <v>12</v>
      </c>
      <c r="Z73" s="35">
        <f t="shared" si="26"/>
        <v>126</v>
      </c>
      <c r="AA73" s="36">
        <f t="shared" si="15"/>
        <v>1.8251333333333331</v>
      </c>
      <c r="AB73" s="36">
        <f t="shared" si="19"/>
        <v>21.901599999999995</v>
      </c>
      <c r="AC73" s="37">
        <f>IF(E73='[3]5.Grup_T'!$E$20,0,IF(YEAR(G73)&lt;2021,M73-N73+AB73,0))</f>
        <v>887.70480000000009</v>
      </c>
      <c r="AD73" s="35">
        <f>IF(OR(YEAR(G73)&lt;2021,O73="X"),0,IF(ISBLANK(H73),DATEDIF(G73,'[3]1.Pradzia'!$D$13,"M"),DATEDIF(G73,H73,"m")))</f>
        <v>0</v>
      </c>
      <c r="AE73" s="37">
        <f>IF(E73='[3]5.Grup_T'!$E$20,0,IF(AD73&lt;&gt;0,M73/V73*MIN(12,AD73),0))</f>
        <v>0</v>
      </c>
      <c r="AF73" s="37">
        <f t="shared" si="16"/>
        <v>21.901599999999995</v>
      </c>
      <c r="AG73" s="37">
        <f t="shared" si="20"/>
        <v>887.70480000000009</v>
      </c>
      <c r="AH73" s="37">
        <f t="shared" si="21"/>
        <v>208.06519999999989</v>
      </c>
      <c r="AI73" s="35" t="str">
        <f t="shared" si="22"/>
        <v/>
      </c>
      <c r="AJ73" s="38" t="str">
        <f>IF(AND(F73&lt;&gt;[3]Pav.tvarkyklė!$B$12,F73&lt;&gt;[3]Pav.tvarkyklė!$B$13),"GVTNT","X")</f>
        <v>GVTNT</v>
      </c>
      <c r="AK73" s="39">
        <f t="shared" si="23"/>
        <v>0</v>
      </c>
      <c r="AL73" s="40" t="s">
        <v>116</v>
      </c>
      <c r="AM73" s="41">
        <v>50</v>
      </c>
      <c r="AN73" s="41">
        <f t="shared" si="24"/>
        <v>1981</v>
      </c>
      <c r="AO73" s="41"/>
      <c r="AP73" s="41"/>
      <c r="AQ73" s="41" t="s">
        <v>17</v>
      </c>
      <c r="AR73" s="42" t="s">
        <v>88</v>
      </c>
      <c r="AS73" s="42" t="s">
        <v>117</v>
      </c>
      <c r="AT73">
        <v>21.915399999999998</v>
      </c>
      <c r="AU73" s="43">
        <f t="shared" si="25"/>
        <v>-1.3800000000003365E-2</v>
      </c>
    </row>
    <row r="74" spans="1:47" ht="15" customHeight="1" x14ac:dyDescent="0.25">
      <c r="A74" s="11"/>
      <c r="B74" s="19">
        <v>74</v>
      </c>
      <c r="C74" s="20" t="s">
        <v>157</v>
      </c>
      <c r="D74" s="21">
        <v>1042</v>
      </c>
      <c r="E74" s="22" t="s">
        <v>85</v>
      </c>
      <c r="F74" s="20" t="s">
        <v>115</v>
      </c>
      <c r="G74" s="24">
        <v>29767</v>
      </c>
      <c r="H74" s="25"/>
      <c r="I74" s="26">
        <v>1254.19</v>
      </c>
      <c r="J74" s="27"/>
      <c r="K74" s="27"/>
      <c r="L74" s="27"/>
      <c r="M74" s="28">
        <v>1254.19</v>
      </c>
      <c r="N74" s="29">
        <v>263.49960000000004</v>
      </c>
      <c r="O74" s="30" t="str">
        <f>IF(G74&lt;=$N$2,"",IF(F74=[3]Pav.tvarkyklė!$B$13,"",IF(ISBLANK(R74),"X","")))</f>
        <v/>
      </c>
      <c r="P74" s="31"/>
      <c r="Q74" s="32"/>
      <c r="R74" s="32"/>
      <c r="S74" s="33"/>
      <c r="T74" s="33"/>
      <c r="U74" s="34">
        <f>IFERROR(INDEX('[3]5.Grup_T'!$G$4:$G$22,MATCH('6.Turtas'!E74,'[3]5.Grup_T'!$E$4:$E$22,0)),"0")</f>
        <v>50</v>
      </c>
      <c r="V74" s="35">
        <f t="shared" si="14"/>
        <v>600</v>
      </c>
      <c r="W74" s="35">
        <f>IF(NOT(ISBLANK(H74)),(12-DATEDIF(H74,'[3]1.Pradzia'!$D$13,"m")),0)</f>
        <v>0</v>
      </c>
      <c r="X74" s="35">
        <f t="shared" si="17"/>
        <v>474</v>
      </c>
      <c r="Y74" s="35">
        <f t="shared" si="18"/>
        <v>12</v>
      </c>
      <c r="Z74" s="35">
        <f t="shared" si="26"/>
        <v>126</v>
      </c>
      <c r="AA74" s="36">
        <f t="shared" si="15"/>
        <v>2.0912666666666668</v>
      </c>
      <c r="AB74" s="36">
        <f t="shared" si="19"/>
        <v>25.095200000000002</v>
      </c>
      <c r="AC74" s="37">
        <f>IF(E74='[3]5.Grup_T'!$E$20,0,IF(YEAR(G74)&lt;2021,M74-N74+AB74,0))</f>
        <v>1015.7855999999999</v>
      </c>
      <c r="AD74" s="35">
        <f>IF(OR(YEAR(G74)&lt;2021,O74="X"),0,IF(ISBLANK(H74),DATEDIF(G74,'[3]1.Pradzia'!$D$13,"M"),DATEDIF(G74,H74,"m")))</f>
        <v>0</v>
      </c>
      <c r="AE74" s="37">
        <f>IF(E74='[3]5.Grup_T'!$E$20,0,IF(AD74&lt;&gt;0,M74/V74*MIN(12,AD74),0))</f>
        <v>0</v>
      </c>
      <c r="AF74" s="37">
        <f t="shared" si="16"/>
        <v>25.095200000000002</v>
      </c>
      <c r="AG74" s="37">
        <f t="shared" si="20"/>
        <v>1015.7855999999999</v>
      </c>
      <c r="AH74" s="37">
        <f t="shared" si="21"/>
        <v>238.40440000000012</v>
      </c>
      <c r="AI74" s="35" t="str">
        <f t="shared" si="22"/>
        <v/>
      </c>
      <c r="AJ74" s="38" t="str">
        <f>IF(AND(F74&lt;&gt;[3]Pav.tvarkyklė!$B$12,F74&lt;&gt;[3]Pav.tvarkyklė!$B$13),"GVTNT","X")</f>
        <v>GVTNT</v>
      </c>
      <c r="AK74" s="39">
        <f t="shared" si="23"/>
        <v>0</v>
      </c>
      <c r="AL74" s="40" t="s">
        <v>116</v>
      </c>
      <c r="AM74" s="41">
        <v>50</v>
      </c>
      <c r="AN74" s="41">
        <f t="shared" si="24"/>
        <v>1981</v>
      </c>
      <c r="AO74" s="41"/>
      <c r="AP74" s="41"/>
      <c r="AQ74" s="41" t="s">
        <v>17</v>
      </c>
      <c r="AR74" s="42" t="s">
        <v>88</v>
      </c>
      <c r="AS74" s="42" t="s">
        <v>117</v>
      </c>
      <c r="AT74">
        <v>25.083800000000004</v>
      </c>
      <c r="AU74" s="43">
        <f t="shared" si="25"/>
        <v>1.13999999999983E-2</v>
      </c>
    </row>
    <row r="75" spans="1:47" ht="15" customHeight="1" x14ac:dyDescent="0.25">
      <c r="A75" s="11"/>
      <c r="B75" s="19">
        <v>75</v>
      </c>
      <c r="C75" s="20" t="s">
        <v>158</v>
      </c>
      <c r="D75" s="21">
        <v>1043</v>
      </c>
      <c r="E75" s="22" t="s">
        <v>70</v>
      </c>
      <c r="F75" s="20" t="s">
        <v>75</v>
      </c>
      <c r="G75" s="24">
        <v>29767</v>
      </c>
      <c r="H75" s="25"/>
      <c r="I75" s="26">
        <v>1967.1</v>
      </c>
      <c r="J75" s="27"/>
      <c r="K75" s="27"/>
      <c r="L75" s="27"/>
      <c r="M75" s="28">
        <v>1967.1</v>
      </c>
      <c r="N75" s="29">
        <v>413.15399999999994</v>
      </c>
      <c r="O75" s="30" t="str">
        <f>IF(G75&lt;=$N$2,"",IF(F75=[3]Pav.tvarkyklė!$B$13,"",IF(ISBLANK(R75),"X","")))</f>
        <v/>
      </c>
      <c r="P75" s="31"/>
      <c r="Q75" s="32"/>
      <c r="R75" s="32"/>
      <c r="S75" s="33"/>
      <c r="T75" s="33"/>
      <c r="U75" s="34">
        <f>IFERROR(INDEX('[3]5.Grup_T'!$G$4:$G$22,MATCH('6.Turtas'!E75,'[3]5.Grup_T'!$E$4:$E$22,0)),"0")</f>
        <v>50</v>
      </c>
      <c r="V75" s="35">
        <f t="shared" si="14"/>
        <v>600</v>
      </c>
      <c r="W75" s="35">
        <f>IF(NOT(ISBLANK(H75)),(12-DATEDIF(H75,'[3]1.Pradzia'!$D$13,"m")),0)</f>
        <v>0</v>
      </c>
      <c r="X75" s="35">
        <f t="shared" si="17"/>
        <v>474</v>
      </c>
      <c r="Y75" s="35">
        <f t="shared" si="18"/>
        <v>12</v>
      </c>
      <c r="Z75" s="35">
        <f t="shared" si="26"/>
        <v>126</v>
      </c>
      <c r="AA75" s="36">
        <f t="shared" si="15"/>
        <v>3.2789999999999995</v>
      </c>
      <c r="AB75" s="36">
        <f t="shared" si="19"/>
        <v>39.347999999999992</v>
      </c>
      <c r="AC75" s="37">
        <f>IF(E75='[3]5.Grup_T'!$E$20,0,IF(YEAR(G75)&lt;2021,M75-N75+AB75,0))</f>
        <v>1593.2939999999999</v>
      </c>
      <c r="AD75" s="35">
        <f>IF(OR(YEAR(G75)&lt;2021,O75="X"),0,IF(ISBLANK(H75),DATEDIF(G75,'[3]1.Pradzia'!$D$13,"M"),DATEDIF(G75,H75,"m")))</f>
        <v>0</v>
      </c>
      <c r="AE75" s="37">
        <f>IF(E75='[3]5.Grup_T'!$E$20,0,IF(AD75&lt;&gt;0,M75/V75*MIN(12,AD75),0))</f>
        <v>0</v>
      </c>
      <c r="AF75" s="37">
        <f t="shared" si="16"/>
        <v>39.347999999999992</v>
      </c>
      <c r="AG75" s="37">
        <f t="shared" si="20"/>
        <v>1593.2939999999999</v>
      </c>
      <c r="AH75" s="37">
        <f t="shared" si="21"/>
        <v>373.80600000000004</v>
      </c>
      <c r="AI75" s="35" t="str">
        <f t="shared" si="22"/>
        <v/>
      </c>
      <c r="AJ75" s="38" t="str">
        <f>IF(AND(F75&lt;&gt;[3]Pav.tvarkyklė!$B$12,F75&lt;&gt;[3]Pav.tvarkyklė!$B$13),"GVTNT","X")</f>
        <v>GVTNT</v>
      </c>
      <c r="AK75" s="39">
        <f t="shared" si="23"/>
        <v>0</v>
      </c>
      <c r="AL75" s="40" t="s">
        <v>71</v>
      </c>
      <c r="AM75" s="41">
        <v>50</v>
      </c>
      <c r="AN75" s="41">
        <f t="shared" si="24"/>
        <v>1981</v>
      </c>
      <c r="AO75" s="41"/>
      <c r="AP75" s="41"/>
      <c r="AQ75" s="41" t="s">
        <v>17</v>
      </c>
      <c r="AR75" s="42" t="s">
        <v>72</v>
      </c>
      <c r="AS75" s="42" t="s">
        <v>76</v>
      </c>
      <c r="AT75">
        <v>39.341999999999999</v>
      </c>
      <c r="AU75" s="43">
        <f t="shared" si="25"/>
        <v>5.9999999999931219E-3</v>
      </c>
    </row>
    <row r="76" spans="1:47" ht="15" customHeight="1" x14ac:dyDescent="0.25">
      <c r="A76" s="11"/>
      <c r="B76" s="19">
        <v>76</v>
      </c>
      <c r="C76" s="20" t="s">
        <v>159</v>
      </c>
      <c r="D76" s="21">
        <v>1044</v>
      </c>
      <c r="E76" s="22" t="s">
        <v>64</v>
      </c>
      <c r="F76" s="20" t="s">
        <v>65</v>
      </c>
      <c r="G76" s="24">
        <v>29767</v>
      </c>
      <c r="H76" s="25"/>
      <c r="I76" s="26">
        <v>18456.689999999999</v>
      </c>
      <c r="J76" s="27"/>
      <c r="K76" s="27"/>
      <c r="L76" s="27"/>
      <c r="M76" s="28">
        <v>18456.689999999999</v>
      </c>
      <c r="N76" s="29">
        <v>0</v>
      </c>
      <c r="O76" s="30" t="str">
        <f>IF(G76&lt;=$N$2,"",IF(F76=[3]Pav.tvarkyklė!$B$13,"",IF(ISBLANK(R76),"X","")))</f>
        <v/>
      </c>
      <c r="P76" s="31"/>
      <c r="Q76" s="32"/>
      <c r="R76" s="32"/>
      <c r="S76" s="33"/>
      <c r="T76" s="33"/>
      <c r="U76" s="34">
        <f>IFERROR(INDEX('[3]5.Grup_T'!$G$4:$G$22,MATCH('6.Turtas'!E76,'[3]5.Grup_T'!$E$4:$E$22,0)),"0")</f>
        <v>35</v>
      </c>
      <c r="V76" s="35">
        <f t="shared" si="14"/>
        <v>420</v>
      </c>
      <c r="W76" s="35">
        <f>IF(NOT(ISBLANK(H76)),(12-DATEDIF(H76,'[3]1.Pradzia'!$D$13,"m")),0)</f>
        <v>0</v>
      </c>
      <c r="X76" s="35">
        <f t="shared" si="17"/>
        <v>474</v>
      </c>
      <c r="Y76" s="35">
        <f t="shared" si="18"/>
        <v>0</v>
      </c>
      <c r="Z76" s="35">
        <f t="shared" si="26"/>
        <v>-54</v>
      </c>
      <c r="AA76" s="36">
        <f t="shared" si="15"/>
        <v>0</v>
      </c>
      <c r="AB76" s="36">
        <f t="shared" si="19"/>
        <v>0</v>
      </c>
      <c r="AC76" s="37">
        <f>IF(E76='[3]5.Grup_T'!$E$20,0,IF(YEAR(G76)&lt;2021,M76-N76+AB76,0))</f>
        <v>18456.689999999999</v>
      </c>
      <c r="AD76" s="35">
        <f>IF(OR(YEAR(G76)&lt;2021,O76="X"),0,IF(ISBLANK(H76),DATEDIF(G76,'[3]1.Pradzia'!$D$13,"M"),DATEDIF(G76,H76,"m")))</f>
        <v>0</v>
      </c>
      <c r="AE76" s="37">
        <f>IF(E76='[3]5.Grup_T'!$E$20,0,IF(AD76&lt;&gt;0,M76/V76*MIN(12,AD76),0))</f>
        <v>0</v>
      </c>
      <c r="AF76" s="37">
        <f t="shared" si="16"/>
        <v>0</v>
      </c>
      <c r="AG76" s="37">
        <f t="shared" si="20"/>
        <v>18456.689999999999</v>
      </c>
      <c r="AH76" s="37">
        <f t="shared" si="21"/>
        <v>0</v>
      </c>
      <c r="AI76" s="35" t="str">
        <f t="shared" si="22"/>
        <v>Nusidėvėjęs</v>
      </c>
      <c r="AJ76" s="38" t="str">
        <f>IF(AND(F76&lt;&gt;[3]Pav.tvarkyklė!$B$12,F76&lt;&gt;[3]Pav.tvarkyklė!$B$13),"GVTNT","X")</f>
        <v>GVTNT</v>
      </c>
      <c r="AK76" s="39">
        <f t="shared" si="23"/>
        <v>0</v>
      </c>
      <c r="AL76" s="40" t="s">
        <v>66</v>
      </c>
      <c r="AM76" s="41">
        <v>35</v>
      </c>
      <c r="AN76" s="41">
        <f t="shared" si="24"/>
        <v>1981</v>
      </c>
      <c r="AO76" s="41"/>
      <c r="AP76" s="41"/>
      <c r="AQ76" s="41" t="s">
        <v>17</v>
      </c>
      <c r="AR76" s="42" t="s">
        <v>67</v>
      </c>
      <c r="AS76" s="42" t="s">
        <v>68</v>
      </c>
      <c r="AT76">
        <v>0</v>
      </c>
      <c r="AU76" s="43">
        <f t="shared" si="25"/>
        <v>0</v>
      </c>
    </row>
    <row r="77" spans="1:47" ht="15" customHeight="1" x14ac:dyDescent="0.25">
      <c r="A77" s="11"/>
      <c r="B77" s="19">
        <v>77</v>
      </c>
      <c r="C77" s="20" t="s">
        <v>160</v>
      </c>
      <c r="D77" s="21">
        <v>1086</v>
      </c>
      <c r="E77" s="22" t="s">
        <v>85</v>
      </c>
      <c r="F77" s="20" t="s">
        <v>86</v>
      </c>
      <c r="G77" s="24">
        <v>29981</v>
      </c>
      <c r="H77" s="25"/>
      <c r="I77" s="26">
        <v>5905.27</v>
      </c>
      <c r="J77" s="27"/>
      <c r="K77" s="27"/>
      <c r="L77" s="27"/>
      <c r="M77" s="28">
        <v>5905.27</v>
      </c>
      <c r="N77" s="29">
        <v>1308.8576592356692</v>
      </c>
      <c r="O77" s="30" t="str">
        <f>IF(G77&lt;=$N$2,"",IF(F77=[3]Pav.tvarkyklė!$B$13,"",IF(ISBLANK(R77),"X","")))</f>
        <v/>
      </c>
      <c r="P77" s="31"/>
      <c r="Q77" s="32"/>
      <c r="R77" s="32"/>
      <c r="S77" s="33"/>
      <c r="T77" s="33"/>
      <c r="U77" s="34">
        <f>IFERROR(INDEX('[3]5.Grup_T'!$G$4:$G$22,MATCH('6.Turtas'!E77,'[3]5.Grup_T'!$E$4:$E$22,0)),"0")</f>
        <v>50</v>
      </c>
      <c r="V77" s="35">
        <f t="shared" si="14"/>
        <v>600</v>
      </c>
      <c r="W77" s="35">
        <f>IF(NOT(ISBLANK(H77)),(12-DATEDIF(H77,'[3]1.Pradzia'!$D$13,"m")),0)</f>
        <v>0</v>
      </c>
      <c r="X77" s="35">
        <f t="shared" si="17"/>
        <v>467</v>
      </c>
      <c r="Y77" s="35">
        <f t="shared" si="18"/>
        <v>12</v>
      </c>
      <c r="Z77" s="35">
        <f t="shared" si="26"/>
        <v>133</v>
      </c>
      <c r="AA77" s="36">
        <f t="shared" si="15"/>
        <v>9.8410350318471362</v>
      </c>
      <c r="AB77" s="36">
        <f t="shared" si="19"/>
        <v>118.09242038216564</v>
      </c>
      <c r="AC77" s="37">
        <f>IF(E77='[3]5.Grup_T'!$E$20,0,IF(YEAR(G77)&lt;2021,M77-N77+AB77,0))</f>
        <v>4714.504761146497</v>
      </c>
      <c r="AD77" s="35">
        <f>IF(OR(YEAR(G77)&lt;2021,O77="X"),0,IF(ISBLANK(H77),DATEDIF(G77,'[3]1.Pradzia'!$D$13,"M"),DATEDIF(G77,H77,"m")))</f>
        <v>0</v>
      </c>
      <c r="AE77" s="37">
        <f>IF(E77='[3]5.Grup_T'!$E$20,0,IF(AD77&lt;&gt;0,M77/V77*MIN(12,AD77),0))</f>
        <v>0</v>
      </c>
      <c r="AF77" s="37">
        <f t="shared" si="16"/>
        <v>118.09242038216564</v>
      </c>
      <c r="AG77" s="37">
        <f t="shared" si="20"/>
        <v>4714.504761146497</v>
      </c>
      <c r="AH77" s="37">
        <f t="shared" si="21"/>
        <v>1190.7652388535034</v>
      </c>
      <c r="AI77" s="35" t="str">
        <f t="shared" si="22"/>
        <v/>
      </c>
      <c r="AJ77" s="38" t="str">
        <f>IF(AND(F77&lt;&gt;[3]Pav.tvarkyklė!$B$12,F77&lt;&gt;[3]Pav.tvarkyklė!$B$13),"GVTNT","X")</f>
        <v>GVTNT</v>
      </c>
      <c r="AK77" s="39">
        <f t="shared" si="23"/>
        <v>0</v>
      </c>
      <c r="AL77" s="40" t="s">
        <v>87</v>
      </c>
      <c r="AM77" s="41">
        <v>50</v>
      </c>
      <c r="AN77" s="41">
        <f t="shared" si="24"/>
        <v>1982</v>
      </c>
      <c r="AO77" s="41"/>
      <c r="AP77" s="41"/>
      <c r="AQ77" s="41" t="s">
        <v>17</v>
      </c>
      <c r="AR77" s="42" t="s">
        <v>88</v>
      </c>
      <c r="AS77" s="42" t="s">
        <v>89</v>
      </c>
      <c r="AT77">
        <v>118.1054</v>
      </c>
      <c r="AU77" s="43">
        <f t="shared" si="25"/>
        <v>-1.2979617834361079E-2</v>
      </c>
    </row>
    <row r="78" spans="1:47" ht="15" customHeight="1" x14ac:dyDescent="0.25">
      <c r="A78" s="11"/>
      <c r="B78" s="19">
        <v>78</v>
      </c>
      <c r="C78" s="20" t="s">
        <v>161</v>
      </c>
      <c r="D78" s="21">
        <v>1087</v>
      </c>
      <c r="E78" s="22" t="s">
        <v>85</v>
      </c>
      <c r="F78" s="20" t="s">
        <v>115</v>
      </c>
      <c r="G78" s="24">
        <v>29616</v>
      </c>
      <c r="H78" s="25"/>
      <c r="I78" s="26">
        <v>3118.98</v>
      </c>
      <c r="J78" s="27"/>
      <c r="K78" s="27"/>
      <c r="L78" s="27"/>
      <c r="M78" s="28">
        <v>3118.98</v>
      </c>
      <c r="N78" s="29">
        <v>628.98164367816082</v>
      </c>
      <c r="O78" s="30" t="str">
        <f>IF(G78&lt;=$N$2,"",IF(F78=[3]Pav.tvarkyklė!$B$13,"",IF(ISBLANK(R78),"X","")))</f>
        <v/>
      </c>
      <c r="P78" s="31"/>
      <c r="Q78" s="32"/>
      <c r="R78" s="32"/>
      <c r="S78" s="33"/>
      <c r="T78" s="33"/>
      <c r="U78" s="34">
        <f>IFERROR(INDEX('[3]5.Grup_T'!$G$4:$G$22,MATCH('6.Turtas'!E78,'[3]5.Grup_T'!$E$4:$E$22,0)),"0")</f>
        <v>50</v>
      </c>
      <c r="V78" s="35">
        <f t="shared" si="14"/>
        <v>600</v>
      </c>
      <c r="W78" s="35">
        <f>IF(NOT(ISBLANK(H78)),(12-DATEDIF(H78,'[3]1.Pradzia'!$D$13,"m")),0)</f>
        <v>0</v>
      </c>
      <c r="X78" s="35">
        <f t="shared" si="17"/>
        <v>479</v>
      </c>
      <c r="Y78" s="35">
        <f t="shared" si="18"/>
        <v>12</v>
      </c>
      <c r="Z78" s="35">
        <f t="shared" si="26"/>
        <v>121</v>
      </c>
      <c r="AA78" s="36">
        <f t="shared" si="15"/>
        <v>5.1981954022988495</v>
      </c>
      <c r="AB78" s="36">
        <f t="shared" si="19"/>
        <v>62.37834482758619</v>
      </c>
      <c r="AC78" s="37">
        <f>IF(E78='[3]5.Grup_T'!$E$20,0,IF(YEAR(G78)&lt;2021,M78-N78+AB78,0))</f>
        <v>2552.3767011494256</v>
      </c>
      <c r="AD78" s="35">
        <f>IF(OR(YEAR(G78)&lt;2021,O78="X"),0,IF(ISBLANK(H78),DATEDIF(G78,'[3]1.Pradzia'!$D$13,"M"),DATEDIF(G78,H78,"m")))</f>
        <v>0</v>
      </c>
      <c r="AE78" s="37">
        <f>IF(E78='[3]5.Grup_T'!$E$20,0,IF(AD78&lt;&gt;0,M78/V78*MIN(12,AD78),0))</f>
        <v>0</v>
      </c>
      <c r="AF78" s="37">
        <f t="shared" si="16"/>
        <v>62.37834482758619</v>
      </c>
      <c r="AG78" s="37">
        <f t="shared" si="20"/>
        <v>2552.3767011494256</v>
      </c>
      <c r="AH78" s="37">
        <f t="shared" si="21"/>
        <v>566.60329885057445</v>
      </c>
      <c r="AI78" s="35" t="str">
        <f t="shared" si="22"/>
        <v/>
      </c>
      <c r="AJ78" s="38" t="str">
        <f>IF(AND(F78&lt;&gt;[3]Pav.tvarkyklė!$B$12,F78&lt;&gt;[3]Pav.tvarkyklė!$B$13),"GVTNT","X")</f>
        <v>GVTNT</v>
      </c>
      <c r="AK78" s="39">
        <f t="shared" si="23"/>
        <v>0</v>
      </c>
      <c r="AL78" s="40" t="s">
        <v>116</v>
      </c>
      <c r="AM78" s="41">
        <v>50</v>
      </c>
      <c r="AN78" s="41">
        <f t="shared" si="24"/>
        <v>1981</v>
      </c>
      <c r="AO78" s="41"/>
      <c r="AP78" s="41"/>
      <c r="AQ78" s="41" t="s">
        <v>17</v>
      </c>
      <c r="AR78" s="42" t="s">
        <v>88</v>
      </c>
      <c r="AS78" s="42" t="s">
        <v>117</v>
      </c>
      <c r="AT78">
        <v>62.379599999999996</v>
      </c>
      <c r="AU78" s="43">
        <f t="shared" si="25"/>
        <v>-1.2551724138063491E-3</v>
      </c>
    </row>
    <row r="79" spans="1:47" ht="15" customHeight="1" x14ac:dyDescent="0.25">
      <c r="A79" s="11"/>
      <c r="B79" s="19">
        <v>79</v>
      </c>
      <c r="C79" s="20" t="s">
        <v>162</v>
      </c>
      <c r="D79" s="21">
        <v>1260</v>
      </c>
      <c r="E79" s="22" t="s">
        <v>85</v>
      </c>
      <c r="F79" s="20" t="s">
        <v>115</v>
      </c>
      <c r="G79" s="24">
        <v>30405</v>
      </c>
      <c r="H79" s="25"/>
      <c r="I79" s="26">
        <v>9850.0400000000009</v>
      </c>
      <c r="J79" s="27"/>
      <c r="K79" s="27"/>
      <c r="L79" s="27"/>
      <c r="M79" s="28">
        <v>9850.0400000000009</v>
      </c>
      <c r="N79" s="29">
        <v>2413.2843859649129</v>
      </c>
      <c r="O79" s="30" t="str">
        <f>IF(G79&lt;=$N$2,"",IF(F79=[3]Pav.tvarkyklė!$B$13,"",IF(ISBLANK(R79),"X","")))</f>
        <v/>
      </c>
      <c r="P79" s="31"/>
      <c r="Q79" s="32"/>
      <c r="R79" s="32"/>
      <c r="S79" s="33"/>
      <c r="T79" s="33"/>
      <c r="U79" s="34">
        <f>IFERROR(INDEX('[3]5.Grup_T'!$G$4:$G$22,MATCH('6.Turtas'!E79,'[3]5.Grup_T'!$E$4:$E$22,0)),"0")</f>
        <v>50</v>
      </c>
      <c r="V79" s="35">
        <f t="shared" si="14"/>
        <v>600</v>
      </c>
      <c r="W79" s="35">
        <f>IF(NOT(ISBLANK(H79)),(12-DATEDIF(H79,'[3]1.Pradzia'!$D$13,"m")),0)</f>
        <v>0</v>
      </c>
      <c r="X79" s="35">
        <f t="shared" si="17"/>
        <v>453</v>
      </c>
      <c r="Y79" s="35">
        <f t="shared" si="18"/>
        <v>12</v>
      </c>
      <c r="Z79" s="35">
        <f t="shared" si="26"/>
        <v>147</v>
      </c>
      <c r="AA79" s="36">
        <f t="shared" si="15"/>
        <v>16.416900584795325</v>
      </c>
      <c r="AB79" s="36">
        <f t="shared" si="19"/>
        <v>197.00280701754389</v>
      </c>
      <c r="AC79" s="37">
        <f>IF(E79='[3]5.Grup_T'!$E$20,0,IF(YEAR(G79)&lt;2021,M79-N79+AB79,0))</f>
        <v>7633.758421052632</v>
      </c>
      <c r="AD79" s="35">
        <f>IF(OR(YEAR(G79)&lt;2021,O79="X"),0,IF(ISBLANK(H79),DATEDIF(G79,'[3]1.Pradzia'!$D$13,"M"),DATEDIF(G79,H79,"m")))</f>
        <v>0</v>
      </c>
      <c r="AE79" s="37">
        <f>IF(E79='[3]5.Grup_T'!$E$20,0,IF(AD79&lt;&gt;0,M79/V79*MIN(12,AD79),0))</f>
        <v>0</v>
      </c>
      <c r="AF79" s="37">
        <f t="shared" si="16"/>
        <v>197.00280701754389</v>
      </c>
      <c r="AG79" s="37">
        <f t="shared" si="20"/>
        <v>7633.758421052632</v>
      </c>
      <c r="AH79" s="37">
        <f t="shared" si="21"/>
        <v>2216.2815789473689</v>
      </c>
      <c r="AI79" s="35" t="str">
        <f t="shared" si="22"/>
        <v/>
      </c>
      <c r="AJ79" s="38" t="str">
        <f>IF(AND(F79&lt;&gt;[3]Pav.tvarkyklė!$B$12,F79&lt;&gt;[3]Pav.tvarkyklė!$B$13),"GVTNT","X")</f>
        <v>GVTNT</v>
      </c>
      <c r="AK79" s="39">
        <f t="shared" si="23"/>
        <v>0</v>
      </c>
      <c r="AL79" s="40" t="s">
        <v>116</v>
      </c>
      <c r="AM79" s="41">
        <v>50</v>
      </c>
      <c r="AN79" s="41">
        <f t="shared" si="24"/>
        <v>1983</v>
      </c>
      <c r="AO79" s="41"/>
      <c r="AP79" s="41"/>
      <c r="AQ79" s="41" t="s">
        <v>17</v>
      </c>
      <c r="AR79" s="42" t="s">
        <v>88</v>
      </c>
      <c r="AS79" s="42" t="s">
        <v>117</v>
      </c>
      <c r="AT79">
        <v>197.0008</v>
      </c>
      <c r="AU79" s="43">
        <f t="shared" si="25"/>
        <v>2.0070175438888782E-3</v>
      </c>
    </row>
    <row r="80" spans="1:47" ht="15" customHeight="1" x14ac:dyDescent="0.25">
      <c r="A80" s="11"/>
      <c r="B80" s="19">
        <v>80</v>
      </c>
      <c r="C80" s="20" t="s">
        <v>163</v>
      </c>
      <c r="D80" s="21">
        <v>1261</v>
      </c>
      <c r="E80" s="22" t="s">
        <v>85</v>
      </c>
      <c r="F80" s="20" t="s">
        <v>115</v>
      </c>
      <c r="G80" s="24">
        <v>30405</v>
      </c>
      <c r="H80" s="25"/>
      <c r="I80" s="26">
        <v>2878.7</v>
      </c>
      <c r="J80" s="27"/>
      <c r="K80" s="27"/>
      <c r="L80" s="27"/>
      <c r="M80" s="28">
        <v>2878.7</v>
      </c>
      <c r="N80" s="29">
        <v>705.40442982456125</v>
      </c>
      <c r="O80" s="30" t="str">
        <f>IF(G80&lt;=$N$2,"",IF(F80=[3]Pav.tvarkyklė!$B$13,"",IF(ISBLANK(R80),"X","")))</f>
        <v/>
      </c>
      <c r="P80" s="31"/>
      <c r="Q80" s="32"/>
      <c r="R80" s="32"/>
      <c r="S80" s="33"/>
      <c r="T80" s="33"/>
      <c r="U80" s="34">
        <f>IFERROR(INDEX('[3]5.Grup_T'!$G$4:$G$22,MATCH('6.Turtas'!E80,'[3]5.Grup_T'!$E$4:$E$22,0)),"0")</f>
        <v>50</v>
      </c>
      <c r="V80" s="35">
        <f t="shared" si="14"/>
        <v>600</v>
      </c>
      <c r="W80" s="35">
        <f>IF(NOT(ISBLANK(H80)),(12-DATEDIF(H80,'[3]1.Pradzia'!$D$13,"m")),0)</f>
        <v>0</v>
      </c>
      <c r="X80" s="35">
        <f t="shared" si="17"/>
        <v>453</v>
      </c>
      <c r="Y80" s="35">
        <f t="shared" si="18"/>
        <v>12</v>
      </c>
      <c r="Z80" s="35">
        <f t="shared" si="26"/>
        <v>147</v>
      </c>
      <c r="AA80" s="36">
        <f t="shared" si="15"/>
        <v>4.7986695906432741</v>
      </c>
      <c r="AB80" s="36">
        <f t="shared" si="19"/>
        <v>57.584035087719286</v>
      </c>
      <c r="AC80" s="37">
        <f>IF(E80='[3]5.Grup_T'!$E$20,0,IF(YEAR(G80)&lt;2021,M80-N80+AB80,0))</f>
        <v>2230.8796052631578</v>
      </c>
      <c r="AD80" s="35">
        <f>IF(OR(YEAR(G80)&lt;2021,O80="X"),0,IF(ISBLANK(H80),DATEDIF(G80,'[3]1.Pradzia'!$D$13,"M"),DATEDIF(G80,H80,"m")))</f>
        <v>0</v>
      </c>
      <c r="AE80" s="37">
        <f>IF(E80='[3]5.Grup_T'!$E$20,0,IF(AD80&lt;&gt;0,M80/V80*MIN(12,AD80),0))</f>
        <v>0</v>
      </c>
      <c r="AF80" s="37">
        <f t="shared" si="16"/>
        <v>57.584035087719286</v>
      </c>
      <c r="AG80" s="37">
        <f t="shared" si="20"/>
        <v>2230.8796052631578</v>
      </c>
      <c r="AH80" s="37">
        <f t="shared" si="21"/>
        <v>647.82039473684199</v>
      </c>
      <c r="AI80" s="35" t="str">
        <f t="shared" si="22"/>
        <v/>
      </c>
      <c r="AJ80" s="38" t="str">
        <f>IF(AND(F80&lt;&gt;[3]Pav.tvarkyklė!$B$12,F80&lt;&gt;[3]Pav.tvarkyklė!$B$13),"GVTNT","X")</f>
        <v>GVTNT</v>
      </c>
      <c r="AK80" s="39">
        <f t="shared" si="23"/>
        <v>0</v>
      </c>
      <c r="AL80" s="40" t="s">
        <v>116</v>
      </c>
      <c r="AM80" s="41">
        <v>50</v>
      </c>
      <c r="AN80" s="41">
        <f t="shared" si="24"/>
        <v>1983</v>
      </c>
      <c r="AO80" s="41"/>
      <c r="AP80" s="41"/>
      <c r="AQ80" s="41" t="s">
        <v>17</v>
      </c>
      <c r="AR80" s="42" t="s">
        <v>88</v>
      </c>
      <c r="AS80" s="42" t="s">
        <v>117</v>
      </c>
      <c r="AT80">
        <v>57.573999999999998</v>
      </c>
      <c r="AU80" s="43">
        <f t="shared" si="25"/>
        <v>1.0035087719288072E-2</v>
      </c>
    </row>
    <row r="81" spans="1:47" ht="15" customHeight="1" x14ac:dyDescent="0.25">
      <c r="A81" s="11"/>
      <c r="B81" s="19">
        <v>81</v>
      </c>
      <c r="C81" s="20" t="s">
        <v>164</v>
      </c>
      <c r="D81" s="21">
        <v>1300</v>
      </c>
      <c r="E81" s="22" t="s">
        <v>111</v>
      </c>
      <c r="F81" s="20" t="s">
        <v>115</v>
      </c>
      <c r="G81" s="24">
        <v>30497</v>
      </c>
      <c r="H81" s="25"/>
      <c r="I81" s="26">
        <v>1877.42</v>
      </c>
      <c r="J81" s="27"/>
      <c r="K81" s="27"/>
      <c r="L81" s="27"/>
      <c r="M81" s="28">
        <v>1877.42</v>
      </c>
      <c r="N81" s="29">
        <v>0</v>
      </c>
      <c r="O81" s="30" t="str">
        <f>IF(G81&lt;=$N$2,"",IF(F81=[3]Pav.tvarkyklė!$B$13,"",IF(ISBLANK(R81),"X","")))</f>
        <v/>
      </c>
      <c r="P81" s="31"/>
      <c r="Q81" s="32"/>
      <c r="R81" s="32"/>
      <c r="S81" s="33"/>
      <c r="T81" s="33"/>
      <c r="U81" s="34">
        <f>IFERROR(INDEX('[3]5.Grup_T'!$G$4:$G$22,MATCH('6.Turtas'!E81,'[3]5.Grup_T'!$E$4:$E$22,0)),"0")</f>
        <v>10</v>
      </c>
      <c r="V81" s="35">
        <f t="shared" si="14"/>
        <v>120</v>
      </c>
      <c r="W81" s="35">
        <f>IF(NOT(ISBLANK(H81)),(12-DATEDIF(H81,'[3]1.Pradzia'!$D$13,"m")),0)</f>
        <v>0</v>
      </c>
      <c r="X81" s="35">
        <f t="shared" si="17"/>
        <v>450</v>
      </c>
      <c r="Y81" s="35">
        <f t="shared" si="18"/>
        <v>0</v>
      </c>
      <c r="Z81" s="35">
        <f t="shared" si="26"/>
        <v>-330</v>
      </c>
      <c r="AA81" s="36">
        <f t="shared" si="15"/>
        <v>0</v>
      </c>
      <c r="AB81" s="36">
        <f t="shared" si="19"/>
        <v>0</v>
      </c>
      <c r="AC81" s="37">
        <f>IF(E81='[3]5.Grup_T'!$E$20,0,IF(YEAR(G81)&lt;2021,M81-N81+AB81,0))</f>
        <v>1877.42</v>
      </c>
      <c r="AD81" s="35">
        <f>IF(OR(YEAR(G81)&lt;2021,O81="X"),0,IF(ISBLANK(H81),DATEDIF(G81,'[3]1.Pradzia'!$D$13,"M"),DATEDIF(G81,H81,"m")))</f>
        <v>0</v>
      </c>
      <c r="AE81" s="37">
        <f>IF(E81='[3]5.Grup_T'!$E$20,0,IF(AD81&lt;&gt;0,M81/V81*MIN(12,AD81),0))</f>
        <v>0</v>
      </c>
      <c r="AF81" s="37">
        <f t="shared" si="16"/>
        <v>0</v>
      </c>
      <c r="AG81" s="37">
        <f t="shared" si="20"/>
        <v>1877.42</v>
      </c>
      <c r="AH81" s="37">
        <f t="shared" si="21"/>
        <v>0</v>
      </c>
      <c r="AI81" s="35" t="str">
        <f t="shared" si="22"/>
        <v>Nusidėvėjęs</v>
      </c>
      <c r="AJ81" s="38" t="str">
        <f>IF(AND(F81&lt;&gt;[3]Pav.tvarkyklė!$B$12,F81&lt;&gt;[3]Pav.tvarkyklė!$B$13),"GVTNT","X")</f>
        <v>GVTNT</v>
      </c>
      <c r="AK81" s="39">
        <f t="shared" si="23"/>
        <v>0</v>
      </c>
      <c r="AL81" s="40" t="s">
        <v>165</v>
      </c>
      <c r="AM81" s="41">
        <v>8</v>
      </c>
      <c r="AN81" s="41">
        <f t="shared" si="24"/>
        <v>1983</v>
      </c>
      <c r="AO81" s="41"/>
      <c r="AP81" s="41"/>
      <c r="AQ81" s="41" t="s">
        <v>17</v>
      </c>
      <c r="AR81" s="42" t="s">
        <v>113</v>
      </c>
      <c r="AS81" s="42" t="s">
        <v>117</v>
      </c>
      <c r="AT81">
        <v>0</v>
      </c>
      <c r="AU81" s="43">
        <f t="shared" si="25"/>
        <v>0</v>
      </c>
    </row>
    <row r="82" spans="1:47" ht="15" customHeight="1" x14ac:dyDescent="0.25">
      <c r="A82" s="11"/>
      <c r="B82" s="19">
        <v>82</v>
      </c>
      <c r="C82" s="20" t="s">
        <v>166</v>
      </c>
      <c r="D82" s="21">
        <v>1639</v>
      </c>
      <c r="E82" s="22" t="s">
        <v>85</v>
      </c>
      <c r="F82" s="20" t="s">
        <v>86</v>
      </c>
      <c r="G82" s="24">
        <v>30955</v>
      </c>
      <c r="H82" s="25"/>
      <c r="I82" s="26">
        <v>4289.34</v>
      </c>
      <c r="J82" s="27"/>
      <c r="K82" s="27"/>
      <c r="L82" s="27"/>
      <c r="M82" s="28">
        <v>4289.34</v>
      </c>
      <c r="N82" s="29">
        <v>1179.4728174603174</v>
      </c>
      <c r="O82" s="30" t="str">
        <f>IF(G82&lt;=$N$2,"",IF(F82=[3]Pav.tvarkyklė!$B$13,"",IF(ISBLANK(R82),"X","")))</f>
        <v/>
      </c>
      <c r="P82" s="31"/>
      <c r="Q82" s="32"/>
      <c r="R82" s="32"/>
      <c r="S82" s="33"/>
      <c r="T82" s="33"/>
      <c r="U82" s="34">
        <f>IFERROR(INDEX('[3]5.Grup_T'!$G$4:$G$22,MATCH('6.Turtas'!E82,'[3]5.Grup_T'!$E$4:$E$22,0)),"0")</f>
        <v>50</v>
      </c>
      <c r="V82" s="35">
        <f t="shared" si="14"/>
        <v>600</v>
      </c>
      <c r="W82" s="35">
        <f>IF(NOT(ISBLANK(H82)),(12-DATEDIF(H82,'[3]1.Pradzia'!$D$13,"m")),0)</f>
        <v>0</v>
      </c>
      <c r="X82" s="35">
        <f t="shared" si="17"/>
        <v>435</v>
      </c>
      <c r="Y82" s="35">
        <f t="shared" si="18"/>
        <v>12</v>
      </c>
      <c r="Z82" s="35">
        <f t="shared" si="26"/>
        <v>165</v>
      </c>
      <c r="AA82" s="36">
        <f t="shared" si="15"/>
        <v>7.1483201058201056</v>
      </c>
      <c r="AB82" s="36">
        <f t="shared" si="19"/>
        <v>85.77984126984127</v>
      </c>
      <c r="AC82" s="37">
        <f>IF(E82='[3]5.Grup_T'!$E$20,0,IF(YEAR(G82)&lt;2021,M82-N82+AB82,0))</f>
        <v>3195.6470238095239</v>
      </c>
      <c r="AD82" s="35">
        <f>IF(OR(YEAR(G82)&lt;2021,O82="X"),0,IF(ISBLANK(H82),DATEDIF(G82,'[3]1.Pradzia'!$D$13,"M"),DATEDIF(G82,H82,"m")))</f>
        <v>0</v>
      </c>
      <c r="AE82" s="37">
        <f>IF(E82='[3]5.Grup_T'!$E$20,0,IF(AD82&lt;&gt;0,M82/V82*MIN(12,AD82),0))</f>
        <v>0</v>
      </c>
      <c r="AF82" s="37">
        <f t="shared" si="16"/>
        <v>85.77984126984127</v>
      </c>
      <c r="AG82" s="37">
        <f t="shared" si="20"/>
        <v>3195.6470238095239</v>
      </c>
      <c r="AH82" s="37">
        <f t="shared" si="21"/>
        <v>1093.6929761904762</v>
      </c>
      <c r="AI82" s="35" t="str">
        <f t="shared" si="22"/>
        <v/>
      </c>
      <c r="AJ82" s="38" t="str">
        <f>IF(AND(F82&lt;&gt;[3]Pav.tvarkyklė!$B$12,F82&lt;&gt;[3]Pav.tvarkyklė!$B$13),"GVTNT","X")</f>
        <v>GVTNT</v>
      </c>
      <c r="AK82" s="39">
        <f t="shared" si="23"/>
        <v>0</v>
      </c>
      <c r="AL82" s="40" t="s">
        <v>87</v>
      </c>
      <c r="AM82" s="41">
        <v>50</v>
      </c>
      <c r="AN82" s="41">
        <f t="shared" si="24"/>
        <v>1984</v>
      </c>
      <c r="AO82" s="41"/>
      <c r="AP82" s="41"/>
      <c r="AQ82" s="41" t="s">
        <v>17</v>
      </c>
      <c r="AR82" s="42" t="s">
        <v>88</v>
      </c>
      <c r="AS82" s="42" t="s">
        <v>89</v>
      </c>
      <c r="AT82">
        <v>85.786799999999999</v>
      </c>
      <c r="AU82" s="43">
        <f t="shared" si="25"/>
        <v>-6.958730158729054E-3</v>
      </c>
    </row>
    <row r="83" spans="1:47" ht="15" customHeight="1" x14ac:dyDescent="0.25">
      <c r="A83" s="11"/>
      <c r="B83" s="19">
        <v>83</v>
      </c>
      <c r="C83" s="20" t="s">
        <v>167</v>
      </c>
      <c r="D83" s="21">
        <v>1788</v>
      </c>
      <c r="E83" s="22" t="s">
        <v>59</v>
      </c>
      <c r="F83" s="20" t="s">
        <v>54</v>
      </c>
      <c r="G83" s="24">
        <v>31320</v>
      </c>
      <c r="H83" s="25"/>
      <c r="I83" s="26">
        <v>558.58000000000004</v>
      </c>
      <c r="J83" s="27"/>
      <c r="K83" s="27"/>
      <c r="L83" s="27"/>
      <c r="M83" s="28">
        <v>558.58000000000004</v>
      </c>
      <c r="N83" s="29">
        <v>0</v>
      </c>
      <c r="O83" s="30" t="str">
        <f>IF(G83&lt;=$N$2,"",IF(F83=[3]Pav.tvarkyklė!$B$13,"",IF(ISBLANK(R83),"X","")))</f>
        <v/>
      </c>
      <c r="P83" s="31"/>
      <c r="Q83" s="32"/>
      <c r="R83" s="32"/>
      <c r="S83" s="33"/>
      <c r="T83" s="33"/>
      <c r="U83" s="34">
        <f>IFERROR(INDEX('[3]5.Grup_T'!$G$4:$G$22,MATCH('6.Turtas'!E83,'[3]5.Grup_T'!$E$4:$E$22,0)),"0")</f>
        <v>10</v>
      </c>
      <c r="V83" s="35">
        <f t="shared" si="14"/>
        <v>120</v>
      </c>
      <c r="W83" s="35">
        <f>IF(NOT(ISBLANK(H83)),(12-DATEDIF(H83,'[3]1.Pradzia'!$D$13,"m")),0)</f>
        <v>0</v>
      </c>
      <c r="X83" s="35">
        <f t="shared" si="17"/>
        <v>423</v>
      </c>
      <c r="Y83" s="35">
        <f t="shared" si="18"/>
        <v>0</v>
      </c>
      <c r="Z83" s="35">
        <f t="shared" si="26"/>
        <v>-303</v>
      </c>
      <c r="AA83" s="36">
        <f t="shared" si="15"/>
        <v>0</v>
      </c>
      <c r="AB83" s="36">
        <f t="shared" si="19"/>
        <v>0</v>
      </c>
      <c r="AC83" s="37">
        <f>IF(E83='[3]5.Grup_T'!$E$20,0,IF(YEAR(G83)&lt;2021,M83-N83+AB83,0))</f>
        <v>558.58000000000004</v>
      </c>
      <c r="AD83" s="35">
        <f>IF(OR(YEAR(G83)&lt;2021,O83="X"),0,IF(ISBLANK(H83),DATEDIF(G83,'[3]1.Pradzia'!$D$13,"M"),DATEDIF(G83,H83,"m")))</f>
        <v>0</v>
      </c>
      <c r="AE83" s="37">
        <f>IF(E83='[3]5.Grup_T'!$E$20,0,IF(AD83&lt;&gt;0,M83/V83*MIN(12,AD83),0))</f>
        <v>0</v>
      </c>
      <c r="AF83" s="37">
        <f t="shared" si="16"/>
        <v>0</v>
      </c>
      <c r="AG83" s="37">
        <f t="shared" si="20"/>
        <v>558.58000000000004</v>
      </c>
      <c r="AH83" s="37">
        <f t="shared" si="21"/>
        <v>0</v>
      </c>
      <c r="AI83" s="35" t="str">
        <f t="shared" si="22"/>
        <v>Nusidėvėjęs</v>
      </c>
      <c r="AJ83" s="38" t="str">
        <f>IF(AND(F83&lt;&gt;[3]Pav.tvarkyklė!$B$12,F83&lt;&gt;[3]Pav.tvarkyklė!$B$13),"GVTNT","X")</f>
        <v>GVTNT</v>
      </c>
      <c r="AK83" s="39">
        <f t="shared" si="23"/>
        <v>0</v>
      </c>
      <c r="AL83" s="40" t="s">
        <v>60</v>
      </c>
      <c r="AM83" s="41">
        <v>10</v>
      </c>
      <c r="AN83" s="41">
        <f t="shared" si="24"/>
        <v>1985</v>
      </c>
      <c r="AO83" s="41"/>
      <c r="AP83" s="41"/>
      <c r="AQ83" s="41" t="s">
        <v>17</v>
      </c>
      <c r="AR83" s="42" t="s">
        <v>61</v>
      </c>
      <c r="AS83" s="42" t="s">
        <v>62</v>
      </c>
      <c r="AT83">
        <v>0</v>
      </c>
      <c r="AU83" s="43">
        <f t="shared" si="25"/>
        <v>0</v>
      </c>
    </row>
    <row r="84" spans="1:47" ht="15" customHeight="1" x14ac:dyDescent="0.25">
      <c r="A84" s="11"/>
      <c r="B84" s="19">
        <v>84</v>
      </c>
      <c r="C84" s="20" t="s">
        <v>168</v>
      </c>
      <c r="D84" s="21">
        <v>1835</v>
      </c>
      <c r="E84" s="22" t="s">
        <v>85</v>
      </c>
      <c r="F84" s="20" t="s">
        <v>86</v>
      </c>
      <c r="G84" s="24">
        <v>31772</v>
      </c>
      <c r="H84" s="25"/>
      <c r="I84" s="26">
        <v>215.31</v>
      </c>
      <c r="J84" s="27"/>
      <c r="K84" s="27"/>
      <c r="L84" s="27"/>
      <c r="M84" s="28">
        <v>215.31</v>
      </c>
      <c r="N84" s="29">
        <v>68.791111111111121</v>
      </c>
      <c r="O84" s="30" t="str">
        <f>IF(G84&lt;=$N$2,"",IF(F84=[3]Pav.tvarkyklė!$B$13,"",IF(ISBLANK(R84),"X","")))</f>
        <v/>
      </c>
      <c r="P84" s="31"/>
      <c r="Q84" s="32"/>
      <c r="R84" s="32"/>
      <c r="S84" s="33"/>
      <c r="T84" s="33"/>
      <c r="U84" s="34">
        <f>IFERROR(INDEX('[3]5.Grup_T'!$G$4:$G$22,MATCH('6.Turtas'!E84,'[3]5.Grup_T'!$E$4:$E$22,0)),"0")</f>
        <v>50</v>
      </c>
      <c r="V84" s="35">
        <f t="shared" si="14"/>
        <v>600</v>
      </c>
      <c r="W84" s="35">
        <f>IF(NOT(ISBLANK(H84)),(12-DATEDIF(H84,'[3]1.Pradzia'!$D$13,"m")),0)</f>
        <v>0</v>
      </c>
      <c r="X84" s="35">
        <f t="shared" si="17"/>
        <v>408</v>
      </c>
      <c r="Y84" s="35">
        <f t="shared" si="18"/>
        <v>12</v>
      </c>
      <c r="Z84" s="35">
        <f t="shared" si="26"/>
        <v>192</v>
      </c>
      <c r="AA84" s="36">
        <f t="shared" si="15"/>
        <v>0.35828703703703707</v>
      </c>
      <c r="AB84" s="36">
        <f t="shared" si="19"/>
        <v>4.2994444444444451</v>
      </c>
      <c r="AC84" s="37">
        <f>IF(E84='[3]5.Grup_T'!$E$20,0,IF(YEAR(G84)&lt;2021,M84-N84+AB84,0))</f>
        <v>150.81833333333333</v>
      </c>
      <c r="AD84" s="35">
        <f>IF(OR(YEAR(G84)&lt;2021,O84="X"),0,IF(ISBLANK(H84),DATEDIF(G84,'[3]1.Pradzia'!$D$13,"M"),DATEDIF(G84,H84,"m")))</f>
        <v>0</v>
      </c>
      <c r="AE84" s="37">
        <f>IF(E84='[3]5.Grup_T'!$E$20,0,IF(AD84&lt;&gt;0,M84/V84*MIN(12,AD84),0))</f>
        <v>0</v>
      </c>
      <c r="AF84" s="37">
        <f t="shared" si="16"/>
        <v>4.2994444444444451</v>
      </c>
      <c r="AG84" s="37">
        <f t="shared" si="20"/>
        <v>150.81833333333333</v>
      </c>
      <c r="AH84" s="37">
        <f t="shared" si="21"/>
        <v>64.491666666666674</v>
      </c>
      <c r="AI84" s="35" t="str">
        <f t="shared" si="22"/>
        <v/>
      </c>
      <c r="AJ84" s="38" t="str">
        <f>IF(AND(F84&lt;&gt;[3]Pav.tvarkyklė!$B$12,F84&lt;&gt;[3]Pav.tvarkyklė!$B$13),"GVTNT","X")</f>
        <v>GVTNT</v>
      </c>
      <c r="AK84" s="39">
        <f t="shared" si="23"/>
        <v>0</v>
      </c>
      <c r="AL84" s="40" t="s">
        <v>87</v>
      </c>
      <c r="AM84" s="41">
        <v>50</v>
      </c>
      <c r="AN84" s="41">
        <f t="shared" si="24"/>
        <v>1986</v>
      </c>
      <c r="AO84" s="41"/>
      <c r="AP84" s="41"/>
      <c r="AQ84" s="41" t="s">
        <v>17</v>
      </c>
      <c r="AR84" s="42" t="s">
        <v>88</v>
      </c>
      <c r="AS84" s="42" t="s">
        <v>89</v>
      </c>
      <c r="AT84">
        <v>4.3062000000000005</v>
      </c>
      <c r="AU84" s="43">
        <f t="shared" si="25"/>
        <v>-6.7555555555554037E-3</v>
      </c>
    </row>
    <row r="85" spans="1:47" ht="15" customHeight="1" x14ac:dyDescent="0.25">
      <c r="A85" s="11"/>
      <c r="B85" s="19">
        <v>85</v>
      </c>
      <c r="C85" s="20" t="s">
        <v>169</v>
      </c>
      <c r="D85" s="21">
        <v>1836</v>
      </c>
      <c r="E85" s="22" t="s">
        <v>85</v>
      </c>
      <c r="F85" s="20" t="s">
        <v>86</v>
      </c>
      <c r="G85" s="24">
        <v>31442</v>
      </c>
      <c r="H85" s="25"/>
      <c r="I85" s="26">
        <v>554.49</v>
      </c>
      <c r="J85" s="27"/>
      <c r="K85" s="27"/>
      <c r="L85" s="27"/>
      <c r="M85" s="28">
        <v>554.49</v>
      </c>
      <c r="N85" s="29">
        <v>167.26533739837399</v>
      </c>
      <c r="O85" s="30" t="str">
        <f>IF(G85&lt;=$N$2,"",IF(F85=[3]Pav.tvarkyklė!$B$13,"",IF(ISBLANK(R85),"X","")))</f>
        <v/>
      </c>
      <c r="P85" s="31"/>
      <c r="Q85" s="32"/>
      <c r="R85" s="32"/>
      <c r="S85" s="33"/>
      <c r="T85" s="33"/>
      <c r="U85" s="34">
        <f>IFERROR(INDEX('[3]5.Grup_T'!$G$4:$G$22,MATCH('6.Turtas'!E85,'[3]5.Grup_T'!$E$4:$E$22,0)),"0")</f>
        <v>50</v>
      </c>
      <c r="V85" s="35">
        <f t="shared" si="14"/>
        <v>600</v>
      </c>
      <c r="W85" s="35">
        <f>IF(NOT(ISBLANK(H85)),(12-DATEDIF(H85,'[3]1.Pradzia'!$D$13,"m")),0)</f>
        <v>0</v>
      </c>
      <c r="X85" s="35">
        <f t="shared" si="17"/>
        <v>419</v>
      </c>
      <c r="Y85" s="35">
        <f t="shared" si="18"/>
        <v>12</v>
      </c>
      <c r="Z85" s="35">
        <f t="shared" si="26"/>
        <v>181</v>
      </c>
      <c r="AA85" s="36">
        <f t="shared" si="15"/>
        <v>0.92411788617886181</v>
      </c>
      <c r="AB85" s="36">
        <f t="shared" si="19"/>
        <v>11.089414634146342</v>
      </c>
      <c r="AC85" s="37">
        <f>IF(E85='[3]5.Grup_T'!$E$20,0,IF(YEAR(G85)&lt;2021,M85-N85+AB85,0))</f>
        <v>398.3140772357724</v>
      </c>
      <c r="AD85" s="35">
        <f>IF(OR(YEAR(G85)&lt;2021,O85="X"),0,IF(ISBLANK(H85),DATEDIF(G85,'[3]1.Pradzia'!$D$13,"M"),DATEDIF(G85,H85,"m")))</f>
        <v>0</v>
      </c>
      <c r="AE85" s="37">
        <f>IF(E85='[3]5.Grup_T'!$E$20,0,IF(AD85&lt;&gt;0,M85/V85*MIN(12,AD85),0))</f>
        <v>0</v>
      </c>
      <c r="AF85" s="37">
        <f t="shared" si="16"/>
        <v>11.089414634146342</v>
      </c>
      <c r="AG85" s="37">
        <f t="shared" si="20"/>
        <v>398.3140772357724</v>
      </c>
      <c r="AH85" s="37">
        <f t="shared" si="21"/>
        <v>156.17592276422761</v>
      </c>
      <c r="AI85" s="35" t="str">
        <f t="shared" si="22"/>
        <v/>
      </c>
      <c r="AJ85" s="38" t="str">
        <f>IF(AND(F85&lt;&gt;[3]Pav.tvarkyklė!$B$12,F85&lt;&gt;[3]Pav.tvarkyklė!$B$13),"GVTNT","X")</f>
        <v>GVTNT</v>
      </c>
      <c r="AK85" s="39">
        <f t="shared" si="23"/>
        <v>0</v>
      </c>
      <c r="AL85" s="40" t="s">
        <v>87</v>
      </c>
      <c r="AM85" s="41">
        <v>50</v>
      </c>
      <c r="AN85" s="41">
        <f t="shared" si="24"/>
        <v>1986</v>
      </c>
      <c r="AO85" s="41"/>
      <c r="AP85" s="41"/>
      <c r="AQ85" s="41" t="s">
        <v>17</v>
      </c>
      <c r="AR85" s="42" t="s">
        <v>88</v>
      </c>
      <c r="AS85" s="42" t="s">
        <v>89</v>
      </c>
      <c r="AT85">
        <v>11.0898</v>
      </c>
      <c r="AU85" s="43">
        <f t="shared" si="25"/>
        <v>-3.8536585365811504E-4</v>
      </c>
    </row>
    <row r="86" spans="1:47" ht="15" customHeight="1" x14ac:dyDescent="0.25">
      <c r="A86" s="11"/>
      <c r="B86" s="19">
        <v>86</v>
      </c>
      <c r="C86" s="20" t="s">
        <v>170</v>
      </c>
      <c r="D86" s="21">
        <v>1837</v>
      </c>
      <c r="E86" s="22" t="s">
        <v>85</v>
      </c>
      <c r="F86" s="20" t="s">
        <v>86</v>
      </c>
      <c r="G86" s="24">
        <v>31442</v>
      </c>
      <c r="H86" s="25"/>
      <c r="I86" s="26">
        <v>361.74</v>
      </c>
      <c r="J86" s="27"/>
      <c r="K86" s="27"/>
      <c r="L86" s="27"/>
      <c r="M86" s="28">
        <v>361.74</v>
      </c>
      <c r="N86" s="29">
        <v>109.26440243902437</v>
      </c>
      <c r="O86" s="30" t="str">
        <f>IF(G86&lt;=$N$2,"",IF(F86=[3]Pav.tvarkyklė!$B$13,"",IF(ISBLANK(R86),"X","")))</f>
        <v/>
      </c>
      <c r="P86" s="31"/>
      <c r="Q86" s="32"/>
      <c r="R86" s="32"/>
      <c r="S86" s="33"/>
      <c r="T86" s="33"/>
      <c r="U86" s="34">
        <f>IFERROR(INDEX('[3]5.Grup_T'!$G$4:$G$22,MATCH('6.Turtas'!E86,'[3]5.Grup_T'!$E$4:$E$22,0)),"0")</f>
        <v>50</v>
      </c>
      <c r="V86" s="35">
        <f t="shared" si="14"/>
        <v>600</v>
      </c>
      <c r="W86" s="35">
        <f>IF(NOT(ISBLANK(H86)),(12-DATEDIF(H86,'[3]1.Pradzia'!$D$13,"m")),0)</f>
        <v>0</v>
      </c>
      <c r="X86" s="35">
        <f t="shared" si="17"/>
        <v>419</v>
      </c>
      <c r="Y86" s="35">
        <f t="shared" si="18"/>
        <v>12</v>
      </c>
      <c r="Z86" s="35">
        <f t="shared" si="26"/>
        <v>181</v>
      </c>
      <c r="AA86" s="36">
        <f t="shared" si="15"/>
        <v>0.60367073170731689</v>
      </c>
      <c r="AB86" s="36">
        <f t="shared" si="19"/>
        <v>7.2440487804878027</v>
      </c>
      <c r="AC86" s="37">
        <f>IF(E86='[3]5.Grup_T'!$E$20,0,IF(YEAR(G86)&lt;2021,M86-N86+AB86,0))</f>
        <v>259.71964634146343</v>
      </c>
      <c r="AD86" s="35">
        <f>IF(OR(YEAR(G86)&lt;2021,O86="X"),0,IF(ISBLANK(H86),DATEDIF(G86,'[3]1.Pradzia'!$D$13,"M"),DATEDIF(G86,H86,"m")))</f>
        <v>0</v>
      </c>
      <c r="AE86" s="37">
        <f>IF(E86='[3]5.Grup_T'!$E$20,0,IF(AD86&lt;&gt;0,M86/V86*MIN(12,AD86),0))</f>
        <v>0</v>
      </c>
      <c r="AF86" s="37">
        <f t="shared" si="16"/>
        <v>7.2440487804878027</v>
      </c>
      <c r="AG86" s="37">
        <f t="shared" si="20"/>
        <v>259.71964634146343</v>
      </c>
      <c r="AH86" s="37">
        <f t="shared" si="21"/>
        <v>102.02035365853658</v>
      </c>
      <c r="AI86" s="35" t="str">
        <f t="shared" si="22"/>
        <v/>
      </c>
      <c r="AJ86" s="38" t="str">
        <f>IF(AND(F86&lt;&gt;[3]Pav.tvarkyklė!$B$12,F86&lt;&gt;[3]Pav.tvarkyklė!$B$13),"GVTNT","X")</f>
        <v>GVTNT</v>
      </c>
      <c r="AK86" s="39">
        <f t="shared" si="23"/>
        <v>0</v>
      </c>
      <c r="AL86" s="40" t="s">
        <v>87</v>
      </c>
      <c r="AM86" s="41">
        <v>50</v>
      </c>
      <c r="AN86" s="41">
        <f t="shared" si="24"/>
        <v>1986</v>
      </c>
      <c r="AO86" s="41"/>
      <c r="AP86" s="41"/>
      <c r="AQ86" s="41" t="s">
        <v>17</v>
      </c>
      <c r="AR86" s="42" t="s">
        <v>88</v>
      </c>
      <c r="AS86" s="42" t="s">
        <v>89</v>
      </c>
      <c r="AT86">
        <v>7.2347999999999999</v>
      </c>
      <c r="AU86" s="43">
        <f t="shared" si="25"/>
        <v>9.2487804878027546E-3</v>
      </c>
    </row>
    <row r="87" spans="1:47" ht="15" customHeight="1" x14ac:dyDescent="0.25">
      <c r="A87" s="11"/>
      <c r="B87" s="19">
        <v>87</v>
      </c>
      <c r="C87" s="20" t="s">
        <v>171</v>
      </c>
      <c r="D87" s="21">
        <v>1838</v>
      </c>
      <c r="E87" s="22" t="s">
        <v>85</v>
      </c>
      <c r="F87" s="20" t="s">
        <v>86</v>
      </c>
      <c r="G87" s="24">
        <v>31442</v>
      </c>
      <c r="H87" s="25"/>
      <c r="I87" s="26">
        <v>422.47</v>
      </c>
      <c r="J87" s="27"/>
      <c r="K87" s="27"/>
      <c r="L87" s="27"/>
      <c r="M87" s="28">
        <v>422.47</v>
      </c>
      <c r="N87" s="29">
        <v>127.42767886178865</v>
      </c>
      <c r="O87" s="30" t="str">
        <f>IF(G87&lt;=$N$2,"",IF(F87=[3]Pav.tvarkyklė!$B$13,"",IF(ISBLANK(R87),"X","")))</f>
        <v/>
      </c>
      <c r="P87" s="31"/>
      <c r="Q87" s="32"/>
      <c r="R87" s="32"/>
      <c r="S87" s="33"/>
      <c r="T87" s="33"/>
      <c r="U87" s="34">
        <f>IFERROR(INDEX('[3]5.Grup_T'!$G$4:$G$22,MATCH('6.Turtas'!E87,'[3]5.Grup_T'!$E$4:$E$22,0)),"0")</f>
        <v>50</v>
      </c>
      <c r="V87" s="35">
        <f t="shared" si="14"/>
        <v>600</v>
      </c>
      <c r="W87" s="35">
        <f>IF(NOT(ISBLANK(H87)),(12-DATEDIF(H87,'[3]1.Pradzia'!$D$13,"m")),0)</f>
        <v>0</v>
      </c>
      <c r="X87" s="35">
        <f t="shared" si="17"/>
        <v>419</v>
      </c>
      <c r="Y87" s="35">
        <f t="shared" si="18"/>
        <v>12</v>
      </c>
      <c r="Z87" s="35">
        <f t="shared" si="26"/>
        <v>181</v>
      </c>
      <c r="AA87" s="36">
        <f t="shared" si="15"/>
        <v>0.7040203252032522</v>
      </c>
      <c r="AB87" s="36">
        <f t="shared" si="19"/>
        <v>8.4482439024390263</v>
      </c>
      <c r="AC87" s="37">
        <f>IF(E87='[3]5.Grup_T'!$E$20,0,IF(YEAR(G87)&lt;2021,M87-N87+AB87,0))</f>
        <v>303.49056504065038</v>
      </c>
      <c r="AD87" s="35">
        <f>IF(OR(YEAR(G87)&lt;2021,O87="X"),0,IF(ISBLANK(H87),DATEDIF(G87,'[3]1.Pradzia'!$D$13,"M"),DATEDIF(G87,H87,"m")))</f>
        <v>0</v>
      </c>
      <c r="AE87" s="37">
        <f>IF(E87='[3]5.Grup_T'!$E$20,0,IF(AD87&lt;&gt;0,M87/V87*MIN(12,AD87),0))</f>
        <v>0</v>
      </c>
      <c r="AF87" s="37">
        <f t="shared" si="16"/>
        <v>8.4482439024390263</v>
      </c>
      <c r="AG87" s="37">
        <f t="shared" si="20"/>
        <v>303.49056504065038</v>
      </c>
      <c r="AH87" s="37">
        <f t="shared" si="21"/>
        <v>118.97943495934965</v>
      </c>
      <c r="AI87" s="35" t="str">
        <f t="shared" si="22"/>
        <v/>
      </c>
      <c r="AJ87" s="38" t="str">
        <f>IF(AND(F87&lt;&gt;[3]Pav.tvarkyklė!$B$12,F87&lt;&gt;[3]Pav.tvarkyklė!$B$13),"GVTNT","X")</f>
        <v>GVTNT</v>
      </c>
      <c r="AK87" s="39">
        <f t="shared" si="23"/>
        <v>0</v>
      </c>
      <c r="AL87" s="40" t="s">
        <v>87</v>
      </c>
      <c r="AM87" s="41">
        <v>50</v>
      </c>
      <c r="AN87" s="41">
        <f t="shared" si="24"/>
        <v>1986</v>
      </c>
      <c r="AO87" s="41"/>
      <c r="AP87" s="41"/>
      <c r="AQ87" s="41" t="s">
        <v>17</v>
      </c>
      <c r="AR87" s="42" t="s">
        <v>88</v>
      </c>
      <c r="AS87" s="42" t="s">
        <v>89</v>
      </c>
      <c r="AT87">
        <v>8.4494000000000007</v>
      </c>
      <c r="AU87" s="43">
        <f t="shared" si="25"/>
        <v>-1.1560975609743451E-3</v>
      </c>
    </row>
    <row r="88" spans="1:47" ht="15" customHeight="1" x14ac:dyDescent="0.25">
      <c r="A88" s="11"/>
      <c r="B88" s="19">
        <v>88</v>
      </c>
      <c r="C88" s="20" t="s">
        <v>172</v>
      </c>
      <c r="D88" s="21">
        <v>1839</v>
      </c>
      <c r="E88" s="22" t="s">
        <v>85</v>
      </c>
      <c r="F88" s="20" t="s">
        <v>86</v>
      </c>
      <c r="G88" s="24">
        <v>31442</v>
      </c>
      <c r="H88" s="25"/>
      <c r="I88" s="26">
        <v>1320.2</v>
      </c>
      <c r="J88" s="27"/>
      <c r="K88" s="27"/>
      <c r="L88" s="27"/>
      <c r="M88" s="28">
        <v>1320.2</v>
      </c>
      <c r="N88" s="29">
        <v>398.37658536585371</v>
      </c>
      <c r="O88" s="30" t="str">
        <f>IF(G88&lt;=$N$2,"",IF(F88=[3]Pav.tvarkyklė!$B$13,"",IF(ISBLANK(R88),"X","")))</f>
        <v/>
      </c>
      <c r="P88" s="31"/>
      <c r="Q88" s="32"/>
      <c r="R88" s="32"/>
      <c r="S88" s="33"/>
      <c r="T88" s="33"/>
      <c r="U88" s="34">
        <f>IFERROR(INDEX('[3]5.Grup_T'!$G$4:$G$22,MATCH('6.Turtas'!E88,'[3]5.Grup_T'!$E$4:$E$22,0)),"0")</f>
        <v>50</v>
      </c>
      <c r="V88" s="35">
        <f t="shared" si="14"/>
        <v>600</v>
      </c>
      <c r="W88" s="35">
        <f>IF(NOT(ISBLANK(H88)),(12-DATEDIF(H88,'[3]1.Pradzia'!$D$13,"m")),0)</f>
        <v>0</v>
      </c>
      <c r="X88" s="35">
        <f t="shared" si="17"/>
        <v>419</v>
      </c>
      <c r="Y88" s="35">
        <f t="shared" si="18"/>
        <v>12</v>
      </c>
      <c r="Z88" s="35">
        <f t="shared" si="26"/>
        <v>181</v>
      </c>
      <c r="AA88" s="36">
        <f t="shared" si="15"/>
        <v>2.2009756097560977</v>
      </c>
      <c r="AB88" s="36">
        <f t="shared" si="19"/>
        <v>26.411707317073173</v>
      </c>
      <c r="AC88" s="37">
        <f>IF(E88='[3]5.Grup_T'!$E$20,0,IF(YEAR(G88)&lt;2021,M88-N88+AB88,0))</f>
        <v>948.23512195121941</v>
      </c>
      <c r="AD88" s="35">
        <f>IF(OR(YEAR(G88)&lt;2021,O88="X"),0,IF(ISBLANK(H88),DATEDIF(G88,'[3]1.Pradzia'!$D$13,"M"),DATEDIF(G88,H88,"m")))</f>
        <v>0</v>
      </c>
      <c r="AE88" s="37">
        <f>IF(E88='[3]5.Grup_T'!$E$20,0,IF(AD88&lt;&gt;0,M88/V88*MIN(12,AD88),0))</f>
        <v>0</v>
      </c>
      <c r="AF88" s="37">
        <f t="shared" si="16"/>
        <v>26.411707317073173</v>
      </c>
      <c r="AG88" s="37">
        <f t="shared" si="20"/>
        <v>948.23512195121941</v>
      </c>
      <c r="AH88" s="37">
        <f t="shared" si="21"/>
        <v>371.96487804878063</v>
      </c>
      <c r="AI88" s="35" t="str">
        <f t="shared" si="22"/>
        <v/>
      </c>
      <c r="AJ88" s="38" t="str">
        <f>IF(AND(F88&lt;&gt;[3]Pav.tvarkyklė!$B$12,F88&lt;&gt;[3]Pav.tvarkyklė!$B$13),"GVTNT","X")</f>
        <v>GVTNT</v>
      </c>
      <c r="AK88" s="39">
        <f t="shared" si="23"/>
        <v>0</v>
      </c>
      <c r="AL88" s="40" t="s">
        <v>87</v>
      </c>
      <c r="AM88" s="41">
        <v>50</v>
      </c>
      <c r="AN88" s="41">
        <f t="shared" si="24"/>
        <v>1986</v>
      </c>
      <c r="AO88" s="41"/>
      <c r="AP88" s="41"/>
      <c r="AQ88" s="41" t="s">
        <v>17</v>
      </c>
      <c r="AR88" s="42" t="s">
        <v>88</v>
      </c>
      <c r="AS88" s="42" t="s">
        <v>89</v>
      </c>
      <c r="AT88">
        <v>26.404000000000003</v>
      </c>
      <c r="AU88" s="43">
        <f t="shared" si="25"/>
        <v>7.7073170731694063E-3</v>
      </c>
    </row>
    <row r="89" spans="1:47" ht="15" customHeight="1" x14ac:dyDescent="0.25">
      <c r="A89" s="11"/>
      <c r="B89" s="19">
        <v>89</v>
      </c>
      <c r="C89" s="20" t="s">
        <v>173</v>
      </c>
      <c r="D89" s="21">
        <v>1840</v>
      </c>
      <c r="E89" s="22" t="s">
        <v>85</v>
      </c>
      <c r="F89" s="20" t="s">
        <v>115</v>
      </c>
      <c r="G89" s="24">
        <v>31442</v>
      </c>
      <c r="H89" s="25"/>
      <c r="I89" s="26">
        <v>7261.12</v>
      </c>
      <c r="J89" s="27"/>
      <c r="K89" s="27"/>
      <c r="L89" s="27"/>
      <c r="M89" s="28">
        <v>7261.12</v>
      </c>
      <c r="N89" s="29">
        <v>2190.5076178861782</v>
      </c>
      <c r="O89" s="30" t="str">
        <f>IF(G89&lt;=$N$2,"",IF(F89=[3]Pav.tvarkyklė!$B$13,"",IF(ISBLANK(R89),"X","")))</f>
        <v/>
      </c>
      <c r="P89" s="31"/>
      <c r="Q89" s="32"/>
      <c r="R89" s="32"/>
      <c r="S89" s="33"/>
      <c r="T89" s="33"/>
      <c r="U89" s="34">
        <f>IFERROR(INDEX('[3]5.Grup_T'!$G$4:$G$22,MATCH('6.Turtas'!E89,'[3]5.Grup_T'!$E$4:$E$22,0)),"0")</f>
        <v>50</v>
      </c>
      <c r="V89" s="35">
        <f t="shared" si="14"/>
        <v>600</v>
      </c>
      <c r="W89" s="35">
        <f>IF(NOT(ISBLANK(H89)),(12-DATEDIF(H89,'[3]1.Pradzia'!$D$13,"m")),0)</f>
        <v>0</v>
      </c>
      <c r="X89" s="35">
        <f t="shared" si="17"/>
        <v>419</v>
      </c>
      <c r="Y89" s="35">
        <f t="shared" si="18"/>
        <v>12</v>
      </c>
      <c r="Z89" s="35">
        <f t="shared" si="26"/>
        <v>181</v>
      </c>
      <c r="AA89" s="36">
        <f t="shared" si="15"/>
        <v>12.102252032520321</v>
      </c>
      <c r="AB89" s="36">
        <f t="shared" si="19"/>
        <v>145.22702439024386</v>
      </c>
      <c r="AC89" s="37">
        <f>IF(E89='[3]5.Grup_T'!$E$20,0,IF(YEAR(G89)&lt;2021,M89-N89+AB89,0))</f>
        <v>5215.8394065040657</v>
      </c>
      <c r="AD89" s="35">
        <f>IF(OR(YEAR(G89)&lt;2021,O89="X"),0,IF(ISBLANK(H89),DATEDIF(G89,'[3]1.Pradzia'!$D$13,"M"),DATEDIF(G89,H89,"m")))</f>
        <v>0</v>
      </c>
      <c r="AE89" s="37">
        <f>IF(E89='[3]5.Grup_T'!$E$20,0,IF(AD89&lt;&gt;0,M89/V89*MIN(12,AD89),0))</f>
        <v>0</v>
      </c>
      <c r="AF89" s="37">
        <f t="shared" si="16"/>
        <v>145.22702439024386</v>
      </c>
      <c r="AG89" s="37">
        <f t="shared" si="20"/>
        <v>5215.8394065040657</v>
      </c>
      <c r="AH89" s="37">
        <f t="shared" si="21"/>
        <v>2045.2805934959342</v>
      </c>
      <c r="AI89" s="35" t="str">
        <f t="shared" si="22"/>
        <v/>
      </c>
      <c r="AJ89" s="38" t="str">
        <f>IF(AND(F89&lt;&gt;[3]Pav.tvarkyklė!$B$12,F89&lt;&gt;[3]Pav.tvarkyklė!$B$13),"GVTNT","X")</f>
        <v>GVTNT</v>
      </c>
      <c r="AK89" s="39">
        <f t="shared" si="23"/>
        <v>0</v>
      </c>
      <c r="AL89" s="40" t="s">
        <v>116</v>
      </c>
      <c r="AM89" s="41">
        <v>50</v>
      </c>
      <c r="AN89" s="41">
        <f t="shared" si="24"/>
        <v>1986</v>
      </c>
      <c r="AO89" s="41"/>
      <c r="AP89" s="41"/>
      <c r="AQ89" s="41" t="s">
        <v>17</v>
      </c>
      <c r="AR89" s="42" t="s">
        <v>88</v>
      </c>
      <c r="AS89" s="42" t="s">
        <v>117</v>
      </c>
      <c r="AT89">
        <v>145.22239999999999</v>
      </c>
      <c r="AU89" s="43">
        <f t="shared" si="25"/>
        <v>4.6243902438618534E-3</v>
      </c>
    </row>
    <row r="90" spans="1:47" ht="15" customHeight="1" x14ac:dyDescent="0.25">
      <c r="A90" s="11"/>
      <c r="B90" s="19">
        <v>90</v>
      </c>
      <c r="C90" s="20" t="s">
        <v>174</v>
      </c>
      <c r="D90" s="21">
        <v>1841</v>
      </c>
      <c r="E90" s="22" t="s">
        <v>85</v>
      </c>
      <c r="F90" s="20" t="s">
        <v>115</v>
      </c>
      <c r="G90" s="24">
        <v>31422</v>
      </c>
      <c r="H90" s="25"/>
      <c r="I90" s="26">
        <v>1689.86</v>
      </c>
      <c r="J90" s="27"/>
      <c r="K90" s="27"/>
      <c r="L90" s="27"/>
      <c r="M90" s="28">
        <v>1689.86</v>
      </c>
      <c r="N90" s="29">
        <v>509.69305691056911</v>
      </c>
      <c r="O90" s="30" t="str">
        <f>IF(G90&lt;=$N$2,"",IF(F90=[3]Pav.tvarkyklė!$B$13,"",IF(ISBLANK(R90),"X","")))</f>
        <v/>
      </c>
      <c r="P90" s="31"/>
      <c r="Q90" s="32"/>
      <c r="R90" s="32"/>
      <c r="S90" s="33"/>
      <c r="T90" s="33"/>
      <c r="U90" s="34">
        <f>IFERROR(INDEX('[3]5.Grup_T'!$G$4:$G$22,MATCH('6.Turtas'!E90,'[3]5.Grup_T'!$E$4:$E$22,0)),"0")</f>
        <v>50</v>
      </c>
      <c r="V90" s="35">
        <f t="shared" si="14"/>
        <v>600</v>
      </c>
      <c r="W90" s="35">
        <f>IF(NOT(ISBLANK(H90)),(12-DATEDIF(H90,'[3]1.Pradzia'!$D$13,"m")),0)</f>
        <v>0</v>
      </c>
      <c r="X90" s="35">
        <f t="shared" si="17"/>
        <v>419</v>
      </c>
      <c r="Y90" s="35">
        <f t="shared" si="18"/>
        <v>12</v>
      </c>
      <c r="Z90" s="35">
        <f t="shared" si="26"/>
        <v>181</v>
      </c>
      <c r="AA90" s="36">
        <f t="shared" si="15"/>
        <v>2.8159837398373986</v>
      </c>
      <c r="AB90" s="36">
        <f t="shared" si="19"/>
        <v>33.791804878048779</v>
      </c>
      <c r="AC90" s="37">
        <f>IF(E90='[3]5.Grup_T'!$E$20,0,IF(YEAR(G90)&lt;2021,M90-N90+AB90,0))</f>
        <v>1213.9587479674797</v>
      </c>
      <c r="AD90" s="35">
        <f>IF(OR(YEAR(G90)&lt;2021,O90="X"),0,IF(ISBLANK(H90),DATEDIF(G90,'[3]1.Pradzia'!$D$13,"M"),DATEDIF(G90,H90,"m")))</f>
        <v>0</v>
      </c>
      <c r="AE90" s="37">
        <f>IF(E90='[3]5.Grup_T'!$E$20,0,IF(AD90&lt;&gt;0,M90/V90*MIN(12,AD90),0))</f>
        <v>0</v>
      </c>
      <c r="AF90" s="37">
        <f t="shared" si="16"/>
        <v>33.791804878048779</v>
      </c>
      <c r="AG90" s="37">
        <f t="shared" si="20"/>
        <v>1213.9587479674797</v>
      </c>
      <c r="AH90" s="37">
        <f t="shared" si="21"/>
        <v>475.90125203252023</v>
      </c>
      <c r="AI90" s="35" t="str">
        <f t="shared" si="22"/>
        <v/>
      </c>
      <c r="AJ90" s="38" t="str">
        <f>IF(AND(F90&lt;&gt;[3]Pav.tvarkyklė!$B$12,F90&lt;&gt;[3]Pav.tvarkyklė!$B$13),"GVTNT","X")</f>
        <v>GVTNT</v>
      </c>
      <c r="AK90" s="39">
        <f t="shared" si="23"/>
        <v>0</v>
      </c>
      <c r="AL90" s="40" t="s">
        <v>116</v>
      </c>
      <c r="AM90" s="41">
        <v>50</v>
      </c>
      <c r="AN90" s="41">
        <f t="shared" si="24"/>
        <v>1986</v>
      </c>
      <c r="AO90" s="41"/>
      <c r="AP90" s="41"/>
      <c r="AQ90" s="41" t="s">
        <v>17</v>
      </c>
      <c r="AR90" s="42" t="s">
        <v>88</v>
      </c>
      <c r="AS90" s="42" t="s">
        <v>117</v>
      </c>
      <c r="AT90">
        <v>33.797200000000004</v>
      </c>
      <c r="AU90" s="43">
        <f t="shared" si="25"/>
        <v>-5.3951219512242687E-3</v>
      </c>
    </row>
    <row r="91" spans="1:47" ht="15" customHeight="1" x14ac:dyDescent="0.25">
      <c r="A91" s="11"/>
      <c r="B91" s="19">
        <v>91</v>
      </c>
      <c r="C91" s="20" t="s">
        <v>175</v>
      </c>
      <c r="D91" s="21">
        <v>1842</v>
      </c>
      <c r="E91" s="22" t="s">
        <v>85</v>
      </c>
      <c r="F91" s="20" t="s">
        <v>86</v>
      </c>
      <c r="G91" s="24">
        <v>31442</v>
      </c>
      <c r="H91" s="25"/>
      <c r="I91" s="26">
        <v>1134.05</v>
      </c>
      <c r="J91" s="27"/>
      <c r="K91" s="27"/>
      <c r="L91" s="27"/>
      <c r="M91" s="28">
        <v>1134.05</v>
      </c>
      <c r="N91" s="29">
        <v>342.13414634146329</v>
      </c>
      <c r="O91" s="30" t="str">
        <f>IF(G91&lt;=$N$2,"",IF(F91=[3]Pav.tvarkyklė!$B$13,"",IF(ISBLANK(R91),"X","")))</f>
        <v/>
      </c>
      <c r="P91" s="31"/>
      <c r="Q91" s="32"/>
      <c r="R91" s="32"/>
      <c r="S91" s="33"/>
      <c r="T91" s="33"/>
      <c r="U91" s="34">
        <f>IFERROR(INDEX('[3]5.Grup_T'!$G$4:$G$22,MATCH('6.Turtas'!E91,'[3]5.Grup_T'!$E$4:$E$22,0)),"0")</f>
        <v>50</v>
      </c>
      <c r="V91" s="35">
        <f t="shared" si="14"/>
        <v>600</v>
      </c>
      <c r="W91" s="35">
        <f>IF(NOT(ISBLANK(H91)),(12-DATEDIF(H91,'[3]1.Pradzia'!$D$13,"m")),0)</f>
        <v>0</v>
      </c>
      <c r="X91" s="35">
        <f t="shared" si="17"/>
        <v>419</v>
      </c>
      <c r="Y91" s="35">
        <f t="shared" si="18"/>
        <v>12</v>
      </c>
      <c r="Z91" s="35">
        <f t="shared" si="26"/>
        <v>181</v>
      </c>
      <c r="AA91" s="36">
        <f t="shared" si="15"/>
        <v>1.8902439024390236</v>
      </c>
      <c r="AB91" s="36">
        <f t="shared" si="19"/>
        <v>22.682926829268283</v>
      </c>
      <c r="AC91" s="37">
        <f>IF(E91='[3]5.Grup_T'!$E$20,0,IF(YEAR(G91)&lt;2021,M91-N91+AB91,0))</f>
        <v>814.5987804878049</v>
      </c>
      <c r="AD91" s="35">
        <f>IF(OR(YEAR(G91)&lt;2021,O91="X"),0,IF(ISBLANK(H91),DATEDIF(G91,'[3]1.Pradzia'!$D$13,"M"),DATEDIF(G91,H91,"m")))</f>
        <v>0</v>
      </c>
      <c r="AE91" s="37">
        <f>IF(E91='[3]5.Grup_T'!$E$20,0,IF(AD91&lt;&gt;0,M91/V91*MIN(12,AD91),0))</f>
        <v>0</v>
      </c>
      <c r="AF91" s="37">
        <f t="shared" si="16"/>
        <v>22.682926829268283</v>
      </c>
      <c r="AG91" s="37">
        <f t="shared" si="20"/>
        <v>814.5987804878049</v>
      </c>
      <c r="AH91" s="37">
        <f t="shared" si="21"/>
        <v>319.45121951219505</v>
      </c>
      <c r="AI91" s="35" t="str">
        <f t="shared" si="22"/>
        <v/>
      </c>
      <c r="AJ91" s="38" t="str">
        <f>IF(AND(F91&lt;&gt;[3]Pav.tvarkyklė!$B$12,F91&lt;&gt;[3]Pav.tvarkyklė!$B$13),"GVTNT","X")</f>
        <v>GVTNT</v>
      </c>
      <c r="AK91" s="39">
        <f t="shared" si="23"/>
        <v>0</v>
      </c>
      <c r="AL91" s="40" t="s">
        <v>87</v>
      </c>
      <c r="AM91" s="41">
        <v>50</v>
      </c>
      <c r="AN91" s="41">
        <f t="shared" si="24"/>
        <v>1986</v>
      </c>
      <c r="AO91" s="41"/>
      <c r="AP91" s="41"/>
      <c r="AQ91" s="41" t="s">
        <v>17</v>
      </c>
      <c r="AR91" s="42" t="s">
        <v>88</v>
      </c>
      <c r="AS91" s="42" t="s">
        <v>89</v>
      </c>
      <c r="AT91">
        <v>22.681000000000001</v>
      </c>
      <c r="AU91" s="43">
        <f t="shared" si="25"/>
        <v>1.9268292682816934E-3</v>
      </c>
    </row>
    <row r="92" spans="1:47" ht="15" customHeight="1" x14ac:dyDescent="0.25">
      <c r="A92" s="11"/>
      <c r="B92" s="19">
        <v>92</v>
      </c>
      <c r="C92" s="20" t="s">
        <v>176</v>
      </c>
      <c r="D92" s="21">
        <v>1852</v>
      </c>
      <c r="E92" s="22" t="s">
        <v>85</v>
      </c>
      <c r="F92" s="20" t="s">
        <v>86</v>
      </c>
      <c r="G92" s="24">
        <v>31471</v>
      </c>
      <c r="H92" s="25"/>
      <c r="I92" s="26">
        <v>445.57</v>
      </c>
      <c r="J92" s="27"/>
      <c r="K92" s="27"/>
      <c r="L92" s="27"/>
      <c r="M92" s="28">
        <v>445.57</v>
      </c>
      <c r="N92" s="29">
        <v>135.19684466019416</v>
      </c>
      <c r="O92" s="30" t="str">
        <f>IF(G92&lt;=$N$2,"",IF(F92=[3]Pav.tvarkyklė!$B$13,"",IF(ISBLANK(R92),"X","")))</f>
        <v/>
      </c>
      <c r="P92" s="31"/>
      <c r="Q92" s="32"/>
      <c r="R92" s="32"/>
      <c r="S92" s="33"/>
      <c r="T92" s="33"/>
      <c r="U92" s="34">
        <f>IFERROR(INDEX('[3]5.Grup_T'!$G$4:$G$22,MATCH('6.Turtas'!E92,'[3]5.Grup_T'!$E$4:$E$22,0)),"0")</f>
        <v>50</v>
      </c>
      <c r="V92" s="35">
        <f t="shared" si="14"/>
        <v>600</v>
      </c>
      <c r="W92" s="35">
        <f>IF(NOT(ISBLANK(H92)),(12-DATEDIF(H92,'[3]1.Pradzia'!$D$13,"m")),0)</f>
        <v>0</v>
      </c>
      <c r="X92" s="35">
        <f t="shared" si="17"/>
        <v>418</v>
      </c>
      <c r="Y92" s="35">
        <f t="shared" si="18"/>
        <v>12</v>
      </c>
      <c r="Z92" s="35">
        <f t="shared" si="26"/>
        <v>182</v>
      </c>
      <c r="AA92" s="36">
        <f t="shared" si="15"/>
        <v>0.74283980582524267</v>
      </c>
      <c r="AB92" s="36">
        <f t="shared" si="19"/>
        <v>8.9140776699029125</v>
      </c>
      <c r="AC92" s="37">
        <f>IF(E92='[3]5.Grup_T'!$E$20,0,IF(YEAR(G92)&lt;2021,M92-N92+AB92,0))</f>
        <v>319.28723300970876</v>
      </c>
      <c r="AD92" s="35">
        <f>IF(OR(YEAR(G92)&lt;2021,O92="X"),0,IF(ISBLANK(H92),DATEDIF(G92,'[3]1.Pradzia'!$D$13,"M"),DATEDIF(G92,H92,"m")))</f>
        <v>0</v>
      </c>
      <c r="AE92" s="37">
        <f>IF(E92='[3]5.Grup_T'!$E$20,0,IF(AD92&lt;&gt;0,M92/V92*MIN(12,AD92),0))</f>
        <v>0</v>
      </c>
      <c r="AF92" s="37">
        <f t="shared" si="16"/>
        <v>8.9140776699029125</v>
      </c>
      <c r="AG92" s="37">
        <f t="shared" si="20"/>
        <v>319.28723300970876</v>
      </c>
      <c r="AH92" s="37">
        <f t="shared" si="21"/>
        <v>126.28276699029124</v>
      </c>
      <c r="AI92" s="35" t="str">
        <f t="shared" si="22"/>
        <v/>
      </c>
      <c r="AJ92" s="38" t="str">
        <f>IF(AND(F92&lt;&gt;[3]Pav.tvarkyklė!$B$12,F92&lt;&gt;[3]Pav.tvarkyklė!$B$13),"GVTNT","X")</f>
        <v>GVTNT</v>
      </c>
      <c r="AK92" s="39">
        <f t="shared" si="23"/>
        <v>0</v>
      </c>
      <c r="AL92" s="40" t="s">
        <v>87</v>
      </c>
      <c r="AM92" s="41">
        <v>50</v>
      </c>
      <c r="AN92" s="41">
        <f t="shared" si="24"/>
        <v>1986</v>
      </c>
      <c r="AO92" s="41"/>
      <c r="AP92" s="41"/>
      <c r="AQ92" s="41" t="s">
        <v>17</v>
      </c>
      <c r="AR92" s="42" t="s">
        <v>88</v>
      </c>
      <c r="AS92" s="42" t="s">
        <v>89</v>
      </c>
      <c r="AT92">
        <v>8.9114000000000004</v>
      </c>
      <c r="AU92" s="43">
        <f t="shared" si="25"/>
        <v>2.6776699029120721E-3</v>
      </c>
    </row>
    <row r="93" spans="1:47" ht="15" customHeight="1" x14ac:dyDescent="0.25">
      <c r="A93" s="11"/>
      <c r="B93" s="19">
        <v>93</v>
      </c>
      <c r="C93" s="20" t="s">
        <v>177</v>
      </c>
      <c r="D93" s="21">
        <v>2146</v>
      </c>
      <c r="E93" s="22" t="s">
        <v>85</v>
      </c>
      <c r="F93" s="20" t="s">
        <v>86</v>
      </c>
      <c r="G93" s="24">
        <v>31938</v>
      </c>
      <c r="H93" s="25"/>
      <c r="I93" s="26">
        <v>884.54</v>
      </c>
      <c r="J93" s="27"/>
      <c r="K93" s="27"/>
      <c r="L93" s="27"/>
      <c r="M93" s="28">
        <v>884.54</v>
      </c>
      <c r="N93" s="29">
        <v>291.92067567567562</v>
      </c>
      <c r="O93" s="30" t="str">
        <f>IF(G93&lt;=$N$2,"",IF(F93=[3]Pav.tvarkyklė!$B$13,"",IF(ISBLANK(R93),"X","")))</f>
        <v/>
      </c>
      <c r="P93" s="31"/>
      <c r="Q93" s="32"/>
      <c r="R93" s="32"/>
      <c r="S93" s="33"/>
      <c r="T93" s="33"/>
      <c r="U93" s="34">
        <f>IFERROR(INDEX('[3]5.Grup_T'!$G$4:$G$22,MATCH('6.Turtas'!E93,'[3]5.Grup_T'!$E$4:$E$22,0)),"0")</f>
        <v>50</v>
      </c>
      <c r="V93" s="35">
        <f t="shared" si="14"/>
        <v>600</v>
      </c>
      <c r="W93" s="35">
        <f>IF(NOT(ISBLANK(H93)),(12-DATEDIF(H93,'[3]1.Pradzia'!$D$13,"m")),0)</f>
        <v>0</v>
      </c>
      <c r="X93" s="35">
        <f t="shared" si="17"/>
        <v>402</v>
      </c>
      <c r="Y93" s="35">
        <f t="shared" si="18"/>
        <v>12</v>
      </c>
      <c r="Z93" s="35">
        <f t="shared" si="26"/>
        <v>198</v>
      </c>
      <c r="AA93" s="36">
        <f t="shared" si="15"/>
        <v>1.4743468468468466</v>
      </c>
      <c r="AB93" s="36">
        <f t="shared" si="19"/>
        <v>17.692162162162159</v>
      </c>
      <c r="AC93" s="37">
        <f>IF(E93='[3]5.Grup_T'!$E$20,0,IF(YEAR(G93)&lt;2021,M93-N93+AB93,0))</f>
        <v>610.3114864864865</v>
      </c>
      <c r="AD93" s="35">
        <f>IF(OR(YEAR(G93)&lt;2021,O93="X"),0,IF(ISBLANK(H93),DATEDIF(G93,'[3]1.Pradzia'!$D$13,"M"),DATEDIF(G93,H93,"m")))</f>
        <v>0</v>
      </c>
      <c r="AE93" s="37">
        <f>IF(E93='[3]5.Grup_T'!$E$20,0,IF(AD93&lt;&gt;0,M93/V93*MIN(12,AD93),0))</f>
        <v>0</v>
      </c>
      <c r="AF93" s="37">
        <f t="shared" si="16"/>
        <v>17.692162162162159</v>
      </c>
      <c r="AG93" s="37">
        <f t="shared" si="20"/>
        <v>610.3114864864865</v>
      </c>
      <c r="AH93" s="37">
        <f t="shared" si="21"/>
        <v>274.22851351351346</v>
      </c>
      <c r="AI93" s="35" t="str">
        <f t="shared" si="22"/>
        <v/>
      </c>
      <c r="AJ93" s="38" t="str">
        <f>IF(AND(F93&lt;&gt;[3]Pav.tvarkyklė!$B$12,F93&lt;&gt;[3]Pav.tvarkyklė!$B$13),"GVTNT","X")</f>
        <v>GVTNT</v>
      </c>
      <c r="AK93" s="39">
        <f t="shared" si="23"/>
        <v>0</v>
      </c>
      <c r="AL93" s="40" t="s">
        <v>87</v>
      </c>
      <c r="AM93" s="41">
        <v>50</v>
      </c>
      <c r="AN93" s="41">
        <f t="shared" si="24"/>
        <v>1987</v>
      </c>
      <c r="AO93" s="41"/>
      <c r="AP93" s="41"/>
      <c r="AQ93" s="41" t="s">
        <v>17</v>
      </c>
      <c r="AR93" s="42" t="s">
        <v>88</v>
      </c>
      <c r="AS93" s="42" t="s">
        <v>89</v>
      </c>
      <c r="AT93">
        <v>17.690799999999999</v>
      </c>
      <c r="AU93" s="43">
        <f t="shared" si="25"/>
        <v>1.3621621621595636E-3</v>
      </c>
    </row>
    <row r="94" spans="1:47" ht="15" customHeight="1" x14ac:dyDescent="0.25">
      <c r="A94" s="11"/>
      <c r="B94" s="19">
        <v>94</v>
      </c>
      <c r="C94" s="20" t="s">
        <v>178</v>
      </c>
      <c r="D94" s="21">
        <v>2147</v>
      </c>
      <c r="E94" s="22" t="s">
        <v>85</v>
      </c>
      <c r="F94" s="20" t="s">
        <v>115</v>
      </c>
      <c r="G94" s="24">
        <v>31927</v>
      </c>
      <c r="H94" s="25"/>
      <c r="I94" s="26">
        <v>2574.4</v>
      </c>
      <c r="J94" s="27"/>
      <c r="K94" s="27"/>
      <c r="L94" s="27"/>
      <c r="M94" s="28">
        <v>2574.4</v>
      </c>
      <c r="N94" s="29">
        <v>845.20502639517372</v>
      </c>
      <c r="O94" s="30" t="str">
        <f>IF(G94&lt;=$N$2,"",IF(F94=[3]Pav.tvarkyklė!$B$13,"",IF(ISBLANK(R94),"X","")))</f>
        <v/>
      </c>
      <c r="P94" s="31"/>
      <c r="Q94" s="32"/>
      <c r="R94" s="32"/>
      <c r="S94" s="33"/>
      <c r="T94" s="33"/>
      <c r="U94" s="34">
        <f>IFERROR(INDEX('[3]5.Grup_T'!$G$4:$G$22,MATCH('6.Turtas'!E94,'[3]5.Grup_T'!$E$4:$E$22,0)),"0")</f>
        <v>50</v>
      </c>
      <c r="V94" s="35">
        <f t="shared" si="14"/>
        <v>600</v>
      </c>
      <c r="W94" s="35">
        <f>IF(NOT(ISBLANK(H94)),(12-DATEDIF(H94,'[3]1.Pradzia'!$D$13,"m")),0)</f>
        <v>0</v>
      </c>
      <c r="X94" s="35">
        <f t="shared" si="17"/>
        <v>403</v>
      </c>
      <c r="Y94" s="35">
        <f t="shared" si="18"/>
        <v>12</v>
      </c>
      <c r="Z94" s="35">
        <f t="shared" si="26"/>
        <v>197</v>
      </c>
      <c r="AA94" s="36">
        <f t="shared" si="15"/>
        <v>4.2903808446455516</v>
      </c>
      <c r="AB94" s="36">
        <f t="shared" si="19"/>
        <v>51.484570135746623</v>
      </c>
      <c r="AC94" s="37">
        <f>IF(E94='[3]5.Grup_T'!$E$20,0,IF(YEAR(G94)&lt;2021,M94-N94+AB94,0))</f>
        <v>1780.6795437405731</v>
      </c>
      <c r="AD94" s="35">
        <f>IF(OR(YEAR(G94)&lt;2021,O94="X"),0,IF(ISBLANK(H94),DATEDIF(G94,'[3]1.Pradzia'!$D$13,"M"),DATEDIF(G94,H94,"m")))</f>
        <v>0</v>
      </c>
      <c r="AE94" s="37">
        <f>IF(E94='[3]5.Grup_T'!$E$20,0,IF(AD94&lt;&gt;0,M94/V94*MIN(12,AD94),0))</f>
        <v>0</v>
      </c>
      <c r="AF94" s="37">
        <f t="shared" si="16"/>
        <v>51.484570135746623</v>
      </c>
      <c r="AG94" s="37">
        <f t="shared" si="20"/>
        <v>1780.6795437405731</v>
      </c>
      <c r="AH94" s="37">
        <f t="shared" si="21"/>
        <v>793.72045625942701</v>
      </c>
      <c r="AI94" s="35" t="str">
        <f t="shared" si="22"/>
        <v/>
      </c>
      <c r="AJ94" s="38" t="str">
        <f>IF(AND(F94&lt;&gt;[3]Pav.tvarkyklė!$B$12,F94&lt;&gt;[3]Pav.tvarkyklė!$B$13),"GVTNT","X")</f>
        <v>GVTNT</v>
      </c>
      <c r="AK94" s="39">
        <f t="shared" si="23"/>
        <v>0</v>
      </c>
      <c r="AL94" s="40" t="s">
        <v>116</v>
      </c>
      <c r="AM94" s="41">
        <v>50</v>
      </c>
      <c r="AN94" s="41">
        <f t="shared" si="24"/>
        <v>1987</v>
      </c>
      <c r="AO94" s="41"/>
      <c r="AP94" s="41"/>
      <c r="AQ94" s="41" t="s">
        <v>17</v>
      </c>
      <c r="AR94" s="42" t="s">
        <v>88</v>
      </c>
      <c r="AS94" s="42" t="s">
        <v>117</v>
      </c>
      <c r="AT94">
        <v>51.488</v>
      </c>
      <c r="AU94" s="43">
        <f t="shared" si="25"/>
        <v>-3.4298642533769907E-3</v>
      </c>
    </row>
    <row r="95" spans="1:47" ht="15" customHeight="1" x14ac:dyDescent="0.25">
      <c r="A95" s="11"/>
      <c r="B95" s="19">
        <v>95</v>
      </c>
      <c r="C95" s="20" t="s">
        <v>179</v>
      </c>
      <c r="D95" s="21">
        <v>2167</v>
      </c>
      <c r="E95" s="22" t="s">
        <v>85</v>
      </c>
      <c r="F95" s="20" t="s">
        <v>86</v>
      </c>
      <c r="G95" s="24">
        <v>31988</v>
      </c>
      <c r="H95" s="25"/>
      <c r="I95" s="26">
        <v>1528.8</v>
      </c>
      <c r="J95" s="27"/>
      <c r="K95" s="27"/>
      <c r="L95" s="27"/>
      <c r="M95" s="28">
        <v>1528.8</v>
      </c>
      <c r="N95" s="29">
        <v>506.93985799701039</v>
      </c>
      <c r="O95" s="30" t="str">
        <f>IF(G95&lt;=$N$2,"",IF(F95=[3]Pav.tvarkyklė!$B$13,"",IF(ISBLANK(R95),"X","")))</f>
        <v/>
      </c>
      <c r="P95" s="31"/>
      <c r="Q95" s="32"/>
      <c r="R95" s="32"/>
      <c r="S95" s="33"/>
      <c r="T95" s="33"/>
      <c r="U95" s="34">
        <f>IFERROR(INDEX('[3]5.Grup_T'!$G$4:$G$22,MATCH('6.Turtas'!E95,'[3]5.Grup_T'!$E$4:$E$22,0)),"0")</f>
        <v>50</v>
      </c>
      <c r="V95" s="35">
        <f t="shared" si="14"/>
        <v>600</v>
      </c>
      <c r="W95" s="35">
        <f>IF(NOT(ISBLANK(H95)),(12-DATEDIF(H95,'[3]1.Pradzia'!$D$13,"m")),0)</f>
        <v>0</v>
      </c>
      <c r="X95" s="35">
        <f t="shared" si="17"/>
        <v>401</v>
      </c>
      <c r="Y95" s="35">
        <f t="shared" si="18"/>
        <v>12</v>
      </c>
      <c r="Z95" s="35">
        <f t="shared" si="26"/>
        <v>199</v>
      </c>
      <c r="AA95" s="36">
        <f t="shared" si="15"/>
        <v>2.5474364723467859</v>
      </c>
      <c r="AB95" s="36">
        <f t="shared" si="19"/>
        <v>30.569237668161431</v>
      </c>
      <c r="AC95" s="37">
        <f>IF(E95='[3]5.Grup_T'!$E$20,0,IF(YEAR(G95)&lt;2021,M95-N95+AB95,0))</f>
        <v>1052.4293796711509</v>
      </c>
      <c r="AD95" s="35">
        <f>IF(OR(YEAR(G95)&lt;2021,O95="X"),0,IF(ISBLANK(H95),DATEDIF(G95,'[3]1.Pradzia'!$D$13,"M"),DATEDIF(G95,H95,"m")))</f>
        <v>0</v>
      </c>
      <c r="AE95" s="37">
        <f>IF(E95='[3]5.Grup_T'!$E$20,0,IF(AD95&lt;&gt;0,M95/V95*MIN(12,AD95),0))</f>
        <v>0</v>
      </c>
      <c r="AF95" s="37">
        <f t="shared" si="16"/>
        <v>30.569237668161431</v>
      </c>
      <c r="AG95" s="37">
        <f t="shared" si="20"/>
        <v>1052.4293796711509</v>
      </c>
      <c r="AH95" s="37">
        <f t="shared" si="21"/>
        <v>476.3706203288491</v>
      </c>
      <c r="AI95" s="35" t="str">
        <f t="shared" si="22"/>
        <v/>
      </c>
      <c r="AJ95" s="38" t="str">
        <f>IF(AND(F95&lt;&gt;[3]Pav.tvarkyklė!$B$12,F95&lt;&gt;[3]Pav.tvarkyklė!$B$13),"GVTNT","X")</f>
        <v>GVTNT</v>
      </c>
      <c r="AK95" s="39">
        <f t="shared" si="23"/>
        <v>0</v>
      </c>
      <c r="AL95" s="40" t="s">
        <v>87</v>
      </c>
      <c r="AM95" s="41">
        <v>50</v>
      </c>
      <c r="AN95" s="41">
        <f t="shared" si="24"/>
        <v>1987</v>
      </c>
      <c r="AO95" s="41"/>
      <c r="AP95" s="41"/>
      <c r="AQ95" s="41" t="s">
        <v>17</v>
      </c>
      <c r="AR95" s="42" t="s">
        <v>88</v>
      </c>
      <c r="AS95" s="42" t="s">
        <v>89</v>
      </c>
      <c r="AT95">
        <v>30.576000000000001</v>
      </c>
      <c r="AU95" s="43">
        <f t="shared" si="25"/>
        <v>-6.7623318385692244E-3</v>
      </c>
    </row>
    <row r="96" spans="1:47" ht="15" customHeight="1" x14ac:dyDescent="0.25">
      <c r="A96" s="11"/>
      <c r="B96" s="19">
        <v>96</v>
      </c>
      <c r="C96" s="20" t="s">
        <v>180</v>
      </c>
      <c r="D96" s="21">
        <v>2168</v>
      </c>
      <c r="E96" s="22" t="s">
        <v>85</v>
      </c>
      <c r="F96" s="20" t="s">
        <v>115</v>
      </c>
      <c r="G96" s="24">
        <v>31988</v>
      </c>
      <c r="H96" s="25"/>
      <c r="I96" s="26">
        <v>621.82000000000005</v>
      </c>
      <c r="J96" s="27"/>
      <c r="K96" s="27"/>
      <c r="L96" s="27"/>
      <c r="M96" s="28">
        <v>621.82000000000005</v>
      </c>
      <c r="N96" s="29">
        <v>206.13603886397613</v>
      </c>
      <c r="O96" s="30" t="str">
        <f>IF(G96&lt;=$N$2,"",IF(F96=[3]Pav.tvarkyklė!$B$13,"",IF(ISBLANK(R96),"X","")))</f>
        <v/>
      </c>
      <c r="P96" s="31"/>
      <c r="Q96" s="32"/>
      <c r="R96" s="32"/>
      <c r="S96" s="33"/>
      <c r="T96" s="33"/>
      <c r="U96" s="34">
        <f>IFERROR(INDEX('[3]5.Grup_T'!$G$4:$G$22,MATCH('6.Turtas'!E96,'[3]5.Grup_T'!$E$4:$E$22,0)),"0")</f>
        <v>50</v>
      </c>
      <c r="V96" s="35">
        <f t="shared" si="14"/>
        <v>600</v>
      </c>
      <c r="W96" s="35">
        <f>IF(NOT(ISBLANK(H96)),(12-DATEDIF(H96,'[3]1.Pradzia'!$D$13,"m")),0)</f>
        <v>0</v>
      </c>
      <c r="X96" s="35">
        <f t="shared" si="17"/>
        <v>401</v>
      </c>
      <c r="Y96" s="35">
        <f t="shared" si="18"/>
        <v>12</v>
      </c>
      <c r="Z96" s="35">
        <f t="shared" si="26"/>
        <v>199</v>
      </c>
      <c r="AA96" s="36">
        <f t="shared" si="15"/>
        <v>1.0358594917787745</v>
      </c>
      <c r="AB96" s="36">
        <f t="shared" si="19"/>
        <v>12.430313901345293</v>
      </c>
      <c r="AC96" s="37">
        <f>IF(E96='[3]5.Grup_T'!$E$20,0,IF(YEAR(G96)&lt;2021,M96-N96+AB96,0))</f>
        <v>428.11427503736923</v>
      </c>
      <c r="AD96" s="35">
        <f>IF(OR(YEAR(G96)&lt;2021,O96="X"),0,IF(ISBLANK(H96),DATEDIF(G96,'[3]1.Pradzia'!$D$13,"M"),DATEDIF(G96,H96,"m")))</f>
        <v>0</v>
      </c>
      <c r="AE96" s="37">
        <f>IF(E96='[3]5.Grup_T'!$E$20,0,IF(AD96&lt;&gt;0,M96/V96*MIN(12,AD96),0))</f>
        <v>0</v>
      </c>
      <c r="AF96" s="37">
        <f t="shared" si="16"/>
        <v>12.430313901345293</v>
      </c>
      <c r="AG96" s="37">
        <f t="shared" si="20"/>
        <v>428.11427503736923</v>
      </c>
      <c r="AH96" s="37">
        <f t="shared" si="21"/>
        <v>193.70572496263082</v>
      </c>
      <c r="AI96" s="35" t="str">
        <f t="shared" si="22"/>
        <v/>
      </c>
      <c r="AJ96" s="38" t="str">
        <f>IF(AND(F96&lt;&gt;[3]Pav.tvarkyklė!$B$12,F96&lt;&gt;[3]Pav.tvarkyklė!$B$13),"GVTNT","X")</f>
        <v>GVTNT</v>
      </c>
      <c r="AK96" s="39">
        <f t="shared" si="23"/>
        <v>0</v>
      </c>
      <c r="AL96" s="40" t="s">
        <v>116</v>
      </c>
      <c r="AM96" s="41">
        <v>50</v>
      </c>
      <c r="AN96" s="41">
        <f t="shared" si="24"/>
        <v>1987</v>
      </c>
      <c r="AO96" s="41"/>
      <c r="AP96" s="41"/>
      <c r="AQ96" s="41" t="s">
        <v>17</v>
      </c>
      <c r="AR96" s="42" t="s">
        <v>88</v>
      </c>
      <c r="AS96" s="42" t="s">
        <v>117</v>
      </c>
      <c r="AT96">
        <v>12.436399999999999</v>
      </c>
      <c r="AU96" s="43">
        <f t="shared" si="25"/>
        <v>-6.0860986547055518E-3</v>
      </c>
    </row>
    <row r="97" spans="1:47" ht="15" customHeight="1" x14ac:dyDescent="0.25">
      <c r="A97" s="11"/>
      <c r="B97" s="19">
        <v>97</v>
      </c>
      <c r="C97" s="20" t="s">
        <v>170</v>
      </c>
      <c r="D97" s="21">
        <v>2203</v>
      </c>
      <c r="E97" s="22" t="s">
        <v>85</v>
      </c>
      <c r="F97" s="20" t="s">
        <v>86</v>
      </c>
      <c r="G97" s="24">
        <v>32096</v>
      </c>
      <c r="H97" s="25"/>
      <c r="I97" s="26">
        <v>844.93</v>
      </c>
      <c r="J97" s="27"/>
      <c r="K97" s="27"/>
      <c r="L97" s="27"/>
      <c r="M97" s="28">
        <v>844.93</v>
      </c>
      <c r="N97" s="29">
        <v>285.82906754772392</v>
      </c>
      <c r="O97" s="30" t="str">
        <f>IF(G97&lt;=$N$2,"",IF(F97=[3]Pav.tvarkyklė!$B$13,"",IF(ISBLANK(R97),"X","")))</f>
        <v/>
      </c>
      <c r="P97" s="31"/>
      <c r="Q97" s="32"/>
      <c r="R97" s="32"/>
      <c r="S97" s="33"/>
      <c r="T97" s="33"/>
      <c r="U97" s="34">
        <f>IFERROR(INDEX('[3]5.Grup_T'!$G$4:$G$22,MATCH('6.Turtas'!E97,'[3]5.Grup_T'!$E$4:$E$22,0)),"0")</f>
        <v>50</v>
      </c>
      <c r="V97" s="35">
        <f t="shared" si="14"/>
        <v>600</v>
      </c>
      <c r="W97" s="35">
        <f>IF(NOT(ISBLANK(H97)),(12-DATEDIF(H97,'[3]1.Pradzia'!$D$13,"m")),0)</f>
        <v>0</v>
      </c>
      <c r="X97" s="35">
        <f t="shared" si="17"/>
        <v>397</v>
      </c>
      <c r="Y97" s="35">
        <f t="shared" si="18"/>
        <v>12</v>
      </c>
      <c r="Z97" s="35">
        <f t="shared" si="26"/>
        <v>203</v>
      </c>
      <c r="AA97" s="36">
        <f t="shared" si="15"/>
        <v>1.4080249632892805</v>
      </c>
      <c r="AB97" s="36">
        <f t="shared" si="19"/>
        <v>16.896299559471366</v>
      </c>
      <c r="AC97" s="37">
        <f>IF(E97='[3]5.Grup_T'!$E$20,0,IF(YEAR(G97)&lt;2021,M97-N97+AB97,0))</f>
        <v>575.99723201174743</v>
      </c>
      <c r="AD97" s="35">
        <f>IF(OR(YEAR(G97)&lt;2021,O97="X"),0,IF(ISBLANK(H97),DATEDIF(G97,'[3]1.Pradzia'!$D$13,"M"),DATEDIF(G97,H97,"m")))</f>
        <v>0</v>
      </c>
      <c r="AE97" s="37">
        <f>IF(E97='[3]5.Grup_T'!$E$20,0,IF(AD97&lt;&gt;0,M97/V97*MIN(12,AD97),0))</f>
        <v>0</v>
      </c>
      <c r="AF97" s="37">
        <f t="shared" si="16"/>
        <v>16.896299559471366</v>
      </c>
      <c r="AG97" s="37">
        <f t="shared" si="20"/>
        <v>575.99723201174743</v>
      </c>
      <c r="AH97" s="37">
        <f t="shared" si="21"/>
        <v>268.93276798825252</v>
      </c>
      <c r="AI97" s="35" t="str">
        <f t="shared" si="22"/>
        <v/>
      </c>
      <c r="AJ97" s="38" t="str">
        <f>IF(AND(F97&lt;&gt;[3]Pav.tvarkyklė!$B$12,F97&lt;&gt;[3]Pav.tvarkyklė!$B$13),"GVTNT","X")</f>
        <v>GVTNT</v>
      </c>
      <c r="AK97" s="39">
        <f t="shared" si="23"/>
        <v>0</v>
      </c>
      <c r="AL97" s="40" t="s">
        <v>87</v>
      </c>
      <c r="AM97" s="41">
        <v>50</v>
      </c>
      <c r="AN97" s="41">
        <f t="shared" si="24"/>
        <v>1987</v>
      </c>
      <c r="AO97" s="41"/>
      <c r="AP97" s="41"/>
      <c r="AQ97" s="41" t="s">
        <v>17</v>
      </c>
      <c r="AR97" s="42" t="s">
        <v>88</v>
      </c>
      <c r="AS97" s="42" t="s">
        <v>89</v>
      </c>
      <c r="AT97">
        <v>16.898600000000002</v>
      </c>
      <c r="AU97" s="43">
        <f t="shared" si="25"/>
        <v>-2.300440528635761E-3</v>
      </c>
    </row>
    <row r="98" spans="1:47" ht="15" customHeight="1" x14ac:dyDescent="0.25">
      <c r="A98" s="11"/>
      <c r="B98" s="19">
        <v>98</v>
      </c>
      <c r="C98" s="20" t="s">
        <v>181</v>
      </c>
      <c r="D98" s="21">
        <v>2204</v>
      </c>
      <c r="E98" s="22" t="s">
        <v>85</v>
      </c>
      <c r="F98" s="20" t="s">
        <v>86</v>
      </c>
      <c r="G98" s="24">
        <v>32111</v>
      </c>
      <c r="H98" s="25"/>
      <c r="I98" s="26">
        <v>3894.6</v>
      </c>
      <c r="J98" s="27"/>
      <c r="K98" s="27"/>
      <c r="L98" s="27"/>
      <c r="M98" s="28">
        <v>3894.6</v>
      </c>
      <c r="N98" s="29">
        <v>1317.7285939794419</v>
      </c>
      <c r="O98" s="30" t="str">
        <f>IF(G98&lt;=$N$2,"",IF(F98=[3]Pav.tvarkyklė!$B$13,"",IF(ISBLANK(R98),"X","")))</f>
        <v/>
      </c>
      <c r="P98" s="31"/>
      <c r="Q98" s="32"/>
      <c r="R98" s="32"/>
      <c r="S98" s="33"/>
      <c r="T98" s="33"/>
      <c r="U98" s="34">
        <f>IFERROR(INDEX('[3]5.Grup_T'!$G$4:$G$22,MATCH('6.Turtas'!E98,'[3]5.Grup_T'!$E$4:$E$22,0)),"0")</f>
        <v>50</v>
      </c>
      <c r="V98" s="35">
        <f t="shared" si="14"/>
        <v>600</v>
      </c>
      <c r="W98" s="35">
        <f>IF(NOT(ISBLANK(H98)),(12-DATEDIF(H98,'[3]1.Pradzia'!$D$13,"m")),0)</f>
        <v>0</v>
      </c>
      <c r="X98" s="35">
        <f t="shared" si="17"/>
        <v>397</v>
      </c>
      <c r="Y98" s="35">
        <f t="shared" si="18"/>
        <v>12</v>
      </c>
      <c r="Z98" s="35">
        <f t="shared" si="26"/>
        <v>203</v>
      </c>
      <c r="AA98" s="36">
        <f t="shared" si="15"/>
        <v>6.4912738619676942</v>
      </c>
      <c r="AB98" s="36">
        <f t="shared" si="19"/>
        <v>77.895286343612327</v>
      </c>
      <c r="AC98" s="37">
        <f>IF(E98='[3]5.Grup_T'!$E$20,0,IF(YEAR(G98)&lt;2021,M98-N98+AB98,0))</f>
        <v>2654.7666923641705</v>
      </c>
      <c r="AD98" s="35">
        <f>IF(OR(YEAR(G98)&lt;2021,O98="X"),0,IF(ISBLANK(H98),DATEDIF(G98,'[3]1.Pradzia'!$D$13,"M"),DATEDIF(G98,H98,"m")))</f>
        <v>0</v>
      </c>
      <c r="AE98" s="37">
        <f>IF(E98='[3]5.Grup_T'!$E$20,0,IF(AD98&lt;&gt;0,M98/V98*MIN(12,AD98),0))</f>
        <v>0</v>
      </c>
      <c r="AF98" s="37">
        <f t="shared" si="16"/>
        <v>77.895286343612327</v>
      </c>
      <c r="AG98" s="37">
        <f t="shared" si="20"/>
        <v>2654.7666923641705</v>
      </c>
      <c r="AH98" s="37">
        <f t="shared" si="21"/>
        <v>1239.8333076358294</v>
      </c>
      <c r="AI98" s="35" t="str">
        <f t="shared" si="22"/>
        <v/>
      </c>
      <c r="AJ98" s="38" t="str">
        <f>IF(AND(F98&lt;&gt;[3]Pav.tvarkyklė!$B$12,F98&lt;&gt;[3]Pav.tvarkyklė!$B$13),"GVTNT","X")</f>
        <v>GVTNT</v>
      </c>
      <c r="AK98" s="39">
        <f t="shared" si="23"/>
        <v>0</v>
      </c>
      <c r="AL98" s="40" t="s">
        <v>87</v>
      </c>
      <c r="AM98" s="41">
        <v>50</v>
      </c>
      <c r="AN98" s="41">
        <f t="shared" si="24"/>
        <v>1987</v>
      </c>
      <c r="AO98" s="41"/>
      <c r="AP98" s="41"/>
      <c r="AQ98" s="41" t="s">
        <v>17</v>
      </c>
      <c r="AR98" s="42" t="s">
        <v>88</v>
      </c>
      <c r="AS98" s="42" t="s">
        <v>89</v>
      </c>
      <c r="AT98">
        <v>77.891999999999996</v>
      </c>
      <c r="AU98" s="43">
        <f t="shared" si="25"/>
        <v>3.286343612330711E-3</v>
      </c>
    </row>
    <row r="99" spans="1:47" ht="15" customHeight="1" x14ac:dyDescent="0.25">
      <c r="A99" s="11"/>
      <c r="B99" s="19">
        <v>99</v>
      </c>
      <c r="C99" s="20" t="s">
        <v>182</v>
      </c>
      <c r="D99" s="21">
        <v>2205</v>
      </c>
      <c r="E99" s="22" t="s">
        <v>85</v>
      </c>
      <c r="F99" s="20" t="s">
        <v>115</v>
      </c>
      <c r="G99" s="24">
        <v>32111</v>
      </c>
      <c r="H99" s="25"/>
      <c r="I99" s="26">
        <v>792.12</v>
      </c>
      <c r="J99" s="27"/>
      <c r="K99" s="27"/>
      <c r="L99" s="27"/>
      <c r="M99" s="28">
        <v>792.12</v>
      </c>
      <c r="N99" s="29">
        <v>268.06731277533044</v>
      </c>
      <c r="O99" s="30" t="str">
        <f>IF(G99&lt;=$N$2,"",IF(F99=[3]Pav.tvarkyklė!$B$13,"",IF(ISBLANK(R99),"X","")))</f>
        <v/>
      </c>
      <c r="P99" s="31"/>
      <c r="Q99" s="32"/>
      <c r="R99" s="32"/>
      <c r="S99" s="33"/>
      <c r="T99" s="33"/>
      <c r="U99" s="34">
        <f>IFERROR(INDEX('[3]5.Grup_T'!$G$4:$G$22,MATCH('6.Turtas'!E99,'[3]5.Grup_T'!$E$4:$E$22,0)),"0")</f>
        <v>50</v>
      </c>
      <c r="V99" s="35">
        <f t="shared" si="14"/>
        <v>600</v>
      </c>
      <c r="W99" s="35">
        <f>IF(NOT(ISBLANK(H99)),(12-DATEDIF(H99,'[3]1.Pradzia'!$D$13,"m")),0)</f>
        <v>0</v>
      </c>
      <c r="X99" s="35">
        <f t="shared" si="17"/>
        <v>397</v>
      </c>
      <c r="Y99" s="35">
        <f t="shared" si="18"/>
        <v>12</v>
      </c>
      <c r="Z99" s="35">
        <f t="shared" si="26"/>
        <v>203</v>
      </c>
      <c r="AA99" s="36">
        <f t="shared" si="15"/>
        <v>1.3205286343612337</v>
      </c>
      <c r="AB99" s="36">
        <f t="shared" si="19"/>
        <v>15.846343612334804</v>
      </c>
      <c r="AC99" s="37">
        <f>IF(E99='[3]5.Grup_T'!$E$20,0,IF(YEAR(G99)&lt;2021,M99-N99+AB99,0))</f>
        <v>539.89903083700437</v>
      </c>
      <c r="AD99" s="35">
        <f>IF(OR(YEAR(G99)&lt;2021,O99="X"),0,IF(ISBLANK(H99),DATEDIF(G99,'[3]1.Pradzia'!$D$13,"M"),DATEDIF(G99,H99,"m")))</f>
        <v>0</v>
      </c>
      <c r="AE99" s="37">
        <f>IF(E99='[3]5.Grup_T'!$E$20,0,IF(AD99&lt;&gt;0,M99/V99*MIN(12,AD99),0))</f>
        <v>0</v>
      </c>
      <c r="AF99" s="37">
        <f t="shared" si="16"/>
        <v>15.846343612334804</v>
      </c>
      <c r="AG99" s="37">
        <f t="shared" si="20"/>
        <v>539.89903083700437</v>
      </c>
      <c r="AH99" s="37">
        <f t="shared" si="21"/>
        <v>252.22096916299563</v>
      </c>
      <c r="AI99" s="35" t="str">
        <f t="shared" si="22"/>
        <v/>
      </c>
      <c r="AJ99" s="38" t="str">
        <f>IF(AND(F99&lt;&gt;[3]Pav.tvarkyklė!$B$12,F99&lt;&gt;[3]Pav.tvarkyklė!$B$13),"GVTNT","X")</f>
        <v>GVTNT</v>
      </c>
      <c r="AK99" s="39">
        <f t="shared" si="23"/>
        <v>0</v>
      </c>
      <c r="AL99" s="40" t="s">
        <v>116</v>
      </c>
      <c r="AM99" s="41">
        <v>50</v>
      </c>
      <c r="AN99" s="41">
        <f t="shared" si="24"/>
        <v>1987</v>
      </c>
      <c r="AO99" s="41"/>
      <c r="AP99" s="41"/>
      <c r="AQ99" s="41" t="s">
        <v>17</v>
      </c>
      <c r="AR99" s="42" t="s">
        <v>88</v>
      </c>
      <c r="AS99" s="42" t="s">
        <v>117</v>
      </c>
      <c r="AT99">
        <v>15.842400000000001</v>
      </c>
      <c r="AU99" s="43">
        <f t="shared" si="25"/>
        <v>3.9436123348028929E-3</v>
      </c>
    </row>
    <row r="100" spans="1:47" ht="15" customHeight="1" x14ac:dyDescent="0.25">
      <c r="A100" s="11"/>
      <c r="B100" s="19">
        <v>100</v>
      </c>
      <c r="C100" s="20" t="s">
        <v>183</v>
      </c>
      <c r="D100" s="21">
        <v>2226</v>
      </c>
      <c r="E100" s="22" t="s">
        <v>85</v>
      </c>
      <c r="F100" s="20" t="s">
        <v>115</v>
      </c>
      <c r="G100" s="24">
        <v>32135</v>
      </c>
      <c r="H100" s="25"/>
      <c r="I100" s="26">
        <v>3163.87</v>
      </c>
      <c r="J100" s="27"/>
      <c r="K100" s="27"/>
      <c r="L100" s="27"/>
      <c r="M100" s="28">
        <v>3163.87</v>
      </c>
      <c r="N100" s="29">
        <v>1075.6436842105261</v>
      </c>
      <c r="O100" s="30" t="str">
        <f>IF(G100&lt;=$N$2,"",IF(F100=[3]Pav.tvarkyklė!$B$13,"",IF(ISBLANK(R100),"X","")))</f>
        <v/>
      </c>
      <c r="P100" s="31"/>
      <c r="Q100" s="32"/>
      <c r="R100" s="32"/>
      <c r="S100" s="33"/>
      <c r="T100" s="33"/>
      <c r="U100" s="34">
        <f>IFERROR(INDEX('[3]5.Grup_T'!$G$4:$G$22,MATCH('6.Turtas'!E100,'[3]5.Grup_T'!$E$4:$E$22,0)),"0")</f>
        <v>50</v>
      </c>
      <c r="V100" s="35">
        <f t="shared" si="14"/>
        <v>600</v>
      </c>
      <c r="W100" s="35">
        <f>IF(NOT(ISBLANK(H100)),(12-DATEDIF(H100,'[3]1.Pradzia'!$D$13,"m")),0)</f>
        <v>0</v>
      </c>
      <c r="X100" s="35">
        <f t="shared" si="17"/>
        <v>396</v>
      </c>
      <c r="Y100" s="35">
        <f t="shared" si="18"/>
        <v>12</v>
      </c>
      <c r="Z100" s="35">
        <f t="shared" si="26"/>
        <v>204</v>
      </c>
      <c r="AA100" s="36">
        <f t="shared" si="15"/>
        <v>5.2727631578947358</v>
      </c>
      <c r="AB100" s="36">
        <f t="shared" si="19"/>
        <v>63.273157894736826</v>
      </c>
      <c r="AC100" s="37">
        <f>IF(E100='[3]5.Grup_T'!$E$20,0,IF(YEAR(G100)&lt;2021,M100-N100+AB100,0))</f>
        <v>2151.4994736842109</v>
      </c>
      <c r="AD100" s="35">
        <f>IF(OR(YEAR(G100)&lt;2021,O100="X"),0,IF(ISBLANK(H100),DATEDIF(G100,'[3]1.Pradzia'!$D$13,"M"),DATEDIF(G100,H100,"m")))</f>
        <v>0</v>
      </c>
      <c r="AE100" s="37">
        <f>IF(E100='[3]5.Grup_T'!$E$20,0,IF(AD100&lt;&gt;0,M100/V100*MIN(12,AD100),0))</f>
        <v>0</v>
      </c>
      <c r="AF100" s="37">
        <f t="shared" si="16"/>
        <v>63.273157894736826</v>
      </c>
      <c r="AG100" s="37">
        <f t="shared" si="20"/>
        <v>2151.4994736842109</v>
      </c>
      <c r="AH100" s="37">
        <f t="shared" si="21"/>
        <v>1012.370526315789</v>
      </c>
      <c r="AI100" s="35" t="str">
        <f t="shared" si="22"/>
        <v/>
      </c>
      <c r="AJ100" s="38" t="str">
        <f>IF(AND(F100&lt;&gt;[3]Pav.tvarkyklė!$B$12,F100&lt;&gt;[3]Pav.tvarkyklė!$B$13),"GVTNT","X")</f>
        <v>GVTNT</v>
      </c>
      <c r="AK100" s="39">
        <f t="shared" si="23"/>
        <v>0</v>
      </c>
      <c r="AL100" s="40" t="s">
        <v>116</v>
      </c>
      <c r="AM100" s="41">
        <v>50</v>
      </c>
      <c r="AN100" s="41">
        <f t="shared" si="24"/>
        <v>1987</v>
      </c>
      <c r="AO100" s="41"/>
      <c r="AP100" s="41"/>
      <c r="AQ100" s="41" t="s">
        <v>17</v>
      </c>
      <c r="AR100" s="42" t="s">
        <v>88</v>
      </c>
      <c r="AS100" s="42" t="s">
        <v>117</v>
      </c>
      <c r="AT100">
        <v>63.2774</v>
      </c>
      <c r="AU100" s="43">
        <f t="shared" si="25"/>
        <v>-4.2421052631738121E-3</v>
      </c>
    </row>
    <row r="101" spans="1:47" ht="15" customHeight="1" x14ac:dyDescent="0.25">
      <c r="A101" s="11"/>
      <c r="B101" s="19">
        <v>101</v>
      </c>
      <c r="C101" s="20" t="s">
        <v>184</v>
      </c>
      <c r="D101" s="21">
        <v>2227</v>
      </c>
      <c r="E101" s="22" t="s">
        <v>85</v>
      </c>
      <c r="F101" s="20" t="s">
        <v>86</v>
      </c>
      <c r="G101" s="24">
        <v>32136</v>
      </c>
      <c r="H101" s="25"/>
      <c r="I101" s="26">
        <v>657.46</v>
      </c>
      <c r="J101" s="27"/>
      <c r="K101" s="27"/>
      <c r="L101" s="27"/>
      <c r="M101" s="28">
        <v>657.46</v>
      </c>
      <c r="N101" s="29">
        <v>223.51421052631579</v>
      </c>
      <c r="O101" s="30" t="str">
        <f>IF(G101&lt;=$N$2,"",IF(F101=[3]Pav.tvarkyklė!$B$13,"",IF(ISBLANK(R101),"X","")))</f>
        <v/>
      </c>
      <c r="P101" s="31"/>
      <c r="Q101" s="32"/>
      <c r="R101" s="32"/>
      <c r="S101" s="33"/>
      <c r="T101" s="33"/>
      <c r="U101" s="34">
        <f>IFERROR(INDEX('[3]5.Grup_T'!$G$4:$G$22,MATCH('6.Turtas'!E101,'[3]5.Grup_T'!$E$4:$E$22,0)),"0")</f>
        <v>50</v>
      </c>
      <c r="V101" s="35">
        <f t="shared" si="14"/>
        <v>600</v>
      </c>
      <c r="W101" s="35">
        <f>IF(NOT(ISBLANK(H101)),(12-DATEDIF(H101,'[3]1.Pradzia'!$D$13,"m")),0)</f>
        <v>0</v>
      </c>
      <c r="X101" s="35">
        <f t="shared" si="17"/>
        <v>396</v>
      </c>
      <c r="Y101" s="35">
        <f t="shared" si="18"/>
        <v>12</v>
      </c>
      <c r="Z101" s="35">
        <f t="shared" si="26"/>
        <v>204</v>
      </c>
      <c r="AA101" s="36">
        <f t="shared" si="15"/>
        <v>1.0956578947368421</v>
      </c>
      <c r="AB101" s="36">
        <f t="shared" si="19"/>
        <v>13.147894736842105</v>
      </c>
      <c r="AC101" s="37">
        <f>IF(E101='[3]5.Grup_T'!$E$20,0,IF(YEAR(G101)&lt;2021,M101-N101+AB101,0))</f>
        <v>447.09368421052636</v>
      </c>
      <c r="AD101" s="35">
        <f>IF(OR(YEAR(G101)&lt;2021,O101="X"),0,IF(ISBLANK(H101),DATEDIF(G101,'[3]1.Pradzia'!$D$13,"M"),DATEDIF(G101,H101,"m")))</f>
        <v>0</v>
      </c>
      <c r="AE101" s="37">
        <f>IF(E101='[3]5.Grup_T'!$E$20,0,IF(AD101&lt;&gt;0,M101/V101*MIN(12,AD101),0))</f>
        <v>0</v>
      </c>
      <c r="AF101" s="37">
        <f t="shared" si="16"/>
        <v>13.147894736842105</v>
      </c>
      <c r="AG101" s="37">
        <f t="shared" si="20"/>
        <v>447.09368421052636</v>
      </c>
      <c r="AH101" s="37">
        <f t="shared" si="21"/>
        <v>210.36631578947367</v>
      </c>
      <c r="AI101" s="35" t="str">
        <f t="shared" si="22"/>
        <v/>
      </c>
      <c r="AJ101" s="38" t="str">
        <f>IF(AND(F101&lt;&gt;[3]Pav.tvarkyklė!$B$12,F101&lt;&gt;[3]Pav.tvarkyklė!$B$13),"GVTNT","X")</f>
        <v>GVTNT</v>
      </c>
      <c r="AK101" s="39">
        <f t="shared" si="23"/>
        <v>0</v>
      </c>
      <c r="AL101" s="40" t="s">
        <v>87</v>
      </c>
      <c r="AM101" s="41">
        <v>50</v>
      </c>
      <c r="AN101" s="41">
        <f t="shared" si="24"/>
        <v>1987</v>
      </c>
      <c r="AO101" s="41"/>
      <c r="AP101" s="41"/>
      <c r="AQ101" s="41" t="s">
        <v>17</v>
      </c>
      <c r="AR101" s="42" t="s">
        <v>88</v>
      </c>
      <c r="AS101" s="42" t="s">
        <v>89</v>
      </c>
      <c r="AT101">
        <v>13.1492</v>
      </c>
      <c r="AU101" s="43">
        <f t="shared" si="25"/>
        <v>-1.3052631578958085E-3</v>
      </c>
    </row>
    <row r="102" spans="1:47" ht="15" customHeight="1" x14ac:dyDescent="0.25">
      <c r="A102" s="11"/>
      <c r="B102" s="19">
        <v>102</v>
      </c>
      <c r="C102" s="20" t="s">
        <v>185</v>
      </c>
      <c r="D102" s="21">
        <v>2234</v>
      </c>
      <c r="E102" s="22" t="s">
        <v>85</v>
      </c>
      <c r="F102" s="20" t="s">
        <v>86</v>
      </c>
      <c r="G102" s="24">
        <v>32136</v>
      </c>
      <c r="H102" s="25"/>
      <c r="I102" s="26">
        <v>1833.76</v>
      </c>
      <c r="J102" s="27"/>
      <c r="K102" s="27"/>
      <c r="L102" s="27"/>
      <c r="M102" s="28">
        <v>1833.76</v>
      </c>
      <c r="N102" s="29">
        <v>623.34526315789481</v>
      </c>
      <c r="O102" s="30" t="str">
        <f>IF(G102&lt;=$N$2,"",IF(F102=[3]Pav.tvarkyklė!$B$13,"",IF(ISBLANK(R102),"X","")))</f>
        <v/>
      </c>
      <c r="P102" s="31"/>
      <c r="Q102" s="32"/>
      <c r="R102" s="32"/>
      <c r="S102" s="33"/>
      <c r="T102" s="33"/>
      <c r="U102" s="34">
        <f>IFERROR(INDEX('[3]5.Grup_T'!$G$4:$G$22,MATCH('6.Turtas'!E102,'[3]5.Grup_T'!$E$4:$E$22,0)),"0")</f>
        <v>50</v>
      </c>
      <c r="V102" s="35">
        <f t="shared" si="14"/>
        <v>600</v>
      </c>
      <c r="W102" s="35">
        <f>IF(NOT(ISBLANK(H102)),(12-DATEDIF(H102,'[3]1.Pradzia'!$D$13,"m")),0)</f>
        <v>0</v>
      </c>
      <c r="X102" s="35">
        <f t="shared" si="17"/>
        <v>396</v>
      </c>
      <c r="Y102" s="35">
        <f t="shared" si="18"/>
        <v>12</v>
      </c>
      <c r="Z102" s="35">
        <f t="shared" si="26"/>
        <v>204</v>
      </c>
      <c r="AA102" s="36">
        <f t="shared" si="15"/>
        <v>3.0556140350877197</v>
      </c>
      <c r="AB102" s="36">
        <f t="shared" si="19"/>
        <v>36.667368421052636</v>
      </c>
      <c r="AC102" s="37">
        <f>IF(E102='[3]5.Grup_T'!$E$20,0,IF(YEAR(G102)&lt;2021,M102-N102+AB102,0))</f>
        <v>1247.0821052631579</v>
      </c>
      <c r="AD102" s="35">
        <f>IF(OR(YEAR(G102)&lt;2021,O102="X"),0,IF(ISBLANK(H102),DATEDIF(G102,'[3]1.Pradzia'!$D$13,"M"),DATEDIF(G102,H102,"m")))</f>
        <v>0</v>
      </c>
      <c r="AE102" s="37">
        <f>IF(E102='[3]5.Grup_T'!$E$20,0,IF(AD102&lt;&gt;0,M102/V102*MIN(12,AD102),0))</f>
        <v>0</v>
      </c>
      <c r="AF102" s="37">
        <f t="shared" si="16"/>
        <v>36.667368421052636</v>
      </c>
      <c r="AG102" s="37">
        <f t="shared" si="20"/>
        <v>1247.0821052631579</v>
      </c>
      <c r="AH102" s="37">
        <f t="shared" si="21"/>
        <v>586.67789473684206</v>
      </c>
      <c r="AI102" s="35" t="str">
        <f t="shared" si="22"/>
        <v/>
      </c>
      <c r="AJ102" s="38" t="str">
        <f>IF(AND(F102&lt;&gt;[3]Pav.tvarkyklė!$B$12,F102&lt;&gt;[3]Pav.tvarkyklė!$B$13),"GVTNT","X")</f>
        <v>GVTNT</v>
      </c>
      <c r="AK102" s="39">
        <f t="shared" si="23"/>
        <v>0</v>
      </c>
      <c r="AL102" s="40" t="s">
        <v>87</v>
      </c>
      <c r="AM102" s="41">
        <v>50</v>
      </c>
      <c r="AN102" s="41">
        <f t="shared" si="24"/>
        <v>1987</v>
      </c>
      <c r="AO102" s="41"/>
      <c r="AP102" s="41"/>
      <c r="AQ102" s="41" t="s">
        <v>17</v>
      </c>
      <c r="AR102" s="42" t="s">
        <v>88</v>
      </c>
      <c r="AS102" s="42" t="s">
        <v>89</v>
      </c>
      <c r="AT102">
        <v>36.675200000000004</v>
      </c>
      <c r="AU102" s="43">
        <f t="shared" si="25"/>
        <v>-7.8315789473677455E-3</v>
      </c>
    </row>
    <row r="103" spans="1:47" ht="15" customHeight="1" x14ac:dyDescent="0.25">
      <c r="A103" s="11"/>
      <c r="B103" s="19">
        <v>103</v>
      </c>
      <c r="C103" s="20" t="s">
        <v>186</v>
      </c>
      <c r="D103" s="21">
        <v>2235</v>
      </c>
      <c r="E103" s="22" t="s">
        <v>85</v>
      </c>
      <c r="F103" s="20" t="s">
        <v>115</v>
      </c>
      <c r="G103" s="24">
        <v>32135</v>
      </c>
      <c r="H103" s="25"/>
      <c r="I103" s="26">
        <v>792.12</v>
      </c>
      <c r="J103" s="27"/>
      <c r="K103" s="27"/>
      <c r="L103" s="27"/>
      <c r="M103" s="28">
        <v>792.12</v>
      </c>
      <c r="N103" s="29">
        <v>269.38736842105266</v>
      </c>
      <c r="O103" s="30" t="str">
        <f>IF(G103&lt;=$N$2,"",IF(F103=[3]Pav.tvarkyklė!$B$13,"",IF(ISBLANK(R103),"X","")))</f>
        <v/>
      </c>
      <c r="P103" s="31"/>
      <c r="Q103" s="32"/>
      <c r="R103" s="32"/>
      <c r="S103" s="33"/>
      <c r="T103" s="33"/>
      <c r="U103" s="34">
        <f>IFERROR(INDEX('[3]5.Grup_T'!$G$4:$G$22,MATCH('6.Turtas'!E103,'[3]5.Grup_T'!$E$4:$E$22,0)),"0")</f>
        <v>50</v>
      </c>
      <c r="V103" s="35">
        <f t="shared" si="14"/>
        <v>600</v>
      </c>
      <c r="W103" s="35">
        <f>IF(NOT(ISBLANK(H103)),(12-DATEDIF(H103,'[3]1.Pradzia'!$D$13,"m")),0)</f>
        <v>0</v>
      </c>
      <c r="X103" s="35">
        <f t="shared" si="17"/>
        <v>396</v>
      </c>
      <c r="Y103" s="35">
        <f t="shared" si="18"/>
        <v>12</v>
      </c>
      <c r="Z103" s="35">
        <f t="shared" si="26"/>
        <v>204</v>
      </c>
      <c r="AA103" s="36">
        <f t="shared" si="15"/>
        <v>1.3205263157894738</v>
      </c>
      <c r="AB103" s="36">
        <f t="shared" si="19"/>
        <v>15.846315789473685</v>
      </c>
      <c r="AC103" s="37">
        <f>IF(E103='[3]5.Grup_T'!$E$20,0,IF(YEAR(G103)&lt;2021,M103-N103+AB103,0))</f>
        <v>538.57894736842104</v>
      </c>
      <c r="AD103" s="35">
        <f>IF(OR(YEAR(G103)&lt;2021,O103="X"),0,IF(ISBLANK(H103),DATEDIF(G103,'[3]1.Pradzia'!$D$13,"M"),DATEDIF(G103,H103,"m")))</f>
        <v>0</v>
      </c>
      <c r="AE103" s="37">
        <f>IF(E103='[3]5.Grup_T'!$E$20,0,IF(AD103&lt;&gt;0,M103/V103*MIN(12,AD103),0))</f>
        <v>0</v>
      </c>
      <c r="AF103" s="37">
        <f t="shared" si="16"/>
        <v>15.846315789473685</v>
      </c>
      <c r="AG103" s="37">
        <f t="shared" si="20"/>
        <v>538.57894736842104</v>
      </c>
      <c r="AH103" s="37">
        <f t="shared" si="21"/>
        <v>253.54105263157896</v>
      </c>
      <c r="AI103" s="35" t="str">
        <f t="shared" si="22"/>
        <v/>
      </c>
      <c r="AJ103" s="38" t="str">
        <f>IF(AND(F103&lt;&gt;[3]Pav.tvarkyklė!$B$12,F103&lt;&gt;[3]Pav.tvarkyklė!$B$13),"GVTNT","X")</f>
        <v>GVTNT</v>
      </c>
      <c r="AK103" s="39">
        <f t="shared" si="23"/>
        <v>0</v>
      </c>
      <c r="AL103" s="40" t="s">
        <v>116</v>
      </c>
      <c r="AM103" s="41">
        <v>50</v>
      </c>
      <c r="AN103" s="41">
        <f t="shared" si="24"/>
        <v>1987</v>
      </c>
      <c r="AO103" s="41"/>
      <c r="AP103" s="41"/>
      <c r="AQ103" s="41" t="s">
        <v>17</v>
      </c>
      <c r="AR103" s="42" t="s">
        <v>88</v>
      </c>
      <c r="AS103" s="42" t="s">
        <v>117</v>
      </c>
      <c r="AT103">
        <v>15.842400000000001</v>
      </c>
      <c r="AU103" s="43">
        <f t="shared" si="25"/>
        <v>3.9157894736838728E-3</v>
      </c>
    </row>
    <row r="104" spans="1:47" ht="15" customHeight="1" x14ac:dyDescent="0.25">
      <c r="A104" s="11"/>
      <c r="B104" s="19">
        <v>104</v>
      </c>
      <c r="C104" s="20" t="s">
        <v>187</v>
      </c>
      <c r="D104" s="21">
        <v>2236</v>
      </c>
      <c r="E104" s="22" t="s">
        <v>85</v>
      </c>
      <c r="F104" s="20" t="s">
        <v>86</v>
      </c>
      <c r="G104" s="24">
        <v>32136</v>
      </c>
      <c r="H104" s="25"/>
      <c r="I104" s="26">
        <v>12761.09</v>
      </c>
      <c r="J104" s="27"/>
      <c r="K104" s="27"/>
      <c r="L104" s="27"/>
      <c r="M104" s="28">
        <v>12761.09</v>
      </c>
      <c r="N104" s="29">
        <v>4338.8205263157897</v>
      </c>
      <c r="O104" s="30" t="str">
        <f>IF(G104&lt;=$N$2,"",IF(F104=[3]Pav.tvarkyklė!$B$13,"",IF(ISBLANK(R104),"X","")))</f>
        <v/>
      </c>
      <c r="P104" s="31"/>
      <c r="Q104" s="32"/>
      <c r="R104" s="32"/>
      <c r="S104" s="33"/>
      <c r="T104" s="33"/>
      <c r="U104" s="34">
        <f>IFERROR(INDEX('[3]5.Grup_T'!$G$4:$G$22,MATCH('6.Turtas'!E104,'[3]5.Grup_T'!$E$4:$E$22,0)),"0")</f>
        <v>50</v>
      </c>
      <c r="V104" s="35">
        <f t="shared" si="14"/>
        <v>600</v>
      </c>
      <c r="W104" s="35">
        <f>IF(NOT(ISBLANK(H104)),(12-DATEDIF(H104,'[3]1.Pradzia'!$D$13,"m")),0)</f>
        <v>0</v>
      </c>
      <c r="X104" s="35">
        <f t="shared" si="17"/>
        <v>396</v>
      </c>
      <c r="Y104" s="35">
        <f t="shared" si="18"/>
        <v>12</v>
      </c>
      <c r="Z104" s="35">
        <f t="shared" si="26"/>
        <v>204</v>
      </c>
      <c r="AA104" s="36">
        <f t="shared" si="15"/>
        <v>21.268728070175438</v>
      </c>
      <c r="AB104" s="36">
        <f t="shared" si="19"/>
        <v>255.22473684210524</v>
      </c>
      <c r="AC104" s="37">
        <f>IF(E104='[3]5.Grup_T'!$E$20,0,IF(YEAR(G104)&lt;2021,M104-N104+AB104,0))</f>
        <v>8677.4942105263144</v>
      </c>
      <c r="AD104" s="35">
        <f>IF(OR(YEAR(G104)&lt;2021,O104="X"),0,IF(ISBLANK(H104),DATEDIF(G104,'[3]1.Pradzia'!$D$13,"M"),DATEDIF(G104,H104,"m")))</f>
        <v>0</v>
      </c>
      <c r="AE104" s="37">
        <f>IF(E104='[3]5.Grup_T'!$E$20,0,IF(AD104&lt;&gt;0,M104/V104*MIN(12,AD104),0))</f>
        <v>0</v>
      </c>
      <c r="AF104" s="37">
        <f t="shared" si="16"/>
        <v>255.22473684210524</v>
      </c>
      <c r="AG104" s="37">
        <f t="shared" si="20"/>
        <v>8677.4942105263144</v>
      </c>
      <c r="AH104" s="37">
        <f t="shared" si="21"/>
        <v>4083.5957894736857</v>
      </c>
      <c r="AI104" s="35" t="str">
        <f t="shared" si="22"/>
        <v/>
      </c>
      <c r="AJ104" s="38" t="str">
        <f>IF(AND(F104&lt;&gt;[3]Pav.tvarkyklė!$B$12,F104&lt;&gt;[3]Pav.tvarkyklė!$B$13),"GVTNT","X")</f>
        <v>GVTNT</v>
      </c>
      <c r="AK104" s="39">
        <f t="shared" si="23"/>
        <v>0</v>
      </c>
      <c r="AL104" s="40" t="s">
        <v>87</v>
      </c>
      <c r="AM104" s="41">
        <v>50</v>
      </c>
      <c r="AN104" s="41">
        <f t="shared" si="24"/>
        <v>1987</v>
      </c>
      <c r="AO104" s="41"/>
      <c r="AP104" s="41"/>
      <c r="AQ104" s="41" t="s">
        <v>17</v>
      </c>
      <c r="AR104" s="42" t="s">
        <v>88</v>
      </c>
      <c r="AS104" s="42" t="s">
        <v>89</v>
      </c>
      <c r="AT104">
        <v>255.22179999999997</v>
      </c>
      <c r="AU104" s="43">
        <f t="shared" si="25"/>
        <v>2.9368421052708982E-3</v>
      </c>
    </row>
    <row r="105" spans="1:47" ht="15" customHeight="1" x14ac:dyDescent="0.25">
      <c r="A105" s="11"/>
      <c r="B105" s="19">
        <v>105</v>
      </c>
      <c r="C105" s="20" t="s">
        <v>188</v>
      </c>
      <c r="D105" s="21">
        <v>2296</v>
      </c>
      <c r="E105" s="22" t="s">
        <v>85</v>
      </c>
      <c r="F105" s="20" t="s">
        <v>86</v>
      </c>
      <c r="G105" s="24">
        <v>32212</v>
      </c>
      <c r="H105" s="25"/>
      <c r="I105" s="26">
        <v>4759.33</v>
      </c>
      <c r="J105" s="27"/>
      <c r="K105" s="27"/>
      <c r="L105" s="27"/>
      <c r="M105" s="28">
        <v>4759.33</v>
      </c>
      <c r="N105" s="29">
        <v>1641.875162337662</v>
      </c>
      <c r="O105" s="30" t="str">
        <f>IF(G105&lt;=$N$2,"",IF(F105=[3]Pav.tvarkyklė!$B$13,"",IF(ISBLANK(R105),"X","")))</f>
        <v/>
      </c>
      <c r="P105" s="31"/>
      <c r="Q105" s="32"/>
      <c r="R105" s="32"/>
      <c r="S105" s="33"/>
      <c r="T105" s="33"/>
      <c r="U105" s="34">
        <f>IFERROR(INDEX('[3]5.Grup_T'!$G$4:$G$22,MATCH('6.Turtas'!E105,'[3]5.Grup_T'!$E$4:$E$22,0)),"0")</f>
        <v>50</v>
      </c>
      <c r="V105" s="35">
        <f t="shared" si="14"/>
        <v>600</v>
      </c>
      <c r="W105" s="35">
        <f>IF(NOT(ISBLANK(H105)),(12-DATEDIF(H105,'[3]1.Pradzia'!$D$13,"m")),0)</f>
        <v>0</v>
      </c>
      <c r="X105" s="35">
        <f t="shared" si="17"/>
        <v>393</v>
      </c>
      <c r="Y105" s="35">
        <f t="shared" si="18"/>
        <v>12</v>
      </c>
      <c r="Z105" s="35">
        <f t="shared" si="26"/>
        <v>207</v>
      </c>
      <c r="AA105" s="36">
        <f t="shared" si="15"/>
        <v>7.9317640692640676</v>
      </c>
      <c r="AB105" s="36">
        <f t="shared" si="19"/>
        <v>95.181168831168804</v>
      </c>
      <c r="AC105" s="37">
        <f>IF(E105='[3]5.Grup_T'!$E$20,0,IF(YEAR(G105)&lt;2021,M105-N105+AB105,0))</f>
        <v>3212.6360064935066</v>
      </c>
      <c r="AD105" s="35">
        <f>IF(OR(YEAR(G105)&lt;2021,O105="X"),0,IF(ISBLANK(H105),DATEDIF(G105,'[3]1.Pradzia'!$D$13,"M"),DATEDIF(G105,H105,"m")))</f>
        <v>0</v>
      </c>
      <c r="AE105" s="37">
        <f>IF(E105='[3]5.Grup_T'!$E$20,0,IF(AD105&lt;&gt;0,M105/V105*MIN(12,AD105),0))</f>
        <v>0</v>
      </c>
      <c r="AF105" s="37">
        <f t="shared" si="16"/>
        <v>95.181168831168804</v>
      </c>
      <c r="AG105" s="37">
        <f t="shared" si="20"/>
        <v>3212.6360064935066</v>
      </c>
      <c r="AH105" s="37">
        <f t="shared" si="21"/>
        <v>1546.6939935064934</v>
      </c>
      <c r="AI105" s="35" t="str">
        <f t="shared" si="22"/>
        <v/>
      </c>
      <c r="AJ105" s="38" t="str">
        <f>IF(AND(F105&lt;&gt;[3]Pav.tvarkyklė!$B$12,F105&lt;&gt;[3]Pav.tvarkyklė!$B$13),"GVTNT","X")</f>
        <v>GVTNT</v>
      </c>
      <c r="AK105" s="39">
        <f t="shared" si="23"/>
        <v>0</v>
      </c>
      <c r="AL105" s="40" t="s">
        <v>87</v>
      </c>
      <c r="AM105" s="41">
        <v>50</v>
      </c>
      <c r="AN105" s="41">
        <f t="shared" si="24"/>
        <v>1988</v>
      </c>
      <c r="AO105" s="41"/>
      <c r="AP105" s="41"/>
      <c r="AQ105" s="41" t="s">
        <v>17</v>
      </c>
      <c r="AR105" s="42" t="s">
        <v>88</v>
      </c>
      <c r="AS105" s="42" t="s">
        <v>89</v>
      </c>
      <c r="AT105">
        <v>95.186599999999999</v>
      </c>
      <c r="AU105" s="43">
        <f t="shared" si="25"/>
        <v>-5.4311688311940998E-3</v>
      </c>
    </row>
    <row r="106" spans="1:47" ht="15" customHeight="1" x14ac:dyDescent="0.25">
      <c r="A106" s="11"/>
      <c r="B106" s="19">
        <v>106</v>
      </c>
      <c r="C106" s="20" t="s">
        <v>189</v>
      </c>
      <c r="D106" s="21">
        <v>2297</v>
      </c>
      <c r="E106" s="22" t="s">
        <v>85</v>
      </c>
      <c r="F106" s="20" t="s">
        <v>115</v>
      </c>
      <c r="G106" s="24">
        <v>32198</v>
      </c>
      <c r="H106" s="25"/>
      <c r="I106" s="26">
        <v>844.93</v>
      </c>
      <c r="J106" s="27"/>
      <c r="K106" s="27"/>
      <c r="L106" s="27"/>
      <c r="M106" s="28">
        <v>844.93</v>
      </c>
      <c r="N106" s="29">
        <v>290.05397101449279</v>
      </c>
      <c r="O106" s="30" t="str">
        <f>IF(G106&lt;=$N$2,"",IF(F106=[3]Pav.tvarkyklė!$B$13,"",IF(ISBLANK(R106),"X","")))</f>
        <v/>
      </c>
      <c r="P106" s="31"/>
      <c r="Q106" s="32"/>
      <c r="R106" s="32"/>
      <c r="S106" s="33"/>
      <c r="T106" s="33"/>
      <c r="U106" s="34">
        <f>IFERROR(INDEX('[3]5.Grup_T'!$G$4:$G$22,MATCH('6.Turtas'!E106,'[3]5.Grup_T'!$E$4:$E$22,0)),"0")</f>
        <v>50</v>
      </c>
      <c r="V106" s="35">
        <f t="shared" si="14"/>
        <v>600</v>
      </c>
      <c r="W106" s="35">
        <f>IF(NOT(ISBLANK(H106)),(12-DATEDIF(H106,'[3]1.Pradzia'!$D$13,"m")),0)</f>
        <v>0</v>
      </c>
      <c r="X106" s="35">
        <f t="shared" si="17"/>
        <v>394</v>
      </c>
      <c r="Y106" s="35">
        <f t="shared" si="18"/>
        <v>12</v>
      </c>
      <c r="Z106" s="35">
        <f t="shared" si="26"/>
        <v>206</v>
      </c>
      <c r="AA106" s="36">
        <f t="shared" si="15"/>
        <v>1.4080289855072465</v>
      </c>
      <c r="AB106" s="36">
        <f t="shared" si="19"/>
        <v>16.896347826086959</v>
      </c>
      <c r="AC106" s="37">
        <f>IF(E106='[3]5.Grup_T'!$E$20,0,IF(YEAR(G106)&lt;2021,M106-N106+AB106,0))</f>
        <v>571.7723768115942</v>
      </c>
      <c r="AD106" s="35">
        <f>IF(OR(YEAR(G106)&lt;2021,O106="X"),0,IF(ISBLANK(H106),DATEDIF(G106,'[3]1.Pradzia'!$D$13,"M"),DATEDIF(G106,H106,"m")))</f>
        <v>0</v>
      </c>
      <c r="AE106" s="37">
        <f>IF(E106='[3]5.Grup_T'!$E$20,0,IF(AD106&lt;&gt;0,M106/V106*MIN(12,AD106),0))</f>
        <v>0</v>
      </c>
      <c r="AF106" s="37">
        <f t="shared" si="16"/>
        <v>16.896347826086959</v>
      </c>
      <c r="AG106" s="37">
        <f t="shared" si="20"/>
        <v>571.7723768115942</v>
      </c>
      <c r="AH106" s="37">
        <f t="shared" si="21"/>
        <v>273.15762318840575</v>
      </c>
      <c r="AI106" s="35" t="str">
        <f t="shared" si="22"/>
        <v/>
      </c>
      <c r="AJ106" s="38" t="str">
        <f>IF(AND(F106&lt;&gt;[3]Pav.tvarkyklė!$B$12,F106&lt;&gt;[3]Pav.tvarkyklė!$B$13),"GVTNT","X")</f>
        <v>GVTNT</v>
      </c>
      <c r="AK106" s="39">
        <f t="shared" si="23"/>
        <v>0</v>
      </c>
      <c r="AL106" s="40" t="s">
        <v>116</v>
      </c>
      <c r="AM106" s="41">
        <v>50</v>
      </c>
      <c r="AN106" s="41">
        <f t="shared" si="24"/>
        <v>1988</v>
      </c>
      <c r="AO106" s="41"/>
      <c r="AP106" s="41"/>
      <c r="AQ106" s="41" t="s">
        <v>17</v>
      </c>
      <c r="AR106" s="42" t="s">
        <v>88</v>
      </c>
      <c r="AS106" s="42" t="s">
        <v>117</v>
      </c>
      <c r="AT106">
        <v>16.898600000000002</v>
      </c>
      <c r="AU106" s="43">
        <f t="shared" si="25"/>
        <v>-2.2521739130425544E-3</v>
      </c>
    </row>
    <row r="107" spans="1:47" ht="15" customHeight="1" x14ac:dyDescent="0.25">
      <c r="A107" s="11"/>
      <c r="B107" s="19">
        <v>107</v>
      </c>
      <c r="C107" s="20" t="s">
        <v>190</v>
      </c>
      <c r="D107" s="21">
        <v>2312</v>
      </c>
      <c r="E107" s="22" t="s">
        <v>85</v>
      </c>
      <c r="F107" s="20" t="s">
        <v>86</v>
      </c>
      <c r="G107" s="24">
        <v>32201</v>
      </c>
      <c r="H107" s="25"/>
      <c r="I107" s="26">
        <v>7174.65</v>
      </c>
      <c r="J107" s="27"/>
      <c r="K107" s="27"/>
      <c r="L107" s="27"/>
      <c r="M107" s="28">
        <v>7174.65</v>
      </c>
      <c r="N107" s="29">
        <v>2463.3793478260859</v>
      </c>
      <c r="O107" s="30" t="str">
        <f>IF(G107&lt;=$N$2,"",IF(F107=[3]Pav.tvarkyklė!$B$13,"",IF(ISBLANK(R107),"X","")))</f>
        <v/>
      </c>
      <c r="P107" s="31"/>
      <c r="Q107" s="32"/>
      <c r="R107" s="32"/>
      <c r="S107" s="33"/>
      <c r="T107" s="33"/>
      <c r="U107" s="34">
        <f>IFERROR(INDEX('[3]5.Grup_T'!$G$4:$G$22,MATCH('6.Turtas'!E107,'[3]5.Grup_T'!$E$4:$E$22,0)),"0")</f>
        <v>50</v>
      </c>
      <c r="V107" s="35">
        <f t="shared" si="14"/>
        <v>600</v>
      </c>
      <c r="W107" s="35">
        <f>IF(NOT(ISBLANK(H107)),(12-DATEDIF(H107,'[3]1.Pradzia'!$D$13,"m")),0)</f>
        <v>0</v>
      </c>
      <c r="X107" s="35">
        <f t="shared" si="17"/>
        <v>394</v>
      </c>
      <c r="Y107" s="35">
        <f t="shared" si="18"/>
        <v>12</v>
      </c>
      <c r="Z107" s="35">
        <f t="shared" si="26"/>
        <v>206</v>
      </c>
      <c r="AA107" s="36">
        <f t="shared" si="15"/>
        <v>11.958152173913039</v>
      </c>
      <c r="AB107" s="36">
        <f t="shared" si="19"/>
        <v>143.49782608695648</v>
      </c>
      <c r="AC107" s="37">
        <f>IF(E107='[3]5.Grup_T'!$E$20,0,IF(YEAR(G107)&lt;2021,M107-N107+AB107,0))</f>
        <v>4854.7684782608703</v>
      </c>
      <c r="AD107" s="35">
        <f>IF(OR(YEAR(G107)&lt;2021,O107="X"),0,IF(ISBLANK(H107),DATEDIF(G107,'[3]1.Pradzia'!$D$13,"M"),DATEDIF(G107,H107,"m")))</f>
        <v>0</v>
      </c>
      <c r="AE107" s="37">
        <f>IF(E107='[3]5.Grup_T'!$E$20,0,IF(AD107&lt;&gt;0,M107/V107*MIN(12,AD107),0))</f>
        <v>0</v>
      </c>
      <c r="AF107" s="37">
        <f t="shared" si="16"/>
        <v>143.49782608695648</v>
      </c>
      <c r="AG107" s="37">
        <f t="shared" si="20"/>
        <v>4854.7684782608703</v>
      </c>
      <c r="AH107" s="37">
        <f t="shared" si="21"/>
        <v>2319.8815217391293</v>
      </c>
      <c r="AI107" s="35" t="str">
        <f t="shared" si="22"/>
        <v/>
      </c>
      <c r="AJ107" s="38" t="str">
        <f>IF(AND(F107&lt;&gt;[3]Pav.tvarkyklė!$B$12,F107&lt;&gt;[3]Pav.tvarkyklė!$B$13),"GVTNT","X")</f>
        <v>GVTNT</v>
      </c>
      <c r="AK107" s="39">
        <f t="shared" si="23"/>
        <v>0</v>
      </c>
      <c r="AL107" s="40" t="s">
        <v>87</v>
      </c>
      <c r="AM107" s="41">
        <v>50</v>
      </c>
      <c r="AN107" s="41">
        <f t="shared" si="24"/>
        <v>1988</v>
      </c>
      <c r="AO107" s="41"/>
      <c r="AP107" s="41"/>
      <c r="AQ107" s="41" t="s">
        <v>17</v>
      </c>
      <c r="AR107" s="42" t="s">
        <v>88</v>
      </c>
      <c r="AS107" s="42" t="s">
        <v>89</v>
      </c>
      <c r="AT107">
        <v>143.49299999999999</v>
      </c>
      <c r="AU107" s="43">
        <f t="shared" si="25"/>
        <v>4.8260869564842324E-3</v>
      </c>
    </row>
    <row r="108" spans="1:47" ht="15" customHeight="1" x14ac:dyDescent="0.25">
      <c r="A108" s="11"/>
      <c r="B108" s="19">
        <v>108</v>
      </c>
      <c r="C108" s="20" t="s">
        <v>191</v>
      </c>
      <c r="D108" s="21">
        <v>2313</v>
      </c>
      <c r="E108" s="22" t="s">
        <v>85</v>
      </c>
      <c r="F108" s="20" t="s">
        <v>86</v>
      </c>
      <c r="G108" s="24">
        <v>32201</v>
      </c>
      <c r="H108" s="25"/>
      <c r="I108" s="26">
        <v>878.6</v>
      </c>
      <c r="J108" s="27"/>
      <c r="K108" s="27"/>
      <c r="L108" s="27"/>
      <c r="M108" s="28">
        <v>878.6</v>
      </c>
      <c r="N108" s="29">
        <v>301.70789855072462</v>
      </c>
      <c r="O108" s="30" t="str">
        <f>IF(G108&lt;=$N$2,"",IF(F108=[3]Pav.tvarkyklė!$B$13,"",IF(ISBLANK(R108),"X","")))</f>
        <v/>
      </c>
      <c r="P108" s="31"/>
      <c r="Q108" s="32"/>
      <c r="R108" s="32"/>
      <c r="S108" s="33"/>
      <c r="T108" s="33"/>
      <c r="U108" s="34">
        <f>IFERROR(INDEX('[3]5.Grup_T'!$G$4:$G$22,MATCH('6.Turtas'!E108,'[3]5.Grup_T'!$E$4:$E$22,0)),"0")</f>
        <v>50</v>
      </c>
      <c r="V108" s="35">
        <f t="shared" si="14"/>
        <v>600</v>
      </c>
      <c r="W108" s="35">
        <f>IF(NOT(ISBLANK(H108)),(12-DATEDIF(H108,'[3]1.Pradzia'!$D$13,"m")),0)</f>
        <v>0</v>
      </c>
      <c r="X108" s="35">
        <f t="shared" si="17"/>
        <v>394</v>
      </c>
      <c r="Y108" s="35">
        <f t="shared" si="18"/>
        <v>12</v>
      </c>
      <c r="Z108" s="35">
        <f t="shared" si="26"/>
        <v>206</v>
      </c>
      <c r="AA108" s="36">
        <f t="shared" si="15"/>
        <v>1.4646014492753623</v>
      </c>
      <c r="AB108" s="36">
        <f t="shared" si="19"/>
        <v>17.575217391304349</v>
      </c>
      <c r="AC108" s="37">
        <f>IF(E108='[3]5.Grup_T'!$E$20,0,IF(YEAR(G108)&lt;2021,M108-N108+AB108,0))</f>
        <v>594.46731884057976</v>
      </c>
      <c r="AD108" s="35">
        <f>IF(OR(YEAR(G108)&lt;2021,O108="X"),0,IF(ISBLANK(H108),DATEDIF(G108,'[3]1.Pradzia'!$D$13,"M"),DATEDIF(G108,H108,"m")))</f>
        <v>0</v>
      </c>
      <c r="AE108" s="37">
        <f>IF(E108='[3]5.Grup_T'!$E$20,0,IF(AD108&lt;&gt;0,M108/V108*MIN(12,AD108),0))</f>
        <v>0</v>
      </c>
      <c r="AF108" s="37">
        <f t="shared" si="16"/>
        <v>17.575217391304349</v>
      </c>
      <c r="AG108" s="37">
        <f t="shared" si="20"/>
        <v>594.46731884057976</v>
      </c>
      <c r="AH108" s="37">
        <f t="shared" si="21"/>
        <v>284.13268115942026</v>
      </c>
      <c r="AI108" s="35" t="str">
        <f t="shared" si="22"/>
        <v/>
      </c>
      <c r="AJ108" s="38" t="str">
        <f>IF(AND(F108&lt;&gt;[3]Pav.tvarkyklė!$B$12,F108&lt;&gt;[3]Pav.tvarkyklė!$B$13),"GVTNT","X")</f>
        <v>GVTNT</v>
      </c>
      <c r="AK108" s="39">
        <f t="shared" si="23"/>
        <v>0</v>
      </c>
      <c r="AL108" s="40" t="s">
        <v>87</v>
      </c>
      <c r="AM108" s="41">
        <v>50</v>
      </c>
      <c r="AN108" s="41">
        <f t="shared" si="24"/>
        <v>1988</v>
      </c>
      <c r="AO108" s="41"/>
      <c r="AP108" s="41"/>
      <c r="AQ108" s="41" t="s">
        <v>17</v>
      </c>
      <c r="AR108" s="42" t="s">
        <v>88</v>
      </c>
      <c r="AS108" s="42" t="s">
        <v>89</v>
      </c>
      <c r="AT108">
        <v>17.571999999999999</v>
      </c>
      <c r="AU108" s="43">
        <f t="shared" si="25"/>
        <v>3.217391304350059E-3</v>
      </c>
    </row>
    <row r="109" spans="1:47" ht="15" customHeight="1" x14ac:dyDescent="0.25">
      <c r="A109" s="11"/>
      <c r="B109" s="19">
        <v>109</v>
      </c>
      <c r="C109" s="20" t="s">
        <v>192</v>
      </c>
      <c r="D109" s="21">
        <v>2362</v>
      </c>
      <c r="E109" s="22" t="s">
        <v>85</v>
      </c>
      <c r="F109" s="20" t="s">
        <v>115</v>
      </c>
      <c r="G109" s="24">
        <v>32324</v>
      </c>
      <c r="H109" s="25"/>
      <c r="I109" s="26">
        <v>566.54999999999995</v>
      </c>
      <c r="J109" s="27"/>
      <c r="K109" s="27"/>
      <c r="L109" s="27"/>
      <c r="M109" s="28">
        <v>566.54999999999995</v>
      </c>
      <c r="N109" s="29">
        <v>198.31987179487174</v>
      </c>
      <c r="O109" s="30" t="str">
        <f>IF(G109&lt;=$N$2,"",IF(F109=[3]Pav.tvarkyklė!$B$13,"",IF(ISBLANK(R109),"X","")))</f>
        <v/>
      </c>
      <c r="P109" s="31"/>
      <c r="Q109" s="32"/>
      <c r="R109" s="32"/>
      <c r="S109" s="33"/>
      <c r="T109" s="33"/>
      <c r="U109" s="34">
        <f>IFERROR(INDEX('[3]5.Grup_T'!$G$4:$G$22,MATCH('6.Turtas'!E109,'[3]5.Grup_T'!$E$4:$E$22,0)),"0")</f>
        <v>50</v>
      </c>
      <c r="V109" s="35">
        <f t="shared" si="14"/>
        <v>600</v>
      </c>
      <c r="W109" s="35">
        <f>IF(NOT(ISBLANK(H109)),(12-DATEDIF(H109,'[3]1.Pradzia'!$D$13,"m")),0)</f>
        <v>0</v>
      </c>
      <c r="X109" s="35">
        <f t="shared" si="17"/>
        <v>390</v>
      </c>
      <c r="Y109" s="35">
        <f t="shared" si="18"/>
        <v>12</v>
      </c>
      <c r="Z109" s="35">
        <f t="shared" si="26"/>
        <v>210</v>
      </c>
      <c r="AA109" s="36">
        <f t="shared" si="15"/>
        <v>0.94438034188034159</v>
      </c>
      <c r="AB109" s="36">
        <f t="shared" si="19"/>
        <v>11.332564102564099</v>
      </c>
      <c r="AC109" s="37">
        <f>IF(E109='[3]5.Grup_T'!$E$20,0,IF(YEAR(G109)&lt;2021,M109-N109+AB109,0))</f>
        <v>379.56269230769232</v>
      </c>
      <c r="AD109" s="35">
        <f>IF(OR(YEAR(G109)&lt;2021,O109="X"),0,IF(ISBLANK(H109),DATEDIF(G109,'[3]1.Pradzia'!$D$13,"M"),DATEDIF(G109,H109,"m")))</f>
        <v>0</v>
      </c>
      <c r="AE109" s="37">
        <f>IF(E109='[3]5.Grup_T'!$E$20,0,IF(AD109&lt;&gt;0,M109/V109*MIN(12,AD109),0))</f>
        <v>0</v>
      </c>
      <c r="AF109" s="37">
        <f t="shared" si="16"/>
        <v>11.332564102564099</v>
      </c>
      <c r="AG109" s="37">
        <f t="shared" si="20"/>
        <v>379.56269230769232</v>
      </c>
      <c r="AH109" s="37">
        <f t="shared" si="21"/>
        <v>186.98730769230764</v>
      </c>
      <c r="AI109" s="35" t="str">
        <f t="shared" si="22"/>
        <v/>
      </c>
      <c r="AJ109" s="38" t="str">
        <f>IF(AND(F109&lt;&gt;[3]Pav.tvarkyklė!$B$12,F109&lt;&gt;[3]Pav.tvarkyklė!$B$13),"GVTNT","X")</f>
        <v>GVTNT</v>
      </c>
      <c r="AK109" s="39">
        <f t="shared" si="23"/>
        <v>0</v>
      </c>
      <c r="AL109" s="40" t="s">
        <v>116</v>
      </c>
      <c r="AM109" s="41">
        <v>50</v>
      </c>
      <c r="AN109" s="41">
        <f t="shared" si="24"/>
        <v>1988</v>
      </c>
      <c r="AO109" s="41"/>
      <c r="AP109" s="41"/>
      <c r="AQ109" s="41" t="s">
        <v>17</v>
      </c>
      <c r="AR109" s="42" t="s">
        <v>88</v>
      </c>
      <c r="AS109" s="42" t="s">
        <v>117</v>
      </c>
      <c r="AT109">
        <v>11.331</v>
      </c>
      <c r="AU109" s="43">
        <f t="shared" si="25"/>
        <v>1.5641025640995565E-3</v>
      </c>
    </row>
    <row r="110" spans="1:47" ht="15" customHeight="1" x14ac:dyDescent="0.25">
      <c r="A110" s="11"/>
      <c r="B110" s="19">
        <v>110</v>
      </c>
      <c r="C110" s="20" t="s">
        <v>193</v>
      </c>
      <c r="D110" s="21">
        <v>2363</v>
      </c>
      <c r="E110" s="22" t="s">
        <v>85</v>
      </c>
      <c r="F110" s="20" t="s">
        <v>86</v>
      </c>
      <c r="G110" s="24">
        <v>32324</v>
      </c>
      <c r="H110" s="25"/>
      <c r="I110" s="26">
        <v>598.29</v>
      </c>
      <c r="J110" s="27"/>
      <c r="K110" s="27"/>
      <c r="L110" s="27"/>
      <c r="M110" s="28">
        <v>598.29</v>
      </c>
      <c r="N110" s="29">
        <v>209.28653846153838</v>
      </c>
      <c r="O110" s="30" t="str">
        <f>IF(G110&lt;=$N$2,"",IF(F110=[3]Pav.tvarkyklė!$B$13,"",IF(ISBLANK(R110),"X","")))</f>
        <v/>
      </c>
      <c r="P110" s="31"/>
      <c r="Q110" s="32"/>
      <c r="R110" s="32"/>
      <c r="S110" s="33"/>
      <c r="T110" s="33"/>
      <c r="U110" s="34">
        <f>IFERROR(INDEX('[3]5.Grup_T'!$G$4:$G$22,MATCH('6.Turtas'!E110,'[3]5.Grup_T'!$E$4:$E$22,0)),"0")</f>
        <v>50</v>
      </c>
      <c r="V110" s="35">
        <f t="shared" si="14"/>
        <v>600</v>
      </c>
      <c r="W110" s="35">
        <f>IF(NOT(ISBLANK(H110)),(12-DATEDIF(H110,'[3]1.Pradzia'!$D$13,"m")),0)</f>
        <v>0</v>
      </c>
      <c r="X110" s="35">
        <f t="shared" si="17"/>
        <v>390</v>
      </c>
      <c r="Y110" s="35">
        <f t="shared" si="18"/>
        <v>12</v>
      </c>
      <c r="Z110" s="35">
        <f t="shared" si="26"/>
        <v>210</v>
      </c>
      <c r="AA110" s="36">
        <f t="shared" si="15"/>
        <v>0.99660256410256376</v>
      </c>
      <c r="AB110" s="36">
        <f t="shared" si="19"/>
        <v>11.959230769230764</v>
      </c>
      <c r="AC110" s="37">
        <f>IF(E110='[3]5.Grup_T'!$E$20,0,IF(YEAR(G110)&lt;2021,M110-N110+AB110,0))</f>
        <v>400.96269230769235</v>
      </c>
      <c r="AD110" s="35">
        <f>IF(OR(YEAR(G110)&lt;2021,O110="X"),0,IF(ISBLANK(H110),DATEDIF(G110,'[3]1.Pradzia'!$D$13,"M"),DATEDIF(G110,H110,"m")))</f>
        <v>0</v>
      </c>
      <c r="AE110" s="37">
        <f>IF(E110='[3]5.Grup_T'!$E$20,0,IF(AD110&lt;&gt;0,M110/V110*MIN(12,AD110),0))</f>
        <v>0</v>
      </c>
      <c r="AF110" s="37">
        <f t="shared" si="16"/>
        <v>11.959230769230764</v>
      </c>
      <c r="AG110" s="37">
        <f t="shared" si="20"/>
        <v>400.96269230769235</v>
      </c>
      <c r="AH110" s="37">
        <f t="shared" si="21"/>
        <v>197.32730769230761</v>
      </c>
      <c r="AI110" s="35" t="str">
        <f t="shared" si="22"/>
        <v/>
      </c>
      <c r="AJ110" s="38" t="str">
        <f>IF(AND(F110&lt;&gt;[3]Pav.tvarkyklė!$B$12,F110&lt;&gt;[3]Pav.tvarkyklė!$B$13),"GVTNT","X")</f>
        <v>GVTNT</v>
      </c>
      <c r="AK110" s="39">
        <f t="shared" si="23"/>
        <v>0</v>
      </c>
      <c r="AL110" s="40" t="s">
        <v>87</v>
      </c>
      <c r="AM110" s="41">
        <v>50</v>
      </c>
      <c r="AN110" s="41">
        <f t="shared" si="24"/>
        <v>1988</v>
      </c>
      <c r="AO110" s="41"/>
      <c r="AP110" s="41"/>
      <c r="AQ110" s="41" t="s">
        <v>17</v>
      </c>
      <c r="AR110" s="42" t="s">
        <v>88</v>
      </c>
      <c r="AS110" s="42" t="s">
        <v>89</v>
      </c>
      <c r="AT110">
        <v>11.9658</v>
      </c>
      <c r="AU110" s="43">
        <f t="shared" si="25"/>
        <v>-6.5692307692355456E-3</v>
      </c>
    </row>
    <row r="111" spans="1:47" ht="15" customHeight="1" x14ac:dyDescent="0.25">
      <c r="A111" s="11"/>
      <c r="B111" s="19">
        <v>111</v>
      </c>
      <c r="C111" s="20" t="s">
        <v>194</v>
      </c>
      <c r="D111" s="21">
        <v>2430</v>
      </c>
      <c r="E111" s="22" t="s">
        <v>85</v>
      </c>
      <c r="F111" s="20" t="s">
        <v>86</v>
      </c>
      <c r="G111" s="24">
        <v>32478</v>
      </c>
      <c r="H111" s="47"/>
      <c r="I111" s="26">
        <v>435.67</v>
      </c>
      <c r="J111" s="27"/>
      <c r="K111" s="27"/>
      <c r="L111" s="27"/>
      <c r="M111" s="28">
        <v>435.67</v>
      </c>
      <c r="N111" s="29">
        <v>156.93299999999999</v>
      </c>
      <c r="O111" s="30" t="str">
        <f>IF(G111&lt;=$N$2,"",IF(F111=[3]Pav.tvarkyklė!$B$13,"",IF(ISBLANK(R111),"X","")))</f>
        <v/>
      </c>
      <c r="P111" s="31"/>
      <c r="Q111" s="32"/>
      <c r="R111" s="32"/>
      <c r="S111" s="33"/>
      <c r="T111" s="33"/>
      <c r="U111" s="34">
        <f>IFERROR(INDEX('[3]5.Grup_T'!$G$4:$G$22,MATCH('6.Turtas'!E111,'[3]5.Grup_T'!$E$4:$E$22,0)),"0")</f>
        <v>50</v>
      </c>
      <c r="V111" s="35">
        <f t="shared" si="14"/>
        <v>600</v>
      </c>
      <c r="W111" s="35">
        <f>IF(NOT(ISBLANK(H111)),(12-DATEDIF(H111,'[3]1.Pradzia'!$D$13,"m")),0)</f>
        <v>0</v>
      </c>
      <c r="X111" s="35">
        <f t="shared" si="17"/>
        <v>384</v>
      </c>
      <c r="Y111" s="35">
        <f t="shared" si="18"/>
        <v>12</v>
      </c>
      <c r="Z111" s="35">
        <f t="shared" si="26"/>
        <v>216</v>
      </c>
      <c r="AA111" s="36">
        <f t="shared" si="15"/>
        <v>0.72654166666666664</v>
      </c>
      <c r="AB111" s="36">
        <f t="shared" si="19"/>
        <v>8.7184999999999988</v>
      </c>
      <c r="AC111" s="37">
        <f>IF(E111='[3]5.Grup_T'!$E$20,0,IF(YEAR(G111)&lt;2021,M111-N111+AB111,0))</f>
        <v>287.45550000000003</v>
      </c>
      <c r="AD111" s="35">
        <f>IF(OR(YEAR(G111)&lt;2021,O111="X"),0,IF(ISBLANK(H111),DATEDIF(G111,'[3]1.Pradzia'!$D$13,"M"),DATEDIF(G111,H111,"m")))</f>
        <v>0</v>
      </c>
      <c r="AE111" s="37">
        <f>IF(E111='[3]5.Grup_T'!$E$20,0,IF(AD111&lt;&gt;0,M111/V111*MIN(12,AD111),0))</f>
        <v>0</v>
      </c>
      <c r="AF111" s="37">
        <f t="shared" si="16"/>
        <v>8.7184999999999988</v>
      </c>
      <c r="AG111" s="37">
        <f t="shared" si="20"/>
        <v>287.45550000000003</v>
      </c>
      <c r="AH111" s="37">
        <f t="shared" si="21"/>
        <v>148.21449999999999</v>
      </c>
      <c r="AI111" s="35" t="str">
        <f t="shared" si="22"/>
        <v/>
      </c>
      <c r="AJ111" s="38" t="str">
        <f>IF(AND(F111&lt;&gt;[3]Pav.tvarkyklė!$B$12,F111&lt;&gt;[3]Pav.tvarkyklė!$B$13),"GVTNT","X")</f>
        <v>GVTNT</v>
      </c>
      <c r="AK111" s="39">
        <f t="shared" si="23"/>
        <v>0</v>
      </c>
      <c r="AL111" s="40" t="s">
        <v>87</v>
      </c>
      <c r="AM111" s="41">
        <v>50</v>
      </c>
      <c r="AN111" s="41">
        <f t="shared" si="24"/>
        <v>1988</v>
      </c>
      <c r="AO111" s="41"/>
      <c r="AP111" s="41"/>
      <c r="AQ111" s="41" t="s">
        <v>17</v>
      </c>
      <c r="AR111" s="42" t="s">
        <v>88</v>
      </c>
      <c r="AS111" s="42" t="s">
        <v>89</v>
      </c>
      <c r="AT111">
        <v>8.7134</v>
      </c>
      <c r="AU111" s="43">
        <f t="shared" si="25"/>
        <v>5.0999999999987722E-3</v>
      </c>
    </row>
    <row r="112" spans="1:47" ht="15" customHeight="1" x14ac:dyDescent="0.25">
      <c r="A112" s="11"/>
      <c r="B112" s="19">
        <v>112</v>
      </c>
      <c r="C112" s="20" t="s">
        <v>195</v>
      </c>
      <c r="D112" s="21">
        <v>2431</v>
      </c>
      <c r="E112" s="22" t="s">
        <v>85</v>
      </c>
      <c r="F112" s="20" t="s">
        <v>115</v>
      </c>
      <c r="G112" s="24">
        <v>32416</v>
      </c>
      <c r="H112" s="47"/>
      <c r="I112" s="26">
        <v>264.04000000000002</v>
      </c>
      <c r="J112" s="27"/>
      <c r="K112" s="27"/>
      <c r="L112" s="27"/>
      <c r="M112" s="28">
        <v>264.04000000000002</v>
      </c>
      <c r="N112" s="29">
        <v>93.755949367088618</v>
      </c>
      <c r="O112" s="30" t="str">
        <f>IF(G112&lt;=$N$2,"",IF(F112=[3]Pav.tvarkyklė!$B$13,"",IF(ISBLANK(R112),"X","")))</f>
        <v/>
      </c>
      <c r="P112" s="31"/>
      <c r="Q112" s="32"/>
      <c r="R112" s="32"/>
      <c r="S112" s="33"/>
      <c r="T112" s="33"/>
      <c r="U112" s="34">
        <f>IFERROR(INDEX('[3]5.Grup_T'!$G$4:$G$22,MATCH('6.Turtas'!E112,'[3]5.Grup_T'!$E$4:$E$22,0)),"0")</f>
        <v>50</v>
      </c>
      <c r="V112" s="35">
        <f t="shared" si="14"/>
        <v>600</v>
      </c>
      <c r="W112" s="35">
        <f>IF(NOT(ISBLANK(H112)),(12-DATEDIF(H112,'[3]1.Pradzia'!$D$13,"m")),0)</f>
        <v>0</v>
      </c>
      <c r="X112" s="35">
        <f t="shared" si="17"/>
        <v>387</v>
      </c>
      <c r="Y112" s="35">
        <f t="shared" si="18"/>
        <v>12</v>
      </c>
      <c r="Z112" s="35">
        <f t="shared" si="26"/>
        <v>213</v>
      </c>
      <c r="AA112" s="36">
        <f t="shared" si="15"/>
        <v>0.44016877637130808</v>
      </c>
      <c r="AB112" s="36">
        <f t="shared" si="19"/>
        <v>5.2820253164556972</v>
      </c>
      <c r="AC112" s="37">
        <f>IF(E112='[3]5.Grup_T'!$E$20,0,IF(YEAR(G112)&lt;2021,M112-N112+AB112,0))</f>
        <v>175.5660759493671</v>
      </c>
      <c r="AD112" s="35">
        <f>IF(OR(YEAR(G112)&lt;2021,O112="X"),0,IF(ISBLANK(H112),DATEDIF(G112,'[3]1.Pradzia'!$D$13,"M"),DATEDIF(G112,H112,"m")))</f>
        <v>0</v>
      </c>
      <c r="AE112" s="37">
        <f>IF(E112='[3]5.Grup_T'!$E$20,0,IF(AD112&lt;&gt;0,M112/V112*MIN(12,AD112),0))</f>
        <v>0</v>
      </c>
      <c r="AF112" s="37">
        <f t="shared" si="16"/>
        <v>5.2820253164556972</v>
      </c>
      <c r="AG112" s="37">
        <f t="shared" si="20"/>
        <v>175.5660759493671</v>
      </c>
      <c r="AH112" s="37">
        <f t="shared" si="21"/>
        <v>88.473924050632917</v>
      </c>
      <c r="AI112" s="35" t="str">
        <f t="shared" si="22"/>
        <v/>
      </c>
      <c r="AJ112" s="38" t="str">
        <f>IF(AND(F112&lt;&gt;[3]Pav.tvarkyklė!$B$12,F112&lt;&gt;[3]Pav.tvarkyklė!$B$13),"GVTNT","X")</f>
        <v>GVTNT</v>
      </c>
      <c r="AK112" s="39">
        <f t="shared" si="23"/>
        <v>0</v>
      </c>
      <c r="AL112" s="40" t="s">
        <v>116</v>
      </c>
      <c r="AM112" s="41">
        <v>50</v>
      </c>
      <c r="AN112" s="41">
        <f t="shared" si="24"/>
        <v>1988</v>
      </c>
      <c r="AO112" s="41"/>
      <c r="AP112" s="41"/>
      <c r="AQ112" s="41" t="s">
        <v>17</v>
      </c>
      <c r="AR112" s="42" t="s">
        <v>88</v>
      </c>
      <c r="AS112" s="42" t="s">
        <v>117</v>
      </c>
      <c r="AT112">
        <v>5.280800000000001</v>
      </c>
      <c r="AU112" s="43">
        <f t="shared" si="25"/>
        <v>1.2253164556961238E-3</v>
      </c>
    </row>
    <row r="113" spans="1:47" ht="15" customHeight="1" x14ac:dyDescent="0.25">
      <c r="A113" s="11"/>
      <c r="B113" s="19">
        <v>113</v>
      </c>
      <c r="C113" s="20" t="s">
        <v>196</v>
      </c>
      <c r="D113" s="48">
        <v>2456</v>
      </c>
      <c r="E113" s="22" t="s">
        <v>64</v>
      </c>
      <c r="F113" s="20" t="s">
        <v>86</v>
      </c>
      <c r="G113" s="24">
        <v>32502</v>
      </c>
      <c r="H113" s="47"/>
      <c r="I113" s="26">
        <v>22509.48</v>
      </c>
      <c r="J113" s="27"/>
      <c r="K113" s="27"/>
      <c r="L113" s="27"/>
      <c r="M113" s="28">
        <v>22509.48</v>
      </c>
      <c r="N113" s="29">
        <v>5402.268</v>
      </c>
      <c r="O113" s="30" t="str">
        <f>IF(G113&lt;=$N$2,"",IF(F113=[3]Pav.tvarkyklė!$B$13,"",IF(ISBLANK(R113),"X","")))</f>
        <v/>
      </c>
      <c r="P113" s="31"/>
      <c r="Q113" s="32"/>
      <c r="R113" s="32"/>
      <c r="S113" s="33"/>
      <c r="T113" s="33"/>
      <c r="U113" s="34">
        <f>IFERROR(INDEX('[3]5.Grup_T'!$G$4:$G$22,MATCH('6.Turtas'!E113,'[3]5.Grup_T'!$E$4:$E$22,0)),"0")</f>
        <v>35</v>
      </c>
      <c r="V113" s="35">
        <f t="shared" si="14"/>
        <v>420</v>
      </c>
      <c r="W113" s="35">
        <f>IF(NOT(ISBLANK(H113)),(12-DATEDIF(H113,'[3]1.Pradzia'!$D$13,"m")),0)</f>
        <v>0</v>
      </c>
      <c r="X113" s="35">
        <f t="shared" si="17"/>
        <v>384</v>
      </c>
      <c r="Y113" s="35">
        <f t="shared" si="18"/>
        <v>12</v>
      </c>
      <c r="Z113" s="35">
        <f t="shared" si="26"/>
        <v>36</v>
      </c>
      <c r="AA113" s="36">
        <f t="shared" si="15"/>
        <v>150.06299999999999</v>
      </c>
      <c r="AB113" s="36">
        <f t="shared" si="19"/>
        <v>1800.7559999999999</v>
      </c>
      <c r="AC113" s="37">
        <f>IF(E113='[3]5.Grup_T'!$E$20,0,IF(YEAR(G113)&lt;2021,M113-N113+AB113,0))</f>
        <v>18907.968000000001</v>
      </c>
      <c r="AD113" s="35">
        <f>IF(OR(YEAR(G113)&lt;2021,O113="X"),0,IF(ISBLANK(H113),DATEDIF(G113,'[3]1.Pradzia'!$D$13,"M"),DATEDIF(G113,H113,"m")))</f>
        <v>0</v>
      </c>
      <c r="AE113" s="37">
        <f>IF(E113='[3]5.Grup_T'!$E$20,0,IF(AD113&lt;&gt;0,M113/V113*MIN(12,AD113),0))</f>
        <v>0</v>
      </c>
      <c r="AF113" s="37">
        <f t="shared" si="16"/>
        <v>1800.7559999999999</v>
      </c>
      <c r="AG113" s="37">
        <f t="shared" si="20"/>
        <v>18907.968000000001</v>
      </c>
      <c r="AH113" s="37">
        <f t="shared" si="21"/>
        <v>3601.5119999999988</v>
      </c>
      <c r="AI113" s="35" t="str">
        <f t="shared" si="22"/>
        <v/>
      </c>
      <c r="AJ113" s="38" t="str">
        <f>IF(AND(F113&lt;&gt;[3]Pav.tvarkyklė!$B$12,F113&lt;&gt;[3]Pav.tvarkyklė!$B$13),"GVTNT","X")</f>
        <v>GVTNT</v>
      </c>
      <c r="AK113" s="39">
        <f t="shared" si="23"/>
        <v>0</v>
      </c>
      <c r="AL113" s="40" t="s">
        <v>71</v>
      </c>
      <c r="AM113" s="41">
        <v>50</v>
      </c>
      <c r="AN113" s="41">
        <f t="shared" si="24"/>
        <v>1988</v>
      </c>
      <c r="AO113" s="41"/>
      <c r="AP113" s="41"/>
      <c r="AQ113" s="41" t="s">
        <v>17</v>
      </c>
      <c r="AR113" s="42" t="s">
        <v>72</v>
      </c>
      <c r="AS113" s="42" t="s">
        <v>89</v>
      </c>
      <c r="AT113">
        <v>643.12800000000004</v>
      </c>
      <c r="AU113" s="43">
        <f t="shared" si="25"/>
        <v>1157.6279999999997</v>
      </c>
    </row>
    <row r="114" spans="1:47" ht="15" customHeight="1" x14ac:dyDescent="0.25">
      <c r="A114" s="11"/>
      <c r="B114" s="19">
        <v>114</v>
      </c>
      <c r="C114" s="20" t="s">
        <v>197</v>
      </c>
      <c r="D114" s="48">
        <v>2461</v>
      </c>
      <c r="E114" s="22" t="s">
        <v>85</v>
      </c>
      <c r="F114" s="20" t="s">
        <v>86</v>
      </c>
      <c r="G114" s="24">
        <v>32478</v>
      </c>
      <c r="H114" s="47"/>
      <c r="I114" s="26">
        <v>158.43</v>
      </c>
      <c r="J114" s="27"/>
      <c r="K114" s="27"/>
      <c r="L114" s="27"/>
      <c r="M114" s="28">
        <v>158.43</v>
      </c>
      <c r="N114" s="29">
        <v>56.997</v>
      </c>
      <c r="O114" s="30" t="str">
        <f>IF(G114&lt;=$N$2,"",IF(F114=[3]Pav.tvarkyklė!$B$13,"",IF(ISBLANK(R114),"X","")))</f>
        <v/>
      </c>
      <c r="P114" s="31"/>
      <c r="Q114" s="32"/>
      <c r="R114" s="32"/>
      <c r="S114" s="33"/>
      <c r="T114" s="33"/>
      <c r="U114" s="34">
        <f>IFERROR(INDEX('[3]5.Grup_T'!$G$4:$G$22,MATCH('6.Turtas'!E114,'[3]5.Grup_T'!$E$4:$E$22,0)),"0")</f>
        <v>50</v>
      </c>
      <c r="V114" s="35">
        <f t="shared" si="14"/>
        <v>600</v>
      </c>
      <c r="W114" s="35">
        <f>IF(NOT(ISBLANK(H114)),(12-DATEDIF(H114,'[3]1.Pradzia'!$D$13,"m")),0)</f>
        <v>0</v>
      </c>
      <c r="X114" s="35">
        <f t="shared" si="17"/>
        <v>384</v>
      </c>
      <c r="Y114" s="35">
        <f t="shared" si="18"/>
        <v>12</v>
      </c>
      <c r="Z114" s="35">
        <f t="shared" si="26"/>
        <v>216</v>
      </c>
      <c r="AA114" s="36">
        <f t="shared" si="15"/>
        <v>0.26387500000000003</v>
      </c>
      <c r="AB114" s="36">
        <f t="shared" si="19"/>
        <v>3.1665000000000001</v>
      </c>
      <c r="AC114" s="37">
        <f>IF(E114='[3]5.Grup_T'!$E$20,0,IF(YEAR(G114)&lt;2021,M114-N114+AB114,0))</f>
        <v>104.59950000000001</v>
      </c>
      <c r="AD114" s="35">
        <f>IF(OR(YEAR(G114)&lt;2021,O114="X"),0,IF(ISBLANK(H114),DATEDIF(G114,'[3]1.Pradzia'!$D$13,"M"),DATEDIF(G114,H114,"m")))</f>
        <v>0</v>
      </c>
      <c r="AE114" s="37">
        <f>IF(E114='[3]5.Grup_T'!$E$20,0,IF(AD114&lt;&gt;0,M114/V114*MIN(12,AD114),0))</f>
        <v>0</v>
      </c>
      <c r="AF114" s="37">
        <f t="shared" si="16"/>
        <v>3.1665000000000001</v>
      </c>
      <c r="AG114" s="37">
        <f t="shared" si="20"/>
        <v>104.59950000000001</v>
      </c>
      <c r="AH114" s="37">
        <f t="shared" si="21"/>
        <v>53.830500000000001</v>
      </c>
      <c r="AI114" s="35" t="str">
        <f t="shared" si="22"/>
        <v/>
      </c>
      <c r="AJ114" s="38" t="str">
        <f>IF(AND(F114&lt;&gt;[3]Pav.tvarkyklė!$B$12,F114&lt;&gt;[3]Pav.tvarkyklė!$B$13),"GVTNT","X")</f>
        <v>GVTNT</v>
      </c>
      <c r="AK114" s="39">
        <f t="shared" si="23"/>
        <v>0</v>
      </c>
      <c r="AL114" s="40" t="s">
        <v>87</v>
      </c>
      <c r="AM114" s="41">
        <v>50</v>
      </c>
      <c r="AN114" s="41">
        <f t="shared" si="24"/>
        <v>1988</v>
      </c>
      <c r="AO114" s="41"/>
      <c r="AP114" s="41"/>
      <c r="AQ114" s="41" t="s">
        <v>17</v>
      </c>
      <c r="AR114" s="42" t="s">
        <v>88</v>
      </c>
      <c r="AS114" s="42" t="s">
        <v>89</v>
      </c>
      <c r="AT114">
        <v>3.1686000000000001</v>
      </c>
      <c r="AU114" s="43">
        <f t="shared" si="25"/>
        <v>-2.0999999999999908E-3</v>
      </c>
    </row>
    <row r="115" spans="1:47" ht="15" customHeight="1" x14ac:dyDescent="0.25">
      <c r="A115" s="11"/>
      <c r="B115" s="19">
        <v>115</v>
      </c>
      <c r="C115" s="20" t="s">
        <v>198</v>
      </c>
      <c r="D115" s="48">
        <v>2476</v>
      </c>
      <c r="E115" s="22" t="s">
        <v>85</v>
      </c>
      <c r="F115" s="20" t="s">
        <v>115</v>
      </c>
      <c r="G115" s="24">
        <v>32538</v>
      </c>
      <c r="H115" s="47"/>
      <c r="I115" s="26">
        <v>1424.5</v>
      </c>
      <c r="J115" s="27"/>
      <c r="K115" s="27"/>
      <c r="L115" s="27"/>
      <c r="M115" s="28">
        <v>1424.5</v>
      </c>
      <c r="N115" s="29">
        <v>515.19416666666666</v>
      </c>
      <c r="O115" s="30" t="str">
        <f>IF(G115&lt;=$N$2,"",IF(F115=[3]Pav.tvarkyklė!$B$13,"",IF(ISBLANK(R115),"X","")))</f>
        <v/>
      </c>
      <c r="P115" s="31"/>
      <c r="Q115" s="32"/>
      <c r="R115" s="32"/>
      <c r="S115" s="33"/>
      <c r="T115" s="33"/>
      <c r="U115" s="34">
        <f>IFERROR(INDEX('[3]5.Grup_T'!$G$4:$G$22,MATCH('6.Turtas'!E115,'[3]5.Grup_T'!$E$4:$E$22,0)),"0")</f>
        <v>50</v>
      </c>
      <c r="V115" s="35">
        <f t="shared" si="14"/>
        <v>600</v>
      </c>
      <c r="W115" s="35">
        <f>IF(NOT(ISBLANK(H115)),(12-DATEDIF(H115,'[3]1.Pradzia'!$D$13,"m")),0)</f>
        <v>0</v>
      </c>
      <c r="X115" s="35">
        <f t="shared" si="17"/>
        <v>383</v>
      </c>
      <c r="Y115" s="35">
        <f t="shared" si="18"/>
        <v>12</v>
      </c>
      <c r="Z115" s="35">
        <f t="shared" si="26"/>
        <v>217</v>
      </c>
      <c r="AA115" s="36">
        <f t="shared" si="15"/>
        <v>2.3741666666666665</v>
      </c>
      <c r="AB115" s="36">
        <f t="shared" si="19"/>
        <v>28.49</v>
      </c>
      <c r="AC115" s="37">
        <f>IF(E115='[3]5.Grup_T'!$E$20,0,IF(YEAR(G115)&lt;2021,M115-N115+AB115,0))</f>
        <v>937.79583333333335</v>
      </c>
      <c r="AD115" s="35">
        <f>IF(OR(YEAR(G115)&lt;2021,O115="X"),0,IF(ISBLANK(H115),DATEDIF(G115,'[3]1.Pradzia'!$D$13,"M"),DATEDIF(G115,H115,"m")))</f>
        <v>0</v>
      </c>
      <c r="AE115" s="37">
        <f>IF(E115='[3]5.Grup_T'!$E$20,0,IF(AD115&lt;&gt;0,M115/V115*MIN(12,AD115),0))</f>
        <v>0</v>
      </c>
      <c r="AF115" s="37">
        <f t="shared" si="16"/>
        <v>28.49</v>
      </c>
      <c r="AG115" s="37">
        <f t="shared" si="20"/>
        <v>937.79583333333335</v>
      </c>
      <c r="AH115" s="37">
        <f t="shared" si="21"/>
        <v>486.70416666666665</v>
      </c>
      <c r="AI115" s="35" t="str">
        <f t="shared" si="22"/>
        <v/>
      </c>
      <c r="AJ115" s="38" t="str">
        <f>IF(AND(F115&lt;&gt;[3]Pav.tvarkyklė!$B$12,F115&lt;&gt;[3]Pav.tvarkyklė!$B$13),"GVTNT","X")</f>
        <v>GVTNT</v>
      </c>
      <c r="AK115" s="39">
        <f t="shared" si="23"/>
        <v>0</v>
      </c>
      <c r="AL115" s="40" t="s">
        <v>116</v>
      </c>
      <c r="AM115" s="41">
        <v>50</v>
      </c>
      <c r="AN115" s="41">
        <f t="shared" si="24"/>
        <v>1989</v>
      </c>
      <c r="AO115" s="41"/>
      <c r="AP115" s="41"/>
      <c r="AQ115" s="41" t="s">
        <v>17</v>
      </c>
      <c r="AR115" s="42" t="s">
        <v>88</v>
      </c>
      <c r="AS115" s="42" t="s">
        <v>117</v>
      </c>
      <c r="AT115">
        <v>28.49</v>
      </c>
      <c r="AU115" s="43">
        <f t="shared" si="25"/>
        <v>0</v>
      </c>
    </row>
    <row r="116" spans="1:47" ht="15" customHeight="1" x14ac:dyDescent="0.25">
      <c r="A116" s="11"/>
      <c r="B116" s="19">
        <v>116</v>
      </c>
      <c r="C116" s="20" t="s">
        <v>199</v>
      </c>
      <c r="D116" s="48">
        <v>2477</v>
      </c>
      <c r="E116" s="22" t="s">
        <v>85</v>
      </c>
      <c r="F116" s="20" t="s">
        <v>86</v>
      </c>
      <c r="G116" s="24">
        <v>32538</v>
      </c>
      <c r="H116" s="47"/>
      <c r="I116" s="26">
        <v>811.93</v>
      </c>
      <c r="J116" s="27"/>
      <c r="K116" s="27"/>
      <c r="L116" s="27"/>
      <c r="M116" s="28">
        <v>811.93</v>
      </c>
      <c r="N116" s="29">
        <v>293.61030428769016</v>
      </c>
      <c r="O116" s="30" t="str">
        <f>IF(G116&lt;=$N$2,"",IF(F116=[3]Pav.tvarkyklė!$B$13,"",IF(ISBLANK(R116),"X","")))</f>
        <v/>
      </c>
      <c r="P116" s="31"/>
      <c r="Q116" s="32"/>
      <c r="R116" s="32"/>
      <c r="S116" s="33"/>
      <c r="T116" s="33"/>
      <c r="U116" s="34">
        <f>IFERROR(INDEX('[3]5.Grup_T'!$G$4:$G$22,MATCH('6.Turtas'!E116,'[3]5.Grup_T'!$E$4:$E$22,0)),"0")</f>
        <v>50</v>
      </c>
      <c r="V116" s="35">
        <f t="shared" si="14"/>
        <v>600</v>
      </c>
      <c r="W116" s="35">
        <f>IF(NOT(ISBLANK(H116)),(12-DATEDIF(H116,'[3]1.Pradzia'!$D$13,"m")),0)</f>
        <v>0</v>
      </c>
      <c r="X116" s="35">
        <f t="shared" si="17"/>
        <v>383</v>
      </c>
      <c r="Y116" s="35">
        <f t="shared" si="18"/>
        <v>12</v>
      </c>
      <c r="Z116" s="35">
        <f t="shared" si="26"/>
        <v>217</v>
      </c>
      <c r="AA116" s="36">
        <f t="shared" si="15"/>
        <v>1.3530428769017979</v>
      </c>
      <c r="AB116" s="36">
        <f t="shared" si="19"/>
        <v>16.236514522821576</v>
      </c>
      <c r="AC116" s="37">
        <f>IF(E116='[3]5.Grup_T'!$E$20,0,IF(YEAR(G116)&lt;2021,M116-N116+AB116,0))</f>
        <v>534.5562102351314</v>
      </c>
      <c r="AD116" s="35">
        <f>IF(OR(YEAR(G116)&lt;2021,O116="X"),0,IF(ISBLANK(H116),DATEDIF(G116,'[3]1.Pradzia'!$D$13,"M"),DATEDIF(G116,H116,"m")))</f>
        <v>0</v>
      </c>
      <c r="AE116" s="37">
        <f>IF(E116='[3]5.Grup_T'!$E$20,0,IF(AD116&lt;&gt;0,M116/V116*MIN(12,AD116),0))</f>
        <v>0</v>
      </c>
      <c r="AF116" s="37">
        <f t="shared" si="16"/>
        <v>16.236514522821576</v>
      </c>
      <c r="AG116" s="37">
        <f t="shared" si="20"/>
        <v>534.5562102351314</v>
      </c>
      <c r="AH116" s="37">
        <f t="shared" si="21"/>
        <v>277.37378976486855</v>
      </c>
      <c r="AI116" s="35" t="str">
        <f t="shared" si="22"/>
        <v/>
      </c>
      <c r="AJ116" s="38" t="str">
        <f>IF(AND(F116&lt;&gt;[3]Pav.tvarkyklė!$B$12,F116&lt;&gt;[3]Pav.tvarkyklė!$B$13),"GVTNT","X")</f>
        <v>GVTNT</v>
      </c>
      <c r="AK116" s="39">
        <f t="shared" si="23"/>
        <v>0</v>
      </c>
      <c r="AL116" s="40" t="s">
        <v>87</v>
      </c>
      <c r="AM116" s="41">
        <v>50</v>
      </c>
      <c r="AN116" s="41">
        <f t="shared" si="24"/>
        <v>1989</v>
      </c>
      <c r="AO116" s="41"/>
      <c r="AP116" s="41"/>
      <c r="AQ116" s="41" t="s">
        <v>17</v>
      </c>
      <c r="AR116" s="42" t="s">
        <v>88</v>
      </c>
      <c r="AS116" s="42" t="s">
        <v>89</v>
      </c>
      <c r="AT116">
        <v>16.238599999999998</v>
      </c>
      <c r="AU116" s="43">
        <f t="shared" si="25"/>
        <v>-2.0854771784222237E-3</v>
      </c>
    </row>
    <row r="117" spans="1:47" ht="15" customHeight="1" x14ac:dyDescent="0.25">
      <c r="A117" s="11"/>
      <c r="B117" s="19">
        <v>117</v>
      </c>
      <c r="C117" s="20" t="s">
        <v>168</v>
      </c>
      <c r="D117" s="48">
        <v>2478</v>
      </c>
      <c r="E117" s="22" t="s">
        <v>85</v>
      </c>
      <c r="F117" s="20" t="s">
        <v>86</v>
      </c>
      <c r="G117" s="24">
        <v>32568</v>
      </c>
      <c r="H117" s="25"/>
      <c r="I117" s="26">
        <v>1100.3900000000001</v>
      </c>
      <c r="J117" s="27"/>
      <c r="K117" s="27"/>
      <c r="L117" s="27"/>
      <c r="M117" s="28">
        <v>1100.3900000000001</v>
      </c>
      <c r="N117" s="29">
        <v>401.58336419753095</v>
      </c>
      <c r="O117" s="30" t="str">
        <f>IF(G117&lt;=$N$2,"",IF(F117=[3]Pav.tvarkyklė!$B$13,"",IF(ISBLANK(R117),"X","")))</f>
        <v/>
      </c>
      <c r="P117" s="31"/>
      <c r="Q117" s="32"/>
      <c r="R117" s="32"/>
      <c r="S117" s="33"/>
      <c r="T117" s="33"/>
      <c r="U117" s="34">
        <f>IFERROR(INDEX('[3]5.Grup_T'!$G$4:$G$22,MATCH('6.Turtas'!E117,'[3]5.Grup_T'!$E$4:$E$22,0)),"0")</f>
        <v>50</v>
      </c>
      <c r="V117" s="35">
        <f t="shared" si="14"/>
        <v>600</v>
      </c>
      <c r="W117" s="35">
        <f>IF(NOT(ISBLANK(H117)),(12-DATEDIF(H117,'[3]1.Pradzia'!$D$13,"m")),0)</f>
        <v>0</v>
      </c>
      <c r="X117" s="35">
        <f t="shared" si="17"/>
        <v>381</v>
      </c>
      <c r="Y117" s="35">
        <f t="shared" si="18"/>
        <v>12</v>
      </c>
      <c r="Z117" s="35">
        <f t="shared" si="26"/>
        <v>219</v>
      </c>
      <c r="AA117" s="36">
        <f t="shared" si="15"/>
        <v>1.8337139917695477</v>
      </c>
      <c r="AB117" s="36">
        <f t="shared" si="19"/>
        <v>22.004567901234573</v>
      </c>
      <c r="AC117" s="37">
        <f>IF(E117='[3]5.Grup_T'!$E$20,0,IF(YEAR(G117)&lt;2021,M117-N117+AB117,0))</f>
        <v>720.81120370370377</v>
      </c>
      <c r="AD117" s="35">
        <f>IF(OR(YEAR(G117)&lt;2021,O117="X"),0,IF(ISBLANK(H117),DATEDIF(G117,'[3]1.Pradzia'!$D$13,"M"),DATEDIF(G117,H117,"m")))</f>
        <v>0</v>
      </c>
      <c r="AE117" s="37">
        <f>IF(E117='[3]5.Grup_T'!$E$20,0,IF(AD117&lt;&gt;0,M117/V117*MIN(12,AD117),0))</f>
        <v>0</v>
      </c>
      <c r="AF117" s="37">
        <f t="shared" si="16"/>
        <v>22.004567901234573</v>
      </c>
      <c r="AG117" s="37">
        <f t="shared" si="20"/>
        <v>720.81120370370377</v>
      </c>
      <c r="AH117" s="37">
        <f t="shared" si="21"/>
        <v>379.57879629629633</v>
      </c>
      <c r="AI117" s="35" t="str">
        <f t="shared" si="22"/>
        <v/>
      </c>
      <c r="AJ117" s="38" t="str">
        <f>IF(AND(F117&lt;&gt;[3]Pav.tvarkyklė!$B$12,F117&lt;&gt;[3]Pav.tvarkyklė!$B$13),"GVTNT","X")</f>
        <v>GVTNT</v>
      </c>
      <c r="AK117" s="39">
        <f t="shared" si="23"/>
        <v>0</v>
      </c>
      <c r="AL117" s="40" t="s">
        <v>87</v>
      </c>
      <c r="AM117" s="41">
        <v>50</v>
      </c>
      <c r="AN117" s="41">
        <f t="shared" si="24"/>
        <v>1989</v>
      </c>
      <c r="AO117" s="41"/>
      <c r="AP117" s="41"/>
      <c r="AQ117" s="41" t="s">
        <v>17</v>
      </c>
      <c r="AR117" s="42" t="s">
        <v>88</v>
      </c>
      <c r="AS117" s="42" t="s">
        <v>89</v>
      </c>
      <c r="AT117">
        <v>22.007800000000003</v>
      </c>
      <c r="AU117" s="43">
        <f t="shared" si="25"/>
        <v>-3.2320987654301803E-3</v>
      </c>
    </row>
    <row r="118" spans="1:47" ht="15" customHeight="1" x14ac:dyDescent="0.25">
      <c r="A118" s="11"/>
      <c r="B118" s="19">
        <v>118</v>
      </c>
      <c r="C118" s="20" t="s">
        <v>200</v>
      </c>
      <c r="D118" s="48">
        <v>2479</v>
      </c>
      <c r="E118" s="22" t="s">
        <v>85</v>
      </c>
      <c r="F118" s="20" t="s">
        <v>86</v>
      </c>
      <c r="G118" s="24">
        <v>32577</v>
      </c>
      <c r="H118" s="25"/>
      <c r="I118" s="26">
        <v>429.07</v>
      </c>
      <c r="J118" s="27"/>
      <c r="K118" s="27"/>
      <c r="L118" s="27"/>
      <c r="M118" s="28">
        <v>429.07</v>
      </c>
      <c r="N118" s="29">
        <v>156.6480864197531</v>
      </c>
      <c r="O118" s="30" t="str">
        <f>IF(G118&lt;=$N$2,"",IF(F118=[3]Pav.tvarkyklė!$B$13,"",IF(ISBLANK(R118),"X","")))</f>
        <v/>
      </c>
      <c r="P118" s="31"/>
      <c r="Q118" s="32"/>
      <c r="R118" s="32"/>
      <c r="S118" s="33"/>
      <c r="T118" s="33"/>
      <c r="U118" s="34">
        <f>IFERROR(INDEX('[3]5.Grup_T'!$G$4:$G$22,MATCH('6.Turtas'!E118,'[3]5.Grup_T'!$E$4:$E$22,0)),"0")</f>
        <v>50</v>
      </c>
      <c r="V118" s="35">
        <f t="shared" si="14"/>
        <v>600</v>
      </c>
      <c r="W118" s="35">
        <f>IF(NOT(ISBLANK(H118)),(12-DATEDIF(H118,'[3]1.Pradzia'!$D$13,"m")),0)</f>
        <v>0</v>
      </c>
      <c r="X118" s="35">
        <f t="shared" si="17"/>
        <v>381</v>
      </c>
      <c r="Y118" s="35">
        <f t="shared" si="18"/>
        <v>12</v>
      </c>
      <c r="Z118" s="35">
        <f t="shared" si="26"/>
        <v>219</v>
      </c>
      <c r="AA118" s="36">
        <f t="shared" si="15"/>
        <v>0.71528806584362148</v>
      </c>
      <c r="AB118" s="36">
        <f t="shared" si="19"/>
        <v>8.5834567901234582</v>
      </c>
      <c r="AC118" s="37">
        <f>IF(E118='[3]5.Grup_T'!$E$20,0,IF(YEAR(G118)&lt;2021,M118-N118+AB118,0))</f>
        <v>281.00537037037037</v>
      </c>
      <c r="AD118" s="35">
        <f>IF(OR(YEAR(G118)&lt;2021,O118="X"),0,IF(ISBLANK(H118),DATEDIF(G118,'[3]1.Pradzia'!$D$13,"M"),DATEDIF(G118,H118,"m")))</f>
        <v>0</v>
      </c>
      <c r="AE118" s="37">
        <f>IF(E118='[3]5.Grup_T'!$E$20,0,IF(AD118&lt;&gt;0,M118/V118*MIN(12,AD118),0))</f>
        <v>0</v>
      </c>
      <c r="AF118" s="37">
        <f t="shared" si="16"/>
        <v>8.5834567901234582</v>
      </c>
      <c r="AG118" s="37">
        <f t="shared" si="20"/>
        <v>281.00537037037037</v>
      </c>
      <c r="AH118" s="37">
        <f t="shared" si="21"/>
        <v>148.06462962962962</v>
      </c>
      <c r="AI118" s="35" t="str">
        <f t="shared" si="22"/>
        <v/>
      </c>
      <c r="AJ118" s="38" t="str">
        <f>IF(AND(F118&lt;&gt;[3]Pav.tvarkyklė!$B$12,F118&lt;&gt;[3]Pav.tvarkyklė!$B$13),"GVTNT","X")</f>
        <v>GVTNT</v>
      </c>
      <c r="AK118" s="39">
        <f t="shared" si="23"/>
        <v>0</v>
      </c>
      <c r="AL118" s="40" t="s">
        <v>87</v>
      </c>
      <c r="AM118" s="41">
        <v>50</v>
      </c>
      <c r="AN118" s="41">
        <f t="shared" si="24"/>
        <v>1989</v>
      </c>
      <c r="AO118" s="41"/>
      <c r="AP118" s="41"/>
      <c r="AQ118" s="41" t="s">
        <v>17</v>
      </c>
      <c r="AR118" s="42" t="s">
        <v>88</v>
      </c>
      <c r="AS118" s="42" t="s">
        <v>89</v>
      </c>
      <c r="AT118">
        <v>8.5813999999999986</v>
      </c>
      <c r="AU118" s="43">
        <f t="shared" si="25"/>
        <v>2.0567901234596064E-3</v>
      </c>
    </row>
    <row r="119" spans="1:47" ht="15" customHeight="1" x14ac:dyDescent="0.25">
      <c r="A119" s="11"/>
      <c r="B119" s="19">
        <v>119</v>
      </c>
      <c r="C119" s="20" t="s">
        <v>201</v>
      </c>
      <c r="D119" s="21">
        <v>2480</v>
      </c>
      <c r="E119" s="22" t="s">
        <v>85</v>
      </c>
      <c r="F119" s="20" t="s">
        <v>115</v>
      </c>
      <c r="G119" s="24">
        <v>32201</v>
      </c>
      <c r="H119" s="25"/>
      <c r="I119" s="26">
        <v>6846.58</v>
      </c>
      <c r="J119" s="27"/>
      <c r="K119" s="27"/>
      <c r="L119" s="27"/>
      <c r="M119" s="28">
        <v>6846.58</v>
      </c>
      <c r="N119" s="29">
        <v>2350.703318840579</v>
      </c>
      <c r="O119" s="30" t="str">
        <f>IF(G119&lt;=$N$2,"",IF(F119=[3]Pav.tvarkyklė!$B$13,"",IF(ISBLANK(R119),"X","")))</f>
        <v/>
      </c>
      <c r="P119" s="31"/>
      <c r="Q119" s="32"/>
      <c r="R119" s="32"/>
      <c r="S119" s="33"/>
      <c r="T119" s="33"/>
      <c r="U119" s="34">
        <f>IFERROR(INDEX('[3]5.Grup_T'!$G$4:$G$22,MATCH('6.Turtas'!E119,'[3]5.Grup_T'!$E$4:$E$22,0)),"0")</f>
        <v>50</v>
      </c>
      <c r="V119" s="35">
        <f t="shared" si="14"/>
        <v>600</v>
      </c>
      <c r="W119" s="35">
        <f>IF(NOT(ISBLANK(H119)),(12-DATEDIF(H119,'[3]1.Pradzia'!$D$13,"m")),0)</f>
        <v>0</v>
      </c>
      <c r="X119" s="35">
        <f t="shared" si="17"/>
        <v>394</v>
      </c>
      <c r="Y119" s="35">
        <f t="shared" si="18"/>
        <v>12</v>
      </c>
      <c r="Z119" s="35">
        <f t="shared" si="26"/>
        <v>206</v>
      </c>
      <c r="AA119" s="36">
        <f t="shared" si="15"/>
        <v>11.411181159420286</v>
      </c>
      <c r="AB119" s="36">
        <f t="shared" si="19"/>
        <v>136.93417391304342</v>
      </c>
      <c r="AC119" s="37">
        <f>IF(E119='[3]5.Grup_T'!$E$20,0,IF(YEAR(G119)&lt;2021,M119-N119+AB119,0))</f>
        <v>4632.8108550724646</v>
      </c>
      <c r="AD119" s="35">
        <f>IF(OR(YEAR(G119)&lt;2021,O119="X"),0,IF(ISBLANK(H119),DATEDIF(G119,'[3]1.Pradzia'!$D$13,"M"),DATEDIF(G119,H119,"m")))</f>
        <v>0</v>
      </c>
      <c r="AE119" s="37">
        <f>IF(E119='[3]5.Grup_T'!$E$20,0,IF(AD119&lt;&gt;0,M119/V119*MIN(12,AD119),0))</f>
        <v>0</v>
      </c>
      <c r="AF119" s="37">
        <f t="shared" si="16"/>
        <v>136.93417391304342</v>
      </c>
      <c r="AG119" s="37">
        <f t="shared" si="20"/>
        <v>4632.8108550724646</v>
      </c>
      <c r="AH119" s="37">
        <f t="shared" si="21"/>
        <v>2213.7691449275353</v>
      </c>
      <c r="AI119" s="35" t="str">
        <f t="shared" si="22"/>
        <v/>
      </c>
      <c r="AJ119" s="38" t="str">
        <f>IF(AND(F119&lt;&gt;[3]Pav.tvarkyklė!$B$12,F119&lt;&gt;[3]Pav.tvarkyklė!$B$13),"GVTNT","X")</f>
        <v>GVTNT</v>
      </c>
      <c r="AK119" s="39">
        <f t="shared" si="23"/>
        <v>0</v>
      </c>
      <c r="AL119" s="40" t="s">
        <v>116</v>
      </c>
      <c r="AM119" s="41">
        <v>50</v>
      </c>
      <c r="AN119" s="41">
        <f t="shared" si="24"/>
        <v>1988</v>
      </c>
      <c r="AO119" s="41"/>
      <c r="AP119" s="41"/>
      <c r="AQ119" s="41" t="s">
        <v>17</v>
      </c>
      <c r="AR119" s="42" t="s">
        <v>88</v>
      </c>
      <c r="AS119" s="42" t="s">
        <v>117</v>
      </c>
      <c r="AT119">
        <v>136.9316</v>
      </c>
      <c r="AU119" s="43">
        <f t="shared" si="25"/>
        <v>2.5739130434203616E-3</v>
      </c>
    </row>
    <row r="120" spans="1:47" ht="15" customHeight="1" x14ac:dyDescent="0.25">
      <c r="A120" s="11"/>
      <c r="B120" s="19">
        <v>120</v>
      </c>
      <c r="C120" s="20" t="s">
        <v>202</v>
      </c>
      <c r="D120" s="21">
        <v>2481</v>
      </c>
      <c r="E120" s="22" t="s">
        <v>85</v>
      </c>
      <c r="F120" s="20" t="s">
        <v>115</v>
      </c>
      <c r="G120" s="24">
        <v>32538</v>
      </c>
      <c r="H120" s="25"/>
      <c r="I120" s="26">
        <v>858.13</v>
      </c>
      <c r="J120" s="27"/>
      <c r="K120" s="27"/>
      <c r="L120" s="27"/>
      <c r="M120" s="28">
        <v>858.13</v>
      </c>
      <c r="N120" s="29">
        <v>310.4270539419087</v>
      </c>
      <c r="O120" s="30" t="str">
        <f>IF(G120&lt;=$N$2,"",IF(F120=[3]Pav.tvarkyklė!$B$13,"",IF(ISBLANK(R120),"X","")))</f>
        <v/>
      </c>
      <c r="P120" s="31"/>
      <c r="Q120" s="32"/>
      <c r="R120" s="32"/>
      <c r="S120" s="33"/>
      <c r="T120" s="33"/>
      <c r="U120" s="34">
        <f>IFERROR(INDEX('[3]5.Grup_T'!$G$4:$G$22,MATCH('6.Turtas'!E120,'[3]5.Grup_T'!$E$4:$E$22,0)),"0")</f>
        <v>50</v>
      </c>
      <c r="V120" s="35">
        <f t="shared" si="14"/>
        <v>600</v>
      </c>
      <c r="W120" s="35">
        <f>IF(NOT(ISBLANK(H120)),(12-DATEDIF(H120,'[3]1.Pradzia'!$D$13,"m")),0)</f>
        <v>0</v>
      </c>
      <c r="X120" s="35">
        <f t="shared" si="17"/>
        <v>383</v>
      </c>
      <c r="Y120" s="35">
        <f t="shared" si="18"/>
        <v>12</v>
      </c>
      <c r="Z120" s="35">
        <f t="shared" si="26"/>
        <v>217</v>
      </c>
      <c r="AA120" s="36">
        <f t="shared" si="15"/>
        <v>1.4305394190871368</v>
      </c>
      <c r="AB120" s="36">
        <f t="shared" si="19"/>
        <v>17.16647302904564</v>
      </c>
      <c r="AC120" s="37">
        <f>IF(E120='[3]5.Grup_T'!$E$20,0,IF(YEAR(G120)&lt;2021,M120-N120+AB120,0))</f>
        <v>564.86941908713698</v>
      </c>
      <c r="AD120" s="35">
        <f>IF(OR(YEAR(G120)&lt;2021,O120="X"),0,IF(ISBLANK(H120),DATEDIF(G120,'[3]1.Pradzia'!$D$13,"M"),DATEDIF(G120,H120,"m")))</f>
        <v>0</v>
      </c>
      <c r="AE120" s="37">
        <f>IF(E120='[3]5.Grup_T'!$E$20,0,IF(AD120&lt;&gt;0,M120/V120*MIN(12,AD120),0))</f>
        <v>0</v>
      </c>
      <c r="AF120" s="37">
        <f t="shared" si="16"/>
        <v>17.16647302904564</v>
      </c>
      <c r="AG120" s="37">
        <f t="shared" si="20"/>
        <v>564.86941908713698</v>
      </c>
      <c r="AH120" s="37">
        <f t="shared" si="21"/>
        <v>293.26058091286302</v>
      </c>
      <c r="AI120" s="35" t="str">
        <f t="shared" si="22"/>
        <v/>
      </c>
      <c r="AJ120" s="38" t="str">
        <f>IF(AND(F120&lt;&gt;[3]Pav.tvarkyklė!$B$12,F120&lt;&gt;[3]Pav.tvarkyklė!$B$13),"GVTNT","X")</f>
        <v>GVTNT</v>
      </c>
      <c r="AK120" s="39">
        <f t="shared" si="23"/>
        <v>0</v>
      </c>
      <c r="AL120" s="40" t="s">
        <v>116</v>
      </c>
      <c r="AM120" s="41">
        <v>50</v>
      </c>
      <c r="AN120" s="41">
        <f t="shared" si="24"/>
        <v>1989</v>
      </c>
      <c r="AO120" s="41"/>
      <c r="AP120" s="41"/>
      <c r="AQ120" s="41" t="s">
        <v>17</v>
      </c>
      <c r="AR120" s="42" t="s">
        <v>88</v>
      </c>
      <c r="AS120" s="42" t="s">
        <v>117</v>
      </c>
      <c r="AT120">
        <v>17.162600000000001</v>
      </c>
      <c r="AU120" s="43">
        <f t="shared" si="25"/>
        <v>3.8730290456392424E-3</v>
      </c>
    </row>
    <row r="121" spans="1:47" ht="15" customHeight="1" x14ac:dyDescent="0.25">
      <c r="A121" s="11"/>
      <c r="B121" s="19">
        <v>121</v>
      </c>
      <c r="C121" s="20" t="s">
        <v>203</v>
      </c>
      <c r="D121" s="21">
        <v>2482</v>
      </c>
      <c r="E121" s="22" t="s">
        <v>85</v>
      </c>
      <c r="F121" s="20" t="s">
        <v>86</v>
      </c>
      <c r="G121" s="24">
        <v>32538</v>
      </c>
      <c r="H121" s="25"/>
      <c r="I121" s="26">
        <v>1056.1600000000001</v>
      </c>
      <c r="J121" s="27"/>
      <c r="K121" s="27"/>
      <c r="L121" s="27"/>
      <c r="M121" s="28">
        <v>1056.1600000000001</v>
      </c>
      <c r="N121" s="29">
        <v>382.06406639004155</v>
      </c>
      <c r="O121" s="30" t="str">
        <f>IF(G121&lt;=$N$2,"",IF(F121=[3]Pav.tvarkyklė!$B$13,"",IF(ISBLANK(R121),"X","")))</f>
        <v/>
      </c>
      <c r="P121" s="31"/>
      <c r="Q121" s="32"/>
      <c r="R121" s="32"/>
      <c r="S121" s="33"/>
      <c r="T121" s="33"/>
      <c r="U121" s="34">
        <f>IFERROR(INDEX('[3]5.Grup_T'!$G$4:$G$22,MATCH('6.Turtas'!E121,'[3]5.Grup_T'!$E$4:$E$22,0)),"0")</f>
        <v>50</v>
      </c>
      <c r="V121" s="35">
        <f t="shared" si="14"/>
        <v>600</v>
      </c>
      <c r="W121" s="35">
        <f>IF(NOT(ISBLANK(H121)),(12-DATEDIF(H121,'[3]1.Pradzia'!$D$13,"m")),0)</f>
        <v>0</v>
      </c>
      <c r="X121" s="35">
        <f t="shared" si="17"/>
        <v>383</v>
      </c>
      <c r="Y121" s="35">
        <f t="shared" si="18"/>
        <v>12</v>
      </c>
      <c r="Z121" s="35">
        <f t="shared" si="26"/>
        <v>217</v>
      </c>
      <c r="AA121" s="36">
        <f t="shared" si="15"/>
        <v>1.760663900414938</v>
      </c>
      <c r="AB121" s="36">
        <f t="shared" si="19"/>
        <v>21.127966804979255</v>
      </c>
      <c r="AC121" s="37">
        <f>IF(E121='[3]5.Grup_T'!$E$20,0,IF(YEAR(G121)&lt;2021,M121-N121+AB121,0))</f>
        <v>695.22390041493782</v>
      </c>
      <c r="AD121" s="35">
        <f>IF(OR(YEAR(G121)&lt;2021,O121="X"),0,IF(ISBLANK(H121),DATEDIF(G121,'[3]1.Pradzia'!$D$13,"M"),DATEDIF(G121,H121,"m")))</f>
        <v>0</v>
      </c>
      <c r="AE121" s="37">
        <f>IF(E121='[3]5.Grup_T'!$E$20,0,IF(AD121&lt;&gt;0,M121/V121*MIN(12,AD121),0))</f>
        <v>0</v>
      </c>
      <c r="AF121" s="37">
        <f t="shared" si="16"/>
        <v>21.127966804979255</v>
      </c>
      <c r="AG121" s="37">
        <f t="shared" si="20"/>
        <v>695.22390041493782</v>
      </c>
      <c r="AH121" s="37">
        <f t="shared" si="21"/>
        <v>360.93609958506227</v>
      </c>
      <c r="AI121" s="35" t="str">
        <f t="shared" si="22"/>
        <v/>
      </c>
      <c r="AJ121" s="38" t="str">
        <f>IF(AND(F121&lt;&gt;[3]Pav.tvarkyklė!$B$12,F121&lt;&gt;[3]Pav.tvarkyklė!$B$13),"GVTNT","X")</f>
        <v>GVTNT</v>
      </c>
      <c r="AK121" s="39">
        <f t="shared" si="23"/>
        <v>0</v>
      </c>
      <c r="AL121" s="40" t="s">
        <v>87</v>
      </c>
      <c r="AM121" s="41">
        <v>50</v>
      </c>
      <c r="AN121" s="41">
        <f t="shared" si="24"/>
        <v>1989</v>
      </c>
      <c r="AO121" s="41"/>
      <c r="AP121" s="41"/>
      <c r="AQ121" s="41" t="s">
        <v>17</v>
      </c>
      <c r="AR121" s="42" t="s">
        <v>88</v>
      </c>
      <c r="AS121" s="42" t="s">
        <v>89</v>
      </c>
      <c r="AT121">
        <v>21.123200000000004</v>
      </c>
      <c r="AU121" s="43">
        <f t="shared" si="25"/>
        <v>4.7668049792513045E-3</v>
      </c>
    </row>
    <row r="122" spans="1:47" ht="15" customHeight="1" x14ac:dyDescent="0.25">
      <c r="A122" s="11"/>
      <c r="B122" s="19">
        <v>122</v>
      </c>
      <c r="C122" s="20" t="s">
        <v>204</v>
      </c>
      <c r="D122" s="21">
        <v>2483</v>
      </c>
      <c r="E122" s="22" t="s">
        <v>85</v>
      </c>
      <c r="F122" s="20" t="s">
        <v>115</v>
      </c>
      <c r="G122" s="24">
        <v>32538</v>
      </c>
      <c r="H122" s="25"/>
      <c r="I122" s="26">
        <v>1210.6300000000001</v>
      </c>
      <c r="J122" s="27"/>
      <c r="K122" s="27"/>
      <c r="L122" s="27"/>
      <c r="M122" s="28">
        <v>1210.6300000000001</v>
      </c>
      <c r="N122" s="29">
        <v>437.91455394190888</v>
      </c>
      <c r="O122" s="30" t="str">
        <f>IF(G122&lt;=$N$2,"",IF(F122=[3]Pav.tvarkyklė!$B$13,"",IF(ISBLANK(R122),"X","")))</f>
        <v/>
      </c>
      <c r="P122" s="31"/>
      <c r="Q122" s="32"/>
      <c r="R122" s="32"/>
      <c r="S122" s="33"/>
      <c r="T122" s="33"/>
      <c r="U122" s="34">
        <f>IFERROR(INDEX('[3]5.Grup_T'!$G$4:$G$22,MATCH('6.Turtas'!E122,'[3]5.Grup_T'!$E$4:$E$22,0)),"0")</f>
        <v>50</v>
      </c>
      <c r="V122" s="35">
        <f t="shared" si="14"/>
        <v>600</v>
      </c>
      <c r="W122" s="35">
        <f>IF(NOT(ISBLANK(H122)),(12-DATEDIF(H122,'[3]1.Pradzia'!$D$13,"m")),0)</f>
        <v>0</v>
      </c>
      <c r="X122" s="35">
        <f t="shared" si="17"/>
        <v>383</v>
      </c>
      <c r="Y122" s="35">
        <f t="shared" si="18"/>
        <v>12</v>
      </c>
      <c r="Z122" s="35">
        <f t="shared" si="26"/>
        <v>217</v>
      </c>
      <c r="AA122" s="36">
        <f t="shared" si="15"/>
        <v>2.0180394190871378</v>
      </c>
      <c r="AB122" s="36">
        <f t="shared" si="19"/>
        <v>24.216473029045652</v>
      </c>
      <c r="AC122" s="37">
        <f>IF(E122='[3]5.Grup_T'!$E$20,0,IF(YEAR(G122)&lt;2021,M122-N122+AB122,0))</f>
        <v>796.93191908713686</v>
      </c>
      <c r="AD122" s="35">
        <f>IF(OR(YEAR(G122)&lt;2021,O122="X"),0,IF(ISBLANK(H122),DATEDIF(G122,'[3]1.Pradzia'!$D$13,"M"),DATEDIF(G122,H122,"m")))</f>
        <v>0</v>
      </c>
      <c r="AE122" s="37">
        <f>IF(E122='[3]5.Grup_T'!$E$20,0,IF(AD122&lt;&gt;0,M122/V122*MIN(12,AD122),0))</f>
        <v>0</v>
      </c>
      <c r="AF122" s="37">
        <f t="shared" si="16"/>
        <v>24.216473029045652</v>
      </c>
      <c r="AG122" s="37">
        <f t="shared" si="20"/>
        <v>796.93191908713686</v>
      </c>
      <c r="AH122" s="37">
        <f t="shared" si="21"/>
        <v>413.69808091286325</v>
      </c>
      <c r="AI122" s="35" t="str">
        <f t="shared" si="22"/>
        <v/>
      </c>
      <c r="AJ122" s="38" t="str">
        <f>IF(AND(F122&lt;&gt;[3]Pav.tvarkyklė!$B$12,F122&lt;&gt;[3]Pav.tvarkyklė!$B$13),"GVTNT","X")</f>
        <v>GVTNT</v>
      </c>
      <c r="AK122" s="39">
        <f t="shared" si="23"/>
        <v>0</v>
      </c>
      <c r="AL122" s="40" t="s">
        <v>116</v>
      </c>
      <c r="AM122" s="41">
        <v>50</v>
      </c>
      <c r="AN122" s="41">
        <f t="shared" si="24"/>
        <v>1989</v>
      </c>
      <c r="AO122" s="41"/>
      <c r="AP122" s="41"/>
      <c r="AQ122" s="41" t="s">
        <v>17</v>
      </c>
      <c r="AR122" s="42" t="s">
        <v>88</v>
      </c>
      <c r="AS122" s="42" t="s">
        <v>117</v>
      </c>
      <c r="AT122">
        <v>24.212600000000002</v>
      </c>
      <c r="AU122" s="43">
        <f t="shared" si="25"/>
        <v>3.8730290456499006E-3</v>
      </c>
    </row>
    <row r="123" spans="1:47" ht="15" customHeight="1" x14ac:dyDescent="0.25">
      <c r="A123" s="11"/>
      <c r="B123" s="19">
        <v>123</v>
      </c>
      <c r="C123" s="20" t="s">
        <v>197</v>
      </c>
      <c r="D123" s="21">
        <v>2484</v>
      </c>
      <c r="E123" s="22" t="s">
        <v>85</v>
      </c>
      <c r="F123" s="20" t="s">
        <v>86</v>
      </c>
      <c r="G123" s="24">
        <v>32172</v>
      </c>
      <c r="H123" s="25"/>
      <c r="I123" s="26">
        <v>826.45</v>
      </c>
      <c r="J123" s="27"/>
      <c r="K123" s="27"/>
      <c r="L123" s="27"/>
      <c r="M123" s="28">
        <v>826.45</v>
      </c>
      <c r="N123" s="29">
        <v>282.34274017467254</v>
      </c>
      <c r="O123" s="30" t="str">
        <f>IF(G123&lt;=$N$2,"",IF(F123=[3]Pav.tvarkyklė!$B$13,"",IF(ISBLANK(R123),"X","")))</f>
        <v/>
      </c>
      <c r="P123" s="31"/>
      <c r="Q123" s="32"/>
      <c r="R123" s="32"/>
      <c r="S123" s="33"/>
      <c r="T123" s="33"/>
      <c r="U123" s="34">
        <f>IFERROR(INDEX('[3]5.Grup_T'!$G$4:$G$22,MATCH('6.Turtas'!E123,'[3]5.Grup_T'!$E$4:$E$22,0)),"0")</f>
        <v>50</v>
      </c>
      <c r="V123" s="35">
        <f t="shared" si="14"/>
        <v>600</v>
      </c>
      <c r="W123" s="35">
        <f>IF(NOT(ISBLANK(H123)),(12-DATEDIF(H123,'[3]1.Pradzia'!$D$13,"m")),0)</f>
        <v>0</v>
      </c>
      <c r="X123" s="35">
        <f t="shared" si="17"/>
        <v>395</v>
      </c>
      <c r="Y123" s="35">
        <f t="shared" si="18"/>
        <v>12</v>
      </c>
      <c r="Z123" s="35">
        <f t="shared" si="26"/>
        <v>205</v>
      </c>
      <c r="AA123" s="36">
        <f t="shared" si="15"/>
        <v>1.3772816593886466</v>
      </c>
      <c r="AB123" s="36">
        <f t="shared" si="19"/>
        <v>16.527379912663758</v>
      </c>
      <c r="AC123" s="37">
        <f>IF(E123='[3]5.Grup_T'!$E$20,0,IF(YEAR(G123)&lt;2021,M123-N123+AB123,0))</f>
        <v>560.63463973799117</v>
      </c>
      <c r="AD123" s="35">
        <f>IF(OR(YEAR(G123)&lt;2021,O123="X"),0,IF(ISBLANK(H123),DATEDIF(G123,'[3]1.Pradzia'!$D$13,"M"),DATEDIF(G123,H123,"m")))</f>
        <v>0</v>
      </c>
      <c r="AE123" s="37">
        <f>IF(E123='[3]5.Grup_T'!$E$20,0,IF(AD123&lt;&gt;0,M123/V123*MIN(12,AD123),0))</f>
        <v>0</v>
      </c>
      <c r="AF123" s="37">
        <f t="shared" si="16"/>
        <v>16.527379912663758</v>
      </c>
      <c r="AG123" s="37">
        <f t="shared" si="20"/>
        <v>560.63463973799117</v>
      </c>
      <c r="AH123" s="37">
        <f t="shared" si="21"/>
        <v>265.81536026200888</v>
      </c>
      <c r="AI123" s="35" t="str">
        <f t="shared" si="22"/>
        <v/>
      </c>
      <c r="AJ123" s="38" t="str">
        <f>IF(AND(F123&lt;&gt;[3]Pav.tvarkyklė!$B$12,F123&lt;&gt;[3]Pav.tvarkyklė!$B$13),"GVTNT","X")</f>
        <v>GVTNT</v>
      </c>
      <c r="AK123" s="39">
        <f t="shared" si="23"/>
        <v>0</v>
      </c>
      <c r="AL123" s="40" t="s">
        <v>87</v>
      </c>
      <c r="AM123" s="41">
        <v>50</v>
      </c>
      <c r="AN123" s="41">
        <f t="shared" si="24"/>
        <v>1988</v>
      </c>
      <c r="AO123" s="41"/>
      <c r="AP123" s="41"/>
      <c r="AQ123" s="41" t="s">
        <v>17</v>
      </c>
      <c r="AR123" s="42" t="s">
        <v>88</v>
      </c>
      <c r="AS123" s="42" t="s">
        <v>89</v>
      </c>
      <c r="AT123">
        <v>16.529</v>
      </c>
      <c r="AU123" s="43">
        <f t="shared" si="25"/>
        <v>-1.620087336242193E-3</v>
      </c>
    </row>
    <row r="124" spans="1:47" ht="15" customHeight="1" x14ac:dyDescent="0.25">
      <c r="A124" s="11"/>
      <c r="B124" s="19">
        <v>124</v>
      </c>
      <c r="C124" s="20" t="s">
        <v>205</v>
      </c>
      <c r="D124" s="21">
        <v>2485</v>
      </c>
      <c r="E124" s="22" t="s">
        <v>85</v>
      </c>
      <c r="F124" s="20" t="s">
        <v>115</v>
      </c>
      <c r="G124" s="24">
        <v>32567</v>
      </c>
      <c r="H124" s="25"/>
      <c r="I124" s="26">
        <v>3382.36</v>
      </c>
      <c r="J124" s="27"/>
      <c r="K124" s="27"/>
      <c r="L124" s="27"/>
      <c r="M124" s="28">
        <v>3382.36</v>
      </c>
      <c r="N124" s="29">
        <v>1228.8488842975207</v>
      </c>
      <c r="O124" s="30" t="str">
        <f>IF(G124&lt;=$N$2,"",IF(F124=[3]Pav.tvarkyklė!$B$13,"",IF(ISBLANK(R124),"X","")))</f>
        <v/>
      </c>
      <c r="P124" s="31"/>
      <c r="Q124" s="32"/>
      <c r="R124" s="32"/>
      <c r="S124" s="33"/>
      <c r="T124" s="33"/>
      <c r="U124" s="34">
        <f>IFERROR(INDEX('[3]5.Grup_T'!$G$4:$G$22,MATCH('6.Turtas'!E124,'[3]5.Grup_T'!$E$4:$E$22,0)),"0")</f>
        <v>50</v>
      </c>
      <c r="V124" s="35">
        <f t="shared" si="14"/>
        <v>600</v>
      </c>
      <c r="W124" s="35">
        <f>IF(NOT(ISBLANK(H124)),(12-DATEDIF(H124,'[3]1.Pradzia'!$D$13,"m")),0)</f>
        <v>0</v>
      </c>
      <c r="X124" s="35">
        <f t="shared" si="17"/>
        <v>382</v>
      </c>
      <c r="Y124" s="35">
        <f t="shared" si="18"/>
        <v>12</v>
      </c>
      <c r="Z124" s="35">
        <f t="shared" si="26"/>
        <v>218</v>
      </c>
      <c r="AA124" s="36">
        <f t="shared" si="15"/>
        <v>5.6369214876033062</v>
      </c>
      <c r="AB124" s="36">
        <f t="shared" si="19"/>
        <v>67.643057851239675</v>
      </c>
      <c r="AC124" s="37">
        <f>IF(E124='[3]5.Grup_T'!$E$20,0,IF(YEAR(G124)&lt;2021,M124-N124+AB124,0))</f>
        <v>2221.1541735537189</v>
      </c>
      <c r="AD124" s="35">
        <f>IF(OR(YEAR(G124)&lt;2021,O124="X"),0,IF(ISBLANK(H124),DATEDIF(G124,'[3]1.Pradzia'!$D$13,"M"),DATEDIF(G124,H124,"m")))</f>
        <v>0</v>
      </c>
      <c r="AE124" s="37">
        <f>IF(E124='[3]5.Grup_T'!$E$20,0,IF(AD124&lt;&gt;0,M124/V124*MIN(12,AD124),0))</f>
        <v>0</v>
      </c>
      <c r="AF124" s="37">
        <f t="shared" si="16"/>
        <v>67.643057851239675</v>
      </c>
      <c r="AG124" s="37">
        <f t="shared" si="20"/>
        <v>2221.1541735537189</v>
      </c>
      <c r="AH124" s="37">
        <f t="shared" si="21"/>
        <v>1161.2058264462812</v>
      </c>
      <c r="AI124" s="35" t="str">
        <f t="shared" si="22"/>
        <v/>
      </c>
      <c r="AJ124" s="38" t="str">
        <f>IF(AND(F124&lt;&gt;[3]Pav.tvarkyklė!$B$12,F124&lt;&gt;[3]Pav.tvarkyklė!$B$13),"GVTNT","X")</f>
        <v>GVTNT</v>
      </c>
      <c r="AK124" s="39">
        <f>I124-J124-K124-L124-M124</f>
        <v>0</v>
      </c>
      <c r="AL124" s="40" t="s">
        <v>116</v>
      </c>
      <c r="AM124" s="41">
        <v>50</v>
      </c>
      <c r="AN124" s="41">
        <f t="shared" si="24"/>
        <v>1989</v>
      </c>
      <c r="AO124" s="41"/>
      <c r="AP124" s="41"/>
      <c r="AQ124" s="41" t="s">
        <v>17</v>
      </c>
      <c r="AR124" s="42" t="s">
        <v>88</v>
      </c>
      <c r="AS124" s="42" t="s">
        <v>117</v>
      </c>
      <c r="AT124">
        <v>67.647199999999998</v>
      </c>
      <c r="AU124" s="43">
        <f t="shared" si="25"/>
        <v>-4.1421487603230389E-3</v>
      </c>
    </row>
    <row r="125" spans="1:47" ht="15" customHeight="1" x14ac:dyDescent="0.25">
      <c r="A125" s="11"/>
      <c r="B125" s="19">
        <v>125</v>
      </c>
      <c r="C125" s="20" t="s">
        <v>206</v>
      </c>
      <c r="D125" s="21">
        <v>2486</v>
      </c>
      <c r="E125" s="22" t="s">
        <v>85</v>
      </c>
      <c r="F125" s="20" t="s">
        <v>86</v>
      </c>
      <c r="G125" s="24">
        <v>32838</v>
      </c>
      <c r="H125" s="25"/>
      <c r="I125" s="26">
        <v>3190.27</v>
      </c>
      <c r="J125" s="27"/>
      <c r="K125" s="27"/>
      <c r="L125" s="27"/>
      <c r="M125" s="28">
        <v>3190.27</v>
      </c>
      <c r="N125" s="29">
        <v>1206.8644920318725</v>
      </c>
      <c r="O125" s="30" t="str">
        <f>IF(G125&lt;=$N$2,"",IF(F125=[3]Pav.tvarkyklė!$B$13,"",IF(ISBLANK(R125),"X","")))</f>
        <v/>
      </c>
      <c r="P125" s="31"/>
      <c r="Q125" s="32"/>
      <c r="R125" s="32"/>
      <c r="S125" s="33"/>
      <c r="T125" s="33"/>
      <c r="U125" s="34">
        <f>IFERROR(INDEX('[3]5.Grup_T'!$G$4:$G$22,MATCH('6.Turtas'!E125,'[3]5.Grup_T'!$E$4:$E$22,0)),"0")</f>
        <v>50</v>
      </c>
      <c r="V125" s="35">
        <f t="shared" si="14"/>
        <v>600</v>
      </c>
      <c r="W125" s="35">
        <f>IF(NOT(ISBLANK(H125)),(12-DATEDIF(H125,'[3]1.Pradzia'!$D$13,"m")),0)</f>
        <v>0</v>
      </c>
      <c r="X125" s="35">
        <f t="shared" si="17"/>
        <v>373</v>
      </c>
      <c r="Y125" s="35">
        <f t="shared" si="18"/>
        <v>12</v>
      </c>
      <c r="Z125" s="35">
        <f t="shared" si="26"/>
        <v>227</v>
      </c>
      <c r="AA125" s="36">
        <f t="shared" si="15"/>
        <v>5.3165836653386451</v>
      </c>
      <c r="AB125" s="36">
        <f t="shared" si="19"/>
        <v>63.799003984063745</v>
      </c>
      <c r="AC125" s="37">
        <f>IF(E125='[3]5.Grup_T'!$E$20,0,IF(YEAR(G125)&lt;2021,M125-N125+AB125,0))</f>
        <v>2047.2045119521913</v>
      </c>
      <c r="AD125" s="35">
        <f>IF(OR(YEAR(G125)&lt;2021,O125="X"),0,IF(ISBLANK(H125),DATEDIF(G125,'[3]1.Pradzia'!$D$13,"M"),DATEDIF(G125,H125,"m")))</f>
        <v>0</v>
      </c>
      <c r="AE125" s="37">
        <f>IF(E125='[3]5.Grup_T'!$E$20,0,IF(AD125&lt;&gt;0,M125/V125*MIN(12,AD125),0))</f>
        <v>0</v>
      </c>
      <c r="AF125" s="37">
        <f t="shared" si="16"/>
        <v>63.799003984063745</v>
      </c>
      <c r="AG125" s="37">
        <f t="shared" si="20"/>
        <v>2047.2045119521913</v>
      </c>
      <c r="AH125" s="37">
        <f t="shared" si="21"/>
        <v>1143.0654880478087</v>
      </c>
      <c r="AI125" s="35" t="str">
        <f t="shared" si="22"/>
        <v/>
      </c>
      <c r="AJ125" s="38" t="str">
        <f>IF(AND(F125&lt;&gt;[3]Pav.tvarkyklė!$B$12,F125&lt;&gt;[3]Pav.tvarkyklė!$B$13),"GVTNT","X")</f>
        <v>GVTNT</v>
      </c>
      <c r="AK125" s="39">
        <f t="shared" si="23"/>
        <v>0</v>
      </c>
      <c r="AL125" s="40" t="s">
        <v>87</v>
      </c>
      <c r="AM125" s="41">
        <v>50</v>
      </c>
      <c r="AN125" s="41">
        <f t="shared" si="24"/>
        <v>1989</v>
      </c>
      <c r="AO125" s="41"/>
      <c r="AP125" s="41"/>
      <c r="AQ125" s="41" t="s">
        <v>17</v>
      </c>
      <c r="AR125" s="42" t="s">
        <v>88</v>
      </c>
      <c r="AS125" s="42" t="s">
        <v>89</v>
      </c>
      <c r="AT125">
        <v>63.805399999999992</v>
      </c>
      <c r="AU125" s="43">
        <f t="shared" si="25"/>
        <v>-6.3960159362466129E-3</v>
      </c>
    </row>
    <row r="126" spans="1:47" ht="15" customHeight="1" x14ac:dyDescent="0.25">
      <c r="A126" s="11"/>
      <c r="B126" s="19">
        <v>126</v>
      </c>
      <c r="C126" s="20" t="s">
        <v>207</v>
      </c>
      <c r="D126" s="21">
        <v>2487</v>
      </c>
      <c r="E126" s="22" t="s">
        <v>85</v>
      </c>
      <c r="F126" s="20" t="s">
        <v>86</v>
      </c>
      <c r="G126" s="24">
        <v>32538</v>
      </c>
      <c r="H126" s="25"/>
      <c r="I126" s="26">
        <v>475.27</v>
      </c>
      <c r="J126" s="27"/>
      <c r="K126" s="27"/>
      <c r="L126" s="27"/>
      <c r="M126" s="28">
        <v>475.27</v>
      </c>
      <c r="N126" s="29">
        <v>171.76540456431533</v>
      </c>
      <c r="O126" s="30" t="str">
        <f>IF(G126&lt;=$N$2,"",IF(F126=[3]Pav.tvarkyklė!$B$13,"",IF(ISBLANK(R126),"X","")))</f>
        <v/>
      </c>
      <c r="P126" s="31"/>
      <c r="Q126" s="32"/>
      <c r="R126" s="32"/>
      <c r="S126" s="33"/>
      <c r="T126" s="33"/>
      <c r="U126" s="34">
        <f>IFERROR(INDEX('[3]5.Grup_T'!$G$4:$G$22,MATCH('6.Turtas'!E126,'[3]5.Grup_T'!$E$4:$E$22,0)),"0")</f>
        <v>50</v>
      </c>
      <c r="V126" s="35">
        <f t="shared" si="14"/>
        <v>600</v>
      </c>
      <c r="W126" s="35">
        <f>IF(NOT(ISBLANK(H126)),(12-DATEDIF(H126,'[3]1.Pradzia'!$D$13,"m")),0)</f>
        <v>0</v>
      </c>
      <c r="X126" s="35">
        <f t="shared" si="17"/>
        <v>383</v>
      </c>
      <c r="Y126" s="35">
        <f t="shared" si="18"/>
        <v>12</v>
      </c>
      <c r="Z126" s="35">
        <f t="shared" si="26"/>
        <v>217</v>
      </c>
      <c r="AA126" s="36">
        <f t="shared" si="15"/>
        <v>0.79154564315352682</v>
      </c>
      <c r="AB126" s="36">
        <f t="shared" si="19"/>
        <v>9.498547717842321</v>
      </c>
      <c r="AC126" s="37">
        <f>IF(E126='[3]5.Grup_T'!$E$20,0,IF(YEAR(G126)&lt;2021,M126-N126+AB126,0))</f>
        <v>313.00314315352699</v>
      </c>
      <c r="AD126" s="35">
        <f>IF(OR(YEAR(G126)&lt;2021,O126="X"),0,IF(ISBLANK(H126),DATEDIF(G126,'[3]1.Pradzia'!$D$13,"M"),DATEDIF(G126,H126,"m")))</f>
        <v>0</v>
      </c>
      <c r="AE126" s="37">
        <f>IF(E126='[3]5.Grup_T'!$E$20,0,IF(AD126&lt;&gt;0,M126/V126*MIN(12,AD126),0))</f>
        <v>0</v>
      </c>
      <c r="AF126" s="37">
        <f t="shared" si="16"/>
        <v>9.498547717842321</v>
      </c>
      <c r="AG126" s="37">
        <f t="shared" si="20"/>
        <v>313.00314315352699</v>
      </c>
      <c r="AH126" s="37">
        <f t="shared" si="21"/>
        <v>162.26685684647299</v>
      </c>
      <c r="AI126" s="35" t="str">
        <f t="shared" si="22"/>
        <v/>
      </c>
      <c r="AJ126" s="38" t="str">
        <f>IF(AND(F126&lt;&gt;[3]Pav.tvarkyklė!$B$12,F126&lt;&gt;[3]Pav.tvarkyklė!$B$13),"GVTNT","X")</f>
        <v>GVTNT</v>
      </c>
      <c r="AK126" s="39">
        <f t="shared" si="23"/>
        <v>0</v>
      </c>
      <c r="AL126" s="40" t="s">
        <v>87</v>
      </c>
      <c r="AM126" s="41">
        <v>50</v>
      </c>
      <c r="AN126" s="41">
        <f t="shared" si="24"/>
        <v>1989</v>
      </c>
      <c r="AO126" s="41"/>
      <c r="AP126" s="41"/>
      <c r="AQ126" s="41" t="s">
        <v>17</v>
      </c>
      <c r="AR126" s="42" t="s">
        <v>88</v>
      </c>
      <c r="AS126" s="42" t="s">
        <v>89</v>
      </c>
      <c r="AT126">
        <v>9.5053999999999998</v>
      </c>
      <c r="AU126" s="43">
        <f t="shared" si="25"/>
        <v>-6.8522821576788573E-3</v>
      </c>
    </row>
    <row r="127" spans="1:47" ht="15" customHeight="1" x14ac:dyDescent="0.25">
      <c r="A127" s="11"/>
      <c r="B127" s="19">
        <v>127</v>
      </c>
      <c r="C127" s="20" t="s">
        <v>208</v>
      </c>
      <c r="D127" s="21">
        <v>2488</v>
      </c>
      <c r="E127" s="22" t="s">
        <v>85</v>
      </c>
      <c r="F127" s="20" t="s">
        <v>115</v>
      </c>
      <c r="G127" s="24">
        <v>32538</v>
      </c>
      <c r="H127" s="25"/>
      <c r="I127" s="26">
        <v>739.31</v>
      </c>
      <c r="J127" s="27"/>
      <c r="K127" s="27"/>
      <c r="L127" s="27"/>
      <c r="M127" s="28">
        <v>739.31</v>
      </c>
      <c r="N127" s="29">
        <v>267.28142116182568</v>
      </c>
      <c r="O127" s="30" t="str">
        <f>IF(G127&lt;=$N$2,"",IF(F127=[3]Pav.tvarkyklė!$B$13,"",IF(ISBLANK(R127),"X","")))</f>
        <v/>
      </c>
      <c r="P127" s="31"/>
      <c r="Q127" s="32"/>
      <c r="R127" s="32"/>
      <c r="S127" s="33"/>
      <c r="T127" s="33"/>
      <c r="U127" s="34">
        <f>IFERROR(INDEX('[3]5.Grup_T'!$G$4:$G$22,MATCH('6.Turtas'!E127,'[3]5.Grup_T'!$E$4:$E$22,0)),"0")</f>
        <v>50</v>
      </c>
      <c r="V127" s="35">
        <f t="shared" si="14"/>
        <v>600</v>
      </c>
      <c r="W127" s="35">
        <f>IF(NOT(ISBLANK(H127)),(12-DATEDIF(H127,'[3]1.Pradzia'!$D$13,"m")),0)</f>
        <v>0</v>
      </c>
      <c r="X127" s="35">
        <f t="shared" si="17"/>
        <v>383</v>
      </c>
      <c r="Y127" s="35">
        <f t="shared" si="18"/>
        <v>12</v>
      </c>
      <c r="Z127" s="35">
        <f t="shared" si="26"/>
        <v>217</v>
      </c>
      <c r="AA127" s="36">
        <f t="shared" si="15"/>
        <v>1.2317116182572612</v>
      </c>
      <c r="AB127" s="36">
        <f t="shared" si="19"/>
        <v>14.780539419087134</v>
      </c>
      <c r="AC127" s="37">
        <f>IF(E127='[3]5.Grup_T'!$E$20,0,IF(YEAR(G127)&lt;2021,M127-N127+AB127,0))</f>
        <v>486.80911825726139</v>
      </c>
      <c r="AD127" s="35">
        <f>IF(OR(YEAR(G127)&lt;2021,O127="X"),0,IF(ISBLANK(H127),DATEDIF(G127,'[3]1.Pradzia'!$D$13,"M"),DATEDIF(G127,H127,"m")))</f>
        <v>0</v>
      </c>
      <c r="AE127" s="37">
        <f>IF(E127='[3]5.Grup_T'!$E$20,0,IF(AD127&lt;&gt;0,M127/V127*MIN(12,AD127),0))</f>
        <v>0</v>
      </c>
      <c r="AF127" s="37">
        <f t="shared" si="16"/>
        <v>14.780539419087134</v>
      </c>
      <c r="AG127" s="37">
        <f t="shared" si="20"/>
        <v>486.80911825726139</v>
      </c>
      <c r="AH127" s="37">
        <f t="shared" si="21"/>
        <v>252.50088174273856</v>
      </c>
      <c r="AI127" s="35" t="str">
        <f t="shared" si="22"/>
        <v/>
      </c>
      <c r="AJ127" s="38" t="str">
        <f>IF(AND(F127&lt;&gt;[3]Pav.tvarkyklė!$B$12,F127&lt;&gt;[3]Pav.tvarkyklė!$B$13),"GVTNT","X")</f>
        <v>GVTNT</v>
      </c>
      <c r="AK127" s="39">
        <f t="shared" si="23"/>
        <v>0</v>
      </c>
      <c r="AL127" s="40" t="s">
        <v>116</v>
      </c>
      <c r="AM127" s="41">
        <v>50</v>
      </c>
      <c r="AN127" s="41">
        <f t="shared" si="24"/>
        <v>1989</v>
      </c>
      <c r="AO127" s="41"/>
      <c r="AP127" s="41"/>
      <c r="AQ127" s="41" t="s">
        <v>17</v>
      </c>
      <c r="AR127" s="42" t="s">
        <v>88</v>
      </c>
      <c r="AS127" s="42" t="s">
        <v>117</v>
      </c>
      <c r="AT127">
        <v>14.786199999999997</v>
      </c>
      <c r="AU127" s="43">
        <f t="shared" si="25"/>
        <v>-5.6605809128633666E-3</v>
      </c>
    </row>
    <row r="128" spans="1:47" ht="15" customHeight="1" x14ac:dyDescent="0.25">
      <c r="A128" s="11"/>
      <c r="B128" s="19">
        <v>128</v>
      </c>
      <c r="C128" s="20" t="s">
        <v>209</v>
      </c>
      <c r="D128" s="21">
        <v>2533</v>
      </c>
      <c r="E128" s="22" t="s">
        <v>85</v>
      </c>
      <c r="F128" s="20" t="s">
        <v>86</v>
      </c>
      <c r="G128" s="24">
        <v>32674</v>
      </c>
      <c r="H128" s="25"/>
      <c r="I128" s="26">
        <v>124.76</v>
      </c>
      <c r="J128" s="27"/>
      <c r="K128" s="27"/>
      <c r="L128" s="27"/>
      <c r="M128" s="28">
        <v>124.76</v>
      </c>
      <c r="N128" s="29">
        <v>46.033414634146347</v>
      </c>
      <c r="O128" s="30" t="str">
        <f>IF(G128&lt;=$N$2,"",IF(F128=[3]Pav.tvarkyklė!$B$13,"",IF(ISBLANK(R128),"X","")))</f>
        <v/>
      </c>
      <c r="P128" s="31"/>
      <c r="Q128" s="32"/>
      <c r="R128" s="32"/>
      <c r="S128" s="33"/>
      <c r="T128" s="33"/>
      <c r="U128" s="34">
        <f>IFERROR(INDEX('[3]5.Grup_T'!$G$4:$G$22,MATCH('6.Turtas'!E128,'[3]5.Grup_T'!$E$4:$E$22,0)),"0")</f>
        <v>50</v>
      </c>
      <c r="V128" s="35">
        <f t="shared" si="14"/>
        <v>600</v>
      </c>
      <c r="W128" s="35">
        <f>IF(NOT(ISBLANK(H128)),(12-DATEDIF(H128,'[3]1.Pradzia'!$D$13,"m")),0)</f>
        <v>0</v>
      </c>
      <c r="X128" s="35">
        <f t="shared" si="17"/>
        <v>378</v>
      </c>
      <c r="Y128" s="35">
        <f t="shared" si="18"/>
        <v>12</v>
      </c>
      <c r="Z128" s="35">
        <f t="shared" si="26"/>
        <v>222</v>
      </c>
      <c r="AA128" s="36">
        <f t="shared" si="15"/>
        <v>0.20735772357723581</v>
      </c>
      <c r="AB128" s="36">
        <f t="shared" si="19"/>
        <v>2.4882926829268297</v>
      </c>
      <c r="AC128" s="37">
        <f>IF(E128='[3]5.Grup_T'!$E$20,0,IF(YEAR(G128)&lt;2021,M128-N128+AB128,0))</f>
        <v>81.214878048780477</v>
      </c>
      <c r="AD128" s="35">
        <f>IF(OR(YEAR(G128)&lt;2021,O128="X"),0,IF(ISBLANK(H128),DATEDIF(G128,'[3]1.Pradzia'!$D$13,"M"),DATEDIF(G128,H128,"m")))</f>
        <v>0</v>
      </c>
      <c r="AE128" s="37">
        <f>IF(E128='[3]5.Grup_T'!$E$20,0,IF(AD128&lt;&gt;0,M128/V128*MIN(12,AD128),0))</f>
        <v>0</v>
      </c>
      <c r="AF128" s="37">
        <f t="shared" si="16"/>
        <v>2.4882926829268297</v>
      </c>
      <c r="AG128" s="37">
        <f t="shared" si="20"/>
        <v>81.214878048780477</v>
      </c>
      <c r="AH128" s="37">
        <f t="shared" si="21"/>
        <v>43.545121951219528</v>
      </c>
      <c r="AI128" s="35" t="str">
        <f t="shared" si="22"/>
        <v/>
      </c>
      <c r="AJ128" s="38" t="str">
        <f>IF(AND(F128&lt;&gt;[3]Pav.tvarkyklė!$B$12,F128&lt;&gt;[3]Pav.tvarkyklė!$B$13),"GVTNT","X")</f>
        <v>GVTNT</v>
      </c>
      <c r="AK128" s="39">
        <f t="shared" si="23"/>
        <v>0</v>
      </c>
      <c r="AL128" s="40" t="s">
        <v>87</v>
      </c>
      <c r="AM128" s="41">
        <v>50</v>
      </c>
      <c r="AN128" s="41">
        <f t="shared" si="24"/>
        <v>1989</v>
      </c>
      <c r="AO128" s="41"/>
      <c r="AP128" s="41"/>
      <c r="AQ128" s="41" t="s">
        <v>17</v>
      </c>
      <c r="AR128" s="42" t="s">
        <v>88</v>
      </c>
      <c r="AS128" s="42" t="s">
        <v>89</v>
      </c>
      <c r="AT128">
        <v>2.4952000000000001</v>
      </c>
      <c r="AU128" s="43">
        <f t="shared" si="25"/>
        <v>-6.9073170731703826E-3</v>
      </c>
    </row>
    <row r="129" spans="1:47" ht="15" customHeight="1" x14ac:dyDescent="0.25">
      <c r="A129" s="11"/>
      <c r="B129" s="19">
        <v>129</v>
      </c>
      <c r="C129" s="20" t="s">
        <v>210</v>
      </c>
      <c r="D129" s="21">
        <v>2534</v>
      </c>
      <c r="E129" s="22" t="s">
        <v>85</v>
      </c>
      <c r="F129" s="20" t="s">
        <v>86</v>
      </c>
      <c r="G129" s="24">
        <v>32658</v>
      </c>
      <c r="H129" s="25"/>
      <c r="I129" s="26">
        <v>102.32</v>
      </c>
      <c r="J129" s="27"/>
      <c r="K129" s="27"/>
      <c r="L129" s="27"/>
      <c r="M129" s="28">
        <v>102.32</v>
      </c>
      <c r="N129" s="29">
        <v>37.591799319727897</v>
      </c>
      <c r="O129" s="30" t="str">
        <f>IF(G129&lt;=$N$2,"",IF(F129=[3]Pav.tvarkyklė!$B$13,"",IF(ISBLANK(R129),"X","")))</f>
        <v/>
      </c>
      <c r="P129" s="31"/>
      <c r="Q129" s="32"/>
      <c r="R129" s="32"/>
      <c r="S129" s="33"/>
      <c r="T129" s="33"/>
      <c r="U129" s="34">
        <f>IFERROR(INDEX('[3]5.Grup_T'!$G$4:$G$22,MATCH('6.Turtas'!E129,'[3]5.Grup_T'!$E$4:$E$22,0)),"0")</f>
        <v>50</v>
      </c>
      <c r="V129" s="35">
        <f t="shared" si="14"/>
        <v>600</v>
      </c>
      <c r="W129" s="35">
        <f>IF(NOT(ISBLANK(H129)),(12-DATEDIF(H129,'[3]1.Pradzia'!$D$13,"m")),0)</f>
        <v>0</v>
      </c>
      <c r="X129" s="35">
        <f t="shared" si="17"/>
        <v>379</v>
      </c>
      <c r="Y129" s="35">
        <f t="shared" si="18"/>
        <v>12</v>
      </c>
      <c r="Z129" s="35">
        <f t="shared" si="26"/>
        <v>221</v>
      </c>
      <c r="AA129" s="36">
        <f t="shared" si="15"/>
        <v>0.17009863945578235</v>
      </c>
      <c r="AB129" s="36">
        <f t="shared" si="19"/>
        <v>2.041183673469388</v>
      </c>
      <c r="AC129" s="37">
        <f>IF(E129='[3]5.Grup_T'!$E$20,0,IF(YEAR(G129)&lt;2021,M129-N129+AB129,0))</f>
        <v>66.769384353741486</v>
      </c>
      <c r="AD129" s="35">
        <f>IF(OR(YEAR(G129)&lt;2021,O129="X"),0,IF(ISBLANK(H129),DATEDIF(G129,'[3]1.Pradzia'!$D$13,"M"),DATEDIF(G129,H129,"m")))</f>
        <v>0</v>
      </c>
      <c r="AE129" s="37">
        <f>IF(E129='[3]5.Grup_T'!$E$20,0,IF(AD129&lt;&gt;0,M129/V129*MIN(12,AD129),0))</f>
        <v>0</v>
      </c>
      <c r="AF129" s="37">
        <f t="shared" si="16"/>
        <v>2.041183673469388</v>
      </c>
      <c r="AG129" s="37">
        <f t="shared" si="20"/>
        <v>66.769384353741486</v>
      </c>
      <c r="AH129" s="37">
        <f t="shared" si="21"/>
        <v>35.550615646258507</v>
      </c>
      <c r="AI129" s="35" t="str">
        <f t="shared" si="22"/>
        <v/>
      </c>
      <c r="AJ129" s="38" t="str">
        <f>IF(AND(F129&lt;&gt;[3]Pav.tvarkyklė!$B$12,F129&lt;&gt;[3]Pav.tvarkyklė!$B$13),"GVTNT","X")</f>
        <v>GVTNT</v>
      </c>
      <c r="AK129" s="39">
        <f t="shared" si="23"/>
        <v>0</v>
      </c>
      <c r="AL129" s="40" t="s">
        <v>87</v>
      </c>
      <c r="AM129" s="41">
        <v>50</v>
      </c>
      <c r="AN129" s="41">
        <f t="shared" si="24"/>
        <v>1989</v>
      </c>
      <c r="AO129" s="41"/>
      <c r="AP129" s="41"/>
      <c r="AQ129" s="41" t="s">
        <v>17</v>
      </c>
      <c r="AR129" s="42" t="s">
        <v>88</v>
      </c>
      <c r="AS129" s="42" t="s">
        <v>89</v>
      </c>
      <c r="AT129">
        <v>2.0463999999999998</v>
      </c>
      <c r="AU129" s="43">
        <f t="shared" si="25"/>
        <v>-5.2163265306117701E-3</v>
      </c>
    </row>
    <row r="130" spans="1:47" ht="15" customHeight="1" x14ac:dyDescent="0.25">
      <c r="A130" s="11"/>
      <c r="B130" s="19">
        <v>130</v>
      </c>
      <c r="C130" s="20" t="s">
        <v>189</v>
      </c>
      <c r="D130" s="21">
        <v>2535</v>
      </c>
      <c r="E130" s="22" t="s">
        <v>85</v>
      </c>
      <c r="F130" s="20" t="s">
        <v>115</v>
      </c>
      <c r="G130" s="24">
        <v>32658</v>
      </c>
      <c r="H130" s="25"/>
      <c r="I130" s="26">
        <v>2138.73</v>
      </c>
      <c r="J130" s="27"/>
      <c r="K130" s="27"/>
      <c r="L130" s="27"/>
      <c r="M130" s="28">
        <v>2138.73</v>
      </c>
      <c r="N130" s="29">
        <v>787.88830272108839</v>
      </c>
      <c r="O130" s="30" t="str">
        <f>IF(G130&lt;=$N$2,"",IF(F130=[3]Pav.tvarkyklė!$B$13,"",IF(ISBLANK(R130),"X","")))</f>
        <v/>
      </c>
      <c r="P130" s="31"/>
      <c r="Q130" s="32"/>
      <c r="R130" s="32"/>
      <c r="S130" s="33"/>
      <c r="T130" s="33"/>
      <c r="U130" s="34">
        <f>IFERROR(INDEX('[3]5.Grup_T'!$G$4:$G$22,MATCH('6.Turtas'!E130,'[3]5.Grup_T'!$E$4:$E$22,0)),"0")</f>
        <v>50</v>
      </c>
      <c r="V130" s="35">
        <f t="shared" si="14"/>
        <v>600</v>
      </c>
      <c r="W130" s="35">
        <f>IF(NOT(ISBLANK(H130)),(12-DATEDIF(H130,'[3]1.Pradzia'!$D$13,"m")),0)</f>
        <v>0</v>
      </c>
      <c r="X130" s="35">
        <f t="shared" si="17"/>
        <v>379</v>
      </c>
      <c r="Y130" s="35">
        <f t="shared" si="18"/>
        <v>12</v>
      </c>
      <c r="Z130" s="35">
        <f t="shared" si="26"/>
        <v>221</v>
      </c>
      <c r="AA130" s="36">
        <f t="shared" si="15"/>
        <v>3.5651054421768706</v>
      </c>
      <c r="AB130" s="36">
        <f t="shared" si="19"/>
        <v>42.781265306122449</v>
      </c>
      <c r="AC130" s="37">
        <f>IF(E130='[3]5.Grup_T'!$E$20,0,IF(YEAR(G130)&lt;2021,M130-N130+AB130,0))</f>
        <v>1393.622962585034</v>
      </c>
      <c r="AD130" s="35">
        <f>IF(OR(YEAR(G130)&lt;2021,O130="X"),0,IF(ISBLANK(H130),DATEDIF(G130,'[3]1.Pradzia'!$D$13,"M"),DATEDIF(G130,H130,"m")))</f>
        <v>0</v>
      </c>
      <c r="AE130" s="37">
        <f>IF(E130='[3]5.Grup_T'!$E$20,0,IF(AD130&lt;&gt;0,M130/V130*MIN(12,AD130),0))</f>
        <v>0</v>
      </c>
      <c r="AF130" s="37">
        <f t="shared" si="16"/>
        <v>42.781265306122449</v>
      </c>
      <c r="AG130" s="37">
        <f t="shared" si="20"/>
        <v>1393.622962585034</v>
      </c>
      <c r="AH130" s="37">
        <f t="shared" si="21"/>
        <v>745.10703741496604</v>
      </c>
      <c r="AI130" s="35" t="str">
        <f t="shared" si="22"/>
        <v/>
      </c>
      <c r="AJ130" s="38" t="str">
        <f>IF(AND(F130&lt;&gt;[3]Pav.tvarkyklė!$B$12,F130&lt;&gt;[3]Pav.tvarkyklė!$B$13),"GVTNT","X")</f>
        <v>GVTNT</v>
      </c>
      <c r="AK130" s="39">
        <f t="shared" si="23"/>
        <v>0</v>
      </c>
      <c r="AL130" s="40" t="s">
        <v>116</v>
      </c>
      <c r="AM130" s="41">
        <v>50</v>
      </c>
      <c r="AN130" s="41">
        <f t="shared" si="24"/>
        <v>1989</v>
      </c>
      <c r="AO130" s="41"/>
      <c r="AP130" s="41"/>
      <c r="AQ130" s="41" t="s">
        <v>17</v>
      </c>
      <c r="AR130" s="42" t="s">
        <v>88</v>
      </c>
      <c r="AS130" s="42" t="s">
        <v>117</v>
      </c>
      <c r="AT130">
        <v>42.7746</v>
      </c>
      <c r="AU130" s="43">
        <f t="shared" si="25"/>
        <v>6.6653061224499766E-3</v>
      </c>
    </row>
    <row r="131" spans="1:47" ht="15" customHeight="1" x14ac:dyDescent="0.25">
      <c r="A131" s="11"/>
      <c r="B131" s="19">
        <v>131</v>
      </c>
      <c r="C131" s="20" t="s">
        <v>211</v>
      </c>
      <c r="D131" s="21">
        <v>2536</v>
      </c>
      <c r="E131" s="22" t="s">
        <v>85</v>
      </c>
      <c r="F131" s="20" t="s">
        <v>115</v>
      </c>
      <c r="G131" s="24">
        <v>32811</v>
      </c>
      <c r="H131" s="25"/>
      <c r="I131" s="26">
        <v>2630.51</v>
      </c>
      <c r="J131" s="27"/>
      <c r="K131" s="27"/>
      <c r="L131" s="27"/>
      <c r="M131" s="28">
        <v>2630.51</v>
      </c>
      <c r="N131" s="29">
        <v>990.83070666666697</v>
      </c>
      <c r="O131" s="30" t="str">
        <f>IF(G131&lt;=$N$2,"",IF(F131=[3]Pav.tvarkyklė!$B$13,"",IF(ISBLANK(R131),"X","")))</f>
        <v/>
      </c>
      <c r="P131" s="31"/>
      <c r="Q131" s="32"/>
      <c r="R131" s="32"/>
      <c r="S131" s="33"/>
      <c r="T131" s="33"/>
      <c r="U131" s="34">
        <f>IFERROR(INDEX('[3]5.Grup_T'!$G$4:$G$22,MATCH('6.Turtas'!E131,'[3]5.Grup_T'!$E$4:$E$22,0)),"0")</f>
        <v>50</v>
      </c>
      <c r="V131" s="35">
        <f t="shared" si="14"/>
        <v>600</v>
      </c>
      <c r="W131" s="35">
        <f>IF(NOT(ISBLANK(H131)),(12-DATEDIF(H131,'[3]1.Pradzia'!$D$13,"m")),0)</f>
        <v>0</v>
      </c>
      <c r="X131" s="35">
        <f t="shared" si="17"/>
        <v>374</v>
      </c>
      <c r="Y131" s="35">
        <f t="shared" si="18"/>
        <v>12</v>
      </c>
      <c r="Z131" s="35">
        <f t="shared" si="26"/>
        <v>226</v>
      </c>
      <c r="AA131" s="36">
        <f t="shared" si="15"/>
        <v>4.3842066666666684</v>
      </c>
      <c r="AB131" s="36">
        <f t="shared" si="19"/>
        <v>52.610480000000024</v>
      </c>
      <c r="AC131" s="37">
        <f>IF(E131='[3]5.Grup_T'!$E$20,0,IF(YEAR(G131)&lt;2021,M131-N131+AB131,0))</f>
        <v>1692.2897733333332</v>
      </c>
      <c r="AD131" s="35">
        <f>IF(OR(YEAR(G131)&lt;2021,O131="X"),0,IF(ISBLANK(H131),DATEDIF(G131,'[3]1.Pradzia'!$D$13,"M"),DATEDIF(G131,H131,"m")))</f>
        <v>0</v>
      </c>
      <c r="AE131" s="37">
        <f>IF(E131='[3]5.Grup_T'!$E$20,0,IF(AD131&lt;&gt;0,M131/V131*MIN(12,AD131),0))</f>
        <v>0</v>
      </c>
      <c r="AF131" s="37">
        <f t="shared" si="16"/>
        <v>52.610480000000024</v>
      </c>
      <c r="AG131" s="37">
        <f t="shared" si="20"/>
        <v>1692.2897733333332</v>
      </c>
      <c r="AH131" s="37">
        <f t="shared" si="21"/>
        <v>938.22022666666703</v>
      </c>
      <c r="AI131" s="35" t="str">
        <f t="shared" si="22"/>
        <v/>
      </c>
      <c r="AJ131" s="38" t="str">
        <f>IF(AND(F131&lt;&gt;[3]Pav.tvarkyklė!$B$12,F131&lt;&gt;[3]Pav.tvarkyklė!$B$13),"GVTNT","X")</f>
        <v>GVTNT</v>
      </c>
      <c r="AK131" s="39">
        <f t="shared" si="23"/>
        <v>0</v>
      </c>
      <c r="AL131" s="40" t="s">
        <v>116</v>
      </c>
      <c r="AM131" s="41">
        <v>50</v>
      </c>
      <c r="AN131" s="41">
        <f t="shared" si="24"/>
        <v>1989</v>
      </c>
      <c r="AO131" s="41"/>
      <c r="AP131" s="41"/>
      <c r="AQ131" s="41" t="s">
        <v>17</v>
      </c>
      <c r="AR131" s="42" t="s">
        <v>88</v>
      </c>
      <c r="AS131" s="42" t="s">
        <v>117</v>
      </c>
      <c r="AT131">
        <v>52.610200000000006</v>
      </c>
      <c r="AU131" s="43">
        <f t="shared" si="25"/>
        <v>2.8000000001782155E-4</v>
      </c>
    </row>
    <row r="132" spans="1:47" ht="15" customHeight="1" x14ac:dyDescent="0.25">
      <c r="A132" s="11"/>
      <c r="B132" s="19">
        <v>132</v>
      </c>
      <c r="C132" s="20" t="s">
        <v>208</v>
      </c>
      <c r="D132" s="21">
        <v>2581</v>
      </c>
      <c r="E132" s="22" t="s">
        <v>85</v>
      </c>
      <c r="F132" s="20" t="s">
        <v>115</v>
      </c>
      <c r="G132" s="24">
        <v>32842</v>
      </c>
      <c r="H132" s="25"/>
      <c r="I132" s="26">
        <v>1424.5</v>
      </c>
      <c r="J132" s="27"/>
      <c r="K132" s="27"/>
      <c r="L132" s="27"/>
      <c r="M132" s="28">
        <v>1424.5</v>
      </c>
      <c r="N132" s="29">
        <v>538.93583333333333</v>
      </c>
      <c r="O132" s="30" t="str">
        <f>IF(G132&lt;=$N$2,"",IF(F132=[3]Pav.tvarkyklė!$B$13,"",IF(ISBLANK(R132),"X","")))</f>
        <v/>
      </c>
      <c r="P132" s="31"/>
      <c r="Q132" s="32"/>
      <c r="R132" s="32"/>
      <c r="S132" s="33"/>
      <c r="T132" s="33"/>
      <c r="U132" s="34">
        <f>IFERROR(INDEX('[3]5.Grup_T'!$G$4:$G$22,MATCH('6.Turtas'!E132,'[3]5.Grup_T'!$E$4:$E$22,0)),"0")</f>
        <v>50</v>
      </c>
      <c r="V132" s="35">
        <f t="shared" ref="V132:V195" si="27">U132*12</f>
        <v>600</v>
      </c>
      <c r="W132" s="35">
        <f>IF(NOT(ISBLANK(H132)),(12-DATEDIF(H132,'[3]1.Pradzia'!$D$13,"m")),0)</f>
        <v>0</v>
      </c>
      <c r="X132" s="35">
        <f t="shared" si="17"/>
        <v>373</v>
      </c>
      <c r="Y132" s="35">
        <f t="shared" si="18"/>
        <v>12</v>
      </c>
      <c r="Z132" s="35">
        <f t="shared" si="26"/>
        <v>227</v>
      </c>
      <c r="AA132" s="36">
        <f t="shared" ref="AA132:AA195" si="28">+IF(Z132&lt;=0,0,N132/Z132)</f>
        <v>2.3741666666666665</v>
      </c>
      <c r="AB132" s="36">
        <f t="shared" si="19"/>
        <v>28.49</v>
      </c>
      <c r="AC132" s="37">
        <f>IF(E132='[3]5.Grup_T'!$E$20,0,IF(YEAR(G132)&lt;2021,M132-N132+AB132,0))</f>
        <v>914.05416666666667</v>
      </c>
      <c r="AD132" s="35">
        <f>IF(OR(YEAR(G132)&lt;2021,O132="X"),0,IF(ISBLANK(H132),DATEDIF(G132,'[3]1.Pradzia'!$D$13,"M"),DATEDIF(G132,H132,"m")))</f>
        <v>0</v>
      </c>
      <c r="AE132" s="37">
        <f>IF(E132='[3]5.Grup_T'!$E$20,0,IF(AD132&lt;&gt;0,M132/V132*MIN(12,AD132),0))</f>
        <v>0</v>
      </c>
      <c r="AF132" s="37">
        <f t="shared" ref="AF132:AF195" si="29">+AB132+AE132</f>
        <v>28.49</v>
      </c>
      <c r="AG132" s="37">
        <f t="shared" si="20"/>
        <v>914.05416666666667</v>
      </c>
      <c r="AH132" s="37">
        <f t="shared" si="21"/>
        <v>510.44583333333333</v>
      </c>
      <c r="AI132" s="35" t="str">
        <f t="shared" si="22"/>
        <v/>
      </c>
      <c r="AJ132" s="38" t="str">
        <f>IF(AND(F132&lt;&gt;[3]Pav.tvarkyklė!$B$12,F132&lt;&gt;[3]Pav.tvarkyklė!$B$13),"GVTNT","X")</f>
        <v>GVTNT</v>
      </c>
      <c r="AK132" s="39">
        <f t="shared" si="23"/>
        <v>0</v>
      </c>
      <c r="AL132" s="40" t="s">
        <v>116</v>
      </c>
      <c r="AM132" s="41">
        <v>50</v>
      </c>
      <c r="AN132" s="41">
        <f t="shared" si="24"/>
        <v>1989</v>
      </c>
      <c r="AO132" s="41"/>
      <c r="AP132" s="41"/>
      <c r="AQ132" s="41" t="s">
        <v>17</v>
      </c>
      <c r="AR132" s="42" t="s">
        <v>88</v>
      </c>
      <c r="AS132" s="42" t="s">
        <v>117</v>
      </c>
      <c r="AT132">
        <v>28.49</v>
      </c>
      <c r="AU132" s="43">
        <f t="shared" si="25"/>
        <v>0</v>
      </c>
    </row>
    <row r="133" spans="1:47" ht="15" customHeight="1" x14ac:dyDescent="0.25">
      <c r="A133" s="11"/>
      <c r="B133" s="19">
        <v>133</v>
      </c>
      <c r="C133" s="20" t="s">
        <v>212</v>
      </c>
      <c r="D133" s="21">
        <v>2602</v>
      </c>
      <c r="E133" s="22" t="s">
        <v>85</v>
      </c>
      <c r="F133" s="20" t="s">
        <v>86</v>
      </c>
      <c r="G133" s="24">
        <v>32658</v>
      </c>
      <c r="H133" s="25"/>
      <c r="I133" s="26">
        <v>409.26</v>
      </c>
      <c r="J133" s="27"/>
      <c r="K133" s="27"/>
      <c r="L133" s="27"/>
      <c r="M133" s="28">
        <v>409.26</v>
      </c>
      <c r="N133" s="29">
        <v>150.61601020408162</v>
      </c>
      <c r="O133" s="30" t="str">
        <f>IF(G133&lt;=$N$2,"",IF(F133=[3]Pav.tvarkyklė!$B$13,"",IF(ISBLANK(R133),"X","")))</f>
        <v/>
      </c>
      <c r="P133" s="31"/>
      <c r="Q133" s="32"/>
      <c r="R133" s="32"/>
      <c r="S133" s="33"/>
      <c r="T133" s="33"/>
      <c r="U133" s="34">
        <f>IFERROR(INDEX('[3]5.Grup_T'!$G$4:$G$22,MATCH('6.Turtas'!E133,'[3]5.Grup_T'!$E$4:$E$22,0)),"0")</f>
        <v>50</v>
      </c>
      <c r="V133" s="35">
        <f t="shared" si="27"/>
        <v>600</v>
      </c>
      <c r="W133" s="35">
        <f>IF(NOT(ISBLANK(H133)),(12-DATEDIF(H133,'[3]1.Pradzia'!$D$13,"m")),0)</f>
        <v>0</v>
      </c>
      <c r="X133" s="35">
        <f t="shared" ref="X133:X196" si="30">IF(OR(ISBLANK(C133),YEAR(G133)&gt;=2021),0,DATEDIF(G133,$N$2,"M"))</f>
        <v>379</v>
      </c>
      <c r="Y133" s="35">
        <f t="shared" ref="Y133:Y196" si="31">IF(YEAR(G133)&gt;=2021,0,IF(Z133&lt;=0,0,IF(W133&lt;&gt;0,MIN(W133,Z133),MIN(12,Z133))))</f>
        <v>12</v>
      </c>
      <c r="Z133" s="35">
        <f t="shared" si="26"/>
        <v>221</v>
      </c>
      <c r="AA133" s="36">
        <f t="shared" si="28"/>
        <v>0.6815204081632652</v>
      </c>
      <c r="AB133" s="36">
        <f t="shared" ref="AB133:AB196" si="32">IF(Z133&lt;=0,N133,N133/Z133*Y133)</f>
        <v>8.178244897959182</v>
      </c>
      <c r="AC133" s="37">
        <f>IF(E133='[3]5.Grup_T'!$E$20,0,IF(YEAR(G133)&lt;2021,M133-N133+AB133,0))</f>
        <v>266.82223469387759</v>
      </c>
      <c r="AD133" s="35">
        <f>IF(OR(YEAR(G133)&lt;2021,O133="X"),0,IF(ISBLANK(H133),DATEDIF(G133,'[3]1.Pradzia'!$D$13,"M"),DATEDIF(G133,H133,"m")))</f>
        <v>0</v>
      </c>
      <c r="AE133" s="37">
        <f>IF(E133='[3]5.Grup_T'!$E$20,0,IF(AD133&lt;&gt;0,M133/V133*MIN(12,AD133),0))</f>
        <v>0</v>
      </c>
      <c r="AF133" s="37">
        <f t="shared" si="29"/>
        <v>8.178244897959182</v>
      </c>
      <c r="AG133" s="37">
        <f t="shared" ref="AG133:AG196" si="33">AC133+AE133</f>
        <v>266.82223469387759</v>
      </c>
      <c r="AH133" s="37">
        <f t="shared" ref="AH133:AH196" si="34">M133-AG133</f>
        <v>142.4377653061224</v>
      </c>
      <c r="AI133" s="35" t="str">
        <f t="shared" ref="AI133:AI196" si="35">IF(H133&lt;&gt;0,"Nurašytas",IF(O133="X","Nesuderintas",IF(AH133&lt;=0,"Nusidėvėjęs","")))</f>
        <v/>
      </c>
      <c r="AJ133" s="38" t="str">
        <f>IF(AND(F133&lt;&gt;[3]Pav.tvarkyklė!$B$12,F133&lt;&gt;[3]Pav.tvarkyklė!$B$13),"GVTNT","X")</f>
        <v>GVTNT</v>
      </c>
      <c r="AK133" s="39">
        <f t="shared" ref="AK133:AK196" si="36">I133-J133-K133-L133-M133</f>
        <v>0</v>
      </c>
      <c r="AL133" s="40" t="s">
        <v>87</v>
      </c>
      <c r="AM133" s="41">
        <v>50</v>
      </c>
      <c r="AN133" s="41">
        <f t="shared" ref="AN133:AN196" si="37">YEAR(G133)</f>
        <v>1989</v>
      </c>
      <c r="AO133" s="41"/>
      <c r="AP133" s="41"/>
      <c r="AQ133" s="41" t="s">
        <v>17</v>
      </c>
      <c r="AR133" s="42" t="s">
        <v>88</v>
      </c>
      <c r="AS133" s="42" t="s">
        <v>89</v>
      </c>
      <c r="AT133">
        <v>8.1852</v>
      </c>
      <c r="AU133" s="43">
        <f t="shared" ref="AU133:AU196" si="38">AF133-AT133</f>
        <v>-6.9551020408180619E-3</v>
      </c>
    </row>
    <row r="134" spans="1:47" ht="15" customHeight="1" x14ac:dyDescent="0.25">
      <c r="A134" s="11"/>
      <c r="B134" s="19">
        <v>134</v>
      </c>
      <c r="C134" s="20" t="s">
        <v>213</v>
      </c>
      <c r="D134" s="21">
        <v>2613</v>
      </c>
      <c r="E134" s="22" t="s">
        <v>85</v>
      </c>
      <c r="F134" s="20" t="s">
        <v>115</v>
      </c>
      <c r="G134" s="24">
        <v>32962</v>
      </c>
      <c r="H134" s="25"/>
      <c r="I134" s="26">
        <v>2004.07</v>
      </c>
      <c r="J134" s="27"/>
      <c r="K134" s="27"/>
      <c r="L134" s="27"/>
      <c r="M134" s="28">
        <v>2004.07</v>
      </c>
      <c r="N134" s="29">
        <v>771.60341176470592</v>
      </c>
      <c r="O134" s="30" t="str">
        <f>IF(G134&lt;=$N$2,"",IF(F134=[3]Pav.tvarkyklė!$B$13,"",IF(ISBLANK(R134),"X","")))</f>
        <v/>
      </c>
      <c r="P134" s="31"/>
      <c r="Q134" s="32"/>
      <c r="R134" s="32"/>
      <c r="S134" s="33"/>
      <c r="T134" s="33"/>
      <c r="U134" s="34">
        <f>IFERROR(INDEX('[3]5.Grup_T'!$G$4:$G$22,MATCH('6.Turtas'!E134,'[3]5.Grup_T'!$E$4:$E$22,0)),"0")</f>
        <v>50</v>
      </c>
      <c r="V134" s="35">
        <f t="shared" si="27"/>
        <v>600</v>
      </c>
      <c r="W134" s="35">
        <f>IF(NOT(ISBLANK(H134)),(12-DATEDIF(H134,'[3]1.Pradzia'!$D$13,"m")),0)</f>
        <v>0</v>
      </c>
      <c r="X134" s="35">
        <f t="shared" si="30"/>
        <v>369</v>
      </c>
      <c r="Y134" s="35">
        <f t="shared" si="31"/>
        <v>12</v>
      </c>
      <c r="Z134" s="35">
        <f t="shared" ref="Z134:Z197" si="39">IF(YEAR(G134)&gt;=2021,0,V134-X134)</f>
        <v>231</v>
      </c>
      <c r="AA134" s="36">
        <f t="shared" si="28"/>
        <v>3.3402745098039217</v>
      </c>
      <c r="AB134" s="36">
        <f t="shared" si="32"/>
        <v>40.083294117647057</v>
      </c>
      <c r="AC134" s="37">
        <f>IF(E134='[3]5.Grup_T'!$E$20,0,IF(YEAR(G134)&lt;2021,M134-N134+AB134,0))</f>
        <v>1272.549882352941</v>
      </c>
      <c r="AD134" s="35">
        <f>IF(OR(YEAR(G134)&lt;2021,O134="X"),0,IF(ISBLANK(H134),DATEDIF(G134,'[3]1.Pradzia'!$D$13,"M"),DATEDIF(G134,H134,"m")))</f>
        <v>0</v>
      </c>
      <c r="AE134" s="37">
        <f>IF(E134='[3]5.Grup_T'!$E$20,0,IF(AD134&lt;&gt;0,M134/V134*MIN(12,AD134),0))</f>
        <v>0</v>
      </c>
      <c r="AF134" s="37">
        <f t="shared" si="29"/>
        <v>40.083294117647057</v>
      </c>
      <c r="AG134" s="37">
        <f t="shared" si="33"/>
        <v>1272.549882352941</v>
      </c>
      <c r="AH134" s="37">
        <f t="shared" si="34"/>
        <v>731.5201176470589</v>
      </c>
      <c r="AI134" s="35" t="str">
        <f t="shared" si="35"/>
        <v/>
      </c>
      <c r="AJ134" s="38" t="str">
        <f>IF(AND(F134&lt;&gt;[3]Pav.tvarkyklė!$B$12,F134&lt;&gt;[3]Pav.tvarkyklė!$B$13),"GVTNT","X")</f>
        <v>GVTNT</v>
      </c>
      <c r="AK134" s="39">
        <f t="shared" si="36"/>
        <v>0</v>
      </c>
      <c r="AL134" s="40" t="s">
        <v>116</v>
      </c>
      <c r="AM134" s="41">
        <v>50</v>
      </c>
      <c r="AN134" s="41">
        <f t="shared" si="37"/>
        <v>1990</v>
      </c>
      <c r="AO134" s="41"/>
      <c r="AP134" s="41"/>
      <c r="AQ134" s="41" t="s">
        <v>17</v>
      </c>
      <c r="AR134" s="42" t="s">
        <v>88</v>
      </c>
      <c r="AS134" s="42" t="s">
        <v>117</v>
      </c>
      <c r="AT134">
        <v>40.081399999999995</v>
      </c>
      <c r="AU134" s="43">
        <f t="shared" si="38"/>
        <v>1.8941176470619325E-3</v>
      </c>
    </row>
    <row r="135" spans="1:47" ht="15" customHeight="1" x14ac:dyDescent="0.25">
      <c r="A135" s="11"/>
      <c r="B135" s="19">
        <v>135</v>
      </c>
      <c r="C135" s="20" t="s">
        <v>214</v>
      </c>
      <c r="D135" s="21">
        <v>2614</v>
      </c>
      <c r="E135" s="22" t="s">
        <v>85</v>
      </c>
      <c r="F135" s="20" t="s">
        <v>86</v>
      </c>
      <c r="G135" s="24">
        <v>32983</v>
      </c>
      <c r="H135" s="25"/>
      <c r="I135" s="26">
        <v>781.56</v>
      </c>
      <c r="J135" s="27"/>
      <c r="K135" s="27"/>
      <c r="L135" s="27"/>
      <c r="M135" s="28">
        <v>781.56</v>
      </c>
      <c r="N135" s="29">
        <v>302.23437499999994</v>
      </c>
      <c r="O135" s="30" t="str">
        <f>IF(G135&lt;=$N$2,"",IF(F135=[3]Pav.tvarkyklė!$B$13,"",IF(ISBLANK(R135),"X","")))</f>
        <v/>
      </c>
      <c r="P135" s="31"/>
      <c r="Q135" s="32"/>
      <c r="R135" s="32"/>
      <c r="S135" s="33"/>
      <c r="T135" s="33"/>
      <c r="U135" s="34">
        <f>IFERROR(INDEX('[3]5.Grup_T'!$G$4:$G$22,MATCH('6.Turtas'!E135,'[3]5.Grup_T'!$E$4:$E$22,0)),"0")</f>
        <v>50</v>
      </c>
      <c r="V135" s="35">
        <f t="shared" si="27"/>
        <v>600</v>
      </c>
      <c r="W135" s="35">
        <f>IF(NOT(ISBLANK(H135)),(12-DATEDIF(H135,'[3]1.Pradzia'!$D$13,"m")),0)</f>
        <v>0</v>
      </c>
      <c r="X135" s="35">
        <f t="shared" si="30"/>
        <v>368</v>
      </c>
      <c r="Y135" s="35">
        <f t="shared" si="31"/>
        <v>12</v>
      </c>
      <c r="Z135" s="35">
        <f t="shared" si="39"/>
        <v>232</v>
      </c>
      <c r="AA135" s="36">
        <f t="shared" si="28"/>
        <v>1.3027343749999998</v>
      </c>
      <c r="AB135" s="36">
        <f t="shared" si="32"/>
        <v>15.632812499999996</v>
      </c>
      <c r="AC135" s="37">
        <f>IF(E135='[3]5.Grup_T'!$E$20,0,IF(YEAR(G135)&lt;2021,M135-N135+AB135,0))</f>
        <v>494.9584375</v>
      </c>
      <c r="AD135" s="35">
        <f>IF(OR(YEAR(G135)&lt;2021,O135="X"),0,IF(ISBLANK(H135),DATEDIF(G135,'[3]1.Pradzia'!$D$13,"M"),DATEDIF(G135,H135,"m")))</f>
        <v>0</v>
      </c>
      <c r="AE135" s="37">
        <f>IF(E135='[3]5.Grup_T'!$E$20,0,IF(AD135&lt;&gt;0,M135/V135*MIN(12,AD135),0))</f>
        <v>0</v>
      </c>
      <c r="AF135" s="37">
        <f t="shared" si="29"/>
        <v>15.632812499999996</v>
      </c>
      <c r="AG135" s="37">
        <f t="shared" si="33"/>
        <v>494.9584375</v>
      </c>
      <c r="AH135" s="37">
        <f t="shared" si="34"/>
        <v>286.60156249999994</v>
      </c>
      <c r="AI135" s="35" t="str">
        <f t="shared" si="35"/>
        <v/>
      </c>
      <c r="AJ135" s="38" t="str">
        <f>IF(AND(F135&lt;&gt;[3]Pav.tvarkyklė!$B$12,F135&lt;&gt;[3]Pav.tvarkyklė!$B$13),"GVTNT","X")</f>
        <v>GVTNT</v>
      </c>
      <c r="AK135" s="39">
        <f t="shared" si="36"/>
        <v>0</v>
      </c>
      <c r="AL135" s="40" t="s">
        <v>87</v>
      </c>
      <c r="AM135" s="41">
        <v>50</v>
      </c>
      <c r="AN135" s="41">
        <f t="shared" si="37"/>
        <v>1990</v>
      </c>
      <c r="AO135" s="41"/>
      <c r="AP135" s="41"/>
      <c r="AQ135" s="41" t="s">
        <v>17</v>
      </c>
      <c r="AR135" s="42" t="s">
        <v>88</v>
      </c>
      <c r="AS135" s="42" t="s">
        <v>89</v>
      </c>
      <c r="AT135">
        <v>15.6312</v>
      </c>
      <c r="AU135" s="43">
        <f t="shared" si="38"/>
        <v>1.612499999996686E-3</v>
      </c>
    </row>
    <row r="136" spans="1:47" ht="15" customHeight="1" x14ac:dyDescent="0.25">
      <c r="A136" s="11"/>
      <c r="B136" s="19">
        <v>136</v>
      </c>
      <c r="C136" s="20" t="s">
        <v>215</v>
      </c>
      <c r="D136" s="21">
        <v>2615</v>
      </c>
      <c r="E136" s="22" t="s">
        <v>85</v>
      </c>
      <c r="F136" s="20" t="s">
        <v>86</v>
      </c>
      <c r="G136" s="24">
        <v>32983</v>
      </c>
      <c r="H136" s="25"/>
      <c r="I136" s="26">
        <v>13763.79</v>
      </c>
      <c r="J136" s="27"/>
      <c r="K136" s="27"/>
      <c r="L136" s="27"/>
      <c r="M136" s="28">
        <v>13763.79</v>
      </c>
      <c r="N136" s="29">
        <v>5321.8896875000009</v>
      </c>
      <c r="O136" s="30" t="str">
        <f>IF(G136&lt;=$N$2,"",IF(F136=[3]Pav.tvarkyklė!$B$13,"",IF(ISBLANK(R136),"X","")))</f>
        <v/>
      </c>
      <c r="P136" s="31"/>
      <c r="Q136" s="32"/>
      <c r="R136" s="32"/>
      <c r="S136" s="33"/>
      <c r="T136" s="33"/>
      <c r="U136" s="34">
        <f>IFERROR(INDEX('[3]5.Grup_T'!$G$4:$G$22,MATCH('6.Turtas'!E136,'[3]5.Grup_T'!$E$4:$E$22,0)),"0")</f>
        <v>50</v>
      </c>
      <c r="V136" s="35">
        <f t="shared" si="27"/>
        <v>600</v>
      </c>
      <c r="W136" s="35">
        <f>IF(NOT(ISBLANK(H136)),(12-DATEDIF(H136,'[3]1.Pradzia'!$D$13,"m")),0)</f>
        <v>0</v>
      </c>
      <c r="X136" s="35">
        <f t="shared" si="30"/>
        <v>368</v>
      </c>
      <c r="Y136" s="35">
        <f t="shared" si="31"/>
        <v>12</v>
      </c>
      <c r="Z136" s="35">
        <f t="shared" si="39"/>
        <v>232</v>
      </c>
      <c r="AA136" s="36">
        <f t="shared" si="28"/>
        <v>22.939179687500005</v>
      </c>
      <c r="AB136" s="36">
        <f t="shared" si="32"/>
        <v>275.27015625000007</v>
      </c>
      <c r="AC136" s="37">
        <f>IF(E136='[3]5.Grup_T'!$E$20,0,IF(YEAR(G136)&lt;2021,M136-N136+AB136,0))</f>
        <v>8717.1704687500005</v>
      </c>
      <c r="AD136" s="35">
        <f>IF(OR(YEAR(G136)&lt;2021,O136="X"),0,IF(ISBLANK(H136),DATEDIF(G136,'[3]1.Pradzia'!$D$13,"M"),DATEDIF(G136,H136,"m")))</f>
        <v>0</v>
      </c>
      <c r="AE136" s="37">
        <f>IF(E136='[3]5.Grup_T'!$E$20,0,IF(AD136&lt;&gt;0,M136/V136*MIN(12,AD136),0))</f>
        <v>0</v>
      </c>
      <c r="AF136" s="37">
        <f t="shared" si="29"/>
        <v>275.27015625000007</v>
      </c>
      <c r="AG136" s="37">
        <f t="shared" si="33"/>
        <v>8717.1704687500005</v>
      </c>
      <c r="AH136" s="37">
        <f t="shared" si="34"/>
        <v>5046.6195312500004</v>
      </c>
      <c r="AI136" s="35" t="str">
        <f t="shared" si="35"/>
        <v/>
      </c>
      <c r="AJ136" s="38" t="str">
        <f>IF(AND(F136&lt;&gt;[3]Pav.tvarkyklė!$B$12,F136&lt;&gt;[3]Pav.tvarkyklė!$B$13),"GVTNT","X")</f>
        <v>GVTNT</v>
      </c>
      <c r="AK136" s="39">
        <f t="shared" si="36"/>
        <v>0</v>
      </c>
      <c r="AL136" s="40" t="s">
        <v>87</v>
      </c>
      <c r="AM136" s="41">
        <v>50</v>
      </c>
      <c r="AN136" s="41">
        <f t="shared" si="37"/>
        <v>1990</v>
      </c>
      <c r="AO136" s="41"/>
      <c r="AP136" s="41"/>
      <c r="AQ136" s="41" t="s">
        <v>17</v>
      </c>
      <c r="AR136" s="42" t="s">
        <v>88</v>
      </c>
      <c r="AS136" s="42" t="s">
        <v>89</v>
      </c>
      <c r="AT136">
        <v>275.2758</v>
      </c>
      <c r="AU136" s="43">
        <f t="shared" si="38"/>
        <v>-5.643749999933334E-3</v>
      </c>
    </row>
    <row r="137" spans="1:47" ht="15" customHeight="1" x14ac:dyDescent="0.25">
      <c r="A137" s="11"/>
      <c r="B137" s="19">
        <v>137</v>
      </c>
      <c r="C137" s="20" t="s">
        <v>216</v>
      </c>
      <c r="D137" s="21">
        <v>2617</v>
      </c>
      <c r="E137" s="22" t="s">
        <v>85</v>
      </c>
      <c r="F137" s="20" t="s">
        <v>115</v>
      </c>
      <c r="G137" s="24">
        <v>32993</v>
      </c>
      <c r="H137" s="25"/>
      <c r="I137" s="26">
        <v>373.62</v>
      </c>
      <c r="J137" s="27"/>
      <c r="K137" s="27"/>
      <c r="L137" s="27"/>
      <c r="M137" s="28">
        <v>373.62</v>
      </c>
      <c r="N137" s="29">
        <v>144.52875</v>
      </c>
      <c r="O137" s="30" t="str">
        <f>IF(G137&lt;=$N$2,"",IF(F137=[3]Pav.tvarkyklė!$B$13,"",IF(ISBLANK(R137),"X","")))</f>
        <v/>
      </c>
      <c r="P137" s="31"/>
      <c r="Q137" s="32"/>
      <c r="R137" s="32"/>
      <c r="S137" s="33"/>
      <c r="T137" s="33"/>
      <c r="U137" s="34">
        <f>IFERROR(INDEX('[3]5.Grup_T'!$G$4:$G$22,MATCH('6.Turtas'!E137,'[3]5.Grup_T'!$E$4:$E$22,0)),"0")</f>
        <v>50</v>
      </c>
      <c r="V137" s="35">
        <f t="shared" si="27"/>
        <v>600</v>
      </c>
      <c r="W137" s="35">
        <f>IF(NOT(ISBLANK(H137)),(12-DATEDIF(H137,'[3]1.Pradzia'!$D$13,"m")),0)</f>
        <v>0</v>
      </c>
      <c r="X137" s="35">
        <f t="shared" si="30"/>
        <v>368</v>
      </c>
      <c r="Y137" s="35">
        <f t="shared" si="31"/>
        <v>12</v>
      </c>
      <c r="Z137" s="35">
        <f t="shared" si="39"/>
        <v>232</v>
      </c>
      <c r="AA137" s="36">
        <f t="shared" si="28"/>
        <v>0.62296874999999996</v>
      </c>
      <c r="AB137" s="36">
        <f t="shared" si="32"/>
        <v>7.4756249999999991</v>
      </c>
      <c r="AC137" s="37">
        <f>IF(E137='[3]5.Grup_T'!$E$20,0,IF(YEAR(G137)&lt;2021,M137-N137+AB137,0))</f>
        <v>236.56687500000001</v>
      </c>
      <c r="AD137" s="35">
        <f>IF(OR(YEAR(G137)&lt;2021,O137="X"),0,IF(ISBLANK(H137),DATEDIF(G137,'[3]1.Pradzia'!$D$13,"M"),DATEDIF(G137,H137,"m")))</f>
        <v>0</v>
      </c>
      <c r="AE137" s="37">
        <f>IF(E137='[3]5.Grup_T'!$E$20,0,IF(AD137&lt;&gt;0,M137/V137*MIN(12,AD137),0))</f>
        <v>0</v>
      </c>
      <c r="AF137" s="37">
        <f t="shared" si="29"/>
        <v>7.4756249999999991</v>
      </c>
      <c r="AG137" s="37">
        <f t="shared" si="33"/>
        <v>236.56687500000001</v>
      </c>
      <c r="AH137" s="37">
        <f t="shared" si="34"/>
        <v>137.05312499999999</v>
      </c>
      <c r="AI137" s="35" t="str">
        <f t="shared" si="35"/>
        <v/>
      </c>
      <c r="AJ137" s="38" t="str">
        <f>IF(AND(F137&lt;&gt;[3]Pav.tvarkyklė!$B$12,F137&lt;&gt;[3]Pav.tvarkyklė!$B$13),"GVTNT","X")</f>
        <v>GVTNT</v>
      </c>
      <c r="AK137" s="39">
        <f t="shared" si="36"/>
        <v>0</v>
      </c>
      <c r="AL137" s="40" t="s">
        <v>116</v>
      </c>
      <c r="AM137" s="41">
        <v>50</v>
      </c>
      <c r="AN137" s="41">
        <f t="shared" si="37"/>
        <v>1990</v>
      </c>
      <c r="AO137" s="41"/>
      <c r="AP137" s="41"/>
      <c r="AQ137" s="41" t="s">
        <v>17</v>
      </c>
      <c r="AR137" s="42" t="s">
        <v>88</v>
      </c>
      <c r="AS137" s="42" t="s">
        <v>117</v>
      </c>
      <c r="AT137">
        <v>7.4724000000000004</v>
      </c>
      <c r="AU137" s="43">
        <f t="shared" si="38"/>
        <v>3.2249999999987011E-3</v>
      </c>
    </row>
    <row r="138" spans="1:47" ht="15" customHeight="1" x14ac:dyDescent="0.25">
      <c r="A138" s="11"/>
      <c r="B138" s="19">
        <v>138</v>
      </c>
      <c r="C138" s="20" t="s">
        <v>217</v>
      </c>
      <c r="D138" s="21">
        <v>2618</v>
      </c>
      <c r="E138" s="22" t="s">
        <v>85</v>
      </c>
      <c r="F138" s="20" t="s">
        <v>86</v>
      </c>
      <c r="G138" s="24">
        <v>32993</v>
      </c>
      <c r="H138" s="25"/>
      <c r="I138" s="26">
        <v>662.74</v>
      </c>
      <c r="J138" s="27"/>
      <c r="K138" s="27"/>
      <c r="L138" s="27"/>
      <c r="M138" s="28">
        <v>662.74</v>
      </c>
      <c r="N138" s="29">
        <v>256.38416666666672</v>
      </c>
      <c r="O138" s="30" t="str">
        <f>IF(G138&lt;=$N$2,"",IF(F138=[3]Pav.tvarkyklė!$B$13,"",IF(ISBLANK(R138),"X","")))</f>
        <v/>
      </c>
      <c r="P138" s="31"/>
      <c r="Q138" s="32"/>
      <c r="R138" s="32"/>
      <c r="S138" s="33"/>
      <c r="T138" s="33"/>
      <c r="U138" s="34">
        <f>IFERROR(INDEX('[3]5.Grup_T'!$G$4:$G$22,MATCH('6.Turtas'!E138,'[3]5.Grup_T'!$E$4:$E$22,0)),"0")</f>
        <v>50</v>
      </c>
      <c r="V138" s="35">
        <f t="shared" si="27"/>
        <v>600</v>
      </c>
      <c r="W138" s="35">
        <f>IF(NOT(ISBLANK(H138)),(12-DATEDIF(H138,'[3]1.Pradzia'!$D$13,"m")),0)</f>
        <v>0</v>
      </c>
      <c r="X138" s="35">
        <f t="shared" si="30"/>
        <v>368</v>
      </c>
      <c r="Y138" s="35">
        <f t="shared" si="31"/>
        <v>12</v>
      </c>
      <c r="Z138" s="35">
        <f t="shared" si="39"/>
        <v>232</v>
      </c>
      <c r="AA138" s="36">
        <f t="shared" si="28"/>
        <v>1.1051041666666668</v>
      </c>
      <c r="AB138" s="36">
        <f t="shared" si="32"/>
        <v>13.26125</v>
      </c>
      <c r="AC138" s="37">
        <f>IF(E138='[3]5.Grup_T'!$E$20,0,IF(YEAR(G138)&lt;2021,M138-N138+AB138,0))</f>
        <v>419.61708333333331</v>
      </c>
      <c r="AD138" s="35">
        <f>IF(OR(YEAR(G138)&lt;2021,O138="X"),0,IF(ISBLANK(H138),DATEDIF(G138,'[3]1.Pradzia'!$D$13,"M"),DATEDIF(G138,H138,"m")))</f>
        <v>0</v>
      </c>
      <c r="AE138" s="37">
        <f>IF(E138='[3]5.Grup_T'!$E$20,0,IF(AD138&lt;&gt;0,M138/V138*MIN(12,AD138),0))</f>
        <v>0</v>
      </c>
      <c r="AF138" s="37">
        <f t="shared" si="29"/>
        <v>13.26125</v>
      </c>
      <c r="AG138" s="37">
        <f t="shared" si="33"/>
        <v>419.61708333333331</v>
      </c>
      <c r="AH138" s="37">
        <f t="shared" si="34"/>
        <v>243.1229166666667</v>
      </c>
      <c r="AI138" s="35" t="str">
        <f t="shared" si="35"/>
        <v/>
      </c>
      <c r="AJ138" s="38" t="str">
        <f>IF(AND(F138&lt;&gt;[3]Pav.tvarkyklė!$B$12,F138&lt;&gt;[3]Pav.tvarkyklė!$B$13),"GVTNT","X")</f>
        <v>GVTNT</v>
      </c>
      <c r="AK138" s="39">
        <f t="shared" si="36"/>
        <v>0</v>
      </c>
      <c r="AL138" s="40" t="s">
        <v>87</v>
      </c>
      <c r="AM138" s="41">
        <v>50</v>
      </c>
      <c r="AN138" s="41">
        <f t="shared" si="37"/>
        <v>1990</v>
      </c>
      <c r="AO138" s="41"/>
      <c r="AP138" s="41"/>
      <c r="AQ138" s="41" t="s">
        <v>17</v>
      </c>
      <c r="AR138" s="42" t="s">
        <v>88</v>
      </c>
      <c r="AS138" s="42" t="s">
        <v>89</v>
      </c>
      <c r="AT138">
        <v>13.254799999999999</v>
      </c>
      <c r="AU138" s="43">
        <f t="shared" si="38"/>
        <v>6.450000000000955E-3</v>
      </c>
    </row>
    <row r="139" spans="1:47" ht="15" customHeight="1" x14ac:dyDescent="0.25">
      <c r="A139" s="11"/>
      <c r="B139" s="19">
        <v>139</v>
      </c>
      <c r="C139" s="20" t="s">
        <v>218</v>
      </c>
      <c r="D139" s="21">
        <v>2619</v>
      </c>
      <c r="E139" s="22" t="s">
        <v>85</v>
      </c>
      <c r="F139" s="20" t="s">
        <v>115</v>
      </c>
      <c r="G139" s="24">
        <v>32993</v>
      </c>
      <c r="H139" s="25"/>
      <c r="I139" s="26">
        <v>5305.24</v>
      </c>
      <c r="J139" s="27"/>
      <c r="K139" s="27"/>
      <c r="L139" s="27"/>
      <c r="M139" s="28">
        <v>5305.24</v>
      </c>
      <c r="N139" s="29">
        <v>2051.4841666666666</v>
      </c>
      <c r="O139" s="30" t="str">
        <f>IF(G139&lt;=$N$2,"",IF(F139=[3]Pav.tvarkyklė!$B$13,"",IF(ISBLANK(R139),"X","")))</f>
        <v/>
      </c>
      <c r="P139" s="31"/>
      <c r="Q139" s="32"/>
      <c r="R139" s="32"/>
      <c r="S139" s="33"/>
      <c r="T139" s="33"/>
      <c r="U139" s="34">
        <f>IFERROR(INDEX('[3]5.Grup_T'!$G$4:$G$22,MATCH('6.Turtas'!E139,'[3]5.Grup_T'!$E$4:$E$22,0)),"0")</f>
        <v>50</v>
      </c>
      <c r="V139" s="35">
        <f t="shared" si="27"/>
        <v>600</v>
      </c>
      <c r="W139" s="35">
        <f>IF(NOT(ISBLANK(H139)),(12-DATEDIF(H139,'[3]1.Pradzia'!$D$13,"m")),0)</f>
        <v>0</v>
      </c>
      <c r="X139" s="35">
        <f t="shared" si="30"/>
        <v>368</v>
      </c>
      <c r="Y139" s="35">
        <f t="shared" si="31"/>
        <v>12</v>
      </c>
      <c r="Z139" s="35">
        <f t="shared" si="39"/>
        <v>232</v>
      </c>
      <c r="AA139" s="36">
        <f t="shared" si="28"/>
        <v>8.8426041666666659</v>
      </c>
      <c r="AB139" s="36">
        <f t="shared" si="32"/>
        <v>106.11124999999998</v>
      </c>
      <c r="AC139" s="37">
        <f>IF(E139='[3]5.Grup_T'!$E$20,0,IF(YEAR(G139)&lt;2021,M139-N139+AB139,0))</f>
        <v>3359.8670833333331</v>
      </c>
      <c r="AD139" s="35">
        <f>IF(OR(YEAR(G139)&lt;2021,O139="X"),0,IF(ISBLANK(H139),DATEDIF(G139,'[3]1.Pradzia'!$D$13,"M"),DATEDIF(G139,H139,"m")))</f>
        <v>0</v>
      </c>
      <c r="AE139" s="37">
        <f>IF(E139='[3]5.Grup_T'!$E$20,0,IF(AD139&lt;&gt;0,M139/V139*MIN(12,AD139),0))</f>
        <v>0</v>
      </c>
      <c r="AF139" s="37">
        <f t="shared" si="29"/>
        <v>106.11124999999998</v>
      </c>
      <c r="AG139" s="37">
        <f t="shared" si="33"/>
        <v>3359.8670833333331</v>
      </c>
      <c r="AH139" s="37">
        <f t="shared" si="34"/>
        <v>1945.3729166666667</v>
      </c>
      <c r="AI139" s="35" t="str">
        <f t="shared" si="35"/>
        <v/>
      </c>
      <c r="AJ139" s="38" t="str">
        <f>IF(AND(F139&lt;&gt;[3]Pav.tvarkyklė!$B$12,F139&lt;&gt;[3]Pav.tvarkyklė!$B$13),"GVTNT","X")</f>
        <v>GVTNT</v>
      </c>
      <c r="AK139" s="39">
        <f t="shared" si="36"/>
        <v>0</v>
      </c>
      <c r="AL139" s="40" t="s">
        <v>116</v>
      </c>
      <c r="AM139" s="41">
        <v>50</v>
      </c>
      <c r="AN139" s="41">
        <f t="shared" si="37"/>
        <v>1990</v>
      </c>
      <c r="AO139" s="41"/>
      <c r="AP139" s="41"/>
      <c r="AQ139" s="41" t="s">
        <v>17</v>
      </c>
      <c r="AR139" s="42" t="s">
        <v>88</v>
      </c>
      <c r="AS139" s="42" t="s">
        <v>117</v>
      </c>
      <c r="AT139">
        <v>106.10479999999998</v>
      </c>
      <c r="AU139" s="43">
        <f t="shared" si="38"/>
        <v>6.450000000000955E-3</v>
      </c>
    </row>
    <row r="140" spans="1:47" ht="15" customHeight="1" x14ac:dyDescent="0.25">
      <c r="A140" s="11"/>
      <c r="B140" s="19">
        <v>140</v>
      </c>
      <c r="C140" s="20" t="s">
        <v>219</v>
      </c>
      <c r="D140" s="21">
        <v>2620</v>
      </c>
      <c r="E140" s="22" t="s">
        <v>85</v>
      </c>
      <c r="F140" s="20" t="s">
        <v>86</v>
      </c>
      <c r="G140" s="24">
        <v>33013</v>
      </c>
      <c r="H140" s="25"/>
      <c r="I140" s="26">
        <v>334.67</v>
      </c>
      <c r="J140" s="27"/>
      <c r="K140" s="27"/>
      <c r="L140" s="27"/>
      <c r="M140" s="28">
        <v>334.67</v>
      </c>
      <c r="N140" s="29">
        <v>130.05162451361869</v>
      </c>
      <c r="O140" s="30" t="str">
        <f>IF(G140&lt;=$N$2,"",IF(F140=[3]Pav.tvarkyklė!$B$13,"",IF(ISBLANK(R140),"X","")))</f>
        <v/>
      </c>
      <c r="P140" s="31"/>
      <c r="Q140" s="32"/>
      <c r="R140" s="32"/>
      <c r="S140" s="33"/>
      <c r="T140" s="33"/>
      <c r="U140" s="34">
        <f>IFERROR(INDEX('[3]5.Grup_T'!$G$4:$G$22,MATCH('6.Turtas'!E140,'[3]5.Grup_T'!$E$4:$E$22,0)),"0")</f>
        <v>50</v>
      </c>
      <c r="V140" s="35">
        <f t="shared" si="27"/>
        <v>600</v>
      </c>
      <c r="W140" s="35">
        <f>IF(NOT(ISBLANK(H140)),(12-DATEDIF(H140,'[3]1.Pradzia'!$D$13,"m")),0)</f>
        <v>0</v>
      </c>
      <c r="X140" s="35">
        <f t="shared" si="30"/>
        <v>367</v>
      </c>
      <c r="Y140" s="35">
        <f t="shared" si="31"/>
        <v>12</v>
      </c>
      <c r="Z140" s="35">
        <f t="shared" si="39"/>
        <v>233</v>
      </c>
      <c r="AA140" s="36">
        <f t="shared" si="28"/>
        <v>0.55816147859922183</v>
      </c>
      <c r="AB140" s="36">
        <f t="shared" si="32"/>
        <v>6.6979377431906624</v>
      </c>
      <c r="AC140" s="37">
        <f>IF(E140='[3]5.Grup_T'!$E$20,0,IF(YEAR(G140)&lt;2021,M140-N140+AB140,0))</f>
        <v>211.31631322957199</v>
      </c>
      <c r="AD140" s="35">
        <f>IF(OR(YEAR(G140)&lt;2021,O140="X"),0,IF(ISBLANK(H140),DATEDIF(G140,'[3]1.Pradzia'!$D$13,"M"),DATEDIF(G140,H140,"m")))</f>
        <v>0</v>
      </c>
      <c r="AE140" s="37">
        <f>IF(E140='[3]5.Grup_T'!$E$20,0,IF(AD140&lt;&gt;0,M140/V140*MIN(12,AD140),0))</f>
        <v>0</v>
      </c>
      <c r="AF140" s="37">
        <f t="shared" si="29"/>
        <v>6.6979377431906624</v>
      </c>
      <c r="AG140" s="37">
        <f t="shared" si="33"/>
        <v>211.31631322957199</v>
      </c>
      <c r="AH140" s="37">
        <f t="shared" si="34"/>
        <v>123.35368677042803</v>
      </c>
      <c r="AI140" s="35" t="str">
        <f t="shared" si="35"/>
        <v/>
      </c>
      <c r="AJ140" s="38" t="str">
        <f>IF(AND(F140&lt;&gt;[3]Pav.tvarkyklė!$B$12,F140&lt;&gt;[3]Pav.tvarkyklė!$B$13),"GVTNT","X")</f>
        <v>GVTNT</v>
      </c>
      <c r="AK140" s="39">
        <f t="shared" si="36"/>
        <v>0</v>
      </c>
      <c r="AL140" s="40" t="s">
        <v>87</v>
      </c>
      <c r="AM140" s="41">
        <v>50</v>
      </c>
      <c r="AN140" s="41">
        <f t="shared" si="37"/>
        <v>1990</v>
      </c>
      <c r="AO140" s="41"/>
      <c r="AP140" s="41"/>
      <c r="AQ140" s="41" t="s">
        <v>17</v>
      </c>
      <c r="AR140" s="42" t="s">
        <v>88</v>
      </c>
      <c r="AS140" s="42" t="s">
        <v>89</v>
      </c>
      <c r="AT140">
        <v>6.6934000000000005</v>
      </c>
      <c r="AU140" s="43">
        <f t="shared" si="38"/>
        <v>4.5377431906619137E-3</v>
      </c>
    </row>
    <row r="141" spans="1:47" ht="15" customHeight="1" x14ac:dyDescent="0.25">
      <c r="A141" s="11"/>
      <c r="B141" s="19">
        <v>141</v>
      </c>
      <c r="C141" s="20" t="s">
        <v>220</v>
      </c>
      <c r="D141" s="21">
        <v>2621</v>
      </c>
      <c r="E141" s="22" t="s">
        <v>85</v>
      </c>
      <c r="F141" s="20" t="s">
        <v>86</v>
      </c>
      <c r="G141" s="24">
        <v>32993</v>
      </c>
      <c r="H141" s="25"/>
      <c r="I141" s="26">
        <v>19129.759999999998</v>
      </c>
      <c r="J141" s="27"/>
      <c r="K141" s="27"/>
      <c r="L141" s="27"/>
      <c r="M141" s="28">
        <v>19129.759999999998</v>
      </c>
      <c r="N141" s="29">
        <v>7396.7158333333318</v>
      </c>
      <c r="O141" s="30" t="str">
        <f>IF(G141&lt;=$N$2,"",IF(F141=[3]Pav.tvarkyklė!$B$13,"",IF(ISBLANK(R141),"X","")))</f>
        <v/>
      </c>
      <c r="P141" s="31"/>
      <c r="Q141" s="32"/>
      <c r="R141" s="32"/>
      <c r="S141" s="33"/>
      <c r="T141" s="33"/>
      <c r="U141" s="34">
        <f>IFERROR(INDEX('[3]5.Grup_T'!$G$4:$G$22,MATCH('6.Turtas'!E141,'[3]5.Grup_T'!$E$4:$E$22,0)),"0")</f>
        <v>50</v>
      </c>
      <c r="V141" s="35">
        <f t="shared" si="27"/>
        <v>600</v>
      </c>
      <c r="W141" s="35">
        <f>IF(NOT(ISBLANK(H141)),(12-DATEDIF(H141,'[3]1.Pradzia'!$D$13,"m")),0)</f>
        <v>0</v>
      </c>
      <c r="X141" s="35">
        <f t="shared" si="30"/>
        <v>368</v>
      </c>
      <c r="Y141" s="35">
        <f t="shared" si="31"/>
        <v>12</v>
      </c>
      <c r="Z141" s="35">
        <f t="shared" si="39"/>
        <v>232</v>
      </c>
      <c r="AA141" s="36">
        <f t="shared" si="28"/>
        <v>31.882395833333327</v>
      </c>
      <c r="AB141" s="36">
        <f t="shared" si="32"/>
        <v>382.58874999999989</v>
      </c>
      <c r="AC141" s="37">
        <f>IF(E141='[3]5.Grup_T'!$E$20,0,IF(YEAR(G141)&lt;2021,M141-N141+AB141,0))</f>
        <v>12115.632916666666</v>
      </c>
      <c r="AD141" s="35">
        <f>IF(OR(YEAR(G141)&lt;2021,O141="X"),0,IF(ISBLANK(H141),DATEDIF(G141,'[3]1.Pradzia'!$D$13,"M"),DATEDIF(G141,H141,"m")))</f>
        <v>0</v>
      </c>
      <c r="AE141" s="37">
        <f>IF(E141='[3]5.Grup_T'!$E$20,0,IF(AD141&lt;&gt;0,M141/V141*MIN(12,AD141),0))</f>
        <v>0</v>
      </c>
      <c r="AF141" s="37">
        <f t="shared" si="29"/>
        <v>382.58874999999989</v>
      </c>
      <c r="AG141" s="37">
        <f t="shared" si="33"/>
        <v>12115.632916666666</v>
      </c>
      <c r="AH141" s="37">
        <f t="shared" si="34"/>
        <v>7014.1270833333328</v>
      </c>
      <c r="AI141" s="35" t="str">
        <f t="shared" si="35"/>
        <v/>
      </c>
      <c r="AJ141" s="38" t="str">
        <f>IF(AND(F141&lt;&gt;[3]Pav.tvarkyklė!$B$12,F141&lt;&gt;[3]Pav.tvarkyklė!$B$13),"GVTNT","X")</f>
        <v>GVTNT</v>
      </c>
      <c r="AK141" s="39">
        <f t="shared" si="36"/>
        <v>0</v>
      </c>
      <c r="AL141" s="40" t="s">
        <v>87</v>
      </c>
      <c r="AM141" s="41">
        <v>50</v>
      </c>
      <c r="AN141" s="41">
        <f t="shared" si="37"/>
        <v>1990</v>
      </c>
      <c r="AO141" s="41"/>
      <c r="AP141" s="41"/>
      <c r="AQ141" s="41" t="s">
        <v>17</v>
      </c>
      <c r="AR141" s="42" t="s">
        <v>88</v>
      </c>
      <c r="AS141" s="42" t="s">
        <v>89</v>
      </c>
      <c r="AT141">
        <v>382.59519999999998</v>
      </c>
      <c r="AU141" s="43">
        <f t="shared" si="38"/>
        <v>-6.4500000000862201E-3</v>
      </c>
    </row>
    <row r="142" spans="1:47" ht="15" customHeight="1" x14ac:dyDescent="0.25">
      <c r="A142" s="11"/>
      <c r="B142" s="19">
        <v>142</v>
      </c>
      <c r="C142" s="20" t="s">
        <v>63</v>
      </c>
      <c r="D142" s="21">
        <v>3342</v>
      </c>
      <c r="E142" s="22" t="s">
        <v>64</v>
      </c>
      <c r="F142" s="20" t="s">
        <v>65</v>
      </c>
      <c r="G142" s="24">
        <v>27118</v>
      </c>
      <c r="H142" s="25"/>
      <c r="I142" s="26">
        <v>420.18</v>
      </c>
      <c r="J142" s="27"/>
      <c r="K142" s="27"/>
      <c r="L142" s="27"/>
      <c r="M142" s="28">
        <v>420.18</v>
      </c>
      <c r="N142" s="29">
        <v>0</v>
      </c>
      <c r="O142" s="30" t="str">
        <f>IF(G142&lt;=$N$2,"",IF(F142=[3]Pav.tvarkyklė!$B$13,"",IF(ISBLANK(R142),"X","")))</f>
        <v/>
      </c>
      <c r="P142" s="31"/>
      <c r="Q142" s="32"/>
      <c r="R142" s="32"/>
      <c r="S142" s="33"/>
      <c r="T142" s="33"/>
      <c r="U142" s="34">
        <f>IFERROR(INDEX('[3]5.Grup_T'!$G$4:$G$22,MATCH('6.Turtas'!E142,'[3]5.Grup_T'!$E$4:$E$22,0)),"0")</f>
        <v>35</v>
      </c>
      <c r="V142" s="35">
        <f t="shared" si="27"/>
        <v>420</v>
      </c>
      <c r="W142" s="35">
        <f>IF(NOT(ISBLANK(H142)),(12-DATEDIF(H142,'[3]1.Pradzia'!$D$13,"m")),0)</f>
        <v>0</v>
      </c>
      <c r="X142" s="35">
        <f t="shared" si="30"/>
        <v>561</v>
      </c>
      <c r="Y142" s="35">
        <f t="shared" si="31"/>
        <v>0</v>
      </c>
      <c r="Z142" s="35">
        <f t="shared" si="39"/>
        <v>-141</v>
      </c>
      <c r="AA142" s="36">
        <f t="shared" si="28"/>
        <v>0</v>
      </c>
      <c r="AB142" s="36">
        <f t="shared" si="32"/>
        <v>0</v>
      </c>
      <c r="AC142" s="37">
        <f>IF(E142='[3]5.Grup_T'!$E$20,0,IF(YEAR(G142)&lt;2021,M142-N142+AB142,0))</f>
        <v>420.18</v>
      </c>
      <c r="AD142" s="35">
        <f>IF(OR(YEAR(G142)&lt;2021,O142="X"),0,IF(ISBLANK(H142),DATEDIF(G142,'[3]1.Pradzia'!$D$13,"M"),DATEDIF(G142,H142,"m")))</f>
        <v>0</v>
      </c>
      <c r="AE142" s="37">
        <f>IF(E142='[3]5.Grup_T'!$E$20,0,IF(AD142&lt;&gt;0,M142/V142*MIN(12,AD142),0))</f>
        <v>0</v>
      </c>
      <c r="AF142" s="37">
        <f t="shared" si="29"/>
        <v>0</v>
      </c>
      <c r="AG142" s="37">
        <f t="shared" si="33"/>
        <v>420.18</v>
      </c>
      <c r="AH142" s="37">
        <f t="shared" si="34"/>
        <v>0</v>
      </c>
      <c r="AI142" s="35" t="str">
        <f t="shared" si="35"/>
        <v>Nusidėvėjęs</v>
      </c>
      <c r="AJ142" s="38" t="str">
        <f>IF(AND(F142&lt;&gt;[3]Pav.tvarkyklė!$B$12,F142&lt;&gt;[3]Pav.tvarkyklė!$B$13),"GVTNT","X")</f>
        <v>GVTNT</v>
      </c>
      <c r="AK142" s="39">
        <f t="shared" si="36"/>
        <v>0</v>
      </c>
      <c r="AL142" s="40" t="s">
        <v>66</v>
      </c>
      <c r="AM142" s="41">
        <v>35</v>
      </c>
      <c r="AN142" s="41">
        <f t="shared" si="37"/>
        <v>1974</v>
      </c>
      <c r="AO142" s="41"/>
      <c r="AP142" s="41"/>
      <c r="AQ142" s="41" t="s">
        <v>17</v>
      </c>
      <c r="AR142" s="42" t="s">
        <v>67</v>
      </c>
      <c r="AS142" s="42" t="s">
        <v>68</v>
      </c>
      <c r="AT142">
        <v>0</v>
      </c>
      <c r="AU142" s="43">
        <f t="shared" si="38"/>
        <v>0</v>
      </c>
    </row>
    <row r="143" spans="1:47" ht="15" customHeight="1" x14ac:dyDescent="0.25">
      <c r="A143" s="11"/>
      <c r="B143" s="19">
        <v>143</v>
      </c>
      <c r="C143" s="20" t="s">
        <v>63</v>
      </c>
      <c r="D143" s="21">
        <v>3343</v>
      </c>
      <c r="E143" s="22" t="s">
        <v>64</v>
      </c>
      <c r="F143" s="20" t="s">
        <v>65</v>
      </c>
      <c r="G143" s="24">
        <v>27118</v>
      </c>
      <c r="H143" s="25"/>
      <c r="I143" s="26">
        <v>420.18</v>
      </c>
      <c r="J143" s="27"/>
      <c r="K143" s="27"/>
      <c r="L143" s="27"/>
      <c r="M143" s="28">
        <v>420.18</v>
      </c>
      <c r="N143" s="29">
        <v>0</v>
      </c>
      <c r="O143" s="30" t="str">
        <f>IF(G143&lt;=$N$2,"",IF(F143=[3]Pav.tvarkyklė!$B$13,"",IF(ISBLANK(R143),"X","")))</f>
        <v/>
      </c>
      <c r="P143" s="31"/>
      <c r="Q143" s="32"/>
      <c r="R143" s="32"/>
      <c r="S143" s="33"/>
      <c r="T143" s="33"/>
      <c r="U143" s="34">
        <f>IFERROR(INDEX('[3]5.Grup_T'!$G$4:$G$22,MATCH('6.Turtas'!E143,'[3]5.Grup_T'!$E$4:$E$22,0)),"0")</f>
        <v>35</v>
      </c>
      <c r="V143" s="35">
        <f t="shared" si="27"/>
        <v>420</v>
      </c>
      <c r="W143" s="35">
        <f>IF(NOT(ISBLANK(H143)),(12-DATEDIF(H143,'[3]1.Pradzia'!$D$13,"m")),0)</f>
        <v>0</v>
      </c>
      <c r="X143" s="35">
        <f t="shared" si="30"/>
        <v>561</v>
      </c>
      <c r="Y143" s="35">
        <f t="shared" si="31"/>
        <v>0</v>
      </c>
      <c r="Z143" s="35">
        <f t="shared" si="39"/>
        <v>-141</v>
      </c>
      <c r="AA143" s="36">
        <f t="shared" si="28"/>
        <v>0</v>
      </c>
      <c r="AB143" s="36">
        <f t="shared" si="32"/>
        <v>0</v>
      </c>
      <c r="AC143" s="37">
        <f>IF(E143='[3]5.Grup_T'!$E$20,0,IF(YEAR(G143)&lt;2021,M143-N143+AB143,0))</f>
        <v>420.18</v>
      </c>
      <c r="AD143" s="35">
        <f>IF(OR(YEAR(G143)&lt;2021,O143="X"),0,IF(ISBLANK(H143),DATEDIF(G143,'[3]1.Pradzia'!$D$13,"M"),DATEDIF(G143,H143,"m")))</f>
        <v>0</v>
      </c>
      <c r="AE143" s="37">
        <f>IF(E143='[3]5.Grup_T'!$E$20,0,IF(AD143&lt;&gt;0,M143/V143*MIN(12,AD143),0))</f>
        <v>0</v>
      </c>
      <c r="AF143" s="37">
        <f t="shared" si="29"/>
        <v>0</v>
      </c>
      <c r="AG143" s="37">
        <f t="shared" si="33"/>
        <v>420.18</v>
      </c>
      <c r="AH143" s="37">
        <f t="shared" si="34"/>
        <v>0</v>
      </c>
      <c r="AI143" s="35" t="str">
        <f t="shared" si="35"/>
        <v>Nusidėvėjęs</v>
      </c>
      <c r="AJ143" s="38" t="str">
        <f>IF(AND(F143&lt;&gt;[3]Pav.tvarkyklė!$B$12,F143&lt;&gt;[3]Pav.tvarkyklė!$B$13),"GVTNT","X")</f>
        <v>GVTNT</v>
      </c>
      <c r="AK143" s="39">
        <f t="shared" si="36"/>
        <v>0</v>
      </c>
      <c r="AL143" s="40" t="s">
        <v>66</v>
      </c>
      <c r="AM143" s="41">
        <v>35</v>
      </c>
      <c r="AN143" s="41">
        <f t="shared" si="37"/>
        <v>1974</v>
      </c>
      <c r="AO143" s="41"/>
      <c r="AP143" s="41"/>
      <c r="AQ143" s="41" t="s">
        <v>17</v>
      </c>
      <c r="AR143" s="42" t="s">
        <v>67</v>
      </c>
      <c r="AS143" s="42" t="s">
        <v>68</v>
      </c>
      <c r="AT143">
        <v>0</v>
      </c>
      <c r="AU143" s="43">
        <f t="shared" si="38"/>
        <v>0</v>
      </c>
    </row>
    <row r="144" spans="1:47" ht="15" customHeight="1" x14ac:dyDescent="0.25">
      <c r="A144" s="11"/>
      <c r="B144" s="19">
        <v>144</v>
      </c>
      <c r="C144" s="20" t="s">
        <v>63</v>
      </c>
      <c r="D144" s="21">
        <v>3344</v>
      </c>
      <c r="E144" s="22" t="s">
        <v>64</v>
      </c>
      <c r="F144" s="20" t="s">
        <v>65</v>
      </c>
      <c r="G144" s="24">
        <v>27118</v>
      </c>
      <c r="H144" s="25"/>
      <c r="I144" s="26">
        <v>420.18</v>
      </c>
      <c r="J144" s="27"/>
      <c r="K144" s="27"/>
      <c r="L144" s="27"/>
      <c r="M144" s="28">
        <v>420.18</v>
      </c>
      <c r="N144" s="29">
        <v>0</v>
      </c>
      <c r="O144" s="30" t="str">
        <f>IF(G144&lt;=$N$2,"",IF(F144=[3]Pav.tvarkyklė!$B$13,"",IF(ISBLANK(R144),"X","")))</f>
        <v/>
      </c>
      <c r="P144" s="31"/>
      <c r="Q144" s="32"/>
      <c r="R144" s="32"/>
      <c r="S144" s="33"/>
      <c r="T144" s="33"/>
      <c r="U144" s="34">
        <f>IFERROR(INDEX('[3]5.Grup_T'!$G$4:$G$22,MATCH('6.Turtas'!E144,'[3]5.Grup_T'!$E$4:$E$22,0)),"0")</f>
        <v>35</v>
      </c>
      <c r="V144" s="35">
        <f t="shared" si="27"/>
        <v>420</v>
      </c>
      <c r="W144" s="35">
        <f>IF(NOT(ISBLANK(H144)),(12-DATEDIF(H144,'[3]1.Pradzia'!$D$13,"m")),0)</f>
        <v>0</v>
      </c>
      <c r="X144" s="35">
        <f t="shared" si="30"/>
        <v>561</v>
      </c>
      <c r="Y144" s="35">
        <f t="shared" si="31"/>
        <v>0</v>
      </c>
      <c r="Z144" s="35">
        <f t="shared" si="39"/>
        <v>-141</v>
      </c>
      <c r="AA144" s="36">
        <f t="shared" si="28"/>
        <v>0</v>
      </c>
      <c r="AB144" s="36">
        <f t="shared" si="32"/>
        <v>0</v>
      </c>
      <c r="AC144" s="37">
        <f>IF(E144='[3]5.Grup_T'!$E$20,0,IF(YEAR(G144)&lt;2021,M144-N144+AB144,0))</f>
        <v>420.18</v>
      </c>
      <c r="AD144" s="35">
        <f>IF(OR(YEAR(G144)&lt;2021,O144="X"),0,IF(ISBLANK(H144),DATEDIF(G144,'[3]1.Pradzia'!$D$13,"M"),DATEDIF(G144,H144,"m")))</f>
        <v>0</v>
      </c>
      <c r="AE144" s="37">
        <f>IF(E144='[3]5.Grup_T'!$E$20,0,IF(AD144&lt;&gt;0,M144/V144*MIN(12,AD144),0))</f>
        <v>0</v>
      </c>
      <c r="AF144" s="37">
        <f t="shared" si="29"/>
        <v>0</v>
      </c>
      <c r="AG144" s="37">
        <f t="shared" si="33"/>
        <v>420.18</v>
      </c>
      <c r="AH144" s="37">
        <f t="shared" si="34"/>
        <v>0</v>
      </c>
      <c r="AI144" s="35" t="str">
        <f t="shared" si="35"/>
        <v>Nusidėvėjęs</v>
      </c>
      <c r="AJ144" s="38" t="str">
        <f>IF(AND(F144&lt;&gt;[3]Pav.tvarkyklė!$B$12,F144&lt;&gt;[3]Pav.tvarkyklė!$B$13),"GVTNT","X")</f>
        <v>GVTNT</v>
      </c>
      <c r="AK144" s="39">
        <f t="shared" si="36"/>
        <v>0</v>
      </c>
      <c r="AL144" s="40" t="s">
        <v>66</v>
      </c>
      <c r="AM144" s="41">
        <v>35</v>
      </c>
      <c r="AN144" s="41">
        <f t="shared" si="37"/>
        <v>1974</v>
      </c>
      <c r="AO144" s="41"/>
      <c r="AP144" s="41"/>
      <c r="AQ144" s="41" t="s">
        <v>17</v>
      </c>
      <c r="AR144" s="42" t="s">
        <v>67</v>
      </c>
      <c r="AS144" s="42" t="s">
        <v>68</v>
      </c>
      <c r="AT144">
        <v>0</v>
      </c>
      <c r="AU144" s="43">
        <f t="shared" si="38"/>
        <v>0</v>
      </c>
    </row>
    <row r="145" spans="1:47" ht="15" customHeight="1" x14ac:dyDescent="0.25">
      <c r="A145" s="11"/>
      <c r="B145" s="19">
        <v>145</v>
      </c>
      <c r="C145" s="20" t="s">
        <v>99</v>
      </c>
      <c r="D145" s="21">
        <v>3345</v>
      </c>
      <c r="E145" s="22" t="s">
        <v>64</v>
      </c>
      <c r="F145" s="20" t="s">
        <v>86</v>
      </c>
      <c r="G145" s="24">
        <v>27118</v>
      </c>
      <c r="H145" s="25"/>
      <c r="I145" s="26">
        <v>52.81</v>
      </c>
      <c r="J145" s="27"/>
      <c r="K145" s="27"/>
      <c r="L145" s="27"/>
      <c r="M145" s="28">
        <v>52.81</v>
      </c>
      <c r="N145" s="29">
        <v>0</v>
      </c>
      <c r="O145" s="30" t="str">
        <f>IF(G145&lt;=$N$2,"",IF(F145=[3]Pav.tvarkyklė!$B$13,"",IF(ISBLANK(R145),"X","")))</f>
        <v/>
      </c>
      <c r="P145" s="31"/>
      <c r="Q145" s="32"/>
      <c r="R145" s="32"/>
      <c r="S145" s="33"/>
      <c r="T145" s="33"/>
      <c r="U145" s="34">
        <f>IFERROR(INDEX('[3]5.Grup_T'!$G$4:$G$22,MATCH('6.Turtas'!E145,'[3]5.Grup_T'!$E$4:$E$22,0)),"0")</f>
        <v>35</v>
      </c>
      <c r="V145" s="35">
        <f t="shared" si="27"/>
        <v>420</v>
      </c>
      <c r="W145" s="35">
        <f>IF(NOT(ISBLANK(H145)),(12-DATEDIF(H145,'[3]1.Pradzia'!$D$13,"m")),0)</f>
        <v>0</v>
      </c>
      <c r="X145" s="35">
        <f t="shared" si="30"/>
        <v>561</v>
      </c>
      <c r="Y145" s="35">
        <f t="shared" si="31"/>
        <v>0</v>
      </c>
      <c r="Z145" s="35">
        <f t="shared" si="39"/>
        <v>-141</v>
      </c>
      <c r="AA145" s="36">
        <f t="shared" si="28"/>
        <v>0</v>
      </c>
      <c r="AB145" s="36">
        <f t="shared" si="32"/>
        <v>0</v>
      </c>
      <c r="AC145" s="37">
        <f>IF(E145='[3]5.Grup_T'!$E$20,0,IF(YEAR(G145)&lt;2021,M145-N145+AB145,0))</f>
        <v>52.81</v>
      </c>
      <c r="AD145" s="35">
        <f>IF(OR(YEAR(G145)&lt;2021,O145="X"),0,IF(ISBLANK(H145),DATEDIF(G145,'[3]1.Pradzia'!$D$13,"M"),DATEDIF(G145,H145,"m")))</f>
        <v>0</v>
      </c>
      <c r="AE145" s="37">
        <f>IF(E145='[3]5.Grup_T'!$E$20,0,IF(AD145&lt;&gt;0,M145/V145*MIN(12,AD145),0))</f>
        <v>0</v>
      </c>
      <c r="AF145" s="37">
        <f t="shared" si="29"/>
        <v>0</v>
      </c>
      <c r="AG145" s="37">
        <f t="shared" si="33"/>
        <v>52.81</v>
      </c>
      <c r="AH145" s="37">
        <f t="shared" si="34"/>
        <v>0</v>
      </c>
      <c r="AI145" s="35" t="str">
        <f t="shared" si="35"/>
        <v>Nusidėvėjęs</v>
      </c>
      <c r="AJ145" s="38" t="str">
        <f>IF(AND(F145&lt;&gt;[3]Pav.tvarkyklė!$B$12,F145&lt;&gt;[3]Pav.tvarkyklė!$B$13),"GVTNT","X")</f>
        <v>GVTNT</v>
      </c>
      <c r="AK145" s="39">
        <f t="shared" si="36"/>
        <v>0</v>
      </c>
      <c r="AL145" s="40" t="s">
        <v>66</v>
      </c>
      <c r="AM145" s="41">
        <v>35</v>
      </c>
      <c r="AN145" s="41">
        <f t="shared" si="37"/>
        <v>1974</v>
      </c>
      <c r="AO145" s="41"/>
      <c r="AP145" s="41"/>
      <c r="AQ145" s="41" t="s">
        <v>17</v>
      </c>
      <c r="AR145" s="42" t="s">
        <v>67</v>
      </c>
      <c r="AS145" s="42" t="s">
        <v>89</v>
      </c>
      <c r="AT145">
        <v>1.5088571428571429</v>
      </c>
      <c r="AU145" s="43">
        <f t="shared" si="38"/>
        <v>-1.5088571428571429</v>
      </c>
    </row>
    <row r="146" spans="1:47" ht="15" customHeight="1" x14ac:dyDescent="0.25">
      <c r="A146" s="11"/>
      <c r="B146" s="19">
        <v>146</v>
      </c>
      <c r="C146" s="20" t="s">
        <v>221</v>
      </c>
      <c r="D146" s="21">
        <v>3346</v>
      </c>
      <c r="E146" s="22" t="s">
        <v>64</v>
      </c>
      <c r="F146" s="20" t="s">
        <v>86</v>
      </c>
      <c r="G146" s="24">
        <v>36494</v>
      </c>
      <c r="H146" s="25"/>
      <c r="I146" s="26">
        <v>15970.81</v>
      </c>
      <c r="J146" s="27"/>
      <c r="K146" s="27"/>
      <c r="L146" s="27"/>
      <c r="M146" s="28">
        <v>15970.81</v>
      </c>
      <c r="N146" s="29">
        <v>6350.2791928446759</v>
      </c>
      <c r="O146" s="30" t="str">
        <f>IF(G146&lt;=$N$2,"",IF(F146=[3]Pav.tvarkyklė!$B$13,"",IF(ISBLANK(R146),"X","")))</f>
        <v/>
      </c>
      <c r="P146" s="31"/>
      <c r="Q146" s="32"/>
      <c r="R146" s="32"/>
      <c r="S146" s="33"/>
      <c r="T146" s="33"/>
      <c r="U146" s="34">
        <f>IFERROR(INDEX('[3]5.Grup_T'!$G$4:$G$22,MATCH('6.Turtas'!E146,'[3]5.Grup_T'!$E$4:$E$22,0)),"0")</f>
        <v>35</v>
      </c>
      <c r="V146" s="35">
        <f t="shared" si="27"/>
        <v>420</v>
      </c>
      <c r="W146" s="35">
        <f>IF(NOT(ISBLANK(H146)),(12-DATEDIF(H146,'[3]1.Pradzia'!$D$13,"m")),0)</f>
        <v>0</v>
      </c>
      <c r="X146" s="35">
        <f t="shared" si="30"/>
        <v>253</v>
      </c>
      <c r="Y146" s="35">
        <f t="shared" si="31"/>
        <v>12</v>
      </c>
      <c r="Z146" s="35">
        <f t="shared" si="39"/>
        <v>167</v>
      </c>
      <c r="AA146" s="36">
        <f t="shared" si="28"/>
        <v>38.025623909249553</v>
      </c>
      <c r="AB146" s="36">
        <f t="shared" si="32"/>
        <v>456.30748691099461</v>
      </c>
      <c r="AC146" s="37">
        <f>IF(E146='[3]5.Grup_T'!$E$20,0,IF(YEAR(G146)&lt;2021,M146-N146+AB146,0))</f>
        <v>10076.838294066318</v>
      </c>
      <c r="AD146" s="35">
        <f>IF(OR(YEAR(G146)&lt;2021,O146="X"),0,IF(ISBLANK(H146),DATEDIF(G146,'[3]1.Pradzia'!$D$13,"M"),DATEDIF(G146,H146,"m")))</f>
        <v>0</v>
      </c>
      <c r="AE146" s="37">
        <f>IF(E146='[3]5.Grup_T'!$E$20,0,IF(AD146&lt;&gt;0,M146/V146*MIN(12,AD146),0))</f>
        <v>0</v>
      </c>
      <c r="AF146" s="37">
        <f t="shared" si="29"/>
        <v>456.30748691099461</v>
      </c>
      <c r="AG146" s="37">
        <f t="shared" si="33"/>
        <v>10076.838294066318</v>
      </c>
      <c r="AH146" s="37">
        <f t="shared" si="34"/>
        <v>5893.9717059336817</v>
      </c>
      <c r="AI146" s="35" t="str">
        <f t="shared" si="35"/>
        <v/>
      </c>
      <c r="AJ146" s="38" t="str">
        <f>IF(AND(F146&lt;&gt;[3]Pav.tvarkyklė!$B$12,F146&lt;&gt;[3]Pav.tvarkyklė!$B$13),"GVTNT","X")</f>
        <v>GVTNT</v>
      </c>
      <c r="AK146" s="39">
        <f t="shared" si="36"/>
        <v>0</v>
      </c>
      <c r="AL146" s="40" t="s">
        <v>66</v>
      </c>
      <c r="AM146" s="41">
        <v>35</v>
      </c>
      <c r="AN146" s="41">
        <f t="shared" si="37"/>
        <v>1999</v>
      </c>
      <c r="AO146" s="41"/>
      <c r="AP146" s="41"/>
      <c r="AQ146" s="41" t="s">
        <v>17</v>
      </c>
      <c r="AR146" s="42" t="s">
        <v>67</v>
      </c>
      <c r="AS146" s="42" t="s">
        <v>89</v>
      </c>
      <c r="AT146">
        <v>456.30885714285716</v>
      </c>
      <c r="AU146" s="43">
        <f t="shared" si="38"/>
        <v>-1.3702318625519183E-3</v>
      </c>
    </row>
    <row r="147" spans="1:47" ht="14.45" customHeight="1" x14ac:dyDescent="0.25">
      <c r="A147" s="11"/>
      <c r="B147" s="19">
        <v>147</v>
      </c>
      <c r="C147" s="20" t="s">
        <v>222</v>
      </c>
      <c r="D147" s="21">
        <v>3504</v>
      </c>
      <c r="E147" s="22" t="s">
        <v>85</v>
      </c>
      <c r="F147" s="20" t="s">
        <v>115</v>
      </c>
      <c r="G147" s="24">
        <v>26328</v>
      </c>
      <c r="H147" s="25"/>
      <c r="I147" s="26">
        <v>2571.1</v>
      </c>
      <c r="J147" s="27"/>
      <c r="K147" s="27"/>
      <c r="L147" s="27"/>
      <c r="M147" s="28">
        <v>2571.1</v>
      </c>
      <c r="N147" s="29">
        <v>55.740135135134963</v>
      </c>
      <c r="O147" s="30" t="str">
        <f>IF(G147&lt;=$N$2,"",IF(F147=[3]Pav.tvarkyklė!$B$13,"",IF(ISBLANK(R147),"X","")))</f>
        <v/>
      </c>
      <c r="P147" s="31"/>
      <c r="Q147" s="32"/>
      <c r="R147" s="32"/>
      <c r="S147" s="33"/>
      <c r="T147" s="33"/>
      <c r="U147" s="34">
        <f>IFERROR(INDEX('[3]5.Grup_T'!$G$4:$G$22,MATCH('6.Turtas'!E147,'[3]5.Grup_T'!$E$4:$E$22,0)),"0")</f>
        <v>50</v>
      </c>
      <c r="V147" s="35">
        <f t="shared" si="27"/>
        <v>600</v>
      </c>
      <c r="W147" s="35">
        <f>IF(NOT(ISBLANK(H147)),(12-DATEDIF(H147,'[3]1.Pradzia'!$D$13,"m")),0)</f>
        <v>0</v>
      </c>
      <c r="X147" s="35">
        <f t="shared" si="30"/>
        <v>587</v>
      </c>
      <c r="Y147" s="35">
        <f t="shared" si="31"/>
        <v>12</v>
      </c>
      <c r="Z147" s="35">
        <f t="shared" si="39"/>
        <v>13</v>
      </c>
      <c r="AA147" s="36">
        <f t="shared" si="28"/>
        <v>4.2877027027026893</v>
      </c>
      <c r="AB147" s="36">
        <f t="shared" si="32"/>
        <v>51.452432432432275</v>
      </c>
      <c r="AC147" s="37">
        <f>IF(E147='[3]5.Grup_T'!$E$20,0,IF(YEAR(G147)&lt;2021,M147-N147+AB147,0))</f>
        <v>2566.8122972972974</v>
      </c>
      <c r="AD147" s="35">
        <f>IF(OR(YEAR(G147)&lt;2021,O147="X"),0,IF(ISBLANK(H147),DATEDIF(G147,'[3]1.Pradzia'!$D$13,"M"),DATEDIF(G147,H147,"m")))</f>
        <v>0</v>
      </c>
      <c r="AE147" s="37">
        <f>IF(E147='[3]5.Grup_T'!$E$20,0,IF(AD147&lt;&gt;0,M147/V147*MIN(12,AD147),0))</f>
        <v>0</v>
      </c>
      <c r="AF147" s="37">
        <f t="shared" si="29"/>
        <v>51.452432432432275</v>
      </c>
      <c r="AG147" s="37">
        <f t="shared" si="33"/>
        <v>2566.8122972972974</v>
      </c>
      <c r="AH147" s="37">
        <f t="shared" si="34"/>
        <v>4.2877027027025179</v>
      </c>
      <c r="AI147" s="35" t="str">
        <f t="shared" si="35"/>
        <v/>
      </c>
      <c r="AJ147" s="38" t="str">
        <f>IF(AND(F147&lt;&gt;[3]Pav.tvarkyklė!$B$12,F147&lt;&gt;[3]Pav.tvarkyklė!$B$13),"GVTNT","X")</f>
        <v>GVTNT</v>
      </c>
      <c r="AK147" s="39">
        <f t="shared" si="36"/>
        <v>0</v>
      </c>
      <c r="AL147" s="40" t="s">
        <v>116</v>
      </c>
      <c r="AM147" s="41">
        <v>50</v>
      </c>
      <c r="AN147" s="41">
        <f t="shared" si="37"/>
        <v>1972</v>
      </c>
      <c r="AO147" s="41"/>
      <c r="AP147" s="41"/>
      <c r="AQ147" s="41" t="s">
        <v>17</v>
      </c>
      <c r="AR147" s="42" t="s">
        <v>88</v>
      </c>
      <c r="AS147" s="42" t="s">
        <v>117</v>
      </c>
      <c r="AT147">
        <v>51.421999999999997</v>
      </c>
      <c r="AU147" s="43">
        <f t="shared" si="38"/>
        <v>3.0432432432277778E-2</v>
      </c>
    </row>
    <row r="148" spans="1:47" ht="14.45" customHeight="1" x14ac:dyDescent="0.25">
      <c r="A148" s="11"/>
      <c r="B148" s="19">
        <v>148</v>
      </c>
      <c r="C148" s="20" t="s">
        <v>223</v>
      </c>
      <c r="D148" s="21">
        <v>3505</v>
      </c>
      <c r="E148" s="22" t="s">
        <v>85</v>
      </c>
      <c r="F148" s="20" t="s">
        <v>115</v>
      </c>
      <c r="G148" s="24">
        <v>36153</v>
      </c>
      <c r="H148" s="25"/>
      <c r="I148" s="26">
        <v>123088.51</v>
      </c>
      <c r="J148" s="27"/>
      <c r="K148" s="27"/>
      <c r="L148" s="27"/>
      <c r="M148" s="28">
        <v>123088.51</v>
      </c>
      <c r="N148" s="29">
        <v>68929.569333333318</v>
      </c>
      <c r="O148" s="30" t="str">
        <f>IF(G148&lt;=$N$2,"",IF(F148=[3]Pav.tvarkyklė!$B$13,"",IF(ISBLANK(R148),"X","")))</f>
        <v/>
      </c>
      <c r="P148" s="31"/>
      <c r="Q148" s="32"/>
      <c r="R148" s="32"/>
      <c r="S148" s="33"/>
      <c r="T148" s="33"/>
      <c r="U148" s="34">
        <f>IFERROR(INDEX('[3]5.Grup_T'!$G$4:$G$22,MATCH('6.Turtas'!E148,'[3]5.Grup_T'!$E$4:$E$22,0)),"0")</f>
        <v>50</v>
      </c>
      <c r="V148" s="35">
        <f t="shared" si="27"/>
        <v>600</v>
      </c>
      <c r="W148" s="35">
        <f>IF(NOT(ISBLANK(H148)),(12-DATEDIF(H148,'[3]1.Pradzia'!$D$13,"m")),0)</f>
        <v>0</v>
      </c>
      <c r="X148" s="35">
        <f t="shared" si="30"/>
        <v>264</v>
      </c>
      <c r="Y148" s="35">
        <f t="shared" si="31"/>
        <v>12</v>
      </c>
      <c r="Z148" s="35">
        <f t="shared" si="39"/>
        <v>336</v>
      </c>
      <c r="AA148" s="36">
        <f t="shared" si="28"/>
        <v>205.14752777777773</v>
      </c>
      <c r="AB148" s="36">
        <f t="shared" si="32"/>
        <v>2461.7703333333329</v>
      </c>
      <c r="AC148" s="37">
        <f>IF(E148='[3]5.Grup_T'!$E$20,0,IF(YEAR(G148)&lt;2021,M148-N148+AB148,0))</f>
        <v>56620.71100000001</v>
      </c>
      <c r="AD148" s="35">
        <f>IF(OR(YEAR(G148)&lt;2021,O148="X"),0,IF(ISBLANK(H148),DATEDIF(G148,'[3]1.Pradzia'!$D$13,"M"),DATEDIF(G148,H148,"m")))</f>
        <v>0</v>
      </c>
      <c r="AE148" s="37">
        <f>IF(E148='[3]5.Grup_T'!$E$20,0,IF(AD148&lt;&gt;0,M148/V148*MIN(12,AD148),0))</f>
        <v>0</v>
      </c>
      <c r="AF148" s="37">
        <f t="shared" si="29"/>
        <v>2461.7703333333329</v>
      </c>
      <c r="AG148" s="37">
        <f t="shared" si="33"/>
        <v>56620.71100000001</v>
      </c>
      <c r="AH148" s="37">
        <f t="shared" si="34"/>
        <v>66467.798999999985</v>
      </c>
      <c r="AI148" s="35" t="str">
        <f t="shared" si="35"/>
        <v/>
      </c>
      <c r="AJ148" s="38" t="str">
        <f>IF(AND(F148&lt;&gt;[3]Pav.tvarkyklė!$B$12,F148&lt;&gt;[3]Pav.tvarkyklė!$B$13),"GVTNT","X")</f>
        <v>GVTNT</v>
      </c>
      <c r="AK148" s="39">
        <f t="shared" si="36"/>
        <v>0</v>
      </c>
      <c r="AL148" s="40" t="s">
        <v>116</v>
      </c>
      <c r="AM148" s="41">
        <v>50</v>
      </c>
      <c r="AN148" s="41">
        <f t="shared" si="37"/>
        <v>1998</v>
      </c>
      <c r="AO148" s="41"/>
      <c r="AP148" s="41"/>
      <c r="AQ148" s="41" t="s">
        <v>17</v>
      </c>
      <c r="AR148" s="42" t="s">
        <v>88</v>
      </c>
      <c r="AS148" s="42" t="s">
        <v>117</v>
      </c>
      <c r="AT148">
        <v>2461.7701999999999</v>
      </c>
      <c r="AU148" s="43">
        <f t="shared" si="38"/>
        <v>1.3333333299669903E-4</v>
      </c>
    </row>
    <row r="149" spans="1:47" ht="14.45" customHeight="1" x14ac:dyDescent="0.25">
      <c r="A149" s="11"/>
      <c r="B149" s="19">
        <v>149</v>
      </c>
      <c r="C149" s="20" t="s">
        <v>224</v>
      </c>
      <c r="D149" s="21">
        <v>3930</v>
      </c>
      <c r="E149" s="22" t="s">
        <v>85</v>
      </c>
      <c r="F149" s="20" t="s">
        <v>86</v>
      </c>
      <c r="G149" s="24">
        <v>33383</v>
      </c>
      <c r="H149" s="25"/>
      <c r="I149" s="26">
        <v>168.98</v>
      </c>
      <c r="J149" s="27"/>
      <c r="K149" s="27"/>
      <c r="L149" s="27"/>
      <c r="M149" s="28">
        <v>168.98</v>
      </c>
      <c r="N149" s="29">
        <v>68.990117719950419</v>
      </c>
      <c r="O149" s="30" t="str">
        <f>IF(G149&lt;=$N$2,"",IF(F149=[3]Pav.tvarkyklė!$B$13,"",IF(ISBLANK(R149),"X","")))</f>
        <v/>
      </c>
      <c r="P149" s="31"/>
      <c r="Q149" s="32"/>
      <c r="R149" s="32"/>
      <c r="S149" s="33"/>
      <c r="T149" s="33"/>
      <c r="U149" s="34">
        <f>IFERROR(INDEX('[3]5.Grup_T'!$G$4:$G$22,MATCH('6.Turtas'!E149,'[3]5.Grup_T'!$E$4:$E$22,0)),"0")</f>
        <v>50</v>
      </c>
      <c r="V149" s="35">
        <f t="shared" si="27"/>
        <v>600</v>
      </c>
      <c r="W149" s="35">
        <f>IF(NOT(ISBLANK(H149)),(12-DATEDIF(H149,'[3]1.Pradzia'!$D$13,"m")),0)</f>
        <v>0</v>
      </c>
      <c r="X149" s="35">
        <f t="shared" si="30"/>
        <v>355</v>
      </c>
      <c r="Y149" s="35">
        <f t="shared" si="31"/>
        <v>12</v>
      </c>
      <c r="Z149" s="35">
        <f t="shared" si="39"/>
        <v>245</v>
      </c>
      <c r="AA149" s="36">
        <f t="shared" si="28"/>
        <v>0.2815923172242874</v>
      </c>
      <c r="AB149" s="36">
        <f t="shared" si="32"/>
        <v>3.3791078066914491</v>
      </c>
      <c r="AC149" s="37">
        <f>IF(E149='[3]5.Grup_T'!$E$20,0,IF(YEAR(G149)&lt;2021,M149-N149+AB149,0))</f>
        <v>103.36899008674102</v>
      </c>
      <c r="AD149" s="35">
        <f>IF(OR(YEAR(G149)&lt;2021,O149="X"),0,IF(ISBLANK(H149),DATEDIF(G149,'[3]1.Pradzia'!$D$13,"M"),DATEDIF(G149,H149,"m")))</f>
        <v>0</v>
      </c>
      <c r="AE149" s="37">
        <f>IF(E149='[3]5.Grup_T'!$E$20,0,IF(AD149&lt;&gt;0,M149/V149*MIN(12,AD149),0))</f>
        <v>0</v>
      </c>
      <c r="AF149" s="37">
        <f t="shared" si="29"/>
        <v>3.3791078066914491</v>
      </c>
      <c r="AG149" s="37">
        <f t="shared" si="33"/>
        <v>103.36899008674102</v>
      </c>
      <c r="AH149" s="37">
        <f t="shared" si="34"/>
        <v>65.611009913258968</v>
      </c>
      <c r="AI149" s="35" t="str">
        <f t="shared" si="35"/>
        <v/>
      </c>
      <c r="AJ149" s="38" t="str">
        <f>IF(AND(F149&lt;&gt;[3]Pav.tvarkyklė!$B$12,F149&lt;&gt;[3]Pav.tvarkyklė!$B$13),"GVTNT","X")</f>
        <v>GVTNT</v>
      </c>
      <c r="AK149" s="39">
        <f t="shared" si="36"/>
        <v>0</v>
      </c>
      <c r="AL149" s="40" t="s">
        <v>87</v>
      </c>
      <c r="AM149" s="41">
        <v>50</v>
      </c>
      <c r="AN149" s="41">
        <f t="shared" si="37"/>
        <v>1991</v>
      </c>
      <c r="AO149" s="41"/>
      <c r="AP149" s="41"/>
      <c r="AQ149" s="41" t="s">
        <v>17</v>
      </c>
      <c r="AR149" s="42" t="s">
        <v>88</v>
      </c>
      <c r="AS149" s="42" t="s">
        <v>89</v>
      </c>
      <c r="AT149">
        <v>3.3795999999999995</v>
      </c>
      <c r="AU149" s="43">
        <f t="shared" si="38"/>
        <v>-4.9219330855043708E-4</v>
      </c>
    </row>
    <row r="150" spans="1:47" ht="14.45" customHeight="1" x14ac:dyDescent="0.25">
      <c r="A150" s="11"/>
      <c r="B150" s="19">
        <v>150</v>
      </c>
      <c r="C150" s="20" t="s">
        <v>225</v>
      </c>
      <c r="D150" s="21">
        <v>3948</v>
      </c>
      <c r="E150" s="22" t="s">
        <v>85</v>
      </c>
      <c r="F150" s="20" t="s">
        <v>86</v>
      </c>
      <c r="G150" s="24">
        <v>33456</v>
      </c>
      <c r="H150" s="25"/>
      <c r="I150" s="26">
        <v>93.61</v>
      </c>
      <c r="J150" s="27"/>
      <c r="K150" s="27"/>
      <c r="L150" s="27"/>
      <c r="M150" s="28">
        <v>93.61</v>
      </c>
      <c r="N150" s="29">
        <v>38.746960784313721</v>
      </c>
      <c r="O150" s="30" t="str">
        <f>IF(G150&lt;=$N$2,"",IF(F150=[3]Pav.tvarkyklė!$B$13,"",IF(ISBLANK(R150),"X","")))</f>
        <v/>
      </c>
      <c r="P150" s="31"/>
      <c r="Q150" s="32"/>
      <c r="R150" s="32"/>
      <c r="S150" s="33"/>
      <c r="T150" s="33"/>
      <c r="U150" s="34">
        <f>IFERROR(INDEX('[3]5.Grup_T'!$G$4:$G$22,MATCH('6.Turtas'!E150,'[3]5.Grup_T'!$E$4:$E$22,0)),"0")</f>
        <v>50</v>
      </c>
      <c r="V150" s="35">
        <f t="shared" si="27"/>
        <v>600</v>
      </c>
      <c r="W150" s="35">
        <f>IF(NOT(ISBLANK(H150)),(12-DATEDIF(H150,'[3]1.Pradzia'!$D$13,"m")),0)</f>
        <v>0</v>
      </c>
      <c r="X150" s="35">
        <f t="shared" si="30"/>
        <v>352</v>
      </c>
      <c r="Y150" s="35">
        <f t="shared" si="31"/>
        <v>12</v>
      </c>
      <c r="Z150" s="35">
        <f t="shared" si="39"/>
        <v>248</v>
      </c>
      <c r="AA150" s="36">
        <f t="shared" si="28"/>
        <v>0.1562377450980392</v>
      </c>
      <c r="AB150" s="36">
        <f t="shared" si="32"/>
        <v>1.8748529411764703</v>
      </c>
      <c r="AC150" s="37">
        <f>IF(E150='[3]5.Grup_T'!$E$20,0,IF(YEAR(G150)&lt;2021,M150-N150+AB150,0))</f>
        <v>56.737892156862749</v>
      </c>
      <c r="AD150" s="35">
        <f>IF(OR(YEAR(G150)&lt;2021,O150="X"),0,IF(ISBLANK(H150),DATEDIF(G150,'[3]1.Pradzia'!$D$13,"M"),DATEDIF(G150,H150,"m")))</f>
        <v>0</v>
      </c>
      <c r="AE150" s="37">
        <f>IF(E150='[3]5.Grup_T'!$E$20,0,IF(AD150&lt;&gt;0,M150/V150*MIN(12,AD150),0))</f>
        <v>0</v>
      </c>
      <c r="AF150" s="37">
        <f t="shared" si="29"/>
        <v>1.8748529411764703</v>
      </c>
      <c r="AG150" s="37">
        <f t="shared" si="33"/>
        <v>56.737892156862749</v>
      </c>
      <c r="AH150" s="37">
        <f t="shared" si="34"/>
        <v>36.87210784313725</v>
      </c>
      <c r="AI150" s="35" t="str">
        <f t="shared" si="35"/>
        <v/>
      </c>
      <c r="AJ150" s="38" t="str">
        <f>IF(AND(F150&lt;&gt;[3]Pav.tvarkyklė!$B$12,F150&lt;&gt;[3]Pav.tvarkyklė!$B$13),"GVTNT","X")</f>
        <v>GVTNT</v>
      </c>
      <c r="AK150" s="39">
        <f t="shared" si="36"/>
        <v>0</v>
      </c>
      <c r="AL150" s="40" t="s">
        <v>87</v>
      </c>
      <c r="AM150" s="41">
        <v>50</v>
      </c>
      <c r="AN150" s="41">
        <f t="shared" si="37"/>
        <v>1991</v>
      </c>
      <c r="AO150" s="41"/>
      <c r="AP150" s="41"/>
      <c r="AQ150" s="41" t="s">
        <v>17</v>
      </c>
      <c r="AR150" s="42" t="s">
        <v>88</v>
      </c>
      <c r="AS150" s="42" t="s">
        <v>89</v>
      </c>
      <c r="AT150">
        <v>1.8721999999999999</v>
      </c>
      <c r="AU150" s="43">
        <f t="shared" si="38"/>
        <v>2.6529411764704136E-3</v>
      </c>
    </row>
    <row r="151" spans="1:47" ht="15" customHeight="1" x14ac:dyDescent="0.25">
      <c r="A151" s="11"/>
      <c r="B151" s="19">
        <v>151</v>
      </c>
      <c r="C151" s="20" t="s">
        <v>226</v>
      </c>
      <c r="D151" s="21">
        <v>3949</v>
      </c>
      <c r="E151" s="22" t="s">
        <v>85</v>
      </c>
      <c r="F151" s="20" t="s">
        <v>86</v>
      </c>
      <c r="G151" s="24">
        <v>33452</v>
      </c>
      <c r="H151" s="25"/>
      <c r="I151" s="26">
        <v>30.07</v>
      </c>
      <c r="J151" s="27"/>
      <c r="K151" s="27"/>
      <c r="L151" s="27"/>
      <c r="M151" s="28">
        <v>30.07</v>
      </c>
      <c r="N151" s="29">
        <v>12.463823529411766</v>
      </c>
      <c r="O151" s="30" t="str">
        <f>IF(G151&lt;=$N$2,"",IF(F151=[3]Pav.tvarkyklė!$B$13,"",IF(ISBLANK(R151),"X","")))</f>
        <v/>
      </c>
      <c r="P151" s="31"/>
      <c r="Q151" s="32"/>
      <c r="R151" s="32"/>
      <c r="S151" s="33"/>
      <c r="T151" s="33"/>
      <c r="U151" s="34">
        <f>IFERROR(INDEX('[3]5.Grup_T'!$G$4:$G$22,MATCH('6.Turtas'!E151,'[3]5.Grup_T'!$E$4:$E$22,0)),"0")</f>
        <v>50</v>
      </c>
      <c r="V151" s="35">
        <f t="shared" si="27"/>
        <v>600</v>
      </c>
      <c r="W151" s="35">
        <f>IF(NOT(ISBLANK(H151)),(12-DATEDIF(H151,'[3]1.Pradzia'!$D$13,"m")),0)</f>
        <v>0</v>
      </c>
      <c r="X151" s="35">
        <f t="shared" si="30"/>
        <v>352</v>
      </c>
      <c r="Y151" s="35">
        <f t="shared" si="31"/>
        <v>12</v>
      </c>
      <c r="Z151" s="35">
        <f t="shared" si="39"/>
        <v>248</v>
      </c>
      <c r="AA151" s="36">
        <f t="shared" si="28"/>
        <v>5.0257352941176475E-2</v>
      </c>
      <c r="AB151" s="36">
        <f t="shared" si="32"/>
        <v>0.6030882352941177</v>
      </c>
      <c r="AC151" s="37">
        <f>IF(E151='[3]5.Grup_T'!$E$20,0,IF(YEAR(G151)&lt;2021,M151-N151+AB151,0))</f>
        <v>18.209264705882351</v>
      </c>
      <c r="AD151" s="35">
        <f>IF(OR(YEAR(G151)&lt;2021,O151="X"),0,IF(ISBLANK(H151),DATEDIF(G151,'[3]1.Pradzia'!$D$13,"M"),DATEDIF(G151,H151,"m")))</f>
        <v>0</v>
      </c>
      <c r="AE151" s="37">
        <f>IF(E151='[3]5.Grup_T'!$E$20,0,IF(AD151&lt;&gt;0,M151/V151*MIN(12,AD151),0))</f>
        <v>0</v>
      </c>
      <c r="AF151" s="37">
        <f t="shared" si="29"/>
        <v>0.6030882352941177</v>
      </c>
      <c r="AG151" s="37">
        <f t="shared" si="33"/>
        <v>18.209264705882351</v>
      </c>
      <c r="AH151" s="37">
        <f t="shared" si="34"/>
        <v>11.860735294117649</v>
      </c>
      <c r="AI151" s="35" t="str">
        <f t="shared" si="35"/>
        <v/>
      </c>
      <c r="AJ151" s="38" t="str">
        <f>IF(AND(F151&lt;&gt;[3]Pav.tvarkyklė!$B$12,F151&lt;&gt;[3]Pav.tvarkyklė!$B$13),"GVTNT","X")</f>
        <v>GVTNT</v>
      </c>
      <c r="AK151" s="39">
        <f t="shared" si="36"/>
        <v>0</v>
      </c>
      <c r="AL151" s="40" t="s">
        <v>87</v>
      </c>
      <c r="AM151" s="41">
        <v>50</v>
      </c>
      <c r="AN151" s="41">
        <f t="shared" si="37"/>
        <v>1991</v>
      </c>
      <c r="AO151" s="41"/>
      <c r="AP151" s="41"/>
      <c r="AQ151" s="41" t="s">
        <v>17</v>
      </c>
      <c r="AR151" s="42" t="s">
        <v>88</v>
      </c>
      <c r="AS151" s="42" t="s">
        <v>89</v>
      </c>
      <c r="AT151">
        <v>0.60140000000000005</v>
      </c>
      <c r="AU151" s="43">
        <f t="shared" si="38"/>
        <v>1.688235294117657E-3</v>
      </c>
    </row>
    <row r="152" spans="1:47" ht="15" customHeight="1" x14ac:dyDescent="0.25">
      <c r="A152" s="11"/>
      <c r="B152" s="19">
        <v>152</v>
      </c>
      <c r="C152" s="20" t="s">
        <v>168</v>
      </c>
      <c r="D152" s="21">
        <v>3950</v>
      </c>
      <c r="E152" s="22" t="s">
        <v>85</v>
      </c>
      <c r="F152" s="20" t="s">
        <v>86</v>
      </c>
      <c r="G152" s="24">
        <v>33456</v>
      </c>
      <c r="H152" s="25"/>
      <c r="I152" s="26">
        <v>28.08</v>
      </c>
      <c r="J152" s="27"/>
      <c r="K152" s="27"/>
      <c r="L152" s="27"/>
      <c r="M152" s="28">
        <v>28.08</v>
      </c>
      <c r="N152" s="29">
        <v>11.64627450980392</v>
      </c>
      <c r="O152" s="30" t="str">
        <f>IF(G152&lt;=$N$2,"",IF(F152=[3]Pav.tvarkyklė!$B$13,"",IF(ISBLANK(R152),"X","")))</f>
        <v/>
      </c>
      <c r="P152" s="31"/>
      <c r="Q152" s="32"/>
      <c r="R152" s="32"/>
      <c r="S152" s="33"/>
      <c r="T152" s="33"/>
      <c r="U152" s="34">
        <f>IFERROR(INDEX('[3]5.Grup_T'!$G$4:$G$22,MATCH('6.Turtas'!E152,'[3]5.Grup_T'!$E$4:$E$22,0)),"0")</f>
        <v>50</v>
      </c>
      <c r="V152" s="35">
        <f t="shared" si="27"/>
        <v>600</v>
      </c>
      <c r="W152" s="35">
        <f>IF(NOT(ISBLANK(H152)),(12-DATEDIF(H152,'[3]1.Pradzia'!$D$13,"m")),0)</f>
        <v>0</v>
      </c>
      <c r="X152" s="35">
        <f t="shared" si="30"/>
        <v>352</v>
      </c>
      <c r="Y152" s="35">
        <f t="shared" si="31"/>
        <v>12</v>
      </c>
      <c r="Z152" s="35">
        <f t="shared" si="39"/>
        <v>248</v>
      </c>
      <c r="AA152" s="36">
        <f t="shared" si="28"/>
        <v>4.6960784313725482E-2</v>
      </c>
      <c r="AB152" s="36">
        <f t="shared" si="32"/>
        <v>0.56352941176470583</v>
      </c>
      <c r="AC152" s="37">
        <f>IF(E152='[3]5.Grup_T'!$E$20,0,IF(YEAR(G152)&lt;2021,M152-N152+AB152,0))</f>
        <v>16.997254901960783</v>
      </c>
      <c r="AD152" s="35">
        <f>IF(OR(YEAR(G152)&lt;2021,O152="X"),0,IF(ISBLANK(H152),DATEDIF(G152,'[3]1.Pradzia'!$D$13,"M"),DATEDIF(G152,H152,"m")))</f>
        <v>0</v>
      </c>
      <c r="AE152" s="37">
        <f>IF(E152='[3]5.Grup_T'!$E$20,0,IF(AD152&lt;&gt;0,M152/V152*MIN(12,AD152),0))</f>
        <v>0</v>
      </c>
      <c r="AF152" s="37">
        <f t="shared" si="29"/>
        <v>0.56352941176470583</v>
      </c>
      <c r="AG152" s="37">
        <f t="shared" si="33"/>
        <v>16.997254901960783</v>
      </c>
      <c r="AH152" s="37">
        <f t="shared" si="34"/>
        <v>11.082745098039215</v>
      </c>
      <c r="AI152" s="35" t="str">
        <f t="shared" si="35"/>
        <v/>
      </c>
      <c r="AJ152" s="38" t="str">
        <f>IF(AND(F152&lt;&gt;[3]Pav.tvarkyklė!$B$12,F152&lt;&gt;[3]Pav.tvarkyklė!$B$13),"GVTNT","X")</f>
        <v>GVTNT</v>
      </c>
      <c r="AK152" s="39">
        <f t="shared" si="36"/>
        <v>0</v>
      </c>
      <c r="AL152" s="40" t="s">
        <v>87</v>
      </c>
      <c r="AM152" s="41">
        <v>50</v>
      </c>
      <c r="AN152" s="41">
        <f t="shared" si="37"/>
        <v>1991</v>
      </c>
      <c r="AO152" s="41"/>
      <c r="AP152" s="41"/>
      <c r="AQ152" s="41" t="s">
        <v>17</v>
      </c>
      <c r="AR152" s="42" t="s">
        <v>88</v>
      </c>
      <c r="AS152" s="42" t="s">
        <v>89</v>
      </c>
      <c r="AT152">
        <v>0.56159999999999988</v>
      </c>
      <c r="AU152" s="43">
        <f t="shared" si="38"/>
        <v>1.9294117647059572E-3</v>
      </c>
    </row>
    <row r="153" spans="1:47" ht="15" customHeight="1" x14ac:dyDescent="0.25">
      <c r="A153" s="11"/>
      <c r="B153" s="19">
        <v>153</v>
      </c>
      <c r="C153" s="20" t="s">
        <v>227</v>
      </c>
      <c r="D153" s="21">
        <v>3951</v>
      </c>
      <c r="E153" s="22" t="s">
        <v>85</v>
      </c>
      <c r="F153" s="20" t="s">
        <v>86</v>
      </c>
      <c r="G153" s="24">
        <v>33456</v>
      </c>
      <c r="H153" s="25"/>
      <c r="I153" s="26">
        <v>423.07</v>
      </c>
      <c r="J153" s="27"/>
      <c r="K153" s="27"/>
      <c r="L153" s="27"/>
      <c r="M153" s="28">
        <v>423.07</v>
      </c>
      <c r="N153" s="29">
        <v>174.90382352941174</v>
      </c>
      <c r="O153" s="30" t="str">
        <f>IF(G153&lt;=$N$2,"",IF(F153=[3]Pav.tvarkyklė!$B$13,"",IF(ISBLANK(R153),"X","")))</f>
        <v/>
      </c>
      <c r="P153" s="31"/>
      <c r="Q153" s="32"/>
      <c r="R153" s="32"/>
      <c r="S153" s="33"/>
      <c r="T153" s="33"/>
      <c r="U153" s="34">
        <f>IFERROR(INDEX('[3]5.Grup_T'!$G$4:$G$22,MATCH('6.Turtas'!E153,'[3]5.Grup_T'!$E$4:$E$22,0)),"0")</f>
        <v>50</v>
      </c>
      <c r="V153" s="35">
        <f t="shared" si="27"/>
        <v>600</v>
      </c>
      <c r="W153" s="35">
        <f>IF(NOT(ISBLANK(H153)),(12-DATEDIF(H153,'[3]1.Pradzia'!$D$13,"m")),0)</f>
        <v>0</v>
      </c>
      <c r="X153" s="35">
        <f t="shared" si="30"/>
        <v>352</v>
      </c>
      <c r="Y153" s="35">
        <f t="shared" si="31"/>
        <v>12</v>
      </c>
      <c r="Z153" s="35">
        <f t="shared" si="39"/>
        <v>248</v>
      </c>
      <c r="AA153" s="36">
        <f t="shared" si="28"/>
        <v>0.70525735294117642</v>
      </c>
      <c r="AB153" s="36">
        <f t="shared" si="32"/>
        <v>8.4630882352941175</v>
      </c>
      <c r="AC153" s="37">
        <f>IF(E153='[3]5.Grup_T'!$E$20,0,IF(YEAR(G153)&lt;2021,M153-N153+AB153,0))</f>
        <v>256.62926470588235</v>
      </c>
      <c r="AD153" s="35">
        <f>IF(OR(YEAR(G153)&lt;2021,O153="X"),0,IF(ISBLANK(H153),DATEDIF(G153,'[3]1.Pradzia'!$D$13,"M"),DATEDIF(G153,H153,"m")))</f>
        <v>0</v>
      </c>
      <c r="AE153" s="37">
        <f>IF(E153='[3]5.Grup_T'!$E$20,0,IF(AD153&lt;&gt;0,M153/V153*MIN(12,AD153),0))</f>
        <v>0</v>
      </c>
      <c r="AF153" s="37">
        <f t="shared" si="29"/>
        <v>8.4630882352941175</v>
      </c>
      <c r="AG153" s="37">
        <f t="shared" si="33"/>
        <v>256.62926470588235</v>
      </c>
      <c r="AH153" s="37">
        <f t="shared" si="34"/>
        <v>166.44073529411764</v>
      </c>
      <c r="AI153" s="35" t="str">
        <f t="shared" si="35"/>
        <v/>
      </c>
      <c r="AJ153" s="38" t="str">
        <f>IF(AND(F153&lt;&gt;[3]Pav.tvarkyklė!$B$12,F153&lt;&gt;[3]Pav.tvarkyklė!$B$13),"GVTNT","X")</f>
        <v>GVTNT</v>
      </c>
      <c r="AK153" s="39">
        <f t="shared" si="36"/>
        <v>0</v>
      </c>
      <c r="AL153" s="40" t="s">
        <v>87</v>
      </c>
      <c r="AM153" s="41">
        <v>50</v>
      </c>
      <c r="AN153" s="41">
        <f t="shared" si="37"/>
        <v>1991</v>
      </c>
      <c r="AO153" s="41"/>
      <c r="AP153" s="41"/>
      <c r="AQ153" s="41" t="s">
        <v>17</v>
      </c>
      <c r="AR153" s="42" t="s">
        <v>88</v>
      </c>
      <c r="AS153" s="42" t="s">
        <v>89</v>
      </c>
      <c r="AT153">
        <v>8.4613999999999994</v>
      </c>
      <c r="AU153" s="43">
        <f t="shared" si="38"/>
        <v>1.6882352941181011E-3</v>
      </c>
    </row>
    <row r="154" spans="1:47" ht="15" customHeight="1" x14ac:dyDescent="0.25">
      <c r="A154" s="11"/>
      <c r="B154" s="19">
        <v>154</v>
      </c>
      <c r="C154" s="20" t="s">
        <v>228</v>
      </c>
      <c r="D154" s="21">
        <v>4185</v>
      </c>
      <c r="E154" s="22" t="s">
        <v>85</v>
      </c>
      <c r="F154" s="20" t="s">
        <v>86</v>
      </c>
      <c r="G154" s="24">
        <v>33646</v>
      </c>
      <c r="H154" s="25"/>
      <c r="I154" s="26">
        <v>564.09</v>
      </c>
      <c r="J154" s="27"/>
      <c r="K154" s="27"/>
      <c r="L154" s="27"/>
      <c r="M154" s="28">
        <v>564.09</v>
      </c>
      <c r="N154" s="29">
        <v>238.84223021582736</v>
      </c>
      <c r="O154" s="30" t="str">
        <f>IF(G154&lt;=$N$2,"",IF(F154=[3]Pav.tvarkyklė!$B$13,"",IF(ISBLANK(R154),"X","")))</f>
        <v/>
      </c>
      <c r="P154" s="31"/>
      <c r="Q154" s="32"/>
      <c r="R154" s="32"/>
      <c r="S154" s="33"/>
      <c r="T154" s="33"/>
      <c r="U154" s="34">
        <f>IFERROR(INDEX('[3]5.Grup_T'!$G$4:$G$22,MATCH('6.Turtas'!E154,'[3]5.Grup_T'!$E$4:$E$22,0)),"0")</f>
        <v>50</v>
      </c>
      <c r="V154" s="35">
        <f t="shared" si="27"/>
        <v>600</v>
      </c>
      <c r="W154" s="35">
        <f>IF(NOT(ISBLANK(H154)),(12-DATEDIF(H154,'[3]1.Pradzia'!$D$13,"m")),0)</f>
        <v>0</v>
      </c>
      <c r="X154" s="35">
        <f t="shared" si="30"/>
        <v>346</v>
      </c>
      <c r="Y154" s="35">
        <f t="shared" si="31"/>
        <v>12</v>
      </c>
      <c r="Z154" s="35">
        <f t="shared" si="39"/>
        <v>254</v>
      </c>
      <c r="AA154" s="36">
        <f t="shared" si="28"/>
        <v>0.94032374100719429</v>
      </c>
      <c r="AB154" s="36">
        <f t="shared" si="32"/>
        <v>11.283884892086331</v>
      </c>
      <c r="AC154" s="37">
        <f>IF(E154='[3]5.Grup_T'!$E$20,0,IF(YEAR(G154)&lt;2021,M154-N154+AB154,0))</f>
        <v>336.531654676259</v>
      </c>
      <c r="AD154" s="35">
        <f>IF(OR(YEAR(G154)&lt;2021,O154="X"),0,IF(ISBLANK(H154),DATEDIF(G154,'[3]1.Pradzia'!$D$13,"M"),DATEDIF(G154,H154,"m")))</f>
        <v>0</v>
      </c>
      <c r="AE154" s="37">
        <f>IF(E154='[3]5.Grup_T'!$E$20,0,IF(AD154&lt;&gt;0,M154/V154*MIN(12,AD154),0))</f>
        <v>0</v>
      </c>
      <c r="AF154" s="37">
        <f t="shared" si="29"/>
        <v>11.283884892086331</v>
      </c>
      <c r="AG154" s="37">
        <f t="shared" si="33"/>
        <v>336.531654676259</v>
      </c>
      <c r="AH154" s="37">
        <f t="shared" si="34"/>
        <v>227.55834532374104</v>
      </c>
      <c r="AI154" s="35" t="str">
        <f t="shared" si="35"/>
        <v/>
      </c>
      <c r="AJ154" s="38" t="str">
        <f>IF(AND(F154&lt;&gt;[3]Pav.tvarkyklė!$B$12,F154&lt;&gt;[3]Pav.tvarkyklė!$B$13),"GVTNT","X")</f>
        <v>GVTNT</v>
      </c>
      <c r="AK154" s="39">
        <f t="shared" si="36"/>
        <v>0</v>
      </c>
      <c r="AL154" s="40" t="s">
        <v>87</v>
      </c>
      <c r="AM154" s="41">
        <v>50</v>
      </c>
      <c r="AN154" s="41">
        <f t="shared" si="37"/>
        <v>1992</v>
      </c>
      <c r="AO154" s="41"/>
      <c r="AP154" s="41"/>
      <c r="AQ154" s="41" t="s">
        <v>17</v>
      </c>
      <c r="AR154" s="42" t="s">
        <v>88</v>
      </c>
      <c r="AS154" s="42" t="s">
        <v>89</v>
      </c>
      <c r="AT154">
        <v>11.2818</v>
      </c>
      <c r="AU154" s="43">
        <f t="shared" si="38"/>
        <v>2.0848920863301146E-3</v>
      </c>
    </row>
    <row r="155" spans="1:47" ht="14.45" customHeight="1" x14ac:dyDescent="0.25">
      <c r="A155" s="11"/>
      <c r="B155" s="19">
        <v>155</v>
      </c>
      <c r="C155" s="20" t="s">
        <v>229</v>
      </c>
      <c r="D155" s="21">
        <v>4186</v>
      </c>
      <c r="E155" s="22" t="s">
        <v>85</v>
      </c>
      <c r="F155" s="20" t="s">
        <v>115</v>
      </c>
      <c r="G155" s="24">
        <v>33646</v>
      </c>
      <c r="H155" s="25"/>
      <c r="I155" s="26">
        <v>52.81</v>
      </c>
      <c r="J155" s="27"/>
      <c r="K155" s="27"/>
      <c r="L155" s="27"/>
      <c r="M155" s="28">
        <v>52.81</v>
      </c>
      <c r="N155" s="29">
        <v>22.263069544364512</v>
      </c>
      <c r="O155" s="30" t="str">
        <f>IF(G155&lt;=$N$2,"",IF(F155=[3]Pav.tvarkyklė!$B$13,"",IF(ISBLANK(R155),"X","")))</f>
        <v/>
      </c>
      <c r="P155" s="31"/>
      <c r="Q155" s="32"/>
      <c r="R155" s="32"/>
      <c r="S155" s="33"/>
      <c r="T155" s="33"/>
      <c r="U155" s="34">
        <f>IFERROR(INDEX('[3]5.Grup_T'!$G$4:$G$22,MATCH('6.Turtas'!E155,'[3]5.Grup_T'!$E$4:$E$22,0)),"0")</f>
        <v>50</v>
      </c>
      <c r="V155" s="35">
        <f t="shared" si="27"/>
        <v>600</v>
      </c>
      <c r="W155" s="35">
        <f>IF(NOT(ISBLANK(H155)),(12-DATEDIF(H155,'[3]1.Pradzia'!$D$13,"m")),0)</f>
        <v>0</v>
      </c>
      <c r="X155" s="35">
        <f t="shared" si="30"/>
        <v>346</v>
      </c>
      <c r="Y155" s="35">
        <f t="shared" si="31"/>
        <v>12</v>
      </c>
      <c r="Z155" s="35">
        <f t="shared" si="39"/>
        <v>254</v>
      </c>
      <c r="AA155" s="36">
        <f t="shared" si="28"/>
        <v>8.7649880095923283E-2</v>
      </c>
      <c r="AB155" s="36">
        <f t="shared" si="32"/>
        <v>1.0517985611510794</v>
      </c>
      <c r="AC155" s="37">
        <f>IF(E155='[3]5.Grup_T'!$E$20,0,IF(YEAR(G155)&lt;2021,M155-N155+AB155,0))</f>
        <v>31.598729016786571</v>
      </c>
      <c r="AD155" s="35">
        <f>IF(OR(YEAR(G155)&lt;2021,O155="X"),0,IF(ISBLANK(H155),DATEDIF(G155,'[3]1.Pradzia'!$D$13,"M"),DATEDIF(G155,H155,"m")))</f>
        <v>0</v>
      </c>
      <c r="AE155" s="37">
        <f>IF(E155='[3]5.Grup_T'!$E$20,0,IF(AD155&lt;&gt;0,M155/V155*MIN(12,AD155),0))</f>
        <v>0</v>
      </c>
      <c r="AF155" s="37">
        <f t="shared" si="29"/>
        <v>1.0517985611510794</v>
      </c>
      <c r="AG155" s="37">
        <f t="shared" si="33"/>
        <v>31.598729016786571</v>
      </c>
      <c r="AH155" s="37">
        <f t="shared" si="34"/>
        <v>21.211270983213431</v>
      </c>
      <c r="AI155" s="35" t="str">
        <f t="shared" si="35"/>
        <v/>
      </c>
      <c r="AJ155" s="38" t="str">
        <f>IF(AND(F155&lt;&gt;[3]Pav.tvarkyklė!$B$12,F155&lt;&gt;[3]Pav.tvarkyklė!$B$13),"GVTNT","X")</f>
        <v>GVTNT</v>
      </c>
      <c r="AK155" s="39">
        <f t="shared" si="36"/>
        <v>0</v>
      </c>
      <c r="AL155" s="40" t="s">
        <v>116</v>
      </c>
      <c r="AM155" s="41">
        <v>50</v>
      </c>
      <c r="AN155" s="41">
        <f t="shared" si="37"/>
        <v>1992</v>
      </c>
      <c r="AO155" s="41"/>
      <c r="AP155" s="41"/>
      <c r="AQ155" s="41" t="s">
        <v>17</v>
      </c>
      <c r="AR155" s="42" t="s">
        <v>88</v>
      </c>
      <c r="AS155" s="42" t="s">
        <v>117</v>
      </c>
      <c r="AT155">
        <v>1.0562</v>
      </c>
      <c r="AU155" s="43">
        <f t="shared" si="38"/>
        <v>-4.4014388489206357E-3</v>
      </c>
    </row>
    <row r="156" spans="1:47" ht="14.45" customHeight="1" x14ac:dyDescent="0.25">
      <c r="A156" s="11"/>
      <c r="B156" s="19">
        <v>156</v>
      </c>
      <c r="C156" s="20" t="s">
        <v>230</v>
      </c>
      <c r="D156" s="21">
        <v>4187</v>
      </c>
      <c r="E156" s="22" t="s">
        <v>85</v>
      </c>
      <c r="F156" s="20" t="s">
        <v>86</v>
      </c>
      <c r="G156" s="24">
        <v>33646</v>
      </c>
      <c r="H156" s="25"/>
      <c r="I156" s="26">
        <v>756.12</v>
      </c>
      <c r="J156" s="27"/>
      <c r="K156" s="27"/>
      <c r="L156" s="27"/>
      <c r="M156" s="28">
        <v>756.12</v>
      </c>
      <c r="N156" s="29">
        <v>320.14964028776984</v>
      </c>
      <c r="O156" s="30" t="str">
        <f>IF(G156&lt;=$N$2,"",IF(F156=[3]Pav.tvarkyklė!$B$13,"",IF(ISBLANK(R156),"X","")))</f>
        <v/>
      </c>
      <c r="P156" s="31"/>
      <c r="Q156" s="32"/>
      <c r="R156" s="32"/>
      <c r="S156" s="33"/>
      <c r="T156" s="33"/>
      <c r="U156" s="34">
        <f>IFERROR(INDEX('[3]5.Grup_T'!$G$4:$G$22,MATCH('6.Turtas'!E156,'[3]5.Grup_T'!$E$4:$E$22,0)),"0")</f>
        <v>50</v>
      </c>
      <c r="V156" s="35">
        <f t="shared" si="27"/>
        <v>600</v>
      </c>
      <c r="W156" s="35">
        <f>IF(NOT(ISBLANK(H156)),(12-DATEDIF(H156,'[3]1.Pradzia'!$D$13,"m")),0)</f>
        <v>0</v>
      </c>
      <c r="X156" s="35">
        <f t="shared" si="30"/>
        <v>346</v>
      </c>
      <c r="Y156" s="35">
        <f t="shared" si="31"/>
        <v>12</v>
      </c>
      <c r="Z156" s="35">
        <f t="shared" si="39"/>
        <v>254</v>
      </c>
      <c r="AA156" s="36">
        <f t="shared" si="28"/>
        <v>1.2604316546762593</v>
      </c>
      <c r="AB156" s="36">
        <f t="shared" si="32"/>
        <v>15.125179856115111</v>
      </c>
      <c r="AC156" s="37">
        <f>IF(E156='[3]5.Grup_T'!$E$20,0,IF(YEAR(G156)&lt;2021,M156-N156+AB156,0))</f>
        <v>451.09553956834526</v>
      </c>
      <c r="AD156" s="35">
        <f>IF(OR(YEAR(G156)&lt;2021,O156="X"),0,IF(ISBLANK(H156),DATEDIF(G156,'[3]1.Pradzia'!$D$13,"M"),DATEDIF(G156,H156,"m")))</f>
        <v>0</v>
      </c>
      <c r="AE156" s="37">
        <f>IF(E156='[3]5.Grup_T'!$E$20,0,IF(AD156&lt;&gt;0,M156/V156*MIN(12,AD156),0))</f>
        <v>0</v>
      </c>
      <c r="AF156" s="37">
        <f t="shared" si="29"/>
        <v>15.125179856115111</v>
      </c>
      <c r="AG156" s="37">
        <f t="shared" si="33"/>
        <v>451.09553956834526</v>
      </c>
      <c r="AH156" s="37">
        <f t="shared" si="34"/>
        <v>305.02446043165475</v>
      </c>
      <c r="AI156" s="35" t="str">
        <f t="shared" si="35"/>
        <v/>
      </c>
      <c r="AJ156" s="38" t="str">
        <f>IF(AND(F156&lt;&gt;[3]Pav.tvarkyklė!$B$12,F156&lt;&gt;[3]Pav.tvarkyklė!$B$13),"GVTNT","X")</f>
        <v>GVTNT</v>
      </c>
      <c r="AK156" s="39">
        <f t="shared" si="36"/>
        <v>0</v>
      </c>
      <c r="AL156" s="40" t="s">
        <v>87</v>
      </c>
      <c r="AM156" s="41">
        <v>50</v>
      </c>
      <c r="AN156" s="41">
        <f t="shared" si="37"/>
        <v>1992</v>
      </c>
      <c r="AO156" s="41"/>
      <c r="AP156" s="41"/>
      <c r="AQ156" s="41" t="s">
        <v>17</v>
      </c>
      <c r="AR156" s="42" t="s">
        <v>88</v>
      </c>
      <c r="AS156" s="42" t="s">
        <v>89</v>
      </c>
      <c r="AT156">
        <v>15.122399999999999</v>
      </c>
      <c r="AU156" s="43">
        <f t="shared" si="38"/>
        <v>2.7798561151115564E-3</v>
      </c>
    </row>
    <row r="157" spans="1:47" ht="14.45" customHeight="1" x14ac:dyDescent="0.25">
      <c r="A157" s="11"/>
      <c r="B157" s="19">
        <v>157</v>
      </c>
      <c r="C157" s="20" t="s">
        <v>231</v>
      </c>
      <c r="D157" s="21">
        <v>4188</v>
      </c>
      <c r="E157" s="22" t="s">
        <v>85</v>
      </c>
      <c r="F157" s="20" t="s">
        <v>86</v>
      </c>
      <c r="G157" s="24">
        <v>33950</v>
      </c>
      <c r="H157" s="25"/>
      <c r="I157" s="26">
        <v>105.62</v>
      </c>
      <c r="J157" s="27"/>
      <c r="K157" s="27"/>
      <c r="L157" s="27"/>
      <c r="M157" s="28">
        <v>105.62</v>
      </c>
      <c r="N157" s="29">
        <v>46.530000000000008</v>
      </c>
      <c r="O157" s="30" t="str">
        <f>IF(G157&lt;=$N$2,"",IF(F157=[3]Pav.tvarkyklė!$B$13,"",IF(ISBLANK(R157),"X","")))</f>
        <v/>
      </c>
      <c r="P157" s="31"/>
      <c r="Q157" s="32"/>
      <c r="R157" s="32"/>
      <c r="S157" s="33"/>
      <c r="T157" s="33"/>
      <c r="U157" s="34">
        <f>IFERROR(INDEX('[3]5.Grup_T'!$G$4:$G$22,MATCH('6.Turtas'!E157,'[3]5.Grup_T'!$E$4:$E$22,0)),"0")</f>
        <v>50</v>
      </c>
      <c r="V157" s="35">
        <f t="shared" si="27"/>
        <v>600</v>
      </c>
      <c r="W157" s="35">
        <f>IF(NOT(ISBLANK(H157)),(12-DATEDIF(H157,'[3]1.Pradzia'!$D$13,"m")),0)</f>
        <v>0</v>
      </c>
      <c r="X157" s="35">
        <f t="shared" si="30"/>
        <v>336</v>
      </c>
      <c r="Y157" s="35">
        <f t="shared" si="31"/>
        <v>12</v>
      </c>
      <c r="Z157" s="35">
        <f t="shared" si="39"/>
        <v>264</v>
      </c>
      <c r="AA157" s="36">
        <f t="shared" si="28"/>
        <v>0.17625000000000002</v>
      </c>
      <c r="AB157" s="36">
        <f t="shared" si="32"/>
        <v>2.1150000000000002</v>
      </c>
      <c r="AC157" s="37">
        <f>IF(E157='[3]5.Grup_T'!$E$20,0,IF(YEAR(G157)&lt;2021,M157-N157+AB157,0))</f>
        <v>61.204999999999998</v>
      </c>
      <c r="AD157" s="35">
        <f>IF(OR(YEAR(G157)&lt;2021,O157="X"),0,IF(ISBLANK(H157),DATEDIF(G157,'[3]1.Pradzia'!$D$13,"M"),DATEDIF(G157,H157,"m")))</f>
        <v>0</v>
      </c>
      <c r="AE157" s="37">
        <f>IF(E157='[3]5.Grup_T'!$E$20,0,IF(AD157&lt;&gt;0,M157/V157*MIN(12,AD157),0))</f>
        <v>0</v>
      </c>
      <c r="AF157" s="37">
        <f t="shared" si="29"/>
        <v>2.1150000000000002</v>
      </c>
      <c r="AG157" s="37">
        <f t="shared" si="33"/>
        <v>61.204999999999998</v>
      </c>
      <c r="AH157" s="37">
        <f t="shared" si="34"/>
        <v>44.415000000000006</v>
      </c>
      <c r="AI157" s="35" t="str">
        <f t="shared" si="35"/>
        <v/>
      </c>
      <c r="AJ157" s="38" t="str">
        <f>IF(AND(F157&lt;&gt;[3]Pav.tvarkyklė!$B$12,F157&lt;&gt;[3]Pav.tvarkyklė!$B$13),"GVTNT","X")</f>
        <v>GVTNT</v>
      </c>
      <c r="AK157" s="39">
        <f t="shared" si="36"/>
        <v>0</v>
      </c>
      <c r="AL157" s="40" t="s">
        <v>87</v>
      </c>
      <c r="AM157" s="41">
        <v>50</v>
      </c>
      <c r="AN157" s="41">
        <f t="shared" si="37"/>
        <v>1992</v>
      </c>
      <c r="AO157" s="41"/>
      <c r="AP157" s="41"/>
      <c r="AQ157" s="41" t="s">
        <v>17</v>
      </c>
      <c r="AR157" s="42" t="s">
        <v>88</v>
      </c>
      <c r="AS157" s="42" t="s">
        <v>89</v>
      </c>
      <c r="AT157">
        <v>2.1124000000000001</v>
      </c>
      <c r="AU157" s="43">
        <f t="shared" si="38"/>
        <v>2.6000000000001577E-3</v>
      </c>
    </row>
    <row r="158" spans="1:47" ht="14.45" customHeight="1" x14ac:dyDescent="0.25">
      <c r="A158" s="11"/>
      <c r="B158" s="19">
        <v>158</v>
      </c>
      <c r="C158" s="20" t="s">
        <v>232</v>
      </c>
      <c r="D158" s="21">
        <v>4191</v>
      </c>
      <c r="E158" s="22" t="s">
        <v>85</v>
      </c>
      <c r="F158" s="20" t="s">
        <v>86</v>
      </c>
      <c r="G158" s="24">
        <v>33670</v>
      </c>
      <c r="H158" s="25"/>
      <c r="I158" s="26">
        <v>99.02</v>
      </c>
      <c r="J158" s="27"/>
      <c r="K158" s="27"/>
      <c r="L158" s="27"/>
      <c r="M158" s="28">
        <v>99.02</v>
      </c>
      <c r="N158" s="29">
        <v>42.093279569892466</v>
      </c>
      <c r="O158" s="30" t="str">
        <f>IF(G158&lt;=$N$2,"",IF(F158=[3]Pav.tvarkyklė!$B$13,"",IF(ISBLANK(R158),"X","")))</f>
        <v/>
      </c>
      <c r="P158" s="31"/>
      <c r="Q158" s="32"/>
      <c r="R158" s="32"/>
      <c r="S158" s="33"/>
      <c r="T158" s="33"/>
      <c r="U158" s="34">
        <f>IFERROR(INDEX('[3]5.Grup_T'!$G$4:$G$22,MATCH('6.Turtas'!E158,'[3]5.Grup_T'!$E$4:$E$22,0)),"0")</f>
        <v>50</v>
      </c>
      <c r="V158" s="35">
        <f t="shared" si="27"/>
        <v>600</v>
      </c>
      <c r="W158" s="35">
        <f>IF(NOT(ISBLANK(H158)),(12-DATEDIF(H158,'[3]1.Pradzia'!$D$13,"m")),0)</f>
        <v>0</v>
      </c>
      <c r="X158" s="35">
        <f t="shared" si="30"/>
        <v>345</v>
      </c>
      <c r="Y158" s="35">
        <f t="shared" si="31"/>
        <v>12</v>
      </c>
      <c r="Z158" s="35">
        <f t="shared" si="39"/>
        <v>255</v>
      </c>
      <c r="AA158" s="36">
        <f t="shared" si="28"/>
        <v>0.1650716845878136</v>
      </c>
      <c r="AB158" s="36">
        <f t="shared" si="32"/>
        <v>1.9808602150537631</v>
      </c>
      <c r="AC158" s="37">
        <f>IF(E158='[3]5.Grup_T'!$E$20,0,IF(YEAR(G158)&lt;2021,M158-N158+AB158,0))</f>
        <v>58.907580645161289</v>
      </c>
      <c r="AD158" s="35">
        <f>IF(OR(YEAR(G158)&lt;2021,O158="X"),0,IF(ISBLANK(H158),DATEDIF(G158,'[3]1.Pradzia'!$D$13,"M"),DATEDIF(G158,H158,"m")))</f>
        <v>0</v>
      </c>
      <c r="AE158" s="37">
        <f>IF(E158='[3]5.Grup_T'!$E$20,0,IF(AD158&lt;&gt;0,M158/V158*MIN(12,AD158),0))</f>
        <v>0</v>
      </c>
      <c r="AF158" s="37">
        <f t="shared" si="29"/>
        <v>1.9808602150537631</v>
      </c>
      <c r="AG158" s="37">
        <f t="shared" si="33"/>
        <v>58.907580645161289</v>
      </c>
      <c r="AH158" s="37">
        <f t="shared" si="34"/>
        <v>40.112419354838707</v>
      </c>
      <c r="AI158" s="35" t="str">
        <f t="shared" si="35"/>
        <v/>
      </c>
      <c r="AJ158" s="38" t="str">
        <f>IF(AND(F158&lt;&gt;[3]Pav.tvarkyklė!$B$12,F158&lt;&gt;[3]Pav.tvarkyklė!$B$13),"GVTNT","X")</f>
        <v>GVTNT</v>
      </c>
      <c r="AK158" s="39">
        <f t="shared" si="36"/>
        <v>0</v>
      </c>
      <c r="AL158" s="40" t="s">
        <v>87</v>
      </c>
      <c r="AM158" s="41">
        <v>50</v>
      </c>
      <c r="AN158" s="41">
        <f t="shared" si="37"/>
        <v>1992</v>
      </c>
      <c r="AO158" s="41"/>
      <c r="AP158" s="41"/>
      <c r="AQ158" s="41" t="s">
        <v>17</v>
      </c>
      <c r="AR158" s="42" t="s">
        <v>88</v>
      </c>
      <c r="AS158" s="42" t="s">
        <v>89</v>
      </c>
      <c r="AT158">
        <v>1.9803999999999999</v>
      </c>
      <c r="AU158" s="43">
        <f t="shared" si="38"/>
        <v>4.6021505376314664E-4</v>
      </c>
    </row>
    <row r="159" spans="1:47" ht="14.45" customHeight="1" x14ac:dyDescent="0.25">
      <c r="A159" s="11"/>
      <c r="B159" s="19">
        <v>159</v>
      </c>
      <c r="C159" s="20" t="s">
        <v>233</v>
      </c>
      <c r="D159" s="21">
        <v>4192</v>
      </c>
      <c r="E159" s="22" t="s">
        <v>85</v>
      </c>
      <c r="F159" s="20" t="s">
        <v>86</v>
      </c>
      <c r="G159" s="24">
        <v>35621</v>
      </c>
      <c r="H159" s="25"/>
      <c r="I159" s="26">
        <v>276.39999999999998</v>
      </c>
      <c r="J159" s="27"/>
      <c r="K159" s="27"/>
      <c r="L159" s="27"/>
      <c r="M159" s="28">
        <v>276.39999999999998</v>
      </c>
      <c r="N159" s="29">
        <v>146.91283041788142</v>
      </c>
      <c r="O159" s="30" t="str">
        <f>IF(G159&lt;=$N$2,"",IF(F159=[3]Pav.tvarkyklė!$B$13,"",IF(ISBLANK(R159),"X","")))</f>
        <v/>
      </c>
      <c r="P159" s="31"/>
      <c r="Q159" s="32"/>
      <c r="R159" s="32"/>
      <c r="S159" s="33"/>
      <c r="T159" s="33"/>
      <c r="U159" s="34">
        <f>IFERROR(INDEX('[3]5.Grup_T'!$G$4:$G$22,MATCH('6.Turtas'!E159,'[3]5.Grup_T'!$E$4:$E$22,0)),"0")</f>
        <v>50</v>
      </c>
      <c r="V159" s="35">
        <f t="shared" si="27"/>
        <v>600</v>
      </c>
      <c r="W159" s="35">
        <f>IF(NOT(ISBLANK(H159)),(12-DATEDIF(H159,'[3]1.Pradzia'!$D$13,"m")),0)</f>
        <v>0</v>
      </c>
      <c r="X159" s="35">
        <f t="shared" si="30"/>
        <v>281</v>
      </c>
      <c r="Y159" s="35">
        <f t="shared" si="31"/>
        <v>12</v>
      </c>
      <c r="Z159" s="35">
        <f t="shared" si="39"/>
        <v>319</v>
      </c>
      <c r="AA159" s="36">
        <f t="shared" si="28"/>
        <v>0.4605417881438289</v>
      </c>
      <c r="AB159" s="36">
        <f t="shared" si="32"/>
        <v>5.5265014577259466</v>
      </c>
      <c r="AC159" s="37">
        <f>IF(E159='[3]5.Grup_T'!$E$20,0,IF(YEAR(G159)&lt;2021,M159-N159+AB159,0))</f>
        <v>135.0136710398445</v>
      </c>
      <c r="AD159" s="35">
        <f>IF(OR(YEAR(G159)&lt;2021,O159="X"),0,IF(ISBLANK(H159),DATEDIF(G159,'[3]1.Pradzia'!$D$13,"M"),DATEDIF(G159,H159,"m")))</f>
        <v>0</v>
      </c>
      <c r="AE159" s="37">
        <f>IF(E159='[3]5.Grup_T'!$E$20,0,IF(AD159&lt;&gt;0,M159/V159*MIN(12,AD159),0))</f>
        <v>0</v>
      </c>
      <c r="AF159" s="37">
        <f t="shared" si="29"/>
        <v>5.5265014577259466</v>
      </c>
      <c r="AG159" s="37">
        <f t="shared" si="33"/>
        <v>135.0136710398445</v>
      </c>
      <c r="AH159" s="37">
        <f t="shared" si="34"/>
        <v>141.38632896015548</v>
      </c>
      <c r="AI159" s="35" t="str">
        <f t="shared" si="35"/>
        <v/>
      </c>
      <c r="AJ159" s="38" t="str">
        <f>IF(AND(F159&lt;&gt;[3]Pav.tvarkyklė!$B$12,F159&lt;&gt;[3]Pav.tvarkyklė!$B$13),"GVTNT","X")</f>
        <v>GVTNT</v>
      </c>
      <c r="AK159" s="39">
        <f t="shared" si="36"/>
        <v>0</v>
      </c>
      <c r="AL159" s="40" t="s">
        <v>87</v>
      </c>
      <c r="AM159" s="41">
        <v>50</v>
      </c>
      <c r="AN159" s="41">
        <f t="shared" si="37"/>
        <v>1997</v>
      </c>
      <c r="AO159" s="41"/>
      <c r="AP159" s="41"/>
      <c r="AQ159" s="41" t="s">
        <v>17</v>
      </c>
      <c r="AR159" s="42" t="s">
        <v>88</v>
      </c>
      <c r="AS159" s="42" t="s">
        <v>89</v>
      </c>
      <c r="AT159">
        <v>5.5279999999999996</v>
      </c>
      <c r="AU159" s="43">
        <f t="shared" si="38"/>
        <v>-1.4985422740529941E-3</v>
      </c>
    </row>
    <row r="160" spans="1:47" ht="14.45" customHeight="1" x14ac:dyDescent="0.25">
      <c r="A160" s="11"/>
      <c r="B160" s="19">
        <v>160</v>
      </c>
      <c r="C160" s="20" t="s">
        <v>234</v>
      </c>
      <c r="D160" s="21">
        <v>4193</v>
      </c>
      <c r="E160" s="22" t="s">
        <v>85</v>
      </c>
      <c r="F160" s="20" t="s">
        <v>86</v>
      </c>
      <c r="G160" s="24">
        <v>40029</v>
      </c>
      <c r="H160" s="25"/>
      <c r="I160" s="26">
        <v>897756.31</v>
      </c>
      <c r="J160" s="27"/>
      <c r="K160" s="27"/>
      <c r="L160" s="27"/>
      <c r="M160" s="28">
        <v>897756.31</v>
      </c>
      <c r="N160" s="29">
        <v>694264.84601092897</v>
      </c>
      <c r="O160" s="30" t="str">
        <f>IF(G160&lt;=$N$2,"",IF(F160=[3]Pav.tvarkyklė!$B$13,"",IF(ISBLANK(R160),"X","")))</f>
        <v/>
      </c>
      <c r="P160" s="31"/>
      <c r="Q160" s="32"/>
      <c r="R160" s="32"/>
      <c r="S160" s="33"/>
      <c r="T160" s="33"/>
      <c r="U160" s="34">
        <f>IFERROR(INDEX('[3]5.Grup_T'!$G$4:$G$22,MATCH('6.Turtas'!E160,'[3]5.Grup_T'!$E$4:$E$22,0)),"0")</f>
        <v>50</v>
      </c>
      <c r="V160" s="35">
        <f t="shared" si="27"/>
        <v>600</v>
      </c>
      <c r="W160" s="35">
        <f>IF(NOT(ISBLANK(H160)),(12-DATEDIF(H160,'[3]1.Pradzia'!$D$13,"m")),0)</f>
        <v>0</v>
      </c>
      <c r="X160" s="35">
        <f t="shared" si="30"/>
        <v>136</v>
      </c>
      <c r="Y160" s="35">
        <f t="shared" si="31"/>
        <v>12</v>
      </c>
      <c r="Z160" s="35">
        <f t="shared" si="39"/>
        <v>464</v>
      </c>
      <c r="AA160" s="36">
        <f t="shared" si="28"/>
        <v>1496.2604439890711</v>
      </c>
      <c r="AB160" s="36">
        <f t="shared" si="32"/>
        <v>17955.125327868853</v>
      </c>
      <c r="AC160" s="37">
        <f>IF(E160='[3]5.Grup_T'!$E$20,0,IF(YEAR(G160)&lt;2021,M160-N160+AB160,0))</f>
        <v>221446.58931693994</v>
      </c>
      <c r="AD160" s="35">
        <f>IF(OR(YEAR(G160)&lt;2021,O160="X"),0,IF(ISBLANK(H160),DATEDIF(G160,'[3]1.Pradzia'!$D$13,"M"),DATEDIF(G160,H160,"m")))</f>
        <v>0</v>
      </c>
      <c r="AE160" s="37">
        <f>IF(E160='[3]5.Grup_T'!$E$20,0,IF(AD160&lt;&gt;0,M160/V160*MIN(12,AD160),0))</f>
        <v>0</v>
      </c>
      <c r="AF160" s="37">
        <f t="shared" si="29"/>
        <v>17955.125327868853</v>
      </c>
      <c r="AG160" s="37">
        <f t="shared" si="33"/>
        <v>221446.58931693994</v>
      </c>
      <c r="AH160" s="37">
        <f t="shared" si="34"/>
        <v>676309.72068306012</v>
      </c>
      <c r="AI160" s="35" t="str">
        <f t="shared" si="35"/>
        <v/>
      </c>
      <c r="AJ160" s="38" t="str">
        <f>IF(AND(F160&lt;&gt;[3]Pav.tvarkyklė!$B$12,F160&lt;&gt;[3]Pav.tvarkyklė!$B$13),"GVTNT","X")</f>
        <v>GVTNT</v>
      </c>
      <c r="AK160" s="39">
        <f t="shared" si="36"/>
        <v>0</v>
      </c>
      <c r="AL160" s="40" t="s">
        <v>87</v>
      </c>
      <c r="AM160" s="41">
        <v>50</v>
      </c>
      <c r="AN160" s="41">
        <f t="shared" si="37"/>
        <v>2009</v>
      </c>
      <c r="AO160" s="41"/>
      <c r="AP160" s="41"/>
      <c r="AQ160" s="41" t="s">
        <v>17</v>
      </c>
      <c r="AR160" s="42" t="s">
        <v>88</v>
      </c>
      <c r="AS160" s="42" t="s">
        <v>89</v>
      </c>
      <c r="AT160">
        <v>17955.126199999999</v>
      </c>
      <c r="AU160" s="43">
        <f t="shared" si="38"/>
        <v>-8.721311460249126E-4</v>
      </c>
    </row>
    <row r="161" spans="1:47" ht="14.45" customHeight="1" x14ac:dyDescent="0.25">
      <c r="A161" s="11"/>
      <c r="B161" s="19">
        <v>161</v>
      </c>
      <c r="C161" s="20" t="s">
        <v>235</v>
      </c>
      <c r="D161" s="21">
        <v>4492</v>
      </c>
      <c r="E161" s="22" t="s">
        <v>111</v>
      </c>
      <c r="F161" s="20" t="s">
        <v>236</v>
      </c>
      <c r="G161" s="24">
        <v>33857</v>
      </c>
      <c r="H161" s="25"/>
      <c r="I161" s="26">
        <v>2193.4499999999998</v>
      </c>
      <c r="J161" s="27"/>
      <c r="K161" s="27"/>
      <c r="L161" s="27"/>
      <c r="M161" s="28">
        <v>2193.4499999999998</v>
      </c>
      <c r="N161" s="29">
        <v>0</v>
      </c>
      <c r="O161" s="30" t="str">
        <f>IF(G161&lt;=$N$2,"",IF(F161=[3]Pav.tvarkyklė!$B$13,"",IF(ISBLANK(R161),"X","")))</f>
        <v/>
      </c>
      <c r="P161" s="31"/>
      <c r="Q161" s="32"/>
      <c r="R161" s="32"/>
      <c r="S161" s="33"/>
      <c r="T161" s="33"/>
      <c r="U161" s="34">
        <f>IFERROR(INDEX('[3]5.Grup_T'!$G$4:$G$22,MATCH('6.Turtas'!E161,'[3]5.Grup_T'!$E$4:$E$22,0)),"0")</f>
        <v>10</v>
      </c>
      <c r="V161" s="35">
        <f t="shared" si="27"/>
        <v>120</v>
      </c>
      <c r="W161" s="35">
        <f>IF(NOT(ISBLANK(H161)),(12-DATEDIF(H161,'[3]1.Pradzia'!$D$13,"m")),0)</f>
        <v>0</v>
      </c>
      <c r="X161" s="35">
        <f t="shared" si="30"/>
        <v>339</v>
      </c>
      <c r="Y161" s="35">
        <f t="shared" si="31"/>
        <v>0</v>
      </c>
      <c r="Z161" s="35">
        <f t="shared" si="39"/>
        <v>-219</v>
      </c>
      <c r="AA161" s="36">
        <f t="shared" si="28"/>
        <v>0</v>
      </c>
      <c r="AB161" s="36">
        <f t="shared" si="32"/>
        <v>0</v>
      </c>
      <c r="AC161" s="37">
        <f>IF(E161='[3]5.Grup_T'!$E$20,0,IF(YEAR(G161)&lt;2021,M161-N161+AB161,0))</f>
        <v>2193.4499999999998</v>
      </c>
      <c r="AD161" s="35">
        <f>IF(OR(YEAR(G161)&lt;2021,O161="X"),0,IF(ISBLANK(H161),DATEDIF(G161,'[3]1.Pradzia'!$D$13,"M"),DATEDIF(G161,H161,"m")))</f>
        <v>0</v>
      </c>
      <c r="AE161" s="37">
        <f>IF(E161='[3]5.Grup_T'!$E$20,0,IF(AD161&lt;&gt;0,M161/V161*MIN(12,AD161),0))</f>
        <v>0</v>
      </c>
      <c r="AF161" s="37">
        <f t="shared" si="29"/>
        <v>0</v>
      </c>
      <c r="AG161" s="37">
        <f t="shared" si="33"/>
        <v>2193.4499999999998</v>
      </c>
      <c r="AH161" s="37">
        <f t="shared" si="34"/>
        <v>0</v>
      </c>
      <c r="AI161" s="35" t="str">
        <f t="shared" si="35"/>
        <v>Nusidėvėjęs</v>
      </c>
      <c r="AJ161" s="38" t="str">
        <f>IF(AND(F161&lt;&gt;[3]Pav.tvarkyklė!$B$12,F161&lt;&gt;[3]Pav.tvarkyklė!$B$13),"GVTNT","X")</f>
        <v>GVTNT</v>
      </c>
      <c r="AK161" s="39">
        <f t="shared" si="36"/>
        <v>0</v>
      </c>
      <c r="AL161" s="40" t="s">
        <v>112</v>
      </c>
      <c r="AM161" s="41">
        <v>8</v>
      </c>
      <c r="AN161" s="41">
        <f t="shared" si="37"/>
        <v>1992</v>
      </c>
      <c r="AO161" s="41"/>
      <c r="AP161" s="41"/>
      <c r="AQ161" s="41" t="s">
        <v>17</v>
      </c>
      <c r="AR161" s="42" t="s">
        <v>113</v>
      </c>
      <c r="AS161" s="42" t="s">
        <v>237</v>
      </c>
      <c r="AT161">
        <v>0</v>
      </c>
      <c r="AU161" s="43">
        <f t="shared" si="38"/>
        <v>0</v>
      </c>
    </row>
    <row r="162" spans="1:47" ht="14.45" customHeight="1" x14ac:dyDescent="0.25">
      <c r="A162" s="11"/>
      <c r="B162" s="19">
        <v>162</v>
      </c>
      <c r="C162" s="20" t="s">
        <v>238</v>
      </c>
      <c r="D162" s="21">
        <v>4495</v>
      </c>
      <c r="E162" s="22" t="s">
        <v>85</v>
      </c>
      <c r="F162" s="20" t="s">
        <v>115</v>
      </c>
      <c r="G162" s="24">
        <v>40029</v>
      </c>
      <c r="H162" s="25"/>
      <c r="I162" s="26">
        <v>1974563.54</v>
      </c>
      <c r="J162" s="27"/>
      <c r="K162" s="27"/>
      <c r="L162" s="27"/>
      <c r="M162" s="28">
        <v>1974563.54</v>
      </c>
      <c r="N162" s="29">
        <v>1526995.8113661204</v>
      </c>
      <c r="O162" s="30" t="str">
        <f>IF(G162&lt;=$N$2,"",IF(F162=[3]Pav.tvarkyklė!$B$13,"",IF(ISBLANK(R162),"X","")))</f>
        <v/>
      </c>
      <c r="P162" s="31"/>
      <c r="Q162" s="32"/>
      <c r="R162" s="32"/>
      <c r="S162" s="33"/>
      <c r="T162" s="33"/>
      <c r="U162" s="34">
        <f>IFERROR(INDEX('[3]5.Grup_T'!$G$4:$G$22,MATCH('6.Turtas'!E162,'[3]5.Grup_T'!$E$4:$E$22,0)),"0")</f>
        <v>50</v>
      </c>
      <c r="V162" s="35">
        <f t="shared" si="27"/>
        <v>600</v>
      </c>
      <c r="W162" s="35">
        <f>IF(NOT(ISBLANK(H162)),(12-DATEDIF(H162,'[3]1.Pradzia'!$D$13,"m")),0)</f>
        <v>0</v>
      </c>
      <c r="X162" s="35">
        <f t="shared" si="30"/>
        <v>136</v>
      </c>
      <c r="Y162" s="35">
        <f t="shared" si="31"/>
        <v>12</v>
      </c>
      <c r="Z162" s="35">
        <f t="shared" si="39"/>
        <v>464</v>
      </c>
      <c r="AA162" s="36">
        <f t="shared" si="28"/>
        <v>3290.9392486338802</v>
      </c>
      <c r="AB162" s="36">
        <f t="shared" si="32"/>
        <v>39491.270983606562</v>
      </c>
      <c r="AC162" s="37">
        <f>IF(E162='[3]5.Grup_T'!$E$20,0,IF(YEAR(G162)&lt;2021,M162-N162+AB162,0))</f>
        <v>487058.99961748626</v>
      </c>
      <c r="AD162" s="35">
        <f>IF(OR(YEAR(G162)&lt;2021,O162="X"),0,IF(ISBLANK(H162),DATEDIF(G162,'[3]1.Pradzia'!$D$13,"M"),DATEDIF(G162,H162,"m")))</f>
        <v>0</v>
      </c>
      <c r="AE162" s="37">
        <f>IF(E162='[3]5.Grup_T'!$E$20,0,IF(AD162&lt;&gt;0,M162/V162*MIN(12,AD162),0))</f>
        <v>0</v>
      </c>
      <c r="AF162" s="37">
        <f t="shared" si="29"/>
        <v>39491.270983606562</v>
      </c>
      <c r="AG162" s="37">
        <f t="shared" si="33"/>
        <v>487058.99961748626</v>
      </c>
      <c r="AH162" s="37">
        <f t="shared" si="34"/>
        <v>1487504.5403825138</v>
      </c>
      <c r="AI162" s="35" t="str">
        <f t="shared" si="35"/>
        <v/>
      </c>
      <c r="AJ162" s="38" t="str">
        <f>IF(AND(F162&lt;&gt;[3]Pav.tvarkyklė!$B$12,F162&lt;&gt;[3]Pav.tvarkyklė!$B$13),"GVTNT","X")</f>
        <v>GVTNT</v>
      </c>
      <c r="AK162" s="39">
        <f t="shared" si="36"/>
        <v>0</v>
      </c>
      <c r="AL162" s="40" t="s">
        <v>116</v>
      </c>
      <c r="AM162" s="41">
        <v>50</v>
      </c>
      <c r="AN162" s="41">
        <f t="shared" si="37"/>
        <v>2009</v>
      </c>
      <c r="AO162" s="41"/>
      <c r="AP162" s="41"/>
      <c r="AQ162" s="41" t="s">
        <v>17</v>
      </c>
      <c r="AR162" s="42" t="s">
        <v>88</v>
      </c>
      <c r="AS162" s="42" t="s">
        <v>117</v>
      </c>
      <c r="AT162">
        <v>39491.270799999998</v>
      </c>
      <c r="AU162" s="43">
        <f t="shared" si="38"/>
        <v>1.8360656395088881E-4</v>
      </c>
    </row>
    <row r="163" spans="1:47" ht="14.45" customHeight="1" x14ac:dyDescent="0.25">
      <c r="A163" s="11"/>
      <c r="B163" s="19">
        <v>163</v>
      </c>
      <c r="C163" s="20" t="s">
        <v>239</v>
      </c>
      <c r="D163" s="21">
        <v>4501</v>
      </c>
      <c r="E163" s="22" t="s">
        <v>85</v>
      </c>
      <c r="F163" s="20" t="s">
        <v>115</v>
      </c>
      <c r="G163" s="24">
        <v>42675</v>
      </c>
      <c r="H163" s="25"/>
      <c r="I163" s="26">
        <v>1875.44</v>
      </c>
      <c r="J163" s="27"/>
      <c r="K163" s="27"/>
      <c r="L163" s="27"/>
      <c r="M163" s="28">
        <v>1875.44</v>
      </c>
      <c r="N163" s="29">
        <v>1722.2766710144929</v>
      </c>
      <c r="O163" s="30" t="str">
        <f>IF(G163&lt;=$N$2,"",IF(F163=[3]Pav.tvarkyklė!$B$13,"",IF(ISBLANK(R163),"X","")))</f>
        <v/>
      </c>
      <c r="P163" s="31"/>
      <c r="Q163" s="32"/>
      <c r="R163" s="32"/>
      <c r="S163" s="33"/>
      <c r="T163" s="33"/>
      <c r="U163" s="34">
        <f>IFERROR(INDEX('[3]5.Grup_T'!$G$4:$G$22,MATCH('6.Turtas'!E163,'[3]5.Grup_T'!$E$4:$E$22,0)),"0")</f>
        <v>50</v>
      </c>
      <c r="V163" s="35">
        <f t="shared" si="27"/>
        <v>600</v>
      </c>
      <c r="W163" s="35">
        <f>IF(NOT(ISBLANK(H163)),(12-DATEDIF(H163,'[3]1.Pradzia'!$D$13,"m")),0)</f>
        <v>0</v>
      </c>
      <c r="X163" s="35">
        <f t="shared" si="30"/>
        <v>49</v>
      </c>
      <c r="Y163" s="35">
        <f t="shared" si="31"/>
        <v>12</v>
      </c>
      <c r="Z163" s="35">
        <f t="shared" si="39"/>
        <v>551</v>
      </c>
      <c r="AA163" s="36">
        <f t="shared" si="28"/>
        <v>3.1257289855072465</v>
      </c>
      <c r="AB163" s="36">
        <f t="shared" si="32"/>
        <v>37.50874782608696</v>
      </c>
      <c r="AC163" s="37">
        <f>IF(E163='[3]5.Grup_T'!$E$20,0,IF(YEAR(G163)&lt;2021,M163-N163+AB163,0))</f>
        <v>190.67207681159414</v>
      </c>
      <c r="AD163" s="35">
        <f>IF(OR(YEAR(G163)&lt;2021,O163="X"),0,IF(ISBLANK(H163),DATEDIF(G163,'[3]1.Pradzia'!$D$13,"M"),DATEDIF(G163,H163,"m")))</f>
        <v>0</v>
      </c>
      <c r="AE163" s="37">
        <f>IF(E163='[3]5.Grup_T'!$E$20,0,IF(AD163&lt;&gt;0,M163/V163*MIN(12,AD163),0))</f>
        <v>0</v>
      </c>
      <c r="AF163" s="37">
        <f t="shared" si="29"/>
        <v>37.50874782608696</v>
      </c>
      <c r="AG163" s="37">
        <f t="shared" si="33"/>
        <v>190.67207681159414</v>
      </c>
      <c r="AH163" s="37">
        <f t="shared" si="34"/>
        <v>1684.7679231884058</v>
      </c>
      <c r="AI163" s="35" t="str">
        <f t="shared" si="35"/>
        <v/>
      </c>
      <c r="AJ163" s="38" t="str">
        <f>IF(AND(F163&lt;&gt;[3]Pav.tvarkyklė!$B$12,F163&lt;&gt;[3]Pav.tvarkyklė!$B$13),"GVTNT","X")</f>
        <v>GVTNT</v>
      </c>
      <c r="AK163" s="39">
        <f t="shared" si="36"/>
        <v>0</v>
      </c>
      <c r="AL163" s="40" t="s">
        <v>116</v>
      </c>
      <c r="AM163" s="41">
        <v>50</v>
      </c>
      <c r="AN163" s="41">
        <f t="shared" si="37"/>
        <v>2016</v>
      </c>
      <c r="AO163" s="41"/>
      <c r="AP163" s="41"/>
      <c r="AQ163" s="41" t="s">
        <v>17</v>
      </c>
      <c r="AR163" s="42" t="s">
        <v>88</v>
      </c>
      <c r="AS163" s="42" t="s">
        <v>117</v>
      </c>
      <c r="AT163">
        <v>37.508800000000001</v>
      </c>
      <c r="AU163" s="43">
        <f t="shared" si="38"/>
        <v>-5.2173913040576281E-5</v>
      </c>
    </row>
    <row r="164" spans="1:47" ht="14.45" customHeight="1" x14ac:dyDescent="0.25">
      <c r="A164" s="11"/>
      <c r="B164" s="19">
        <v>164</v>
      </c>
      <c r="C164" s="20" t="s">
        <v>240</v>
      </c>
      <c r="D164" s="21">
        <v>4718</v>
      </c>
      <c r="E164" s="22" t="s">
        <v>111</v>
      </c>
      <c r="F164" s="20" t="s">
        <v>86</v>
      </c>
      <c r="G164" s="24">
        <v>39182</v>
      </c>
      <c r="H164" s="25"/>
      <c r="I164" s="26">
        <v>3562.33</v>
      </c>
      <c r="J164" s="27"/>
      <c r="K164" s="27"/>
      <c r="L164" s="27"/>
      <c r="M164" s="28">
        <v>3562.33</v>
      </c>
      <c r="N164" s="29">
        <v>0</v>
      </c>
      <c r="O164" s="30" t="str">
        <f>IF(G164&lt;=$N$2,"",IF(F164=[3]Pav.tvarkyklė!$B$13,"",IF(ISBLANK(R164),"X","")))</f>
        <v/>
      </c>
      <c r="P164" s="31"/>
      <c r="Q164" s="32"/>
      <c r="R164" s="32"/>
      <c r="S164" s="33"/>
      <c r="T164" s="33"/>
      <c r="U164" s="34">
        <f>IFERROR(INDEX('[3]5.Grup_T'!$G$4:$G$22,MATCH('6.Turtas'!E164,'[3]5.Grup_T'!$E$4:$E$22,0)),"0")</f>
        <v>10</v>
      </c>
      <c r="V164" s="35">
        <f t="shared" si="27"/>
        <v>120</v>
      </c>
      <c r="W164" s="35">
        <f>IF(NOT(ISBLANK(H164)),(12-DATEDIF(H164,'[3]1.Pradzia'!$D$13,"m")),0)</f>
        <v>0</v>
      </c>
      <c r="X164" s="35">
        <f t="shared" si="30"/>
        <v>164</v>
      </c>
      <c r="Y164" s="35">
        <f t="shared" si="31"/>
        <v>0</v>
      </c>
      <c r="Z164" s="35">
        <f t="shared" si="39"/>
        <v>-44</v>
      </c>
      <c r="AA164" s="36">
        <f t="shared" si="28"/>
        <v>0</v>
      </c>
      <c r="AB164" s="36">
        <f t="shared" si="32"/>
        <v>0</v>
      </c>
      <c r="AC164" s="37">
        <f>IF(E164='[3]5.Grup_T'!$E$20,0,IF(YEAR(G164)&lt;2021,M164-N164+AB164,0))</f>
        <v>3562.33</v>
      </c>
      <c r="AD164" s="35">
        <f>IF(OR(YEAR(G164)&lt;2021,O164="X"),0,IF(ISBLANK(H164),DATEDIF(G164,'[3]1.Pradzia'!$D$13,"M"),DATEDIF(G164,H164,"m")))</f>
        <v>0</v>
      </c>
      <c r="AE164" s="37">
        <f>IF(E164='[3]5.Grup_T'!$E$20,0,IF(AD164&lt;&gt;0,M164/V164*MIN(12,AD164),0))</f>
        <v>0</v>
      </c>
      <c r="AF164" s="37">
        <f t="shared" si="29"/>
        <v>0</v>
      </c>
      <c r="AG164" s="37">
        <f t="shared" si="33"/>
        <v>3562.33</v>
      </c>
      <c r="AH164" s="37">
        <f t="shared" si="34"/>
        <v>0</v>
      </c>
      <c r="AI164" s="35" t="str">
        <f t="shared" si="35"/>
        <v>Nusidėvėjęs</v>
      </c>
      <c r="AJ164" s="38" t="str">
        <f>IF(AND(F164&lt;&gt;[3]Pav.tvarkyklė!$B$12,F164&lt;&gt;[3]Pav.tvarkyklė!$B$13),"GVTNT","X")</f>
        <v>GVTNT</v>
      </c>
      <c r="AK164" s="39">
        <f t="shared" si="36"/>
        <v>0</v>
      </c>
      <c r="AL164" s="40" t="s">
        <v>112</v>
      </c>
      <c r="AM164" s="41">
        <v>8</v>
      </c>
      <c r="AN164" s="41">
        <f t="shared" si="37"/>
        <v>2007</v>
      </c>
      <c r="AO164" s="41"/>
      <c r="AP164" s="41"/>
      <c r="AQ164" s="41" t="s">
        <v>17</v>
      </c>
      <c r="AR164" s="42" t="s">
        <v>113</v>
      </c>
      <c r="AS164" s="42" t="s">
        <v>89</v>
      </c>
      <c r="AT164">
        <v>0</v>
      </c>
      <c r="AU164" s="43">
        <f t="shared" si="38"/>
        <v>0</v>
      </c>
    </row>
    <row r="165" spans="1:47" ht="15" customHeight="1" x14ac:dyDescent="0.25">
      <c r="A165" s="11"/>
      <c r="B165" s="19">
        <v>165</v>
      </c>
      <c r="C165" s="20" t="s">
        <v>241</v>
      </c>
      <c r="D165" s="21">
        <v>4720</v>
      </c>
      <c r="E165" s="22" t="s">
        <v>111</v>
      </c>
      <c r="F165" s="20" t="s">
        <v>115</v>
      </c>
      <c r="G165" s="24">
        <v>39539</v>
      </c>
      <c r="H165" s="25"/>
      <c r="I165" s="26">
        <v>5453.63</v>
      </c>
      <c r="J165" s="27"/>
      <c r="K165" s="27"/>
      <c r="L165" s="27"/>
      <c r="M165" s="28">
        <v>5453.63</v>
      </c>
      <c r="N165" s="29">
        <v>0</v>
      </c>
      <c r="O165" s="30" t="str">
        <f>IF(G165&lt;=$N$2,"",IF(F165=[3]Pav.tvarkyklė!$B$13,"",IF(ISBLANK(R165),"X","")))</f>
        <v/>
      </c>
      <c r="P165" s="31"/>
      <c r="Q165" s="32"/>
      <c r="R165" s="32"/>
      <c r="S165" s="33"/>
      <c r="T165" s="33"/>
      <c r="U165" s="34">
        <f>IFERROR(INDEX('[3]5.Grup_T'!$G$4:$G$22,MATCH('6.Turtas'!E165,'[3]5.Grup_T'!$E$4:$E$22,0)),"0")</f>
        <v>10</v>
      </c>
      <c r="V165" s="35">
        <f t="shared" si="27"/>
        <v>120</v>
      </c>
      <c r="W165" s="35">
        <f>IF(NOT(ISBLANK(H165)),(12-DATEDIF(H165,'[3]1.Pradzia'!$D$13,"m")),0)</f>
        <v>0</v>
      </c>
      <c r="X165" s="35">
        <f t="shared" si="30"/>
        <v>152</v>
      </c>
      <c r="Y165" s="35">
        <f t="shared" si="31"/>
        <v>0</v>
      </c>
      <c r="Z165" s="35">
        <f t="shared" si="39"/>
        <v>-32</v>
      </c>
      <c r="AA165" s="36">
        <f t="shared" si="28"/>
        <v>0</v>
      </c>
      <c r="AB165" s="36">
        <f t="shared" si="32"/>
        <v>0</v>
      </c>
      <c r="AC165" s="37">
        <f>IF(E165='[3]5.Grup_T'!$E$20,0,IF(YEAR(G165)&lt;2021,M165-N165+AB165,0))</f>
        <v>5453.63</v>
      </c>
      <c r="AD165" s="35">
        <f>IF(OR(YEAR(G165)&lt;2021,O165="X"),0,IF(ISBLANK(H165),DATEDIF(G165,'[3]1.Pradzia'!$D$13,"M"),DATEDIF(G165,H165,"m")))</f>
        <v>0</v>
      </c>
      <c r="AE165" s="37">
        <f>IF(E165='[3]5.Grup_T'!$E$20,0,IF(AD165&lt;&gt;0,M165/V165*MIN(12,AD165),0))</f>
        <v>0</v>
      </c>
      <c r="AF165" s="37">
        <f t="shared" si="29"/>
        <v>0</v>
      </c>
      <c r="AG165" s="37">
        <f t="shared" si="33"/>
        <v>5453.63</v>
      </c>
      <c r="AH165" s="37">
        <f t="shared" si="34"/>
        <v>0</v>
      </c>
      <c r="AI165" s="35" t="str">
        <f t="shared" si="35"/>
        <v>Nusidėvėjęs</v>
      </c>
      <c r="AJ165" s="38" t="str">
        <f>IF(AND(F165&lt;&gt;[3]Pav.tvarkyklė!$B$12,F165&lt;&gt;[3]Pav.tvarkyklė!$B$13),"GVTNT","X")</f>
        <v>GVTNT</v>
      </c>
      <c r="AK165" s="39">
        <f t="shared" si="36"/>
        <v>0</v>
      </c>
      <c r="AL165" s="40" t="s">
        <v>165</v>
      </c>
      <c r="AM165" s="41">
        <v>8</v>
      </c>
      <c r="AN165" s="41">
        <f t="shared" si="37"/>
        <v>2008</v>
      </c>
      <c r="AO165" s="41"/>
      <c r="AP165" s="41"/>
      <c r="AQ165" s="41" t="s">
        <v>17</v>
      </c>
      <c r="AR165" s="42" t="s">
        <v>113</v>
      </c>
      <c r="AS165" s="42" t="s">
        <v>117</v>
      </c>
      <c r="AT165">
        <v>0</v>
      </c>
      <c r="AU165" s="43">
        <f t="shared" si="38"/>
        <v>0</v>
      </c>
    </row>
    <row r="166" spans="1:47" ht="15" customHeight="1" x14ac:dyDescent="0.25">
      <c r="A166" s="11"/>
      <c r="B166" s="19">
        <v>166</v>
      </c>
      <c r="C166" s="20" t="s">
        <v>242</v>
      </c>
      <c r="D166" s="21">
        <v>4723</v>
      </c>
      <c r="E166" s="22" t="s">
        <v>111</v>
      </c>
      <c r="F166" s="20" t="s">
        <v>86</v>
      </c>
      <c r="G166" s="24">
        <v>40087</v>
      </c>
      <c r="H166" s="25"/>
      <c r="I166" s="26">
        <v>4700.42</v>
      </c>
      <c r="J166" s="27"/>
      <c r="K166" s="27"/>
      <c r="L166" s="27"/>
      <c r="M166" s="28">
        <v>4700.42</v>
      </c>
      <c r="N166" s="29">
        <v>0</v>
      </c>
      <c r="O166" s="30" t="str">
        <f>IF(G166&lt;=$N$2,"",IF(F166=[3]Pav.tvarkyklė!$B$13,"",IF(ISBLANK(R166),"X","")))</f>
        <v/>
      </c>
      <c r="P166" s="31"/>
      <c r="Q166" s="32"/>
      <c r="R166" s="32"/>
      <c r="S166" s="33"/>
      <c r="T166" s="33"/>
      <c r="U166" s="34">
        <f>IFERROR(INDEX('[3]5.Grup_T'!$G$4:$G$22,MATCH('6.Turtas'!E166,'[3]5.Grup_T'!$E$4:$E$22,0)),"0")</f>
        <v>10</v>
      </c>
      <c r="V166" s="35">
        <f t="shared" si="27"/>
        <v>120</v>
      </c>
      <c r="W166" s="35">
        <f>IF(NOT(ISBLANK(H166)),(12-DATEDIF(H166,'[3]1.Pradzia'!$D$13,"m")),0)</f>
        <v>0</v>
      </c>
      <c r="X166" s="35">
        <f t="shared" si="30"/>
        <v>134</v>
      </c>
      <c r="Y166" s="35">
        <f t="shared" si="31"/>
        <v>0</v>
      </c>
      <c r="Z166" s="35">
        <f t="shared" si="39"/>
        <v>-14</v>
      </c>
      <c r="AA166" s="36">
        <f t="shared" si="28"/>
        <v>0</v>
      </c>
      <c r="AB166" s="36">
        <f t="shared" si="32"/>
        <v>0</v>
      </c>
      <c r="AC166" s="37">
        <f>IF(E166='[3]5.Grup_T'!$E$20,0,IF(YEAR(G166)&lt;2021,M166-N166+AB166,0))</f>
        <v>4700.42</v>
      </c>
      <c r="AD166" s="35">
        <f>IF(OR(YEAR(G166)&lt;2021,O166="X"),0,IF(ISBLANK(H166),DATEDIF(G166,'[3]1.Pradzia'!$D$13,"M"),DATEDIF(G166,H166,"m")))</f>
        <v>0</v>
      </c>
      <c r="AE166" s="37">
        <f>IF(E166='[3]5.Grup_T'!$E$20,0,IF(AD166&lt;&gt;0,M166/V166*MIN(12,AD166),0))</f>
        <v>0</v>
      </c>
      <c r="AF166" s="37">
        <f t="shared" si="29"/>
        <v>0</v>
      </c>
      <c r="AG166" s="37">
        <f t="shared" si="33"/>
        <v>4700.42</v>
      </c>
      <c r="AH166" s="37">
        <f t="shared" si="34"/>
        <v>0</v>
      </c>
      <c r="AI166" s="35" t="str">
        <f t="shared" si="35"/>
        <v>Nusidėvėjęs</v>
      </c>
      <c r="AJ166" s="38" t="str">
        <f>IF(AND(F166&lt;&gt;[3]Pav.tvarkyklė!$B$12,F166&lt;&gt;[3]Pav.tvarkyklė!$B$13),"GVTNT","X")</f>
        <v>GVTNT</v>
      </c>
      <c r="AK166" s="39">
        <f t="shared" si="36"/>
        <v>0</v>
      </c>
      <c r="AL166" s="40" t="s">
        <v>112</v>
      </c>
      <c r="AM166" s="41">
        <v>8</v>
      </c>
      <c r="AN166" s="41">
        <f t="shared" si="37"/>
        <v>2009</v>
      </c>
      <c r="AO166" s="41"/>
      <c r="AP166" s="41"/>
      <c r="AQ166" s="41" t="s">
        <v>17</v>
      </c>
      <c r="AR166" s="42" t="s">
        <v>113</v>
      </c>
      <c r="AS166" s="42" t="s">
        <v>62</v>
      </c>
      <c r="AT166">
        <v>0</v>
      </c>
      <c r="AU166" s="43">
        <f t="shared" si="38"/>
        <v>0</v>
      </c>
    </row>
    <row r="167" spans="1:47" ht="15" customHeight="1" x14ac:dyDescent="0.25">
      <c r="A167" s="11"/>
      <c r="B167" s="19">
        <v>167</v>
      </c>
      <c r="C167" s="20" t="s">
        <v>243</v>
      </c>
      <c r="D167" s="21">
        <v>4724</v>
      </c>
      <c r="E167" s="22" t="s">
        <v>244</v>
      </c>
      <c r="F167" s="20" t="s">
        <v>245</v>
      </c>
      <c r="G167" s="24">
        <v>40262</v>
      </c>
      <c r="H167" s="25"/>
      <c r="I167" s="26">
        <v>3415.2</v>
      </c>
      <c r="J167" s="27"/>
      <c r="K167" s="27"/>
      <c r="L167" s="27"/>
      <c r="M167" s="28">
        <v>3415.2</v>
      </c>
      <c r="N167" s="29">
        <v>0</v>
      </c>
      <c r="O167" s="30" t="str">
        <f>IF(G167&lt;=$N$2,"",IF(F167=[3]Pav.tvarkyklė!$B$13,"",IF(ISBLANK(R167),"X","")))</f>
        <v/>
      </c>
      <c r="P167" s="31"/>
      <c r="Q167" s="32"/>
      <c r="R167" s="32"/>
      <c r="S167" s="33"/>
      <c r="T167" s="33"/>
      <c r="U167" s="34">
        <f>IFERROR(INDEX('[3]5.Grup_T'!$G$4:$G$22,MATCH('6.Turtas'!E167,'[3]5.Grup_T'!$E$4:$E$22,0)),"0")</f>
        <v>7</v>
      </c>
      <c r="V167" s="35">
        <f t="shared" si="27"/>
        <v>84</v>
      </c>
      <c r="W167" s="35">
        <f>IF(NOT(ISBLANK(H167)),(12-DATEDIF(H167,'[3]1.Pradzia'!$D$13,"m")),0)</f>
        <v>0</v>
      </c>
      <c r="X167" s="35">
        <f t="shared" si="30"/>
        <v>129</v>
      </c>
      <c r="Y167" s="35">
        <f t="shared" si="31"/>
        <v>0</v>
      </c>
      <c r="Z167" s="35">
        <f t="shared" si="39"/>
        <v>-45</v>
      </c>
      <c r="AA167" s="36">
        <f t="shared" si="28"/>
        <v>0</v>
      </c>
      <c r="AB167" s="36">
        <f t="shared" si="32"/>
        <v>0</v>
      </c>
      <c r="AC167" s="37">
        <f>IF(E167='[3]5.Grup_T'!$E$20,0,IF(YEAR(G167)&lt;2021,M167-N167+AB167,0))</f>
        <v>3415.2</v>
      </c>
      <c r="AD167" s="35">
        <f>IF(OR(YEAR(G167)&lt;2021,O167="X"),0,IF(ISBLANK(H167),DATEDIF(G167,'[3]1.Pradzia'!$D$13,"M"),DATEDIF(G167,H167,"m")))</f>
        <v>0</v>
      </c>
      <c r="AE167" s="37">
        <f>IF(E167='[3]5.Grup_T'!$E$20,0,IF(AD167&lt;&gt;0,M167/V167*MIN(12,AD167),0))</f>
        <v>0</v>
      </c>
      <c r="AF167" s="37">
        <f t="shared" si="29"/>
        <v>0</v>
      </c>
      <c r="AG167" s="37">
        <f t="shared" si="33"/>
        <v>3415.2</v>
      </c>
      <c r="AH167" s="37">
        <f t="shared" si="34"/>
        <v>0</v>
      </c>
      <c r="AI167" s="35" t="str">
        <f t="shared" si="35"/>
        <v>Nusidėvėjęs</v>
      </c>
      <c r="AJ167" s="38" t="str">
        <f>IF(AND(F167&lt;&gt;[3]Pav.tvarkyklė!$B$12,F167&lt;&gt;[3]Pav.tvarkyklė!$B$13),"GVTNT","X")</f>
        <v>GVTNT</v>
      </c>
      <c r="AK167" s="39">
        <f t="shared" si="36"/>
        <v>0</v>
      </c>
      <c r="AL167" s="40" t="s">
        <v>112</v>
      </c>
      <c r="AM167" s="41">
        <v>8</v>
      </c>
      <c r="AN167" s="41">
        <f t="shared" si="37"/>
        <v>2010</v>
      </c>
      <c r="AO167" s="41"/>
      <c r="AP167" s="41"/>
      <c r="AQ167" s="41" t="s">
        <v>17</v>
      </c>
      <c r="AR167" s="42" t="s">
        <v>113</v>
      </c>
      <c r="AS167" s="42" t="s">
        <v>246</v>
      </c>
      <c r="AT167">
        <v>0</v>
      </c>
      <c r="AU167" s="43">
        <f t="shared" si="38"/>
        <v>0</v>
      </c>
    </row>
    <row r="168" spans="1:47" ht="15" customHeight="1" x14ac:dyDescent="0.25">
      <c r="A168" s="11"/>
      <c r="B168" s="19">
        <v>168</v>
      </c>
      <c r="C168" s="20" t="s">
        <v>247</v>
      </c>
      <c r="D168" s="21">
        <v>4725</v>
      </c>
      <c r="E168" s="22" t="s">
        <v>111</v>
      </c>
      <c r="F168" s="20" t="s">
        <v>86</v>
      </c>
      <c r="G168" s="24">
        <v>40944</v>
      </c>
      <c r="H168" s="25"/>
      <c r="I168" s="26">
        <v>1013.67</v>
      </c>
      <c r="J168" s="27"/>
      <c r="K168" s="27"/>
      <c r="L168" s="27"/>
      <c r="M168" s="28">
        <v>1013.67</v>
      </c>
      <c r="N168" s="29">
        <v>54.4593859649123</v>
      </c>
      <c r="O168" s="30" t="str">
        <f>IF(G168&lt;=$N$2,"",IF(F168=[3]Pav.tvarkyklė!$B$13,"",IF(ISBLANK(R168),"X","")))</f>
        <v/>
      </c>
      <c r="P168" s="31"/>
      <c r="Q168" s="32"/>
      <c r="R168" s="32"/>
      <c r="S168" s="33"/>
      <c r="T168" s="33"/>
      <c r="U168" s="34">
        <f>IFERROR(INDEX('[3]5.Grup_T'!$G$4:$G$22,MATCH('6.Turtas'!E168,'[3]5.Grup_T'!$E$4:$E$22,0)),"0")</f>
        <v>10</v>
      </c>
      <c r="V168" s="35">
        <f t="shared" si="27"/>
        <v>120</v>
      </c>
      <c r="W168" s="35">
        <f>IF(NOT(ISBLANK(H168)),(12-DATEDIF(H168,'[3]1.Pradzia'!$D$13,"m")),0)</f>
        <v>0</v>
      </c>
      <c r="X168" s="35">
        <f t="shared" si="30"/>
        <v>106</v>
      </c>
      <c r="Y168" s="35">
        <f t="shared" si="31"/>
        <v>12</v>
      </c>
      <c r="Z168" s="35">
        <f t="shared" si="39"/>
        <v>14</v>
      </c>
      <c r="AA168" s="36">
        <f t="shared" si="28"/>
        <v>3.8899561403508787</v>
      </c>
      <c r="AB168" s="36">
        <f t="shared" si="32"/>
        <v>46.679473684210542</v>
      </c>
      <c r="AC168" s="37">
        <f>IF(E168='[3]5.Grup_T'!$E$20,0,IF(YEAR(G168)&lt;2021,M168-N168+AB168,0))</f>
        <v>1005.8900877192982</v>
      </c>
      <c r="AD168" s="35">
        <f>IF(OR(YEAR(G168)&lt;2021,O168="X"),0,IF(ISBLANK(H168),DATEDIF(G168,'[3]1.Pradzia'!$D$13,"M"),DATEDIF(G168,H168,"m")))</f>
        <v>0</v>
      </c>
      <c r="AE168" s="37">
        <f>IF(E168='[3]5.Grup_T'!$E$20,0,IF(AD168&lt;&gt;0,M168/V168*MIN(12,AD168),0))</f>
        <v>0</v>
      </c>
      <c r="AF168" s="37">
        <f t="shared" si="29"/>
        <v>46.679473684210542</v>
      </c>
      <c r="AG168" s="37">
        <f t="shared" si="33"/>
        <v>1005.8900877192982</v>
      </c>
      <c r="AH168" s="37">
        <f t="shared" si="34"/>
        <v>7.7799122807017511</v>
      </c>
      <c r="AI168" s="35" t="str">
        <f t="shared" si="35"/>
        <v/>
      </c>
      <c r="AJ168" s="38" t="str">
        <f>IF(AND(F168&lt;&gt;[3]Pav.tvarkyklė!$B$12,F168&lt;&gt;[3]Pav.tvarkyklė!$B$13),"GVTNT","X")</f>
        <v>GVTNT</v>
      </c>
      <c r="AK168" s="39">
        <f t="shared" si="36"/>
        <v>0</v>
      </c>
      <c r="AL168" s="40" t="s">
        <v>112</v>
      </c>
      <c r="AM168" s="41">
        <v>8</v>
      </c>
      <c r="AN168" s="41">
        <f t="shared" si="37"/>
        <v>2012</v>
      </c>
      <c r="AO168" s="41"/>
      <c r="AP168" s="41"/>
      <c r="AQ168" s="41" t="s">
        <v>17</v>
      </c>
      <c r="AR168" s="42" t="s">
        <v>113</v>
      </c>
      <c r="AS168" s="42" t="s">
        <v>62</v>
      </c>
      <c r="AT168">
        <v>101.367</v>
      </c>
      <c r="AU168" s="43">
        <f t="shared" si="38"/>
        <v>-54.687526315789462</v>
      </c>
    </row>
    <row r="169" spans="1:47" ht="15" customHeight="1" x14ac:dyDescent="0.25">
      <c r="A169" s="11"/>
      <c r="B169" s="19">
        <v>169</v>
      </c>
      <c r="C169" s="20" t="s">
        <v>248</v>
      </c>
      <c r="D169" s="21">
        <v>4728</v>
      </c>
      <c r="E169" s="22" t="s">
        <v>244</v>
      </c>
      <c r="F169" s="20" t="s">
        <v>54</v>
      </c>
      <c r="G169" s="24">
        <v>41669</v>
      </c>
      <c r="H169" s="25"/>
      <c r="I169" s="26">
        <v>2162.3000000000002</v>
      </c>
      <c r="J169" s="27"/>
      <c r="K169" s="27"/>
      <c r="L169" s="27"/>
      <c r="M169" s="28">
        <v>2162.3000000000002</v>
      </c>
      <c r="N169" s="29">
        <v>33.334966666666787</v>
      </c>
      <c r="O169" s="30" t="str">
        <f>IF(G169&lt;=$N$2,"",IF(F169=[3]Pav.tvarkyklė!$B$13,"",IF(ISBLANK(R169),"X","")))</f>
        <v/>
      </c>
      <c r="P169" s="31"/>
      <c r="Q169" s="32"/>
      <c r="R169" s="32"/>
      <c r="S169" s="33"/>
      <c r="T169" s="33"/>
      <c r="U169" s="34">
        <f>IFERROR(INDEX('[3]5.Grup_T'!$G$4:$G$22,MATCH('6.Turtas'!E169,'[3]5.Grup_T'!$E$4:$E$22,0)),"0")</f>
        <v>7</v>
      </c>
      <c r="V169" s="35">
        <f t="shared" si="27"/>
        <v>84</v>
      </c>
      <c r="W169" s="35">
        <f>IF(NOT(ISBLANK(H169)),(12-DATEDIF(H169,'[3]1.Pradzia'!$D$13,"m")),0)</f>
        <v>0</v>
      </c>
      <c r="X169" s="35">
        <f t="shared" si="30"/>
        <v>83</v>
      </c>
      <c r="Y169" s="35">
        <f t="shared" si="31"/>
        <v>1</v>
      </c>
      <c r="Z169" s="35">
        <f t="shared" si="39"/>
        <v>1</v>
      </c>
      <c r="AA169" s="36">
        <f t="shared" si="28"/>
        <v>33.334966666666787</v>
      </c>
      <c r="AB169" s="36">
        <f t="shared" si="32"/>
        <v>33.334966666666787</v>
      </c>
      <c r="AC169" s="37">
        <f>IF(E169='[3]5.Grup_T'!$E$20,0,IF(YEAR(G169)&lt;2021,M169-N169+AB169,0))</f>
        <v>2162.3000000000002</v>
      </c>
      <c r="AD169" s="35">
        <f>IF(OR(YEAR(G169)&lt;2021,O169="X"),0,IF(ISBLANK(H169),DATEDIF(G169,'[3]1.Pradzia'!$D$13,"M"),DATEDIF(G169,H169,"m")))</f>
        <v>0</v>
      </c>
      <c r="AE169" s="37">
        <f>IF(E169='[3]5.Grup_T'!$E$20,0,IF(AD169&lt;&gt;0,M169/V169*MIN(12,AD169),0))</f>
        <v>0</v>
      </c>
      <c r="AF169" s="37">
        <f t="shared" si="29"/>
        <v>33.334966666666787</v>
      </c>
      <c r="AG169" s="37">
        <f t="shared" si="33"/>
        <v>2162.3000000000002</v>
      </c>
      <c r="AH169" s="37">
        <f t="shared" si="34"/>
        <v>0</v>
      </c>
      <c r="AI169" s="35" t="str">
        <f t="shared" si="35"/>
        <v>Nusidėvėjęs</v>
      </c>
      <c r="AJ169" s="38" t="str">
        <f>IF(AND(F169&lt;&gt;[3]Pav.tvarkyklė!$B$12,F169&lt;&gt;[3]Pav.tvarkyklė!$B$13),"GVTNT","X")</f>
        <v>GVTNT</v>
      </c>
      <c r="AK169" s="39">
        <f t="shared" si="36"/>
        <v>0</v>
      </c>
      <c r="AL169" s="40" t="s">
        <v>112</v>
      </c>
      <c r="AM169" s="41">
        <v>8</v>
      </c>
      <c r="AN169" s="41">
        <f t="shared" si="37"/>
        <v>2014</v>
      </c>
      <c r="AO169" s="41"/>
      <c r="AP169" s="41"/>
      <c r="AQ169" s="41" t="s">
        <v>17</v>
      </c>
      <c r="AR169" s="42" t="s">
        <v>113</v>
      </c>
      <c r="AS169" s="42" t="s">
        <v>62</v>
      </c>
      <c r="AT169">
        <v>308.89999999999998</v>
      </c>
      <c r="AU169" s="43">
        <f t="shared" si="38"/>
        <v>-275.56503333333319</v>
      </c>
    </row>
    <row r="170" spans="1:47" ht="15" customHeight="1" x14ac:dyDescent="0.25">
      <c r="A170" s="11"/>
      <c r="B170" s="19">
        <v>170</v>
      </c>
      <c r="C170" s="20" t="s">
        <v>249</v>
      </c>
      <c r="D170" s="21">
        <v>4729</v>
      </c>
      <c r="E170" s="22" t="s">
        <v>244</v>
      </c>
      <c r="F170" s="20" t="s">
        <v>250</v>
      </c>
      <c r="G170" s="24">
        <v>42377</v>
      </c>
      <c r="H170" s="25"/>
      <c r="I170" s="26">
        <v>5200</v>
      </c>
      <c r="J170" s="27"/>
      <c r="K170" s="27"/>
      <c r="L170" s="27"/>
      <c r="M170" s="28">
        <v>5200</v>
      </c>
      <c r="N170" s="29">
        <v>1685.7993197278915</v>
      </c>
      <c r="O170" s="30" t="str">
        <f>IF(G170&lt;=$N$2,"",IF(F170=[3]Pav.tvarkyklė!$B$13,"",IF(ISBLANK(R170),"X","")))</f>
        <v/>
      </c>
      <c r="P170" s="31"/>
      <c r="Q170" s="32"/>
      <c r="R170" s="32"/>
      <c r="S170" s="33"/>
      <c r="T170" s="33"/>
      <c r="U170" s="34">
        <f>IFERROR(INDEX('[3]5.Grup_T'!$G$4:$G$22,MATCH('6.Turtas'!E170,'[3]5.Grup_T'!$E$4:$E$22,0)),"0")</f>
        <v>7</v>
      </c>
      <c r="V170" s="35">
        <f t="shared" si="27"/>
        <v>84</v>
      </c>
      <c r="W170" s="35">
        <f>IF(NOT(ISBLANK(H170)),(12-DATEDIF(H170,'[3]1.Pradzia'!$D$13,"m")),0)</f>
        <v>0</v>
      </c>
      <c r="X170" s="35">
        <f t="shared" si="30"/>
        <v>59</v>
      </c>
      <c r="Y170" s="35">
        <f t="shared" si="31"/>
        <v>12</v>
      </c>
      <c r="Z170" s="35">
        <f t="shared" si="39"/>
        <v>25</v>
      </c>
      <c r="AA170" s="36">
        <f t="shared" si="28"/>
        <v>67.431972789115662</v>
      </c>
      <c r="AB170" s="36">
        <f t="shared" si="32"/>
        <v>809.18367346938794</v>
      </c>
      <c r="AC170" s="37">
        <f>IF(E170='[3]5.Grup_T'!$E$20,0,IF(YEAR(G170)&lt;2021,M170-N170+AB170,0))</f>
        <v>4323.3843537414959</v>
      </c>
      <c r="AD170" s="35">
        <f>IF(OR(YEAR(G170)&lt;2021,O170="X"),0,IF(ISBLANK(H170),DATEDIF(G170,'[3]1.Pradzia'!$D$13,"M"),DATEDIF(G170,H170,"m")))</f>
        <v>0</v>
      </c>
      <c r="AE170" s="37">
        <f>IF(E170='[3]5.Grup_T'!$E$20,0,IF(AD170&lt;&gt;0,M170/V170*MIN(12,AD170),0))</f>
        <v>0</v>
      </c>
      <c r="AF170" s="37">
        <f t="shared" si="29"/>
        <v>809.18367346938794</v>
      </c>
      <c r="AG170" s="37">
        <f t="shared" si="33"/>
        <v>4323.3843537414959</v>
      </c>
      <c r="AH170" s="37">
        <f t="shared" si="34"/>
        <v>876.61564625850406</v>
      </c>
      <c r="AI170" s="35" t="str">
        <f t="shared" si="35"/>
        <v/>
      </c>
      <c r="AJ170" s="38" t="str">
        <f>IF(AND(F170&lt;&gt;[3]Pav.tvarkyklė!$B$12,F170&lt;&gt;[3]Pav.tvarkyklė!$B$13),"GVTNT","X")</f>
        <v>GVTNT</v>
      </c>
      <c r="AK170" s="39">
        <f t="shared" si="36"/>
        <v>0</v>
      </c>
      <c r="AL170" s="40" t="s">
        <v>112</v>
      </c>
      <c r="AM170" s="41">
        <v>8</v>
      </c>
      <c r="AN170" s="41">
        <f t="shared" si="37"/>
        <v>2016</v>
      </c>
      <c r="AO170" s="41"/>
      <c r="AP170" s="41"/>
      <c r="AQ170" s="41" t="s">
        <v>17</v>
      </c>
      <c r="AR170" s="42" t="s">
        <v>113</v>
      </c>
      <c r="AS170" s="42" t="s">
        <v>62</v>
      </c>
      <c r="AT170">
        <v>742.85714285714289</v>
      </c>
      <c r="AU170" s="43">
        <f t="shared" si="38"/>
        <v>66.326530612245051</v>
      </c>
    </row>
    <row r="171" spans="1:47" ht="15" customHeight="1" x14ac:dyDescent="0.25">
      <c r="A171" s="11"/>
      <c r="B171" s="19">
        <v>171</v>
      </c>
      <c r="C171" s="20" t="s">
        <v>251</v>
      </c>
      <c r="D171" s="21">
        <v>4731</v>
      </c>
      <c r="E171" s="22" t="s">
        <v>111</v>
      </c>
      <c r="F171" s="20" t="s">
        <v>54</v>
      </c>
      <c r="G171" s="24">
        <v>42902</v>
      </c>
      <c r="H171" s="25"/>
      <c r="I171" s="26">
        <v>1600</v>
      </c>
      <c r="J171" s="27"/>
      <c r="K171" s="27"/>
      <c r="L171" s="27"/>
      <c r="M171" s="28">
        <v>1600</v>
      </c>
      <c r="N171" s="29">
        <v>994.11764705882354</v>
      </c>
      <c r="O171" s="30" t="str">
        <f>IF(G171&lt;=$N$2,"",IF(F171=[3]Pav.tvarkyklė!$B$13,"",IF(ISBLANK(R171),"X","")))</f>
        <v/>
      </c>
      <c r="P171" s="31"/>
      <c r="Q171" s="32"/>
      <c r="R171" s="32"/>
      <c r="S171" s="33"/>
      <c r="T171" s="33"/>
      <c r="U171" s="34">
        <f>IFERROR(INDEX('[3]5.Grup_T'!$G$4:$G$22,MATCH('6.Turtas'!E171,'[3]5.Grup_T'!$E$4:$E$22,0)),"0")</f>
        <v>10</v>
      </c>
      <c r="V171" s="35">
        <f t="shared" si="27"/>
        <v>120</v>
      </c>
      <c r="W171" s="35">
        <f>IF(NOT(ISBLANK(H171)),(12-DATEDIF(H171,'[3]1.Pradzia'!$D$13,"m")),0)</f>
        <v>0</v>
      </c>
      <c r="X171" s="35">
        <f t="shared" si="30"/>
        <v>42</v>
      </c>
      <c r="Y171" s="35">
        <f t="shared" si="31"/>
        <v>12</v>
      </c>
      <c r="Z171" s="35">
        <f t="shared" si="39"/>
        <v>78</v>
      </c>
      <c r="AA171" s="36">
        <f t="shared" si="28"/>
        <v>12.745098039215687</v>
      </c>
      <c r="AB171" s="36">
        <f t="shared" si="32"/>
        <v>152.94117647058823</v>
      </c>
      <c r="AC171" s="37">
        <f>IF(E171='[3]5.Grup_T'!$E$20,0,IF(YEAR(G171)&lt;2021,M171-N171+AB171,0))</f>
        <v>758.82352941176464</v>
      </c>
      <c r="AD171" s="35">
        <f>IF(OR(YEAR(G171)&lt;2021,O171="X"),0,IF(ISBLANK(H171),DATEDIF(G171,'[3]1.Pradzia'!$D$13,"M"),DATEDIF(G171,H171,"m")))</f>
        <v>0</v>
      </c>
      <c r="AE171" s="37">
        <f>IF(E171='[3]5.Grup_T'!$E$20,0,IF(AD171&lt;&gt;0,M171/V171*MIN(12,AD171),0))</f>
        <v>0</v>
      </c>
      <c r="AF171" s="37">
        <f t="shared" si="29"/>
        <v>152.94117647058823</v>
      </c>
      <c r="AG171" s="37">
        <f t="shared" si="33"/>
        <v>758.82352941176464</v>
      </c>
      <c r="AH171" s="37">
        <f t="shared" si="34"/>
        <v>841.17647058823536</v>
      </c>
      <c r="AI171" s="35" t="str">
        <f t="shared" si="35"/>
        <v/>
      </c>
      <c r="AJ171" s="38" t="str">
        <f>IF(AND(F171&lt;&gt;[3]Pav.tvarkyklė!$B$12,F171&lt;&gt;[3]Pav.tvarkyklė!$B$13),"GVTNT","X")</f>
        <v>GVTNT</v>
      </c>
      <c r="AK171" s="39">
        <f t="shared" si="36"/>
        <v>0</v>
      </c>
      <c r="AL171" s="40" t="s">
        <v>112</v>
      </c>
      <c r="AM171" s="41">
        <v>8</v>
      </c>
      <c r="AN171" s="41">
        <f t="shared" si="37"/>
        <v>2017</v>
      </c>
      <c r="AO171" s="41"/>
      <c r="AP171" s="41"/>
      <c r="AQ171" s="41" t="s">
        <v>17</v>
      </c>
      <c r="AR171" s="42" t="s">
        <v>113</v>
      </c>
      <c r="AS171" s="42" t="s">
        <v>62</v>
      </c>
      <c r="AT171">
        <v>160</v>
      </c>
      <c r="AU171" s="43">
        <f t="shared" si="38"/>
        <v>-7.058823529411768</v>
      </c>
    </row>
    <row r="172" spans="1:47" ht="15" customHeight="1" x14ac:dyDescent="0.25">
      <c r="A172" s="11"/>
      <c r="B172" s="19">
        <v>172</v>
      </c>
      <c r="C172" s="20" t="s">
        <v>252</v>
      </c>
      <c r="D172" s="21">
        <v>4732</v>
      </c>
      <c r="E172" s="22" t="s">
        <v>244</v>
      </c>
      <c r="F172" s="20" t="s">
        <v>245</v>
      </c>
      <c r="G172" s="24">
        <v>43021</v>
      </c>
      <c r="H172" s="25"/>
      <c r="I172" s="26">
        <v>2292.86</v>
      </c>
      <c r="J172" s="27"/>
      <c r="K172" s="27"/>
      <c r="L172" s="27"/>
      <c r="M172" s="28">
        <v>2292.86</v>
      </c>
      <c r="N172" s="29">
        <v>1287.02</v>
      </c>
      <c r="O172" s="30" t="str">
        <f>IF(G172&lt;=$N$2,"",IF(F172=[3]Pav.tvarkyklė!$B$13,"",IF(ISBLANK(R172),"X","")))</f>
        <v/>
      </c>
      <c r="P172" s="31"/>
      <c r="Q172" s="32"/>
      <c r="R172" s="32"/>
      <c r="S172" s="33"/>
      <c r="T172" s="33"/>
      <c r="U172" s="34">
        <f>IFERROR(INDEX('[3]5.Grup_T'!$G$4:$G$22,MATCH('6.Turtas'!E172,'[3]5.Grup_T'!$E$4:$E$22,0)),"0")</f>
        <v>7</v>
      </c>
      <c r="V172" s="35">
        <f t="shared" si="27"/>
        <v>84</v>
      </c>
      <c r="W172" s="35">
        <f>IF(NOT(ISBLANK(H172)),(12-DATEDIF(H172,'[3]1.Pradzia'!$D$13,"m")),0)</f>
        <v>0</v>
      </c>
      <c r="X172" s="35">
        <f t="shared" si="30"/>
        <v>38</v>
      </c>
      <c r="Y172" s="35">
        <f t="shared" si="31"/>
        <v>12</v>
      </c>
      <c r="Z172" s="35">
        <f t="shared" si="39"/>
        <v>46</v>
      </c>
      <c r="AA172" s="36">
        <f t="shared" si="28"/>
        <v>27.978695652173911</v>
      </c>
      <c r="AB172" s="36">
        <f t="shared" si="32"/>
        <v>335.74434782608694</v>
      </c>
      <c r="AC172" s="37">
        <f>IF(E172='[3]5.Grup_T'!$E$20,0,IF(YEAR(G172)&lt;2021,M172-N172+AB172,0))</f>
        <v>1341.5843478260872</v>
      </c>
      <c r="AD172" s="35">
        <f>IF(OR(YEAR(G172)&lt;2021,O172="X"),0,IF(ISBLANK(H172),DATEDIF(G172,'[3]1.Pradzia'!$D$13,"M"),DATEDIF(G172,H172,"m")))</f>
        <v>0</v>
      </c>
      <c r="AE172" s="37">
        <f>IF(E172='[3]5.Grup_T'!$E$20,0,IF(AD172&lt;&gt;0,M172/V172*MIN(12,AD172),0))</f>
        <v>0</v>
      </c>
      <c r="AF172" s="37">
        <f t="shared" si="29"/>
        <v>335.74434782608694</v>
      </c>
      <c r="AG172" s="37">
        <f t="shared" si="33"/>
        <v>1341.5843478260872</v>
      </c>
      <c r="AH172" s="37">
        <f t="shared" si="34"/>
        <v>951.27565217391293</v>
      </c>
      <c r="AI172" s="35" t="str">
        <f t="shared" si="35"/>
        <v/>
      </c>
      <c r="AJ172" s="38" t="str">
        <f>IF(AND(F172&lt;&gt;[3]Pav.tvarkyklė!$B$12,F172&lt;&gt;[3]Pav.tvarkyklė!$B$13),"GVTNT","X")</f>
        <v>GVTNT</v>
      </c>
      <c r="AK172" s="39">
        <f t="shared" si="36"/>
        <v>0</v>
      </c>
      <c r="AL172" s="40" t="s">
        <v>112</v>
      </c>
      <c r="AM172" s="41">
        <v>8</v>
      </c>
      <c r="AN172" s="41">
        <f t="shared" si="37"/>
        <v>2017</v>
      </c>
      <c r="AO172" s="41"/>
      <c r="AP172" s="41"/>
      <c r="AQ172" s="41" t="s">
        <v>17</v>
      </c>
      <c r="AR172" s="42" t="s">
        <v>113</v>
      </c>
      <c r="AS172" s="42" t="s">
        <v>246</v>
      </c>
      <c r="AT172">
        <v>327.55142857142857</v>
      </c>
      <c r="AU172" s="43">
        <f t="shared" si="38"/>
        <v>8.1929192546583636</v>
      </c>
    </row>
    <row r="173" spans="1:47" ht="15" customHeight="1" x14ac:dyDescent="0.25">
      <c r="A173" s="11"/>
      <c r="B173" s="19">
        <v>173</v>
      </c>
      <c r="C173" s="20" t="s">
        <v>253</v>
      </c>
      <c r="D173" s="21">
        <v>4740</v>
      </c>
      <c r="E173" s="22" t="s">
        <v>111</v>
      </c>
      <c r="F173" s="20" t="s">
        <v>236</v>
      </c>
      <c r="G173" s="24">
        <v>38528</v>
      </c>
      <c r="H173" s="25"/>
      <c r="I173" s="26">
        <v>477.87</v>
      </c>
      <c r="J173" s="27"/>
      <c r="K173" s="27"/>
      <c r="L173" s="27"/>
      <c r="M173" s="28">
        <v>477.87</v>
      </c>
      <c r="N173" s="29">
        <v>0</v>
      </c>
      <c r="O173" s="30" t="str">
        <f>IF(G173&lt;=$N$2,"",IF(F173=[3]Pav.tvarkyklė!$B$13,"",IF(ISBLANK(R173),"X","")))</f>
        <v/>
      </c>
      <c r="P173" s="31"/>
      <c r="Q173" s="32"/>
      <c r="R173" s="32"/>
      <c r="S173" s="33"/>
      <c r="T173" s="33"/>
      <c r="U173" s="34">
        <f>IFERROR(INDEX('[3]5.Grup_T'!$G$4:$G$22,MATCH('6.Turtas'!E173,'[3]5.Grup_T'!$E$4:$E$22,0)),"0")</f>
        <v>10</v>
      </c>
      <c r="V173" s="35">
        <f t="shared" si="27"/>
        <v>120</v>
      </c>
      <c r="W173" s="35">
        <f>IF(NOT(ISBLANK(H173)),(12-DATEDIF(H173,'[3]1.Pradzia'!$D$13,"m")),0)</f>
        <v>0</v>
      </c>
      <c r="X173" s="35">
        <f t="shared" si="30"/>
        <v>186</v>
      </c>
      <c r="Y173" s="35">
        <f t="shared" si="31"/>
        <v>0</v>
      </c>
      <c r="Z173" s="35">
        <f t="shared" si="39"/>
        <v>-66</v>
      </c>
      <c r="AA173" s="36">
        <f t="shared" si="28"/>
        <v>0</v>
      </c>
      <c r="AB173" s="36">
        <f t="shared" si="32"/>
        <v>0</v>
      </c>
      <c r="AC173" s="37">
        <f>IF(E173='[3]5.Grup_T'!$E$20,0,IF(YEAR(G173)&lt;2021,M173-N173+AB173,0))</f>
        <v>477.87</v>
      </c>
      <c r="AD173" s="35">
        <f>IF(OR(YEAR(G173)&lt;2021,O173="X"),0,IF(ISBLANK(H173),DATEDIF(G173,'[3]1.Pradzia'!$D$13,"M"),DATEDIF(G173,H173,"m")))</f>
        <v>0</v>
      </c>
      <c r="AE173" s="37">
        <f>IF(E173='[3]5.Grup_T'!$E$20,0,IF(AD173&lt;&gt;0,M173/V173*MIN(12,AD173),0))</f>
        <v>0</v>
      </c>
      <c r="AF173" s="37">
        <f t="shared" si="29"/>
        <v>0</v>
      </c>
      <c r="AG173" s="37">
        <f t="shared" si="33"/>
        <v>477.87</v>
      </c>
      <c r="AH173" s="37">
        <f t="shared" si="34"/>
        <v>0</v>
      </c>
      <c r="AI173" s="35" t="str">
        <f t="shared" si="35"/>
        <v>Nusidėvėjęs</v>
      </c>
      <c r="AJ173" s="38" t="str">
        <f>IF(AND(F173&lt;&gt;[3]Pav.tvarkyklė!$B$12,F173&lt;&gt;[3]Pav.tvarkyklė!$B$13),"GVTNT","X")</f>
        <v>GVTNT</v>
      </c>
      <c r="AK173" s="39">
        <f t="shared" si="36"/>
        <v>0</v>
      </c>
      <c r="AL173" s="40" t="s">
        <v>112</v>
      </c>
      <c r="AM173" s="41">
        <v>8</v>
      </c>
      <c r="AN173" s="41">
        <f t="shared" si="37"/>
        <v>2005</v>
      </c>
      <c r="AO173" s="41"/>
      <c r="AP173" s="41"/>
      <c r="AQ173" s="41" t="s">
        <v>17</v>
      </c>
      <c r="AR173" s="42" t="s">
        <v>113</v>
      </c>
      <c r="AS173" s="42" t="s">
        <v>237</v>
      </c>
      <c r="AT173">
        <v>0</v>
      </c>
      <c r="AU173" s="43">
        <f t="shared" si="38"/>
        <v>0</v>
      </c>
    </row>
    <row r="174" spans="1:47" ht="15" customHeight="1" x14ac:dyDescent="0.25">
      <c r="A174" s="11"/>
      <c r="B174" s="19">
        <v>174</v>
      </c>
      <c r="C174" s="20" t="s">
        <v>254</v>
      </c>
      <c r="D174" s="21">
        <v>5070</v>
      </c>
      <c r="E174" s="22" t="s">
        <v>255</v>
      </c>
      <c r="F174" s="20" t="s">
        <v>250</v>
      </c>
      <c r="G174" s="24">
        <v>34514</v>
      </c>
      <c r="H174" s="25"/>
      <c r="I174" s="26">
        <v>2.36</v>
      </c>
      <c r="J174" s="27"/>
      <c r="K174" s="27"/>
      <c r="L174" s="27"/>
      <c r="M174" s="28">
        <v>2.36</v>
      </c>
      <c r="N174" s="29">
        <v>0</v>
      </c>
      <c r="O174" s="30" t="str">
        <f>IF(G174&lt;=$N$2,"",IF(F174=[3]Pav.tvarkyklė!$B$13,"",IF(ISBLANK(R174),"X","")))</f>
        <v/>
      </c>
      <c r="P174" s="31"/>
      <c r="Q174" s="32"/>
      <c r="R174" s="32"/>
      <c r="S174" s="33"/>
      <c r="T174" s="33"/>
      <c r="U174" s="34">
        <f>IFERROR(INDEX('[3]5.Grup_T'!$G$4:$G$22,MATCH('6.Turtas'!E174,'[3]5.Grup_T'!$E$4:$E$22,0)),"0")</f>
        <v>6</v>
      </c>
      <c r="V174" s="35">
        <f t="shared" si="27"/>
        <v>72</v>
      </c>
      <c r="W174" s="35">
        <f>IF(NOT(ISBLANK(H174)),(12-DATEDIF(H174,'[3]1.Pradzia'!$D$13,"m")),0)</f>
        <v>0</v>
      </c>
      <c r="X174" s="35">
        <f t="shared" si="30"/>
        <v>318</v>
      </c>
      <c r="Y174" s="35">
        <f t="shared" si="31"/>
        <v>0</v>
      </c>
      <c r="Z174" s="35">
        <f t="shared" si="39"/>
        <v>-246</v>
      </c>
      <c r="AA174" s="36">
        <f t="shared" si="28"/>
        <v>0</v>
      </c>
      <c r="AB174" s="36">
        <f t="shared" si="32"/>
        <v>0</v>
      </c>
      <c r="AC174" s="37">
        <f>IF(E174='[3]5.Grup_T'!$E$20,0,IF(YEAR(G174)&lt;2021,M174-N174+AB174,0))</f>
        <v>2.36</v>
      </c>
      <c r="AD174" s="35">
        <f>IF(OR(YEAR(G174)&lt;2021,O174="X"),0,IF(ISBLANK(H174),DATEDIF(G174,'[3]1.Pradzia'!$D$13,"M"),DATEDIF(G174,H174,"m")))</f>
        <v>0</v>
      </c>
      <c r="AE174" s="37">
        <f>IF(E174='[3]5.Grup_T'!$E$20,0,IF(AD174&lt;&gt;0,M174/V174*MIN(12,AD174),0))</f>
        <v>0</v>
      </c>
      <c r="AF174" s="37">
        <f t="shared" si="29"/>
        <v>0</v>
      </c>
      <c r="AG174" s="37">
        <f t="shared" si="33"/>
        <v>2.36</v>
      </c>
      <c r="AH174" s="37">
        <f t="shared" si="34"/>
        <v>0</v>
      </c>
      <c r="AI174" s="35" t="str">
        <f t="shared" si="35"/>
        <v>Nusidėvėjęs</v>
      </c>
      <c r="AJ174" s="38" t="str">
        <f>IF(AND(F174&lt;&gt;[3]Pav.tvarkyklė!$B$12,F174&lt;&gt;[3]Pav.tvarkyklė!$B$13),"GVTNT","X")</f>
        <v>GVTNT</v>
      </c>
      <c r="AK174" s="39">
        <f t="shared" si="36"/>
        <v>0</v>
      </c>
      <c r="AL174" s="40" t="s">
        <v>256</v>
      </c>
      <c r="AM174" s="41">
        <v>5</v>
      </c>
      <c r="AN174" s="41">
        <f t="shared" si="37"/>
        <v>1994</v>
      </c>
      <c r="AO174" s="41"/>
      <c r="AP174" s="41"/>
      <c r="AQ174" s="41" t="s">
        <v>17</v>
      </c>
      <c r="AR174" s="42" t="s">
        <v>257</v>
      </c>
      <c r="AS174" s="42" t="s">
        <v>57</v>
      </c>
      <c r="AT174">
        <v>0</v>
      </c>
      <c r="AU174" s="43">
        <f t="shared" si="38"/>
        <v>0</v>
      </c>
    </row>
    <row r="175" spans="1:47" ht="15" customHeight="1" x14ac:dyDescent="0.25">
      <c r="A175" s="11"/>
      <c r="B175" s="19">
        <v>175</v>
      </c>
      <c r="C175" s="20" t="s">
        <v>258</v>
      </c>
      <c r="D175" s="21">
        <v>5076</v>
      </c>
      <c r="E175" s="22" t="s">
        <v>255</v>
      </c>
      <c r="F175" s="20" t="s">
        <v>250</v>
      </c>
      <c r="G175" s="24">
        <v>34515</v>
      </c>
      <c r="H175" s="25"/>
      <c r="I175" s="26">
        <v>7.42</v>
      </c>
      <c r="J175" s="27"/>
      <c r="K175" s="27"/>
      <c r="L175" s="27"/>
      <c r="M175" s="28">
        <v>7.42</v>
      </c>
      <c r="N175" s="29">
        <v>0</v>
      </c>
      <c r="O175" s="30" t="str">
        <f>IF(G175&lt;=$N$2,"",IF(F175=[3]Pav.tvarkyklė!$B$13,"",IF(ISBLANK(R175),"X","")))</f>
        <v/>
      </c>
      <c r="P175" s="31"/>
      <c r="Q175" s="32"/>
      <c r="R175" s="32"/>
      <c r="S175" s="33"/>
      <c r="T175" s="33"/>
      <c r="U175" s="34">
        <f>IFERROR(INDEX('[3]5.Grup_T'!$G$4:$G$22,MATCH('6.Turtas'!E175,'[3]5.Grup_T'!$E$4:$E$22,0)),"0")</f>
        <v>6</v>
      </c>
      <c r="V175" s="35">
        <f t="shared" si="27"/>
        <v>72</v>
      </c>
      <c r="W175" s="35">
        <f>IF(NOT(ISBLANK(H175)),(12-DATEDIF(H175,'[3]1.Pradzia'!$D$13,"m")),0)</f>
        <v>0</v>
      </c>
      <c r="X175" s="35">
        <f t="shared" si="30"/>
        <v>318</v>
      </c>
      <c r="Y175" s="35">
        <f t="shared" si="31"/>
        <v>0</v>
      </c>
      <c r="Z175" s="35">
        <f t="shared" si="39"/>
        <v>-246</v>
      </c>
      <c r="AA175" s="36">
        <f t="shared" si="28"/>
        <v>0</v>
      </c>
      <c r="AB175" s="36">
        <f t="shared" si="32"/>
        <v>0</v>
      </c>
      <c r="AC175" s="37">
        <f>IF(E175='[3]5.Grup_T'!$E$20,0,IF(YEAR(G175)&lt;2021,M175-N175+AB175,0))</f>
        <v>7.42</v>
      </c>
      <c r="AD175" s="35">
        <f>IF(OR(YEAR(G175)&lt;2021,O175="X"),0,IF(ISBLANK(H175),DATEDIF(G175,'[3]1.Pradzia'!$D$13,"M"),DATEDIF(G175,H175,"m")))</f>
        <v>0</v>
      </c>
      <c r="AE175" s="37">
        <f>IF(E175='[3]5.Grup_T'!$E$20,0,IF(AD175&lt;&gt;0,M175/V175*MIN(12,AD175),0))</f>
        <v>0</v>
      </c>
      <c r="AF175" s="37">
        <f t="shared" si="29"/>
        <v>0</v>
      </c>
      <c r="AG175" s="37">
        <f t="shared" si="33"/>
        <v>7.42</v>
      </c>
      <c r="AH175" s="37">
        <f t="shared" si="34"/>
        <v>0</v>
      </c>
      <c r="AI175" s="35" t="str">
        <f t="shared" si="35"/>
        <v>Nusidėvėjęs</v>
      </c>
      <c r="AJ175" s="38" t="str">
        <f>IF(AND(F175&lt;&gt;[3]Pav.tvarkyklė!$B$12,F175&lt;&gt;[3]Pav.tvarkyklė!$B$13),"GVTNT","X")</f>
        <v>GVTNT</v>
      </c>
      <c r="AK175" s="39">
        <f t="shared" si="36"/>
        <v>0</v>
      </c>
      <c r="AL175" s="40" t="s">
        <v>256</v>
      </c>
      <c r="AM175" s="41">
        <v>5</v>
      </c>
      <c r="AN175" s="41">
        <f t="shared" si="37"/>
        <v>1994</v>
      </c>
      <c r="AO175" s="41"/>
      <c r="AP175" s="41"/>
      <c r="AQ175" s="41" t="s">
        <v>17</v>
      </c>
      <c r="AR175" s="42" t="s">
        <v>257</v>
      </c>
      <c r="AS175" s="42" t="s">
        <v>57</v>
      </c>
      <c r="AT175">
        <v>0</v>
      </c>
      <c r="AU175" s="43">
        <f t="shared" si="38"/>
        <v>0</v>
      </c>
    </row>
    <row r="176" spans="1:47" ht="15" customHeight="1" x14ac:dyDescent="0.25">
      <c r="A176" s="11"/>
      <c r="B176" s="19">
        <v>176</v>
      </c>
      <c r="C176" s="20" t="s">
        <v>259</v>
      </c>
      <c r="D176" s="21">
        <v>5091</v>
      </c>
      <c r="E176" s="22" t="s">
        <v>59</v>
      </c>
      <c r="F176" s="20" t="s">
        <v>54</v>
      </c>
      <c r="G176" s="24">
        <v>35976</v>
      </c>
      <c r="H176" s="25"/>
      <c r="I176" s="26">
        <v>164.79</v>
      </c>
      <c r="J176" s="27"/>
      <c r="K176" s="27"/>
      <c r="L176" s="27"/>
      <c r="M176" s="28">
        <v>164.79</v>
      </c>
      <c r="N176" s="29">
        <v>0</v>
      </c>
      <c r="O176" s="30" t="str">
        <f>IF(G176&lt;=$N$2,"",IF(F176=[3]Pav.tvarkyklė!$B$13,"",IF(ISBLANK(R176),"X","")))</f>
        <v/>
      </c>
      <c r="P176" s="31"/>
      <c r="Q176" s="32"/>
      <c r="R176" s="32"/>
      <c r="S176" s="33"/>
      <c r="T176" s="33"/>
      <c r="U176" s="34">
        <f>IFERROR(INDEX('[3]5.Grup_T'!$G$4:$G$22,MATCH('6.Turtas'!E176,'[3]5.Grup_T'!$E$4:$E$22,0)),"0")</f>
        <v>10</v>
      </c>
      <c r="V176" s="35">
        <f t="shared" si="27"/>
        <v>120</v>
      </c>
      <c r="W176" s="35">
        <f>IF(NOT(ISBLANK(H176)),(12-DATEDIF(H176,'[3]1.Pradzia'!$D$13,"m")),0)</f>
        <v>0</v>
      </c>
      <c r="X176" s="35">
        <f t="shared" si="30"/>
        <v>270</v>
      </c>
      <c r="Y176" s="35">
        <f t="shared" si="31"/>
        <v>0</v>
      </c>
      <c r="Z176" s="35">
        <f t="shared" si="39"/>
        <v>-150</v>
      </c>
      <c r="AA176" s="36">
        <f t="shared" si="28"/>
        <v>0</v>
      </c>
      <c r="AB176" s="36">
        <f t="shared" si="32"/>
        <v>0</v>
      </c>
      <c r="AC176" s="37">
        <f>IF(E176='[3]5.Grup_T'!$E$20,0,IF(YEAR(G176)&lt;2021,M176-N176+AB176,0))</f>
        <v>164.79</v>
      </c>
      <c r="AD176" s="35">
        <f>IF(OR(YEAR(G176)&lt;2021,O176="X"),0,IF(ISBLANK(H176),DATEDIF(G176,'[3]1.Pradzia'!$D$13,"M"),DATEDIF(G176,H176,"m")))</f>
        <v>0</v>
      </c>
      <c r="AE176" s="37">
        <f>IF(E176='[3]5.Grup_T'!$E$20,0,IF(AD176&lt;&gt;0,M176/V176*MIN(12,AD176),0))</f>
        <v>0</v>
      </c>
      <c r="AF176" s="37">
        <f t="shared" si="29"/>
        <v>0</v>
      </c>
      <c r="AG176" s="37">
        <f t="shared" si="33"/>
        <v>164.79</v>
      </c>
      <c r="AH176" s="37">
        <f t="shared" si="34"/>
        <v>0</v>
      </c>
      <c r="AI176" s="35" t="str">
        <f t="shared" si="35"/>
        <v>Nusidėvėjęs</v>
      </c>
      <c r="AJ176" s="38" t="str">
        <f>IF(AND(F176&lt;&gt;[3]Pav.tvarkyklė!$B$12,F176&lt;&gt;[3]Pav.tvarkyklė!$B$13),"GVTNT","X")</f>
        <v>GVTNT</v>
      </c>
      <c r="AK176" s="39">
        <f t="shared" si="36"/>
        <v>0</v>
      </c>
      <c r="AL176" s="40" t="s">
        <v>60</v>
      </c>
      <c r="AM176" s="41">
        <v>10</v>
      </c>
      <c r="AN176" s="41">
        <f t="shared" si="37"/>
        <v>1998</v>
      </c>
      <c r="AO176" s="41"/>
      <c r="AP176" s="41"/>
      <c r="AQ176" s="41" t="s">
        <v>17</v>
      </c>
      <c r="AR176" s="42" t="s">
        <v>61</v>
      </c>
      <c r="AS176" s="42" t="s">
        <v>62</v>
      </c>
      <c r="AT176">
        <v>0</v>
      </c>
      <c r="AU176" s="43">
        <f t="shared" si="38"/>
        <v>0</v>
      </c>
    </row>
    <row r="177" spans="1:47" ht="15" customHeight="1" x14ac:dyDescent="0.25">
      <c r="A177" s="11"/>
      <c r="B177" s="19">
        <v>177</v>
      </c>
      <c r="C177" s="20" t="s">
        <v>260</v>
      </c>
      <c r="D177" s="21">
        <v>5118</v>
      </c>
      <c r="E177" s="22" t="s">
        <v>59</v>
      </c>
      <c r="F177" s="20" t="s">
        <v>250</v>
      </c>
      <c r="G177" s="24">
        <v>38311</v>
      </c>
      <c r="H177" s="25"/>
      <c r="I177" s="26">
        <v>284.45999999999998</v>
      </c>
      <c r="J177" s="27"/>
      <c r="K177" s="27"/>
      <c r="L177" s="27"/>
      <c r="M177" s="28">
        <v>284.45999999999998</v>
      </c>
      <c r="N177" s="29">
        <v>0</v>
      </c>
      <c r="O177" s="30" t="str">
        <f>IF(G177&lt;=$N$2,"",IF(F177=[3]Pav.tvarkyklė!$B$13,"",IF(ISBLANK(R177),"X","")))</f>
        <v/>
      </c>
      <c r="P177" s="31"/>
      <c r="Q177" s="32"/>
      <c r="R177" s="32"/>
      <c r="S177" s="33"/>
      <c r="T177" s="33"/>
      <c r="U177" s="34">
        <f>IFERROR(INDEX('[3]5.Grup_T'!$G$4:$G$22,MATCH('6.Turtas'!E177,'[3]5.Grup_T'!$E$4:$E$22,0)),"0")</f>
        <v>10</v>
      </c>
      <c r="V177" s="35">
        <f t="shared" si="27"/>
        <v>120</v>
      </c>
      <c r="W177" s="35">
        <f>IF(NOT(ISBLANK(H177)),(12-DATEDIF(H177,'[3]1.Pradzia'!$D$13,"m")),0)</f>
        <v>0</v>
      </c>
      <c r="X177" s="35">
        <f t="shared" si="30"/>
        <v>193</v>
      </c>
      <c r="Y177" s="35">
        <f t="shared" si="31"/>
        <v>0</v>
      </c>
      <c r="Z177" s="35">
        <f t="shared" si="39"/>
        <v>-73</v>
      </c>
      <c r="AA177" s="36">
        <f t="shared" si="28"/>
        <v>0</v>
      </c>
      <c r="AB177" s="36">
        <f t="shared" si="32"/>
        <v>0</v>
      </c>
      <c r="AC177" s="37">
        <f>IF(E177='[3]5.Grup_T'!$E$20,0,IF(YEAR(G177)&lt;2021,M177-N177+AB177,0))</f>
        <v>284.45999999999998</v>
      </c>
      <c r="AD177" s="35">
        <f>IF(OR(YEAR(G177)&lt;2021,O177="X"),0,IF(ISBLANK(H177),DATEDIF(G177,'[3]1.Pradzia'!$D$13,"M"),DATEDIF(G177,H177,"m")))</f>
        <v>0</v>
      </c>
      <c r="AE177" s="37">
        <f>IF(E177='[3]5.Grup_T'!$E$20,0,IF(AD177&lt;&gt;0,M177/V177*MIN(12,AD177),0))</f>
        <v>0</v>
      </c>
      <c r="AF177" s="37">
        <f t="shared" si="29"/>
        <v>0</v>
      </c>
      <c r="AG177" s="37">
        <f t="shared" si="33"/>
        <v>284.45999999999998</v>
      </c>
      <c r="AH177" s="37">
        <f t="shared" si="34"/>
        <v>0</v>
      </c>
      <c r="AI177" s="35" t="str">
        <f t="shared" si="35"/>
        <v>Nusidėvėjęs</v>
      </c>
      <c r="AJ177" s="38" t="str">
        <f>IF(AND(F177&lt;&gt;[3]Pav.tvarkyklė!$B$12,F177&lt;&gt;[3]Pav.tvarkyklė!$B$13),"GVTNT","X")</f>
        <v>GVTNT</v>
      </c>
      <c r="AK177" s="39">
        <f t="shared" si="36"/>
        <v>0</v>
      </c>
      <c r="AL177" s="40" t="s">
        <v>256</v>
      </c>
      <c r="AM177" s="41">
        <v>5</v>
      </c>
      <c r="AN177" s="41">
        <f t="shared" si="37"/>
        <v>2004</v>
      </c>
      <c r="AO177" s="41"/>
      <c r="AP177" s="41"/>
      <c r="AQ177" s="41" t="s">
        <v>17</v>
      </c>
      <c r="AR177" s="42" t="s">
        <v>257</v>
      </c>
      <c r="AS177" s="42" t="s">
        <v>57</v>
      </c>
      <c r="AT177">
        <v>0</v>
      </c>
      <c r="AU177" s="43">
        <f t="shared" si="38"/>
        <v>0</v>
      </c>
    </row>
    <row r="178" spans="1:47" ht="15" customHeight="1" x14ac:dyDescent="0.25">
      <c r="A178" s="11"/>
      <c r="B178" s="19">
        <v>178</v>
      </c>
      <c r="C178" s="20" t="s">
        <v>261</v>
      </c>
      <c r="D178" s="21">
        <v>5119</v>
      </c>
      <c r="E178" s="22" t="s">
        <v>59</v>
      </c>
      <c r="F178" s="20" t="s">
        <v>250</v>
      </c>
      <c r="G178" s="24">
        <v>36875</v>
      </c>
      <c r="H178" s="25"/>
      <c r="I178" s="26">
        <v>283.98</v>
      </c>
      <c r="J178" s="27"/>
      <c r="K178" s="27"/>
      <c r="L178" s="27"/>
      <c r="M178" s="28">
        <v>283.98</v>
      </c>
      <c r="N178" s="29">
        <v>0</v>
      </c>
      <c r="O178" s="30" t="str">
        <f>IF(G178&lt;=$N$2,"",IF(F178=[3]Pav.tvarkyklė!$B$13,"",IF(ISBLANK(R178),"X","")))</f>
        <v/>
      </c>
      <c r="P178" s="31"/>
      <c r="Q178" s="32"/>
      <c r="R178" s="32"/>
      <c r="S178" s="33"/>
      <c r="T178" s="33"/>
      <c r="U178" s="34">
        <f>IFERROR(INDEX('[3]5.Grup_T'!$G$4:$G$22,MATCH('6.Turtas'!E178,'[3]5.Grup_T'!$E$4:$E$22,0)),"0")</f>
        <v>10</v>
      </c>
      <c r="V178" s="35">
        <f t="shared" si="27"/>
        <v>120</v>
      </c>
      <c r="W178" s="35">
        <f>IF(NOT(ISBLANK(H178)),(12-DATEDIF(H178,'[3]1.Pradzia'!$D$13,"m")),0)</f>
        <v>0</v>
      </c>
      <c r="X178" s="35">
        <f t="shared" si="30"/>
        <v>240</v>
      </c>
      <c r="Y178" s="35">
        <f t="shared" si="31"/>
        <v>0</v>
      </c>
      <c r="Z178" s="35">
        <f t="shared" si="39"/>
        <v>-120</v>
      </c>
      <c r="AA178" s="36">
        <f t="shared" si="28"/>
        <v>0</v>
      </c>
      <c r="AB178" s="36">
        <f t="shared" si="32"/>
        <v>0</v>
      </c>
      <c r="AC178" s="37">
        <f>IF(E178='[3]5.Grup_T'!$E$20,0,IF(YEAR(G178)&lt;2021,M178-N178+AB178,0))</f>
        <v>283.98</v>
      </c>
      <c r="AD178" s="35">
        <f>IF(OR(YEAR(G178)&lt;2021,O178="X"),0,IF(ISBLANK(H178),DATEDIF(G178,'[3]1.Pradzia'!$D$13,"M"),DATEDIF(G178,H178,"m")))</f>
        <v>0</v>
      </c>
      <c r="AE178" s="37">
        <f>IF(E178='[3]5.Grup_T'!$E$20,0,IF(AD178&lt;&gt;0,M178/V178*MIN(12,AD178),0))</f>
        <v>0</v>
      </c>
      <c r="AF178" s="37">
        <f t="shared" si="29"/>
        <v>0</v>
      </c>
      <c r="AG178" s="37">
        <f t="shared" si="33"/>
        <v>283.98</v>
      </c>
      <c r="AH178" s="37">
        <f t="shared" si="34"/>
        <v>0</v>
      </c>
      <c r="AI178" s="35" t="str">
        <f t="shared" si="35"/>
        <v>Nusidėvėjęs</v>
      </c>
      <c r="AJ178" s="38" t="str">
        <f>IF(AND(F178&lt;&gt;[3]Pav.tvarkyklė!$B$12,F178&lt;&gt;[3]Pav.tvarkyklė!$B$13),"GVTNT","X")</f>
        <v>GVTNT</v>
      </c>
      <c r="AK178" s="39">
        <f t="shared" si="36"/>
        <v>0</v>
      </c>
      <c r="AL178" s="40" t="s">
        <v>256</v>
      </c>
      <c r="AM178" s="41">
        <v>5</v>
      </c>
      <c r="AN178" s="41">
        <f t="shared" si="37"/>
        <v>2000</v>
      </c>
      <c r="AO178" s="41"/>
      <c r="AP178" s="41"/>
      <c r="AQ178" s="41" t="s">
        <v>17</v>
      </c>
      <c r="AR178" s="42" t="s">
        <v>257</v>
      </c>
      <c r="AS178" s="42" t="s">
        <v>57</v>
      </c>
      <c r="AT178">
        <v>0</v>
      </c>
      <c r="AU178" s="43">
        <f t="shared" si="38"/>
        <v>0</v>
      </c>
    </row>
    <row r="179" spans="1:47" ht="15" customHeight="1" x14ac:dyDescent="0.25">
      <c r="A179" s="11"/>
      <c r="B179" s="19">
        <v>179</v>
      </c>
      <c r="C179" s="20" t="s">
        <v>262</v>
      </c>
      <c r="D179" s="21">
        <v>5123</v>
      </c>
      <c r="E179" s="22" t="s">
        <v>59</v>
      </c>
      <c r="F179" s="20" t="s">
        <v>250</v>
      </c>
      <c r="G179" s="24">
        <v>37133</v>
      </c>
      <c r="H179" s="49"/>
      <c r="I179" s="26">
        <v>209.4</v>
      </c>
      <c r="J179" s="27"/>
      <c r="K179" s="27"/>
      <c r="L179" s="27"/>
      <c r="M179" s="28">
        <v>209.4</v>
      </c>
      <c r="N179" s="29">
        <v>0</v>
      </c>
      <c r="O179" s="30" t="str">
        <f>IF(G179&lt;=$N$2,"",IF(F179=[3]Pav.tvarkyklė!$B$13,"",IF(ISBLANK(R179),"X","")))</f>
        <v/>
      </c>
      <c r="P179" s="31"/>
      <c r="Q179" s="32"/>
      <c r="R179" s="32"/>
      <c r="S179" s="33"/>
      <c r="T179" s="33"/>
      <c r="U179" s="34">
        <f>IFERROR(INDEX('[3]5.Grup_T'!$G$4:$G$22,MATCH('6.Turtas'!E179,'[3]5.Grup_T'!$E$4:$E$22,0)),"0")</f>
        <v>10</v>
      </c>
      <c r="V179" s="35">
        <f t="shared" si="27"/>
        <v>120</v>
      </c>
      <c r="W179" s="35">
        <f>IF(NOT(ISBLANK(H179)),(12-DATEDIF(H179,'[3]1.Pradzia'!$D$13,"m")),0)</f>
        <v>0</v>
      </c>
      <c r="X179" s="35">
        <f t="shared" si="30"/>
        <v>232</v>
      </c>
      <c r="Y179" s="35">
        <f t="shared" si="31"/>
        <v>0</v>
      </c>
      <c r="Z179" s="35">
        <f t="shared" si="39"/>
        <v>-112</v>
      </c>
      <c r="AA179" s="36">
        <f t="shared" si="28"/>
        <v>0</v>
      </c>
      <c r="AB179" s="36">
        <f t="shared" si="32"/>
        <v>0</v>
      </c>
      <c r="AC179" s="37">
        <f>IF(E179='[3]5.Grup_T'!$E$20,0,IF(YEAR(G179)&lt;2021,M179-N179+AB179,0))</f>
        <v>209.4</v>
      </c>
      <c r="AD179" s="35">
        <f>IF(OR(YEAR(G179)&lt;2021,O179="X"),0,IF(ISBLANK(H179),DATEDIF(G179,'[3]1.Pradzia'!$D$13,"M"),DATEDIF(G179,H179,"m")))</f>
        <v>0</v>
      </c>
      <c r="AE179" s="37">
        <f>IF(E179='[3]5.Grup_T'!$E$20,0,IF(AD179&lt;&gt;0,M179/V179*MIN(12,AD179),0))</f>
        <v>0</v>
      </c>
      <c r="AF179" s="37">
        <f t="shared" si="29"/>
        <v>0</v>
      </c>
      <c r="AG179" s="37">
        <f t="shared" si="33"/>
        <v>209.4</v>
      </c>
      <c r="AH179" s="37">
        <f t="shared" si="34"/>
        <v>0</v>
      </c>
      <c r="AI179" s="35" t="str">
        <f t="shared" si="35"/>
        <v>Nusidėvėjęs</v>
      </c>
      <c r="AJ179" s="38" t="str">
        <f>IF(AND(F179&lt;&gt;[3]Pav.tvarkyklė!$B$12,F179&lt;&gt;[3]Pav.tvarkyklė!$B$13),"GVTNT","X")</f>
        <v>GVTNT</v>
      </c>
      <c r="AK179" s="39">
        <f t="shared" si="36"/>
        <v>0</v>
      </c>
      <c r="AL179" s="40" t="s">
        <v>256</v>
      </c>
      <c r="AM179" s="41">
        <v>5</v>
      </c>
      <c r="AN179" s="41">
        <f t="shared" si="37"/>
        <v>2001</v>
      </c>
      <c r="AO179" s="41"/>
      <c r="AP179" s="41"/>
      <c r="AQ179" s="41" t="s">
        <v>17</v>
      </c>
      <c r="AR179" s="42" t="s">
        <v>257</v>
      </c>
      <c r="AS179" s="42" t="s">
        <v>57</v>
      </c>
      <c r="AT179">
        <v>0</v>
      </c>
      <c r="AU179" s="43">
        <f t="shared" si="38"/>
        <v>0</v>
      </c>
    </row>
    <row r="180" spans="1:47" ht="15" customHeight="1" x14ac:dyDescent="0.25">
      <c r="A180" s="11"/>
      <c r="B180" s="19">
        <v>180</v>
      </c>
      <c r="C180" s="20" t="s">
        <v>263</v>
      </c>
      <c r="D180" s="21">
        <v>5124</v>
      </c>
      <c r="E180" s="22" t="s">
        <v>59</v>
      </c>
      <c r="F180" s="20" t="s">
        <v>250</v>
      </c>
      <c r="G180" s="24">
        <v>37953</v>
      </c>
      <c r="H180" s="49"/>
      <c r="I180" s="26">
        <v>220.9</v>
      </c>
      <c r="J180" s="27"/>
      <c r="K180" s="27"/>
      <c r="L180" s="27"/>
      <c r="M180" s="28">
        <v>220.9</v>
      </c>
      <c r="N180" s="29">
        <v>0</v>
      </c>
      <c r="O180" s="30" t="str">
        <f>IF(G180&lt;=$N$2,"",IF(F180=[3]Pav.tvarkyklė!$B$13,"",IF(ISBLANK(R180),"X","")))</f>
        <v/>
      </c>
      <c r="P180" s="31"/>
      <c r="Q180" s="32"/>
      <c r="R180" s="32"/>
      <c r="S180" s="33"/>
      <c r="T180" s="33"/>
      <c r="U180" s="34">
        <f>IFERROR(INDEX('[3]5.Grup_T'!$G$4:$G$22,MATCH('6.Turtas'!E180,'[3]5.Grup_T'!$E$4:$E$22,0)),"0")</f>
        <v>10</v>
      </c>
      <c r="V180" s="35">
        <f t="shared" si="27"/>
        <v>120</v>
      </c>
      <c r="W180" s="35">
        <f>IF(NOT(ISBLANK(H180)),(12-DATEDIF(H180,'[3]1.Pradzia'!$D$13,"m")),0)</f>
        <v>0</v>
      </c>
      <c r="X180" s="35">
        <f t="shared" si="30"/>
        <v>205</v>
      </c>
      <c r="Y180" s="35">
        <f t="shared" si="31"/>
        <v>0</v>
      </c>
      <c r="Z180" s="35">
        <f t="shared" si="39"/>
        <v>-85</v>
      </c>
      <c r="AA180" s="36">
        <f t="shared" si="28"/>
        <v>0</v>
      </c>
      <c r="AB180" s="36">
        <f t="shared" si="32"/>
        <v>0</v>
      </c>
      <c r="AC180" s="37">
        <f>IF(E180='[3]5.Grup_T'!$E$20,0,IF(YEAR(G180)&lt;2021,M180-N180+AB180,0))</f>
        <v>220.9</v>
      </c>
      <c r="AD180" s="35">
        <f>IF(OR(YEAR(G180)&lt;2021,O180="X"),0,IF(ISBLANK(H180),DATEDIF(G180,'[3]1.Pradzia'!$D$13,"M"),DATEDIF(G180,H180,"m")))</f>
        <v>0</v>
      </c>
      <c r="AE180" s="37">
        <f>IF(E180='[3]5.Grup_T'!$E$20,0,IF(AD180&lt;&gt;0,M180/V180*MIN(12,AD180),0))</f>
        <v>0</v>
      </c>
      <c r="AF180" s="37">
        <f t="shared" si="29"/>
        <v>0</v>
      </c>
      <c r="AG180" s="37">
        <f t="shared" si="33"/>
        <v>220.9</v>
      </c>
      <c r="AH180" s="37">
        <f t="shared" si="34"/>
        <v>0</v>
      </c>
      <c r="AI180" s="35" t="str">
        <f t="shared" si="35"/>
        <v>Nusidėvėjęs</v>
      </c>
      <c r="AJ180" s="38" t="str">
        <f>IF(AND(F180&lt;&gt;[3]Pav.tvarkyklė!$B$12,F180&lt;&gt;[3]Pav.tvarkyklė!$B$13),"GVTNT","X")</f>
        <v>GVTNT</v>
      </c>
      <c r="AK180" s="39">
        <f t="shared" si="36"/>
        <v>0</v>
      </c>
      <c r="AL180" s="40" t="s">
        <v>256</v>
      </c>
      <c r="AM180" s="41">
        <v>5</v>
      </c>
      <c r="AN180" s="41">
        <f t="shared" si="37"/>
        <v>2003</v>
      </c>
      <c r="AO180" s="41"/>
      <c r="AP180" s="41"/>
      <c r="AQ180" s="41" t="s">
        <v>17</v>
      </c>
      <c r="AR180" s="42" t="s">
        <v>257</v>
      </c>
      <c r="AS180" s="42" t="s">
        <v>57</v>
      </c>
      <c r="AT180">
        <v>0</v>
      </c>
      <c r="AU180" s="43">
        <f t="shared" si="38"/>
        <v>0</v>
      </c>
    </row>
    <row r="181" spans="1:47" ht="15" customHeight="1" x14ac:dyDescent="0.25">
      <c r="A181" s="11"/>
      <c r="B181" s="19">
        <v>181</v>
      </c>
      <c r="C181" s="20" t="s">
        <v>264</v>
      </c>
      <c r="D181" s="21">
        <v>5126</v>
      </c>
      <c r="E181" s="22" t="s">
        <v>255</v>
      </c>
      <c r="F181" s="20" t="s">
        <v>250</v>
      </c>
      <c r="G181" s="24">
        <v>37653</v>
      </c>
      <c r="H181" s="49"/>
      <c r="I181" s="26">
        <v>165.03</v>
      </c>
      <c r="J181" s="27"/>
      <c r="K181" s="27"/>
      <c r="L181" s="27"/>
      <c r="M181" s="28">
        <v>165.03</v>
      </c>
      <c r="N181" s="29">
        <v>0</v>
      </c>
      <c r="O181" s="30" t="str">
        <f>IF(G181&lt;=$N$2,"",IF(F181=[3]Pav.tvarkyklė!$B$13,"",IF(ISBLANK(R181),"X","")))</f>
        <v/>
      </c>
      <c r="P181" s="31"/>
      <c r="Q181" s="32"/>
      <c r="R181" s="32"/>
      <c r="S181" s="33"/>
      <c r="T181" s="33"/>
      <c r="U181" s="34">
        <f>IFERROR(INDEX('[3]5.Grup_T'!$G$4:$G$22,MATCH('6.Turtas'!E181,'[3]5.Grup_T'!$E$4:$E$22,0)),"0")</f>
        <v>6</v>
      </c>
      <c r="V181" s="35">
        <f t="shared" si="27"/>
        <v>72</v>
      </c>
      <c r="W181" s="35">
        <f>IF(NOT(ISBLANK(H181)),(12-DATEDIF(H181,'[3]1.Pradzia'!$D$13,"m")),0)</f>
        <v>0</v>
      </c>
      <c r="X181" s="35">
        <f t="shared" si="30"/>
        <v>214</v>
      </c>
      <c r="Y181" s="35">
        <f t="shared" si="31"/>
        <v>0</v>
      </c>
      <c r="Z181" s="35">
        <f t="shared" si="39"/>
        <v>-142</v>
      </c>
      <c r="AA181" s="36">
        <f t="shared" si="28"/>
        <v>0</v>
      </c>
      <c r="AB181" s="36">
        <f t="shared" si="32"/>
        <v>0</v>
      </c>
      <c r="AC181" s="37">
        <f>IF(E181='[3]5.Grup_T'!$E$20,0,IF(YEAR(G181)&lt;2021,M181-N181+AB181,0))</f>
        <v>165.03</v>
      </c>
      <c r="AD181" s="35">
        <f>IF(OR(YEAR(G181)&lt;2021,O181="X"),0,IF(ISBLANK(H181),DATEDIF(G181,'[3]1.Pradzia'!$D$13,"M"),DATEDIF(G181,H181,"m")))</f>
        <v>0</v>
      </c>
      <c r="AE181" s="37">
        <f>IF(E181='[3]5.Grup_T'!$E$20,0,IF(AD181&lt;&gt;0,M181/V181*MIN(12,AD181),0))</f>
        <v>0</v>
      </c>
      <c r="AF181" s="37">
        <f t="shared" si="29"/>
        <v>0</v>
      </c>
      <c r="AG181" s="37">
        <f t="shared" si="33"/>
        <v>165.03</v>
      </c>
      <c r="AH181" s="37">
        <f t="shared" si="34"/>
        <v>0</v>
      </c>
      <c r="AI181" s="35" t="str">
        <f t="shared" si="35"/>
        <v>Nusidėvėjęs</v>
      </c>
      <c r="AJ181" s="38" t="str">
        <f>IF(AND(F181&lt;&gt;[3]Pav.tvarkyklė!$B$12,F181&lt;&gt;[3]Pav.tvarkyklė!$B$13),"GVTNT","X")</f>
        <v>GVTNT</v>
      </c>
      <c r="AK181" s="39">
        <f t="shared" si="36"/>
        <v>0</v>
      </c>
      <c r="AL181" s="40" t="s">
        <v>256</v>
      </c>
      <c r="AM181" s="41">
        <v>5</v>
      </c>
      <c r="AN181" s="41">
        <f t="shared" si="37"/>
        <v>2003</v>
      </c>
      <c r="AO181" s="41"/>
      <c r="AP181" s="41"/>
      <c r="AQ181" s="41" t="s">
        <v>17</v>
      </c>
      <c r="AR181" s="42" t="s">
        <v>257</v>
      </c>
      <c r="AS181" s="42" t="s">
        <v>57</v>
      </c>
      <c r="AT181">
        <v>0</v>
      </c>
      <c r="AU181" s="43">
        <f t="shared" si="38"/>
        <v>0</v>
      </c>
    </row>
    <row r="182" spans="1:47" ht="15" customHeight="1" x14ac:dyDescent="0.25">
      <c r="A182" s="11"/>
      <c r="B182" s="19">
        <v>182</v>
      </c>
      <c r="C182" s="20" t="s">
        <v>260</v>
      </c>
      <c r="D182" s="21">
        <v>5129</v>
      </c>
      <c r="E182" s="22" t="s">
        <v>59</v>
      </c>
      <c r="F182" s="20" t="s">
        <v>250</v>
      </c>
      <c r="G182" s="24">
        <v>38321</v>
      </c>
      <c r="H182" s="49"/>
      <c r="I182" s="26">
        <v>237.49</v>
      </c>
      <c r="J182" s="27"/>
      <c r="K182" s="27"/>
      <c r="L182" s="27"/>
      <c r="M182" s="28">
        <v>237.49</v>
      </c>
      <c r="N182" s="29">
        <v>0</v>
      </c>
      <c r="O182" s="30" t="str">
        <f>IF(G182&lt;=$N$2,"",IF(F182=[3]Pav.tvarkyklė!$B$13,"",IF(ISBLANK(R182),"X","")))</f>
        <v/>
      </c>
      <c r="P182" s="31"/>
      <c r="Q182" s="32"/>
      <c r="R182" s="32"/>
      <c r="S182" s="33"/>
      <c r="T182" s="33"/>
      <c r="U182" s="34">
        <f>IFERROR(INDEX('[3]5.Grup_T'!$G$4:$G$22,MATCH('6.Turtas'!E182,'[3]5.Grup_T'!$E$4:$E$22,0)),"0")</f>
        <v>10</v>
      </c>
      <c r="V182" s="35">
        <f t="shared" si="27"/>
        <v>120</v>
      </c>
      <c r="W182" s="35">
        <f>IF(NOT(ISBLANK(H182)),(12-DATEDIF(H182,'[3]1.Pradzia'!$D$13,"m")),0)</f>
        <v>0</v>
      </c>
      <c r="X182" s="35">
        <f t="shared" si="30"/>
        <v>193</v>
      </c>
      <c r="Y182" s="35">
        <f t="shared" si="31"/>
        <v>0</v>
      </c>
      <c r="Z182" s="35">
        <f t="shared" si="39"/>
        <v>-73</v>
      </c>
      <c r="AA182" s="36">
        <f t="shared" si="28"/>
        <v>0</v>
      </c>
      <c r="AB182" s="36">
        <f t="shared" si="32"/>
        <v>0</v>
      </c>
      <c r="AC182" s="37">
        <f>IF(E182='[3]5.Grup_T'!$E$20,0,IF(YEAR(G182)&lt;2021,M182-N182+AB182,0))</f>
        <v>237.49</v>
      </c>
      <c r="AD182" s="35">
        <f>IF(OR(YEAR(G182)&lt;2021,O182="X"),0,IF(ISBLANK(H182),DATEDIF(G182,'[3]1.Pradzia'!$D$13,"M"),DATEDIF(G182,H182,"m")))</f>
        <v>0</v>
      </c>
      <c r="AE182" s="37">
        <f>IF(E182='[3]5.Grup_T'!$E$20,0,IF(AD182&lt;&gt;0,M182/V182*MIN(12,AD182),0))</f>
        <v>0</v>
      </c>
      <c r="AF182" s="37">
        <f t="shared" si="29"/>
        <v>0</v>
      </c>
      <c r="AG182" s="37">
        <f t="shared" si="33"/>
        <v>237.49</v>
      </c>
      <c r="AH182" s="37">
        <f t="shared" si="34"/>
        <v>0</v>
      </c>
      <c r="AI182" s="35" t="str">
        <f t="shared" si="35"/>
        <v>Nusidėvėjęs</v>
      </c>
      <c r="AJ182" s="38" t="str">
        <f>IF(AND(F182&lt;&gt;[3]Pav.tvarkyklė!$B$12,F182&lt;&gt;[3]Pav.tvarkyklė!$B$13),"GVTNT","X")</f>
        <v>GVTNT</v>
      </c>
      <c r="AK182" s="39">
        <f t="shared" si="36"/>
        <v>0</v>
      </c>
      <c r="AL182" s="40" t="s">
        <v>256</v>
      </c>
      <c r="AM182" s="41">
        <v>5</v>
      </c>
      <c r="AN182" s="41">
        <f t="shared" si="37"/>
        <v>2004</v>
      </c>
      <c r="AO182" s="41"/>
      <c r="AP182" s="41"/>
      <c r="AQ182" s="41" t="s">
        <v>17</v>
      </c>
      <c r="AR182" s="42" t="s">
        <v>257</v>
      </c>
      <c r="AS182" s="42" t="s">
        <v>57</v>
      </c>
      <c r="AT182">
        <v>0</v>
      </c>
      <c r="AU182" s="43">
        <f t="shared" si="38"/>
        <v>0</v>
      </c>
    </row>
    <row r="183" spans="1:47" ht="15" customHeight="1" x14ac:dyDescent="0.25">
      <c r="A183" s="11"/>
      <c r="B183" s="19">
        <v>183</v>
      </c>
      <c r="C183" s="20" t="s">
        <v>265</v>
      </c>
      <c r="D183" s="21">
        <v>5130</v>
      </c>
      <c r="E183" s="22" t="s">
        <v>255</v>
      </c>
      <c r="F183" s="20" t="s">
        <v>250</v>
      </c>
      <c r="G183" s="24">
        <v>38321</v>
      </c>
      <c r="H183" s="49"/>
      <c r="I183" s="26">
        <v>185.43</v>
      </c>
      <c r="J183" s="27"/>
      <c r="K183" s="27"/>
      <c r="L183" s="27"/>
      <c r="M183" s="50">
        <v>185.43</v>
      </c>
      <c r="N183" s="29">
        <v>0</v>
      </c>
      <c r="O183" s="30" t="str">
        <f>IF(G183&lt;=$N$2,"",IF(F183=[3]Pav.tvarkyklė!$B$13,"",IF(ISBLANK(R183),"X","")))</f>
        <v/>
      </c>
      <c r="P183" s="31"/>
      <c r="Q183" s="32"/>
      <c r="R183" s="32"/>
      <c r="S183" s="33"/>
      <c r="T183" s="33"/>
      <c r="U183" s="34">
        <f>IFERROR(INDEX('[3]5.Grup_T'!$G$4:$G$22,MATCH('6.Turtas'!E183,'[3]5.Grup_T'!$E$4:$E$22,0)),"0")</f>
        <v>6</v>
      </c>
      <c r="V183" s="35">
        <f t="shared" si="27"/>
        <v>72</v>
      </c>
      <c r="W183" s="35">
        <f>IF(NOT(ISBLANK(H183)),(12-DATEDIF(H183,'[3]1.Pradzia'!$D$13,"m")),0)</f>
        <v>0</v>
      </c>
      <c r="X183" s="35">
        <f t="shared" si="30"/>
        <v>193</v>
      </c>
      <c r="Y183" s="35">
        <f t="shared" si="31"/>
        <v>0</v>
      </c>
      <c r="Z183" s="35">
        <f t="shared" si="39"/>
        <v>-121</v>
      </c>
      <c r="AA183" s="36">
        <f t="shared" si="28"/>
        <v>0</v>
      </c>
      <c r="AB183" s="36">
        <f t="shared" si="32"/>
        <v>0</v>
      </c>
      <c r="AC183" s="37">
        <f>IF(E183='[3]5.Grup_T'!$E$20,0,IF(YEAR(G183)&lt;2021,M183-N183+AB183,0))</f>
        <v>185.43</v>
      </c>
      <c r="AD183" s="35">
        <f>IF(OR(YEAR(G183)&lt;2021,O183="X"),0,IF(ISBLANK(H183),DATEDIF(G183,'[3]1.Pradzia'!$D$13,"M"),DATEDIF(G183,H183,"m")))</f>
        <v>0</v>
      </c>
      <c r="AE183" s="37">
        <f>IF(E183='[3]5.Grup_T'!$E$20,0,IF(AD183&lt;&gt;0,M183/V183*MIN(12,AD183),0))</f>
        <v>0</v>
      </c>
      <c r="AF183" s="37">
        <f t="shared" si="29"/>
        <v>0</v>
      </c>
      <c r="AG183" s="37">
        <f t="shared" si="33"/>
        <v>185.43</v>
      </c>
      <c r="AH183" s="37">
        <f t="shared" si="34"/>
        <v>0</v>
      </c>
      <c r="AI183" s="35" t="str">
        <f t="shared" si="35"/>
        <v>Nusidėvėjęs</v>
      </c>
      <c r="AJ183" s="38" t="str">
        <f>IF(AND(F183&lt;&gt;[3]Pav.tvarkyklė!$B$12,F183&lt;&gt;[3]Pav.tvarkyklė!$B$13),"GVTNT","X")</f>
        <v>GVTNT</v>
      </c>
      <c r="AK183" s="39">
        <f t="shared" si="36"/>
        <v>0</v>
      </c>
      <c r="AL183" s="40" t="s">
        <v>256</v>
      </c>
      <c r="AM183" s="41">
        <v>5</v>
      </c>
      <c r="AN183" s="41">
        <f t="shared" si="37"/>
        <v>2004</v>
      </c>
      <c r="AO183" s="41"/>
      <c r="AP183" s="41"/>
      <c r="AQ183" s="41" t="s">
        <v>17</v>
      </c>
      <c r="AR183" s="42" t="s">
        <v>257</v>
      </c>
      <c r="AS183" s="42" t="s">
        <v>57</v>
      </c>
      <c r="AT183">
        <v>0</v>
      </c>
      <c r="AU183" s="43">
        <f t="shared" si="38"/>
        <v>0</v>
      </c>
    </row>
    <row r="184" spans="1:47" ht="15" customHeight="1" x14ac:dyDescent="0.25">
      <c r="A184" s="11"/>
      <c r="B184" s="19">
        <v>184</v>
      </c>
      <c r="C184" s="20" t="s">
        <v>266</v>
      </c>
      <c r="D184" s="21">
        <v>5622</v>
      </c>
      <c r="E184" s="22" t="s">
        <v>80</v>
      </c>
      <c r="F184" s="20" t="s">
        <v>115</v>
      </c>
      <c r="G184" s="24">
        <v>34583</v>
      </c>
      <c r="H184" s="49"/>
      <c r="I184" s="26">
        <v>944.73</v>
      </c>
      <c r="J184" s="27"/>
      <c r="K184" s="27"/>
      <c r="L184" s="27"/>
      <c r="M184" s="50">
        <v>944.73</v>
      </c>
      <c r="N184" s="29">
        <v>317.37880434782613</v>
      </c>
      <c r="O184" s="30" t="str">
        <f>IF(G184&lt;=$N$2,"",IF(F184=[3]Pav.tvarkyklė!$B$13,"",IF(ISBLANK(R184),"X","")))</f>
        <v/>
      </c>
      <c r="P184" s="31"/>
      <c r="Q184" s="32"/>
      <c r="R184" s="32"/>
      <c r="S184" s="33"/>
      <c r="T184" s="33"/>
      <c r="U184" s="34">
        <f>IFERROR(INDEX('[3]5.Grup_T'!$G$4:$G$22,MATCH('6.Turtas'!E184,'[3]5.Grup_T'!$E$4:$E$22,0)),"0")</f>
        <v>30</v>
      </c>
      <c r="V184" s="35">
        <f t="shared" si="27"/>
        <v>360</v>
      </c>
      <c r="W184" s="35">
        <f>IF(NOT(ISBLANK(H184)),(12-DATEDIF(H184,'[3]1.Pradzia'!$D$13,"m")),0)</f>
        <v>0</v>
      </c>
      <c r="X184" s="35">
        <f t="shared" si="30"/>
        <v>315</v>
      </c>
      <c r="Y184" s="35">
        <f t="shared" si="31"/>
        <v>12</v>
      </c>
      <c r="Z184" s="35">
        <f t="shared" si="39"/>
        <v>45</v>
      </c>
      <c r="AA184" s="36">
        <f t="shared" si="28"/>
        <v>7.0528623188405808</v>
      </c>
      <c r="AB184" s="36">
        <f t="shared" si="32"/>
        <v>84.634347826086966</v>
      </c>
      <c r="AC184" s="37">
        <f>IF(E184='[3]5.Grup_T'!$E$20,0,IF(YEAR(G184)&lt;2021,M184-N184+AB184,0))</f>
        <v>711.98554347826075</v>
      </c>
      <c r="AD184" s="35">
        <f>IF(OR(YEAR(G184)&lt;2021,O184="X"),0,IF(ISBLANK(H184),DATEDIF(G184,'[3]1.Pradzia'!$D$13,"M"),DATEDIF(G184,H184,"m")))</f>
        <v>0</v>
      </c>
      <c r="AE184" s="37">
        <f>IF(E184='[3]5.Grup_T'!$E$20,0,IF(AD184&lt;&gt;0,M184/V184*MIN(12,AD184),0))</f>
        <v>0</v>
      </c>
      <c r="AF184" s="37">
        <f t="shared" si="29"/>
        <v>84.634347826086966</v>
      </c>
      <c r="AG184" s="37">
        <f t="shared" si="33"/>
        <v>711.98554347826075</v>
      </c>
      <c r="AH184" s="37">
        <f t="shared" si="34"/>
        <v>232.74445652173927</v>
      </c>
      <c r="AI184" s="35" t="str">
        <f t="shared" si="35"/>
        <v/>
      </c>
      <c r="AJ184" s="38" t="str">
        <f>IF(AND(F184&lt;&gt;[3]Pav.tvarkyklė!$B$12,F184&lt;&gt;[3]Pav.tvarkyklė!$B$13),"GVTNT","X")</f>
        <v>GVTNT</v>
      </c>
      <c r="AK184" s="39">
        <f t="shared" si="36"/>
        <v>0</v>
      </c>
      <c r="AL184" s="40" t="s">
        <v>71</v>
      </c>
      <c r="AM184" s="41">
        <v>50</v>
      </c>
      <c r="AN184" s="41">
        <f t="shared" si="37"/>
        <v>1994</v>
      </c>
      <c r="AO184" s="41"/>
      <c r="AP184" s="41"/>
      <c r="AQ184" s="41" t="s">
        <v>17</v>
      </c>
      <c r="AR184" s="42" t="s">
        <v>72</v>
      </c>
      <c r="AS184" s="42" t="s">
        <v>117</v>
      </c>
      <c r="AT184">
        <v>34.99</v>
      </c>
      <c r="AU184" s="43">
        <f t="shared" si="38"/>
        <v>49.644347826086964</v>
      </c>
    </row>
    <row r="185" spans="1:47" ht="15" customHeight="1" x14ac:dyDescent="0.25">
      <c r="A185" s="11"/>
      <c r="B185" s="19">
        <v>186</v>
      </c>
      <c r="C185" s="20" t="s">
        <v>267</v>
      </c>
      <c r="D185" s="21">
        <v>5627</v>
      </c>
      <c r="E185" s="22" t="s">
        <v>85</v>
      </c>
      <c r="F185" s="20" t="s">
        <v>115</v>
      </c>
      <c r="G185" s="24">
        <v>34890</v>
      </c>
      <c r="H185" s="49"/>
      <c r="I185" s="26">
        <v>11173.16</v>
      </c>
      <c r="J185" s="27"/>
      <c r="K185" s="27"/>
      <c r="L185" s="27"/>
      <c r="M185" s="28">
        <v>11173.16</v>
      </c>
      <c r="N185" s="29">
        <v>5493.5396290491117</v>
      </c>
      <c r="O185" s="30" t="str">
        <f>IF(G185&lt;=$N$2,"",IF(F185=[3]Pav.tvarkyklė!$B$13,"",IF(ISBLANK(R185),"X","")))</f>
        <v/>
      </c>
      <c r="P185" s="31"/>
      <c r="Q185" s="32"/>
      <c r="R185" s="32"/>
      <c r="S185" s="33"/>
      <c r="T185" s="33"/>
      <c r="U185" s="34">
        <f>IFERROR(INDEX('[3]5.Grup_T'!$G$4:$G$22,MATCH('6.Turtas'!E185,'[3]5.Grup_T'!$E$4:$E$22,0)),"0")</f>
        <v>50</v>
      </c>
      <c r="V185" s="35">
        <f t="shared" si="27"/>
        <v>600</v>
      </c>
      <c r="W185" s="35">
        <f>IF(NOT(ISBLANK(H185)),(12-DATEDIF(H185,'[3]1.Pradzia'!$D$13,"m")),0)</f>
        <v>0</v>
      </c>
      <c r="X185" s="35">
        <f t="shared" si="30"/>
        <v>305</v>
      </c>
      <c r="Y185" s="35">
        <f t="shared" si="31"/>
        <v>12</v>
      </c>
      <c r="Z185" s="35">
        <f t="shared" si="39"/>
        <v>295</v>
      </c>
      <c r="AA185" s="36">
        <f t="shared" si="28"/>
        <v>18.622168234064784</v>
      </c>
      <c r="AB185" s="36">
        <f t="shared" si="32"/>
        <v>223.46601880877739</v>
      </c>
      <c r="AC185" s="37">
        <f>IF(E185='[3]5.Grup_T'!$E$20,0,IF(YEAR(G185)&lt;2021,M185-N185+AB185,0))</f>
        <v>5903.0863897596655</v>
      </c>
      <c r="AD185" s="35">
        <f>IF(OR(YEAR(G185)&lt;2021,O185="X"),0,IF(ISBLANK(H185),DATEDIF(G185,'[3]1.Pradzia'!$D$13,"M"),DATEDIF(G185,H185,"m")))</f>
        <v>0</v>
      </c>
      <c r="AE185" s="37">
        <f>IF(E185='[3]5.Grup_T'!$E$20,0,IF(AD185&lt;&gt;0,M185/V185*MIN(12,AD185),0))</f>
        <v>0</v>
      </c>
      <c r="AF185" s="37">
        <f t="shared" si="29"/>
        <v>223.46601880877739</v>
      </c>
      <c r="AG185" s="37">
        <f t="shared" si="33"/>
        <v>5903.0863897596655</v>
      </c>
      <c r="AH185" s="37">
        <f t="shared" si="34"/>
        <v>5270.0736102403343</v>
      </c>
      <c r="AI185" s="35" t="str">
        <f t="shared" si="35"/>
        <v/>
      </c>
      <c r="AJ185" s="38" t="str">
        <f>IF(AND(F185&lt;&gt;[3]Pav.tvarkyklė!$B$12,F185&lt;&gt;[3]Pav.tvarkyklė!$B$13),"GVTNT","X")</f>
        <v>GVTNT</v>
      </c>
      <c r="AK185" s="39">
        <f t="shared" si="36"/>
        <v>0</v>
      </c>
      <c r="AL185" s="40" t="s">
        <v>116</v>
      </c>
      <c r="AM185" s="41">
        <v>50</v>
      </c>
      <c r="AN185" s="41">
        <f t="shared" si="37"/>
        <v>1995</v>
      </c>
      <c r="AO185" s="41"/>
      <c r="AP185" s="41"/>
      <c r="AQ185" s="41" t="s">
        <v>17</v>
      </c>
      <c r="AR185" s="42" t="s">
        <v>88</v>
      </c>
      <c r="AS185" s="42" t="s">
        <v>117</v>
      </c>
      <c r="AT185">
        <v>223.46320000000003</v>
      </c>
      <c r="AU185" s="43">
        <f t="shared" si="38"/>
        <v>2.8188087773628467E-3</v>
      </c>
    </row>
    <row r="186" spans="1:47" ht="15" customHeight="1" x14ac:dyDescent="0.25">
      <c r="A186" s="11"/>
      <c r="B186" s="19">
        <v>187</v>
      </c>
      <c r="C186" s="20" t="s">
        <v>268</v>
      </c>
      <c r="D186" s="21">
        <v>5628</v>
      </c>
      <c r="E186" s="22" t="s">
        <v>85</v>
      </c>
      <c r="F186" s="20" t="s">
        <v>115</v>
      </c>
      <c r="G186" s="24">
        <v>36134</v>
      </c>
      <c r="H186" s="49"/>
      <c r="I186" s="26">
        <v>407987.72</v>
      </c>
      <c r="J186" s="27"/>
      <c r="K186" s="27"/>
      <c r="L186" s="27"/>
      <c r="M186" s="50">
        <v>407987.72</v>
      </c>
      <c r="N186" s="29">
        <v>228473.20533333332</v>
      </c>
      <c r="O186" s="30" t="str">
        <f>IF(G186&lt;=$N$2,"",IF(F186=[3]Pav.tvarkyklė!$B$13,"",IF(ISBLANK(R186),"X","")))</f>
        <v/>
      </c>
      <c r="P186" s="31"/>
      <c r="Q186" s="32"/>
      <c r="R186" s="32"/>
      <c r="S186" s="33"/>
      <c r="T186" s="33"/>
      <c r="U186" s="34">
        <f>IFERROR(INDEX('[3]5.Grup_T'!$G$4:$G$22,MATCH('6.Turtas'!E186,'[3]5.Grup_T'!$E$4:$E$22,0)),"0")</f>
        <v>50</v>
      </c>
      <c r="V186" s="35">
        <f t="shared" si="27"/>
        <v>600</v>
      </c>
      <c r="W186" s="35">
        <f>IF(NOT(ISBLANK(H186)),(12-DATEDIF(H186,'[3]1.Pradzia'!$D$13,"m")),0)</f>
        <v>0</v>
      </c>
      <c r="X186" s="35">
        <f t="shared" si="30"/>
        <v>264</v>
      </c>
      <c r="Y186" s="35">
        <f t="shared" si="31"/>
        <v>12</v>
      </c>
      <c r="Z186" s="35">
        <f t="shared" si="39"/>
        <v>336</v>
      </c>
      <c r="AA186" s="36">
        <f t="shared" si="28"/>
        <v>679.97977777777771</v>
      </c>
      <c r="AB186" s="36">
        <f t="shared" si="32"/>
        <v>8159.757333333333</v>
      </c>
      <c r="AC186" s="37">
        <f>IF(E186='[3]5.Grup_T'!$E$20,0,IF(YEAR(G186)&lt;2021,M186-N186+AB186,0))</f>
        <v>187674.272</v>
      </c>
      <c r="AD186" s="35">
        <f>IF(OR(YEAR(G186)&lt;2021,O186="X"),0,IF(ISBLANK(H186),DATEDIF(G186,'[3]1.Pradzia'!$D$13,"M"),DATEDIF(G186,H186,"m")))</f>
        <v>0</v>
      </c>
      <c r="AE186" s="37">
        <f>IF(E186='[3]5.Grup_T'!$E$20,0,IF(AD186&lt;&gt;0,M186/V186*MIN(12,AD186),0))</f>
        <v>0</v>
      </c>
      <c r="AF186" s="37">
        <f t="shared" si="29"/>
        <v>8159.757333333333</v>
      </c>
      <c r="AG186" s="37">
        <f t="shared" si="33"/>
        <v>187674.272</v>
      </c>
      <c r="AH186" s="37">
        <f t="shared" si="34"/>
        <v>220313.44799999997</v>
      </c>
      <c r="AI186" s="35" t="str">
        <f t="shared" si="35"/>
        <v/>
      </c>
      <c r="AJ186" s="38" t="str">
        <f>IF(AND(F186&lt;&gt;[3]Pav.tvarkyklė!$B$12,F186&lt;&gt;[3]Pav.tvarkyklė!$B$13),"GVTNT","X")</f>
        <v>GVTNT</v>
      </c>
      <c r="AK186" s="39">
        <f t="shared" si="36"/>
        <v>0</v>
      </c>
      <c r="AL186" s="40" t="s">
        <v>116</v>
      </c>
      <c r="AM186" s="41">
        <v>50</v>
      </c>
      <c r="AN186" s="41">
        <f t="shared" si="37"/>
        <v>1998</v>
      </c>
      <c r="AO186" s="41"/>
      <c r="AP186" s="41"/>
      <c r="AQ186" s="41" t="s">
        <v>17</v>
      </c>
      <c r="AR186" s="42" t="s">
        <v>88</v>
      </c>
      <c r="AS186" s="42" t="s">
        <v>117</v>
      </c>
      <c r="AT186">
        <v>8159.7543999999998</v>
      </c>
      <c r="AU186" s="43">
        <f t="shared" si="38"/>
        <v>2.9333333332033362E-3</v>
      </c>
    </row>
    <row r="187" spans="1:47" ht="15" customHeight="1" x14ac:dyDescent="0.25">
      <c r="A187" s="11"/>
      <c r="B187" s="19">
        <v>188</v>
      </c>
      <c r="C187" s="20" t="s">
        <v>269</v>
      </c>
      <c r="D187" s="21">
        <v>5633</v>
      </c>
      <c r="E187" s="22" t="s">
        <v>74</v>
      </c>
      <c r="F187" s="20" t="s">
        <v>75</v>
      </c>
      <c r="G187" s="24">
        <v>41759</v>
      </c>
      <c r="H187" s="49"/>
      <c r="I187" s="26">
        <v>1265.82</v>
      </c>
      <c r="J187" s="27"/>
      <c r="K187" s="27"/>
      <c r="L187" s="27"/>
      <c r="M187" s="50">
        <v>1265.82</v>
      </c>
      <c r="N187" s="29">
        <v>1057.0552631578946</v>
      </c>
      <c r="O187" s="30" t="str">
        <f>IF(G187&lt;=$N$2,"",IF(F187=[3]Pav.tvarkyklė!$B$13,"",IF(ISBLANK(R187),"X","")))</f>
        <v/>
      </c>
      <c r="P187" s="31"/>
      <c r="Q187" s="32"/>
      <c r="R187" s="32"/>
      <c r="S187" s="33"/>
      <c r="T187" s="33"/>
      <c r="U187" s="34">
        <f>IFERROR(INDEX('[3]5.Grup_T'!$G$4:$G$22,MATCH('6.Turtas'!E187,'[3]5.Grup_T'!$E$4:$E$22,0)),"0")</f>
        <v>30</v>
      </c>
      <c r="V187" s="35">
        <f t="shared" si="27"/>
        <v>360</v>
      </c>
      <c r="W187" s="35">
        <f>IF(NOT(ISBLANK(H187)),(12-DATEDIF(H187,'[3]1.Pradzia'!$D$13,"m")),0)</f>
        <v>0</v>
      </c>
      <c r="X187" s="35">
        <f t="shared" si="30"/>
        <v>80</v>
      </c>
      <c r="Y187" s="35">
        <f t="shared" si="31"/>
        <v>12</v>
      </c>
      <c r="Z187" s="35">
        <f t="shared" si="39"/>
        <v>280</v>
      </c>
      <c r="AA187" s="36">
        <f t="shared" si="28"/>
        <v>3.7751973684210522</v>
      </c>
      <c r="AB187" s="36">
        <f t="shared" si="32"/>
        <v>45.302368421052627</v>
      </c>
      <c r="AC187" s="37">
        <f>IF(E187='[3]5.Grup_T'!$E$20,0,IF(YEAR(G187)&lt;2021,M187-N187+AB187,0))</f>
        <v>254.06710526315794</v>
      </c>
      <c r="AD187" s="35">
        <f>IF(OR(YEAR(G187)&lt;2021,O187="X"),0,IF(ISBLANK(H187),DATEDIF(G187,'[3]1.Pradzia'!$D$13,"M"),DATEDIF(G187,H187,"m")))</f>
        <v>0</v>
      </c>
      <c r="AE187" s="37">
        <f>IF(E187='[3]5.Grup_T'!$E$20,0,IF(AD187&lt;&gt;0,M187/V187*MIN(12,AD187),0))</f>
        <v>0</v>
      </c>
      <c r="AF187" s="37">
        <f t="shared" si="29"/>
        <v>45.302368421052627</v>
      </c>
      <c r="AG187" s="37">
        <f t="shared" si="33"/>
        <v>254.06710526315794</v>
      </c>
      <c r="AH187" s="37">
        <f t="shared" si="34"/>
        <v>1011.752894736842</v>
      </c>
      <c r="AI187" s="35" t="str">
        <f t="shared" si="35"/>
        <v/>
      </c>
      <c r="AJ187" s="38" t="str">
        <f>IF(AND(F187&lt;&gt;[3]Pav.tvarkyklė!$B$12,F187&lt;&gt;[3]Pav.tvarkyklė!$B$13),"GVTNT","X")</f>
        <v>GVTNT</v>
      </c>
      <c r="AK187" s="39">
        <f t="shared" si="36"/>
        <v>0</v>
      </c>
      <c r="AL187" s="40" t="s">
        <v>71</v>
      </c>
      <c r="AM187" s="41">
        <v>50</v>
      </c>
      <c r="AN187" s="41">
        <f t="shared" si="37"/>
        <v>2014</v>
      </c>
      <c r="AO187" s="41"/>
      <c r="AP187" s="41"/>
      <c r="AQ187" s="41" t="s">
        <v>17</v>
      </c>
      <c r="AR187" s="42" t="s">
        <v>72</v>
      </c>
      <c r="AS187" s="42" t="s">
        <v>76</v>
      </c>
      <c r="AT187">
        <v>46.882222222222225</v>
      </c>
      <c r="AU187" s="43">
        <f t="shared" si="38"/>
        <v>-1.5798538011695982</v>
      </c>
    </row>
    <row r="188" spans="1:47" ht="15" customHeight="1" x14ac:dyDescent="0.25">
      <c r="A188" s="11"/>
      <c r="B188" s="19">
        <v>189</v>
      </c>
      <c r="C188" s="20" t="s">
        <v>270</v>
      </c>
      <c r="D188" s="21">
        <v>5698</v>
      </c>
      <c r="E188" s="22" t="s">
        <v>271</v>
      </c>
      <c r="F188" s="20" t="s">
        <v>245</v>
      </c>
      <c r="G188" s="24">
        <v>34849</v>
      </c>
      <c r="H188" s="49"/>
      <c r="I188" s="26">
        <v>975.12</v>
      </c>
      <c r="J188" s="27"/>
      <c r="K188" s="27"/>
      <c r="L188" s="27"/>
      <c r="M188" s="50">
        <v>975.12</v>
      </c>
      <c r="N188" s="29">
        <v>0</v>
      </c>
      <c r="O188" s="30" t="str">
        <f>IF(G188&lt;=$N$2,"",IF(F188=[3]Pav.tvarkyklė!$B$13,"",IF(ISBLANK(R188),"X","")))</f>
        <v/>
      </c>
      <c r="P188" s="31"/>
      <c r="Q188" s="32"/>
      <c r="R188" s="32"/>
      <c r="S188" s="33"/>
      <c r="T188" s="33"/>
      <c r="U188" s="34">
        <f>IFERROR(INDEX('[3]5.Grup_T'!$G$4:$G$22,MATCH('6.Turtas'!E188,'[3]5.Grup_T'!$E$4:$E$22,0)),"0")</f>
        <v>6</v>
      </c>
      <c r="V188" s="35">
        <f t="shared" si="27"/>
        <v>72</v>
      </c>
      <c r="W188" s="35">
        <f>IF(NOT(ISBLANK(H188)),(12-DATEDIF(H188,'[3]1.Pradzia'!$D$13,"m")),0)</f>
        <v>0</v>
      </c>
      <c r="X188" s="35">
        <f t="shared" si="30"/>
        <v>307</v>
      </c>
      <c r="Y188" s="35">
        <f t="shared" si="31"/>
        <v>0</v>
      </c>
      <c r="Z188" s="35">
        <f t="shared" si="39"/>
        <v>-235</v>
      </c>
      <c r="AA188" s="36">
        <f t="shared" si="28"/>
        <v>0</v>
      </c>
      <c r="AB188" s="36">
        <f t="shared" si="32"/>
        <v>0</v>
      </c>
      <c r="AC188" s="37">
        <f>IF(E188='[3]5.Grup_T'!$E$20,0,IF(YEAR(G188)&lt;2021,M188-N188+AB188,0))</f>
        <v>975.12</v>
      </c>
      <c r="AD188" s="35">
        <f>IF(OR(YEAR(G188)&lt;2021,O188="X"),0,IF(ISBLANK(H188),DATEDIF(G188,'[3]1.Pradzia'!$D$13,"M"),DATEDIF(G188,H188,"m")))</f>
        <v>0</v>
      </c>
      <c r="AE188" s="37">
        <f>IF(E188='[3]5.Grup_T'!$E$20,0,IF(AD188&lt;&gt;0,M188/V188*MIN(12,AD188),0))</f>
        <v>0</v>
      </c>
      <c r="AF188" s="37">
        <f t="shared" si="29"/>
        <v>0</v>
      </c>
      <c r="AG188" s="37">
        <f t="shared" si="33"/>
        <v>975.12</v>
      </c>
      <c r="AH188" s="37">
        <f t="shared" si="34"/>
        <v>0</v>
      </c>
      <c r="AI188" s="35" t="str">
        <f t="shared" si="35"/>
        <v>Nusidėvėjęs</v>
      </c>
      <c r="AJ188" s="38" t="str">
        <f>IF(AND(F188&lt;&gt;[3]Pav.tvarkyklė!$B$12,F188&lt;&gt;[3]Pav.tvarkyklė!$B$13),"GVTNT","X")</f>
        <v>GVTNT</v>
      </c>
      <c r="AK188" s="39">
        <f t="shared" si="36"/>
        <v>0</v>
      </c>
      <c r="AL188" s="40" t="s">
        <v>272</v>
      </c>
      <c r="AM188" s="41">
        <v>6</v>
      </c>
      <c r="AN188" s="41">
        <f t="shared" si="37"/>
        <v>1995</v>
      </c>
      <c r="AO188" s="41"/>
      <c r="AP188" s="41"/>
      <c r="AQ188" s="41" t="s">
        <v>17</v>
      </c>
      <c r="AR188" s="42" t="s">
        <v>257</v>
      </c>
      <c r="AS188" s="42" t="s">
        <v>246</v>
      </c>
      <c r="AT188">
        <v>0</v>
      </c>
      <c r="AU188" s="43">
        <f t="shared" si="38"/>
        <v>0</v>
      </c>
    </row>
    <row r="189" spans="1:47" ht="15" customHeight="1" x14ac:dyDescent="0.25">
      <c r="A189" s="11"/>
      <c r="B189" s="19">
        <v>191</v>
      </c>
      <c r="C189" s="20" t="s">
        <v>273</v>
      </c>
      <c r="D189" s="21">
        <v>5801</v>
      </c>
      <c r="E189" s="22" t="s">
        <v>255</v>
      </c>
      <c r="F189" s="20" t="s">
        <v>250</v>
      </c>
      <c r="G189" s="24">
        <v>39132</v>
      </c>
      <c r="H189" s="49"/>
      <c r="I189" s="26">
        <v>425.2</v>
      </c>
      <c r="J189" s="27"/>
      <c r="K189" s="27"/>
      <c r="L189" s="27"/>
      <c r="M189" s="50">
        <v>425.2</v>
      </c>
      <c r="N189" s="29">
        <v>0</v>
      </c>
      <c r="O189" s="30" t="str">
        <f>IF(G189&lt;=$N$2,"",IF(F189=[3]Pav.tvarkyklė!$B$13,"",IF(ISBLANK(R189),"X","")))</f>
        <v/>
      </c>
      <c r="P189" s="31"/>
      <c r="Q189" s="32"/>
      <c r="R189" s="32"/>
      <c r="S189" s="33"/>
      <c r="T189" s="33"/>
      <c r="U189" s="34">
        <f>IFERROR(INDEX('[3]5.Grup_T'!$G$4:$G$22,MATCH('6.Turtas'!E189,'[3]5.Grup_T'!$E$4:$E$22,0)),"0")</f>
        <v>6</v>
      </c>
      <c r="V189" s="35">
        <f t="shared" si="27"/>
        <v>72</v>
      </c>
      <c r="W189" s="35">
        <f>IF(NOT(ISBLANK(H189)),(12-DATEDIF(H189,'[3]1.Pradzia'!$D$13,"m")),0)</f>
        <v>0</v>
      </c>
      <c r="X189" s="35">
        <f t="shared" si="30"/>
        <v>166</v>
      </c>
      <c r="Y189" s="35">
        <f t="shared" si="31"/>
        <v>0</v>
      </c>
      <c r="Z189" s="35">
        <f t="shared" si="39"/>
        <v>-94</v>
      </c>
      <c r="AA189" s="36">
        <f t="shared" si="28"/>
        <v>0</v>
      </c>
      <c r="AB189" s="36">
        <f t="shared" si="32"/>
        <v>0</v>
      </c>
      <c r="AC189" s="37">
        <f>IF(E189='[3]5.Grup_T'!$E$20,0,IF(YEAR(G189)&lt;2021,M189-N189+AB189,0))</f>
        <v>425.2</v>
      </c>
      <c r="AD189" s="35">
        <f>IF(OR(YEAR(G189)&lt;2021,O189="X"),0,IF(ISBLANK(H189),DATEDIF(G189,'[3]1.Pradzia'!$D$13,"M"),DATEDIF(G189,H189,"m")))</f>
        <v>0</v>
      </c>
      <c r="AE189" s="37">
        <f>IF(E189='[3]5.Grup_T'!$E$20,0,IF(AD189&lt;&gt;0,M189/V189*MIN(12,AD189),0))</f>
        <v>0</v>
      </c>
      <c r="AF189" s="37">
        <f t="shared" si="29"/>
        <v>0</v>
      </c>
      <c r="AG189" s="37">
        <f t="shared" si="33"/>
        <v>425.2</v>
      </c>
      <c r="AH189" s="37">
        <f t="shared" si="34"/>
        <v>0</v>
      </c>
      <c r="AI189" s="35" t="str">
        <f t="shared" si="35"/>
        <v>Nusidėvėjęs</v>
      </c>
      <c r="AJ189" s="38" t="str">
        <f>IF(AND(F189&lt;&gt;[3]Pav.tvarkyklė!$B$12,F189&lt;&gt;[3]Pav.tvarkyklė!$B$13),"GVTNT","X")</f>
        <v>GVTNT</v>
      </c>
      <c r="AK189" s="39">
        <f t="shared" si="36"/>
        <v>0</v>
      </c>
      <c r="AL189" s="40" t="s">
        <v>256</v>
      </c>
      <c r="AM189" s="41">
        <v>5</v>
      </c>
      <c r="AN189" s="41">
        <f t="shared" si="37"/>
        <v>2007</v>
      </c>
      <c r="AO189" s="41"/>
      <c r="AP189" s="41"/>
      <c r="AQ189" s="41" t="s">
        <v>17</v>
      </c>
      <c r="AR189" s="42" t="s">
        <v>257</v>
      </c>
      <c r="AS189" s="42" t="s">
        <v>57</v>
      </c>
      <c r="AT189">
        <v>70.86666666666666</v>
      </c>
      <c r="AU189" s="43">
        <f t="shared" si="38"/>
        <v>-70.86666666666666</v>
      </c>
    </row>
    <row r="190" spans="1:47" ht="15" customHeight="1" x14ac:dyDescent="0.25">
      <c r="A190" s="11"/>
      <c r="B190" s="19">
        <v>192</v>
      </c>
      <c r="C190" s="20" t="s">
        <v>274</v>
      </c>
      <c r="D190" s="21">
        <v>6500</v>
      </c>
      <c r="E190" s="22" t="s">
        <v>70</v>
      </c>
      <c r="F190" s="20" t="s">
        <v>54</v>
      </c>
      <c r="G190" s="24">
        <v>37438</v>
      </c>
      <c r="H190" s="49"/>
      <c r="I190" s="26">
        <v>13904.58</v>
      </c>
      <c r="J190" s="27"/>
      <c r="K190" s="27"/>
      <c r="L190" s="27"/>
      <c r="M190" s="50">
        <v>13904.58</v>
      </c>
      <c r="N190" s="29">
        <v>8783.0844023986774</v>
      </c>
      <c r="O190" s="30" t="str">
        <f>IF(G190&lt;=$N$2,"",IF(F190=[3]Pav.tvarkyklė!$B$13,"",IF(ISBLANK(R190),"X","")))</f>
        <v/>
      </c>
      <c r="P190" s="31"/>
      <c r="Q190" s="32"/>
      <c r="R190" s="32"/>
      <c r="S190" s="33"/>
      <c r="T190" s="33"/>
      <c r="U190" s="34">
        <f>IFERROR(INDEX('[3]5.Grup_T'!$G$4:$G$22,MATCH('6.Turtas'!E190,'[3]5.Grup_T'!$E$4:$E$22,0)),"0")</f>
        <v>50</v>
      </c>
      <c r="V190" s="35">
        <f t="shared" si="27"/>
        <v>600</v>
      </c>
      <c r="W190" s="35">
        <f>IF(NOT(ISBLANK(H190)),(12-DATEDIF(H190,'[3]1.Pradzia'!$D$13,"m")),0)</f>
        <v>0</v>
      </c>
      <c r="X190" s="35">
        <f t="shared" si="30"/>
        <v>221</v>
      </c>
      <c r="Y190" s="35">
        <f t="shared" si="31"/>
        <v>12</v>
      </c>
      <c r="Z190" s="35">
        <f t="shared" si="39"/>
        <v>379</v>
      </c>
      <c r="AA190" s="36">
        <f t="shared" si="28"/>
        <v>23.174365177832922</v>
      </c>
      <c r="AB190" s="36">
        <f t="shared" si="32"/>
        <v>278.09238213399505</v>
      </c>
      <c r="AC190" s="37">
        <f>IF(E190='[3]5.Grup_T'!$E$20,0,IF(YEAR(G190)&lt;2021,M190-N190+AB190,0))</f>
        <v>5399.5879797353173</v>
      </c>
      <c r="AD190" s="35">
        <f>IF(OR(YEAR(G190)&lt;2021,O190="X"),0,IF(ISBLANK(H190),DATEDIF(G190,'[3]1.Pradzia'!$D$13,"M"),DATEDIF(G190,H190,"m")))</f>
        <v>0</v>
      </c>
      <c r="AE190" s="37">
        <f>IF(E190='[3]5.Grup_T'!$E$20,0,IF(AD190&lt;&gt;0,M190/V190*MIN(12,AD190),0))</f>
        <v>0</v>
      </c>
      <c r="AF190" s="37">
        <f t="shared" si="29"/>
        <v>278.09238213399505</v>
      </c>
      <c r="AG190" s="37">
        <f t="shared" si="33"/>
        <v>5399.5879797353173</v>
      </c>
      <c r="AH190" s="37">
        <f t="shared" si="34"/>
        <v>8504.9920202646827</v>
      </c>
      <c r="AI190" s="35" t="str">
        <f t="shared" si="35"/>
        <v/>
      </c>
      <c r="AJ190" s="38" t="str">
        <f>IF(AND(F190&lt;&gt;[3]Pav.tvarkyklė!$B$12,F190&lt;&gt;[3]Pav.tvarkyklė!$B$13),"GVTNT","X")</f>
        <v>GVTNT</v>
      </c>
      <c r="AK190" s="39">
        <f t="shared" si="36"/>
        <v>0</v>
      </c>
      <c r="AL190" s="40" t="s">
        <v>71</v>
      </c>
      <c r="AM190" s="41">
        <v>50</v>
      </c>
      <c r="AN190" s="41">
        <f t="shared" si="37"/>
        <v>2002</v>
      </c>
      <c r="AO190" s="41"/>
      <c r="AP190" s="41"/>
      <c r="AQ190" s="41" t="s">
        <v>17</v>
      </c>
      <c r="AR190" s="42" t="s">
        <v>72</v>
      </c>
      <c r="AS190" s="42" t="s">
        <v>62</v>
      </c>
      <c r="AT190">
        <v>278.09159999999997</v>
      </c>
      <c r="AU190" s="43">
        <f t="shared" si="38"/>
        <v>7.821339950737638E-4</v>
      </c>
    </row>
    <row r="191" spans="1:47" ht="15" customHeight="1" x14ac:dyDescent="0.25">
      <c r="A191" s="11"/>
      <c r="B191" s="19">
        <v>193</v>
      </c>
      <c r="C191" s="20" t="s">
        <v>275</v>
      </c>
      <c r="D191" s="21">
        <v>6654</v>
      </c>
      <c r="E191" s="22" t="s">
        <v>255</v>
      </c>
      <c r="F191" s="51" t="s">
        <v>250</v>
      </c>
      <c r="G191" s="24">
        <v>38796</v>
      </c>
      <c r="H191" s="49"/>
      <c r="I191" s="26">
        <v>626.12</v>
      </c>
      <c r="J191" s="27"/>
      <c r="K191" s="27"/>
      <c r="L191" s="27"/>
      <c r="M191" s="50">
        <v>626.12</v>
      </c>
      <c r="N191" s="29">
        <v>0</v>
      </c>
      <c r="O191" s="30" t="str">
        <f>IF(G191&lt;=$N$2,"",IF(F191=[3]Pav.tvarkyklė!$B$13,"",IF(ISBLANK(R191),"X","")))</f>
        <v/>
      </c>
      <c r="P191" s="31"/>
      <c r="Q191" s="32"/>
      <c r="R191" s="32"/>
      <c r="S191" s="33"/>
      <c r="T191" s="33"/>
      <c r="U191" s="34">
        <f>IFERROR(INDEX('[3]5.Grup_T'!$G$4:$G$22,MATCH('6.Turtas'!E191,'[3]5.Grup_T'!$E$4:$E$22,0)),"0")</f>
        <v>6</v>
      </c>
      <c r="V191" s="35">
        <f t="shared" si="27"/>
        <v>72</v>
      </c>
      <c r="W191" s="35">
        <f>IF(NOT(ISBLANK(H191)),(12-DATEDIF(H191,'[3]1.Pradzia'!$D$13,"m")),0)</f>
        <v>0</v>
      </c>
      <c r="X191" s="35">
        <f t="shared" si="30"/>
        <v>177</v>
      </c>
      <c r="Y191" s="35">
        <f t="shared" si="31"/>
        <v>0</v>
      </c>
      <c r="Z191" s="35">
        <f t="shared" si="39"/>
        <v>-105</v>
      </c>
      <c r="AA191" s="36">
        <f t="shared" si="28"/>
        <v>0</v>
      </c>
      <c r="AB191" s="36">
        <f t="shared" si="32"/>
        <v>0</v>
      </c>
      <c r="AC191" s="37">
        <f>IF(E191='[3]5.Grup_T'!$E$20,0,IF(YEAR(G191)&lt;2021,M191-N191+AB191,0))</f>
        <v>626.12</v>
      </c>
      <c r="AD191" s="35">
        <f>IF(OR(YEAR(G191)&lt;2021,O191="X"),0,IF(ISBLANK(H191),DATEDIF(G191,'[3]1.Pradzia'!$D$13,"M"),DATEDIF(G191,H191,"m")))</f>
        <v>0</v>
      </c>
      <c r="AE191" s="37">
        <f>IF(E191='[3]5.Grup_T'!$E$20,0,IF(AD191&lt;&gt;0,M191/V191*MIN(12,AD191),0))</f>
        <v>0</v>
      </c>
      <c r="AF191" s="37">
        <f t="shared" si="29"/>
        <v>0</v>
      </c>
      <c r="AG191" s="37">
        <f t="shared" si="33"/>
        <v>626.12</v>
      </c>
      <c r="AH191" s="37">
        <f t="shared" si="34"/>
        <v>0</v>
      </c>
      <c r="AI191" s="35" t="str">
        <f t="shared" si="35"/>
        <v>Nusidėvėjęs</v>
      </c>
      <c r="AJ191" s="38" t="str">
        <f>IF(AND(F191&lt;&gt;[3]Pav.tvarkyklė!$B$12,F191&lt;&gt;[3]Pav.tvarkyklė!$B$13),"GVTNT","X")</f>
        <v>GVTNT</v>
      </c>
      <c r="AK191" s="39">
        <f t="shared" si="36"/>
        <v>0</v>
      </c>
      <c r="AL191" s="40" t="s">
        <v>256</v>
      </c>
      <c r="AM191" s="41">
        <v>5</v>
      </c>
      <c r="AN191" s="41">
        <f t="shared" si="37"/>
        <v>2006</v>
      </c>
      <c r="AO191" s="41"/>
      <c r="AP191" s="41"/>
      <c r="AQ191" s="41" t="s">
        <v>17</v>
      </c>
      <c r="AR191" s="42" t="s">
        <v>257</v>
      </c>
      <c r="AS191" s="42" t="s">
        <v>246</v>
      </c>
      <c r="AT191">
        <v>0</v>
      </c>
      <c r="AU191" s="43">
        <f t="shared" si="38"/>
        <v>0</v>
      </c>
    </row>
    <row r="192" spans="1:47" ht="15" customHeight="1" x14ac:dyDescent="0.25">
      <c r="A192" s="11"/>
      <c r="B192" s="19">
        <v>194</v>
      </c>
      <c r="C192" s="20" t="s">
        <v>276</v>
      </c>
      <c r="D192" s="21">
        <v>6662</v>
      </c>
      <c r="E192" s="22" t="s">
        <v>59</v>
      </c>
      <c r="F192" s="51" t="s">
        <v>250</v>
      </c>
      <c r="G192" s="24">
        <v>40870</v>
      </c>
      <c r="H192" s="49"/>
      <c r="I192" s="26">
        <v>539.28</v>
      </c>
      <c r="J192" s="27"/>
      <c r="K192" s="27"/>
      <c r="L192" s="27"/>
      <c r="M192" s="28">
        <v>539.28</v>
      </c>
      <c r="N192" s="29">
        <v>0</v>
      </c>
      <c r="O192" s="30" t="str">
        <f>IF(G192&lt;=$N$2,"",IF(F192=[3]Pav.tvarkyklė!$B$13,"",IF(ISBLANK(R192),"X","")))</f>
        <v/>
      </c>
      <c r="P192" s="31"/>
      <c r="Q192" s="32"/>
      <c r="R192" s="32"/>
      <c r="S192" s="33"/>
      <c r="T192" s="33"/>
      <c r="U192" s="34">
        <f>IFERROR(INDEX('[3]5.Grup_T'!$G$4:$G$22,MATCH('6.Turtas'!E192,'[3]5.Grup_T'!$E$4:$E$22,0)),"0")</f>
        <v>10</v>
      </c>
      <c r="V192" s="35">
        <f t="shared" si="27"/>
        <v>120</v>
      </c>
      <c r="W192" s="35">
        <f>IF(NOT(ISBLANK(H192)),(12-DATEDIF(H192,'[3]1.Pradzia'!$D$13,"m")),0)</f>
        <v>0</v>
      </c>
      <c r="X192" s="35">
        <f t="shared" si="30"/>
        <v>109</v>
      </c>
      <c r="Y192" s="35">
        <f t="shared" si="31"/>
        <v>11</v>
      </c>
      <c r="Z192" s="35">
        <f t="shared" si="39"/>
        <v>11</v>
      </c>
      <c r="AA192" s="36">
        <f t="shared" si="28"/>
        <v>0</v>
      </c>
      <c r="AB192" s="36">
        <f t="shared" si="32"/>
        <v>0</v>
      </c>
      <c r="AC192" s="37">
        <f>IF(E192='[3]5.Grup_T'!$E$20,0,IF(YEAR(G192)&lt;2021,M192-N192+AB192,0))</f>
        <v>539.28</v>
      </c>
      <c r="AD192" s="35">
        <f>IF(OR(YEAR(G192)&lt;2021,O192="X"),0,IF(ISBLANK(H192),DATEDIF(G192,'[3]1.Pradzia'!$D$13,"M"),DATEDIF(G192,H192,"m")))</f>
        <v>0</v>
      </c>
      <c r="AE192" s="37">
        <f>IF(E192='[3]5.Grup_T'!$E$20,0,IF(AD192&lt;&gt;0,M192/V192*MIN(12,AD192),0))</f>
        <v>0</v>
      </c>
      <c r="AF192" s="37">
        <f t="shared" si="29"/>
        <v>0</v>
      </c>
      <c r="AG192" s="37">
        <f t="shared" si="33"/>
        <v>539.28</v>
      </c>
      <c r="AH192" s="37">
        <f t="shared" si="34"/>
        <v>0</v>
      </c>
      <c r="AI192" s="35" t="str">
        <f t="shared" si="35"/>
        <v>Nusidėvėjęs</v>
      </c>
      <c r="AJ192" s="38" t="str">
        <f>IF(AND(F192&lt;&gt;[3]Pav.tvarkyklė!$B$12,F192&lt;&gt;[3]Pav.tvarkyklė!$B$13),"GVTNT","X")</f>
        <v>GVTNT</v>
      </c>
      <c r="AK192" s="39">
        <f t="shared" si="36"/>
        <v>0</v>
      </c>
      <c r="AL192" s="40" t="s">
        <v>256</v>
      </c>
      <c r="AM192" s="41">
        <v>5</v>
      </c>
      <c r="AN192" s="41">
        <f t="shared" si="37"/>
        <v>2011</v>
      </c>
      <c r="AO192" s="41"/>
      <c r="AP192" s="41"/>
      <c r="AQ192" s="41" t="s">
        <v>17</v>
      </c>
      <c r="AR192" s="42" t="s">
        <v>257</v>
      </c>
      <c r="AS192" s="42" t="s">
        <v>246</v>
      </c>
      <c r="AT192">
        <v>53.927999999999997</v>
      </c>
      <c r="AU192" s="43">
        <f t="shared" si="38"/>
        <v>-53.927999999999997</v>
      </c>
    </row>
    <row r="193" spans="1:47" ht="15" customHeight="1" x14ac:dyDescent="0.25">
      <c r="A193" s="11"/>
      <c r="B193" s="19">
        <v>195</v>
      </c>
      <c r="C193" s="20" t="s">
        <v>277</v>
      </c>
      <c r="D193" s="21">
        <v>6663</v>
      </c>
      <c r="E193" s="22" t="s">
        <v>59</v>
      </c>
      <c r="F193" s="51" t="s">
        <v>250</v>
      </c>
      <c r="G193" s="24">
        <v>40870</v>
      </c>
      <c r="H193" s="49"/>
      <c r="I193" s="26">
        <v>521.84</v>
      </c>
      <c r="J193" s="27"/>
      <c r="K193" s="27"/>
      <c r="L193" s="27"/>
      <c r="M193" s="28">
        <v>521.84</v>
      </c>
      <c r="N193" s="29">
        <v>0</v>
      </c>
      <c r="O193" s="30" t="str">
        <f>IF(G193&lt;=$N$2,"",IF(F193=[3]Pav.tvarkyklė!$B$13,"",IF(ISBLANK(R193),"X","")))</f>
        <v/>
      </c>
      <c r="P193" s="31"/>
      <c r="Q193" s="32"/>
      <c r="R193" s="32"/>
      <c r="S193" s="33"/>
      <c r="T193" s="33"/>
      <c r="U193" s="34">
        <f>IFERROR(INDEX('[3]5.Grup_T'!$G$4:$G$22,MATCH('6.Turtas'!E193,'[3]5.Grup_T'!$E$4:$E$22,0)),"0")</f>
        <v>10</v>
      </c>
      <c r="V193" s="35">
        <f t="shared" si="27"/>
        <v>120</v>
      </c>
      <c r="W193" s="35">
        <f>IF(NOT(ISBLANK(H193)),(12-DATEDIF(H193,'[3]1.Pradzia'!$D$13,"m")),0)</f>
        <v>0</v>
      </c>
      <c r="X193" s="35">
        <f t="shared" si="30"/>
        <v>109</v>
      </c>
      <c r="Y193" s="35">
        <f t="shared" si="31"/>
        <v>11</v>
      </c>
      <c r="Z193" s="35">
        <f t="shared" si="39"/>
        <v>11</v>
      </c>
      <c r="AA193" s="36">
        <f t="shared" si="28"/>
        <v>0</v>
      </c>
      <c r="AB193" s="36">
        <f t="shared" si="32"/>
        <v>0</v>
      </c>
      <c r="AC193" s="37">
        <f>IF(E193='[3]5.Grup_T'!$E$20,0,IF(YEAR(G193)&lt;2021,M193-N193+AB193,0))</f>
        <v>521.84</v>
      </c>
      <c r="AD193" s="35">
        <f>IF(OR(YEAR(G193)&lt;2021,O193="X"),0,IF(ISBLANK(H193),DATEDIF(G193,'[3]1.Pradzia'!$D$13,"M"),DATEDIF(G193,H193,"m")))</f>
        <v>0</v>
      </c>
      <c r="AE193" s="37">
        <f>IF(E193='[3]5.Grup_T'!$E$20,0,IF(AD193&lt;&gt;0,M193/V193*MIN(12,AD193),0))</f>
        <v>0</v>
      </c>
      <c r="AF193" s="37">
        <f t="shared" si="29"/>
        <v>0</v>
      </c>
      <c r="AG193" s="37">
        <f t="shared" si="33"/>
        <v>521.84</v>
      </c>
      <c r="AH193" s="37">
        <f t="shared" si="34"/>
        <v>0</v>
      </c>
      <c r="AI193" s="35" t="str">
        <f t="shared" si="35"/>
        <v>Nusidėvėjęs</v>
      </c>
      <c r="AJ193" s="38" t="str">
        <f>IF(AND(F193&lt;&gt;[3]Pav.tvarkyklė!$B$12,F193&lt;&gt;[3]Pav.tvarkyklė!$B$13),"GVTNT","X")</f>
        <v>GVTNT</v>
      </c>
      <c r="AK193" s="39">
        <f t="shared" si="36"/>
        <v>0</v>
      </c>
      <c r="AL193" s="40" t="s">
        <v>256</v>
      </c>
      <c r="AM193" s="41">
        <v>5</v>
      </c>
      <c r="AN193" s="41">
        <f t="shared" si="37"/>
        <v>2011</v>
      </c>
      <c r="AO193" s="41"/>
      <c r="AP193" s="41"/>
      <c r="AQ193" s="41" t="s">
        <v>17</v>
      </c>
      <c r="AR193" s="42" t="s">
        <v>257</v>
      </c>
      <c r="AS193" s="42" t="s">
        <v>246</v>
      </c>
      <c r="AT193">
        <v>52.184000000000012</v>
      </c>
      <c r="AU193" s="43">
        <f t="shared" si="38"/>
        <v>-52.184000000000012</v>
      </c>
    </row>
    <row r="194" spans="1:47" ht="15" customHeight="1" x14ac:dyDescent="0.25">
      <c r="A194" s="11"/>
      <c r="B194" s="19">
        <v>196</v>
      </c>
      <c r="C194" s="20" t="s">
        <v>278</v>
      </c>
      <c r="D194" s="21">
        <v>6664</v>
      </c>
      <c r="E194" s="22" t="s">
        <v>255</v>
      </c>
      <c r="F194" s="51" t="s">
        <v>250</v>
      </c>
      <c r="G194" s="24">
        <v>40836</v>
      </c>
      <c r="H194" s="49"/>
      <c r="I194" s="26">
        <v>1124.97</v>
      </c>
      <c r="J194" s="27"/>
      <c r="K194" s="27"/>
      <c r="L194" s="27"/>
      <c r="M194" s="50">
        <v>1124.97</v>
      </c>
      <c r="N194" s="29">
        <v>0</v>
      </c>
      <c r="O194" s="30" t="str">
        <f>IF(G194&lt;=$N$2,"",IF(F194=[3]Pav.tvarkyklė!$B$13,"",IF(ISBLANK(R194),"X","")))</f>
        <v/>
      </c>
      <c r="P194" s="31"/>
      <c r="Q194" s="32"/>
      <c r="R194" s="32"/>
      <c r="S194" s="33"/>
      <c r="T194" s="33"/>
      <c r="U194" s="34">
        <f>IFERROR(INDEX('[3]5.Grup_T'!$G$4:$G$22,MATCH('6.Turtas'!E194,'[3]5.Grup_T'!$E$4:$E$22,0)),"0")</f>
        <v>6</v>
      </c>
      <c r="V194" s="35">
        <f t="shared" si="27"/>
        <v>72</v>
      </c>
      <c r="W194" s="35">
        <f>IF(NOT(ISBLANK(H194)),(12-DATEDIF(H194,'[3]1.Pradzia'!$D$13,"m")),0)</f>
        <v>0</v>
      </c>
      <c r="X194" s="35">
        <f t="shared" si="30"/>
        <v>110</v>
      </c>
      <c r="Y194" s="35">
        <f t="shared" si="31"/>
        <v>0</v>
      </c>
      <c r="Z194" s="35">
        <f t="shared" si="39"/>
        <v>-38</v>
      </c>
      <c r="AA194" s="36">
        <f t="shared" si="28"/>
        <v>0</v>
      </c>
      <c r="AB194" s="36">
        <f t="shared" si="32"/>
        <v>0</v>
      </c>
      <c r="AC194" s="37">
        <f>IF(E194='[3]5.Grup_T'!$E$20,0,IF(YEAR(G194)&lt;2021,M194-N194+AB194,0))</f>
        <v>1124.97</v>
      </c>
      <c r="AD194" s="35">
        <f>IF(OR(YEAR(G194)&lt;2021,O194="X"),0,IF(ISBLANK(H194),DATEDIF(G194,'[3]1.Pradzia'!$D$13,"M"),DATEDIF(G194,H194,"m")))</f>
        <v>0</v>
      </c>
      <c r="AE194" s="37">
        <f>IF(E194='[3]5.Grup_T'!$E$20,0,IF(AD194&lt;&gt;0,M194/V194*MIN(12,AD194),0))</f>
        <v>0</v>
      </c>
      <c r="AF194" s="37">
        <f t="shared" si="29"/>
        <v>0</v>
      </c>
      <c r="AG194" s="37">
        <f t="shared" si="33"/>
        <v>1124.97</v>
      </c>
      <c r="AH194" s="37">
        <f t="shared" si="34"/>
        <v>0</v>
      </c>
      <c r="AI194" s="35" t="str">
        <f t="shared" si="35"/>
        <v>Nusidėvėjęs</v>
      </c>
      <c r="AJ194" s="38" t="str">
        <f>IF(AND(F194&lt;&gt;[3]Pav.tvarkyklė!$B$12,F194&lt;&gt;[3]Pav.tvarkyklė!$B$13),"GVTNT","X")</f>
        <v>GVTNT</v>
      </c>
      <c r="AK194" s="39">
        <f t="shared" si="36"/>
        <v>0</v>
      </c>
      <c r="AL194" s="40" t="s">
        <v>256</v>
      </c>
      <c r="AM194" s="41">
        <v>5</v>
      </c>
      <c r="AN194" s="41">
        <f t="shared" si="37"/>
        <v>2011</v>
      </c>
      <c r="AO194" s="41"/>
      <c r="AP194" s="41"/>
      <c r="AQ194" s="41" t="s">
        <v>17</v>
      </c>
      <c r="AR194" s="42" t="s">
        <v>257</v>
      </c>
      <c r="AS194" s="42" t="s">
        <v>246</v>
      </c>
      <c r="AT194">
        <v>0</v>
      </c>
      <c r="AU194" s="43">
        <f t="shared" si="38"/>
        <v>0</v>
      </c>
    </row>
    <row r="195" spans="1:47" ht="15" customHeight="1" x14ac:dyDescent="0.25">
      <c r="A195" s="11"/>
      <c r="B195" s="19">
        <v>197</v>
      </c>
      <c r="C195" s="20" t="s">
        <v>279</v>
      </c>
      <c r="D195" s="21">
        <v>6665</v>
      </c>
      <c r="E195" s="22" t="s">
        <v>255</v>
      </c>
      <c r="F195" s="20" t="s">
        <v>82</v>
      </c>
      <c r="G195" s="24">
        <v>41060</v>
      </c>
      <c r="H195" s="49"/>
      <c r="I195" s="26">
        <v>342.28</v>
      </c>
      <c r="J195" s="27"/>
      <c r="K195" s="27"/>
      <c r="L195" s="27"/>
      <c r="M195" s="50">
        <v>342.28</v>
      </c>
      <c r="N195" s="29">
        <v>0</v>
      </c>
      <c r="O195" s="30" t="str">
        <f>IF(G195&lt;=$N$2,"",IF(F195=[3]Pav.tvarkyklė!$B$13,"",IF(ISBLANK(R195),"X","")))</f>
        <v/>
      </c>
      <c r="P195" s="31"/>
      <c r="Q195" s="32"/>
      <c r="R195" s="32"/>
      <c r="S195" s="33"/>
      <c r="T195" s="33"/>
      <c r="U195" s="34">
        <f>IFERROR(INDEX('[3]5.Grup_T'!$G$4:$G$22,MATCH('6.Turtas'!E195,'[3]5.Grup_T'!$E$4:$E$22,0)),"0")</f>
        <v>6</v>
      </c>
      <c r="V195" s="35">
        <f t="shared" si="27"/>
        <v>72</v>
      </c>
      <c r="W195" s="35">
        <f>IF(NOT(ISBLANK(H195)),(12-DATEDIF(H195,'[3]1.Pradzia'!$D$13,"m")),0)</f>
        <v>0</v>
      </c>
      <c r="X195" s="35">
        <f t="shared" si="30"/>
        <v>103</v>
      </c>
      <c r="Y195" s="35">
        <f t="shared" si="31"/>
        <v>0</v>
      </c>
      <c r="Z195" s="35">
        <f t="shared" si="39"/>
        <v>-31</v>
      </c>
      <c r="AA195" s="36">
        <f t="shared" si="28"/>
        <v>0</v>
      </c>
      <c r="AB195" s="36">
        <f t="shared" si="32"/>
        <v>0</v>
      </c>
      <c r="AC195" s="37">
        <f>IF(E195='[3]5.Grup_T'!$E$20,0,IF(YEAR(G195)&lt;2021,M195-N195+AB195,0))</f>
        <v>342.28</v>
      </c>
      <c r="AD195" s="35">
        <f>IF(OR(YEAR(G195)&lt;2021,O195="X"),0,IF(ISBLANK(H195),DATEDIF(G195,'[3]1.Pradzia'!$D$13,"M"),DATEDIF(G195,H195,"m")))</f>
        <v>0</v>
      </c>
      <c r="AE195" s="37">
        <f>IF(E195='[3]5.Grup_T'!$E$20,0,IF(AD195&lt;&gt;0,M195/V195*MIN(12,AD195),0))</f>
        <v>0</v>
      </c>
      <c r="AF195" s="37">
        <f t="shared" si="29"/>
        <v>0</v>
      </c>
      <c r="AG195" s="37">
        <f t="shared" si="33"/>
        <v>342.28</v>
      </c>
      <c r="AH195" s="37">
        <f t="shared" si="34"/>
        <v>0</v>
      </c>
      <c r="AI195" s="35" t="str">
        <f t="shared" si="35"/>
        <v>Nusidėvėjęs</v>
      </c>
      <c r="AJ195" s="38" t="str">
        <f>IF(AND(F195&lt;&gt;[3]Pav.tvarkyklė!$B$12,F195&lt;&gt;[3]Pav.tvarkyklė!$B$13),"GVTNT","X")</f>
        <v>GVTNT</v>
      </c>
      <c r="AK195" s="39">
        <f t="shared" si="36"/>
        <v>0</v>
      </c>
      <c r="AL195" s="40" t="s">
        <v>256</v>
      </c>
      <c r="AM195" s="41">
        <v>5</v>
      </c>
      <c r="AN195" s="41">
        <f t="shared" si="37"/>
        <v>2012</v>
      </c>
      <c r="AO195" s="41"/>
      <c r="AP195" s="41"/>
      <c r="AQ195" s="41" t="s">
        <v>17</v>
      </c>
      <c r="AR195" s="42" t="s">
        <v>257</v>
      </c>
      <c r="AS195" s="42" t="s">
        <v>83</v>
      </c>
      <c r="AT195">
        <v>0</v>
      </c>
      <c r="AU195" s="43">
        <f t="shared" si="38"/>
        <v>0</v>
      </c>
    </row>
    <row r="196" spans="1:47" ht="15" customHeight="1" x14ac:dyDescent="0.25">
      <c r="A196" s="11"/>
      <c r="B196" s="19">
        <v>199</v>
      </c>
      <c r="C196" s="20" t="s">
        <v>280</v>
      </c>
      <c r="D196" s="21">
        <v>6667</v>
      </c>
      <c r="E196" s="22" t="s">
        <v>74</v>
      </c>
      <c r="F196" s="20" t="s">
        <v>75</v>
      </c>
      <c r="G196" s="24">
        <v>41249</v>
      </c>
      <c r="H196" s="49"/>
      <c r="I196" s="26">
        <v>1268.58</v>
      </c>
      <c r="J196" s="27"/>
      <c r="K196" s="27"/>
      <c r="L196" s="27"/>
      <c r="M196" s="50">
        <v>1268.58</v>
      </c>
      <c r="N196" s="29">
        <v>1023.3299999999999</v>
      </c>
      <c r="O196" s="30" t="str">
        <f>IF(G196&lt;=$N$2,"",IF(F196=[3]Pav.tvarkyklė!$B$13,"",IF(ISBLANK(R196),"X","")))</f>
        <v/>
      </c>
      <c r="P196" s="31"/>
      <c r="Q196" s="32"/>
      <c r="R196" s="32"/>
      <c r="S196" s="33"/>
      <c r="T196" s="33"/>
      <c r="U196" s="34">
        <f>IFERROR(INDEX('[3]5.Grup_T'!$G$4:$G$22,MATCH('6.Turtas'!E196,'[3]5.Grup_T'!$E$4:$E$22,0)),"0")</f>
        <v>30</v>
      </c>
      <c r="V196" s="35">
        <f t="shared" ref="V196:V259" si="40">U196*12</f>
        <v>360</v>
      </c>
      <c r="W196" s="35">
        <f>IF(NOT(ISBLANK(H196)),(12-DATEDIF(H196,'[3]1.Pradzia'!$D$13,"m")),0)</f>
        <v>0</v>
      </c>
      <c r="X196" s="35">
        <f t="shared" si="30"/>
        <v>96</v>
      </c>
      <c r="Y196" s="35">
        <f t="shared" si="31"/>
        <v>12</v>
      </c>
      <c r="Z196" s="35">
        <f t="shared" si="39"/>
        <v>264</v>
      </c>
      <c r="AA196" s="36">
        <f t="shared" ref="AA196:AA259" si="41">+IF(Z196&lt;=0,0,N196/Z196)</f>
        <v>3.8762499999999998</v>
      </c>
      <c r="AB196" s="36">
        <f t="shared" si="32"/>
        <v>46.515000000000001</v>
      </c>
      <c r="AC196" s="37">
        <f>IF(E196='[3]5.Grup_T'!$E$20,0,IF(YEAR(G196)&lt;2021,M196-N196+AB196,0))</f>
        <v>291.76499999999999</v>
      </c>
      <c r="AD196" s="35">
        <f>IF(OR(YEAR(G196)&lt;2021,O196="X"),0,IF(ISBLANK(H196),DATEDIF(G196,'[3]1.Pradzia'!$D$13,"M"),DATEDIF(G196,H196,"m")))</f>
        <v>0</v>
      </c>
      <c r="AE196" s="37">
        <f>IF(E196='[3]5.Grup_T'!$E$20,0,IF(AD196&lt;&gt;0,M196/V196*MIN(12,AD196),0))</f>
        <v>0</v>
      </c>
      <c r="AF196" s="37">
        <f t="shared" ref="AF196:AF259" si="42">+AB196+AE196</f>
        <v>46.515000000000001</v>
      </c>
      <c r="AG196" s="37">
        <f t="shared" si="33"/>
        <v>291.76499999999999</v>
      </c>
      <c r="AH196" s="37">
        <f t="shared" si="34"/>
        <v>976.81499999999994</v>
      </c>
      <c r="AI196" s="35" t="str">
        <f t="shared" si="35"/>
        <v/>
      </c>
      <c r="AJ196" s="38" t="str">
        <f>IF(AND(F196&lt;&gt;[3]Pav.tvarkyklė!$B$12,F196&lt;&gt;[3]Pav.tvarkyklė!$B$13),"GVTNT","X")</f>
        <v>GVTNT</v>
      </c>
      <c r="AK196" s="39">
        <f t="shared" si="36"/>
        <v>0</v>
      </c>
      <c r="AL196" s="40" t="s">
        <v>71</v>
      </c>
      <c r="AM196" s="41">
        <v>50</v>
      </c>
      <c r="AN196" s="41">
        <f t="shared" si="37"/>
        <v>2012</v>
      </c>
      <c r="AO196" s="41"/>
      <c r="AP196" s="41"/>
      <c r="AQ196" s="41" t="s">
        <v>17</v>
      </c>
      <c r="AR196" s="42" t="s">
        <v>257</v>
      </c>
      <c r="AS196" s="42" t="s">
        <v>76</v>
      </c>
      <c r="AT196">
        <v>46.984444444444442</v>
      </c>
      <c r="AU196" s="43">
        <f t="shared" si="38"/>
        <v>-0.46944444444444144</v>
      </c>
    </row>
    <row r="197" spans="1:47" ht="15" customHeight="1" x14ac:dyDescent="0.25">
      <c r="A197" s="11"/>
      <c r="B197" s="19">
        <v>201</v>
      </c>
      <c r="C197" s="20" t="s">
        <v>281</v>
      </c>
      <c r="D197" s="21">
        <v>6668</v>
      </c>
      <c r="E197" s="22" t="s">
        <v>255</v>
      </c>
      <c r="F197" s="20" t="s">
        <v>54</v>
      </c>
      <c r="G197" s="24">
        <v>41353</v>
      </c>
      <c r="H197" s="49"/>
      <c r="I197" s="26">
        <v>724.05</v>
      </c>
      <c r="J197" s="27"/>
      <c r="K197" s="27"/>
      <c r="L197" s="27"/>
      <c r="M197" s="28">
        <v>724.05</v>
      </c>
      <c r="N197" s="29">
        <v>0</v>
      </c>
      <c r="O197" s="30" t="str">
        <f>IF(G197&lt;=$N$2,"",IF(F197=[3]Pav.tvarkyklė!$B$13,"",IF(ISBLANK(R197),"X","")))</f>
        <v/>
      </c>
      <c r="P197" s="31"/>
      <c r="Q197" s="32"/>
      <c r="R197" s="32"/>
      <c r="S197" s="33"/>
      <c r="T197" s="33"/>
      <c r="U197" s="34">
        <f>IFERROR(INDEX('[3]5.Grup_T'!$G$4:$G$22,MATCH('6.Turtas'!E197,'[3]5.Grup_T'!$E$4:$E$22,0)),"0")</f>
        <v>6</v>
      </c>
      <c r="V197" s="35">
        <f t="shared" si="40"/>
        <v>72</v>
      </c>
      <c r="W197" s="35">
        <f>IF(NOT(ISBLANK(H197)),(12-DATEDIF(H197,'[3]1.Pradzia'!$D$13,"m")),0)</f>
        <v>0</v>
      </c>
      <c r="X197" s="35">
        <f t="shared" ref="X197:X260" si="43">IF(OR(ISBLANK(C197),YEAR(G197)&gt;=2021),0,DATEDIF(G197,$N$2,"M"))</f>
        <v>93</v>
      </c>
      <c r="Y197" s="35">
        <f t="shared" ref="Y197:Y260" si="44">IF(YEAR(G197)&gt;=2021,0,IF(Z197&lt;=0,0,IF(W197&lt;&gt;0,MIN(W197,Z197),MIN(12,Z197))))</f>
        <v>0</v>
      </c>
      <c r="Z197" s="35">
        <f t="shared" si="39"/>
        <v>-21</v>
      </c>
      <c r="AA197" s="36">
        <f t="shared" si="41"/>
        <v>0</v>
      </c>
      <c r="AB197" s="36">
        <f t="shared" ref="AB197:AB260" si="45">IF(Z197&lt;=0,N197,N197/Z197*Y197)</f>
        <v>0</v>
      </c>
      <c r="AC197" s="37">
        <f>IF(E197='[3]5.Grup_T'!$E$20,0,IF(YEAR(G197)&lt;2021,M197-N197+AB197,0))</f>
        <v>724.05</v>
      </c>
      <c r="AD197" s="35">
        <f>IF(OR(YEAR(G197)&lt;2021,O197="X"),0,IF(ISBLANK(H197),DATEDIF(G197,'[3]1.Pradzia'!$D$13,"M"),DATEDIF(G197,H197,"m")))</f>
        <v>0</v>
      </c>
      <c r="AE197" s="37">
        <f>IF(E197='[3]5.Grup_T'!$E$20,0,IF(AD197&lt;&gt;0,M197/V197*MIN(12,AD197),0))</f>
        <v>0</v>
      </c>
      <c r="AF197" s="37">
        <f t="shared" si="42"/>
        <v>0</v>
      </c>
      <c r="AG197" s="37">
        <f t="shared" ref="AG197:AG260" si="46">AC197+AE197</f>
        <v>724.05</v>
      </c>
      <c r="AH197" s="37">
        <f t="shared" ref="AH197:AH260" si="47">M197-AG197</f>
        <v>0</v>
      </c>
      <c r="AI197" s="35" t="str">
        <f t="shared" ref="AI197:AI260" si="48">IF(H197&lt;&gt;0,"Nurašytas",IF(O197="X","Nesuderintas",IF(AH197&lt;=0,"Nusidėvėjęs","")))</f>
        <v>Nusidėvėjęs</v>
      </c>
      <c r="AJ197" s="38" t="str">
        <f>IF(AND(F197&lt;&gt;[3]Pav.tvarkyklė!$B$12,F197&lt;&gt;[3]Pav.tvarkyklė!$B$13),"GVTNT","X")</f>
        <v>GVTNT</v>
      </c>
      <c r="AK197" s="39">
        <f t="shared" ref="AK197:AK260" si="49">I197-J197-K197-L197-M197</f>
        <v>0</v>
      </c>
      <c r="AL197" s="40" t="s">
        <v>256</v>
      </c>
      <c r="AM197" s="41">
        <v>5</v>
      </c>
      <c r="AN197" s="41">
        <f t="shared" ref="AN197:AN260" si="50">YEAR(G197)</f>
        <v>2013</v>
      </c>
      <c r="AO197" s="41"/>
      <c r="AP197" s="41"/>
      <c r="AQ197" s="41" t="s">
        <v>17</v>
      </c>
      <c r="AR197" s="42" t="s">
        <v>257</v>
      </c>
      <c r="AS197" s="42" t="s">
        <v>62</v>
      </c>
      <c r="AT197">
        <v>0</v>
      </c>
      <c r="AU197" s="43">
        <f t="shared" ref="AU197:AU260" si="51">AF197-AT197</f>
        <v>0</v>
      </c>
    </row>
    <row r="198" spans="1:47" ht="15" customHeight="1" x14ac:dyDescent="0.25">
      <c r="A198" s="11"/>
      <c r="B198" s="19">
        <v>202</v>
      </c>
      <c r="C198" s="20" t="s">
        <v>282</v>
      </c>
      <c r="D198" s="21">
        <v>6669</v>
      </c>
      <c r="E198" s="22" t="s">
        <v>255</v>
      </c>
      <c r="F198" s="20" t="s">
        <v>236</v>
      </c>
      <c r="G198" s="24">
        <v>41358</v>
      </c>
      <c r="H198" s="49"/>
      <c r="I198" s="26">
        <v>1361.21</v>
      </c>
      <c r="J198" s="27"/>
      <c r="K198" s="27"/>
      <c r="L198" s="27"/>
      <c r="M198" s="28">
        <v>1361.21</v>
      </c>
      <c r="N198" s="29">
        <v>0</v>
      </c>
      <c r="O198" s="30" t="str">
        <f>IF(G198&lt;=$N$2,"",IF(F198=[3]Pav.tvarkyklė!$B$13,"",IF(ISBLANK(R198),"X","")))</f>
        <v/>
      </c>
      <c r="P198" s="31"/>
      <c r="Q198" s="32"/>
      <c r="R198" s="32"/>
      <c r="S198" s="33"/>
      <c r="T198" s="33"/>
      <c r="U198" s="34">
        <f>IFERROR(INDEX('[3]5.Grup_T'!$G$4:$G$22,MATCH('6.Turtas'!E198,'[3]5.Grup_T'!$E$4:$E$22,0)),"0")</f>
        <v>6</v>
      </c>
      <c r="V198" s="35">
        <f t="shared" si="40"/>
        <v>72</v>
      </c>
      <c r="W198" s="35">
        <f>IF(NOT(ISBLANK(H198)),(12-DATEDIF(H198,'[3]1.Pradzia'!$D$13,"m")),0)</f>
        <v>0</v>
      </c>
      <c r="X198" s="35">
        <f t="shared" si="43"/>
        <v>93</v>
      </c>
      <c r="Y198" s="35">
        <f t="shared" si="44"/>
        <v>0</v>
      </c>
      <c r="Z198" s="35">
        <f t="shared" ref="Z198:Z261" si="52">IF(YEAR(G198)&gt;=2021,0,V198-X198)</f>
        <v>-21</v>
      </c>
      <c r="AA198" s="36">
        <f t="shared" si="41"/>
        <v>0</v>
      </c>
      <c r="AB198" s="36">
        <f t="shared" si="45"/>
        <v>0</v>
      </c>
      <c r="AC198" s="37">
        <f>IF(E198='[3]5.Grup_T'!$E$20,0,IF(YEAR(G198)&lt;2021,M198-N198+AB198,0))</f>
        <v>1361.21</v>
      </c>
      <c r="AD198" s="35">
        <f>IF(OR(YEAR(G198)&lt;2021,O198="X"),0,IF(ISBLANK(H198),DATEDIF(G198,'[3]1.Pradzia'!$D$13,"M"),DATEDIF(G198,H198,"m")))</f>
        <v>0</v>
      </c>
      <c r="AE198" s="37">
        <f>IF(E198='[3]5.Grup_T'!$E$20,0,IF(AD198&lt;&gt;0,M198/V198*MIN(12,AD198),0))</f>
        <v>0</v>
      </c>
      <c r="AF198" s="37">
        <f t="shared" si="42"/>
        <v>0</v>
      </c>
      <c r="AG198" s="37">
        <f t="shared" si="46"/>
        <v>1361.21</v>
      </c>
      <c r="AH198" s="37">
        <f t="shared" si="47"/>
        <v>0</v>
      </c>
      <c r="AI198" s="35" t="str">
        <f t="shared" si="48"/>
        <v>Nusidėvėjęs</v>
      </c>
      <c r="AJ198" s="38" t="str">
        <f>IF(AND(F198&lt;&gt;[3]Pav.tvarkyklė!$B$12,F198&lt;&gt;[3]Pav.tvarkyklė!$B$13),"GVTNT","X")</f>
        <v>GVTNT</v>
      </c>
      <c r="AK198" s="39">
        <f t="shared" si="49"/>
        <v>0</v>
      </c>
      <c r="AL198" s="40" t="s">
        <v>256</v>
      </c>
      <c r="AM198" s="41">
        <v>5</v>
      </c>
      <c r="AN198" s="41">
        <f t="shared" si="50"/>
        <v>2013</v>
      </c>
      <c r="AO198" s="41"/>
      <c r="AP198" s="41"/>
      <c r="AQ198" s="41" t="s">
        <v>17</v>
      </c>
      <c r="AR198" s="42" t="s">
        <v>257</v>
      </c>
      <c r="AS198" s="42" t="s">
        <v>237</v>
      </c>
      <c r="AT198">
        <v>0</v>
      </c>
      <c r="AU198" s="43">
        <f t="shared" si="51"/>
        <v>0</v>
      </c>
    </row>
    <row r="199" spans="1:47" ht="15" customHeight="1" x14ac:dyDescent="0.25">
      <c r="A199" s="11"/>
      <c r="B199" s="19">
        <v>203</v>
      </c>
      <c r="C199" s="20" t="s">
        <v>283</v>
      </c>
      <c r="D199" s="21">
        <v>6670</v>
      </c>
      <c r="E199" s="22" t="s">
        <v>255</v>
      </c>
      <c r="F199" s="20" t="s">
        <v>250</v>
      </c>
      <c r="G199" s="24">
        <v>41358</v>
      </c>
      <c r="H199" s="49"/>
      <c r="I199" s="26">
        <v>325.52</v>
      </c>
      <c r="J199" s="27"/>
      <c r="K199" s="27"/>
      <c r="L199" s="27"/>
      <c r="M199" s="28">
        <v>325.52</v>
      </c>
      <c r="N199" s="29">
        <v>0</v>
      </c>
      <c r="O199" s="30" t="str">
        <f>IF(G199&lt;=$N$2,"",IF(F199=[3]Pav.tvarkyklė!$B$13,"",IF(ISBLANK(R199),"X","")))</f>
        <v/>
      </c>
      <c r="P199" s="31"/>
      <c r="Q199" s="32"/>
      <c r="R199" s="32"/>
      <c r="S199" s="33"/>
      <c r="T199" s="33"/>
      <c r="U199" s="34">
        <f>IFERROR(INDEX('[3]5.Grup_T'!$G$4:$G$22,MATCH('6.Turtas'!E199,'[3]5.Grup_T'!$E$4:$E$22,0)),"0")</f>
        <v>6</v>
      </c>
      <c r="V199" s="35">
        <f t="shared" si="40"/>
        <v>72</v>
      </c>
      <c r="W199" s="35">
        <f>IF(NOT(ISBLANK(H199)),(12-DATEDIF(H199,'[3]1.Pradzia'!$D$13,"m")),0)</f>
        <v>0</v>
      </c>
      <c r="X199" s="35">
        <f t="shared" si="43"/>
        <v>93</v>
      </c>
      <c r="Y199" s="35">
        <f t="shared" si="44"/>
        <v>0</v>
      </c>
      <c r="Z199" s="35">
        <f t="shared" si="52"/>
        <v>-21</v>
      </c>
      <c r="AA199" s="36">
        <f t="shared" si="41"/>
        <v>0</v>
      </c>
      <c r="AB199" s="36">
        <f t="shared" si="45"/>
        <v>0</v>
      </c>
      <c r="AC199" s="37">
        <f>IF(E199='[3]5.Grup_T'!$E$20,0,IF(YEAR(G199)&lt;2021,M199-N199+AB199,0))</f>
        <v>325.52</v>
      </c>
      <c r="AD199" s="35">
        <f>IF(OR(YEAR(G199)&lt;2021,O199="X"),0,IF(ISBLANK(H199),DATEDIF(G199,'[3]1.Pradzia'!$D$13,"M"),DATEDIF(G199,H199,"m")))</f>
        <v>0</v>
      </c>
      <c r="AE199" s="37">
        <f>IF(E199='[3]5.Grup_T'!$E$20,0,IF(AD199&lt;&gt;0,M199/V199*MIN(12,AD199),0))</f>
        <v>0</v>
      </c>
      <c r="AF199" s="37">
        <f t="shared" si="42"/>
        <v>0</v>
      </c>
      <c r="AG199" s="37">
        <f t="shared" si="46"/>
        <v>325.52</v>
      </c>
      <c r="AH199" s="37">
        <f t="shared" si="47"/>
        <v>0</v>
      </c>
      <c r="AI199" s="35" t="str">
        <f t="shared" si="48"/>
        <v>Nusidėvėjęs</v>
      </c>
      <c r="AJ199" s="38" t="str">
        <f>IF(AND(F199&lt;&gt;[3]Pav.tvarkyklė!$B$12,F199&lt;&gt;[3]Pav.tvarkyklė!$B$13),"GVTNT","X")</f>
        <v>GVTNT</v>
      </c>
      <c r="AK199" s="39">
        <f t="shared" si="49"/>
        <v>0</v>
      </c>
      <c r="AL199" s="40" t="s">
        <v>256</v>
      </c>
      <c r="AM199" s="41">
        <v>5</v>
      </c>
      <c r="AN199" s="41">
        <f t="shared" si="50"/>
        <v>2013</v>
      </c>
      <c r="AO199" s="41"/>
      <c r="AP199" s="41"/>
      <c r="AQ199" s="41" t="s">
        <v>17</v>
      </c>
      <c r="AR199" s="42" t="s">
        <v>257</v>
      </c>
      <c r="AS199" s="42" t="s">
        <v>57</v>
      </c>
      <c r="AT199">
        <v>0</v>
      </c>
      <c r="AU199" s="43">
        <f t="shared" si="51"/>
        <v>0</v>
      </c>
    </row>
    <row r="200" spans="1:47" ht="15" customHeight="1" x14ac:dyDescent="0.25">
      <c r="A200" s="11"/>
      <c r="B200" s="19">
        <v>205</v>
      </c>
      <c r="C200" s="20" t="s">
        <v>284</v>
      </c>
      <c r="D200" s="21">
        <v>6672</v>
      </c>
      <c r="E200" s="52" t="s">
        <v>285</v>
      </c>
      <c r="F200" s="20" t="s">
        <v>115</v>
      </c>
      <c r="G200" s="24">
        <v>41511</v>
      </c>
      <c r="H200" s="49"/>
      <c r="I200" s="26">
        <v>397.94</v>
      </c>
      <c r="J200" s="27"/>
      <c r="K200" s="27"/>
      <c r="L200" s="27"/>
      <c r="M200" s="50">
        <v>397.94</v>
      </c>
      <c r="N200" s="29">
        <v>0</v>
      </c>
      <c r="O200" s="30" t="str">
        <f>IF(G200&lt;=$N$2,"",IF(F200=[3]Pav.tvarkyklė!$B$13,"",IF(ISBLANK(R200),"X","")))</f>
        <v/>
      </c>
      <c r="P200" s="31"/>
      <c r="Q200" s="32"/>
      <c r="R200" s="32"/>
      <c r="S200" s="33"/>
      <c r="T200" s="33"/>
      <c r="U200" s="34">
        <f>IFERROR(INDEX('[3]5.Grup_T'!$G$4:$G$22,MATCH('6.Turtas'!E200,'[3]5.Grup_T'!$E$4:$E$22,0)),"0")</f>
        <v>5</v>
      </c>
      <c r="V200" s="35">
        <f t="shared" si="40"/>
        <v>60</v>
      </c>
      <c r="W200" s="35">
        <f>IF(NOT(ISBLANK(H200)),(12-DATEDIF(H200,'[3]1.Pradzia'!$D$13,"m")),0)</f>
        <v>0</v>
      </c>
      <c r="X200" s="35">
        <f t="shared" si="43"/>
        <v>88</v>
      </c>
      <c r="Y200" s="35">
        <f t="shared" si="44"/>
        <v>0</v>
      </c>
      <c r="Z200" s="35">
        <f t="shared" si="52"/>
        <v>-28</v>
      </c>
      <c r="AA200" s="36">
        <f t="shared" si="41"/>
        <v>0</v>
      </c>
      <c r="AB200" s="36">
        <f t="shared" si="45"/>
        <v>0</v>
      </c>
      <c r="AC200" s="37">
        <f>IF(E200='[3]5.Grup_T'!$E$20,0,IF(YEAR(G200)&lt;2021,M200-N200+AB200,0))</f>
        <v>397.94</v>
      </c>
      <c r="AD200" s="35">
        <f>IF(OR(YEAR(G200)&lt;2021,O200="X"),0,IF(ISBLANK(H200),DATEDIF(G200,'[3]1.Pradzia'!$D$13,"M"),DATEDIF(G200,H200,"m")))</f>
        <v>0</v>
      </c>
      <c r="AE200" s="37">
        <f>IF(E200='[3]5.Grup_T'!$E$20,0,IF(AD200&lt;&gt;0,M200/V200*MIN(12,AD200),0))</f>
        <v>0</v>
      </c>
      <c r="AF200" s="37">
        <f t="shared" si="42"/>
        <v>0</v>
      </c>
      <c r="AG200" s="37">
        <f t="shared" si="46"/>
        <v>397.94</v>
      </c>
      <c r="AH200" s="37">
        <f t="shared" si="47"/>
        <v>0</v>
      </c>
      <c r="AI200" s="35" t="str">
        <f t="shared" si="48"/>
        <v>Nusidėvėjęs</v>
      </c>
      <c r="AJ200" s="38" t="str">
        <f>IF(AND(F200&lt;&gt;[3]Pav.tvarkyklė!$B$12,F200&lt;&gt;[3]Pav.tvarkyklė!$B$13),"GVTNT","X")</f>
        <v>GVTNT</v>
      </c>
      <c r="AK200" s="39">
        <f t="shared" si="49"/>
        <v>0</v>
      </c>
      <c r="AL200" s="40" t="s">
        <v>286</v>
      </c>
      <c r="AM200" s="41">
        <v>10</v>
      </c>
      <c r="AN200" s="41">
        <f t="shared" si="50"/>
        <v>2013</v>
      </c>
      <c r="AO200" s="41"/>
      <c r="AP200" s="41"/>
      <c r="AQ200" s="41" t="s">
        <v>17</v>
      </c>
      <c r="AR200" s="42" t="s">
        <v>61</v>
      </c>
      <c r="AS200" s="42" t="s">
        <v>117</v>
      </c>
      <c r="AT200">
        <v>39.793999999999997</v>
      </c>
      <c r="AU200" s="43">
        <f t="shared" si="51"/>
        <v>-39.793999999999997</v>
      </c>
    </row>
    <row r="201" spans="1:47" ht="15" customHeight="1" x14ac:dyDescent="0.25">
      <c r="A201" s="11"/>
      <c r="B201" s="19">
        <v>207</v>
      </c>
      <c r="C201" s="20" t="s">
        <v>287</v>
      </c>
      <c r="D201" s="21">
        <v>6674</v>
      </c>
      <c r="E201" s="22" t="s">
        <v>255</v>
      </c>
      <c r="F201" s="20" t="s">
        <v>250</v>
      </c>
      <c r="G201" s="24">
        <v>41722</v>
      </c>
      <c r="H201" s="49"/>
      <c r="I201" s="26">
        <v>405.71</v>
      </c>
      <c r="J201" s="27"/>
      <c r="K201" s="27"/>
      <c r="L201" s="27"/>
      <c r="M201" s="50">
        <v>405.71</v>
      </c>
      <c r="N201" s="29">
        <v>0</v>
      </c>
      <c r="O201" s="30" t="str">
        <f>IF(G201&lt;=$N$2,"",IF(F201=[3]Pav.tvarkyklė!$B$13,"",IF(ISBLANK(R201),"X","")))</f>
        <v/>
      </c>
      <c r="P201" s="31"/>
      <c r="Q201" s="32"/>
      <c r="R201" s="32"/>
      <c r="S201" s="33"/>
      <c r="T201" s="33"/>
      <c r="U201" s="34">
        <f>IFERROR(INDEX('[3]5.Grup_T'!$G$4:$G$22,MATCH('6.Turtas'!E201,'[3]5.Grup_T'!$E$4:$E$22,0)),"0")</f>
        <v>6</v>
      </c>
      <c r="V201" s="35">
        <f t="shared" si="40"/>
        <v>72</v>
      </c>
      <c r="W201" s="35">
        <f>IF(NOT(ISBLANK(H201)),(12-DATEDIF(H201,'[3]1.Pradzia'!$D$13,"m")),0)</f>
        <v>0</v>
      </c>
      <c r="X201" s="35">
        <f t="shared" si="43"/>
        <v>81</v>
      </c>
      <c r="Y201" s="35">
        <f t="shared" si="44"/>
        <v>0</v>
      </c>
      <c r="Z201" s="35">
        <f t="shared" si="52"/>
        <v>-9</v>
      </c>
      <c r="AA201" s="36">
        <f t="shared" si="41"/>
        <v>0</v>
      </c>
      <c r="AB201" s="36">
        <f t="shared" si="45"/>
        <v>0</v>
      </c>
      <c r="AC201" s="37">
        <f>IF(E201='[3]5.Grup_T'!$E$20,0,IF(YEAR(G201)&lt;2021,M201-N201+AB201,0))</f>
        <v>405.71</v>
      </c>
      <c r="AD201" s="35">
        <f>IF(OR(YEAR(G201)&lt;2021,O201="X"),0,IF(ISBLANK(H201),DATEDIF(G201,'[3]1.Pradzia'!$D$13,"M"),DATEDIF(G201,H201,"m")))</f>
        <v>0</v>
      </c>
      <c r="AE201" s="37">
        <f>IF(E201='[3]5.Grup_T'!$E$20,0,IF(AD201&lt;&gt;0,M201/V201*MIN(12,AD201),0))</f>
        <v>0</v>
      </c>
      <c r="AF201" s="37">
        <f t="shared" si="42"/>
        <v>0</v>
      </c>
      <c r="AG201" s="37">
        <f t="shared" si="46"/>
        <v>405.71</v>
      </c>
      <c r="AH201" s="37">
        <f t="shared" si="47"/>
        <v>0</v>
      </c>
      <c r="AI201" s="35" t="str">
        <f t="shared" si="48"/>
        <v>Nusidėvėjęs</v>
      </c>
      <c r="AJ201" s="38" t="str">
        <f>IF(AND(F201&lt;&gt;[3]Pav.tvarkyklė!$B$12,F201&lt;&gt;[3]Pav.tvarkyklė!$B$13),"GVTNT","X")</f>
        <v>GVTNT</v>
      </c>
      <c r="AK201" s="39">
        <f t="shared" si="49"/>
        <v>0</v>
      </c>
      <c r="AL201" s="40" t="s">
        <v>256</v>
      </c>
      <c r="AM201" s="41">
        <v>5</v>
      </c>
      <c r="AN201" s="41">
        <f t="shared" si="50"/>
        <v>2014</v>
      </c>
      <c r="AO201" s="41"/>
      <c r="AP201" s="41"/>
      <c r="AQ201" s="41" t="s">
        <v>17</v>
      </c>
      <c r="AR201" s="42" t="s">
        <v>257</v>
      </c>
      <c r="AS201" s="42" t="s">
        <v>57</v>
      </c>
      <c r="AT201">
        <v>67.618333333333325</v>
      </c>
      <c r="AU201" s="43">
        <f t="shared" si="51"/>
        <v>-67.618333333333325</v>
      </c>
    </row>
    <row r="202" spans="1:47" ht="15" customHeight="1" x14ac:dyDescent="0.25">
      <c r="A202" s="11"/>
      <c r="B202" s="19">
        <v>208</v>
      </c>
      <c r="C202" s="20" t="s">
        <v>288</v>
      </c>
      <c r="D202" s="21">
        <v>6675</v>
      </c>
      <c r="E202" s="22" t="s">
        <v>74</v>
      </c>
      <c r="F202" s="20" t="s">
        <v>75</v>
      </c>
      <c r="G202" s="24">
        <v>41795</v>
      </c>
      <c r="H202" s="49"/>
      <c r="I202" s="26">
        <v>1086.67</v>
      </c>
      <c r="J202" s="27"/>
      <c r="K202" s="27"/>
      <c r="L202" s="27"/>
      <c r="M202" s="28">
        <v>1086.67</v>
      </c>
      <c r="N202" s="29">
        <v>911.32539215686279</v>
      </c>
      <c r="O202" s="30" t="str">
        <f>IF(G202&lt;=$N$2,"",IF(F202=[3]Pav.tvarkyklė!$B$13,"",IF(ISBLANK(R202),"X","")))</f>
        <v/>
      </c>
      <c r="P202" s="31"/>
      <c r="Q202" s="32"/>
      <c r="R202" s="32"/>
      <c r="S202" s="33"/>
      <c r="T202" s="33"/>
      <c r="U202" s="34">
        <f>IFERROR(INDEX('[3]5.Grup_T'!$G$4:$G$22,MATCH('6.Turtas'!E202,'[3]5.Grup_T'!$E$4:$E$22,0)),"0")</f>
        <v>30</v>
      </c>
      <c r="V202" s="35">
        <f t="shared" si="40"/>
        <v>360</v>
      </c>
      <c r="W202" s="35">
        <f>IF(NOT(ISBLANK(H202)),(12-DATEDIF(H202,'[3]1.Pradzia'!$D$13,"m")),0)</f>
        <v>0</v>
      </c>
      <c r="X202" s="35">
        <f t="shared" si="43"/>
        <v>78</v>
      </c>
      <c r="Y202" s="35">
        <f t="shared" si="44"/>
        <v>12</v>
      </c>
      <c r="Z202" s="35">
        <f t="shared" si="52"/>
        <v>282</v>
      </c>
      <c r="AA202" s="36">
        <f t="shared" si="41"/>
        <v>3.2316503267973857</v>
      </c>
      <c r="AB202" s="36">
        <f t="shared" si="45"/>
        <v>38.779803921568629</v>
      </c>
      <c r="AC202" s="37">
        <f>IF(E202='[3]5.Grup_T'!$E$20,0,IF(YEAR(G202)&lt;2021,M202-N202+AB202,0))</f>
        <v>214.12441176470591</v>
      </c>
      <c r="AD202" s="35">
        <f>IF(OR(YEAR(G202)&lt;2021,O202="X"),0,IF(ISBLANK(H202),DATEDIF(G202,'[3]1.Pradzia'!$D$13,"M"),DATEDIF(G202,H202,"m")))</f>
        <v>0</v>
      </c>
      <c r="AE202" s="37">
        <f>IF(E202='[3]5.Grup_T'!$E$20,0,IF(AD202&lt;&gt;0,M202/V202*MIN(12,AD202),0))</f>
        <v>0</v>
      </c>
      <c r="AF202" s="37">
        <f t="shared" si="42"/>
        <v>38.779803921568629</v>
      </c>
      <c r="AG202" s="37">
        <f t="shared" si="46"/>
        <v>214.12441176470591</v>
      </c>
      <c r="AH202" s="37">
        <f t="shared" si="47"/>
        <v>872.54558823529419</v>
      </c>
      <c r="AI202" s="35" t="str">
        <f t="shared" si="48"/>
        <v/>
      </c>
      <c r="AJ202" s="38" t="str">
        <f>IF(AND(F202&lt;&gt;[3]Pav.tvarkyklė!$B$12,F202&lt;&gt;[3]Pav.tvarkyklė!$B$13),"GVTNT","X")</f>
        <v>GVTNT</v>
      </c>
      <c r="AK202" s="39">
        <f t="shared" si="49"/>
        <v>0</v>
      </c>
      <c r="AL202" s="40" t="s">
        <v>71</v>
      </c>
      <c r="AM202" s="41">
        <v>50</v>
      </c>
      <c r="AN202" s="41">
        <f t="shared" si="50"/>
        <v>2014</v>
      </c>
      <c r="AO202" s="41"/>
      <c r="AP202" s="41"/>
      <c r="AQ202" s="41" t="s">
        <v>17</v>
      </c>
      <c r="AR202" s="42" t="s">
        <v>257</v>
      </c>
      <c r="AS202" s="42" t="s">
        <v>76</v>
      </c>
      <c r="AT202">
        <v>40.247037037037039</v>
      </c>
      <c r="AU202" s="43">
        <f t="shared" si="51"/>
        <v>-1.4672331154684102</v>
      </c>
    </row>
    <row r="203" spans="1:47" ht="15" customHeight="1" x14ac:dyDescent="0.25">
      <c r="A203" s="11"/>
      <c r="B203" s="19">
        <v>209</v>
      </c>
      <c r="C203" s="20" t="s">
        <v>289</v>
      </c>
      <c r="D203" s="21">
        <v>6676</v>
      </c>
      <c r="E203" s="22" t="s">
        <v>255</v>
      </c>
      <c r="F203" s="20" t="s">
        <v>75</v>
      </c>
      <c r="G203" s="24">
        <v>41960</v>
      </c>
      <c r="H203" s="49"/>
      <c r="I203" s="26">
        <v>895.19</v>
      </c>
      <c r="J203" s="27"/>
      <c r="K203" s="27"/>
      <c r="L203" s="27"/>
      <c r="M203" s="28">
        <v>895.19</v>
      </c>
      <c r="N203" s="29">
        <v>0</v>
      </c>
      <c r="O203" s="30" t="str">
        <f>IF(G203&lt;=$N$2,"",IF(F203=[3]Pav.tvarkyklė!$B$13,"",IF(ISBLANK(R203),"X","")))</f>
        <v/>
      </c>
      <c r="P203" s="31"/>
      <c r="Q203" s="32"/>
      <c r="R203" s="32"/>
      <c r="S203" s="33"/>
      <c r="T203" s="33"/>
      <c r="U203" s="34">
        <f>IFERROR(INDEX('[3]5.Grup_T'!$G$4:$G$22,MATCH('6.Turtas'!E203,'[3]5.Grup_T'!$E$4:$E$22,0)),"0")</f>
        <v>6</v>
      </c>
      <c r="V203" s="35">
        <f t="shared" si="40"/>
        <v>72</v>
      </c>
      <c r="W203" s="35">
        <f>IF(NOT(ISBLANK(H203)),(12-DATEDIF(H203,'[3]1.Pradzia'!$D$13,"m")),0)</f>
        <v>0</v>
      </c>
      <c r="X203" s="35">
        <f t="shared" si="43"/>
        <v>73</v>
      </c>
      <c r="Y203" s="35">
        <f t="shared" si="44"/>
        <v>0</v>
      </c>
      <c r="Z203" s="35">
        <f t="shared" si="52"/>
        <v>-1</v>
      </c>
      <c r="AA203" s="36">
        <f t="shared" si="41"/>
        <v>0</v>
      </c>
      <c r="AB203" s="36">
        <f t="shared" si="45"/>
        <v>0</v>
      </c>
      <c r="AC203" s="37">
        <f>IF(E203='[3]5.Grup_T'!$E$20,0,IF(YEAR(G203)&lt;2021,M203-N203+AB203,0))</f>
        <v>895.19</v>
      </c>
      <c r="AD203" s="35">
        <f>IF(OR(YEAR(G203)&lt;2021,O203="X"),0,IF(ISBLANK(H203),DATEDIF(G203,'[3]1.Pradzia'!$D$13,"M"),DATEDIF(G203,H203,"m")))</f>
        <v>0</v>
      </c>
      <c r="AE203" s="37">
        <f>IF(E203='[3]5.Grup_T'!$E$20,0,IF(AD203&lt;&gt;0,M203/V203*MIN(12,AD203),0))</f>
        <v>0</v>
      </c>
      <c r="AF203" s="37">
        <f t="shared" si="42"/>
        <v>0</v>
      </c>
      <c r="AG203" s="37">
        <f t="shared" si="46"/>
        <v>895.19</v>
      </c>
      <c r="AH203" s="37">
        <f t="shared" si="47"/>
        <v>0</v>
      </c>
      <c r="AI203" s="35" t="str">
        <f t="shared" si="48"/>
        <v>Nusidėvėjęs</v>
      </c>
      <c r="AJ203" s="38" t="str">
        <f>IF(AND(F203&lt;&gt;[3]Pav.tvarkyklė!$B$12,F203&lt;&gt;[3]Pav.tvarkyklė!$B$13),"GVTNT","X")</f>
        <v>GVTNT</v>
      </c>
      <c r="AK203" s="39">
        <f t="shared" si="49"/>
        <v>0</v>
      </c>
      <c r="AL203" s="40" t="s">
        <v>256</v>
      </c>
      <c r="AM203" s="41">
        <v>5</v>
      </c>
      <c r="AN203" s="41">
        <f t="shared" si="50"/>
        <v>2014</v>
      </c>
      <c r="AO203" s="41"/>
      <c r="AP203" s="41"/>
      <c r="AQ203" s="41" t="s">
        <v>17</v>
      </c>
      <c r="AR203" s="42" t="s">
        <v>257</v>
      </c>
      <c r="AS203" s="42" t="s">
        <v>76</v>
      </c>
      <c r="AT203">
        <v>149.19833333333335</v>
      </c>
      <c r="AU203" s="43">
        <f t="shared" si="51"/>
        <v>-149.19833333333335</v>
      </c>
    </row>
    <row r="204" spans="1:47" ht="15" customHeight="1" x14ac:dyDescent="0.25">
      <c r="A204" s="11"/>
      <c r="B204" s="19">
        <v>210</v>
      </c>
      <c r="C204" s="20" t="s">
        <v>290</v>
      </c>
      <c r="D204" s="21">
        <v>6677</v>
      </c>
      <c r="E204" s="22" t="s">
        <v>255</v>
      </c>
      <c r="F204" s="20" t="s">
        <v>250</v>
      </c>
      <c r="G204" s="24">
        <v>41939</v>
      </c>
      <c r="H204" s="49"/>
      <c r="I204" s="26">
        <v>314.75</v>
      </c>
      <c r="J204" s="27"/>
      <c r="K204" s="27"/>
      <c r="L204" s="27"/>
      <c r="M204" s="28">
        <v>314.75</v>
      </c>
      <c r="N204" s="29">
        <v>0</v>
      </c>
      <c r="O204" s="30" t="str">
        <f>IF(G204&lt;=$N$2,"",IF(F204=[3]Pav.tvarkyklė!$B$13,"",IF(ISBLANK(R204),"X","")))</f>
        <v/>
      </c>
      <c r="P204" s="31"/>
      <c r="Q204" s="32"/>
      <c r="R204" s="32"/>
      <c r="S204" s="33"/>
      <c r="T204" s="33"/>
      <c r="U204" s="34">
        <f>IFERROR(INDEX('[3]5.Grup_T'!$G$4:$G$22,MATCH('6.Turtas'!E204,'[3]5.Grup_T'!$E$4:$E$22,0)),"0")</f>
        <v>6</v>
      </c>
      <c r="V204" s="35">
        <f t="shared" si="40"/>
        <v>72</v>
      </c>
      <c r="W204" s="35">
        <f>IF(NOT(ISBLANK(H204)),(12-DATEDIF(H204,'[3]1.Pradzia'!$D$13,"m")),0)</f>
        <v>0</v>
      </c>
      <c r="X204" s="35">
        <f t="shared" si="43"/>
        <v>74</v>
      </c>
      <c r="Y204" s="35">
        <f t="shared" si="44"/>
        <v>0</v>
      </c>
      <c r="Z204" s="35">
        <f t="shared" si="52"/>
        <v>-2</v>
      </c>
      <c r="AA204" s="36">
        <f t="shared" si="41"/>
        <v>0</v>
      </c>
      <c r="AB204" s="36">
        <f t="shared" si="45"/>
        <v>0</v>
      </c>
      <c r="AC204" s="37">
        <f>IF(E204='[3]5.Grup_T'!$E$20,0,IF(YEAR(G204)&lt;2021,M204-N204+AB204,0))</f>
        <v>314.75</v>
      </c>
      <c r="AD204" s="35">
        <f>IF(OR(YEAR(G204)&lt;2021,O204="X"),0,IF(ISBLANK(H204),DATEDIF(G204,'[3]1.Pradzia'!$D$13,"M"),DATEDIF(G204,H204,"m")))</f>
        <v>0</v>
      </c>
      <c r="AE204" s="37">
        <f>IF(E204='[3]5.Grup_T'!$E$20,0,IF(AD204&lt;&gt;0,M204/V204*MIN(12,AD204),0))</f>
        <v>0</v>
      </c>
      <c r="AF204" s="37">
        <f t="shared" si="42"/>
        <v>0</v>
      </c>
      <c r="AG204" s="37">
        <f t="shared" si="46"/>
        <v>314.75</v>
      </c>
      <c r="AH204" s="37">
        <f t="shared" si="47"/>
        <v>0</v>
      </c>
      <c r="AI204" s="35" t="str">
        <f t="shared" si="48"/>
        <v>Nusidėvėjęs</v>
      </c>
      <c r="AJ204" s="38" t="str">
        <f>IF(AND(F204&lt;&gt;[3]Pav.tvarkyklė!$B$12,F204&lt;&gt;[3]Pav.tvarkyklė!$B$13),"GVTNT","X")</f>
        <v>GVTNT</v>
      </c>
      <c r="AK204" s="39">
        <f t="shared" si="49"/>
        <v>0</v>
      </c>
      <c r="AL204" s="40" t="s">
        <v>256</v>
      </c>
      <c r="AM204" s="41">
        <v>5</v>
      </c>
      <c r="AN204" s="41">
        <f t="shared" si="50"/>
        <v>2014</v>
      </c>
      <c r="AO204" s="41"/>
      <c r="AP204" s="41"/>
      <c r="AQ204" s="41" t="s">
        <v>17</v>
      </c>
      <c r="AR204" s="42" t="s">
        <v>257</v>
      </c>
      <c r="AS204" s="42" t="s">
        <v>57</v>
      </c>
      <c r="AT204">
        <v>52.458333333333329</v>
      </c>
      <c r="AU204" s="43">
        <f t="shared" si="51"/>
        <v>-52.458333333333329</v>
      </c>
    </row>
    <row r="205" spans="1:47" ht="15" customHeight="1" x14ac:dyDescent="0.25">
      <c r="A205" s="11"/>
      <c r="B205" s="19">
        <v>211</v>
      </c>
      <c r="C205" s="20" t="s">
        <v>291</v>
      </c>
      <c r="D205" s="21">
        <v>6678</v>
      </c>
      <c r="E205" s="22" t="s">
        <v>255</v>
      </c>
      <c r="F205" s="20" t="s">
        <v>82</v>
      </c>
      <c r="G205" s="24">
        <v>42104</v>
      </c>
      <c r="H205" s="49"/>
      <c r="I205" s="26">
        <v>1419.14</v>
      </c>
      <c r="J205" s="27"/>
      <c r="K205" s="27"/>
      <c r="L205" s="27"/>
      <c r="M205" s="28">
        <v>1419.14</v>
      </c>
      <c r="N205" s="29">
        <v>54.061428571428621</v>
      </c>
      <c r="O205" s="30" t="str">
        <f>IF(G205&lt;=$N$2,"",IF(F205=[3]Pav.tvarkyklė!$B$13,"",IF(ISBLANK(R205),"X","")))</f>
        <v/>
      </c>
      <c r="P205" s="31"/>
      <c r="Q205" s="32"/>
      <c r="R205" s="32"/>
      <c r="S205" s="33"/>
      <c r="T205" s="33"/>
      <c r="U205" s="34">
        <f>IFERROR(INDEX('[3]5.Grup_T'!$G$4:$G$22,MATCH('6.Turtas'!E205,'[3]5.Grup_T'!$E$4:$E$22,0)),"0")</f>
        <v>6</v>
      </c>
      <c r="V205" s="35">
        <f t="shared" si="40"/>
        <v>72</v>
      </c>
      <c r="W205" s="35">
        <f>IF(NOT(ISBLANK(H205)),(12-DATEDIF(H205,'[3]1.Pradzia'!$D$13,"m")),0)</f>
        <v>0</v>
      </c>
      <c r="X205" s="35">
        <f t="shared" si="43"/>
        <v>68</v>
      </c>
      <c r="Y205" s="35">
        <f t="shared" si="44"/>
        <v>4</v>
      </c>
      <c r="Z205" s="35">
        <f t="shared" si="52"/>
        <v>4</v>
      </c>
      <c r="AA205" s="36">
        <f t="shared" si="41"/>
        <v>13.515357142857155</v>
      </c>
      <c r="AB205" s="36">
        <f t="shared" si="45"/>
        <v>54.061428571428621</v>
      </c>
      <c r="AC205" s="37">
        <f>IF(E205='[3]5.Grup_T'!$E$20,0,IF(YEAR(G205)&lt;2021,M205-N205+AB205,0))</f>
        <v>1419.14</v>
      </c>
      <c r="AD205" s="35">
        <f>IF(OR(YEAR(G205)&lt;2021,O205="X"),0,IF(ISBLANK(H205),DATEDIF(G205,'[3]1.Pradzia'!$D$13,"M"),DATEDIF(G205,H205,"m")))</f>
        <v>0</v>
      </c>
      <c r="AE205" s="37">
        <f>IF(E205='[3]5.Grup_T'!$E$20,0,IF(AD205&lt;&gt;0,M205/V205*MIN(12,AD205),0))</f>
        <v>0</v>
      </c>
      <c r="AF205" s="37">
        <f t="shared" si="42"/>
        <v>54.061428571428621</v>
      </c>
      <c r="AG205" s="37">
        <f t="shared" si="46"/>
        <v>1419.14</v>
      </c>
      <c r="AH205" s="37">
        <f t="shared" si="47"/>
        <v>0</v>
      </c>
      <c r="AI205" s="35" t="str">
        <f t="shared" si="48"/>
        <v>Nusidėvėjęs</v>
      </c>
      <c r="AJ205" s="38" t="str">
        <f>IF(AND(F205&lt;&gt;[3]Pav.tvarkyklė!$B$12,F205&lt;&gt;[3]Pav.tvarkyklė!$B$13),"GVTNT","X")</f>
        <v>GVTNT</v>
      </c>
      <c r="AK205" s="39">
        <f t="shared" si="49"/>
        <v>0</v>
      </c>
      <c r="AL205" s="40" t="s">
        <v>256</v>
      </c>
      <c r="AM205" s="41">
        <v>5</v>
      </c>
      <c r="AN205" s="41">
        <f t="shared" si="50"/>
        <v>2015</v>
      </c>
      <c r="AO205" s="41"/>
      <c r="AP205" s="41"/>
      <c r="AQ205" s="41" t="s">
        <v>17</v>
      </c>
      <c r="AR205" s="42" t="s">
        <v>257</v>
      </c>
      <c r="AS205" s="42" t="s">
        <v>83</v>
      </c>
      <c r="AT205">
        <v>236.52333333333337</v>
      </c>
      <c r="AU205" s="43">
        <f t="shared" si="51"/>
        <v>-182.46190476190475</v>
      </c>
    </row>
    <row r="206" spans="1:47" ht="15" customHeight="1" x14ac:dyDescent="0.25">
      <c r="A206" s="11"/>
      <c r="B206" s="19">
        <v>212</v>
      </c>
      <c r="C206" s="20" t="s">
        <v>292</v>
      </c>
      <c r="D206" s="21">
        <v>6679</v>
      </c>
      <c r="E206" s="22" t="s">
        <v>255</v>
      </c>
      <c r="F206" s="51" t="s">
        <v>250</v>
      </c>
      <c r="G206" s="24">
        <v>42231</v>
      </c>
      <c r="H206" s="49"/>
      <c r="I206" s="26">
        <v>366.12</v>
      </c>
      <c r="J206" s="27"/>
      <c r="K206" s="27"/>
      <c r="L206" s="27"/>
      <c r="M206" s="28">
        <v>366.12</v>
      </c>
      <c r="N206" s="29">
        <v>30.513333333333321</v>
      </c>
      <c r="O206" s="30" t="str">
        <f>IF(G206&lt;=$N$2,"",IF(F206=[3]Pav.tvarkyklė!$B$13,"",IF(ISBLANK(R206),"X","")))</f>
        <v/>
      </c>
      <c r="P206" s="31"/>
      <c r="Q206" s="32"/>
      <c r="R206" s="32"/>
      <c r="S206" s="33"/>
      <c r="T206" s="33"/>
      <c r="U206" s="34">
        <f>IFERROR(INDEX('[3]5.Grup_T'!$G$4:$G$22,MATCH('6.Turtas'!E206,'[3]5.Grup_T'!$E$4:$E$22,0)),"0")</f>
        <v>6</v>
      </c>
      <c r="V206" s="35">
        <f t="shared" si="40"/>
        <v>72</v>
      </c>
      <c r="W206" s="35">
        <f>IF(NOT(ISBLANK(H206)),(12-DATEDIF(H206,'[3]1.Pradzia'!$D$13,"m")),0)</f>
        <v>0</v>
      </c>
      <c r="X206" s="35">
        <f t="shared" si="43"/>
        <v>64</v>
      </c>
      <c r="Y206" s="35">
        <f t="shared" si="44"/>
        <v>8</v>
      </c>
      <c r="Z206" s="35">
        <f t="shared" si="52"/>
        <v>8</v>
      </c>
      <c r="AA206" s="36">
        <f t="shared" si="41"/>
        <v>3.8141666666666652</v>
      </c>
      <c r="AB206" s="36">
        <f t="shared" si="45"/>
        <v>30.513333333333321</v>
      </c>
      <c r="AC206" s="37">
        <f>IF(E206='[3]5.Grup_T'!$E$20,0,IF(YEAR(G206)&lt;2021,M206-N206+AB206,0))</f>
        <v>366.12</v>
      </c>
      <c r="AD206" s="35">
        <f>IF(OR(YEAR(G206)&lt;2021,O206="X"),0,IF(ISBLANK(H206),DATEDIF(G206,'[3]1.Pradzia'!$D$13,"M"),DATEDIF(G206,H206,"m")))</f>
        <v>0</v>
      </c>
      <c r="AE206" s="37">
        <f>IF(E206='[3]5.Grup_T'!$E$20,0,IF(AD206&lt;&gt;0,M206/V206*MIN(12,AD206),0))</f>
        <v>0</v>
      </c>
      <c r="AF206" s="37">
        <f t="shared" si="42"/>
        <v>30.513333333333321</v>
      </c>
      <c r="AG206" s="37">
        <f t="shared" si="46"/>
        <v>366.12</v>
      </c>
      <c r="AH206" s="37">
        <f t="shared" si="47"/>
        <v>0</v>
      </c>
      <c r="AI206" s="35" t="str">
        <f t="shared" si="48"/>
        <v>Nusidėvėjęs</v>
      </c>
      <c r="AJ206" s="38" t="str">
        <f>IF(AND(F206&lt;&gt;[3]Pav.tvarkyklė!$B$12,F206&lt;&gt;[3]Pav.tvarkyklė!$B$13),"GVTNT","X")</f>
        <v>GVTNT</v>
      </c>
      <c r="AK206" s="39">
        <f t="shared" si="49"/>
        <v>0</v>
      </c>
      <c r="AL206" s="40" t="s">
        <v>256</v>
      </c>
      <c r="AM206" s="41">
        <v>5</v>
      </c>
      <c r="AN206" s="41">
        <f t="shared" si="50"/>
        <v>2015</v>
      </c>
      <c r="AO206" s="41"/>
      <c r="AP206" s="41"/>
      <c r="AQ206" s="41" t="s">
        <v>17</v>
      </c>
      <c r="AR206" s="42" t="s">
        <v>257</v>
      </c>
      <c r="AS206" s="42" t="s">
        <v>246</v>
      </c>
      <c r="AT206">
        <v>61.019999999999996</v>
      </c>
      <c r="AU206" s="43">
        <f t="shared" si="51"/>
        <v>-30.506666666666675</v>
      </c>
    </row>
    <row r="207" spans="1:47" ht="15" customHeight="1" x14ac:dyDescent="0.25">
      <c r="A207" s="11"/>
      <c r="B207" s="19">
        <v>213</v>
      </c>
      <c r="C207" s="20" t="s">
        <v>293</v>
      </c>
      <c r="D207" s="21">
        <v>6680</v>
      </c>
      <c r="E207" s="22" t="s">
        <v>255</v>
      </c>
      <c r="F207" s="20" t="s">
        <v>250</v>
      </c>
      <c r="G207" s="24">
        <v>42024</v>
      </c>
      <c r="H207" s="49"/>
      <c r="I207" s="26">
        <v>255.87</v>
      </c>
      <c r="J207" s="27"/>
      <c r="K207" s="27"/>
      <c r="L207" s="27"/>
      <c r="M207" s="50">
        <v>255.87</v>
      </c>
      <c r="N207" s="29">
        <v>2.2181666666666686</v>
      </c>
      <c r="O207" s="30" t="str">
        <f>IF(G207&lt;=$N$2,"",IF(F207=[3]Pav.tvarkyklė!$B$13,"",IF(ISBLANK(R207),"X","")))</f>
        <v/>
      </c>
      <c r="P207" s="31"/>
      <c r="Q207" s="32"/>
      <c r="R207" s="32"/>
      <c r="S207" s="33"/>
      <c r="T207" s="33"/>
      <c r="U207" s="34">
        <f>IFERROR(INDEX('[3]5.Grup_T'!$G$4:$G$22,MATCH('6.Turtas'!E207,'[3]5.Grup_T'!$E$4:$E$22,0)),"0")</f>
        <v>6</v>
      </c>
      <c r="V207" s="35">
        <f t="shared" si="40"/>
        <v>72</v>
      </c>
      <c r="W207" s="35">
        <f>IF(NOT(ISBLANK(H207)),(12-DATEDIF(H207,'[3]1.Pradzia'!$D$13,"m")),0)</f>
        <v>0</v>
      </c>
      <c r="X207" s="35">
        <f t="shared" si="43"/>
        <v>71</v>
      </c>
      <c r="Y207" s="35">
        <f t="shared" si="44"/>
        <v>1</v>
      </c>
      <c r="Z207" s="35">
        <f t="shared" si="52"/>
        <v>1</v>
      </c>
      <c r="AA207" s="36">
        <f t="shared" si="41"/>
        <v>2.2181666666666686</v>
      </c>
      <c r="AB207" s="36">
        <f t="shared" si="45"/>
        <v>2.2181666666666686</v>
      </c>
      <c r="AC207" s="37">
        <f>IF(E207='[3]5.Grup_T'!$E$20,0,IF(YEAR(G207)&lt;2021,M207-N207+AB207,0))</f>
        <v>255.87</v>
      </c>
      <c r="AD207" s="35">
        <f>IF(OR(YEAR(G207)&lt;2021,O207="X"),0,IF(ISBLANK(H207),DATEDIF(G207,'[3]1.Pradzia'!$D$13,"M"),DATEDIF(G207,H207,"m")))</f>
        <v>0</v>
      </c>
      <c r="AE207" s="37">
        <f>IF(E207='[3]5.Grup_T'!$E$20,0,IF(AD207&lt;&gt;0,M207/V207*MIN(12,AD207),0))</f>
        <v>0</v>
      </c>
      <c r="AF207" s="37">
        <f t="shared" si="42"/>
        <v>2.2181666666666686</v>
      </c>
      <c r="AG207" s="37">
        <f t="shared" si="46"/>
        <v>255.87</v>
      </c>
      <c r="AH207" s="37">
        <f t="shared" si="47"/>
        <v>0</v>
      </c>
      <c r="AI207" s="35" t="str">
        <f t="shared" si="48"/>
        <v>Nusidėvėjęs</v>
      </c>
      <c r="AJ207" s="38" t="str">
        <f>IF(AND(F207&lt;&gt;[3]Pav.tvarkyklė!$B$12,F207&lt;&gt;[3]Pav.tvarkyklė!$B$13),"GVTNT","X")</f>
        <v>GVTNT</v>
      </c>
      <c r="AK207" s="39">
        <f t="shared" si="49"/>
        <v>0</v>
      </c>
      <c r="AL207" s="40" t="s">
        <v>256</v>
      </c>
      <c r="AM207" s="41">
        <v>5</v>
      </c>
      <c r="AN207" s="41">
        <f t="shared" si="50"/>
        <v>2015</v>
      </c>
      <c r="AO207" s="41"/>
      <c r="AP207" s="41"/>
      <c r="AQ207" s="41" t="s">
        <v>17</v>
      </c>
      <c r="AR207" s="42" t="s">
        <v>257</v>
      </c>
      <c r="AS207" s="42" t="s">
        <v>57</v>
      </c>
      <c r="AT207">
        <v>42.644999999999996</v>
      </c>
      <c r="AU207" s="43">
        <f t="shared" si="51"/>
        <v>-40.426833333333327</v>
      </c>
    </row>
    <row r="208" spans="1:47" ht="15" customHeight="1" x14ac:dyDescent="0.25">
      <c r="A208" s="11"/>
      <c r="B208" s="19">
        <v>214</v>
      </c>
      <c r="C208" s="20" t="s">
        <v>294</v>
      </c>
      <c r="D208" s="21">
        <v>6681</v>
      </c>
      <c r="E208" s="22" t="s">
        <v>271</v>
      </c>
      <c r="F208" s="20" t="s">
        <v>75</v>
      </c>
      <c r="G208" s="24">
        <v>42180</v>
      </c>
      <c r="H208" s="49"/>
      <c r="I208" s="26">
        <v>113</v>
      </c>
      <c r="J208" s="27"/>
      <c r="K208" s="27"/>
      <c r="L208" s="27"/>
      <c r="M208" s="28">
        <v>113</v>
      </c>
      <c r="N208" s="29">
        <v>6.7800000000000011</v>
      </c>
      <c r="O208" s="30" t="str">
        <f>IF(G208&lt;=$N$2,"",IF(F208=[3]Pav.tvarkyklė!$B$13,"",IF(ISBLANK(R208),"X","")))</f>
        <v/>
      </c>
      <c r="P208" s="31"/>
      <c r="Q208" s="32"/>
      <c r="R208" s="32"/>
      <c r="S208" s="33"/>
      <c r="T208" s="33"/>
      <c r="U208" s="34">
        <f>IFERROR(INDEX('[3]5.Grup_T'!$G$4:$G$22,MATCH('6.Turtas'!E208,'[3]5.Grup_T'!$E$4:$E$22,0)),"0")</f>
        <v>6</v>
      </c>
      <c r="V208" s="35">
        <f t="shared" si="40"/>
        <v>72</v>
      </c>
      <c r="W208" s="35">
        <f>IF(NOT(ISBLANK(H208)),(12-DATEDIF(H208,'[3]1.Pradzia'!$D$13,"m")),0)</f>
        <v>0</v>
      </c>
      <c r="X208" s="35">
        <f t="shared" si="43"/>
        <v>66</v>
      </c>
      <c r="Y208" s="35">
        <f t="shared" si="44"/>
        <v>6</v>
      </c>
      <c r="Z208" s="35">
        <f t="shared" si="52"/>
        <v>6</v>
      </c>
      <c r="AA208" s="36">
        <f t="shared" si="41"/>
        <v>1.1300000000000001</v>
      </c>
      <c r="AB208" s="36">
        <f t="shared" si="45"/>
        <v>6.7800000000000011</v>
      </c>
      <c r="AC208" s="37">
        <f>IF(E208='[3]5.Grup_T'!$E$20,0,IF(YEAR(G208)&lt;2021,M208-N208+AB208,0))</f>
        <v>113</v>
      </c>
      <c r="AD208" s="35">
        <f>IF(OR(YEAR(G208)&lt;2021,O208="X"),0,IF(ISBLANK(H208),DATEDIF(G208,'[3]1.Pradzia'!$D$13,"M"),DATEDIF(G208,H208,"m")))</f>
        <v>0</v>
      </c>
      <c r="AE208" s="37">
        <f>IF(E208='[3]5.Grup_T'!$E$20,0,IF(AD208&lt;&gt;0,M208/V208*MIN(12,AD208),0))</f>
        <v>0</v>
      </c>
      <c r="AF208" s="37">
        <f t="shared" si="42"/>
        <v>6.7800000000000011</v>
      </c>
      <c r="AG208" s="37">
        <f t="shared" si="46"/>
        <v>113</v>
      </c>
      <c r="AH208" s="37">
        <f t="shared" si="47"/>
        <v>0</v>
      </c>
      <c r="AI208" s="35" t="str">
        <f t="shared" si="48"/>
        <v>Nusidėvėjęs</v>
      </c>
      <c r="AJ208" s="38" t="str">
        <f>IF(AND(F208&lt;&gt;[3]Pav.tvarkyklė!$B$12,F208&lt;&gt;[3]Pav.tvarkyklė!$B$13),"GVTNT","X")</f>
        <v>GVTNT</v>
      </c>
      <c r="AK208" s="39">
        <f t="shared" si="49"/>
        <v>0</v>
      </c>
      <c r="AL208" s="40" t="s">
        <v>256</v>
      </c>
      <c r="AM208" s="41">
        <v>5</v>
      </c>
      <c r="AN208" s="41">
        <f t="shared" si="50"/>
        <v>2015</v>
      </c>
      <c r="AO208" s="41"/>
      <c r="AP208" s="41"/>
      <c r="AQ208" s="41" t="s">
        <v>17</v>
      </c>
      <c r="AR208" s="42" t="s">
        <v>257</v>
      </c>
      <c r="AS208" s="42" t="s">
        <v>76</v>
      </c>
      <c r="AT208">
        <v>18.833333333333332</v>
      </c>
      <c r="AU208" s="43">
        <f t="shared" si="51"/>
        <v>-12.053333333333331</v>
      </c>
    </row>
    <row r="209" spans="1:47" ht="15" customHeight="1" x14ac:dyDescent="0.25">
      <c r="A209" s="11"/>
      <c r="B209" s="19">
        <v>215</v>
      </c>
      <c r="C209" s="20" t="s">
        <v>295</v>
      </c>
      <c r="D209" s="21">
        <v>6682</v>
      </c>
      <c r="E209" s="22" t="s">
        <v>271</v>
      </c>
      <c r="F209" s="20" t="s">
        <v>75</v>
      </c>
      <c r="G209" s="24">
        <v>42180</v>
      </c>
      <c r="H209" s="49"/>
      <c r="I209" s="26">
        <v>113</v>
      </c>
      <c r="J209" s="27"/>
      <c r="K209" s="27"/>
      <c r="L209" s="27"/>
      <c r="M209" s="28">
        <v>113</v>
      </c>
      <c r="N209" s="29">
        <v>6.7800000000000011</v>
      </c>
      <c r="O209" s="30" t="str">
        <f>IF(G209&lt;=$N$2,"",IF(F209=[3]Pav.tvarkyklė!$B$13,"",IF(ISBLANK(R209),"X","")))</f>
        <v/>
      </c>
      <c r="P209" s="31"/>
      <c r="Q209" s="32"/>
      <c r="R209" s="32"/>
      <c r="S209" s="33"/>
      <c r="T209" s="33"/>
      <c r="U209" s="34">
        <f>IFERROR(INDEX('[3]5.Grup_T'!$G$4:$G$22,MATCH('6.Turtas'!E209,'[3]5.Grup_T'!$E$4:$E$22,0)),"0")</f>
        <v>6</v>
      </c>
      <c r="V209" s="35">
        <f t="shared" si="40"/>
        <v>72</v>
      </c>
      <c r="W209" s="35">
        <f>IF(NOT(ISBLANK(H209)),(12-DATEDIF(H209,'[3]1.Pradzia'!$D$13,"m")),0)</f>
        <v>0</v>
      </c>
      <c r="X209" s="35">
        <f t="shared" si="43"/>
        <v>66</v>
      </c>
      <c r="Y209" s="35">
        <f t="shared" si="44"/>
        <v>6</v>
      </c>
      <c r="Z209" s="35">
        <f t="shared" si="52"/>
        <v>6</v>
      </c>
      <c r="AA209" s="36">
        <f t="shared" si="41"/>
        <v>1.1300000000000001</v>
      </c>
      <c r="AB209" s="36">
        <f t="shared" si="45"/>
        <v>6.7800000000000011</v>
      </c>
      <c r="AC209" s="37">
        <f>IF(E209='[3]5.Grup_T'!$E$20,0,IF(YEAR(G209)&lt;2021,M209-N209+AB209,0))</f>
        <v>113</v>
      </c>
      <c r="AD209" s="35">
        <f>IF(OR(YEAR(G209)&lt;2021,O209="X"),0,IF(ISBLANK(H209),DATEDIF(G209,'[3]1.Pradzia'!$D$13,"M"),DATEDIF(G209,H209,"m")))</f>
        <v>0</v>
      </c>
      <c r="AE209" s="37">
        <f>IF(E209='[3]5.Grup_T'!$E$20,0,IF(AD209&lt;&gt;0,M209/V209*MIN(12,AD209),0))</f>
        <v>0</v>
      </c>
      <c r="AF209" s="37">
        <f t="shared" si="42"/>
        <v>6.7800000000000011</v>
      </c>
      <c r="AG209" s="37">
        <f t="shared" si="46"/>
        <v>113</v>
      </c>
      <c r="AH209" s="37">
        <f t="shared" si="47"/>
        <v>0</v>
      </c>
      <c r="AI209" s="35" t="str">
        <f t="shared" si="48"/>
        <v>Nusidėvėjęs</v>
      </c>
      <c r="AJ209" s="38" t="str">
        <f>IF(AND(F209&lt;&gt;[3]Pav.tvarkyklė!$B$12,F209&lt;&gt;[3]Pav.tvarkyklė!$B$13),"GVTNT","X")</f>
        <v>GVTNT</v>
      </c>
      <c r="AK209" s="39">
        <f t="shared" si="49"/>
        <v>0</v>
      </c>
      <c r="AL209" s="40" t="s">
        <v>256</v>
      </c>
      <c r="AM209" s="41">
        <v>5</v>
      </c>
      <c r="AN209" s="41">
        <f t="shared" si="50"/>
        <v>2015</v>
      </c>
      <c r="AO209" s="41"/>
      <c r="AP209" s="41"/>
      <c r="AQ209" s="41" t="s">
        <v>17</v>
      </c>
      <c r="AR209" s="42" t="s">
        <v>257</v>
      </c>
      <c r="AS209" s="42" t="s">
        <v>76</v>
      </c>
      <c r="AT209">
        <v>18.833333333333332</v>
      </c>
      <c r="AU209" s="43">
        <f t="shared" si="51"/>
        <v>-12.053333333333331</v>
      </c>
    </row>
    <row r="210" spans="1:47" ht="15" customHeight="1" x14ac:dyDescent="0.25">
      <c r="A210" s="11"/>
      <c r="B210" s="19">
        <v>216</v>
      </c>
      <c r="C210" s="20" t="s">
        <v>296</v>
      </c>
      <c r="D210" s="21">
        <v>6683</v>
      </c>
      <c r="E210" s="22" t="s">
        <v>271</v>
      </c>
      <c r="F210" s="20" t="s">
        <v>245</v>
      </c>
      <c r="G210" s="24">
        <v>42309</v>
      </c>
      <c r="H210" s="49"/>
      <c r="I210" s="26">
        <v>687.08</v>
      </c>
      <c r="J210" s="27"/>
      <c r="K210" s="27"/>
      <c r="L210" s="27"/>
      <c r="M210" s="28">
        <v>687.08</v>
      </c>
      <c r="N210" s="29">
        <v>105.14</v>
      </c>
      <c r="O210" s="30" t="str">
        <f>IF(G210&lt;=$N$2,"",IF(F210=[3]Pav.tvarkyklė!$B$13,"",IF(ISBLANK(R210),"X","")))</f>
        <v/>
      </c>
      <c r="P210" s="31"/>
      <c r="Q210" s="32"/>
      <c r="R210" s="32"/>
      <c r="S210" s="33"/>
      <c r="T210" s="33"/>
      <c r="U210" s="34">
        <f>IFERROR(INDEX('[3]5.Grup_T'!$G$4:$G$22,MATCH('6.Turtas'!E210,'[3]5.Grup_T'!$E$4:$E$22,0)),"0")</f>
        <v>6</v>
      </c>
      <c r="V210" s="35">
        <f t="shared" si="40"/>
        <v>72</v>
      </c>
      <c r="W210" s="35">
        <f>IF(NOT(ISBLANK(H210)),(12-DATEDIF(H210,'[3]1.Pradzia'!$D$13,"m")),0)</f>
        <v>0</v>
      </c>
      <c r="X210" s="35">
        <f t="shared" si="43"/>
        <v>61</v>
      </c>
      <c r="Y210" s="35">
        <f t="shared" si="44"/>
        <v>11</v>
      </c>
      <c r="Z210" s="35">
        <f t="shared" si="52"/>
        <v>11</v>
      </c>
      <c r="AA210" s="36">
        <f t="shared" si="41"/>
        <v>9.5581818181818186</v>
      </c>
      <c r="AB210" s="36">
        <f t="shared" si="45"/>
        <v>105.14</v>
      </c>
      <c r="AC210" s="37">
        <f>IF(E210='[3]5.Grup_T'!$E$20,0,IF(YEAR(G210)&lt;2021,M210-N210+AB210,0))</f>
        <v>687.08</v>
      </c>
      <c r="AD210" s="35">
        <f>IF(OR(YEAR(G210)&lt;2021,O210="X"),0,IF(ISBLANK(H210),DATEDIF(G210,'[3]1.Pradzia'!$D$13,"M"),DATEDIF(G210,H210,"m")))</f>
        <v>0</v>
      </c>
      <c r="AE210" s="37">
        <f>IF(E210='[3]5.Grup_T'!$E$20,0,IF(AD210&lt;&gt;0,M210/V210*MIN(12,AD210),0))</f>
        <v>0</v>
      </c>
      <c r="AF210" s="37">
        <f t="shared" si="42"/>
        <v>105.14</v>
      </c>
      <c r="AG210" s="37">
        <f t="shared" si="46"/>
        <v>687.08</v>
      </c>
      <c r="AH210" s="37">
        <f t="shared" si="47"/>
        <v>0</v>
      </c>
      <c r="AI210" s="35" t="str">
        <f t="shared" si="48"/>
        <v>Nusidėvėjęs</v>
      </c>
      <c r="AJ210" s="38" t="str">
        <f>IF(AND(F210&lt;&gt;[3]Pav.tvarkyklė!$B$12,F210&lt;&gt;[3]Pav.tvarkyklė!$B$13),"GVTNT","X")</f>
        <v>GVTNT</v>
      </c>
      <c r="AK210" s="39">
        <f t="shared" si="49"/>
        <v>0</v>
      </c>
      <c r="AL210" s="40" t="s">
        <v>256</v>
      </c>
      <c r="AM210" s="41">
        <v>5</v>
      </c>
      <c r="AN210" s="41">
        <f t="shared" si="50"/>
        <v>2015</v>
      </c>
      <c r="AO210" s="41"/>
      <c r="AP210" s="41"/>
      <c r="AQ210" s="41" t="s">
        <v>17</v>
      </c>
      <c r="AR210" s="42" t="s">
        <v>257</v>
      </c>
      <c r="AS210" s="42" t="s">
        <v>246</v>
      </c>
      <c r="AT210">
        <v>114.51333333333335</v>
      </c>
      <c r="AU210" s="43">
        <f t="shared" si="51"/>
        <v>-9.3733333333333491</v>
      </c>
    </row>
    <row r="211" spans="1:47" ht="15" customHeight="1" x14ac:dyDescent="0.25">
      <c r="A211" s="11"/>
      <c r="B211" s="19">
        <v>217</v>
      </c>
      <c r="C211" s="20" t="s">
        <v>295</v>
      </c>
      <c r="D211" s="21">
        <v>6684</v>
      </c>
      <c r="E211" s="22" t="s">
        <v>271</v>
      </c>
      <c r="F211" s="20" t="s">
        <v>75</v>
      </c>
      <c r="G211" s="24">
        <v>42241</v>
      </c>
      <c r="H211" s="49"/>
      <c r="I211" s="26">
        <v>113</v>
      </c>
      <c r="J211" s="27"/>
      <c r="K211" s="27"/>
      <c r="L211" s="27"/>
      <c r="M211" s="28">
        <v>113</v>
      </c>
      <c r="N211" s="29">
        <v>9.4166666666666679</v>
      </c>
      <c r="O211" s="30" t="str">
        <f>IF(G211&lt;=$N$2,"",IF(F211=[3]Pav.tvarkyklė!$B$13,"",IF(ISBLANK(R211),"X","")))</f>
        <v/>
      </c>
      <c r="P211" s="31"/>
      <c r="Q211" s="32"/>
      <c r="R211" s="32"/>
      <c r="S211" s="33"/>
      <c r="T211" s="33"/>
      <c r="U211" s="34">
        <f>IFERROR(INDEX('[3]5.Grup_T'!$G$4:$G$22,MATCH('6.Turtas'!E211,'[3]5.Grup_T'!$E$4:$E$22,0)),"0")</f>
        <v>6</v>
      </c>
      <c r="V211" s="35">
        <f t="shared" si="40"/>
        <v>72</v>
      </c>
      <c r="W211" s="35">
        <f>IF(NOT(ISBLANK(H211)),(12-DATEDIF(H211,'[3]1.Pradzia'!$D$13,"m")),0)</f>
        <v>0</v>
      </c>
      <c r="X211" s="35">
        <f t="shared" si="43"/>
        <v>64</v>
      </c>
      <c r="Y211" s="35">
        <f t="shared" si="44"/>
        <v>8</v>
      </c>
      <c r="Z211" s="35">
        <f t="shared" si="52"/>
        <v>8</v>
      </c>
      <c r="AA211" s="36">
        <f t="shared" si="41"/>
        <v>1.1770833333333335</v>
      </c>
      <c r="AB211" s="36">
        <f t="shared" si="45"/>
        <v>9.4166666666666679</v>
      </c>
      <c r="AC211" s="37">
        <f>IF(E211='[3]5.Grup_T'!$E$20,0,IF(YEAR(G211)&lt;2021,M211-N211+AB211,0))</f>
        <v>113</v>
      </c>
      <c r="AD211" s="35">
        <f>IF(OR(YEAR(G211)&lt;2021,O211="X"),0,IF(ISBLANK(H211),DATEDIF(G211,'[3]1.Pradzia'!$D$13,"M"),DATEDIF(G211,H211,"m")))</f>
        <v>0</v>
      </c>
      <c r="AE211" s="37">
        <f>IF(E211='[3]5.Grup_T'!$E$20,0,IF(AD211&lt;&gt;0,M211/V211*MIN(12,AD211),0))</f>
        <v>0</v>
      </c>
      <c r="AF211" s="37">
        <f t="shared" si="42"/>
        <v>9.4166666666666679</v>
      </c>
      <c r="AG211" s="37">
        <f t="shared" si="46"/>
        <v>113</v>
      </c>
      <c r="AH211" s="37">
        <f t="shared" si="47"/>
        <v>0</v>
      </c>
      <c r="AI211" s="35" t="str">
        <f t="shared" si="48"/>
        <v>Nusidėvėjęs</v>
      </c>
      <c r="AJ211" s="38" t="str">
        <f>IF(AND(F211&lt;&gt;[3]Pav.tvarkyklė!$B$12,F211&lt;&gt;[3]Pav.tvarkyklė!$B$13),"GVTNT","X")</f>
        <v>GVTNT</v>
      </c>
      <c r="AK211" s="39">
        <f t="shared" si="49"/>
        <v>0</v>
      </c>
      <c r="AL211" s="40" t="s">
        <v>256</v>
      </c>
      <c r="AM211" s="41">
        <v>5</v>
      </c>
      <c r="AN211" s="41">
        <f t="shared" si="50"/>
        <v>2015</v>
      </c>
      <c r="AO211" s="41"/>
      <c r="AP211" s="41"/>
      <c r="AQ211" s="41" t="s">
        <v>17</v>
      </c>
      <c r="AR211" s="42" t="s">
        <v>257</v>
      </c>
      <c r="AS211" s="42" t="s">
        <v>76</v>
      </c>
      <c r="AT211">
        <v>18.833333333333332</v>
      </c>
      <c r="AU211" s="43">
        <f t="shared" si="51"/>
        <v>-9.4166666666666643</v>
      </c>
    </row>
    <row r="212" spans="1:47" ht="15" customHeight="1" x14ac:dyDescent="0.25">
      <c r="A212" s="11"/>
      <c r="B212" s="19">
        <v>218</v>
      </c>
      <c r="C212" s="20" t="s">
        <v>295</v>
      </c>
      <c r="D212" s="21">
        <v>6685</v>
      </c>
      <c r="E212" s="22" t="s">
        <v>271</v>
      </c>
      <c r="F212" s="20" t="s">
        <v>75</v>
      </c>
      <c r="G212" s="24">
        <v>42241</v>
      </c>
      <c r="H212" s="49"/>
      <c r="I212" s="26">
        <v>113</v>
      </c>
      <c r="J212" s="27"/>
      <c r="K212" s="27"/>
      <c r="L212" s="27"/>
      <c r="M212" s="28">
        <v>113</v>
      </c>
      <c r="N212" s="29">
        <v>9.4166666666666679</v>
      </c>
      <c r="O212" s="30" t="str">
        <f>IF(G212&lt;=$N$2,"",IF(F212=[3]Pav.tvarkyklė!$B$13,"",IF(ISBLANK(R212),"X","")))</f>
        <v/>
      </c>
      <c r="P212" s="31"/>
      <c r="Q212" s="32"/>
      <c r="R212" s="32"/>
      <c r="S212" s="33"/>
      <c r="T212" s="33"/>
      <c r="U212" s="34">
        <f>IFERROR(INDEX('[3]5.Grup_T'!$G$4:$G$22,MATCH('6.Turtas'!E212,'[3]5.Grup_T'!$E$4:$E$22,0)),"0")</f>
        <v>6</v>
      </c>
      <c r="V212" s="35">
        <f t="shared" si="40"/>
        <v>72</v>
      </c>
      <c r="W212" s="35">
        <f>IF(NOT(ISBLANK(H212)),(12-DATEDIF(H212,'[3]1.Pradzia'!$D$13,"m")),0)</f>
        <v>0</v>
      </c>
      <c r="X212" s="35">
        <f t="shared" si="43"/>
        <v>64</v>
      </c>
      <c r="Y212" s="35">
        <f t="shared" si="44"/>
        <v>8</v>
      </c>
      <c r="Z212" s="35">
        <f t="shared" si="52"/>
        <v>8</v>
      </c>
      <c r="AA212" s="36">
        <f t="shared" si="41"/>
        <v>1.1770833333333335</v>
      </c>
      <c r="AB212" s="36">
        <f t="shared" si="45"/>
        <v>9.4166666666666679</v>
      </c>
      <c r="AC212" s="37">
        <f>IF(E212='[3]5.Grup_T'!$E$20,0,IF(YEAR(G212)&lt;2021,M212-N212+AB212,0))</f>
        <v>113</v>
      </c>
      <c r="AD212" s="35">
        <f>IF(OR(YEAR(G212)&lt;2021,O212="X"),0,IF(ISBLANK(H212),DATEDIF(G212,'[3]1.Pradzia'!$D$13,"M"),DATEDIF(G212,H212,"m")))</f>
        <v>0</v>
      </c>
      <c r="AE212" s="37">
        <f>IF(E212='[3]5.Grup_T'!$E$20,0,IF(AD212&lt;&gt;0,M212/V212*MIN(12,AD212),0))</f>
        <v>0</v>
      </c>
      <c r="AF212" s="37">
        <f t="shared" si="42"/>
        <v>9.4166666666666679</v>
      </c>
      <c r="AG212" s="37">
        <f t="shared" si="46"/>
        <v>113</v>
      </c>
      <c r="AH212" s="37">
        <f t="shared" si="47"/>
        <v>0</v>
      </c>
      <c r="AI212" s="35" t="str">
        <f t="shared" si="48"/>
        <v>Nusidėvėjęs</v>
      </c>
      <c r="AJ212" s="38" t="str">
        <f>IF(AND(F212&lt;&gt;[3]Pav.tvarkyklė!$B$12,F212&lt;&gt;[3]Pav.tvarkyklė!$B$13),"GVTNT","X")</f>
        <v>GVTNT</v>
      </c>
      <c r="AK212" s="39">
        <f t="shared" si="49"/>
        <v>0</v>
      </c>
      <c r="AL212" s="40" t="s">
        <v>256</v>
      </c>
      <c r="AM212" s="41">
        <v>5</v>
      </c>
      <c r="AN212" s="41">
        <f t="shared" si="50"/>
        <v>2015</v>
      </c>
      <c r="AO212" s="41"/>
      <c r="AP212" s="41"/>
      <c r="AQ212" s="41" t="s">
        <v>17</v>
      </c>
      <c r="AR212" s="42" t="s">
        <v>257</v>
      </c>
      <c r="AS212" s="42" t="s">
        <v>76</v>
      </c>
      <c r="AT212">
        <v>18.833333333333332</v>
      </c>
      <c r="AU212" s="43">
        <f t="shared" si="51"/>
        <v>-9.4166666666666643</v>
      </c>
    </row>
    <row r="213" spans="1:47" ht="15" customHeight="1" x14ac:dyDescent="0.25">
      <c r="A213" s="11"/>
      <c r="B213" s="19">
        <v>219</v>
      </c>
      <c r="C213" s="20" t="s">
        <v>297</v>
      </c>
      <c r="D213" s="21">
        <v>6686</v>
      </c>
      <c r="E213" s="22" t="s">
        <v>255</v>
      </c>
      <c r="F213" s="20" t="s">
        <v>298</v>
      </c>
      <c r="G213" s="24">
        <v>42267</v>
      </c>
      <c r="H213" s="49"/>
      <c r="I213" s="26">
        <v>476.4</v>
      </c>
      <c r="J213" s="27"/>
      <c r="K213" s="27"/>
      <c r="L213" s="27"/>
      <c r="M213" s="28">
        <v>476.4</v>
      </c>
      <c r="N213" s="29">
        <v>45.474545454545449</v>
      </c>
      <c r="O213" s="30" t="str">
        <f>IF(G213&lt;=$N$2,"",IF(F213=[3]Pav.tvarkyklė!$B$13,"",IF(ISBLANK(R213),"X","")))</f>
        <v/>
      </c>
      <c r="P213" s="31"/>
      <c r="Q213" s="32"/>
      <c r="R213" s="32"/>
      <c r="S213" s="33"/>
      <c r="T213" s="33"/>
      <c r="U213" s="34">
        <f>IFERROR(INDEX('[3]5.Grup_T'!$G$4:$G$22,MATCH('6.Turtas'!E213,'[3]5.Grup_T'!$E$4:$E$22,0)),"0")</f>
        <v>6</v>
      </c>
      <c r="V213" s="35">
        <f t="shared" si="40"/>
        <v>72</v>
      </c>
      <c r="W213" s="35">
        <f>IF(NOT(ISBLANK(H213)),(12-DATEDIF(H213,'[3]1.Pradzia'!$D$13,"m")),0)</f>
        <v>0</v>
      </c>
      <c r="X213" s="35">
        <f t="shared" si="43"/>
        <v>63</v>
      </c>
      <c r="Y213" s="35">
        <f t="shared" si="44"/>
        <v>9</v>
      </c>
      <c r="Z213" s="35">
        <f t="shared" si="52"/>
        <v>9</v>
      </c>
      <c r="AA213" s="36">
        <f t="shared" si="41"/>
        <v>5.0527272727272718</v>
      </c>
      <c r="AB213" s="36">
        <f t="shared" si="45"/>
        <v>45.474545454545449</v>
      </c>
      <c r="AC213" s="37">
        <f>IF(E213='[3]5.Grup_T'!$E$20,0,IF(YEAR(G213)&lt;2021,M213-N213+AB213,0))</f>
        <v>476.4</v>
      </c>
      <c r="AD213" s="35">
        <f>IF(OR(YEAR(G213)&lt;2021,O213="X"),0,IF(ISBLANK(H213),DATEDIF(G213,'[3]1.Pradzia'!$D$13,"M"),DATEDIF(G213,H213,"m")))</f>
        <v>0</v>
      </c>
      <c r="AE213" s="37">
        <f>IF(E213='[3]5.Grup_T'!$E$20,0,IF(AD213&lt;&gt;0,M213/V213*MIN(12,AD213),0))</f>
        <v>0</v>
      </c>
      <c r="AF213" s="37">
        <f t="shared" si="42"/>
        <v>45.474545454545449</v>
      </c>
      <c r="AG213" s="37">
        <f t="shared" si="46"/>
        <v>476.4</v>
      </c>
      <c r="AH213" s="37">
        <f t="shared" si="47"/>
        <v>0</v>
      </c>
      <c r="AI213" s="35" t="str">
        <f t="shared" si="48"/>
        <v>Nusidėvėjęs</v>
      </c>
      <c r="AJ213" s="38" t="str">
        <f>IF(AND(F213&lt;&gt;[3]Pav.tvarkyklė!$B$12,F213&lt;&gt;[3]Pav.tvarkyklė!$B$13),"GVTNT","X")</f>
        <v>X</v>
      </c>
      <c r="AK213" s="39">
        <f t="shared" si="49"/>
        <v>0</v>
      </c>
      <c r="AL213" s="40" t="s">
        <v>256</v>
      </c>
      <c r="AM213" s="41">
        <v>5</v>
      </c>
      <c r="AN213" s="41">
        <f t="shared" si="50"/>
        <v>2015</v>
      </c>
      <c r="AO213" s="41"/>
      <c r="AP213" s="41"/>
      <c r="AQ213" s="41" t="s">
        <v>17</v>
      </c>
      <c r="AR213" s="42" t="s">
        <v>257</v>
      </c>
      <c r="AS213" s="42" t="s">
        <v>299</v>
      </c>
      <c r="AT213">
        <v>79.399999999999991</v>
      </c>
      <c r="AU213" s="43">
        <f t="shared" si="51"/>
        <v>-33.925454545454542</v>
      </c>
    </row>
    <row r="214" spans="1:47" ht="15" customHeight="1" x14ac:dyDescent="0.25">
      <c r="A214" s="11"/>
      <c r="B214" s="19">
        <v>220</v>
      </c>
      <c r="C214" s="20" t="s">
        <v>300</v>
      </c>
      <c r="D214" s="21">
        <v>6687</v>
      </c>
      <c r="E214" s="22" t="s">
        <v>255</v>
      </c>
      <c r="F214" s="20" t="s">
        <v>298</v>
      </c>
      <c r="G214" s="24">
        <v>42307</v>
      </c>
      <c r="H214" s="49"/>
      <c r="I214" s="26">
        <v>187.36</v>
      </c>
      <c r="J214" s="27"/>
      <c r="K214" s="27"/>
      <c r="L214" s="27"/>
      <c r="M214" s="28">
        <v>187.36</v>
      </c>
      <c r="N214" s="29">
        <v>20.207352941176481</v>
      </c>
      <c r="O214" s="30" t="str">
        <f>IF(G214&lt;=$N$2,"",IF(F214=[3]Pav.tvarkyklė!$B$13,"",IF(ISBLANK(R214),"X","")))</f>
        <v/>
      </c>
      <c r="P214" s="31"/>
      <c r="Q214" s="32"/>
      <c r="R214" s="32"/>
      <c r="S214" s="33"/>
      <c r="T214" s="33"/>
      <c r="U214" s="34">
        <f>IFERROR(INDEX('[3]5.Grup_T'!$G$4:$G$22,MATCH('6.Turtas'!E214,'[3]5.Grup_T'!$E$4:$E$22,0)),"0")</f>
        <v>6</v>
      </c>
      <c r="V214" s="35">
        <f t="shared" si="40"/>
        <v>72</v>
      </c>
      <c r="W214" s="35">
        <f>IF(NOT(ISBLANK(H214)),(12-DATEDIF(H214,'[3]1.Pradzia'!$D$13,"m")),0)</f>
        <v>0</v>
      </c>
      <c r="X214" s="35">
        <f t="shared" si="43"/>
        <v>62</v>
      </c>
      <c r="Y214" s="35">
        <f t="shared" si="44"/>
        <v>10</v>
      </c>
      <c r="Z214" s="35">
        <f t="shared" si="52"/>
        <v>10</v>
      </c>
      <c r="AA214" s="36">
        <f t="shared" si="41"/>
        <v>2.0207352941176482</v>
      </c>
      <c r="AB214" s="36">
        <f t="shared" si="45"/>
        <v>20.207352941176481</v>
      </c>
      <c r="AC214" s="37">
        <f>IF(E214='[3]5.Grup_T'!$E$20,0,IF(YEAR(G214)&lt;2021,M214-N214+AB214,0))</f>
        <v>187.36</v>
      </c>
      <c r="AD214" s="35">
        <f>IF(OR(YEAR(G214)&lt;2021,O214="X"),0,IF(ISBLANK(H214),DATEDIF(G214,'[3]1.Pradzia'!$D$13,"M"),DATEDIF(G214,H214,"m")))</f>
        <v>0</v>
      </c>
      <c r="AE214" s="37">
        <f>IF(E214='[3]5.Grup_T'!$E$20,0,IF(AD214&lt;&gt;0,M214/V214*MIN(12,AD214),0))</f>
        <v>0</v>
      </c>
      <c r="AF214" s="37">
        <f t="shared" si="42"/>
        <v>20.207352941176481</v>
      </c>
      <c r="AG214" s="37">
        <f t="shared" si="46"/>
        <v>187.36</v>
      </c>
      <c r="AH214" s="37">
        <f t="shared" si="47"/>
        <v>0</v>
      </c>
      <c r="AI214" s="35" t="str">
        <f t="shared" si="48"/>
        <v>Nusidėvėjęs</v>
      </c>
      <c r="AJ214" s="38" t="str">
        <f>IF(AND(F214&lt;&gt;[3]Pav.tvarkyklė!$B$12,F214&lt;&gt;[3]Pav.tvarkyklė!$B$13),"GVTNT","X")</f>
        <v>X</v>
      </c>
      <c r="AK214" s="39">
        <f t="shared" si="49"/>
        <v>0</v>
      </c>
      <c r="AL214" s="40" t="s">
        <v>256</v>
      </c>
      <c r="AM214" s="41">
        <v>5</v>
      </c>
      <c r="AN214" s="41">
        <f t="shared" si="50"/>
        <v>2015</v>
      </c>
      <c r="AO214" s="41"/>
      <c r="AP214" s="41"/>
      <c r="AQ214" s="41" t="s">
        <v>17</v>
      </c>
      <c r="AR214" s="42" t="s">
        <v>257</v>
      </c>
      <c r="AS214" s="42" t="s">
        <v>299</v>
      </c>
      <c r="AT214">
        <v>31.226666666666667</v>
      </c>
      <c r="AU214" s="43">
        <f t="shared" si="51"/>
        <v>-11.019313725490186</v>
      </c>
    </row>
    <row r="215" spans="1:47" ht="15" customHeight="1" x14ac:dyDescent="0.25">
      <c r="A215" s="11"/>
      <c r="B215" s="19">
        <v>221</v>
      </c>
      <c r="C215" s="20" t="s">
        <v>301</v>
      </c>
      <c r="D215" s="21">
        <v>6688</v>
      </c>
      <c r="E215" s="22" t="s">
        <v>255</v>
      </c>
      <c r="F215" s="20" t="s">
        <v>115</v>
      </c>
      <c r="G215" s="24">
        <v>42346</v>
      </c>
      <c r="H215" s="49"/>
      <c r="I215" s="26">
        <v>129.37</v>
      </c>
      <c r="J215" s="27"/>
      <c r="K215" s="27"/>
      <c r="L215" s="27"/>
      <c r="M215" s="50">
        <v>129.37</v>
      </c>
      <c r="N215" s="29">
        <v>17.253333333333337</v>
      </c>
      <c r="O215" s="30" t="str">
        <f>IF(G215&lt;=$N$2,"",IF(F215=[3]Pav.tvarkyklė!$B$13,"",IF(ISBLANK(R215),"X","")))</f>
        <v/>
      </c>
      <c r="P215" s="31"/>
      <c r="Q215" s="32"/>
      <c r="R215" s="32"/>
      <c r="S215" s="33"/>
      <c r="T215" s="33"/>
      <c r="U215" s="34">
        <f>IFERROR(INDEX('[3]5.Grup_T'!$G$4:$G$22,MATCH('6.Turtas'!E215,'[3]5.Grup_T'!$E$4:$E$22,0)),"0")</f>
        <v>6</v>
      </c>
      <c r="V215" s="35">
        <f t="shared" si="40"/>
        <v>72</v>
      </c>
      <c r="W215" s="35">
        <f>IF(NOT(ISBLANK(H215)),(12-DATEDIF(H215,'[3]1.Pradzia'!$D$13,"m")),0)</f>
        <v>0</v>
      </c>
      <c r="X215" s="35">
        <f t="shared" si="43"/>
        <v>60</v>
      </c>
      <c r="Y215" s="35">
        <f t="shared" si="44"/>
        <v>12</v>
      </c>
      <c r="Z215" s="35">
        <f t="shared" si="52"/>
        <v>12</v>
      </c>
      <c r="AA215" s="36">
        <f t="shared" si="41"/>
        <v>1.437777777777778</v>
      </c>
      <c r="AB215" s="36">
        <f t="shared" si="45"/>
        <v>17.253333333333337</v>
      </c>
      <c r="AC215" s="37">
        <f>IF(E215='[3]5.Grup_T'!$E$20,0,IF(YEAR(G215)&lt;2021,M215-N215+AB215,0))</f>
        <v>129.37</v>
      </c>
      <c r="AD215" s="35">
        <f>IF(OR(YEAR(G215)&lt;2021,O215="X"),0,IF(ISBLANK(H215),DATEDIF(G215,'[3]1.Pradzia'!$D$13,"M"),DATEDIF(G215,H215,"m")))</f>
        <v>0</v>
      </c>
      <c r="AE215" s="37">
        <f>IF(E215='[3]5.Grup_T'!$E$20,0,IF(AD215&lt;&gt;0,M215/V215*MIN(12,AD215),0))</f>
        <v>0</v>
      </c>
      <c r="AF215" s="37">
        <f t="shared" si="42"/>
        <v>17.253333333333337</v>
      </c>
      <c r="AG215" s="37">
        <f t="shared" si="46"/>
        <v>129.37</v>
      </c>
      <c r="AH215" s="37">
        <f t="shared" si="47"/>
        <v>0</v>
      </c>
      <c r="AI215" s="35" t="str">
        <f t="shared" si="48"/>
        <v>Nusidėvėjęs</v>
      </c>
      <c r="AJ215" s="38" t="str">
        <f>IF(AND(F215&lt;&gt;[3]Pav.tvarkyklė!$B$12,F215&lt;&gt;[3]Pav.tvarkyklė!$B$13),"GVTNT","X")</f>
        <v>GVTNT</v>
      </c>
      <c r="AK215" s="39">
        <f t="shared" si="49"/>
        <v>0</v>
      </c>
      <c r="AL215" s="40" t="s">
        <v>256</v>
      </c>
      <c r="AM215" s="41">
        <v>5</v>
      </c>
      <c r="AN215" s="41">
        <f t="shared" si="50"/>
        <v>2015</v>
      </c>
      <c r="AO215" s="41"/>
      <c r="AP215" s="41"/>
      <c r="AQ215" s="41" t="s">
        <v>17</v>
      </c>
      <c r="AR215" s="42" t="s">
        <v>257</v>
      </c>
      <c r="AS215" s="42" t="s">
        <v>117</v>
      </c>
      <c r="AT215">
        <v>21.561666666666667</v>
      </c>
      <c r="AU215" s="43">
        <f t="shared" si="51"/>
        <v>-4.30833333333333</v>
      </c>
    </row>
    <row r="216" spans="1:47" ht="15" customHeight="1" x14ac:dyDescent="0.25">
      <c r="A216" s="11"/>
      <c r="B216" s="19">
        <v>222</v>
      </c>
      <c r="C216" s="20" t="s">
        <v>301</v>
      </c>
      <c r="D216" s="21">
        <v>6689</v>
      </c>
      <c r="E216" s="22" t="s">
        <v>255</v>
      </c>
      <c r="F216" s="20" t="s">
        <v>115</v>
      </c>
      <c r="G216" s="24">
        <v>42346</v>
      </c>
      <c r="H216" s="49"/>
      <c r="I216" s="26">
        <v>129.37</v>
      </c>
      <c r="J216" s="27"/>
      <c r="K216" s="27"/>
      <c r="L216" s="27"/>
      <c r="M216" s="50">
        <v>129.37</v>
      </c>
      <c r="N216" s="29">
        <v>17.253333333333337</v>
      </c>
      <c r="O216" s="30" t="str">
        <f>IF(G216&lt;=$N$2,"",IF(F216=[3]Pav.tvarkyklė!$B$13,"",IF(ISBLANK(R216),"X","")))</f>
        <v/>
      </c>
      <c r="P216" s="31"/>
      <c r="Q216" s="32"/>
      <c r="R216" s="32"/>
      <c r="S216" s="33"/>
      <c r="T216" s="33"/>
      <c r="U216" s="34">
        <f>IFERROR(INDEX('[3]5.Grup_T'!$G$4:$G$22,MATCH('6.Turtas'!E216,'[3]5.Grup_T'!$E$4:$E$22,0)),"0")</f>
        <v>6</v>
      </c>
      <c r="V216" s="35">
        <f t="shared" si="40"/>
        <v>72</v>
      </c>
      <c r="W216" s="35">
        <f>IF(NOT(ISBLANK(H216)),(12-DATEDIF(H216,'[3]1.Pradzia'!$D$13,"m")),0)</f>
        <v>0</v>
      </c>
      <c r="X216" s="35">
        <f t="shared" si="43"/>
        <v>60</v>
      </c>
      <c r="Y216" s="35">
        <f t="shared" si="44"/>
        <v>12</v>
      </c>
      <c r="Z216" s="35">
        <f t="shared" si="52"/>
        <v>12</v>
      </c>
      <c r="AA216" s="36">
        <f t="shared" si="41"/>
        <v>1.437777777777778</v>
      </c>
      <c r="AB216" s="36">
        <f t="shared" si="45"/>
        <v>17.253333333333337</v>
      </c>
      <c r="AC216" s="37">
        <f>IF(E216='[3]5.Grup_T'!$E$20,0,IF(YEAR(G216)&lt;2021,M216-N216+AB216,0))</f>
        <v>129.37</v>
      </c>
      <c r="AD216" s="35">
        <f>IF(OR(YEAR(G216)&lt;2021,O216="X"),0,IF(ISBLANK(H216),DATEDIF(G216,'[3]1.Pradzia'!$D$13,"M"),DATEDIF(G216,H216,"m")))</f>
        <v>0</v>
      </c>
      <c r="AE216" s="37">
        <f>IF(E216='[3]5.Grup_T'!$E$20,0,IF(AD216&lt;&gt;0,M216/V216*MIN(12,AD216),0))</f>
        <v>0</v>
      </c>
      <c r="AF216" s="37">
        <f t="shared" si="42"/>
        <v>17.253333333333337</v>
      </c>
      <c r="AG216" s="37">
        <f t="shared" si="46"/>
        <v>129.37</v>
      </c>
      <c r="AH216" s="37">
        <f t="shared" si="47"/>
        <v>0</v>
      </c>
      <c r="AI216" s="35" t="str">
        <f t="shared" si="48"/>
        <v>Nusidėvėjęs</v>
      </c>
      <c r="AJ216" s="38" t="str">
        <f>IF(AND(F216&lt;&gt;[3]Pav.tvarkyklė!$B$12,F216&lt;&gt;[3]Pav.tvarkyklė!$B$13),"GVTNT","X")</f>
        <v>GVTNT</v>
      </c>
      <c r="AK216" s="39">
        <f t="shared" si="49"/>
        <v>0</v>
      </c>
      <c r="AL216" s="40" t="s">
        <v>256</v>
      </c>
      <c r="AM216" s="41">
        <v>5</v>
      </c>
      <c r="AN216" s="41">
        <f t="shared" si="50"/>
        <v>2015</v>
      </c>
      <c r="AO216" s="41"/>
      <c r="AP216" s="41"/>
      <c r="AQ216" s="41" t="s">
        <v>17</v>
      </c>
      <c r="AR216" s="42" t="s">
        <v>257</v>
      </c>
      <c r="AS216" s="42" t="s">
        <v>117</v>
      </c>
      <c r="AT216">
        <v>21.561666666666667</v>
      </c>
      <c r="AU216" s="43">
        <f t="shared" si="51"/>
        <v>-4.30833333333333</v>
      </c>
    </row>
    <row r="217" spans="1:47" ht="15" customHeight="1" x14ac:dyDescent="0.25">
      <c r="A217" s="11"/>
      <c r="B217" s="19">
        <v>223</v>
      </c>
      <c r="C217" s="20" t="s">
        <v>302</v>
      </c>
      <c r="D217" s="21">
        <v>6690</v>
      </c>
      <c r="E217" s="22" t="s">
        <v>271</v>
      </c>
      <c r="F217" s="20" t="s">
        <v>75</v>
      </c>
      <c r="G217" s="24">
        <v>42368</v>
      </c>
      <c r="H217" s="49"/>
      <c r="I217" s="26">
        <v>113</v>
      </c>
      <c r="J217" s="27"/>
      <c r="K217" s="27"/>
      <c r="L217" s="27"/>
      <c r="M217" s="28">
        <v>113</v>
      </c>
      <c r="N217" s="29">
        <v>15.06666666666667</v>
      </c>
      <c r="O217" s="30" t="str">
        <f>IF(G217&lt;=$N$2,"",IF(F217=[3]Pav.tvarkyklė!$B$13,"",IF(ISBLANK(R217),"X","")))</f>
        <v/>
      </c>
      <c r="P217" s="31"/>
      <c r="Q217" s="32"/>
      <c r="R217" s="32"/>
      <c r="S217" s="33"/>
      <c r="T217" s="33"/>
      <c r="U217" s="34">
        <f>IFERROR(INDEX('[3]5.Grup_T'!$G$4:$G$22,MATCH('6.Turtas'!E217,'[3]5.Grup_T'!$E$4:$E$22,0)),"0")</f>
        <v>6</v>
      </c>
      <c r="V217" s="35">
        <f t="shared" si="40"/>
        <v>72</v>
      </c>
      <c r="W217" s="35">
        <f>IF(NOT(ISBLANK(H217)),(12-DATEDIF(H217,'[3]1.Pradzia'!$D$13,"m")),0)</f>
        <v>0</v>
      </c>
      <c r="X217" s="35">
        <f t="shared" si="43"/>
        <v>60</v>
      </c>
      <c r="Y217" s="35">
        <f t="shared" si="44"/>
        <v>12</v>
      </c>
      <c r="Z217" s="35">
        <f t="shared" si="52"/>
        <v>12</v>
      </c>
      <c r="AA217" s="36">
        <f t="shared" si="41"/>
        <v>1.2555555555555558</v>
      </c>
      <c r="AB217" s="36">
        <f t="shared" si="45"/>
        <v>15.06666666666667</v>
      </c>
      <c r="AC217" s="37">
        <f>IF(E217='[3]5.Grup_T'!$E$20,0,IF(YEAR(G217)&lt;2021,M217-N217+AB217,0))</f>
        <v>113</v>
      </c>
      <c r="AD217" s="35">
        <f>IF(OR(YEAR(G217)&lt;2021,O217="X"),0,IF(ISBLANK(H217),DATEDIF(G217,'[3]1.Pradzia'!$D$13,"M"),DATEDIF(G217,H217,"m")))</f>
        <v>0</v>
      </c>
      <c r="AE217" s="37">
        <f>IF(E217='[3]5.Grup_T'!$E$20,0,IF(AD217&lt;&gt;0,M217/V217*MIN(12,AD217),0))</f>
        <v>0</v>
      </c>
      <c r="AF217" s="37">
        <f t="shared" si="42"/>
        <v>15.06666666666667</v>
      </c>
      <c r="AG217" s="37">
        <f t="shared" si="46"/>
        <v>113</v>
      </c>
      <c r="AH217" s="37">
        <f t="shared" si="47"/>
        <v>0</v>
      </c>
      <c r="AI217" s="35" t="str">
        <f t="shared" si="48"/>
        <v>Nusidėvėjęs</v>
      </c>
      <c r="AJ217" s="38" t="str">
        <f>IF(AND(F217&lt;&gt;[3]Pav.tvarkyklė!$B$12,F217&lt;&gt;[3]Pav.tvarkyklė!$B$13),"GVTNT","X")</f>
        <v>GVTNT</v>
      </c>
      <c r="AK217" s="39">
        <f t="shared" si="49"/>
        <v>0</v>
      </c>
      <c r="AL217" s="40" t="s">
        <v>256</v>
      </c>
      <c r="AM217" s="41">
        <v>5</v>
      </c>
      <c r="AN217" s="41">
        <f t="shared" si="50"/>
        <v>2015</v>
      </c>
      <c r="AO217" s="41"/>
      <c r="AP217" s="41"/>
      <c r="AQ217" s="41" t="s">
        <v>17</v>
      </c>
      <c r="AR217" s="42" t="s">
        <v>257</v>
      </c>
      <c r="AS217" s="42" t="s">
        <v>76</v>
      </c>
      <c r="AT217">
        <v>18.833333333333332</v>
      </c>
      <c r="AU217" s="43">
        <f t="shared" si="51"/>
        <v>-3.7666666666666622</v>
      </c>
    </row>
    <row r="218" spans="1:47" ht="15" customHeight="1" x14ac:dyDescent="0.25">
      <c r="A218" s="11"/>
      <c r="B218" s="19">
        <v>224</v>
      </c>
      <c r="C218" s="20" t="s">
        <v>302</v>
      </c>
      <c r="D218" s="21">
        <v>6691</v>
      </c>
      <c r="E218" s="22" t="s">
        <v>271</v>
      </c>
      <c r="F218" s="20" t="s">
        <v>75</v>
      </c>
      <c r="G218" s="24">
        <v>42368</v>
      </c>
      <c r="H218" s="49"/>
      <c r="I218" s="26">
        <v>113</v>
      </c>
      <c r="J218" s="27"/>
      <c r="K218" s="27"/>
      <c r="L218" s="27"/>
      <c r="M218" s="28">
        <v>113</v>
      </c>
      <c r="N218" s="29">
        <v>15.06666666666667</v>
      </c>
      <c r="O218" s="30" t="str">
        <f>IF(G218&lt;=$N$2,"",IF(F218=[3]Pav.tvarkyklė!$B$13,"",IF(ISBLANK(R218),"X","")))</f>
        <v/>
      </c>
      <c r="P218" s="31"/>
      <c r="Q218" s="32"/>
      <c r="R218" s="32"/>
      <c r="S218" s="33"/>
      <c r="T218" s="33"/>
      <c r="U218" s="34">
        <f>IFERROR(INDEX('[3]5.Grup_T'!$G$4:$G$22,MATCH('6.Turtas'!E218,'[3]5.Grup_T'!$E$4:$E$22,0)),"0")</f>
        <v>6</v>
      </c>
      <c r="V218" s="35">
        <f t="shared" si="40"/>
        <v>72</v>
      </c>
      <c r="W218" s="35">
        <f>IF(NOT(ISBLANK(H218)),(12-DATEDIF(H218,'[3]1.Pradzia'!$D$13,"m")),0)</f>
        <v>0</v>
      </c>
      <c r="X218" s="35">
        <f t="shared" si="43"/>
        <v>60</v>
      </c>
      <c r="Y218" s="35">
        <f t="shared" si="44"/>
        <v>12</v>
      </c>
      <c r="Z218" s="35">
        <f t="shared" si="52"/>
        <v>12</v>
      </c>
      <c r="AA218" s="36">
        <f t="shared" si="41"/>
        <v>1.2555555555555558</v>
      </c>
      <c r="AB218" s="36">
        <f t="shared" si="45"/>
        <v>15.06666666666667</v>
      </c>
      <c r="AC218" s="37">
        <f>IF(E218='[3]5.Grup_T'!$E$20,0,IF(YEAR(G218)&lt;2021,M218-N218+AB218,0))</f>
        <v>113</v>
      </c>
      <c r="AD218" s="35">
        <f>IF(OR(YEAR(G218)&lt;2021,O218="X"),0,IF(ISBLANK(H218),DATEDIF(G218,'[3]1.Pradzia'!$D$13,"M"),DATEDIF(G218,H218,"m")))</f>
        <v>0</v>
      </c>
      <c r="AE218" s="37">
        <f>IF(E218='[3]5.Grup_T'!$E$20,0,IF(AD218&lt;&gt;0,M218/V218*MIN(12,AD218),0))</f>
        <v>0</v>
      </c>
      <c r="AF218" s="37">
        <f t="shared" si="42"/>
        <v>15.06666666666667</v>
      </c>
      <c r="AG218" s="37">
        <f t="shared" si="46"/>
        <v>113</v>
      </c>
      <c r="AH218" s="37">
        <f t="shared" si="47"/>
        <v>0</v>
      </c>
      <c r="AI218" s="35" t="str">
        <f t="shared" si="48"/>
        <v>Nusidėvėjęs</v>
      </c>
      <c r="AJ218" s="38" t="str">
        <f>IF(AND(F218&lt;&gt;[3]Pav.tvarkyklė!$B$12,F218&lt;&gt;[3]Pav.tvarkyklė!$B$13),"GVTNT","X")</f>
        <v>GVTNT</v>
      </c>
      <c r="AK218" s="39">
        <f t="shared" si="49"/>
        <v>0</v>
      </c>
      <c r="AL218" s="40" t="s">
        <v>256</v>
      </c>
      <c r="AM218" s="41">
        <v>5</v>
      </c>
      <c r="AN218" s="41">
        <f t="shared" si="50"/>
        <v>2015</v>
      </c>
      <c r="AO218" s="41"/>
      <c r="AP218" s="41"/>
      <c r="AQ218" s="41" t="s">
        <v>17</v>
      </c>
      <c r="AR218" s="42" t="s">
        <v>257</v>
      </c>
      <c r="AS218" s="42" t="s">
        <v>76</v>
      </c>
      <c r="AT218">
        <v>18.833333333333332</v>
      </c>
      <c r="AU218" s="43">
        <f t="shared" si="51"/>
        <v>-3.7666666666666622</v>
      </c>
    </row>
    <row r="219" spans="1:47" ht="15" customHeight="1" x14ac:dyDescent="0.25">
      <c r="A219" s="11"/>
      <c r="B219" s="19">
        <v>225</v>
      </c>
      <c r="C219" s="20" t="s">
        <v>303</v>
      </c>
      <c r="D219" s="21">
        <v>6692</v>
      </c>
      <c r="E219" s="22" t="s">
        <v>255</v>
      </c>
      <c r="F219" s="20" t="s">
        <v>298</v>
      </c>
      <c r="G219" s="24">
        <v>42399</v>
      </c>
      <c r="H219" s="49"/>
      <c r="I219" s="26">
        <v>991.74</v>
      </c>
      <c r="J219" s="27"/>
      <c r="K219" s="27"/>
      <c r="L219" s="27"/>
      <c r="M219" s="28">
        <v>991.74</v>
      </c>
      <c r="N219" s="29">
        <v>145.18511261261261</v>
      </c>
      <c r="O219" s="30" t="str">
        <f>IF(G219&lt;=$N$2,"",IF(F219=[3]Pav.tvarkyklė!$B$13,"",IF(ISBLANK(R219),"X","")))</f>
        <v/>
      </c>
      <c r="P219" s="31"/>
      <c r="Q219" s="32"/>
      <c r="R219" s="32"/>
      <c r="S219" s="33"/>
      <c r="T219" s="33"/>
      <c r="U219" s="34">
        <f>IFERROR(INDEX('[3]5.Grup_T'!$G$4:$G$22,MATCH('6.Turtas'!E219,'[3]5.Grup_T'!$E$4:$E$22,0)),"0")</f>
        <v>6</v>
      </c>
      <c r="V219" s="35">
        <f t="shared" si="40"/>
        <v>72</v>
      </c>
      <c r="W219" s="35">
        <f>IF(NOT(ISBLANK(H219)),(12-DATEDIF(H219,'[3]1.Pradzia'!$D$13,"m")),0)</f>
        <v>0</v>
      </c>
      <c r="X219" s="35">
        <f t="shared" si="43"/>
        <v>59</v>
      </c>
      <c r="Y219" s="35">
        <f t="shared" si="44"/>
        <v>12</v>
      </c>
      <c r="Z219" s="35">
        <f t="shared" si="52"/>
        <v>13</v>
      </c>
      <c r="AA219" s="36">
        <f t="shared" si="41"/>
        <v>11.168085585585585</v>
      </c>
      <c r="AB219" s="36">
        <f t="shared" si="45"/>
        <v>134.01702702702701</v>
      </c>
      <c r="AC219" s="37">
        <f>IF(E219='[3]5.Grup_T'!$E$20,0,IF(YEAR(G219)&lt;2021,M219-N219+AB219,0))</f>
        <v>980.57191441441444</v>
      </c>
      <c r="AD219" s="35">
        <f>IF(OR(YEAR(G219)&lt;2021,O219="X"),0,IF(ISBLANK(H219),DATEDIF(G219,'[3]1.Pradzia'!$D$13,"M"),DATEDIF(G219,H219,"m")))</f>
        <v>0</v>
      </c>
      <c r="AE219" s="37">
        <f>IF(E219='[3]5.Grup_T'!$E$20,0,IF(AD219&lt;&gt;0,M219/V219*MIN(12,AD219),0))</f>
        <v>0</v>
      </c>
      <c r="AF219" s="37">
        <f t="shared" si="42"/>
        <v>134.01702702702701</v>
      </c>
      <c r="AG219" s="37">
        <f t="shared" si="46"/>
        <v>980.57191441441444</v>
      </c>
      <c r="AH219" s="37">
        <f t="shared" si="47"/>
        <v>11.168085585585573</v>
      </c>
      <c r="AI219" s="35" t="str">
        <f t="shared" si="48"/>
        <v/>
      </c>
      <c r="AJ219" s="38" t="str">
        <f>IF(AND(F219&lt;&gt;[3]Pav.tvarkyklė!$B$12,F219&lt;&gt;[3]Pav.tvarkyklė!$B$13),"GVTNT","X")</f>
        <v>X</v>
      </c>
      <c r="AK219" s="39">
        <f t="shared" si="49"/>
        <v>0</v>
      </c>
      <c r="AL219" s="40" t="s">
        <v>256</v>
      </c>
      <c r="AM219" s="41">
        <v>5</v>
      </c>
      <c r="AN219" s="41">
        <f t="shared" si="50"/>
        <v>2016</v>
      </c>
      <c r="AO219" s="41"/>
      <c r="AP219" s="41"/>
      <c r="AQ219" s="41" t="s">
        <v>17</v>
      </c>
      <c r="AR219" s="42" t="s">
        <v>257</v>
      </c>
      <c r="AS219" s="42" t="s">
        <v>299</v>
      </c>
      <c r="AT219">
        <v>165.29</v>
      </c>
      <c r="AU219" s="43">
        <f t="shared" si="51"/>
        <v>-31.27297297297298</v>
      </c>
    </row>
    <row r="220" spans="1:47" ht="15" customHeight="1" x14ac:dyDescent="0.25">
      <c r="A220" s="11"/>
      <c r="B220" s="19">
        <v>226</v>
      </c>
      <c r="C220" s="20" t="s">
        <v>304</v>
      </c>
      <c r="D220" s="21">
        <v>6693</v>
      </c>
      <c r="E220" s="22" t="s">
        <v>255</v>
      </c>
      <c r="F220" s="20" t="s">
        <v>245</v>
      </c>
      <c r="G220" s="24">
        <v>42395</v>
      </c>
      <c r="H220" s="49"/>
      <c r="I220" s="26">
        <v>184.94</v>
      </c>
      <c r="J220" s="27"/>
      <c r="K220" s="27"/>
      <c r="L220" s="27"/>
      <c r="M220" s="28">
        <v>184.94</v>
      </c>
      <c r="N220" s="29">
        <v>27.072499999999991</v>
      </c>
      <c r="O220" s="30" t="str">
        <f>IF(G220&lt;=$N$2,"",IF(F220=[3]Pav.tvarkyklė!$B$13,"",IF(ISBLANK(R220),"X","")))</f>
        <v/>
      </c>
      <c r="P220" s="31"/>
      <c r="Q220" s="32"/>
      <c r="R220" s="32"/>
      <c r="S220" s="33"/>
      <c r="T220" s="33"/>
      <c r="U220" s="34">
        <f>IFERROR(INDEX('[3]5.Grup_T'!$G$4:$G$22,MATCH('6.Turtas'!E220,'[3]5.Grup_T'!$E$4:$E$22,0)),"0")</f>
        <v>6</v>
      </c>
      <c r="V220" s="35">
        <f t="shared" si="40"/>
        <v>72</v>
      </c>
      <c r="W220" s="35">
        <f>IF(NOT(ISBLANK(H220)),(12-DATEDIF(H220,'[3]1.Pradzia'!$D$13,"m")),0)</f>
        <v>0</v>
      </c>
      <c r="X220" s="35">
        <f t="shared" si="43"/>
        <v>59</v>
      </c>
      <c r="Y220" s="35">
        <f t="shared" si="44"/>
        <v>12</v>
      </c>
      <c r="Z220" s="35">
        <f t="shared" si="52"/>
        <v>13</v>
      </c>
      <c r="AA220" s="36">
        <f t="shared" si="41"/>
        <v>2.0824999999999991</v>
      </c>
      <c r="AB220" s="36">
        <f t="shared" si="45"/>
        <v>24.989999999999988</v>
      </c>
      <c r="AC220" s="37">
        <f>IF(E220='[3]5.Grup_T'!$E$20,0,IF(YEAR(G220)&lt;2021,M220-N220+AB220,0))</f>
        <v>182.85749999999999</v>
      </c>
      <c r="AD220" s="35">
        <f>IF(OR(YEAR(G220)&lt;2021,O220="X"),0,IF(ISBLANK(H220),DATEDIF(G220,'[3]1.Pradzia'!$D$13,"M"),DATEDIF(G220,H220,"m")))</f>
        <v>0</v>
      </c>
      <c r="AE220" s="37">
        <f>IF(E220='[3]5.Grup_T'!$E$20,0,IF(AD220&lt;&gt;0,M220/V220*MIN(12,AD220),0))</f>
        <v>0</v>
      </c>
      <c r="AF220" s="37">
        <f t="shared" si="42"/>
        <v>24.989999999999988</v>
      </c>
      <c r="AG220" s="37">
        <f t="shared" si="46"/>
        <v>182.85749999999999</v>
      </c>
      <c r="AH220" s="37">
        <f t="shared" si="47"/>
        <v>2.0825000000000102</v>
      </c>
      <c r="AI220" s="35" t="str">
        <f t="shared" si="48"/>
        <v/>
      </c>
      <c r="AJ220" s="38" t="str">
        <f>IF(AND(F220&lt;&gt;[3]Pav.tvarkyklė!$B$12,F220&lt;&gt;[3]Pav.tvarkyklė!$B$13),"GVTNT","X")</f>
        <v>GVTNT</v>
      </c>
      <c r="AK220" s="39">
        <f t="shared" si="49"/>
        <v>0</v>
      </c>
      <c r="AL220" s="40" t="s">
        <v>256</v>
      </c>
      <c r="AM220" s="41">
        <v>5</v>
      </c>
      <c r="AN220" s="41">
        <f t="shared" si="50"/>
        <v>2016</v>
      </c>
      <c r="AO220" s="41"/>
      <c r="AP220" s="41"/>
      <c r="AQ220" s="41" t="s">
        <v>17</v>
      </c>
      <c r="AR220" s="42" t="s">
        <v>257</v>
      </c>
      <c r="AS220" s="42" t="s">
        <v>246</v>
      </c>
      <c r="AT220">
        <v>30.823333333333334</v>
      </c>
      <c r="AU220" s="43">
        <f t="shared" si="51"/>
        <v>-5.8333333333333464</v>
      </c>
    </row>
    <row r="221" spans="1:47" ht="15" customHeight="1" x14ac:dyDescent="0.25">
      <c r="A221" s="11"/>
      <c r="B221" s="19">
        <v>227</v>
      </c>
      <c r="C221" s="20" t="s">
        <v>280</v>
      </c>
      <c r="D221" s="21">
        <v>6694</v>
      </c>
      <c r="E221" s="22" t="s">
        <v>74</v>
      </c>
      <c r="F221" s="20" t="s">
        <v>54</v>
      </c>
      <c r="G221" s="24">
        <v>42429</v>
      </c>
      <c r="H221" s="49"/>
      <c r="I221" s="26">
        <v>1685.95</v>
      </c>
      <c r="J221" s="27"/>
      <c r="K221" s="27"/>
      <c r="L221" s="27"/>
      <c r="M221" s="28">
        <v>1685.95</v>
      </c>
      <c r="N221" s="29">
        <v>676.79342535787339</v>
      </c>
      <c r="O221" s="30" t="str">
        <f>IF(G221&lt;=$N$2,"",IF(F221=[3]Pav.tvarkyklė!$B$13,"",IF(ISBLANK(R221),"X","")))</f>
        <v/>
      </c>
      <c r="P221" s="31"/>
      <c r="Q221" s="32"/>
      <c r="R221" s="32"/>
      <c r="S221" s="33"/>
      <c r="T221" s="33"/>
      <c r="U221" s="34">
        <f>IFERROR(INDEX('[3]5.Grup_T'!$G$4:$G$22,MATCH('6.Turtas'!E221,'[3]5.Grup_T'!$E$4:$E$22,0)),"0")</f>
        <v>30</v>
      </c>
      <c r="V221" s="35">
        <f t="shared" si="40"/>
        <v>360</v>
      </c>
      <c r="W221" s="35">
        <f>IF(NOT(ISBLANK(H221)),(12-DATEDIF(H221,'[3]1.Pradzia'!$D$13,"m")),0)</f>
        <v>0</v>
      </c>
      <c r="X221" s="35">
        <f t="shared" si="43"/>
        <v>58</v>
      </c>
      <c r="Y221" s="35">
        <f t="shared" si="44"/>
        <v>12</v>
      </c>
      <c r="Z221" s="35">
        <f t="shared" si="52"/>
        <v>302</v>
      </c>
      <c r="AA221" s="36">
        <f t="shared" si="41"/>
        <v>2.2410378323108389</v>
      </c>
      <c r="AB221" s="36">
        <f t="shared" si="45"/>
        <v>26.892453987730065</v>
      </c>
      <c r="AC221" s="37">
        <f>IF(E221='[3]5.Grup_T'!$E$20,0,IF(YEAR(G221)&lt;2021,M221-N221+AB221,0))</f>
        <v>1036.0490286298568</v>
      </c>
      <c r="AD221" s="35">
        <f>IF(OR(YEAR(G221)&lt;2021,O221="X"),0,IF(ISBLANK(H221),DATEDIF(G221,'[3]1.Pradzia'!$D$13,"M"),DATEDIF(G221,H221,"m")))</f>
        <v>0</v>
      </c>
      <c r="AE221" s="37">
        <f>IF(E221='[3]5.Grup_T'!$E$20,0,IF(AD221&lt;&gt;0,M221/V221*MIN(12,AD221),0))</f>
        <v>0</v>
      </c>
      <c r="AF221" s="37">
        <f t="shared" si="42"/>
        <v>26.892453987730065</v>
      </c>
      <c r="AG221" s="37">
        <f t="shared" si="46"/>
        <v>1036.0490286298568</v>
      </c>
      <c r="AH221" s="37">
        <f t="shared" si="47"/>
        <v>649.90097137014322</v>
      </c>
      <c r="AI221" s="35" t="str">
        <f t="shared" si="48"/>
        <v/>
      </c>
      <c r="AJ221" s="38" t="str">
        <f>IF(AND(F221&lt;&gt;[3]Pav.tvarkyklė!$B$12,F221&lt;&gt;[3]Pav.tvarkyklė!$B$13),"GVTNT","X")</f>
        <v>GVTNT</v>
      </c>
      <c r="AK221" s="39">
        <f t="shared" si="49"/>
        <v>0</v>
      </c>
      <c r="AL221" s="40" t="s">
        <v>256</v>
      </c>
      <c r="AM221" s="41">
        <v>5</v>
      </c>
      <c r="AN221" s="41">
        <f t="shared" si="50"/>
        <v>2016</v>
      </c>
      <c r="AO221" s="41"/>
      <c r="AP221" s="41"/>
      <c r="AQ221" s="41" t="s">
        <v>17</v>
      </c>
      <c r="AR221" s="42" t="s">
        <v>257</v>
      </c>
      <c r="AS221" s="42" t="s">
        <v>62</v>
      </c>
      <c r="AT221">
        <v>62.442592592592597</v>
      </c>
      <c r="AU221" s="43">
        <f t="shared" si="51"/>
        <v>-35.550138604862532</v>
      </c>
    </row>
    <row r="222" spans="1:47" ht="15" customHeight="1" x14ac:dyDescent="0.25">
      <c r="A222" s="11"/>
      <c r="B222" s="19">
        <v>228</v>
      </c>
      <c r="C222" s="20" t="s">
        <v>302</v>
      </c>
      <c r="D222" s="21">
        <v>6695</v>
      </c>
      <c r="E222" s="22" t="s">
        <v>271</v>
      </c>
      <c r="F222" s="20" t="s">
        <v>75</v>
      </c>
      <c r="G222" s="24">
        <v>42454</v>
      </c>
      <c r="H222" s="49"/>
      <c r="I222" s="26">
        <v>113</v>
      </c>
      <c r="J222" s="27"/>
      <c r="K222" s="27"/>
      <c r="L222" s="27"/>
      <c r="M222" s="28">
        <v>113</v>
      </c>
      <c r="N222" s="29">
        <v>19.557692307692307</v>
      </c>
      <c r="O222" s="30" t="str">
        <f>IF(G222&lt;=$N$2,"",IF(F222=[3]Pav.tvarkyklė!$B$13,"",IF(ISBLANK(R222),"X","")))</f>
        <v/>
      </c>
      <c r="P222" s="31"/>
      <c r="Q222" s="32"/>
      <c r="R222" s="32"/>
      <c r="S222" s="33"/>
      <c r="T222" s="33"/>
      <c r="U222" s="34">
        <f>IFERROR(INDEX('[3]5.Grup_T'!$G$4:$G$22,MATCH('6.Turtas'!E222,'[3]5.Grup_T'!$E$4:$E$22,0)),"0")</f>
        <v>6</v>
      </c>
      <c r="V222" s="35">
        <f t="shared" si="40"/>
        <v>72</v>
      </c>
      <c r="W222" s="35">
        <f>IF(NOT(ISBLANK(H222)),(12-DATEDIF(H222,'[3]1.Pradzia'!$D$13,"m")),0)</f>
        <v>0</v>
      </c>
      <c r="X222" s="35">
        <f t="shared" si="43"/>
        <v>57</v>
      </c>
      <c r="Y222" s="35">
        <f t="shared" si="44"/>
        <v>12</v>
      </c>
      <c r="Z222" s="35">
        <f t="shared" si="52"/>
        <v>15</v>
      </c>
      <c r="AA222" s="36">
        <f t="shared" si="41"/>
        <v>1.3038461538461539</v>
      </c>
      <c r="AB222" s="36">
        <f t="shared" si="45"/>
        <v>15.646153846153847</v>
      </c>
      <c r="AC222" s="37">
        <f>IF(E222='[3]5.Grup_T'!$E$20,0,IF(YEAR(G222)&lt;2021,M222-N222+AB222,0))</f>
        <v>109.08846153846154</v>
      </c>
      <c r="AD222" s="35">
        <f>IF(OR(YEAR(G222)&lt;2021,O222="X"),0,IF(ISBLANK(H222),DATEDIF(G222,'[3]1.Pradzia'!$D$13,"M"),DATEDIF(G222,H222,"m")))</f>
        <v>0</v>
      </c>
      <c r="AE222" s="37">
        <f>IF(E222='[3]5.Grup_T'!$E$20,0,IF(AD222&lt;&gt;0,M222/V222*MIN(12,AD222),0))</f>
        <v>0</v>
      </c>
      <c r="AF222" s="37">
        <f t="shared" si="42"/>
        <v>15.646153846153847</v>
      </c>
      <c r="AG222" s="37">
        <f t="shared" si="46"/>
        <v>109.08846153846154</v>
      </c>
      <c r="AH222" s="37">
        <f t="shared" si="47"/>
        <v>3.9115384615384556</v>
      </c>
      <c r="AI222" s="35" t="str">
        <f t="shared" si="48"/>
        <v/>
      </c>
      <c r="AJ222" s="38" t="str">
        <f>IF(AND(F222&lt;&gt;[3]Pav.tvarkyklė!$B$12,F222&lt;&gt;[3]Pav.tvarkyklė!$B$13),"GVTNT","X")</f>
        <v>GVTNT</v>
      </c>
      <c r="AK222" s="39">
        <f t="shared" si="49"/>
        <v>0</v>
      </c>
      <c r="AL222" s="40" t="s">
        <v>256</v>
      </c>
      <c r="AM222" s="41">
        <v>5</v>
      </c>
      <c r="AN222" s="41">
        <f t="shared" si="50"/>
        <v>2016</v>
      </c>
      <c r="AO222" s="41"/>
      <c r="AP222" s="41"/>
      <c r="AQ222" s="41" t="s">
        <v>17</v>
      </c>
      <c r="AR222" s="42" t="s">
        <v>257</v>
      </c>
      <c r="AS222" s="42" t="s">
        <v>76</v>
      </c>
      <c r="AT222">
        <v>18.833333333333332</v>
      </c>
      <c r="AU222" s="43">
        <f t="shared" si="51"/>
        <v>-3.1871794871794847</v>
      </c>
    </row>
    <row r="223" spans="1:47" ht="15" customHeight="1" x14ac:dyDescent="0.25">
      <c r="A223" s="11"/>
      <c r="B223" s="19">
        <v>229</v>
      </c>
      <c r="C223" s="20" t="s">
        <v>302</v>
      </c>
      <c r="D223" s="21">
        <v>6696</v>
      </c>
      <c r="E223" s="22" t="s">
        <v>271</v>
      </c>
      <c r="F223" s="20" t="s">
        <v>75</v>
      </c>
      <c r="G223" s="24">
        <v>42454</v>
      </c>
      <c r="H223" s="49"/>
      <c r="I223" s="26">
        <v>113</v>
      </c>
      <c r="J223" s="27"/>
      <c r="K223" s="27"/>
      <c r="L223" s="27"/>
      <c r="M223" s="28">
        <v>113</v>
      </c>
      <c r="N223" s="29">
        <v>19.557692307692307</v>
      </c>
      <c r="O223" s="30" t="str">
        <f>IF(G223&lt;=$N$2,"",IF(F223=[3]Pav.tvarkyklė!$B$13,"",IF(ISBLANK(R223),"X","")))</f>
        <v/>
      </c>
      <c r="P223" s="31"/>
      <c r="Q223" s="32"/>
      <c r="R223" s="32"/>
      <c r="S223" s="33"/>
      <c r="T223" s="33"/>
      <c r="U223" s="34">
        <f>IFERROR(INDEX('[3]5.Grup_T'!$G$4:$G$22,MATCH('6.Turtas'!E223,'[3]5.Grup_T'!$E$4:$E$22,0)),"0")</f>
        <v>6</v>
      </c>
      <c r="V223" s="35">
        <f t="shared" si="40"/>
        <v>72</v>
      </c>
      <c r="W223" s="35">
        <f>IF(NOT(ISBLANK(H223)),(12-DATEDIF(H223,'[3]1.Pradzia'!$D$13,"m")),0)</f>
        <v>0</v>
      </c>
      <c r="X223" s="35">
        <f t="shared" si="43"/>
        <v>57</v>
      </c>
      <c r="Y223" s="35">
        <f t="shared" si="44"/>
        <v>12</v>
      </c>
      <c r="Z223" s="35">
        <f t="shared" si="52"/>
        <v>15</v>
      </c>
      <c r="AA223" s="36">
        <f t="shared" si="41"/>
        <v>1.3038461538461539</v>
      </c>
      <c r="AB223" s="36">
        <f t="shared" si="45"/>
        <v>15.646153846153847</v>
      </c>
      <c r="AC223" s="37">
        <f>IF(E223='[3]5.Grup_T'!$E$20,0,IF(YEAR(G223)&lt;2021,M223-N223+AB223,0))</f>
        <v>109.08846153846154</v>
      </c>
      <c r="AD223" s="35">
        <f>IF(OR(YEAR(G223)&lt;2021,O223="X"),0,IF(ISBLANK(H223),DATEDIF(G223,'[3]1.Pradzia'!$D$13,"M"),DATEDIF(G223,H223,"m")))</f>
        <v>0</v>
      </c>
      <c r="AE223" s="37">
        <f>IF(E223='[3]5.Grup_T'!$E$20,0,IF(AD223&lt;&gt;0,M223/V223*MIN(12,AD223),0))</f>
        <v>0</v>
      </c>
      <c r="AF223" s="37">
        <f t="shared" si="42"/>
        <v>15.646153846153847</v>
      </c>
      <c r="AG223" s="37">
        <f t="shared" si="46"/>
        <v>109.08846153846154</v>
      </c>
      <c r="AH223" s="37">
        <f t="shared" si="47"/>
        <v>3.9115384615384556</v>
      </c>
      <c r="AI223" s="35" t="str">
        <f t="shared" si="48"/>
        <v/>
      </c>
      <c r="AJ223" s="38" t="str">
        <f>IF(AND(F223&lt;&gt;[3]Pav.tvarkyklė!$B$12,F223&lt;&gt;[3]Pav.tvarkyklė!$B$13),"GVTNT","X")</f>
        <v>GVTNT</v>
      </c>
      <c r="AK223" s="39">
        <f t="shared" si="49"/>
        <v>0</v>
      </c>
      <c r="AL223" s="40" t="s">
        <v>256</v>
      </c>
      <c r="AM223" s="41">
        <v>5</v>
      </c>
      <c r="AN223" s="41">
        <f t="shared" si="50"/>
        <v>2016</v>
      </c>
      <c r="AO223" s="41"/>
      <c r="AP223" s="41"/>
      <c r="AQ223" s="41" t="s">
        <v>17</v>
      </c>
      <c r="AR223" s="42" t="s">
        <v>257</v>
      </c>
      <c r="AS223" s="42" t="s">
        <v>76</v>
      </c>
      <c r="AT223">
        <v>18.833333333333332</v>
      </c>
      <c r="AU223" s="43">
        <f t="shared" si="51"/>
        <v>-3.1871794871794847</v>
      </c>
    </row>
    <row r="224" spans="1:47" ht="15" customHeight="1" x14ac:dyDescent="0.25">
      <c r="A224" s="11"/>
      <c r="B224" s="19">
        <v>230</v>
      </c>
      <c r="C224" s="20" t="s">
        <v>305</v>
      </c>
      <c r="D224" s="21">
        <v>6697</v>
      </c>
      <c r="E224" s="22" t="s">
        <v>255</v>
      </c>
      <c r="F224" s="20" t="s">
        <v>54</v>
      </c>
      <c r="G224" s="24">
        <v>42489</v>
      </c>
      <c r="H224" s="49"/>
      <c r="I224" s="26">
        <v>1045.46</v>
      </c>
      <c r="J224" s="27"/>
      <c r="K224" s="27"/>
      <c r="L224" s="27"/>
      <c r="M224" s="28">
        <v>1045.46</v>
      </c>
      <c r="N224" s="29">
        <v>195.15466666666669</v>
      </c>
      <c r="O224" s="30" t="str">
        <f>IF(G224&lt;=$N$2,"",IF(F224=[3]Pav.tvarkyklė!$B$13,"",IF(ISBLANK(R224),"X","")))</f>
        <v/>
      </c>
      <c r="P224" s="31"/>
      <c r="Q224" s="32"/>
      <c r="R224" s="32"/>
      <c r="S224" s="33"/>
      <c r="T224" s="33"/>
      <c r="U224" s="34">
        <f>IFERROR(INDEX('[3]5.Grup_T'!$G$4:$G$22,MATCH('6.Turtas'!E224,'[3]5.Grup_T'!$E$4:$E$22,0)),"0")</f>
        <v>6</v>
      </c>
      <c r="V224" s="35">
        <f t="shared" si="40"/>
        <v>72</v>
      </c>
      <c r="W224" s="35">
        <f>IF(NOT(ISBLANK(H224)),(12-DATEDIF(H224,'[3]1.Pradzia'!$D$13,"m")),0)</f>
        <v>0</v>
      </c>
      <c r="X224" s="35">
        <f t="shared" si="43"/>
        <v>56</v>
      </c>
      <c r="Y224" s="35">
        <f t="shared" si="44"/>
        <v>12</v>
      </c>
      <c r="Z224" s="35">
        <f t="shared" si="52"/>
        <v>16</v>
      </c>
      <c r="AA224" s="36">
        <f t="shared" si="41"/>
        <v>12.197166666666668</v>
      </c>
      <c r="AB224" s="36">
        <f t="shared" si="45"/>
        <v>146.36600000000001</v>
      </c>
      <c r="AC224" s="37">
        <f>IF(E224='[3]5.Grup_T'!$E$20,0,IF(YEAR(G224)&lt;2021,M224-N224+AB224,0))</f>
        <v>996.67133333333334</v>
      </c>
      <c r="AD224" s="35">
        <f>IF(OR(YEAR(G224)&lt;2021,O224="X"),0,IF(ISBLANK(H224),DATEDIF(G224,'[3]1.Pradzia'!$D$13,"M"),DATEDIF(G224,H224,"m")))</f>
        <v>0</v>
      </c>
      <c r="AE224" s="37">
        <f>IF(E224='[3]5.Grup_T'!$E$20,0,IF(AD224&lt;&gt;0,M224/V224*MIN(12,AD224),0))</f>
        <v>0</v>
      </c>
      <c r="AF224" s="37">
        <f t="shared" si="42"/>
        <v>146.36600000000001</v>
      </c>
      <c r="AG224" s="37">
        <f t="shared" si="46"/>
        <v>996.67133333333334</v>
      </c>
      <c r="AH224" s="37">
        <f t="shared" si="47"/>
        <v>48.7886666666667</v>
      </c>
      <c r="AI224" s="35" t="str">
        <f t="shared" si="48"/>
        <v/>
      </c>
      <c r="AJ224" s="38" t="str">
        <f>IF(AND(F224&lt;&gt;[3]Pav.tvarkyklė!$B$12,F224&lt;&gt;[3]Pav.tvarkyklė!$B$13),"GVTNT","X")</f>
        <v>GVTNT</v>
      </c>
      <c r="AK224" s="39">
        <f t="shared" si="49"/>
        <v>0</v>
      </c>
      <c r="AL224" s="40" t="s">
        <v>256</v>
      </c>
      <c r="AM224" s="41">
        <v>5</v>
      </c>
      <c r="AN224" s="41">
        <f t="shared" si="50"/>
        <v>2016</v>
      </c>
      <c r="AO224" s="41"/>
      <c r="AP224" s="41"/>
      <c r="AQ224" s="41" t="s">
        <v>17</v>
      </c>
      <c r="AR224" s="42" t="s">
        <v>257</v>
      </c>
      <c r="AS224" s="42" t="s">
        <v>62</v>
      </c>
      <c r="AT224">
        <v>174.24333333333334</v>
      </c>
      <c r="AU224" s="43">
        <f t="shared" si="51"/>
        <v>-27.877333333333326</v>
      </c>
    </row>
    <row r="225" spans="1:47" ht="15" customHeight="1" x14ac:dyDescent="0.25">
      <c r="A225" s="11"/>
      <c r="B225" s="19">
        <v>231</v>
      </c>
      <c r="C225" s="20" t="s">
        <v>306</v>
      </c>
      <c r="D225" s="21">
        <v>6698</v>
      </c>
      <c r="E225" s="22" t="s">
        <v>255</v>
      </c>
      <c r="F225" s="20" t="s">
        <v>54</v>
      </c>
      <c r="G225" s="24">
        <v>42471</v>
      </c>
      <c r="H225" s="49"/>
      <c r="I225" s="26">
        <v>114.87</v>
      </c>
      <c r="J225" s="27"/>
      <c r="K225" s="27"/>
      <c r="L225" s="27"/>
      <c r="M225" s="28">
        <v>114.87</v>
      </c>
      <c r="N225" s="29">
        <v>21.446666666666673</v>
      </c>
      <c r="O225" s="30" t="str">
        <f>IF(G225&lt;=$N$2,"",IF(F225=[3]Pav.tvarkyklė!$B$13,"",IF(ISBLANK(R225),"X","")))</f>
        <v/>
      </c>
      <c r="P225" s="31"/>
      <c r="Q225" s="32"/>
      <c r="R225" s="32"/>
      <c r="S225" s="33"/>
      <c r="T225" s="33"/>
      <c r="U225" s="34">
        <f>IFERROR(INDEX('[3]5.Grup_T'!$G$4:$G$22,MATCH('6.Turtas'!E225,'[3]5.Grup_T'!$E$4:$E$22,0)),"0")</f>
        <v>6</v>
      </c>
      <c r="V225" s="35">
        <f t="shared" si="40"/>
        <v>72</v>
      </c>
      <c r="W225" s="35">
        <f>IF(NOT(ISBLANK(H225)),(12-DATEDIF(H225,'[3]1.Pradzia'!$D$13,"m")),0)</f>
        <v>0</v>
      </c>
      <c r="X225" s="35">
        <f t="shared" si="43"/>
        <v>56</v>
      </c>
      <c r="Y225" s="35">
        <f t="shared" si="44"/>
        <v>12</v>
      </c>
      <c r="Z225" s="35">
        <f t="shared" si="52"/>
        <v>16</v>
      </c>
      <c r="AA225" s="36">
        <f t="shared" si="41"/>
        <v>1.340416666666667</v>
      </c>
      <c r="AB225" s="36">
        <f t="shared" si="45"/>
        <v>16.085000000000004</v>
      </c>
      <c r="AC225" s="37">
        <f>IF(E225='[3]5.Grup_T'!$E$20,0,IF(YEAR(G225)&lt;2021,M225-N225+AB225,0))</f>
        <v>109.50833333333334</v>
      </c>
      <c r="AD225" s="35">
        <f>IF(OR(YEAR(G225)&lt;2021,O225="X"),0,IF(ISBLANK(H225),DATEDIF(G225,'[3]1.Pradzia'!$D$13,"M"),DATEDIF(G225,H225,"m")))</f>
        <v>0</v>
      </c>
      <c r="AE225" s="37">
        <f>IF(E225='[3]5.Grup_T'!$E$20,0,IF(AD225&lt;&gt;0,M225/V225*MIN(12,AD225),0))</f>
        <v>0</v>
      </c>
      <c r="AF225" s="37">
        <f t="shared" si="42"/>
        <v>16.085000000000004</v>
      </c>
      <c r="AG225" s="37">
        <f t="shared" si="46"/>
        <v>109.50833333333334</v>
      </c>
      <c r="AH225" s="37">
        <f t="shared" si="47"/>
        <v>5.3616666666666646</v>
      </c>
      <c r="AI225" s="35" t="str">
        <f t="shared" si="48"/>
        <v/>
      </c>
      <c r="AJ225" s="38" t="str">
        <f>IF(AND(F225&lt;&gt;[3]Pav.tvarkyklė!$B$12,F225&lt;&gt;[3]Pav.tvarkyklė!$B$13),"GVTNT","X")</f>
        <v>GVTNT</v>
      </c>
      <c r="AK225" s="39">
        <f t="shared" si="49"/>
        <v>0</v>
      </c>
      <c r="AL225" s="40" t="s">
        <v>256</v>
      </c>
      <c r="AM225" s="41">
        <v>5</v>
      </c>
      <c r="AN225" s="41">
        <f t="shared" si="50"/>
        <v>2016</v>
      </c>
      <c r="AO225" s="41"/>
      <c r="AP225" s="41"/>
      <c r="AQ225" s="41" t="s">
        <v>17</v>
      </c>
      <c r="AR225" s="42" t="s">
        <v>257</v>
      </c>
      <c r="AS225" s="42" t="s">
        <v>62</v>
      </c>
      <c r="AT225">
        <v>19.145</v>
      </c>
      <c r="AU225" s="43">
        <f t="shared" si="51"/>
        <v>-3.0599999999999952</v>
      </c>
    </row>
    <row r="226" spans="1:47" ht="15" customHeight="1" x14ac:dyDescent="0.25">
      <c r="A226" s="11"/>
      <c r="B226" s="19">
        <v>232</v>
      </c>
      <c r="C226" s="20" t="s">
        <v>307</v>
      </c>
      <c r="D226" s="21">
        <v>6699</v>
      </c>
      <c r="E226" s="22" t="s">
        <v>255</v>
      </c>
      <c r="F226" s="20" t="s">
        <v>54</v>
      </c>
      <c r="G226" s="24">
        <v>42521</v>
      </c>
      <c r="H226" s="49"/>
      <c r="I226" s="26">
        <v>470.25</v>
      </c>
      <c r="J226" s="27"/>
      <c r="K226" s="27"/>
      <c r="L226" s="27"/>
      <c r="M226" s="28">
        <v>470.25</v>
      </c>
      <c r="N226" s="29">
        <v>94.241158536585374</v>
      </c>
      <c r="O226" s="30" t="str">
        <f>IF(G226&lt;=$N$2,"",IF(F226=[3]Pav.tvarkyklė!$B$13,"",IF(ISBLANK(R226),"X","")))</f>
        <v/>
      </c>
      <c r="P226" s="31"/>
      <c r="Q226" s="32"/>
      <c r="R226" s="32"/>
      <c r="S226" s="33"/>
      <c r="T226" s="33"/>
      <c r="U226" s="34">
        <f>IFERROR(INDEX('[3]5.Grup_T'!$G$4:$G$22,MATCH('6.Turtas'!E226,'[3]5.Grup_T'!$E$4:$E$22,0)),"0")</f>
        <v>6</v>
      </c>
      <c r="V226" s="35">
        <f t="shared" si="40"/>
        <v>72</v>
      </c>
      <c r="W226" s="35">
        <f>IF(NOT(ISBLANK(H226)),(12-DATEDIF(H226,'[3]1.Pradzia'!$D$13,"m")),0)</f>
        <v>0</v>
      </c>
      <c r="X226" s="35">
        <f t="shared" si="43"/>
        <v>55</v>
      </c>
      <c r="Y226" s="35">
        <f t="shared" si="44"/>
        <v>12</v>
      </c>
      <c r="Z226" s="35">
        <f t="shared" si="52"/>
        <v>17</v>
      </c>
      <c r="AA226" s="36">
        <f t="shared" si="41"/>
        <v>5.5435975609756101</v>
      </c>
      <c r="AB226" s="36">
        <f t="shared" si="45"/>
        <v>66.523170731707324</v>
      </c>
      <c r="AC226" s="37">
        <f>IF(E226='[3]5.Grup_T'!$E$20,0,IF(YEAR(G226)&lt;2021,M226-N226+AB226,0))</f>
        <v>442.53201219512198</v>
      </c>
      <c r="AD226" s="35">
        <f>IF(OR(YEAR(G226)&lt;2021,O226="X"),0,IF(ISBLANK(H226),DATEDIF(G226,'[3]1.Pradzia'!$D$13,"M"),DATEDIF(G226,H226,"m")))</f>
        <v>0</v>
      </c>
      <c r="AE226" s="37">
        <f>IF(E226='[3]5.Grup_T'!$E$20,0,IF(AD226&lt;&gt;0,M226/V226*MIN(12,AD226),0))</f>
        <v>0</v>
      </c>
      <c r="AF226" s="37">
        <f t="shared" si="42"/>
        <v>66.523170731707324</v>
      </c>
      <c r="AG226" s="37">
        <f t="shared" si="46"/>
        <v>442.53201219512198</v>
      </c>
      <c r="AH226" s="37">
        <f t="shared" si="47"/>
        <v>27.717987804878021</v>
      </c>
      <c r="AI226" s="35" t="str">
        <f t="shared" si="48"/>
        <v/>
      </c>
      <c r="AJ226" s="38" t="str">
        <f>IF(AND(F226&lt;&gt;[3]Pav.tvarkyklė!$B$12,F226&lt;&gt;[3]Pav.tvarkyklė!$B$13),"GVTNT","X")</f>
        <v>GVTNT</v>
      </c>
      <c r="AK226" s="39">
        <f t="shared" si="49"/>
        <v>0</v>
      </c>
      <c r="AL226" s="40" t="s">
        <v>256</v>
      </c>
      <c r="AM226" s="41">
        <v>5</v>
      </c>
      <c r="AN226" s="41">
        <f t="shared" si="50"/>
        <v>2016</v>
      </c>
      <c r="AO226" s="41"/>
      <c r="AP226" s="41"/>
      <c r="AQ226" s="41" t="s">
        <v>17</v>
      </c>
      <c r="AR226" s="42" t="s">
        <v>257</v>
      </c>
      <c r="AS226" s="42" t="s">
        <v>62</v>
      </c>
      <c r="AT226">
        <v>78.375</v>
      </c>
      <c r="AU226" s="43">
        <f t="shared" si="51"/>
        <v>-11.851829268292676</v>
      </c>
    </row>
    <row r="227" spans="1:47" ht="15" customHeight="1" x14ac:dyDescent="0.25">
      <c r="A227" s="11"/>
      <c r="B227" s="19">
        <v>233</v>
      </c>
      <c r="C227" s="20" t="s">
        <v>302</v>
      </c>
      <c r="D227" s="21">
        <v>6700</v>
      </c>
      <c r="E227" s="22" t="s">
        <v>271</v>
      </c>
      <c r="F227" s="20" t="s">
        <v>75</v>
      </c>
      <c r="G227" s="24">
        <v>42510</v>
      </c>
      <c r="H227" s="49"/>
      <c r="I227" s="26">
        <v>113</v>
      </c>
      <c r="J227" s="27"/>
      <c r="K227" s="27"/>
      <c r="L227" s="27"/>
      <c r="M227" s="28">
        <v>113</v>
      </c>
      <c r="N227" s="29">
        <v>22.645934959349596</v>
      </c>
      <c r="O227" s="30" t="str">
        <f>IF(G227&lt;=$N$2,"",IF(F227=[3]Pav.tvarkyklė!$B$13,"",IF(ISBLANK(R227),"X","")))</f>
        <v/>
      </c>
      <c r="P227" s="31"/>
      <c r="Q227" s="32"/>
      <c r="R227" s="32"/>
      <c r="S227" s="33"/>
      <c r="T227" s="33"/>
      <c r="U227" s="34">
        <f>IFERROR(INDEX('[3]5.Grup_T'!$G$4:$G$22,MATCH('6.Turtas'!E227,'[3]5.Grup_T'!$E$4:$E$22,0)),"0")</f>
        <v>6</v>
      </c>
      <c r="V227" s="35">
        <f t="shared" si="40"/>
        <v>72</v>
      </c>
      <c r="W227" s="35">
        <f>IF(NOT(ISBLANK(H227)),(12-DATEDIF(H227,'[3]1.Pradzia'!$D$13,"m")),0)</f>
        <v>0</v>
      </c>
      <c r="X227" s="35">
        <f t="shared" si="43"/>
        <v>55</v>
      </c>
      <c r="Y227" s="35">
        <f t="shared" si="44"/>
        <v>12</v>
      </c>
      <c r="Z227" s="35">
        <f t="shared" si="52"/>
        <v>17</v>
      </c>
      <c r="AA227" s="36">
        <f t="shared" si="41"/>
        <v>1.3321138211382115</v>
      </c>
      <c r="AB227" s="36">
        <f t="shared" si="45"/>
        <v>15.985365853658539</v>
      </c>
      <c r="AC227" s="37">
        <f>IF(E227='[3]5.Grup_T'!$E$20,0,IF(YEAR(G227)&lt;2021,M227-N227+AB227,0))</f>
        <v>106.33943089430893</v>
      </c>
      <c r="AD227" s="35">
        <f>IF(OR(YEAR(G227)&lt;2021,O227="X"),0,IF(ISBLANK(H227),DATEDIF(G227,'[3]1.Pradzia'!$D$13,"M"),DATEDIF(G227,H227,"m")))</f>
        <v>0</v>
      </c>
      <c r="AE227" s="37">
        <f>IF(E227='[3]5.Grup_T'!$E$20,0,IF(AD227&lt;&gt;0,M227/V227*MIN(12,AD227),0))</f>
        <v>0</v>
      </c>
      <c r="AF227" s="37">
        <f t="shared" si="42"/>
        <v>15.985365853658539</v>
      </c>
      <c r="AG227" s="37">
        <f t="shared" si="46"/>
        <v>106.33943089430893</v>
      </c>
      <c r="AH227" s="37">
        <f t="shared" si="47"/>
        <v>6.6605691056910672</v>
      </c>
      <c r="AI227" s="35" t="str">
        <f t="shared" si="48"/>
        <v/>
      </c>
      <c r="AJ227" s="38" t="str">
        <f>IF(AND(F227&lt;&gt;[3]Pav.tvarkyklė!$B$12,F227&lt;&gt;[3]Pav.tvarkyklė!$B$13),"GVTNT","X")</f>
        <v>GVTNT</v>
      </c>
      <c r="AK227" s="39">
        <f t="shared" si="49"/>
        <v>0</v>
      </c>
      <c r="AL227" s="40" t="s">
        <v>256</v>
      </c>
      <c r="AM227" s="41">
        <v>5</v>
      </c>
      <c r="AN227" s="41">
        <f t="shared" si="50"/>
        <v>2016</v>
      </c>
      <c r="AO227" s="41"/>
      <c r="AP227" s="41"/>
      <c r="AQ227" s="41" t="s">
        <v>17</v>
      </c>
      <c r="AR227" s="42" t="s">
        <v>257</v>
      </c>
      <c r="AS227" s="42" t="s">
        <v>76</v>
      </c>
      <c r="AT227">
        <v>18.833333333333332</v>
      </c>
      <c r="AU227" s="43">
        <f t="shared" si="51"/>
        <v>-2.8479674796747929</v>
      </c>
    </row>
    <row r="228" spans="1:47" ht="15" customHeight="1" x14ac:dyDescent="0.25">
      <c r="A228" s="11"/>
      <c r="B228" s="19">
        <v>234</v>
      </c>
      <c r="C228" s="20" t="s">
        <v>302</v>
      </c>
      <c r="D228" s="21">
        <v>6701</v>
      </c>
      <c r="E228" s="22" t="s">
        <v>271</v>
      </c>
      <c r="F228" s="20" t="s">
        <v>75</v>
      </c>
      <c r="G228" s="24">
        <v>42510</v>
      </c>
      <c r="H228" s="49"/>
      <c r="I228" s="26">
        <v>113</v>
      </c>
      <c r="J228" s="27"/>
      <c r="K228" s="27"/>
      <c r="L228" s="27"/>
      <c r="M228" s="28">
        <v>113</v>
      </c>
      <c r="N228" s="29">
        <v>22.645934959349596</v>
      </c>
      <c r="O228" s="30" t="str">
        <f>IF(G228&lt;=$N$2,"",IF(F228=[3]Pav.tvarkyklė!$B$13,"",IF(ISBLANK(R228),"X","")))</f>
        <v/>
      </c>
      <c r="P228" s="31"/>
      <c r="Q228" s="32"/>
      <c r="R228" s="32"/>
      <c r="S228" s="33"/>
      <c r="T228" s="33"/>
      <c r="U228" s="34">
        <f>IFERROR(INDEX('[3]5.Grup_T'!$G$4:$G$22,MATCH('6.Turtas'!E228,'[3]5.Grup_T'!$E$4:$E$22,0)),"0")</f>
        <v>6</v>
      </c>
      <c r="V228" s="35">
        <f t="shared" si="40"/>
        <v>72</v>
      </c>
      <c r="W228" s="35">
        <f>IF(NOT(ISBLANK(H228)),(12-DATEDIF(H228,'[3]1.Pradzia'!$D$13,"m")),0)</f>
        <v>0</v>
      </c>
      <c r="X228" s="35">
        <f t="shared" si="43"/>
        <v>55</v>
      </c>
      <c r="Y228" s="35">
        <f t="shared" si="44"/>
        <v>12</v>
      </c>
      <c r="Z228" s="35">
        <f t="shared" si="52"/>
        <v>17</v>
      </c>
      <c r="AA228" s="36">
        <f t="shared" si="41"/>
        <v>1.3321138211382115</v>
      </c>
      <c r="AB228" s="36">
        <f t="shared" si="45"/>
        <v>15.985365853658539</v>
      </c>
      <c r="AC228" s="37">
        <f>IF(E228='[3]5.Grup_T'!$E$20,0,IF(YEAR(G228)&lt;2021,M228-N228+AB228,0))</f>
        <v>106.33943089430893</v>
      </c>
      <c r="AD228" s="35">
        <f>IF(OR(YEAR(G228)&lt;2021,O228="X"),0,IF(ISBLANK(H228),DATEDIF(G228,'[3]1.Pradzia'!$D$13,"M"),DATEDIF(G228,H228,"m")))</f>
        <v>0</v>
      </c>
      <c r="AE228" s="37">
        <f>IF(E228='[3]5.Grup_T'!$E$20,0,IF(AD228&lt;&gt;0,M228/V228*MIN(12,AD228),0))</f>
        <v>0</v>
      </c>
      <c r="AF228" s="37">
        <f t="shared" si="42"/>
        <v>15.985365853658539</v>
      </c>
      <c r="AG228" s="37">
        <f t="shared" si="46"/>
        <v>106.33943089430893</v>
      </c>
      <c r="AH228" s="37">
        <f t="shared" si="47"/>
        <v>6.6605691056910672</v>
      </c>
      <c r="AI228" s="35" t="str">
        <f t="shared" si="48"/>
        <v/>
      </c>
      <c r="AJ228" s="38" t="str">
        <f>IF(AND(F228&lt;&gt;[3]Pav.tvarkyklė!$B$12,F228&lt;&gt;[3]Pav.tvarkyklė!$B$13),"GVTNT","X")</f>
        <v>GVTNT</v>
      </c>
      <c r="AK228" s="39">
        <f t="shared" si="49"/>
        <v>0</v>
      </c>
      <c r="AL228" s="40" t="s">
        <v>256</v>
      </c>
      <c r="AM228" s="41">
        <v>5</v>
      </c>
      <c r="AN228" s="41">
        <f t="shared" si="50"/>
        <v>2016</v>
      </c>
      <c r="AO228" s="41"/>
      <c r="AP228" s="41"/>
      <c r="AQ228" s="41" t="s">
        <v>17</v>
      </c>
      <c r="AR228" s="42" t="s">
        <v>257</v>
      </c>
      <c r="AS228" s="42" t="s">
        <v>76</v>
      </c>
      <c r="AT228">
        <v>18.833333333333332</v>
      </c>
      <c r="AU228" s="43">
        <f t="shared" si="51"/>
        <v>-2.8479674796747929</v>
      </c>
    </row>
    <row r="229" spans="1:47" ht="15" customHeight="1" x14ac:dyDescent="0.25">
      <c r="A229" s="11"/>
      <c r="B229" s="19">
        <v>235</v>
      </c>
      <c r="C229" s="20" t="s">
        <v>308</v>
      </c>
      <c r="D229" s="21">
        <v>6702</v>
      </c>
      <c r="E229" s="22" t="s">
        <v>255</v>
      </c>
      <c r="F229" s="20" t="s">
        <v>250</v>
      </c>
      <c r="G229" s="24">
        <v>42520</v>
      </c>
      <c r="H229" s="49"/>
      <c r="I229" s="26">
        <v>597.52</v>
      </c>
      <c r="J229" s="27"/>
      <c r="K229" s="27"/>
      <c r="L229" s="27"/>
      <c r="M229" s="28">
        <v>597.52</v>
      </c>
      <c r="N229" s="29">
        <v>119.75117886178862</v>
      </c>
      <c r="O229" s="30" t="str">
        <f>IF(G229&lt;=$N$2,"",IF(F229=[3]Pav.tvarkyklė!$B$13,"",IF(ISBLANK(R229),"X","")))</f>
        <v/>
      </c>
      <c r="P229" s="31"/>
      <c r="Q229" s="32"/>
      <c r="R229" s="32"/>
      <c r="S229" s="33"/>
      <c r="T229" s="33"/>
      <c r="U229" s="34">
        <f>IFERROR(INDEX('[3]5.Grup_T'!$G$4:$G$22,MATCH('6.Turtas'!E229,'[3]5.Grup_T'!$E$4:$E$22,0)),"0")</f>
        <v>6</v>
      </c>
      <c r="V229" s="35">
        <f t="shared" si="40"/>
        <v>72</v>
      </c>
      <c r="W229" s="35">
        <f>IF(NOT(ISBLANK(H229)),(12-DATEDIF(H229,'[3]1.Pradzia'!$D$13,"m")),0)</f>
        <v>0</v>
      </c>
      <c r="X229" s="35">
        <f t="shared" si="43"/>
        <v>55</v>
      </c>
      <c r="Y229" s="35">
        <f t="shared" si="44"/>
        <v>12</v>
      </c>
      <c r="Z229" s="35">
        <f t="shared" si="52"/>
        <v>17</v>
      </c>
      <c r="AA229" s="36">
        <f t="shared" si="41"/>
        <v>7.0441869918699185</v>
      </c>
      <c r="AB229" s="36">
        <f t="shared" si="45"/>
        <v>84.530243902439025</v>
      </c>
      <c r="AC229" s="37">
        <f>IF(E229='[3]5.Grup_T'!$E$20,0,IF(YEAR(G229)&lt;2021,M229-N229+AB229,0))</f>
        <v>562.29906504065036</v>
      </c>
      <c r="AD229" s="35">
        <f>IF(OR(YEAR(G229)&lt;2021,O229="X"),0,IF(ISBLANK(H229),DATEDIF(G229,'[3]1.Pradzia'!$D$13,"M"),DATEDIF(G229,H229,"m")))</f>
        <v>0</v>
      </c>
      <c r="AE229" s="37">
        <f>IF(E229='[3]5.Grup_T'!$E$20,0,IF(AD229&lt;&gt;0,M229/V229*MIN(12,AD229),0))</f>
        <v>0</v>
      </c>
      <c r="AF229" s="37">
        <f t="shared" si="42"/>
        <v>84.530243902439025</v>
      </c>
      <c r="AG229" s="37">
        <f t="shared" si="46"/>
        <v>562.29906504065036</v>
      </c>
      <c r="AH229" s="37">
        <f t="shared" si="47"/>
        <v>35.22093495934962</v>
      </c>
      <c r="AI229" s="35" t="str">
        <f t="shared" si="48"/>
        <v/>
      </c>
      <c r="AJ229" s="38" t="str">
        <f>IF(AND(F229&lt;&gt;[3]Pav.tvarkyklė!$B$12,F229&lt;&gt;[3]Pav.tvarkyklė!$B$13),"GVTNT","X")</f>
        <v>GVTNT</v>
      </c>
      <c r="AK229" s="39">
        <f t="shared" si="49"/>
        <v>0</v>
      </c>
      <c r="AL229" s="40" t="s">
        <v>256</v>
      </c>
      <c r="AM229" s="41">
        <v>5</v>
      </c>
      <c r="AN229" s="41">
        <f t="shared" si="50"/>
        <v>2016</v>
      </c>
      <c r="AO229" s="41"/>
      <c r="AP229" s="41"/>
      <c r="AQ229" s="41" t="s">
        <v>17</v>
      </c>
      <c r="AR229" s="42" t="s">
        <v>257</v>
      </c>
      <c r="AS229" s="42" t="s">
        <v>57</v>
      </c>
      <c r="AT229">
        <v>99.586666666666673</v>
      </c>
      <c r="AU229" s="43">
        <f t="shared" si="51"/>
        <v>-15.056422764227648</v>
      </c>
    </row>
    <row r="230" spans="1:47" ht="15" customHeight="1" x14ac:dyDescent="0.25">
      <c r="A230" s="11"/>
      <c r="B230" s="19">
        <v>236</v>
      </c>
      <c r="C230" s="20" t="s">
        <v>309</v>
      </c>
      <c r="D230" s="21">
        <v>6703</v>
      </c>
      <c r="E230" s="22" t="s">
        <v>255</v>
      </c>
      <c r="F230" s="20" t="s">
        <v>54</v>
      </c>
      <c r="G230" s="24">
        <v>42580</v>
      </c>
      <c r="H230" s="49"/>
      <c r="I230" s="26">
        <v>388.43</v>
      </c>
      <c r="J230" s="27"/>
      <c r="K230" s="27"/>
      <c r="L230" s="27"/>
      <c r="M230" s="28">
        <v>388.43</v>
      </c>
      <c r="N230" s="29">
        <v>88.672189922480641</v>
      </c>
      <c r="O230" s="30" t="str">
        <f>IF(G230&lt;=$N$2,"",IF(F230=[3]Pav.tvarkyklė!$B$13,"",IF(ISBLANK(R230),"X","")))</f>
        <v/>
      </c>
      <c r="P230" s="31"/>
      <c r="Q230" s="32"/>
      <c r="R230" s="32"/>
      <c r="S230" s="33"/>
      <c r="T230" s="33"/>
      <c r="U230" s="34">
        <f>IFERROR(INDEX('[3]5.Grup_T'!$G$4:$G$22,MATCH('6.Turtas'!E230,'[3]5.Grup_T'!$E$4:$E$22,0)),"0")</f>
        <v>6</v>
      </c>
      <c r="V230" s="35">
        <f t="shared" si="40"/>
        <v>72</v>
      </c>
      <c r="W230" s="35">
        <f>IF(NOT(ISBLANK(H230)),(12-DATEDIF(H230,'[3]1.Pradzia'!$D$13,"m")),0)</f>
        <v>0</v>
      </c>
      <c r="X230" s="35">
        <f t="shared" si="43"/>
        <v>53</v>
      </c>
      <c r="Y230" s="35">
        <f t="shared" si="44"/>
        <v>12</v>
      </c>
      <c r="Z230" s="35">
        <f t="shared" si="52"/>
        <v>19</v>
      </c>
      <c r="AA230" s="36">
        <f t="shared" si="41"/>
        <v>4.6669573643410862</v>
      </c>
      <c r="AB230" s="36">
        <f t="shared" si="45"/>
        <v>56.003488372093031</v>
      </c>
      <c r="AC230" s="37">
        <f>IF(E230='[3]5.Grup_T'!$E$20,0,IF(YEAR(G230)&lt;2021,M230-N230+AB230,0))</f>
        <v>355.76129844961241</v>
      </c>
      <c r="AD230" s="35">
        <f>IF(OR(YEAR(G230)&lt;2021,O230="X"),0,IF(ISBLANK(H230),DATEDIF(G230,'[3]1.Pradzia'!$D$13,"M"),DATEDIF(G230,H230,"m")))</f>
        <v>0</v>
      </c>
      <c r="AE230" s="37">
        <f>IF(E230='[3]5.Grup_T'!$E$20,0,IF(AD230&lt;&gt;0,M230/V230*MIN(12,AD230),0))</f>
        <v>0</v>
      </c>
      <c r="AF230" s="37">
        <f t="shared" si="42"/>
        <v>56.003488372093031</v>
      </c>
      <c r="AG230" s="37">
        <f t="shared" si="46"/>
        <v>355.76129844961241</v>
      </c>
      <c r="AH230" s="37">
        <f t="shared" si="47"/>
        <v>32.668701550387595</v>
      </c>
      <c r="AI230" s="35" t="str">
        <f t="shared" si="48"/>
        <v/>
      </c>
      <c r="AJ230" s="38" t="str">
        <f>IF(AND(F230&lt;&gt;[3]Pav.tvarkyklė!$B$12,F230&lt;&gt;[3]Pav.tvarkyklė!$B$13),"GVTNT","X")</f>
        <v>GVTNT</v>
      </c>
      <c r="AK230" s="39">
        <f t="shared" si="49"/>
        <v>0</v>
      </c>
      <c r="AL230" s="40" t="s">
        <v>256</v>
      </c>
      <c r="AM230" s="41">
        <v>5</v>
      </c>
      <c r="AN230" s="41">
        <f t="shared" si="50"/>
        <v>2016</v>
      </c>
      <c r="AO230" s="41"/>
      <c r="AP230" s="41"/>
      <c r="AQ230" s="41" t="s">
        <v>17</v>
      </c>
      <c r="AR230" s="42" t="s">
        <v>257</v>
      </c>
      <c r="AS230" s="42" t="s">
        <v>62</v>
      </c>
      <c r="AT230">
        <v>64.73833333333333</v>
      </c>
      <c r="AU230" s="43">
        <f t="shared" si="51"/>
        <v>-8.7348449612402987</v>
      </c>
    </row>
    <row r="231" spans="1:47" ht="15" customHeight="1" x14ac:dyDescent="0.25">
      <c r="A231" s="11"/>
      <c r="B231" s="19">
        <v>237</v>
      </c>
      <c r="C231" s="20" t="s">
        <v>280</v>
      </c>
      <c r="D231" s="21">
        <v>6704</v>
      </c>
      <c r="E231" s="22" t="s">
        <v>74</v>
      </c>
      <c r="F231" s="20" t="s">
        <v>54</v>
      </c>
      <c r="G231" s="24">
        <v>42689</v>
      </c>
      <c r="H231" s="49"/>
      <c r="I231" s="26">
        <v>1520.66</v>
      </c>
      <c r="J231" s="27"/>
      <c r="K231" s="27"/>
      <c r="L231" s="27"/>
      <c r="M231" s="50">
        <v>1520.66</v>
      </c>
      <c r="N231" s="29">
        <v>823.50556467661704</v>
      </c>
      <c r="O231" s="30" t="str">
        <f>IF(G231&lt;=$N$2,"",IF(F231=[3]Pav.tvarkyklė!$B$13,"",IF(ISBLANK(R231),"X","")))</f>
        <v/>
      </c>
      <c r="P231" s="31"/>
      <c r="Q231" s="32"/>
      <c r="R231" s="32"/>
      <c r="S231" s="33"/>
      <c r="T231" s="33"/>
      <c r="U231" s="34">
        <f>IFERROR(INDEX('[3]5.Grup_T'!$G$4:$G$22,MATCH('6.Turtas'!E231,'[3]5.Grup_T'!$E$4:$E$22,0)),"0")</f>
        <v>30</v>
      </c>
      <c r="V231" s="35">
        <f t="shared" si="40"/>
        <v>360</v>
      </c>
      <c r="W231" s="35">
        <f>IF(NOT(ISBLANK(H231)),(12-DATEDIF(H231,'[3]1.Pradzia'!$D$13,"m")),0)</f>
        <v>0</v>
      </c>
      <c r="X231" s="35">
        <f t="shared" si="43"/>
        <v>49</v>
      </c>
      <c r="Y231" s="35">
        <f t="shared" si="44"/>
        <v>12</v>
      </c>
      <c r="Z231" s="35">
        <f t="shared" si="52"/>
        <v>311</v>
      </c>
      <c r="AA231" s="36">
        <f t="shared" si="41"/>
        <v>2.6479278606965178</v>
      </c>
      <c r="AB231" s="36">
        <f t="shared" si="45"/>
        <v>31.775134328358213</v>
      </c>
      <c r="AC231" s="37">
        <f>IF(E231='[3]5.Grup_T'!$E$20,0,IF(YEAR(G231)&lt;2021,M231-N231+AB231,0))</f>
        <v>728.9295696517413</v>
      </c>
      <c r="AD231" s="35">
        <f>IF(OR(YEAR(G231)&lt;2021,O231="X"),0,IF(ISBLANK(H231),DATEDIF(G231,'[3]1.Pradzia'!$D$13,"M"),DATEDIF(G231,H231,"m")))</f>
        <v>0</v>
      </c>
      <c r="AE231" s="37">
        <f>IF(E231='[3]5.Grup_T'!$E$20,0,IF(AD231&lt;&gt;0,M231/V231*MIN(12,AD231),0))</f>
        <v>0</v>
      </c>
      <c r="AF231" s="37">
        <f t="shared" si="42"/>
        <v>31.775134328358213</v>
      </c>
      <c r="AG231" s="37">
        <f t="shared" si="46"/>
        <v>728.9295696517413</v>
      </c>
      <c r="AH231" s="37">
        <f t="shared" si="47"/>
        <v>791.73043034825878</v>
      </c>
      <c r="AI231" s="35" t="str">
        <f t="shared" si="48"/>
        <v/>
      </c>
      <c r="AJ231" s="38" t="str">
        <f>IF(AND(F231&lt;&gt;[3]Pav.tvarkyklė!$B$12,F231&lt;&gt;[3]Pav.tvarkyklė!$B$13),"GVTNT","X")</f>
        <v>GVTNT</v>
      </c>
      <c r="AK231" s="53">
        <f>I231-J231-K231-L231-M231</f>
        <v>0</v>
      </c>
      <c r="AL231" s="40" t="s">
        <v>256</v>
      </c>
      <c r="AM231" s="41">
        <v>5</v>
      </c>
      <c r="AN231" s="41">
        <f t="shared" si="50"/>
        <v>2016</v>
      </c>
      <c r="AO231" s="41"/>
      <c r="AP231" s="41"/>
      <c r="AQ231" s="41" t="s">
        <v>17</v>
      </c>
      <c r="AR231" s="42" t="s">
        <v>257</v>
      </c>
      <c r="AS231" s="42" t="s">
        <v>62</v>
      </c>
      <c r="AT231">
        <v>56.320740740740746</v>
      </c>
      <c r="AU231" s="43">
        <f t="shared" si="51"/>
        <v>-24.545606412382533</v>
      </c>
    </row>
    <row r="232" spans="1:47" ht="15" customHeight="1" x14ac:dyDescent="0.25">
      <c r="A232" s="11"/>
      <c r="B232" s="19">
        <v>238</v>
      </c>
      <c r="C232" s="20" t="s">
        <v>310</v>
      </c>
      <c r="D232" s="21">
        <v>6705</v>
      </c>
      <c r="E232" s="22" t="s">
        <v>59</v>
      </c>
      <c r="F232" s="20" t="s">
        <v>65</v>
      </c>
      <c r="G232" s="24">
        <v>42766</v>
      </c>
      <c r="H232" s="49"/>
      <c r="I232" s="26">
        <v>545.46</v>
      </c>
      <c r="J232" s="27"/>
      <c r="K232" s="27"/>
      <c r="L232" s="27"/>
      <c r="M232" s="28">
        <v>545.46</v>
      </c>
      <c r="N232" s="29">
        <v>331.81573024054984</v>
      </c>
      <c r="O232" s="30" t="str">
        <f>IF(G232&lt;=$N$2,"",IF(F232=[3]Pav.tvarkyklė!$B$13,"",IF(ISBLANK(R232),"X","")))</f>
        <v/>
      </c>
      <c r="P232" s="31"/>
      <c r="Q232" s="32"/>
      <c r="R232" s="32"/>
      <c r="S232" s="33"/>
      <c r="T232" s="33"/>
      <c r="U232" s="34">
        <f>IFERROR(INDEX('[3]5.Grup_T'!$G$4:$G$22,MATCH('6.Turtas'!E232,'[3]5.Grup_T'!$E$4:$E$22,0)),"0")</f>
        <v>10</v>
      </c>
      <c r="V232" s="35">
        <f t="shared" si="40"/>
        <v>120</v>
      </c>
      <c r="W232" s="35">
        <f>IF(NOT(ISBLANK(H232)),(12-DATEDIF(H232,'[3]1.Pradzia'!$D$13,"m")),0)</f>
        <v>0</v>
      </c>
      <c r="X232" s="35">
        <f t="shared" si="43"/>
        <v>47</v>
      </c>
      <c r="Y232" s="35">
        <f t="shared" si="44"/>
        <v>12</v>
      </c>
      <c r="Z232" s="35">
        <f t="shared" si="52"/>
        <v>73</v>
      </c>
      <c r="AA232" s="36">
        <f t="shared" si="41"/>
        <v>4.5454209621993131</v>
      </c>
      <c r="AB232" s="36">
        <f t="shared" si="45"/>
        <v>54.545051546391761</v>
      </c>
      <c r="AC232" s="37">
        <f>IF(E232='[3]5.Grup_T'!$E$20,0,IF(YEAR(G232)&lt;2021,M232-N232+AB232,0))</f>
        <v>268.18932130584199</v>
      </c>
      <c r="AD232" s="35">
        <f>IF(OR(YEAR(G232)&lt;2021,O232="X"),0,IF(ISBLANK(H232),DATEDIF(G232,'[3]1.Pradzia'!$D$13,"M"),DATEDIF(G232,H232,"m")))</f>
        <v>0</v>
      </c>
      <c r="AE232" s="37">
        <f>IF(E232='[3]5.Grup_T'!$E$20,0,IF(AD232&lt;&gt;0,M232/V232*MIN(12,AD232),0))</f>
        <v>0</v>
      </c>
      <c r="AF232" s="37">
        <f t="shared" si="42"/>
        <v>54.545051546391761</v>
      </c>
      <c r="AG232" s="37">
        <f t="shared" si="46"/>
        <v>268.18932130584199</v>
      </c>
      <c r="AH232" s="37">
        <f t="shared" si="47"/>
        <v>277.27067869415805</v>
      </c>
      <c r="AI232" s="35" t="str">
        <f t="shared" si="48"/>
        <v/>
      </c>
      <c r="AJ232" s="38" t="str">
        <f>IF(AND(F232&lt;&gt;[3]Pav.tvarkyklė!$B$12,F232&lt;&gt;[3]Pav.tvarkyklė!$B$13),"GVTNT","X")</f>
        <v>GVTNT</v>
      </c>
      <c r="AK232" s="53">
        <f t="shared" si="49"/>
        <v>0</v>
      </c>
      <c r="AL232" s="40" t="s">
        <v>311</v>
      </c>
      <c r="AM232" s="41">
        <v>10</v>
      </c>
      <c r="AN232" s="41">
        <f t="shared" si="50"/>
        <v>2017</v>
      </c>
      <c r="AO232" s="41"/>
      <c r="AP232" s="41"/>
      <c r="AQ232" s="41" t="s">
        <v>17</v>
      </c>
      <c r="AR232" s="42" t="s">
        <v>61</v>
      </c>
      <c r="AS232" s="42" t="s">
        <v>68</v>
      </c>
      <c r="AT232">
        <v>54.546000000000006</v>
      </c>
      <c r="AU232" s="43">
        <f t="shared" si="51"/>
        <v>-9.4845360824535874E-4</v>
      </c>
    </row>
    <row r="233" spans="1:47" ht="15" customHeight="1" x14ac:dyDescent="0.25">
      <c r="A233" s="11"/>
      <c r="B233" s="19">
        <v>239</v>
      </c>
      <c r="C233" s="20" t="s">
        <v>312</v>
      </c>
      <c r="D233" s="21">
        <v>6706</v>
      </c>
      <c r="E233" s="22" t="s">
        <v>64</v>
      </c>
      <c r="F233" s="20" t="s">
        <v>86</v>
      </c>
      <c r="G233" s="24">
        <v>42794</v>
      </c>
      <c r="H233" s="49"/>
      <c r="I233" s="26">
        <v>1200</v>
      </c>
      <c r="J233" s="27"/>
      <c r="K233" s="27"/>
      <c r="L233" s="27"/>
      <c r="M233" s="28">
        <v>1200</v>
      </c>
      <c r="N233" s="29">
        <v>1068.5640452261307</v>
      </c>
      <c r="O233" s="30" t="str">
        <f>IF(G233&lt;=$N$2,"",IF(F233=[3]Pav.tvarkyklė!$B$13,"",IF(ISBLANK(R233),"X","")))</f>
        <v/>
      </c>
      <c r="P233" s="31"/>
      <c r="Q233" s="32"/>
      <c r="R233" s="32"/>
      <c r="S233" s="33"/>
      <c r="T233" s="33"/>
      <c r="U233" s="34">
        <f>IFERROR(INDEX('[3]5.Grup_T'!$G$4:$G$22,MATCH('6.Turtas'!E233,'[3]5.Grup_T'!$E$4:$E$22,0)),"0")</f>
        <v>35</v>
      </c>
      <c r="V233" s="35">
        <f t="shared" si="40"/>
        <v>420</v>
      </c>
      <c r="W233" s="35">
        <f>IF(NOT(ISBLANK(H233)),(12-DATEDIF(H233,'[3]1.Pradzia'!$D$13,"m")),0)</f>
        <v>0</v>
      </c>
      <c r="X233" s="35">
        <f t="shared" si="43"/>
        <v>46</v>
      </c>
      <c r="Y233" s="35">
        <f t="shared" si="44"/>
        <v>12</v>
      </c>
      <c r="Z233" s="35">
        <f t="shared" si="52"/>
        <v>374</v>
      </c>
      <c r="AA233" s="36">
        <f t="shared" si="41"/>
        <v>2.8571231155778896</v>
      </c>
      <c r="AB233" s="36">
        <f t="shared" si="45"/>
        <v>34.285477386934673</v>
      </c>
      <c r="AC233" s="37">
        <f>IF(E233='[3]5.Grup_T'!$E$20,0,IF(YEAR(G233)&lt;2021,M233-N233+AB233,0))</f>
        <v>165.72143216080397</v>
      </c>
      <c r="AD233" s="35">
        <f>IF(OR(YEAR(G233)&lt;2021,O233="X"),0,IF(ISBLANK(H233),DATEDIF(G233,'[3]1.Pradzia'!$D$13,"M"),DATEDIF(G233,H233,"m")))</f>
        <v>0</v>
      </c>
      <c r="AE233" s="37">
        <f>IF(E233='[3]5.Grup_T'!$E$20,0,IF(AD233&lt;&gt;0,M233/V233*MIN(12,AD233),0))</f>
        <v>0</v>
      </c>
      <c r="AF233" s="37">
        <f t="shared" si="42"/>
        <v>34.285477386934673</v>
      </c>
      <c r="AG233" s="37">
        <f t="shared" si="46"/>
        <v>165.72143216080397</v>
      </c>
      <c r="AH233" s="37">
        <f t="shared" si="47"/>
        <v>1034.2785678391961</v>
      </c>
      <c r="AI233" s="35" t="str">
        <f t="shared" si="48"/>
        <v/>
      </c>
      <c r="AJ233" s="38" t="str">
        <f>IF(AND(F233&lt;&gt;[3]Pav.tvarkyklė!$B$12,F233&lt;&gt;[3]Pav.tvarkyklė!$B$13),"GVTNT","X")</f>
        <v>GVTNT</v>
      </c>
      <c r="AK233" s="53">
        <f t="shared" si="49"/>
        <v>0</v>
      </c>
      <c r="AL233" s="40" t="s">
        <v>66</v>
      </c>
      <c r="AM233" s="41">
        <v>35</v>
      </c>
      <c r="AN233" s="41">
        <f t="shared" si="50"/>
        <v>2017</v>
      </c>
      <c r="AO233" s="41"/>
      <c r="AP233" s="41"/>
      <c r="AQ233" s="41" t="s">
        <v>17</v>
      </c>
      <c r="AR233" s="42" t="s">
        <v>67</v>
      </c>
      <c r="AS233" s="42" t="s">
        <v>68</v>
      </c>
      <c r="AT233">
        <v>34.285714285714285</v>
      </c>
      <c r="AU233" s="43">
        <f t="shared" si="51"/>
        <v>-2.3689877961174943E-4</v>
      </c>
    </row>
    <row r="234" spans="1:47" ht="15" customHeight="1" x14ac:dyDescent="0.25">
      <c r="A234" s="11"/>
      <c r="B234" s="19">
        <v>240</v>
      </c>
      <c r="C234" s="20" t="s">
        <v>313</v>
      </c>
      <c r="D234" s="21">
        <v>6707</v>
      </c>
      <c r="E234" s="22" t="s">
        <v>255</v>
      </c>
      <c r="F234" s="20" t="s">
        <v>250</v>
      </c>
      <c r="G234" s="24">
        <v>42781</v>
      </c>
      <c r="H234" s="49"/>
      <c r="I234" s="26">
        <v>119.84</v>
      </c>
      <c r="J234" s="27"/>
      <c r="K234" s="27"/>
      <c r="L234" s="27"/>
      <c r="M234" s="28">
        <v>119.84</v>
      </c>
      <c r="N234" s="29">
        <v>39.465400000000002</v>
      </c>
      <c r="O234" s="30" t="str">
        <f>IF(G234&lt;=$N$2,"",IF(F234=[3]Pav.tvarkyklė!$B$13,"",IF(ISBLANK(R234),"X","")))</f>
        <v/>
      </c>
      <c r="P234" s="31"/>
      <c r="Q234" s="32"/>
      <c r="R234" s="32"/>
      <c r="S234" s="33"/>
      <c r="T234" s="33"/>
      <c r="U234" s="34">
        <f>IFERROR(INDEX('[3]5.Grup_T'!$G$4:$G$22,MATCH('6.Turtas'!E234,'[3]5.Grup_T'!$E$4:$E$22,0)),"0")</f>
        <v>6</v>
      </c>
      <c r="V234" s="35">
        <f t="shared" si="40"/>
        <v>72</v>
      </c>
      <c r="W234" s="35">
        <f>IF(NOT(ISBLANK(H234)),(12-DATEDIF(H234,'[3]1.Pradzia'!$D$13,"m")),0)</f>
        <v>0</v>
      </c>
      <c r="X234" s="35">
        <f t="shared" si="43"/>
        <v>46</v>
      </c>
      <c r="Y234" s="35">
        <f t="shared" si="44"/>
        <v>12</v>
      </c>
      <c r="Z234" s="35">
        <f t="shared" si="52"/>
        <v>26</v>
      </c>
      <c r="AA234" s="36">
        <f t="shared" si="41"/>
        <v>1.5179</v>
      </c>
      <c r="AB234" s="36">
        <f t="shared" si="45"/>
        <v>18.2148</v>
      </c>
      <c r="AC234" s="37">
        <f>IF(E234='[3]5.Grup_T'!$E$20,0,IF(YEAR(G234)&lt;2021,M234-N234+AB234,0))</f>
        <v>98.589399999999998</v>
      </c>
      <c r="AD234" s="35">
        <f>IF(OR(YEAR(G234)&lt;2021,O234="X"),0,IF(ISBLANK(H234),DATEDIF(G234,'[3]1.Pradzia'!$D$13,"M"),DATEDIF(G234,H234,"m")))</f>
        <v>0</v>
      </c>
      <c r="AE234" s="37">
        <f>IF(E234='[3]5.Grup_T'!$E$20,0,IF(AD234&lt;&gt;0,M234/V234*MIN(12,AD234),0))</f>
        <v>0</v>
      </c>
      <c r="AF234" s="37">
        <f t="shared" si="42"/>
        <v>18.2148</v>
      </c>
      <c r="AG234" s="37">
        <f t="shared" si="46"/>
        <v>98.589399999999998</v>
      </c>
      <c r="AH234" s="37">
        <f t="shared" si="47"/>
        <v>21.250600000000006</v>
      </c>
      <c r="AI234" s="35" t="str">
        <f t="shared" si="48"/>
        <v/>
      </c>
      <c r="AJ234" s="38" t="str">
        <f>IF(AND(F234&lt;&gt;[3]Pav.tvarkyklė!$B$12,F234&lt;&gt;[3]Pav.tvarkyklė!$B$13),"GVTNT","X")</f>
        <v>GVTNT</v>
      </c>
      <c r="AK234" s="53">
        <f t="shared" si="49"/>
        <v>0</v>
      </c>
      <c r="AL234" s="40" t="s">
        <v>256</v>
      </c>
      <c r="AM234" s="41">
        <v>5</v>
      </c>
      <c r="AN234" s="41">
        <f t="shared" si="50"/>
        <v>2017</v>
      </c>
      <c r="AO234" s="41"/>
      <c r="AP234" s="41"/>
      <c r="AQ234" s="41" t="s">
        <v>17</v>
      </c>
      <c r="AR234" s="42" t="s">
        <v>257</v>
      </c>
      <c r="AS234" s="42" t="s">
        <v>57</v>
      </c>
      <c r="AT234">
        <v>19.973333333333333</v>
      </c>
      <c r="AU234" s="43">
        <f t="shared" si="51"/>
        <v>-1.7585333333333324</v>
      </c>
    </row>
    <row r="235" spans="1:47" ht="15" customHeight="1" x14ac:dyDescent="0.25">
      <c r="A235" s="11"/>
      <c r="B235" s="19">
        <v>241</v>
      </c>
      <c r="C235" s="20" t="s">
        <v>302</v>
      </c>
      <c r="D235" s="21">
        <v>6708</v>
      </c>
      <c r="E235" s="22" t="s">
        <v>271</v>
      </c>
      <c r="F235" s="20" t="s">
        <v>86</v>
      </c>
      <c r="G235" s="24">
        <v>42921</v>
      </c>
      <c r="H235" s="49"/>
      <c r="I235" s="26">
        <v>87.5</v>
      </c>
      <c r="J235" s="27"/>
      <c r="K235" s="27"/>
      <c r="L235" s="27"/>
      <c r="M235" s="28">
        <v>87.5</v>
      </c>
      <c r="N235" s="29">
        <v>35.344696969696969</v>
      </c>
      <c r="O235" s="30" t="str">
        <f>IF(G235&lt;=$N$2,"",IF(F235=[3]Pav.tvarkyklė!$B$13,"",IF(ISBLANK(R235),"X","")))</f>
        <v/>
      </c>
      <c r="P235" s="31"/>
      <c r="Q235" s="32"/>
      <c r="R235" s="32"/>
      <c r="S235" s="33"/>
      <c r="T235" s="33"/>
      <c r="U235" s="34">
        <f>IFERROR(INDEX('[3]5.Grup_T'!$G$4:$G$22,MATCH('6.Turtas'!E235,'[3]5.Grup_T'!$E$4:$E$22,0)),"0")</f>
        <v>6</v>
      </c>
      <c r="V235" s="35">
        <f t="shared" si="40"/>
        <v>72</v>
      </c>
      <c r="W235" s="35">
        <f>IF(NOT(ISBLANK(H235)),(12-DATEDIF(H235,'[3]1.Pradzia'!$D$13,"m")),0)</f>
        <v>0</v>
      </c>
      <c r="X235" s="35">
        <f t="shared" si="43"/>
        <v>41</v>
      </c>
      <c r="Y235" s="35">
        <f t="shared" si="44"/>
        <v>12</v>
      </c>
      <c r="Z235" s="35">
        <f t="shared" si="52"/>
        <v>31</v>
      </c>
      <c r="AA235" s="36">
        <f t="shared" si="41"/>
        <v>1.1401515151515151</v>
      </c>
      <c r="AB235" s="36">
        <f t="shared" si="45"/>
        <v>13.681818181818182</v>
      </c>
      <c r="AC235" s="37">
        <f>IF(E235='[3]5.Grup_T'!$E$20,0,IF(YEAR(G235)&lt;2021,M235-N235+AB235,0))</f>
        <v>65.837121212121218</v>
      </c>
      <c r="AD235" s="35">
        <f>IF(OR(YEAR(G235)&lt;2021,O235="X"),0,IF(ISBLANK(H235),DATEDIF(G235,'[3]1.Pradzia'!$D$13,"M"),DATEDIF(G235,H235,"m")))</f>
        <v>0</v>
      </c>
      <c r="AE235" s="37">
        <f>IF(E235='[3]5.Grup_T'!$E$20,0,IF(AD235&lt;&gt;0,M235/V235*MIN(12,AD235),0))</f>
        <v>0</v>
      </c>
      <c r="AF235" s="37">
        <f t="shared" si="42"/>
        <v>13.681818181818182</v>
      </c>
      <c r="AG235" s="37">
        <f t="shared" si="46"/>
        <v>65.837121212121218</v>
      </c>
      <c r="AH235" s="37">
        <f t="shared" si="47"/>
        <v>21.662878787878782</v>
      </c>
      <c r="AI235" s="35" t="str">
        <f t="shared" si="48"/>
        <v/>
      </c>
      <c r="AJ235" s="38" t="str">
        <f>IF(AND(F235&lt;&gt;[3]Pav.tvarkyklė!$B$12,F235&lt;&gt;[3]Pav.tvarkyklė!$B$13),"GVTNT","X")</f>
        <v>GVTNT</v>
      </c>
      <c r="AK235" s="53">
        <f t="shared" si="49"/>
        <v>0</v>
      </c>
      <c r="AL235" s="40" t="s">
        <v>256</v>
      </c>
      <c r="AM235" s="41">
        <v>5</v>
      </c>
      <c r="AN235" s="41">
        <f t="shared" si="50"/>
        <v>2017</v>
      </c>
      <c r="AO235" s="41"/>
      <c r="AP235" s="41"/>
      <c r="AQ235" s="41" t="s">
        <v>17</v>
      </c>
      <c r="AR235" s="42" t="s">
        <v>257</v>
      </c>
      <c r="AS235" s="42" t="s">
        <v>89</v>
      </c>
      <c r="AT235">
        <v>14.583333333333332</v>
      </c>
      <c r="AU235" s="43">
        <f t="shared" si="51"/>
        <v>-0.90151515151515049</v>
      </c>
    </row>
    <row r="236" spans="1:47" ht="15" customHeight="1" x14ac:dyDescent="0.25">
      <c r="A236" s="11"/>
      <c r="B236" s="19">
        <v>242</v>
      </c>
      <c r="C236" s="20" t="s">
        <v>302</v>
      </c>
      <c r="D236" s="21">
        <v>6709</v>
      </c>
      <c r="E236" s="22" t="s">
        <v>271</v>
      </c>
      <c r="F236" s="20" t="s">
        <v>86</v>
      </c>
      <c r="G236" s="24">
        <v>42921</v>
      </c>
      <c r="H236" s="49"/>
      <c r="I236" s="26">
        <v>87.5</v>
      </c>
      <c r="J236" s="27"/>
      <c r="K236" s="27"/>
      <c r="L236" s="27"/>
      <c r="M236" s="28">
        <v>87.5</v>
      </c>
      <c r="N236" s="29">
        <v>35.344696969696969</v>
      </c>
      <c r="O236" s="30" t="str">
        <f>IF(G236&lt;=$N$2,"",IF(F236=[3]Pav.tvarkyklė!$B$13,"",IF(ISBLANK(R236),"X","")))</f>
        <v/>
      </c>
      <c r="P236" s="31"/>
      <c r="Q236" s="32"/>
      <c r="R236" s="32"/>
      <c r="S236" s="33"/>
      <c r="T236" s="33"/>
      <c r="U236" s="34">
        <f>IFERROR(INDEX('[3]5.Grup_T'!$G$4:$G$22,MATCH('6.Turtas'!E236,'[3]5.Grup_T'!$E$4:$E$22,0)),"0")</f>
        <v>6</v>
      </c>
      <c r="V236" s="35">
        <f t="shared" si="40"/>
        <v>72</v>
      </c>
      <c r="W236" s="35">
        <f>IF(NOT(ISBLANK(H236)),(12-DATEDIF(H236,'[3]1.Pradzia'!$D$13,"m")),0)</f>
        <v>0</v>
      </c>
      <c r="X236" s="35">
        <f t="shared" si="43"/>
        <v>41</v>
      </c>
      <c r="Y236" s="35">
        <f t="shared" si="44"/>
        <v>12</v>
      </c>
      <c r="Z236" s="35">
        <f t="shared" si="52"/>
        <v>31</v>
      </c>
      <c r="AA236" s="36">
        <f t="shared" si="41"/>
        <v>1.1401515151515151</v>
      </c>
      <c r="AB236" s="36">
        <f t="shared" si="45"/>
        <v>13.681818181818182</v>
      </c>
      <c r="AC236" s="37">
        <f>IF(E236='[3]5.Grup_T'!$E$20,0,IF(YEAR(G236)&lt;2021,M236-N236+AB236,0))</f>
        <v>65.837121212121218</v>
      </c>
      <c r="AD236" s="35">
        <f>IF(OR(YEAR(G236)&lt;2021,O236="X"),0,IF(ISBLANK(H236),DATEDIF(G236,'[3]1.Pradzia'!$D$13,"M"),DATEDIF(G236,H236,"m")))</f>
        <v>0</v>
      </c>
      <c r="AE236" s="37">
        <f>IF(E236='[3]5.Grup_T'!$E$20,0,IF(AD236&lt;&gt;0,M236/V236*MIN(12,AD236),0))</f>
        <v>0</v>
      </c>
      <c r="AF236" s="37">
        <f t="shared" si="42"/>
        <v>13.681818181818182</v>
      </c>
      <c r="AG236" s="37">
        <f t="shared" si="46"/>
        <v>65.837121212121218</v>
      </c>
      <c r="AH236" s="37">
        <f t="shared" si="47"/>
        <v>21.662878787878782</v>
      </c>
      <c r="AI236" s="35" t="str">
        <f t="shared" si="48"/>
        <v/>
      </c>
      <c r="AJ236" s="38" t="str">
        <f>IF(AND(F236&lt;&gt;[3]Pav.tvarkyklė!$B$12,F236&lt;&gt;[3]Pav.tvarkyklė!$B$13),"GVTNT","X")</f>
        <v>GVTNT</v>
      </c>
      <c r="AK236" s="53">
        <f t="shared" si="49"/>
        <v>0</v>
      </c>
      <c r="AL236" s="40" t="s">
        <v>256</v>
      </c>
      <c r="AM236" s="41">
        <v>5</v>
      </c>
      <c r="AN236" s="41">
        <f t="shared" si="50"/>
        <v>2017</v>
      </c>
      <c r="AO236" s="41"/>
      <c r="AP236" s="41"/>
      <c r="AQ236" s="41" t="s">
        <v>17</v>
      </c>
      <c r="AR236" s="42" t="s">
        <v>257</v>
      </c>
      <c r="AS236" s="42" t="s">
        <v>89</v>
      </c>
      <c r="AT236">
        <v>14.583333333333332</v>
      </c>
      <c r="AU236" s="43">
        <f t="shared" si="51"/>
        <v>-0.90151515151515049</v>
      </c>
    </row>
    <row r="237" spans="1:47" ht="15" customHeight="1" x14ac:dyDescent="0.25">
      <c r="A237" s="11"/>
      <c r="B237" s="19">
        <v>243</v>
      </c>
      <c r="C237" s="20" t="s">
        <v>302</v>
      </c>
      <c r="D237" s="21">
        <v>6710</v>
      </c>
      <c r="E237" s="22" t="s">
        <v>271</v>
      </c>
      <c r="F237" s="20" t="s">
        <v>86</v>
      </c>
      <c r="G237" s="24">
        <v>42990</v>
      </c>
      <c r="H237" s="49"/>
      <c r="I237" s="26">
        <v>109.5</v>
      </c>
      <c r="J237" s="27"/>
      <c r="K237" s="27"/>
      <c r="L237" s="27"/>
      <c r="M237" s="28">
        <v>109.5</v>
      </c>
      <c r="N237" s="29">
        <v>47.546052631578945</v>
      </c>
      <c r="O237" s="30" t="str">
        <f>IF(G237&lt;=$N$2,"",IF(F237=[3]Pav.tvarkyklė!$B$13,"",IF(ISBLANK(R237),"X","")))</f>
        <v/>
      </c>
      <c r="P237" s="31"/>
      <c r="Q237" s="32"/>
      <c r="R237" s="32"/>
      <c r="S237" s="33"/>
      <c r="T237" s="33"/>
      <c r="U237" s="34">
        <f>IFERROR(INDEX('[3]5.Grup_T'!$G$4:$G$22,MATCH('6.Turtas'!E237,'[3]5.Grup_T'!$E$4:$E$22,0)),"0")</f>
        <v>6</v>
      </c>
      <c r="V237" s="35">
        <f t="shared" si="40"/>
        <v>72</v>
      </c>
      <c r="W237" s="35">
        <f>IF(NOT(ISBLANK(H237)),(12-DATEDIF(H237,'[3]1.Pradzia'!$D$13,"m")),0)</f>
        <v>0</v>
      </c>
      <c r="X237" s="35">
        <f t="shared" si="43"/>
        <v>39</v>
      </c>
      <c r="Y237" s="35">
        <f t="shared" si="44"/>
        <v>12</v>
      </c>
      <c r="Z237" s="35">
        <f t="shared" si="52"/>
        <v>33</v>
      </c>
      <c r="AA237" s="36">
        <f t="shared" si="41"/>
        <v>1.4407894736842104</v>
      </c>
      <c r="AB237" s="36">
        <f t="shared" si="45"/>
        <v>17.289473684210524</v>
      </c>
      <c r="AC237" s="37">
        <f>IF(E237='[3]5.Grup_T'!$E$20,0,IF(YEAR(G237)&lt;2021,M237-N237+AB237,0))</f>
        <v>79.243421052631575</v>
      </c>
      <c r="AD237" s="35">
        <f>IF(OR(YEAR(G237)&lt;2021,O237="X"),0,IF(ISBLANK(H237),DATEDIF(G237,'[3]1.Pradzia'!$D$13,"M"),DATEDIF(G237,H237,"m")))</f>
        <v>0</v>
      </c>
      <c r="AE237" s="37">
        <f>IF(E237='[3]5.Grup_T'!$E$20,0,IF(AD237&lt;&gt;0,M237/V237*MIN(12,AD237),0))</f>
        <v>0</v>
      </c>
      <c r="AF237" s="37">
        <f t="shared" si="42"/>
        <v>17.289473684210524</v>
      </c>
      <c r="AG237" s="37">
        <f t="shared" si="46"/>
        <v>79.243421052631575</v>
      </c>
      <c r="AH237" s="37">
        <f t="shared" si="47"/>
        <v>30.256578947368425</v>
      </c>
      <c r="AI237" s="35" t="str">
        <f t="shared" si="48"/>
        <v/>
      </c>
      <c r="AJ237" s="38" t="str">
        <f>IF(AND(F237&lt;&gt;[3]Pav.tvarkyklė!$B$12,F237&lt;&gt;[3]Pav.tvarkyklė!$B$13),"GVTNT","X")</f>
        <v>GVTNT</v>
      </c>
      <c r="AK237" s="53">
        <f t="shared" si="49"/>
        <v>0</v>
      </c>
      <c r="AL237" s="40" t="s">
        <v>256</v>
      </c>
      <c r="AM237" s="41">
        <v>5</v>
      </c>
      <c r="AN237" s="41">
        <f t="shared" si="50"/>
        <v>2017</v>
      </c>
      <c r="AO237" s="41"/>
      <c r="AP237" s="41"/>
      <c r="AQ237" s="41" t="s">
        <v>17</v>
      </c>
      <c r="AR237" s="42" t="s">
        <v>257</v>
      </c>
      <c r="AS237" s="42" t="s">
        <v>89</v>
      </c>
      <c r="AT237">
        <v>18.25</v>
      </c>
      <c r="AU237" s="43">
        <f t="shared" si="51"/>
        <v>-0.96052631578947612</v>
      </c>
    </row>
    <row r="238" spans="1:47" ht="15" customHeight="1" x14ac:dyDescent="0.25">
      <c r="A238" s="11"/>
      <c r="B238" s="19">
        <v>244</v>
      </c>
      <c r="C238" s="20" t="s">
        <v>302</v>
      </c>
      <c r="D238" s="21">
        <v>6711</v>
      </c>
      <c r="E238" s="22" t="s">
        <v>271</v>
      </c>
      <c r="F238" s="20" t="s">
        <v>86</v>
      </c>
      <c r="G238" s="24">
        <v>42990</v>
      </c>
      <c r="H238" s="49"/>
      <c r="I238" s="26">
        <v>109.49</v>
      </c>
      <c r="J238" s="27"/>
      <c r="K238" s="27"/>
      <c r="L238" s="27"/>
      <c r="M238" s="28">
        <v>109.49</v>
      </c>
      <c r="N238" s="29">
        <v>47.540263157894735</v>
      </c>
      <c r="O238" s="30" t="str">
        <f>IF(G238&lt;=$N$2,"",IF(F238=[3]Pav.tvarkyklė!$B$13,"",IF(ISBLANK(R238),"X","")))</f>
        <v/>
      </c>
      <c r="P238" s="31"/>
      <c r="Q238" s="32"/>
      <c r="R238" s="32"/>
      <c r="S238" s="33"/>
      <c r="T238" s="33"/>
      <c r="U238" s="34">
        <f>IFERROR(INDEX('[3]5.Grup_T'!$G$4:$G$22,MATCH('6.Turtas'!E238,'[3]5.Grup_T'!$E$4:$E$22,0)),"0")</f>
        <v>6</v>
      </c>
      <c r="V238" s="35">
        <f t="shared" si="40"/>
        <v>72</v>
      </c>
      <c r="W238" s="35">
        <f>IF(NOT(ISBLANK(H238)),(12-DATEDIF(H238,'[3]1.Pradzia'!$D$13,"m")),0)</f>
        <v>0</v>
      </c>
      <c r="X238" s="35">
        <f t="shared" si="43"/>
        <v>39</v>
      </c>
      <c r="Y238" s="35">
        <f t="shared" si="44"/>
        <v>12</v>
      </c>
      <c r="Z238" s="35">
        <f t="shared" si="52"/>
        <v>33</v>
      </c>
      <c r="AA238" s="36">
        <f t="shared" si="41"/>
        <v>1.4406140350877192</v>
      </c>
      <c r="AB238" s="36">
        <f t="shared" si="45"/>
        <v>17.28736842105263</v>
      </c>
      <c r="AC238" s="37">
        <f>IF(E238='[3]5.Grup_T'!$E$20,0,IF(YEAR(G238)&lt;2021,M238-N238+AB238,0))</f>
        <v>79.237105263157886</v>
      </c>
      <c r="AD238" s="35">
        <f>IF(OR(YEAR(G238)&lt;2021,O238="X"),0,IF(ISBLANK(H238),DATEDIF(G238,'[3]1.Pradzia'!$D$13,"M"),DATEDIF(G238,H238,"m")))</f>
        <v>0</v>
      </c>
      <c r="AE238" s="37">
        <f>IF(E238='[3]5.Grup_T'!$E$20,0,IF(AD238&lt;&gt;0,M238/V238*MIN(12,AD238),0))</f>
        <v>0</v>
      </c>
      <c r="AF238" s="37">
        <f t="shared" si="42"/>
        <v>17.28736842105263</v>
      </c>
      <c r="AG238" s="37">
        <f t="shared" si="46"/>
        <v>79.237105263157886</v>
      </c>
      <c r="AH238" s="37">
        <f t="shared" si="47"/>
        <v>30.252894736842109</v>
      </c>
      <c r="AI238" s="35" t="str">
        <f t="shared" si="48"/>
        <v/>
      </c>
      <c r="AJ238" s="38" t="str">
        <f>IF(AND(F238&lt;&gt;[3]Pav.tvarkyklė!$B$12,F238&lt;&gt;[3]Pav.tvarkyklė!$B$13),"GVTNT","X")</f>
        <v>GVTNT</v>
      </c>
      <c r="AK238" s="53">
        <f t="shared" si="49"/>
        <v>0</v>
      </c>
      <c r="AL238" s="40" t="s">
        <v>256</v>
      </c>
      <c r="AM238" s="41">
        <v>5</v>
      </c>
      <c r="AN238" s="41">
        <f t="shared" si="50"/>
        <v>2017</v>
      </c>
      <c r="AO238" s="41"/>
      <c r="AP238" s="41"/>
      <c r="AQ238" s="41" t="s">
        <v>17</v>
      </c>
      <c r="AR238" s="42" t="s">
        <v>257</v>
      </c>
      <c r="AS238" s="42" t="s">
        <v>89</v>
      </c>
      <c r="AT238">
        <v>18.248333333333331</v>
      </c>
      <c r="AU238" s="43">
        <f t="shared" si="51"/>
        <v>-0.96096491228070136</v>
      </c>
    </row>
    <row r="239" spans="1:47" ht="15" customHeight="1" x14ac:dyDescent="0.25">
      <c r="A239" s="11"/>
      <c r="B239" s="19">
        <v>245</v>
      </c>
      <c r="C239" s="20" t="s">
        <v>314</v>
      </c>
      <c r="D239" s="21">
        <v>6712</v>
      </c>
      <c r="E239" s="22" t="s">
        <v>255</v>
      </c>
      <c r="F239" s="20" t="s">
        <v>250</v>
      </c>
      <c r="G239" s="24">
        <v>42991</v>
      </c>
      <c r="H239" s="49"/>
      <c r="I239" s="26">
        <v>606.11</v>
      </c>
      <c r="J239" s="27"/>
      <c r="K239" s="27"/>
      <c r="L239" s="27"/>
      <c r="M239" s="28">
        <v>606.11</v>
      </c>
      <c r="N239" s="29">
        <v>263.18078947368423</v>
      </c>
      <c r="O239" s="30" t="str">
        <f>IF(G239&lt;=$N$2,"",IF(F239=[3]Pav.tvarkyklė!$B$13,"",IF(ISBLANK(R239),"X","")))</f>
        <v/>
      </c>
      <c r="P239" s="31"/>
      <c r="Q239" s="32"/>
      <c r="R239" s="32"/>
      <c r="S239" s="33"/>
      <c r="T239" s="33"/>
      <c r="U239" s="34">
        <f>IFERROR(INDEX('[3]5.Grup_T'!$G$4:$G$22,MATCH('6.Turtas'!E239,'[3]5.Grup_T'!$E$4:$E$22,0)),"0")</f>
        <v>6</v>
      </c>
      <c r="V239" s="35">
        <f t="shared" si="40"/>
        <v>72</v>
      </c>
      <c r="W239" s="35">
        <f>IF(NOT(ISBLANK(H239)),(12-DATEDIF(H239,'[3]1.Pradzia'!$D$13,"m")),0)</f>
        <v>0</v>
      </c>
      <c r="X239" s="35">
        <f t="shared" si="43"/>
        <v>39</v>
      </c>
      <c r="Y239" s="35">
        <f t="shared" si="44"/>
        <v>12</v>
      </c>
      <c r="Z239" s="35">
        <f t="shared" si="52"/>
        <v>33</v>
      </c>
      <c r="AA239" s="36">
        <f t="shared" si="41"/>
        <v>7.9751754385964917</v>
      </c>
      <c r="AB239" s="36">
        <f t="shared" si="45"/>
        <v>95.702105263157904</v>
      </c>
      <c r="AC239" s="37">
        <f>IF(E239='[3]5.Grup_T'!$E$20,0,IF(YEAR(G239)&lt;2021,M239-N239+AB239,0))</f>
        <v>438.63131578947366</v>
      </c>
      <c r="AD239" s="35">
        <f>IF(OR(YEAR(G239)&lt;2021,O239="X"),0,IF(ISBLANK(H239),DATEDIF(G239,'[3]1.Pradzia'!$D$13,"M"),DATEDIF(G239,H239,"m")))</f>
        <v>0</v>
      </c>
      <c r="AE239" s="37">
        <f>IF(E239='[3]5.Grup_T'!$E$20,0,IF(AD239&lt;&gt;0,M239/V239*MIN(12,AD239),0))</f>
        <v>0</v>
      </c>
      <c r="AF239" s="37">
        <f t="shared" si="42"/>
        <v>95.702105263157904</v>
      </c>
      <c r="AG239" s="37">
        <f t="shared" si="46"/>
        <v>438.63131578947366</v>
      </c>
      <c r="AH239" s="37">
        <f t="shared" si="47"/>
        <v>167.47868421052635</v>
      </c>
      <c r="AI239" s="35" t="str">
        <f t="shared" si="48"/>
        <v/>
      </c>
      <c r="AJ239" s="38" t="str">
        <f>IF(AND(F239&lt;&gt;[3]Pav.tvarkyklė!$B$12,F239&lt;&gt;[3]Pav.tvarkyklė!$B$13),"GVTNT","X")</f>
        <v>GVTNT</v>
      </c>
      <c r="AK239" s="53">
        <f t="shared" si="49"/>
        <v>0</v>
      </c>
      <c r="AL239" s="40" t="s">
        <v>256</v>
      </c>
      <c r="AM239" s="41">
        <v>5</v>
      </c>
      <c r="AN239" s="41">
        <f t="shared" si="50"/>
        <v>2017</v>
      </c>
      <c r="AO239" s="41"/>
      <c r="AP239" s="41"/>
      <c r="AQ239" s="41" t="s">
        <v>17</v>
      </c>
      <c r="AR239" s="42" t="s">
        <v>257</v>
      </c>
      <c r="AS239" s="42" t="s">
        <v>57</v>
      </c>
      <c r="AT239">
        <v>101.01833333333335</v>
      </c>
      <c r="AU239" s="43">
        <f t="shared" si="51"/>
        <v>-5.3162280701754412</v>
      </c>
    </row>
    <row r="240" spans="1:47" ht="15" customHeight="1" x14ac:dyDescent="0.25">
      <c r="A240" s="11"/>
      <c r="B240" s="19">
        <v>246</v>
      </c>
      <c r="C240" s="20" t="s">
        <v>315</v>
      </c>
      <c r="D240" s="21">
        <v>6713</v>
      </c>
      <c r="E240" s="22" t="s">
        <v>271</v>
      </c>
      <c r="F240" s="20" t="s">
        <v>86</v>
      </c>
      <c r="G240" s="24">
        <v>43005</v>
      </c>
      <c r="H240" s="49"/>
      <c r="I240" s="26">
        <v>124.2</v>
      </c>
      <c r="J240" s="27"/>
      <c r="K240" s="27"/>
      <c r="L240" s="27"/>
      <c r="M240" s="28">
        <v>124.2</v>
      </c>
      <c r="N240" s="29">
        <v>53.928947368421056</v>
      </c>
      <c r="O240" s="30" t="str">
        <f>IF(G240&lt;=$N$2,"",IF(F240=[3]Pav.tvarkyklė!$B$13,"",IF(ISBLANK(R240),"X","")))</f>
        <v/>
      </c>
      <c r="P240" s="31"/>
      <c r="Q240" s="32"/>
      <c r="R240" s="32"/>
      <c r="S240" s="33"/>
      <c r="T240" s="33"/>
      <c r="U240" s="34">
        <f>IFERROR(INDEX('[3]5.Grup_T'!$G$4:$G$22,MATCH('6.Turtas'!E240,'[3]5.Grup_T'!$E$4:$E$22,0)),"0")</f>
        <v>6</v>
      </c>
      <c r="V240" s="35">
        <f t="shared" si="40"/>
        <v>72</v>
      </c>
      <c r="W240" s="35">
        <f>IF(NOT(ISBLANK(H240)),(12-DATEDIF(H240,'[3]1.Pradzia'!$D$13,"m")),0)</f>
        <v>0</v>
      </c>
      <c r="X240" s="35">
        <f t="shared" si="43"/>
        <v>39</v>
      </c>
      <c r="Y240" s="35">
        <f t="shared" si="44"/>
        <v>12</v>
      </c>
      <c r="Z240" s="35">
        <f t="shared" si="52"/>
        <v>33</v>
      </c>
      <c r="AA240" s="36">
        <f t="shared" si="41"/>
        <v>1.6342105263157896</v>
      </c>
      <c r="AB240" s="36">
        <f t="shared" si="45"/>
        <v>19.610526315789475</v>
      </c>
      <c r="AC240" s="37">
        <f>IF(E240='[3]5.Grup_T'!$E$20,0,IF(YEAR(G240)&lt;2021,M240-N240+AB240,0))</f>
        <v>89.881578947368425</v>
      </c>
      <c r="AD240" s="35">
        <f>IF(OR(YEAR(G240)&lt;2021,O240="X"),0,IF(ISBLANK(H240),DATEDIF(G240,'[3]1.Pradzia'!$D$13,"M"),DATEDIF(G240,H240,"m")))</f>
        <v>0</v>
      </c>
      <c r="AE240" s="37">
        <f>IF(E240='[3]5.Grup_T'!$E$20,0,IF(AD240&lt;&gt;0,M240/V240*MIN(12,AD240),0))</f>
        <v>0</v>
      </c>
      <c r="AF240" s="37">
        <f t="shared" si="42"/>
        <v>19.610526315789475</v>
      </c>
      <c r="AG240" s="37">
        <f t="shared" si="46"/>
        <v>89.881578947368425</v>
      </c>
      <c r="AH240" s="37">
        <f t="shared" si="47"/>
        <v>34.318421052631578</v>
      </c>
      <c r="AI240" s="35" t="str">
        <f t="shared" si="48"/>
        <v/>
      </c>
      <c r="AJ240" s="38" t="str">
        <f>IF(AND(F240&lt;&gt;[3]Pav.tvarkyklė!$B$12,F240&lt;&gt;[3]Pav.tvarkyklė!$B$13),"GVTNT","X")</f>
        <v>GVTNT</v>
      </c>
      <c r="AK240" s="53">
        <f t="shared" si="49"/>
        <v>0</v>
      </c>
      <c r="AL240" s="40" t="s">
        <v>256</v>
      </c>
      <c r="AM240" s="41">
        <v>5</v>
      </c>
      <c r="AN240" s="41">
        <f t="shared" si="50"/>
        <v>2017</v>
      </c>
      <c r="AO240" s="41"/>
      <c r="AP240" s="41"/>
      <c r="AQ240" s="41" t="s">
        <v>17</v>
      </c>
      <c r="AR240" s="42" t="s">
        <v>257</v>
      </c>
      <c r="AS240" s="42" t="s">
        <v>89</v>
      </c>
      <c r="AT240">
        <v>20.700000000000003</v>
      </c>
      <c r="AU240" s="43">
        <f t="shared" si="51"/>
        <v>-1.0894736842105281</v>
      </c>
    </row>
    <row r="241" spans="1:47" ht="15" customHeight="1" x14ac:dyDescent="0.25">
      <c r="A241" s="11"/>
      <c r="B241" s="19">
        <v>247</v>
      </c>
      <c r="C241" s="20" t="s">
        <v>315</v>
      </c>
      <c r="D241" s="21">
        <v>6714</v>
      </c>
      <c r="E241" s="22" t="s">
        <v>271</v>
      </c>
      <c r="F241" s="20" t="s">
        <v>86</v>
      </c>
      <c r="G241" s="24">
        <v>43005</v>
      </c>
      <c r="H241" s="49"/>
      <c r="I241" s="26">
        <v>124.2</v>
      </c>
      <c r="J241" s="27"/>
      <c r="K241" s="27"/>
      <c r="L241" s="27"/>
      <c r="M241" s="28">
        <v>124.2</v>
      </c>
      <c r="N241" s="29">
        <v>53.928947368421056</v>
      </c>
      <c r="O241" s="30" t="str">
        <f>IF(G241&lt;=$N$2,"",IF(F241=[3]Pav.tvarkyklė!$B$13,"",IF(ISBLANK(R241),"X","")))</f>
        <v/>
      </c>
      <c r="P241" s="31"/>
      <c r="Q241" s="32"/>
      <c r="R241" s="32"/>
      <c r="S241" s="33"/>
      <c r="T241" s="33"/>
      <c r="U241" s="34">
        <f>IFERROR(INDEX('[3]5.Grup_T'!$G$4:$G$22,MATCH('6.Turtas'!E241,'[3]5.Grup_T'!$E$4:$E$22,0)),"0")</f>
        <v>6</v>
      </c>
      <c r="V241" s="35">
        <f t="shared" si="40"/>
        <v>72</v>
      </c>
      <c r="W241" s="35">
        <f>IF(NOT(ISBLANK(H241)),(12-DATEDIF(H241,'[3]1.Pradzia'!$D$13,"m")),0)</f>
        <v>0</v>
      </c>
      <c r="X241" s="35">
        <f t="shared" si="43"/>
        <v>39</v>
      </c>
      <c r="Y241" s="35">
        <f t="shared" si="44"/>
        <v>12</v>
      </c>
      <c r="Z241" s="35">
        <f t="shared" si="52"/>
        <v>33</v>
      </c>
      <c r="AA241" s="36">
        <f t="shared" si="41"/>
        <v>1.6342105263157896</v>
      </c>
      <c r="AB241" s="36">
        <f t="shared" si="45"/>
        <v>19.610526315789475</v>
      </c>
      <c r="AC241" s="37">
        <f>IF(E241='[3]5.Grup_T'!$E$20,0,IF(YEAR(G241)&lt;2021,M241-N241+AB241,0))</f>
        <v>89.881578947368425</v>
      </c>
      <c r="AD241" s="35">
        <f>IF(OR(YEAR(G241)&lt;2021,O241="X"),0,IF(ISBLANK(H241),DATEDIF(G241,'[3]1.Pradzia'!$D$13,"M"),DATEDIF(G241,H241,"m")))</f>
        <v>0</v>
      </c>
      <c r="AE241" s="37">
        <f>IF(E241='[3]5.Grup_T'!$E$20,0,IF(AD241&lt;&gt;0,M241/V241*MIN(12,AD241),0))</f>
        <v>0</v>
      </c>
      <c r="AF241" s="37">
        <f t="shared" si="42"/>
        <v>19.610526315789475</v>
      </c>
      <c r="AG241" s="37">
        <f t="shared" si="46"/>
        <v>89.881578947368425</v>
      </c>
      <c r="AH241" s="37">
        <f t="shared" si="47"/>
        <v>34.318421052631578</v>
      </c>
      <c r="AI241" s="35" t="str">
        <f t="shared" si="48"/>
        <v/>
      </c>
      <c r="AJ241" s="38" t="str">
        <f>IF(AND(F241&lt;&gt;[3]Pav.tvarkyklė!$B$12,F241&lt;&gt;[3]Pav.tvarkyklė!$B$13),"GVTNT","X")</f>
        <v>GVTNT</v>
      </c>
      <c r="AK241" s="53">
        <f t="shared" si="49"/>
        <v>0</v>
      </c>
      <c r="AL241" s="40" t="s">
        <v>256</v>
      </c>
      <c r="AM241" s="41">
        <v>5</v>
      </c>
      <c r="AN241" s="41">
        <f t="shared" si="50"/>
        <v>2017</v>
      </c>
      <c r="AO241" s="41"/>
      <c r="AP241" s="41"/>
      <c r="AQ241" s="41" t="s">
        <v>17</v>
      </c>
      <c r="AR241" s="42" t="s">
        <v>257</v>
      </c>
      <c r="AS241" s="42" t="s">
        <v>89</v>
      </c>
      <c r="AT241">
        <v>20.700000000000003</v>
      </c>
      <c r="AU241" s="43">
        <f t="shared" si="51"/>
        <v>-1.0894736842105281</v>
      </c>
    </row>
    <row r="242" spans="1:47" ht="15" customHeight="1" x14ac:dyDescent="0.25">
      <c r="A242" s="11"/>
      <c r="B242" s="19">
        <v>248</v>
      </c>
      <c r="C242" s="20" t="s">
        <v>315</v>
      </c>
      <c r="D242" s="21">
        <v>6715</v>
      </c>
      <c r="E242" s="22" t="s">
        <v>271</v>
      </c>
      <c r="F242" s="20" t="s">
        <v>86</v>
      </c>
      <c r="G242" s="24">
        <v>43081</v>
      </c>
      <c r="H242" s="49"/>
      <c r="I242" s="26">
        <v>124.2</v>
      </c>
      <c r="J242" s="27"/>
      <c r="K242" s="27"/>
      <c r="L242" s="27"/>
      <c r="M242" s="28">
        <v>124.2</v>
      </c>
      <c r="N242" s="29">
        <v>59.616</v>
      </c>
      <c r="O242" s="30" t="str">
        <f>IF(G242&lt;=$N$2,"",IF(F242=[3]Pav.tvarkyklė!$B$13,"",IF(ISBLANK(R242),"X","")))</f>
        <v/>
      </c>
      <c r="P242" s="31"/>
      <c r="Q242" s="32"/>
      <c r="R242" s="32"/>
      <c r="S242" s="33"/>
      <c r="T242" s="33"/>
      <c r="U242" s="34">
        <f>IFERROR(INDEX('[3]5.Grup_T'!$G$4:$G$22,MATCH('6.Turtas'!E242,'[3]5.Grup_T'!$E$4:$E$22,0)),"0")</f>
        <v>6</v>
      </c>
      <c r="V242" s="35">
        <f t="shared" si="40"/>
        <v>72</v>
      </c>
      <c r="W242" s="35">
        <f>IF(NOT(ISBLANK(H242)),(12-DATEDIF(H242,'[3]1.Pradzia'!$D$13,"m")),0)</f>
        <v>0</v>
      </c>
      <c r="X242" s="35">
        <f t="shared" si="43"/>
        <v>36</v>
      </c>
      <c r="Y242" s="35">
        <f t="shared" si="44"/>
        <v>12</v>
      </c>
      <c r="Z242" s="35">
        <f t="shared" si="52"/>
        <v>36</v>
      </c>
      <c r="AA242" s="36">
        <f t="shared" si="41"/>
        <v>1.6559999999999999</v>
      </c>
      <c r="AB242" s="36">
        <f t="shared" si="45"/>
        <v>19.872</v>
      </c>
      <c r="AC242" s="37">
        <f>IF(E242='[3]5.Grup_T'!$E$20,0,IF(YEAR(G242)&lt;2021,M242-N242+AB242,0))</f>
        <v>84.456000000000003</v>
      </c>
      <c r="AD242" s="35">
        <f>IF(OR(YEAR(G242)&lt;2021,O242="X"),0,IF(ISBLANK(H242),DATEDIF(G242,'[3]1.Pradzia'!$D$13,"M"),DATEDIF(G242,H242,"m")))</f>
        <v>0</v>
      </c>
      <c r="AE242" s="37">
        <f>IF(E242='[3]5.Grup_T'!$E$20,0,IF(AD242&lt;&gt;0,M242/V242*MIN(12,AD242),0))</f>
        <v>0</v>
      </c>
      <c r="AF242" s="37">
        <f t="shared" si="42"/>
        <v>19.872</v>
      </c>
      <c r="AG242" s="37">
        <f t="shared" si="46"/>
        <v>84.456000000000003</v>
      </c>
      <c r="AH242" s="37">
        <f t="shared" si="47"/>
        <v>39.744</v>
      </c>
      <c r="AI242" s="35" t="str">
        <f t="shared" si="48"/>
        <v/>
      </c>
      <c r="AJ242" s="38" t="str">
        <f>IF(AND(F242&lt;&gt;[3]Pav.tvarkyklė!$B$12,F242&lt;&gt;[3]Pav.tvarkyklė!$B$13),"GVTNT","X")</f>
        <v>GVTNT</v>
      </c>
      <c r="AK242" s="53">
        <f t="shared" si="49"/>
        <v>0</v>
      </c>
      <c r="AL242" s="40" t="s">
        <v>256</v>
      </c>
      <c r="AM242" s="41">
        <v>5</v>
      </c>
      <c r="AN242" s="41">
        <f t="shared" si="50"/>
        <v>2017</v>
      </c>
      <c r="AO242" s="41"/>
      <c r="AP242" s="41"/>
      <c r="AQ242" s="41" t="s">
        <v>17</v>
      </c>
      <c r="AR242" s="42" t="s">
        <v>257</v>
      </c>
      <c r="AS242" s="42" t="s">
        <v>89</v>
      </c>
      <c r="AT242">
        <v>20.700000000000003</v>
      </c>
      <c r="AU242" s="43">
        <f t="shared" si="51"/>
        <v>-0.82800000000000296</v>
      </c>
    </row>
    <row r="243" spans="1:47" ht="15" customHeight="1" x14ac:dyDescent="0.25">
      <c r="A243" s="11"/>
      <c r="B243" s="19">
        <v>249</v>
      </c>
      <c r="C243" s="20" t="s">
        <v>316</v>
      </c>
      <c r="D243" s="21">
        <v>6716</v>
      </c>
      <c r="E243" s="22" t="s">
        <v>271</v>
      </c>
      <c r="F243" s="20" t="s">
        <v>86</v>
      </c>
      <c r="G243" s="24">
        <v>43081</v>
      </c>
      <c r="H243" s="49"/>
      <c r="I243" s="26">
        <v>124.2</v>
      </c>
      <c r="J243" s="27"/>
      <c r="K243" s="27"/>
      <c r="L243" s="27"/>
      <c r="M243" s="28">
        <v>124.2</v>
      </c>
      <c r="N243" s="29">
        <v>59.616</v>
      </c>
      <c r="O243" s="30" t="str">
        <f>IF(G243&lt;=$N$2,"",IF(F243=[3]Pav.tvarkyklė!$B$13,"",IF(ISBLANK(R243),"X","")))</f>
        <v/>
      </c>
      <c r="P243" s="31"/>
      <c r="Q243" s="32"/>
      <c r="R243" s="32"/>
      <c r="S243" s="33"/>
      <c r="T243" s="33"/>
      <c r="U243" s="34">
        <f>IFERROR(INDEX('[3]5.Grup_T'!$G$4:$G$22,MATCH('6.Turtas'!E243,'[3]5.Grup_T'!$E$4:$E$22,0)),"0")</f>
        <v>6</v>
      </c>
      <c r="V243" s="35">
        <f t="shared" si="40"/>
        <v>72</v>
      </c>
      <c r="W243" s="35">
        <f>IF(NOT(ISBLANK(H243)),(12-DATEDIF(H243,'[3]1.Pradzia'!$D$13,"m")),0)</f>
        <v>0</v>
      </c>
      <c r="X243" s="35">
        <f t="shared" si="43"/>
        <v>36</v>
      </c>
      <c r="Y243" s="35">
        <f t="shared" si="44"/>
        <v>12</v>
      </c>
      <c r="Z243" s="35">
        <f t="shared" si="52"/>
        <v>36</v>
      </c>
      <c r="AA243" s="36">
        <f t="shared" si="41"/>
        <v>1.6559999999999999</v>
      </c>
      <c r="AB243" s="36">
        <f t="shared" si="45"/>
        <v>19.872</v>
      </c>
      <c r="AC243" s="37">
        <f>IF(E243='[3]5.Grup_T'!$E$20,0,IF(YEAR(G243)&lt;2021,M243-N243+AB243,0))</f>
        <v>84.456000000000003</v>
      </c>
      <c r="AD243" s="35">
        <f>IF(OR(YEAR(G243)&lt;2021,O243="X"),0,IF(ISBLANK(H243),DATEDIF(G243,'[3]1.Pradzia'!$D$13,"M"),DATEDIF(G243,H243,"m")))</f>
        <v>0</v>
      </c>
      <c r="AE243" s="37">
        <f>IF(E243='[3]5.Grup_T'!$E$20,0,IF(AD243&lt;&gt;0,M243/V243*MIN(12,AD243),0))</f>
        <v>0</v>
      </c>
      <c r="AF243" s="37">
        <f t="shared" si="42"/>
        <v>19.872</v>
      </c>
      <c r="AG243" s="37">
        <f t="shared" si="46"/>
        <v>84.456000000000003</v>
      </c>
      <c r="AH243" s="37">
        <f t="shared" si="47"/>
        <v>39.744</v>
      </c>
      <c r="AI243" s="35" t="str">
        <f t="shared" si="48"/>
        <v/>
      </c>
      <c r="AJ243" s="38" t="str">
        <f>IF(AND(F243&lt;&gt;[3]Pav.tvarkyklė!$B$12,F243&lt;&gt;[3]Pav.tvarkyklė!$B$13),"GVTNT","X")</f>
        <v>GVTNT</v>
      </c>
      <c r="AK243" s="53">
        <f t="shared" si="49"/>
        <v>0</v>
      </c>
      <c r="AL243" s="40" t="s">
        <v>256</v>
      </c>
      <c r="AM243" s="41">
        <v>5</v>
      </c>
      <c r="AN243" s="41">
        <f t="shared" si="50"/>
        <v>2017</v>
      </c>
      <c r="AO243" s="41"/>
      <c r="AP243" s="41"/>
      <c r="AQ243" s="41" t="s">
        <v>17</v>
      </c>
      <c r="AR243" s="42" t="s">
        <v>257</v>
      </c>
      <c r="AS243" s="42" t="s">
        <v>89</v>
      </c>
      <c r="AT243">
        <v>20.700000000000003</v>
      </c>
      <c r="AU243" s="43">
        <f t="shared" si="51"/>
        <v>-0.82800000000000296</v>
      </c>
    </row>
    <row r="244" spans="1:47" ht="15" customHeight="1" x14ac:dyDescent="0.25">
      <c r="A244" s="11"/>
      <c r="B244" s="19">
        <v>250</v>
      </c>
      <c r="C244" s="20" t="s">
        <v>316</v>
      </c>
      <c r="D244" s="21">
        <v>6717</v>
      </c>
      <c r="E244" s="22" t="s">
        <v>271</v>
      </c>
      <c r="F244" s="20" t="s">
        <v>86</v>
      </c>
      <c r="G244" s="24">
        <v>43081</v>
      </c>
      <c r="H244" s="49"/>
      <c r="I244" s="26">
        <v>124.2</v>
      </c>
      <c r="J244" s="27"/>
      <c r="K244" s="27"/>
      <c r="L244" s="27"/>
      <c r="M244" s="28">
        <v>124.2</v>
      </c>
      <c r="N244" s="29">
        <v>59.616</v>
      </c>
      <c r="O244" s="30" t="str">
        <f>IF(G244&lt;=$N$2,"",IF(F244=[3]Pav.tvarkyklė!$B$13,"",IF(ISBLANK(R244),"X","")))</f>
        <v/>
      </c>
      <c r="P244" s="31"/>
      <c r="Q244" s="32"/>
      <c r="R244" s="32"/>
      <c r="S244" s="33"/>
      <c r="T244" s="33"/>
      <c r="U244" s="34">
        <f>IFERROR(INDEX('[3]5.Grup_T'!$G$4:$G$22,MATCH('6.Turtas'!E244,'[3]5.Grup_T'!$E$4:$E$22,0)),"0")</f>
        <v>6</v>
      </c>
      <c r="V244" s="35">
        <f t="shared" si="40"/>
        <v>72</v>
      </c>
      <c r="W244" s="35">
        <f>IF(NOT(ISBLANK(H244)),(12-DATEDIF(H244,'[3]1.Pradzia'!$D$13,"m")),0)</f>
        <v>0</v>
      </c>
      <c r="X244" s="35">
        <f t="shared" si="43"/>
        <v>36</v>
      </c>
      <c r="Y244" s="35">
        <f t="shared" si="44"/>
        <v>12</v>
      </c>
      <c r="Z244" s="35">
        <f t="shared" si="52"/>
        <v>36</v>
      </c>
      <c r="AA244" s="36">
        <f t="shared" si="41"/>
        <v>1.6559999999999999</v>
      </c>
      <c r="AB244" s="36">
        <f t="shared" si="45"/>
        <v>19.872</v>
      </c>
      <c r="AC244" s="37">
        <f>IF(E244='[3]5.Grup_T'!$E$20,0,IF(YEAR(G244)&lt;2021,M244-N244+AB244,0))</f>
        <v>84.456000000000003</v>
      </c>
      <c r="AD244" s="35">
        <f>IF(OR(YEAR(G244)&lt;2021,O244="X"),0,IF(ISBLANK(H244),DATEDIF(G244,'[3]1.Pradzia'!$D$13,"M"),DATEDIF(G244,H244,"m")))</f>
        <v>0</v>
      </c>
      <c r="AE244" s="37">
        <f>IF(E244='[3]5.Grup_T'!$E$20,0,IF(AD244&lt;&gt;0,M244/V244*MIN(12,AD244),0))</f>
        <v>0</v>
      </c>
      <c r="AF244" s="37">
        <f t="shared" si="42"/>
        <v>19.872</v>
      </c>
      <c r="AG244" s="37">
        <f t="shared" si="46"/>
        <v>84.456000000000003</v>
      </c>
      <c r="AH244" s="37">
        <f t="shared" si="47"/>
        <v>39.744</v>
      </c>
      <c r="AI244" s="35" t="str">
        <f t="shared" si="48"/>
        <v/>
      </c>
      <c r="AJ244" s="38" t="str">
        <f>IF(AND(F244&lt;&gt;[3]Pav.tvarkyklė!$B$12,F244&lt;&gt;[3]Pav.tvarkyklė!$B$13),"GVTNT","X")</f>
        <v>GVTNT</v>
      </c>
      <c r="AK244" s="53">
        <f t="shared" si="49"/>
        <v>0</v>
      </c>
      <c r="AL244" s="40" t="s">
        <v>256</v>
      </c>
      <c r="AM244" s="41">
        <v>5</v>
      </c>
      <c r="AN244" s="41">
        <f t="shared" si="50"/>
        <v>2017</v>
      </c>
      <c r="AO244" s="41"/>
      <c r="AP244" s="41"/>
      <c r="AQ244" s="41" t="s">
        <v>17</v>
      </c>
      <c r="AR244" s="42" t="s">
        <v>257</v>
      </c>
      <c r="AS244" s="42" t="s">
        <v>89</v>
      </c>
      <c r="AT244">
        <v>20.700000000000003</v>
      </c>
      <c r="AU244" s="43">
        <f t="shared" si="51"/>
        <v>-0.82800000000000296</v>
      </c>
    </row>
    <row r="245" spans="1:47" ht="15" customHeight="1" x14ac:dyDescent="0.25">
      <c r="A245" s="11"/>
      <c r="B245" s="19">
        <v>251</v>
      </c>
      <c r="C245" s="20" t="s">
        <v>316</v>
      </c>
      <c r="D245" s="21">
        <v>6718</v>
      </c>
      <c r="E245" s="22" t="s">
        <v>271</v>
      </c>
      <c r="F245" s="20" t="s">
        <v>86</v>
      </c>
      <c r="G245" s="24">
        <v>43081</v>
      </c>
      <c r="H245" s="49"/>
      <c r="I245" s="26">
        <v>124.2</v>
      </c>
      <c r="J245" s="27"/>
      <c r="K245" s="27"/>
      <c r="L245" s="27"/>
      <c r="M245" s="28">
        <v>124.2</v>
      </c>
      <c r="N245" s="29">
        <v>59.616</v>
      </c>
      <c r="O245" s="30" t="str">
        <f>IF(G245&lt;=$N$2,"",IF(F245=[3]Pav.tvarkyklė!$B$13,"",IF(ISBLANK(R245),"X","")))</f>
        <v/>
      </c>
      <c r="P245" s="31"/>
      <c r="Q245" s="32"/>
      <c r="R245" s="32"/>
      <c r="S245" s="33"/>
      <c r="T245" s="33"/>
      <c r="U245" s="34">
        <f>IFERROR(INDEX('[3]5.Grup_T'!$G$4:$G$22,MATCH('6.Turtas'!E245,'[3]5.Grup_T'!$E$4:$E$22,0)),"0")</f>
        <v>6</v>
      </c>
      <c r="V245" s="35">
        <f t="shared" si="40"/>
        <v>72</v>
      </c>
      <c r="W245" s="35">
        <f>IF(NOT(ISBLANK(H245)),(12-DATEDIF(H245,'[3]1.Pradzia'!$D$13,"m")),0)</f>
        <v>0</v>
      </c>
      <c r="X245" s="35">
        <f t="shared" si="43"/>
        <v>36</v>
      </c>
      <c r="Y245" s="35">
        <f t="shared" si="44"/>
        <v>12</v>
      </c>
      <c r="Z245" s="35">
        <f t="shared" si="52"/>
        <v>36</v>
      </c>
      <c r="AA245" s="36">
        <f t="shared" si="41"/>
        <v>1.6559999999999999</v>
      </c>
      <c r="AB245" s="36">
        <f t="shared" si="45"/>
        <v>19.872</v>
      </c>
      <c r="AC245" s="37">
        <f>IF(E245='[3]5.Grup_T'!$E$20,0,IF(YEAR(G245)&lt;2021,M245-N245+AB245,0))</f>
        <v>84.456000000000003</v>
      </c>
      <c r="AD245" s="35">
        <f>IF(OR(YEAR(G245)&lt;2021,O245="X"),0,IF(ISBLANK(H245),DATEDIF(G245,'[3]1.Pradzia'!$D$13,"M"),DATEDIF(G245,H245,"m")))</f>
        <v>0</v>
      </c>
      <c r="AE245" s="37">
        <f>IF(E245='[3]5.Grup_T'!$E$20,0,IF(AD245&lt;&gt;0,M245/V245*MIN(12,AD245),0))</f>
        <v>0</v>
      </c>
      <c r="AF245" s="37">
        <f t="shared" si="42"/>
        <v>19.872</v>
      </c>
      <c r="AG245" s="37">
        <f t="shared" si="46"/>
        <v>84.456000000000003</v>
      </c>
      <c r="AH245" s="37">
        <f t="shared" si="47"/>
        <v>39.744</v>
      </c>
      <c r="AI245" s="35" t="str">
        <f t="shared" si="48"/>
        <v/>
      </c>
      <c r="AJ245" s="38" t="str">
        <f>IF(AND(F245&lt;&gt;[3]Pav.tvarkyklė!$B$12,F245&lt;&gt;[3]Pav.tvarkyklė!$B$13),"GVTNT","X")</f>
        <v>GVTNT</v>
      </c>
      <c r="AK245" s="53">
        <f t="shared" si="49"/>
        <v>0</v>
      </c>
      <c r="AL245" s="40" t="s">
        <v>256</v>
      </c>
      <c r="AM245" s="41">
        <v>5</v>
      </c>
      <c r="AN245" s="41">
        <f t="shared" si="50"/>
        <v>2017</v>
      </c>
      <c r="AO245" s="41"/>
      <c r="AP245" s="41"/>
      <c r="AQ245" s="41" t="s">
        <v>17</v>
      </c>
      <c r="AR245" s="42" t="s">
        <v>257</v>
      </c>
      <c r="AS245" s="42" t="s">
        <v>89</v>
      </c>
      <c r="AT245">
        <v>20.700000000000003</v>
      </c>
      <c r="AU245" s="43">
        <f t="shared" si="51"/>
        <v>-0.82800000000000296</v>
      </c>
    </row>
    <row r="246" spans="1:47" ht="15" customHeight="1" x14ac:dyDescent="0.25">
      <c r="A246" s="11"/>
      <c r="B246" s="19">
        <v>252</v>
      </c>
      <c r="C246" s="20" t="s">
        <v>316</v>
      </c>
      <c r="D246" s="21">
        <v>6719</v>
      </c>
      <c r="E246" s="22" t="s">
        <v>271</v>
      </c>
      <c r="F246" s="20" t="s">
        <v>86</v>
      </c>
      <c r="G246" s="24">
        <v>43085</v>
      </c>
      <c r="H246" s="49"/>
      <c r="I246" s="26">
        <v>124.2</v>
      </c>
      <c r="J246" s="27"/>
      <c r="K246" s="27"/>
      <c r="L246" s="27"/>
      <c r="M246" s="28">
        <v>124.2</v>
      </c>
      <c r="N246" s="29">
        <v>59.616</v>
      </c>
      <c r="O246" s="30" t="str">
        <f>IF(G246&lt;=$N$2,"",IF(F246=[3]Pav.tvarkyklė!$B$13,"",IF(ISBLANK(R246),"X","")))</f>
        <v/>
      </c>
      <c r="P246" s="31"/>
      <c r="Q246" s="32"/>
      <c r="R246" s="32"/>
      <c r="S246" s="33"/>
      <c r="T246" s="33"/>
      <c r="U246" s="34">
        <f>IFERROR(INDEX('[3]5.Grup_T'!$G$4:$G$22,MATCH('6.Turtas'!E246,'[3]5.Grup_T'!$E$4:$E$22,0)),"0")</f>
        <v>6</v>
      </c>
      <c r="V246" s="35">
        <f t="shared" si="40"/>
        <v>72</v>
      </c>
      <c r="W246" s="35">
        <f>IF(NOT(ISBLANK(H246)),(12-DATEDIF(H246,'[3]1.Pradzia'!$D$13,"m")),0)</f>
        <v>0</v>
      </c>
      <c r="X246" s="35">
        <f t="shared" si="43"/>
        <v>36</v>
      </c>
      <c r="Y246" s="35">
        <f t="shared" si="44"/>
        <v>12</v>
      </c>
      <c r="Z246" s="35">
        <f t="shared" si="52"/>
        <v>36</v>
      </c>
      <c r="AA246" s="36">
        <f t="shared" si="41"/>
        <v>1.6559999999999999</v>
      </c>
      <c r="AB246" s="36">
        <f t="shared" si="45"/>
        <v>19.872</v>
      </c>
      <c r="AC246" s="37">
        <f>IF(E246='[3]5.Grup_T'!$E$20,0,IF(YEAR(G246)&lt;2021,M246-N246+AB246,0))</f>
        <v>84.456000000000003</v>
      </c>
      <c r="AD246" s="35">
        <f>IF(OR(YEAR(G246)&lt;2021,O246="X"),0,IF(ISBLANK(H246),DATEDIF(G246,'[3]1.Pradzia'!$D$13,"M"),DATEDIF(G246,H246,"m")))</f>
        <v>0</v>
      </c>
      <c r="AE246" s="37">
        <f>IF(E246='[3]5.Grup_T'!$E$20,0,IF(AD246&lt;&gt;0,M246/V246*MIN(12,AD246),0))</f>
        <v>0</v>
      </c>
      <c r="AF246" s="37">
        <f t="shared" si="42"/>
        <v>19.872</v>
      </c>
      <c r="AG246" s="37">
        <f t="shared" si="46"/>
        <v>84.456000000000003</v>
      </c>
      <c r="AH246" s="37">
        <f t="shared" si="47"/>
        <v>39.744</v>
      </c>
      <c r="AI246" s="35" t="str">
        <f t="shared" si="48"/>
        <v/>
      </c>
      <c r="AJ246" s="38" t="str">
        <f>IF(AND(F246&lt;&gt;[3]Pav.tvarkyklė!$B$12,F246&lt;&gt;[3]Pav.tvarkyklė!$B$13),"GVTNT","X")</f>
        <v>GVTNT</v>
      </c>
      <c r="AK246" s="53">
        <f t="shared" si="49"/>
        <v>0</v>
      </c>
      <c r="AL246" s="40" t="s">
        <v>256</v>
      </c>
      <c r="AM246" s="41">
        <v>5</v>
      </c>
      <c r="AN246" s="41">
        <f t="shared" si="50"/>
        <v>2017</v>
      </c>
      <c r="AO246" s="41"/>
      <c r="AP246" s="41"/>
      <c r="AQ246" s="41" t="s">
        <v>17</v>
      </c>
      <c r="AR246" s="42" t="s">
        <v>257</v>
      </c>
      <c r="AS246" s="42" t="s">
        <v>89</v>
      </c>
      <c r="AT246">
        <v>20.700000000000003</v>
      </c>
      <c r="AU246" s="43">
        <f t="shared" si="51"/>
        <v>-0.82800000000000296</v>
      </c>
    </row>
    <row r="247" spans="1:47" ht="15" customHeight="1" x14ac:dyDescent="0.25">
      <c r="A247" s="11"/>
      <c r="B247" s="19">
        <v>253</v>
      </c>
      <c r="C247" s="20" t="s">
        <v>316</v>
      </c>
      <c r="D247" s="21">
        <v>6720</v>
      </c>
      <c r="E247" s="22" t="s">
        <v>271</v>
      </c>
      <c r="F247" s="20" t="s">
        <v>86</v>
      </c>
      <c r="G247" s="24">
        <v>43085</v>
      </c>
      <c r="H247" s="49"/>
      <c r="I247" s="26">
        <v>124.2</v>
      </c>
      <c r="J247" s="27"/>
      <c r="K247" s="27"/>
      <c r="L247" s="27"/>
      <c r="M247" s="28">
        <v>124.2</v>
      </c>
      <c r="N247" s="29">
        <v>59.616</v>
      </c>
      <c r="O247" s="30" t="str">
        <f>IF(G247&lt;=$N$2,"",IF(F247=[3]Pav.tvarkyklė!$B$13,"",IF(ISBLANK(R247),"X","")))</f>
        <v/>
      </c>
      <c r="P247" s="31"/>
      <c r="Q247" s="32"/>
      <c r="R247" s="32"/>
      <c r="S247" s="33"/>
      <c r="T247" s="33"/>
      <c r="U247" s="34">
        <f>IFERROR(INDEX('[3]5.Grup_T'!$G$4:$G$22,MATCH('6.Turtas'!E247,'[3]5.Grup_T'!$E$4:$E$22,0)),"0")</f>
        <v>6</v>
      </c>
      <c r="V247" s="35">
        <f t="shared" si="40"/>
        <v>72</v>
      </c>
      <c r="W247" s="35">
        <f>IF(NOT(ISBLANK(H247)),(12-DATEDIF(H247,'[3]1.Pradzia'!$D$13,"m")),0)</f>
        <v>0</v>
      </c>
      <c r="X247" s="35">
        <f t="shared" si="43"/>
        <v>36</v>
      </c>
      <c r="Y247" s="35">
        <f t="shared" si="44"/>
        <v>12</v>
      </c>
      <c r="Z247" s="35">
        <f t="shared" si="52"/>
        <v>36</v>
      </c>
      <c r="AA247" s="36">
        <f t="shared" si="41"/>
        <v>1.6559999999999999</v>
      </c>
      <c r="AB247" s="36">
        <f t="shared" si="45"/>
        <v>19.872</v>
      </c>
      <c r="AC247" s="37">
        <f>IF(E247='[3]5.Grup_T'!$E$20,0,IF(YEAR(G247)&lt;2021,M247-N247+AB247,0))</f>
        <v>84.456000000000003</v>
      </c>
      <c r="AD247" s="35">
        <f>IF(OR(YEAR(G247)&lt;2021,O247="X"),0,IF(ISBLANK(H247),DATEDIF(G247,'[3]1.Pradzia'!$D$13,"M"),DATEDIF(G247,H247,"m")))</f>
        <v>0</v>
      </c>
      <c r="AE247" s="37">
        <f>IF(E247='[3]5.Grup_T'!$E$20,0,IF(AD247&lt;&gt;0,M247/V247*MIN(12,AD247),0))</f>
        <v>0</v>
      </c>
      <c r="AF247" s="37">
        <f t="shared" si="42"/>
        <v>19.872</v>
      </c>
      <c r="AG247" s="37">
        <f t="shared" si="46"/>
        <v>84.456000000000003</v>
      </c>
      <c r="AH247" s="37">
        <f t="shared" si="47"/>
        <v>39.744</v>
      </c>
      <c r="AI247" s="35" t="str">
        <f t="shared" si="48"/>
        <v/>
      </c>
      <c r="AJ247" s="38" t="str">
        <f>IF(AND(F247&lt;&gt;[3]Pav.tvarkyklė!$B$12,F247&lt;&gt;[3]Pav.tvarkyklė!$B$13),"GVTNT","X")</f>
        <v>GVTNT</v>
      </c>
      <c r="AK247" s="53">
        <f t="shared" si="49"/>
        <v>0</v>
      </c>
      <c r="AL247" s="40" t="s">
        <v>256</v>
      </c>
      <c r="AM247" s="41">
        <v>5</v>
      </c>
      <c r="AN247" s="41">
        <f t="shared" si="50"/>
        <v>2017</v>
      </c>
      <c r="AO247" s="41"/>
      <c r="AP247" s="41"/>
      <c r="AQ247" s="41" t="s">
        <v>17</v>
      </c>
      <c r="AR247" s="42" t="s">
        <v>257</v>
      </c>
      <c r="AS247" s="42" t="s">
        <v>89</v>
      </c>
      <c r="AT247">
        <v>20.700000000000003</v>
      </c>
      <c r="AU247" s="43">
        <f t="shared" si="51"/>
        <v>-0.82800000000000296</v>
      </c>
    </row>
    <row r="248" spans="1:47" ht="15" customHeight="1" x14ac:dyDescent="0.25">
      <c r="A248" s="11"/>
      <c r="B248" s="19">
        <v>254</v>
      </c>
      <c r="C248" s="20" t="s">
        <v>317</v>
      </c>
      <c r="D248" s="21">
        <v>7101</v>
      </c>
      <c r="E248" s="22" t="s">
        <v>59</v>
      </c>
      <c r="F248" s="20" t="s">
        <v>54</v>
      </c>
      <c r="G248" s="24">
        <v>37406</v>
      </c>
      <c r="H248" s="49"/>
      <c r="I248" s="26">
        <v>868.86</v>
      </c>
      <c r="J248" s="27"/>
      <c r="K248" s="27"/>
      <c r="L248" s="27"/>
      <c r="M248" s="28">
        <v>868.86</v>
      </c>
      <c r="N248" s="29">
        <v>0</v>
      </c>
      <c r="O248" s="30" t="str">
        <f>IF(G248&lt;=$N$2,"",IF(F248=[3]Pav.tvarkyklė!$B$13,"",IF(ISBLANK(R248),"X","")))</f>
        <v/>
      </c>
      <c r="P248" s="31"/>
      <c r="Q248" s="32"/>
      <c r="R248" s="32"/>
      <c r="S248" s="33"/>
      <c r="T248" s="33"/>
      <c r="U248" s="34">
        <f>IFERROR(INDEX('[3]5.Grup_T'!$G$4:$G$22,MATCH('6.Turtas'!E248,'[3]5.Grup_T'!$E$4:$E$22,0)),"0")</f>
        <v>10</v>
      </c>
      <c r="V248" s="35">
        <f t="shared" si="40"/>
        <v>120</v>
      </c>
      <c r="W248" s="35">
        <f>IF(NOT(ISBLANK(H248)),(12-DATEDIF(H248,'[3]1.Pradzia'!$D$13,"m")),0)</f>
        <v>0</v>
      </c>
      <c r="X248" s="35">
        <f t="shared" si="43"/>
        <v>223</v>
      </c>
      <c r="Y248" s="35">
        <f t="shared" si="44"/>
        <v>0</v>
      </c>
      <c r="Z248" s="35">
        <f t="shared" si="52"/>
        <v>-103</v>
      </c>
      <c r="AA248" s="36">
        <f t="shared" si="41"/>
        <v>0</v>
      </c>
      <c r="AB248" s="36">
        <f t="shared" si="45"/>
        <v>0</v>
      </c>
      <c r="AC248" s="37">
        <f>IF(E248='[3]5.Grup_T'!$E$20,0,IF(YEAR(G248)&lt;2021,M248-N248+AB248,0))</f>
        <v>868.86</v>
      </c>
      <c r="AD248" s="35">
        <f>IF(OR(YEAR(G248)&lt;2021,O248="X"),0,IF(ISBLANK(H248),DATEDIF(G248,'[3]1.Pradzia'!$D$13,"M"),DATEDIF(G248,H248,"m")))</f>
        <v>0</v>
      </c>
      <c r="AE248" s="37">
        <f>IF(E248='[3]5.Grup_T'!$E$20,0,IF(AD248&lt;&gt;0,M248/V248*MIN(12,AD248),0))</f>
        <v>0</v>
      </c>
      <c r="AF248" s="37">
        <f t="shared" si="42"/>
        <v>0</v>
      </c>
      <c r="AG248" s="37">
        <f t="shared" si="46"/>
        <v>868.86</v>
      </c>
      <c r="AH248" s="37">
        <f t="shared" si="47"/>
        <v>0</v>
      </c>
      <c r="AI248" s="35" t="str">
        <f t="shared" si="48"/>
        <v>Nusidėvėjęs</v>
      </c>
      <c r="AJ248" s="38" t="str">
        <f>IF(AND(F248&lt;&gt;[3]Pav.tvarkyklė!$B$12,F248&lt;&gt;[3]Pav.tvarkyklė!$B$13),"GVTNT","X")</f>
        <v>GVTNT</v>
      </c>
      <c r="AK248" s="53">
        <f t="shared" si="49"/>
        <v>0</v>
      </c>
      <c r="AL248" s="40" t="s">
        <v>60</v>
      </c>
      <c r="AM248" s="41">
        <v>10</v>
      </c>
      <c r="AN248" s="41">
        <f t="shared" si="50"/>
        <v>2002</v>
      </c>
      <c r="AO248" s="41"/>
      <c r="AP248" s="41"/>
      <c r="AQ248" s="41" t="s">
        <v>17</v>
      </c>
      <c r="AR248" s="42" t="s">
        <v>61</v>
      </c>
      <c r="AS248" s="42" t="s">
        <v>62</v>
      </c>
      <c r="AT248">
        <v>0</v>
      </c>
      <c r="AU248" s="43">
        <f t="shared" si="51"/>
        <v>0</v>
      </c>
    </row>
    <row r="249" spans="1:47" ht="15" customHeight="1" x14ac:dyDescent="0.25">
      <c r="A249" s="11"/>
      <c r="B249" s="19">
        <v>255</v>
      </c>
      <c r="C249" s="20" t="s">
        <v>318</v>
      </c>
      <c r="D249" s="21">
        <v>7128</v>
      </c>
      <c r="E249" s="22" t="s">
        <v>59</v>
      </c>
      <c r="F249" s="20" t="s">
        <v>250</v>
      </c>
      <c r="G249" s="24">
        <v>39167</v>
      </c>
      <c r="H249" s="49"/>
      <c r="I249" s="26">
        <v>868.86</v>
      </c>
      <c r="J249" s="27"/>
      <c r="K249" s="27"/>
      <c r="L249" s="27"/>
      <c r="M249" s="28">
        <v>868.86</v>
      </c>
      <c r="N249" s="29">
        <v>0</v>
      </c>
      <c r="O249" s="30" t="str">
        <f>IF(G249&lt;=$N$2,"",IF(F249=[3]Pav.tvarkyklė!$B$13,"",IF(ISBLANK(R249),"X","")))</f>
        <v/>
      </c>
      <c r="P249" s="31"/>
      <c r="Q249" s="32"/>
      <c r="R249" s="32"/>
      <c r="S249" s="33"/>
      <c r="T249" s="33"/>
      <c r="U249" s="34">
        <f>IFERROR(INDEX('[3]5.Grup_T'!$G$4:$G$22,MATCH('6.Turtas'!E249,'[3]5.Grup_T'!$E$4:$E$22,0)),"0")</f>
        <v>10</v>
      </c>
      <c r="V249" s="35">
        <f t="shared" si="40"/>
        <v>120</v>
      </c>
      <c r="W249" s="35">
        <f>IF(NOT(ISBLANK(H249)),(12-DATEDIF(H249,'[3]1.Pradzia'!$D$13,"m")),0)</f>
        <v>0</v>
      </c>
      <c r="X249" s="35">
        <f t="shared" si="43"/>
        <v>165</v>
      </c>
      <c r="Y249" s="35">
        <f t="shared" si="44"/>
        <v>0</v>
      </c>
      <c r="Z249" s="35">
        <f t="shared" si="52"/>
        <v>-45</v>
      </c>
      <c r="AA249" s="36">
        <f t="shared" si="41"/>
        <v>0</v>
      </c>
      <c r="AB249" s="36">
        <f t="shared" si="45"/>
        <v>0</v>
      </c>
      <c r="AC249" s="37">
        <f>IF(E249='[3]5.Grup_T'!$E$20,0,IF(YEAR(G249)&lt;2021,M249-N249+AB249,0))</f>
        <v>868.86</v>
      </c>
      <c r="AD249" s="35">
        <f>IF(OR(YEAR(G249)&lt;2021,O249="X"),0,IF(ISBLANK(H249),DATEDIF(G249,'[3]1.Pradzia'!$D$13,"M"),DATEDIF(G249,H249,"m")))</f>
        <v>0</v>
      </c>
      <c r="AE249" s="37">
        <f>IF(E249='[3]5.Grup_T'!$E$20,0,IF(AD249&lt;&gt;0,M249/V249*MIN(12,AD249),0))</f>
        <v>0</v>
      </c>
      <c r="AF249" s="37">
        <f t="shared" si="42"/>
        <v>0</v>
      </c>
      <c r="AG249" s="37">
        <f t="shared" si="46"/>
        <v>868.86</v>
      </c>
      <c r="AH249" s="37">
        <f t="shared" si="47"/>
        <v>0</v>
      </c>
      <c r="AI249" s="35" t="str">
        <f t="shared" si="48"/>
        <v>Nusidėvėjęs</v>
      </c>
      <c r="AJ249" s="38" t="str">
        <f>IF(AND(F249&lt;&gt;[3]Pav.tvarkyklė!$B$12,F249&lt;&gt;[3]Pav.tvarkyklė!$B$13),"GVTNT","X")</f>
        <v>GVTNT</v>
      </c>
      <c r="AK249" s="53">
        <f t="shared" si="49"/>
        <v>0</v>
      </c>
      <c r="AL249" s="40" t="s">
        <v>60</v>
      </c>
      <c r="AM249" s="41">
        <v>10</v>
      </c>
      <c r="AN249" s="41">
        <f t="shared" si="50"/>
        <v>2007</v>
      </c>
      <c r="AO249" s="41"/>
      <c r="AP249" s="41"/>
      <c r="AQ249" s="41" t="s">
        <v>17</v>
      </c>
      <c r="AR249" s="42" t="s">
        <v>61</v>
      </c>
      <c r="AS249" s="42" t="s">
        <v>57</v>
      </c>
      <c r="AT249">
        <v>0</v>
      </c>
      <c r="AU249" s="43">
        <f t="shared" si="51"/>
        <v>0</v>
      </c>
    </row>
    <row r="250" spans="1:47" ht="15" customHeight="1" x14ac:dyDescent="0.25">
      <c r="A250" s="11"/>
      <c r="B250" s="19">
        <v>256</v>
      </c>
      <c r="C250" s="20" t="s">
        <v>319</v>
      </c>
      <c r="D250" s="21" t="s">
        <v>320</v>
      </c>
      <c r="E250" s="22" t="s">
        <v>59</v>
      </c>
      <c r="F250" s="20" t="s">
        <v>86</v>
      </c>
      <c r="G250" s="24">
        <v>39182</v>
      </c>
      <c r="H250" s="49"/>
      <c r="I250" s="26">
        <v>2519.69</v>
      </c>
      <c r="J250" s="27"/>
      <c r="K250" s="27"/>
      <c r="L250" s="27"/>
      <c r="M250" s="28">
        <v>2519.69</v>
      </c>
      <c r="N250" s="29">
        <v>0</v>
      </c>
      <c r="O250" s="30" t="str">
        <f>IF(G250&lt;=$N$2,"",IF(F250=[3]Pav.tvarkyklė!$B$13,"",IF(ISBLANK(R250),"X","")))</f>
        <v/>
      </c>
      <c r="P250" s="31"/>
      <c r="Q250" s="32"/>
      <c r="R250" s="32"/>
      <c r="S250" s="33"/>
      <c r="T250" s="33"/>
      <c r="U250" s="34">
        <f>IFERROR(INDEX('[3]5.Grup_T'!$G$4:$G$22,MATCH('6.Turtas'!E250,'[3]5.Grup_T'!$E$4:$E$22,0)),"0")</f>
        <v>10</v>
      </c>
      <c r="V250" s="35">
        <f t="shared" si="40"/>
        <v>120</v>
      </c>
      <c r="W250" s="35">
        <f>IF(NOT(ISBLANK(H250)),(12-DATEDIF(H250,'[3]1.Pradzia'!$D$13,"m")),0)</f>
        <v>0</v>
      </c>
      <c r="X250" s="35">
        <f t="shared" si="43"/>
        <v>164</v>
      </c>
      <c r="Y250" s="35">
        <f t="shared" si="44"/>
        <v>0</v>
      </c>
      <c r="Z250" s="35">
        <f t="shared" si="52"/>
        <v>-44</v>
      </c>
      <c r="AA250" s="36">
        <f t="shared" si="41"/>
        <v>0</v>
      </c>
      <c r="AB250" s="36">
        <f t="shared" si="45"/>
        <v>0</v>
      </c>
      <c r="AC250" s="37">
        <f>IF(E250='[3]5.Grup_T'!$E$20,0,IF(YEAR(G250)&lt;2021,M250-N250+AB250,0))</f>
        <v>2519.69</v>
      </c>
      <c r="AD250" s="35">
        <f>IF(OR(YEAR(G250)&lt;2021,O250="X"),0,IF(ISBLANK(H250),DATEDIF(G250,'[3]1.Pradzia'!$D$13,"M"),DATEDIF(G250,H250,"m")))</f>
        <v>0</v>
      </c>
      <c r="AE250" s="37">
        <f>IF(E250='[3]5.Grup_T'!$E$20,0,IF(AD250&lt;&gt;0,M250/V250*MIN(12,AD250),0))</f>
        <v>0</v>
      </c>
      <c r="AF250" s="37">
        <f t="shared" si="42"/>
        <v>0</v>
      </c>
      <c r="AG250" s="37">
        <f t="shared" si="46"/>
        <v>2519.69</v>
      </c>
      <c r="AH250" s="37">
        <f t="shared" si="47"/>
        <v>0</v>
      </c>
      <c r="AI250" s="35" t="str">
        <f t="shared" si="48"/>
        <v>Nusidėvėjęs</v>
      </c>
      <c r="AJ250" s="38" t="str">
        <f>IF(AND(F250&lt;&gt;[3]Pav.tvarkyklė!$B$12,F250&lt;&gt;[3]Pav.tvarkyklė!$B$13),"GVTNT","X")</f>
        <v>GVTNT</v>
      </c>
      <c r="AK250" s="53">
        <f t="shared" si="49"/>
        <v>0</v>
      </c>
      <c r="AL250" s="40" t="s">
        <v>60</v>
      </c>
      <c r="AM250" s="41">
        <v>10</v>
      </c>
      <c r="AN250" s="41">
        <f t="shared" si="50"/>
        <v>2007</v>
      </c>
      <c r="AO250" s="41"/>
      <c r="AP250" s="41"/>
      <c r="AQ250" s="41" t="s">
        <v>17</v>
      </c>
      <c r="AR250" s="42" t="s">
        <v>61</v>
      </c>
      <c r="AS250" s="42" t="s">
        <v>89</v>
      </c>
      <c r="AT250">
        <v>0</v>
      </c>
      <c r="AU250" s="43">
        <f t="shared" si="51"/>
        <v>0</v>
      </c>
    </row>
    <row r="251" spans="1:47" ht="15" customHeight="1" x14ac:dyDescent="0.25">
      <c r="A251" s="11"/>
      <c r="B251" s="19">
        <v>257</v>
      </c>
      <c r="C251" s="20" t="s">
        <v>321</v>
      </c>
      <c r="D251" s="21">
        <v>7147</v>
      </c>
      <c r="E251" s="22" t="s">
        <v>59</v>
      </c>
      <c r="F251" s="20" t="s">
        <v>75</v>
      </c>
      <c r="G251" s="24">
        <v>40050</v>
      </c>
      <c r="H251" s="49"/>
      <c r="I251" s="26">
        <v>1115.08</v>
      </c>
      <c r="J251" s="27"/>
      <c r="K251" s="27"/>
      <c r="L251" s="27"/>
      <c r="M251" s="28">
        <v>1115.08</v>
      </c>
      <c r="N251" s="29">
        <v>0</v>
      </c>
      <c r="O251" s="30" t="str">
        <f>IF(G251&lt;=$N$2,"",IF(F251=[3]Pav.tvarkyklė!$B$13,"",IF(ISBLANK(R251),"X","")))</f>
        <v/>
      </c>
      <c r="P251" s="31"/>
      <c r="Q251" s="32"/>
      <c r="R251" s="32"/>
      <c r="S251" s="33"/>
      <c r="T251" s="33"/>
      <c r="U251" s="34">
        <f>IFERROR(INDEX('[3]5.Grup_T'!$G$4:$G$22,MATCH('6.Turtas'!E251,'[3]5.Grup_T'!$E$4:$E$22,0)),"0")</f>
        <v>10</v>
      </c>
      <c r="V251" s="35">
        <f t="shared" si="40"/>
        <v>120</v>
      </c>
      <c r="W251" s="35">
        <f>IF(NOT(ISBLANK(H251)),(12-DATEDIF(H251,'[3]1.Pradzia'!$D$13,"m")),0)</f>
        <v>0</v>
      </c>
      <c r="X251" s="35">
        <f t="shared" si="43"/>
        <v>136</v>
      </c>
      <c r="Y251" s="35">
        <f t="shared" si="44"/>
        <v>0</v>
      </c>
      <c r="Z251" s="35">
        <f t="shared" si="52"/>
        <v>-16</v>
      </c>
      <c r="AA251" s="36">
        <f t="shared" si="41"/>
        <v>0</v>
      </c>
      <c r="AB251" s="36">
        <f t="shared" si="45"/>
        <v>0</v>
      </c>
      <c r="AC251" s="37">
        <f>IF(E251='[3]5.Grup_T'!$E$20,0,IF(YEAR(G251)&lt;2021,M251-N251+AB251,0))</f>
        <v>1115.08</v>
      </c>
      <c r="AD251" s="35">
        <f>IF(OR(YEAR(G251)&lt;2021,O251="X"),0,IF(ISBLANK(H251),DATEDIF(G251,'[3]1.Pradzia'!$D$13,"M"),DATEDIF(G251,H251,"m")))</f>
        <v>0</v>
      </c>
      <c r="AE251" s="37">
        <f>IF(E251='[3]5.Grup_T'!$E$20,0,IF(AD251&lt;&gt;0,M251/V251*MIN(12,AD251),0))</f>
        <v>0</v>
      </c>
      <c r="AF251" s="37">
        <f t="shared" si="42"/>
        <v>0</v>
      </c>
      <c r="AG251" s="37">
        <f t="shared" si="46"/>
        <v>1115.08</v>
      </c>
      <c r="AH251" s="37">
        <f t="shared" si="47"/>
        <v>0</v>
      </c>
      <c r="AI251" s="35" t="str">
        <f t="shared" si="48"/>
        <v>Nusidėvėjęs</v>
      </c>
      <c r="AJ251" s="38" t="str">
        <f>IF(AND(F251&lt;&gt;[3]Pav.tvarkyklė!$B$12,F251&lt;&gt;[3]Pav.tvarkyklė!$B$13),"GVTNT","X")</f>
        <v>GVTNT</v>
      </c>
      <c r="AK251" s="53">
        <f t="shared" si="49"/>
        <v>0</v>
      </c>
      <c r="AL251" s="40" t="s">
        <v>286</v>
      </c>
      <c r="AM251" s="41">
        <v>10</v>
      </c>
      <c r="AN251" s="41">
        <f t="shared" si="50"/>
        <v>2009</v>
      </c>
      <c r="AO251" s="41"/>
      <c r="AP251" s="41"/>
      <c r="AQ251" s="41" t="s">
        <v>17</v>
      </c>
      <c r="AR251" s="42" t="s">
        <v>61</v>
      </c>
      <c r="AS251" s="42" t="s">
        <v>76</v>
      </c>
      <c r="AT251">
        <v>0</v>
      </c>
      <c r="AU251" s="43">
        <f t="shared" si="51"/>
        <v>0</v>
      </c>
    </row>
    <row r="252" spans="1:47" ht="15" customHeight="1" x14ac:dyDescent="0.25">
      <c r="A252" s="11"/>
      <c r="B252" s="19">
        <v>262</v>
      </c>
      <c r="C252" s="20" t="s">
        <v>322</v>
      </c>
      <c r="D252" s="21">
        <v>7157</v>
      </c>
      <c r="E252" s="22" t="s">
        <v>59</v>
      </c>
      <c r="F252" s="20" t="s">
        <v>82</v>
      </c>
      <c r="G252" s="24">
        <v>40268</v>
      </c>
      <c r="H252" s="54"/>
      <c r="I252" s="26">
        <v>360.29</v>
      </c>
      <c r="J252" s="27"/>
      <c r="K252" s="27"/>
      <c r="L252" s="27"/>
      <c r="M252" s="28">
        <v>360.29</v>
      </c>
      <c r="N252" s="29">
        <v>0</v>
      </c>
      <c r="O252" s="30" t="str">
        <f>IF(G252&lt;=$N$2,"",IF(F252=[3]Pav.tvarkyklė!$B$13,"",IF(ISBLANK(R252),"X","")))</f>
        <v/>
      </c>
      <c r="P252" s="55"/>
      <c r="Q252" s="56"/>
      <c r="R252" s="56"/>
      <c r="S252" s="57"/>
      <c r="T252" s="57"/>
      <c r="U252" s="58">
        <f>IFERROR(INDEX('[3]5.Grup_T'!$G$4:$G$22,MATCH('6.Turtas'!E252,'[3]5.Grup_T'!$E$4:$E$22,0)),"0")</f>
        <v>10</v>
      </c>
      <c r="V252" s="59">
        <f t="shared" si="40"/>
        <v>120</v>
      </c>
      <c r="W252" s="35">
        <f>IF(NOT(ISBLANK(H252)),(12-DATEDIF(H252,'[3]1.Pradzia'!$D$13,"m")),0)</f>
        <v>0</v>
      </c>
      <c r="X252" s="35">
        <f t="shared" si="43"/>
        <v>129</v>
      </c>
      <c r="Y252" s="35">
        <f t="shared" si="44"/>
        <v>0</v>
      </c>
      <c r="Z252" s="35">
        <f t="shared" si="52"/>
        <v>-9</v>
      </c>
      <c r="AA252" s="36">
        <f t="shared" si="41"/>
        <v>0</v>
      </c>
      <c r="AB252" s="36">
        <f t="shared" si="45"/>
        <v>0</v>
      </c>
      <c r="AC252" s="37">
        <f>IF(E252='[3]5.Grup_T'!$E$20,0,IF(YEAR(G252)&lt;2021,M252-N252+AB252,0))</f>
        <v>360.29</v>
      </c>
      <c r="AD252" s="35">
        <f>IF(OR(YEAR(G252)&lt;2021,O252="X"),0,IF(ISBLANK(H252),DATEDIF(G252,'[3]1.Pradzia'!$D$13,"M"),DATEDIF(G252,H252,"m")))</f>
        <v>0</v>
      </c>
      <c r="AE252" s="37">
        <f>IF(E252='[3]5.Grup_T'!$E$20,0,IF(AD252&lt;&gt;0,M252/V252*MIN(12,AD252),0))</f>
        <v>0</v>
      </c>
      <c r="AF252" s="37">
        <f t="shared" si="42"/>
        <v>0</v>
      </c>
      <c r="AG252" s="37">
        <f t="shared" si="46"/>
        <v>360.29</v>
      </c>
      <c r="AH252" s="37">
        <f t="shared" si="47"/>
        <v>0</v>
      </c>
      <c r="AI252" s="35" t="str">
        <f t="shared" si="48"/>
        <v>Nusidėvėjęs</v>
      </c>
      <c r="AJ252" s="38" t="str">
        <f>IF(AND(F252&lt;&gt;[3]Pav.tvarkyklė!$B$12,F252&lt;&gt;[3]Pav.tvarkyklė!$B$13),"GVTNT","X")</f>
        <v>GVTNT</v>
      </c>
      <c r="AK252" s="39">
        <f t="shared" si="49"/>
        <v>0</v>
      </c>
      <c r="AL252" s="40" t="s">
        <v>60</v>
      </c>
      <c r="AM252" s="41">
        <v>10</v>
      </c>
      <c r="AN252" s="41">
        <f t="shared" si="50"/>
        <v>2010</v>
      </c>
      <c r="AO252" s="41"/>
      <c r="AP252" s="41"/>
      <c r="AQ252" s="41" t="s">
        <v>17</v>
      </c>
      <c r="AR252" s="42" t="s">
        <v>61</v>
      </c>
      <c r="AS252" s="42" t="s">
        <v>83</v>
      </c>
      <c r="AT252">
        <v>36.029000000000003</v>
      </c>
      <c r="AU252" s="43">
        <f t="shared" si="51"/>
        <v>-36.029000000000003</v>
      </c>
    </row>
    <row r="253" spans="1:47" ht="15" customHeight="1" x14ac:dyDescent="0.25">
      <c r="A253" s="11"/>
      <c r="B253" s="19">
        <v>266</v>
      </c>
      <c r="C253" s="20" t="s">
        <v>323</v>
      </c>
      <c r="D253" s="21">
        <v>7163</v>
      </c>
      <c r="E253" s="52" t="s">
        <v>285</v>
      </c>
      <c r="F253" s="20" t="s">
        <v>115</v>
      </c>
      <c r="G253" s="24">
        <v>40359</v>
      </c>
      <c r="H253" s="54"/>
      <c r="I253" s="26">
        <v>683.79</v>
      </c>
      <c r="J253" s="27"/>
      <c r="K253" s="27"/>
      <c r="L253" s="27"/>
      <c r="M253" s="28">
        <v>683.79</v>
      </c>
      <c r="N253" s="29">
        <v>0</v>
      </c>
      <c r="O253" s="30" t="str">
        <f>IF(G253&lt;=$N$2,"",IF(F253=[3]Pav.tvarkyklė!$B$13,"",IF(ISBLANK(R253),"X","")))</f>
        <v/>
      </c>
      <c r="P253" s="31"/>
      <c r="Q253" s="32"/>
      <c r="R253" s="32"/>
      <c r="S253" s="33"/>
      <c r="T253" s="33"/>
      <c r="U253" s="34">
        <f>IFERROR(INDEX('[3]5.Grup_T'!$G$4:$G$22,MATCH('6.Turtas'!E253,'[3]5.Grup_T'!$E$4:$E$22,0)),"0")</f>
        <v>5</v>
      </c>
      <c r="V253" s="35">
        <f t="shared" si="40"/>
        <v>60</v>
      </c>
      <c r="W253" s="35">
        <f>IF(NOT(ISBLANK(H253)),(12-DATEDIF(H253,'[3]1.Pradzia'!$D$13,"m")),0)</f>
        <v>0</v>
      </c>
      <c r="X253" s="35">
        <f t="shared" si="43"/>
        <v>126</v>
      </c>
      <c r="Y253" s="35">
        <f t="shared" si="44"/>
        <v>0</v>
      </c>
      <c r="Z253" s="35">
        <f t="shared" si="52"/>
        <v>-66</v>
      </c>
      <c r="AA253" s="36">
        <f t="shared" si="41"/>
        <v>0</v>
      </c>
      <c r="AB253" s="36">
        <f t="shared" si="45"/>
        <v>0</v>
      </c>
      <c r="AC253" s="37">
        <f>IF(E253='[3]5.Grup_T'!$E$20,0,IF(YEAR(G253)&lt;2021,M253-N253+AB253,0))</f>
        <v>683.79</v>
      </c>
      <c r="AD253" s="35">
        <f>IF(OR(YEAR(G253)&lt;2021,O253="X"),0,IF(ISBLANK(H253),DATEDIF(G253,'[3]1.Pradzia'!$D$13,"M"),DATEDIF(G253,H253,"m")))</f>
        <v>0</v>
      </c>
      <c r="AE253" s="37">
        <f>IF(E253='[3]5.Grup_T'!$E$20,0,IF(AD253&lt;&gt;0,M253/V253*MIN(12,AD253),0))</f>
        <v>0</v>
      </c>
      <c r="AF253" s="37">
        <f t="shared" si="42"/>
        <v>0</v>
      </c>
      <c r="AG253" s="37">
        <f t="shared" si="46"/>
        <v>683.79</v>
      </c>
      <c r="AH253" s="37">
        <f t="shared" si="47"/>
        <v>0</v>
      </c>
      <c r="AI253" s="35" t="str">
        <f t="shared" si="48"/>
        <v>Nusidėvėjęs</v>
      </c>
      <c r="AJ253" s="38" t="str">
        <f>IF(AND(F253&lt;&gt;[3]Pav.tvarkyklė!$B$12,F253&lt;&gt;[3]Pav.tvarkyklė!$B$13),"GVTNT","X")</f>
        <v>GVTNT</v>
      </c>
      <c r="AK253" s="39">
        <f t="shared" si="49"/>
        <v>0</v>
      </c>
      <c r="AL253" s="40" t="s">
        <v>286</v>
      </c>
      <c r="AM253" s="41">
        <v>10</v>
      </c>
      <c r="AN253" s="41">
        <f t="shared" si="50"/>
        <v>2010</v>
      </c>
      <c r="AO253" s="41"/>
      <c r="AP253" s="41"/>
      <c r="AQ253" s="41" t="s">
        <v>17</v>
      </c>
      <c r="AR253" s="42" t="s">
        <v>61</v>
      </c>
      <c r="AS253" s="42" t="s">
        <v>117</v>
      </c>
      <c r="AT253">
        <v>68.378999999999991</v>
      </c>
      <c r="AU253" s="43">
        <f t="shared" si="51"/>
        <v>-68.378999999999991</v>
      </c>
    </row>
    <row r="254" spans="1:47" ht="15" customHeight="1" x14ac:dyDescent="0.25">
      <c r="A254" s="11"/>
      <c r="B254" s="19">
        <v>275</v>
      </c>
      <c r="C254" s="20" t="s">
        <v>324</v>
      </c>
      <c r="D254" s="21">
        <v>7192</v>
      </c>
      <c r="E254" s="22" t="s">
        <v>271</v>
      </c>
      <c r="F254" s="20" t="s">
        <v>82</v>
      </c>
      <c r="G254" s="24">
        <v>41136</v>
      </c>
      <c r="H254" s="54"/>
      <c r="I254" s="26">
        <v>550.28</v>
      </c>
      <c r="J254" s="27"/>
      <c r="K254" s="27"/>
      <c r="L254" s="27"/>
      <c r="M254" s="28">
        <v>550.28</v>
      </c>
      <c r="N254" s="29">
        <v>0</v>
      </c>
      <c r="O254" s="30" t="str">
        <f>IF(G254&lt;=$N$2,"",IF(F254=[3]Pav.tvarkyklė!$B$13,"",IF(ISBLANK(R254),"X","")))</f>
        <v/>
      </c>
      <c r="P254" s="31"/>
      <c r="Q254" s="32"/>
      <c r="R254" s="32"/>
      <c r="S254" s="33"/>
      <c r="T254" s="33"/>
      <c r="U254" s="34">
        <f>IFERROR(INDEX('[3]5.Grup_T'!$G$4:$G$22,MATCH('6.Turtas'!E254,'[3]5.Grup_T'!$E$4:$E$22,0)),"0")</f>
        <v>6</v>
      </c>
      <c r="V254" s="35">
        <f t="shared" si="40"/>
        <v>72</v>
      </c>
      <c r="W254" s="35">
        <f>IF(NOT(ISBLANK(H254)),(12-DATEDIF(H254,'[3]1.Pradzia'!$D$13,"m")),0)</f>
        <v>0</v>
      </c>
      <c r="X254" s="35">
        <f t="shared" si="43"/>
        <v>100</v>
      </c>
      <c r="Y254" s="35">
        <f t="shared" si="44"/>
        <v>0</v>
      </c>
      <c r="Z254" s="35">
        <f t="shared" si="52"/>
        <v>-28</v>
      </c>
      <c r="AA254" s="36">
        <f t="shared" si="41"/>
        <v>0</v>
      </c>
      <c r="AB254" s="36">
        <f t="shared" si="45"/>
        <v>0</v>
      </c>
      <c r="AC254" s="37">
        <f>IF(E254='[3]5.Grup_T'!$E$20,0,IF(YEAR(G254)&lt;2021,M254-N254+AB254,0))</f>
        <v>550.28</v>
      </c>
      <c r="AD254" s="35">
        <f>IF(OR(YEAR(G254)&lt;2021,O254="X"),0,IF(ISBLANK(H254),DATEDIF(G254,'[3]1.Pradzia'!$D$13,"M"),DATEDIF(G254,H254,"m")))</f>
        <v>0</v>
      </c>
      <c r="AE254" s="37">
        <f>IF(E254='[3]5.Grup_T'!$E$20,0,IF(AD254&lt;&gt;0,M254/V254*MIN(12,AD254),0))</f>
        <v>0</v>
      </c>
      <c r="AF254" s="37">
        <f t="shared" si="42"/>
        <v>0</v>
      </c>
      <c r="AG254" s="37">
        <f t="shared" si="46"/>
        <v>550.28</v>
      </c>
      <c r="AH254" s="37">
        <f t="shared" si="47"/>
        <v>0</v>
      </c>
      <c r="AI254" s="35" t="str">
        <f t="shared" si="48"/>
        <v>Nusidėvėjęs</v>
      </c>
      <c r="AJ254" s="38" t="str">
        <f>IF(AND(F254&lt;&gt;[3]Pav.tvarkyklė!$B$12,F254&lt;&gt;[3]Pav.tvarkyklė!$B$13),"GVTNT","X")</f>
        <v>GVTNT</v>
      </c>
      <c r="AK254" s="39">
        <f t="shared" si="49"/>
        <v>0</v>
      </c>
      <c r="AL254" s="40" t="s">
        <v>256</v>
      </c>
      <c r="AM254" s="41">
        <v>5</v>
      </c>
      <c r="AN254" s="41">
        <f t="shared" si="50"/>
        <v>2012</v>
      </c>
      <c r="AO254" s="41"/>
      <c r="AP254" s="41"/>
      <c r="AQ254" s="41" t="s">
        <v>17</v>
      </c>
      <c r="AR254" s="42" t="s">
        <v>257</v>
      </c>
      <c r="AS254" s="42" t="s">
        <v>83</v>
      </c>
      <c r="AT254">
        <v>0</v>
      </c>
      <c r="AU254" s="43">
        <f t="shared" si="51"/>
        <v>0</v>
      </c>
    </row>
    <row r="255" spans="1:47" ht="15" customHeight="1" x14ac:dyDescent="0.25">
      <c r="A255" s="11"/>
      <c r="B255" s="19">
        <v>280</v>
      </c>
      <c r="C255" s="20" t="s">
        <v>325</v>
      </c>
      <c r="D255" s="21">
        <v>7200</v>
      </c>
      <c r="E255" s="22" t="s">
        <v>59</v>
      </c>
      <c r="F255" s="20" t="s">
        <v>82</v>
      </c>
      <c r="G255" s="24">
        <v>41332</v>
      </c>
      <c r="H255" s="54"/>
      <c r="I255" s="26">
        <v>1236.68</v>
      </c>
      <c r="J255" s="27"/>
      <c r="K255" s="27"/>
      <c r="L255" s="27"/>
      <c r="M255" s="28">
        <v>1236.68</v>
      </c>
      <c r="N255" s="29">
        <v>267.94126666666671</v>
      </c>
      <c r="O255" s="30" t="str">
        <f>IF(G255&lt;=$N$2,"",IF(F255=[3]Pav.tvarkyklė!$B$13,"",IF(ISBLANK(R255),"X","")))</f>
        <v/>
      </c>
      <c r="P255" s="31"/>
      <c r="Q255" s="32"/>
      <c r="R255" s="32"/>
      <c r="S255" s="33"/>
      <c r="T255" s="33"/>
      <c r="U255" s="34">
        <f>IFERROR(INDEX('[3]5.Grup_T'!$G$4:$G$22,MATCH('6.Turtas'!E255,'[3]5.Grup_T'!$E$4:$E$22,0)),"0")</f>
        <v>10</v>
      </c>
      <c r="V255" s="35">
        <f t="shared" si="40"/>
        <v>120</v>
      </c>
      <c r="W255" s="35">
        <f>IF(NOT(ISBLANK(H255)),(12-DATEDIF(H255,'[3]1.Pradzia'!$D$13,"m")),0)</f>
        <v>0</v>
      </c>
      <c r="X255" s="35">
        <f t="shared" si="43"/>
        <v>94</v>
      </c>
      <c r="Y255" s="35">
        <f t="shared" si="44"/>
        <v>12</v>
      </c>
      <c r="Z255" s="35">
        <f t="shared" si="52"/>
        <v>26</v>
      </c>
      <c r="AA255" s="36">
        <f t="shared" si="41"/>
        <v>10.305433333333335</v>
      </c>
      <c r="AB255" s="36">
        <f t="shared" si="45"/>
        <v>123.66520000000003</v>
      </c>
      <c r="AC255" s="37">
        <f>IF(E255='[3]5.Grup_T'!$E$20,0,IF(YEAR(G255)&lt;2021,M255-N255+AB255,0))</f>
        <v>1092.4039333333335</v>
      </c>
      <c r="AD255" s="35">
        <f>IF(OR(YEAR(G255)&lt;2021,O255="X"),0,IF(ISBLANK(H255),DATEDIF(G255,'[3]1.Pradzia'!$D$13,"M"),DATEDIF(G255,H255,"m")))</f>
        <v>0</v>
      </c>
      <c r="AE255" s="37">
        <f>IF(E255='[3]5.Grup_T'!$E$20,0,IF(AD255&lt;&gt;0,M255/V255*MIN(12,AD255),0))</f>
        <v>0</v>
      </c>
      <c r="AF255" s="37">
        <f t="shared" si="42"/>
        <v>123.66520000000003</v>
      </c>
      <c r="AG255" s="37">
        <f t="shared" si="46"/>
        <v>1092.4039333333335</v>
      </c>
      <c r="AH255" s="37">
        <f t="shared" si="47"/>
        <v>144.27606666666657</v>
      </c>
      <c r="AI255" s="35" t="str">
        <f t="shared" si="48"/>
        <v/>
      </c>
      <c r="AJ255" s="38" t="str">
        <f>IF(AND(F255&lt;&gt;[3]Pav.tvarkyklė!$B$12,F255&lt;&gt;[3]Pav.tvarkyklė!$B$13),"GVTNT","X")</f>
        <v>GVTNT</v>
      </c>
      <c r="AK255" s="39">
        <f t="shared" si="49"/>
        <v>0</v>
      </c>
      <c r="AL255" s="40" t="s">
        <v>311</v>
      </c>
      <c r="AM255" s="41">
        <v>10</v>
      </c>
      <c r="AN255" s="41">
        <f t="shared" si="50"/>
        <v>2013</v>
      </c>
      <c r="AO255" s="41"/>
      <c r="AP255" s="41"/>
      <c r="AQ255" s="41" t="s">
        <v>17</v>
      </c>
      <c r="AR255" s="42" t="s">
        <v>61</v>
      </c>
      <c r="AS255" s="42" t="s">
        <v>83</v>
      </c>
      <c r="AT255">
        <v>123.66800000000001</v>
      </c>
      <c r="AU255" s="43">
        <f t="shared" si="51"/>
        <v>-2.7999999999792635E-3</v>
      </c>
    </row>
    <row r="256" spans="1:47" ht="15" customHeight="1" x14ac:dyDescent="0.25">
      <c r="A256" s="11"/>
      <c r="B256" s="19">
        <v>289</v>
      </c>
      <c r="C256" s="20" t="s">
        <v>326</v>
      </c>
      <c r="D256" s="21">
        <v>7210</v>
      </c>
      <c r="E256" s="22" t="s">
        <v>255</v>
      </c>
      <c r="F256" s="20" t="s">
        <v>82</v>
      </c>
      <c r="G256" s="24">
        <v>41726</v>
      </c>
      <c r="H256" s="54"/>
      <c r="I256" s="26">
        <v>355.33</v>
      </c>
      <c r="J256" s="27"/>
      <c r="K256" s="27"/>
      <c r="L256" s="27"/>
      <c r="M256" s="28">
        <v>355.33</v>
      </c>
      <c r="N256" s="29">
        <v>-10.648500000000006</v>
      </c>
      <c r="O256" s="30" t="str">
        <f>IF(G256&lt;=$N$2,"",IF(F256=[3]Pav.tvarkyklė!$B$13,"",IF(ISBLANK(R256),"X","")))</f>
        <v/>
      </c>
      <c r="P256" s="31"/>
      <c r="Q256" s="32"/>
      <c r="R256" s="32"/>
      <c r="S256" s="33"/>
      <c r="T256" s="33"/>
      <c r="U256" s="34">
        <f>IFERROR(INDEX('[3]5.Grup_T'!$G$4:$G$22,MATCH('6.Turtas'!E256,'[3]5.Grup_T'!$E$4:$E$22,0)),"0")</f>
        <v>6</v>
      </c>
      <c r="V256" s="35">
        <f t="shared" si="40"/>
        <v>72</v>
      </c>
      <c r="W256" s="35">
        <f>IF(NOT(ISBLANK(H256)),(12-DATEDIF(H256,'[3]1.Pradzia'!$D$13,"m")),0)</f>
        <v>0</v>
      </c>
      <c r="X256" s="35">
        <f t="shared" si="43"/>
        <v>81</v>
      </c>
      <c r="Y256" s="35">
        <f t="shared" si="44"/>
        <v>0</v>
      </c>
      <c r="Z256" s="35">
        <f t="shared" si="52"/>
        <v>-9</v>
      </c>
      <c r="AA256" s="36">
        <f t="shared" si="41"/>
        <v>0</v>
      </c>
      <c r="AB256" s="36">
        <f t="shared" si="45"/>
        <v>-10.648500000000006</v>
      </c>
      <c r="AC256" s="37">
        <f>IF(E256='[3]5.Grup_T'!$E$20,0,IF(YEAR(G256)&lt;2021,M256-N256+AB256,0))</f>
        <v>355.33</v>
      </c>
      <c r="AD256" s="35">
        <f>IF(OR(YEAR(G256)&lt;2021,O256="X"),0,IF(ISBLANK(H256),DATEDIF(G256,'[3]1.Pradzia'!$D$13,"M"),DATEDIF(G256,H256,"m")))</f>
        <v>0</v>
      </c>
      <c r="AE256" s="37">
        <f>IF(E256='[3]5.Grup_T'!$E$20,0,IF(AD256&lt;&gt;0,M256/V256*MIN(12,AD256),0))</f>
        <v>0</v>
      </c>
      <c r="AF256" s="37">
        <f t="shared" si="42"/>
        <v>-10.648500000000006</v>
      </c>
      <c r="AG256" s="37">
        <f t="shared" si="46"/>
        <v>355.33</v>
      </c>
      <c r="AH256" s="37">
        <f t="shared" si="47"/>
        <v>0</v>
      </c>
      <c r="AI256" s="35" t="str">
        <f t="shared" si="48"/>
        <v>Nusidėvėjęs</v>
      </c>
      <c r="AJ256" s="38" t="str">
        <f>IF(AND(F256&lt;&gt;[3]Pav.tvarkyklė!$B$12,F256&lt;&gt;[3]Pav.tvarkyklė!$B$13),"GVTNT","X")</f>
        <v>GVTNT</v>
      </c>
      <c r="AK256" s="39">
        <f t="shared" si="49"/>
        <v>0</v>
      </c>
      <c r="AL256" s="40" t="s">
        <v>256</v>
      </c>
      <c r="AM256" s="41">
        <v>5</v>
      </c>
      <c r="AN256" s="41">
        <f t="shared" si="50"/>
        <v>2014</v>
      </c>
      <c r="AO256" s="41"/>
      <c r="AP256" s="41"/>
      <c r="AQ256" s="41" t="s">
        <v>17</v>
      </c>
      <c r="AR256" s="42" t="s">
        <v>257</v>
      </c>
      <c r="AS256" s="42" t="s">
        <v>83</v>
      </c>
      <c r="AT256">
        <v>59.221666666666664</v>
      </c>
      <c r="AU256" s="43">
        <f t="shared" si="51"/>
        <v>-69.870166666666677</v>
      </c>
    </row>
    <row r="257" spans="1:47" ht="15" customHeight="1" x14ac:dyDescent="0.25">
      <c r="A257" s="11"/>
      <c r="B257" s="19">
        <v>290</v>
      </c>
      <c r="C257" s="20" t="s">
        <v>326</v>
      </c>
      <c r="D257" s="21">
        <v>7211</v>
      </c>
      <c r="E257" s="22" t="s">
        <v>255</v>
      </c>
      <c r="F257" s="20" t="s">
        <v>82</v>
      </c>
      <c r="G257" s="24">
        <v>41726</v>
      </c>
      <c r="H257" s="54"/>
      <c r="I257" s="26">
        <v>355.33</v>
      </c>
      <c r="J257" s="27"/>
      <c r="K257" s="27"/>
      <c r="L257" s="27"/>
      <c r="M257" s="28">
        <v>355.33</v>
      </c>
      <c r="N257" s="29">
        <v>-10.648500000000006</v>
      </c>
      <c r="O257" s="30" t="str">
        <f>IF(G257&lt;=$N$2,"",IF(F257=[3]Pav.tvarkyklė!$B$13,"",IF(ISBLANK(R257),"X","")))</f>
        <v/>
      </c>
      <c r="P257" s="31"/>
      <c r="Q257" s="32"/>
      <c r="R257" s="32"/>
      <c r="S257" s="33"/>
      <c r="T257" s="33"/>
      <c r="U257" s="34">
        <f>IFERROR(INDEX('[3]5.Grup_T'!$G$4:$G$22,MATCH('6.Turtas'!E257,'[3]5.Grup_T'!$E$4:$E$22,0)),"0")</f>
        <v>6</v>
      </c>
      <c r="V257" s="35">
        <f t="shared" si="40"/>
        <v>72</v>
      </c>
      <c r="W257" s="35">
        <f>IF(NOT(ISBLANK(H257)),(12-DATEDIF(H257,'[3]1.Pradzia'!$D$13,"m")),0)</f>
        <v>0</v>
      </c>
      <c r="X257" s="35">
        <f t="shared" si="43"/>
        <v>81</v>
      </c>
      <c r="Y257" s="35">
        <f t="shared" si="44"/>
        <v>0</v>
      </c>
      <c r="Z257" s="35">
        <f t="shared" si="52"/>
        <v>-9</v>
      </c>
      <c r="AA257" s="36">
        <f t="shared" si="41"/>
        <v>0</v>
      </c>
      <c r="AB257" s="36">
        <f t="shared" si="45"/>
        <v>-10.648500000000006</v>
      </c>
      <c r="AC257" s="37">
        <f>IF(E257='[3]5.Grup_T'!$E$20,0,IF(YEAR(G257)&lt;2021,M257-N257+AB257,0))</f>
        <v>355.33</v>
      </c>
      <c r="AD257" s="35">
        <f>IF(OR(YEAR(G257)&lt;2021,O257="X"),0,IF(ISBLANK(H257),DATEDIF(G257,'[3]1.Pradzia'!$D$13,"M"),DATEDIF(G257,H257,"m")))</f>
        <v>0</v>
      </c>
      <c r="AE257" s="37">
        <f>IF(E257='[3]5.Grup_T'!$E$20,0,IF(AD257&lt;&gt;0,M257/V257*MIN(12,AD257),0))</f>
        <v>0</v>
      </c>
      <c r="AF257" s="37">
        <f t="shared" si="42"/>
        <v>-10.648500000000006</v>
      </c>
      <c r="AG257" s="37">
        <f t="shared" si="46"/>
        <v>355.33</v>
      </c>
      <c r="AH257" s="37">
        <f t="shared" si="47"/>
        <v>0</v>
      </c>
      <c r="AI257" s="35" t="str">
        <f t="shared" si="48"/>
        <v>Nusidėvėjęs</v>
      </c>
      <c r="AJ257" s="38" t="str">
        <f>IF(AND(F257&lt;&gt;[3]Pav.tvarkyklė!$B$12,F257&lt;&gt;[3]Pav.tvarkyklė!$B$13),"GVTNT","X")</f>
        <v>GVTNT</v>
      </c>
      <c r="AK257" s="39">
        <f t="shared" si="49"/>
        <v>0</v>
      </c>
      <c r="AL257" s="40" t="s">
        <v>256</v>
      </c>
      <c r="AM257" s="41">
        <v>5</v>
      </c>
      <c r="AN257" s="41">
        <f t="shared" si="50"/>
        <v>2014</v>
      </c>
      <c r="AO257" s="41"/>
      <c r="AP257" s="41"/>
      <c r="AQ257" s="41" t="s">
        <v>17</v>
      </c>
      <c r="AR257" s="42" t="s">
        <v>257</v>
      </c>
      <c r="AS257" s="42" t="s">
        <v>83</v>
      </c>
      <c r="AT257">
        <v>59.221666666666664</v>
      </c>
      <c r="AU257" s="43">
        <f t="shared" si="51"/>
        <v>-69.870166666666677</v>
      </c>
    </row>
    <row r="258" spans="1:47" ht="15" customHeight="1" x14ac:dyDescent="0.25">
      <c r="A258" s="11"/>
      <c r="B258" s="19">
        <v>291</v>
      </c>
      <c r="C258" s="20" t="s">
        <v>327</v>
      </c>
      <c r="D258" s="21">
        <v>7212</v>
      </c>
      <c r="E258" s="22" t="s">
        <v>59</v>
      </c>
      <c r="F258" s="20" t="s">
        <v>75</v>
      </c>
      <c r="G258" s="24">
        <v>41789</v>
      </c>
      <c r="H258" s="54"/>
      <c r="I258" s="26">
        <v>514.94000000000005</v>
      </c>
      <c r="J258" s="27"/>
      <c r="K258" s="27"/>
      <c r="L258" s="27"/>
      <c r="M258" s="28">
        <v>514.94000000000005</v>
      </c>
      <c r="N258" s="29">
        <v>175.94939743589742</v>
      </c>
      <c r="O258" s="30" t="str">
        <f>IF(G258&lt;=$N$2,"",IF(F258=[3]Pav.tvarkyklė!$B$13,"",IF(ISBLANK(R258),"X","")))</f>
        <v/>
      </c>
      <c r="P258" s="31"/>
      <c r="Q258" s="32"/>
      <c r="R258" s="32"/>
      <c r="S258" s="33"/>
      <c r="T258" s="33"/>
      <c r="U258" s="34">
        <f>IFERROR(INDEX('[3]5.Grup_T'!$G$4:$G$22,MATCH('6.Turtas'!E258,'[3]5.Grup_T'!$E$4:$E$22,0)),"0")</f>
        <v>10</v>
      </c>
      <c r="V258" s="35">
        <f t="shared" si="40"/>
        <v>120</v>
      </c>
      <c r="W258" s="35">
        <f>IF(NOT(ISBLANK(H258)),(12-DATEDIF(H258,'[3]1.Pradzia'!$D$13,"m")),0)</f>
        <v>0</v>
      </c>
      <c r="X258" s="35">
        <f t="shared" si="43"/>
        <v>79</v>
      </c>
      <c r="Y258" s="35">
        <f t="shared" si="44"/>
        <v>12</v>
      </c>
      <c r="Z258" s="35">
        <f t="shared" si="52"/>
        <v>41</v>
      </c>
      <c r="AA258" s="36">
        <f t="shared" si="41"/>
        <v>4.2914487179487173</v>
      </c>
      <c r="AB258" s="36">
        <f t="shared" si="45"/>
        <v>51.497384615384604</v>
      </c>
      <c r="AC258" s="37">
        <f>IF(E258='[3]5.Grup_T'!$E$20,0,IF(YEAR(G258)&lt;2021,M258-N258+AB258,0))</f>
        <v>390.48798717948722</v>
      </c>
      <c r="AD258" s="35">
        <f>IF(OR(YEAR(G258)&lt;2021,O258="X"),0,IF(ISBLANK(H258),DATEDIF(G258,'[3]1.Pradzia'!$D$13,"M"),DATEDIF(G258,H258,"m")))</f>
        <v>0</v>
      </c>
      <c r="AE258" s="37">
        <f>IF(E258='[3]5.Grup_T'!$E$20,0,IF(AD258&lt;&gt;0,M258/V258*MIN(12,AD258),0))</f>
        <v>0</v>
      </c>
      <c r="AF258" s="37">
        <f t="shared" si="42"/>
        <v>51.497384615384604</v>
      </c>
      <c r="AG258" s="37">
        <f t="shared" si="46"/>
        <v>390.48798717948722</v>
      </c>
      <c r="AH258" s="37">
        <f t="shared" si="47"/>
        <v>124.45201282051283</v>
      </c>
      <c r="AI258" s="35" t="str">
        <f t="shared" si="48"/>
        <v/>
      </c>
      <c r="AJ258" s="38" t="str">
        <f>IF(AND(F258&lt;&gt;[3]Pav.tvarkyklė!$B$12,F258&lt;&gt;[3]Pav.tvarkyklė!$B$13),"GVTNT","X")</f>
        <v>GVTNT</v>
      </c>
      <c r="AK258" s="39">
        <f t="shared" si="49"/>
        <v>0</v>
      </c>
      <c r="AL258" s="40" t="s">
        <v>286</v>
      </c>
      <c r="AM258" s="41">
        <v>10</v>
      </c>
      <c r="AN258" s="41">
        <f t="shared" si="50"/>
        <v>2014</v>
      </c>
      <c r="AO258" s="41"/>
      <c r="AP258" s="41"/>
      <c r="AQ258" s="41" t="s">
        <v>17</v>
      </c>
      <c r="AR258" s="42" t="s">
        <v>61</v>
      </c>
      <c r="AS258" s="42" t="s">
        <v>76</v>
      </c>
      <c r="AT258">
        <v>51.494000000000007</v>
      </c>
      <c r="AU258" s="43">
        <f t="shared" si="51"/>
        <v>3.3846153845971116E-3</v>
      </c>
    </row>
    <row r="259" spans="1:47" ht="15" customHeight="1" x14ac:dyDescent="0.25">
      <c r="A259" s="11"/>
      <c r="B259" s="19">
        <v>293</v>
      </c>
      <c r="C259" s="20" t="s">
        <v>328</v>
      </c>
      <c r="D259" s="21">
        <v>7215</v>
      </c>
      <c r="E259" s="22" t="s">
        <v>59</v>
      </c>
      <c r="F259" s="20" t="s">
        <v>75</v>
      </c>
      <c r="G259" s="24">
        <v>41971</v>
      </c>
      <c r="H259" s="54"/>
      <c r="I259" s="26">
        <v>562.73</v>
      </c>
      <c r="J259" s="27"/>
      <c r="K259" s="27"/>
      <c r="L259" s="27"/>
      <c r="M259" s="28">
        <v>562.73</v>
      </c>
      <c r="N259" s="29">
        <v>220.4106924882629</v>
      </c>
      <c r="O259" s="30" t="str">
        <f>IF(G259&lt;=$N$2,"",IF(F259=[3]Pav.tvarkyklė!$B$13,"",IF(ISBLANK(R259),"X","")))</f>
        <v/>
      </c>
      <c r="P259" s="31"/>
      <c r="Q259" s="32"/>
      <c r="R259" s="32"/>
      <c r="S259" s="33"/>
      <c r="T259" s="33"/>
      <c r="U259" s="34">
        <f>IFERROR(INDEX('[3]5.Grup_T'!$G$4:$G$22,MATCH('6.Turtas'!E259,'[3]5.Grup_T'!$E$4:$E$22,0)),"0")</f>
        <v>10</v>
      </c>
      <c r="V259" s="35">
        <f t="shared" si="40"/>
        <v>120</v>
      </c>
      <c r="W259" s="35">
        <f>IF(NOT(ISBLANK(H259)),(12-DATEDIF(H259,'[3]1.Pradzia'!$D$13,"m")),0)</f>
        <v>0</v>
      </c>
      <c r="X259" s="35">
        <f t="shared" si="43"/>
        <v>73</v>
      </c>
      <c r="Y259" s="35">
        <f t="shared" si="44"/>
        <v>12</v>
      </c>
      <c r="Z259" s="35">
        <f t="shared" si="52"/>
        <v>47</v>
      </c>
      <c r="AA259" s="36">
        <f t="shared" si="41"/>
        <v>4.6895892018779337</v>
      </c>
      <c r="AB259" s="36">
        <f t="shared" si="45"/>
        <v>56.275070422535208</v>
      </c>
      <c r="AC259" s="37">
        <f>IF(E259='[3]5.Grup_T'!$E$20,0,IF(YEAR(G259)&lt;2021,M259-N259+AB259,0))</f>
        <v>398.5943779342723</v>
      </c>
      <c r="AD259" s="35">
        <f>IF(OR(YEAR(G259)&lt;2021,O259="X"),0,IF(ISBLANK(H259),DATEDIF(G259,'[3]1.Pradzia'!$D$13,"M"),DATEDIF(G259,H259,"m")))</f>
        <v>0</v>
      </c>
      <c r="AE259" s="37">
        <f>IF(E259='[3]5.Grup_T'!$E$20,0,IF(AD259&lt;&gt;0,M259/V259*MIN(12,AD259),0))</f>
        <v>0</v>
      </c>
      <c r="AF259" s="37">
        <f t="shared" si="42"/>
        <v>56.275070422535208</v>
      </c>
      <c r="AG259" s="37">
        <f t="shared" si="46"/>
        <v>398.5943779342723</v>
      </c>
      <c r="AH259" s="37">
        <f t="shared" si="47"/>
        <v>164.13562206572772</v>
      </c>
      <c r="AI259" s="35" t="str">
        <f t="shared" si="48"/>
        <v/>
      </c>
      <c r="AJ259" s="38" t="str">
        <f>IF(AND(F259&lt;&gt;[3]Pav.tvarkyklė!$B$12,F259&lt;&gt;[3]Pav.tvarkyklė!$B$13),"GVTNT","X")</f>
        <v>GVTNT</v>
      </c>
      <c r="AK259" s="39">
        <f t="shared" si="49"/>
        <v>0</v>
      </c>
      <c r="AL259" s="40" t="s">
        <v>286</v>
      </c>
      <c r="AM259" s="41">
        <v>10</v>
      </c>
      <c r="AN259" s="41">
        <f t="shared" si="50"/>
        <v>2014</v>
      </c>
      <c r="AO259" s="41"/>
      <c r="AP259" s="41"/>
      <c r="AQ259" s="41" t="s">
        <v>17</v>
      </c>
      <c r="AR259" s="42" t="s">
        <v>61</v>
      </c>
      <c r="AS259" s="42" t="s">
        <v>76</v>
      </c>
      <c r="AT259">
        <v>56.27300000000001</v>
      </c>
      <c r="AU259" s="43">
        <f t="shared" si="51"/>
        <v>2.0704225351977357E-3</v>
      </c>
    </row>
    <row r="260" spans="1:47" ht="15" customHeight="1" x14ac:dyDescent="0.25">
      <c r="A260" s="11"/>
      <c r="B260" s="19">
        <v>294</v>
      </c>
      <c r="C260" s="20" t="s">
        <v>329</v>
      </c>
      <c r="D260" s="21">
        <v>7216</v>
      </c>
      <c r="E260" s="22" t="s">
        <v>59</v>
      </c>
      <c r="F260" s="20" t="s">
        <v>75</v>
      </c>
      <c r="G260" s="24">
        <v>41830</v>
      </c>
      <c r="H260" s="54"/>
      <c r="I260" s="26">
        <v>1042.6300000000001</v>
      </c>
      <c r="J260" s="27"/>
      <c r="K260" s="27"/>
      <c r="L260" s="27"/>
      <c r="M260" s="28">
        <v>1042.6300000000001</v>
      </c>
      <c r="N260" s="29">
        <v>373.61758706467663</v>
      </c>
      <c r="O260" s="30" t="str">
        <f>IF(G260&lt;=$N$2,"",IF(F260=[3]Pav.tvarkyklė!$B$13,"",IF(ISBLANK(R260),"X","")))</f>
        <v/>
      </c>
      <c r="P260" s="31"/>
      <c r="Q260" s="32"/>
      <c r="R260" s="32"/>
      <c r="S260" s="33"/>
      <c r="T260" s="33"/>
      <c r="U260" s="34">
        <f>IFERROR(INDEX('[3]5.Grup_T'!$G$4:$G$22,MATCH('6.Turtas'!E260,'[3]5.Grup_T'!$E$4:$E$22,0)),"0")</f>
        <v>10</v>
      </c>
      <c r="V260" s="35">
        <f t="shared" ref="V260:V323" si="53">U260*12</f>
        <v>120</v>
      </c>
      <c r="W260" s="35">
        <f>IF(NOT(ISBLANK(H260)),(12-DATEDIF(H260,'[3]1.Pradzia'!$D$13,"m")),0)</f>
        <v>0</v>
      </c>
      <c r="X260" s="35">
        <f t="shared" si="43"/>
        <v>77</v>
      </c>
      <c r="Y260" s="35">
        <f t="shared" si="44"/>
        <v>12</v>
      </c>
      <c r="Z260" s="35">
        <f t="shared" si="52"/>
        <v>43</v>
      </c>
      <c r="AA260" s="36">
        <f t="shared" ref="AA260:AA323" si="54">+IF(Z260&lt;=0,0,N260/Z260)</f>
        <v>8.6887810945273642</v>
      </c>
      <c r="AB260" s="36">
        <f t="shared" si="45"/>
        <v>104.26537313432837</v>
      </c>
      <c r="AC260" s="37">
        <f>IF(E260='[3]5.Grup_T'!$E$20,0,IF(YEAR(G260)&lt;2021,M260-N260+AB260,0))</f>
        <v>773.27778606965182</v>
      </c>
      <c r="AD260" s="35">
        <f>IF(OR(YEAR(G260)&lt;2021,O260="X"),0,IF(ISBLANK(H260),DATEDIF(G260,'[3]1.Pradzia'!$D$13,"M"),DATEDIF(G260,H260,"m")))</f>
        <v>0</v>
      </c>
      <c r="AE260" s="37">
        <f>IF(E260='[3]5.Grup_T'!$E$20,0,IF(AD260&lt;&gt;0,M260/V260*MIN(12,AD260),0))</f>
        <v>0</v>
      </c>
      <c r="AF260" s="37">
        <f t="shared" ref="AF260:AF323" si="55">+AB260+AE260</f>
        <v>104.26537313432837</v>
      </c>
      <c r="AG260" s="37">
        <f t="shared" si="46"/>
        <v>773.27778606965182</v>
      </c>
      <c r="AH260" s="37">
        <f t="shared" si="47"/>
        <v>269.35221393034828</v>
      </c>
      <c r="AI260" s="35" t="str">
        <f t="shared" si="48"/>
        <v/>
      </c>
      <c r="AJ260" s="38" t="str">
        <f>IF(AND(F260&lt;&gt;[3]Pav.tvarkyklė!$B$12,F260&lt;&gt;[3]Pav.tvarkyklė!$B$13),"GVTNT","X")</f>
        <v>GVTNT</v>
      </c>
      <c r="AK260" s="39">
        <f t="shared" si="49"/>
        <v>0</v>
      </c>
      <c r="AL260" s="40" t="s">
        <v>286</v>
      </c>
      <c r="AM260" s="41">
        <v>10</v>
      </c>
      <c r="AN260" s="41">
        <f t="shared" si="50"/>
        <v>2014</v>
      </c>
      <c r="AO260" s="41"/>
      <c r="AP260" s="41"/>
      <c r="AQ260" s="41" t="s">
        <v>17</v>
      </c>
      <c r="AR260" s="42" t="s">
        <v>61</v>
      </c>
      <c r="AS260" s="42" t="s">
        <v>76</v>
      </c>
      <c r="AT260">
        <v>104.26300000000001</v>
      </c>
      <c r="AU260" s="43">
        <f t="shared" si="51"/>
        <v>2.3731343283657225E-3</v>
      </c>
    </row>
    <row r="261" spans="1:47" ht="15" customHeight="1" x14ac:dyDescent="0.25">
      <c r="A261" s="11"/>
      <c r="B261" s="19">
        <v>296</v>
      </c>
      <c r="C261" s="20" t="s">
        <v>330</v>
      </c>
      <c r="D261" s="21">
        <v>7218</v>
      </c>
      <c r="E261" s="22" t="s">
        <v>285</v>
      </c>
      <c r="F261" s="20" t="s">
        <v>298</v>
      </c>
      <c r="G261" s="24">
        <v>41904</v>
      </c>
      <c r="H261" s="54"/>
      <c r="I261" s="26">
        <v>363.82</v>
      </c>
      <c r="J261" s="27"/>
      <c r="K261" s="27"/>
      <c r="L261" s="27"/>
      <c r="M261" s="28">
        <v>363.82</v>
      </c>
      <c r="N261" s="29">
        <v>0</v>
      </c>
      <c r="O261" s="30" t="str">
        <f>IF(G261&lt;=$N$2,"",IF(F261=[3]Pav.tvarkyklė!$B$13,"",IF(ISBLANK(R261),"X","")))</f>
        <v/>
      </c>
      <c r="P261" s="31"/>
      <c r="Q261" s="32"/>
      <c r="R261" s="32"/>
      <c r="S261" s="33"/>
      <c r="T261" s="33"/>
      <c r="U261" s="34">
        <f>IFERROR(INDEX('[3]5.Grup_T'!$G$4:$G$22,MATCH('6.Turtas'!E261,'[3]5.Grup_T'!$E$4:$E$22,0)),"0")</f>
        <v>5</v>
      </c>
      <c r="V261" s="35">
        <f t="shared" si="53"/>
        <v>60</v>
      </c>
      <c r="W261" s="35">
        <f>IF(NOT(ISBLANK(H261)),(12-DATEDIF(H261,'[3]1.Pradzia'!$D$13,"m")),0)</f>
        <v>0</v>
      </c>
      <c r="X261" s="35">
        <f t="shared" ref="X261:X324" si="56">IF(OR(ISBLANK(C261),YEAR(G261)&gt;=2021),0,DATEDIF(G261,$N$2,"M"))</f>
        <v>75</v>
      </c>
      <c r="Y261" s="35">
        <f t="shared" ref="Y261:Y324" si="57">IF(YEAR(G261)&gt;=2021,0,IF(Z261&lt;=0,0,IF(W261&lt;&gt;0,MIN(W261,Z261),MIN(12,Z261))))</f>
        <v>0</v>
      </c>
      <c r="Z261" s="35">
        <f t="shared" si="52"/>
        <v>-15</v>
      </c>
      <c r="AA261" s="36">
        <f t="shared" si="54"/>
        <v>0</v>
      </c>
      <c r="AB261" s="36">
        <f t="shared" ref="AB261:AB324" si="58">IF(Z261&lt;=0,N261,N261/Z261*Y261)</f>
        <v>0</v>
      </c>
      <c r="AC261" s="37">
        <f>IF(E261='[3]5.Grup_T'!$E$20,0,IF(YEAR(G261)&lt;2021,M261-N261+AB261,0))</f>
        <v>363.82</v>
      </c>
      <c r="AD261" s="35">
        <f>IF(OR(YEAR(G261)&lt;2021,O261="X"),0,IF(ISBLANK(H261),DATEDIF(G261,'[3]1.Pradzia'!$D$13,"M"),DATEDIF(G261,H261,"m")))</f>
        <v>0</v>
      </c>
      <c r="AE261" s="37">
        <f>IF(E261='[3]5.Grup_T'!$E$20,0,IF(AD261&lt;&gt;0,M261/V261*MIN(12,AD261),0))</f>
        <v>0</v>
      </c>
      <c r="AF261" s="37">
        <f t="shared" si="55"/>
        <v>0</v>
      </c>
      <c r="AG261" s="37">
        <f t="shared" ref="AG261:AG324" si="59">AC261+AE261</f>
        <v>363.82</v>
      </c>
      <c r="AH261" s="37">
        <f t="shared" ref="AH261:AH324" si="60">M261-AG261</f>
        <v>0</v>
      </c>
      <c r="AI261" s="35" t="str">
        <f t="shared" ref="AI261:AI324" si="61">IF(H261&lt;&gt;0,"Nurašytas",IF(O261="X","Nesuderintas",IF(AH261&lt;=0,"Nusidėvėjęs","")))</f>
        <v>Nusidėvėjęs</v>
      </c>
      <c r="AJ261" s="38" t="str">
        <f>IF(AND(F261&lt;&gt;[3]Pav.tvarkyklė!$B$12,F261&lt;&gt;[3]Pav.tvarkyklė!$B$13),"GVTNT","X")</f>
        <v>X</v>
      </c>
      <c r="AK261" s="39">
        <f t="shared" ref="AK261:AK324" si="62">I261-J261-K261-L261-M261</f>
        <v>0</v>
      </c>
      <c r="AL261" s="40" t="s">
        <v>286</v>
      </c>
      <c r="AM261" s="41">
        <v>10</v>
      </c>
      <c r="AN261" s="41">
        <f t="shared" ref="AN261:AN324" si="63">YEAR(G261)</f>
        <v>2014</v>
      </c>
      <c r="AO261" s="41"/>
      <c r="AP261" s="41"/>
      <c r="AQ261" s="41" t="s">
        <v>17</v>
      </c>
      <c r="AR261" s="42" t="s">
        <v>61</v>
      </c>
      <c r="AS261" s="42" t="s">
        <v>299</v>
      </c>
      <c r="AT261">
        <v>36.381999999999998</v>
      </c>
      <c r="AU261" s="43">
        <f t="shared" ref="AU261:AU324" si="64">AF261-AT261</f>
        <v>-36.381999999999998</v>
      </c>
    </row>
    <row r="262" spans="1:47" ht="15" customHeight="1" x14ac:dyDescent="0.25">
      <c r="A262" s="11"/>
      <c r="B262" s="19">
        <v>297</v>
      </c>
      <c r="C262" s="20" t="s">
        <v>331</v>
      </c>
      <c r="D262" s="21">
        <v>7219</v>
      </c>
      <c r="E262" s="22" t="s">
        <v>285</v>
      </c>
      <c r="F262" s="20" t="s">
        <v>298</v>
      </c>
      <c r="G262" s="24">
        <v>41904</v>
      </c>
      <c r="H262" s="54"/>
      <c r="I262" s="26">
        <v>363.82</v>
      </c>
      <c r="J262" s="27"/>
      <c r="K262" s="27"/>
      <c r="L262" s="27"/>
      <c r="M262" s="28">
        <v>363.82</v>
      </c>
      <c r="N262" s="29">
        <v>0</v>
      </c>
      <c r="O262" s="30" t="str">
        <f>IF(G262&lt;=$N$2,"",IF(F262=[3]Pav.tvarkyklė!$B$13,"",IF(ISBLANK(R262),"X","")))</f>
        <v/>
      </c>
      <c r="P262" s="31"/>
      <c r="Q262" s="32"/>
      <c r="R262" s="32"/>
      <c r="S262" s="33"/>
      <c r="T262" s="33"/>
      <c r="U262" s="34">
        <f>IFERROR(INDEX('[3]5.Grup_T'!$G$4:$G$22,MATCH('6.Turtas'!E262,'[3]5.Grup_T'!$E$4:$E$22,0)),"0")</f>
        <v>5</v>
      </c>
      <c r="V262" s="35">
        <f t="shared" si="53"/>
        <v>60</v>
      </c>
      <c r="W262" s="35">
        <f>IF(NOT(ISBLANK(H262)),(12-DATEDIF(H262,'[3]1.Pradzia'!$D$13,"m")),0)</f>
        <v>0</v>
      </c>
      <c r="X262" s="35">
        <f t="shared" si="56"/>
        <v>75</v>
      </c>
      <c r="Y262" s="35">
        <f t="shared" si="57"/>
        <v>0</v>
      </c>
      <c r="Z262" s="35">
        <f t="shared" ref="Z262:Z325" si="65">IF(YEAR(G262)&gt;=2021,0,V262-X262)</f>
        <v>-15</v>
      </c>
      <c r="AA262" s="36">
        <f t="shared" si="54"/>
        <v>0</v>
      </c>
      <c r="AB262" s="36">
        <f t="shared" si="58"/>
        <v>0</v>
      </c>
      <c r="AC262" s="37">
        <f>IF(E262='[3]5.Grup_T'!$E$20,0,IF(YEAR(G262)&lt;2021,M262-N262+AB262,0))</f>
        <v>363.82</v>
      </c>
      <c r="AD262" s="35">
        <f>IF(OR(YEAR(G262)&lt;2021,O262="X"),0,IF(ISBLANK(H262),DATEDIF(G262,'[3]1.Pradzia'!$D$13,"M"),DATEDIF(G262,H262,"m")))</f>
        <v>0</v>
      </c>
      <c r="AE262" s="37">
        <f>IF(E262='[3]5.Grup_T'!$E$20,0,IF(AD262&lt;&gt;0,M262/V262*MIN(12,AD262),0))</f>
        <v>0</v>
      </c>
      <c r="AF262" s="37">
        <f t="shared" si="55"/>
        <v>0</v>
      </c>
      <c r="AG262" s="37">
        <f t="shared" si="59"/>
        <v>363.82</v>
      </c>
      <c r="AH262" s="37">
        <f t="shared" si="60"/>
        <v>0</v>
      </c>
      <c r="AI262" s="35" t="str">
        <f t="shared" si="61"/>
        <v>Nusidėvėjęs</v>
      </c>
      <c r="AJ262" s="38" t="str">
        <f>IF(AND(F262&lt;&gt;[3]Pav.tvarkyklė!$B$12,F262&lt;&gt;[3]Pav.tvarkyklė!$B$13),"GVTNT","X")</f>
        <v>X</v>
      </c>
      <c r="AK262" s="39">
        <f t="shared" si="62"/>
        <v>0</v>
      </c>
      <c r="AL262" s="40" t="s">
        <v>286</v>
      </c>
      <c r="AM262" s="41">
        <v>10</v>
      </c>
      <c r="AN262" s="41">
        <f t="shared" si="63"/>
        <v>2014</v>
      </c>
      <c r="AO262" s="41"/>
      <c r="AP262" s="41"/>
      <c r="AQ262" s="41" t="s">
        <v>17</v>
      </c>
      <c r="AR262" s="42" t="s">
        <v>61</v>
      </c>
      <c r="AS262" s="42" t="s">
        <v>299</v>
      </c>
      <c r="AT262">
        <v>36.381999999999998</v>
      </c>
      <c r="AU262" s="43">
        <f t="shared" si="64"/>
        <v>-36.381999999999998</v>
      </c>
    </row>
    <row r="263" spans="1:47" ht="15" customHeight="1" x14ac:dyDescent="0.25">
      <c r="A263" s="11"/>
      <c r="B263" s="19">
        <v>298</v>
      </c>
      <c r="C263" s="20" t="s">
        <v>332</v>
      </c>
      <c r="D263" s="21">
        <v>7220</v>
      </c>
      <c r="E263" s="52" t="s">
        <v>285</v>
      </c>
      <c r="F263" s="20" t="s">
        <v>82</v>
      </c>
      <c r="G263" s="24">
        <v>41932</v>
      </c>
      <c r="H263" s="54"/>
      <c r="I263" s="26">
        <v>388.96</v>
      </c>
      <c r="J263" s="27"/>
      <c r="K263" s="27"/>
      <c r="L263" s="27"/>
      <c r="M263" s="28">
        <v>388.96</v>
      </c>
      <c r="N263" s="29">
        <v>0</v>
      </c>
      <c r="O263" s="30" t="str">
        <f>IF(G263&lt;=$N$2,"",IF(F263=[3]Pav.tvarkyklė!$B$13,"",IF(ISBLANK(R263),"X","")))</f>
        <v/>
      </c>
      <c r="P263" s="31"/>
      <c r="Q263" s="32"/>
      <c r="R263" s="32"/>
      <c r="S263" s="33"/>
      <c r="T263" s="33"/>
      <c r="U263" s="34">
        <f>IFERROR(INDEX('[3]5.Grup_T'!$G$4:$G$22,MATCH('6.Turtas'!E263,'[3]5.Grup_T'!$E$4:$E$22,0)),"0")</f>
        <v>5</v>
      </c>
      <c r="V263" s="35">
        <f t="shared" si="53"/>
        <v>60</v>
      </c>
      <c r="W263" s="35">
        <f>IF(NOT(ISBLANK(H263)),(12-DATEDIF(H263,'[3]1.Pradzia'!$D$13,"m")),0)</f>
        <v>0</v>
      </c>
      <c r="X263" s="35">
        <f t="shared" si="56"/>
        <v>74</v>
      </c>
      <c r="Y263" s="35">
        <f t="shared" si="57"/>
        <v>0</v>
      </c>
      <c r="Z263" s="35">
        <f t="shared" si="65"/>
        <v>-14</v>
      </c>
      <c r="AA263" s="36">
        <f t="shared" si="54"/>
        <v>0</v>
      </c>
      <c r="AB263" s="36">
        <f t="shared" si="58"/>
        <v>0</v>
      </c>
      <c r="AC263" s="37">
        <f>IF(E263='[3]5.Grup_T'!$E$20,0,IF(YEAR(G263)&lt;2021,M263-N263+AB263,0))</f>
        <v>388.96</v>
      </c>
      <c r="AD263" s="35">
        <f>IF(OR(YEAR(G263)&lt;2021,O263="X"),0,IF(ISBLANK(H263),DATEDIF(G263,'[3]1.Pradzia'!$D$13,"M"),DATEDIF(G263,H263,"m")))</f>
        <v>0</v>
      </c>
      <c r="AE263" s="37">
        <f>IF(E263='[3]5.Grup_T'!$E$20,0,IF(AD263&lt;&gt;0,M263/V263*MIN(12,AD263),0))</f>
        <v>0</v>
      </c>
      <c r="AF263" s="37">
        <f t="shared" si="55"/>
        <v>0</v>
      </c>
      <c r="AG263" s="37">
        <f t="shared" si="59"/>
        <v>388.96</v>
      </c>
      <c r="AH263" s="37">
        <f t="shared" si="60"/>
        <v>0</v>
      </c>
      <c r="AI263" s="35" t="str">
        <f t="shared" si="61"/>
        <v>Nusidėvėjęs</v>
      </c>
      <c r="AJ263" s="38" t="str">
        <f>IF(AND(F263&lt;&gt;[3]Pav.tvarkyklė!$B$12,F263&lt;&gt;[3]Pav.tvarkyklė!$B$13),"GVTNT","X")</f>
        <v>GVTNT</v>
      </c>
      <c r="AK263" s="39">
        <f t="shared" si="62"/>
        <v>0</v>
      </c>
      <c r="AL263" s="40" t="s">
        <v>286</v>
      </c>
      <c r="AM263" s="41">
        <v>10</v>
      </c>
      <c r="AN263" s="41">
        <f t="shared" si="63"/>
        <v>2014</v>
      </c>
      <c r="AO263" s="41"/>
      <c r="AP263" s="41"/>
      <c r="AQ263" s="41" t="s">
        <v>17</v>
      </c>
      <c r="AR263" s="42" t="s">
        <v>61</v>
      </c>
      <c r="AS263" s="42" t="s">
        <v>83</v>
      </c>
      <c r="AT263">
        <v>38.895999999999994</v>
      </c>
      <c r="AU263" s="43">
        <f t="shared" si="64"/>
        <v>-38.895999999999994</v>
      </c>
    </row>
    <row r="264" spans="1:47" ht="15" customHeight="1" x14ac:dyDescent="0.25">
      <c r="A264" s="11"/>
      <c r="B264" s="19">
        <v>299</v>
      </c>
      <c r="C264" s="20" t="s">
        <v>333</v>
      </c>
      <c r="D264" s="21">
        <v>7221</v>
      </c>
      <c r="E264" s="52" t="s">
        <v>285</v>
      </c>
      <c r="F264" s="20" t="s">
        <v>82</v>
      </c>
      <c r="G264" s="24">
        <v>41943</v>
      </c>
      <c r="H264" s="54"/>
      <c r="I264" s="26">
        <v>926.78</v>
      </c>
      <c r="J264" s="27"/>
      <c r="K264" s="27"/>
      <c r="L264" s="27"/>
      <c r="M264" s="28">
        <v>926.78</v>
      </c>
      <c r="N264" s="29">
        <v>0</v>
      </c>
      <c r="O264" s="30" t="str">
        <f>IF(G264&lt;=$N$2,"",IF(F264=[3]Pav.tvarkyklė!$B$13,"",IF(ISBLANK(R264),"X","")))</f>
        <v/>
      </c>
      <c r="P264" s="31"/>
      <c r="Q264" s="32"/>
      <c r="R264" s="32"/>
      <c r="S264" s="33"/>
      <c r="T264" s="33"/>
      <c r="U264" s="34">
        <f>IFERROR(INDEX('[3]5.Grup_T'!$G$4:$G$22,MATCH('6.Turtas'!E264,'[3]5.Grup_T'!$E$4:$E$22,0)),"0")</f>
        <v>5</v>
      </c>
      <c r="V264" s="35">
        <f t="shared" si="53"/>
        <v>60</v>
      </c>
      <c r="W264" s="35">
        <f>IF(NOT(ISBLANK(H264)),(12-DATEDIF(H264,'[3]1.Pradzia'!$D$13,"m")),0)</f>
        <v>0</v>
      </c>
      <c r="X264" s="35">
        <f t="shared" si="56"/>
        <v>74</v>
      </c>
      <c r="Y264" s="35">
        <f t="shared" si="57"/>
        <v>0</v>
      </c>
      <c r="Z264" s="35">
        <f t="shared" si="65"/>
        <v>-14</v>
      </c>
      <c r="AA264" s="36">
        <f t="shared" si="54"/>
        <v>0</v>
      </c>
      <c r="AB264" s="36">
        <f t="shared" si="58"/>
        <v>0</v>
      </c>
      <c r="AC264" s="37">
        <f>IF(E264='[3]5.Grup_T'!$E$20,0,IF(YEAR(G264)&lt;2021,M264-N264+AB264,0))</f>
        <v>926.78</v>
      </c>
      <c r="AD264" s="35">
        <f>IF(OR(YEAR(G264)&lt;2021,O264="X"),0,IF(ISBLANK(H264),DATEDIF(G264,'[3]1.Pradzia'!$D$13,"M"),DATEDIF(G264,H264,"m")))</f>
        <v>0</v>
      </c>
      <c r="AE264" s="37">
        <f>IF(E264='[3]5.Grup_T'!$E$20,0,IF(AD264&lt;&gt;0,M264/V264*MIN(12,AD264),0))</f>
        <v>0</v>
      </c>
      <c r="AF264" s="37">
        <f t="shared" si="55"/>
        <v>0</v>
      </c>
      <c r="AG264" s="37">
        <f t="shared" si="59"/>
        <v>926.78</v>
      </c>
      <c r="AH264" s="37">
        <f t="shared" si="60"/>
        <v>0</v>
      </c>
      <c r="AI264" s="35" t="str">
        <f t="shared" si="61"/>
        <v>Nusidėvėjęs</v>
      </c>
      <c r="AJ264" s="38" t="str">
        <f>IF(AND(F264&lt;&gt;[3]Pav.tvarkyklė!$B$12,F264&lt;&gt;[3]Pav.tvarkyklė!$B$13),"GVTNT","X")</f>
        <v>GVTNT</v>
      </c>
      <c r="AK264" s="39">
        <f t="shared" si="62"/>
        <v>0</v>
      </c>
      <c r="AL264" s="40" t="s">
        <v>286</v>
      </c>
      <c r="AM264" s="41">
        <v>10</v>
      </c>
      <c r="AN264" s="41">
        <f t="shared" si="63"/>
        <v>2014</v>
      </c>
      <c r="AO264" s="41"/>
      <c r="AP264" s="41"/>
      <c r="AQ264" s="41" t="s">
        <v>17</v>
      </c>
      <c r="AR264" s="42" t="s">
        <v>61</v>
      </c>
      <c r="AS264" s="42" t="s">
        <v>83</v>
      </c>
      <c r="AT264">
        <v>92.677999999999997</v>
      </c>
      <c r="AU264" s="43">
        <f t="shared" si="64"/>
        <v>-92.677999999999997</v>
      </c>
    </row>
    <row r="265" spans="1:47" ht="15" customHeight="1" x14ac:dyDescent="0.25">
      <c r="A265" s="11"/>
      <c r="B265" s="19">
        <v>302</v>
      </c>
      <c r="C265" s="20" t="s">
        <v>334</v>
      </c>
      <c r="D265" s="21">
        <v>7224</v>
      </c>
      <c r="E265" s="22" t="s">
        <v>59</v>
      </c>
      <c r="F265" s="20" t="s">
        <v>75</v>
      </c>
      <c r="G265" s="24">
        <v>41971</v>
      </c>
      <c r="H265" s="54"/>
      <c r="I265" s="26">
        <v>631.37</v>
      </c>
      <c r="J265" s="27"/>
      <c r="K265" s="27"/>
      <c r="L265" s="27"/>
      <c r="M265" s="28">
        <v>631.37</v>
      </c>
      <c r="N265" s="29">
        <v>247.27847417840377</v>
      </c>
      <c r="O265" s="30" t="str">
        <f>IF(G265&lt;=$N$2,"",IF(F265=[3]Pav.tvarkyklė!$B$13,"",IF(ISBLANK(R265),"X","")))</f>
        <v/>
      </c>
      <c r="P265" s="31"/>
      <c r="Q265" s="32"/>
      <c r="R265" s="32"/>
      <c r="S265" s="33"/>
      <c r="T265" s="33"/>
      <c r="U265" s="34">
        <f>IFERROR(INDEX('[3]5.Grup_T'!$G$4:$G$22,MATCH('6.Turtas'!E265,'[3]5.Grup_T'!$E$4:$E$22,0)),"0")</f>
        <v>10</v>
      </c>
      <c r="V265" s="35">
        <f t="shared" si="53"/>
        <v>120</v>
      </c>
      <c r="W265" s="35">
        <f>IF(NOT(ISBLANK(H265)),(12-DATEDIF(H265,'[3]1.Pradzia'!$D$13,"m")),0)</f>
        <v>0</v>
      </c>
      <c r="X265" s="35">
        <f t="shared" si="56"/>
        <v>73</v>
      </c>
      <c r="Y265" s="35">
        <f t="shared" si="57"/>
        <v>12</v>
      </c>
      <c r="Z265" s="35">
        <f t="shared" si="65"/>
        <v>47</v>
      </c>
      <c r="AA265" s="36">
        <f t="shared" si="54"/>
        <v>5.261244131455399</v>
      </c>
      <c r="AB265" s="36">
        <f t="shared" si="58"/>
        <v>63.134929577464789</v>
      </c>
      <c r="AC265" s="37">
        <f>IF(E265='[3]5.Grup_T'!$E$20,0,IF(YEAR(G265)&lt;2021,M265-N265+AB265,0))</f>
        <v>447.22645539906102</v>
      </c>
      <c r="AD265" s="35">
        <f>IF(OR(YEAR(G265)&lt;2021,O265="X"),0,IF(ISBLANK(H265),DATEDIF(G265,'[3]1.Pradzia'!$D$13,"M"),DATEDIF(G265,H265,"m")))</f>
        <v>0</v>
      </c>
      <c r="AE265" s="37">
        <f>IF(E265='[3]5.Grup_T'!$E$20,0,IF(AD265&lt;&gt;0,M265/V265*MIN(12,AD265),0))</f>
        <v>0</v>
      </c>
      <c r="AF265" s="37">
        <f t="shared" si="55"/>
        <v>63.134929577464789</v>
      </c>
      <c r="AG265" s="37">
        <f t="shared" si="59"/>
        <v>447.22645539906102</v>
      </c>
      <c r="AH265" s="37">
        <f t="shared" si="60"/>
        <v>184.14354460093898</v>
      </c>
      <c r="AI265" s="35" t="str">
        <f t="shared" si="61"/>
        <v/>
      </c>
      <c r="AJ265" s="38" t="str">
        <f>IF(AND(F265&lt;&gt;[3]Pav.tvarkyklė!$B$12,F265&lt;&gt;[3]Pav.tvarkyklė!$B$13),"GVTNT","X")</f>
        <v>GVTNT</v>
      </c>
      <c r="AK265" s="39">
        <f t="shared" si="62"/>
        <v>0</v>
      </c>
      <c r="AL265" s="40" t="s">
        <v>286</v>
      </c>
      <c r="AM265" s="41">
        <v>10</v>
      </c>
      <c r="AN265" s="41">
        <f t="shared" si="63"/>
        <v>2014</v>
      </c>
      <c r="AO265" s="41"/>
      <c r="AP265" s="41"/>
      <c r="AQ265" s="41" t="s">
        <v>17</v>
      </c>
      <c r="AR265" s="42" t="s">
        <v>61</v>
      </c>
      <c r="AS265" s="42" t="s">
        <v>76</v>
      </c>
      <c r="AT265">
        <v>63.137</v>
      </c>
      <c r="AU265" s="43">
        <f t="shared" si="64"/>
        <v>-2.0704225352119465E-3</v>
      </c>
    </row>
    <row r="266" spans="1:47" ht="15" customHeight="1" x14ac:dyDescent="0.25">
      <c r="A266" s="11"/>
      <c r="B266" s="19">
        <v>303</v>
      </c>
      <c r="C266" s="20" t="s">
        <v>335</v>
      </c>
      <c r="D266" s="21">
        <v>7225</v>
      </c>
      <c r="E266" s="22" t="s">
        <v>255</v>
      </c>
      <c r="F266" s="20" t="s">
        <v>75</v>
      </c>
      <c r="G266" s="24">
        <v>42216</v>
      </c>
      <c r="H266" s="54"/>
      <c r="I266" s="26">
        <v>2087</v>
      </c>
      <c r="J266" s="27"/>
      <c r="K266" s="27"/>
      <c r="L266" s="27"/>
      <c r="M266" s="28">
        <v>2087</v>
      </c>
      <c r="N266" s="29">
        <v>149.23172043010754</v>
      </c>
      <c r="O266" s="30" t="str">
        <f>IF(G266&lt;=$N$2,"",IF(F266=[3]Pav.tvarkyklė!$B$13,"",IF(ISBLANK(R266),"X","")))</f>
        <v/>
      </c>
      <c r="P266" s="31"/>
      <c r="Q266" s="32"/>
      <c r="R266" s="32"/>
      <c r="S266" s="33"/>
      <c r="T266" s="33"/>
      <c r="U266" s="34">
        <f>IFERROR(INDEX('[3]5.Grup_T'!$G$4:$G$22,MATCH('6.Turtas'!E266,'[3]5.Grup_T'!$E$4:$E$22,0)),"0")</f>
        <v>6</v>
      </c>
      <c r="V266" s="35">
        <f t="shared" si="53"/>
        <v>72</v>
      </c>
      <c r="W266" s="35">
        <f>IF(NOT(ISBLANK(H266)),(12-DATEDIF(H266,'[3]1.Pradzia'!$D$13,"m")),0)</f>
        <v>0</v>
      </c>
      <c r="X266" s="35">
        <f t="shared" si="56"/>
        <v>65</v>
      </c>
      <c r="Y266" s="35">
        <f t="shared" si="57"/>
        <v>7</v>
      </c>
      <c r="Z266" s="35">
        <f t="shared" si="65"/>
        <v>7</v>
      </c>
      <c r="AA266" s="36">
        <f t="shared" si="54"/>
        <v>21.318817204301077</v>
      </c>
      <c r="AB266" s="36">
        <f t="shared" si="58"/>
        <v>149.23172043010754</v>
      </c>
      <c r="AC266" s="37">
        <f>IF(E266='[3]5.Grup_T'!$E$20,0,IF(YEAR(G266)&lt;2021,M266-N266+AB266,0))</f>
        <v>2087</v>
      </c>
      <c r="AD266" s="35">
        <f>IF(OR(YEAR(G266)&lt;2021,O266="X"),0,IF(ISBLANK(H266),DATEDIF(G266,'[3]1.Pradzia'!$D$13,"M"),DATEDIF(G266,H266,"m")))</f>
        <v>0</v>
      </c>
      <c r="AE266" s="37">
        <f>IF(E266='[3]5.Grup_T'!$E$20,0,IF(AD266&lt;&gt;0,M266/V266*MIN(12,AD266),0))</f>
        <v>0</v>
      </c>
      <c r="AF266" s="37">
        <f t="shared" si="55"/>
        <v>149.23172043010754</v>
      </c>
      <c r="AG266" s="37">
        <f t="shared" si="59"/>
        <v>2087</v>
      </c>
      <c r="AH266" s="37">
        <f t="shared" si="60"/>
        <v>0</v>
      </c>
      <c r="AI266" s="35" t="str">
        <f t="shared" si="61"/>
        <v>Nusidėvėjęs</v>
      </c>
      <c r="AJ266" s="38" t="str">
        <f>IF(AND(F266&lt;&gt;[3]Pav.tvarkyklė!$B$12,F266&lt;&gt;[3]Pav.tvarkyklė!$B$13),"GVTNT","X")</f>
        <v>GVTNT</v>
      </c>
      <c r="AK266" s="39">
        <f t="shared" si="62"/>
        <v>0</v>
      </c>
      <c r="AL266" s="40" t="s">
        <v>256</v>
      </c>
      <c r="AM266" s="41">
        <v>5</v>
      </c>
      <c r="AN266" s="41">
        <f t="shared" si="63"/>
        <v>2015</v>
      </c>
      <c r="AO266" s="41"/>
      <c r="AP266" s="41"/>
      <c r="AQ266" s="41" t="s">
        <v>17</v>
      </c>
      <c r="AR266" s="42" t="s">
        <v>257</v>
      </c>
      <c r="AS266" s="42" t="s">
        <v>76</v>
      </c>
      <c r="AT266">
        <v>347.83333333333331</v>
      </c>
      <c r="AU266" s="43">
        <f t="shared" si="64"/>
        <v>-198.60161290322577</v>
      </c>
    </row>
    <row r="267" spans="1:47" ht="15" customHeight="1" x14ac:dyDescent="0.25">
      <c r="A267" s="11"/>
      <c r="B267" s="19">
        <v>304</v>
      </c>
      <c r="C267" s="20" t="s">
        <v>335</v>
      </c>
      <c r="D267" s="21">
        <v>7226</v>
      </c>
      <c r="E267" s="22" t="s">
        <v>255</v>
      </c>
      <c r="F267" s="20" t="s">
        <v>75</v>
      </c>
      <c r="G267" s="24">
        <v>42216</v>
      </c>
      <c r="H267" s="54"/>
      <c r="I267" s="26">
        <v>2088</v>
      </c>
      <c r="J267" s="27"/>
      <c r="K267" s="27"/>
      <c r="L267" s="27"/>
      <c r="M267" s="28">
        <v>2088</v>
      </c>
      <c r="N267" s="29">
        <v>149.30322580645156</v>
      </c>
      <c r="O267" s="30" t="str">
        <f>IF(G267&lt;=$N$2,"",IF(F267=[3]Pav.tvarkyklė!$B$13,"",IF(ISBLANK(R267),"X","")))</f>
        <v/>
      </c>
      <c r="P267" s="31"/>
      <c r="Q267" s="32"/>
      <c r="R267" s="32"/>
      <c r="S267" s="33"/>
      <c r="T267" s="33"/>
      <c r="U267" s="34">
        <f>IFERROR(INDEX('[3]5.Grup_T'!$G$4:$G$22,MATCH('6.Turtas'!E267,'[3]5.Grup_T'!$E$4:$E$22,0)),"0")</f>
        <v>6</v>
      </c>
      <c r="V267" s="35">
        <f t="shared" si="53"/>
        <v>72</v>
      </c>
      <c r="W267" s="35">
        <f>IF(NOT(ISBLANK(H267)),(12-DATEDIF(H267,'[3]1.Pradzia'!$D$13,"m")),0)</f>
        <v>0</v>
      </c>
      <c r="X267" s="35">
        <f t="shared" si="56"/>
        <v>65</v>
      </c>
      <c r="Y267" s="35">
        <f t="shared" si="57"/>
        <v>7</v>
      </c>
      <c r="Z267" s="35">
        <f t="shared" si="65"/>
        <v>7</v>
      </c>
      <c r="AA267" s="36">
        <f t="shared" si="54"/>
        <v>21.329032258064508</v>
      </c>
      <c r="AB267" s="36">
        <f t="shared" si="58"/>
        <v>149.30322580645156</v>
      </c>
      <c r="AC267" s="37">
        <f>IF(E267='[3]5.Grup_T'!$E$20,0,IF(YEAR(G267)&lt;2021,M267-N267+AB267,0))</f>
        <v>2088</v>
      </c>
      <c r="AD267" s="35">
        <f>IF(OR(YEAR(G267)&lt;2021,O267="X"),0,IF(ISBLANK(H267),DATEDIF(G267,'[3]1.Pradzia'!$D$13,"M"),DATEDIF(G267,H267,"m")))</f>
        <v>0</v>
      </c>
      <c r="AE267" s="37">
        <f>IF(E267='[3]5.Grup_T'!$E$20,0,IF(AD267&lt;&gt;0,M267/V267*MIN(12,AD267),0))</f>
        <v>0</v>
      </c>
      <c r="AF267" s="37">
        <f t="shared" si="55"/>
        <v>149.30322580645156</v>
      </c>
      <c r="AG267" s="37">
        <f t="shared" si="59"/>
        <v>2088</v>
      </c>
      <c r="AH267" s="37">
        <f t="shared" si="60"/>
        <v>0</v>
      </c>
      <c r="AI267" s="35" t="str">
        <f t="shared" si="61"/>
        <v>Nusidėvėjęs</v>
      </c>
      <c r="AJ267" s="38" t="str">
        <f>IF(AND(F267&lt;&gt;[3]Pav.tvarkyklė!$B$12,F267&lt;&gt;[3]Pav.tvarkyklė!$B$13),"GVTNT","X")</f>
        <v>GVTNT</v>
      </c>
      <c r="AK267" s="39">
        <f t="shared" si="62"/>
        <v>0</v>
      </c>
      <c r="AL267" s="40" t="s">
        <v>256</v>
      </c>
      <c r="AM267" s="41">
        <v>5</v>
      </c>
      <c r="AN267" s="41">
        <f t="shared" si="63"/>
        <v>2015</v>
      </c>
      <c r="AO267" s="41"/>
      <c r="AP267" s="41"/>
      <c r="AQ267" s="41" t="s">
        <v>17</v>
      </c>
      <c r="AR267" s="42" t="s">
        <v>257</v>
      </c>
      <c r="AS267" s="42" t="s">
        <v>76</v>
      </c>
      <c r="AT267">
        <v>348</v>
      </c>
      <c r="AU267" s="43">
        <f t="shared" si="64"/>
        <v>-198.69677419354844</v>
      </c>
    </row>
    <row r="268" spans="1:47" ht="15" customHeight="1" x14ac:dyDescent="0.25">
      <c r="A268" s="11"/>
      <c r="B268" s="19">
        <v>305</v>
      </c>
      <c r="C268" s="20" t="s">
        <v>335</v>
      </c>
      <c r="D268" s="21">
        <v>7227</v>
      </c>
      <c r="E268" s="22" t="s">
        <v>255</v>
      </c>
      <c r="F268" s="20" t="s">
        <v>75</v>
      </c>
      <c r="G268" s="24">
        <v>42215</v>
      </c>
      <c r="H268" s="54"/>
      <c r="I268" s="26">
        <v>2088</v>
      </c>
      <c r="J268" s="27"/>
      <c r="K268" s="27"/>
      <c r="L268" s="27"/>
      <c r="M268" s="28">
        <v>2088</v>
      </c>
      <c r="N268" s="29">
        <v>149.30322580645156</v>
      </c>
      <c r="O268" s="30" t="str">
        <f>IF(G268&lt;=$N$2,"",IF(F268=[3]Pav.tvarkyklė!$B$13,"",IF(ISBLANK(R268),"X","")))</f>
        <v/>
      </c>
      <c r="P268" s="31"/>
      <c r="Q268" s="32"/>
      <c r="R268" s="32"/>
      <c r="S268" s="33"/>
      <c r="T268" s="33"/>
      <c r="U268" s="34">
        <f>IFERROR(INDEX('[3]5.Grup_T'!$G$4:$G$22,MATCH('6.Turtas'!E268,'[3]5.Grup_T'!$E$4:$E$22,0)),"0")</f>
        <v>6</v>
      </c>
      <c r="V268" s="35">
        <f t="shared" si="53"/>
        <v>72</v>
      </c>
      <c r="W268" s="35">
        <f>IF(NOT(ISBLANK(H268)),(12-DATEDIF(H268,'[3]1.Pradzia'!$D$13,"m")),0)</f>
        <v>0</v>
      </c>
      <c r="X268" s="35">
        <f t="shared" si="56"/>
        <v>65</v>
      </c>
      <c r="Y268" s="35">
        <f t="shared" si="57"/>
        <v>7</v>
      </c>
      <c r="Z268" s="35">
        <f t="shared" si="65"/>
        <v>7</v>
      </c>
      <c r="AA268" s="36">
        <f t="shared" si="54"/>
        <v>21.329032258064508</v>
      </c>
      <c r="AB268" s="36">
        <f t="shared" si="58"/>
        <v>149.30322580645156</v>
      </c>
      <c r="AC268" s="37">
        <f>IF(E268='[3]5.Grup_T'!$E$20,0,IF(YEAR(G268)&lt;2021,M268-N268+AB268,0))</f>
        <v>2088</v>
      </c>
      <c r="AD268" s="35">
        <f>IF(OR(YEAR(G268)&lt;2021,O268="X"),0,IF(ISBLANK(H268),DATEDIF(G268,'[3]1.Pradzia'!$D$13,"M"),DATEDIF(G268,H268,"m")))</f>
        <v>0</v>
      </c>
      <c r="AE268" s="37">
        <f>IF(E268='[3]5.Grup_T'!$E$20,0,IF(AD268&lt;&gt;0,M268/V268*MIN(12,AD268),0))</f>
        <v>0</v>
      </c>
      <c r="AF268" s="37">
        <f t="shared" si="55"/>
        <v>149.30322580645156</v>
      </c>
      <c r="AG268" s="37">
        <f t="shared" si="59"/>
        <v>2088</v>
      </c>
      <c r="AH268" s="37">
        <f t="shared" si="60"/>
        <v>0</v>
      </c>
      <c r="AI268" s="35" t="str">
        <f t="shared" si="61"/>
        <v>Nusidėvėjęs</v>
      </c>
      <c r="AJ268" s="38" t="str">
        <f>IF(AND(F268&lt;&gt;[3]Pav.tvarkyklė!$B$12,F268&lt;&gt;[3]Pav.tvarkyklė!$B$13),"GVTNT","X")</f>
        <v>GVTNT</v>
      </c>
      <c r="AK268" s="39">
        <f t="shared" si="62"/>
        <v>0</v>
      </c>
      <c r="AL268" s="40" t="s">
        <v>256</v>
      </c>
      <c r="AM268" s="41">
        <v>5</v>
      </c>
      <c r="AN268" s="41">
        <f t="shared" si="63"/>
        <v>2015</v>
      </c>
      <c r="AO268" s="41"/>
      <c r="AP268" s="41"/>
      <c r="AQ268" s="41" t="s">
        <v>17</v>
      </c>
      <c r="AR268" s="42" t="s">
        <v>257</v>
      </c>
      <c r="AS268" s="42" t="s">
        <v>76</v>
      </c>
      <c r="AT268">
        <v>348</v>
      </c>
      <c r="AU268" s="43">
        <f t="shared" si="64"/>
        <v>-198.69677419354844</v>
      </c>
    </row>
    <row r="269" spans="1:47" ht="15" customHeight="1" x14ac:dyDescent="0.25">
      <c r="A269" s="11"/>
      <c r="B269" s="19">
        <v>306</v>
      </c>
      <c r="C269" s="20" t="s">
        <v>335</v>
      </c>
      <c r="D269" s="21">
        <v>7228</v>
      </c>
      <c r="E269" s="22" t="s">
        <v>255</v>
      </c>
      <c r="F269" s="20" t="s">
        <v>75</v>
      </c>
      <c r="G269" s="24">
        <v>42216</v>
      </c>
      <c r="H269" s="54"/>
      <c r="I269" s="26">
        <v>2087.86</v>
      </c>
      <c r="J269" s="27"/>
      <c r="K269" s="27"/>
      <c r="L269" s="27"/>
      <c r="M269" s="28">
        <v>2087.86</v>
      </c>
      <c r="N269" s="29">
        <v>149.29475806451615</v>
      </c>
      <c r="O269" s="30" t="str">
        <f>IF(G269&lt;=$N$2,"",IF(F269=[3]Pav.tvarkyklė!$B$13,"",IF(ISBLANK(R269),"X","")))</f>
        <v/>
      </c>
      <c r="P269" s="31"/>
      <c r="Q269" s="32"/>
      <c r="R269" s="32"/>
      <c r="S269" s="33"/>
      <c r="T269" s="33"/>
      <c r="U269" s="34">
        <f>IFERROR(INDEX('[3]5.Grup_T'!$G$4:$G$22,MATCH('6.Turtas'!E269,'[3]5.Grup_T'!$E$4:$E$22,0)),"0")</f>
        <v>6</v>
      </c>
      <c r="V269" s="35">
        <f t="shared" si="53"/>
        <v>72</v>
      </c>
      <c r="W269" s="35">
        <f>IF(NOT(ISBLANK(H269)),(12-DATEDIF(H269,'[3]1.Pradzia'!$D$13,"m")),0)</f>
        <v>0</v>
      </c>
      <c r="X269" s="35">
        <f t="shared" si="56"/>
        <v>65</v>
      </c>
      <c r="Y269" s="35">
        <f t="shared" si="57"/>
        <v>7</v>
      </c>
      <c r="Z269" s="35">
        <f t="shared" si="65"/>
        <v>7</v>
      </c>
      <c r="AA269" s="36">
        <f t="shared" si="54"/>
        <v>21.327822580645165</v>
      </c>
      <c r="AB269" s="36">
        <f t="shared" si="58"/>
        <v>149.29475806451615</v>
      </c>
      <c r="AC269" s="37">
        <f>IF(E269='[3]5.Grup_T'!$E$20,0,IF(YEAR(G269)&lt;2021,M269-N269+AB269,0))</f>
        <v>2087.86</v>
      </c>
      <c r="AD269" s="35">
        <f>IF(OR(YEAR(G269)&lt;2021,O269="X"),0,IF(ISBLANK(H269),DATEDIF(G269,'[3]1.Pradzia'!$D$13,"M"),DATEDIF(G269,H269,"m")))</f>
        <v>0</v>
      </c>
      <c r="AE269" s="37">
        <f>IF(E269='[3]5.Grup_T'!$E$20,0,IF(AD269&lt;&gt;0,M269/V269*MIN(12,AD269),0))</f>
        <v>0</v>
      </c>
      <c r="AF269" s="37">
        <f t="shared" si="55"/>
        <v>149.29475806451615</v>
      </c>
      <c r="AG269" s="37">
        <f t="shared" si="59"/>
        <v>2087.86</v>
      </c>
      <c r="AH269" s="37">
        <f t="shared" si="60"/>
        <v>0</v>
      </c>
      <c r="AI269" s="35" t="str">
        <f t="shared" si="61"/>
        <v>Nusidėvėjęs</v>
      </c>
      <c r="AJ269" s="38" t="str">
        <f>IF(AND(F269&lt;&gt;[3]Pav.tvarkyklė!$B$12,F269&lt;&gt;[3]Pav.tvarkyklė!$B$13),"GVTNT","X")</f>
        <v>GVTNT</v>
      </c>
      <c r="AK269" s="39">
        <f t="shared" si="62"/>
        <v>0</v>
      </c>
      <c r="AL269" s="40" t="s">
        <v>256</v>
      </c>
      <c r="AM269" s="41">
        <v>5</v>
      </c>
      <c r="AN269" s="41">
        <f t="shared" si="63"/>
        <v>2015</v>
      </c>
      <c r="AO269" s="41"/>
      <c r="AP269" s="41"/>
      <c r="AQ269" s="41" t="s">
        <v>17</v>
      </c>
      <c r="AR269" s="42" t="s">
        <v>257</v>
      </c>
      <c r="AS269" s="42" t="s">
        <v>76</v>
      </c>
      <c r="AT269">
        <v>347.97666666666669</v>
      </c>
      <c r="AU269" s="43">
        <f t="shared" si="64"/>
        <v>-198.68190860215054</v>
      </c>
    </row>
    <row r="270" spans="1:47" ht="15" customHeight="1" x14ac:dyDescent="0.25">
      <c r="A270" s="11"/>
      <c r="B270" s="19">
        <v>307</v>
      </c>
      <c r="C270" s="20" t="s">
        <v>335</v>
      </c>
      <c r="D270" s="21">
        <v>7229</v>
      </c>
      <c r="E270" s="22" t="s">
        <v>255</v>
      </c>
      <c r="F270" s="20" t="s">
        <v>75</v>
      </c>
      <c r="G270" s="24">
        <v>42237</v>
      </c>
      <c r="H270" s="54"/>
      <c r="I270" s="26">
        <v>1000</v>
      </c>
      <c r="J270" s="27"/>
      <c r="K270" s="27"/>
      <c r="L270" s="27"/>
      <c r="M270" s="50">
        <v>1000</v>
      </c>
      <c r="N270" s="29">
        <v>83.333333333333343</v>
      </c>
      <c r="O270" s="30" t="str">
        <f>IF(G270&lt;=$N$2,"",IF(F270=[3]Pav.tvarkyklė!$B$13,"",IF(ISBLANK(R270),"X","")))</f>
        <v/>
      </c>
      <c r="P270" s="31"/>
      <c r="Q270" s="32"/>
      <c r="R270" s="32"/>
      <c r="S270" s="33"/>
      <c r="T270" s="33"/>
      <c r="U270" s="34">
        <f>IFERROR(INDEX('[3]5.Grup_T'!$G$4:$G$22,MATCH('6.Turtas'!E270,'[3]5.Grup_T'!$E$4:$E$22,0)),"0")</f>
        <v>6</v>
      </c>
      <c r="V270" s="35">
        <f t="shared" si="53"/>
        <v>72</v>
      </c>
      <c r="W270" s="35">
        <f>IF(NOT(ISBLANK(H270)),(12-DATEDIF(H270,'[3]1.Pradzia'!$D$13,"m")),0)</f>
        <v>0</v>
      </c>
      <c r="X270" s="35">
        <f t="shared" si="56"/>
        <v>64</v>
      </c>
      <c r="Y270" s="35">
        <f t="shared" si="57"/>
        <v>8</v>
      </c>
      <c r="Z270" s="35">
        <f t="shared" si="65"/>
        <v>8</v>
      </c>
      <c r="AA270" s="36">
        <f t="shared" si="54"/>
        <v>10.416666666666668</v>
      </c>
      <c r="AB270" s="36">
        <f t="shared" si="58"/>
        <v>83.333333333333343</v>
      </c>
      <c r="AC270" s="37">
        <f>IF(E270='[3]5.Grup_T'!$E$20,0,IF(YEAR(G270)&lt;2021,M270-N270+AB270,0))</f>
        <v>1000</v>
      </c>
      <c r="AD270" s="35">
        <f>IF(OR(YEAR(G270)&lt;2021,O270="X"),0,IF(ISBLANK(H270),DATEDIF(G270,'[3]1.Pradzia'!$D$13,"M"),DATEDIF(G270,H270,"m")))</f>
        <v>0</v>
      </c>
      <c r="AE270" s="37">
        <f>IF(E270='[3]5.Grup_T'!$E$20,0,IF(AD270&lt;&gt;0,M270/V270*MIN(12,AD270),0))</f>
        <v>0</v>
      </c>
      <c r="AF270" s="37">
        <f t="shared" si="55"/>
        <v>83.333333333333343</v>
      </c>
      <c r="AG270" s="37">
        <f t="shared" si="59"/>
        <v>1000</v>
      </c>
      <c r="AH270" s="37">
        <f t="shared" si="60"/>
        <v>0</v>
      </c>
      <c r="AI270" s="35" t="str">
        <f t="shared" si="61"/>
        <v>Nusidėvėjęs</v>
      </c>
      <c r="AJ270" s="38" t="str">
        <f>IF(AND(F270&lt;&gt;[3]Pav.tvarkyklė!$B$12,F270&lt;&gt;[3]Pav.tvarkyklė!$B$13),"GVTNT","X")</f>
        <v>GVTNT</v>
      </c>
      <c r="AK270" s="39">
        <f t="shared" si="62"/>
        <v>0</v>
      </c>
      <c r="AL270" s="40" t="s">
        <v>256</v>
      </c>
      <c r="AM270" s="41">
        <v>5</v>
      </c>
      <c r="AN270" s="41">
        <f t="shared" si="63"/>
        <v>2015</v>
      </c>
      <c r="AO270" s="41"/>
      <c r="AP270" s="41"/>
      <c r="AQ270" s="41" t="s">
        <v>17</v>
      </c>
      <c r="AR270" s="42" t="s">
        <v>257</v>
      </c>
      <c r="AS270" s="42" t="s">
        <v>76</v>
      </c>
      <c r="AT270">
        <v>166.66666666666669</v>
      </c>
      <c r="AU270" s="43">
        <f t="shared" si="64"/>
        <v>-83.333333333333343</v>
      </c>
    </row>
    <row r="271" spans="1:47" ht="15" customHeight="1" x14ac:dyDescent="0.25">
      <c r="A271" s="11"/>
      <c r="B271" s="19">
        <v>308</v>
      </c>
      <c r="C271" s="20" t="s">
        <v>336</v>
      </c>
      <c r="D271" s="21">
        <v>7230</v>
      </c>
      <c r="E271" s="22" t="s">
        <v>255</v>
      </c>
      <c r="F271" s="20" t="s">
        <v>86</v>
      </c>
      <c r="G271" s="24">
        <v>42011</v>
      </c>
      <c r="H271" s="54"/>
      <c r="I271" s="26">
        <v>346</v>
      </c>
      <c r="J271" s="27"/>
      <c r="K271" s="27"/>
      <c r="L271" s="27"/>
      <c r="M271" s="28">
        <v>346</v>
      </c>
      <c r="N271" s="29">
        <v>2.998666666666665</v>
      </c>
      <c r="O271" s="30" t="str">
        <f>IF(G271&lt;=$N$2,"",IF(F271=[3]Pav.tvarkyklė!$B$13,"",IF(ISBLANK(R271),"X","")))</f>
        <v/>
      </c>
      <c r="P271" s="31"/>
      <c r="Q271" s="32"/>
      <c r="R271" s="32"/>
      <c r="S271" s="33"/>
      <c r="T271" s="33"/>
      <c r="U271" s="34">
        <f>IFERROR(INDEX('[3]5.Grup_T'!$G$4:$G$22,MATCH('6.Turtas'!E271,'[3]5.Grup_T'!$E$4:$E$22,0)),"0")</f>
        <v>6</v>
      </c>
      <c r="V271" s="35">
        <f t="shared" si="53"/>
        <v>72</v>
      </c>
      <c r="W271" s="35">
        <f>IF(NOT(ISBLANK(H271)),(12-DATEDIF(H271,'[3]1.Pradzia'!$D$13,"m")),0)</f>
        <v>0</v>
      </c>
      <c r="X271" s="35">
        <f t="shared" si="56"/>
        <v>71</v>
      </c>
      <c r="Y271" s="35">
        <f t="shared" si="57"/>
        <v>1</v>
      </c>
      <c r="Z271" s="35">
        <f t="shared" si="65"/>
        <v>1</v>
      </c>
      <c r="AA271" s="36">
        <f t="shared" si="54"/>
        <v>2.998666666666665</v>
      </c>
      <c r="AB271" s="36">
        <f t="shared" si="58"/>
        <v>2.998666666666665</v>
      </c>
      <c r="AC271" s="37">
        <f>IF(E271='[3]5.Grup_T'!$E$20,0,IF(YEAR(G271)&lt;2021,M271-N271+AB271,0))</f>
        <v>346</v>
      </c>
      <c r="AD271" s="35">
        <f>IF(OR(YEAR(G271)&lt;2021,O271="X"),0,IF(ISBLANK(H271),DATEDIF(G271,'[3]1.Pradzia'!$D$13,"M"),DATEDIF(G271,H271,"m")))</f>
        <v>0</v>
      </c>
      <c r="AE271" s="37">
        <f>IF(E271='[3]5.Grup_T'!$E$20,0,IF(AD271&lt;&gt;0,M271/V271*MIN(12,AD271),0))</f>
        <v>0</v>
      </c>
      <c r="AF271" s="37">
        <f t="shared" si="55"/>
        <v>2.998666666666665</v>
      </c>
      <c r="AG271" s="37">
        <f t="shared" si="59"/>
        <v>346</v>
      </c>
      <c r="AH271" s="37">
        <f t="shared" si="60"/>
        <v>0</v>
      </c>
      <c r="AI271" s="35" t="str">
        <f t="shared" si="61"/>
        <v>Nusidėvėjęs</v>
      </c>
      <c r="AJ271" s="38" t="str">
        <f>IF(AND(F271&lt;&gt;[3]Pav.tvarkyklė!$B$12,F271&lt;&gt;[3]Pav.tvarkyklė!$B$13),"GVTNT","X")</f>
        <v>GVTNT</v>
      </c>
      <c r="AK271" s="39">
        <f t="shared" si="62"/>
        <v>0</v>
      </c>
      <c r="AL271" s="40" t="s">
        <v>256</v>
      </c>
      <c r="AM271" s="41">
        <v>5</v>
      </c>
      <c r="AN271" s="41">
        <f t="shared" si="63"/>
        <v>2015</v>
      </c>
      <c r="AO271" s="41"/>
      <c r="AP271" s="41"/>
      <c r="AQ271" s="41" t="s">
        <v>17</v>
      </c>
      <c r="AR271" s="42" t="s">
        <v>257</v>
      </c>
      <c r="AS271" s="42" t="s">
        <v>76</v>
      </c>
      <c r="AT271">
        <v>57.666666666666664</v>
      </c>
      <c r="AU271" s="43">
        <f t="shared" si="64"/>
        <v>-54.667999999999999</v>
      </c>
    </row>
    <row r="272" spans="1:47" ht="15" customHeight="1" x14ac:dyDescent="0.25">
      <c r="A272" s="11"/>
      <c r="B272" s="19">
        <v>309</v>
      </c>
      <c r="C272" s="20" t="s">
        <v>337</v>
      </c>
      <c r="D272" s="21">
        <v>7231</v>
      </c>
      <c r="E272" s="22" t="s">
        <v>59</v>
      </c>
      <c r="F272" s="20" t="s">
        <v>298</v>
      </c>
      <c r="G272" s="24">
        <v>42277</v>
      </c>
      <c r="H272" s="54"/>
      <c r="I272" s="26">
        <v>2334.58</v>
      </c>
      <c r="J272" s="27"/>
      <c r="K272" s="27"/>
      <c r="L272" s="27"/>
      <c r="M272" s="28">
        <v>2334.58</v>
      </c>
      <c r="N272" s="29">
        <v>1108.920925925926</v>
      </c>
      <c r="O272" s="30" t="str">
        <f>IF(G272&lt;=$N$2,"",IF(F272=[3]Pav.tvarkyklė!$B$13,"",IF(ISBLANK(R272),"X","")))</f>
        <v/>
      </c>
      <c r="P272" s="31"/>
      <c r="Q272" s="32"/>
      <c r="R272" s="32"/>
      <c r="S272" s="33"/>
      <c r="T272" s="33"/>
      <c r="U272" s="34">
        <f>IFERROR(INDEX('[3]5.Grup_T'!$G$4:$G$22,MATCH('6.Turtas'!E272,'[3]5.Grup_T'!$E$4:$E$22,0)),"0")</f>
        <v>10</v>
      </c>
      <c r="V272" s="35">
        <f t="shared" si="53"/>
        <v>120</v>
      </c>
      <c r="W272" s="35">
        <f>IF(NOT(ISBLANK(H272)),(12-DATEDIF(H272,'[3]1.Pradzia'!$D$13,"m")),0)</f>
        <v>0</v>
      </c>
      <c r="X272" s="35">
        <f t="shared" si="56"/>
        <v>63</v>
      </c>
      <c r="Y272" s="35">
        <f t="shared" si="57"/>
        <v>12</v>
      </c>
      <c r="Z272" s="35">
        <f t="shared" si="65"/>
        <v>57</v>
      </c>
      <c r="AA272" s="36">
        <f t="shared" si="54"/>
        <v>19.454753086419753</v>
      </c>
      <c r="AB272" s="36">
        <f t="shared" si="58"/>
        <v>233.45703703703703</v>
      </c>
      <c r="AC272" s="37">
        <f>IF(E272='[3]5.Grup_T'!$E$20,0,IF(YEAR(G272)&lt;2021,M272-N272+AB272,0))</f>
        <v>1459.116111111111</v>
      </c>
      <c r="AD272" s="35">
        <f>IF(OR(YEAR(G272)&lt;2021,O272="X"),0,IF(ISBLANK(H272),DATEDIF(G272,'[3]1.Pradzia'!$D$13,"M"),DATEDIF(G272,H272,"m")))</f>
        <v>0</v>
      </c>
      <c r="AE272" s="37">
        <f>IF(E272='[3]5.Grup_T'!$E$20,0,IF(AD272&lt;&gt;0,M272/V272*MIN(12,AD272),0))</f>
        <v>0</v>
      </c>
      <c r="AF272" s="37">
        <f t="shared" si="55"/>
        <v>233.45703703703703</v>
      </c>
      <c r="AG272" s="37">
        <f t="shared" si="59"/>
        <v>1459.116111111111</v>
      </c>
      <c r="AH272" s="37">
        <f t="shared" si="60"/>
        <v>875.46388888888896</v>
      </c>
      <c r="AI272" s="35" t="str">
        <f t="shared" si="61"/>
        <v/>
      </c>
      <c r="AJ272" s="38" t="str">
        <f>IF(AND(F272&lt;&gt;[3]Pav.tvarkyklė!$B$12,F272&lt;&gt;[3]Pav.tvarkyklė!$B$13),"GVTNT","X")</f>
        <v>X</v>
      </c>
      <c r="AK272" s="39">
        <f t="shared" si="62"/>
        <v>0</v>
      </c>
      <c r="AL272" s="40" t="s">
        <v>60</v>
      </c>
      <c r="AM272" s="41">
        <v>10</v>
      </c>
      <c r="AN272" s="41">
        <f t="shared" si="63"/>
        <v>2015</v>
      </c>
      <c r="AO272" s="41"/>
      <c r="AP272" s="41"/>
      <c r="AQ272" s="41" t="s">
        <v>17</v>
      </c>
      <c r="AR272" s="42" t="s">
        <v>61</v>
      </c>
      <c r="AS272" s="42" t="s">
        <v>299</v>
      </c>
      <c r="AT272">
        <v>233.458</v>
      </c>
      <c r="AU272" s="43">
        <f t="shared" si="64"/>
        <v>-9.6296296297282424E-4</v>
      </c>
    </row>
    <row r="273" spans="1:47" ht="15" customHeight="1" x14ac:dyDescent="0.25">
      <c r="A273" s="11"/>
      <c r="B273" s="19">
        <v>310</v>
      </c>
      <c r="C273" s="20" t="s">
        <v>338</v>
      </c>
      <c r="D273" s="21">
        <v>7232</v>
      </c>
      <c r="E273" s="22" t="s">
        <v>255</v>
      </c>
      <c r="F273" s="20" t="s">
        <v>82</v>
      </c>
      <c r="G273" s="24">
        <v>42302</v>
      </c>
      <c r="H273" s="54"/>
      <c r="I273" s="26">
        <v>1349</v>
      </c>
      <c r="J273" s="27"/>
      <c r="K273" s="27"/>
      <c r="L273" s="27"/>
      <c r="M273" s="50">
        <v>1349</v>
      </c>
      <c r="N273" s="29">
        <v>145.48039215686276</v>
      </c>
      <c r="O273" s="30" t="str">
        <f>IF(G273&lt;=$N$2,"",IF(F273=[3]Pav.tvarkyklė!$B$13,"",IF(ISBLANK(R273),"X","")))</f>
        <v/>
      </c>
      <c r="P273" s="31"/>
      <c r="Q273" s="32"/>
      <c r="R273" s="32"/>
      <c r="S273" s="33"/>
      <c r="T273" s="33"/>
      <c r="U273" s="34">
        <f>IFERROR(INDEX('[3]5.Grup_T'!$G$4:$G$22,MATCH('6.Turtas'!E273,'[3]5.Grup_T'!$E$4:$E$22,0)),"0")</f>
        <v>6</v>
      </c>
      <c r="V273" s="35">
        <f t="shared" si="53"/>
        <v>72</v>
      </c>
      <c r="W273" s="35">
        <f>IF(NOT(ISBLANK(H273)),(12-DATEDIF(H273,'[3]1.Pradzia'!$D$13,"m")),0)</f>
        <v>0</v>
      </c>
      <c r="X273" s="35">
        <f t="shared" si="56"/>
        <v>62</v>
      </c>
      <c r="Y273" s="35">
        <f t="shared" si="57"/>
        <v>10</v>
      </c>
      <c r="Z273" s="35">
        <f t="shared" si="65"/>
        <v>10</v>
      </c>
      <c r="AA273" s="36">
        <f t="shared" si="54"/>
        <v>14.548039215686277</v>
      </c>
      <c r="AB273" s="36">
        <f t="shared" si="58"/>
        <v>145.48039215686276</v>
      </c>
      <c r="AC273" s="37">
        <f>IF(E273='[3]5.Grup_T'!$E$20,0,IF(YEAR(G273)&lt;2021,M273-N273+AB273,0))</f>
        <v>1349</v>
      </c>
      <c r="AD273" s="35">
        <f>IF(OR(YEAR(G273)&lt;2021,O273="X"),0,IF(ISBLANK(H273),DATEDIF(G273,'[3]1.Pradzia'!$D$13,"M"),DATEDIF(G273,H273,"m")))</f>
        <v>0</v>
      </c>
      <c r="AE273" s="37">
        <f>IF(E273='[3]5.Grup_T'!$E$20,0,IF(AD273&lt;&gt;0,M273/V273*MIN(12,AD273),0))</f>
        <v>0</v>
      </c>
      <c r="AF273" s="37">
        <f t="shared" si="55"/>
        <v>145.48039215686276</v>
      </c>
      <c r="AG273" s="37">
        <f t="shared" si="59"/>
        <v>1349</v>
      </c>
      <c r="AH273" s="37">
        <f t="shared" si="60"/>
        <v>0</v>
      </c>
      <c r="AI273" s="35" t="str">
        <f t="shared" si="61"/>
        <v>Nusidėvėjęs</v>
      </c>
      <c r="AJ273" s="38" t="str">
        <f>IF(AND(F273&lt;&gt;[3]Pav.tvarkyklė!$B$12,F273&lt;&gt;[3]Pav.tvarkyklė!$B$13),"GVTNT","X")</f>
        <v>GVTNT</v>
      </c>
      <c r="AK273" s="39">
        <f t="shared" si="62"/>
        <v>0</v>
      </c>
      <c r="AL273" s="40" t="s">
        <v>256</v>
      </c>
      <c r="AM273" s="41">
        <v>5</v>
      </c>
      <c r="AN273" s="41">
        <f t="shared" si="63"/>
        <v>2015</v>
      </c>
      <c r="AO273" s="41"/>
      <c r="AP273" s="41"/>
      <c r="AQ273" s="41" t="s">
        <v>17</v>
      </c>
      <c r="AR273" s="42" t="s">
        <v>257</v>
      </c>
      <c r="AS273" s="42" t="s">
        <v>83</v>
      </c>
      <c r="AT273">
        <v>224.83333333333331</v>
      </c>
      <c r="AU273" s="43">
        <f t="shared" si="64"/>
        <v>-79.352941176470551</v>
      </c>
    </row>
    <row r="274" spans="1:47" ht="15" customHeight="1" x14ac:dyDescent="0.25">
      <c r="A274" s="11"/>
      <c r="B274" s="19">
        <v>312</v>
      </c>
      <c r="C274" s="20" t="s">
        <v>339</v>
      </c>
      <c r="D274" s="21">
        <v>7234</v>
      </c>
      <c r="E274" s="22" t="s">
        <v>59</v>
      </c>
      <c r="F274" s="20" t="s">
        <v>75</v>
      </c>
      <c r="G274" s="24">
        <v>42328</v>
      </c>
      <c r="H274" s="54"/>
      <c r="I274" s="26">
        <v>455.43</v>
      </c>
      <c r="J274" s="27"/>
      <c r="K274" s="27"/>
      <c r="L274" s="27"/>
      <c r="M274" s="28">
        <v>455.43</v>
      </c>
      <c r="N274" s="29">
        <v>223.92632530120483</v>
      </c>
      <c r="O274" s="30" t="str">
        <f>IF(G274&lt;=$N$2,"",IF(F274=[3]Pav.tvarkyklė!$B$13,"",IF(ISBLANK(R274),"X","")))</f>
        <v/>
      </c>
      <c r="P274" s="31"/>
      <c r="Q274" s="32"/>
      <c r="R274" s="32"/>
      <c r="S274" s="33"/>
      <c r="T274" s="33"/>
      <c r="U274" s="34">
        <f>IFERROR(INDEX('[3]5.Grup_T'!$G$4:$G$22,MATCH('6.Turtas'!E274,'[3]5.Grup_T'!$E$4:$E$22,0)),"0")</f>
        <v>10</v>
      </c>
      <c r="V274" s="35">
        <f t="shared" si="53"/>
        <v>120</v>
      </c>
      <c r="W274" s="35">
        <f>IF(NOT(ISBLANK(H274)),(12-DATEDIF(H274,'[3]1.Pradzia'!$D$13,"m")),0)</f>
        <v>0</v>
      </c>
      <c r="X274" s="35">
        <f t="shared" si="56"/>
        <v>61</v>
      </c>
      <c r="Y274" s="35">
        <f t="shared" si="57"/>
        <v>12</v>
      </c>
      <c r="Z274" s="35">
        <f t="shared" si="65"/>
        <v>59</v>
      </c>
      <c r="AA274" s="36">
        <f t="shared" si="54"/>
        <v>3.7953614457831328</v>
      </c>
      <c r="AB274" s="36">
        <f t="shared" si="58"/>
        <v>45.544337349397594</v>
      </c>
      <c r="AC274" s="37">
        <f>IF(E274='[3]5.Grup_T'!$E$20,0,IF(YEAR(G274)&lt;2021,M274-N274+AB274,0))</f>
        <v>277.04801204819279</v>
      </c>
      <c r="AD274" s="35">
        <f>IF(OR(YEAR(G274)&lt;2021,O274="X"),0,IF(ISBLANK(H274),DATEDIF(G274,'[3]1.Pradzia'!$D$13,"M"),DATEDIF(G274,H274,"m")))</f>
        <v>0</v>
      </c>
      <c r="AE274" s="37">
        <f>IF(E274='[3]5.Grup_T'!$E$20,0,IF(AD274&lt;&gt;0,M274/V274*MIN(12,AD274),0))</f>
        <v>0</v>
      </c>
      <c r="AF274" s="37">
        <f t="shared" si="55"/>
        <v>45.544337349397594</v>
      </c>
      <c r="AG274" s="37">
        <f t="shared" si="59"/>
        <v>277.04801204819279</v>
      </c>
      <c r="AH274" s="37">
        <f t="shared" si="60"/>
        <v>178.38198795180722</v>
      </c>
      <c r="AI274" s="35" t="str">
        <f t="shared" si="61"/>
        <v/>
      </c>
      <c r="AJ274" s="38" t="str">
        <f>IF(AND(F274&lt;&gt;[3]Pav.tvarkyklė!$B$12,F274&lt;&gt;[3]Pav.tvarkyklė!$B$13),"GVTNT","X")</f>
        <v>GVTNT</v>
      </c>
      <c r="AK274" s="39">
        <f t="shared" si="62"/>
        <v>0</v>
      </c>
      <c r="AL274" s="40" t="s">
        <v>286</v>
      </c>
      <c r="AM274" s="41">
        <v>10</v>
      </c>
      <c r="AN274" s="41">
        <f t="shared" si="63"/>
        <v>2015</v>
      </c>
      <c r="AO274" s="41"/>
      <c r="AP274" s="41"/>
      <c r="AQ274" s="41" t="s">
        <v>17</v>
      </c>
      <c r="AR274" s="42" t="s">
        <v>61</v>
      </c>
      <c r="AS274" s="42" t="s">
        <v>76</v>
      </c>
      <c r="AT274">
        <v>45.543000000000006</v>
      </c>
      <c r="AU274" s="43">
        <f t="shared" si="64"/>
        <v>1.3373493975876727E-3</v>
      </c>
    </row>
    <row r="275" spans="1:47" ht="15" customHeight="1" x14ac:dyDescent="0.25">
      <c r="A275" s="11"/>
      <c r="B275" s="19">
        <v>313</v>
      </c>
      <c r="C275" s="20" t="s">
        <v>340</v>
      </c>
      <c r="D275" s="21">
        <v>7235</v>
      </c>
      <c r="E275" s="22" t="s">
        <v>59</v>
      </c>
      <c r="F275" s="20" t="s">
        <v>75</v>
      </c>
      <c r="G275" s="24">
        <v>42324</v>
      </c>
      <c r="H275" s="54"/>
      <c r="I275" s="26">
        <v>418.64</v>
      </c>
      <c r="J275" s="27"/>
      <c r="K275" s="27"/>
      <c r="L275" s="27"/>
      <c r="M275" s="50">
        <v>418.64</v>
      </c>
      <c r="N275" s="29">
        <v>205.84010040160643</v>
      </c>
      <c r="O275" s="30" t="str">
        <f>IF(G275&lt;=$N$2,"",IF(F275=[3]Pav.tvarkyklė!$B$13,"",IF(ISBLANK(R275),"X","")))</f>
        <v/>
      </c>
      <c r="P275" s="31"/>
      <c r="Q275" s="32"/>
      <c r="R275" s="32"/>
      <c r="S275" s="33"/>
      <c r="T275" s="33"/>
      <c r="U275" s="34">
        <f>IFERROR(INDEX('[3]5.Grup_T'!$G$4:$G$22,MATCH('6.Turtas'!E275,'[3]5.Grup_T'!$E$4:$E$22,0)),"0")</f>
        <v>10</v>
      </c>
      <c r="V275" s="35">
        <f t="shared" si="53"/>
        <v>120</v>
      </c>
      <c r="W275" s="35">
        <f>IF(NOT(ISBLANK(H275)),(12-DATEDIF(H275,'[3]1.Pradzia'!$D$13,"m")),0)</f>
        <v>0</v>
      </c>
      <c r="X275" s="35">
        <f t="shared" si="56"/>
        <v>61</v>
      </c>
      <c r="Y275" s="35">
        <f t="shared" si="57"/>
        <v>12</v>
      </c>
      <c r="Z275" s="35">
        <f t="shared" si="65"/>
        <v>59</v>
      </c>
      <c r="AA275" s="36">
        <f t="shared" si="54"/>
        <v>3.4888152610441767</v>
      </c>
      <c r="AB275" s="36">
        <f t="shared" si="58"/>
        <v>41.865783132530119</v>
      </c>
      <c r="AC275" s="37">
        <f>IF(E275='[3]5.Grup_T'!$E$20,0,IF(YEAR(G275)&lt;2021,M275-N275+AB275,0))</f>
        <v>254.66568273092366</v>
      </c>
      <c r="AD275" s="35">
        <f>IF(OR(YEAR(G275)&lt;2021,O275="X"),0,IF(ISBLANK(H275),DATEDIF(G275,'[3]1.Pradzia'!$D$13,"M"),DATEDIF(G275,H275,"m")))</f>
        <v>0</v>
      </c>
      <c r="AE275" s="37">
        <f>IF(E275='[3]5.Grup_T'!$E$20,0,IF(AD275&lt;&gt;0,M275/V275*MIN(12,AD275),0))</f>
        <v>0</v>
      </c>
      <c r="AF275" s="37">
        <f t="shared" si="55"/>
        <v>41.865783132530119</v>
      </c>
      <c r="AG275" s="37">
        <f t="shared" si="59"/>
        <v>254.66568273092366</v>
      </c>
      <c r="AH275" s="37">
        <f t="shared" si="60"/>
        <v>163.97431726907632</v>
      </c>
      <c r="AI275" s="35" t="str">
        <f t="shared" si="61"/>
        <v/>
      </c>
      <c r="AJ275" s="38" t="str">
        <f>IF(AND(F275&lt;&gt;[3]Pav.tvarkyklė!$B$12,F275&lt;&gt;[3]Pav.tvarkyklė!$B$13),"GVTNT","X")</f>
        <v>GVTNT</v>
      </c>
      <c r="AK275" s="39">
        <f t="shared" si="62"/>
        <v>0</v>
      </c>
      <c r="AL275" s="40" t="s">
        <v>286</v>
      </c>
      <c r="AM275" s="41">
        <v>10</v>
      </c>
      <c r="AN275" s="41">
        <f t="shared" si="63"/>
        <v>2015</v>
      </c>
      <c r="AO275" s="41"/>
      <c r="AP275" s="41"/>
      <c r="AQ275" s="41" t="s">
        <v>17</v>
      </c>
      <c r="AR275" s="42" t="s">
        <v>61</v>
      </c>
      <c r="AS275" s="42" t="s">
        <v>76</v>
      </c>
      <c r="AT275">
        <v>41.863999999999997</v>
      </c>
      <c r="AU275" s="43">
        <f t="shared" si="64"/>
        <v>1.7831325301216339E-3</v>
      </c>
    </row>
    <row r="276" spans="1:47" ht="15" customHeight="1" x14ac:dyDescent="0.25">
      <c r="A276" s="11"/>
      <c r="B276" s="19">
        <v>314</v>
      </c>
      <c r="C276" s="20" t="s">
        <v>341</v>
      </c>
      <c r="D276" s="21">
        <v>7236</v>
      </c>
      <c r="E276" s="22" t="s">
        <v>59</v>
      </c>
      <c r="F276" s="20" t="s">
        <v>75</v>
      </c>
      <c r="G276" s="24">
        <v>42331</v>
      </c>
      <c r="H276" s="54"/>
      <c r="I276" s="26">
        <v>483.08</v>
      </c>
      <c r="J276" s="27"/>
      <c r="K276" s="27"/>
      <c r="L276" s="27"/>
      <c r="M276" s="28">
        <v>483.08</v>
      </c>
      <c r="N276" s="29">
        <v>237.50994979919676</v>
      </c>
      <c r="O276" s="30" t="str">
        <f>IF(G276&lt;=$N$2,"",IF(F276=[3]Pav.tvarkyklė!$B$13,"",IF(ISBLANK(R276),"X","")))</f>
        <v/>
      </c>
      <c r="P276" s="31"/>
      <c r="Q276" s="32"/>
      <c r="R276" s="32"/>
      <c r="S276" s="33"/>
      <c r="T276" s="33"/>
      <c r="U276" s="34">
        <f>IFERROR(INDEX('[3]5.Grup_T'!$G$4:$G$22,MATCH('6.Turtas'!E276,'[3]5.Grup_T'!$E$4:$E$22,0)),"0")</f>
        <v>10</v>
      </c>
      <c r="V276" s="35">
        <f t="shared" si="53"/>
        <v>120</v>
      </c>
      <c r="W276" s="35">
        <f>IF(NOT(ISBLANK(H276)),(12-DATEDIF(H276,'[3]1.Pradzia'!$D$13,"m")),0)</f>
        <v>0</v>
      </c>
      <c r="X276" s="35">
        <f t="shared" si="56"/>
        <v>61</v>
      </c>
      <c r="Y276" s="35">
        <f t="shared" si="57"/>
        <v>12</v>
      </c>
      <c r="Z276" s="35">
        <f t="shared" si="65"/>
        <v>59</v>
      </c>
      <c r="AA276" s="36">
        <f t="shared" si="54"/>
        <v>4.025592369477911</v>
      </c>
      <c r="AB276" s="36">
        <f t="shared" si="58"/>
        <v>48.307108433734932</v>
      </c>
      <c r="AC276" s="37">
        <f>IF(E276='[3]5.Grup_T'!$E$20,0,IF(YEAR(G276)&lt;2021,M276-N276+AB276,0))</f>
        <v>293.87715863453815</v>
      </c>
      <c r="AD276" s="35">
        <f>IF(OR(YEAR(G276)&lt;2021,O276="X"),0,IF(ISBLANK(H276),DATEDIF(G276,'[3]1.Pradzia'!$D$13,"M"),DATEDIF(G276,H276,"m")))</f>
        <v>0</v>
      </c>
      <c r="AE276" s="37">
        <f>IF(E276='[3]5.Grup_T'!$E$20,0,IF(AD276&lt;&gt;0,M276/V276*MIN(12,AD276),0))</f>
        <v>0</v>
      </c>
      <c r="AF276" s="37">
        <f t="shared" si="55"/>
        <v>48.307108433734932</v>
      </c>
      <c r="AG276" s="37">
        <f t="shared" si="59"/>
        <v>293.87715863453815</v>
      </c>
      <c r="AH276" s="37">
        <f t="shared" si="60"/>
        <v>189.20284136546184</v>
      </c>
      <c r="AI276" s="35" t="str">
        <f t="shared" si="61"/>
        <v/>
      </c>
      <c r="AJ276" s="38" t="str">
        <f>IF(AND(F276&lt;&gt;[3]Pav.tvarkyklė!$B$12,F276&lt;&gt;[3]Pav.tvarkyklė!$B$13),"GVTNT","X")</f>
        <v>GVTNT</v>
      </c>
      <c r="AK276" s="39">
        <f t="shared" si="62"/>
        <v>0</v>
      </c>
      <c r="AL276" s="40" t="s">
        <v>286</v>
      </c>
      <c r="AM276" s="41">
        <v>10</v>
      </c>
      <c r="AN276" s="41">
        <f t="shared" si="63"/>
        <v>2015</v>
      </c>
      <c r="AO276" s="41"/>
      <c r="AP276" s="41"/>
      <c r="AQ276" s="41" t="s">
        <v>17</v>
      </c>
      <c r="AR276" s="42" t="s">
        <v>61</v>
      </c>
      <c r="AS276" s="42" t="s">
        <v>76</v>
      </c>
      <c r="AT276">
        <v>48.308000000000007</v>
      </c>
      <c r="AU276" s="43">
        <f t="shared" si="64"/>
        <v>-8.9156626507502779E-4</v>
      </c>
    </row>
    <row r="277" spans="1:47" ht="15" customHeight="1" x14ac:dyDescent="0.25">
      <c r="A277" s="11"/>
      <c r="B277" s="19">
        <v>315</v>
      </c>
      <c r="C277" s="20" t="s">
        <v>335</v>
      </c>
      <c r="D277" s="21">
        <v>7237</v>
      </c>
      <c r="E277" s="22" t="s">
        <v>255</v>
      </c>
      <c r="F277" s="20" t="s">
        <v>75</v>
      </c>
      <c r="G277" s="24">
        <v>42338</v>
      </c>
      <c r="H277" s="54"/>
      <c r="I277" s="26">
        <v>441</v>
      </c>
      <c r="J277" s="27"/>
      <c r="K277" s="27"/>
      <c r="L277" s="27"/>
      <c r="M277" s="28">
        <v>441</v>
      </c>
      <c r="N277" s="29">
        <v>53.13000000000001</v>
      </c>
      <c r="O277" s="30" t="str">
        <f>IF(G277&lt;=$N$2,"",IF(F277=[3]Pav.tvarkyklė!$B$13,"",IF(ISBLANK(R277),"X","")))</f>
        <v/>
      </c>
      <c r="P277" s="31"/>
      <c r="Q277" s="32"/>
      <c r="R277" s="32"/>
      <c r="S277" s="33"/>
      <c r="T277" s="33"/>
      <c r="U277" s="34">
        <f>IFERROR(INDEX('[3]5.Grup_T'!$G$4:$G$22,MATCH('6.Turtas'!E277,'[3]5.Grup_T'!$E$4:$E$22,0)),"0")</f>
        <v>6</v>
      </c>
      <c r="V277" s="35">
        <f t="shared" si="53"/>
        <v>72</v>
      </c>
      <c r="W277" s="35">
        <f>IF(NOT(ISBLANK(H277)),(12-DATEDIF(H277,'[3]1.Pradzia'!$D$13,"m")),0)</f>
        <v>0</v>
      </c>
      <c r="X277" s="35">
        <f t="shared" si="56"/>
        <v>61</v>
      </c>
      <c r="Y277" s="35">
        <f t="shared" si="57"/>
        <v>11</v>
      </c>
      <c r="Z277" s="35">
        <f t="shared" si="65"/>
        <v>11</v>
      </c>
      <c r="AA277" s="36">
        <f t="shared" si="54"/>
        <v>4.830000000000001</v>
      </c>
      <c r="AB277" s="36">
        <f t="shared" si="58"/>
        <v>53.13000000000001</v>
      </c>
      <c r="AC277" s="37">
        <f>IF(E277='[3]5.Grup_T'!$E$20,0,IF(YEAR(G277)&lt;2021,M277-N277+AB277,0))</f>
        <v>441</v>
      </c>
      <c r="AD277" s="35">
        <f>IF(OR(YEAR(G277)&lt;2021,O277="X"),0,IF(ISBLANK(H277),DATEDIF(G277,'[3]1.Pradzia'!$D$13,"M"),DATEDIF(G277,H277,"m")))</f>
        <v>0</v>
      </c>
      <c r="AE277" s="37">
        <f>IF(E277='[3]5.Grup_T'!$E$20,0,IF(AD277&lt;&gt;0,M277/V277*MIN(12,AD277),0))</f>
        <v>0</v>
      </c>
      <c r="AF277" s="37">
        <f t="shared" si="55"/>
        <v>53.13000000000001</v>
      </c>
      <c r="AG277" s="37">
        <f t="shared" si="59"/>
        <v>441</v>
      </c>
      <c r="AH277" s="37">
        <f t="shared" si="60"/>
        <v>0</v>
      </c>
      <c r="AI277" s="35" t="str">
        <f t="shared" si="61"/>
        <v>Nusidėvėjęs</v>
      </c>
      <c r="AJ277" s="38" t="str">
        <f>IF(AND(F277&lt;&gt;[3]Pav.tvarkyklė!$B$12,F277&lt;&gt;[3]Pav.tvarkyklė!$B$13),"GVTNT","X")</f>
        <v>GVTNT</v>
      </c>
      <c r="AK277" s="39">
        <f t="shared" si="62"/>
        <v>0</v>
      </c>
      <c r="AL277" s="40" t="s">
        <v>256</v>
      </c>
      <c r="AM277" s="41">
        <v>5</v>
      </c>
      <c r="AN277" s="41">
        <f t="shared" si="63"/>
        <v>2015</v>
      </c>
      <c r="AO277" s="41"/>
      <c r="AP277" s="41"/>
      <c r="AQ277" s="41" t="s">
        <v>17</v>
      </c>
      <c r="AR277" s="42" t="s">
        <v>257</v>
      </c>
      <c r="AS277" s="42" t="s">
        <v>76</v>
      </c>
      <c r="AT277">
        <v>73.5</v>
      </c>
      <c r="AU277" s="43">
        <f t="shared" si="64"/>
        <v>-20.36999999999999</v>
      </c>
    </row>
    <row r="278" spans="1:47" ht="15" customHeight="1" x14ac:dyDescent="0.25">
      <c r="A278" s="11"/>
      <c r="B278" s="19">
        <v>316</v>
      </c>
      <c r="C278" s="20" t="s">
        <v>335</v>
      </c>
      <c r="D278" s="21">
        <v>7238</v>
      </c>
      <c r="E278" s="22" t="s">
        <v>255</v>
      </c>
      <c r="F278" s="20" t="s">
        <v>75</v>
      </c>
      <c r="G278" s="24">
        <v>42338</v>
      </c>
      <c r="H278" s="54"/>
      <c r="I278" s="26">
        <v>462</v>
      </c>
      <c r="J278" s="27"/>
      <c r="K278" s="27"/>
      <c r="L278" s="27"/>
      <c r="M278" s="28">
        <v>462</v>
      </c>
      <c r="N278" s="29">
        <v>55.66</v>
      </c>
      <c r="O278" s="30" t="str">
        <f>IF(G278&lt;=$N$2,"",IF(F278=[3]Pav.tvarkyklė!$B$13,"",IF(ISBLANK(R278),"X","")))</f>
        <v/>
      </c>
      <c r="P278" s="31"/>
      <c r="Q278" s="32"/>
      <c r="R278" s="32"/>
      <c r="S278" s="33"/>
      <c r="T278" s="33"/>
      <c r="U278" s="34">
        <f>IFERROR(INDEX('[3]5.Grup_T'!$G$4:$G$22,MATCH('6.Turtas'!E278,'[3]5.Grup_T'!$E$4:$E$22,0)),"0")</f>
        <v>6</v>
      </c>
      <c r="V278" s="35">
        <f t="shared" si="53"/>
        <v>72</v>
      </c>
      <c r="W278" s="35">
        <f>IF(NOT(ISBLANK(H278)),(12-DATEDIF(H278,'[3]1.Pradzia'!$D$13,"m")),0)</f>
        <v>0</v>
      </c>
      <c r="X278" s="35">
        <f t="shared" si="56"/>
        <v>61</v>
      </c>
      <c r="Y278" s="35">
        <f t="shared" si="57"/>
        <v>11</v>
      </c>
      <c r="Z278" s="35">
        <f t="shared" si="65"/>
        <v>11</v>
      </c>
      <c r="AA278" s="36">
        <f t="shared" si="54"/>
        <v>5.0599999999999996</v>
      </c>
      <c r="AB278" s="36">
        <f t="shared" si="58"/>
        <v>55.66</v>
      </c>
      <c r="AC278" s="37">
        <f>IF(E278='[3]5.Grup_T'!$E$20,0,IF(YEAR(G278)&lt;2021,M278-N278+AB278,0))</f>
        <v>462</v>
      </c>
      <c r="AD278" s="35">
        <f>IF(OR(YEAR(G278)&lt;2021,O278="X"),0,IF(ISBLANK(H278),DATEDIF(G278,'[3]1.Pradzia'!$D$13,"M"),DATEDIF(G278,H278,"m")))</f>
        <v>0</v>
      </c>
      <c r="AE278" s="37">
        <f>IF(E278='[3]5.Grup_T'!$E$20,0,IF(AD278&lt;&gt;0,M278/V278*MIN(12,AD278),0))</f>
        <v>0</v>
      </c>
      <c r="AF278" s="37">
        <f t="shared" si="55"/>
        <v>55.66</v>
      </c>
      <c r="AG278" s="37">
        <f t="shared" si="59"/>
        <v>462</v>
      </c>
      <c r="AH278" s="37">
        <f t="shared" si="60"/>
        <v>0</v>
      </c>
      <c r="AI278" s="35" t="str">
        <f t="shared" si="61"/>
        <v>Nusidėvėjęs</v>
      </c>
      <c r="AJ278" s="38" t="str">
        <f>IF(AND(F278&lt;&gt;[3]Pav.tvarkyklė!$B$12,F278&lt;&gt;[3]Pav.tvarkyklė!$B$13),"GVTNT","X")</f>
        <v>GVTNT</v>
      </c>
      <c r="AK278" s="39">
        <f t="shared" si="62"/>
        <v>0</v>
      </c>
      <c r="AL278" s="40" t="s">
        <v>256</v>
      </c>
      <c r="AM278" s="41">
        <v>5</v>
      </c>
      <c r="AN278" s="41">
        <f t="shared" si="63"/>
        <v>2015</v>
      </c>
      <c r="AO278" s="41"/>
      <c r="AP278" s="41"/>
      <c r="AQ278" s="41" t="s">
        <v>17</v>
      </c>
      <c r="AR278" s="42" t="s">
        <v>257</v>
      </c>
      <c r="AS278" s="42" t="s">
        <v>76</v>
      </c>
      <c r="AT278">
        <v>77</v>
      </c>
      <c r="AU278" s="43">
        <f t="shared" si="64"/>
        <v>-21.340000000000003</v>
      </c>
    </row>
    <row r="279" spans="1:47" ht="15" customHeight="1" x14ac:dyDescent="0.25">
      <c r="A279" s="11"/>
      <c r="B279" s="19">
        <v>317</v>
      </c>
      <c r="C279" s="20" t="s">
        <v>342</v>
      </c>
      <c r="D279" s="21">
        <v>7239</v>
      </c>
      <c r="E279" s="22" t="s">
        <v>59</v>
      </c>
      <c r="F279" s="20" t="s">
        <v>75</v>
      </c>
      <c r="G279" s="24">
        <v>42346</v>
      </c>
      <c r="H279" s="54"/>
      <c r="I279" s="26">
        <v>261.56</v>
      </c>
      <c r="J279" s="27"/>
      <c r="K279" s="27"/>
      <c r="L279" s="27"/>
      <c r="M279" s="28">
        <v>261.56</v>
      </c>
      <c r="N279" s="29">
        <v>130.77142857142854</v>
      </c>
      <c r="O279" s="30" t="str">
        <f>IF(G279&lt;=$N$2,"",IF(F279=[3]Pav.tvarkyklė!$B$13,"",IF(ISBLANK(R279),"X","")))</f>
        <v/>
      </c>
      <c r="P279" s="31"/>
      <c r="Q279" s="32"/>
      <c r="R279" s="32"/>
      <c r="S279" s="33"/>
      <c r="T279" s="33"/>
      <c r="U279" s="34">
        <f>IFERROR(INDEX('[3]5.Grup_T'!$G$4:$G$22,MATCH('6.Turtas'!E279,'[3]5.Grup_T'!$E$4:$E$22,0)),"0")</f>
        <v>10</v>
      </c>
      <c r="V279" s="35">
        <f t="shared" si="53"/>
        <v>120</v>
      </c>
      <c r="W279" s="35">
        <f>IF(NOT(ISBLANK(H279)),(12-DATEDIF(H279,'[3]1.Pradzia'!$D$13,"m")),0)</f>
        <v>0</v>
      </c>
      <c r="X279" s="35">
        <f t="shared" si="56"/>
        <v>60</v>
      </c>
      <c r="Y279" s="35">
        <f t="shared" si="57"/>
        <v>12</v>
      </c>
      <c r="Z279" s="35">
        <f t="shared" si="65"/>
        <v>60</v>
      </c>
      <c r="AA279" s="36">
        <f t="shared" si="54"/>
        <v>2.179523809523809</v>
      </c>
      <c r="AB279" s="36">
        <f t="shared" si="58"/>
        <v>26.154285714285706</v>
      </c>
      <c r="AC279" s="37">
        <f>IF(E279='[3]5.Grup_T'!$E$20,0,IF(YEAR(G279)&lt;2021,M279-N279+AB279,0))</f>
        <v>156.94285714285718</v>
      </c>
      <c r="AD279" s="35">
        <f>IF(OR(YEAR(G279)&lt;2021,O279="X"),0,IF(ISBLANK(H279),DATEDIF(G279,'[3]1.Pradzia'!$D$13,"M"),DATEDIF(G279,H279,"m")))</f>
        <v>0</v>
      </c>
      <c r="AE279" s="37">
        <f>IF(E279='[3]5.Grup_T'!$E$20,0,IF(AD279&lt;&gt;0,M279/V279*MIN(12,AD279),0))</f>
        <v>0</v>
      </c>
      <c r="AF279" s="37">
        <f t="shared" si="55"/>
        <v>26.154285714285706</v>
      </c>
      <c r="AG279" s="37">
        <f t="shared" si="59"/>
        <v>156.94285714285718</v>
      </c>
      <c r="AH279" s="37">
        <f t="shared" si="60"/>
        <v>104.61714285714282</v>
      </c>
      <c r="AI279" s="35" t="str">
        <f t="shared" si="61"/>
        <v/>
      </c>
      <c r="AJ279" s="38" t="str">
        <f>IF(AND(F279&lt;&gt;[3]Pav.tvarkyklė!$B$12,F279&lt;&gt;[3]Pav.tvarkyklė!$B$13),"GVTNT","X")</f>
        <v>GVTNT</v>
      </c>
      <c r="AK279" s="39">
        <f t="shared" si="62"/>
        <v>0</v>
      </c>
      <c r="AL279" s="40" t="s">
        <v>60</v>
      </c>
      <c r="AM279" s="41">
        <v>10</v>
      </c>
      <c r="AN279" s="41">
        <f t="shared" si="63"/>
        <v>2015</v>
      </c>
      <c r="AO279" s="41"/>
      <c r="AP279" s="41"/>
      <c r="AQ279" s="41" t="s">
        <v>17</v>
      </c>
      <c r="AR279" s="42" t="s">
        <v>61</v>
      </c>
      <c r="AS279" s="42" t="s">
        <v>76</v>
      </c>
      <c r="AT279">
        <v>26.156000000000002</v>
      </c>
      <c r="AU279" s="43">
        <f t="shared" si="64"/>
        <v>-1.7142857142964374E-3</v>
      </c>
    </row>
    <row r="280" spans="1:47" ht="15" customHeight="1" x14ac:dyDescent="0.25">
      <c r="A280" s="11"/>
      <c r="B280" s="19">
        <v>318</v>
      </c>
      <c r="C280" s="20" t="s">
        <v>335</v>
      </c>
      <c r="D280" s="21">
        <v>7240</v>
      </c>
      <c r="E280" s="22" t="s">
        <v>255</v>
      </c>
      <c r="F280" s="20" t="s">
        <v>75</v>
      </c>
      <c r="G280" s="24">
        <v>42396</v>
      </c>
      <c r="H280" s="54"/>
      <c r="I280" s="26">
        <v>417.63</v>
      </c>
      <c r="J280" s="27"/>
      <c r="K280" s="27"/>
      <c r="L280" s="27"/>
      <c r="M280" s="28">
        <v>417.63</v>
      </c>
      <c r="N280" s="29">
        <v>61.135427927927921</v>
      </c>
      <c r="O280" s="30" t="str">
        <f>IF(G280&lt;=$N$2,"",IF(F280=[3]Pav.tvarkyklė!$B$13,"",IF(ISBLANK(R280),"X","")))</f>
        <v/>
      </c>
      <c r="P280" s="31"/>
      <c r="Q280" s="32"/>
      <c r="R280" s="32"/>
      <c r="S280" s="33"/>
      <c r="T280" s="33"/>
      <c r="U280" s="34">
        <f>IFERROR(INDEX('[3]5.Grup_T'!$G$4:$G$22,MATCH('6.Turtas'!E280,'[3]5.Grup_T'!$E$4:$E$22,0)),"0")</f>
        <v>6</v>
      </c>
      <c r="V280" s="35">
        <f t="shared" si="53"/>
        <v>72</v>
      </c>
      <c r="W280" s="35">
        <f>IF(NOT(ISBLANK(H280)),(12-DATEDIF(H280,'[3]1.Pradzia'!$D$13,"m")),0)</f>
        <v>0</v>
      </c>
      <c r="X280" s="35">
        <f t="shared" si="56"/>
        <v>59</v>
      </c>
      <c r="Y280" s="35">
        <f t="shared" si="57"/>
        <v>12</v>
      </c>
      <c r="Z280" s="35">
        <f t="shared" si="65"/>
        <v>13</v>
      </c>
      <c r="AA280" s="36">
        <f t="shared" si="54"/>
        <v>4.7027252252252243</v>
      </c>
      <c r="AB280" s="36">
        <f t="shared" si="58"/>
        <v>56.432702702702692</v>
      </c>
      <c r="AC280" s="37">
        <f>IF(E280='[3]5.Grup_T'!$E$20,0,IF(YEAR(G280)&lt;2021,M280-N280+AB280,0))</f>
        <v>412.92727477477473</v>
      </c>
      <c r="AD280" s="35">
        <f>IF(OR(YEAR(G280)&lt;2021,O280="X"),0,IF(ISBLANK(H280),DATEDIF(G280,'[3]1.Pradzia'!$D$13,"M"),DATEDIF(G280,H280,"m")))</f>
        <v>0</v>
      </c>
      <c r="AE280" s="37">
        <f>IF(E280='[3]5.Grup_T'!$E$20,0,IF(AD280&lt;&gt;0,M280/V280*MIN(12,AD280),0))</f>
        <v>0</v>
      </c>
      <c r="AF280" s="37">
        <f t="shared" si="55"/>
        <v>56.432702702702692</v>
      </c>
      <c r="AG280" s="37">
        <f t="shared" si="59"/>
        <v>412.92727477477473</v>
      </c>
      <c r="AH280" s="37">
        <f t="shared" si="60"/>
        <v>4.7027252252252651</v>
      </c>
      <c r="AI280" s="35" t="str">
        <f t="shared" si="61"/>
        <v/>
      </c>
      <c r="AJ280" s="38" t="str">
        <f>IF(AND(F280&lt;&gt;[3]Pav.tvarkyklė!$B$12,F280&lt;&gt;[3]Pav.tvarkyklė!$B$13),"GVTNT","X")</f>
        <v>GVTNT</v>
      </c>
      <c r="AK280" s="39">
        <f t="shared" si="62"/>
        <v>0</v>
      </c>
      <c r="AL280" s="40" t="s">
        <v>256</v>
      </c>
      <c r="AM280" s="41">
        <v>5</v>
      </c>
      <c r="AN280" s="41">
        <f t="shared" si="63"/>
        <v>2016</v>
      </c>
      <c r="AO280" s="41"/>
      <c r="AP280" s="41"/>
      <c r="AQ280" s="41" t="s">
        <v>17</v>
      </c>
      <c r="AR280" s="42" t="s">
        <v>257</v>
      </c>
      <c r="AS280" s="42" t="s">
        <v>76</v>
      </c>
      <c r="AT280">
        <v>69.605000000000004</v>
      </c>
      <c r="AU280" s="43">
        <f t="shared" si="64"/>
        <v>-13.172297297297312</v>
      </c>
    </row>
    <row r="281" spans="1:47" ht="15" customHeight="1" x14ac:dyDescent="0.25">
      <c r="A281" s="11"/>
      <c r="B281" s="19">
        <v>319</v>
      </c>
      <c r="C281" s="20" t="s">
        <v>335</v>
      </c>
      <c r="D281" s="21">
        <v>7241</v>
      </c>
      <c r="E281" s="22" t="s">
        <v>255</v>
      </c>
      <c r="F281" s="20" t="s">
        <v>75</v>
      </c>
      <c r="G281" s="24">
        <v>42394</v>
      </c>
      <c r="H281" s="54"/>
      <c r="I281" s="26">
        <v>417.63</v>
      </c>
      <c r="J281" s="27"/>
      <c r="K281" s="27"/>
      <c r="L281" s="27"/>
      <c r="M281" s="28">
        <v>417.63</v>
      </c>
      <c r="N281" s="29">
        <v>61.135427927927921</v>
      </c>
      <c r="O281" s="30" t="str">
        <f>IF(G281&lt;=$N$2,"",IF(F281=[3]Pav.tvarkyklė!$B$13,"",IF(ISBLANK(R281),"X","")))</f>
        <v/>
      </c>
      <c r="P281" s="31"/>
      <c r="Q281" s="32"/>
      <c r="R281" s="32"/>
      <c r="S281" s="33"/>
      <c r="T281" s="33"/>
      <c r="U281" s="34">
        <f>IFERROR(INDEX('[3]5.Grup_T'!$G$4:$G$22,MATCH('6.Turtas'!E281,'[3]5.Grup_T'!$E$4:$E$22,0)),"0")</f>
        <v>6</v>
      </c>
      <c r="V281" s="35">
        <f t="shared" si="53"/>
        <v>72</v>
      </c>
      <c r="W281" s="35">
        <f>IF(NOT(ISBLANK(H281)),(12-DATEDIF(H281,'[3]1.Pradzia'!$D$13,"m")),0)</f>
        <v>0</v>
      </c>
      <c r="X281" s="35">
        <f t="shared" si="56"/>
        <v>59</v>
      </c>
      <c r="Y281" s="35">
        <f t="shared" si="57"/>
        <v>12</v>
      </c>
      <c r="Z281" s="35">
        <f t="shared" si="65"/>
        <v>13</v>
      </c>
      <c r="AA281" s="36">
        <f t="shared" si="54"/>
        <v>4.7027252252252243</v>
      </c>
      <c r="AB281" s="36">
        <f t="shared" si="58"/>
        <v>56.432702702702692</v>
      </c>
      <c r="AC281" s="37">
        <f>IF(E281='[3]5.Grup_T'!$E$20,0,IF(YEAR(G281)&lt;2021,M281-N281+AB281,0))</f>
        <v>412.92727477477473</v>
      </c>
      <c r="AD281" s="35">
        <f>IF(OR(YEAR(G281)&lt;2021,O281="X"),0,IF(ISBLANK(H281),DATEDIF(G281,'[3]1.Pradzia'!$D$13,"M"),DATEDIF(G281,H281,"m")))</f>
        <v>0</v>
      </c>
      <c r="AE281" s="37">
        <f>IF(E281='[3]5.Grup_T'!$E$20,0,IF(AD281&lt;&gt;0,M281/V281*MIN(12,AD281),0))</f>
        <v>0</v>
      </c>
      <c r="AF281" s="37">
        <f t="shared" si="55"/>
        <v>56.432702702702692</v>
      </c>
      <c r="AG281" s="37">
        <f t="shared" si="59"/>
        <v>412.92727477477473</v>
      </c>
      <c r="AH281" s="37">
        <f t="shared" si="60"/>
        <v>4.7027252252252651</v>
      </c>
      <c r="AI281" s="35" t="str">
        <f t="shared" si="61"/>
        <v/>
      </c>
      <c r="AJ281" s="38" t="str">
        <f>IF(AND(F281&lt;&gt;[3]Pav.tvarkyklė!$B$12,F281&lt;&gt;[3]Pav.tvarkyklė!$B$13),"GVTNT","X")</f>
        <v>GVTNT</v>
      </c>
      <c r="AK281" s="39">
        <f t="shared" si="62"/>
        <v>0</v>
      </c>
      <c r="AL281" s="40" t="s">
        <v>256</v>
      </c>
      <c r="AM281" s="41">
        <v>5</v>
      </c>
      <c r="AN281" s="41">
        <f t="shared" si="63"/>
        <v>2016</v>
      </c>
      <c r="AO281" s="41"/>
      <c r="AP281" s="41"/>
      <c r="AQ281" s="41" t="s">
        <v>17</v>
      </c>
      <c r="AR281" s="42" t="s">
        <v>257</v>
      </c>
      <c r="AS281" s="42" t="s">
        <v>76</v>
      </c>
      <c r="AT281">
        <v>69.605000000000004</v>
      </c>
      <c r="AU281" s="43">
        <f t="shared" si="64"/>
        <v>-13.172297297297312</v>
      </c>
    </row>
    <row r="282" spans="1:47" ht="15" customHeight="1" x14ac:dyDescent="0.25">
      <c r="A282" s="11"/>
      <c r="B282" s="19">
        <v>320</v>
      </c>
      <c r="C282" s="20" t="s">
        <v>335</v>
      </c>
      <c r="D282" s="21">
        <v>7242</v>
      </c>
      <c r="E282" s="22" t="s">
        <v>255</v>
      </c>
      <c r="F282" s="20" t="s">
        <v>75</v>
      </c>
      <c r="G282" s="24">
        <v>42398</v>
      </c>
      <c r="H282" s="54"/>
      <c r="I282" s="26">
        <v>432.84</v>
      </c>
      <c r="J282" s="27"/>
      <c r="K282" s="27"/>
      <c r="L282" s="27"/>
      <c r="M282" s="28">
        <v>432.84</v>
      </c>
      <c r="N282" s="29">
        <v>63.364166666666677</v>
      </c>
      <c r="O282" s="30" t="str">
        <f>IF(G282&lt;=$N$2,"",IF(F282=[3]Pav.tvarkyklė!$B$13,"",IF(ISBLANK(R282),"X","")))</f>
        <v/>
      </c>
      <c r="P282" s="31"/>
      <c r="Q282" s="32"/>
      <c r="R282" s="32"/>
      <c r="S282" s="33"/>
      <c r="T282" s="33"/>
      <c r="U282" s="34">
        <f>IFERROR(INDEX('[3]5.Grup_T'!$G$4:$G$22,MATCH('6.Turtas'!E282,'[3]5.Grup_T'!$E$4:$E$22,0)),"0")</f>
        <v>6</v>
      </c>
      <c r="V282" s="35">
        <f t="shared" si="53"/>
        <v>72</v>
      </c>
      <c r="W282" s="35">
        <f>IF(NOT(ISBLANK(H282)),(12-DATEDIF(H282,'[3]1.Pradzia'!$D$13,"m")),0)</f>
        <v>0</v>
      </c>
      <c r="X282" s="35">
        <f t="shared" si="56"/>
        <v>59</v>
      </c>
      <c r="Y282" s="35">
        <f t="shared" si="57"/>
        <v>12</v>
      </c>
      <c r="Z282" s="35">
        <f t="shared" si="65"/>
        <v>13</v>
      </c>
      <c r="AA282" s="36">
        <f t="shared" si="54"/>
        <v>4.8741666666666674</v>
      </c>
      <c r="AB282" s="36">
        <f t="shared" si="58"/>
        <v>58.490000000000009</v>
      </c>
      <c r="AC282" s="37">
        <f>IF(E282='[3]5.Grup_T'!$E$20,0,IF(YEAR(G282)&lt;2021,M282-N282+AB282,0))</f>
        <v>427.96583333333331</v>
      </c>
      <c r="AD282" s="35">
        <f>IF(OR(YEAR(G282)&lt;2021,O282="X"),0,IF(ISBLANK(H282),DATEDIF(G282,'[3]1.Pradzia'!$D$13,"M"),DATEDIF(G282,H282,"m")))</f>
        <v>0</v>
      </c>
      <c r="AE282" s="37">
        <f>IF(E282='[3]5.Grup_T'!$E$20,0,IF(AD282&lt;&gt;0,M282/V282*MIN(12,AD282),0))</f>
        <v>0</v>
      </c>
      <c r="AF282" s="37">
        <f t="shared" si="55"/>
        <v>58.490000000000009</v>
      </c>
      <c r="AG282" s="37">
        <f t="shared" si="59"/>
        <v>427.96583333333331</v>
      </c>
      <c r="AH282" s="37">
        <f t="shared" si="60"/>
        <v>4.8741666666666674</v>
      </c>
      <c r="AI282" s="35" t="str">
        <f t="shared" si="61"/>
        <v/>
      </c>
      <c r="AJ282" s="38" t="str">
        <f>IF(AND(F282&lt;&gt;[3]Pav.tvarkyklė!$B$12,F282&lt;&gt;[3]Pav.tvarkyklė!$B$13),"GVTNT","X")</f>
        <v>GVTNT</v>
      </c>
      <c r="AK282" s="39">
        <f t="shared" si="62"/>
        <v>0</v>
      </c>
      <c r="AL282" s="40" t="s">
        <v>256</v>
      </c>
      <c r="AM282" s="41">
        <v>5</v>
      </c>
      <c r="AN282" s="41">
        <f t="shared" si="63"/>
        <v>2016</v>
      </c>
      <c r="AO282" s="41"/>
      <c r="AP282" s="41"/>
      <c r="AQ282" s="41" t="s">
        <v>17</v>
      </c>
      <c r="AR282" s="42" t="s">
        <v>257</v>
      </c>
      <c r="AS282" s="42" t="s">
        <v>76</v>
      </c>
      <c r="AT282">
        <v>72.14</v>
      </c>
      <c r="AU282" s="43">
        <f t="shared" si="64"/>
        <v>-13.649999999999991</v>
      </c>
    </row>
    <row r="283" spans="1:47" ht="15" customHeight="1" x14ac:dyDescent="0.25">
      <c r="A283" s="11"/>
      <c r="B283" s="19">
        <v>321</v>
      </c>
      <c r="C283" s="20" t="s">
        <v>343</v>
      </c>
      <c r="D283" s="21">
        <v>7243</v>
      </c>
      <c r="E283" s="22" t="s">
        <v>255</v>
      </c>
      <c r="F283" s="20" t="s">
        <v>236</v>
      </c>
      <c r="G283" s="24">
        <v>42394</v>
      </c>
      <c r="H283" s="54"/>
      <c r="I283" s="26">
        <v>217.22</v>
      </c>
      <c r="J283" s="27"/>
      <c r="K283" s="27"/>
      <c r="L283" s="27"/>
      <c r="M283" s="28">
        <v>217.22</v>
      </c>
      <c r="N283" s="29">
        <v>31.804324324324327</v>
      </c>
      <c r="O283" s="30" t="str">
        <f>IF(G283&lt;=$N$2,"",IF(F283=[3]Pav.tvarkyklė!$B$13,"",IF(ISBLANK(R283),"X","")))</f>
        <v/>
      </c>
      <c r="P283" s="31"/>
      <c r="Q283" s="32"/>
      <c r="R283" s="32"/>
      <c r="S283" s="33"/>
      <c r="T283" s="33"/>
      <c r="U283" s="34">
        <f>IFERROR(INDEX('[3]5.Grup_T'!$G$4:$G$22,MATCH('6.Turtas'!E283,'[3]5.Grup_T'!$E$4:$E$22,0)),"0")</f>
        <v>6</v>
      </c>
      <c r="V283" s="35">
        <f t="shared" si="53"/>
        <v>72</v>
      </c>
      <c r="W283" s="35">
        <f>IF(NOT(ISBLANK(H283)),(12-DATEDIF(H283,'[3]1.Pradzia'!$D$13,"m")),0)</f>
        <v>0</v>
      </c>
      <c r="X283" s="35">
        <f t="shared" si="56"/>
        <v>59</v>
      </c>
      <c r="Y283" s="35">
        <f t="shared" si="57"/>
        <v>12</v>
      </c>
      <c r="Z283" s="35">
        <f t="shared" si="65"/>
        <v>13</v>
      </c>
      <c r="AA283" s="36">
        <f t="shared" si="54"/>
        <v>2.4464864864864868</v>
      </c>
      <c r="AB283" s="36">
        <f t="shared" si="58"/>
        <v>29.357837837837842</v>
      </c>
      <c r="AC283" s="37">
        <f>IF(E283='[3]5.Grup_T'!$E$20,0,IF(YEAR(G283)&lt;2021,M283-N283+AB283,0))</f>
        <v>214.77351351351354</v>
      </c>
      <c r="AD283" s="35">
        <f>IF(OR(YEAR(G283)&lt;2021,O283="X"),0,IF(ISBLANK(H283),DATEDIF(G283,'[3]1.Pradzia'!$D$13,"M"),DATEDIF(G283,H283,"m")))</f>
        <v>0</v>
      </c>
      <c r="AE283" s="37">
        <f>IF(E283='[3]5.Grup_T'!$E$20,0,IF(AD283&lt;&gt;0,M283/V283*MIN(12,AD283),0))</f>
        <v>0</v>
      </c>
      <c r="AF283" s="37">
        <f t="shared" si="55"/>
        <v>29.357837837837842</v>
      </c>
      <c r="AG283" s="37">
        <f t="shared" si="59"/>
        <v>214.77351351351354</v>
      </c>
      <c r="AH283" s="37">
        <f t="shared" si="60"/>
        <v>2.4464864864864637</v>
      </c>
      <c r="AI283" s="35" t="str">
        <f t="shared" si="61"/>
        <v/>
      </c>
      <c r="AJ283" s="38" t="str">
        <f>IF(AND(F283&lt;&gt;[3]Pav.tvarkyklė!$B$12,F283&lt;&gt;[3]Pav.tvarkyklė!$B$13),"GVTNT","X")</f>
        <v>GVTNT</v>
      </c>
      <c r="AK283" s="39">
        <f t="shared" si="62"/>
        <v>0</v>
      </c>
      <c r="AL283" s="40" t="s">
        <v>256</v>
      </c>
      <c r="AM283" s="41">
        <v>5</v>
      </c>
      <c r="AN283" s="41">
        <f t="shared" si="63"/>
        <v>2016</v>
      </c>
      <c r="AO283" s="41"/>
      <c r="AP283" s="41"/>
      <c r="AQ283" s="41" t="s">
        <v>17</v>
      </c>
      <c r="AR283" s="42" t="s">
        <v>257</v>
      </c>
      <c r="AS283" s="42" t="s">
        <v>237</v>
      </c>
      <c r="AT283">
        <v>36.203333333333333</v>
      </c>
      <c r="AU283" s="43">
        <f t="shared" si="64"/>
        <v>-6.8454954954954914</v>
      </c>
    </row>
    <row r="284" spans="1:47" ht="15" customHeight="1" x14ac:dyDescent="0.25">
      <c r="A284" s="11"/>
      <c r="B284" s="19">
        <v>322</v>
      </c>
      <c r="C284" s="44" t="s">
        <v>344</v>
      </c>
      <c r="D284" s="45">
        <v>7244</v>
      </c>
      <c r="E284" s="22" t="s">
        <v>255</v>
      </c>
      <c r="F284" s="20" t="s">
        <v>75</v>
      </c>
      <c r="G284" s="24">
        <v>42425</v>
      </c>
      <c r="H284" s="54"/>
      <c r="I284" s="26">
        <v>555</v>
      </c>
      <c r="J284" s="27"/>
      <c r="K284" s="27"/>
      <c r="L284" s="27"/>
      <c r="M284" s="28">
        <v>555</v>
      </c>
      <c r="N284" s="29">
        <v>88.60526315789474</v>
      </c>
      <c r="O284" s="30" t="str">
        <f>IF(G284&lt;=$N$2,"",IF(F284=[3]Pav.tvarkyklė!$B$13,"",IF(ISBLANK(R284),"X","")))</f>
        <v/>
      </c>
      <c r="P284" s="31"/>
      <c r="Q284" s="32"/>
      <c r="R284" s="32"/>
      <c r="S284" s="33"/>
      <c r="T284" s="33"/>
      <c r="U284" s="34">
        <f>IFERROR(INDEX('[3]5.Grup_T'!$G$4:$G$22,MATCH('6.Turtas'!E284,'[3]5.Grup_T'!$E$4:$E$22,0)),"0")</f>
        <v>6</v>
      </c>
      <c r="V284" s="35">
        <f t="shared" si="53"/>
        <v>72</v>
      </c>
      <c r="W284" s="35">
        <f>IF(NOT(ISBLANK(H284)),(12-DATEDIF(H284,'[3]1.Pradzia'!$D$13,"m")),0)</f>
        <v>0</v>
      </c>
      <c r="X284" s="35">
        <f t="shared" si="56"/>
        <v>58</v>
      </c>
      <c r="Y284" s="35">
        <f t="shared" si="57"/>
        <v>12</v>
      </c>
      <c r="Z284" s="35">
        <f t="shared" si="65"/>
        <v>14</v>
      </c>
      <c r="AA284" s="36">
        <f t="shared" si="54"/>
        <v>6.3289473684210531</v>
      </c>
      <c r="AB284" s="36">
        <f t="shared" si="58"/>
        <v>75.94736842105263</v>
      </c>
      <c r="AC284" s="37">
        <f>IF(E284='[3]5.Grup_T'!$E$20,0,IF(YEAR(G284)&lt;2021,M284-N284+AB284,0))</f>
        <v>542.34210526315792</v>
      </c>
      <c r="AD284" s="35">
        <f>IF(OR(YEAR(G284)&lt;2021,O284="X"),0,IF(ISBLANK(H284),DATEDIF(G284,'[3]1.Pradzia'!$D$13,"M"),DATEDIF(G284,H284,"m")))</f>
        <v>0</v>
      </c>
      <c r="AE284" s="37">
        <f>IF(E284='[3]5.Grup_T'!$E$20,0,IF(AD284&lt;&gt;0,M284/V284*MIN(12,AD284),0))</f>
        <v>0</v>
      </c>
      <c r="AF284" s="37">
        <f t="shared" si="55"/>
        <v>75.94736842105263</v>
      </c>
      <c r="AG284" s="37">
        <f t="shared" si="59"/>
        <v>542.34210526315792</v>
      </c>
      <c r="AH284" s="37">
        <f t="shared" si="60"/>
        <v>12.657894736842081</v>
      </c>
      <c r="AI284" s="35" t="str">
        <f t="shared" si="61"/>
        <v/>
      </c>
      <c r="AJ284" s="38" t="str">
        <f>IF(AND(F284&lt;&gt;[3]Pav.tvarkyklė!$B$12,F284&lt;&gt;[3]Pav.tvarkyklė!$B$13),"GVTNT","X")</f>
        <v>GVTNT</v>
      </c>
      <c r="AK284" s="39">
        <f t="shared" si="62"/>
        <v>0</v>
      </c>
      <c r="AL284" s="40" t="s">
        <v>256</v>
      </c>
      <c r="AM284" s="41">
        <v>5</v>
      </c>
      <c r="AN284" s="41">
        <f t="shared" si="63"/>
        <v>2016</v>
      </c>
      <c r="AO284" s="41"/>
      <c r="AP284" s="41"/>
      <c r="AQ284" s="41" t="s">
        <v>17</v>
      </c>
      <c r="AR284" s="42" t="s">
        <v>257</v>
      </c>
      <c r="AS284" s="42" t="s">
        <v>76</v>
      </c>
      <c r="AT284">
        <v>92.5</v>
      </c>
      <c r="AU284" s="43">
        <f t="shared" si="64"/>
        <v>-16.55263157894737</v>
      </c>
    </row>
    <row r="285" spans="1:47" ht="15" customHeight="1" x14ac:dyDescent="0.25">
      <c r="A285" s="11"/>
      <c r="B285" s="19">
        <v>323</v>
      </c>
      <c r="C285" s="20" t="s">
        <v>344</v>
      </c>
      <c r="D285" s="21">
        <v>7245</v>
      </c>
      <c r="E285" s="22" t="s">
        <v>255</v>
      </c>
      <c r="F285" s="20" t="s">
        <v>75</v>
      </c>
      <c r="G285" s="24">
        <v>42425</v>
      </c>
      <c r="H285" s="54"/>
      <c r="I285" s="26">
        <v>555</v>
      </c>
      <c r="J285" s="27"/>
      <c r="K285" s="27"/>
      <c r="L285" s="27"/>
      <c r="M285" s="28">
        <v>555</v>
      </c>
      <c r="N285" s="29">
        <v>88.60526315789474</v>
      </c>
      <c r="O285" s="30" t="str">
        <f>IF(G285&lt;=$N$2,"",IF(F285=[3]Pav.tvarkyklė!$B$13,"",IF(ISBLANK(R285),"X","")))</f>
        <v/>
      </c>
      <c r="P285" s="31"/>
      <c r="Q285" s="32"/>
      <c r="R285" s="32"/>
      <c r="S285" s="33"/>
      <c r="T285" s="33"/>
      <c r="U285" s="34">
        <f>IFERROR(INDEX('[3]5.Grup_T'!$G$4:$G$22,MATCH('6.Turtas'!E285,'[3]5.Grup_T'!$E$4:$E$22,0)),"0")</f>
        <v>6</v>
      </c>
      <c r="V285" s="35">
        <f t="shared" si="53"/>
        <v>72</v>
      </c>
      <c r="W285" s="35">
        <f>IF(NOT(ISBLANK(H285)),(12-DATEDIF(H285,'[3]1.Pradzia'!$D$13,"m")),0)</f>
        <v>0</v>
      </c>
      <c r="X285" s="35">
        <f t="shared" si="56"/>
        <v>58</v>
      </c>
      <c r="Y285" s="35">
        <f t="shared" si="57"/>
        <v>12</v>
      </c>
      <c r="Z285" s="35">
        <f t="shared" si="65"/>
        <v>14</v>
      </c>
      <c r="AA285" s="36">
        <f t="shared" si="54"/>
        <v>6.3289473684210531</v>
      </c>
      <c r="AB285" s="36">
        <f t="shared" si="58"/>
        <v>75.94736842105263</v>
      </c>
      <c r="AC285" s="37">
        <f>IF(E285='[3]5.Grup_T'!$E$20,0,IF(YEAR(G285)&lt;2021,M285-N285+AB285,0))</f>
        <v>542.34210526315792</v>
      </c>
      <c r="AD285" s="35">
        <f>IF(OR(YEAR(G285)&lt;2021,O285="X"),0,IF(ISBLANK(H285),DATEDIF(G285,'[3]1.Pradzia'!$D$13,"M"),DATEDIF(G285,H285,"m")))</f>
        <v>0</v>
      </c>
      <c r="AE285" s="37">
        <f>IF(E285='[3]5.Grup_T'!$E$20,0,IF(AD285&lt;&gt;0,M285/V285*MIN(12,AD285),0))</f>
        <v>0</v>
      </c>
      <c r="AF285" s="37">
        <f t="shared" si="55"/>
        <v>75.94736842105263</v>
      </c>
      <c r="AG285" s="37">
        <f t="shared" si="59"/>
        <v>542.34210526315792</v>
      </c>
      <c r="AH285" s="37">
        <f t="shared" si="60"/>
        <v>12.657894736842081</v>
      </c>
      <c r="AI285" s="35" t="str">
        <f t="shared" si="61"/>
        <v/>
      </c>
      <c r="AJ285" s="38" t="str">
        <f>IF(AND(F285&lt;&gt;[3]Pav.tvarkyklė!$B$12,F285&lt;&gt;[3]Pav.tvarkyklė!$B$13),"GVTNT","X")</f>
        <v>GVTNT</v>
      </c>
      <c r="AK285" s="39">
        <f t="shared" si="62"/>
        <v>0</v>
      </c>
      <c r="AL285" s="40" t="s">
        <v>256</v>
      </c>
      <c r="AM285" s="41">
        <v>5</v>
      </c>
      <c r="AN285" s="41">
        <f t="shared" si="63"/>
        <v>2016</v>
      </c>
      <c r="AO285" s="41"/>
      <c r="AP285" s="41"/>
      <c r="AQ285" s="41" t="s">
        <v>17</v>
      </c>
      <c r="AR285" s="42" t="s">
        <v>257</v>
      </c>
      <c r="AS285" s="42" t="s">
        <v>76</v>
      </c>
      <c r="AT285">
        <v>92.5</v>
      </c>
      <c r="AU285" s="43">
        <f t="shared" si="64"/>
        <v>-16.55263157894737</v>
      </c>
    </row>
    <row r="286" spans="1:47" ht="15" customHeight="1" x14ac:dyDescent="0.25">
      <c r="A286" s="11"/>
      <c r="B286" s="19">
        <v>324</v>
      </c>
      <c r="C286" s="20" t="s">
        <v>345</v>
      </c>
      <c r="D286" s="21">
        <v>7246</v>
      </c>
      <c r="E286" s="22" t="s">
        <v>59</v>
      </c>
      <c r="F286" s="20" t="s">
        <v>75</v>
      </c>
      <c r="G286" s="24">
        <v>42459</v>
      </c>
      <c r="H286" s="49"/>
      <c r="I286" s="26">
        <v>456.18</v>
      </c>
      <c r="J286" s="27"/>
      <c r="K286" s="27"/>
      <c r="L286" s="27"/>
      <c r="M286" s="28">
        <v>456.18</v>
      </c>
      <c r="N286" s="29">
        <v>239.49051724137934</v>
      </c>
      <c r="O286" s="30" t="str">
        <f>IF(G286&lt;=$N$2,"",IF(F286=[3]Pav.tvarkyklė!$B$13,"",IF(ISBLANK(R286),"X","")))</f>
        <v/>
      </c>
      <c r="P286" s="31"/>
      <c r="Q286" s="32"/>
      <c r="R286" s="32"/>
      <c r="S286" s="33"/>
      <c r="T286" s="33"/>
      <c r="U286" s="34">
        <f>IFERROR(INDEX('[3]5.Grup_T'!$G$4:$G$22,MATCH('6.Turtas'!E286,'[3]5.Grup_T'!$E$4:$E$22,0)),"0")</f>
        <v>10</v>
      </c>
      <c r="V286" s="35">
        <f t="shared" si="53"/>
        <v>120</v>
      </c>
      <c r="W286" s="35">
        <f>IF(NOT(ISBLANK(H286)),(12-DATEDIF(H286,'[3]1.Pradzia'!$D$13,"m")),0)</f>
        <v>0</v>
      </c>
      <c r="X286" s="35">
        <f t="shared" si="56"/>
        <v>57</v>
      </c>
      <c r="Y286" s="35">
        <f t="shared" si="57"/>
        <v>12</v>
      </c>
      <c r="Z286" s="35">
        <f t="shared" si="65"/>
        <v>63</v>
      </c>
      <c r="AA286" s="36">
        <f t="shared" si="54"/>
        <v>3.8014367816091958</v>
      </c>
      <c r="AB286" s="36">
        <f t="shared" si="58"/>
        <v>45.61724137931035</v>
      </c>
      <c r="AC286" s="37">
        <f>IF(E286='[3]5.Grup_T'!$E$20,0,IF(YEAR(G286)&lt;2021,M286-N286+AB286,0))</f>
        <v>262.30672413793104</v>
      </c>
      <c r="AD286" s="35">
        <f>IF(OR(YEAR(G286)&lt;2021,O286="X"),0,IF(ISBLANK(H286),DATEDIF(G286,'[3]1.Pradzia'!$D$13,"M"),DATEDIF(G286,H286,"m")))</f>
        <v>0</v>
      </c>
      <c r="AE286" s="37">
        <f>IF(E286='[3]5.Grup_T'!$E$20,0,IF(AD286&lt;&gt;0,M286/V286*MIN(12,AD286),0))</f>
        <v>0</v>
      </c>
      <c r="AF286" s="37">
        <f t="shared" si="55"/>
        <v>45.61724137931035</v>
      </c>
      <c r="AG286" s="37">
        <f t="shared" si="59"/>
        <v>262.30672413793104</v>
      </c>
      <c r="AH286" s="37">
        <f t="shared" si="60"/>
        <v>193.87327586206897</v>
      </c>
      <c r="AI286" s="35" t="str">
        <f t="shared" si="61"/>
        <v/>
      </c>
      <c r="AJ286" s="38" t="str">
        <f>IF(AND(F286&lt;&gt;[3]Pav.tvarkyklė!$B$12,F286&lt;&gt;[3]Pav.tvarkyklė!$B$13),"GVTNT","X")</f>
        <v>GVTNT</v>
      </c>
      <c r="AK286" s="39">
        <f t="shared" si="62"/>
        <v>0</v>
      </c>
      <c r="AL286" s="40" t="s">
        <v>286</v>
      </c>
      <c r="AM286" s="41">
        <v>10</v>
      </c>
      <c r="AN286" s="41">
        <f t="shared" si="63"/>
        <v>2016</v>
      </c>
      <c r="AO286" s="41"/>
      <c r="AP286" s="41"/>
      <c r="AQ286" s="41" t="s">
        <v>17</v>
      </c>
      <c r="AR286" s="42" t="s">
        <v>61</v>
      </c>
      <c r="AS286" s="42" t="s">
        <v>76</v>
      </c>
      <c r="AT286">
        <v>45.617999999999995</v>
      </c>
      <c r="AU286" s="43">
        <f t="shared" si="64"/>
        <v>-7.5862068964482887E-4</v>
      </c>
    </row>
    <row r="287" spans="1:47" ht="15" customHeight="1" x14ac:dyDescent="0.25">
      <c r="A287" s="11"/>
      <c r="B287" s="19">
        <v>325</v>
      </c>
      <c r="C287" s="20" t="s">
        <v>346</v>
      </c>
      <c r="D287" s="21">
        <v>7247</v>
      </c>
      <c r="E287" s="22" t="s">
        <v>59</v>
      </c>
      <c r="F287" s="20" t="s">
        <v>75</v>
      </c>
      <c r="G287" s="24">
        <v>42485</v>
      </c>
      <c r="H287" s="54"/>
      <c r="I287" s="26">
        <v>296.56</v>
      </c>
      <c r="J287" s="27"/>
      <c r="K287" s="27"/>
      <c r="L287" s="27"/>
      <c r="M287" s="28">
        <v>296.56</v>
      </c>
      <c r="N287" s="29">
        <v>158.15757575757576</v>
      </c>
      <c r="O287" s="30" t="str">
        <f>IF(G287&lt;=$N$2,"",IF(F287=[3]Pav.tvarkyklė!$B$13,"",IF(ISBLANK(R287),"X","")))</f>
        <v/>
      </c>
      <c r="P287" s="31"/>
      <c r="Q287" s="32"/>
      <c r="R287" s="32"/>
      <c r="S287" s="33"/>
      <c r="T287" s="33"/>
      <c r="U287" s="34">
        <f>IFERROR(INDEX('[3]5.Grup_T'!$G$4:$G$22,MATCH('6.Turtas'!E287,'[3]5.Grup_T'!$E$4:$E$22,0)),"0")</f>
        <v>10</v>
      </c>
      <c r="V287" s="35">
        <f t="shared" si="53"/>
        <v>120</v>
      </c>
      <c r="W287" s="35">
        <f>IF(NOT(ISBLANK(H287)),(12-DATEDIF(H287,'[3]1.Pradzia'!$D$13,"m")),0)</f>
        <v>0</v>
      </c>
      <c r="X287" s="35">
        <f t="shared" si="56"/>
        <v>56</v>
      </c>
      <c r="Y287" s="35">
        <f t="shared" si="57"/>
        <v>12</v>
      </c>
      <c r="Z287" s="35">
        <f t="shared" si="65"/>
        <v>64</v>
      </c>
      <c r="AA287" s="36">
        <f t="shared" si="54"/>
        <v>2.4712121212121212</v>
      </c>
      <c r="AB287" s="36">
        <f t="shared" si="58"/>
        <v>29.654545454545456</v>
      </c>
      <c r="AC287" s="37">
        <f>IF(E287='[3]5.Grup_T'!$E$20,0,IF(YEAR(G287)&lt;2021,M287-N287+AB287,0))</f>
        <v>168.0569696969697</v>
      </c>
      <c r="AD287" s="35">
        <f>IF(OR(YEAR(G287)&lt;2021,O287="X"),0,IF(ISBLANK(H287),DATEDIF(G287,'[3]1.Pradzia'!$D$13,"M"),DATEDIF(G287,H287,"m")))</f>
        <v>0</v>
      </c>
      <c r="AE287" s="37">
        <f>IF(E287='[3]5.Grup_T'!$E$20,0,IF(AD287&lt;&gt;0,M287/V287*MIN(12,AD287),0))</f>
        <v>0</v>
      </c>
      <c r="AF287" s="37">
        <f t="shared" si="55"/>
        <v>29.654545454545456</v>
      </c>
      <c r="AG287" s="37">
        <f t="shared" si="59"/>
        <v>168.0569696969697</v>
      </c>
      <c r="AH287" s="37">
        <f t="shared" si="60"/>
        <v>128.5030303030303</v>
      </c>
      <c r="AI287" s="35" t="str">
        <f t="shared" si="61"/>
        <v/>
      </c>
      <c r="AJ287" s="38" t="str">
        <f>IF(AND(F287&lt;&gt;[3]Pav.tvarkyklė!$B$12,F287&lt;&gt;[3]Pav.tvarkyklė!$B$13),"GVTNT","X")</f>
        <v>GVTNT</v>
      </c>
      <c r="AK287" s="39">
        <f t="shared" si="62"/>
        <v>0</v>
      </c>
      <c r="AL287" s="40" t="s">
        <v>286</v>
      </c>
      <c r="AM287" s="41">
        <v>10</v>
      </c>
      <c r="AN287" s="41">
        <f t="shared" si="63"/>
        <v>2016</v>
      </c>
      <c r="AO287" s="41"/>
      <c r="AP287" s="41"/>
      <c r="AQ287" s="41" t="s">
        <v>17</v>
      </c>
      <c r="AR287" s="42" t="s">
        <v>61</v>
      </c>
      <c r="AS287" s="42" t="s">
        <v>76</v>
      </c>
      <c r="AT287">
        <v>29.655999999999999</v>
      </c>
      <c r="AU287" s="43">
        <f t="shared" si="64"/>
        <v>-1.4545454545427106E-3</v>
      </c>
    </row>
    <row r="288" spans="1:47" ht="15" customHeight="1" x14ac:dyDescent="0.25">
      <c r="A288" s="11"/>
      <c r="B288" s="19">
        <v>326</v>
      </c>
      <c r="C288" s="20" t="s">
        <v>335</v>
      </c>
      <c r="D288" s="21">
        <v>7248</v>
      </c>
      <c r="E288" s="22" t="s">
        <v>255</v>
      </c>
      <c r="F288" s="20" t="s">
        <v>75</v>
      </c>
      <c r="G288" s="24">
        <v>42486</v>
      </c>
      <c r="H288" s="54"/>
      <c r="I288" s="26">
        <v>647.83000000000004</v>
      </c>
      <c r="J288" s="27"/>
      <c r="K288" s="27"/>
      <c r="L288" s="27"/>
      <c r="M288" s="28">
        <v>647.83000000000004</v>
      </c>
      <c r="N288" s="29">
        <v>120.92400000000004</v>
      </c>
      <c r="O288" s="30" t="str">
        <f>IF(G288&lt;=$N$2,"",IF(F288=[3]Pav.tvarkyklė!$B$13,"",IF(ISBLANK(R288),"X","")))</f>
        <v/>
      </c>
      <c r="P288" s="31"/>
      <c r="Q288" s="32"/>
      <c r="R288" s="32"/>
      <c r="S288" s="33"/>
      <c r="T288" s="33"/>
      <c r="U288" s="34">
        <f>IFERROR(INDEX('[3]5.Grup_T'!$G$4:$G$22,MATCH('6.Turtas'!E288,'[3]5.Grup_T'!$E$4:$E$22,0)),"0")</f>
        <v>6</v>
      </c>
      <c r="V288" s="35">
        <f t="shared" si="53"/>
        <v>72</v>
      </c>
      <c r="W288" s="35">
        <f>IF(NOT(ISBLANK(H288)),(12-DATEDIF(H288,'[3]1.Pradzia'!$D$13,"m")),0)</f>
        <v>0</v>
      </c>
      <c r="X288" s="35">
        <f t="shared" si="56"/>
        <v>56</v>
      </c>
      <c r="Y288" s="35">
        <f t="shared" si="57"/>
        <v>12</v>
      </c>
      <c r="Z288" s="35">
        <f t="shared" si="65"/>
        <v>16</v>
      </c>
      <c r="AA288" s="36">
        <f t="shared" si="54"/>
        <v>7.5577500000000022</v>
      </c>
      <c r="AB288" s="36">
        <f t="shared" si="58"/>
        <v>90.693000000000026</v>
      </c>
      <c r="AC288" s="37">
        <f>IF(E288='[3]5.Grup_T'!$E$20,0,IF(YEAR(G288)&lt;2021,M288-N288+AB288,0))</f>
        <v>617.59899999999993</v>
      </c>
      <c r="AD288" s="35">
        <f>IF(OR(YEAR(G288)&lt;2021,O288="X"),0,IF(ISBLANK(H288),DATEDIF(G288,'[3]1.Pradzia'!$D$13,"M"),DATEDIF(G288,H288,"m")))</f>
        <v>0</v>
      </c>
      <c r="AE288" s="37">
        <f>IF(E288='[3]5.Grup_T'!$E$20,0,IF(AD288&lt;&gt;0,M288/V288*MIN(12,AD288),0))</f>
        <v>0</v>
      </c>
      <c r="AF288" s="37">
        <f t="shared" si="55"/>
        <v>90.693000000000026</v>
      </c>
      <c r="AG288" s="37">
        <f t="shared" si="59"/>
        <v>617.59899999999993</v>
      </c>
      <c r="AH288" s="37">
        <f t="shared" si="60"/>
        <v>30.231000000000108</v>
      </c>
      <c r="AI288" s="35" t="str">
        <f t="shared" si="61"/>
        <v/>
      </c>
      <c r="AJ288" s="38" t="str">
        <f>IF(AND(F288&lt;&gt;[3]Pav.tvarkyklė!$B$12,F288&lt;&gt;[3]Pav.tvarkyklė!$B$13),"GVTNT","X")</f>
        <v>GVTNT</v>
      </c>
      <c r="AK288" s="39">
        <f t="shared" si="62"/>
        <v>0</v>
      </c>
      <c r="AL288" s="40" t="s">
        <v>256</v>
      </c>
      <c r="AM288" s="41">
        <v>5</v>
      </c>
      <c r="AN288" s="41">
        <f t="shared" si="63"/>
        <v>2016</v>
      </c>
      <c r="AO288" s="41"/>
      <c r="AP288" s="41"/>
      <c r="AQ288" s="41" t="s">
        <v>17</v>
      </c>
      <c r="AR288" s="42" t="s">
        <v>257</v>
      </c>
      <c r="AS288" s="42" t="s">
        <v>76</v>
      </c>
      <c r="AT288">
        <v>107.97166666666668</v>
      </c>
      <c r="AU288" s="43">
        <f t="shared" si="64"/>
        <v>-17.278666666666652</v>
      </c>
    </row>
    <row r="289" spans="1:47" ht="15" customHeight="1" x14ac:dyDescent="0.25">
      <c r="A289" s="11"/>
      <c r="B289" s="19">
        <v>327</v>
      </c>
      <c r="C289" s="20" t="s">
        <v>335</v>
      </c>
      <c r="D289" s="21">
        <v>7249</v>
      </c>
      <c r="E289" s="22" t="s">
        <v>255</v>
      </c>
      <c r="F289" s="20" t="s">
        <v>75</v>
      </c>
      <c r="G289" s="24">
        <v>42489</v>
      </c>
      <c r="H289" s="54"/>
      <c r="I289" s="26">
        <v>639.57000000000005</v>
      </c>
      <c r="J289" s="27"/>
      <c r="K289" s="27"/>
      <c r="L289" s="27"/>
      <c r="M289" s="28">
        <v>639.57000000000005</v>
      </c>
      <c r="N289" s="29">
        <v>119.39066666666668</v>
      </c>
      <c r="O289" s="30" t="str">
        <f>IF(G289&lt;=$N$2,"",IF(F289=[3]Pav.tvarkyklė!$B$13,"",IF(ISBLANK(R289),"X","")))</f>
        <v/>
      </c>
      <c r="P289" s="31"/>
      <c r="Q289" s="32"/>
      <c r="R289" s="32"/>
      <c r="S289" s="33"/>
      <c r="T289" s="33"/>
      <c r="U289" s="34">
        <f>IFERROR(INDEX('[3]5.Grup_T'!$G$4:$G$22,MATCH('6.Turtas'!E289,'[3]5.Grup_T'!$E$4:$E$22,0)),"0")</f>
        <v>6</v>
      </c>
      <c r="V289" s="35">
        <f t="shared" si="53"/>
        <v>72</v>
      </c>
      <c r="W289" s="35">
        <f>IF(NOT(ISBLANK(H289)),(12-DATEDIF(H289,'[3]1.Pradzia'!$D$13,"m")),0)</f>
        <v>0</v>
      </c>
      <c r="X289" s="35">
        <f t="shared" si="56"/>
        <v>56</v>
      </c>
      <c r="Y289" s="35">
        <f t="shared" si="57"/>
        <v>12</v>
      </c>
      <c r="Z289" s="35">
        <f t="shared" si="65"/>
        <v>16</v>
      </c>
      <c r="AA289" s="36">
        <f t="shared" si="54"/>
        <v>7.4619166666666672</v>
      </c>
      <c r="AB289" s="36">
        <f t="shared" si="58"/>
        <v>89.543000000000006</v>
      </c>
      <c r="AC289" s="37">
        <f>IF(E289='[3]5.Grup_T'!$E$20,0,IF(YEAR(G289)&lt;2021,M289-N289+AB289,0))</f>
        <v>609.72233333333338</v>
      </c>
      <c r="AD289" s="35">
        <f>IF(OR(YEAR(G289)&lt;2021,O289="X"),0,IF(ISBLANK(H289),DATEDIF(G289,'[3]1.Pradzia'!$D$13,"M"),DATEDIF(G289,H289,"m")))</f>
        <v>0</v>
      </c>
      <c r="AE289" s="37">
        <f>IF(E289='[3]5.Grup_T'!$E$20,0,IF(AD289&lt;&gt;0,M289/V289*MIN(12,AD289),0))</f>
        <v>0</v>
      </c>
      <c r="AF289" s="37">
        <f t="shared" si="55"/>
        <v>89.543000000000006</v>
      </c>
      <c r="AG289" s="37">
        <f t="shared" si="59"/>
        <v>609.72233333333338</v>
      </c>
      <c r="AH289" s="37">
        <f t="shared" si="60"/>
        <v>29.847666666666669</v>
      </c>
      <c r="AI289" s="35" t="str">
        <f t="shared" si="61"/>
        <v/>
      </c>
      <c r="AJ289" s="38" t="str">
        <f>IF(AND(F289&lt;&gt;[3]Pav.tvarkyklė!$B$12,F289&lt;&gt;[3]Pav.tvarkyklė!$B$13),"GVTNT","X")</f>
        <v>GVTNT</v>
      </c>
      <c r="AK289" s="39">
        <f t="shared" si="62"/>
        <v>0</v>
      </c>
      <c r="AL289" s="40" t="s">
        <v>256</v>
      </c>
      <c r="AM289" s="41">
        <v>5</v>
      </c>
      <c r="AN289" s="41">
        <f t="shared" si="63"/>
        <v>2016</v>
      </c>
      <c r="AO289" s="41"/>
      <c r="AP289" s="41"/>
      <c r="AQ289" s="41" t="s">
        <v>17</v>
      </c>
      <c r="AR289" s="42" t="s">
        <v>257</v>
      </c>
      <c r="AS289" s="42" t="s">
        <v>76</v>
      </c>
      <c r="AT289">
        <v>106.595</v>
      </c>
      <c r="AU289" s="43">
        <f t="shared" si="64"/>
        <v>-17.051999999999992</v>
      </c>
    </row>
    <row r="290" spans="1:47" ht="15" customHeight="1" x14ac:dyDescent="0.25">
      <c r="A290" s="11"/>
      <c r="B290" s="19">
        <v>328</v>
      </c>
      <c r="C290" s="20" t="s">
        <v>347</v>
      </c>
      <c r="D290" s="21">
        <v>7250</v>
      </c>
      <c r="E290" s="22" t="s">
        <v>59</v>
      </c>
      <c r="F290" s="20" t="s">
        <v>75</v>
      </c>
      <c r="G290" s="24">
        <v>42500</v>
      </c>
      <c r="H290" s="54"/>
      <c r="I290" s="26">
        <v>446.9</v>
      </c>
      <c r="J290" s="27"/>
      <c r="K290" s="27"/>
      <c r="L290" s="27"/>
      <c r="M290" s="28">
        <v>446.9</v>
      </c>
      <c r="N290" s="29">
        <v>242.07083333333333</v>
      </c>
      <c r="O290" s="30" t="str">
        <f>IF(G290&lt;=$N$2,"",IF(F290=[3]Pav.tvarkyklė!$B$13,"",IF(ISBLANK(R290),"X","")))</f>
        <v/>
      </c>
      <c r="P290" s="31"/>
      <c r="Q290" s="32"/>
      <c r="R290" s="32"/>
      <c r="S290" s="33"/>
      <c r="T290" s="33"/>
      <c r="U290" s="34">
        <f>IFERROR(INDEX('[3]5.Grup_T'!$G$4:$G$22,MATCH('6.Turtas'!E290,'[3]5.Grup_T'!$E$4:$E$22,0)),"0")</f>
        <v>10</v>
      </c>
      <c r="V290" s="35">
        <f t="shared" si="53"/>
        <v>120</v>
      </c>
      <c r="W290" s="35">
        <f>IF(NOT(ISBLANK(H290)),(12-DATEDIF(H290,'[3]1.Pradzia'!$D$13,"m")),0)</f>
        <v>0</v>
      </c>
      <c r="X290" s="35">
        <f t="shared" si="56"/>
        <v>55</v>
      </c>
      <c r="Y290" s="35">
        <f t="shared" si="57"/>
        <v>12</v>
      </c>
      <c r="Z290" s="35">
        <f t="shared" si="65"/>
        <v>65</v>
      </c>
      <c r="AA290" s="36">
        <f t="shared" si="54"/>
        <v>3.7241666666666666</v>
      </c>
      <c r="AB290" s="36">
        <f t="shared" si="58"/>
        <v>44.69</v>
      </c>
      <c r="AC290" s="37">
        <f>IF(E290='[3]5.Grup_T'!$E$20,0,IF(YEAR(G290)&lt;2021,M290-N290+AB290,0))</f>
        <v>249.51916666666665</v>
      </c>
      <c r="AD290" s="35">
        <f>IF(OR(YEAR(G290)&lt;2021,O290="X"),0,IF(ISBLANK(H290),DATEDIF(G290,'[3]1.Pradzia'!$D$13,"M"),DATEDIF(G290,H290,"m")))</f>
        <v>0</v>
      </c>
      <c r="AE290" s="37">
        <f>IF(E290='[3]5.Grup_T'!$E$20,0,IF(AD290&lt;&gt;0,M290/V290*MIN(12,AD290),0))</f>
        <v>0</v>
      </c>
      <c r="AF290" s="37">
        <f t="shared" si="55"/>
        <v>44.69</v>
      </c>
      <c r="AG290" s="37">
        <f t="shared" si="59"/>
        <v>249.51916666666665</v>
      </c>
      <c r="AH290" s="37">
        <f t="shared" si="60"/>
        <v>197.38083333333333</v>
      </c>
      <c r="AI290" s="35" t="str">
        <f t="shared" si="61"/>
        <v/>
      </c>
      <c r="AJ290" s="38" t="str">
        <f>IF(AND(F290&lt;&gt;[3]Pav.tvarkyklė!$B$12,F290&lt;&gt;[3]Pav.tvarkyklė!$B$13),"GVTNT","X")</f>
        <v>GVTNT</v>
      </c>
      <c r="AK290" s="39">
        <f t="shared" si="62"/>
        <v>0</v>
      </c>
      <c r="AL290" s="40" t="s">
        <v>286</v>
      </c>
      <c r="AM290" s="41">
        <v>10</v>
      </c>
      <c r="AN290" s="41">
        <f t="shared" si="63"/>
        <v>2016</v>
      </c>
      <c r="AO290" s="41"/>
      <c r="AP290" s="41"/>
      <c r="AQ290" s="41" t="s">
        <v>17</v>
      </c>
      <c r="AR290" s="42" t="s">
        <v>61</v>
      </c>
      <c r="AS290" s="42" t="s">
        <v>76</v>
      </c>
      <c r="AT290">
        <v>44.69</v>
      </c>
      <c r="AU290" s="43">
        <f t="shared" si="64"/>
        <v>0</v>
      </c>
    </row>
    <row r="291" spans="1:47" ht="15" customHeight="1" x14ac:dyDescent="0.25">
      <c r="A291" s="11"/>
      <c r="B291" s="19">
        <v>329</v>
      </c>
      <c r="C291" s="20" t="s">
        <v>348</v>
      </c>
      <c r="D291" s="21">
        <v>7251</v>
      </c>
      <c r="E291" s="22" t="s">
        <v>59</v>
      </c>
      <c r="F291" s="20" t="s">
        <v>75</v>
      </c>
      <c r="G291" s="24">
        <v>42510</v>
      </c>
      <c r="H291" s="54"/>
      <c r="I291" s="26">
        <v>375.62</v>
      </c>
      <c r="J291" s="27"/>
      <c r="K291" s="27"/>
      <c r="L291" s="27"/>
      <c r="M291" s="28">
        <v>375.62</v>
      </c>
      <c r="N291" s="29">
        <v>203.46460674157302</v>
      </c>
      <c r="O291" s="30" t="str">
        <f>IF(G291&lt;=$N$2,"",IF(F291=[3]Pav.tvarkyklė!$B$13,"",IF(ISBLANK(R291),"X","")))</f>
        <v/>
      </c>
      <c r="P291" s="31"/>
      <c r="Q291" s="32"/>
      <c r="R291" s="32"/>
      <c r="S291" s="33"/>
      <c r="T291" s="33"/>
      <c r="U291" s="34">
        <f>IFERROR(INDEX('[3]5.Grup_T'!$G$4:$G$22,MATCH('6.Turtas'!E291,'[3]5.Grup_T'!$E$4:$E$22,0)),"0")</f>
        <v>10</v>
      </c>
      <c r="V291" s="35">
        <f t="shared" si="53"/>
        <v>120</v>
      </c>
      <c r="W291" s="35">
        <f>IF(NOT(ISBLANK(H291)),(12-DATEDIF(H291,'[3]1.Pradzia'!$D$13,"m")),0)</f>
        <v>0</v>
      </c>
      <c r="X291" s="35">
        <f t="shared" si="56"/>
        <v>55</v>
      </c>
      <c r="Y291" s="35">
        <f t="shared" si="57"/>
        <v>12</v>
      </c>
      <c r="Z291" s="35">
        <f t="shared" si="65"/>
        <v>65</v>
      </c>
      <c r="AA291" s="36">
        <f t="shared" si="54"/>
        <v>3.1302247191011232</v>
      </c>
      <c r="AB291" s="36">
        <f t="shared" si="58"/>
        <v>37.562696629213477</v>
      </c>
      <c r="AC291" s="37">
        <f>IF(E291='[3]5.Grup_T'!$E$20,0,IF(YEAR(G291)&lt;2021,M291-N291+AB291,0))</f>
        <v>209.71808988764047</v>
      </c>
      <c r="AD291" s="35">
        <f>IF(OR(YEAR(G291)&lt;2021,O291="X"),0,IF(ISBLANK(H291),DATEDIF(G291,'[3]1.Pradzia'!$D$13,"M"),DATEDIF(G291,H291,"m")))</f>
        <v>0</v>
      </c>
      <c r="AE291" s="37">
        <f>IF(E291='[3]5.Grup_T'!$E$20,0,IF(AD291&lt;&gt;0,M291/V291*MIN(12,AD291),0))</f>
        <v>0</v>
      </c>
      <c r="AF291" s="37">
        <f t="shared" si="55"/>
        <v>37.562696629213477</v>
      </c>
      <c r="AG291" s="37">
        <f t="shared" si="59"/>
        <v>209.71808988764047</v>
      </c>
      <c r="AH291" s="37">
        <f t="shared" si="60"/>
        <v>165.90191011235953</v>
      </c>
      <c r="AI291" s="35" t="str">
        <f t="shared" si="61"/>
        <v/>
      </c>
      <c r="AJ291" s="38" t="str">
        <f>IF(AND(F291&lt;&gt;[3]Pav.tvarkyklė!$B$12,F291&lt;&gt;[3]Pav.tvarkyklė!$B$13),"GVTNT","X")</f>
        <v>GVTNT</v>
      </c>
      <c r="AK291" s="39">
        <f t="shared" si="62"/>
        <v>0</v>
      </c>
      <c r="AL291" s="40" t="s">
        <v>286</v>
      </c>
      <c r="AM291" s="41">
        <v>10</v>
      </c>
      <c r="AN291" s="41">
        <f t="shared" si="63"/>
        <v>2016</v>
      </c>
      <c r="AO291" s="41"/>
      <c r="AP291" s="41"/>
      <c r="AQ291" s="41" t="s">
        <v>17</v>
      </c>
      <c r="AR291" s="42" t="s">
        <v>61</v>
      </c>
      <c r="AS291" s="42" t="s">
        <v>76</v>
      </c>
      <c r="AT291">
        <v>37.561999999999998</v>
      </c>
      <c r="AU291" s="43">
        <f t="shared" si="64"/>
        <v>6.9662921347912743E-4</v>
      </c>
    </row>
    <row r="292" spans="1:47" ht="15" customHeight="1" x14ac:dyDescent="0.25">
      <c r="A292" s="11"/>
      <c r="B292" s="19">
        <v>330</v>
      </c>
      <c r="C292" s="20" t="s">
        <v>349</v>
      </c>
      <c r="D292" s="21">
        <v>7252</v>
      </c>
      <c r="E292" s="22" t="s">
        <v>255</v>
      </c>
      <c r="F292" s="20" t="s">
        <v>75</v>
      </c>
      <c r="G292" s="24">
        <v>42541</v>
      </c>
      <c r="H292" s="54"/>
      <c r="I292" s="26">
        <v>642</v>
      </c>
      <c r="J292" s="27"/>
      <c r="K292" s="27"/>
      <c r="L292" s="27"/>
      <c r="M292" s="28">
        <v>642</v>
      </c>
      <c r="N292" s="29">
        <v>137.57142857142856</v>
      </c>
      <c r="O292" s="30" t="str">
        <f>IF(G292&lt;=$N$2,"",IF(F292=[3]Pav.tvarkyklė!$B$13,"",IF(ISBLANK(R292),"X","")))</f>
        <v/>
      </c>
      <c r="P292" s="31"/>
      <c r="Q292" s="32"/>
      <c r="R292" s="32"/>
      <c r="S292" s="33"/>
      <c r="T292" s="33"/>
      <c r="U292" s="34">
        <f>IFERROR(INDEX('[3]5.Grup_T'!$G$4:$G$22,MATCH('6.Turtas'!E292,'[3]5.Grup_T'!$E$4:$E$22,0)),"0")</f>
        <v>6</v>
      </c>
      <c r="V292" s="35">
        <f t="shared" si="53"/>
        <v>72</v>
      </c>
      <c r="W292" s="35">
        <f>IF(NOT(ISBLANK(H292)),(12-DATEDIF(H292,'[3]1.Pradzia'!$D$13,"m")),0)</f>
        <v>0</v>
      </c>
      <c r="X292" s="35">
        <f t="shared" si="56"/>
        <v>54</v>
      </c>
      <c r="Y292" s="35">
        <f t="shared" si="57"/>
        <v>12</v>
      </c>
      <c r="Z292" s="35">
        <f t="shared" si="65"/>
        <v>18</v>
      </c>
      <c r="AA292" s="36">
        <f t="shared" si="54"/>
        <v>7.6428571428571423</v>
      </c>
      <c r="AB292" s="36">
        <f t="shared" si="58"/>
        <v>91.714285714285708</v>
      </c>
      <c r="AC292" s="37">
        <f>IF(E292='[3]5.Grup_T'!$E$20,0,IF(YEAR(G292)&lt;2021,M292-N292+AB292,0))</f>
        <v>596.14285714285711</v>
      </c>
      <c r="AD292" s="35">
        <f>IF(OR(YEAR(G292)&lt;2021,O292="X"),0,IF(ISBLANK(H292),DATEDIF(G292,'[3]1.Pradzia'!$D$13,"M"),DATEDIF(G292,H292,"m")))</f>
        <v>0</v>
      </c>
      <c r="AE292" s="37">
        <f>IF(E292='[3]5.Grup_T'!$E$20,0,IF(AD292&lt;&gt;0,M292/V292*MIN(12,AD292),0))</f>
        <v>0</v>
      </c>
      <c r="AF292" s="37">
        <f t="shared" si="55"/>
        <v>91.714285714285708</v>
      </c>
      <c r="AG292" s="37">
        <f t="shared" si="59"/>
        <v>596.14285714285711</v>
      </c>
      <c r="AH292" s="37">
        <f t="shared" si="60"/>
        <v>45.85714285714289</v>
      </c>
      <c r="AI292" s="35" t="str">
        <f t="shared" si="61"/>
        <v/>
      </c>
      <c r="AJ292" s="38" t="str">
        <f>IF(AND(F292&lt;&gt;[3]Pav.tvarkyklė!$B$12,F292&lt;&gt;[3]Pav.tvarkyklė!$B$13),"GVTNT","X")</f>
        <v>GVTNT</v>
      </c>
      <c r="AK292" s="39">
        <f t="shared" si="62"/>
        <v>0</v>
      </c>
      <c r="AL292" s="40" t="s">
        <v>256</v>
      </c>
      <c r="AM292" s="41">
        <v>5</v>
      </c>
      <c r="AN292" s="41">
        <f t="shared" si="63"/>
        <v>2016</v>
      </c>
      <c r="AO292" s="41"/>
      <c r="AP292" s="41"/>
      <c r="AQ292" s="41" t="s">
        <v>17</v>
      </c>
      <c r="AR292" s="42" t="s">
        <v>257</v>
      </c>
      <c r="AS292" s="42" t="s">
        <v>76</v>
      </c>
      <c r="AT292">
        <v>107</v>
      </c>
      <c r="AU292" s="43">
        <f t="shared" si="64"/>
        <v>-15.285714285714292</v>
      </c>
    </row>
    <row r="293" spans="1:47" ht="15" customHeight="1" x14ac:dyDescent="0.25">
      <c r="A293" s="11"/>
      <c r="B293" s="19">
        <v>331</v>
      </c>
      <c r="C293" s="20" t="s">
        <v>350</v>
      </c>
      <c r="D293" s="21">
        <v>7253</v>
      </c>
      <c r="E293" s="22" t="s">
        <v>255</v>
      </c>
      <c r="F293" s="20" t="s">
        <v>75</v>
      </c>
      <c r="G293" s="24">
        <v>42541</v>
      </c>
      <c r="H293" s="54"/>
      <c r="I293" s="26">
        <v>555</v>
      </c>
      <c r="J293" s="27"/>
      <c r="K293" s="27"/>
      <c r="L293" s="27"/>
      <c r="M293" s="28">
        <v>555</v>
      </c>
      <c r="N293" s="29">
        <v>118.92857142857144</v>
      </c>
      <c r="O293" s="30" t="str">
        <f>IF(G293&lt;=$N$2,"",IF(F293=[3]Pav.tvarkyklė!$B$13,"",IF(ISBLANK(R293),"X","")))</f>
        <v/>
      </c>
      <c r="P293" s="31"/>
      <c r="Q293" s="32"/>
      <c r="R293" s="32"/>
      <c r="S293" s="33"/>
      <c r="T293" s="33"/>
      <c r="U293" s="34">
        <f>IFERROR(INDEX('[3]5.Grup_T'!$G$4:$G$22,MATCH('6.Turtas'!E293,'[3]5.Grup_T'!$E$4:$E$22,0)),"0")</f>
        <v>6</v>
      </c>
      <c r="V293" s="35">
        <f t="shared" si="53"/>
        <v>72</v>
      </c>
      <c r="W293" s="35">
        <f>IF(NOT(ISBLANK(H293)),(12-DATEDIF(H293,'[3]1.Pradzia'!$D$13,"m")),0)</f>
        <v>0</v>
      </c>
      <c r="X293" s="35">
        <f t="shared" si="56"/>
        <v>54</v>
      </c>
      <c r="Y293" s="35">
        <f t="shared" si="57"/>
        <v>12</v>
      </c>
      <c r="Z293" s="35">
        <f t="shared" si="65"/>
        <v>18</v>
      </c>
      <c r="AA293" s="36">
        <f t="shared" si="54"/>
        <v>6.6071428571428577</v>
      </c>
      <c r="AB293" s="36">
        <f t="shared" si="58"/>
        <v>79.285714285714292</v>
      </c>
      <c r="AC293" s="37">
        <f>IF(E293='[3]5.Grup_T'!$E$20,0,IF(YEAR(G293)&lt;2021,M293-N293+AB293,0))</f>
        <v>515.35714285714289</v>
      </c>
      <c r="AD293" s="35">
        <f>IF(OR(YEAR(G293)&lt;2021,O293="X"),0,IF(ISBLANK(H293),DATEDIF(G293,'[3]1.Pradzia'!$D$13,"M"),DATEDIF(G293,H293,"m")))</f>
        <v>0</v>
      </c>
      <c r="AE293" s="37">
        <f>IF(E293='[3]5.Grup_T'!$E$20,0,IF(AD293&lt;&gt;0,M293/V293*MIN(12,AD293),0))</f>
        <v>0</v>
      </c>
      <c r="AF293" s="37">
        <f t="shared" si="55"/>
        <v>79.285714285714292</v>
      </c>
      <c r="AG293" s="37">
        <f t="shared" si="59"/>
        <v>515.35714285714289</v>
      </c>
      <c r="AH293" s="37">
        <f t="shared" si="60"/>
        <v>39.64285714285711</v>
      </c>
      <c r="AI293" s="35" t="str">
        <f t="shared" si="61"/>
        <v/>
      </c>
      <c r="AJ293" s="38" t="str">
        <f>IF(AND(F293&lt;&gt;[3]Pav.tvarkyklė!$B$12,F293&lt;&gt;[3]Pav.tvarkyklė!$B$13),"GVTNT","X")</f>
        <v>GVTNT</v>
      </c>
      <c r="AK293" s="39">
        <f t="shared" si="62"/>
        <v>0</v>
      </c>
      <c r="AL293" s="40" t="s">
        <v>256</v>
      </c>
      <c r="AM293" s="41">
        <v>5</v>
      </c>
      <c r="AN293" s="41">
        <f t="shared" si="63"/>
        <v>2016</v>
      </c>
      <c r="AO293" s="41"/>
      <c r="AP293" s="41"/>
      <c r="AQ293" s="41" t="s">
        <v>17</v>
      </c>
      <c r="AR293" s="42" t="s">
        <v>257</v>
      </c>
      <c r="AS293" s="42" t="s">
        <v>76</v>
      </c>
      <c r="AT293">
        <v>92.5</v>
      </c>
      <c r="AU293" s="43">
        <f t="shared" si="64"/>
        <v>-13.214285714285708</v>
      </c>
    </row>
    <row r="294" spans="1:47" ht="15" customHeight="1" x14ac:dyDescent="0.25">
      <c r="A294" s="11"/>
      <c r="B294" s="19">
        <v>332</v>
      </c>
      <c r="C294" s="20" t="s">
        <v>335</v>
      </c>
      <c r="D294" s="21">
        <v>7254</v>
      </c>
      <c r="E294" s="22" t="s">
        <v>255</v>
      </c>
      <c r="F294" s="20" t="s">
        <v>75</v>
      </c>
      <c r="G294" s="24">
        <v>42551</v>
      </c>
      <c r="H294" s="54"/>
      <c r="I294" s="26">
        <v>549.07000000000005</v>
      </c>
      <c r="J294" s="27"/>
      <c r="K294" s="27"/>
      <c r="L294" s="27"/>
      <c r="M294" s="28">
        <v>549.07000000000005</v>
      </c>
      <c r="N294" s="29">
        <v>117.66214285714284</v>
      </c>
      <c r="O294" s="30" t="str">
        <f>IF(G294&lt;=$N$2,"",IF(F294=[3]Pav.tvarkyklė!$B$13,"",IF(ISBLANK(R294),"X","")))</f>
        <v/>
      </c>
      <c r="P294" s="31"/>
      <c r="Q294" s="32"/>
      <c r="R294" s="32"/>
      <c r="S294" s="33"/>
      <c r="T294" s="33"/>
      <c r="U294" s="34">
        <f>IFERROR(INDEX('[3]5.Grup_T'!$G$4:$G$22,MATCH('6.Turtas'!E294,'[3]5.Grup_T'!$E$4:$E$22,0)),"0")</f>
        <v>6</v>
      </c>
      <c r="V294" s="35">
        <f t="shared" si="53"/>
        <v>72</v>
      </c>
      <c r="W294" s="35">
        <f>IF(NOT(ISBLANK(H294)),(12-DATEDIF(H294,'[3]1.Pradzia'!$D$13,"m")),0)</f>
        <v>0</v>
      </c>
      <c r="X294" s="35">
        <f t="shared" si="56"/>
        <v>54</v>
      </c>
      <c r="Y294" s="35">
        <f t="shared" si="57"/>
        <v>12</v>
      </c>
      <c r="Z294" s="35">
        <f t="shared" si="65"/>
        <v>18</v>
      </c>
      <c r="AA294" s="36">
        <f t="shared" si="54"/>
        <v>6.5367857142857133</v>
      </c>
      <c r="AB294" s="36">
        <f t="shared" si="58"/>
        <v>78.44142857142856</v>
      </c>
      <c r="AC294" s="37">
        <f>IF(E294='[3]5.Grup_T'!$E$20,0,IF(YEAR(G294)&lt;2021,M294-N294+AB294,0))</f>
        <v>509.84928571428577</v>
      </c>
      <c r="AD294" s="35">
        <f>IF(OR(YEAR(G294)&lt;2021,O294="X"),0,IF(ISBLANK(H294),DATEDIF(G294,'[3]1.Pradzia'!$D$13,"M"),DATEDIF(G294,H294,"m")))</f>
        <v>0</v>
      </c>
      <c r="AE294" s="37">
        <f>IF(E294='[3]5.Grup_T'!$E$20,0,IF(AD294&lt;&gt;0,M294/V294*MIN(12,AD294),0))</f>
        <v>0</v>
      </c>
      <c r="AF294" s="37">
        <f t="shared" si="55"/>
        <v>78.44142857142856</v>
      </c>
      <c r="AG294" s="37">
        <f t="shared" si="59"/>
        <v>509.84928571428577</v>
      </c>
      <c r="AH294" s="37">
        <f t="shared" si="60"/>
        <v>39.22071428571428</v>
      </c>
      <c r="AI294" s="35" t="str">
        <f t="shared" si="61"/>
        <v/>
      </c>
      <c r="AJ294" s="38" t="str">
        <f>IF(AND(F294&lt;&gt;[3]Pav.tvarkyklė!$B$12,F294&lt;&gt;[3]Pav.tvarkyklė!$B$13),"GVTNT","X")</f>
        <v>GVTNT</v>
      </c>
      <c r="AK294" s="39">
        <f t="shared" si="62"/>
        <v>0</v>
      </c>
      <c r="AL294" s="40" t="s">
        <v>256</v>
      </c>
      <c r="AM294" s="41">
        <v>5</v>
      </c>
      <c r="AN294" s="41">
        <f t="shared" si="63"/>
        <v>2016</v>
      </c>
      <c r="AO294" s="41"/>
      <c r="AP294" s="41"/>
      <c r="AQ294" s="41" t="s">
        <v>17</v>
      </c>
      <c r="AR294" s="42" t="s">
        <v>257</v>
      </c>
      <c r="AS294" s="42" t="s">
        <v>76</v>
      </c>
      <c r="AT294">
        <v>91.51166666666667</v>
      </c>
      <c r="AU294" s="43">
        <f t="shared" si="64"/>
        <v>-13.070238095238111</v>
      </c>
    </row>
    <row r="295" spans="1:47" ht="15" customHeight="1" x14ac:dyDescent="0.25">
      <c r="A295" s="11"/>
      <c r="B295" s="19">
        <v>333</v>
      </c>
      <c r="C295" s="20" t="s">
        <v>335</v>
      </c>
      <c r="D295" s="21">
        <v>7255</v>
      </c>
      <c r="E295" s="22" t="s">
        <v>255</v>
      </c>
      <c r="F295" s="20" t="s">
        <v>75</v>
      </c>
      <c r="G295" s="24">
        <v>42551</v>
      </c>
      <c r="H295" s="54"/>
      <c r="I295" s="26">
        <v>557.34</v>
      </c>
      <c r="J295" s="27"/>
      <c r="K295" s="27"/>
      <c r="L295" s="27"/>
      <c r="M295" s="28">
        <v>557.34</v>
      </c>
      <c r="N295" s="29">
        <v>119.42785714285716</v>
      </c>
      <c r="O295" s="30" t="str">
        <f>IF(G295&lt;=$N$2,"",IF(F295=[3]Pav.tvarkyklė!$B$13,"",IF(ISBLANK(R295),"X","")))</f>
        <v/>
      </c>
      <c r="P295" s="31"/>
      <c r="Q295" s="32"/>
      <c r="R295" s="32"/>
      <c r="S295" s="33"/>
      <c r="T295" s="33"/>
      <c r="U295" s="34">
        <f>IFERROR(INDEX('[3]5.Grup_T'!$G$4:$G$22,MATCH('6.Turtas'!E295,'[3]5.Grup_T'!$E$4:$E$22,0)),"0")</f>
        <v>6</v>
      </c>
      <c r="V295" s="35">
        <f t="shared" si="53"/>
        <v>72</v>
      </c>
      <c r="W295" s="35">
        <f>IF(NOT(ISBLANK(H295)),(12-DATEDIF(H295,'[3]1.Pradzia'!$D$13,"m")),0)</f>
        <v>0</v>
      </c>
      <c r="X295" s="35">
        <f t="shared" si="56"/>
        <v>54</v>
      </c>
      <c r="Y295" s="35">
        <f t="shared" si="57"/>
        <v>12</v>
      </c>
      <c r="Z295" s="35">
        <f t="shared" si="65"/>
        <v>18</v>
      </c>
      <c r="AA295" s="36">
        <f t="shared" si="54"/>
        <v>6.6348809523809535</v>
      </c>
      <c r="AB295" s="36">
        <f t="shared" si="58"/>
        <v>79.618571428571443</v>
      </c>
      <c r="AC295" s="37">
        <f>IF(E295='[3]5.Grup_T'!$E$20,0,IF(YEAR(G295)&lt;2021,M295-N295+AB295,0))</f>
        <v>517.53071428571434</v>
      </c>
      <c r="AD295" s="35">
        <f>IF(OR(YEAR(G295)&lt;2021,O295="X"),0,IF(ISBLANK(H295),DATEDIF(G295,'[3]1.Pradzia'!$D$13,"M"),DATEDIF(G295,H295,"m")))</f>
        <v>0</v>
      </c>
      <c r="AE295" s="37">
        <f>IF(E295='[3]5.Grup_T'!$E$20,0,IF(AD295&lt;&gt;0,M295/V295*MIN(12,AD295),0))</f>
        <v>0</v>
      </c>
      <c r="AF295" s="37">
        <f t="shared" si="55"/>
        <v>79.618571428571443</v>
      </c>
      <c r="AG295" s="37">
        <f t="shared" si="59"/>
        <v>517.53071428571434</v>
      </c>
      <c r="AH295" s="37">
        <f t="shared" si="60"/>
        <v>39.809285714285693</v>
      </c>
      <c r="AI295" s="35" t="str">
        <f t="shared" si="61"/>
        <v/>
      </c>
      <c r="AJ295" s="38" t="str">
        <f>IF(AND(F295&lt;&gt;[3]Pav.tvarkyklė!$B$12,F295&lt;&gt;[3]Pav.tvarkyklė!$B$13),"GVTNT","X")</f>
        <v>GVTNT</v>
      </c>
      <c r="AK295" s="39">
        <f t="shared" si="62"/>
        <v>0</v>
      </c>
      <c r="AL295" s="40" t="s">
        <v>256</v>
      </c>
      <c r="AM295" s="41">
        <v>5</v>
      </c>
      <c r="AN295" s="41">
        <f t="shared" si="63"/>
        <v>2016</v>
      </c>
      <c r="AO295" s="41"/>
      <c r="AP295" s="41"/>
      <c r="AQ295" s="41" t="s">
        <v>17</v>
      </c>
      <c r="AR295" s="42" t="s">
        <v>257</v>
      </c>
      <c r="AS295" s="42" t="s">
        <v>76</v>
      </c>
      <c r="AT295">
        <v>92.89</v>
      </c>
      <c r="AU295" s="43">
        <f t="shared" si="64"/>
        <v>-13.271428571428558</v>
      </c>
    </row>
    <row r="296" spans="1:47" ht="15" customHeight="1" x14ac:dyDescent="0.25">
      <c r="A296" s="11"/>
      <c r="B296" s="19">
        <v>334</v>
      </c>
      <c r="C296" s="20" t="s">
        <v>350</v>
      </c>
      <c r="D296" s="21">
        <v>7256</v>
      </c>
      <c r="E296" s="22" t="s">
        <v>255</v>
      </c>
      <c r="F296" s="20" t="s">
        <v>75</v>
      </c>
      <c r="G296" s="24">
        <v>42613</v>
      </c>
      <c r="H296" s="54"/>
      <c r="I296" s="26">
        <v>555</v>
      </c>
      <c r="J296" s="27"/>
      <c r="K296" s="27"/>
      <c r="L296" s="27"/>
      <c r="M296" s="28">
        <v>555</v>
      </c>
      <c r="N296" s="29">
        <v>134.54545454545453</v>
      </c>
      <c r="O296" s="30" t="str">
        <f>IF(G296&lt;=$N$2,"",IF(F296=[3]Pav.tvarkyklė!$B$13,"",IF(ISBLANK(R296),"X","")))</f>
        <v/>
      </c>
      <c r="P296" s="31"/>
      <c r="Q296" s="32"/>
      <c r="R296" s="32"/>
      <c r="S296" s="33"/>
      <c r="T296" s="33"/>
      <c r="U296" s="34">
        <f>IFERROR(INDEX('[3]5.Grup_T'!$G$4:$G$22,MATCH('6.Turtas'!E296,'[3]5.Grup_T'!$E$4:$E$22,0)),"0")</f>
        <v>6</v>
      </c>
      <c r="V296" s="35">
        <f t="shared" si="53"/>
        <v>72</v>
      </c>
      <c r="W296" s="35">
        <f>IF(NOT(ISBLANK(H296)),(12-DATEDIF(H296,'[3]1.Pradzia'!$D$13,"m")),0)</f>
        <v>0</v>
      </c>
      <c r="X296" s="35">
        <f t="shared" si="56"/>
        <v>52</v>
      </c>
      <c r="Y296" s="35">
        <f t="shared" si="57"/>
        <v>12</v>
      </c>
      <c r="Z296" s="35">
        <f t="shared" si="65"/>
        <v>20</v>
      </c>
      <c r="AA296" s="36">
        <f t="shared" si="54"/>
        <v>6.7272727272727266</v>
      </c>
      <c r="AB296" s="36">
        <f t="shared" si="58"/>
        <v>80.72727272727272</v>
      </c>
      <c r="AC296" s="37">
        <f>IF(E296='[3]5.Grup_T'!$E$20,0,IF(YEAR(G296)&lt;2021,M296-N296+AB296,0))</f>
        <v>501.18181818181824</v>
      </c>
      <c r="AD296" s="35">
        <f>IF(OR(YEAR(G296)&lt;2021,O296="X"),0,IF(ISBLANK(H296),DATEDIF(G296,'[3]1.Pradzia'!$D$13,"M"),DATEDIF(G296,H296,"m")))</f>
        <v>0</v>
      </c>
      <c r="AE296" s="37">
        <f>IF(E296='[3]5.Grup_T'!$E$20,0,IF(AD296&lt;&gt;0,M296/V296*MIN(12,AD296),0))</f>
        <v>0</v>
      </c>
      <c r="AF296" s="37">
        <f t="shared" si="55"/>
        <v>80.72727272727272</v>
      </c>
      <c r="AG296" s="37">
        <f t="shared" si="59"/>
        <v>501.18181818181824</v>
      </c>
      <c r="AH296" s="37">
        <f t="shared" si="60"/>
        <v>53.818181818181756</v>
      </c>
      <c r="AI296" s="35" t="str">
        <f t="shared" si="61"/>
        <v/>
      </c>
      <c r="AJ296" s="38" t="str">
        <f>IF(AND(F296&lt;&gt;[3]Pav.tvarkyklė!$B$12,F296&lt;&gt;[3]Pav.tvarkyklė!$B$13),"GVTNT","X")</f>
        <v>GVTNT</v>
      </c>
      <c r="AK296" s="39">
        <f t="shared" si="62"/>
        <v>0</v>
      </c>
      <c r="AL296" s="40" t="s">
        <v>256</v>
      </c>
      <c r="AM296" s="41">
        <v>5</v>
      </c>
      <c r="AN296" s="41">
        <f t="shared" si="63"/>
        <v>2016</v>
      </c>
      <c r="AO296" s="41"/>
      <c r="AP296" s="41"/>
      <c r="AQ296" s="41" t="s">
        <v>17</v>
      </c>
      <c r="AR296" s="42" t="s">
        <v>257</v>
      </c>
      <c r="AS296" s="42" t="s">
        <v>76</v>
      </c>
      <c r="AT296">
        <v>92.5</v>
      </c>
      <c r="AU296" s="43">
        <f t="shared" si="64"/>
        <v>-11.77272727272728</v>
      </c>
    </row>
    <row r="297" spans="1:47" ht="15" customHeight="1" x14ac:dyDescent="0.25">
      <c r="A297" s="11"/>
      <c r="B297" s="19">
        <v>335</v>
      </c>
      <c r="C297" s="20" t="s">
        <v>335</v>
      </c>
      <c r="D297" s="21">
        <v>7257</v>
      </c>
      <c r="E297" s="22" t="s">
        <v>255</v>
      </c>
      <c r="F297" s="20" t="s">
        <v>75</v>
      </c>
      <c r="G297" s="24">
        <v>42674</v>
      </c>
      <c r="H297" s="54"/>
      <c r="I297" s="26">
        <v>520.53</v>
      </c>
      <c r="J297" s="27"/>
      <c r="K297" s="27"/>
      <c r="L297" s="27"/>
      <c r="M297" s="28">
        <v>520.53</v>
      </c>
      <c r="N297" s="29">
        <v>141.06702898550719</v>
      </c>
      <c r="O297" s="30" t="str">
        <f>IF(G297&lt;=$N$2,"",IF(F297=[3]Pav.tvarkyklė!$B$13,"",IF(ISBLANK(R297),"X","")))</f>
        <v/>
      </c>
      <c r="P297" s="31"/>
      <c r="Q297" s="32"/>
      <c r="R297" s="32"/>
      <c r="S297" s="33"/>
      <c r="T297" s="33"/>
      <c r="U297" s="34">
        <f>IFERROR(INDEX('[3]5.Grup_T'!$G$4:$G$22,MATCH('6.Turtas'!E297,'[3]5.Grup_T'!$E$4:$E$22,0)),"0")</f>
        <v>6</v>
      </c>
      <c r="V297" s="35">
        <f t="shared" si="53"/>
        <v>72</v>
      </c>
      <c r="W297" s="35">
        <f>IF(NOT(ISBLANK(H297)),(12-DATEDIF(H297,'[3]1.Pradzia'!$D$13,"m")),0)</f>
        <v>0</v>
      </c>
      <c r="X297" s="35">
        <f t="shared" si="56"/>
        <v>50</v>
      </c>
      <c r="Y297" s="35">
        <f t="shared" si="57"/>
        <v>12</v>
      </c>
      <c r="Z297" s="35">
        <f t="shared" si="65"/>
        <v>22</v>
      </c>
      <c r="AA297" s="36">
        <f t="shared" si="54"/>
        <v>6.4121376811594182</v>
      </c>
      <c r="AB297" s="36">
        <f t="shared" si="58"/>
        <v>76.945652173913018</v>
      </c>
      <c r="AC297" s="37">
        <f>IF(E297='[3]5.Grup_T'!$E$20,0,IF(YEAR(G297)&lt;2021,M297-N297+AB297,0))</f>
        <v>456.40862318840578</v>
      </c>
      <c r="AD297" s="35">
        <f>IF(OR(YEAR(G297)&lt;2021,O297="X"),0,IF(ISBLANK(H297),DATEDIF(G297,'[3]1.Pradzia'!$D$13,"M"),DATEDIF(G297,H297,"m")))</f>
        <v>0</v>
      </c>
      <c r="AE297" s="37">
        <f>IF(E297='[3]5.Grup_T'!$E$20,0,IF(AD297&lt;&gt;0,M297/V297*MIN(12,AD297),0))</f>
        <v>0</v>
      </c>
      <c r="AF297" s="37">
        <f t="shared" si="55"/>
        <v>76.945652173913018</v>
      </c>
      <c r="AG297" s="37">
        <f t="shared" si="59"/>
        <v>456.40862318840578</v>
      </c>
      <c r="AH297" s="37">
        <f t="shared" si="60"/>
        <v>64.121376811594189</v>
      </c>
      <c r="AI297" s="35" t="str">
        <f t="shared" si="61"/>
        <v/>
      </c>
      <c r="AJ297" s="38" t="str">
        <f>IF(AND(F297&lt;&gt;[3]Pav.tvarkyklė!$B$12,F297&lt;&gt;[3]Pav.tvarkyklė!$B$13),"GVTNT","X")</f>
        <v>GVTNT</v>
      </c>
      <c r="AK297" s="39">
        <f t="shared" si="62"/>
        <v>0</v>
      </c>
      <c r="AL297" s="40" t="s">
        <v>256</v>
      </c>
      <c r="AM297" s="41">
        <v>5</v>
      </c>
      <c r="AN297" s="41">
        <f t="shared" si="63"/>
        <v>2016</v>
      </c>
      <c r="AO297" s="41"/>
      <c r="AP297" s="41"/>
      <c r="AQ297" s="41" t="s">
        <v>17</v>
      </c>
      <c r="AR297" s="42" t="s">
        <v>257</v>
      </c>
      <c r="AS297" s="42" t="s">
        <v>76</v>
      </c>
      <c r="AT297">
        <v>86.754999999999995</v>
      </c>
      <c r="AU297" s="43">
        <f t="shared" si="64"/>
        <v>-9.8093478260869773</v>
      </c>
    </row>
    <row r="298" spans="1:47" ht="15" customHeight="1" x14ac:dyDescent="0.25">
      <c r="A298" s="11"/>
      <c r="B298" s="19">
        <v>336</v>
      </c>
      <c r="C298" s="20" t="s">
        <v>335</v>
      </c>
      <c r="D298" s="21">
        <v>7258</v>
      </c>
      <c r="E298" s="22" t="s">
        <v>255</v>
      </c>
      <c r="F298" s="20" t="s">
        <v>75</v>
      </c>
      <c r="G298" s="24">
        <v>42674</v>
      </c>
      <c r="H298" s="54"/>
      <c r="I298" s="26">
        <v>520.51</v>
      </c>
      <c r="J298" s="27"/>
      <c r="K298" s="27"/>
      <c r="L298" s="27"/>
      <c r="M298" s="28">
        <v>520.51</v>
      </c>
      <c r="N298" s="29">
        <v>141.06782608695653</v>
      </c>
      <c r="O298" s="30" t="str">
        <f>IF(G298&lt;=$N$2,"",IF(F298=[3]Pav.tvarkyklė!$B$13,"",IF(ISBLANK(R298),"X","")))</f>
        <v/>
      </c>
      <c r="P298" s="31"/>
      <c r="Q298" s="32"/>
      <c r="R298" s="32"/>
      <c r="S298" s="33"/>
      <c r="T298" s="33"/>
      <c r="U298" s="34">
        <f>IFERROR(INDEX('[3]5.Grup_T'!$G$4:$G$22,MATCH('6.Turtas'!E298,'[3]5.Grup_T'!$E$4:$E$22,0)),"0")</f>
        <v>6</v>
      </c>
      <c r="V298" s="35">
        <f t="shared" si="53"/>
        <v>72</v>
      </c>
      <c r="W298" s="35">
        <f>IF(NOT(ISBLANK(H298)),(12-DATEDIF(H298,'[3]1.Pradzia'!$D$13,"m")),0)</f>
        <v>0</v>
      </c>
      <c r="X298" s="35">
        <f t="shared" si="56"/>
        <v>50</v>
      </c>
      <c r="Y298" s="35">
        <f t="shared" si="57"/>
        <v>12</v>
      </c>
      <c r="Z298" s="35">
        <f t="shared" si="65"/>
        <v>22</v>
      </c>
      <c r="AA298" s="36">
        <f t="shared" si="54"/>
        <v>6.4121739130434783</v>
      </c>
      <c r="AB298" s="36">
        <f t="shared" si="58"/>
        <v>76.946086956521739</v>
      </c>
      <c r="AC298" s="37">
        <f>IF(E298='[3]5.Grup_T'!$E$20,0,IF(YEAR(G298)&lt;2021,M298-N298+AB298,0))</f>
        <v>456.38826086956522</v>
      </c>
      <c r="AD298" s="35">
        <f>IF(OR(YEAR(G298)&lt;2021,O298="X"),0,IF(ISBLANK(H298),DATEDIF(G298,'[3]1.Pradzia'!$D$13,"M"),DATEDIF(G298,H298,"m")))</f>
        <v>0</v>
      </c>
      <c r="AE298" s="37">
        <f>IF(E298='[3]5.Grup_T'!$E$20,0,IF(AD298&lt;&gt;0,M298/V298*MIN(12,AD298),0))</f>
        <v>0</v>
      </c>
      <c r="AF298" s="37">
        <f t="shared" si="55"/>
        <v>76.946086956521739</v>
      </c>
      <c r="AG298" s="37">
        <f t="shared" si="59"/>
        <v>456.38826086956522</v>
      </c>
      <c r="AH298" s="37">
        <f t="shared" si="60"/>
        <v>64.121739130434776</v>
      </c>
      <c r="AI298" s="35" t="str">
        <f t="shared" si="61"/>
        <v/>
      </c>
      <c r="AJ298" s="38" t="str">
        <f>IF(AND(F298&lt;&gt;[3]Pav.tvarkyklė!$B$12,F298&lt;&gt;[3]Pav.tvarkyklė!$B$13),"GVTNT","X")</f>
        <v>GVTNT</v>
      </c>
      <c r="AK298" s="39">
        <f t="shared" si="62"/>
        <v>0</v>
      </c>
      <c r="AL298" s="40" t="s">
        <v>256</v>
      </c>
      <c r="AM298" s="41">
        <v>5</v>
      </c>
      <c r="AN298" s="41">
        <f t="shared" si="63"/>
        <v>2016</v>
      </c>
      <c r="AO298" s="41"/>
      <c r="AP298" s="41"/>
      <c r="AQ298" s="41" t="s">
        <v>17</v>
      </c>
      <c r="AR298" s="42" t="s">
        <v>257</v>
      </c>
      <c r="AS298" s="42" t="s">
        <v>76</v>
      </c>
      <c r="AT298">
        <v>86.751666666666665</v>
      </c>
      <c r="AU298" s="43">
        <f t="shared" si="64"/>
        <v>-9.8055797101449258</v>
      </c>
    </row>
    <row r="299" spans="1:47" ht="15" customHeight="1" x14ac:dyDescent="0.25">
      <c r="A299" s="11"/>
      <c r="B299" s="19">
        <v>337</v>
      </c>
      <c r="C299" s="20" t="s">
        <v>350</v>
      </c>
      <c r="D299" s="21">
        <v>7259</v>
      </c>
      <c r="E299" s="22" t="s">
        <v>255</v>
      </c>
      <c r="F299" s="20" t="s">
        <v>82</v>
      </c>
      <c r="G299" s="24">
        <v>42674</v>
      </c>
      <c r="H299" s="54"/>
      <c r="I299" s="26">
        <v>550</v>
      </c>
      <c r="J299" s="27"/>
      <c r="K299" s="27"/>
      <c r="L299" s="27"/>
      <c r="M299" s="28">
        <v>550</v>
      </c>
      <c r="N299" s="29">
        <v>149.05797101449272</v>
      </c>
      <c r="O299" s="30" t="str">
        <f>IF(G299&lt;=$N$2,"",IF(F299=[3]Pav.tvarkyklė!$B$13,"",IF(ISBLANK(R299),"X","")))</f>
        <v/>
      </c>
      <c r="P299" s="31"/>
      <c r="Q299" s="32"/>
      <c r="R299" s="32"/>
      <c r="S299" s="33"/>
      <c r="T299" s="33"/>
      <c r="U299" s="34">
        <f>IFERROR(INDEX('[3]5.Grup_T'!$G$4:$G$22,MATCH('6.Turtas'!E299,'[3]5.Grup_T'!$E$4:$E$22,0)),"0")</f>
        <v>6</v>
      </c>
      <c r="V299" s="35">
        <f t="shared" si="53"/>
        <v>72</v>
      </c>
      <c r="W299" s="35">
        <f>IF(NOT(ISBLANK(H299)),(12-DATEDIF(H299,'[3]1.Pradzia'!$D$13,"m")),0)</f>
        <v>0</v>
      </c>
      <c r="X299" s="35">
        <f t="shared" si="56"/>
        <v>50</v>
      </c>
      <c r="Y299" s="35">
        <f t="shared" si="57"/>
        <v>12</v>
      </c>
      <c r="Z299" s="35">
        <f t="shared" si="65"/>
        <v>22</v>
      </c>
      <c r="AA299" s="36">
        <f t="shared" si="54"/>
        <v>6.7753623188405783</v>
      </c>
      <c r="AB299" s="36">
        <f t="shared" si="58"/>
        <v>81.304347826086939</v>
      </c>
      <c r="AC299" s="37">
        <f>IF(E299='[3]5.Grup_T'!$E$20,0,IF(YEAR(G299)&lt;2021,M299-N299+AB299,0))</f>
        <v>482.24637681159419</v>
      </c>
      <c r="AD299" s="35">
        <f>IF(OR(YEAR(G299)&lt;2021,O299="X"),0,IF(ISBLANK(H299),DATEDIF(G299,'[3]1.Pradzia'!$D$13,"M"),DATEDIF(G299,H299,"m")))</f>
        <v>0</v>
      </c>
      <c r="AE299" s="37">
        <f>IF(E299='[3]5.Grup_T'!$E$20,0,IF(AD299&lt;&gt;0,M299/V299*MIN(12,AD299),0))</f>
        <v>0</v>
      </c>
      <c r="AF299" s="37">
        <f t="shared" si="55"/>
        <v>81.304347826086939</v>
      </c>
      <c r="AG299" s="37">
        <f t="shared" si="59"/>
        <v>482.24637681159419</v>
      </c>
      <c r="AH299" s="37">
        <f t="shared" si="60"/>
        <v>67.753623188405811</v>
      </c>
      <c r="AI299" s="35" t="str">
        <f t="shared" si="61"/>
        <v/>
      </c>
      <c r="AJ299" s="38" t="str">
        <f>IF(AND(F299&lt;&gt;[3]Pav.tvarkyklė!$B$12,F299&lt;&gt;[3]Pav.tvarkyklė!$B$13),"GVTNT","X")</f>
        <v>GVTNT</v>
      </c>
      <c r="AK299" s="39">
        <f t="shared" si="62"/>
        <v>0</v>
      </c>
      <c r="AL299" s="40" t="s">
        <v>256</v>
      </c>
      <c r="AM299" s="41">
        <v>5</v>
      </c>
      <c r="AN299" s="41">
        <f t="shared" si="63"/>
        <v>2016</v>
      </c>
      <c r="AO299" s="41"/>
      <c r="AP299" s="41"/>
      <c r="AQ299" s="41" t="s">
        <v>17</v>
      </c>
      <c r="AR299" s="42" t="s">
        <v>257</v>
      </c>
      <c r="AS299" s="42" t="s">
        <v>83</v>
      </c>
      <c r="AT299">
        <v>91.666666666666671</v>
      </c>
      <c r="AU299" s="43">
        <f t="shared" si="64"/>
        <v>-10.362318840579732</v>
      </c>
    </row>
    <row r="300" spans="1:47" ht="15" customHeight="1" x14ac:dyDescent="0.25">
      <c r="A300" s="11"/>
      <c r="B300" s="19">
        <v>338</v>
      </c>
      <c r="C300" s="20" t="s">
        <v>350</v>
      </c>
      <c r="D300" s="21">
        <v>7260</v>
      </c>
      <c r="E300" s="22" t="s">
        <v>255</v>
      </c>
      <c r="F300" s="20" t="s">
        <v>82</v>
      </c>
      <c r="G300" s="24">
        <v>42674</v>
      </c>
      <c r="H300" s="54"/>
      <c r="I300" s="26">
        <v>550</v>
      </c>
      <c r="J300" s="27"/>
      <c r="K300" s="27"/>
      <c r="L300" s="27"/>
      <c r="M300" s="28">
        <v>550</v>
      </c>
      <c r="N300" s="29">
        <v>149.05797101449272</v>
      </c>
      <c r="O300" s="30" t="str">
        <f>IF(G300&lt;=$N$2,"",IF(F300=[3]Pav.tvarkyklė!$B$13,"",IF(ISBLANK(R300),"X","")))</f>
        <v/>
      </c>
      <c r="P300" s="31"/>
      <c r="Q300" s="32"/>
      <c r="R300" s="32"/>
      <c r="S300" s="33"/>
      <c r="T300" s="33"/>
      <c r="U300" s="34">
        <f>IFERROR(INDEX('[3]5.Grup_T'!$G$4:$G$22,MATCH('6.Turtas'!E300,'[3]5.Grup_T'!$E$4:$E$22,0)),"0")</f>
        <v>6</v>
      </c>
      <c r="V300" s="35">
        <f t="shared" si="53"/>
        <v>72</v>
      </c>
      <c r="W300" s="35">
        <f>IF(NOT(ISBLANK(H300)),(12-DATEDIF(H300,'[3]1.Pradzia'!$D$13,"m")),0)</f>
        <v>0</v>
      </c>
      <c r="X300" s="35">
        <f t="shared" si="56"/>
        <v>50</v>
      </c>
      <c r="Y300" s="35">
        <f t="shared" si="57"/>
        <v>12</v>
      </c>
      <c r="Z300" s="35">
        <f t="shared" si="65"/>
        <v>22</v>
      </c>
      <c r="AA300" s="36">
        <f t="shared" si="54"/>
        <v>6.7753623188405783</v>
      </c>
      <c r="AB300" s="36">
        <f t="shared" si="58"/>
        <v>81.304347826086939</v>
      </c>
      <c r="AC300" s="37">
        <f>IF(E300='[3]5.Grup_T'!$E$20,0,IF(YEAR(G300)&lt;2021,M300-N300+AB300,0))</f>
        <v>482.24637681159419</v>
      </c>
      <c r="AD300" s="35">
        <f>IF(OR(YEAR(G300)&lt;2021,O300="X"),0,IF(ISBLANK(H300),DATEDIF(G300,'[3]1.Pradzia'!$D$13,"M"),DATEDIF(G300,H300,"m")))</f>
        <v>0</v>
      </c>
      <c r="AE300" s="37">
        <f>IF(E300='[3]5.Grup_T'!$E$20,0,IF(AD300&lt;&gt;0,M300/V300*MIN(12,AD300),0))</f>
        <v>0</v>
      </c>
      <c r="AF300" s="37">
        <f t="shared" si="55"/>
        <v>81.304347826086939</v>
      </c>
      <c r="AG300" s="37">
        <f t="shared" si="59"/>
        <v>482.24637681159419</v>
      </c>
      <c r="AH300" s="37">
        <f t="shared" si="60"/>
        <v>67.753623188405811</v>
      </c>
      <c r="AI300" s="35" t="str">
        <f t="shared" si="61"/>
        <v/>
      </c>
      <c r="AJ300" s="38" t="str">
        <f>IF(AND(F300&lt;&gt;[3]Pav.tvarkyklė!$B$12,F300&lt;&gt;[3]Pav.tvarkyklė!$B$13),"GVTNT","X")</f>
        <v>GVTNT</v>
      </c>
      <c r="AK300" s="39">
        <f t="shared" si="62"/>
        <v>0</v>
      </c>
      <c r="AL300" s="40" t="s">
        <v>256</v>
      </c>
      <c r="AM300" s="41">
        <v>5</v>
      </c>
      <c r="AN300" s="41">
        <f t="shared" si="63"/>
        <v>2016</v>
      </c>
      <c r="AO300" s="41"/>
      <c r="AP300" s="41"/>
      <c r="AQ300" s="41" t="s">
        <v>17</v>
      </c>
      <c r="AR300" s="42" t="s">
        <v>257</v>
      </c>
      <c r="AS300" s="42" t="s">
        <v>83</v>
      </c>
      <c r="AT300">
        <v>91.666666666666671</v>
      </c>
      <c r="AU300" s="43">
        <f t="shared" si="64"/>
        <v>-10.362318840579732</v>
      </c>
    </row>
    <row r="301" spans="1:47" ht="15" customHeight="1" x14ac:dyDescent="0.25">
      <c r="A301" s="11"/>
      <c r="B301" s="19">
        <v>339</v>
      </c>
      <c r="C301" s="20" t="s">
        <v>351</v>
      </c>
      <c r="D301" s="21">
        <v>7261</v>
      </c>
      <c r="E301" s="22" t="s">
        <v>59</v>
      </c>
      <c r="F301" s="20" t="s">
        <v>75</v>
      </c>
      <c r="G301" s="24">
        <v>42699</v>
      </c>
      <c r="H301" s="54"/>
      <c r="I301" s="26">
        <v>263.43</v>
      </c>
      <c r="J301" s="27"/>
      <c r="K301" s="27"/>
      <c r="L301" s="27"/>
      <c r="M301" s="28">
        <v>263.43</v>
      </c>
      <c r="N301" s="29">
        <v>155.86742105263158</v>
      </c>
      <c r="O301" s="30" t="str">
        <f>IF(G301&lt;=$N$2,"",IF(F301=[3]Pav.tvarkyklė!$B$13,"",IF(ISBLANK(R301),"X","")))</f>
        <v/>
      </c>
      <c r="P301" s="31"/>
      <c r="Q301" s="32"/>
      <c r="R301" s="32"/>
      <c r="S301" s="33"/>
      <c r="T301" s="33"/>
      <c r="U301" s="34">
        <f>IFERROR(INDEX('[3]5.Grup_T'!$G$4:$G$22,MATCH('6.Turtas'!E301,'[3]5.Grup_T'!$E$4:$E$22,0)),"0")</f>
        <v>10</v>
      </c>
      <c r="V301" s="35">
        <f t="shared" si="53"/>
        <v>120</v>
      </c>
      <c r="W301" s="35">
        <f>IF(NOT(ISBLANK(H301)),(12-DATEDIF(H301,'[3]1.Pradzia'!$D$13,"m")),0)</f>
        <v>0</v>
      </c>
      <c r="X301" s="35">
        <f t="shared" si="56"/>
        <v>49</v>
      </c>
      <c r="Y301" s="35">
        <f t="shared" si="57"/>
        <v>12</v>
      </c>
      <c r="Z301" s="35">
        <f t="shared" si="65"/>
        <v>71</v>
      </c>
      <c r="AA301" s="36">
        <f t="shared" si="54"/>
        <v>2.1953157894736841</v>
      </c>
      <c r="AB301" s="36">
        <f t="shared" si="58"/>
        <v>26.343789473684211</v>
      </c>
      <c r="AC301" s="37">
        <f>IF(E301='[3]5.Grup_T'!$E$20,0,IF(YEAR(G301)&lt;2021,M301-N301+AB301,0))</f>
        <v>133.90636842105263</v>
      </c>
      <c r="AD301" s="35">
        <f>IF(OR(YEAR(G301)&lt;2021,O301="X"),0,IF(ISBLANK(H301),DATEDIF(G301,'[3]1.Pradzia'!$D$13,"M"),DATEDIF(G301,H301,"m")))</f>
        <v>0</v>
      </c>
      <c r="AE301" s="37">
        <f>IF(E301='[3]5.Grup_T'!$E$20,0,IF(AD301&lt;&gt;0,M301/V301*MIN(12,AD301),0))</f>
        <v>0</v>
      </c>
      <c r="AF301" s="37">
        <f t="shared" si="55"/>
        <v>26.343789473684211</v>
      </c>
      <c r="AG301" s="37">
        <f t="shared" si="59"/>
        <v>133.90636842105263</v>
      </c>
      <c r="AH301" s="37">
        <f t="shared" si="60"/>
        <v>129.52363157894737</v>
      </c>
      <c r="AI301" s="35" t="str">
        <f t="shared" si="61"/>
        <v/>
      </c>
      <c r="AJ301" s="38" t="str">
        <f>IF(AND(F301&lt;&gt;[3]Pav.tvarkyklė!$B$12,F301&lt;&gt;[3]Pav.tvarkyklė!$B$13),"GVTNT","X")</f>
        <v>GVTNT</v>
      </c>
      <c r="AK301" s="39">
        <f t="shared" si="62"/>
        <v>0</v>
      </c>
      <c r="AL301" s="40" t="s">
        <v>286</v>
      </c>
      <c r="AM301" s="41">
        <v>10</v>
      </c>
      <c r="AN301" s="41">
        <f t="shared" si="63"/>
        <v>2016</v>
      </c>
      <c r="AO301" s="41"/>
      <c r="AP301" s="41"/>
      <c r="AQ301" s="41" t="s">
        <v>17</v>
      </c>
      <c r="AR301" s="42" t="s">
        <v>61</v>
      </c>
      <c r="AS301" s="42" t="s">
        <v>76</v>
      </c>
      <c r="AT301">
        <v>26.343000000000004</v>
      </c>
      <c r="AU301" s="43">
        <f t="shared" si="64"/>
        <v>7.8947368420756447E-4</v>
      </c>
    </row>
    <row r="302" spans="1:47" ht="15" customHeight="1" x14ac:dyDescent="0.25">
      <c r="A302" s="11"/>
      <c r="B302" s="19">
        <v>340</v>
      </c>
      <c r="C302" s="20" t="s">
        <v>350</v>
      </c>
      <c r="D302" s="21">
        <v>7262</v>
      </c>
      <c r="E302" s="22" t="s">
        <v>255</v>
      </c>
      <c r="F302" s="20" t="s">
        <v>82</v>
      </c>
      <c r="G302" s="24">
        <v>42689</v>
      </c>
      <c r="H302" s="54"/>
      <c r="I302" s="26">
        <v>550</v>
      </c>
      <c r="J302" s="27"/>
      <c r="K302" s="27"/>
      <c r="L302" s="27"/>
      <c r="M302" s="28">
        <v>550</v>
      </c>
      <c r="N302" s="29">
        <v>157.00354609929082</v>
      </c>
      <c r="O302" s="30" t="str">
        <f>IF(G302&lt;=$N$2,"",IF(F302=[3]Pav.tvarkyklė!$B$13,"",IF(ISBLANK(R302),"X","")))</f>
        <v/>
      </c>
      <c r="P302" s="31"/>
      <c r="Q302" s="32"/>
      <c r="R302" s="32"/>
      <c r="S302" s="33"/>
      <c r="T302" s="33"/>
      <c r="U302" s="34">
        <f>IFERROR(INDEX('[3]5.Grup_T'!$G$4:$G$22,MATCH('6.Turtas'!E302,'[3]5.Grup_T'!$E$4:$E$22,0)),"0")</f>
        <v>6</v>
      </c>
      <c r="V302" s="35">
        <f t="shared" si="53"/>
        <v>72</v>
      </c>
      <c r="W302" s="35">
        <f>IF(NOT(ISBLANK(H302)),(12-DATEDIF(H302,'[3]1.Pradzia'!$D$13,"m")),0)</f>
        <v>0</v>
      </c>
      <c r="X302" s="35">
        <f t="shared" si="56"/>
        <v>49</v>
      </c>
      <c r="Y302" s="35">
        <f t="shared" si="57"/>
        <v>12</v>
      </c>
      <c r="Z302" s="35">
        <f t="shared" si="65"/>
        <v>23</v>
      </c>
      <c r="AA302" s="36">
        <f t="shared" si="54"/>
        <v>6.8262411347517746</v>
      </c>
      <c r="AB302" s="36">
        <f t="shared" si="58"/>
        <v>81.914893617021292</v>
      </c>
      <c r="AC302" s="37">
        <f>IF(E302='[3]5.Grup_T'!$E$20,0,IF(YEAR(G302)&lt;2021,M302-N302+AB302,0))</f>
        <v>474.91134751773046</v>
      </c>
      <c r="AD302" s="35">
        <f>IF(OR(YEAR(G302)&lt;2021,O302="X"),0,IF(ISBLANK(H302),DATEDIF(G302,'[3]1.Pradzia'!$D$13,"M"),DATEDIF(G302,H302,"m")))</f>
        <v>0</v>
      </c>
      <c r="AE302" s="37">
        <f>IF(E302='[3]5.Grup_T'!$E$20,0,IF(AD302&lt;&gt;0,M302/V302*MIN(12,AD302),0))</f>
        <v>0</v>
      </c>
      <c r="AF302" s="37">
        <f t="shared" si="55"/>
        <v>81.914893617021292</v>
      </c>
      <c r="AG302" s="37">
        <f t="shared" si="59"/>
        <v>474.91134751773046</v>
      </c>
      <c r="AH302" s="37">
        <f t="shared" si="60"/>
        <v>75.088652482269538</v>
      </c>
      <c r="AI302" s="35" t="str">
        <f t="shared" si="61"/>
        <v/>
      </c>
      <c r="AJ302" s="38" t="str">
        <f>IF(AND(F302&lt;&gt;[3]Pav.tvarkyklė!$B$12,F302&lt;&gt;[3]Pav.tvarkyklė!$B$13),"GVTNT","X")</f>
        <v>GVTNT</v>
      </c>
      <c r="AK302" s="39">
        <f t="shared" si="62"/>
        <v>0</v>
      </c>
      <c r="AL302" s="40" t="s">
        <v>256</v>
      </c>
      <c r="AM302" s="41">
        <v>5</v>
      </c>
      <c r="AN302" s="41">
        <f t="shared" si="63"/>
        <v>2016</v>
      </c>
      <c r="AO302" s="41"/>
      <c r="AP302" s="41"/>
      <c r="AQ302" s="41" t="s">
        <v>17</v>
      </c>
      <c r="AR302" s="42" t="s">
        <v>257</v>
      </c>
      <c r="AS302" s="42" t="s">
        <v>83</v>
      </c>
      <c r="AT302">
        <v>91.666666666666671</v>
      </c>
      <c r="AU302" s="43">
        <f t="shared" si="64"/>
        <v>-9.7517730496453794</v>
      </c>
    </row>
    <row r="303" spans="1:47" ht="15" customHeight="1" x14ac:dyDescent="0.25">
      <c r="A303" s="11"/>
      <c r="B303" s="19">
        <v>341</v>
      </c>
      <c r="C303" s="20" t="s">
        <v>352</v>
      </c>
      <c r="D303" s="21">
        <v>7263</v>
      </c>
      <c r="E303" s="22" t="s">
        <v>255</v>
      </c>
      <c r="F303" s="20" t="s">
        <v>236</v>
      </c>
      <c r="G303" s="24">
        <v>42684</v>
      </c>
      <c r="H303" s="54"/>
      <c r="I303" s="26">
        <v>399</v>
      </c>
      <c r="J303" s="27"/>
      <c r="K303" s="27"/>
      <c r="L303" s="27"/>
      <c r="M303" s="28">
        <v>399</v>
      </c>
      <c r="N303" s="29">
        <v>113.89893617021278</v>
      </c>
      <c r="O303" s="30" t="str">
        <f>IF(G303&lt;=$N$2,"",IF(F303=[3]Pav.tvarkyklė!$B$13,"",IF(ISBLANK(R303),"X","")))</f>
        <v/>
      </c>
      <c r="P303" s="31"/>
      <c r="Q303" s="32"/>
      <c r="R303" s="32"/>
      <c r="S303" s="33"/>
      <c r="T303" s="33"/>
      <c r="U303" s="34">
        <f>IFERROR(INDEX('[3]5.Grup_T'!$G$4:$G$22,MATCH('6.Turtas'!E303,'[3]5.Grup_T'!$E$4:$E$22,0)),"0")</f>
        <v>6</v>
      </c>
      <c r="V303" s="35">
        <f t="shared" si="53"/>
        <v>72</v>
      </c>
      <c r="W303" s="35">
        <f>IF(NOT(ISBLANK(H303)),(12-DATEDIF(H303,'[3]1.Pradzia'!$D$13,"m")),0)</f>
        <v>0</v>
      </c>
      <c r="X303" s="35">
        <f t="shared" si="56"/>
        <v>49</v>
      </c>
      <c r="Y303" s="35">
        <f t="shared" si="57"/>
        <v>12</v>
      </c>
      <c r="Z303" s="35">
        <f t="shared" si="65"/>
        <v>23</v>
      </c>
      <c r="AA303" s="36">
        <f t="shared" si="54"/>
        <v>4.9521276595744688</v>
      </c>
      <c r="AB303" s="36">
        <f t="shared" si="58"/>
        <v>59.425531914893625</v>
      </c>
      <c r="AC303" s="37">
        <f>IF(E303='[3]5.Grup_T'!$E$20,0,IF(YEAR(G303)&lt;2021,M303-N303+AB303,0))</f>
        <v>344.52659574468083</v>
      </c>
      <c r="AD303" s="35">
        <f>IF(OR(YEAR(G303)&lt;2021,O303="X"),0,IF(ISBLANK(H303),DATEDIF(G303,'[3]1.Pradzia'!$D$13,"M"),DATEDIF(G303,H303,"m")))</f>
        <v>0</v>
      </c>
      <c r="AE303" s="37">
        <f>IF(E303='[3]5.Grup_T'!$E$20,0,IF(AD303&lt;&gt;0,M303/V303*MIN(12,AD303),0))</f>
        <v>0</v>
      </c>
      <c r="AF303" s="37">
        <f t="shared" si="55"/>
        <v>59.425531914893625</v>
      </c>
      <c r="AG303" s="37">
        <f t="shared" si="59"/>
        <v>344.52659574468083</v>
      </c>
      <c r="AH303" s="37">
        <f t="shared" si="60"/>
        <v>54.473404255319167</v>
      </c>
      <c r="AI303" s="35" t="str">
        <f t="shared" si="61"/>
        <v/>
      </c>
      <c r="AJ303" s="38" t="str">
        <f>IF(AND(F303&lt;&gt;[3]Pav.tvarkyklė!$B$12,F303&lt;&gt;[3]Pav.tvarkyklė!$B$13),"GVTNT","X")</f>
        <v>GVTNT</v>
      </c>
      <c r="AK303" s="39">
        <f t="shared" si="62"/>
        <v>0</v>
      </c>
      <c r="AL303" s="40" t="s">
        <v>256</v>
      </c>
      <c r="AM303" s="41">
        <v>5</v>
      </c>
      <c r="AN303" s="41">
        <f t="shared" si="63"/>
        <v>2016</v>
      </c>
      <c r="AO303" s="41"/>
      <c r="AP303" s="41"/>
      <c r="AQ303" s="41" t="s">
        <v>17</v>
      </c>
      <c r="AR303" s="42" t="s">
        <v>257</v>
      </c>
      <c r="AS303" s="42" t="s">
        <v>237</v>
      </c>
      <c r="AT303">
        <v>66.5</v>
      </c>
      <c r="AU303" s="43">
        <f t="shared" si="64"/>
        <v>-7.0744680851063748</v>
      </c>
    </row>
    <row r="304" spans="1:47" ht="15" customHeight="1" x14ac:dyDescent="0.25">
      <c r="A304" s="11"/>
      <c r="B304" s="19">
        <v>342</v>
      </c>
      <c r="C304" s="20" t="s">
        <v>352</v>
      </c>
      <c r="D304" s="21">
        <v>7264</v>
      </c>
      <c r="E304" s="22" t="s">
        <v>255</v>
      </c>
      <c r="F304" s="20" t="s">
        <v>236</v>
      </c>
      <c r="G304" s="24">
        <v>42684</v>
      </c>
      <c r="H304" s="54"/>
      <c r="I304" s="26">
        <v>399</v>
      </c>
      <c r="J304" s="27"/>
      <c r="K304" s="27"/>
      <c r="L304" s="27"/>
      <c r="M304" s="28">
        <v>399</v>
      </c>
      <c r="N304" s="29">
        <v>113.89893617021278</v>
      </c>
      <c r="O304" s="30" t="str">
        <f>IF(G304&lt;=$N$2,"",IF(F304=[3]Pav.tvarkyklė!$B$13,"",IF(ISBLANK(R304),"X","")))</f>
        <v/>
      </c>
      <c r="P304" s="31"/>
      <c r="Q304" s="32"/>
      <c r="R304" s="32"/>
      <c r="S304" s="33"/>
      <c r="T304" s="33"/>
      <c r="U304" s="34">
        <f>IFERROR(INDEX('[3]5.Grup_T'!$G$4:$G$22,MATCH('6.Turtas'!E304,'[3]5.Grup_T'!$E$4:$E$22,0)),"0")</f>
        <v>6</v>
      </c>
      <c r="V304" s="35">
        <f t="shared" si="53"/>
        <v>72</v>
      </c>
      <c r="W304" s="35">
        <f>IF(NOT(ISBLANK(H304)),(12-DATEDIF(H304,'[3]1.Pradzia'!$D$13,"m")),0)</f>
        <v>0</v>
      </c>
      <c r="X304" s="35">
        <f t="shared" si="56"/>
        <v>49</v>
      </c>
      <c r="Y304" s="35">
        <f t="shared" si="57"/>
        <v>12</v>
      </c>
      <c r="Z304" s="35">
        <f t="shared" si="65"/>
        <v>23</v>
      </c>
      <c r="AA304" s="36">
        <f t="shared" si="54"/>
        <v>4.9521276595744688</v>
      </c>
      <c r="AB304" s="36">
        <f t="shared" si="58"/>
        <v>59.425531914893625</v>
      </c>
      <c r="AC304" s="37">
        <f>IF(E304='[3]5.Grup_T'!$E$20,0,IF(YEAR(G304)&lt;2021,M304-N304+AB304,0))</f>
        <v>344.52659574468083</v>
      </c>
      <c r="AD304" s="35">
        <f>IF(OR(YEAR(G304)&lt;2021,O304="X"),0,IF(ISBLANK(H304),DATEDIF(G304,'[3]1.Pradzia'!$D$13,"M"),DATEDIF(G304,H304,"m")))</f>
        <v>0</v>
      </c>
      <c r="AE304" s="37">
        <f>IF(E304='[3]5.Grup_T'!$E$20,0,IF(AD304&lt;&gt;0,M304/V304*MIN(12,AD304),0))</f>
        <v>0</v>
      </c>
      <c r="AF304" s="37">
        <f t="shared" si="55"/>
        <v>59.425531914893625</v>
      </c>
      <c r="AG304" s="37">
        <f t="shared" si="59"/>
        <v>344.52659574468083</v>
      </c>
      <c r="AH304" s="37">
        <f t="shared" si="60"/>
        <v>54.473404255319167</v>
      </c>
      <c r="AI304" s="35" t="str">
        <f t="shared" si="61"/>
        <v/>
      </c>
      <c r="AJ304" s="38" t="str">
        <f>IF(AND(F304&lt;&gt;[3]Pav.tvarkyklė!$B$12,F304&lt;&gt;[3]Pav.tvarkyklė!$B$13),"GVTNT","X")</f>
        <v>GVTNT</v>
      </c>
      <c r="AK304" s="39">
        <f t="shared" si="62"/>
        <v>0</v>
      </c>
      <c r="AL304" s="40" t="s">
        <v>256</v>
      </c>
      <c r="AM304" s="41">
        <v>5</v>
      </c>
      <c r="AN304" s="41">
        <f t="shared" si="63"/>
        <v>2016</v>
      </c>
      <c r="AO304" s="41"/>
      <c r="AP304" s="41"/>
      <c r="AQ304" s="41" t="s">
        <v>17</v>
      </c>
      <c r="AR304" s="42" t="s">
        <v>257</v>
      </c>
      <c r="AS304" s="42" t="s">
        <v>237</v>
      </c>
      <c r="AT304">
        <v>66.5</v>
      </c>
      <c r="AU304" s="43">
        <f t="shared" si="64"/>
        <v>-7.0744680851063748</v>
      </c>
    </row>
    <row r="305" spans="1:47" ht="15" customHeight="1" x14ac:dyDescent="0.25">
      <c r="A305" s="11"/>
      <c r="B305" s="19">
        <v>343</v>
      </c>
      <c r="C305" s="20" t="s">
        <v>353</v>
      </c>
      <c r="D305" s="21">
        <v>7265</v>
      </c>
      <c r="E305" s="22" t="s">
        <v>59</v>
      </c>
      <c r="F305" s="20" t="s">
        <v>75</v>
      </c>
      <c r="G305" s="24">
        <v>42724</v>
      </c>
      <c r="H305" s="54"/>
      <c r="I305" s="26">
        <v>490.91</v>
      </c>
      <c r="J305" s="27"/>
      <c r="K305" s="27"/>
      <c r="L305" s="27"/>
      <c r="M305" s="28">
        <v>490.91</v>
      </c>
      <c r="N305" s="29">
        <v>294.54750000000001</v>
      </c>
      <c r="O305" s="30" t="str">
        <f>IF(G305&lt;=$N$2,"",IF(F305=[3]Pav.tvarkyklė!$B$13,"",IF(ISBLANK(R305),"X","")))</f>
        <v/>
      </c>
      <c r="P305" s="31"/>
      <c r="Q305" s="32"/>
      <c r="R305" s="32"/>
      <c r="S305" s="33"/>
      <c r="T305" s="33"/>
      <c r="U305" s="34">
        <f>IFERROR(INDEX('[3]5.Grup_T'!$G$4:$G$22,MATCH('6.Turtas'!E305,'[3]5.Grup_T'!$E$4:$E$22,0)),"0")</f>
        <v>10</v>
      </c>
      <c r="V305" s="35">
        <f t="shared" si="53"/>
        <v>120</v>
      </c>
      <c r="W305" s="35">
        <f>IF(NOT(ISBLANK(H305)),(12-DATEDIF(H305,'[3]1.Pradzia'!$D$13,"m")),0)</f>
        <v>0</v>
      </c>
      <c r="X305" s="35">
        <f t="shared" si="56"/>
        <v>48</v>
      </c>
      <c r="Y305" s="35">
        <f t="shared" si="57"/>
        <v>12</v>
      </c>
      <c r="Z305" s="35">
        <f t="shared" si="65"/>
        <v>72</v>
      </c>
      <c r="AA305" s="36">
        <f t="shared" si="54"/>
        <v>4.0909374999999999</v>
      </c>
      <c r="AB305" s="36">
        <f t="shared" si="58"/>
        <v>49.091250000000002</v>
      </c>
      <c r="AC305" s="37">
        <f>IF(E305='[3]5.Grup_T'!$E$20,0,IF(YEAR(G305)&lt;2021,M305-N305+AB305,0))</f>
        <v>245.45375000000001</v>
      </c>
      <c r="AD305" s="35">
        <f>IF(OR(YEAR(G305)&lt;2021,O305="X"),0,IF(ISBLANK(H305),DATEDIF(G305,'[3]1.Pradzia'!$D$13,"M"),DATEDIF(G305,H305,"m")))</f>
        <v>0</v>
      </c>
      <c r="AE305" s="37">
        <f>IF(E305='[3]5.Grup_T'!$E$20,0,IF(AD305&lt;&gt;0,M305/V305*MIN(12,AD305),0))</f>
        <v>0</v>
      </c>
      <c r="AF305" s="37">
        <f t="shared" si="55"/>
        <v>49.091250000000002</v>
      </c>
      <c r="AG305" s="37">
        <f t="shared" si="59"/>
        <v>245.45375000000001</v>
      </c>
      <c r="AH305" s="37">
        <f t="shared" si="60"/>
        <v>245.45625000000001</v>
      </c>
      <c r="AI305" s="35" t="str">
        <f t="shared" si="61"/>
        <v/>
      </c>
      <c r="AJ305" s="38" t="str">
        <f>IF(AND(F305&lt;&gt;[3]Pav.tvarkyklė!$B$12,F305&lt;&gt;[3]Pav.tvarkyklė!$B$13),"GVTNT","X")</f>
        <v>GVTNT</v>
      </c>
      <c r="AK305" s="39">
        <f t="shared" si="62"/>
        <v>0</v>
      </c>
      <c r="AL305" s="40" t="s">
        <v>286</v>
      </c>
      <c r="AM305" s="41">
        <v>10</v>
      </c>
      <c r="AN305" s="41">
        <f t="shared" si="63"/>
        <v>2016</v>
      </c>
      <c r="AO305" s="41"/>
      <c r="AP305" s="41"/>
      <c r="AQ305" s="41" t="s">
        <v>17</v>
      </c>
      <c r="AR305" s="42" t="s">
        <v>61</v>
      </c>
      <c r="AS305" s="42" t="s">
        <v>76</v>
      </c>
      <c r="AT305">
        <v>49.091000000000001</v>
      </c>
      <c r="AU305" s="43">
        <f t="shared" si="64"/>
        <v>2.5000000000119371E-4</v>
      </c>
    </row>
    <row r="306" spans="1:47" ht="15" customHeight="1" x14ac:dyDescent="0.25">
      <c r="A306" s="11"/>
      <c r="B306" s="19">
        <v>344</v>
      </c>
      <c r="C306" s="20" t="s">
        <v>335</v>
      </c>
      <c r="D306" s="21">
        <v>7266</v>
      </c>
      <c r="E306" s="22" t="s">
        <v>255</v>
      </c>
      <c r="F306" s="20" t="s">
        <v>75</v>
      </c>
      <c r="G306" s="24">
        <v>42735</v>
      </c>
      <c r="H306" s="54"/>
      <c r="I306" s="26">
        <v>439.24</v>
      </c>
      <c r="J306" s="27"/>
      <c r="K306" s="27"/>
      <c r="L306" s="27"/>
      <c r="M306" s="28">
        <v>439.24</v>
      </c>
      <c r="N306" s="29">
        <v>131.77000000000004</v>
      </c>
      <c r="O306" s="30" t="str">
        <f>IF(G306&lt;=$N$2,"",IF(F306=[3]Pav.tvarkyklė!$B$13,"",IF(ISBLANK(R306),"X","")))</f>
        <v/>
      </c>
      <c r="P306" s="31"/>
      <c r="Q306" s="32"/>
      <c r="R306" s="32"/>
      <c r="S306" s="33"/>
      <c r="T306" s="33"/>
      <c r="U306" s="34">
        <f>IFERROR(INDEX('[3]5.Grup_T'!$G$4:$G$22,MATCH('6.Turtas'!E306,'[3]5.Grup_T'!$E$4:$E$22,0)),"0")</f>
        <v>6</v>
      </c>
      <c r="V306" s="35">
        <f t="shared" si="53"/>
        <v>72</v>
      </c>
      <c r="W306" s="35">
        <f>IF(NOT(ISBLANK(H306)),(12-DATEDIF(H306,'[3]1.Pradzia'!$D$13,"m")),0)</f>
        <v>0</v>
      </c>
      <c r="X306" s="35">
        <f t="shared" si="56"/>
        <v>48</v>
      </c>
      <c r="Y306" s="35">
        <f t="shared" si="57"/>
        <v>12</v>
      </c>
      <c r="Z306" s="35">
        <f t="shared" si="65"/>
        <v>24</v>
      </c>
      <c r="AA306" s="36">
        <f t="shared" si="54"/>
        <v>5.4904166666666683</v>
      </c>
      <c r="AB306" s="36">
        <f t="shared" si="58"/>
        <v>65.885000000000019</v>
      </c>
      <c r="AC306" s="37">
        <f>IF(E306='[3]5.Grup_T'!$E$20,0,IF(YEAR(G306)&lt;2021,M306-N306+AB306,0))</f>
        <v>373.35500000000002</v>
      </c>
      <c r="AD306" s="35">
        <f>IF(OR(YEAR(G306)&lt;2021,O306="X"),0,IF(ISBLANK(H306),DATEDIF(G306,'[3]1.Pradzia'!$D$13,"M"),DATEDIF(G306,H306,"m")))</f>
        <v>0</v>
      </c>
      <c r="AE306" s="37">
        <f>IF(E306='[3]5.Grup_T'!$E$20,0,IF(AD306&lt;&gt;0,M306/V306*MIN(12,AD306),0))</f>
        <v>0</v>
      </c>
      <c r="AF306" s="37">
        <f t="shared" si="55"/>
        <v>65.885000000000019</v>
      </c>
      <c r="AG306" s="37">
        <f t="shared" si="59"/>
        <v>373.35500000000002</v>
      </c>
      <c r="AH306" s="37">
        <f t="shared" si="60"/>
        <v>65.884999999999991</v>
      </c>
      <c r="AI306" s="35" t="str">
        <f t="shared" si="61"/>
        <v/>
      </c>
      <c r="AJ306" s="38" t="str">
        <f>IF(AND(F306&lt;&gt;[3]Pav.tvarkyklė!$B$12,F306&lt;&gt;[3]Pav.tvarkyklė!$B$13),"GVTNT","X")</f>
        <v>GVTNT</v>
      </c>
      <c r="AK306" s="39">
        <f t="shared" si="62"/>
        <v>0</v>
      </c>
      <c r="AL306" s="40" t="s">
        <v>256</v>
      </c>
      <c r="AM306" s="41">
        <v>5</v>
      </c>
      <c r="AN306" s="41">
        <f t="shared" si="63"/>
        <v>2016</v>
      </c>
      <c r="AO306" s="41"/>
      <c r="AP306" s="41"/>
      <c r="AQ306" s="41" t="s">
        <v>17</v>
      </c>
      <c r="AR306" s="42" t="s">
        <v>257</v>
      </c>
      <c r="AS306" s="42" t="s">
        <v>76</v>
      </c>
      <c r="AT306">
        <v>73.206666666666663</v>
      </c>
      <c r="AU306" s="43">
        <f t="shared" si="64"/>
        <v>-7.3216666666666441</v>
      </c>
    </row>
    <row r="307" spans="1:47" ht="15" customHeight="1" x14ac:dyDescent="0.25">
      <c r="A307" s="11"/>
      <c r="B307" s="19">
        <v>345</v>
      </c>
      <c r="C307" s="20" t="s">
        <v>335</v>
      </c>
      <c r="D307" s="21">
        <v>7267</v>
      </c>
      <c r="E307" s="22" t="s">
        <v>255</v>
      </c>
      <c r="F307" s="20" t="s">
        <v>75</v>
      </c>
      <c r="G307" s="24">
        <v>42735</v>
      </c>
      <c r="H307" s="54"/>
      <c r="I307" s="26">
        <v>443.38</v>
      </c>
      <c r="J307" s="27"/>
      <c r="K307" s="27"/>
      <c r="L307" s="27"/>
      <c r="M307" s="50">
        <v>443.38</v>
      </c>
      <c r="N307" s="29">
        <v>133.01</v>
      </c>
      <c r="O307" s="30" t="str">
        <f>IF(G307&lt;=$N$2,"",IF(F307=[3]Pav.tvarkyklė!$B$13,"",IF(ISBLANK(R307),"X","")))</f>
        <v/>
      </c>
      <c r="P307" s="31"/>
      <c r="Q307" s="32"/>
      <c r="R307" s="32"/>
      <c r="S307" s="33"/>
      <c r="T307" s="33"/>
      <c r="U307" s="34">
        <f>IFERROR(INDEX('[3]5.Grup_T'!$G$4:$G$22,MATCH('6.Turtas'!E307,'[3]5.Grup_T'!$E$4:$E$22,0)),"0")</f>
        <v>6</v>
      </c>
      <c r="V307" s="35">
        <f t="shared" si="53"/>
        <v>72</v>
      </c>
      <c r="W307" s="35">
        <f>IF(NOT(ISBLANK(H307)),(12-DATEDIF(H307,'[3]1.Pradzia'!$D$13,"m")),0)</f>
        <v>0</v>
      </c>
      <c r="X307" s="35">
        <f t="shared" si="56"/>
        <v>48</v>
      </c>
      <c r="Y307" s="35">
        <f t="shared" si="57"/>
        <v>12</v>
      </c>
      <c r="Z307" s="35">
        <f t="shared" si="65"/>
        <v>24</v>
      </c>
      <c r="AA307" s="36">
        <f t="shared" si="54"/>
        <v>5.5420833333333333</v>
      </c>
      <c r="AB307" s="36">
        <f t="shared" si="58"/>
        <v>66.504999999999995</v>
      </c>
      <c r="AC307" s="37">
        <f>IF(E307='[3]5.Grup_T'!$E$20,0,IF(YEAR(G307)&lt;2021,M307-N307+AB307,0))</f>
        <v>376.875</v>
      </c>
      <c r="AD307" s="35">
        <f>IF(OR(YEAR(G307)&lt;2021,O307="X"),0,IF(ISBLANK(H307),DATEDIF(G307,'[3]1.Pradzia'!$D$13,"M"),DATEDIF(G307,H307,"m")))</f>
        <v>0</v>
      </c>
      <c r="AE307" s="37">
        <f>IF(E307='[3]5.Grup_T'!$E$20,0,IF(AD307&lt;&gt;0,M307/V307*MIN(12,AD307),0))</f>
        <v>0</v>
      </c>
      <c r="AF307" s="37">
        <f t="shared" si="55"/>
        <v>66.504999999999995</v>
      </c>
      <c r="AG307" s="37">
        <f t="shared" si="59"/>
        <v>376.875</v>
      </c>
      <c r="AH307" s="37">
        <f t="shared" si="60"/>
        <v>66.504999999999995</v>
      </c>
      <c r="AI307" s="35" t="str">
        <f t="shared" si="61"/>
        <v/>
      </c>
      <c r="AJ307" s="38" t="str">
        <f>IF(AND(F307&lt;&gt;[3]Pav.tvarkyklė!$B$12,F307&lt;&gt;[3]Pav.tvarkyklė!$B$13),"GVTNT","X")</f>
        <v>GVTNT</v>
      </c>
      <c r="AK307" s="39">
        <f t="shared" si="62"/>
        <v>0</v>
      </c>
      <c r="AL307" s="40" t="s">
        <v>256</v>
      </c>
      <c r="AM307" s="41">
        <v>5</v>
      </c>
      <c r="AN307" s="41">
        <f t="shared" si="63"/>
        <v>2016</v>
      </c>
      <c r="AO307" s="41"/>
      <c r="AP307" s="41"/>
      <c r="AQ307" s="41" t="s">
        <v>17</v>
      </c>
      <c r="AR307" s="42" t="s">
        <v>257</v>
      </c>
      <c r="AS307" s="42" t="s">
        <v>76</v>
      </c>
      <c r="AT307">
        <v>73.896666666666661</v>
      </c>
      <c r="AU307" s="43">
        <f t="shared" si="64"/>
        <v>-7.3916666666666657</v>
      </c>
    </row>
    <row r="308" spans="1:47" ht="15" customHeight="1" x14ac:dyDescent="0.25">
      <c r="A308" s="11"/>
      <c r="B308" s="19">
        <v>346</v>
      </c>
      <c r="C308" s="20" t="s">
        <v>354</v>
      </c>
      <c r="D308" s="21">
        <v>7268</v>
      </c>
      <c r="E308" s="22" t="s">
        <v>255</v>
      </c>
      <c r="F308" s="20" t="s">
        <v>75</v>
      </c>
      <c r="G308" s="24">
        <v>42727</v>
      </c>
      <c r="H308" s="54"/>
      <c r="I308" s="26">
        <v>244</v>
      </c>
      <c r="J308" s="27"/>
      <c r="K308" s="27"/>
      <c r="L308" s="27"/>
      <c r="M308" s="28">
        <v>244</v>
      </c>
      <c r="N308" s="29">
        <v>73.200000000000017</v>
      </c>
      <c r="O308" s="30" t="str">
        <f>IF(G308&lt;=$N$2,"",IF(F308=[3]Pav.tvarkyklė!$B$13,"",IF(ISBLANK(R308),"X","")))</f>
        <v/>
      </c>
      <c r="P308" s="31"/>
      <c r="Q308" s="32"/>
      <c r="R308" s="32"/>
      <c r="S308" s="33"/>
      <c r="T308" s="33"/>
      <c r="U308" s="34">
        <f>IFERROR(INDEX('[3]5.Grup_T'!$G$4:$G$22,MATCH('6.Turtas'!E308,'[3]5.Grup_T'!$E$4:$E$22,0)),"0")</f>
        <v>6</v>
      </c>
      <c r="V308" s="35">
        <f t="shared" si="53"/>
        <v>72</v>
      </c>
      <c r="W308" s="35">
        <f>IF(NOT(ISBLANK(H308)),(12-DATEDIF(H308,'[3]1.Pradzia'!$D$13,"m")),0)</f>
        <v>0</v>
      </c>
      <c r="X308" s="35">
        <f t="shared" si="56"/>
        <v>48</v>
      </c>
      <c r="Y308" s="35">
        <f t="shared" si="57"/>
        <v>12</v>
      </c>
      <c r="Z308" s="35">
        <f t="shared" si="65"/>
        <v>24</v>
      </c>
      <c r="AA308" s="36">
        <f t="shared" si="54"/>
        <v>3.0500000000000007</v>
      </c>
      <c r="AB308" s="36">
        <f t="shared" si="58"/>
        <v>36.600000000000009</v>
      </c>
      <c r="AC308" s="37">
        <f>IF(E308='[3]5.Grup_T'!$E$20,0,IF(YEAR(G308)&lt;2021,M308-N308+AB308,0))</f>
        <v>207.39999999999998</v>
      </c>
      <c r="AD308" s="35">
        <f>IF(OR(YEAR(G308)&lt;2021,O308="X"),0,IF(ISBLANK(H308),DATEDIF(G308,'[3]1.Pradzia'!$D$13,"M"),DATEDIF(G308,H308,"m")))</f>
        <v>0</v>
      </c>
      <c r="AE308" s="37">
        <f>IF(E308='[3]5.Grup_T'!$E$20,0,IF(AD308&lt;&gt;0,M308/V308*MIN(12,AD308),0))</f>
        <v>0</v>
      </c>
      <c r="AF308" s="37">
        <f t="shared" si="55"/>
        <v>36.600000000000009</v>
      </c>
      <c r="AG308" s="37">
        <f t="shared" si="59"/>
        <v>207.39999999999998</v>
      </c>
      <c r="AH308" s="37">
        <f t="shared" si="60"/>
        <v>36.600000000000023</v>
      </c>
      <c r="AI308" s="35" t="str">
        <f t="shared" si="61"/>
        <v/>
      </c>
      <c r="AJ308" s="38" t="str">
        <f>IF(AND(F308&lt;&gt;[3]Pav.tvarkyklė!$B$12,F308&lt;&gt;[3]Pav.tvarkyklė!$B$13),"GVTNT","X")</f>
        <v>GVTNT</v>
      </c>
      <c r="AK308" s="39">
        <f t="shared" si="62"/>
        <v>0</v>
      </c>
      <c r="AL308" s="40" t="s">
        <v>256</v>
      </c>
      <c r="AM308" s="41">
        <v>5</v>
      </c>
      <c r="AN308" s="41">
        <f t="shared" si="63"/>
        <v>2016</v>
      </c>
      <c r="AO308" s="41"/>
      <c r="AP308" s="41"/>
      <c r="AQ308" s="41" t="s">
        <v>17</v>
      </c>
      <c r="AR308" s="42" t="s">
        <v>257</v>
      </c>
      <c r="AS308" s="42" t="s">
        <v>76</v>
      </c>
      <c r="AT308">
        <v>40.666666666666664</v>
      </c>
      <c r="AU308" s="43">
        <f t="shared" si="64"/>
        <v>-4.0666666666666558</v>
      </c>
    </row>
    <row r="309" spans="1:47" ht="15" customHeight="1" x14ac:dyDescent="0.25">
      <c r="A309" s="11"/>
      <c r="B309" s="19">
        <v>347</v>
      </c>
      <c r="C309" s="20" t="s">
        <v>354</v>
      </c>
      <c r="D309" s="21">
        <v>7269</v>
      </c>
      <c r="E309" s="22" t="s">
        <v>255</v>
      </c>
      <c r="F309" s="20" t="s">
        <v>75</v>
      </c>
      <c r="G309" s="24">
        <v>42727</v>
      </c>
      <c r="H309" s="54"/>
      <c r="I309" s="26">
        <v>244</v>
      </c>
      <c r="J309" s="27"/>
      <c r="K309" s="27"/>
      <c r="L309" s="27"/>
      <c r="M309" s="50">
        <v>244</v>
      </c>
      <c r="N309" s="29">
        <v>73.200000000000017</v>
      </c>
      <c r="O309" s="30" t="str">
        <f>IF(G309&lt;=$N$2,"",IF(F309=[3]Pav.tvarkyklė!$B$13,"",IF(ISBLANK(R309),"X","")))</f>
        <v/>
      </c>
      <c r="P309" s="31"/>
      <c r="Q309" s="32"/>
      <c r="R309" s="32"/>
      <c r="S309" s="33"/>
      <c r="T309" s="33"/>
      <c r="U309" s="34">
        <f>IFERROR(INDEX('[3]5.Grup_T'!$G$4:$G$22,MATCH('6.Turtas'!E309,'[3]5.Grup_T'!$E$4:$E$22,0)),"0")</f>
        <v>6</v>
      </c>
      <c r="V309" s="35">
        <f t="shared" si="53"/>
        <v>72</v>
      </c>
      <c r="W309" s="35">
        <f>IF(NOT(ISBLANK(H309)),(12-DATEDIF(H309,'[3]1.Pradzia'!$D$13,"m")),0)</f>
        <v>0</v>
      </c>
      <c r="X309" s="35">
        <f t="shared" si="56"/>
        <v>48</v>
      </c>
      <c r="Y309" s="35">
        <f t="shared" si="57"/>
        <v>12</v>
      </c>
      <c r="Z309" s="35">
        <f t="shared" si="65"/>
        <v>24</v>
      </c>
      <c r="AA309" s="36">
        <f t="shared" si="54"/>
        <v>3.0500000000000007</v>
      </c>
      <c r="AB309" s="36">
        <f t="shared" si="58"/>
        <v>36.600000000000009</v>
      </c>
      <c r="AC309" s="37">
        <f>IF(E309='[3]5.Grup_T'!$E$20,0,IF(YEAR(G309)&lt;2021,M309-N309+AB309,0))</f>
        <v>207.39999999999998</v>
      </c>
      <c r="AD309" s="35">
        <f>IF(OR(YEAR(G309)&lt;2021,O309="X"),0,IF(ISBLANK(H309),DATEDIF(G309,'[3]1.Pradzia'!$D$13,"M"),DATEDIF(G309,H309,"m")))</f>
        <v>0</v>
      </c>
      <c r="AE309" s="37">
        <f>IF(E309='[3]5.Grup_T'!$E$20,0,IF(AD309&lt;&gt;0,M309/V309*MIN(12,AD309),0))</f>
        <v>0</v>
      </c>
      <c r="AF309" s="37">
        <f t="shared" si="55"/>
        <v>36.600000000000009</v>
      </c>
      <c r="AG309" s="37">
        <f t="shared" si="59"/>
        <v>207.39999999999998</v>
      </c>
      <c r="AH309" s="37">
        <f t="shared" si="60"/>
        <v>36.600000000000023</v>
      </c>
      <c r="AI309" s="35" t="str">
        <f t="shared" si="61"/>
        <v/>
      </c>
      <c r="AJ309" s="38" t="str">
        <f>IF(AND(F309&lt;&gt;[3]Pav.tvarkyklė!$B$12,F309&lt;&gt;[3]Pav.tvarkyklė!$B$13),"GVTNT","X")</f>
        <v>GVTNT</v>
      </c>
      <c r="AK309" s="39">
        <f t="shared" si="62"/>
        <v>0</v>
      </c>
      <c r="AL309" s="40" t="s">
        <v>256</v>
      </c>
      <c r="AM309" s="41">
        <v>5</v>
      </c>
      <c r="AN309" s="41">
        <f t="shared" si="63"/>
        <v>2016</v>
      </c>
      <c r="AO309" s="41"/>
      <c r="AP309" s="41"/>
      <c r="AQ309" s="41" t="s">
        <v>17</v>
      </c>
      <c r="AR309" s="42" t="s">
        <v>257</v>
      </c>
      <c r="AS309" s="42" t="s">
        <v>76</v>
      </c>
      <c r="AT309">
        <v>40.666666666666664</v>
      </c>
      <c r="AU309" s="43">
        <f t="shared" si="64"/>
        <v>-4.0666666666666558</v>
      </c>
    </row>
    <row r="310" spans="1:47" ht="15" customHeight="1" x14ac:dyDescent="0.25">
      <c r="A310" s="11"/>
      <c r="B310" s="19">
        <v>348</v>
      </c>
      <c r="C310" s="20" t="s">
        <v>354</v>
      </c>
      <c r="D310" s="21">
        <v>7270</v>
      </c>
      <c r="E310" s="22" t="s">
        <v>255</v>
      </c>
      <c r="F310" s="20" t="s">
        <v>75</v>
      </c>
      <c r="G310" s="24">
        <v>42727</v>
      </c>
      <c r="H310" s="54"/>
      <c r="I310" s="26">
        <v>244</v>
      </c>
      <c r="J310" s="27"/>
      <c r="K310" s="27"/>
      <c r="L310" s="27"/>
      <c r="M310" s="28">
        <v>244</v>
      </c>
      <c r="N310" s="29">
        <v>73.200000000000017</v>
      </c>
      <c r="O310" s="30" t="str">
        <f>IF(G310&lt;=$N$2,"",IF(F310=[3]Pav.tvarkyklė!$B$13,"",IF(ISBLANK(R310),"X","")))</f>
        <v/>
      </c>
      <c r="P310" s="31"/>
      <c r="Q310" s="32"/>
      <c r="R310" s="32"/>
      <c r="S310" s="33"/>
      <c r="T310" s="33"/>
      <c r="U310" s="34">
        <f>IFERROR(INDEX('[3]5.Grup_T'!$G$4:$G$22,MATCH('6.Turtas'!E310,'[3]5.Grup_T'!$E$4:$E$22,0)),"0")</f>
        <v>6</v>
      </c>
      <c r="V310" s="35">
        <f t="shared" si="53"/>
        <v>72</v>
      </c>
      <c r="W310" s="35">
        <f>IF(NOT(ISBLANK(H310)),(12-DATEDIF(H310,'[3]1.Pradzia'!$D$13,"m")),0)</f>
        <v>0</v>
      </c>
      <c r="X310" s="35">
        <f t="shared" si="56"/>
        <v>48</v>
      </c>
      <c r="Y310" s="35">
        <f t="shared" si="57"/>
        <v>12</v>
      </c>
      <c r="Z310" s="35">
        <f t="shared" si="65"/>
        <v>24</v>
      </c>
      <c r="AA310" s="36">
        <f t="shared" si="54"/>
        <v>3.0500000000000007</v>
      </c>
      <c r="AB310" s="36">
        <f t="shared" si="58"/>
        <v>36.600000000000009</v>
      </c>
      <c r="AC310" s="37">
        <f>IF(E310='[3]5.Grup_T'!$E$20,0,IF(YEAR(G310)&lt;2021,M310-N310+AB310,0))</f>
        <v>207.39999999999998</v>
      </c>
      <c r="AD310" s="35">
        <f>IF(OR(YEAR(G310)&lt;2021,O310="X"),0,IF(ISBLANK(H310),DATEDIF(G310,'[3]1.Pradzia'!$D$13,"M"),DATEDIF(G310,H310,"m")))</f>
        <v>0</v>
      </c>
      <c r="AE310" s="37">
        <f>IF(E310='[3]5.Grup_T'!$E$20,0,IF(AD310&lt;&gt;0,M310/V310*MIN(12,AD310),0))</f>
        <v>0</v>
      </c>
      <c r="AF310" s="37">
        <f t="shared" si="55"/>
        <v>36.600000000000009</v>
      </c>
      <c r="AG310" s="37">
        <f t="shared" si="59"/>
        <v>207.39999999999998</v>
      </c>
      <c r="AH310" s="37">
        <f t="shared" si="60"/>
        <v>36.600000000000023</v>
      </c>
      <c r="AI310" s="35" t="str">
        <f t="shared" si="61"/>
        <v/>
      </c>
      <c r="AJ310" s="38" t="str">
        <f>IF(AND(F310&lt;&gt;[3]Pav.tvarkyklė!$B$12,F310&lt;&gt;[3]Pav.tvarkyklė!$B$13),"GVTNT","X")</f>
        <v>GVTNT</v>
      </c>
      <c r="AK310" s="39">
        <f t="shared" si="62"/>
        <v>0</v>
      </c>
      <c r="AL310" s="40" t="s">
        <v>256</v>
      </c>
      <c r="AM310" s="41">
        <v>5</v>
      </c>
      <c r="AN310" s="41">
        <f t="shared" si="63"/>
        <v>2016</v>
      </c>
      <c r="AO310" s="41"/>
      <c r="AP310" s="41"/>
      <c r="AQ310" s="41" t="s">
        <v>17</v>
      </c>
      <c r="AR310" s="42" t="s">
        <v>257</v>
      </c>
      <c r="AS310" s="42" t="s">
        <v>76</v>
      </c>
      <c r="AT310">
        <v>40.666666666666664</v>
      </c>
      <c r="AU310" s="43">
        <f t="shared" si="64"/>
        <v>-4.0666666666666558</v>
      </c>
    </row>
    <row r="311" spans="1:47" ht="15" customHeight="1" x14ac:dyDescent="0.25">
      <c r="A311" s="11"/>
      <c r="B311" s="19">
        <v>349</v>
      </c>
      <c r="C311" s="20" t="s">
        <v>350</v>
      </c>
      <c r="D311" s="21">
        <v>7271</v>
      </c>
      <c r="E311" s="22" t="s">
        <v>255</v>
      </c>
      <c r="F311" s="20" t="s">
        <v>86</v>
      </c>
      <c r="G311" s="24">
        <v>42739</v>
      </c>
      <c r="H311" s="54"/>
      <c r="I311" s="26">
        <v>550</v>
      </c>
      <c r="J311" s="27"/>
      <c r="K311" s="27"/>
      <c r="L311" s="27"/>
      <c r="M311" s="28">
        <v>550</v>
      </c>
      <c r="N311" s="29">
        <v>173.04421768707482</v>
      </c>
      <c r="O311" s="30" t="str">
        <f>IF(G311&lt;=$N$2,"",IF(F311=[3]Pav.tvarkyklė!$B$13,"",IF(ISBLANK(R311),"X","")))</f>
        <v/>
      </c>
      <c r="P311" s="31"/>
      <c r="Q311" s="32"/>
      <c r="R311" s="32"/>
      <c r="S311" s="33"/>
      <c r="T311" s="33"/>
      <c r="U311" s="34">
        <f>IFERROR(INDEX('[3]5.Grup_T'!$G$4:$G$22,MATCH('6.Turtas'!E311,'[3]5.Grup_T'!$E$4:$E$22,0)),"0")</f>
        <v>6</v>
      </c>
      <c r="V311" s="35">
        <f t="shared" si="53"/>
        <v>72</v>
      </c>
      <c r="W311" s="35">
        <f>IF(NOT(ISBLANK(H311)),(12-DATEDIF(H311,'[3]1.Pradzia'!$D$13,"m")),0)</f>
        <v>0</v>
      </c>
      <c r="X311" s="35">
        <f t="shared" si="56"/>
        <v>47</v>
      </c>
      <c r="Y311" s="35">
        <f t="shared" si="57"/>
        <v>12</v>
      </c>
      <c r="Z311" s="35">
        <f t="shared" si="65"/>
        <v>25</v>
      </c>
      <c r="AA311" s="36">
        <f t="shared" si="54"/>
        <v>6.9217687074829932</v>
      </c>
      <c r="AB311" s="36">
        <f t="shared" si="58"/>
        <v>83.061224489795919</v>
      </c>
      <c r="AC311" s="37">
        <f>IF(E311='[3]5.Grup_T'!$E$20,0,IF(YEAR(G311)&lt;2021,M311-N311+AB311,0))</f>
        <v>460.01700680272108</v>
      </c>
      <c r="AD311" s="35">
        <f>IF(OR(YEAR(G311)&lt;2021,O311="X"),0,IF(ISBLANK(H311),DATEDIF(G311,'[3]1.Pradzia'!$D$13,"M"),DATEDIF(G311,H311,"m")))</f>
        <v>0</v>
      </c>
      <c r="AE311" s="37">
        <f>IF(E311='[3]5.Grup_T'!$E$20,0,IF(AD311&lt;&gt;0,M311/V311*MIN(12,AD311),0))</f>
        <v>0</v>
      </c>
      <c r="AF311" s="37">
        <f t="shared" si="55"/>
        <v>83.061224489795919</v>
      </c>
      <c r="AG311" s="37">
        <f t="shared" si="59"/>
        <v>460.01700680272108</v>
      </c>
      <c r="AH311" s="37">
        <f t="shared" si="60"/>
        <v>89.982993197278915</v>
      </c>
      <c r="AI311" s="35" t="str">
        <f t="shared" si="61"/>
        <v/>
      </c>
      <c r="AJ311" s="38" t="str">
        <f>IF(AND(F311&lt;&gt;[3]Pav.tvarkyklė!$B$12,F311&lt;&gt;[3]Pav.tvarkyklė!$B$13),"GVTNT","X")</f>
        <v>GVTNT</v>
      </c>
      <c r="AK311" s="39">
        <f t="shared" si="62"/>
        <v>0</v>
      </c>
      <c r="AL311" s="40" t="s">
        <v>256</v>
      </c>
      <c r="AM311" s="41">
        <v>5</v>
      </c>
      <c r="AN311" s="41">
        <f t="shared" si="63"/>
        <v>2017</v>
      </c>
      <c r="AO311" s="41"/>
      <c r="AP311" s="41"/>
      <c r="AQ311" s="41" t="s">
        <v>17</v>
      </c>
      <c r="AR311" s="42" t="s">
        <v>257</v>
      </c>
      <c r="AS311" s="42" t="s">
        <v>76</v>
      </c>
      <c r="AT311">
        <v>91.666666666666671</v>
      </c>
      <c r="AU311" s="43">
        <f t="shared" si="64"/>
        <v>-8.6054421768707527</v>
      </c>
    </row>
    <row r="312" spans="1:47" ht="15" customHeight="1" x14ac:dyDescent="0.25">
      <c r="A312" s="11"/>
      <c r="B312" s="19">
        <v>350</v>
      </c>
      <c r="C312" s="20" t="s">
        <v>350</v>
      </c>
      <c r="D312" s="21">
        <v>7272</v>
      </c>
      <c r="E312" s="22" t="s">
        <v>255</v>
      </c>
      <c r="F312" s="20" t="s">
        <v>86</v>
      </c>
      <c r="G312" s="24">
        <v>42750</v>
      </c>
      <c r="H312" s="54"/>
      <c r="I312" s="26">
        <v>550</v>
      </c>
      <c r="J312" s="27"/>
      <c r="K312" s="27"/>
      <c r="L312" s="27"/>
      <c r="M312" s="28">
        <v>550</v>
      </c>
      <c r="N312" s="29">
        <v>173.04421768707482</v>
      </c>
      <c r="O312" s="30" t="str">
        <f>IF(G312&lt;=$N$2,"",IF(F312=[3]Pav.tvarkyklė!$B$13,"",IF(ISBLANK(R312),"X","")))</f>
        <v/>
      </c>
      <c r="P312" s="31"/>
      <c r="Q312" s="32"/>
      <c r="R312" s="32"/>
      <c r="S312" s="33"/>
      <c r="T312" s="33"/>
      <c r="U312" s="34">
        <f>IFERROR(INDEX('[3]5.Grup_T'!$G$4:$G$22,MATCH('6.Turtas'!E312,'[3]5.Grup_T'!$E$4:$E$22,0)),"0")</f>
        <v>6</v>
      </c>
      <c r="V312" s="35">
        <f t="shared" si="53"/>
        <v>72</v>
      </c>
      <c r="W312" s="35">
        <f>IF(NOT(ISBLANK(H312)),(12-DATEDIF(H312,'[3]1.Pradzia'!$D$13,"m")),0)</f>
        <v>0</v>
      </c>
      <c r="X312" s="35">
        <f t="shared" si="56"/>
        <v>47</v>
      </c>
      <c r="Y312" s="35">
        <f t="shared" si="57"/>
        <v>12</v>
      </c>
      <c r="Z312" s="35">
        <f t="shared" si="65"/>
        <v>25</v>
      </c>
      <c r="AA312" s="36">
        <f t="shared" si="54"/>
        <v>6.9217687074829932</v>
      </c>
      <c r="AB312" s="36">
        <f t="shared" si="58"/>
        <v>83.061224489795919</v>
      </c>
      <c r="AC312" s="37">
        <f>IF(E312='[3]5.Grup_T'!$E$20,0,IF(YEAR(G312)&lt;2021,M312-N312+AB312,0))</f>
        <v>460.01700680272108</v>
      </c>
      <c r="AD312" s="35">
        <f>IF(OR(YEAR(G312)&lt;2021,O312="X"),0,IF(ISBLANK(H312),DATEDIF(G312,'[3]1.Pradzia'!$D$13,"M"),DATEDIF(G312,H312,"m")))</f>
        <v>0</v>
      </c>
      <c r="AE312" s="37">
        <f>IF(E312='[3]5.Grup_T'!$E$20,0,IF(AD312&lt;&gt;0,M312/V312*MIN(12,AD312),0))</f>
        <v>0</v>
      </c>
      <c r="AF312" s="37">
        <f t="shared" si="55"/>
        <v>83.061224489795919</v>
      </c>
      <c r="AG312" s="37">
        <f t="shared" si="59"/>
        <v>460.01700680272108</v>
      </c>
      <c r="AH312" s="37">
        <f t="shared" si="60"/>
        <v>89.982993197278915</v>
      </c>
      <c r="AI312" s="35" t="str">
        <f t="shared" si="61"/>
        <v/>
      </c>
      <c r="AJ312" s="38" t="str">
        <f>IF(AND(F312&lt;&gt;[3]Pav.tvarkyklė!$B$12,F312&lt;&gt;[3]Pav.tvarkyklė!$B$13),"GVTNT","X")</f>
        <v>GVTNT</v>
      </c>
      <c r="AK312" s="39">
        <f t="shared" si="62"/>
        <v>0</v>
      </c>
      <c r="AL312" s="40" t="s">
        <v>256</v>
      </c>
      <c r="AM312" s="41">
        <v>5</v>
      </c>
      <c r="AN312" s="41">
        <f t="shared" si="63"/>
        <v>2017</v>
      </c>
      <c r="AO312" s="41"/>
      <c r="AP312" s="41"/>
      <c r="AQ312" s="41" t="s">
        <v>17</v>
      </c>
      <c r="AR312" s="42" t="s">
        <v>257</v>
      </c>
      <c r="AS312" s="42" t="s">
        <v>76</v>
      </c>
      <c r="AT312">
        <v>91.666666666666671</v>
      </c>
      <c r="AU312" s="43">
        <f t="shared" si="64"/>
        <v>-8.6054421768707527</v>
      </c>
    </row>
    <row r="313" spans="1:47" ht="15" customHeight="1" x14ac:dyDescent="0.25">
      <c r="A313" s="11"/>
      <c r="B313" s="19">
        <v>351</v>
      </c>
      <c r="C313" s="20" t="s">
        <v>350</v>
      </c>
      <c r="D313" s="21">
        <v>7273</v>
      </c>
      <c r="E313" s="22" t="s">
        <v>255</v>
      </c>
      <c r="F313" s="20" t="s">
        <v>86</v>
      </c>
      <c r="G313" s="24">
        <v>42766</v>
      </c>
      <c r="H313" s="54"/>
      <c r="I313" s="26">
        <v>550</v>
      </c>
      <c r="J313" s="27"/>
      <c r="K313" s="27"/>
      <c r="L313" s="27"/>
      <c r="M313" s="28">
        <v>550</v>
      </c>
      <c r="N313" s="29">
        <v>173.04421768707482</v>
      </c>
      <c r="O313" s="30" t="str">
        <f>IF(G313&lt;=$N$2,"",IF(F313=[3]Pav.tvarkyklė!$B$13,"",IF(ISBLANK(R313),"X","")))</f>
        <v/>
      </c>
      <c r="P313" s="31"/>
      <c r="Q313" s="32"/>
      <c r="R313" s="32"/>
      <c r="S313" s="33"/>
      <c r="T313" s="33"/>
      <c r="U313" s="34">
        <f>IFERROR(INDEX('[3]5.Grup_T'!$G$4:$G$22,MATCH('6.Turtas'!E313,'[3]5.Grup_T'!$E$4:$E$22,0)),"0")</f>
        <v>6</v>
      </c>
      <c r="V313" s="35">
        <f t="shared" si="53"/>
        <v>72</v>
      </c>
      <c r="W313" s="35">
        <f>IF(NOT(ISBLANK(H313)),(12-DATEDIF(H313,'[3]1.Pradzia'!$D$13,"m")),0)</f>
        <v>0</v>
      </c>
      <c r="X313" s="35">
        <f t="shared" si="56"/>
        <v>47</v>
      </c>
      <c r="Y313" s="35">
        <f t="shared" si="57"/>
        <v>12</v>
      </c>
      <c r="Z313" s="35">
        <f t="shared" si="65"/>
        <v>25</v>
      </c>
      <c r="AA313" s="36">
        <f t="shared" si="54"/>
        <v>6.9217687074829932</v>
      </c>
      <c r="AB313" s="36">
        <f t="shared" si="58"/>
        <v>83.061224489795919</v>
      </c>
      <c r="AC313" s="37">
        <f>IF(E313='[3]5.Grup_T'!$E$20,0,IF(YEAR(G313)&lt;2021,M313-N313+AB313,0))</f>
        <v>460.01700680272108</v>
      </c>
      <c r="AD313" s="35">
        <f>IF(OR(YEAR(G313)&lt;2021,O313="X"),0,IF(ISBLANK(H313),DATEDIF(G313,'[3]1.Pradzia'!$D$13,"M"),DATEDIF(G313,H313,"m")))</f>
        <v>0</v>
      </c>
      <c r="AE313" s="37">
        <f>IF(E313='[3]5.Grup_T'!$E$20,0,IF(AD313&lt;&gt;0,M313/V313*MIN(12,AD313),0))</f>
        <v>0</v>
      </c>
      <c r="AF313" s="37">
        <f t="shared" si="55"/>
        <v>83.061224489795919</v>
      </c>
      <c r="AG313" s="37">
        <f t="shared" si="59"/>
        <v>460.01700680272108</v>
      </c>
      <c r="AH313" s="37">
        <f t="shared" si="60"/>
        <v>89.982993197278915</v>
      </c>
      <c r="AI313" s="35" t="str">
        <f t="shared" si="61"/>
        <v/>
      </c>
      <c r="AJ313" s="38" t="str">
        <f>IF(AND(F313&lt;&gt;[3]Pav.tvarkyklė!$B$12,F313&lt;&gt;[3]Pav.tvarkyklė!$B$13),"GVTNT","X")</f>
        <v>GVTNT</v>
      </c>
      <c r="AK313" s="39">
        <f t="shared" si="62"/>
        <v>0</v>
      </c>
      <c r="AL313" s="40" t="s">
        <v>256</v>
      </c>
      <c r="AM313" s="41">
        <v>5</v>
      </c>
      <c r="AN313" s="41">
        <f t="shared" si="63"/>
        <v>2017</v>
      </c>
      <c r="AO313" s="41"/>
      <c r="AP313" s="41"/>
      <c r="AQ313" s="41" t="s">
        <v>17</v>
      </c>
      <c r="AR313" s="42" t="s">
        <v>257</v>
      </c>
      <c r="AS313" s="42" t="s">
        <v>76</v>
      </c>
      <c r="AT313">
        <v>91.666666666666671</v>
      </c>
      <c r="AU313" s="43">
        <f t="shared" si="64"/>
        <v>-8.6054421768707527</v>
      </c>
    </row>
    <row r="314" spans="1:47" ht="15" customHeight="1" x14ac:dyDescent="0.25">
      <c r="A314" s="11"/>
      <c r="B314" s="19">
        <v>352</v>
      </c>
      <c r="C314" s="20" t="s">
        <v>355</v>
      </c>
      <c r="D314" s="21">
        <v>7274</v>
      </c>
      <c r="E314" s="22" t="s">
        <v>59</v>
      </c>
      <c r="F314" s="20" t="s">
        <v>86</v>
      </c>
      <c r="G314" s="24">
        <v>42765</v>
      </c>
      <c r="H314" s="54"/>
      <c r="I314" s="26">
        <v>449</v>
      </c>
      <c r="J314" s="27"/>
      <c r="K314" s="27"/>
      <c r="L314" s="27"/>
      <c r="M314" s="28">
        <v>449</v>
      </c>
      <c r="N314" s="29">
        <v>273.14166666666665</v>
      </c>
      <c r="O314" s="30" t="str">
        <f>IF(G314&lt;=$N$2,"",IF(F314=[3]Pav.tvarkyklė!$B$13,"",IF(ISBLANK(R314),"X","")))</f>
        <v/>
      </c>
      <c r="P314" s="31"/>
      <c r="Q314" s="32"/>
      <c r="R314" s="32"/>
      <c r="S314" s="33"/>
      <c r="T314" s="33"/>
      <c r="U314" s="34">
        <f>IFERROR(INDEX('[3]5.Grup_T'!$G$4:$G$22,MATCH('6.Turtas'!E314,'[3]5.Grup_T'!$E$4:$E$22,0)),"0")</f>
        <v>10</v>
      </c>
      <c r="V314" s="35">
        <f t="shared" si="53"/>
        <v>120</v>
      </c>
      <c r="W314" s="35">
        <f>IF(NOT(ISBLANK(H314)),(12-DATEDIF(H314,'[3]1.Pradzia'!$D$13,"m")),0)</f>
        <v>0</v>
      </c>
      <c r="X314" s="35">
        <f t="shared" si="56"/>
        <v>47</v>
      </c>
      <c r="Y314" s="35">
        <f t="shared" si="57"/>
        <v>12</v>
      </c>
      <c r="Z314" s="35">
        <f t="shared" si="65"/>
        <v>73</v>
      </c>
      <c r="AA314" s="36">
        <f t="shared" si="54"/>
        <v>3.7416666666666663</v>
      </c>
      <c r="AB314" s="36">
        <f t="shared" si="58"/>
        <v>44.899999999999991</v>
      </c>
      <c r="AC314" s="37">
        <f>IF(E314='[3]5.Grup_T'!$E$20,0,IF(YEAR(G314)&lt;2021,M314-N314+AB314,0))</f>
        <v>220.75833333333333</v>
      </c>
      <c r="AD314" s="35">
        <f>IF(OR(YEAR(G314)&lt;2021,O314="X"),0,IF(ISBLANK(H314),DATEDIF(G314,'[3]1.Pradzia'!$D$13,"M"),DATEDIF(G314,H314,"m")))</f>
        <v>0</v>
      </c>
      <c r="AE314" s="37">
        <f>IF(E314='[3]5.Grup_T'!$E$20,0,IF(AD314&lt;&gt;0,M314/V314*MIN(12,AD314),0))</f>
        <v>0</v>
      </c>
      <c r="AF314" s="37">
        <f t="shared" si="55"/>
        <v>44.899999999999991</v>
      </c>
      <c r="AG314" s="37">
        <f t="shared" si="59"/>
        <v>220.75833333333333</v>
      </c>
      <c r="AH314" s="37">
        <f t="shared" si="60"/>
        <v>228.24166666666667</v>
      </c>
      <c r="AI314" s="35" t="str">
        <f t="shared" si="61"/>
        <v/>
      </c>
      <c r="AJ314" s="38" t="str">
        <f>IF(AND(F314&lt;&gt;[3]Pav.tvarkyklė!$B$12,F314&lt;&gt;[3]Pav.tvarkyklė!$B$13),"GVTNT","X")</f>
        <v>GVTNT</v>
      </c>
      <c r="AK314" s="39">
        <f t="shared" si="62"/>
        <v>0</v>
      </c>
      <c r="AL314" s="40" t="s">
        <v>286</v>
      </c>
      <c r="AM314" s="41">
        <v>10</v>
      </c>
      <c r="AN314" s="41">
        <f t="shared" si="63"/>
        <v>2017</v>
      </c>
      <c r="AO314" s="41"/>
      <c r="AP314" s="41"/>
      <c r="AQ314" s="41" t="s">
        <v>17</v>
      </c>
      <c r="AR314" s="42" t="s">
        <v>61</v>
      </c>
      <c r="AS314" s="42" t="s">
        <v>89</v>
      </c>
      <c r="AT314">
        <v>44.9</v>
      </c>
      <c r="AU314" s="43">
        <f t="shared" si="64"/>
        <v>0</v>
      </c>
    </row>
    <row r="315" spans="1:47" ht="15" customHeight="1" x14ac:dyDescent="0.25">
      <c r="A315" s="11"/>
      <c r="B315" s="19">
        <v>353</v>
      </c>
      <c r="C315" s="20" t="s">
        <v>356</v>
      </c>
      <c r="D315" s="21">
        <v>7275</v>
      </c>
      <c r="E315" s="22" t="s">
        <v>59</v>
      </c>
      <c r="F315" s="20" t="s">
        <v>86</v>
      </c>
      <c r="G315" s="24">
        <v>42776</v>
      </c>
      <c r="H315" s="54"/>
      <c r="I315" s="26">
        <v>314.88</v>
      </c>
      <c r="J315" s="27"/>
      <c r="K315" s="27"/>
      <c r="L315" s="27"/>
      <c r="M315" s="28">
        <v>314.88</v>
      </c>
      <c r="N315" s="29">
        <v>194.17323129251699</v>
      </c>
      <c r="O315" s="30" t="str">
        <f>IF(G315&lt;=$N$2,"",IF(F315=[3]Pav.tvarkyklė!$B$13,"",IF(ISBLANK(R315),"X","")))</f>
        <v/>
      </c>
      <c r="P315" s="31"/>
      <c r="Q315" s="32"/>
      <c r="R315" s="32"/>
      <c r="S315" s="33"/>
      <c r="T315" s="33"/>
      <c r="U315" s="34">
        <f>IFERROR(INDEX('[3]5.Grup_T'!$G$4:$G$22,MATCH('6.Turtas'!E315,'[3]5.Grup_T'!$E$4:$E$22,0)),"0")</f>
        <v>10</v>
      </c>
      <c r="V315" s="35">
        <f t="shared" si="53"/>
        <v>120</v>
      </c>
      <c r="W315" s="35">
        <f>IF(NOT(ISBLANK(H315)),(12-DATEDIF(H315,'[3]1.Pradzia'!$D$13,"m")),0)</f>
        <v>0</v>
      </c>
      <c r="X315" s="35">
        <f t="shared" si="56"/>
        <v>46</v>
      </c>
      <c r="Y315" s="35">
        <f t="shared" si="57"/>
        <v>12</v>
      </c>
      <c r="Z315" s="35">
        <f t="shared" si="65"/>
        <v>74</v>
      </c>
      <c r="AA315" s="36">
        <f t="shared" si="54"/>
        <v>2.6239625850340134</v>
      </c>
      <c r="AB315" s="36">
        <f t="shared" si="58"/>
        <v>31.487551020408162</v>
      </c>
      <c r="AC315" s="37">
        <f>IF(E315='[3]5.Grup_T'!$E$20,0,IF(YEAR(G315)&lt;2021,M315-N315+AB315,0))</f>
        <v>152.19431972789118</v>
      </c>
      <c r="AD315" s="35">
        <f>IF(OR(YEAR(G315)&lt;2021,O315="X"),0,IF(ISBLANK(H315),DATEDIF(G315,'[3]1.Pradzia'!$D$13,"M"),DATEDIF(G315,H315,"m")))</f>
        <v>0</v>
      </c>
      <c r="AE315" s="37">
        <f>IF(E315='[3]5.Grup_T'!$E$20,0,IF(AD315&lt;&gt;0,M315/V315*MIN(12,AD315),0))</f>
        <v>0</v>
      </c>
      <c r="AF315" s="37">
        <f t="shared" si="55"/>
        <v>31.487551020408162</v>
      </c>
      <c r="AG315" s="37">
        <f t="shared" si="59"/>
        <v>152.19431972789118</v>
      </c>
      <c r="AH315" s="37">
        <f t="shared" si="60"/>
        <v>162.68568027210881</v>
      </c>
      <c r="AI315" s="35" t="str">
        <f t="shared" si="61"/>
        <v/>
      </c>
      <c r="AJ315" s="38" t="str">
        <f>IF(AND(F315&lt;&gt;[3]Pav.tvarkyklė!$B$12,F315&lt;&gt;[3]Pav.tvarkyklė!$B$13),"GVTNT","X")</f>
        <v>GVTNT</v>
      </c>
      <c r="AK315" s="39">
        <f t="shared" si="62"/>
        <v>0</v>
      </c>
      <c r="AL315" s="40" t="s">
        <v>60</v>
      </c>
      <c r="AM315" s="41">
        <v>10</v>
      </c>
      <c r="AN315" s="41">
        <f t="shared" si="63"/>
        <v>2017</v>
      </c>
      <c r="AO315" s="41"/>
      <c r="AP315" s="41"/>
      <c r="AQ315" s="41" t="s">
        <v>17</v>
      </c>
      <c r="AR315" s="42" t="s">
        <v>61</v>
      </c>
      <c r="AS315" s="42" t="s">
        <v>76</v>
      </c>
      <c r="AT315">
        <v>31.488</v>
      </c>
      <c r="AU315" s="43">
        <f t="shared" si="64"/>
        <v>-4.4897959183742842E-4</v>
      </c>
    </row>
    <row r="316" spans="1:47" ht="15" customHeight="1" x14ac:dyDescent="0.25">
      <c r="A316" s="11"/>
      <c r="B316" s="19">
        <v>354</v>
      </c>
      <c r="C316" s="20" t="s">
        <v>357</v>
      </c>
      <c r="D316" s="21">
        <v>7276</v>
      </c>
      <c r="E316" s="22" t="s">
        <v>59</v>
      </c>
      <c r="F316" s="20" t="s">
        <v>86</v>
      </c>
      <c r="G316" s="24">
        <v>42809</v>
      </c>
      <c r="H316" s="54"/>
      <c r="I316" s="26">
        <v>247</v>
      </c>
      <c r="J316" s="27"/>
      <c r="K316" s="27"/>
      <c r="L316" s="27"/>
      <c r="M316" s="28">
        <v>247</v>
      </c>
      <c r="N316" s="29">
        <v>154.375</v>
      </c>
      <c r="O316" s="30" t="str">
        <f>IF(G316&lt;=$N$2,"",IF(F316=[3]Pav.tvarkyklė!$B$13,"",IF(ISBLANK(R316),"X","")))</f>
        <v/>
      </c>
      <c r="P316" s="31"/>
      <c r="Q316" s="32"/>
      <c r="R316" s="32"/>
      <c r="S316" s="33"/>
      <c r="T316" s="33"/>
      <c r="U316" s="34">
        <f>IFERROR(INDEX('[3]5.Grup_T'!$G$4:$G$22,MATCH('6.Turtas'!E316,'[3]5.Grup_T'!$E$4:$E$22,0)),"0")</f>
        <v>10</v>
      </c>
      <c r="V316" s="35">
        <f t="shared" si="53"/>
        <v>120</v>
      </c>
      <c r="W316" s="35">
        <f>IF(NOT(ISBLANK(H316)),(12-DATEDIF(H316,'[3]1.Pradzia'!$D$13,"m")),0)</f>
        <v>0</v>
      </c>
      <c r="X316" s="35">
        <f t="shared" si="56"/>
        <v>45</v>
      </c>
      <c r="Y316" s="35">
        <f t="shared" si="57"/>
        <v>12</v>
      </c>
      <c r="Z316" s="35">
        <f t="shared" si="65"/>
        <v>75</v>
      </c>
      <c r="AA316" s="36">
        <f t="shared" si="54"/>
        <v>2.0583333333333331</v>
      </c>
      <c r="AB316" s="36">
        <f t="shared" si="58"/>
        <v>24.699999999999996</v>
      </c>
      <c r="AC316" s="37">
        <f>IF(E316='[3]5.Grup_T'!$E$20,0,IF(YEAR(G316)&lt;2021,M316-N316+AB316,0))</f>
        <v>117.32499999999999</v>
      </c>
      <c r="AD316" s="35">
        <f>IF(OR(YEAR(G316)&lt;2021,O316="X"),0,IF(ISBLANK(H316),DATEDIF(G316,'[3]1.Pradzia'!$D$13,"M"),DATEDIF(G316,H316,"m")))</f>
        <v>0</v>
      </c>
      <c r="AE316" s="37">
        <f>IF(E316='[3]5.Grup_T'!$E$20,0,IF(AD316&lt;&gt;0,M316/V316*MIN(12,AD316),0))</f>
        <v>0</v>
      </c>
      <c r="AF316" s="37">
        <f t="shared" si="55"/>
        <v>24.699999999999996</v>
      </c>
      <c r="AG316" s="37">
        <f t="shared" si="59"/>
        <v>117.32499999999999</v>
      </c>
      <c r="AH316" s="37">
        <f t="shared" si="60"/>
        <v>129.67500000000001</v>
      </c>
      <c r="AI316" s="35" t="str">
        <f t="shared" si="61"/>
        <v/>
      </c>
      <c r="AJ316" s="38" t="str">
        <f>IF(AND(F316&lt;&gt;[3]Pav.tvarkyklė!$B$12,F316&lt;&gt;[3]Pav.tvarkyklė!$B$13),"GVTNT","X")</f>
        <v>GVTNT</v>
      </c>
      <c r="AK316" s="39">
        <f t="shared" si="62"/>
        <v>0</v>
      </c>
      <c r="AL316" s="40" t="s">
        <v>60</v>
      </c>
      <c r="AM316" s="41">
        <v>10</v>
      </c>
      <c r="AN316" s="41">
        <f t="shared" si="63"/>
        <v>2017</v>
      </c>
      <c r="AO316" s="41"/>
      <c r="AP316" s="41"/>
      <c r="AQ316" s="41" t="s">
        <v>17</v>
      </c>
      <c r="AR316" s="42" t="s">
        <v>61</v>
      </c>
      <c r="AS316" s="42" t="s">
        <v>89</v>
      </c>
      <c r="AT316">
        <v>24.699999999999996</v>
      </c>
      <c r="AU316" s="43">
        <f t="shared" si="64"/>
        <v>0</v>
      </c>
    </row>
    <row r="317" spans="1:47" ht="15" customHeight="1" x14ac:dyDescent="0.25">
      <c r="A317" s="11"/>
      <c r="B317" s="19">
        <v>355</v>
      </c>
      <c r="C317" s="20" t="s">
        <v>357</v>
      </c>
      <c r="D317" s="21">
        <v>7277</v>
      </c>
      <c r="E317" s="22" t="s">
        <v>59</v>
      </c>
      <c r="F317" s="20" t="s">
        <v>86</v>
      </c>
      <c r="G317" s="24">
        <v>42809</v>
      </c>
      <c r="H317" s="54"/>
      <c r="I317" s="26">
        <v>247</v>
      </c>
      <c r="J317" s="27"/>
      <c r="K317" s="27"/>
      <c r="L317" s="27"/>
      <c r="M317" s="28">
        <v>247</v>
      </c>
      <c r="N317" s="29">
        <v>154.375</v>
      </c>
      <c r="O317" s="30" t="str">
        <f>IF(G317&lt;=$N$2,"",IF(F317=[3]Pav.tvarkyklė!$B$13,"",IF(ISBLANK(R317),"X","")))</f>
        <v/>
      </c>
      <c r="P317" s="31"/>
      <c r="Q317" s="32"/>
      <c r="R317" s="32"/>
      <c r="S317" s="33"/>
      <c r="T317" s="33"/>
      <c r="U317" s="34">
        <f>IFERROR(INDEX('[3]5.Grup_T'!$G$4:$G$22,MATCH('6.Turtas'!E317,'[3]5.Grup_T'!$E$4:$E$22,0)),"0")</f>
        <v>10</v>
      </c>
      <c r="V317" s="35">
        <f t="shared" si="53"/>
        <v>120</v>
      </c>
      <c r="W317" s="35">
        <f>IF(NOT(ISBLANK(H317)),(12-DATEDIF(H317,'[3]1.Pradzia'!$D$13,"m")),0)</f>
        <v>0</v>
      </c>
      <c r="X317" s="35">
        <f t="shared" si="56"/>
        <v>45</v>
      </c>
      <c r="Y317" s="35">
        <f t="shared" si="57"/>
        <v>12</v>
      </c>
      <c r="Z317" s="35">
        <f t="shared" si="65"/>
        <v>75</v>
      </c>
      <c r="AA317" s="36">
        <f t="shared" si="54"/>
        <v>2.0583333333333331</v>
      </c>
      <c r="AB317" s="36">
        <f t="shared" si="58"/>
        <v>24.699999999999996</v>
      </c>
      <c r="AC317" s="37">
        <f>IF(E317='[3]5.Grup_T'!$E$20,0,IF(YEAR(G317)&lt;2021,M317-N317+AB317,0))</f>
        <v>117.32499999999999</v>
      </c>
      <c r="AD317" s="35">
        <f>IF(OR(YEAR(G317)&lt;2021,O317="X"),0,IF(ISBLANK(H317),DATEDIF(G317,'[3]1.Pradzia'!$D$13,"M"),DATEDIF(G317,H317,"m")))</f>
        <v>0</v>
      </c>
      <c r="AE317" s="37">
        <f>IF(E317='[3]5.Grup_T'!$E$20,0,IF(AD317&lt;&gt;0,M317/V317*MIN(12,AD317),0))</f>
        <v>0</v>
      </c>
      <c r="AF317" s="37">
        <f t="shared" si="55"/>
        <v>24.699999999999996</v>
      </c>
      <c r="AG317" s="37">
        <f t="shared" si="59"/>
        <v>117.32499999999999</v>
      </c>
      <c r="AH317" s="37">
        <f t="shared" si="60"/>
        <v>129.67500000000001</v>
      </c>
      <c r="AI317" s="35" t="str">
        <f t="shared" si="61"/>
        <v/>
      </c>
      <c r="AJ317" s="38" t="str">
        <f>IF(AND(F317&lt;&gt;[3]Pav.tvarkyklė!$B$12,F317&lt;&gt;[3]Pav.tvarkyklė!$B$13),"GVTNT","X")</f>
        <v>GVTNT</v>
      </c>
      <c r="AK317" s="39">
        <f t="shared" si="62"/>
        <v>0</v>
      </c>
      <c r="AL317" s="40" t="s">
        <v>60</v>
      </c>
      <c r="AM317" s="41">
        <v>10</v>
      </c>
      <c r="AN317" s="41">
        <f t="shared" si="63"/>
        <v>2017</v>
      </c>
      <c r="AO317" s="41"/>
      <c r="AP317" s="41"/>
      <c r="AQ317" s="41" t="s">
        <v>17</v>
      </c>
      <c r="AR317" s="42" t="s">
        <v>61</v>
      </c>
      <c r="AS317" s="42" t="s">
        <v>89</v>
      </c>
      <c r="AT317">
        <v>24.699999999999996</v>
      </c>
      <c r="AU317" s="43">
        <f t="shared" si="64"/>
        <v>0</v>
      </c>
    </row>
    <row r="318" spans="1:47" ht="15" customHeight="1" x14ac:dyDescent="0.25">
      <c r="A318" s="11"/>
      <c r="B318" s="19">
        <v>356</v>
      </c>
      <c r="C318" s="20" t="s">
        <v>358</v>
      </c>
      <c r="D318" s="21">
        <v>7278</v>
      </c>
      <c r="E318" s="22" t="s">
        <v>255</v>
      </c>
      <c r="F318" s="20" t="s">
        <v>86</v>
      </c>
      <c r="G318" s="24">
        <v>42921</v>
      </c>
      <c r="H318" s="54"/>
      <c r="I318" s="26">
        <v>327</v>
      </c>
      <c r="J318" s="27"/>
      <c r="K318" s="27"/>
      <c r="L318" s="27"/>
      <c r="M318" s="28">
        <v>327</v>
      </c>
      <c r="N318" s="29">
        <v>132.08818181818179</v>
      </c>
      <c r="O318" s="30" t="str">
        <f>IF(G318&lt;=$N$2,"",IF(F318=[3]Pav.tvarkyklė!$B$13,"",IF(ISBLANK(R318),"X","")))</f>
        <v/>
      </c>
      <c r="P318" s="31"/>
      <c r="Q318" s="32"/>
      <c r="R318" s="32"/>
      <c r="S318" s="33"/>
      <c r="T318" s="33"/>
      <c r="U318" s="34">
        <f>IFERROR(INDEX('[3]5.Grup_T'!$G$4:$G$22,MATCH('6.Turtas'!E318,'[3]5.Grup_T'!$E$4:$E$22,0)),"0")</f>
        <v>6</v>
      </c>
      <c r="V318" s="35">
        <f t="shared" si="53"/>
        <v>72</v>
      </c>
      <c r="W318" s="35">
        <f>IF(NOT(ISBLANK(H318)),(12-DATEDIF(H318,'[3]1.Pradzia'!$D$13,"m")),0)</f>
        <v>0</v>
      </c>
      <c r="X318" s="35">
        <f t="shared" si="56"/>
        <v>41</v>
      </c>
      <c r="Y318" s="35">
        <f t="shared" si="57"/>
        <v>12</v>
      </c>
      <c r="Z318" s="35">
        <f t="shared" si="65"/>
        <v>31</v>
      </c>
      <c r="AA318" s="36">
        <f t="shared" si="54"/>
        <v>4.2609090909090899</v>
      </c>
      <c r="AB318" s="36">
        <f t="shared" si="58"/>
        <v>51.130909090909078</v>
      </c>
      <c r="AC318" s="37">
        <f>IF(E318='[3]5.Grup_T'!$E$20,0,IF(YEAR(G318)&lt;2021,M318-N318+AB318,0))</f>
        <v>246.04272727272729</v>
      </c>
      <c r="AD318" s="35">
        <f>IF(OR(YEAR(G318)&lt;2021,O318="X"),0,IF(ISBLANK(H318),DATEDIF(G318,'[3]1.Pradzia'!$D$13,"M"),DATEDIF(G318,H318,"m")))</f>
        <v>0</v>
      </c>
      <c r="AE318" s="37">
        <f>IF(E318='[3]5.Grup_T'!$E$20,0,IF(AD318&lt;&gt;0,M318/V318*MIN(12,AD318),0))</f>
        <v>0</v>
      </c>
      <c r="AF318" s="37">
        <f t="shared" si="55"/>
        <v>51.130909090909078</v>
      </c>
      <c r="AG318" s="37">
        <f t="shared" si="59"/>
        <v>246.04272727272729</v>
      </c>
      <c r="AH318" s="37">
        <f t="shared" si="60"/>
        <v>80.957272727272709</v>
      </c>
      <c r="AI318" s="35" t="str">
        <f t="shared" si="61"/>
        <v/>
      </c>
      <c r="AJ318" s="38" t="str">
        <f>IF(AND(F318&lt;&gt;[3]Pav.tvarkyklė!$B$12,F318&lt;&gt;[3]Pav.tvarkyklė!$B$13),"GVTNT","X")</f>
        <v>GVTNT</v>
      </c>
      <c r="AK318" s="39">
        <f t="shared" si="62"/>
        <v>0</v>
      </c>
      <c r="AL318" s="40" t="s">
        <v>256</v>
      </c>
      <c r="AM318" s="41">
        <v>5</v>
      </c>
      <c r="AN318" s="41">
        <f t="shared" si="63"/>
        <v>2017</v>
      </c>
      <c r="AO318" s="41"/>
      <c r="AP318" s="41"/>
      <c r="AQ318" s="41" t="s">
        <v>17</v>
      </c>
      <c r="AR318" s="42" t="s">
        <v>257</v>
      </c>
      <c r="AS318" s="42" t="s">
        <v>76</v>
      </c>
      <c r="AT318">
        <v>54.5</v>
      </c>
      <c r="AU318" s="43">
        <f t="shared" si="64"/>
        <v>-3.3690909090909216</v>
      </c>
    </row>
    <row r="319" spans="1:47" ht="15" customHeight="1" x14ac:dyDescent="0.25">
      <c r="A319" s="11"/>
      <c r="B319" s="19">
        <v>357</v>
      </c>
      <c r="C319" s="20" t="s">
        <v>359</v>
      </c>
      <c r="D319" s="21">
        <v>7279</v>
      </c>
      <c r="E319" s="22" t="s">
        <v>255</v>
      </c>
      <c r="F319" s="20" t="s">
        <v>115</v>
      </c>
      <c r="G319" s="24">
        <v>42899</v>
      </c>
      <c r="H319" s="54"/>
      <c r="I319" s="26">
        <v>498</v>
      </c>
      <c r="J319" s="27"/>
      <c r="K319" s="27"/>
      <c r="L319" s="27"/>
      <c r="M319" s="28">
        <v>498</v>
      </c>
      <c r="N319" s="29">
        <v>193.66666666666669</v>
      </c>
      <c r="O319" s="30" t="str">
        <f>IF(G319&lt;=$N$2,"",IF(F319=[3]Pav.tvarkyklė!$B$13,"",IF(ISBLANK(R319),"X","")))</f>
        <v/>
      </c>
      <c r="P319" s="31"/>
      <c r="Q319" s="32"/>
      <c r="R319" s="32"/>
      <c r="S319" s="33"/>
      <c r="T319" s="33"/>
      <c r="U319" s="34">
        <f>IFERROR(INDEX('[3]5.Grup_T'!$G$4:$G$22,MATCH('6.Turtas'!E319,'[3]5.Grup_T'!$E$4:$E$22,0)),"0")</f>
        <v>6</v>
      </c>
      <c r="V319" s="35">
        <f t="shared" si="53"/>
        <v>72</v>
      </c>
      <c r="W319" s="35">
        <f>IF(NOT(ISBLANK(H319)),(12-DATEDIF(H319,'[3]1.Pradzia'!$D$13,"m")),0)</f>
        <v>0</v>
      </c>
      <c r="X319" s="35">
        <f t="shared" si="56"/>
        <v>42</v>
      </c>
      <c r="Y319" s="35">
        <f t="shared" si="57"/>
        <v>12</v>
      </c>
      <c r="Z319" s="35">
        <f t="shared" si="65"/>
        <v>30</v>
      </c>
      <c r="AA319" s="36">
        <f t="shared" si="54"/>
        <v>6.4555555555555566</v>
      </c>
      <c r="AB319" s="36">
        <f t="shared" si="58"/>
        <v>77.466666666666683</v>
      </c>
      <c r="AC319" s="37">
        <f>IF(E319='[3]5.Grup_T'!$E$20,0,IF(YEAR(G319)&lt;2021,M319-N319+AB319,0))</f>
        <v>381.8</v>
      </c>
      <c r="AD319" s="35">
        <f>IF(OR(YEAR(G319)&lt;2021,O319="X"),0,IF(ISBLANK(H319),DATEDIF(G319,'[3]1.Pradzia'!$D$13,"M"),DATEDIF(G319,H319,"m")))</f>
        <v>0</v>
      </c>
      <c r="AE319" s="37">
        <f>IF(E319='[3]5.Grup_T'!$E$20,0,IF(AD319&lt;&gt;0,M319/V319*MIN(12,AD319),0))</f>
        <v>0</v>
      </c>
      <c r="AF319" s="37">
        <f t="shared" si="55"/>
        <v>77.466666666666683</v>
      </c>
      <c r="AG319" s="37">
        <f t="shared" si="59"/>
        <v>381.8</v>
      </c>
      <c r="AH319" s="37">
        <f t="shared" si="60"/>
        <v>116.19999999999999</v>
      </c>
      <c r="AI319" s="35" t="str">
        <f t="shared" si="61"/>
        <v/>
      </c>
      <c r="AJ319" s="38" t="str">
        <f>IF(AND(F319&lt;&gt;[3]Pav.tvarkyklė!$B$12,F319&lt;&gt;[3]Pav.tvarkyklė!$B$13),"GVTNT","X")</f>
        <v>GVTNT</v>
      </c>
      <c r="AK319" s="39">
        <f t="shared" si="62"/>
        <v>0</v>
      </c>
      <c r="AL319" s="40" t="s">
        <v>256</v>
      </c>
      <c r="AM319" s="41">
        <v>5</v>
      </c>
      <c r="AN319" s="41">
        <f t="shared" si="63"/>
        <v>2017</v>
      </c>
      <c r="AO319" s="41"/>
      <c r="AP319" s="41"/>
      <c r="AQ319" s="41" t="s">
        <v>17</v>
      </c>
      <c r="AR319" s="42" t="s">
        <v>257</v>
      </c>
      <c r="AS319" s="42" t="s">
        <v>83</v>
      </c>
      <c r="AT319">
        <v>83</v>
      </c>
      <c r="AU319" s="43">
        <f t="shared" si="64"/>
        <v>-5.5333333333333172</v>
      </c>
    </row>
    <row r="320" spans="1:47" ht="15" customHeight="1" x14ac:dyDescent="0.25">
      <c r="A320" s="11"/>
      <c r="B320" s="19">
        <v>358</v>
      </c>
      <c r="C320" s="20" t="s">
        <v>282</v>
      </c>
      <c r="D320" s="21">
        <v>7280</v>
      </c>
      <c r="E320" s="22" t="s">
        <v>255</v>
      </c>
      <c r="F320" s="20" t="s">
        <v>115</v>
      </c>
      <c r="G320" s="24">
        <v>42905</v>
      </c>
      <c r="H320" s="54"/>
      <c r="I320" s="26">
        <v>1390</v>
      </c>
      <c r="J320" s="27"/>
      <c r="K320" s="27"/>
      <c r="L320" s="27"/>
      <c r="M320" s="28">
        <v>1390</v>
      </c>
      <c r="N320" s="29">
        <v>540.55555555555554</v>
      </c>
      <c r="O320" s="30" t="str">
        <f>IF(G320&lt;=$N$2,"",IF(F320=[3]Pav.tvarkyklė!$B$13,"",IF(ISBLANK(R320),"X","")))</f>
        <v/>
      </c>
      <c r="P320" s="31"/>
      <c r="Q320" s="32"/>
      <c r="R320" s="32"/>
      <c r="S320" s="33"/>
      <c r="T320" s="33"/>
      <c r="U320" s="34">
        <f>IFERROR(INDEX('[3]5.Grup_T'!$G$4:$G$22,MATCH('6.Turtas'!E320,'[3]5.Grup_T'!$E$4:$E$22,0)),"0")</f>
        <v>6</v>
      </c>
      <c r="V320" s="35">
        <f t="shared" si="53"/>
        <v>72</v>
      </c>
      <c r="W320" s="35">
        <f>IF(NOT(ISBLANK(H320)),(12-DATEDIF(H320,'[3]1.Pradzia'!$D$13,"m")),0)</f>
        <v>0</v>
      </c>
      <c r="X320" s="35">
        <f t="shared" si="56"/>
        <v>42</v>
      </c>
      <c r="Y320" s="35">
        <f t="shared" si="57"/>
        <v>12</v>
      </c>
      <c r="Z320" s="35">
        <f t="shared" si="65"/>
        <v>30</v>
      </c>
      <c r="AA320" s="36">
        <f t="shared" si="54"/>
        <v>18.018518518518519</v>
      </c>
      <c r="AB320" s="36">
        <f t="shared" si="58"/>
        <v>216.22222222222223</v>
      </c>
      <c r="AC320" s="37">
        <f>IF(E320='[3]5.Grup_T'!$E$20,0,IF(YEAR(G320)&lt;2021,M320-N320+AB320,0))</f>
        <v>1065.6666666666667</v>
      </c>
      <c r="AD320" s="35">
        <f>IF(OR(YEAR(G320)&lt;2021,O320="X"),0,IF(ISBLANK(H320),DATEDIF(G320,'[3]1.Pradzia'!$D$13,"M"),DATEDIF(G320,H320,"m")))</f>
        <v>0</v>
      </c>
      <c r="AE320" s="37">
        <f>IF(E320='[3]5.Grup_T'!$E$20,0,IF(AD320&lt;&gt;0,M320/V320*MIN(12,AD320),0))</f>
        <v>0</v>
      </c>
      <c r="AF320" s="37">
        <f t="shared" si="55"/>
        <v>216.22222222222223</v>
      </c>
      <c r="AG320" s="37">
        <f t="shared" si="59"/>
        <v>1065.6666666666667</v>
      </c>
      <c r="AH320" s="37">
        <f t="shared" si="60"/>
        <v>324.33333333333326</v>
      </c>
      <c r="AI320" s="35" t="str">
        <f t="shared" si="61"/>
        <v/>
      </c>
      <c r="AJ320" s="38" t="str">
        <f>IF(AND(F320&lt;&gt;[3]Pav.tvarkyklė!$B$12,F320&lt;&gt;[3]Pav.tvarkyklė!$B$13),"GVTNT","X")</f>
        <v>GVTNT</v>
      </c>
      <c r="AK320" s="39">
        <f t="shared" si="62"/>
        <v>0</v>
      </c>
      <c r="AL320" s="40" t="s">
        <v>256</v>
      </c>
      <c r="AM320" s="41">
        <v>5</v>
      </c>
      <c r="AN320" s="41">
        <f t="shared" si="63"/>
        <v>2017</v>
      </c>
      <c r="AO320" s="41"/>
      <c r="AP320" s="41"/>
      <c r="AQ320" s="41" t="s">
        <v>17</v>
      </c>
      <c r="AR320" s="42" t="s">
        <v>257</v>
      </c>
      <c r="AS320" s="42" t="s">
        <v>237</v>
      </c>
      <c r="AT320">
        <v>231.66666666666669</v>
      </c>
      <c r="AU320" s="43">
        <f t="shared" si="64"/>
        <v>-15.444444444444457</v>
      </c>
    </row>
    <row r="321" spans="1:47" ht="15" customHeight="1" x14ac:dyDescent="0.25">
      <c r="A321" s="11"/>
      <c r="B321" s="19">
        <v>359</v>
      </c>
      <c r="C321" s="20" t="s">
        <v>348</v>
      </c>
      <c r="D321" s="21">
        <v>7281</v>
      </c>
      <c r="E321" s="22" t="s">
        <v>59</v>
      </c>
      <c r="F321" s="20" t="s">
        <v>86</v>
      </c>
      <c r="G321" s="24">
        <v>42935</v>
      </c>
      <c r="H321" s="54"/>
      <c r="I321" s="26">
        <v>263.43</v>
      </c>
      <c r="J321" s="27"/>
      <c r="K321" s="27"/>
      <c r="L321" s="27"/>
      <c r="M321" s="28">
        <v>263.43</v>
      </c>
      <c r="N321" s="29">
        <v>173.42800970873787</v>
      </c>
      <c r="O321" s="30" t="str">
        <f>IF(G321&lt;=$N$2,"",IF(F321=[3]Pav.tvarkyklė!$B$13,"",IF(ISBLANK(R321),"X","")))</f>
        <v/>
      </c>
      <c r="P321" s="31"/>
      <c r="Q321" s="32"/>
      <c r="R321" s="32"/>
      <c r="S321" s="33"/>
      <c r="T321" s="33"/>
      <c r="U321" s="34">
        <f>IFERROR(INDEX('[3]5.Grup_T'!$G$4:$G$22,MATCH('6.Turtas'!E321,'[3]5.Grup_T'!$E$4:$E$22,0)),"0")</f>
        <v>10</v>
      </c>
      <c r="V321" s="35">
        <f t="shared" si="53"/>
        <v>120</v>
      </c>
      <c r="W321" s="35">
        <f>IF(NOT(ISBLANK(H321)),(12-DATEDIF(H321,'[3]1.Pradzia'!$D$13,"m")),0)</f>
        <v>0</v>
      </c>
      <c r="X321" s="35">
        <f t="shared" si="56"/>
        <v>41</v>
      </c>
      <c r="Y321" s="35">
        <f t="shared" si="57"/>
        <v>12</v>
      </c>
      <c r="Z321" s="35">
        <f t="shared" si="65"/>
        <v>79</v>
      </c>
      <c r="AA321" s="36">
        <f t="shared" si="54"/>
        <v>2.1952912621359224</v>
      </c>
      <c r="AB321" s="36">
        <f t="shared" si="58"/>
        <v>26.343495145631067</v>
      </c>
      <c r="AC321" s="37">
        <f>IF(E321='[3]5.Grup_T'!$E$20,0,IF(YEAR(G321)&lt;2021,M321-N321+AB321,0))</f>
        <v>116.3454854368932</v>
      </c>
      <c r="AD321" s="35">
        <f>IF(OR(YEAR(G321)&lt;2021,O321="X"),0,IF(ISBLANK(H321),DATEDIF(G321,'[3]1.Pradzia'!$D$13,"M"),DATEDIF(G321,H321,"m")))</f>
        <v>0</v>
      </c>
      <c r="AE321" s="37">
        <f>IF(E321='[3]5.Grup_T'!$E$20,0,IF(AD321&lt;&gt;0,M321/V321*MIN(12,AD321),0))</f>
        <v>0</v>
      </c>
      <c r="AF321" s="37">
        <f t="shared" si="55"/>
        <v>26.343495145631067</v>
      </c>
      <c r="AG321" s="37">
        <f t="shared" si="59"/>
        <v>116.3454854368932</v>
      </c>
      <c r="AH321" s="37">
        <f t="shared" si="60"/>
        <v>147.08451456310681</v>
      </c>
      <c r="AI321" s="35" t="str">
        <f t="shared" si="61"/>
        <v/>
      </c>
      <c r="AJ321" s="38" t="str">
        <f>IF(AND(F321&lt;&gt;[3]Pav.tvarkyklė!$B$12,F321&lt;&gt;[3]Pav.tvarkyklė!$B$13),"GVTNT","X")</f>
        <v>GVTNT</v>
      </c>
      <c r="AK321" s="39">
        <f t="shared" si="62"/>
        <v>0</v>
      </c>
      <c r="AL321" s="40" t="s">
        <v>60</v>
      </c>
      <c r="AM321" s="41">
        <v>10</v>
      </c>
      <c r="AN321" s="41">
        <f t="shared" si="63"/>
        <v>2017</v>
      </c>
      <c r="AO321" s="41"/>
      <c r="AP321" s="41"/>
      <c r="AQ321" s="41" t="s">
        <v>17</v>
      </c>
      <c r="AR321" s="42" t="s">
        <v>61</v>
      </c>
      <c r="AS321" s="42" t="s">
        <v>117</v>
      </c>
      <c r="AT321">
        <v>26.343000000000004</v>
      </c>
      <c r="AU321" s="43">
        <f t="shared" si="64"/>
        <v>4.9514563106356491E-4</v>
      </c>
    </row>
    <row r="322" spans="1:47" ht="15" customHeight="1" x14ac:dyDescent="0.25">
      <c r="A322" s="11"/>
      <c r="B322" s="19">
        <v>360</v>
      </c>
      <c r="C322" s="20" t="s">
        <v>360</v>
      </c>
      <c r="D322" s="21">
        <v>7282</v>
      </c>
      <c r="E322" s="22" t="s">
        <v>255</v>
      </c>
      <c r="F322" s="20" t="s">
        <v>54</v>
      </c>
      <c r="G322" s="24">
        <v>42936</v>
      </c>
      <c r="H322" s="54"/>
      <c r="I322" s="26">
        <v>520.66</v>
      </c>
      <c r="J322" s="27"/>
      <c r="K322" s="27"/>
      <c r="L322" s="27"/>
      <c r="M322" s="28">
        <v>520.66</v>
      </c>
      <c r="N322" s="29">
        <v>210.31668181818179</v>
      </c>
      <c r="O322" s="30" t="str">
        <f>IF(G322&lt;=$N$2,"",IF(F322=[3]Pav.tvarkyklė!$B$13,"",IF(ISBLANK(R322),"X","")))</f>
        <v/>
      </c>
      <c r="P322" s="31"/>
      <c r="Q322" s="32"/>
      <c r="R322" s="32"/>
      <c r="S322" s="33"/>
      <c r="T322" s="33"/>
      <c r="U322" s="34">
        <f>IFERROR(INDEX('[3]5.Grup_T'!$G$4:$G$22,MATCH('6.Turtas'!E322,'[3]5.Grup_T'!$E$4:$E$22,0)),"0")</f>
        <v>6</v>
      </c>
      <c r="V322" s="35">
        <f t="shared" si="53"/>
        <v>72</v>
      </c>
      <c r="W322" s="35">
        <f>IF(NOT(ISBLANK(H322)),(12-DATEDIF(H322,'[3]1.Pradzia'!$D$13,"m")),0)</f>
        <v>0</v>
      </c>
      <c r="X322" s="35">
        <f t="shared" si="56"/>
        <v>41</v>
      </c>
      <c r="Y322" s="35">
        <f t="shared" si="57"/>
        <v>12</v>
      </c>
      <c r="Z322" s="35">
        <f t="shared" si="65"/>
        <v>31</v>
      </c>
      <c r="AA322" s="36">
        <f t="shared" si="54"/>
        <v>6.7844090909090902</v>
      </c>
      <c r="AB322" s="36">
        <f t="shared" si="58"/>
        <v>81.412909090909082</v>
      </c>
      <c r="AC322" s="37">
        <f>IF(E322='[3]5.Grup_T'!$E$20,0,IF(YEAR(G322)&lt;2021,M322-N322+AB322,0))</f>
        <v>391.75622727272724</v>
      </c>
      <c r="AD322" s="35">
        <f>IF(OR(YEAR(G322)&lt;2021,O322="X"),0,IF(ISBLANK(H322),DATEDIF(G322,'[3]1.Pradzia'!$D$13,"M"),DATEDIF(G322,H322,"m")))</f>
        <v>0</v>
      </c>
      <c r="AE322" s="37">
        <f>IF(E322='[3]5.Grup_T'!$E$20,0,IF(AD322&lt;&gt;0,M322/V322*MIN(12,AD322),0))</f>
        <v>0</v>
      </c>
      <c r="AF322" s="37">
        <f t="shared" si="55"/>
        <v>81.412909090909082</v>
      </c>
      <c r="AG322" s="37">
        <f t="shared" si="59"/>
        <v>391.75622727272724</v>
      </c>
      <c r="AH322" s="37">
        <f t="shared" si="60"/>
        <v>128.90377272727272</v>
      </c>
      <c r="AI322" s="35" t="str">
        <f t="shared" si="61"/>
        <v/>
      </c>
      <c r="AJ322" s="38" t="str">
        <f>IF(AND(F322&lt;&gt;[3]Pav.tvarkyklė!$B$12,F322&lt;&gt;[3]Pav.tvarkyklė!$B$13),"GVTNT","X")</f>
        <v>GVTNT</v>
      </c>
      <c r="AK322" s="39">
        <f t="shared" si="62"/>
        <v>0</v>
      </c>
      <c r="AL322" s="40" t="s">
        <v>256</v>
      </c>
      <c r="AM322" s="41">
        <v>5</v>
      </c>
      <c r="AN322" s="41">
        <f t="shared" si="63"/>
        <v>2017</v>
      </c>
      <c r="AO322" s="41"/>
      <c r="AP322" s="41"/>
      <c r="AQ322" s="41" t="s">
        <v>17</v>
      </c>
      <c r="AR322" s="42" t="s">
        <v>61</v>
      </c>
      <c r="AS322" s="42" t="s">
        <v>62</v>
      </c>
      <c r="AT322">
        <v>86.776666666666671</v>
      </c>
      <c r="AU322" s="43">
        <f t="shared" si="64"/>
        <v>-5.3637575757575888</v>
      </c>
    </row>
    <row r="323" spans="1:47" ht="15" customHeight="1" x14ac:dyDescent="0.25">
      <c r="A323" s="11"/>
      <c r="B323" s="19">
        <v>361</v>
      </c>
      <c r="C323" s="20" t="s">
        <v>361</v>
      </c>
      <c r="D323" s="21">
        <v>7283</v>
      </c>
      <c r="E323" s="22" t="s">
        <v>59</v>
      </c>
      <c r="F323" s="20" t="s">
        <v>86</v>
      </c>
      <c r="G323" s="24">
        <v>42948</v>
      </c>
      <c r="H323" s="54"/>
      <c r="I323" s="26">
        <v>27670</v>
      </c>
      <c r="J323" s="27"/>
      <c r="K323" s="27"/>
      <c r="L323" s="27"/>
      <c r="M323" s="28">
        <v>27670</v>
      </c>
      <c r="N323" s="29">
        <v>18446.666666666668</v>
      </c>
      <c r="O323" s="30" t="str">
        <f>IF(G323&lt;=$N$2,"",IF(F323=[3]Pav.tvarkyklė!$B$13,"",IF(ISBLANK(R323),"X","")))</f>
        <v/>
      </c>
      <c r="P323" s="31"/>
      <c r="Q323" s="32"/>
      <c r="R323" s="32"/>
      <c r="S323" s="33"/>
      <c r="T323" s="33"/>
      <c r="U323" s="34">
        <f>IFERROR(INDEX('[3]5.Grup_T'!$G$4:$G$22,MATCH('6.Turtas'!E323,'[3]5.Grup_T'!$E$4:$E$22,0)),"0")</f>
        <v>10</v>
      </c>
      <c r="V323" s="35">
        <f t="shared" si="53"/>
        <v>120</v>
      </c>
      <c r="W323" s="35">
        <f>IF(NOT(ISBLANK(H323)),(12-DATEDIF(H323,'[3]1.Pradzia'!$D$13,"m")),0)</f>
        <v>0</v>
      </c>
      <c r="X323" s="35">
        <f t="shared" si="56"/>
        <v>40</v>
      </c>
      <c r="Y323" s="35">
        <f t="shared" si="57"/>
        <v>12</v>
      </c>
      <c r="Z323" s="35">
        <f t="shared" si="65"/>
        <v>80</v>
      </c>
      <c r="AA323" s="36">
        <f t="shared" si="54"/>
        <v>230.58333333333334</v>
      </c>
      <c r="AB323" s="36">
        <f t="shared" si="58"/>
        <v>2767</v>
      </c>
      <c r="AC323" s="37">
        <f>IF(E323='[3]5.Grup_T'!$E$20,0,IF(YEAR(G323)&lt;2021,M323-N323+AB323,0))</f>
        <v>11990.333333333332</v>
      </c>
      <c r="AD323" s="35">
        <f>IF(OR(YEAR(G323)&lt;2021,O323="X"),0,IF(ISBLANK(H323),DATEDIF(G323,'[3]1.Pradzia'!$D$13,"M"),DATEDIF(G323,H323,"m")))</f>
        <v>0</v>
      </c>
      <c r="AE323" s="37">
        <f>IF(E323='[3]5.Grup_T'!$E$20,0,IF(AD323&lt;&gt;0,M323/V323*MIN(12,AD323),0))</f>
        <v>0</v>
      </c>
      <c r="AF323" s="37">
        <f t="shared" si="55"/>
        <v>2767</v>
      </c>
      <c r="AG323" s="37">
        <f t="shared" si="59"/>
        <v>11990.333333333332</v>
      </c>
      <c r="AH323" s="37">
        <f t="shared" si="60"/>
        <v>15679.666666666668</v>
      </c>
      <c r="AI323" s="35" t="str">
        <f t="shared" si="61"/>
        <v/>
      </c>
      <c r="AJ323" s="38" t="str">
        <f>IF(AND(F323&lt;&gt;[3]Pav.tvarkyklė!$B$12,F323&lt;&gt;[3]Pav.tvarkyklė!$B$13),"GVTNT","X")</f>
        <v>GVTNT</v>
      </c>
      <c r="AK323" s="39">
        <f t="shared" si="62"/>
        <v>0</v>
      </c>
      <c r="AL323" s="40" t="s">
        <v>60</v>
      </c>
      <c r="AM323" s="41">
        <v>10</v>
      </c>
      <c r="AN323" s="41">
        <f t="shared" si="63"/>
        <v>2017</v>
      </c>
      <c r="AO323" s="41"/>
      <c r="AP323" s="41"/>
      <c r="AQ323" s="41" t="s">
        <v>17</v>
      </c>
      <c r="AR323" s="42" t="s">
        <v>61</v>
      </c>
      <c r="AS323" s="42" t="s">
        <v>89</v>
      </c>
      <c r="AT323">
        <v>2767</v>
      </c>
      <c r="AU323" s="43">
        <f t="shared" si="64"/>
        <v>0</v>
      </c>
    </row>
    <row r="324" spans="1:47" ht="15" customHeight="1" x14ac:dyDescent="0.25">
      <c r="A324" s="11"/>
      <c r="B324" s="19">
        <v>362</v>
      </c>
      <c r="C324" s="20" t="s">
        <v>350</v>
      </c>
      <c r="D324" s="21">
        <v>7284</v>
      </c>
      <c r="E324" s="22" t="s">
        <v>255</v>
      </c>
      <c r="F324" s="20" t="s">
        <v>86</v>
      </c>
      <c r="G324" s="24">
        <v>42979</v>
      </c>
      <c r="H324" s="54"/>
      <c r="I324" s="26">
        <v>435.54</v>
      </c>
      <c r="J324" s="27"/>
      <c r="K324" s="27"/>
      <c r="L324" s="27"/>
      <c r="M324" s="28">
        <v>435.54</v>
      </c>
      <c r="N324" s="29">
        <v>189.1146052631579</v>
      </c>
      <c r="O324" s="30" t="str">
        <f>IF(G324&lt;=$N$2,"",IF(F324=[3]Pav.tvarkyklė!$B$13,"",IF(ISBLANK(R324),"X","")))</f>
        <v/>
      </c>
      <c r="P324" s="31"/>
      <c r="Q324" s="32"/>
      <c r="R324" s="32"/>
      <c r="S324" s="33"/>
      <c r="T324" s="33"/>
      <c r="U324" s="34">
        <f>IFERROR(INDEX('[3]5.Grup_T'!$G$4:$G$22,MATCH('6.Turtas'!E324,'[3]5.Grup_T'!$E$4:$E$22,0)),"0")</f>
        <v>6</v>
      </c>
      <c r="V324" s="35">
        <f t="shared" ref="V324:V387" si="66">U324*12</f>
        <v>72</v>
      </c>
      <c r="W324" s="35">
        <f>IF(NOT(ISBLANK(H324)),(12-DATEDIF(H324,'[3]1.Pradzia'!$D$13,"m")),0)</f>
        <v>0</v>
      </c>
      <c r="X324" s="35">
        <f t="shared" si="56"/>
        <v>39</v>
      </c>
      <c r="Y324" s="35">
        <f t="shared" si="57"/>
        <v>12</v>
      </c>
      <c r="Z324" s="35">
        <f t="shared" si="65"/>
        <v>33</v>
      </c>
      <c r="AA324" s="36">
        <f t="shared" ref="AA324:AA387" si="67">+IF(Z324&lt;=0,0,N324/Z324)</f>
        <v>5.7307456140350874</v>
      </c>
      <c r="AB324" s="36">
        <f t="shared" si="58"/>
        <v>68.768947368421053</v>
      </c>
      <c r="AC324" s="37">
        <f>IF(E324='[3]5.Grup_T'!$E$20,0,IF(YEAR(G324)&lt;2021,M324-N324+AB324,0))</f>
        <v>315.19434210526316</v>
      </c>
      <c r="AD324" s="35">
        <f>IF(OR(YEAR(G324)&lt;2021,O324="X"),0,IF(ISBLANK(H324),DATEDIF(G324,'[3]1.Pradzia'!$D$13,"M"),DATEDIF(G324,H324,"m")))</f>
        <v>0</v>
      </c>
      <c r="AE324" s="37">
        <f>IF(E324='[3]5.Grup_T'!$E$20,0,IF(AD324&lt;&gt;0,M324/V324*MIN(12,AD324),0))</f>
        <v>0</v>
      </c>
      <c r="AF324" s="37">
        <f t="shared" ref="AF324:AF387" si="68">+AB324+AE324</f>
        <v>68.768947368421053</v>
      </c>
      <c r="AG324" s="37">
        <f t="shared" si="59"/>
        <v>315.19434210526316</v>
      </c>
      <c r="AH324" s="37">
        <f t="shared" si="60"/>
        <v>120.34565789473686</v>
      </c>
      <c r="AI324" s="35" t="str">
        <f t="shared" si="61"/>
        <v/>
      </c>
      <c r="AJ324" s="38" t="str">
        <f>IF(AND(F324&lt;&gt;[3]Pav.tvarkyklė!$B$12,F324&lt;&gt;[3]Pav.tvarkyklė!$B$13),"GVTNT","X")</f>
        <v>GVTNT</v>
      </c>
      <c r="AK324" s="39">
        <f t="shared" si="62"/>
        <v>0</v>
      </c>
      <c r="AL324" s="40" t="s">
        <v>256</v>
      </c>
      <c r="AM324" s="41">
        <v>5</v>
      </c>
      <c r="AN324" s="41">
        <f t="shared" si="63"/>
        <v>2017</v>
      </c>
      <c r="AO324" s="41"/>
      <c r="AP324" s="41"/>
      <c r="AQ324" s="41" t="s">
        <v>17</v>
      </c>
      <c r="AR324" s="42" t="s">
        <v>257</v>
      </c>
      <c r="AS324" s="42" t="s">
        <v>76</v>
      </c>
      <c r="AT324">
        <v>72.59</v>
      </c>
      <c r="AU324" s="43">
        <f t="shared" si="64"/>
        <v>-3.8210526315789508</v>
      </c>
    </row>
    <row r="325" spans="1:47" ht="15" customHeight="1" x14ac:dyDescent="0.25">
      <c r="A325" s="11"/>
      <c r="B325" s="19">
        <v>363</v>
      </c>
      <c r="C325" s="20" t="s">
        <v>350</v>
      </c>
      <c r="D325" s="21">
        <v>7285</v>
      </c>
      <c r="E325" s="22" t="s">
        <v>255</v>
      </c>
      <c r="F325" s="20" t="s">
        <v>86</v>
      </c>
      <c r="G325" s="24">
        <v>43013</v>
      </c>
      <c r="H325" s="54"/>
      <c r="I325" s="26">
        <v>315.24</v>
      </c>
      <c r="J325" s="27"/>
      <c r="K325" s="27"/>
      <c r="L325" s="27"/>
      <c r="M325" s="28">
        <v>315.24</v>
      </c>
      <c r="N325" s="29">
        <v>141.67545977011494</v>
      </c>
      <c r="O325" s="30" t="str">
        <f>IF(G325&lt;=$N$2,"",IF(F325=[3]Pav.tvarkyklė!$B$13,"",IF(ISBLANK(R325),"X","")))</f>
        <v/>
      </c>
      <c r="P325" s="31"/>
      <c r="Q325" s="32"/>
      <c r="R325" s="32"/>
      <c r="S325" s="33"/>
      <c r="T325" s="33"/>
      <c r="U325" s="34">
        <f>IFERROR(INDEX('[3]5.Grup_T'!$G$4:$G$22,MATCH('6.Turtas'!E325,'[3]5.Grup_T'!$E$4:$E$22,0)),"0")</f>
        <v>6</v>
      </c>
      <c r="V325" s="35">
        <f t="shared" si="66"/>
        <v>72</v>
      </c>
      <c r="W325" s="35">
        <f>IF(NOT(ISBLANK(H325)),(12-DATEDIF(H325,'[3]1.Pradzia'!$D$13,"m")),0)</f>
        <v>0</v>
      </c>
      <c r="X325" s="35">
        <f t="shared" ref="X325:X388" si="69">IF(OR(ISBLANK(C325),YEAR(G325)&gt;=2021),0,DATEDIF(G325,$N$2,"M"))</f>
        <v>38</v>
      </c>
      <c r="Y325" s="35">
        <f t="shared" ref="Y325:Y388" si="70">IF(YEAR(G325)&gt;=2021,0,IF(Z325&lt;=0,0,IF(W325&lt;&gt;0,MIN(W325,Z325),MIN(12,Z325))))</f>
        <v>12</v>
      </c>
      <c r="Z325" s="35">
        <f t="shared" si="65"/>
        <v>34</v>
      </c>
      <c r="AA325" s="36">
        <f t="shared" si="67"/>
        <v>4.1669252873563218</v>
      </c>
      <c r="AB325" s="36">
        <f t="shared" ref="AB325:AB388" si="71">IF(Z325&lt;=0,N325,N325/Z325*Y325)</f>
        <v>50.003103448275866</v>
      </c>
      <c r="AC325" s="37">
        <f>IF(E325='[3]5.Grup_T'!$E$20,0,IF(YEAR(G325)&lt;2021,M325-N325+AB325,0))</f>
        <v>223.56764367816095</v>
      </c>
      <c r="AD325" s="35">
        <f>IF(OR(YEAR(G325)&lt;2021,O325="X"),0,IF(ISBLANK(H325),DATEDIF(G325,'[3]1.Pradzia'!$D$13,"M"),DATEDIF(G325,H325,"m")))</f>
        <v>0</v>
      </c>
      <c r="AE325" s="37">
        <f>IF(E325='[3]5.Grup_T'!$E$20,0,IF(AD325&lt;&gt;0,M325/V325*MIN(12,AD325),0))</f>
        <v>0</v>
      </c>
      <c r="AF325" s="37">
        <f t="shared" si="68"/>
        <v>50.003103448275866</v>
      </c>
      <c r="AG325" s="37">
        <f t="shared" ref="AG325:AG388" si="72">AC325+AE325</f>
        <v>223.56764367816095</v>
      </c>
      <c r="AH325" s="37">
        <f t="shared" ref="AH325:AH388" si="73">M325-AG325</f>
        <v>91.672356321839061</v>
      </c>
      <c r="AI325" s="35" t="str">
        <f t="shared" ref="AI325:AI388" si="74">IF(H325&lt;&gt;0,"Nurašytas",IF(O325="X","Nesuderintas",IF(AH325&lt;=0,"Nusidėvėjęs","")))</f>
        <v/>
      </c>
      <c r="AJ325" s="38" t="str">
        <f>IF(AND(F325&lt;&gt;[3]Pav.tvarkyklė!$B$12,F325&lt;&gt;[3]Pav.tvarkyklė!$B$13),"GVTNT","X")</f>
        <v>GVTNT</v>
      </c>
      <c r="AK325" s="39">
        <f t="shared" ref="AK325:AK388" si="75">I325-J325-K325-L325-M325</f>
        <v>0</v>
      </c>
      <c r="AL325" s="40" t="s">
        <v>256</v>
      </c>
      <c r="AM325" s="41">
        <v>5</v>
      </c>
      <c r="AN325" s="41">
        <f t="shared" ref="AN325:AN388" si="76">YEAR(G325)</f>
        <v>2017</v>
      </c>
      <c r="AO325" s="41"/>
      <c r="AP325" s="41"/>
      <c r="AQ325" s="41" t="s">
        <v>17</v>
      </c>
      <c r="AR325" s="42" t="s">
        <v>257</v>
      </c>
      <c r="AS325" s="42" t="s">
        <v>76</v>
      </c>
      <c r="AT325">
        <v>52.540000000000006</v>
      </c>
      <c r="AU325" s="43">
        <f t="shared" ref="AU325:AU388" si="77">AF325-AT325</f>
        <v>-2.5368965517241406</v>
      </c>
    </row>
    <row r="326" spans="1:47" ht="15" customHeight="1" x14ac:dyDescent="0.25">
      <c r="A326" s="11"/>
      <c r="B326" s="19">
        <v>364</v>
      </c>
      <c r="C326" s="20" t="s">
        <v>362</v>
      </c>
      <c r="D326" s="21">
        <v>7287</v>
      </c>
      <c r="E326" s="22" t="s">
        <v>59</v>
      </c>
      <c r="F326" s="20" t="s">
        <v>86</v>
      </c>
      <c r="G326" s="24">
        <v>43075</v>
      </c>
      <c r="H326" s="54"/>
      <c r="I326" s="26">
        <v>263.43</v>
      </c>
      <c r="J326" s="27"/>
      <c r="K326" s="27"/>
      <c r="L326" s="27"/>
      <c r="M326" s="28">
        <v>263.43</v>
      </c>
      <c r="N326" s="29">
        <v>184.40333333333334</v>
      </c>
      <c r="O326" s="30" t="str">
        <f>IF(G326&lt;=$N$2,"",IF(F326=[3]Pav.tvarkyklė!$B$13,"",IF(ISBLANK(R326),"X","")))</f>
        <v/>
      </c>
      <c r="P326" s="31"/>
      <c r="Q326" s="32"/>
      <c r="R326" s="32"/>
      <c r="S326" s="33"/>
      <c r="T326" s="33"/>
      <c r="U326" s="34">
        <f>IFERROR(INDEX('[3]5.Grup_T'!$G$4:$G$22,MATCH('6.Turtas'!E326,'[3]5.Grup_T'!$E$4:$E$22,0)),"0")</f>
        <v>10</v>
      </c>
      <c r="V326" s="35">
        <f t="shared" si="66"/>
        <v>120</v>
      </c>
      <c r="W326" s="35">
        <f>IF(NOT(ISBLANK(H326)),(12-DATEDIF(H326,'[3]1.Pradzia'!$D$13,"m")),0)</f>
        <v>0</v>
      </c>
      <c r="X326" s="35">
        <f t="shared" si="69"/>
        <v>36</v>
      </c>
      <c r="Y326" s="35">
        <f t="shared" si="70"/>
        <v>12</v>
      </c>
      <c r="Z326" s="35">
        <f t="shared" ref="Z326:Z389" si="78">IF(YEAR(G326)&gt;=2021,0,V326-X326)</f>
        <v>84</v>
      </c>
      <c r="AA326" s="36">
        <f t="shared" si="67"/>
        <v>2.1952777777777777</v>
      </c>
      <c r="AB326" s="36">
        <f t="shared" si="71"/>
        <v>26.343333333333334</v>
      </c>
      <c r="AC326" s="37">
        <f>IF(E326='[3]5.Grup_T'!$E$20,0,IF(YEAR(G326)&lt;2021,M326-N326+AB326,0))</f>
        <v>105.37</v>
      </c>
      <c r="AD326" s="35">
        <f>IF(OR(YEAR(G326)&lt;2021,O326="X"),0,IF(ISBLANK(H326),DATEDIF(G326,'[3]1.Pradzia'!$D$13,"M"),DATEDIF(G326,H326,"m")))</f>
        <v>0</v>
      </c>
      <c r="AE326" s="37">
        <f>IF(E326='[3]5.Grup_T'!$E$20,0,IF(AD326&lt;&gt;0,M326/V326*MIN(12,AD326),0))</f>
        <v>0</v>
      </c>
      <c r="AF326" s="37">
        <f t="shared" si="68"/>
        <v>26.343333333333334</v>
      </c>
      <c r="AG326" s="37">
        <f t="shared" si="72"/>
        <v>105.37</v>
      </c>
      <c r="AH326" s="37">
        <f t="shared" si="73"/>
        <v>158.06</v>
      </c>
      <c r="AI326" s="35" t="str">
        <f t="shared" si="74"/>
        <v/>
      </c>
      <c r="AJ326" s="38" t="str">
        <f>IF(AND(F326&lt;&gt;[3]Pav.tvarkyklė!$B$12,F326&lt;&gt;[3]Pav.tvarkyklė!$B$13),"GVTNT","X")</f>
        <v>GVTNT</v>
      </c>
      <c r="AK326" s="39">
        <f t="shared" si="75"/>
        <v>0</v>
      </c>
      <c r="AL326" s="40" t="s">
        <v>286</v>
      </c>
      <c r="AM326" s="41">
        <v>10</v>
      </c>
      <c r="AN326" s="41">
        <f t="shared" si="76"/>
        <v>2017</v>
      </c>
      <c r="AO326" s="41"/>
      <c r="AP326" s="41"/>
      <c r="AQ326" s="41" t="s">
        <v>17</v>
      </c>
      <c r="AR326" s="42" t="s">
        <v>61</v>
      </c>
      <c r="AS326" s="42" t="s">
        <v>89</v>
      </c>
      <c r="AT326">
        <v>26.343000000000004</v>
      </c>
      <c r="AU326" s="43">
        <f t="shared" si="77"/>
        <v>3.33333333330188E-4</v>
      </c>
    </row>
    <row r="327" spans="1:47" ht="15" customHeight="1" x14ac:dyDescent="0.25">
      <c r="A327" s="11"/>
      <c r="B327" s="19">
        <v>365</v>
      </c>
      <c r="C327" s="20" t="s">
        <v>363</v>
      </c>
      <c r="D327" s="21">
        <v>7288</v>
      </c>
      <c r="E327" s="22" t="s">
        <v>59</v>
      </c>
      <c r="F327" s="20" t="s">
        <v>86</v>
      </c>
      <c r="G327" s="24">
        <v>43091</v>
      </c>
      <c r="H327" s="54"/>
      <c r="I327" s="26">
        <v>529.15</v>
      </c>
      <c r="J327" s="27"/>
      <c r="K327" s="27"/>
      <c r="L327" s="27"/>
      <c r="M327" s="28">
        <v>529.15</v>
      </c>
      <c r="N327" s="29">
        <v>370.40111111111105</v>
      </c>
      <c r="O327" s="30" t="str">
        <f>IF(G327&lt;=$N$2,"",IF(F327=[3]Pav.tvarkyklė!$B$13,"",IF(ISBLANK(R327),"X","")))</f>
        <v/>
      </c>
      <c r="P327" s="31"/>
      <c r="Q327" s="32"/>
      <c r="R327" s="32"/>
      <c r="S327" s="33"/>
      <c r="T327" s="33"/>
      <c r="U327" s="34">
        <f>IFERROR(INDEX('[3]5.Grup_T'!$G$4:$G$22,MATCH('6.Turtas'!E327,'[3]5.Grup_T'!$E$4:$E$22,0)),"0")</f>
        <v>10</v>
      </c>
      <c r="V327" s="35">
        <f t="shared" si="66"/>
        <v>120</v>
      </c>
      <c r="W327" s="35">
        <f>IF(NOT(ISBLANK(H327)),(12-DATEDIF(H327,'[3]1.Pradzia'!$D$13,"m")),0)</f>
        <v>0</v>
      </c>
      <c r="X327" s="35">
        <f t="shared" si="69"/>
        <v>36</v>
      </c>
      <c r="Y327" s="35">
        <f t="shared" si="70"/>
        <v>12</v>
      </c>
      <c r="Z327" s="35">
        <f t="shared" si="78"/>
        <v>84</v>
      </c>
      <c r="AA327" s="36">
        <f t="shared" si="67"/>
        <v>4.4095370370370359</v>
      </c>
      <c r="AB327" s="36">
        <f t="shared" si="71"/>
        <v>52.914444444444428</v>
      </c>
      <c r="AC327" s="37">
        <f>IF(E327='[3]5.Grup_T'!$E$20,0,IF(YEAR(G327)&lt;2021,M327-N327+AB327,0))</f>
        <v>211.66333333333336</v>
      </c>
      <c r="AD327" s="35">
        <f>IF(OR(YEAR(G327)&lt;2021,O327="X"),0,IF(ISBLANK(H327),DATEDIF(G327,'[3]1.Pradzia'!$D$13,"M"),DATEDIF(G327,H327,"m")))</f>
        <v>0</v>
      </c>
      <c r="AE327" s="37">
        <f>IF(E327='[3]5.Grup_T'!$E$20,0,IF(AD327&lt;&gt;0,M327/V327*MIN(12,AD327),0))</f>
        <v>0</v>
      </c>
      <c r="AF327" s="37">
        <f t="shared" si="68"/>
        <v>52.914444444444428</v>
      </c>
      <c r="AG327" s="37">
        <f t="shared" si="72"/>
        <v>211.66333333333336</v>
      </c>
      <c r="AH327" s="37">
        <f t="shared" si="73"/>
        <v>317.48666666666662</v>
      </c>
      <c r="AI327" s="35" t="str">
        <f t="shared" si="74"/>
        <v/>
      </c>
      <c r="AJ327" s="38" t="str">
        <f>IF(AND(F327&lt;&gt;[3]Pav.tvarkyklė!$B$12,F327&lt;&gt;[3]Pav.tvarkyklė!$B$13),"GVTNT","X")</f>
        <v>GVTNT</v>
      </c>
      <c r="AK327" s="39">
        <f t="shared" si="75"/>
        <v>0</v>
      </c>
      <c r="AL327" s="40" t="s">
        <v>286</v>
      </c>
      <c r="AM327" s="41">
        <v>10</v>
      </c>
      <c r="AN327" s="41">
        <f t="shared" si="76"/>
        <v>2017</v>
      </c>
      <c r="AO327" s="41"/>
      <c r="AP327" s="41"/>
      <c r="AQ327" s="41" t="s">
        <v>17</v>
      </c>
      <c r="AR327" s="42" t="s">
        <v>61</v>
      </c>
      <c r="AS327" s="42" t="s">
        <v>76</v>
      </c>
      <c r="AT327">
        <v>52.914999999999992</v>
      </c>
      <c r="AU327" s="43">
        <f t="shared" si="77"/>
        <v>-5.5555555556452418E-4</v>
      </c>
    </row>
    <row r="328" spans="1:47" ht="15" customHeight="1" x14ac:dyDescent="0.25">
      <c r="A328" s="11"/>
      <c r="B328" s="19">
        <v>366</v>
      </c>
      <c r="C328" s="20" t="s">
        <v>364</v>
      </c>
      <c r="D328" s="21">
        <v>7289</v>
      </c>
      <c r="E328" s="22" t="s">
        <v>59</v>
      </c>
      <c r="F328" s="20" t="s">
        <v>86</v>
      </c>
      <c r="G328" s="24">
        <v>43091</v>
      </c>
      <c r="H328" s="54"/>
      <c r="I328" s="26">
        <v>416.53</v>
      </c>
      <c r="J328" s="27"/>
      <c r="K328" s="27"/>
      <c r="L328" s="27"/>
      <c r="M328" s="28">
        <v>416.53</v>
      </c>
      <c r="N328" s="29">
        <v>291.57333333333332</v>
      </c>
      <c r="O328" s="30" t="str">
        <f>IF(G328&lt;=$N$2,"",IF(F328=[3]Pav.tvarkyklė!$B$13,"",IF(ISBLANK(R328),"X","")))</f>
        <v/>
      </c>
      <c r="P328" s="31"/>
      <c r="Q328" s="32"/>
      <c r="R328" s="32"/>
      <c r="S328" s="33"/>
      <c r="T328" s="33"/>
      <c r="U328" s="34">
        <f>IFERROR(INDEX('[3]5.Grup_T'!$G$4:$G$22,MATCH('6.Turtas'!E328,'[3]5.Grup_T'!$E$4:$E$22,0)),"0")</f>
        <v>10</v>
      </c>
      <c r="V328" s="35">
        <f t="shared" si="66"/>
        <v>120</v>
      </c>
      <c r="W328" s="35">
        <f>IF(NOT(ISBLANK(H328)),(12-DATEDIF(H328,'[3]1.Pradzia'!$D$13,"m")),0)</f>
        <v>0</v>
      </c>
      <c r="X328" s="35">
        <f t="shared" si="69"/>
        <v>36</v>
      </c>
      <c r="Y328" s="35">
        <f t="shared" si="70"/>
        <v>12</v>
      </c>
      <c r="Z328" s="35">
        <f t="shared" si="78"/>
        <v>84</v>
      </c>
      <c r="AA328" s="36">
        <f t="shared" si="67"/>
        <v>3.471111111111111</v>
      </c>
      <c r="AB328" s="36">
        <f t="shared" si="71"/>
        <v>41.653333333333336</v>
      </c>
      <c r="AC328" s="37">
        <f>IF(E328='[3]5.Grup_T'!$E$20,0,IF(YEAR(G328)&lt;2021,M328-N328+AB328,0))</f>
        <v>166.60999999999999</v>
      </c>
      <c r="AD328" s="35">
        <f>IF(OR(YEAR(G328)&lt;2021,O328="X"),0,IF(ISBLANK(H328),DATEDIF(G328,'[3]1.Pradzia'!$D$13,"M"),DATEDIF(G328,H328,"m")))</f>
        <v>0</v>
      </c>
      <c r="AE328" s="37">
        <f>IF(E328='[3]5.Grup_T'!$E$20,0,IF(AD328&lt;&gt;0,M328/V328*MIN(12,AD328),0))</f>
        <v>0</v>
      </c>
      <c r="AF328" s="37">
        <f t="shared" si="68"/>
        <v>41.653333333333336</v>
      </c>
      <c r="AG328" s="37">
        <f t="shared" si="72"/>
        <v>166.60999999999999</v>
      </c>
      <c r="AH328" s="37">
        <f t="shared" si="73"/>
        <v>249.92</v>
      </c>
      <c r="AI328" s="35" t="str">
        <f t="shared" si="74"/>
        <v/>
      </c>
      <c r="AJ328" s="38" t="str">
        <f>IF(AND(F328&lt;&gt;[3]Pav.tvarkyklė!$B$12,F328&lt;&gt;[3]Pav.tvarkyklė!$B$13),"GVTNT","X")</f>
        <v>GVTNT</v>
      </c>
      <c r="AK328" s="39">
        <f t="shared" si="75"/>
        <v>0</v>
      </c>
      <c r="AL328" s="40" t="s">
        <v>286</v>
      </c>
      <c r="AM328" s="41">
        <v>10</v>
      </c>
      <c r="AN328" s="41">
        <f t="shared" si="76"/>
        <v>2017</v>
      </c>
      <c r="AO328" s="41"/>
      <c r="AP328" s="41"/>
      <c r="AQ328" s="41" t="s">
        <v>17</v>
      </c>
      <c r="AR328" s="42" t="s">
        <v>61</v>
      </c>
      <c r="AS328" s="42" t="s">
        <v>76</v>
      </c>
      <c r="AT328">
        <v>41.652999999999999</v>
      </c>
      <c r="AU328" s="43">
        <f t="shared" si="77"/>
        <v>3.3333333333729342E-4</v>
      </c>
    </row>
    <row r="329" spans="1:47" ht="15" customHeight="1" x14ac:dyDescent="0.25">
      <c r="A329" s="11"/>
      <c r="B329" s="19">
        <v>367</v>
      </c>
      <c r="C329" s="20" t="s">
        <v>365</v>
      </c>
      <c r="D329" s="21">
        <v>8911</v>
      </c>
      <c r="E329" s="22" t="s">
        <v>59</v>
      </c>
      <c r="F329" s="20" t="s">
        <v>298</v>
      </c>
      <c r="G329" s="24">
        <v>38775</v>
      </c>
      <c r="H329" s="54"/>
      <c r="I329" s="26">
        <v>242.74</v>
      </c>
      <c r="J329" s="27"/>
      <c r="K329" s="27"/>
      <c r="L329" s="27"/>
      <c r="M329" s="28">
        <v>242.74</v>
      </c>
      <c r="N329" s="29">
        <v>0</v>
      </c>
      <c r="O329" s="30" t="str">
        <f>IF(G329&lt;=$N$2,"",IF(F329=[3]Pav.tvarkyklė!$B$13,"",IF(ISBLANK(R329),"X","")))</f>
        <v/>
      </c>
      <c r="P329" s="31"/>
      <c r="Q329" s="32"/>
      <c r="R329" s="32"/>
      <c r="S329" s="33"/>
      <c r="T329" s="33"/>
      <c r="U329" s="34">
        <f>IFERROR(INDEX('[3]5.Grup_T'!$G$4:$G$22,MATCH('6.Turtas'!E329,'[3]5.Grup_T'!$E$4:$E$22,0)),"0")</f>
        <v>10</v>
      </c>
      <c r="V329" s="35">
        <f t="shared" si="66"/>
        <v>120</v>
      </c>
      <c r="W329" s="35">
        <f>IF(NOT(ISBLANK(H329)),(12-DATEDIF(H329,'[3]1.Pradzia'!$D$13,"m")),0)</f>
        <v>0</v>
      </c>
      <c r="X329" s="35">
        <f t="shared" si="69"/>
        <v>178</v>
      </c>
      <c r="Y329" s="35">
        <f t="shared" si="70"/>
        <v>0</v>
      </c>
      <c r="Z329" s="35">
        <f t="shared" si="78"/>
        <v>-58</v>
      </c>
      <c r="AA329" s="36">
        <f t="shared" si="67"/>
        <v>0</v>
      </c>
      <c r="AB329" s="36">
        <f t="shared" si="71"/>
        <v>0</v>
      </c>
      <c r="AC329" s="37">
        <f>IF(E329='[3]5.Grup_T'!$E$20,0,IF(YEAR(G329)&lt;2021,M329-N329+AB329,0))</f>
        <v>242.74</v>
      </c>
      <c r="AD329" s="35">
        <f>IF(OR(YEAR(G329)&lt;2021,O329="X"),0,IF(ISBLANK(H329),DATEDIF(G329,'[3]1.Pradzia'!$D$13,"M"),DATEDIF(G329,H329,"m")))</f>
        <v>0</v>
      </c>
      <c r="AE329" s="37">
        <f>IF(E329='[3]5.Grup_T'!$E$20,0,IF(AD329&lt;&gt;0,M329/V329*MIN(12,AD329),0))</f>
        <v>0</v>
      </c>
      <c r="AF329" s="37">
        <f t="shared" si="68"/>
        <v>0</v>
      </c>
      <c r="AG329" s="37">
        <f t="shared" si="72"/>
        <v>242.74</v>
      </c>
      <c r="AH329" s="37">
        <f t="shared" si="73"/>
        <v>0</v>
      </c>
      <c r="AI329" s="35" t="str">
        <f t="shared" si="74"/>
        <v>Nusidėvėjęs</v>
      </c>
      <c r="AJ329" s="38" t="str">
        <f>IF(AND(F329&lt;&gt;[3]Pav.tvarkyklė!$B$12,F329&lt;&gt;[3]Pav.tvarkyklė!$B$13),"GVTNT","X")</f>
        <v>X</v>
      </c>
      <c r="AK329" s="39">
        <f t="shared" si="75"/>
        <v>0</v>
      </c>
      <c r="AL329" s="40" t="s">
        <v>256</v>
      </c>
      <c r="AM329" s="41">
        <v>5</v>
      </c>
      <c r="AN329" s="41">
        <f t="shared" si="76"/>
        <v>2006</v>
      </c>
      <c r="AO329" s="41"/>
      <c r="AP329" s="41"/>
      <c r="AQ329" s="41" t="s">
        <v>17</v>
      </c>
      <c r="AR329" s="42" t="s">
        <v>257</v>
      </c>
      <c r="AS329" s="42" t="s">
        <v>299</v>
      </c>
      <c r="AT329">
        <v>24.274000000000001</v>
      </c>
      <c r="AU329" s="43">
        <f t="shared" si="77"/>
        <v>-24.274000000000001</v>
      </c>
    </row>
    <row r="330" spans="1:47" ht="15" customHeight="1" x14ac:dyDescent="0.25">
      <c r="A330" s="11"/>
      <c r="B330" s="19">
        <v>368</v>
      </c>
      <c r="C330" s="20" t="s">
        <v>365</v>
      </c>
      <c r="D330" s="21">
        <v>8912</v>
      </c>
      <c r="E330" s="22" t="s">
        <v>59</v>
      </c>
      <c r="F330" s="20" t="s">
        <v>298</v>
      </c>
      <c r="G330" s="24">
        <v>38775</v>
      </c>
      <c r="H330" s="54"/>
      <c r="I330" s="26">
        <v>242.74</v>
      </c>
      <c r="J330" s="27"/>
      <c r="K330" s="27"/>
      <c r="L330" s="27"/>
      <c r="M330" s="28">
        <v>242.74</v>
      </c>
      <c r="N330" s="29">
        <v>0</v>
      </c>
      <c r="O330" s="30" t="str">
        <f>IF(G330&lt;=$N$2,"",IF(F330=[3]Pav.tvarkyklė!$B$13,"",IF(ISBLANK(R330),"X","")))</f>
        <v/>
      </c>
      <c r="P330" s="31"/>
      <c r="Q330" s="32"/>
      <c r="R330" s="32"/>
      <c r="S330" s="33"/>
      <c r="T330" s="33"/>
      <c r="U330" s="34">
        <f>IFERROR(INDEX('[3]5.Grup_T'!$G$4:$G$22,MATCH('6.Turtas'!E330,'[3]5.Grup_T'!$E$4:$E$22,0)),"0")</f>
        <v>10</v>
      </c>
      <c r="V330" s="35">
        <f t="shared" si="66"/>
        <v>120</v>
      </c>
      <c r="W330" s="35">
        <f>IF(NOT(ISBLANK(H330)),(12-DATEDIF(H330,'[3]1.Pradzia'!$D$13,"m")),0)</f>
        <v>0</v>
      </c>
      <c r="X330" s="35">
        <f t="shared" si="69"/>
        <v>178</v>
      </c>
      <c r="Y330" s="35">
        <f t="shared" si="70"/>
        <v>0</v>
      </c>
      <c r="Z330" s="35">
        <f t="shared" si="78"/>
        <v>-58</v>
      </c>
      <c r="AA330" s="36">
        <f t="shared" si="67"/>
        <v>0</v>
      </c>
      <c r="AB330" s="36">
        <f t="shared" si="71"/>
        <v>0</v>
      </c>
      <c r="AC330" s="37">
        <f>IF(E330='[3]5.Grup_T'!$E$20,0,IF(YEAR(G330)&lt;2021,M330-N330+AB330,0))</f>
        <v>242.74</v>
      </c>
      <c r="AD330" s="35">
        <f>IF(OR(YEAR(G330)&lt;2021,O330="X"),0,IF(ISBLANK(H330),DATEDIF(G330,'[3]1.Pradzia'!$D$13,"M"),DATEDIF(G330,H330,"m")))</f>
        <v>0</v>
      </c>
      <c r="AE330" s="37">
        <f>IF(E330='[3]5.Grup_T'!$E$20,0,IF(AD330&lt;&gt;0,M330/V330*MIN(12,AD330),0))</f>
        <v>0</v>
      </c>
      <c r="AF330" s="37">
        <f t="shared" si="68"/>
        <v>0</v>
      </c>
      <c r="AG330" s="37">
        <f t="shared" si="72"/>
        <v>242.74</v>
      </c>
      <c r="AH330" s="37">
        <f t="shared" si="73"/>
        <v>0</v>
      </c>
      <c r="AI330" s="35" t="str">
        <f t="shared" si="74"/>
        <v>Nusidėvėjęs</v>
      </c>
      <c r="AJ330" s="38" t="str">
        <f>IF(AND(F330&lt;&gt;[3]Pav.tvarkyklė!$B$12,F330&lt;&gt;[3]Pav.tvarkyklė!$B$13),"GVTNT","X")</f>
        <v>X</v>
      </c>
      <c r="AK330" s="39">
        <f t="shared" si="75"/>
        <v>0</v>
      </c>
      <c r="AL330" s="40" t="s">
        <v>256</v>
      </c>
      <c r="AM330" s="41">
        <v>5</v>
      </c>
      <c r="AN330" s="41">
        <f t="shared" si="76"/>
        <v>2006</v>
      </c>
      <c r="AO330" s="41"/>
      <c r="AP330" s="41"/>
      <c r="AQ330" s="41" t="s">
        <v>17</v>
      </c>
      <c r="AR330" s="42" t="s">
        <v>257</v>
      </c>
      <c r="AS330" s="42" t="s">
        <v>299</v>
      </c>
      <c r="AT330">
        <v>24.274000000000001</v>
      </c>
      <c r="AU330" s="43">
        <f t="shared" si="77"/>
        <v>-24.274000000000001</v>
      </c>
    </row>
    <row r="331" spans="1:47" ht="14.45" customHeight="1" x14ac:dyDescent="0.25">
      <c r="A331" s="11"/>
      <c r="B331" s="19">
        <v>369</v>
      </c>
      <c r="C331" s="20" t="s">
        <v>365</v>
      </c>
      <c r="D331" s="21">
        <v>8913</v>
      </c>
      <c r="E331" s="22" t="s">
        <v>59</v>
      </c>
      <c r="F331" s="20" t="s">
        <v>298</v>
      </c>
      <c r="G331" s="24">
        <v>38775</v>
      </c>
      <c r="H331" s="54"/>
      <c r="I331" s="26">
        <v>242.74</v>
      </c>
      <c r="J331" s="27"/>
      <c r="K331" s="27"/>
      <c r="L331" s="27"/>
      <c r="M331" s="28">
        <v>242.74</v>
      </c>
      <c r="N331" s="29">
        <v>0</v>
      </c>
      <c r="O331" s="30" t="str">
        <f>IF(G331&lt;=$N$2,"",IF(F331=[3]Pav.tvarkyklė!$B$13,"",IF(ISBLANK(R331),"X","")))</f>
        <v/>
      </c>
      <c r="P331" s="31"/>
      <c r="Q331" s="32"/>
      <c r="R331" s="32"/>
      <c r="S331" s="33"/>
      <c r="T331" s="33"/>
      <c r="U331" s="34">
        <f>IFERROR(INDEX('[3]5.Grup_T'!$G$4:$G$22,MATCH('6.Turtas'!E331,'[3]5.Grup_T'!$E$4:$E$22,0)),"0")</f>
        <v>10</v>
      </c>
      <c r="V331" s="35">
        <f t="shared" si="66"/>
        <v>120</v>
      </c>
      <c r="W331" s="35">
        <f>IF(NOT(ISBLANK(H331)),(12-DATEDIF(H331,'[3]1.Pradzia'!$D$13,"m")),0)</f>
        <v>0</v>
      </c>
      <c r="X331" s="35">
        <f t="shared" si="69"/>
        <v>178</v>
      </c>
      <c r="Y331" s="35">
        <f t="shared" si="70"/>
        <v>0</v>
      </c>
      <c r="Z331" s="35">
        <f t="shared" si="78"/>
        <v>-58</v>
      </c>
      <c r="AA331" s="36">
        <f t="shared" si="67"/>
        <v>0</v>
      </c>
      <c r="AB331" s="36">
        <f t="shared" si="71"/>
        <v>0</v>
      </c>
      <c r="AC331" s="37">
        <f>IF(E331='[3]5.Grup_T'!$E$20,0,IF(YEAR(G331)&lt;2021,M331-N331+AB331,0))</f>
        <v>242.74</v>
      </c>
      <c r="AD331" s="35">
        <f>IF(OR(YEAR(G331)&lt;2021,O331="X"),0,IF(ISBLANK(H331),DATEDIF(G331,'[3]1.Pradzia'!$D$13,"M"),DATEDIF(G331,H331,"m")))</f>
        <v>0</v>
      </c>
      <c r="AE331" s="37">
        <f>IF(E331='[3]5.Grup_T'!$E$20,0,IF(AD331&lt;&gt;0,M331/V331*MIN(12,AD331),0))</f>
        <v>0</v>
      </c>
      <c r="AF331" s="37">
        <f t="shared" si="68"/>
        <v>0</v>
      </c>
      <c r="AG331" s="37">
        <f t="shared" si="72"/>
        <v>242.74</v>
      </c>
      <c r="AH331" s="37">
        <f t="shared" si="73"/>
        <v>0</v>
      </c>
      <c r="AI331" s="35" t="str">
        <f t="shared" si="74"/>
        <v>Nusidėvėjęs</v>
      </c>
      <c r="AJ331" s="38" t="str">
        <f>IF(AND(F331&lt;&gt;[3]Pav.tvarkyklė!$B$12,F331&lt;&gt;[3]Pav.tvarkyklė!$B$13),"GVTNT","X")</f>
        <v>X</v>
      </c>
      <c r="AK331" s="39">
        <f t="shared" si="75"/>
        <v>0</v>
      </c>
      <c r="AL331" s="40" t="s">
        <v>256</v>
      </c>
      <c r="AM331" s="41">
        <v>5</v>
      </c>
      <c r="AN331" s="41">
        <f t="shared" si="76"/>
        <v>2006</v>
      </c>
      <c r="AO331" s="41"/>
      <c r="AP331" s="41"/>
      <c r="AQ331" s="41" t="s">
        <v>17</v>
      </c>
      <c r="AR331" s="42" t="s">
        <v>257</v>
      </c>
      <c r="AS331" s="42" t="s">
        <v>299</v>
      </c>
      <c r="AT331">
        <v>24.274000000000001</v>
      </c>
      <c r="AU331" s="43">
        <f t="shared" si="77"/>
        <v>-24.274000000000001</v>
      </c>
    </row>
    <row r="332" spans="1:47" ht="14.45" customHeight="1" x14ac:dyDescent="0.25">
      <c r="A332" s="11"/>
      <c r="B332" s="19">
        <v>370</v>
      </c>
      <c r="C332" s="20" t="s">
        <v>365</v>
      </c>
      <c r="D332" s="21">
        <v>8914</v>
      </c>
      <c r="E332" s="22" t="s">
        <v>59</v>
      </c>
      <c r="F332" s="20" t="s">
        <v>298</v>
      </c>
      <c r="G332" s="24">
        <v>38775</v>
      </c>
      <c r="H332" s="54"/>
      <c r="I332" s="26">
        <v>242.74</v>
      </c>
      <c r="J332" s="27"/>
      <c r="K332" s="27"/>
      <c r="L332" s="27"/>
      <c r="M332" s="28">
        <v>242.74</v>
      </c>
      <c r="N332" s="29">
        <v>0</v>
      </c>
      <c r="O332" s="30" t="str">
        <f>IF(G332&lt;=$N$2,"",IF(F332=[3]Pav.tvarkyklė!$B$13,"",IF(ISBLANK(R332),"X","")))</f>
        <v/>
      </c>
      <c r="P332" s="31"/>
      <c r="Q332" s="32"/>
      <c r="R332" s="32"/>
      <c r="S332" s="33"/>
      <c r="T332" s="33"/>
      <c r="U332" s="34">
        <f>IFERROR(INDEX('[3]5.Grup_T'!$G$4:$G$22,MATCH('6.Turtas'!E332,'[3]5.Grup_T'!$E$4:$E$22,0)),"0")</f>
        <v>10</v>
      </c>
      <c r="V332" s="35">
        <f t="shared" si="66"/>
        <v>120</v>
      </c>
      <c r="W332" s="35">
        <f>IF(NOT(ISBLANK(H332)),(12-DATEDIF(H332,'[3]1.Pradzia'!$D$13,"m")),0)</f>
        <v>0</v>
      </c>
      <c r="X332" s="35">
        <f t="shared" si="69"/>
        <v>178</v>
      </c>
      <c r="Y332" s="35">
        <f t="shared" si="70"/>
        <v>0</v>
      </c>
      <c r="Z332" s="35">
        <f t="shared" si="78"/>
        <v>-58</v>
      </c>
      <c r="AA332" s="36">
        <f t="shared" si="67"/>
        <v>0</v>
      </c>
      <c r="AB332" s="36">
        <f t="shared" si="71"/>
        <v>0</v>
      </c>
      <c r="AC332" s="37">
        <f>IF(E332='[3]5.Grup_T'!$E$20,0,IF(YEAR(G332)&lt;2021,M332-N332+AB332,0))</f>
        <v>242.74</v>
      </c>
      <c r="AD332" s="35">
        <f>IF(OR(YEAR(G332)&lt;2021,O332="X"),0,IF(ISBLANK(H332),DATEDIF(G332,'[3]1.Pradzia'!$D$13,"M"),DATEDIF(G332,H332,"m")))</f>
        <v>0</v>
      </c>
      <c r="AE332" s="37">
        <f>IF(E332='[3]5.Grup_T'!$E$20,0,IF(AD332&lt;&gt;0,M332/V332*MIN(12,AD332),0))</f>
        <v>0</v>
      </c>
      <c r="AF332" s="37">
        <f t="shared" si="68"/>
        <v>0</v>
      </c>
      <c r="AG332" s="37">
        <f t="shared" si="72"/>
        <v>242.74</v>
      </c>
      <c r="AH332" s="37">
        <f t="shared" si="73"/>
        <v>0</v>
      </c>
      <c r="AI332" s="35" t="str">
        <f t="shared" si="74"/>
        <v>Nusidėvėjęs</v>
      </c>
      <c r="AJ332" s="38" t="str">
        <f>IF(AND(F332&lt;&gt;[3]Pav.tvarkyklė!$B$12,F332&lt;&gt;[3]Pav.tvarkyklė!$B$13),"GVTNT","X")</f>
        <v>X</v>
      </c>
      <c r="AK332" s="39">
        <f t="shared" si="75"/>
        <v>0</v>
      </c>
      <c r="AL332" s="40" t="s">
        <v>256</v>
      </c>
      <c r="AM332" s="41">
        <v>5</v>
      </c>
      <c r="AN332" s="41">
        <f t="shared" si="76"/>
        <v>2006</v>
      </c>
      <c r="AO332" s="41"/>
      <c r="AP332" s="41"/>
      <c r="AQ332" s="41" t="s">
        <v>17</v>
      </c>
      <c r="AR332" s="42" t="s">
        <v>257</v>
      </c>
      <c r="AS332" s="42" t="s">
        <v>299</v>
      </c>
      <c r="AT332">
        <v>24.274000000000001</v>
      </c>
      <c r="AU332" s="43">
        <f t="shared" si="77"/>
        <v>-24.274000000000001</v>
      </c>
    </row>
    <row r="333" spans="1:47" ht="14.45" customHeight="1" x14ac:dyDescent="0.25">
      <c r="A333" s="11"/>
      <c r="B333" s="19">
        <v>371</v>
      </c>
      <c r="C333" s="20" t="s">
        <v>366</v>
      </c>
      <c r="D333" s="21">
        <v>8915</v>
      </c>
      <c r="E333" s="22" t="s">
        <v>59</v>
      </c>
      <c r="F333" s="20" t="s">
        <v>298</v>
      </c>
      <c r="G333" s="24">
        <v>41962</v>
      </c>
      <c r="H333" s="54"/>
      <c r="I333" s="26">
        <v>314.24</v>
      </c>
      <c r="J333" s="27"/>
      <c r="K333" s="27"/>
      <c r="L333" s="27"/>
      <c r="M333" s="28">
        <v>314.24</v>
      </c>
      <c r="N333" s="29">
        <v>38.131232394366208</v>
      </c>
      <c r="O333" s="30" t="str">
        <f>IF(G333&lt;=$N$2,"",IF(F333=[3]Pav.tvarkyklė!$B$13,"",IF(ISBLANK(R333),"X","")))</f>
        <v/>
      </c>
      <c r="P333" s="31"/>
      <c r="Q333" s="32"/>
      <c r="R333" s="32"/>
      <c r="S333" s="33"/>
      <c r="T333" s="33"/>
      <c r="U333" s="34">
        <f>IFERROR(INDEX('[3]5.Grup_T'!$G$4:$G$22,MATCH('6.Turtas'!E333,'[3]5.Grup_T'!$E$4:$E$22,0)),"0")</f>
        <v>10</v>
      </c>
      <c r="V333" s="35">
        <f t="shared" si="66"/>
        <v>120</v>
      </c>
      <c r="W333" s="35">
        <f>IF(NOT(ISBLANK(H333)),(12-DATEDIF(H333,'[3]1.Pradzia'!$D$13,"m")),0)</f>
        <v>0</v>
      </c>
      <c r="X333" s="35">
        <f t="shared" si="69"/>
        <v>73</v>
      </c>
      <c r="Y333" s="35">
        <f t="shared" si="70"/>
        <v>12</v>
      </c>
      <c r="Z333" s="35">
        <f t="shared" si="78"/>
        <v>47</v>
      </c>
      <c r="AA333" s="36">
        <f t="shared" si="67"/>
        <v>0.81130281690140871</v>
      </c>
      <c r="AB333" s="36">
        <f t="shared" si="71"/>
        <v>9.7356338028169045</v>
      </c>
      <c r="AC333" s="37">
        <f>IF(E333='[3]5.Grup_T'!$E$20,0,IF(YEAR(G333)&lt;2021,M333-N333+AB333,0))</f>
        <v>285.84440140845072</v>
      </c>
      <c r="AD333" s="35">
        <f>IF(OR(YEAR(G333)&lt;2021,O333="X"),0,IF(ISBLANK(H333),DATEDIF(G333,'[3]1.Pradzia'!$D$13,"M"),DATEDIF(G333,H333,"m")))</f>
        <v>0</v>
      </c>
      <c r="AE333" s="37">
        <f>IF(E333='[3]5.Grup_T'!$E$20,0,IF(AD333&lt;&gt;0,M333/V333*MIN(12,AD333),0))</f>
        <v>0</v>
      </c>
      <c r="AF333" s="37">
        <f t="shared" si="68"/>
        <v>9.7356338028169045</v>
      </c>
      <c r="AG333" s="37">
        <f t="shared" si="72"/>
        <v>285.84440140845072</v>
      </c>
      <c r="AH333" s="37">
        <f t="shared" si="73"/>
        <v>28.395598591549287</v>
      </c>
      <c r="AI333" s="35" t="str">
        <f t="shared" si="74"/>
        <v/>
      </c>
      <c r="AJ333" s="38" t="str">
        <f>IF(AND(F333&lt;&gt;[3]Pav.tvarkyklė!$B$12,F333&lt;&gt;[3]Pav.tvarkyklė!$B$13),"GVTNT","X")</f>
        <v>X</v>
      </c>
      <c r="AK333" s="39">
        <f t="shared" si="75"/>
        <v>0</v>
      </c>
      <c r="AL333" s="40" t="s">
        <v>256</v>
      </c>
      <c r="AM333" s="41">
        <v>5</v>
      </c>
      <c r="AN333" s="41">
        <f t="shared" si="76"/>
        <v>2014</v>
      </c>
      <c r="AO333" s="41"/>
      <c r="AP333" s="41"/>
      <c r="AQ333" s="41" t="s">
        <v>17</v>
      </c>
      <c r="AR333" s="42" t="s">
        <v>257</v>
      </c>
      <c r="AS333" s="42" t="s">
        <v>299</v>
      </c>
      <c r="AT333">
        <v>31.424000000000003</v>
      </c>
      <c r="AU333" s="43">
        <f t="shared" si="77"/>
        <v>-21.6883661971831</v>
      </c>
    </row>
    <row r="334" spans="1:47" ht="15" customHeight="1" x14ac:dyDescent="0.25">
      <c r="A334" s="11"/>
      <c r="B334" s="19">
        <v>372</v>
      </c>
      <c r="C334" s="20" t="s">
        <v>366</v>
      </c>
      <c r="D334" s="21">
        <v>8916</v>
      </c>
      <c r="E334" s="22" t="s">
        <v>59</v>
      </c>
      <c r="F334" s="20" t="s">
        <v>298</v>
      </c>
      <c r="G334" s="24">
        <v>41962</v>
      </c>
      <c r="H334" s="54"/>
      <c r="I334" s="26">
        <v>314.24</v>
      </c>
      <c r="J334" s="27"/>
      <c r="K334" s="27"/>
      <c r="L334" s="27"/>
      <c r="M334" s="28">
        <v>314.24</v>
      </c>
      <c r="N334" s="29">
        <v>38.131232394366208</v>
      </c>
      <c r="O334" s="30" t="str">
        <f>IF(G334&lt;=$N$2,"",IF(F334=[3]Pav.tvarkyklė!$B$13,"",IF(ISBLANK(R334),"X","")))</f>
        <v/>
      </c>
      <c r="P334" s="31"/>
      <c r="Q334" s="32"/>
      <c r="R334" s="32"/>
      <c r="S334" s="33"/>
      <c r="T334" s="33"/>
      <c r="U334" s="34">
        <f>IFERROR(INDEX('[3]5.Grup_T'!$G$4:$G$22,MATCH('6.Turtas'!E334,'[3]5.Grup_T'!$E$4:$E$22,0)),"0")</f>
        <v>10</v>
      </c>
      <c r="V334" s="35">
        <f t="shared" si="66"/>
        <v>120</v>
      </c>
      <c r="W334" s="35">
        <f>IF(NOT(ISBLANK(H334)),(12-DATEDIF(H334,'[3]1.Pradzia'!$D$13,"m")),0)</f>
        <v>0</v>
      </c>
      <c r="X334" s="35">
        <f t="shared" si="69"/>
        <v>73</v>
      </c>
      <c r="Y334" s="35">
        <f t="shared" si="70"/>
        <v>12</v>
      </c>
      <c r="Z334" s="35">
        <f t="shared" si="78"/>
        <v>47</v>
      </c>
      <c r="AA334" s="36">
        <f t="shared" si="67"/>
        <v>0.81130281690140871</v>
      </c>
      <c r="AB334" s="36">
        <f t="shared" si="71"/>
        <v>9.7356338028169045</v>
      </c>
      <c r="AC334" s="37">
        <f>IF(E334='[3]5.Grup_T'!$E$20,0,IF(YEAR(G334)&lt;2021,M334-N334+AB334,0))</f>
        <v>285.84440140845072</v>
      </c>
      <c r="AD334" s="35">
        <f>IF(OR(YEAR(G334)&lt;2021,O334="X"),0,IF(ISBLANK(H334),DATEDIF(G334,'[3]1.Pradzia'!$D$13,"M"),DATEDIF(G334,H334,"m")))</f>
        <v>0</v>
      </c>
      <c r="AE334" s="37">
        <f>IF(E334='[3]5.Grup_T'!$E$20,0,IF(AD334&lt;&gt;0,M334/V334*MIN(12,AD334),0))</f>
        <v>0</v>
      </c>
      <c r="AF334" s="37">
        <f t="shared" si="68"/>
        <v>9.7356338028169045</v>
      </c>
      <c r="AG334" s="37">
        <f t="shared" si="72"/>
        <v>285.84440140845072</v>
      </c>
      <c r="AH334" s="37">
        <f t="shared" si="73"/>
        <v>28.395598591549287</v>
      </c>
      <c r="AI334" s="35" t="str">
        <f t="shared" si="74"/>
        <v/>
      </c>
      <c r="AJ334" s="38" t="str">
        <f>IF(AND(F334&lt;&gt;[3]Pav.tvarkyklė!$B$12,F334&lt;&gt;[3]Pav.tvarkyklė!$B$13),"GVTNT","X")</f>
        <v>X</v>
      </c>
      <c r="AK334" s="39">
        <f t="shared" si="75"/>
        <v>0</v>
      </c>
      <c r="AL334" s="40" t="s">
        <v>256</v>
      </c>
      <c r="AM334" s="41">
        <v>5</v>
      </c>
      <c r="AN334" s="41">
        <f t="shared" si="76"/>
        <v>2014</v>
      </c>
      <c r="AO334" s="41"/>
      <c r="AP334" s="41"/>
      <c r="AQ334" s="41" t="s">
        <v>17</v>
      </c>
      <c r="AR334" s="42" t="s">
        <v>257</v>
      </c>
      <c r="AS334" s="42" t="s">
        <v>299</v>
      </c>
      <c r="AT334">
        <v>31.424000000000003</v>
      </c>
      <c r="AU334" s="43">
        <f t="shared" si="77"/>
        <v>-21.6883661971831</v>
      </c>
    </row>
    <row r="335" spans="1:47" ht="15" customHeight="1" x14ac:dyDescent="0.25">
      <c r="A335" s="11"/>
      <c r="B335" s="19">
        <v>373</v>
      </c>
      <c r="C335" s="20" t="s">
        <v>366</v>
      </c>
      <c r="D335" s="21">
        <v>8917</v>
      </c>
      <c r="E335" s="22" t="s">
        <v>59</v>
      </c>
      <c r="F335" s="20" t="s">
        <v>298</v>
      </c>
      <c r="G335" s="24">
        <v>41962</v>
      </c>
      <c r="H335" s="54"/>
      <c r="I335" s="26">
        <v>314.24</v>
      </c>
      <c r="J335" s="27"/>
      <c r="K335" s="27"/>
      <c r="L335" s="27"/>
      <c r="M335" s="28">
        <v>314.24</v>
      </c>
      <c r="N335" s="29">
        <v>38.131232394366208</v>
      </c>
      <c r="O335" s="30" t="str">
        <f>IF(G335&lt;=$N$2,"",IF(F335=[3]Pav.tvarkyklė!$B$13,"",IF(ISBLANK(R335),"X","")))</f>
        <v/>
      </c>
      <c r="P335" s="31"/>
      <c r="Q335" s="32"/>
      <c r="R335" s="32"/>
      <c r="S335" s="33"/>
      <c r="T335" s="33"/>
      <c r="U335" s="34">
        <f>IFERROR(INDEX('[3]5.Grup_T'!$G$4:$G$22,MATCH('6.Turtas'!E335,'[3]5.Grup_T'!$E$4:$E$22,0)),"0")</f>
        <v>10</v>
      </c>
      <c r="V335" s="35">
        <f t="shared" si="66"/>
        <v>120</v>
      </c>
      <c r="W335" s="35">
        <f>IF(NOT(ISBLANK(H335)),(12-DATEDIF(H335,'[3]1.Pradzia'!$D$13,"m")),0)</f>
        <v>0</v>
      </c>
      <c r="X335" s="35">
        <f t="shared" si="69"/>
        <v>73</v>
      </c>
      <c r="Y335" s="35">
        <f t="shared" si="70"/>
        <v>12</v>
      </c>
      <c r="Z335" s="35">
        <f t="shared" si="78"/>
        <v>47</v>
      </c>
      <c r="AA335" s="36">
        <f t="shared" si="67"/>
        <v>0.81130281690140871</v>
      </c>
      <c r="AB335" s="36">
        <f t="shared" si="71"/>
        <v>9.7356338028169045</v>
      </c>
      <c r="AC335" s="37">
        <f>IF(E335='[3]5.Grup_T'!$E$20,0,IF(YEAR(G335)&lt;2021,M335-N335+AB335,0))</f>
        <v>285.84440140845072</v>
      </c>
      <c r="AD335" s="35">
        <f>IF(OR(YEAR(G335)&lt;2021,O335="X"),0,IF(ISBLANK(H335),DATEDIF(G335,'[3]1.Pradzia'!$D$13,"M"),DATEDIF(G335,H335,"m")))</f>
        <v>0</v>
      </c>
      <c r="AE335" s="37">
        <f>IF(E335='[3]5.Grup_T'!$E$20,0,IF(AD335&lt;&gt;0,M335/V335*MIN(12,AD335),0))</f>
        <v>0</v>
      </c>
      <c r="AF335" s="37">
        <f t="shared" si="68"/>
        <v>9.7356338028169045</v>
      </c>
      <c r="AG335" s="37">
        <f t="shared" si="72"/>
        <v>285.84440140845072</v>
      </c>
      <c r="AH335" s="37">
        <f t="shared" si="73"/>
        <v>28.395598591549287</v>
      </c>
      <c r="AI335" s="35" t="str">
        <f t="shared" si="74"/>
        <v/>
      </c>
      <c r="AJ335" s="38" t="str">
        <f>IF(AND(F335&lt;&gt;[3]Pav.tvarkyklė!$B$12,F335&lt;&gt;[3]Pav.tvarkyklė!$B$13),"GVTNT","X")</f>
        <v>X</v>
      </c>
      <c r="AK335" s="39">
        <f t="shared" si="75"/>
        <v>0</v>
      </c>
      <c r="AL335" s="40" t="s">
        <v>256</v>
      </c>
      <c r="AM335" s="41">
        <v>5</v>
      </c>
      <c r="AN335" s="41">
        <f t="shared" si="76"/>
        <v>2014</v>
      </c>
      <c r="AO335" s="41"/>
      <c r="AP335" s="41"/>
      <c r="AQ335" s="41" t="s">
        <v>17</v>
      </c>
      <c r="AR335" s="42" t="s">
        <v>257</v>
      </c>
      <c r="AS335" s="42" t="s">
        <v>299</v>
      </c>
      <c r="AT335">
        <v>31.424000000000003</v>
      </c>
      <c r="AU335" s="43">
        <f t="shared" si="77"/>
        <v>-21.6883661971831</v>
      </c>
    </row>
    <row r="336" spans="1:47" ht="15" customHeight="1" x14ac:dyDescent="0.25">
      <c r="A336" s="11"/>
      <c r="B336" s="19">
        <v>374</v>
      </c>
      <c r="C336" s="20" t="s">
        <v>366</v>
      </c>
      <c r="D336" s="21">
        <v>8918</v>
      </c>
      <c r="E336" s="22" t="s">
        <v>59</v>
      </c>
      <c r="F336" s="20" t="s">
        <v>298</v>
      </c>
      <c r="G336" s="24">
        <v>41962</v>
      </c>
      <c r="H336" s="54"/>
      <c r="I336" s="26">
        <v>314.24</v>
      </c>
      <c r="J336" s="27"/>
      <c r="K336" s="27"/>
      <c r="L336" s="27"/>
      <c r="M336" s="50">
        <v>314.24</v>
      </c>
      <c r="N336" s="29">
        <v>38.131232394366208</v>
      </c>
      <c r="O336" s="30" t="str">
        <f>IF(G336&lt;=$N$2,"",IF(F336=[3]Pav.tvarkyklė!$B$13,"",IF(ISBLANK(R336),"X","")))</f>
        <v/>
      </c>
      <c r="P336" s="31"/>
      <c r="Q336" s="32"/>
      <c r="R336" s="32"/>
      <c r="S336" s="33"/>
      <c r="T336" s="33"/>
      <c r="U336" s="34">
        <f>IFERROR(INDEX('[3]5.Grup_T'!$G$4:$G$22,MATCH('6.Turtas'!E336,'[3]5.Grup_T'!$E$4:$E$22,0)),"0")</f>
        <v>10</v>
      </c>
      <c r="V336" s="35">
        <f t="shared" si="66"/>
        <v>120</v>
      </c>
      <c r="W336" s="35">
        <f>IF(NOT(ISBLANK(H336)),(12-DATEDIF(H336,'[3]1.Pradzia'!$D$13,"m")),0)</f>
        <v>0</v>
      </c>
      <c r="X336" s="35">
        <f t="shared" si="69"/>
        <v>73</v>
      </c>
      <c r="Y336" s="35">
        <f t="shared" si="70"/>
        <v>12</v>
      </c>
      <c r="Z336" s="35">
        <f t="shared" si="78"/>
        <v>47</v>
      </c>
      <c r="AA336" s="36">
        <f t="shared" si="67"/>
        <v>0.81130281690140871</v>
      </c>
      <c r="AB336" s="36">
        <f t="shared" si="71"/>
        <v>9.7356338028169045</v>
      </c>
      <c r="AC336" s="37">
        <f>IF(E336='[3]5.Grup_T'!$E$20,0,IF(YEAR(G336)&lt;2021,M336-N336+AB336,0))</f>
        <v>285.84440140845072</v>
      </c>
      <c r="AD336" s="35">
        <f>IF(OR(YEAR(G336)&lt;2021,O336="X"),0,IF(ISBLANK(H336),DATEDIF(G336,'[3]1.Pradzia'!$D$13,"M"),DATEDIF(G336,H336,"m")))</f>
        <v>0</v>
      </c>
      <c r="AE336" s="37">
        <f>IF(E336='[3]5.Grup_T'!$E$20,0,IF(AD336&lt;&gt;0,M336/V336*MIN(12,AD336),0))</f>
        <v>0</v>
      </c>
      <c r="AF336" s="37">
        <f t="shared" si="68"/>
        <v>9.7356338028169045</v>
      </c>
      <c r="AG336" s="37">
        <f t="shared" si="72"/>
        <v>285.84440140845072</v>
      </c>
      <c r="AH336" s="37">
        <f t="shared" si="73"/>
        <v>28.395598591549287</v>
      </c>
      <c r="AI336" s="35" t="str">
        <f t="shared" si="74"/>
        <v/>
      </c>
      <c r="AJ336" s="38" t="str">
        <f>IF(AND(F336&lt;&gt;[3]Pav.tvarkyklė!$B$12,F336&lt;&gt;[3]Pav.tvarkyklė!$B$13),"GVTNT","X")</f>
        <v>X</v>
      </c>
      <c r="AK336" s="39">
        <f t="shared" si="75"/>
        <v>0</v>
      </c>
      <c r="AL336" s="40" t="s">
        <v>256</v>
      </c>
      <c r="AM336" s="41">
        <v>5</v>
      </c>
      <c r="AN336" s="41">
        <f t="shared" si="76"/>
        <v>2014</v>
      </c>
      <c r="AO336" s="41"/>
      <c r="AP336" s="41"/>
      <c r="AQ336" s="41" t="s">
        <v>17</v>
      </c>
      <c r="AR336" s="42" t="s">
        <v>257</v>
      </c>
      <c r="AS336" s="42" t="s">
        <v>299</v>
      </c>
      <c r="AT336">
        <v>31.424000000000003</v>
      </c>
      <c r="AU336" s="43">
        <f t="shared" si="77"/>
        <v>-21.6883661971831</v>
      </c>
    </row>
    <row r="337" spans="1:47" ht="14.45" customHeight="1" x14ac:dyDescent="0.25">
      <c r="A337" s="11"/>
      <c r="B337" s="19">
        <v>375</v>
      </c>
      <c r="C337" s="20" t="s">
        <v>366</v>
      </c>
      <c r="D337" s="21">
        <v>8920</v>
      </c>
      <c r="E337" s="22" t="s">
        <v>59</v>
      </c>
      <c r="F337" s="20" t="s">
        <v>298</v>
      </c>
      <c r="G337" s="24">
        <v>41962</v>
      </c>
      <c r="H337" s="54"/>
      <c r="I337" s="26">
        <v>314.24</v>
      </c>
      <c r="J337" s="27"/>
      <c r="K337" s="27"/>
      <c r="L337" s="27"/>
      <c r="M337" s="50">
        <v>314.24</v>
      </c>
      <c r="N337" s="29">
        <v>38.131232394366208</v>
      </c>
      <c r="O337" s="30" t="str">
        <f>IF(G337&lt;=$N$2,"",IF(F337=[3]Pav.tvarkyklė!$B$13,"",IF(ISBLANK(R337),"X","")))</f>
        <v/>
      </c>
      <c r="P337" s="31"/>
      <c r="Q337" s="32"/>
      <c r="R337" s="32"/>
      <c r="S337" s="33"/>
      <c r="T337" s="33"/>
      <c r="U337" s="34">
        <f>IFERROR(INDEX('[3]5.Grup_T'!$G$4:$G$22,MATCH('6.Turtas'!E337,'[3]5.Grup_T'!$E$4:$E$22,0)),"0")</f>
        <v>10</v>
      </c>
      <c r="V337" s="35">
        <f t="shared" si="66"/>
        <v>120</v>
      </c>
      <c r="W337" s="35">
        <f>IF(NOT(ISBLANK(H337)),(12-DATEDIF(H337,'[3]1.Pradzia'!$D$13,"m")),0)</f>
        <v>0</v>
      </c>
      <c r="X337" s="35">
        <f t="shared" si="69"/>
        <v>73</v>
      </c>
      <c r="Y337" s="35">
        <f t="shared" si="70"/>
        <v>12</v>
      </c>
      <c r="Z337" s="35">
        <f t="shared" si="78"/>
        <v>47</v>
      </c>
      <c r="AA337" s="36">
        <f t="shared" si="67"/>
        <v>0.81130281690140871</v>
      </c>
      <c r="AB337" s="36">
        <f t="shared" si="71"/>
        <v>9.7356338028169045</v>
      </c>
      <c r="AC337" s="37">
        <f>IF(E337='[3]5.Grup_T'!$E$20,0,IF(YEAR(G337)&lt;2021,M337-N337+AB337,0))</f>
        <v>285.84440140845072</v>
      </c>
      <c r="AD337" s="35">
        <f>IF(OR(YEAR(G337)&lt;2021,O337="X"),0,IF(ISBLANK(H337),DATEDIF(G337,'[3]1.Pradzia'!$D$13,"M"),DATEDIF(G337,H337,"m")))</f>
        <v>0</v>
      </c>
      <c r="AE337" s="37">
        <f>IF(E337='[3]5.Grup_T'!$E$20,0,IF(AD337&lt;&gt;0,M337/V337*MIN(12,AD337),0))</f>
        <v>0</v>
      </c>
      <c r="AF337" s="37">
        <f t="shared" si="68"/>
        <v>9.7356338028169045</v>
      </c>
      <c r="AG337" s="37">
        <f t="shared" si="72"/>
        <v>285.84440140845072</v>
      </c>
      <c r="AH337" s="37">
        <f t="shared" si="73"/>
        <v>28.395598591549287</v>
      </c>
      <c r="AI337" s="35" t="str">
        <f t="shared" si="74"/>
        <v/>
      </c>
      <c r="AJ337" s="38" t="str">
        <f>IF(AND(F337&lt;&gt;[3]Pav.tvarkyklė!$B$12,F337&lt;&gt;[3]Pav.tvarkyklė!$B$13),"GVTNT","X")</f>
        <v>X</v>
      </c>
      <c r="AK337" s="39">
        <f t="shared" si="75"/>
        <v>0</v>
      </c>
      <c r="AL337" s="40" t="s">
        <v>256</v>
      </c>
      <c r="AM337" s="41">
        <v>5</v>
      </c>
      <c r="AN337" s="41">
        <f t="shared" si="76"/>
        <v>2014</v>
      </c>
      <c r="AO337" s="41"/>
      <c r="AP337" s="41"/>
      <c r="AQ337" s="41" t="s">
        <v>17</v>
      </c>
      <c r="AR337" s="42" t="s">
        <v>257</v>
      </c>
      <c r="AS337" s="42" t="s">
        <v>299</v>
      </c>
      <c r="AT337">
        <v>31.424000000000003</v>
      </c>
      <c r="AU337" s="43">
        <f t="shared" si="77"/>
        <v>-21.6883661971831</v>
      </c>
    </row>
    <row r="338" spans="1:47" ht="14.45" customHeight="1" x14ac:dyDescent="0.25">
      <c r="A338" s="11"/>
      <c r="B338" s="19">
        <v>376</v>
      </c>
      <c r="C338" s="20" t="s">
        <v>367</v>
      </c>
      <c r="D338" s="21">
        <v>9552</v>
      </c>
      <c r="E338" s="22" t="s">
        <v>59</v>
      </c>
      <c r="F338" s="20" t="s">
        <v>82</v>
      </c>
      <c r="G338" s="24">
        <v>37911</v>
      </c>
      <c r="H338" s="54"/>
      <c r="I338" s="26">
        <v>613.99</v>
      </c>
      <c r="J338" s="27"/>
      <c r="K338" s="27"/>
      <c r="L338" s="27"/>
      <c r="M338" s="28">
        <v>613.99</v>
      </c>
      <c r="N338" s="29">
        <v>0</v>
      </c>
      <c r="O338" s="30" t="str">
        <f>IF(G338&lt;=$N$2,"",IF(F338=[3]Pav.tvarkyklė!$B$13,"",IF(ISBLANK(R338),"X","")))</f>
        <v/>
      </c>
      <c r="P338" s="31"/>
      <c r="Q338" s="32"/>
      <c r="R338" s="32"/>
      <c r="S338" s="33"/>
      <c r="T338" s="33"/>
      <c r="U338" s="34">
        <f>IFERROR(INDEX('[3]5.Grup_T'!$G$4:$G$22,MATCH('6.Turtas'!E338,'[3]5.Grup_T'!$E$4:$E$22,0)),"0")</f>
        <v>10</v>
      </c>
      <c r="V338" s="35">
        <f t="shared" si="66"/>
        <v>120</v>
      </c>
      <c r="W338" s="35">
        <f>IF(NOT(ISBLANK(H338)),(12-DATEDIF(H338,'[3]1.Pradzia'!$D$13,"m")),0)</f>
        <v>0</v>
      </c>
      <c r="X338" s="35">
        <f t="shared" si="69"/>
        <v>206</v>
      </c>
      <c r="Y338" s="35">
        <f t="shared" si="70"/>
        <v>0</v>
      </c>
      <c r="Z338" s="35">
        <f t="shared" si="78"/>
        <v>-86</v>
      </c>
      <c r="AA338" s="36">
        <f t="shared" si="67"/>
        <v>0</v>
      </c>
      <c r="AB338" s="36">
        <f t="shared" si="71"/>
        <v>0</v>
      </c>
      <c r="AC338" s="37">
        <f>IF(E338='[3]5.Grup_T'!$E$20,0,IF(YEAR(G338)&lt;2021,M338-N338+AB338,0))</f>
        <v>613.99</v>
      </c>
      <c r="AD338" s="35">
        <f>IF(OR(YEAR(G338)&lt;2021,O338="X"),0,IF(ISBLANK(H338),DATEDIF(G338,'[3]1.Pradzia'!$D$13,"M"),DATEDIF(G338,H338,"m")))</f>
        <v>0</v>
      </c>
      <c r="AE338" s="37">
        <f>IF(E338='[3]5.Grup_T'!$E$20,0,IF(AD338&lt;&gt;0,M338/V338*MIN(12,AD338),0))</f>
        <v>0</v>
      </c>
      <c r="AF338" s="37">
        <f t="shared" si="68"/>
        <v>0</v>
      </c>
      <c r="AG338" s="37">
        <f t="shared" si="72"/>
        <v>613.99</v>
      </c>
      <c r="AH338" s="37">
        <f t="shared" si="73"/>
        <v>0</v>
      </c>
      <c r="AI338" s="35" t="str">
        <f t="shared" si="74"/>
        <v>Nusidėvėjęs</v>
      </c>
      <c r="AJ338" s="38" t="str">
        <f>IF(AND(F338&lt;&gt;[3]Pav.tvarkyklė!$B$12,F338&lt;&gt;[3]Pav.tvarkyklė!$B$13),"GVTNT","X")</f>
        <v>GVTNT</v>
      </c>
      <c r="AK338" s="39">
        <f t="shared" si="75"/>
        <v>0</v>
      </c>
      <c r="AL338" s="40" t="s">
        <v>256</v>
      </c>
      <c r="AM338" s="41">
        <v>5</v>
      </c>
      <c r="AN338" s="41">
        <f t="shared" si="76"/>
        <v>2003</v>
      </c>
      <c r="AO338" s="41"/>
      <c r="AP338" s="41"/>
      <c r="AQ338" s="41" t="s">
        <v>17</v>
      </c>
      <c r="AR338" s="42" t="s">
        <v>257</v>
      </c>
      <c r="AS338" s="42" t="s">
        <v>83</v>
      </c>
      <c r="AT338">
        <v>0</v>
      </c>
      <c r="AU338" s="43">
        <f t="shared" si="77"/>
        <v>0</v>
      </c>
    </row>
    <row r="339" spans="1:47" ht="15" customHeight="1" x14ac:dyDescent="0.25">
      <c r="A339" s="11"/>
      <c r="B339" s="19">
        <v>377</v>
      </c>
      <c r="C339" s="20" t="s">
        <v>368</v>
      </c>
      <c r="D339" s="60">
        <v>600304</v>
      </c>
      <c r="E339" s="22" t="s">
        <v>64</v>
      </c>
      <c r="F339" s="20" t="s">
        <v>82</v>
      </c>
      <c r="G339" s="24">
        <v>42500</v>
      </c>
      <c r="H339" s="54"/>
      <c r="I339" s="26">
        <v>268.66000000000003</v>
      </c>
      <c r="J339" s="27"/>
      <c r="K339" s="27"/>
      <c r="L339" s="27"/>
      <c r="M339" s="28">
        <v>268.66000000000003</v>
      </c>
      <c r="N339" s="29">
        <v>233.4686375321337</v>
      </c>
      <c r="O339" s="30" t="str">
        <f>IF(G339&lt;=$N$2,"",IF(F339=[3]Pav.tvarkyklė!$B$13,"",IF(ISBLANK(R339),"X","")))</f>
        <v/>
      </c>
      <c r="P339" s="31"/>
      <c r="Q339" s="32"/>
      <c r="R339" s="32"/>
      <c r="S339" s="33"/>
      <c r="T339" s="33"/>
      <c r="U339" s="34">
        <f>IFERROR(INDEX('[3]5.Grup_T'!$G$4:$G$22,MATCH('6.Turtas'!E339,'[3]5.Grup_T'!$E$4:$E$22,0)),"0")</f>
        <v>35</v>
      </c>
      <c r="V339" s="35">
        <f t="shared" si="66"/>
        <v>420</v>
      </c>
      <c r="W339" s="35">
        <f>IF(NOT(ISBLANK(H339)),(12-DATEDIF(H339,'[3]1.Pradzia'!$D$13,"m")),0)</f>
        <v>0</v>
      </c>
      <c r="X339" s="35">
        <f t="shared" si="69"/>
        <v>55</v>
      </c>
      <c r="Y339" s="35">
        <f t="shared" si="70"/>
        <v>12</v>
      </c>
      <c r="Z339" s="35">
        <f t="shared" si="78"/>
        <v>365</v>
      </c>
      <c r="AA339" s="36">
        <f t="shared" si="67"/>
        <v>0.63964010282776351</v>
      </c>
      <c r="AB339" s="36">
        <f t="shared" si="71"/>
        <v>7.6756812339331617</v>
      </c>
      <c r="AC339" s="37">
        <f>IF(E339='[3]5.Grup_T'!$E$20,0,IF(YEAR(G339)&lt;2021,M339-N339+AB339,0))</f>
        <v>42.867043701799489</v>
      </c>
      <c r="AD339" s="35">
        <f>IF(OR(YEAR(G339)&lt;2021,O339="X"),0,IF(ISBLANK(H339),DATEDIF(G339,'[3]1.Pradzia'!$D$13,"M"),DATEDIF(G339,H339,"m")))</f>
        <v>0</v>
      </c>
      <c r="AE339" s="37">
        <f>IF(E339='[3]5.Grup_T'!$E$20,0,IF(AD339&lt;&gt;0,M339/V339*MIN(12,AD339),0))</f>
        <v>0</v>
      </c>
      <c r="AF339" s="37">
        <f t="shared" si="68"/>
        <v>7.6756812339331617</v>
      </c>
      <c r="AG339" s="37">
        <f t="shared" si="72"/>
        <v>42.867043701799489</v>
      </c>
      <c r="AH339" s="37">
        <f t="shared" si="73"/>
        <v>225.79295629820052</v>
      </c>
      <c r="AI339" s="35" t="str">
        <f t="shared" si="74"/>
        <v/>
      </c>
      <c r="AJ339" s="38" t="str">
        <f>IF(AND(F339&lt;&gt;[3]Pav.tvarkyklė!$B$12,F339&lt;&gt;[3]Pav.tvarkyklė!$B$13),"GVTNT","X")</f>
        <v>GVTNT</v>
      </c>
      <c r="AK339" s="39">
        <f t="shared" si="75"/>
        <v>0</v>
      </c>
      <c r="AL339" s="40" t="s">
        <v>66</v>
      </c>
      <c r="AM339" s="41">
        <v>35</v>
      </c>
      <c r="AN339" s="41">
        <f t="shared" si="76"/>
        <v>2016</v>
      </c>
      <c r="AO339" s="41"/>
      <c r="AP339" s="41"/>
      <c r="AQ339" s="41" t="s">
        <v>17</v>
      </c>
      <c r="AR339" s="42" t="s">
        <v>67</v>
      </c>
      <c r="AS339" s="42" t="s">
        <v>83</v>
      </c>
      <c r="AT339">
        <v>7.6760000000000002</v>
      </c>
      <c r="AU339" s="43">
        <f t="shared" si="77"/>
        <v>-3.1876606683844955E-4</v>
      </c>
    </row>
    <row r="340" spans="1:47" ht="15" customHeight="1" x14ac:dyDescent="0.25">
      <c r="A340" s="11"/>
      <c r="B340" s="19">
        <v>378</v>
      </c>
      <c r="C340" s="20" t="s">
        <v>369</v>
      </c>
      <c r="D340" s="60">
        <v>600305</v>
      </c>
      <c r="E340" s="22" t="s">
        <v>64</v>
      </c>
      <c r="F340" s="20" t="s">
        <v>75</v>
      </c>
      <c r="G340" s="24">
        <v>42592</v>
      </c>
      <c r="H340" s="54"/>
      <c r="I340" s="26">
        <v>5000</v>
      </c>
      <c r="J340" s="27"/>
      <c r="K340" s="27"/>
      <c r="L340" s="27"/>
      <c r="M340" s="28">
        <v>5000</v>
      </c>
      <c r="N340" s="29">
        <v>4474.8299319727894</v>
      </c>
      <c r="O340" s="30" t="str">
        <f>IF(G340&lt;=$N$2,"",IF(F340=[3]Pav.tvarkyklė!$B$13,"",IF(ISBLANK(R340),"X","")))</f>
        <v/>
      </c>
      <c r="P340" s="31"/>
      <c r="Q340" s="32"/>
      <c r="R340" s="32"/>
      <c r="S340" s="33"/>
      <c r="T340" s="33"/>
      <c r="U340" s="34">
        <f>IFERROR(INDEX('[3]5.Grup_T'!$G$4:$G$22,MATCH('6.Turtas'!E340,'[3]5.Grup_T'!$E$4:$E$22,0)),"0")</f>
        <v>35</v>
      </c>
      <c r="V340" s="35">
        <f t="shared" si="66"/>
        <v>420</v>
      </c>
      <c r="W340" s="35">
        <f>IF(NOT(ISBLANK(H340)),(12-DATEDIF(H340,'[3]1.Pradzia'!$D$13,"m")),0)</f>
        <v>0</v>
      </c>
      <c r="X340" s="35">
        <f t="shared" si="69"/>
        <v>52</v>
      </c>
      <c r="Y340" s="35">
        <f t="shared" si="70"/>
        <v>12</v>
      </c>
      <c r="Z340" s="35">
        <f t="shared" si="78"/>
        <v>368</v>
      </c>
      <c r="AA340" s="36">
        <f t="shared" si="67"/>
        <v>12.159863945578232</v>
      </c>
      <c r="AB340" s="36">
        <f t="shared" si="71"/>
        <v>145.91836734693879</v>
      </c>
      <c r="AC340" s="37">
        <f>IF(E340='[3]5.Grup_T'!$E$20,0,IF(YEAR(G340)&lt;2021,M340-N340+AB340,0))</f>
        <v>671.08843537414941</v>
      </c>
      <c r="AD340" s="35">
        <f>IF(OR(YEAR(G340)&lt;2021,O340="X"),0,IF(ISBLANK(H340),DATEDIF(G340,'[3]1.Pradzia'!$D$13,"M"),DATEDIF(G340,H340,"m")))</f>
        <v>0</v>
      </c>
      <c r="AE340" s="37">
        <f>IF(E340='[3]5.Grup_T'!$E$20,0,IF(AD340&lt;&gt;0,M340/V340*MIN(12,AD340),0))</f>
        <v>0</v>
      </c>
      <c r="AF340" s="37">
        <f t="shared" si="68"/>
        <v>145.91836734693879</v>
      </c>
      <c r="AG340" s="37">
        <f t="shared" si="72"/>
        <v>671.08843537414941</v>
      </c>
      <c r="AH340" s="37">
        <f t="shared" si="73"/>
        <v>4328.9115646258506</v>
      </c>
      <c r="AI340" s="35" t="str">
        <f t="shared" si="74"/>
        <v/>
      </c>
      <c r="AJ340" s="38" t="str">
        <f>IF(AND(F340&lt;&gt;[3]Pav.tvarkyklė!$B$12,F340&lt;&gt;[3]Pav.tvarkyklė!$B$13),"GVTNT","X")</f>
        <v>GVTNT</v>
      </c>
      <c r="AK340" s="53">
        <f>I340-J340-K340-L340-M340</f>
        <v>0</v>
      </c>
      <c r="AL340" s="40" t="s">
        <v>71</v>
      </c>
      <c r="AM340" s="41">
        <v>50</v>
      </c>
      <c r="AN340" s="41">
        <f t="shared" si="76"/>
        <v>2016</v>
      </c>
      <c r="AO340" s="41"/>
      <c r="AP340" s="41"/>
      <c r="AQ340" s="41" t="s">
        <v>17</v>
      </c>
      <c r="AR340" s="42" t="s">
        <v>72</v>
      </c>
      <c r="AS340" s="42" t="s">
        <v>76</v>
      </c>
      <c r="AT340">
        <v>142.85714285714286</v>
      </c>
      <c r="AU340" s="43">
        <f t="shared" si="77"/>
        <v>3.0612244897959329</v>
      </c>
    </row>
    <row r="341" spans="1:47" ht="15" customHeight="1" x14ac:dyDescent="0.25">
      <c r="A341" s="11"/>
      <c r="B341" s="19">
        <v>379</v>
      </c>
      <c r="C341" s="20" t="s">
        <v>370</v>
      </c>
      <c r="D341" s="60">
        <v>600306</v>
      </c>
      <c r="E341" s="22" t="s">
        <v>64</v>
      </c>
      <c r="F341" s="20" t="s">
        <v>75</v>
      </c>
      <c r="G341" s="24">
        <v>42679</v>
      </c>
      <c r="H341" s="54"/>
      <c r="I341" s="26">
        <v>4000</v>
      </c>
      <c r="J341" s="27"/>
      <c r="K341" s="27"/>
      <c r="L341" s="27"/>
      <c r="M341" s="28">
        <v>4000</v>
      </c>
      <c r="N341" s="29">
        <v>3600.42194092827</v>
      </c>
      <c r="O341" s="30" t="str">
        <f>IF(G341&lt;=$N$2,"",IF(F341=[3]Pav.tvarkyklė!$B$13,"",IF(ISBLANK(R341),"X","")))</f>
        <v/>
      </c>
      <c r="P341" s="31"/>
      <c r="Q341" s="32"/>
      <c r="R341" s="32"/>
      <c r="S341" s="33"/>
      <c r="T341" s="33"/>
      <c r="U341" s="34">
        <f>IFERROR(INDEX('[3]5.Grup_T'!$G$4:$G$22,MATCH('6.Turtas'!E341,'[3]5.Grup_T'!$E$4:$E$22,0)),"0")</f>
        <v>35</v>
      </c>
      <c r="V341" s="35">
        <f t="shared" si="66"/>
        <v>420</v>
      </c>
      <c r="W341" s="35">
        <f>IF(NOT(ISBLANK(H341)),(12-DATEDIF(H341,'[3]1.Pradzia'!$D$13,"m")),0)</f>
        <v>0</v>
      </c>
      <c r="X341" s="35">
        <f t="shared" si="69"/>
        <v>49</v>
      </c>
      <c r="Y341" s="35">
        <f t="shared" si="70"/>
        <v>12</v>
      </c>
      <c r="Z341" s="35">
        <f t="shared" si="78"/>
        <v>371</v>
      </c>
      <c r="AA341" s="36">
        <f t="shared" si="67"/>
        <v>9.7046413502109701</v>
      </c>
      <c r="AB341" s="36">
        <f t="shared" si="71"/>
        <v>116.45569620253164</v>
      </c>
      <c r="AC341" s="37">
        <f>IF(E341='[3]5.Grup_T'!$E$20,0,IF(YEAR(G341)&lt;2021,M341-N341+AB341,0))</f>
        <v>516.03375527426158</v>
      </c>
      <c r="AD341" s="35">
        <f>IF(OR(YEAR(G341)&lt;2021,O341="X"),0,IF(ISBLANK(H341),DATEDIF(G341,'[3]1.Pradzia'!$D$13,"M"),DATEDIF(G341,H341,"m")))</f>
        <v>0</v>
      </c>
      <c r="AE341" s="37">
        <f>IF(E341='[3]5.Grup_T'!$E$20,0,IF(AD341&lt;&gt;0,M341/V341*MIN(12,AD341),0))</f>
        <v>0</v>
      </c>
      <c r="AF341" s="37">
        <f t="shared" si="68"/>
        <v>116.45569620253164</v>
      </c>
      <c r="AG341" s="37">
        <f t="shared" si="72"/>
        <v>516.03375527426158</v>
      </c>
      <c r="AH341" s="37">
        <f t="shared" si="73"/>
        <v>3483.9662447257383</v>
      </c>
      <c r="AI341" s="35" t="str">
        <f t="shared" si="74"/>
        <v/>
      </c>
      <c r="AJ341" s="38" t="str">
        <f>IF(AND(F341&lt;&gt;[3]Pav.tvarkyklė!$B$12,F341&lt;&gt;[3]Pav.tvarkyklė!$B$13),"GVTNT","X")</f>
        <v>GVTNT</v>
      </c>
      <c r="AK341" s="39">
        <f t="shared" si="75"/>
        <v>0</v>
      </c>
      <c r="AL341" s="40" t="s">
        <v>71</v>
      </c>
      <c r="AM341" s="41">
        <v>50</v>
      </c>
      <c r="AN341" s="41">
        <f t="shared" si="76"/>
        <v>2016</v>
      </c>
      <c r="AO341" s="41"/>
      <c r="AP341" s="41"/>
      <c r="AQ341" s="41" t="s">
        <v>17</v>
      </c>
      <c r="AR341" s="42" t="s">
        <v>72</v>
      </c>
      <c r="AS341" s="42" t="s">
        <v>76</v>
      </c>
      <c r="AT341">
        <v>114.28571428571428</v>
      </c>
      <c r="AU341" s="43">
        <f t="shared" si="77"/>
        <v>2.1699819168173633</v>
      </c>
    </row>
    <row r="342" spans="1:47" ht="15" customHeight="1" x14ac:dyDescent="0.25">
      <c r="A342" s="11"/>
      <c r="B342" s="19">
        <v>380</v>
      </c>
      <c r="C342" s="20" t="s">
        <v>371</v>
      </c>
      <c r="D342" s="60">
        <v>600307</v>
      </c>
      <c r="E342" s="22" t="s">
        <v>64</v>
      </c>
      <c r="F342" s="20" t="s">
        <v>54</v>
      </c>
      <c r="G342" s="24">
        <v>43032</v>
      </c>
      <c r="H342" s="54"/>
      <c r="I342" s="26">
        <v>2220.42</v>
      </c>
      <c r="J342" s="27"/>
      <c r="K342" s="27"/>
      <c r="L342" s="27"/>
      <c r="M342" s="28">
        <v>2220.42</v>
      </c>
      <c r="N342" s="29">
        <v>2019.525484400657</v>
      </c>
      <c r="O342" s="30" t="str">
        <f>IF(G342&lt;=$N$2,"",IF(F342=[3]Pav.tvarkyklė!$B$13,"",IF(ISBLANK(R342),"X","")))</f>
        <v/>
      </c>
      <c r="P342" s="31"/>
      <c r="Q342" s="32"/>
      <c r="R342" s="32"/>
      <c r="S342" s="33"/>
      <c r="T342" s="33"/>
      <c r="U342" s="34">
        <f>IFERROR(INDEX('[3]5.Grup_T'!$G$4:$G$22,MATCH('6.Turtas'!E342,'[3]5.Grup_T'!$E$4:$E$22,0)),"0")</f>
        <v>35</v>
      </c>
      <c r="V342" s="35">
        <f t="shared" si="66"/>
        <v>420</v>
      </c>
      <c r="W342" s="35">
        <f>IF(NOT(ISBLANK(H342)),(12-DATEDIF(H342,'[3]1.Pradzia'!$D$13,"m")),0)</f>
        <v>0</v>
      </c>
      <c r="X342" s="35">
        <f t="shared" si="69"/>
        <v>38</v>
      </c>
      <c r="Y342" s="35">
        <f t="shared" si="70"/>
        <v>12</v>
      </c>
      <c r="Z342" s="35">
        <f t="shared" si="78"/>
        <v>382</v>
      </c>
      <c r="AA342" s="36">
        <f t="shared" si="67"/>
        <v>5.2867159277504108</v>
      </c>
      <c r="AB342" s="36">
        <f t="shared" si="71"/>
        <v>63.440591133004929</v>
      </c>
      <c r="AC342" s="37">
        <f>IF(E342='[3]5.Grup_T'!$E$20,0,IF(YEAR(G342)&lt;2021,M342-N342+AB342,0))</f>
        <v>264.33510673234804</v>
      </c>
      <c r="AD342" s="35">
        <f>IF(OR(YEAR(G342)&lt;2021,O342="X"),0,IF(ISBLANK(H342),DATEDIF(G342,'[3]1.Pradzia'!$D$13,"M"),DATEDIF(G342,H342,"m")))</f>
        <v>0</v>
      </c>
      <c r="AE342" s="37">
        <f>IF(E342='[3]5.Grup_T'!$E$20,0,IF(AD342&lt;&gt;0,M342/V342*MIN(12,AD342),0))</f>
        <v>0</v>
      </c>
      <c r="AF342" s="37">
        <f t="shared" si="68"/>
        <v>63.440591133004929</v>
      </c>
      <c r="AG342" s="37">
        <f t="shared" si="72"/>
        <v>264.33510673234804</v>
      </c>
      <c r="AH342" s="37">
        <f t="shared" si="73"/>
        <v>1956.084893267652</v>
      </c>
      <c r="AI342" s="35" t="str">
        <f t="shared" si="74"/>
        <v/>
      </c>
      <c r="AJ342" s="38" t="str">
        <f>IF(AND(F342&lt;&gt;[3]Pav.tvarkyklė!$B$12,F342&lt;&gt;[3]Pav.tvarkyklė!$B$13),"GVTNT","X")</f>
        <v>GVTNT</v>
      </c>
      <c r="AK342" s="39">
        <f t="shared" si="75"/>
        <v>0</v>
      </c>
      <c r="AL342" s="40" t="s">
        <v>66</v>
      </c>
      <c r="AM342" s="41">
        <v>35</v>
      </c>
      <c r="AN342" s="41">
        <f t="shared" si="76"/>
        <v>2017</v>
      </c>
      <c r="AO342" s="41"/>
      <c r="AP342" s="41"/>
      <c r="AQ342" s="41" t="s">
        <v>17</v>
      </c>
      <c r="AR342" s="42" t="s">
        <v>72</v>
      </c>
      <c r="AS342" s="42" t="s">
        <v>62</v>
      </c>
      <c r="AT342">
        <v>63.440571428571431</v>
      </c>
      <c r="AU342" s="43">
        <f t="shared" si="77"/>
        <v>1.9704433498191065E-5</v>
      </c>
    </row>
    <row r="343" spans="1:47" ht="15" customHeight="1" x14ac:dyDescent="0.25">
      <c r="A343" s="11"/>
      <c r="B343" s="19">
        <v>381</v>
      </c>
      <c r="C343" s="20" t="s">
        <v>372</v>
      </c>
      <c r="D343" s="21">
        <v>106</v>
      </c>
      <c r="E343" s="22" t="s">
        <v>53</v>
      </c>
      <c r="F343" s="51" t="s">
        <v>250</v>
      </c>
      <c r="G343" s="24">
        <v>42231</v>
      </c>
      <c r="H343" s="54"/>
      <c r="I343" s="26">
        <v>93.39</v>
      </c>
      <c r="J343" s="27"/>
      <c r="K343" s="27"/>
      <c r="L343" s="27"/>
      <c r="M343" s="28">
        <v>93.39</v>
      </c>
      <c r="N343" s="29">
        <v>0</v>
      </c>
      <c r="O343" s="30" t="str">
        <f>IF(G343&lt;=$N$2,"",IF(F343=[3]Pav.tvarkyklė!$B$13,"",IF(ISBLANK(R343),"X","")))</f>
        <v/>
      </c>
      <c r="P343" s="31"/>
      <c r="Q343" s="32"/>
      <c r="R343" s="32"/>
      <c r="S343" s="33"/>
      <c r="T343" s="33"/>
      <c r="U343" s="34">
        <f>IFERROR(INDEX('[3]5.Grup_T'!$G$4:$G$22,MATCH('6.Turtas'!E343,'[3]5.Grup_T'!$E$4:$E$22,0)),"0")</f>
        <v>4</v>
      </c>
      <c r="V343" s="35">
        <f t="shared" si="66"/>
        <v>48</v>
      </c>
      <c r="W343" s="35">
        <f>IF(NOT(ISBLANK(H343)),(12-DATEDIF(H343,'[3]1.Pradzia'!$D$13,"m")),0)</f>
        <v>0</v>
      </c>
      <c r="X343" s="35">
        <f t="shared" si="69"/>
        <v>64</v>
      </c>
      <c r="Y343" s="35">
        <f t="shared" si="70"/>
        <v>0</v>
      </c>
      <c r="Z343" s="35">
        <f t="shared" si="78"/>
        <v>-16</v>
      </c>
      <c r="AA343" s="36">
        <f t="shared" si="67"/>
        <v>0</v>
      </c>
      <c r="AB343" s="36">
        <f t="shared" si="71"/>
        <v>0</v>
      </c>
      <c r="AC343" s="37">
        <f>IF(E343='[3]5.Grup_T'!$E$20,0,IF(YEAR(G343)&lt;2021,M343-N343+AB343,0))</f>
        <v>93.39</v>
      </c>
      <c r="AD343" s="35">
        <f>IF(OR(YEAR(G343)&lt;2021,O343="X"),0,IF(ISBLANK(H343),DATEDIF(G343,'[3]1.Pradzia'!$D$13,"M"),DATEDIF(G343,H343,"m")))</f>
        <v>0</v>
      </c>
      <c r="AE343" s="37">
        <f>IF(E343='[3]5.Grup_T'!$E$20,0,IF(AD343&lt;&gt;0,M343/V343*MIN(12,AD343),0))</f>
        <v>0</v>
      </c>
      <c r="AF343" s="37">
        <f t="shared" si="68"/>
        <v>0</v>
      </c>
      <c r="AG343" s="37">
        <f t="shared" si="72"/>
        <v>93.39</v>
      </c>
      <c r="AH343" s="37">
        <f t="shared" si="73"/>
        <v>0</v>
      </c>
      <c r="AI343" s="35" t="str">
        <f t="shared" si="74"/>
        <v>Nusidėvėjęs</v>
      </c>
      <c r="AJ343" s="38" t="str">
        <f>IF(AND(F343&lt;&gt;[3]Pav.tvarkyklė!$B$12,F343&lt;&gt;[3]Pav.tvarkyklė!$B$13),"GVTNT","X")</f>
        <v>GVTNT</v>
      </c>
      <c r="AK343" s="39">
        <f t="shared" si="75"/>
        <v>0</v>
      </c>
      <c r="AL343" s="40" t="s">
        <v>55</v>
      </c>
      <c r="AM343" s="41">
        <v>3</v>
      </c>
      <c r="AN343" s="41">
        <f t="shared" si="76"/>
        <v>2015</v>
      </c>
      <c r="AO343" s="41"/>
      <c r="AP343" s="41"/>
      <c r="AQ343" s="41" t="s">
        <v>17</v>
      </c>
      <c r="AR343" s="42" t="s">
        <v>56</v>
      </c>
      <c r="AS343" s="42" t="s">
        <v>246</v>
      </c>
      <c r="AT343">
        <v>0</v>
      </c>
      <c r="AU343" s="43">
        <f t="shared" si="77"/>
        <v>0</v>
      </c>
    </row>
    <row r="344" spans="1:47" ht="15" customHeight="1" x14ac:dyDescent="0.25">
      <c r="A344" s="11"/>
      <c r="B344" s="19">
        <v>382</v>
      </c>
      <c r="C344" s="20" t="s">
        <v>373</v>
      </c>
      <c r="D344" s="21">
        <v>107</v>
      </c>
      <c r="E344" s="22" t="s">
        <v>53</v>
      </c>
      <c r="F344" s="51" t="s">
        <v>250</v>
      </c>
      <c r="G344" s="24">
        <v>42231</v>
      </c>
      <c r="H344" s="54"/>
      <c r="I344" s="26">
        <v>183.47</v>
      </c>
      <c r="J344" s="27"/>
      <c r="K344" s="27"/>
      <c r="L344" s="27"/>
      <c r="M344" s="28">
        <v>183.47</v>
      </c>
      <c r="N344" s="29">
        <v>0</v>
      </c>
      <c r="O344" s="30" t="str">
        <f>IF(G344&lt;=$N$2,"",IF(F344=[3]Pav.tvarkyklė!$B$13,"",IF(ISBLANK(R344),"X","")))</f>
        <v/>
      </c>
      <c r="P344" s="31"/>
      <c r="Q344" s="32"/>
      <c r="R344" s="32"/>
      <c r="S344" s="33"/>
      <c r="T344" s="33"/>
      <c r="U344" s="34">
        <f>IFERROR(INDEX('[3]5.Grup_T'!$G$4:$G$22,MATCH('6.Turtas'!E344,'[3]5.Grup_T'!$E$4:$E$22,0)),"0")</f>
        <v>4</v>
      </c>
      <c r="V344" s="35">
        <f t="shared" si="66"/>
        <v>48</v>
      </c>
      <c r="W344" s="35">
        <f>IF(NOT(ISBLANK(H344)),(12-DATEDIF(H344,'[3]1.Pradzia'!$D$13,"m")),0)</f>
        <v>0</v>
      </c>
      <c r="X344" s="35">
        <f t="shared" si="69"/>
        <v>64</v>
      </c>
      <c r="Y344" s="35">
        <f t="shared" si="70"/>
        <v>0</v>
      </c>
      <c r="Z344" s="35">
        <f t="shared" si="78"/>
        <v>-16</v>
      </c>
      <c r="AA344" s="36">
        <f t="shared" si="67"/>
        <v>0</v>
      </c>
      <c r="AB344" s="36">
        <f t="shared" si="71"/>
        <v>0</v>
      </c>
      <c r="AC344" s="37">
        <f>IF(E344='[3]5.Grup_T'!$E$20,0,IF(YEAR(G344)&lt;2021,M344-N344+AB344,0))</f>
        <v>183.47</v>
      </c>
      <c r="AD344" s="35">
        <f>IF(OR(YEAR(G344)&lt;2021,O344="X"),0,IF(ISBLANK(H344),DATEDIF(G344,'[3]1.Pradzia'!$D$13,"M"),DATEDIF(G344,H344,"m")))</f>
        <v>0</v>
      </c>
      <c r="AE344" s="37">
        <f>IF(E344='[3]5.Grup_T'!$E$20,0,IF(AD344&lt;&gt;0,M344/V344*MIN(12,AD344),0))</f>
        <v>0</v>
      </c>
      <c r="AF344" s="37">
        <f t="shared" si="68"/>
        <v>0</v>
      </c>
      <c r="AG344" s="37">
        <f t="shared" si="72"/>
        <v>183.47</v>
      </c>
      <c r="AH344" s="37">
        <f t="shared" si="73"/>
        <v>0</v>
      </c>
      <c r="AI344" s="35" t="str">
        <f t="shared" si="74"/>
        <v>Nusidėvėjęs</v>
      </c>
      <c r="AJ344" s="38" t="str">
        <f>IF(AND(F344&lt;&gt;[3]Pav.tvarkyklė!$B$12,F344&lt;&gt;[3]Pav.tvarkyklė!$B$13),"GVTNT","X")</f>
        <v>GVTNT</v>
      </c>
      <c r="AK344" s="39">
        <f t="shared" si="75"/>
        <v>0</v>
      </c>
      <c r="AL344" s="40" t="s">
        <v>55</v>
      </c>
      <c r="AM344" s="41">
        <v>3</v>
      </c>
      <c r="AN344" s="41">
        <f t="shared" si="76"/>
        <v>2015</v>
      </c>
      <c r="AO344" s="41"/>
      <c r="AP344" s="41"/>
      <c r="AQ344" s="41" t="s">
        <v>17</v>
      </c>
      <c r="AR344" s="42" t="s">
        <v>56</v>
      </c>
      <c r="AS344" s="42" t="s">
        <v>246</v>
      </c>
      <c r="AT344">
        <v>0</v>
      </c>
      <c r="AU344" s="43">
        <f t="shared" si="77"/>
        <v>0</v>
      </c>
    </row>
    <row r="345" spans="1:47" ht="15" customHeight="1" x14ac:dyDescent="0.25">
      <c r="A345" s="11"/>
      <c r="B345" s="19">
        <v>384</v>
      </c>
      <c r="C345" s="20" t="s">
        <v>374</v>
      </c>
      <c r="D345" s="21">
        <v>109</v>
      </c>
      <c r="E345" s="22" t="s">
        <v>53</v>
      </c>
      <c r="F345" s="51" t="s">
        <v>250</v>
      </c>
      <c r="G345" s="24">
        <v>42766</v>
      </c>
      <c r="H345" s="54"/>
      <c r="I345" s="26">
        <v>7750</v>
      </c>
      <c r="J345" s="27"/>
      <c r="K345" s="27"/>
      <c r="L345" s="27"/>
      <c r="M345" s="28">
        <v>7750</v>
      </c>
      <c r="N345" s="29">
        <v>111.94470000000001</v>
      </c>
      <c r="O345" s="30" t="str">
        <f>IF(G345&lt;=$N$2,"",IF(F345=[3]Pav.tvarkyklė!$B$13,"",IF(ISBLANK(R345),"X","")))</f>
        <v/>
      </c>
      <c r="P345" s="31"/>
      <c r="Q345" s="32"/>
      <c r="R345" s="32"/>
      <c r="S345" s="33"/>
      <c r="T345" s="33"/>
      <c r="U345" s="34">
        <f>IFERROR(INDEX('[3]5.Grup_T'!$G$4:$G$22,MATCH('6.Turtas'!E345,'[3]5.Grup_T'!$E$4:$E$22,0)),"0")</f>
        <v>4</v>
      </c>
      <c r="V345" s="35">
        <f t="shared" si="66"/>
        <v>48</v>
      </c>
      <c r="W345" s="35">
        <f>IF(NOT(ISBLANK(H345)),(12-DATEDIF(H345,'[3]1.Pradzia'!$D$13,"m")),0)</f>
        <v>0</v>
      </c>
      <c r="X345" s="35">
        <f t="shared" si="69"/>
        <v>47</v>
      </c>
      <c r="Y345" s="35">
        <f t="shared" si="70"/>
        <v>1</v>
      </c>
      <c r="Z345" s="35">
        <f t="shared" si="78"/>
        <v>1</v>
      </c>
      <c r="AA345" s="36">
        <f t="shared" si="67"/>
        <v>111.94470000000001</v>
      </c>
      <c r="AB345" s="36">
        <f t="shared" si="71"/>
        <v>111.94470000000001</v>
      </c>
      <c r="AC345" s="37">
        <f>IF(E345='[3]5.Grup_T'!$E$20,0,IF(YEAR(G345)&lt;2021,M345-N345+AB345,0))</f>
        <v>7750</v>
      </c>
      <c r="AD345" s="35">
        <f>IF(OR(YEAR(G345)&lt;2021,O345="X"),0,IF(ISBLANK(H345),DATEDIF(G345,'[3]1.Pradzia'!$D$13,"M"),DATEDIF(G345,H345,"m")))</f>
        <v>0</v>
      </c>
      <c r="AE345" s="37">
        <f>IF(E345='[3]5.Grup_T'!$E$20,0,IF(AD345&lt;&gt;0,M345/V345*MIN(12,AD345),0))</f>
        <v>0</v>
      </c>
      <c r="AF345" s="37">
        <f t="shared" si="68"/>
        <v>111.94470000000001</v>
      </c>
      <c r="AG345" s="37">
        <f t="shared" si="72"/>
        <v>7750</v>
      </c>
      <c r="AH345" s="37">
        <f t="shared" si="73"/>
        <v>0</v>
      </c>
      <c r="AI345" s="35" t="str">
        <f t="shared" si="74"/>
        <v>Nusidėvėjęs</v>
      </c>
      <c r="AJ345" s="38" t="str">
        <f>IF(AND(F345&lt;&gt;[3]Pav.tvarkyklė!$B$12,F345&lt;&gt;[3]Pav.tvarkyklė!$B$13),"GVTNT","X")</f>
        <v>GVTNT</v>
      </c>
      <c r="AK345" s="39">
        <f t="shared" si="75"/>
        <v>0</v>
      </c>
      <c r="AL345" s="40" t="s">
        <v>55</v>
      </c>
      <c r="AM345" s="41">
        <v>3</v>
      </c>
      <c r="AN345" s="41">
        <f t="shared" si="76"/>
        <v>2017</v>
      </c>
      <c r="AO345" s="41"/>
      <c r="AP345" s="41"/>
      <c r="AQ345" s="41" t="s">
        <v>17</v>
      </c>
      <c r="AR345" s="42" t="s">
        <v>56</v>
      </c>
      <c r="AS345" s="42" t="s">
        <v>246</v>
      </c>
      <c r="AT345">
        <v>1937.5</v>
      </c>
      <c r="AU345" s="43">
        <f t="shared" si="77"/>
        <v>-1825.5553</v>
      </c>
    </row>
    <row r="346" spans="1:47" ht="15" customHeight="1" x14ac:dyDescent="0.25">
      <c r="A346" s="11"/>
      <c r="B346" s="19">
        <v>385</v>
      </c>
      <c r="C346" s="20" t="s">
        <v>375</v>
      </c>
      <c r="D346" s="21" t="s">
        <v>376</v>
      </c>
      <c r="E346" s="22" t="s">
        <v>85</v>
      </c>
      <c r="F346" s="20" t="s">
        <v>86</v>
      </c>
      <c r="G346" s="24">
        <v>40506</v>
      </c>
      <c r="H346" s="54"/>
      <c r="I346" s="26">
        <v>422020.97</v>
      </c>
      <c r="J346" s="27">
        <v>422020.97</v>
      </c>
      <c r="K346" s="27"/>
      <c r="L346" s="27"/>
      <c r="M346" s="28">
        <v>0</v>
      </c>
      <c r="N346" s="29">
        <v>0</v>
      </c>
      <c r="O346" s="30" t="str">
        <f>IF(G346&lt;=$N$2,"",IF(F346=[3]Pav.tvarkyklė!$B$13,"",IF(ISBLANK(R346),"X","")))</f>
        <v/>
      </c>
      <c r="P346" s="31"/>
      <c r="Q346" s="32"/>
      <c r="R346" s="32"/>
      <c r="S346" s="33"/>
      <c r="T346" s="33"/>
      <c r="U346" s="34">
        <f>IFERROR(INDEX('[3]5.Grup_T'!$G$4:$G$22,MATCH('6.Turtas'!E346,'[3]5.Grup_T'!$E$4:$E$22,0)),"0")</f>
        <v>50</v>
      </c>
      <c r="V346" s="35">
        <f t="shared" si="66"/>
        <v>600</v>
      </c>
      <c r="W346" s="35">
        <f>IF(NOT(ISBLANK(H346)),(12-DATEDIF(H346,'[3]1.Pradzia'!$D$13,"m")),0)</f>
        <v>0</v>
      </c>
      <c r="X346" s="35">
        <f t="shared" si="69"/>
        <v>121</v>
      </c>
      <c r="Y346" s="35">
        <f t="shared" si="70"/>
        <v>12</v>
      </c>
      <c r="Z346" s="35">
        <f t="shared" si="78"/>
        <v>479</v>
      </c>
      <c r="AA346" s="36">
        <f t="shared" si="67"/>
        <v>0</v>
      </c>
      <c r="AB346" s="36">
        <f t="shared" si="71"/>
        <v>0</v>
      </c>
      <c r="AC346" s="37">
        <f>IF(E346='[3]5.Grup_T'!$E$20,0,IF(YEAR(G346)&lt;2021,M346-N346+AB346,0))</f>
        <v>0</v>
      </c>
      <c r="AD346" s="35">
        <f>IF(OR(YEAR(G346)&lt;2021,O346="X"),0,IF(ISBLANK(H346),DATEDIF(G346,'[3]1.Pradzia'!$D$13,"M"),DATEDIF(G346,H346,"m")))</f>
        <v>0</v>
      </c>
      <c r="AE346" s="37">
        <f>IF(E346='[3]5.Grup_T'!$E$20,0,IF(AD346&lt;&gt;0,M346/V346*MIN(12,AD346),0))</f>
        <v>0</v>
      </c>
      <c r="AF346" s="37">
        <f t="shared" si="68"/>
        <v>0</v>
      </c>
      <c r="AG346" s="37">
        <f t="shared" si="72"/>
        <v>0</v>
      </c>
      <c r="AH346" s="37">
        <f t="shared" si="73"/>
        <v>0</v>
      </c>
      <c r="AI346" s="35" t="str">
        <f t="shared" si="74"/>
        <v>Nusidėvėjęs</v>
      </c>
      <c r="AJ346" s="38" t="str">
        <f>IF(AND(F346&lt;&gt;[3]Pav.tvarkyklė!$B$12,F346&lt;&gt;[3]Pav.tvarkyklė!$B$13),"GVTNT","X")</f>
        <v>GVTNT</v>
      </c>
      <c r="AK346" s="39">
        <f t="shared" si="75"/>
        <v>0</v>
      </c>
      <c r="AL346" s="40" t="s">
        <v>87</v>
      </c>
      <c r="AM346" s="41">
        <v>50</v>
      </c>
      <c r="AN346" s="41">
        <f t="shared" si="76"/>
        <v>2010</v>
      </c>
      <c r="AO346" s="41"/>
      <c r="AP346" s="41"/>
      <c r="AQ346" s="41" t="s">
        <v>377</v>
      </c>
      <c r="AR346" s="42" t="s">
        <v>88</v>
      </c>
      <c r="AS346" s="42" t="s">
        <v>89</v>
      </c>
      <c r="AT346">
        <v>0</v>
      </c>
      <c r="AU346" s="43">
        <f t="shared" si="77"/>
        <v>0</v>
      </c>
    </row>
    <row r="347" spans="1:47" ht="15" customHeight="1" x14ac:dyDescent="0.25">
      <c r="A347" s="11"/>
      <c r="B347" s="19">
        <v>386</v>
      </c>
      <c r="C347" s="20" t="s">
        <v>378</v>
      </c>
      <c r="D347" s="21" t="s">
        <v>379</v>
      </c>
      <c r="E347" s="22" t="s">
        <v>85</v>
      </c>
      <c r="F347" s="20" t="s">
        <v>86</v>
      </c>
      <c r="G347" s="24">
        <v>40506</v>
      </c>
      <c r="H347" s="54"/>
      <c r="I347" s="26">
        <v>11830.86</v>
      </c>
      <c r="J347" s="27">
        <v>11830.86</v>
      </c>
      <c r="K347" s="27"/>
      <c r="L347" s="27"/>
      <c r="M347" s="28">
        <v>0</v>
      </c>
      <c r="N347" s="29">
        <v>0</v>
      </c>
      <c r="O347" s="30" t="str">
        <f>IF(G347&lt;=$N$2,"",IF(F347=[3]Pav.tvarkyklė!$B$13,"",IF(ISBLANK(R347),"X","")))</f>
        <v/>
      </c>
      <c r="P347" s="31"/>
      <c r="Q347" s="32"/>
      <c r="R347" s="32"/>
      <c r="S347" s="33"/>
      <c r="T347" s="33"/>
      <c r="U347" s="34">
        <f>IFERROR(INDEX('[3]5.Grup_T'!$G$4:$G$22,MATCH('6.Turtas'!E347,'[3]5.Grup_T'!$E$4:$E$22,0)),"0")</f>
        <v>50</v>
      </c>
      <c r="V347" s="35">
        <f t="shared" si="66"/>
        <v>600</v>
      </c>
      <c r="W347" s="35">
        <f>IF(NOT(ISBLANK(H347)),(12-DATEDIF(H347,'[3]1.Pradzia'!$D$13,"m")),0)</f>
        <v>0</v>
      </c>
      <c r="X347" s="35">
        <f t="shared" si="69"/>
        <v>121</v>
      </c>
      <c r="Y347" s="35">
        <f t="shared" si="70"/>
        <v>12</v>
      </c>
      <c r="Z347" s="35">
        <f t="shared" si="78"/>
        <v>479</v>
      </c>
      <c r="AA347" s="36">
        <f t="shared" si="67"/>
        <v>0</v>
      </c>
      <c r="AB347" s="36">
        <f t="shared" si="71"/>
        <v>0</v>
      </c>
      <c r="AC347" s="37">
        <f>IF(E347='[3]5.Grup_T'!$E$20,0,IF(YEAR(G347)&lt;2021,M347-N347+AB347,0))</f>
        <v>0</v>
      </c>
      <c r="AD347" s="35">
        <f>IF(OR(YEAR(G347)&lt;2021,O347="X"),0,IF(ISBLANK(H347),DATEDIF(G347,'[3]1.Pradzia'!$D$13,"M"),DATEDIF(G347,H347,"m")))</f>
        <v>0</v>
      </c>
      <c r="AE347" s="37">
        <f>IF(E347='[3]5.Grup_T'!$E$20,0,IF(AD347&lt;&gt;0,M347/V347*MIN(12,AD347),0))</f>
        <v>0</v>
      </c>
      <c r="AF347" s="37">
        <f t="shared" si="68"/>
        <v>0</v>
      </c>
      <c r="AG347" s="37">
        <f t="shared" si="72"/>
        <v>0</v>
      </c>
      <c r="AH347" s="37">
        <f t="shared" si="73"/>
        <v>0</v>
      </c>
      <c r="AI347" s="35" t="str">
        <f t="shared" si="74"/>
        <v>Nusidėvėjęs</v>
      </c>
      <c r="AJ347" s="38" t="str">
        <f>IF(AND(F347&lt;&gt;[3]Pav.tvarkyklė!$B$12,F347&lt;&gt;[3]Pav.tvarkyklė!$B$13),"GVTNT","X")</f>
        <v>GVTNT</v>
      </c>
      <c r="AK347" s="39">
        <f t="shared" si="75"/>
        <v>0</v>
      </c>
      <c r="AL347" s="40" t="s">
        <v>87</v>
      </c>
      <c r="AM347" s="41">
        <v>50</v>
      </c>
      <c r="AN347" s="41">
        <f t="shared" si="76"/>
        <v>2010</v>
      </c>
      <c r="AO347" s="41"/>
      <c r="AP347" s="41"/>
      <c r="AQ347" s="41" t="s">
        <v>380</v>
      </c>
      <c r="AR347" s="42" t="s">
        <v>88</v>
      </c>
      <c r="AS347" s="42" t="s">
        <v>89</v>
      </c>
      <c r="AT347">
        <v>0</v>
      </c>
      <c r="AU347" s="43">
        <f t="shared" si="77"/>
        <v>0</v>
      </c>
    </row>
    <row r="348" spans="1:47" ht="15" customHeight="1" x14ac:dyDescent="0.25">
      <c r="A348" s="11"/>
      <c r="B348" s="19">
        <v>387</v>
      </c>
      <c r="C348" s="20" t="s">
        <v>381</v>
      </c>
      <c r="D348" s="21" t="s">
        <v>382</v>
      </c>
      <c r="E348" s="22" t="s">
        <v>85</v>
      </c>
      <c r="F348" s="20" t="s">
        <v>86</v>
      </c>
      <c r="G348" s="24">
        <v>42004</v>
      </c>
      <c r="H348" s="54"/>
      <c r="I348" s="26">
        <v>214088.45</v>
      </c>
      <c r="J348" s="27">
        <v>214088.45</v>
      </c>
      <c r="K348" s="27"/>
      <c r="L348" s="27"/>
      <c r="M348" s="28">
        <v>0</v>
      </c>
      <c r="N348" s="29">
        <v>0</v>
      </c>
      <c r="O348" s="30" t="str">
        <f>IF(G348&lt;=$N$2,"",IF(F348=[3]Pav.tvarkyklė!$B$13,"",IF(ISBLANK(R348),"X","")))</f>
        <v/>
      </c>
      <c r="P348" s="31"/>
      <c r="Q348" s="32"/>
      <c r="R348" s="32"/>
      <c r="S348" s="33"/>
      <c r="T348" s="33"/>
      <c r="U348" s="34">
        <f>IFERROR(INDEX('[3]5.Grup_T'!$G$4:$G$22,MATCH('6.Turtas'!E348,'[3]5.Grup_T'!$E$4:$E$22,0)),"0")</f>
        <v>50</v>
      </c>
      <c r="V348" s="35">
        <f t="shared" si="66"/>
        <v>600</v>
      </c>
      <c r="W348" s="35">
        <f>IF(NOT(ISBLANK(H348)),(12-DATEDIF(H348,'[3]1.Pradzia'!$D$13,"m")),0)</f>
        <v>0</v>
      </c>
      <c r="X348" s="35">
        <f t="shared" si="69"/>
        <v>72</v>
      </c>
      <c r="Y348" s="35">
        <f t="shared" si="70"/>
        <v>12</v>
      </c>
      <c r="Z348" s="35">
        <f t="shared" si="78"/>
        <v>528</v>
      </c>
      <c r="AA348" s="36">
        <f t="shared" si="67"/>
        <v>0</v>
      </c>
      <c r="AB348" s="36">
        <f t="shared" si="71"/>
        <v>0</v>
      </c>
      <c r="AC348" s="37">
        <f>IF(E348='[3]5.Grup_T'!$E$20,0,IF(YEAR(G348)&lt;2021,M348-N348+AB348,0))</f>
        <v>0</v>
      </c>
      <c r="AD348" s="35">
        <f>IF(OR(YEAR(G348)&lt;2021,O348="X"),0,IF(ISBLANK(H348),DATEDIF(G348,'[3]1.Pradzia'!$D$13,"M"),DATEDIF(G348,H348,"m")))</f>
        <v>0</v>
      </c>
      <c r="AE348" s="37">
        <f>IF(E348='[3]5.Grup_T'!$E$20,0,IF(AD348&lt;&gt;0,M348/V348*MIN(12,AD348),0))</f>
        <v>0</v>
      </c>
      <c r="AF348" s="37">
        <f t="shared" si="68"/>
        <v>0</v>
      </c>
      <c r="AG348" s="37">
        <f t="shared" si="72"/>
        <v>0</v>
      </c>
      <c r="AH348" s="37">
        <f t="shared" si="73"/>
        <v>0</v>
      </c>
      <c r="AI348" s="35" t="str">
        <f t="shared" si="74"/>
        <v>Nusidėvėjęs</v>
      </c>
      <c r="AJ348" s="38" t="str">
        <f>IF(AND(F348&lt;&gt;[3]Pav.tvarkyklė!$B$12,F348&lt;&gt;[3]Pav.tvarkyklė!$B$13),"GVTNT","X")</f>
        <v>GVTNT</v>
      </c>
      <c r="AK348" s="39">
        <f t="shared" si="75"/>
        <v>0</v>
      </c>
      <c r="AL348" s="40" t="s">
        <v>87</v>
      </c>
      <c r="AM348" s="41">
        <v>50</v>
      </c>
      <c r="AN348" s="41">
        <f t="shared" si="76"/>
        <v>2014</v>
      </c>
      <c r="AO348" s="41"/>
      <c r="AP348" s="41"/>
      <c r="AQ348" s="41" t="s">
        <v>377</v>
      </c>
      <c r="AR348" s="42" t="s">
        <v>88</v>
      </c>
      <c r="AS348" s="42" t="s">
        <v>89</v>
      </c>
      <c r="AT348">
        <v>0</v>
      </c>
      <c r="AU348" s="43">
        <f t="shared" si="77"/>
        <v>0</v>
      </c>
    </row>
    <row r="349" spans="1:47" ht="15" customHeight="1" x14ac:dyDescent="0.25">
      <c r="A349" s="11"/>
      <c r="B349" s="19">
        <v>388</v>
      </c>
      <c r="C349" s="20" t="s">
        <v>383</v>
      </c>
      <c r="D349" s="21" t="s">
        <v>384</v>
      </c>
      <c r="E349" s="22" t="s">
        <v>85</v>
      </c>
      <c r="F349" s="20" t="s">
        <v>86</v>
      </c>
      <c r="G349" s="24">
        <v>42004</v>
      </c>
      <c r="H349" s="54"/>
      <c r="I349" s="26">
        <v>1478.74</v>
      </c>
      <c r="J349" s="27">
        <v>1478.74</v>
      </c>
      <c r="K349" s="27"/>
      <c r="L349" s="27"/>
      <c r="M349" s="28">
        <v>0</v>
      </c>
      <c r="N349" s="29">
        <v>0</v>
      </c>
      <c r="O349" s="30" t="str">
        <f>IF(G349&lt;=$N$2,"",IF(F349=[3]Pav.tvarkyklė!$B$13,"",IF(ISBLANK(R349),"X","")))</f>
        <v/>
      </c>
      <c r="P349" s="31"/>
      <c r="Q349" s="32"/>
      <c r="R349" s="32"/>
      <c r="S349" s="33"/>
      <c r="T349" s="33"/>
      <c r="U349" s="34">
        <f>IFERROR(INDEX('[3]5.Grup_T'!$G$4:$G$22,MATCH('6.Turtas'!E349,'[3]5.Grup_T'!$E$4:$E$22,0)),"0")</f>
        <v>50</v>
      </c>
      <c r="V349" s="35">
        <f t="shared" si="66"/>
        <v>600</v>
      </c>
      <c r="W349" s="35">
        <f>IF(NOT(ISBLANK(H349)),(12-DATEDIF(H349,'[3]1.Pradzia'!$D$13,"m")),0)</f>
        <v>0</v>
      </c>
      <c r="X349" s="35">
        <f t="shared" si="69"/>
        <v>72</v>
      </c>
      <c r="Y349" s="35">
        <f t="shared" si="70"/>
        <v>12</v>
      </c>
      <c r="Z349" s="35">
        <f t="shared" si="78"/>
        <v>528</v>
      </c>
      <c r="AA349" s="36">
        <f t="shared" si="67"/>
        <v>0</v>
      </c>
      <c r="AB349" s="36">
        <f t="shared" si="71"/>
        <v>0</v>
      </c>
      <c r="AC349" s="37">
        <f>IF(E349='[3]5.Grup_T'!$E$20,0,IF(YEAR(G349)&lt;2021,M349-N349+AB349,0))</f>
        <v>0</v>
      </c>
      <c r="AD349" s="35">
        <f>IF(OR(YEAR(G349)&lt;2021,O349="X"),0,IF(ISBLANK(H349),DATEDIF(G349,'[3]1.Pradzia'!$D$13,"M"),DATEDIF(G349,H349,"m")))</f>
        <v>0</v>
      </c>
      <c r="AE349" s="37">
        <f>IF(E349='[3]5.Grup_T'!$E$20,0,IF(AD349&lt;&gt;0,M349/V349*MIN(12,AD349),0))</f>
        <v>0</v>
      </c>
      <c r="AF349" s="37">
        <f t="shared" si="68"/>
        <v>0</v>
      </c>
      <c r="AG349" s="37">
        <f t="shared" si="72"/>
        <v>0</v>
      </c>
      <c r="AH349" s="37">
        <f t="shared" si="73"/>
        <v>0</v>
      </c>
      <c r="AI349" s="35" t="str">
        <f t="shared" si="74"/>
        <v>Nusidėvėjęs</v>
      </c>
      <c r="AJ349" s="38" t="str">
        <f>IF(AND(F349&lt;&gt;[3]Pav.tvarkyklė!$B$12,F349&lt;&gt;[3]Pav.tvarkyklė!$B$13),"GVTNT","X")</f>
        <v>GVTNT</v>
      </c>
      <c r="AK349" s="53">
        <f>I349-J349-K349-L349-M349</f>
        <v>0</v>
      </c>
      <c r="AL349" s="40" t="s">
        <v>87</v>
      </c>
      <c r="AM349" s="41">
        <v>50</v>
      </c>
      <c r="AN349" s="41">
        <f t="shared" si="76"/>
        <v>2014</v>
      </c>
      <c r="AO349" s="41"/>
      <c r="AP349" s="41"/>
      <c r="AQ349" s="41" t="s">
        <v>380</v>
      </c>
      <c r="AR349" s="42" t="s">
        <v>88</v>
      </c>
      <c r="AS349" s="42" t="s">
        <v>89</v>
      </c>
      <c r="AT349">
        <v>0</v>
      </c>
      <c r="AU349" s="43">
        <f t="shared" si="77"/>
        <v>0</v>
      </c>
    </row>
    <row r="350" spans="1:47" ht="15" customHeight="1" x14ac:dyDescent="0.25">
      <c r="A350" s="11"/>
      <c r="B350" s="19">
        <v>389</v>
      </c>
      <c r="C350" s="20" t="s">
        <v>385</v>
      </c>
      <c r="D350" s="21" t="s">
        <v>386</v>
      </c>
      <c r="E350" s="22" t="s">
        <v>85</v>
      </c>
      <c r="F350" s="20" t="s">
        <v>86</v>
      </c>
      <c r="G350" s="24">
        <v>42004</v>
      </c>
      <c r="H350" s="54"/>
      <c r="I350" s="26">
        <v>743930.26</v>
      </c>
      <c r="J350" s="27">
        <v>743930.26</v>
      </c>
      <c r="K350" s="27"/>
      <c r="L350" s="27"/>
      <c r="M350" s="28">
        <v>0</v>
      </c>
      <c r="N350" s="29">
        <v>0</v>
      </c>
      <c r="O350" s="30" t="str">
        <f>IF(G350&lt;=$N$2,"",IF(F350=[3]Pav.tvarkyklė!$B$13,"",IF(ISBLANK(R350),"X","")))</f>
        <v/>
      </c>
      <c r="P350" s="31"/>
      <c r="Q350" s="32"/>
      <c r="R350" s="32"/>
      <c r="S350" s="33"/>
      <c r="T350" s="33"/>
      <c r="U350" s="34">
        <f>IFERROR(INDEX('[3]5.Grup_T'!$G$4:$G$22,MATCH('6.Turtas'!E350,'[3]5.Grup_T'!$E$4:$E$22,0)),"0")</f>
        <v>50</v>
      </c>
      <c r="V350" s="35">
        <f t="shared" si="66"/>
        <v>600</v>
      </c>
      <c r="W350" s="35">
        <f>IF(NOT(ISBLANK(H350)),(12-DATEDIF(H350,'[3]1.Pradzia'!$D$13,"m")),0)</f>
        <v>0</v>
      </c>
      <c r="X350" s="35">
        <f t="shared" si="69"/>
        <v>72</v>
      </c>
      <c r="Y350" s="35">
        <f t="shared" si="70"/>
        <v>12</v>
      </c>
      <c r="Z350" s="35">
        <f t="shared" si="78"/>
        <v>528</v>
      </c>
      <c r="AA350" s="36">
        <f t="shared" si="67"/>
        <v>0</v>
      </c>
      <c r="AB350" s="36">
        <f t="shared" si="71"/>
        <v>0</v>
      </c>
      <c r="AC350" s="37">
        <f>IF(E350='[3]5.Grup_T'!$E$20,0,IF(YEAR(G350)&lt;2021,M350-N350+AB350,0))</f>
        <v>0</v>
      </c>
      <c r="AD350" s="35">
        <f>IF(OR(YEAR(G350)&lt;2021,O350="X"),0,IF(ISBLANK(H350),DATEDIF(G350,'[3]1.Pradzia'!$D$13,"M"),DATEDIF(G350,H350,"m")))</f>
        <v>0</v>
      </c>
      <c r="AE350" s="37">
        <f>IF(E350='[3]5.Grup_T'!$E$20,0,IF(AD350&lt;&gt;0,M350/V350*MIN(12,AD350),0))</f>
        <v>0</v>
      </c>
      <c r="AF350" s="37">
        <f t="shared" si="68"/>
        <v>0</v>
      </c>
      <c r="AG350" s="37">
        <f t="shared" si="72"/>
        <v>0</v>
      </c>
      <c r="AH350" s="37">
        <f t="shared" si="73"/>
        <v>0</v>
      </c>
      <c r="AI350" s="35" t="str">
        <f t="shared" si="74"/>
        <v>Nusidėvėjęs</v>
      </c>
      <c r="AJ350" s="38" t="str">
        <f>IF(AND(F350&lt;&gt;[3]Pav.tvarkyklė!$B$12,F350&lt;&gt;[3]Pav.tvarkyklė!$B$13),"GVTNT","X")</f>
        <v>GVTNT</v>
      </c>
      <c r="AK350" s="39">
        <f t="shared" si="75"/>
        <v>0</v>
      </c>
      <c r="AL350" s="40" t="s">
        <v>87</v>
      </c>
      <c r="AM350" s="41">
        <v>50</v>
      </c>
      <c r="AN350" s="41">
        <f t="shared" si="76"/>
        <v>2014</v>
      </c>
      <c r="AO350" s="41"/>
      <c r="AP350" s="41"/>
      <c r="AQ350" s="41" t="s">
        <v>377</v>
      </c>
      <c r="AR350" s="42" t="s">
        <v>88</v>
      </c>
      <c r="AS350" s="42" t="s">
        <v>89</v>
      </c>
      <c r="AT350">
        <v>0</v>
      </c>
      <c r="AU350" s="43">
        <f t="shared" si="77"/>
        <v>0</v>
      </c>
    </row>
    <row r="351" spans="1:47" ht="15" customHeight="1" x14ac:dyDescent="0.25">
      <c r="A351" s="11"/>
      <c r="B351" s="19">
        <v>390</v>
      </c>
      <c r="C351" s="20" t="s">
        <v>387</v>
      </c>
      <c r="D351" s="21" t="s">
        <v>388</v>
      </c>
      <c r="E351" s="22" t="s">
        <v>85</v>
      </c>
      <c r="F351" s="20" t="s">
        <v>86</v>
      </c>
      <c r="G351" s="24">
        <v>42004</v>
      </c>
      <c r="H351" s="54"/>
      <c r="I351" s="26">
        <v>5138.42</v>
      </c>
      <c r="J351" s="27">
        <v>5138.42</v>
      </c>
      <c r="K351" s="27"/>
      <c r="L351" s="27"/>
      <c r="M351" s="28">
        <v>0</v>
      </c>
      <c r="N351" s="29">
        <v>0</v>
      </c>
      <c r="O351" s="30" t="str">
        <f>IF(G351&lt;=$N$2,"",IF(F351=[3]Pav.tvarkyklė!$B$13,"",IF(ISBLANK(R351),"X","")))</f>
        <v/>
      </c>
      <c r="P351" s="31"/>
      <c r="Q351" s="32"/>
      <c r="R351" s="32"/>
      <c r="S351" s="33"/>
      <c r="T351" s="33"/>
      <c r="U351" s="34">
        <f>IFERROR(INDEX('[3]5.Grup_T'!$G$4:$G$22,MATCH('6.Turtas'!E351,'[3]5.Grup_T'!$E$4:$E$22,0)),"0")</f>
        <v>50</v>
      </c>
      <c r="V351" s="35">
        <f t="shared" si="66"/>
        <v>600</v>
      </c>
      <c r="W351" s="35">
        <f>IF(NOT(ISBLANK(H351)),(12-DATEDIF(H351,'[3]1.Pradzia'!$D$13,"m")),0)</f>
        <v>0</v>
      </c>
      <c r="X351" s="35">
        <f t="shared" si="69"/>
        <v>72</v>
      </c>
      <c r="Y351" s="35">
        <f t="shared" si="70"/>
        <v>12</v>
      </c>
      <c r="Z351" s="35">
        <f t="shared" si="78"/>
        <v>528</v>
      </c>
      <c r="AA351" s="36">
        <f t="shared" si="67"/>
        <v>0</v>
      </c>
      <c r="AB351" s="36">
        <f t="shared" si="71"/>
        <v>0</v>
      </c>
      <c r="AC351" s="37">
        <f>IF(E351='[3]5.Grup_T'!$E$20,0,IF(YEAR(G351)&lt;2021,M351-N351+AB351,0))</f>
        <v>0</v>
      </c>
      <c r="AD351" s="35">
        <f>IF(OR(YEAR(G351)&lt;2021,O351="X"),0,IF(ISBLANK(H351),DATEDIF(G351,'[3]1.Pradzia'!$D$13,"M"),DATEDIF(G351,H351,"m")))</f>
        <v>0</v>
      </c>
      <c r="AE351" s="37">
        <f>IF(E351='[3]5.Grup_T'!$E$20,0,IF(AD351&lt;&gt;0,M351/V351*MIN(12,AD351),0))</f>
        <v>0</v>
      </c>
      <c r="AF351" s="37">
        <f t="shared" si="68"/>
        <v>0</v>
      </c>
      <c r="AG351" s="37">
        <f t="shared" si="72"/>
        <v>0</v>
      </c>
      <c r="AH351" s="37">
        <f t="shared" si="73"/>
        <v>0</v>
      </c>
      <c r="AI351" s="35" t="str">
        <f t="shared" si="74"/>
        <v>Nusidėvėjęs</v>
      </c>
      <c r="AJ351" s="38" t="str">
        <f>IF(AND(F351&lt;&gt;[3]Pav.tvarkyklė!$B$12,F351&lt;&gt;[3]Pav.tvarkyklė!$B$13),"GVTNT","X")</f>
        <v>GVTNT</v>
      </c>
      <c r="AK351" s="39">
        <f t="shared" si="75"/>
        <v>0</v>
      </c>
      <c r="AL351" s="40" t="s">
        <v>87</v>
      </c>
      <c r="AM351" s="41">
        <v>50</v>
      </c>
      <c r="AN351" s="41">
        <f t="shared" si="76"/>
        <v>2014</v>
      </c>
      <c r="AO351" s="41"/>
      <c r="AP351" s="41"/>
      <c r="AQ351" s="41" t="s">
        <v>380</v>
      </c>
      <c r="AR351" s="42" t="s">
        <v>88</v>
      </c>
      <c r="AS351" s="42" t="s">
        <v>89</v>
      </c>
      <c r="AT351">
        <v>0</v>
      </c>
      <c r="AU351" s="43">
        <f t="shared" si="77"/>
        <v>0</v>
      </c>
    </row>
    <row r="352" spans="1:47" ht="15" customHeight="1" x14ac:dyDescent="0.25">
      <c r="A352" s="11"/>
      <c r="B352" s="19">
        <v>391</v>
      </c>
      <c r="C352" s="20" t="s">
        <v>389</v>
      </c>
      <c r="D352" s="21" t="s">
        <v>390</v>
      </c>
      <c r="E352" s="22" t="s">
        <v>85</v>
      </c>
      <c r="F352" s="20" t="s">
        <v>86</v>
      </c>
      <c r="G352" s="24">
        <v>42004</v>
      </c>
      <c r="H352" s="54"/>
      <c r="I352" s="26">
        <v>187829.45</v>
      </c>
      <c r="J352" s="27">
        <v>187829.45</v>
      </c>
      <c r="K352" s="27"/>
      <c r="L352" s="27"/>
      <c r="M352" s="28">
        <v>0</v>
      </c>
      <c r="N352" s="29">
        <v>0</v>
      </c>
      <c r="O352" s="30" t="str">
        <f>IF(G352&lt;=$N$2,"",IF(F352=[3]Pav.tvarkyklė!$B$13,"",IF(ISBLANK(R352),"X","")))</f>
        <v/>
      </c>
      <c r="P352" s="31"/>
      <c r="Q352" s="32"/>
      <c r="R352" s="32"/>
      <c r="S352" s="33"/>
      <c r="T352" s="33"/>
      <c r="U352" s="34">
        <f>IFERROR(INDEX('[3]5.Grup_T'!$G$4:$G$22,MATCH('6.Turtas'!E352,'[3]5.Grup_T'!$E$4:$E$22,0)),"0")</f>
        <v>50</v>
      </c>
      <c r="V352" s="35">
        <f t="shared" si="66"/>
        <v>600</v>
      </c>
      <c r="W352" s="35">
        <f>IF(NOT(ISBLANK(H352)),(12-DATEDIF(H352,'[3]1.Pradzia'!$D$13,"m")),0)</f>
        <v>0</v>
      </c>
      <c r="X352" s="35">
        <f t="shared" si="69"/>
        <v>72</v>
      </c>
      <c r="Y352" s="35">
        <f t="shared" si="70"/>
        <v>12</v>
      </c>
      <c r="Z352" s="35">
        <f t="shared" si="78"/>
        <v>528</v>
      </c>
      <c r="AA352" s="36">
        <f t="shared" si="67"/>
        <v>0</v>
      </c>
      <c r="AB352" s="36">
        <f t="shared" si="71"/>
        <v>0</v>
      </c>
      <c r="AC352" s="37">
        <f>IF(E352='[3]5.Grup_T'!$E$20,0,IF(YEAR(G352)&lt;2021,M352-N352+AB352,0))</f>
        <v>0</v>
      </c>
      <c r="AD352" s="35">
        <f>IF(OR(YEAR(G352)&lt;2021,O352="X"),0,IF(ISBLANK(H352),DATEDIF(G352,'[3]1.Pradzia'!$D$13,"M"),DATEDIF(G352,H352,"m")))</f>
        <v>0</v>
      </c>
      <c r="AE352" s="37">
        <f>IF(E352='[3]5.Grup_T'!$E$20,0,IF(AD352&lt;&gt;0,M352/V352*MIN(12,AD352),0))</f>
        <v>0</v>
      </c>
      <c r="AF352" s="37">
        <f t="shared" si="68"/>
        <v>0</v>
      </c>
      <c r="AG352" s="37">
        <f t="shared" si="72"/>
        <v>0</v>
      </c>
      <c r="AH352" s="37">
        <f t="shared" si="73"/>
        <v>0</v>
      </c>
      <c r="AI352" s="35" t="str">
        <f t="shared" si="74"/>
        <v>Nusidėvėjęs</v>
      </c>
      <c r="AJ352" s="38" t="str">
        <f>IF(AND(F352&lt;&gt;[3]Pav.tvarkyklė!$B$12,F352&lt;&gt;[3]Pav.tvarkyklė!$B$13),"GVTNT","X")</f>
        <v>GVTNT</v>
      </c>
      <c r="AK352" s="39">
        <f t="shared" si="75"/>
        <v>0</v>
      </c>
      <c r="AL352" s="40" t="s">
        <v>87</v>
      </c>
      <c r="AM352" s="41">
        <v>50</v>
      </c>
      <c r="AN352" s="41">
        <f t="shared" si="76"/>
        <v>2014</v>
      </c>
      <c r="AO352" s="41"/>
      <c r="AP352" s="41"/>
      <c r="AQ352" s="41" t="s">
        <v>377</v>
      </c>
      <c r="AR352" s="42" t="s">
        <v>88</v>
      </c>
      <c r="AS352" s="42" t="s">
        <v>89</v>
      </c>
      <c r="AT352">
        <v>0</v>
      </c>
      <c r="AU352" s="43">
        <f t="shared" si="77"/>
        <v>0</v>
      </c>
    </row>
    <row r="353" spans="1:47" ht="15" customHeight="1" x14ac:dyDescent="0.25">
      <c r="A353" s="11"/>
      <c r="B353" s="19">
        <v>392</v>
      </c>
      <c r="C353" s="20" t="s">
        <v>391</v>
      </c>
      <c r="D353" s="21" t="s">
        <v>392</v>
      </c>
      <c r="E353" s="22" t="s">
        <v>85</v>
      </c>
      <c r="F353" s="20" t="s">
        <v>86</v>
      </c>
      <c r="G353" s="24">
        <v>42004</v>
      </c>
      <c r="H353" s="54"/>
      <c r="I353" s="26">
        <v>1297.3599999999999</v>
      </c>
      <c r="J353" s="27">
        <v>1297.3599999999999</v>
      </c>
      <c r="K353" s="27"/>
      <c r="L353" s="27"/>
      <c r="M353" s="28">
        <v>0</v>
      </c>
      <c r="N353" s="29">
        <v>0</v>
      </c>
      <c r="O353" s="30" t="str">
        <f>IF(G353&lt;=$N$2,"",IF(F353=[3]Pav.tvarkyklė!$B$13,"",IF(ISBLANK(R353),"X","")))</f>
        <v/>
      </c>
      <c r="P353" s="31"/>
      <c r="Q353" s="32"/>
      <c r="R353" s="32"/>
      <c r="S353" s="33"/>
      <c r="T353" s="33"/>
      <c r="U353" s="34">
        <f>IFERROR(INDEX('[3]5.Grup_T'!$G$4:$G$22,MATCH('6.Turtas'!E353,'[3]5.Grup_T'!$E$4:$E$22,0)),"0")</f>
        <v>50</v>
      </c>
      <c r="V353" s="35">
        <f t="shared" si="66"/>
        <v>600</v>
      </c>
      <c r="W353" s="35">
        <f>IF(NOT(ISBLANK(H353)),(12-DATEDIF(H353,'[3]1.Pradzia'!$D$13,"m")),0)</f>
        <v>0</v>
      </c>
      <c r="X353" s="35">
        <f t="shared" si="69"/>
        <v>72</v>
      </c>
      <c r="Y353" s="35">
        <f t="shared" si="70"/>
        <v>12</v>
      </c>
      <c r="Z353" s="35">
        <f t="shared" si="78"/>
        <v>528</v>
      </c>
      <c r="AA353" s="36">
        <f t="shared" si="67"/>
        <v>0</v>
      </c>
      <c r="AB353" s="36">
        <f t="shared" si="71"/>
        <v>0</v>
      </c>
      <c r="AC353" s="37">
        <f>IF(E353='[3]5.Grup_T'!$E$20,0,IF(YEAR(G353)&lt;2021,M353-N353+AB353,0))</f>
        <v>0</v>
      </c>
      <c r="AD353" s="35">
        <f>IF(OR(YEAR(G353)&lt;2021,O353="X"),0,IF(ISBLANK(H353),DATEDIF(G353,'[3]1.Pradzia'!$D$13,"M"),DATEDIF(G353,H353,"m")))</f>
        <v>0</v>
      </c>
      <c r="AE353" s="37">
        <f>IF(E353='[3]5.Grup_T'!$E$20,0,IF(AD353&lt;&gt;0,M353/V353*MIN(12,AD353),0))</f>
        <v>0</v>
      </c>
      <c r="AF353" s="37">
        <f t="shared" si="68"/>
        <v>0</v>
      </c>
      <c r="AG353" s="37">
        <f t="shared" si="72"/>
        <v>0</v>
      </c>
      <c r="AH353" s="37">
        <f t="shared" si="73"/>
        <v>0</v>
      </c>
      <c r="AI353" s="35" t="str">
        <f t="shared" si="74"/>
        <v>Nusidėvėjęs</v>
      </c>
      <c r="AJ353" s="38" t="str">
        <f>IF(AND(F353&lt;&gt;[3]Pav.tvarkyklė!$B$12,F353&lt;&gt;[3]Pav.tvarkyklė!$B$13),"GVTNT","X")</f>
        <v>GVTNT</v>
      </c>
      <c r="AK353" s="39">
        <f t="shared" si="75"/>
        <v>0</v>
      </c>
      <c r="AL353" s="40" t="s">
        <v>87</v>
      </c>
      <c r="AM353" s="41">
        <v>50</v>
      </c>
      <c r="AN353" s="41">
        <f t="shared" si="76"/>
        <v>2014</v>
      </c>
      <c r="AO353" s="41"/>
      <c r="AP353" s="41"/>
      <c r="AQ353" s="41" t="s">
        <v>380</v>
      </c>
      <c r="AR353" s="42" t="s">
        <v>88</v>
      </c>
      <c r="AS353" s="42" t="s">
        <v>89</v>
      </c>
      <c r="AT353">
        <v>0</v>
      </c>
      <c r="AU353" s="43">
        <f t="shared" si="77"/>
        <v>0</v>
      </c>
    </row>
    <row r="354" spans="1:47" ht="15" customHeight="1" x14ac:dyDescent="0.25">
      <c r="A354" s="11"/>
      <c r="B354" s="19">
        <v>393</v>
      </c>
      <c r="C354" s="20" t="s">
        <v>393</v>
      </c>
      <c r="D354" s="21" t="s">
        <v>394</v>
      </c>
      <c r="E354" s="22" t="s">
        <v>85</v>
      </c>
      <c r="F354" s="20" t="s">
        <v>86</v>
      </c>
      <c r="G354" s="24">
        <v>42004</v>
      </c>
      <c r="H354" s="54"/>
      <c r="I354" s="26">
        <v>658950.54</v>
      </c>
      <c r="J354" s="27">
        <v>658950.54</v>
      </c>
      <c r="K354" s="27"/>
      <c r="L354" s="27"/>
      <c r="M354" s="50">
        <v>0</v>
      </c>
      <c r="N354" s="29">
        <v>0</v>
      </c>
      <c r="O354" s="30" t="str">
        <f>IF(G354&lt;=$N$2,"",IF(F354=[3]Pav.tvarkyklė!$B$13,"",IF(ISBLANK(R354),"X","")))</f>
        <v/>
      </c>
      <c r="P354" s="31"/>
      <c r="Q354" s="32"/>
      <c r="R354" s="32"/>
      <c r="S354" s="33"/>
      <c r="T354" s="33"/>
      <c r="U354" s="34">
        <f>IFERROR(INDEX('[3]5.Grup_T'!$G$4:$G$22,MATCH('6.Turtas'!E354,'[3]5.Grup_T'!$E$4:$E$22,0)),"0")</f>
        <v>50</v>
      </c>
      <c r="V354" s="35">
        <f t="shared" si="66"/>
        <v>600</v>
      </c>
      <c r="W354" s="35">
        <f>IF(NOT(ISBLANK(H354)),(12-DATEDIF(H354,'[3]1.Pradzia'!$D$13,"m")),0)</f>
        <v>0</v>
      </c>
      <c r="X354" s="35">
        <f t="shared" si="69"/>
        <v>72</v>
      </c>
      <c r="Y354" s="35">
        <f t="shared" si="70"/>
        <v>12</v>
      </c>
      <c r="Z354" s="35">
        <f t="shared" si="78"/>
        <v>528</v>
      </c>
      <c r="AA354" s="36">
        <f t="shared" si="67"/>
        <v>0</v>
      </c>
      <c r="AB354" s="36">
        <f t="shared" si="71"/>
        <v>0</v>
      </c>
      <c r="AC354" s="37">
        <f>IF(E354='[3]5.Grup_T'!$E$20,0,IF(YEAR(G354)&lt;2021,M354-N354+AB354,0))</f>
        <v>0</v>
      </c>
      <c r="AD354" s="35">
        <f>IF(OR(YEAR(G354)&lt;2021,O354="X"),0,IF(ISBLANK(H354),DATEDIF(G354,'[3]1.Pradzia'!$D$13,"M"),DATEDIF(G354,H354,"m")))</f>
        <v>0</v>
      </c>
      <c r="AE354" s="37">
        <f>IF(E354='[3]5.Grup_T'!$E$20,0,IF(AD354&lt;&gt;0,M354/V354*MIN(12,AD354),0))</f>
        <v>0</v>
      </c>
      <c r="AF354" s="37">
        <f t="shared" si="68"/>
        <v>0</v>
      </c>
      <c r="AG354" s="37">
        <f t="shared" si="72"/>
        <v>0</v>
      </c>
      <c r="AH354" s="37">
        <f t="shared" si="73"/>
        <v>0</v>
      </c>
      <c r="AI354" s="35" t="str">
        <f t="shared" si="74"/>
        <v>Nusidėvėjęs</v>
      </c>
      <c r="AJ354" s="38" t="str">
        <f>IF(AND(F354&lt;&gt;[3]Pav.tvarkyklė!$B$12,F354&lt;&gt;[3]Pav.tvarkyklė!$B$13),"GVTNT","X")</f>
        <v>GVTNT</v>
      </c>
      <c r="AK354" s="39">
        <f t="shared" si="75"/>
        <v>0</v>
      </c>
      <c r="AL354" s="40" t="s">
        <v>87</v>
      </c>
      <c r="AM354" s="41">
        <v>50</v>
      </c>
      <c r="AN354" s="41">
        <f t="shared" si="76"/>
        <v>2014</v>
      </c>
      <c r="AO354" s="41"/>
      <c r="AP354" s="41"/>
      <c r="AQ354" s="41" t="s">
        <v>377</v>
      </c>
      <c r="AR354" s="42" t="s">
        <v>88</v>
      </c>
      <c r="AS354" s="42" t="s">
        <v>89</v>
      </c>
      <c r="AT354">
        <v>0</v>
      </c>
      <c r="AU354" s="43">
        <f t="shared" si="77"/>
        <v>0</v>
      </c>
    </row>
    <row r="355" spans="1:47" ht="15" customHeight="1" x14ac:dyDescent="0.25">
      <c r="A355" s="11"/>
      <c r="B355" s="19">
        <v>394</v>
      </c>
      <c r="C355" s="20" t="s">
        <v>395</v>
      </c>
      <c r="D355" s="21" t="s">
        <v>396</v>
      </c>
      <c r="E355" s="22" t="s">
        <v>85</v>
      </c>
      <c r="F355" s="20" t="s">
        <v>86</v>
      </c>
      <c r="G355" s="24">
        <v>42004</v>
      </c>
      <c r="H355" s="54"/>
      <c r="I355" s="26">
        <v>4551.45</v>
      </c>
      <c r="J355" s="27">
        <v>4551.45</v>
      </c>
      <c r="K355" s="27"/>
      <c r="L355" s="27"/>
      <c r="M355" s="50">
        <v>0</v>
      </c>
      <c r="N355" s="29">
        <v>0</v>
      </c>
      <c r="O355" s="30" t="str">
        <f>IF(G355&lt;=$N$2,"",IF(F355=[3]Pav.tvarkyklė!$B$13,"",IF(ISBLANK(R355),"X","")))</f>
        <v/>
      </c>
      <c r="P355" s="31"/>
      <c r="Q355" s="32"/>
      <c r="R355" s="32"/>
      <c r="S355" s="33"/>
      <c r="T355" s="33"/>
      <c r="U355" s="34">
        <f>IFERROR(INDEX('[3]5.Grup_T'!$G$4:$G$22,MATCH('6.Turtas'!E355,'[3]5.Grup_T'!$E$4:$E$22,0)),"0")</f>
        <v>50</v>
      </c>
      <c r="V355" s="35">
        <f t="shared" si="66"/>
        <v>600</v>
      </c>
      <c r="W355" s="35">
        <f>IF(NOT(ISBLANK(H355)),(12-DATEDIF(H355,'[3]1.Pradzia'!$D$13,"m")),0)</f>
        <v>0</v>
      </c>
      <c r="X355" s="35">
        <f t="shared" si="69"/>
        <v>72</v>
      </c>
      <c r="Y355" s="35">
        <f t="shared" si="70"/>
        <v>12</v>
      </c>
      <c r="Z355" s="35">
        <f t="shared" si="78"/>
        <v>528</v>
      </c>
      <c r="AA355" s="36">
        <f t="shared" si="67"/>
        <v>0</v>
      </c>
      <c r="AB355" s="36">
        <f t="shared" si="71"/>
        <v>0</v>
      </c>
      <c r="AC355" s="37">
        <f>IF(E355='[3]5.Grup_T'!$E$20,0,IF(YEAR(G355)&lt;2021,M355-N355+AB355,0))</f>
        <v>0</v>
      </c>
      <c r="AD355" s="35">
        <f>IF(OR(YEAR(G355)&lt;2021,O355="X"),0,IF(ISBLANK(H355),DATEDIF(G355,'[3]1.Pradzia'!$D$13,"M"),DATEDIF(G355,H355,"m")))</f>
        <v>0</v>
      </c>
      <c r="AE355" s="37">
        <f>IF(E355='[3]5.Grup_T'!$E$20,0,IF(AD355&lt;&gt;0,M355/V355*MIN(12,AD355),0))</f>
        <v>0</v>
      </c>
      <c r="AF355" s="37">
        <f t="shared" si="68"/>
        <v>0</v>
      </c>
      <c r="AG355" s="37">
        <f t="shared" si="72"/>
        <v>0</v>
      </c>
      <c r="AH355" s="37">
        <f t="shared" si="73"/>
        <v>0</v>
      </c>
      <c r="AI355" s="35" t="str">
        <f t="shared" si="74"/>
        <v>Nusidėvėjęs</v>
      </c>
      <c r="AJ355" s="38" t="str">
        <f>IF(AND(F355&lt;&gt;[3]Pav.tvarkyklė!$B$12,F355&lt;&gt;[3]Pav.tvarkyklė!$B$13),"GVTNT","X")</f>
        <v>GVTNT</v>
      </c>
      <c r="AK355" s="39">
        <f t="shared" si="75"/>
        <v>0</v>
      </c>
      <c r="AL355" s="40" t="s">
        <v>87</v>
      </c>
      <c r="AM355" s="41">
        <v>50</v>
      </c>
      <c r="AN355" s="41">
        <f t="shared" si="76"/>
        <v>2014</v>
      </c>
      <c r="AO355" s="41"/>
      <c r="AP355" s="41"/>
      <c r="AQ355" s="41" t="s">
        <v>380</v>
      </c>
      <c r="AR355" s="42" t="s">
        <v>88</v>
      </c>
      <c r="AS355" s="42" t="s">
        <v>89</v>
      </c>
      <c r="AT355">
        <v>0</v>
      </c>
      <c r="AU355" s="43">
        <f t="shared" si="77"/>
        <v>0</v>
      </c>
    </row>
    <row r="356" spans="1:47" ht="15" customHeight="1" x14ac:dyDescent="0.25">
      <c r="A356" s="11"/>
      <c r="B356" s="19">
        <v>395</v>
      </c>
      <c r="C356" s="20" t="s">
        <v>397</v>
      </c>
      <c r="D356" s="21">
        <v>4199</v>
      </c>
      <c r="E356" s="22" t="s">
        <v>85</v>
      </c>
      <c r="F356" s="20" t="s">
        <v>86</v>
      </c>
      <c r="G356" s="24">
        <v>42320</v>
      </c>
      <c r="H356" s="54"/>
      <c r="I356" s="26">
        <v>8873</v>
      </c>
      <c r="J356" s="27">
        <v>8873</v>
      </c>
      <c r="K356" s="27"/>
      <c r="L356" s="27"/>
      <c r="M356" s="50">
        <v>0</v>
      </c>
      <c r="N356" s="29">
        <v>0</v>
      </c>
      <c r="O356" s="30" t="str">
        <f>IF(G356&lt;=$N$2,"",IF(F356=[3]Pav.tvarkyklė!$B$13,"",IF(ISBLANK(R356),"X","")))</f>
        <v/>
      </c>
      <c r="P356" s="31"/>
      <c r="Q356" s="32"/>
      <c r="R356" s="32"/>
      <c r="S356" s="33"/>
      <c r="T356" s="33"/>
      <c r="U356" s="34">
        <f>IFERROR(INDEX('[3]5.Grup_T'!$G$4:$G$22,MATCH('6.Turtas'!E356,'[3]5.Grup_T'!$E$4:$E$22,0)),"0")</f>
        <v>50</v>
      </c>
      <c r="V356" s="35">
        <f t="shared" si="66"/>
        <v>600</v>
      </c>
      <c r="W356" s="35">
        <f>IF(NOT(ISBLANK(H356)),(12-DATEDIF(H356,'[3]1.Pradzia'!$D$13,"m")),0)</f>
        <v>0</v>
      </c>
      <c r="X356" s="35">
        <f t="shared" si="69"/>
        <v>61</v>
      </c>
      <c r="Y356" s="35">
        <f t="shared" si="70"/>
        <v>12</v>
      </c>
      <c r="Z356" s="35">
        <f t="shared" si="78"/>
        <v>539</v>
      </c>
      <c r="AA356" s="36">
        <f t="shared" si="67"/>
        <v>0</v>
      </c>
      <c r="AB356" s="36">
        <f t="shared" si="71"/>
        <v>0</v>
      </c>
      <c r="AC356" s="37">
        <f>IF(E356='[3]5.Grup_T'!$E$20,0,IF(YEAR(G356)&lt;2021,M356-N356+AB356,0))</f>
        <v>0</v>
      </c>
      <c r="AD356" s="35">
        <f>IF(OR(YEAR(G356)&lt;2021,O356="X"),0,IF(ISBLANK(H356),DATEDIF(G356,'[3]1.Pradzia'!$D$13,"M"),DATEDIF(G356,H356,"m")))</f>
        <v>0</v>
      </c>
      <c r="AE356" s="37">
        <f>IF(E356='[3]5.Grup_T'!$E$20,0,IF(AD356&lt;&gt;0,M356/V356*MIN(12,AD356),0))</f>
        <v>0</v>
      </c>
      <c r="AF356" s="37">
        <f t="shared" si="68"/>
        <v>0</v>
      </c>
      <c r="AG356" s="37">
        <f t="shared" si="72"/>
        <v>0</v>
      </c>
      <c r="AH356" s="37">
        <f t="shared" si="73"/>
        <v>0</v>
      </c>
      <c r="AI356" s="35" t="str">
        <f t="shared" si="74"/>
        <v>Nusidėvėjęs</v>
      </c>
      <c r="AJ356" s="38" t="str">
        <f>IF(AND(F356&lt;&gt;[3]Pav.tvarkyklė!$B$12,F356&lt;&gt;[3]Pav.tvarkyklė!$B$13),"GVTNT","X")</f>
        <v>GVTNT</v>
      </c>
      <c r="AK356" s="39">
        <f t="shared" si="75"/>
        <v>0</v>
      </c>
      <c r="AL356" s="40" t="s">
        <v>87</v>
      </c>
      <c r="AM356" s="41">
        <v>50</v>
      </c>
      <c r="AN356" s="41">
        <f t="shared" si="76"/>
        <v>2015</v>
      </c>
      <c r="AO356" s="41"/>
      <c r="AP356" s="41"/>
      <c r="AQ356" s="41" t="s">
        <v>380</v>
      </c>
      <c r="AR356" s="42" t="s">
        <v>88</v>
      </c>
      <c r="AS356" s="42" t="s">
        <v>89</v>
      </c>
      <c r="AT356">
        <v>0</v>
      </c>
      <c r="AU356" s="43">
        <f t="shared" si="77"/>
        <v>0</v>
      </c>
    </row>
    <row r="357" spans="1:47" ht="15" customHeight="1" x14ac:dyDescent="0.25">
      <c r="A357" s="11"/>
      <c r="B357" s="19">
        <v>396</v>
      </c>
      <c r="C357" s="20" t="s">
        <v>398</v>
      </c>
      <c r="D357" s="21" t="s">
        <v>399</v>
      </c>
      <c r="E357" s="22" t="s">
        <v>85</v>
      </c>
      <c r="F357" s="20" t="s">
        <v>115</v>
      </c>
      <c r="G357" s="24">
        <v>40506</v>
      </c>
      <c r="H357" s="54"/>
      <c r="I357" s="26">
        <v>860381.01</v>
      </c>
      <c r="J357" s="27">
        <v>860381.01</v>
      </c>
      <c r="K357" s="27"/>
      <c r="L357" s="27"/>
      <c r="M357" s="50">
        <v>0</v>
      </c>
      <c r="N357" s="29">
        <v>0</v>
      </c>
      <c r="O357" s="30" t="str">
        <f>IF(G357&lt;=$N$2,"",IF(F357=[3]Pav.tvarkyklė!$B$13,"",IF(ISBLANK(R357),"X","")))</f>
        <v/>
      </c>
      <c r="P357" s="31"/>
      <c r="Q357" s="32"/>
      <c r="R357" s="32"/>
      <c r="S357" s="33"/>
      <c r="T357" s="33"/>
      <c r="U357" s="34">
        <f>IFERROR(INDEX('[3]5.Grup_T'!$G$4:$G$22,MATCH('6.Turtas'!E357,'[3]5.Grup_T'!$E$4:$E$22,0)),"0")</f>
        <v>50</v>
      </c>
      <c r="V357" s="35">
        <f t="shared" si="66"/>
        <v>600</v>
      </c>
      <c r="W357" s="35">
        <f>IF(NOT(ISBLANK(H357)),(12-DATEDIF(H357,'[3]1.Pradzia'!$D$13,"m")),0)</f>
        <v>0</v>
      </c>
      <c r="X357" s="35">
        <f t="shared" si="69"/>
        <v>121</v>
      </c>
      <c r="Y357" s="35">
        <f t="shared" si="70"/>
        <v>12</v>
      </c>
      <c r="Z357" s="35">
        <f t="shared" si="78"/>
        <v>479</v>
      </c>
      <c r="AA357" s="36">
        <f t="shared" si="67"/>
        <v>0</v>
      </c>
      <c r="AB357" s="36">
        <f t="shared" si="71"/>
        <v>0</v>
      </c>
      <c r="AC357" s="37">
        <f>IF(E357='[3]5.Grup_T'!$E$20,0,IF(YEAR(G357)&lt;2021,M357-N357+AB357,0))</f>
        <v>0</v>
      </c>
      <c r="AD357" s="35">
        <f>IF(OR(YEAR(G357)&lt;2021,O357="X"),0,IF(ISBLANK(H357),DATEDIF(G357,'[3]1.Pradzia'!$D$13,"M"),DATEDIF(G357,H357,"m")))</f>
        <v>0</v>
      </c>
      <c r="AE357" s="37">
        <f>IF(E357='[3]5.Grup_T'!$E$20,0,IF(AD357&lt;&gt;0,M357/V357*MIN(12,AD357),0))</f>
        <v>0</v>
      </c>
      <c r="AF357" s="37">
        <f t="shared" si="68"/>
        <v>0</v>
      </c>
      <c r="AG357" s="37">
        <f t="shared" si="72"/>
        <v>0</v>
      </c>
      <c r="AH357" s="37">
        <f t="shared" si="73"/>
        <v>0</v>
      </c>
      <c r="AI357" s="35" t="str">
        <f t="shared" si="74"/>
        <v>Nusidėvėjęs</v>
      </c>
      <c r="AJ357" s="38" t="str">
        <f>IF(AND(F357&lt;&gt;[3]Pav.tvarkyklė!$B$12,F357&lt;&gt;[3]Pav.tvarkyklė!$B$13),"GVTNT","X")</f>
        <v>GVTNT</v>
      </c>
      <c r="AK357" s="39">
        <f t="shared" si="75"/>
        <v>0</v>
      </c>
      <c r="AL357" s="40" t="s">
        <v>116</v>
      </c>
      <c r="AM357" s="41">
        <v>50</v>
      </c>
      <c r="AN357" s="41">
        <f t="shared" si="76"/>
        <v>2010</v>
      </c>
      <c r="AO357" s="41"/>
      <c r="AP357" s="41"/>
      <c r="AQ357" s="41" t="s">
        <v>377</v>
      </c>
      <c r="AR357" s="42" t="s">
        <v>88</v>
      </c>
      <c r="AS357" s="42" t="s">
        <v>117</v>
      </c>
      <c r="AT357">
        <v>0</v>
      </c>
      <c r="AU357" s="43">
        <f t="shared" si="77"/>
        <v>0</v>
      </c>
    </row>
    <row r="358" spans="1:47" ht="15" customHeight="1" x14ac:dyDescent="0.25">
      <c r="A358" s="11"/>
      <c r="B358" s="19">
        <v>397</v>
      </c>
      <c r="C358" s="20" t="s">
        <v>400</v>
      </c>
      <c r="D358" s="21" t="s">
        <v>401</v>
      </c>
      <c r="E358" s="22" t="s">
        <v>85</v>
      </c>
      <c r="F358" s="20" t="s">
        <v>86</v>
      </c>
      <c r="G358" s="24">
        <v>40506</v>
      </c>
      <c r="H358" s="54"/>
      <c r="I358" s="26">
        <v>25000.47</v>
      </c>
      <c r="J358" s="27">
        <v>25000.47</v>
      </c>
      <c r="K358" s="27"/>
      <c r="L358" s="27"/>
      <c r="M358" s="50">
        <v>0</v>
      </c>
      <c r="N358" s="29">
        <v>0</v>
      </c>
      <c r="O358" s="30" t="str">
        <f>IF(G358&lt;=$N$2,"",IF(F358=[3]Pav.tvarkyklė!$B$13,"",IF(ISBLANK(R358),"X","")))</f>
        <v/>
      </c>
      <c r="P358" s="31"/>
      <c r="Q358" s="32"/>
      <c r="R358" s="32"/>
      <c r="S358" s="33"/>
      <c r="T358" s="33"/>
      <c r="U358" s="34">
        <f>IFERROR(INDEX('[3]5.Grup_T'!$G$4:$G$22,MATCH('6.Turtas'!E358,'[3]5.Grup_T'!$E$4:$E$22,0)),"0")</f>
        <v>50</v>
      </c>
      <c r="V358" s="35">
        <f t="shared" si="66"/>
        <v>600</v>
      </c>
      <c r="W358" s="35">
        <f>IF(NOT(ISBLANK(H358)),(12-DATEDIF(H358,'[3]1.Pradzia'!$D$13,"m")),0)</f>
        <v>0</v>
      </c>
      <c r="X358" s="35">
        <f t="shared" si="69"/>
        <v>121</v>
      </c>
      <c r="Y358" s="35">
        <f t="shared" si="70"/>
        <v>12</v>
      </c>
      <c r="Z358" s="35">
        <f t="shared" si="78"/>
        <v>479</v>
      </c>
      <c r="AA358" s="36">
        <f t="shared" si="67"/>
        <v>0</v>
      </c>
      <c r="AB358" s="36">
        <f t="shared" si="71"/>
        <v>0</v>
      </c>
      <c r="AC358" s="37">
        <f>IF(E358='[3]5.Grup_T'!$E$20,0,IF(YEAR(G358)&lt;2021,M358-N358+AB358,0))</f>
        <v>0</v>
      </c>
      <c r="AD358" s="35">
        <f>IF(OR(YEAR(G358)&lt;2021,O358="X"),0,IF(ISBLANK(H358),DATEDIF(G358,'[3]1.Pradzia'!$D$13,"M"),DATEDIF(G358,H358,"m")))</f>
        <v>0</v>
      </c>
      <c r="AE358" s="37">
        <f>IF(E358='[3]5.Grup_T'!$E$20,0,IF(AD358&lt;&gt;0,M358/V358*MIN(12,AD358),0))</f>
        <v>0</v>
      </c>
      <c r="AF358" s="37">
        <f t="shared" si="68"/>
        <v>0</v>
      </c>
      <c r="AG358" s="37">
        <f t="shared" si="72"/>
        <v>0</v>
      </c>
      <c r="AH358" s="37">
        <f t="shared" si="73"/>
        <v>0</v>
      </c>
      <c r="AI358" s="35" t="str">
        <f t="shared" si="74"/>
        <v>Nusidėvėjęs</v>
      </c>
      <c r="AJ358" s="38" t="str">
        <f>IF(AND(F358&lt;&gt;[3]Pav.tvarkyklė!$B$12,F358&lt;&gt;[3]Pav.tvarkyklė!$B$13),"GVTNT","X")</f>
        <v>GVTNT</v>
      </c>
      <c r="AK358" s="39">
        <f t="shared" si="75"/>
        <v>0</v>
      </c>
      <c r="AL358" s="40" t="s">
        <v>116</v>
      </c>
      <c r="AM358" s="41">
        <v>50</v>
      </c>
      <c r="AN358" s="41">
        <f t="shared" si="76"/>
        <v>2010</v>
      </c>
      <c r="AO358" s="41"/>
      <c r="AP358" s="41"/>
      <c r="AQ358" s="41" t="s">
        <v>380</v>
      </c>
      <c r="AR358" s="42" t="s">
        <v>88</v>
      </c>
      <c r="AS358" s="42" t="s">
        <v>117</v>
      </c>
      <c r="AT358">
        <v>0</v>
      </c>
      <c r="AU358" s="43">
        <f t="shared" si="77"/>
        <v>0</v>
      </c>
    </row>
    <row r="359" spans="1:47" ht="15" customHeight="1" x14ac:dyDescent="0.25">
      <c r="A359" s="11"/>
      <c r="B359" s="19">
        <v>398</v>
      </c>
      <c r="C359" s="20" t="s">
        <v>402</v>
      </c>
      <c r="D359" s="21" t="s">
        <v>403</v>
      </c>
      <c r="E359" s="22" t="s">
        <v>85</v>
      </c>
      <c r="F359" s="20" t="s">
        <v>115</v>
      </c>
      <c r="G359" s="24">
        <v>42004</v>
      </c>
      <c r="H359" s="54"/>
      <c r="I359" s="26">
        <v>238083.69</v>
      </c>
      <c r="J359" s="27">
        <v>238083.69</v>
      </c>
      <c r="K359" s="27"/>
      <c r="L359" s="27"/>
      <c r="M359" s="50">
        <v>0</v>
      </c>
      <c r="N359" s="29">
        <v>0</v>
      </c>
      <c r="O359" s="30" t="str">
        <f>IF(G359&lt;=$N$2,"",IF(F359=[3]Pav.tvarkyklė!$B$13,"",IF(ISBLANK(R359),"X","")))</f>
        <v/>
      </c>
      <c r="P359" s="31"/>
      <c r="Q359" s="32"/>
      <c r="R359" s="32"/>
      <c r="S359" s="33"/>
      <c r="T359" s="33"/>
      <c r="U359" s="34">
        <f>IFERROR(INDEX('[3]5.Grup_T'!$G$4:$G$22,MATCH('6.Turtas'!E359,'[3]5.Grup_T'!$E$4:$E$22,0)),"0")</f>
        <v>50</v>
      </c>
      <c r="V359" s="35">
        <f t="shared" si="66"/>
        <v>600</v>
      </c>
      <c r="W359" s="35">
        <f>IF(NOT(ISBLANK(H359)),(12-DATEDIF(H359,'[3]1.Pradzia'!$D$13,"m")),0)</f>
        <v>0</v>
      </c>
      <c r="X359" s="35">
        <f t="shared" si="69"/>
        <v>72</v>
      </c>
      <c r="Y359" s="35">
        <f t="shared" si="70"/>
        <v>12</v>
      </c>
      <c r="Z359" s="35">
        <f t="shared" si="78"/>
        <v>528</v>
      </c>
      <c r="AA359" s="36">
        <f t="shared" si="67"/>
        <v>0</v>
      </c>
      <c r="AB359" s="36">
        <f t="shared" si="71"/>
        <v>0</v>
      </c>
      <c r="AC359" s="37">
        <f>IF(E359='[3]5.Grup_T'!$E$20,0,IF(YEAR(G359)&lt;2021,M359-N359+AB359,0))</f>
        <v>0</v>
      </c>
      <c r="AD359" s="35">
        <f>IF(OR(YEAR(G359)&lt;2021,O359="X"),0,IF(ISBLANK(H359),DATEDIF(G359,'[3]1.Pradzia'!$D$13,"M"),DATEDIF(G359,H359,"m")))</f>
        <v>0</v>
      </c>
      <c r="AE359" s="37">
        <f>IF(E359='[3]5.Grup_T'!$E$20,0,IF(AD359&lt;&gt;0,M359/V359*MIN(12,AD359),0))</f>
        <v>0</v>
      </c>
      <c r="AF359" s="37">
        <f t="shared" si="68"/>
        <v>0</v>
      </c>
      <c r="AG359" s="37">
        <f t="shared" si="72"/>
        <v>0</v>
      </c>
      <c r="AH359" s="37">
        <f t="shared" si="73"/>
        <v>0</v>
      </c>
      <c r="AI359" s="35" t="str">
        <f t="shared" si="74"/>
        <v>Nusidėvėjęs</v>
      </c>
      <c r="AJ359" s="38" t="str">
        <f>IF(AND(F359&lt;&gt;[3]Pav.tvarkyklė!$B$12,F359&lt;&gt;[3]Pav.tvarkyklė!$B$13),"GVTNT","X")</f>
        <v>GVTNT</v>
      </c>
      <c r="AK359" s="39">
        <f t="shared" si="75"/>
        <v>0</v>
      </c>
      <c r="AL359" s="40" t="s">
        <v>116</v>
      </c>
      <c r="AM359" s="41">
        <v>50</v>
      </c>
      <c r="AN359" s="41">
        <f t="shared" si="76"/>
        <v>2014</v>
      </c>
      <c r="AO359" s="41"/>
      <c r="AP359" s="41"/>
      <c r="AQ359" s="41" t="s">
        <v>377</v>
      </c>
      <c r="AR359" s="42" t="s">
        <v>88</v>
      </c>
      <c r="AS359" s="42" t="s">
        <v>117</v>
      </c>
      <c r="AT359">
        <v>0</v>
      </c>
      <c r="AU359" s="43">
        <f t="shared" si="77"/>
        <v>0</v>
      </c>
    </row>
    <row r="360" spans="1:47" ht="15" customHeight="1" x14ac:dyDescent="0.25">
      <c r="A360" s="11"/>
      <c r="B360" s="19">
        <v>399</v>
      </c>
      <c r="C360" s="20" t="s">
        <v>404</v>
      </c>
      <c r="D360" s="21" t="s">
        <v>405</v>
      </c>
      <c r="E360" s="22" t="s">
        <v>85</v>
      </c>
      <c r="F360" s="20" t="s">
        <v>115</v>
      </c>
      <c r="G360" s="24">
        <v>42004</v>
      </c>
      <c r="H360" s="54"/>
      <c r="I360" s="26">
        <v>1644.48</v>
      </c>
      <c r="J360" s="27">
        <v>1644.48</v>
      </c>
      <c r="K360" s="27"/>
      <c r="L360" s="27"/>
      <c r="M360" s="50">
        <v>0</v>
      </c>
      <c r="N360" s="29">
        <v>0</v>
      </c>
      <c r="O360" s="30" t="str">
        <f>IF(G360&lt;=$N$2,"",IF(F360=[3]Pav.tvarkyklė!$B$13,"",IF(ISBLANK(R360),"X","")))</f>
        <v/>
      </c>
      <c r="P360" s="31"/>
      <c r="Q360" s="32"/>
      <c r="R360" s="32"/>
      <c r="S360" s="33"/>
      <c r="T360" s="33"/>
      <c r="U360" s="34">
        <f>IFERROR(INDEX('[3]5.Grup_T'!$G$4:$G$22,MATCH('6.Turtas'!E360,'[3]5.Grup_T'!$E$4:$E$22,0)),"0")</f>
        <v>50</v>
      </c>
      <c r="V360" s="35">
        <f t="shared" si="66"/>
        <v>600</v>
      </c>
      <c r="W360" s="35">
        <f>IF(NOT(ISBLANK(H360)),(12-DATEDIF(H360,'[3]1.Pradzia'!$D$13,"m")),0)</f>
        <v>0</v>
      </c>
      <c r="X360" s="35">
        <f t="shared" si="69"/>
        <v>72</v>
      </c>
      <c r="Y360" s="35">
        <f t="shared" si="70"/>
        <v>12</v>
      </c>
      <c r="Z360" s="35">
        <f t="shared" si="78"/>
        <v>528</v>
      </c>
      <c r="AA360" s="36">
        <f t="shared" si="67"/>
        <v>0</v>
      </c>
      <c r="AB360" s="36">
        <f t="shared" si="71"/>
        <v>0</v>
      </c>
      <c r="AC360" s="37">
        <f>IF(E360='[3]5.Grup_T'!$E$20,0,IF(YEAR(G360)&lt;2021,M360-N360+AB360,0))</f>
        <v>0</v>
      </c>
      <c r="AD360" s="35">
        <f>IF(OR(YEAR(G360)&lt;2021,O360="X"),0,IF(ISBLANK(H360),DATEDIF(G360,'[3]1.Pradzia'!$D$13,"M"),DATEDIF(G360,H360,"m")))</f>
        <v>0</v>
      </c>
      <c r="AE360" s="37">
        <f>IF(E360='[3]5.Grup_T'!$E$20,0,IF(AD360&lt;&gt;0,M360/V360*MIN(12,AD360),0))</f>
        <v>0</v>
      </c>
      <c r="AF360" s="37">
        <f t="shared" si="68"/>
        <v>0</v>
      </c>
      <c r="AG360" s="37">
        <f t="shared" si="72"/>
        <v>0</v>
      </c>
      <c r="AH360" s="37">
        <f t="shared" si="73"/>
        <v>0</v>
      </c>
      <c r="AI360" s="35" t="str">
        <f t="shared" si="74"/>
        <v>Nusidėvėjęs</v>
      </c>
      <c r="AJ360" s="38" t="str">
        <f>IF(AND(F360&lt;&gt;[3]Pav.tvarkyklė!$B$12,F360&lt;&gt;[3]Pav.tvarkyklė!$B$13),"GVTNT","X")</f>
        <v>GVTNT</v>
      </c>
      <c r="AK360" s="39">
        <f t="shared" si="75"/>
        <v>0</v>
      </c>
      <c r="AL360" s="40" t="s">
        <v>116</v>
      </c>
      <c r="AM360" s="41">
        <v>50</v>
      </c>
      <c r="AN360" s="41">
        <f t="shared" si="76"/>
        <v>2014</v>
      </c>
      <c r="AO360" s="41"/>
      <c r="AP360" s="41"/>
      <c r="AQ360" s="41" t="s">
        <v>380</v>
      </c>
      <c r="AR360" s="42" t="s">
        <v>88</v>
      </c>
      <c r="AS360" s="42" t="s">
        <v>117</v>
      </c>
      <c r="AT360">
        <v>0</v>
      </c>
      <c r="AU360" s="43">
        <f t="shared" si="77"/>
        <v>0</v>
      </c>
    </row>
    <row r="361" spans="1:47" ht="15" customHeight="1" x14ac:dyDescent="0.25">
      <c r="A361" s="11"/>
      <c r="B361" s="19">
        <v>400</v>
      </c>
      <c r="C361" s="20" t="s">
        <v>406</v>
      </c>
      <c r="D361" s="21" t="s">
        <v>407</v>
      </c>
      <c r="E361" s="22" t="s">
        <v>85</v>
      </c>
      <c r="F361" s="20" t="s">
        <v>115</v>
      </c>
      <c r="G361" s="24">
        <v>42004</v>
      </c>
      <c r="H361" s="54"/>
      <c r="I361" s="26">
        <v>885510.39</v>
      </c>
      <c r="J361" s="27">
        <v>885510.39</v>
      </c>
      <c r="K361" s="27"/>
      <c r="L361" s="27"/>
      <c r="M361" s="50">
        <v>0</v>
      </c>
      <c r="N361" s="29">
        <v>0</v>
      </c>
      <c r="O361" s="30" t="str">
        <f>IF(G361&lt;=$N$2,"",IF(F361=[3]Pav.tvarkyklė!$B$13,"",IF(ISBLANK(R361),"X","")))</f>
        <v/>
      </c>
      <c r="P361" s="31"/>
      <c r="Q361" s="32"/>
      <c r="R361" s="32"/>
      <c r="S361" s="33"/>
      <c r="T361" s="33"/>
      <c r="U361" s="34">
        <f>IFERROR(INDEX('[3]5.Grup_T'!$G$4:$G$22,MATCH('6.Turtas'!E361,'[3]5.Grup_T'!$E$4:$E$22,0)),"0")</f>
        <v>50</v>
      </c>
      <c r="V361" s="35">
        <f t="shared" si="66"/>
        <v>600</v>
      </c>
      <c r="W361" s="35">
        <f>IF(NOT(ISBLANK(H361)),(12-DATEDIF(H361,'[3]1.Pradzia'!$D$13,"m")),0)</f>
        <v>0</v>
      </c>
      <c r="X361" s="35">
        <f t="shared" si="69"/>
        <v>72</v>
      </c>
      <c r="Y361" s="35">
        <f t="shared" si="70"/>
        <v>12</v>
      </c>
      <c r="Z361" s="35">
        <f t="shared" si="78"/>
        <v>528</v>
      </c>
      <c r="AA361" s="36">
        <f t="shared" si="67"/>
        <v>0</v>
      </c>
      <c r="AB361" s="36">
        <f t="shared" si="71"/>
        <v>0</v>
      </c>
      <c r="AC361" s="37">
        <f>IF(E361='[3]5.Grup_T'!$E$20,0,IF(YEAR(G361)&lt;2021,M361-N361+AB361,0))</f>
        <v>0</v>
      </c>
      <c r="AD361" s="35">
        <f>IF(OR(YEAR(G361)&lt;2021,O361="X"),0,IF(ISBLANK(H361),DATEDIF(G361,'[3]1.Pradzia'!$D$13,"M"),DATEDIF(G361,H361,"m")))</f>
        <v>0</v>
      </c>
      <c r="AE361" s="37">
        <f>IF(E361='[3]5.Grup_T'!$E$20,0,IF(AD361&lt;&gt;0,M361/V361*MIN(12,AD361),0))</f>
        <v>0</v>
      </c>
      <c r="AF361" s="37">
        <f t="shared" si="68"/>
        <v>0</v>
      </c>
      <c r="AG361" s="37">
        <f t="shared" si="72"/>
        <v>0</v>
      </c>
      <c r="AH361" s="37">
        <f t="shared" si="73"/>
        <v>0</v>
      </c>
      <c r="AI361" s="35" t="str">
        <f t="shared" si="74"/>
        <v>Nusidėvėjęs</v>
      </c>
      <c r="AJ361" s="38" t="str">
        <f>IF(AND(F361&lt;&gt;[3]Pav.tvarkyklė!$B$12,F361&lt;&gt;[3]Pav.tvarkyklė!$B$13),"GVTNT","X")</f>
        <v>GVTNT</v>
      </c>
      <c r="AK361" s="39">
        <f t="shared" si="75"/>
        <v>0</v>
      </c>
      <c r="AL361" s="40" t="s">
        <v>116</v>
      </c>
      <c r="AM361" s="41">
        <v>50</v>
      </c>
      <c r="AN361" s="41">
        <f t="shared" si="76"/>
        <v>2014</v>
      </c>
      <c r="AO361" s="41"/>
      <c r="AP361" s="41"/>
      <c r="AQ361" s="41" t="s">
        <v>377</v>
      </c>
      <c r="AR361" s="42" t="s">
        <v>88</v>
      </c>
      <c r="AS361" s="42" t="s">
        <v>117</v>
      </c>
      <c r="AT361">
        <v>0</v>
      </c>
      <c r="AU361" s="43">
        <f t="shared" si="77"/>
        <v>0</v>
      </c>
    </row>
    <row r="362" spans="1:47" ht="15" customHeight="1" x14ac:dyDescent="0.25">
      <c r="A362" s="11"/>
      <c r="B362" s="19">
        <v>401</v>
      </c>
      <c r="C362" s="20" t="s">
        <v>408</v>
      </c>
      <c r="D362" s="21" t="s">
        <v>409</v>
      </c>
      <c r="E362" s="22" t="s">
        <v>85</v>
      </c>
      <c r="F362" s="20" t="s">
        <v>115</v>
      </c>
      <c r="G362" s="24">
        <v>42004</v>
      </c>
      <c r="H362" s="54"/>
      <c r="I362" s="26">
        <v>6120.63</v>
      </c>
      <c r="J362" s="27">
        <v>6120.63</v>
      </c>
      <c r="K362" s="27"/>
      <c r="L362" s="27"/>
      <c r="M362" s="50">
        <v>0</v>
      </c>
      <c r="N362" s="29">
        <v>0</v>
      </c>
      <c r="O362" s="30" t="str">
        <f>IF(G362&lt;=$N$2,"",IF(F362=[3]Pav.tvarkyklė!$B$13,"",IF(ISBLANK(R362),"X","")))</f>
        <v/>
      </c>
      <c r="P362" s="31"/>
      <c r="Q362" s="32"/>
      <c r="R362" s="32"/>
      <c r="S362" s="33"/>
      <c r="T362" s="33"/>
      <c r="U362" s="34">
        <f>IFERROR(INDEX('[3]5.Grup_T'!$G$4:$G$22,MATCH('6.Turtas'!E362,'[3]5.Grup_T'!$E$4:$E$22,0)),"0")</f>
        <v>50</v>
      </c>
      <c r="V362" s="35">
        <f t="shared" si="66"/>
        <v>600</v>
      </c>
      <c r="W362" s="35">
        <f>IF(NOT(ISBLANK(H362)),(12-DATEDIF(H362,'[3]1.Pradzia'!$D$13,"m")),0)</f>
        <v>0</v>
      </c>
      <c r="X362" s="35">
        <f t="shared" si="69"/>
        <v>72</v>
      </c>
      <c r="Y362" s="35">
        <f t="shared" si="70"/>
        <v>12</v>
      </c>
      <c r="Z362" s="35">
        <f t="shared" si="78"/>
        <v>528</v>
      </c>
      <c r="AA362" s="36">
        <f t="shared" si="67"/>
        <v>0</v>
      </c>
      <c r="AB362" s="36">
        <f t="shared" si="71"/>
        <v>0</v>
      </c>
      <c r="AC362" s="37">
        <f>IF(E362='[3]5.Grup_T'!$E$20,0,IF(YEAR(G362)&lt;2021,M362-N362+AB362,0))</f>
        <v>0</v>
      </c>
      <c r="AD362" s="35">
        <f>IF(OR(YEAR(G362)&lt;2021,O362="X"),0,IF(ISBLANK(H362),DATEDIF(G362,'[3]1.Pradzia'!$D$13,"M"),DATEDIF(G362,H362,"m")))</f>
        <v>0</v>
      </c>
      <c r="AE362" s="37">
        <f>IF(E362='[3]5.Grup_T'!$E$20,0,IF(AD362&lt;&gt;0,M362/V362*MIN(12,AD362),0))</f>
        <v>0</v>
      </c>
      <c r="AF362" s="37">
        <f t="shared" si="68"/>
        <v>0</v>
      </c>
      <c r="AG362" s="37">
        <f t="shared" si="72"/>
        <v>0</v>
      </c>
      <c r="AH362" s="37">
        <f t="shared" si="73"/>
        <v>0</v>
      </c>
      <c r="AI362" s="35" t="str">
        <f t="shared" si="74"/>
        <v>Nusidėvėjęs</v>
      </c>
      <c r="AJ362" s="38" t="str">
        <f>IF(AND(F362&lt;&gt;[3]Pav.tvarkyklė!$B$12,F362&lt;&gt;[3]Pav.tvarkyklė!$B$13),"GVTNT","X")</f>
        <v>GVTNT</v>
      </c>
      <c r="AK362" s="39">
        <f t="shared" si="75"/>
        <v>0</v>
      </c>
      <c r="AL362" s="40" t="s">
        <v>116</v>
      </c>
      <c r="AM362" s="41">
        <v>50</v>
      </c>
      <c r="AN362" s="41">
        <f t="shared" si="76"/>
        <v>2014</v>
      </c>
      <c r="AO362" s="41"/>
      <c r="AP362" s="41"/>
      <c r="AQ362" s="41" t="s">
        <v>380</v>
      </c>
      <c r="AR362" s="42" t="s">
        <v>88</v>
      </c>
      <c r="AS362" s="42" t="s">
        <v>117</v>
      </c>
      <c r="AT362">
        <v>0</v>
      </c>
      <c r="AU362" s="43">
        <f t="shared" si="77"/>
        <v>0</v>
      </c>
    </row>
    <row r="363" spans="1:47" ht="15" customHeight="1" x14ac:dyDescent="0.25">
      <c r="A363" s="11"/>
      <c r="B363" s="19">
        <v>402</v>
      </c>
      <c r="C363" s="20" t="s">
        <v>410</v>
      </c>
      <c r="D363" s="21" t="s">
        <v>411</v>
      </c>
      <c r="E363" s="22" t="s">
        <v>85</v>
      </c>
      <c r="F363" s="20" t="s">
        <v>115</v>
      </c>
      <c r="G363" s="24">
        <v>42004</v>
      </c>
      <c r="H363" s="54"/>
      <c r="I363" s="26">
        <v>879934.59</v>
      </c>
      <c r="J363" s="27">
        <v>879934.59</v>
      </c>
      <c r="K363" s="27"/>
      <c r="L363" s="27"/>
      <c r="M363" s="50">
        <v>0</v>
      </c>
      <c r="N363" s="29">
        <v>0</v>
      </c>
      <c r="O363" s="30" t="str">
        <f>IF(G363&lt;=$N$2,"",IF(F363=[3]Pav.tvarkyklė!$B$13,"",IF(ISBLANK(R363),"X","")))</f>
        <v/>
      </c>
      <c r="P363" s="31"/>
      <c r="Q363" s="32"/>
      <c r="R363" s="32"/>
      <c r="S363" s="33"/>
      <c r="T363" s="33"/>
      <c r="U363" s="34">
        <f>IFERROR(INDEX('[3]5.Grup_T'!$G$4:$G$22,MATCH('6.Turtas'!E363,'[3]5.Grup_T'!$E$4:$E$22,0)),"0")</f>
        <v>50</v>
      </c>
      <c r="V363" s="35">
        <f t="shared" si="66"/>
        <v>600</v>
      </c>
      <c r="W363" s="35">
        <f>IF(NOT(ISBLANK(H363)),(12-DATEDIF(H363,'[3]1.Pradzia'!$D$13,"m")),0)</f>
        <v>0</v>
      </c>
      <c r="X363" s="35">
        <f t="shared" si="69"/>
        <v>72</v>
      </c>
      <c r="Y363" s="35">
        <f t="shared" si="70"/>
        <v>12</v>
      </c>
      <c r="Z363" s="35">
        <f t="shared" si="78"/>
        <v>528</v>
      </c>
      <c r="AA363" s="36">
        <f t="shared" si="67"/>
        <v>0</v>
      </c>
      <c r="AB363" s="36">
        <f t="shared" si="71"/>
        <v>0</v>
      </c>
      <c r="AC363" s="37">
        <f>IF(E363='[3]5.Grup_T'!$E$20,0,IF(YEAR(G363)&lt;2021,M363-N363+AB363,0))</f>
        <v>0</v>
      </c>
      <c r="AD363" s="35">
        <f>IF(OR(YEAR(G363)&lt;2021,O363="X"),0,IF(ISBLANK(H363),DATEDIF(G363,'[3]1.Pradzia'!$D$13,"M"),DATEDIF(G363,H363,"m")))</f>
        <v>0</v>
      </c>
      <c r="AE363" s="37">
        <f>IF(E363='[3]5.Grup_T'!$E$20,0,IF(AD363&lt;&gt;0,M363/V363*MIN(12,AD363),0))</f>
        <v>0</v>
      </c>
      <c r="AF363" s="37">
        <f t="shared" si="68"/>
        <v>0</v>
      </c>
      <c r="AG363" s="37">
        <f t="shared" si="72"/>
        <v>0</v>
      </c>
      <c r="AH363" s="37">
        <f t="shared" si="73"/>
        <v>0</v>
      </c>
      <c r="AI363" s="35" t="str">
        <f t="shared" si="74"/>
        <v>Nusidėvėjęs</v>
      </c>
      <c r="AJ363" s="38" t="str">
        <f>IF(AND(F363&lt;&gt;[3]Pav.tvarkyklė!$B$12,F363&lt;&gt;[3]Pav.tvarkyklė!$B$13),"GVTNT","X")</f>
        <v>GVTNT</v>
      </c>
      <c r="AK363" s="39">
        <f t="shared" si="75"/>
        <v>0</v>
      </c>
      <c r="AL363" s="40" t="s">
        <v>116</v>
      </c>
      <c r="AM363" s="41">
        <v>50</v>
      </c>
      <c r="AN363" s="41">
        <f t="shared" si="76"/>
        <v>2014</v>
      </c>
      <c r="AO363" s="41"/>
      <c r="AP363" s="41"/>
      <c r="AQ363" s="41" t="s">
        <v>377</v>
      </c>
      <c r="AR363" s="42" t="s">
        <v>88</v>
      </c>
      <c r="AS363" s="42" t="s">
        <v>117</v>
      </c>
      <c r="AT363">
        <v>0</v>
      </c>
      <c r="AU363" s="43">
        <f t="shared" si="77"/>
        <v>0</v>
      </c>
    </row>
    <row r="364" spans="1:47" ht="15" customHeight="1" x14ac:dyDescent="0.25">
      <c r="A364" s="11"/>
      <c r="B364" s="19">
        <v>403</v>
      </c>
      <c r="C364" s="20" t="s">
        <v>412</v>
      </c>
      <c r="D364" s="21" t="s">
        <v>413</v>
      </c>
      <c r="E364" s="22" t="s">
        <v>85</v>
      </c>
      <c r="F364" s="20" t="s">
        <v>115</v>
      </c>
      <c r="G364" s="24">
        <v>42004</v>
      </c>
      <c r="H364" s="54"/>
      <c r="I364" s="26">
        <v>6077.82</v>
      </c>
      <c r="J364" s="27">
        <v>6077.82</v>
      </c>
      <c r="K364" s="27"/>
      <c r="L364" s="27"/>
      <c r="M364" s="50">
        <v>0</v>
      </c>
      <c r="N364" s="29">
        <v>0</v>
      </c>
      <c r="O364" s="30" t="str">
        <f>IF(G364&lt;=$N$2,"",IF(F364=[3]Pav.tvarkyklė!$B$13,"",IF(ISBLANK(R364),"X","")))</f>
        <v/>
      </c>
      <c r="P364" s="31"/>
      <c r="Q364" s="32"/>
      <c r="R364" s="32"/>
      <c r="S364" s="33"/>
      <c r="T364" s="33"/>
      <c r="U364" s="34">
        <f>IFERROR(INDEX('[3]5.Grup_T'!$G$4:$G$22,MATCH('6.Turtas'!E364,'[3]5.Grup_T'!$E$4:$E$22,0)),"0")</f>
        <v>50</v>
      </c>
      <c r="V364" s="35">
        <f t="shared" si="66"/>
        <v>600</v>
      </c>
      <c r="W364" s="35">
        <f>IF(NOT(ISBLANK(H364)),(12-DATEDIF(H364,'[3]1.Pradzia'!$D$13,"m")),0)</f>
        <v>0</v>
      </c>
      <c r="X364" s="35">
        <f t="shared" si="69"/>
        <v>72</v>
      </c>
      <c r="Y364" s="35">
        <f t="shared" si="70"/>
        <v>12</v>
      </c>
      <c r="Z364" s="35">
        <f t="shared" si="78"/>
        <v>528</v>
      </c>
      <c r="AA364" s="36">
        <f t="shared" si="67"/>
        <v>0</v>
      </c>
      <c r="AB364" s="36">
        <f t="shared" si="71"/>
        <v>0</v>
      </c>
      <c r="AC364" s="37">
        <f>IF(E364='[3]5.Grup_T'!$E$20,0,IF(YEAR(G364)&lt;2021,M364-N364+AB364,0))</f>
        <v>0</v>
      </c>
      <c r="AD364" s="35">
        <f>IF(OR(YEAR(G364)&lt;2021,O364="X"),0,IF(ISBLANK(H364),DATEDIF(G364,'[3]1.Pradzia'!$D$13,"M"),DATEDIF(G364,H364,"m")))</f>
        <v>0</v>
      </c>
      <c r="AE364" s="37">
        <f>IF(E364='[3]5.Grup_T'!$E$20,0,IF(AD364&lt;&gt;0,M364/V364*MIN(12,AD364),0))</f>
        <v>0</v>
      </c>
      <c r="AF364" s="37">
        <f t="shared" si="68"/>
        <v>0</v>
      </c>
      <c r="AG364" s="37">
        <f t="shared" si="72"/>
        <v>0</v>
      </c>
      <c r="AH364" s="37">
        <f t="shared" si="73"/>
        <v>0</v>
      </c>
      <c r="AI364" s="35" t="str">
        <f t="shared" si="74"/>
        <v>Nusidėvėjęs</v>
      </c>
      <c r="AJ364" s="38" t="str">
        <f>IF(AND(F364&lt;&gt;[3]Pav.tvarkyklė!$B$12,F364&lt;&gt;[3]Pav.tvarkyklė!$B$13),"GVTNT","X")</f>
        <v>GVTNT</v>
      </c>
      <c r="AK364" s="53">
        <f>I364-J364-K364-L364-M364</f>
        <v>0</v>
      </c>
      <c r="AL364" s="40" t="s">
        <v>116</v>
      </c>
      <c r="AM364" s="41">
        <v>50</v>
      </c>
      <c r="AN364" s="41">
        <f t="shared" si="76"/>
        <v>2014</v>
      </c>
      <c r="AO364" s="41"/>
      <c r="AP364" s="41"/>
      <c r="AQ364" s="41" t="s">
        <v>380</v>
      </c>
      <c r="AR364" s="42" t="s">
        <v>88</v>
      </c>
      <c r="AS364" s="42" t="s">
        <v>117</v>
      </c>
      <c r="AT364">
        <v>0</v>
      </c>
      <c r="AU364" s="43">
        <f t="shared" si="77"/>
        <v>0</v>
      </c>
    </row>
    <row r="365" spans="1:47" ht="15" customHeight="1" x14ac:dyDescent="0.25">
      <c r="A365" s="11"/>
      <c r="B365" s="19">
        <v>404</v>
      </c>
      <c r="C365" s="20" t="s">
        <v>414</v>
      </c>
      <c r="D365" s="21" t="s">
        <v>415</v>
      </c>
      <c r="E365" s="22" t="s">
        <v>85</v>
      </c>
      <c r="F365" s="20" t="s">
        <v>115</v>
      </c>
      <c r="G365" s="24">
        <v>42004</v>
      </c>
      <c r="H365" s="54"/>
      <c r="I365" s="26">
        <v>762124.21</v>
      </c>
      <c r="J365" s="27">
        <v>762124.21</v>
      </c>
      <c r="K365" s="27"/>
      <c r="L365" s="27"/>
      <c r="M365" s="28">
        <v>0</v>
      </c>
      <c r="N365" s="29">
        <v>0</v>
      </c>
      <c r="O365" s="30" t="str">
        <f>IF(G365&lt;=$N$2,"",IF(F365=[3]Pav.tvarkyklė!$B$13,"",IF(ISBLANK(R365),"X","")))</f>
        <v/>
      </c>
      <c r="P365" s="31"/>
      <c r="Q365" s="32"/>
      <c r="R365" s="32"/>
      <c r="S365" s="33"/>
      <c r="T365" s="33"/>
      <c r="U365" s="34">
        <f>IFERROR(INDEX('[3]5.Grup_T'!$G$4:$G$22,MATCH('6.Turtas'!E365,'[3]5.Grup_T'!$E$4:$E$22,0)),"0")</f>
        <v>50</v>
      </c>
      <c r="V365" s="35">
        <f t="shared" si="66"/>
        <v>600</v>
      </c>
      <c r="W365" s="35">
        <f>IF(NOT(ISBLANK(H365)),(12-DATEDIF(H365,'[3]1.Pradzia'!$D$13,"m")),0)</f>
        <v>0</v>
      </c>
      <c r="X365" s="35">
        <f t="shared" si="69"/>
        <v>72</v>
      </c>
      <c r="Y365" s="35">
        <f t="shared" si="70"/>
        <v>12</v>
      </c>
      <c r="Z365" s="35">
        <f t="shared" si="78"/>
        <v>528</v>
      </c>
      <c r="AA365" s="36">
        <f t="shared" si="67"/>
        <v>0</v>
      </c>
      <c r="AB365" s="36">
        <f t="shared" si="71"/>
        <v>0</v>
      </c>
      <c r="AC365" s="37">
        <f>IF(E365='[3]5.Grup_T'!$E$20,0,IF(YEAR(G365)&lt;2021,M365-N365+AB365,0))</f>
        <v>0</v>
      </c>
      <c r="AD365" s="35">
        <f>IF(OR(YEAR(G365)&lt;2021,O365="X"),0,IF(ISBLANK(H365),DATEDIF(G365,'[3]1.Pradzia'!$D$13,"M"),DATEDIF(G365,H365,"m")))</f>
        <v>0</v>
      </c>
      <c r="AE365" s="37">
        <f>IF(E365='[3]5.Grup_T'!$E$20,0,IF(AD365&lt;&gt;0,M365/V365*MIN(12,AD365),0))</f>
        <v>0</v>
      </c>
      <c r="AF365" s="37">
        <f t="shared" si="68"/>
        <v>0</v>
      </c>
      <c r="AG365" s="37">
        <f t="shared" si="72"/>
        <v>0</v>
      </c>
      <c r="AH365" s="37">
        <f t="shared" si="73"/>
        <v>0</v>
      </c>
      <c r="AI365" s="35" t="str">
        <f t="shared" si="74"/>
        <v>Nusidėvėjęs</v>
      </c>
      <c r="AJ365" s="38" t="str">
        <f>IF(AND(F365&lt;&gt;[3]Pav.tvarkyklė!$B$12,F365&lt;&gt;[3]Pav.tvarkyklė!$B$13),"GVTNT","X")</f>
        <v>GVTNT</v>
      </c>
      <c r="AK365" s="39">
        <f t="shared" si="75"/>
        <v>0</v>
      </c>
      <c r="AL365" s="40" t="s">
        <v>116</v>
      </c>
      <c r="AM365" s="41">
        <v>50</v>
      </c>
      <c r="AN365" s="41">
        <f t="shared" si="76"/>
        <v>2014</v>
      </c>
      <c r="AO365" s="41"/>
      <c r="AP365" s="41"/>
      <c r="AQ365" s="41" t="s">
        <v>377</v>
      </c>
      <c r="AR365" s="42" t="s">
        <v>88</v>
      </c>
      <c r="AS365" s="42" t="s">
        <v>117</v>
      </c>
      <c r="AT365">
        <v>0</v>
      </c>
      <c r="AU365" s="43">
        <f t="shared" si="77"/>
        <v>0</v>
      </c>
    </row>
    <row r="366" spans="1:47" ht="15" customHeight="1" x14ac:dyDescent="0.25">
      <c r="A366" s="11"/>
      <c r="B366" s="19">
        <v>405</v>
      </c>
      <c r="C366" s="20" t="s">
        <v>416</v>
      </c>
      <c r="D366" s="21" t="s">
        <v>417</v>
      </c>
      <c r="E366" s="22" t="s">
        <v>85</v>
      </c>
      <c r="F366" s="20" t="s">
        <v>115</v>
      </c>
      <c r="G366" s="24">
        <v>42004</v>
      </c>
      <c r="H366" s="54"/>
      <c r="I366" s="26">
        <v>5264.08</v>
      </c>
      <c r="J366" s="27">
        <v>5264.08</v>
      </c>
      <c r="K366" s="27"/>
      <c r="L366" s="27"/>
      <c r="M366" s="28">
        <v>0</v>
      </c>
      <c r="N366" s="29">
        <v>0</v>
      </c>
      <c r="O366" s="30" t="str">
        <f>IF(G366&lt;=$N$2,"",IF(F366=[3]Pav.tvarkyklė!$B$13,"",IF(ISBLANK(R366),"X","")))</f>
        <v/>
      </c>
      <c r="P366" s="31"/>
      <c r="Q366" s="32"/>
      <c r="R366" s="32"/>
      <c r="S366" s="33"/>
      <c r="T366" s="33"/>
      <c r="U366" s="34">
        <f>IFERROR(INDEX('[3]5.Grup_T'!$G$4:$G$22,MATCH('6.Turtas'!E366,'[3]5.Grup_T'!$E$4:$E$22,0)),"0")</f>
        <v>50</v>
      </c>
      <c r="V366" s="35">
        <f t="shared" si="66"/>
        <v>600</v>
      </c>
      <c r="W366" s="35">
        <f>IF(NOT(ISBLANK(H366)),(12-DATEDIF(H366,'[3]1.Pradzia'!$D$13,"m")),0)</f>
        <v>0</v>
      </c>
      <c r="X366" s="35">
        <f t="shared" si="69"/>
        <v>72</v>
      </c>
      <c r="Y366" s="35">
        <f t="shared" si="70"/>
        <v>12</v>
      </c>
      <c r="Z366" s="35">
        <f t="shared" si="78"/>
        <v>528</v>
      </c>
      <c r="AA366" s="36">
        <f t="shared" si="67"/>
        <v>0</v>
      </c>
      <c r="AB366" s="36">
        <f t="shared" si="71"/>
        <v>0</v>
      </c>
      <c r="AC366" s="37">
        <f>IF(E366='[3]5.Grup_T'!$E$20,0,IF(YEAR(G366)&lt;2021,M366-N366+AB366,0))</f>
        <v>0</v>
      </c>
      <c r="AD366" s="35">
        <f>IF(OR(YEAR(G366)&lt;2021,O366="X"),0,IF(ISBLANK(H366),DATEDIF(G366,'[3]1.Pradzia'!$D$13,"M"),DATEDIF(G366,H366,"m")))</f>
        <v>0</v>
      </c>
      <c r="AE366" s="37">
        <f>IF(E366='[3]5.Grup_T'!$E$20,0,IF(AD366&lt;&gt;0,M366/V366*MIN(12,AD366),0))</f>
        <v>0</v>
      </c>
      <c r="AF366" s="37">
        <f t="shared" si="68"/>
        <v>0</v>
      </c>
      <c r="AG366" s="37">
        <f t="shared" si="72"/>
        <v>0</v>
      </c>
      <c r="AH366" s="37">
        <f t="shared" si="73"/>
        <v>0</v>
      </c>
      <c r="AI366" s="35" t="str">
        <f t="shared" si="74"/>
        <v>Nusidėvėjęs</v>
      </c>
      <c r="AJ366" s="38" t="str">
        <f>IF(AND(F366&lt;&gt;[3]Pav.tvarkyklė!$B$12,F366&lt;&gt;[3]Pav.tvarkyklė!$B$13),"GVTNT","X")</f>
        <v>GVTNT</v>
      </c>
      <c r="AK366" s="39">
        <f t="shared" si="75"/>
        <v>0</v>
      </c>
      <c r="AL366" s="40" t="s">
        <v>116</v>
      </c>
      <c r="AM366" s="41">
        <v>50</v>
      </c>
      <c r="AN366" s="41">
        <f t="shared" si="76"/>
        <v>2014</v>
      </c>
      <c r="AO366" s="41"/>
      <c r="AP366" s="41"/>
      <c r="AQ366" s="41" t="s">
        <v>380</v>
      </c>
      <c r="AR366" s="42" t="s">
        <v>88</v>
      </c>
      <c r="AS366" s="42" t="s">
        <v>117</v>
      </c>
      <c r="AT366">
        <v>0</v>
      </c>
      <c r="AU366" s="43">
        <f t="shared" si="77"/>
        <v>0</v>
      </c>
    </row>
    <row r="367" spans="1:47" ht="15" customHeight="1" x14ac:dyDescent="0.25">
      <c r="A367" s="11"/>
      <c r="B367" s="19">
        <v>406</v>
      </c>
      <c r="C367" s="20" t="s">
        <v>418</v>
      </c>
      <c r="D367" s="21">
        <v>4726</v>
      </c>
      <c r="E367" s="22" t="s">
        <v>111</v>
      </c>
      <c r="F367" s="20" t="s">
        <v>115</v>
      </c>
      <c r="G367" s="24">
        <v>41244</v>
      </c>
      <c r="H367" s="54"/>
      <c r="I367" s="26">
        <v>164198.01999999999</v>
      </c>
      <c r="J367" s="27">
        <v>164198.01999999999</v>
      </c>
      <c r="K367" s="27"/>
      <c r="L367" s="27"/>
      <c r="M367" s="28">
        <v>0</v>
      </c>
      <c r="N367" s="29">
        <v>0</v>
      </c>
      <c r="O367" s="30" t="str">
        <f>IF(G367&lt;=$N$2,"",IF(F367=[3]Pav.tvarkyklė!$B$13,"",IF(ISBLANK(R367),"X","")))</f>
        <v/>
      </c>
      <c r="P367" s="31"/>
      <c r="Q367" s="32"/>
      <c r="R367" s="32"/>
      <c r="S367" s="33"/>
      <c r="T367" s="33"/>
      <c r="U367" s="34">
        <f>IFERROR(INDEX('[3]5.Grup_T'!$G$4:$G$22,MATCH('6.Turtas'!E367,'[3]5.Grup_T'!$E$4:$E$22,0)),"0")</f>
        <v>10</v>
      </c>
      <c r="V367" s="35">
        <f t="shared" si="66"/>
        <v>120</v>
      </c>
      <c r="W367" s="35">
        <f>IF(NOT(ISBLANK(H367)),(12-DATEDIF(H367,'[3]1.Pradzia'!$D$13,"m")),0)</f>
        <v>0</v>
      </c>
      <c r="X367" s="35">
        <f t="shared" si="69"/>
        <v>96</v>
      </c>
      <c r="Y367" s="35">
        <f t="shared" si="70"/>
        <v>12</v>
      </c>
      <c r="Z367" s="35">
        <f t="shared" si="78"/>
        <v>24</v>
      </c>
      <c r="AA367" s="36">
        <f t="shared" si="67"/>
        <v>0</v>
      </c>
      <c r="AB367" s="36">
        <f t="shared" si="71"/>
        <v>0</v>
      </c>
      <c r="AC367" s="37">
        <f>IF(E367='[3]5.Grup_T'!$E$20,0,IF(YEAR(G367)&lt;2021,M367-N367+AB367,0))</f>
        <v>0</v>
      </c>
      <c r="AD367" s="35">
        <f>IF(OR(YEAR(G367)&lt;2021,O367="X"),0,IF(ISBLANK(H367),DATEDIF(G367,'[3]1.Pradzia'!$D$13,"M"),DATEDIF(G367,H367,"m")))</f>
        <v>0</v>
      </c>
      <c r="AE367" s="37">
        <f>IF(E367='[3]5.Grup_T'!$E$20,0,IF(AD367&lt;&gt;0,M367/V367*MIN(12,AD367),0))</f>
        <v>0</v>
      </c>
      <c r="AF367" s="37">
        <f t="shared" si="68"/>
        <v>0</v>
      </c>
      <c r="AG367" s="37">
        <f t="shared" si="72"/>
        <v>0</v>
      </c>
      <c r="AH367" s="37">
        <f t="shared" si="73"/>
        <v>0</v>
      </c>
      <c r="AI367" s="35" t="str">
        <f t="shared" si="74"/>
        <v>Nusidėvėjęs</v>
      </c>
      <c r="AJ367" s="38" t="str">
        <f>IF(AND(F367&lt;&gt;[3]Pav.tvarkyklė!$B$12,F367&lt;&gt;[3]Pav.tvarkyklė!$B$13),"GVTNT","X")</f>
        <v>GVTNT</v>
      </c>
      <c r="AK367" s="39">
        <f t="shared" si="75"/>
        <v>0</v>
      </c>
      <c r="AL367" s="40" t="s">
        <v>165</v>
      </c>
      <c r="AM367" s="41">
        <v>8</v>
      </c>
      <c r="AN367" s="41">
        <f t="shared" si="76"/>
        <v>2012</v>
      </c>
      <c r="AO367" s="41"/>
      <c r="AP367" s="41"/>
      <c r="AQ367" s="41" t="s">
        <v>377</v>
      </c>
      <c r="AR367" s="42" t="s">
        <v>113</v>
      </c>
      <c r="AS367" s="42" t="s">
        <v>117</v>
      </c>
      <c r="AT367">
        <v>0</v>
      </c>
      <c r="AU367" s="43">
        <f t="shared" si="77"/>
        <v>0</v>
      </c>
    </row>
    <row r="368" spans="1:47" ht="15" customHeight="1" x14ac:dyDescent="0.25">
      <c r="A368" s="11"/>
      <c r="B368" s="19">
        <v>408</v>
      </c>
      <c r="C368" s="20" t="s">
        <v>419</v>
      </c>
      <c r="D368" s="21">
        <v>5629</v>
      </c>
      <c r="E368" s="22" t="s">
        <v>85</v>
      </c>
      <c r="F368" s="20" t="s">
        <v>115</v>
      </c>
      <c r="G368" s="24">
        <v>39752</v>
      </c>
      <c r="H368" s="54"/>
      <c r="I368" s="26">
        <v>17522.009999999998</v>
      </c>
      <c r="J368" s="27">
        <v>17522.009999999998</v>
      </c>
      <c r="K368" s="27"/>
      <c r="L368" s="27"/>
      <c r="M368" s="28">
        <v>0</v>
      </c>
      <c r="N368" s="29">
        <v>0</v>
      </c>
      <c r="O368" s="30" t="str">
        <f>IF(G368&lt;=$N$2,"",IF(F368=[3]Pav.tvarkyklė!$B$13,"",IF(ISBLANK(R368),"X","")))</f>
        <v/>
      </c>
      <c r="P368" s="31"/>
      <c r="Q368" s="32"/>
      <c r="R368" s="32"/>
      <c r="S368" s="33"/>
      <c r="T368" s="33"/>
      <c r="U368" s="34">
        <f>IFERROR(INDEX('[3]5.Grup_T'!$G$4:$G$22,MATCH('6.Turtas'!E368,'[3]5.Grup_T'!$E$4:$E$22,0)),"0")</f>
        <v>50</v>
      </c>
      <c r="V368" s="35">
        <f t="shared" si="66"/>
        <v>600</v>
      </c>
      <c r="W368" s="35">
        <f>IF(NOT(ISBLANK(H368)),(12-DATEDIF(H368,'[3]1.Pradzia'!$D$13,"m")),0)</f>
        <v>0</v>
      </c>
      <c r="X368" s="35">
        <f t="shared" si="69"/>
        <v>146</v>
      </c>
      <c r="Y368" s="35">
        <f t="shared" si="70"/>
        <v>12</v>
      </c>
      <c r="Z368" s="35">
        <f t="shared" si="78"/>
        <v>454</v>
      </c>
      <c r="AA368" s="36">
        <f t="shared" si="67"/>
        <v>0</v>
      </c>
      <c r="AB368" s="36">
        <f t="shared" si="71"/>
        <v>0</v>
      </c>
      <c r="AC368" s="37">
        <f>IF(E368='[3]5.Grup_T'!$E$20,0,IF(YEAR(G368)&lt;2021,M368-N368+AB368,0))</f>
        <v>0</v>
      </c>
      <c r="AD368" s="35">
        <f>IF(OR(YEAR(G368)&lt;2021,O368="X"),0,IF(ISBLANK(H368),DATEDIF(G368,'[3]1.Pradzia'!$D$13,"M"),DATEDIF(G368,H368,"m")))</f>
        <v>0</v>
      </c>
      <c r="AE368" s="37">
        <f>IF(E368='[3]5.Grup_T'!$E$20,0,IF(AD368&lt;&gt;0,M368/V368*MIN(12,AD368),0))</f>
        <v>0</v>
      </c>
      <c r="AF368" s="37">
        <f t="shared" si="68"/>
        <v>0</v>
      </c>
      <c r="AG368" s="37">
        <f t="shared" si="72"/>
        <v>0</v>
      </c>
      <c r="AH368" s="37">
        <f t="shared" si="73"/>
        <v>0</v>
      </c>
      <c r="AI368" s="35" t="str">
        <f t="shared" si="74"/>
        <v>Nusidėvėjęs</v>
      </c>
      <c r="AJ368" s="38" t="str">
        <f>IF(AND(F368&lt;&gt;[3]Pav.tvarkyklė!$B$12,F368&lt;&gt;[3]Pav.tvarkyklė!$B$13),"GVTNT","X")</f>
        <v>GVTNT</v>
      </c>
      <c r="AK368" s="39">
        <f t="shared" si="75"/>
        <v>0</v>
      </c>
      <c r="AL368" s="40" t="s">
        <v>116</v>
      </c>
      <c r="AM368" s="41">
        <v>50</v>
      </c>
      <c r="AN368" s="41">
        <f t="shared" si="76"/>
        <v>2008</v>
      </c>
      <c r="AO368" s="41"/>
      <c r="AP368" s="41"/>
      <c r="AQ368" s="41" t="s">
        <v>380</v>
      </c>
      <c r="AR368" s="42" t="s">
        <v>88</v>
      </c>
      <c r="AS368" s="42" t="s">
        <v>117</v>
      </c>
      <c r="AT368">
        <v>0</v>
      </c>
      <c r="AU368" s="43">
        <f t="shared" si="77"/>
        <v>0</v>
      </c>
    </row>
    <row r="369" spans="1:47" ht="15" customHeight="1" x14ac:dyDescent="0.25">
      <c r="A369" s="11"/>
      <c r="B369" s="19">
        <v>409</v>
      </c>
      <c r="C369" s="20" t="s">
        <v>420</v>
      </c>
      <c r="D369" s="21">
        <v>5630</v>
      </c>
      <c r="E369" s="22" t="s">
        <v>64</v>
      </c>
      <c r="F369" s="20" t="s">
        <v>75</v>
      </c>
      <c r="G369" s="24">
        <v>41236</v>
      </c>
      <c r="H369" s="54"/>
      <c r="I369" s="26">
        <v>14938.29</v>
      </c>
      <c r="J369" s="27">
        <v>14938.29</v>
      </c>
      <c r="K369" s="27"/>
      <c r="L369" s="27"/>
      <c r="M369" s="28">
        <v>0</v>
      </c>
      <c r="N369" s="29">
        <v>0</v>
      </c>
      <c r="O369" s="30" t="str">
        <f>IF(G369&lt;=$N$2,"",IF(F369=[3]Pav.tvarkyklė!$B$13,"",IF(ISBLANK(R369),"X","")))</f>
        <v/>
      </c>
      <c r="P369" s="31"/>
      <c r="Q369" s="32"/>
      <c r="R369" s="32"/>
      <c r="S369" s="33"/>
      <c r="T369" s="33"/>
      <c r="U369" s="34">
        <f>IFERROR(INDEX('[3]5.Grup_T'!$G$4:$G$22,MATCH('6.Turtas'!E369,'[3]5.Grup_T'!$E$4:$E$22,0)),"0")</f>
        <v>35</v>
      </c>
      <c r="V369" s="35">
        <f t="shared" si="66"/>
        <v>420</v>
      </c>
      <c r="W369" s="35">
        <f>IF(NOT(ISBLANK(H369)),(12-DATEDIF(H369,'[3]1.Pradzia'!$D$13,"m")),0)</f>
        <v>0</v>
      </c>
      <c r="X369" s="35">
        <f t="shared" si="69"/>
        <v>97</v>
      </c>
      <c r="Y369" s="35">
        <f t="shared" si="70"/>
        <v>12</v>
      </c>
      <c r="Z369" s="35">
        <f t="shared" si="78"/>
        <v>323</v>
      </c>
      <c r="AA369" s="36">
        <f t="shared" si="67"/>
        <v>0</v>
      </c>
      <c r="AB369" s="36">
        <f t="shared" si="71"/>
        <v>0</v>
      </c>
      <c r="AC369" s="37">
        <f>IF(E369='[3]5.Grup_T'!$E$20,0,IF(YEAR(G369)&lt;2021,M369-N369+AB369,0))</f>
        <v>0</v>
      </c>
      <c r="AD369" s="35">
        <f>IF(OR(YEAR(G369)&lt;2021,O369="X"),0,IF(ISBLANK(H369),DATEDIF(G369,'[3]1.Pradzia'!$D$13,"M"),DATEDIF(G369,H369,"m")))</f>
        <v>0</v>
      </c>
      <c r="AE369" s="37">
        <f>IF(E369='[3]5.Grup_T'!$E$20,0,IF(AD369&lt;&gt;0,M369/V369*MIN(12,AD369),0))</f>
        <v>0</v>
      </c>
      <c r="AF369" s="37">
        <f t="shared" si="68"/>
        <v>0</v>
      </c>
      <c r="AG369" s="37">
        <f t="shared" si="72"/>
        <v>0</v>
      </c>
      <c r="AH369" s="37">
        <f t="shared" si="73"/>
        <v>0</v>
      </c>
      <c r="AI369" s="35" t="str">
        <f t="shared" si="74"/>
        <v>Nusidėvėjęs</v>
      </c>
      <c r="AJ369" s="38" t="str">
        <f>IF(AND(F369&lt;&gt;[3]Pav.tvarkyklė!$B$12,F369&lt;&gt;[3]Pav.tvarkyklė!$B$13),"GVTNT","X")</f>
        <v>GVTNT</v>
      </c>
      <c r="AK369" s="39">
        <f t="shared" si="75"/>
        <v>0</v>
      </c>
      <c r="AL369" s="40" t="s">
        <v>71</v>
      </c>
      <c r="AM369" s="41">
        <v>50</v>
      </c>
      <c r="AN369" s="41">
        <f t="shared" si="76"/>
        <v>2012</v>
      </c>
      <c r="AO369" s="41"/>
      <c r="AP369" s="41"/>
      <c r="AQ369" s="41" t="s">
        <v>380</v>
      </c>
      <c r="AR369" s="42" t="s">
        <v>72</v>
      </c>
      <c r="AS369" s="42" t="s">
        <v>76</v>
      </c>
      <c r="AT369">
        <v>0</v>
      </c>
      <c r="AU369" s="43">
        <f t="shared" si="77"/>
        <v>0</v>
      </c>
    </row>
    <row r="370" spans="1:47" ht="15" customHeight="1" x14ac:dyDescent="0.25">
      <c r="A370" s="11"/>
      <c r="B370" s="19">
        <v>410</v>
      </c>
      <c r="C370" s="20" t="s">
        <v>421</v>
      </c>
      <c r="D370" s="21">
        <v>5631</v>
      </c>
      <c r="E370" s="22" t="s">
        <v>64</v>
      </c>
      <c r="F370" s="20" t="s">
        <v>65</v>
      </c>
      <c r="G370" s="24">
        <v>41455</v>
      </c>
      <c r="H370" s="54"/>
      <c r="I370" s="26">
        <v>330039.03999999998</v>
      </c>
      <c r="J370" s="27">
        <v>330039.03999999998</v>
      </c>
      <c r="K370" s="27"/>
      <c r="L370" s="27"/>
      <c r="M370" s="28">
        <v>0</v>
      </c>
      <c r="N370" s="29">
        <v>0</v>
      </c>
      <c r="O370" s="30" t="str">
        <f>IF(G370&lt;=$N$2,"",IF(F370=[3]Pav.tvarkyklė!$B$13,"",IF(ISBLANK(R370),"X","")))</f>
        <v/>
      </c>
      <c r="P370" s="31"/>
      <c r="Q370" s="32"/>
      <c r="R370" s="32"/>
      <c r="S370" s="33"/>
      <c r="T370" s="33"/>
      <c r="U370" s="34">
        <f>IFERROR(INDEX('[3]5.Grup_T'!$G$4:$G$22,MATCH('6.Turtas'!E370,'[3]5.Grup_T'!$E$4:$E$22,0)),"0")</f>
        <v>35</v>
      </c>
      <c r="V370" s="35">
        <f t="shared" si="66"/>
        <v>420</v>
      </c>
      <c r="W370" s="35">
        <f>IF(NOT(ISBLANK(H370)),(12-DATEDIF(H370,'[3]1.Pradzia'!$D$13,"m")),0)</f>
        <v>0</v>
      </c>
      <c r="X370" s="35">
        <f t="shared" si="69"/>
        <v>90</v>
      </c>
      <c r="Y370" s="35">
        <f t="shared" si="70"/>
        <v>12</v>
      </c>
      <c r="Z370" s="35">
        <f t="shared" si="78"/>
        <v>330</v>
      </c>
      <c r="AA370" s="36">
        <f t="shared" si="67"/>
        <v>0</v>
      </c>
      <c r="AB370" s="36">
        <f t="shared" si="71"/>
        <v>0</v>
      </c>
      <c r="AC370" s="37">
        <f>IF(E370='[3]5.Grup_T'!$E$20,0,IF(YEAR(G370)&lt;2021,M370-N370+AB370,0))</f>
        <v>0</v>
      </c>
      <c r="AD370" s="35">
        <f>IF(OR(YEAR(G370)&lt;2021,O370="X"),0,IF(ISBLANK(H370),DATEDIF(G370,'[3]1.Pradzia'!$D$13,"M"),DATEDIF(G370,H370,"m")))</f>
        <v>0</v>
      </c>
      <c r="AE370" s="37">
        <f>IF(E370='[3]5.Grup_T'!$E$20,0,IF(AD370&lt;&gt;0,M370/V370*MIN(12,AD370),0))</f>
        <v>0</v>
      </c>
      <c r="AF370" s="37">
        <f t="shared" si="68"/>
        <v>0</v>
      </c>
      <c r="AG370" s="37">
        <f t="shared" si="72"/>
        <v>0</v>
      </c>
      <c r="AH370" s="37">
        <f t="shared" si="73"/>
        <v>0</v>
      </c>
      <c r="AI370" s="35" t="str">
        <f t="shared" si="74"/>
        <v>Nusidėvėjęs</v>
      </c>
      <c r="AJ370" s="38" t="str">
        <f>IF(AND(F370&lt;&gt;[3]Pav.tvarkyklė!$B$12,F370&lt;&gt;[3]Pav.tvarkyklė!$B$13),"GVTNT","X")</f>
        <v>GVTNT</v>
      </c>
      <c r="AK370" s="39">
        <f t="shared" si="75"/>
        <v>0</v>
      </c>
      <c r="AL370" s="40" t="s">
        <v>66</v>
      </c>
      <c r="AM370" s="41">
        <v>35</v>
      </c>
      <c r="AN370" s="41">
        <f t="shared" si="76"/>
        <v>2013</v>
      </c>
      <c r="AO370" s="41"/>
      <c r="AP370" s="41"/>
      <c r="AQ370" s="41" t="s">
        <v>377</v>
      </c>
      <c r="AR370" s="42" t="s">
        <v>67</v>
      </c>
      <c r="AS370" s="42" t="s">
        <v>68</v>
      </c>
      <c r="AT370">
        <v>0</v>
      </c>
      <c r="AU370" s="43">
        <f t="shared" si="77"/>
        <v>0</v>
      </c>
    </row>
    <row r="371" spans="1:47" ht="15" customHeight="1" x14ac:dyDescent="0.25">
      <c r="A371" s="11"/>
      <c r="B371" s="19">
        <v>411</v>
      </c>
      <c r="C371" s="20" t="s">
        <v>422</v>
      </c>
      <c r="D371" s="21" t="s">
        <v>423</v>
      </c>
      <c r="E371" s="22" t="s">
        <v>64</v>
      </c>
      <c r="F371" s="20" t="s">
        <v>82</v>
      </c>
      <c r="G371" s="24">
        <v>42004</v>
      </c>
      <c r="H371" s="54"/>
      <c r="I371" s="26">
        <v>459981.54</v>
      </c>
      <c r="J371" s="27">
        <v>459981.54</v>
      </c>
      <c r="K371" s="27"/>
      <c r="L371" s="27"/>
      <c r="M371" s="28">
        <v>0</v>
      </c>
      <c r="N371" s="29">
        <v>0</v>
      </c>
      <c r="O371" s="30" t="str">
        <f>IF(G371&lt;=$N$2,"",IF(F371=[3]Pav.tvarkyklė!$B$13,"",IF(ISBLANK(R371),"X","")))</f>
        <v/>
      </c>
      <c r="P371" s="31"/>
      <c r="Q371" s="32"/>
      <c r="R371" s="32"/>
      <c r="S371" s="33"/>
      <c r="T371" s="33"/>
      <c r="U371" s="34">
        <f>IFERROR(INDEX('[3]5.Grup_T'!$G$4:$G$22,MATCH('6.Turtas'!E371,'[3]5.Grup_T'!$E$4:$E$22,0)),"0")</f>
        <v>35</v>
      </c>
      <c r="V371" s="35">
        <f t="shared" si="66"/>
        <v>420</v>
      </c>
      <c r="W371" s="35">
        <f>IF(NOT(ISBLANK(H371)),(12-DATEDIF(H371,'[3]1.Pradzia'!$D$13,"m")),0)</f>
        <v>0</v>
      </c>
      <c r="X371" s="35">
        <f t="shared" si="69"/>
        <v>72</v>
      </c>
      <c r="Y371" s="35">
        <f t="shared" si="70"/>
        <v>12</v>
      </c>
      <c r="Z371" s="35">
        <f t="shared" si="78"/>
        <v>348</v>
      </c>
      <c r="AA371" s="36">
        <f t="shared" si="67"/>
        <v>0</v>
      </c>
      <c r="AB371" s="36">
        <f t="shared" si="71"/>
        <v>0</v>
      </c>
      <c r="AC371" s="37">
        <f>IF(E371='[3]5.Grup_T'!$E$20,0,IF(YEAR(G371)&lt;2021,M371-N371+AB371,0))</f>
        <v>0</v>
      </c>
      <c r="AD371" s="35">
        <f>IF(OR(YEAR(G371)&lt;2021,O371="X"),0,IF(ISBLANK(H371),DATEDIF(G371,'[3]1.Pradzia'!$D$13,"M"),DATEDIF(G371,H371,"m")))</f>
        <v>0</v>
      </c>
      <c r="AE371" s="37">
        <f>IF(E371='[3]5.Grup_T'!$E$20,0,IF(AD371&lt;&gt;0,M371/V371*MIN(12,AD371),0))</f>
        <v>0</v>
      </c>
      <c r="AF371" s="37">
        <f t="shared" si="68"/>
        <v>0</v>
      </c>
      <c r="AG371" s="37">
        <f t="shared" si="72"/>
        <v>0</v>
      </c>
      <c r="AH371" s="37">
        <f t="shared" si="73"/>
        <v>0</v>
      </c>
      <c r="AI371" s="35" t="str">
        <f t="shared" si="74"/>
        <v>Nusidėvėjęs</v>
      </c>
      <c r="AJ371" s="38" t="str">
        <f>IF(AND(F371&lt;&gt;[3]Pav.tvarkyklė!$B$12,F371&lt;&gt;[3]Pav.tvarkyklė!$B$13),"GVTNT","X")</f>
        <v>GVTNT</v>
      </c>
      <c r="AK371" s="39">
        <f t="shared" si="75"/>
        <v>0</v>
      </c>
      <c r="AL371" s="40" t="s">
        <v>66</v>
      </c>
      <c r="AM371" s="41">
        <v>35</v>
      </c>
      <c r="AN371" s="41">
        <f t="shared" si="76"/>
        <v>2014</v>
      </c>
      <c r="AO371" s="41"/>
      <c r="AP371" s="41"/>
      <c r="AQ371" s="41" t="s">
        <v>377</v>
      </c>
      <c r="AR371" s="42" t="s">
        <v>67</v>
      </c>
      <c r="AS371" s="42" t="s">
        <v>83</v>
      </c>
      <c r="AT371">
        <v>0</v>
      </c>
      <c r="AU371" s="43">
        <f t="shared" si="77"/>
        <v>0</v>
      </c>
    </row>
    <row r="372" spans="1:47" ht="15" customHeight="1" x14ac:dyDescent="0.25">
      <c r="A372" s="11"/>
      <c r="B372" s="19">
        <v>412</v>
      </c>
      <c r="C372" s="20" t="s">
        <v>424</v>
      </c>
      <c r="D372" s="21" t="s">
        <v>425</v>
      </c>
      <c r="E372" s="22" t="s">
        <v>64</v>
      </c>
      <c r="F372" s="20" t="s">
        <v>82</v>
      </c>
      <c r="G372" s="24">
        <v>42004</v>
      </c>
      <c r="H372" s="54"/>
      <c r="I372" s="26">
        <v>3177.15</v>
      </c>
      <c r="J372" s="27">
        <v>3177.15</v>
      </c>
      <c r="K372" s="27"/>
      <c r="L372" s="27"/>
      <c r="M372" s="28">
        <v>0</v>
      </c>
      <c r="N372" s="29">
        <v>0</v>
      </c>
      <c r="O372" s="30" t="str">
        <f>IF(G372&lt;=$N$2,"",IF(F372=[3]Pav.tvarkyklė!$B$13,"",IF(ISBLANK(R372),"X","")))</f>
        <v/>
      </c>
      <c r="P372" s="31"/>
      <c r="Q372" s="32"/>
      <c r="R372" s="32"/>
      <c r="S372" s="33"/>
      <c r="T372" s="33"/>
      <c r="U372" s="34">
        <f>IFERROR(INDEX('[3]5.Grup_T'!$G$4:$G$22,MATCH('6.Turtas'!E372,'[3]5.Grup_T'!$E$4:$E$22,0)),"0")</f>
        <v>35</v>
      </c>
      <c r="V372" s="35">
        <f t="shared" si="66"/>
        <v>420</v>
      </c>
      <c r="W372" s="35">
        <f>IF(NOT(ISBLANK(H372)),(12-DATEDIF(H372,'[3]1.Pradzia'!$D$13,"m")),0)</f>
        <v>0</v>
      </c>
      <c r="X372" s="35">
        <f t="shared" si="69"/>
        <v>72</v>
      </c>
      <c r="Y372" s="35">
        <f t="shared" si="70"/>
        <v>12</v>
      </c>
      <c r="Z372" s="35">
        <f t="shared" si="78"/>
        <v>348</v>
      </c>
      <c r="AA372" s="36">
        <f t="shared" si="67"/>
        <v>0</v>
      </c>
      <c r="AB372" s="36">
        <f t="shared" si="71"/>
        <v>0</v>
      </c>
      <c r="AC372" s="37">
        <f>IF(E372='[3]5.Grup_T'!$E$20,0,IF(YEAR(G372)&lt;2021,M372-N372+AB372,0))</f>
        <v>0</v>
      </c>
      <c r="AD372" s="35">
        <f>IF(OR(YEAR(G372)&lt;2021,O372="X"),0,IF(ISBLANK(H372),DATEDIF(G372,'[3]1.Pradzia'!$D$13,"M"),DATEDIF(G372,H372,"m")))</f>
        <v>0</v>
      </c>
      <c r="AE372" s="37">
        <f>IF(E372='[3]5.Grup_T'!$E$20,0,IF(AD372&lt;&gt;0,M372/V372*MIN(12,AD372),0))</f>
        <v>0</v>
      </c>
      <c r="AF372" s="37">
        <f t="shared" si="68"/>
        <v>0</v>
      </c>
      <c r="AG372" s="37">
        <f t="shared" si="72"/>
        <v>0</v>
      </c>
      <c r="AH372" s="37">
        <f t="shared" si="73"/>
        <v>0</v>
      </c>
      <c r="AI372" s="35" t="str">
        <f t="shared" si="74"/>
        <v>Nusidėvėjęs</v>
      </c>
      <c r="AJ372" s="38" t="str">
        <f>IF(AND(F372&lt;&gt;[3]Pav.tvarkyklė!$B$12,F372&lt;&gt;[3]Pav.tvarkyklė!$B$13),"GVTNT","X")</f>
        <v>GVTNT</v>
      </c>
      <c r="AK372" s="39">
        <f t="shared" si="75"/>
        <v>0</v>
      </c>
      <c r="AL372" s="40" t="s">
        <v>66</v>
      </c>
      <c r="AM372" s="41">
        <v>35</v>
      </c>
      <c r="AN372" s="41">
        <f t="shared" si="76"/>
        <v>2014</v>
      </c>
      <c r="AO372" s="41"/>
      <c r="AP372" s="41"/>
      <c r="AQ372" s="41" t="s">
        <v>380</v>
      </c>
      <c r="AR372" s="42" t="s">
        <v>67</v>
      </c>
      <c r="AS372" s="42" t="s">
        <v>83</v>
      </c>
      <c r="AT372">
        <v>0</v>
      </c>
      <c r="AU372" s="43">
        <f t="shared" si="77"/>
        <v>0</v>
      </c>
    </row>
    <row r="373" spans="1:47" ht="15" customHeight="1" x14ac:dyDescent="0.25">
      <c r="A373" s="11"/>
      <c r="B373" s="19">
        <v>413</v>
      </c>
      <c r="C373" s="20" t="s">
        <v>426</v>
      </c>
      <c r="D373" s="21" t="s">
        <v>427</v>
      </c>
      <c r="E373" s="22" t="s">
        <v>64</v>
      </c>
      <c r="F373" s="20" t="s">
        <v>82</v>
      </c>
      <c r="G373" s="24">
        <v>42004</v>
      </c>
      <c r="H373" s="54"/>
      <c r="I373" s="26">
        <v>470408.96000000002</v>
      </c>
      <c r="J373" s="27">
        <v>470408.96000000002</v>
      </c>
      <c r="K373" s="27"/>
      <c r="L373" s="27"/>
      <c r="M373" s="28">
        <v>0</v>
      </c>
      <c r="N373" s="29">
        <v>0</v>
      </c>
      <c r="O373" s="30" t="str">
        <f>IF(G373&lt;=$N$2,"",IF(F373=[3]Pav.tvarkyklė!$B$13,"",IF(ISBLANK(R373),"X","")))</f>
        <v/>
      </c>
      <c r="P373" s="31"/>
      <c r="Q373" s="32"/>
      <c r="R373" s="32"/>
      <c r="S373" s="33"/>
      <c r="T373" s="33"/>
      <c r="U373" s="34">
        <f>IFERROR(INDEX('[3]5.Grup_T'!$G$4:$G$22,MATCH('6.Turtas'!E373,'[3]5.Grup_T'!$E$4:$E$22,0)),"0")</f>
        <v>35</v>
      </c>
      <c r="V373" s="35">
        <f t="shared" si="66"/>
        <v>420</v>
      </c>
      <c r="W373" s="35">
        <f>IF(NOT(ISBLANK(H373)),(12-DATEDIF(H373,'[3]1.Pradzia'!$D$13,"m")),0)</f>
        <v>0</v>
      </c>
      <c r="X373" s="35">
        <f t="shared" si="69"/>
        <v>72</v>
      </c>
      <c r="Y373" s="35">
        <f t="shared" si="70"/>
        <v>12</v>
      </c>
      <c r="Z373" s="35">
        <f t="shared" si="78"/>
        <v>348</v>
      </c>
      <c r="AA373" s="36">
        <f t="shared" si="67"/>
        <v>0</v>
      </c>
      <c r="AB373" s="36">
        <f t="shared" si="71"/>
        <v>0</v>
      </c>
      <c r="AC373" s="37">
        <f>IF(E373='[3]5.Grup_T'!$E$20,0,IF(YEAR(G373)&lt;2021,M373-N373+AB373,0))</f>
        <v>0</v>
      </c>
      <c r="AD373" s="35">
        <f>IF(OR(YEAR(G373)&lt;2021,O373="X"),0,IF(ISBLANK(H373),DATEDIF(G373,'[3]1.Pradzia'!$D$13,"M"),DATEDIF(G373,H373,"m")))</f>
        <v>0</v>
      </c>
      <c r="AE373" s="37">
        <f>IF(E373='[3]5.Grup_T'!$E$20,0,IF(AD373&lt;&gt;0,M373/V373*MIN(12,AD373),0))</f>
        <v>0</v>
      </c>
      <c r="AF373" s="37">
        <f t="shared" si="68"/>
        <v>0</v>
      </c>
      <c r="AG373" s="37">
        <f t="shared" si="72"/>
        <v>0</v>
      </c>
      <c r="AH373" s="37">
        <f t="shared" si="73"/>
        <v>0</v>
      </c>
      <c r="AI373" s="35" t="str">
        <f t="shared" si="74"/>
        <v>Nusidėvėjęs</v>
      </c>
      <c r="AJ373" s="38" t="str">
        <f>IF(AND(F373&lt;&gt;[3]Pav.tvarkyklė!$B$12,F373&lt;&gt;[3]Pav.tvarkyklė!$B$13),"GVTNT","X")</f>
        <v>GVTNT</v>
      </c>
      <c r="AK373" s="39">
        <f t="shared" si="75"/>
        <v>0</v>
      </c>
      <c r="AL373" s="40" t="s">
        <v>66</v>
      </c>
      <c r="AM373" s="41">
        <v>35</v>
      </c>
      <c r="AN373" s="41">
        <f t="shared" si="76"/>
        <v>2014</v>
      </c>
      <c r="AO373" s="41"/>
      <c r="AP373" s="41"/>
      <c r="AQ373" s="41" t="s">
        <v>377</v>
      </c>
      <c r="AR373" s="42" t="s">
        <v>67</v>
      </c>
      <c r="AS373" s="42" t="s">
        <v>83</v>
      </c>
      <c r="AT373">
        <v>0</v>
      </c>
      <c r="AU373" s="43">
        <f t="shared" si="77"/>
        <v>0</v>
      </c>
    </row>
    <row r="374" spans="1:47" ht="15" customHeight="1" x14ac:dyDescent="0.25">
      <c r="A374" s="11"/>
      <c r="B374" s="19">
        <v>414</v>
      </c>
      <c r="C374" s="20" t="s">
        <v>428</v>
      </c>
      <c r="D374" s="21" t="s">
        <v>429</v>
      </c>
      <c r="E374" s="22" t="s">
        <v>64</v>
      </c>
      <c r="F374" s="20" t="s">
        <v>82</v>
      </c>
      <c r="G374" s="24">
        <v>42004</v>
      </c>
      <c r="H374" s="54"/>
      <c r="I374" s="26">
        <v>3249.18</v>
      </c>
      <c r="J374" s="27">
        <v>3249.18</v>
      </c>
      <c r="K374" s="27"/>
      <c r="L374" s="27"/>
      <c r="M374" s="28">
        <v>0</v>
      </c>
      <c r="N374" s="29">
        <v>0</v>
      </c>
      <c r="O374" s="30" t="str">
        <f>IF(G374&lt;=$N$2,"",IF(F374=[3]Pav.tvarkyklė!$B$13,"",IF(ISBLANK(R374),"X","")))</f>
        <v/>
      </c>
      <c r="P374" s="31"/>
      <c r="Q374" s="32"/>
      <c r="R374" s="32"/>
      <c r="S374" s="33"/>
      <c r="T374" s="33"/>
      <c r="U374" s="34">
        <f>IFERROR(INDEX('[3]5.Grup_T'!$G$4:$G$22,MATCH('6.Turtas'!E374,'[3]5.Grup_T'!$E$4:$E$22,0)),"0")</f>
        <v>35</v>
      </c>
      <c r="V374" s="35">
        <f t="shared" si="66"/>
        <v>420</v>
      </c>
      <c r="W374" s="35">
        <f>IF(NOT(ISBLANK(H374)),(12-DATEDIF(H374,'[3]1.Pradzia'!$D$13,"m")),0)</f>
        <v>0</v>
      </c>
      <c r="X374" s="35">
        <f t="shared" si="69"/>
        <v>72</v>
      </c>
      <c r="Y374" s="35">
        <f t="shared" si="70"/>
        <v>12</v>
      </c>
      <c r="Z374" s="35">
        <f t="shared" si="78"/>
        <v>348</v>
      </c>
      <c r="AA374" s="36">
        <f t="shared" si="67"/>
        <v>0</v>
      </c>
      <c r="AB374" s="36">
        <f t="shared" si="71"/>
        <v>0</v>
      </c>
      <c r="AC374" s="37">
        <f>IF(E374='[3]5.Grup_T'!$E$20,0,IF(YEAR(G374)&lt;2021,M374-N374+AB374,0))</f>
        <v>0</v>
      </c>
      <c r="AD374" s="35">
        <f>IF(OR(YEAR(G374)&lt;2021,O374="X"),0,IF(ISBLANK(H374),DATEDIF(G374,'[3]1.Pradzia'!$D$13,"M"),DATEDIF(G374,H374,"m")))</f>
        <v>0</v>
      </c>
      <c r="AE374" s="37">
        <f>IF(E374='[3]5.Grup_T'!$E$20,0,IF(AD374&lt;&gt;0,M374/V374*MIN(12,AD374),0))</f>
        <v>0</v>
      </c>
      <c r="AF374" s="37">
        <f t="shared" si="68"/>
        <v>0</v>
      </c>
      <c r="AG374" s="37">
        <f t="shared" si="72"/>
        <v>0</v>
      </c>
      <c r="AH374" s="37">
        <f t="shared" si="73"/>
        <v>0</v>
      </c>
      <c r="AI374" s="35" t="str">
        <f t="shared" si="74"/>
        <v>Nusidėvėjęs</v>
      </c>
      <c r="AJ374" s="38" t="str">
        <f>IF(AND(F374&lt;&gt;[3]Pav.tvarkyklė!$B$12,F374&lt;&gt;[3]Pav.tvarkyklė!$B$13),"GVTNT","X")</f>
        <v>GVTNT</v>
      </c>
      <c r="AK374" s="39">
        <f t="shared" si="75"/>
        <v>0</v>
      </c>
      <c r="AL374" s="40" t="s">
        <v>66</v>
      </c>
      <c r="AM374" s="41">
        <v>35</v>
      </c>
      <c r="AN374" s="41">
        <f t="shared" si="76"/>
        <v>2014</v>
      </c>
      <c r="AO374" s="41"/>
      <c r="AP374" s="41"/>
      <c r="AQ374" s="41" t="s">
        <v>380</v>
      </c>
      <c r="AR374" s="42" t="s">
        <v>67</v>
      </c>
      <c r="AS374" s="42" t="s">
        <v>83</v>
      </c>
      <c r="AT374">
        <v>0</v>
      </c>
      <c r="AU374" s="43">
        <f t="shared" si="77"/>
        <v>0</v>
      </c>
    </row>
    <row r="375" spans="1:47" ht="15" customHeight="1" x14ac:dyDescent="0.25">
      <c r="A375" s="11"/>
      <c r="B375" s="19">
        <v>415</v>
      </c>
      <c r="C375" s="20" t="s">
        <v>430</v>
      </c>
      <c r="D375" s="21">
        <v>5636</v>
      </c>
      <c r="E375" s="22" t="s">
        <v>64</v>
      </c>
      <c r="F375" s="20" t="s">
        <v>75</v>
      </c>
      <c r="G375" s="24">
        <v>42187</v>
      </c>
      <c r="H375" s="54"/>
      <c r="I375" s="26">
        <v>6611.57</v>
      </c>
      <c r="J375" s="27">
        <v>6611.57</v>
      </c>
      <c r="K375" s="27"/>
      <c r="L375" s="27"/>
      <c r="M375" s="28">
        <v>0</v>
      </c>
      <c r="N375" s="29">
        <v>0</v>
      </c>
      <c r="O375" s="30" t="str">
        <f>IF(G375&lt;=$N$2,"",IF(F375=[3]Pav.tvarkyklė!$B$13,"",IF(ISBLANK(R375),"X","")))</f>
        <v/>
      </c>
      <c r="P375" s="31"/>
      <c r="Q375" s="32"/>
      <c r="R375" s="32"/>
      <c r="S375" s="33"/>
      <c r="T375" s="33"/>
      <c r="U375" s="34">
        <f>IFERROR(INDEX('[3]5.Grup_T'!$G$4:$G$22,MATCH('6.Turtas'!E375,'[3]5.Grup_T'!$E$4:$E$22,0)),"0")</f>
        <v>35</v>
      </c>
      <c r="V375" s="35">
        <f t="shared" si="66"/>
        <v>420</v>
      </c>
      <c r="W375" s="35">
        <f>IF(NOT(ISBLANK(H375)),(12-DATEDIF(H375,'[3]1.Pradzia'!$D$13,"m")),0)</f>
        <v>0</v>
      </c>
      <c r="X375" s="35">
        <f t="shared" si="69"/>
        <v>65</v>
      </c>
      <c r="Y375" s="35">
        <f t="shared" si="70"/>
        <v>12</v>
      </c>
      <c r="Z375" s="35">
        <f t="shared" si="78"/>
        <v>355</v>
      </c>
      <c r="AA375" s="36">
        <f t="shared" si="67"/>
        <v>0</v>
      </c>
      <c r="AB375" s="36">
        <f t="shared" si="71"/>
        <v>0</v>
      </c>
      <c r="AC375" s="37">
        <f>IF(E375='[3]5.Grup_T'!$E$20,0,IF(YEAR(G375)&lt;2021,M375-N375+AB375,0))</f>
        <v>0</v>
      </c>
      <c r="AD375" s="35">
        <f>IF(OR(YEAR(G375)&lt;2021,O375="X"),0,IF(ISBLANK(H375),DATEDIF(G375,'[3]1.Pradzia'!$D$13,"M"),DATEDIF(G375,H375,"m")))</f>
        <v>0</v>
      </c>
      <c r="AE375" s="37">
        <f>IF(E375='[3]5.Grup_T'!$E$20,0,IF(AD375&lt;&gt;0,M375/V375*MIN(12,AD375),0))</f>
        <v>0</v>
      </c>
      <c r="AF375" s="37">
        <f t="shared" si="68"/>
        <v>0</v>
      </c>
      <c r="AG375" s="37">
        <f t="shared" si="72"/>
        <v>0</v>
      </c>
      <c r="AH375" s="37">
        <f t="shared" si="73"/>
        <v>0</v>
      </c>
      <c r="AI375" s="35" t="str">
        <f t="shared" si="74"/>
        <v>Nusidėvėjęs</v>
      </c>
      <c r="AJ375" s="38" t="str">
        <f>IF(AND(F375&lt;&gt;[3]Pav.tvarkyklė!$B$12,F375&lt;&gt;[3]Pav.tvarkyklė!$B$13),"GVTNT","X")</f>
        <v>GVTNT</v>
      </c>
      <c r="AK375" s="39">
        <f t="shared" si="75"/>
        <v>0</v>
      </c>
      <c r="AL375" s="40" t="s">
        <v>71</v>
      </c>
      <c r="AM375" s="41">
        <v>50</v>
      </c>
      <c r="AN375" s="41">
        <f t="shared" si="76"/>
        <v>2015</v>
      </c>
      <c r="AO375" s="41"/>
      <c r="AP375" s="41"/>
      <c r="AQ375" s="41" t="s">
        <v>380</v>
      </c>
      <c r="AR375" s="42" t="s">
        <v>72</v>
      </c>
      <c r="AS375" s="42" t="s">
        <v>76</v>
      </c>
      <c r="AT375">
        <v>0</v>
      </c>
      <c r="AU375" s="43">
        <f t="shared" si="77"/>
        <v>0</v>
      </c>
    </row>
    <row r="376" spans="1:47" ht="15" customHeight="1" x14ac:dyDescent="0.25">
      <c r="A376" s="11"/>
      <c r="B376" s="19">
        <v>416</v>
      </c>
      <c r="C376" s="20" t="s">
        <v>431</v>
      </c>
      <c r="D376" s="21">
        <v>6721</v>
      </c>
      <c r="E376" s="22" t="s">
        <v>59</v>
      </c>
      <c r="F376" s="20" t="s">
        <v>298</v>
      </c>
      <c r="G376" s="24">
        <v>43084</v>
      </c>
      <c r="H376" s="54"/>
      <c r="I376" s="26">
        <v>1652.07</v>
      </c>
      <c r="J376" s="27">
        <v>1652.07</v>
      </c>
      <c r="K376" s="27"/>
      <c r="L376" s="27"/>
      <c r="M376" s="28">
        <v>0</v>
      </c>
      <c r="N376" s="29">
        <v>0</v>
      </c>
      <c r="O376" s="30" t="str">
        <f>IF(G376&lt;=$N$2,"",IF(F376=[3]Pav.tvarkyklė!$B$13,"",IF(ISBLANK(R376),"X","")))</f>
        <v/>
      </c>
      <c r="P376" s="31"/>
      <c r="Q376" s="32"/>
      <c r="R376" s="32"/>
      <c r="S376" s="33"/>
      <c r="T376" s="33"/>
      <c r="U376" s="34">
        <f>IFERROR(INDEX('[3]5.Grup_T'!$G$4:$G$22,MATCH('6.Turtas'!E376,'[3]5.Grup_T'!$E$4:$E$22,0)),"0")</f>
        <v>10</v>
      </c>
      <c r="V376" s="35">
        <f t="shared" si="66"/>
        <v>120</v>
      </c>
      <c r="W376" s="35">
        <f>IF(NOT(ISBLANK(H376)),(12-DATEDIF(H376,'[3]1.Pradzia'!$D$13,"m")),0)</f>
        <v>0</v>
      </c>
      <c r="X376" s="35">
        <f t="shared" si="69"/>
        <v>36</v>
      </c>
      <c r="Y376" s="35">
        <f t="shared" si="70"/>
        <v>12</v>
      </c>
      <c r="Z376" s="35">
        <f t="shared" si="78"/>
        <v>84</v>
      </c>
      <c r="AA376" s="36">
        <f t="shared" si="67"/>
        <v>0</v>
      </c>
      <c r="AB376" s="36">
        <f t="shared" si="71"/>
        <v>0</v>
      </c>
      <c r="AC376" s="37">
        <f>IF(E376='[3]5.Grup_T'!$E$20,0,IF(YEAR(G376)&lt;2021,M376-N376+AB376,0))</f>
        <v>0</v>
      </c>
      <c r="AD376" s="35">
        <f>IF(OR(YEAR(G376)&lt;2021,O376="X"),0,IF(ISBLANK(H376),DATEDIF(G376,'[3]1.Pradzia'!$D$13,"M"),DATEDIF(G376,H376,"m")))</f>
        <v>0</v>
      </c>
      <c r="AE376" s="37">
        <f>IF(E376='[3]5.Grup_T'!$E$20,0,IF(AD376&lt;&gt;0,M376/V376*MIN(12,AD376),0))</f>
        <v>0</v>
      </c>
      <c r="AF376" s="37">
        <f t="shared" si="68"/>
        <v>0</v>
      </c>
      <c r="AG376" s="37">
        <f t="shared" si="72"/>
        <v>0</v>
      </c>
      <c r="AH376" s="37">
        <f t="shared" si="73"/>
        <v>0</v>
      </c>
      <c r="AI376" s="35" t="str">
        <f t="shared" si="74"/>
        <v>Nusidėvėjęs</v>
      </c>
      <c r="AJ376" s="38" t="str">
        <f>IF(AND(F376&lt;&gt;[3]Pav.tvarkyklė!$B$12,F376&lt;&gt;[3]Pav.tvarkyklė!$B$13),"GVTNT","X")</f>
        <v>X</v>
      </c>
      <c r="AK376" s="53">
        <f>I376-J376-K376-L376-M376</f>
        <v>0</v>
      </c>
      <c r="AL376" s="40" t="s">
        <v>60</v>
      </c>
      <c r="AM376" s="41">
        <v>10</v>
      </c>
      <c r="AN376" s="41">
        <f t="shared" si="76"/>
        <v>2017</v>
      </c>
      <c r="AO376" s="41"/>
      <c r="AP376" s="41"/>
      <c r="AQ376" s="41" t="s">
        <v>380</v>
      </c>
      <c r="AR376" s="42" t="s">
        <v>61</v>
      </c>
      <c r="AS376" s="42" t="s">
        <v>299</v>
      </c>
      <c r="AT376">
        <v>0</v>
      </c>
      <c r="AU376" s="43">
        <f t="shared" si="77"/>
        <v>0</v>
      </c>
    </row>
    <row r="377" spans="1:47" ht="15" customHeight="1" x14ac:dyDescent="0.25">
      <c r="A377" s="11"/>
      <c r="B377" s="19">
        <v>417</v>
      </c>
      <c r="C377" s="20" t="s">
        <v>432</v>
      </c>
      <c r="D377" s="21">
        <v>6722</v>
      </c>
      <c r="E377" s="22" t="s">
        <v>59</v>
      </c>
      <c r="F377" s="20" t="s">
        <v>298</v>
      </c>
      <c r="G377" s="24">
        <v>43084</v>
      </c>
      <c r="H377" s="54"/>
      <c r="I377" s="26">
        <v>825.62</v>
      </c>
      <c r="J377" s="27">
        <v>825.62</v>
      </c>
      <c r="K377" s="27"/>
      <c r="L377" s="27"/>
      <c r="M377" s="28">
        <v>0</v>
      </c>
      <c r="N377" s="29">
        <v>0</v>
      </c>
      <c r="O377" s="30" t="str">
        <f>IF(G377&lt;=$N$2,"",IF(F377=[3]Pav.tvarkyklė!$B$13,"",IF(ISBLANK(R377),"X","")))</f>
        <v/>
      </c>
      <c r="P377" s="31"/>
      <c r="Q377" s="32"/>
      <c r="R377" s="32"/>
      <c r="S377" s="33"/>
      <c r="T377" s="33"/>
      <c r="U377" s="34">
        <f>IFERROR(INDEX('[3]5.Grup_T'!$G$4:$G$22,MATCH('6.Turtas'!E377,'[3]5.Grup_T'!$E$4:$E$22,0)),"0")</f>
        <v>10</v>
      </c>
      <c r="V377" s="35">
        <f t="shared" si="66"/>
        <v>120</v>
      </c>
      <c r="W377" s="35">
        <f>IF(NOT(ISBLANK(H377)),(12-DATEDIF(H377,'[3]1.Pradzia'!$D$13,"m")),0)</f>
        <v>0</v>
      </c>
      <c r="X377" s="35">
        <f t="shared" si="69"/>
        <v>36</v>
      </c>
      <c r="Y377" s="35">
        <f t="shared" si="70"/>
        <v>12</v>
      </c>
      <c r="Z377" s="35">
        <f t="shared" si="78"/>
        <v>84</v>
      </c>
      <c r="AA377" s="36">
        <f t="shared" si="67"/>
        <v>0</v>
      </c>
      <c r="AB377" s="36">
        <f t="shared" si="71"/>
        <v>0</v>
      </c>
      <c r="AC377" s="37">
        <f>IF(E377='[3]5.Grup_T'!$E$20,0,IF(YEAR(G377)&lt;2021,M377-N377+AB377,0))</f>
        <v>0</v>
      </c>
      <c r="AD377" s="35">
        <f>IF(OR(YEAR(G377)&lt;2021,O377="X"),0,IF(ISBLANK(H377),DATEDIF(G377,'[3]1.Pradzia'!$D$13,"M"),DATEDIF(G377,H377,"m")))</f>
        <v>0</v>
      </c>
      <c r="AE377" s="37">
        <f>IF(E377='[3]5.Grup_T'!$E$20,0,IF(AD377&lt;&gt;0,M377/V377*MIN(12,AD377),0))</f>
        <v>0</v>
      </c>
      <c r="AF377" s="37">
        <f t="shared" si="68"/>
        <v>0</v>
      </c>
      <c r="AG377" s="37">
        <f t="shared" si="72"/>
        <v>0</v>
      </c>
      <c r="AH377" s="37">
        <f t="shared" si="73"/>
        <v>0</v>
      </c>
      <c r="AI377" s="35" t="str">
        <f t="shared" si="74"/>
        <v>Nusidėvėjęs</v>
      </c>
      <c r="AJ377" s="38" t="str">
        <f>IF(AND(F377&lt;&gt;[3]Pav.tvarkyklė!$B$12,F377&lt;&gt;[3]Pav.tvarkyklė!$B$13),"GVTNT","X")</f>
        <v>X</v>
      </c>
      <c r="AK377" s="39">
        <f t="shared" si="75"/>
        <v>0</v>
      </c>
      <c r="AL377" s="40" t="s">
        <v>60</v>
      </c>
      <c r="AM377" s="41">
        <v>10</v>
      </c>
      <c r="AN377" s="41">
        <f t="shared" si="76"/>
        <v>2017</v>
      </c>
      <c r="AO377" s="41"/>
      <c r="AP377" s="41"/>
      <c r="AQ377" s="41" t="s">
        <v>380</v>
      </c>
      <c r="AR377" s="42" t="s">
        <v>61</v>
      </c>
      <c r="AS377" s="42" t="s">
        <v>299</v>
      </c>
      <c r="AT377">
        <v>0</v>
      </c>
      <c r="AU377" s="43">
        <f t="shared" si="77"/>
        <v>0</v>
      </c>
    </row>
    <row r="378" spans="1:47" ht="15" customHeight="1" x14ac:dyDescent="0.25">
      <c r="A378" s="11"/>
      <c r="B378" s="19">
        <v>418</v>
      </c>
      <c r="C378" s="20" t="s">
        <v>433</v>
      </c>
      <c r="D378" s="21" t="s">
        <v>434</v>
      </c>
      <c r="E378" s="22" t="s">
        <v>59</v>
      </c>
      <c r="F378" s="20" t="s">
        <v>86</v>
      </c>
      <c r="G378" s="24">
        <v>39182</v>
      </c>
      <c r="H378" s="54"/>
      <c r="I378" s="26">
        <v>21431.88</v>
      </c>
      <c r="J378" s="27">
        <v>21431.88</v>
      </c>
      <c r="K378" s="27"/>
      <c r="L378" s="27"/>
      <c r="M378" s="28">
        <v>0</v>
      </c>
      <c r="N378" s="29">
        <v>0</v>
      </c>
      <c r="O378" s="30" t="str">
        <f>IF(G378&lt;=$N$2,"",IF(F378=[3]Pav.tvarkyklė!$B$13,"",IF(ISBLANK(R378),"X","")))</f>
        <v/>
      </c>
      <c r="P378" s="31"/>
      <c r="Q378" s="32"/>
      <c r="R378" s="32"/>
      <c r="S378" s="33"/>
      <c r="T378" s="33"/>
      <c r="U378" s="34">
        <f>IFERROR(INDEX('[3]5.Grup_T'!$G$4:$G$22,MATCH('6.Turtas'!E378,'[3]5.Grup_T'!$E$4:$E$22,0)),"0")</f>
        <v>10</v>
      </c>
      <c r="V378" s="35">
        <f t="shared" si="66"/>
        <v>120</v>
      </c>
      <c r="W378" s="35">
        <f>IF(NOT(ISBLANK(H378)),(12-DATEDIF(H378,'[3]1.Pradzia'!$D$13,"m")),0)</f>
        <v>0</v>
      </c>
      <c r="X378" s="35">
        <f t="shared" si="69"/>
        <v>164</v>
      </c>
      <c r="Y378" s="35">
        <f t="shared" si="70"/>
        <v>0</v>
      </c>
      <c r="Z378" s="35">
        <f t="shared" si="78"/>
        <v>-44</v>
      </c>
      <c r="AA378" s="36">
        <f t="shared" si="67"/>
        <v>0</v>
      </c>
      <c r="AB378" s="36">
        <f t="shared" si="71"/>
        <v>0</v>
      </c>
      <c r="AC378" s="37">
        <f>IF(E378='[3]5.Grup_T'!$E$20,0,IF(YEAR(G378)&lt;2021,M378-N378+AB378,0))</f>
        <v>0</v>
      </c>
      <c r="AD378" s="35">
        <f>IF(OR(YEAR(G378)&lt;2021,O378="X"),0,IF(ISBLANK(H378),DATEDIF(G378,'[3]1.Pradzia'!$D$13,"M"),DATEDIF(G378,H378,"m")))</f>
        <v>0</v>
      </c>
      <c r="AE378" s="37">
        <f>IF(E378='[3]5.Grup_T'!$E$20,0,IF(AD378&lt;&gt;0,M378/V378*MIN(12,AD378),0))</f>
        <v>0</v>
      </c>
      <c r="AF378" s="37">
        <f t="shared" si="68"/>
        <v>0</v>
      </c>
      <c r="AG378" s="37">
        <f t="shared" si="72"/>
        <v>0</v>
      </c>
      <c r="AH378" s="37">
        <f t="shared" si="73"/>
        <v>0</v>
      </c>
      <c r="AI378" s="35" t="str">
        <f t="shared" si="74"/>
        <v>Nusidėvėjęs</v>
      </c>
      <c r="AJ378" s="38" t="str">
        <f>IF(AND(F378&lt;&gt;[3]Pav.tvarkyklė!$B$12,F378&lt;&gt;[3]Pav.tvarkyklė!$B$13),"GVTNT","X")</f>
        <v>GVTNT</v>
      </c>
      <c r="AK378" s="39">
        <f t="shared" si="75"/>
        <v>0</v>
      </c>
      <c r="AL378" s="40" t="s">
        <v>60</v>
      </c>
      <c r="AM378" s="41">
        <v>10</v>
      </c>
      <c r="AN378" s="41">
        <f t="shared" si="76"/>
        <v>2007</v>
      </c>
      <c r="AO378" s="41"/>
      <c r="AP378" s="41"/>
      <c r="AQ378" s="41" t="s">
        <v>380</v>
      </c>
      <c r="AR378" s="42" t="s">
        <v>61</v>
      </c>
      <c r="AS378" s="42" t="s">
        <v>89</v>
      </c>
      <c r="AT378">
        <v>0</v>
      </c>
      <c r="AU378" s="43">
        <f t="shared" si="77"/>
        <v>0</v>
      </c>
    </row>
    <row r="379" spans="1:47" ht="15" customHeight="1" x14ac:dyDescent="0.25">
      <c r="A379" s="11"/>
      <c r="B379" s="19">
        <v>423</v>
      </c>
      <c r="C379" s="20" t="s">
        <v>435</v>
      </c>
      <c r="D379" s="21">
        <v>7199</v>
      </c>
      <c r="E379" s="22" t="s">
        <v>59</v>
      </c>
      <c r="F379" s="20" t="s">
        <v>298</v>
      </c>
      <c r="G379" s="24">
        <v>41310</v>
      </c>
      <c r="H379" s="54"/>
      <c r="I379" s="26">
        <v>3015.88</v>
      </c>
      <c r="J379" s="27">
        <v>3015.88</v>
      </c>
      <c r="K379" s="27"/>
      <c r="L379" s="27"/>
      <c r="M379" s="50">
        <v>0</v>
      </c>
      <c r="N379" s="29">
        <v>0</v>
      </c>
      <c r="O379" s="30" t="str">
        <f>IF(G379&lt;=$N$2,"",IF(F379=[3]Pav.tvarkyklė!$B$13,"",IF(ISBLANK(R379),"X","")))</f>
        <v/>
      </c>
      <c r="P379" s="31"/>
      <c r="Q379" s="32"/>
      <c r="R379" s="32"/>
      <c r="S379" s="33"/>
      <c r="T379" s="33"/>
      <c r="U379" s="34">
        <f>IFERROR(INDEX('[3]5.Grup_T'!$G$4:$G$22,MATCH('6.Turtas'!E379,'[3]5.Grup_T'!$E$4:$E$22,0)),"0")</f>
        <v>10</v>
      </c>
      <c r="V379" s="35">
        <f t="shared" si="66"/>
        <v>120</v>
      </c>
      <c r="W379" s="35">
        <f>IF(NOT(ISBLANK(H379)),(12-DATEDIF(H379,'[3]1.Pradzia'!$D$13,"m")),0)</f>
        <v>0</v>
      </c>
      <c r="X379" s="35">
        <f t="shared" si="69"/>
        <v>94</v>
      </c>
      <c r="Y379" s="35">
        <f t="shared" si="70"/>
        <v>12</v>
      </c>
      <c r="Z379" s="35">
        <f t="shared" si="78"/>
        <v>26</v>
      </c>
      <c r="AA379" s="36">
        <f t="shared" si="67"/>
        <v>0</v>
      </c>
      <c r="AB379" s="36">
        <f t="shared" si="71"/>
        <v>0</v>
      </c>
      <c r="AC379" s="37">
        <f>IF(E379='[3]5.Grup_T'!$E$20,0,IF(YEAR(G379)&lt;2021,M379-N379+AB379,0))</f>
        <v>0</v>
      </c>
      <c r="AD379" s="35">
        <f>IF(OR(YEAR(G379)&lt;2021,O379="X"),0,IF(ISBLANK(H379),DATEDIF(G379,'[3]1.Pradzia'!$D$13,"M"),DATEDIF(G379,H379,"m")))</f>
        <v>0</v>
      </c>
      <c r="AE379" s="37">
        <f>IF(E379='[3]5.Grup_T'!$E$20,0,IF(AD379&lt;&gt;0,M379/V379*MIN(12,AD379),0))</f>
        <v>0</v>
      </c>
      <c r="AF379" s="37">
        <f t="shared" si="68"/>
        <v>0</v>
      </c>
      <c r="AG379" s="37">
        <f t="shared" si="72"/>
        <v>0</v>
      </c>
      <c r="AH379" s="37">
        <f t="shared" si="73"/>
        <v>0</v>
      </c>
      <c r="AI379" s="35" t="str">
        <f t="shared" si="74"/>
        <v>Nusidėvėjęs</v>
      </c>
      <c r="AJ379" s="38" t="str">
        <f>IF(AND(F379&lt;&gt;[3]Pav.tvarkyklė!$B$12,F379&lt;&gt;[3]Pav.tvarkyklė!$B$13),"GVTNT","X")</f>
        <v>X</v>
      </c>
      <c r="AK379" s="39">
        <f t="shared" si="75"/>
        <v>0</v>
      </c>
      <c r="AL379" s="40" t="s">
        <v>256</v>
      </c>
      <c r="AM379" s="41">
        <v>5</v>
      </c>
      <c r="AN379" s="41">
        <f t="shared" si="76"/>
        <v>2013</v>
      </c>
      <c r="AO379" s="41"/>
      <c r="AP379" s="41"/>
      <c r="AQ379" s="41" t="s">
        <v>380</v>
      </c>
      <c r="AR379" s="42" t="s">
        <v>67</v>
      </c>
      <c r="AS379" s="42" t="s">
        <v>299</v>
      </c>
      <c r="AT379">
        <v>0</v>
      </c>
      <c r="AU379" s="43">
        <f t="shared" si="77"/>
        <v>0</v>
      </c>
    </row>
    <row r="380" spans="1:47" ht="15" customHeight="1" x14ac:dyDescent="0.25">
      <c r="A380" s="11"/>
      <c r="B380" s="19">
        <v>425</v>
      </c>
      <c r="C380" s="20" t="s">
        <v>436</v>
      </c>
      <c r="D380" s="21">
        <v>7286</v>
      </c>
      <c r="E380" s="22" t="s">
        <v>59</v>
      </c>
      <c r="F380" s="20" t="s">
        <v>298</v>
      </c>
      <c r="G380" s="24">
        <v>43025</v>
      </c>
      <c r="H380" s="54"/>
      <c r="I380" s="26">
        <v>28773</v>
      </c>
      <c r="J380" s="27">
        <v>28773</v>
      </c>
      <c r="K380" s="27"/>
      <c r="L380" s="27"/>
      <c r="M380" s="50">
        <v>0</v>
      </c>
      <c r="N380" s="29">
        <v>0</v>
      </c>
      <c r="O380" s="30" t="str">
        <f>IF(G380&lt;=$N$2,"",IF(F380=[3]Pav.tvarkyklė!$B$13,"",IF(ISBLANK(R380),"X","")))</f>
        <v/>
      </c>
      <c r="P380" s="31"/>
      <c r="Q380" s="32"/>
      <c r="R380" s="32"/>
      <c r="S380" s="33"/>
      <c r="T380" s="33"/>
      <c r="U380" s="34">
        <f>IFERROR(INDEX('[3]5.Grup_T'!$G$4:$G$22,MATCH('6.Turtas'!E380,'[3]5.Grup_T'!$E$4:$E$22,0)),"0")</f>
        <v>10</v>
      </c>
      <c r="V380" s="35">
        <f t="shared" si="66"/>
        <v>120</v>
      </c>
      <c r="W380" s="35">
        <f>IF(NOT(ISBLANK(H380)),(12-DATEDIF(H380,'[3]1.Pradzia'!$D$13,"m")),0)</f>
        <v>0</v>
      </c>
      <c r="X380" s="35">
        <f t="shared" si="69"/>
        <v>38</v>
      </c>
      <c r="Y380" s="35">
        <f t="shared" si="70"/>
        <v>12</v>
      </c>
      <c r="Z380" s="35">
        <f t="shared" si="78"/>
        <v>82</v>
      </c>
      <c r="AA380" s="36">
        <f t="shared" si="67"/>
        <v>0</v>
      </c>
      <c r="AB380" s="36">
        <f t="shared" si="71"/>
        <v>0</v>
      </c>
      <c r="AC380" s="37">
        <f>IF(E380='[3]5.Grup_T'!$E$20,0,IF(YEAR(G380)&lt;2021,M380-N380+AB380,0))</f>
        <v>0</v>
      </c>
      <c r="AD380" s="35">
        <f>IF(OR(YEAR(G380)&lt;2021,O380="X"),0,IF(ISBLANK(H380),DATEDIF(G380,'[3]1.Pradzia'!$D$13,"M"),DATEDIF(G380,H380,"m")))</f>
        <v>0</v>
      </c>
      <c r="AE380" s="37">
        <f>IF(E380='[3]5.Grup_T'!$E$20,0,IF(AD380&lt;&gt;0,M380/V380*MIN(12,AD380),0))</f>
        <v>0</v>
      </c>
      <c r="AF380" s="37">
        <f t="shared" si="68"/>
        <v>0</v>
      </c>
      <c r="AG380" s="37">
        <f t="shared" si="72"/>
        <v>0</v>
      </c>
      <c r="AH380" s="37">
        <f t="shared" si="73"/>
        <v>0</v>
      </c>
      <c r="AI380" s="35" t="str">
        <f t="shared" si="74"/>
        <v>Nusidėvėjęs</v>
      </c>
      <c r="AJ380" s="38" t="str">
        <f>IF(AND(F380&lt;&gt;[3]Pav.tvarkyklė!$B$12,F380&lt;&gt;[3]Pav.tvarkyklė!$B$13),"GVTNT","X")</f>
        <v>X</v>
      </c>
      <c r="AK380" s="39">
        <f t="shared" si="75"/>
        <v>0</v>
      </c>
      <c r="AL380" s="40" t="s">
        <v>60</v>
      </c>
      <c r="AM380" s="41">
        <v>10</v>
      </c>
      <c r="AN380" s="41">
        <f t="shared" si="76"/>
        <v>2017</v>
      </c>
      <c r="AO380" s="41"/>
      <c r="AP380" s="41"/>
      <c r="AQ380" s="41" t="s">
        <v>380</v>
      </c>
      <c r="AR380" s="42" t="s">
        <v>61</v>
      </c>
      <c r="AS380" s="42" t="s">
        <v>437</v>
      </c>
      <c r="AT380">
        <v>0</v>
      </c>
      <c r="AU380" s="43">
        <f t="shared" si="77"/>
        <v>0</v>
      </c>
    </row>
    <row r="381" spans="1:47" ht="15" customHeight="1" x14ac:dyDescent="0.25">
      <c r="A381" s="11"/>
      <c r="B381" s="19">
        <v>426</v>
      </c>
      <c r="C381" s="20" t="s">
        <v>438</v>
      </c>
      <c r="D381" s="21">
        <v>8901</v>
      </c>
      <c r="E381" s="22" t="s">
        <v>59</v>
      </c>
      <c r="F381" s="20" t="s">
        <v>298</v>
      </c>
      <c r="G381" s="24">
        <v>38684</v>
      </c>
      <c r="H381" s="54"/>
      <c r="I381" s="26">
        <v>168.13</v>
      </c>
      <c r="J381" s="27">
        <v>168.13</v>
      </c>
      <c r="K381" s="27"/>
      <c r="L381" s="27"/>
      <c r="M381" s="50">
        <v>0</v>
      </c>
      <c r="N381" s="29">
        <v>0</v>
      </c>
      <c r="O381" s="30" t="str">
        <f>IF(G381&lt;=$N$2,"",IF(F381=[3]Pav.tvarkyklė!$B$13,"",IF(ISBLANK(R381),"X","")))</f>
        <v/>
      </c>
      <c r="P381" s="31"/>
      <c r="Q381" s="32"/>
      <c r="R381" s="32"/>
      <c r="S381" s="33"/>
      <c r="T381" s="33"/>
      <c r="U381" s="34">
        <f>IFERROR(INDEX('[3]5.Grup_T'!$G$4:$G$22,MATCH('6.Turtas'!E381,'[3]5.Grup_T'!$E$4:$E$22,0)),"0")</f>
        <v>10</v>
      </c>
      <c r="V381" s="35">
        <f t="shared" si="66"/>
        <v>120</v>
      </c>
      <c r="W381" s="35">
        <f>IF(NOT(ISBLANK(H381)),(12-DATEDIF(H381,'[3]1.Pradzia'!$D$13,"m")),0)</f>
        <v>0</v>
      </c>
      <c r="X381" s="35">
        <f t="shared" si="69"/>
        <v>181</v>
      </c>
      <c r="Y381" s="35">
        <f t="shared" si="70"/>
        <v>0</v>
      </c>
      <c r="Z381" s="35">
        <f t="shared" si="78"/>
        <v>-61</v>
      </c>
      <c r="AA381" s="36">
        <f t="shared" si="67"/>
        <v>0</v>
      </c>
      <c r="AB381" s="36">
        <f t="shared" si="71"/>
        <v>0</v>
      </c>
      <c r="AC381" s="37">
        <f>IF(E381='[3]5.Grup_T'!$E$20,0,IF(YEAR(G381)&lt;2021,M381-N381+AB381,0))</f>
        <v>0</v>
      </c>
      <c r="AD381" s="35">
        <f>IF(OR(YEAR(G381)&lt;2021,O381="X"),0,IF(ISBLANK(H381),DATEDIF(G381,'[3]1.Pradzia'!$D$13,"M"),DATEDIF(G381,H381,"m")))</f>
        <v>0</v>
      </c>
      <c r="AE381" s="37">
        <f>IF(E381='[3]5.Grup_T'!$E$20,0,IF(AD381&lt;&gt;0,M381/V381*MIN(12,AD381),0))</f>
        <v>0</v>
      </c>
      <c r="AF381" s="37">
        <f t="shared" si="68"/>
        <v>0</v>
      </c>
      <c r="AG381" s="37">
        <f t="shared" si="72"/>
        <v>0</v>
      </c>
      <c r="AH381" s="37">
        <f t="shared" si="73"/>
        <v>0</v>
      </c>
      <c r="AI381" s="35" t="str">
        <f t="shared" si="74"/>
        <v>Nusidėvėjęs</v>
      </c>
      <c r="AJ381" s="38" t="str">
        <f>IF(AND(F381&lt;&gt;[3]Pav.tvarkyklė!$B$12,F381&lt;&gt;[3]Pav.tvarkyklė!$B$13),"GVTNT","X")</f>
        <v>X</v>
      </c>
      <c r="AK381" s="39">
        <f t="shared" si="75"/>
        <v>0</v>
      </c>
      <c r="AL381" s="40" t="s">
        <v>256</v>
      </c>
      <c r="AM381" s="41">
        <v>5</v>
      </c>
      <c r="AN381" s="41">
        <f t="shared" si="76"/>
        <v>2005</v>
      </c>
      <c r="AO381" s="41"/>
      <c r="AP381" s="41"/>
      <c r="AQ381" s="41" t="s">
        <v>380</v>
      </c>
      <c r="AR381" s="42" t="s">
        <v>257</v>
      </c>
      <c r="AS381" s="42" t="s">
        <v>299</v>
      </c>
      <c r="AT381">
        <v>0</v>
      </c>
      <c r="AU381" s="43">
        <f t="shared" si="77"/>
        <v>0</v>
      </c>
    </row>
    <row r="382" spans="1:47" ht="15" customHeight="1" x14ac:dyDescent="0.25">
      <c r="A382" s="11"/>
      <c r="B382" s="19">
        <v>427</v>
      </c>
      <c r="C382" s="20" t="s">
        <v>439</v>
      </c>
      <c r="D382" s="21">
        <v>8903</v>
      </c>
      <c r="E382" s="22" t="s">
        <v>255</v>
      </c>
      <c r="F382" s="20" t="s">
        <v>298</v>
      </c>
      <c r="G382" s="24">
        <v>38684</v>
      </c>
      <c r="H382" s="54"/>
      <c r="I382" s="26">
        <v>382.59</v>
      </c>
      <c r="J382" s="27">
        <v>382.59</v>
      </c>
      <c r="K382" s="27"/>
      <c r="L382" s="27"/>
      <c r="M382" s="50">
        <v>0</v>
      </c>
      <c r="N382" s="29">
        <v>0</v>
      </c>
      <c r="O382" s="30" t="str">
        <f>IF(G382&lt;=$N$2,"",IF(F382=[3]Pav.tvarkyklė!$B$13,"",IF(ISBLANK(R382),"X","")))</f>
        <v/>
      </c>
      <c r="P382" s="31"/>
      <c r="Q382" s="32"/>
      <c r="R382" s="32"/>
      <c r="S382" s="33"/>
      <c r="T382" s="33"/>
      <c r="U382" s="34">
        <f>IFERROR(INDEX('[3]5.Grup_T'!$G$4:$G$22,MATCH('6.Turtas'!E382,'[3]5.Grup_T'!$E$4:$E$22,0)),"0")</f>
        <v>6</v>
      </c>
      <c r="V382" s="35">
        <f t="shared" si="66"/>
        <v>72</v>
      </c>
      <c r="W382" s="35">
        <f>IF(NOT(ISBLANK(H382)),(12-DATEDIF(H382,'[3]1.Pradzia'!$D$13,"m")),0)</f>
        <v>0</v>
      </c>
      <c r="X382" s="35">
        <f t="shared" si="69"/>
        <v>181</v>
      </c>
      <c r="Y382" s="35">
        <f t="shared" si="70"/>
        <v>0</v>
      </c>
      <c r="Z382" s="35">
        <f t="shared" si="78"/>
        <v>-109</v>
      </c>
      <c r="AA382" s="36">
        <f t="shared" si="67"/>
        <v>0</v>
      </c>
      <c r="AB382" s="36">
        <f t="shared" si="71"/>
        <v>0</v>
      </c>
      <c r="AC382" s="37">
        <f>IF(E382='[3]5.Grup_T'!$E$20,0,IF(YEAR(G382)&lt;2021,M382-N382+AB382,0))</f>
        <v>0</v>
      </c>
      <c r="AD382" s="35">
        <f>IF(OR(YEAR(G382)&lt;2021,O382="X"),0,IF(ISBLANK(H382),DATEDIF(G382,'[3]1.Pradzia'!$D$13,"M"),DATEDIF(G382,H382,"m")))</f>
        <v>0</v>
      </c>
      <c r="AE382" s="37">
        <f>IF(E382='[3]5.Grup_T'!$E$20,0,IF(AD382&lt;&gt;0,M382/V382*MIN(12,AD382),0))</f>
        <v>0</v>
      </c>
      <c r="AF382" s="37">
        <f t="shared" si="68"/>
        <v>0</v>
      </c>
      <c r="AG382" s="37">
        <f t="shared" si="72"/>
        <v>0</v>
      </c>
      <c r="AH382" s="37">
        <f t="shared" si="73"/>
        <v>0</v>
      </c>
      <c r="AI382" s="35" t="str">
        <f t="shared" si="74"/>
        <v>Nusidėvėjęs</v>
      </c>
      <c r="AJ382" s="38" t="str">
        <f>IF(AND(F382&lt;&gt;[3]Pav.tvarkyklė!$B$12,F382&lt;&gt;[3]Pav.tvarkyklė!$B$13),"GVTNT","X")</f>
        <v>X</v>
      </c>
      <c r="AK382" s="39">
        <f t="shared" si="75"/>
        <v>0</v>
      </c>
      <c r="AL382" s="40" t="s">
        <v>256</v>
      </c>
      <c r="AM382" s="41">
        <v>5</v>
      </c>
      <c r="AN382" s="41">
        <f t="shared" si="76"/>
        <v>2005</v>
      </c>
      <c r="AO382" s="41"/>
      <c r="AP382" s="41"/>
      <c r="AQ382" s="41" t="s">
        <v>380</v>
      </c>
      <c r="AR382" s="42" t="s">
        <v>257</v>
      </c>
      <c r="AS382" s="42" t="s">
        <v>299</v>
      </c>
      <c r="AT382">
        <v>0</v>
      </c>
      <c r="AU382" s="43">
        <f t="shared" si="77"/>
        <v>0</v>
      </c>
    </row>
    <row r="383" spans="1:47" ht="15" customHeight="1" x14ac:dyDescent="0.25">
      <c r="A383" s="11"/>
      <c r="B383" s="19">
        <v>428</v>
      </c>
      <c r="C383" s="20" t="s">
        <v>440</v>
      </c>
      <c r="D383" s="21">
        <v>8904</v>
      </c>
      <c r="E383" s="22" t="s">
        <v>255</v>
      </c>
      <c r="F383" s="20" t="s">
        <v>298</v>
      </c>
      <c r="G383" s="24">
        <v>38694</v>
      </c>
      <c r="H383" s="54"/>
      <c r="I383" s="26">
        <v>159.29</v>
      </c>
      <c r="J383" s="27">
        <v>159.29</v>
      </c>
      <c r="K383" s="27"/>
      <c r="L383" s="27"/>
      <c r="M383" s="50">
        <v>0</v>
      </c>
      <c r="N383" s="29">
        <v>0</v>
      </c>
      <c r="O383" s="30" t="str">
        <f>IF(G383&lt;=$N$2,"",IF(F383=[3]Pav.tvarkyklė!$B$13,"",IF(ISBLANK(R383),"X","")))</f>
        <v/>
      </c>
      <c r="P383" s="31"/>
      <c r="Q383" s="32"/>
      <c r="R383" s="32"/>
      <c r="S383" s="33"/>
      <c r="T383" s="33"/>
      <c r="U383" s="34">
        <f>IFERROR(INDEX('[3]5.Grup_T'!$G$4:$G$22,MATCH('6.Turtas'!E383,'[3]5.Grup_T'!$E$4:$E$22,0)),"0")</f>
        <v>6</v>
      </c>
      <c r="V383" s="35">
        <f t="shared" si="66"/>
        <v>72</v>
      </c>
      <c r="W383" s="35">
        <f>IF(NOT(ISBLANK(H383)),(12-DATEDIF(H383,'[3]1.Pradzia'!$D$13,"m")),0)</f>
        <v>0</v>
      </c>
      <c r="X383" s="35">
        <f t="shared" si="69"/>
        <v>180</v>
      </c>
      <c r="Y383" s="35">
        <f t="shared" si="70"/>
        <v>0</v>
      </c>
      <c r="Z383" s="35">
        <f t="shared" si="78"/>
        <v>-108</v>
      </c>
      <c r="AA383" s="36">
        <f t="shared" si="67"/>
        <v>0</v>
      </c>
      <c r="AB383" s="36">
        <f t="shared" si="71"/>
        <v>0</v>
      </c>
      <c r="AC383" s="37">
        <f>IF(E383='[3]5.Grup_T'!$E$20,0,IF(YEAR(G383)&lt;2021,M383-N383+AB383,0))</f>
        <v>0</v>
      </c>
      <c r="AD383" s="35">
        <f>IF(OR(YEAR(G383)&lt;2021,O383="X"),0,IF(ISBLANK(H383),DATEDIF(G383,'[3]1.Pradzia'!$D$13,"M"),DATEDIF(G383,H383,"m")))</f>
        <v>0</v>
      </c>
      <c r="AE383" s="37">
        <f>IF(E383='[3]5.Grup_T'!$E$20,0,IF(AD383&lt;&gt;0,M383/V383*MIN(12,AD383),0))</f>
        <v>0</v>
      </c>
      <c r="AF383" s="37">
        <f t="shared" si="68"/>
        <v>0</v>
      </c>
      <c r="AG383" s="37">
        <f t="shared" si="72"/>
        <v>0</v>
      </c>
      <c r="AH383" s="37">
        <f t="shared" si="73"/>
        <v>0</v>
      </c>
      <c r="AI383" s="35" t="str">
        <f t="shared" si="74"/>
        <v>Nusidėvėjęs</v>
      </c>
      <c r="AJ383" s="38" t="str">
        <f>IF(AND(F383&lt;&gt;[3]Pav.tvarkyklė!$B$12,F383&lt;&gt;[3]Pav.tvarkyklė!$B$13),"GVTNT","X")</f>
        <v>X</v>
      </c>
      <c r="AK383" s="39">
        <f t="shared" si="75"/>
        <v>0</v>
      </c>
      <c r="AL383" s="40" t="s">
        <v>256</v>
      </c>
      <c r="AM383" s="41">
        <v>5</v>
      </c>
      <c r="AN383" s="41">
        <f t="shared" si="76"/>
        <v>2005</v>
      </c>
      <c r="AO383" s="41"/>
      <c r="AP383" s="41"/>
      <c r="AQ383" s="41" t="s">
        <v>380</v>
      </c>
      <c r="AR383" s="42" t="s">
        <v>257</v>
      </c>
      <c r="AS383" s="42" t="s">
        <v>299</v>
      </c>
      <c r="AT383">
        <v>0</v>
      </c>
      <c r="AU383" s="43">
        <f t="shared" si="77"/>
        <v>0</v>
      </c>
    </row>
    <row r="384" spans="1:47" ht="15" customHeight="1" x14ac:dyDescent="0.25">
      <c r="A384" s="11"/>
      <c r="B384" s="19">
        <v>429</v>
      </c>
      <c r="C384" s="20" t="s">
        <v>440</v>
      </c>
      <c r="D384" s="21">
        <v>8905</v>
      </c>
      <c r="E384" s="22" t="s">
        <v>255</v>
      </c>
      <c r="F384" s="20" t="s">
        <v>298</v>
      </c>
      <c r="G384" s="24">
        <v>38694</v>
      </c>
      <c r="H384" s="54"/>
      <c r="I384" s="26">
        <v>159.29</v>
      </c>
      <c r="J384" s="27">
        <v>159.29</v>
      </c>
      <c r="K384" s="27"/>
      <c r="L384" s="27"/>
      <c r="M384" s="50">
        <v>0</v>
      </c>
      <c r="N384" s="29">
        <v>0</v>
      </c>
      <c r="O384" s="30" t="str">
        <f>IF(G384&lt;=$N$2,"",IF(F384=[3]Pav.tvarkyklė!$B$13,"",IF(ISBLANK(R384),"X","")))</f>
        <v/>
      </c>
      <c r="P384" s="31"/>
      <c r="Q384" s="32"/>
      <c r="R384" s="32"/>
      <c r="S384" s="33"/>
      <c r="T384" s="33"/>
      <c r="U384" s="34">
        <f>IFERROR(INDEX('[3]5.Grup_T'!$G$4:$G$22,MATCH('6.Turtas'!E384,'[3]5.Grup_T'!$E$4:$E$22,0)),"0")</f>
        <v>6</v>
      </c>
      <c r="V384" s="35">
        <f t="shared" si="66"/>
        <v>72</v>
      </c>
      <c r="W384" s="35">
        <f>IF(NOT(ISBLANK(H384)),(12-DATEDIF(H384,'[3]1.Pradzia'!$D$13,"m")),0)</f>
        <v>0</v>
      </c>
      <c r="X384" s="35">
        <f t="shared" si="69"/>
        <v>180</v>
      </c>
      <c r="Y384" s="35">
        <f t="shared" si="70"/>
        <v>0</v>
      </c>
      <c r="Z384" s="35">
        <f t="shared" si="78"/>
        <v>-108</v>
      </c>
      <c r="AA384" s="36">
        <f t="shared" si="67"/>
        <v>0</v>
      </c>
      <c r="AB384" s="36">
        <f t="shared" si="71"/>
        <v>0</v>
      </c>
      <c r="AC384" s="37">
        <f>IF(E384='[3]5.Grup_T'!$E$20,0,IF(YEAR(G384)&lt;2021,M384-N384+AB384,0))</f>
        <v>0</v>
      </c>
      <c r="AD384" s="35">
        <f>IF(OR(YEAR(G384)&lt;2021,O384="X"),0,IF(ISBLANK(H384),DATEDIF(G384,'[3]1.Pradzia'!$D$13,"M"),DATEDIF(G384,H384,"m")))</f>
        <v>0</v>
      </c>
      <c r="AE384" s="37">
        <f>IF(E384='[3]5.Grup_T'!$E$20,0,IF(AD384&lt;&gt;0,M384/V384*MIN(12,AD384),0))</f>
        <v>0</v>
      </c>
      <c r="AF384" s="37">
        <f t="shared" si="68"/>
        <v>0</v>
      </c>
      <c r="AG384" s="37">
        <f t="shared" si="72"/>
        <v>0</v>
      </c>
      <c r="AH384" s="37">
        <f t="shared" si="73"/>
        <v>0</v>
      </c>
      <c r="AI384" s="35" t="str">
        <f t="shared" si="74"/>
        <v>Nusidėvėjęs</v>
      </c>
      <c r="AJ384" s="38" t="str">
        <f>IF(AND(F384&lt;&gt;[3]Pav.tvarkyklė!$B$12,F384&lt;&gt;[3]Pav.tvarkyklė!$B$13),"GVTNT","X")</f>
        <v>X</v>
      </c>
      <c r="AK384" s="39">
        <f t="shared" si="75"/>
        <v>0</v>
      </c>
      <c r="AL384" s="40" t="s">
        <v>256</v>
      </c>
      <c r="AM384" s="41">
        <v>5</v>
      </c>
      <c r="AN384" s="41">
        <f t="shared" si="76"/>
        <v>2005</v>
      </c>
      <c r="AO384" s="41"/>
      <c r="AP384" s="41"/>
      <c r="AQ384" s="41" t="s">
        <v>380</v>
      </c>
      <c r="AR384" s="42" t="s">
        <v>257</v>
      </c>
      <c r="AS384" s="42" t="s">
        <v>299</v>
      </c>
      <c r="AT384">
        <v>0</v>
      </c>
      <c r="AU384" s="43">
        <f t="shared" si="77"/>
        <v>0</v>
      </c>
    </row>
    <row r="385" spans="1:47" ht="15" customHeight="1" x14ac:dyDescent="0.25">
      <c r="A385" s="11"/>
      <c r="B385" s="19">
        <v>430</v>
      </c>
      <c r="C385" s="20" t="s">
        <v>440</v>
      </c>
      <c r="D385" s="21">
        <v>8906</v>
      </c>
      <c r="E385" s="22" t="s">
        <v>255</v>
      </c>
      <c r="F385" s="20" t="s">
        <v>298</v>
      </c>
      <c r="G385" s="24">
        <v>38694</v>
      </c>
      <c r="H385" s="54"/>
      <c r="I385" s="26">
        <v>159.29</v>
      </c>
      <c r="J385" s="27">
        <v>159.29</v>
      </c>
      <c r="K385" s="27"/>
      <c r="L385" s="27"/>
      <c r="M385" s="50">
        <v>0</v>
      </c>
      <c r="N385" s="29">
        <v>0</v>
      </c>
      <c r="O385" s="30" t="str">
        <f>IF(G385&lt;=$N$2,"",IF(F385=[3]Pav.tvarkyklė!$B$13,"",IF(ISBLANK(R385),"X","")))</f>
        <v/>
      </c>
      <c r="P385" s="31"/>
      <c r="Q385" s="32"/>
      <c r="R385" s="32"/>
      <c r="S385" s="33"/>
      <c r="T385" s="33"/>
      <c r="U385" s="34">
        <f>IFERROR(INDEX('[3]5.Grup_T'!$G$4:$G$22,MATCH('6.Turtas'!E385,'[3]5.Grup_T'!$E$4:$E$22,0)),"0")</f>
        <v>6</v>
      </c>
      <c r="V385" s="35">
        <f t="shared" si="66"/>
        <v>72</v>
      </c>
      <c r="W385" s="35">
        <f>IF(NOT(ISBLANK(H385)),(12-DATEDIF(H385,'[3]1.Pradzia'!$D$13,"m")),0)</f>
        <v>0</v>
      </c>
      <c r="X385" s="35">
        <f t="shared" si="69"/>
        <v>180</v>
      </c>
      <c r="Y385" s="35">
        <f t="shared" si="70"/>
        <v>0</v>
      </c>
      <c r="Z385" s="35">
        <f t="shared" si="78"/>
        <v>-108</v>
      </c>
      <c r="AA385" s="36">
        <f t="shared" si="67"/>
        <v>0</v>
      </c>
      <c r="AB385" s="36">
        <f t="shared" si="71"/>
        <v>0</v>
      </c>
      <c r="AC385" s="37">
        <f>IF(E385='[3]5.Grup_T'!$E$20,0,IF(YEAR(G385)&lt;2021,M385-N385+AB385,0))</f>
        <v>0</v>
      </c>
      <c r="AD385" s="35">
        <f>IF(OR(YEAR(G385)&lt;2021,O385="X"),0,IF(ISBLANK(H385),DATEDIF(G385,'[3]1.Pradzia'!$D$13,"M"),DATEDIF(G385,H385,"m")))</f>
        <v>0</v>
      </c>
      <c r="AE385" s="37">
        <f>IF(E385='[3]5.Grup_T'!$E$20,0,IF(AD385&lt;&gt;0,M385/V385*MIN(12,AD385),0))</f>
        <v>0</v>
      </c>
      <c r="AF385" s="37">
        <f t="shared" si="68"/>
        <v>0</v>
      </c>
      <c r="AG385" s="37">
        <f t="shared" si="72"/>
        <v>0</v>
      </c>
      <c r="AH385" s="37">
        <f t="shared" si="73"/>
        <v>0</v>
      </c>
      <c r="AI385" s="35" t="str">
        <f t="shared" si="74"/>
        <v>Nusidėvėjęs</v>
      </c>
      <c r="AJ385" s="38" t="str">
        <f>IF(AND(F385&lt;&gt;[3]Pav.tvarkyklė!$B$12,F385&lt;&gt;[3]Pav.tvarkyklė!$B$13),"GVTNT","X")</f>
        <v>X</v>
      </c>
      <c r="AK385" s="39">
        <f t="shared" si="75"/>
        <v>0</v>
      </c>
      <c r="AL385" s="40" t="s">
        <v>256</v>
      </c>
      <c r="AM385" s="41">
        <v>5</v>
      </c>
      <c r="AN385" s="41">
        <f t="shared" si="76"/>
        <v>2005</v>
      </c>
      <c r="AO385" s="41"/>
      <c r="AP385" s="41"/>
      <c r="AQ385" s="41" t="s">
        <v>380</v>
      </c>
      <c r="AR385" s="42" t="s">
        <v>257</v>
      </c>
      <c r="AS385" s="42" t="s">
        <v>299</v>
      </c>
      <c r="AT385">
        <v>0</v>
      </c>
      <c r="AU385" s="43">
        <f t="shared" si="77"/>
        <v>0</v>
      </c>
    </row>
    <row r="386" spans="1:47" ht="15" customHeight="1" x14ac:dyDescent="0.25">
      <c r="A386" s="11"/>
      <c r="B386" s="19">
        <v>431</v>
      </c>
      <c r="C386" s="20" t="s">
        <v>441</v>
      </c>
      <c r="D386" s="21">
        <v>8908</v>
      </c>
      <c r="E386" s="22" t="s">
        <v>59</v>
      </c>
      <c r="F386" s="20" t="s">
        <v>298</v>
      </c>
      <c r="G386" s="24">
        <v>38694</v>
      </c>
      <c r="H386" s="54"/>
      <c r="I386" s="26">
        <v>182.36</v>
      </c>
      <c r="J386" s="27">
        <v>182.36</v>
      </c>
      <c r="K386" s="27"/>
      <c r="L386" s="27"/>
      <c r="M386" s="50">
        <v>0</v>
      </c>
      <c r="N386" s="29">
        <v>0</v>
      </c>
      <c r="O386" s="30" t="str">
        <f>IF(G386&lt;=$N$2,"",IF(F386=[3]Pav.tvarkyklė!$B$13,"",IF(ISBLANK(R386),"X","")))</f>
        <v/>
      </c>
      <c r="P386" s="31"/>
      <c r="Q386" s="32"/>
      <c r="R386" s="32"/>
      <c r="S386" s="33"/>
      <c r="T386" s="33"/>
      <c r="U386" s="34">
        <f>IFERROR(INDEX('[3]5.Grup_T'!$G$4:$G$22,MATCH('6.Turtas'!E386,'[3]5.Grup_T'!$E$4:$E$22,0)),"0")</f>
        <v>10</v>
      </c>
      <c r="V386" s="35">
        <f t="shared" si="66"/>
        <v>120</v>
      </c>
      <c r="W386" s="35">
        <f>IF(NOT(ISBLANK(H386)),(12-DATEDIF(H386,'[3]1.Pradzia'!$D$13,"m")),0)</f>
        <v>0</v>
      </c>
      <c r="X386" s="35">
        <f t="shared" si="69"/>
        <v>180</v>
      </c>
      <c r="Y386" s="35">
        <f t="shared" si="70"/>
        <v>0</v>
      </c>
      <c r="Z386" s="35">
        <f t="shared" si="78"/>
        <v>-60</v>
      </c>
      <c r="AA386" s="36">
        <f t="shared" si="67"/>
        <v>0</v>
      </c>
      <c r="AB386" s="36">
        <f t="shared" si="71"/>
        <v>0</v>
      </c>
      <c r="AC386" s="37">
        <f>IF(E386='[3]5.Grup_T'!$E$20,0,IF(YEAR(G386)&lt;2021,M386-N386+AB386,0))</f>
        <v>0</v>
      </c>
      <c r="AD386" s="35">
        <f>IF(OR(YEAR(G386)&lt;2021,O386="X"),0,IF(ISBLANK(H386),DATEDIF(G386,'[3]1.Pradzia'!$D$13,"M"),DATEDIF(G386,H386,"m")))</f>
        <v>0</v>
      </c>
      <c r="AE386" s="37">
        <f>IF(E386='[3]5.Grup_T'!$E$20,0,IF(AD386&lt;&gt;0,M386/V386*MIN(12,AD386),0))</f>
        <v>0</v>
      </c>
      <c r="AF386" s="37">
        <f t="shared" si="68"/>
        <v>0</v>
      </c>
      <c r="AG386" s="37">
        <f t="shared" si="72"/>
        <v>0</v>
      </c>
      <c r="AH386" s="37">
        <f t="shared" si="73"/>
        <v>0</v>
      </c>
      <c r="AI386" s="35" t="str">
        <f t="shared" si="74"/>
        <v>Nusidėvėjęs</v>
      </c>
      <c r="AJ386" s="38" t="str">
        <f>IF(AND(F386&lt;&gt;[3]Pav.tvarkyklė!$B$12,F386&lt;&gt;[3]Pav.tvarkyklė!$B$13),"GVTNT","X")</f>
        <v>X</v>
      </c>
      <c r="AK386" s="39">
        <f t="shared" si="75"/>
        <v>0</v>
      </c>
      <c r="AL386" s="40" t="s">
        <v>256</v>
      </c>
      <c r="AM386" s="41">
        <v>5</v>
      </c>
      <c r="AN386" s="41">
        <f t="shared" si="76"/>
        <v>2005</v>
      </c>
      <c r="AO386" s="41"/>
      <c r="AP386" s="41"/>
      <c r="AQ386" s="41" t="s">
        <v>380</v>
      </c>
      <c r="AR386" s="42" t="s">
        <v>257</v>
      </c>
      <c r="AS386" s="42" t="s">
        <v>299</v>
      </c>
      <c r="AT386">
        <v>0</v>
      </c>
      <c r="AU386" s="43">
        <f t="shared" si="77"/>
        <v>0</v>
      </c>
    </row>
    <row r="387" spans="1:47" ht="15" customHeight="1" x14ac:dyDescent="0.25">
      <c r="A387" s="11"/>
      <c r="B387" s="19">
        <v>432</v>
      </c>
      <c r="C387" s="20" t="s">
        <v>442</v>
      </c>
      <c r="D387" s="21">
        <v>8909</v>
      </c>
      <c r="E387" s="22" t="s">
        <v>59</v>
      </c>
      <c r="F387" s="20" t="s">
        <v>298</v>
      </c>
      <c r="G387" s="24">
        <v>38694</v>
      </c>
      <c r="H387" s="54"/>
      <c r="I387" s="26">
        <v>167.1</v>
      </c>
      <c r="J387" s="27">
        <v>167.1</v>
      </c>
      <c r="K387" s="27"/>
      <c r="L387" s="27"/>
      <c r="M387" s="50">
        <v>0</v>
      </c>
      <c r="N387" s="29">
        <v>0</v>
      </c>
      <c r="O387" s="30" t="str">
        <f>IF(G387&lt;=$N$2,"",IF(F387=[3]Pav.tvarkyklė!$B$13,"",IF(ISBLANK(R387),"X","")))</f>
        <v/>
      </c>
      <c r="P387" s="31"/>
      <c r="Q387" s="32"/>
      <c r="R387" s="32"/>
      <c r="S387" s="33"/>
      <c r="T387" s="33"/>
      <c r="U387" s="34">
        <f>IFERROR(INDEX('[3]5.Grup_T'!$G$4:$G$22,MATCH('6.Turtas'!E387,'[3]5.Grup_T'!$E$4:$E$22,0)),"0")</f>
        <v>10</v>
      </c>
      <c r="V387" s="35">
        <f t="shared" si="66"/>
        <v>120</v>
      </c>
      <c r="W387" s="35">
        <f>IF(NOT(ISBLANK(H387)),(12-DATEDIF(H387,'[3]1.Pradzia'!$D$13,"m")),0)</f>
        <v>0</v>
      </c>
      <c r="X387" s="35">
        <f t="shared" si="69"/>
        <v>180</v>
      </c>
      <c r="Y387" s="35">
        <f t="shared" si="70"/>
        <v>0</v>
      </c>
      <c r="Z387" s="35">
        <f t="shared" si="78"/>
        <v>-60</v>
      </c>
      <c r="AA387" s="36">
        <f t="shared" si="67"/>
        <v>0</v>
      </c>
      <c r="AB387" s="36">
        <f t="shared" si="71"/>
        <v>0</v>
      </c>
      <c r="AC387" s="37">
        <f>IF(E387='[3]5.Grup_T'!$E$20,0,IF(YEAR(G387)&lt;2021,M387-N387+AB387,0))</f>
        <v>0</v>
      </c>
      <c r="AD387" s="35">
        <f>IF(OR(YEAR(G387)&lt;2021,O387="X"),0,IF(ISBLANK(H387),DATEDIF(G387,'[3]1.Pradzia'!$D$13,"M"),DATEDIF(G387,H387,"m")))</f>
        <v>0</v>
      </c>
      <c r="AE387" s="37">
        <f>IF(E387='[3]5.Grup_T'!$E$20,0,IF(AD387&lt;&gt;0,M387/V387*MIN(12,AD387),0))</f>
        <v>0</v>
      </c>
      <c r="AF387" s="37">
        <f t="shared" si="68"/>
        <v>0</v>
      </c>
      <c r="AG387" s="37">
        <f t="shared" si="72"/>
        <v>0</v>
      </c>
      <c r="AH387" s="37">
        <f t="shared" si="73"/>
        <v>0</v>
      </c>
      <c r="AI387" s="35" t="str">
        <f t="shared" si="74"/>
        <v>Nusidėvėjęs</v>
      </c>
      <c r="AJ387" s="38" t="str">
        <f>IF(AND(F387&lt;&gt;[3]Pav.tvarkyklė!$B$12,F387&lt;&gt;[3]Pav.tvarkyklė!$B$13),"GVTNT","X")</f>
        <v>X</v>
      </c>
      <c r="AK387" s="39">
        <f t="shared" si="75"/>
        <v>0</v>
      </c>
      <c r="AL387" s="40" t="s">
        <v>256</v>
      </c>
      <c r="AM387" s="41">
        <v>5</v>
      </c>
      <c r="AN387" s="41">
        <f t="shared" si="76"/>
        <v>2005</v>
      </c>
      <c r="AO387" s="41"/>
      <c r="AP387" s="41"/>
      <c r="AQ387" s="41" t="s">
        <v>380</v>
      </c>
      <c r="AR387" s="42" t="s">
        <v>257</v>
      </c>
      <c r="AS387" s="42" t="s">
        <v>299</v>
      </c>
      <c r="AT387">
        <v>0</v>
      </c>
      <c r="AU387" s="43">
        <f t="shared" si="77"/>
        <v>0</v>
      </c>
    </row>
    <row r="388" spans="1:47" ht="15" customHeight="1" x14ac:dyDescent="0.25">
      <c r="A388" s="11"/>
      <c r="B388" s="19">
        <v>433</v>
      </c>
      <c r="C388" s="20" t="s">
        <v>443</v>
      </c>
      <c r="D388" s="21">
        <v>8910</v>
      </c>
      <c r="E388" s="22" t="s">
        <v>59</v>
      </c>
      <c r="F388" s="20" t="s">
        <v>298</v>
      </c>
      <c r="G388" s="24">
        <v>38694</v>
      </c>
      <c r="H388" s="54"/>
      <c r="I388" s="26">
        <v>810.94</v>
      </c>
      <c r="J388" s="27">
        <v>810.94</v>
      </c>
      <c r="K388" s="27"/>
      <c r="L388" s="27"/>
      <c r="M388" s="50">
        <v>0</v>
      </c>
      <c r="N388" s="29">
        <v>0</v>
      </c>
      <c r="O388" s="30" t="str">
        <f>IF(G388&lt;=$N$2,"",IF(F388=[3]Pav.tvarkyklė!$B$13,"",IF(ISBLANK(R388),"X","")))</f>
        <v/>
      </c>
      <c r="P388" s="31"/>
      <c r="Q388" s="32"/>
      <c r="R388" s="32"/>
      <c r="S388" s="33"/>
      <c r="T388" s="33"/>
      <c r="U388" s="34">
        <f>IFERROR(INDEX('[3]5.Grup_T'!$G$4:$G$22,MATCH('6.Turtas'!E388,'[3]5.Grup_T'!$E$4:$E$22,0)),"0")</f>
        <v>10</v>
      </c>
      <c r="V388" s="35">
        <f t="shared" ref="V388:V451" si="79">U388*12</f>
        <v>120</v>
      </c>
      <c r="W388" s="35">
        <f>IF(NOT(ISBLANK(H388)),(12-DATEDIF(H388,'[3]1.Pradzia'!$D$13,"m")),0)</f>
        <v>0</v>
      </c>
      <c r="X388" s="35">
        <f t="shared" si="69"/>
        <v>180</v>
      </c>
      <c r="Y388" s="35">
        <f t="shared" si="70"/>
        <v>0</v>
      </c>
      <c r="Z388" s="35">
        <f t="shared" si="78"/>
        <v>-60</v>
      </c>
      <c r="AA388" s="36">
        <f t="shared" ref="AA388:AA451" si="80">+IF(Z388&lt;=0,0,N388/Z388)</f>
        <v>0</v>
      </c>
      <c r="AB388" s="36">
        <f t="shared" si="71"/>
        <v>0</v>
      </c>
      <c r="AC388" s="37">
        <f>IF(E388='[3]5.Grup_T'!$E$20,0,IF(YEAR(G388)&lt;2021,M388-N388+AB388,0))</f>
        <v>0</v>
      </c>
      <c r="AD388" s="35">
        <f>IF(OR(YEAR(G388)&lt;2021,O388="X"),0,IF(ISBLANK(H388),DATEDIF(G388,'[3]1.Pradzia'!$D$13,"M"),DATEDIF(G388,H388,"m")))</f>
        <v>0</v>
      </c>
      <c r="AE388" s="37">
        <f>IF(E388='[3]5.Grup_T'!$E$20,0,IF(AD388&lt;&gt;0,M388/V388*MIN(12,AD388),0))</f>
        <v>0</v>
      </c>
      <c r="AF388" s="37">
        <f t="shared" ref="AF388:AF451" si="81">+AB388+AE388</f>
        <v>0</v>
      </c>
      <c r="AG388" s="37">
        <f t="shared" si="72"/>
        <v>0</v>
      </c>
      <c r="AH388" s="37">
        <f t="shared" si="73"/>
        <v>0</v>
      </c>
      <c r="AI388" s="35" t="str">
        <f t="shared" si="74"/>
        <v>Nusidėvėjęs</v>
      </c>
      <c r="AJ388" s="38" t="str">
        <f>IF(AND(F388&lt;&gt;[3]Pav.tvarkyklė!$B$12,F388&lt;&gt;[3]Pav.tvarkyklė!$B$13),"GVTNT","X")</f>
        <v>X</v>
      </c>
      <c r="AK388" s="39">
        <f t="shared" si="75"/>
        <v>0</v>
      </c>
      <c r="AL388" s="40" t="s">
        <v>256</v>
      </c>
      <c r="AM388" s="41">
        <v>5</v>
      </c>
      <c r="AN388" s="41">
        <f t="shared" si="76"/>
        <v>2005</v>
      </c>
      <c r="AO388" s="41"/>
      <c r="AP388" s="41"/>
      <c r="AQ388" s="41" t="s">
        <v>380</v>
      </c>
      <c r="AR388" s="42" t="s">
        <v>257</v>
      </c>
      <c r="AS388" s="42" t="s">
        <v>299</v>
      </c>
      <c r="AT388">
        <v>0</v>
      </c>
      <c r="AU388" s="43">
        <f t="shared" si="77"/>
        <v>0</v>
      </c>
    </row>
    <row r="389" spans="1:47" ht="15" customHeight="1" x14ac:dyDescent="0.25">
      <c r="A389" s="11"/>
      <c r="B389" s="19">
        <v>434</v>
      </c>
      <c r="C389" s="61" t="s">
        <v>299</v>
      </c>
      <c r="D389" s="62">
        <v>600308</v>
      </c>
      <c r="E389" s="63" t="s">
        <v>70</v>
      </c>
      <c r="F389" s="61" t="s">
        <v>298</v>
      </c>
      <c r="G389" s="24">
        <v>43070</v>
      </c>
      <c r="H389" s="54"/>
      <c r="I389" s="26">
        <v>402682.71</v>
      </c>
      <c r="J389" s="27">
        <v>402682.71</v>
      </c>
      <c r="K389" s="27"/>
      <c r="L389" s="27"/>
      <c r="M389" s="50"/>
      <c r="N389" s="29">
        <v>0</v>
      </c>
      <c r="O389" s="30" t="str">
        <f>IF(G389&lt;=$N$2,"",IF(F389=[3]Pav.tvarkyklė!$B$13,"",IF(ISBLANK(R389),"X","")))</f>
        <v/>
      </c>
      <c r="P389" s="31"/>
      <c r="Q389" s="32"/>
      <c r="R389" s="32"/>
      <c r="S389" s="33"/>
      <c r="T389" s="33"/>
      <c r="U389" s="34">
        <f>IFERROR(INDEX('[3]5.Grup_T'!$G$4:$G$22,MATCH('6.Turtas'!E389,'[3]5.Grup_T'!$E$4:$E$22,0)),"0")</f>
        <v>50</v>
      </c>
      <c r="V389" s="35">
        <f t="shared" si="79"/>
        <v>600</v>
      </c>
      <c r="W389" s="35">
        <f>IF(NOT(ISBLANK(H389)),(12-DATEDIF(H389,'[3]1.Pradzia'!$D$13,"m")),0)</f>
        <v>0</v>
      </c>
      <c r="X389" s="35">
        <f t="shared" ref="X389:X452" si="82">IF(OR(ISBLANK(C389),YEAR(G389)&gt;=2021),0,DATEDIF(G389,$N$2,"M"))</f>
        <v>36</v>
      </c>
      <c r="Y389" s="35">
        <f t="shared" ref="Y389:Y452" si="83">IF(YEAR(G389)&gt;=2021,0,IF(Z389&lt;=0,0,IF(W389&lt;&gt;0,MIN(W389,Z389),MIN(12,Z389))))</f>
        <v>12</v>
      </c>
      <c r="Z389" s="35">
        <f t="shared" si="78"/>
        <v>564</v>
      </c>
      <c r="AA389" s="36">
        <f t="shared" si="80"/>
        <v>0</v>
      </c>
      <c r="AB389" s="36">
        <f t="shared" ref="AB389:AB452" si="84">IF(Z389&lt;=0,N389,N389/Z389*Y389)</f>
        <v>0</v>
      </c>
      <c r="AC389" s="37">
        <f>IF(E389='[3]5.Grup_T'!$E$20,0,IF(YEAR(G389)&lt;2021,M389-N389+AB389,0))</f>
        <v>0</v>
      </c>
      <c r="AD389" s="35">
        <f>IF(OR(YEAR(G389)&lt;2021,O389="X"),0,IF(ISBLANK(H389),DATEDIF(G389,'[3]1.Pradzia'!$D$13,"M"),DATEDIF(G389,H389,"m")))</f>
        <v>0</v>
      </c>
      <c r="AE389" s="37">
        <f>IF(E389='[3]5.Grup_T'!$E$20,0,IF(AD389&lt;&gt;0,M389/V389*MIN(12,AD389),0))</f>
        <v>0</v>
      </c>
      <c r="AF389" s="37">
        <f t="shared" si="81"/>
        <v>0</v>
      </c>
      <c r="AG389" s="37">
        <f t="shared" ref="AG389:AG452" si="85">AC389+AE389</f>
        <v>0</v>
      </c>
      <c r="AH389" s="37">
        <f t="shared" ref="AH389:AH452" si="86">M389-AG389</f>
        <v>0</v>
      </c>
      <c r="AI389" s="35" t="str">
        <f t="shared" ref="AI389:AI452" si="87">IF(H389&lt;&gt;0,"Nurašytas",IF(O389="X","Nesuderintas",IF(AH389&lt;=0,"Nusidėvėjęs","")))</f>
        <v>Nusidėvėjęs</v>
      </c>
      <c r="AJ389" s="38" t="str">
        <f>IF(AND(F389&lt;&gt;[3]Pav.tvarkyklė!$B$12,F389&lt;&gt;[3]Pav.tvarkyklė!$B$13),"GVTNT","X")</f>
        <v>X</v>
      </c>
      <c r="AK389" s="39">
        <f t="shared" ref="AK389:AK452" si="88">I389-J389-K389-L389-M389</f>
        <v>0</v>
      </c>
      <c r="AL389" s="40" t="s">
        <v>71</v>
      </c>
      <c r="AM389" s="41">
        <v>50</v>
      </c>
      <c r="AN389" s="41">
        <f t="shared" ref="AN389:AN452" si="89">YEAR(G389)</f>
        <v>2017</v>
      </c>
      <c r="AO389" s="41"/>
      <c r="AP389" s="41"/>
      <c r="AQ389" s="41" t="s">
        <v>380</v>
      </c>
      <c r="AR389" s="42" t="s">
        <v>72</v>
      </c>
      <c r="AS389" s="42" t="s">
        <v>299</v>
      </c>
      <c r="AT389">
        <v>0</v>
      </c>
      <c r="AU389" s="43">
        <f t="shared" ref="AU389:AU452" si="90">AF389-AT389</f>
        <v>0</v>
      </c>
    </row>
    <row r="390" spans="1:47" ht="15" customHeight="1" x14ac:dyDescent="0.25">
      <c r="A390" s="11"/>
      <c r="B390" s="19">
        <v>435</v>
      </c>
      <c r="C390" s="20" t="s">
        <v>444</v>
      </c>
      <c r="D390" s="60">
        <v>600309</v>
      </c>
      <c r="E390" s="22" t="s">
        <v>85</v>
      </c>
      <c r="F390" s="20" t="s">
        <v>86</v>
      </c>
      <c r="G390" s="24">
        <v>43089</v>
      </c>
      <c r="H390" s="54"/>
      <c r="I390" s="26">
        <v>6095</v>
      </c>
      <c r="J390" s="27">
        <v>6095</v>
      </c>
      <c r="K390" s="27"/>
      <c r="L390" s="27"/>
      <c r="M390" s="50">
        <v>0</v>
      </c>
      <c r="N390" s="29">
        <v>0</v>
      </c>
      <c r="O390" s="30" t="str">
        <f>IF(G390&lt;=$N$2,"",IF(F390=[3]Pav.tvarkyklė!$B$13,"",IF(ISBLANK(R390),"X","")))</f>
        <v/>
      </c>
      <c r="P390" s="31"/>
      <c r="Q390" s="32"/>
      <c r="R390" s="32"/>
      <c r="S390" s="33"/>
      <c r="T390" s="33"/>
      <c r="U390" s="34">
        <f>IFERROR(INDEX('[3]5.Grup_T'!$G$4:$G$22,MATCH('6.Turtas'!E390,'[3]5.Grup_T'!$E$4:$E$22,0)),"0")</f>
        <v>50</v>
      </c>
      <c r="V390" s="35">
        <f t="shared" si="79"/>
        <v>600</v>
      </c>
      <c r="W390" s="35">
        <f>IF(NOT(ISBLANK(H390)),(12-DATEDIF(H390,'[3]1.Pradzia'!$D$13,"m")),0)</f>
        <v>0</v>
      </c>
      <c r="X390" s="35">
        <f t="shared" si="82"/>
        <v>36</v>
      </c>
      <c r="Y390" s="35">
        <f t="shared" si="83"/>
        <v>12</v>
      </c>
      <c r="Z390" s="35">
        <f t="shared" ref="Z390:Z453" si="91">IF(YEAR(G390)&gt;=2021,0,V390-X390)</f>
        <v>564</v>
      </c>
      <c r="AA390" s="36">
        <f t="shared" si="80"/>
        <v>0</v>
      </c>
      <c r="AB390" s="36">
        <f t="shared" si="84"/>
        <v>0</v>
      </c>
      <c r="AC390" s="37">
        <f>IF(E390='[3]5.Grup_T'!$E$20,0,IF(YEAR(G390)&lt;2021,M390-N390+AB390,0))</f>
        <v>0</v>
      </c>
      <c r="AD390" s="35">
        <f>IF(OR(YEAR(G390)&lt;2021,O390="X"),0,IF(ISBLANK(H390),DATEDIF(G390,'[3]1.Pradzia'!$D$13,"M"),DATEDIF(G390,H390,"m")))</f>
        <v>0</v>
      </c>
      <c r="AE390" s="37">
        <f>IF(E390='[3]5.Grup_T'!$E$20,0,IF(AD390&lt;&gt;0,M390/V390*MIN(12,AD390),0))</f>
        <v>0</v>
      </c>
      <c r="AF390" s="37">
        <f t="shared" si="81"/>
        <v>0</v>
      </c>
      <c r="AG390" s="37">
        <f t="shared" si="85"/>
        <v>0</v>
      </c>
      <c r="AH390" s="37">
        <f t="shared" si="86"/>
        <v>0</v>
      </c>
      <c r="AI390" s="35" t="str">
        <f t="shared" si="87"/>
        <v>Nusidėvėjęs</v>
      </c>
      <c r="AJ390" s="38" t="str">
        <f>IF(AND(F390&lt;&gt;[3]Pav.tvarkyklė!$B$12,F390&lt;&gt;[3]Pav.tvarkyklė!$B$13),"GVTNT","X")</f>
        <v>GVTNT</v>
      </c>
      <c r="AK390" s="39">
        <f t="shared" si="88"/>
        <v>0</v>
      </c>
      <c r="AL390" s="40" t="s">
        <v>87</v>
      </c>
      <c r="AM390" s="41">
        <v>50</v>
      </c>
      <c r="AN390" s="41">
        <f t="shared" si="89"/>
        <v>2017</v>
      </c>
      <c r="AO390" s="41"/>
      <c r="AP390" s="41"/>
      <c r="AQ390" s="41" t="s">
        <v>380</v>
      </c>
      <c r="AR390" s="42" t="s">
        <v>88</v>
      </c>
      <c r="AS390" s="42" t="s">
        <v>89</v>
      </c>
      <c r="AT390">
        <v>0</v>
      </c>
      <c r="AU390" s="43">
        <f t="shared" si="90"/>
        <v>0</v>
      </c>
    </row>
    <row r="391" spans="1:47" ht="15" customHeight="1" x14ac:dyDescent="0.25">
      <c r="A391" s="11"/>
      <c r="B391" s="19">
        <v>436</v>
      </c>
      <c r="C391" s="20" t="s">
        <v>445</v>
      </c>
      <c r="D391" s="60">
        <v>600310</v>
      </c>
      <c r="E391" s="22" t="s">
        <v>85</v>
      </c>
      <c r="F391" s="20" t="s">
        <v>115</v>
      </c>
      <c r="G391" s="24">
        <v>43089</v>
      </c>
      <c r="H391" s="54"/>
      <c r="I391" s="26">
        <v>6095</v>
      </c>
      <c r="J391" s="27">
        <v>6095</v>
      </c>
      <c r="K391" s="27"/>
      <c r="L391" s="27"/>
      <c r="M391" s="50">
        <v>0</v>
      </c>
      <c r="N391" s="29">
        <v>0</v>
      </c>
      <c r="O391" s="30" t="str">
        <f>IF(G391&lt;=$N$2,"",IF(F391=[3]Pav.tvarkyklė!$B$13,"",IF(ISBLANK(R391),"X","")))</f>
        <v/>
      </c>
      <c r="P391" s="31"/>
      <c r="Q391" s="32"/>
      <c r="R391" s="32"/>
      <c r="S391" s="33"/>
      <c r="T391" s="33"/>
      <c r="U391" s="34">
        <f>IFERROR(INDEX('[3]5.Grup_T'!$G$4:$G$22,MATCH('6.Turtas'!E391,'[3]5.Grup_T'!$E$4:$E$22,0)),"0")</f>
        <v>50</v>
      </c>
      <c r="V391" s="35">
        <f t="shared" si="79"/>
        <v>600</v>
      </c>
      <c r="W391" s="35">
        <f>IF(NOT(ISBLANK(H391)),(12-DATEDIF(H391,'[3]1.Pradzia'!$D$13,"m")),0)</f>
        <v>0</v>
      </c>
      <c r="X391" s="35">
        <f t="shared" si="82"/>
        <v>36</v>
      </c>
      <c r="Y391" s="35">
        <f t="shared" si="83"/>
        <v>12</v>
      </c>
      <c r="Z391" s="35">
        <f t="shared" si="91"/>
        <v>564</v>
      </c>
      <c r="AA391" s="36">
        <f t="shared" si="80"/>
        <v>0</v>
      </c>
      <c r="AB391" s="36">
        <f t="shared" si="84"/>
        <v>0</v>
      </c>
      <c r="AC391" s="37">
        <f>IF(E391='[3]5.Grup_T'!$E$20,0,IF(YEAR(G391)&lt;2021,M391-N391+AB391,0))</f>
        <v>0</v>
      </c>
      <c r="AD391" s="35">
        <f>IF(OR(YEAR(G391)&lt;2021,O391="X"),0,IF(ISBLANK(H391),DATEDIF(G391,'[3]1.Pradzia'!$D$13,"M"),DATEDIF(G391,H391,"m")))</f>
        <v>0</v>
      </c>
      <c r="AE391" s="37">
        <f>IF(E391='[3]5.Grup_T'!$E$20,0,IF(AD391&lt;&gt;0,M391/V391*MIN(12,AD391),0))</f>
        <v>0</v>
      </c>
      <c r="AF391" s="37">
        <f t="shared" si="81"/>
        <v>0</v>
      </c>
      <c r="AG391" s="37">
        <f t="shared" si="85"/>
        <v>0</v>
      </c>
      <c r="AH391" s="37">
        <f t="shared" si="86"/>
        <v>0</v>
      </c>
      <c r="AI391" s="35" t="str">
        <f t="shared" si="87"/>
        <v>Nusidėvėjęs</v>
      </c>
      <c r="AJ391" s="38" t="str">
        <f>IF(AND(F391&lt;&gt;[3]Pav.tvarkyklė!$B$12,F391&lt;&gt;[3]Pav.tvarkyklė!$B$13),"GVTNT","X")</f>
        <v>GVTNT</v>
      </c>
      <c r="AK391" s="39">
        <f t="shared" si="88"/>
        <v>0</v>
      </c>
      <c r="AL391" s="40" t="s">
        <v>116</v>
      </c>
      <c r="AM391" s="41">
        <v>50</v>
      </c>
      <c r="AN391" s="41">
        <f t="shared" si="89"/>
        <v>2017</v>
      </c>
      <c r="AO391" s="41"/>
      <c r="AP391" s="41"/>
      <c r="AQ391" s="41" t="s">
        <v>380</v>
      </c>
      <c r="AR391" s="42" t="s">
        <v>88</v>
      </c>
      <c r="AS391" s="42" t="s">
        <v>117</v>
      </c>
      <c r="AT391">
        <v>0</v>
      </c>
      <c r="AU391" s="43">
        <f t="shared" si="90"/>
        <v>0</v>
      </c>
    </row>
    <row r="392" spans="1:47" ht="15" customHeight="1" x14ac:dyDescent="0.25">
      <c r="A392" s="11"/>
      <c r="B392" s="19">
        <v>437</v>
      </c>
      <c r="C392" s="20" t="s">
        <v>446</v>
      </c>
      <c r="D392" s="21" t="s">
        <v>447</v>
      </c>
      <c r="E392" s="22" t="s">
        <v>85</v>
      </c>
      <c r="F392" s="20" t="s">
        <v>86</v>
      </c>
      <c r="G392" s="24">
        <v>40506</v>
      </c>
      <c r="H392" s="54"/>
      <c r="I392" s="26">
        <v>201610.76</v>
      </c>
      <c r="J392" s="27"/>
      <c r="K392" s="27"/>
      <c r="L392" s="27"/>
      <c r="M392" s="50">
        <v>201610.76</v>
      </c>
      <c r="N392" s="29">
        <v>160952.55311795895</v>
      </c>
      <c r="O392" s="30" t="str">
        <f>IF(G392&lt;=$N$2,"",IF(F392=[3]Pav.tvarkyklė!$B$13,"",IF(ISBLANK(R392),"X","")))</f>
        <v/>
      </c>
      <c r="P392" s="31"/>
      <c r="Q392" s="32"/>
      <c r="R392" s="32"/>
      <c r="S392" s="33"/>
      <c r="T392" s="33"/>
      <c r="U392" s="34">
        <f>IFERROR(INDEX('[3]5.Grup_T'!$G$4:$G$22,MATCH('6.Turtas'!E392,'[3]5.Grup_T'!$E$4:$E$22,0)),"0")</f>
        <v>50</v>
      </c>
      <c r="V392" s="35">
        <f t="shared" si="79"/>
        <v>600</v>
      </c>
      <c r="W392" s="35">
        <f>IF(NOT(ISBLANK(H392)),(12-DATEDIF(H392,'[3]1.Pradzia'!$D$13,"m")),0)</f>
        <v>0</v>
      </c>
      <c r="X392" s="35">
        <f t="shared" si="82"/>
        <v>121</v>
      </c>
      <c r="Y392" s="35">
        <f t="shared" si="83"/>
        <v>12</v>
      </c>
      <c r="Z392" s="35">
        <f t="shared" si="91"/>
        <v>479</v>
      </c>
      <c r="AA392" s="36">
        <f t="shared" si="80"/>
        <v>336.01785619615646</v>
      </c>
      <c r="AB392" s="36">
        <f t="shared" si="84"/>
        <v>4032.2142743538775</v>
      </c>
      <c r="AC392" s="37">
        <f>IF(E392='[3]5.Grup_T'!$E$20,0,IF(YEAR(G392)&lt;2021,M392-N392+AB392,0))</f>
        <v>44690.421156394943</v>
      </c>
      <c r="AD392" s="35">
        <f>IF(OR(YEAR(G392)&lt;2021,O392="X"),0,IF(ISBLANK(H392),DATEDIF(G392,'[3]1.Pradzia'!$D$13,"M"),DATEDIF(G392,H392,"m")))</f>
        <v>0</v>
      </c>
      <c r="AE392" s="37">
        <f>IF(E392='[3]5.Grup_T'!$E$20,0,IF(AD392&lt;&gt;0,M392/V392*MIN(12,AD392),0))</f>
        <v>0</v>
      </c>
      <c r="AF392" s="37">
        <f t="shared" si="81"/>
        <v>4032.2142743538775</v>
      </c>
      <c r="AG392" s="37">
        <f t="shared" si="85"/>
        <v>44690.421156394943</v>
      </c>
      <c r="AH392" s="37">
        <f t="shared" si="86"/>
        <v>156920.33884360507</v>
      </c>
      <c r="AI392" s="35" t="str">
        <f t="shared" si="87"/>
        <v/>
      </c>
      <c r="AJ392" s="38" t="str">
        <f>IF(AND(F392&lt;&gt;[3]Pav.tvarkyklė!$B$12,F392&lt;&gt;[3]Pav.tvarkyklė!$B$13),"GVTNT","X")</f>
        <v>GVTNT</v>
      </c>
      <c r="AK392" s="39">
        <f t="shared" si="88"/>
        <v>0</v>
      </c>
      <c r="AL392" s="40" t="s">
        <v>87</v>
      </c>
      <c r="AM392" s="41">
        <v>50</v>
      </c>
      <c r="AN392" s="41">
        <f t="shared" si="89"/>
        <v>2010</v>
      </c>
      <c r="AO392" s="41"/>
      <c r="AP392" s="41"/>
      <c r="AQ392" s="41" t="s">
        <v>17</v>
      </c>
      <c r="AR392" s="42" t="s">
        <v>88</v>
      </c>
      <c r="AS392" s="42" t="s">
        <v>89</v>
      </c>
      <c r="AT392">
        <v>4032.2152000000006</v>
      </c>
      <c r="AU392" s="43">
        <f t="shared" si="90"/>
        <v>-9.2564612305068295E-4</v>
      </c>
    </row>
    <row r="393" spans="1:47" ht="15" customHeight="1" x14ac:dyDescent="0.25">
      <c r="A393" s="11"/>
      <c r="B393" s="19">
        <v>438</v>
      </c>
      <c r="C393" s="20" t="s">
        <v>448</v>
      </c>
      <c r="D393" s="21" t="s">
        <v>449</v>
      </c>
      <c r="E393" s="22" t="s">
        <v>85</v>
      </c>
      <c r="F393" s="20" t="s">
        <v>86</v>
      </c>
      <c r="G393" s="24">
        <v>42004</v>
      </c>
      <c r="H393" s="54"/>
      <c r="I393" s="26">
        <v>10851.09</v>
      </c>
      <c r="J393" s="27"/>
      <c r="K393" s="27"/>
      <c r="L393" s="27"/>
      <c r="M393" s="50">
        <v>10851.09</v>
      </c>
      <c r="N393" s="29">
        <v>9548.9660869565214</v>
      </c>
      <c r="O393" s="30" t="str">
        <f>IF(G393&lt;=$N$2,"",IF(F393=[3]Pav.tvarkyklė!$B$13,"",IF(ISBLANK(R393),"X","")))</f>
        <v/>
      </c>
      <c r="P393" s="31"/>
      <c r="Q393" s="32"/>
      <c r="R393" s="32"/>
      <c r="S393" s="33"/>
      <c r="T393" s="33"/>
      <c r="U393" s="34">
        <f>IFERROR(INDEX('[3]5.Grup_T'!$G$4:$G$22,MATCH('6.Turtas'!E393,'[3]5.Grup_T'!$E$4:$E$22,0)),"0")</f>
        <v>50</v>
      </c>
      <c r="V393" s="35">
        <f t="shared" si="79"/>
        <v>600</v>
      </c>
      <c r="W393" s="35">
        <f>IF(NOT(ISBLANK(H393)),(12-DATEDIF(H393,'[3]1.Pradzia'!$D$13,"m")),0)</f>
        <v>0</v>
      </c>
      <c r="X393" s="35">
        <f t="shared" si="82"/>
        <v>72</v>
      </c>
      <c r="Y393" s="35">
        <f t="shared" si="83"/>
        <v>12</v>
      </c>
      <c r="Z393" s="35">
        <f t="shared" si="91"/>
        <v>528</v>
      </c>
      <c r="AA393" s="36">
        <f t="shared" si="80"/>
        <v>18.085163043478261</v>
      </c>
      <c r="AB393" s="36">
        <f t="shared" si="84"/>
        <v>217.02195652173913</v>
      </c>
      <c r="AC393" s="37">
        <f>IF(E393='[3]5.Grup_T'!$E$20,0,IF(YEAR(G393)&lt;2021,M393-N393+AB393,0))</f>
        <v>1519.1458695652179</v>
      </c>
      <c r="AD393" s="35">
        <f>IF(OR(YEAR(G393)&lt;2021,O393="X"),0,IF(ISBLANK(H393),DATEDIF(G393,'[3]1.Pradzia'!$D$13,"M"),DATEDIF(G393,H393,"m")))</f>
        <v>0</v>
      </c>
      <c r="AE393" s="37">
        <f>IF(E393='[3]5.Grup_T'!$E$20,0,IF(AD393&lt;&gt;0,M393/V393*MIN(12,AD393),0))</f>
        <v>0</v>
      </c>
      <c r="AF393" s="37">
        <f t="shared" si="81"/>
        <v>217.02195652173913</v>
      </c>
      <c r="AG393" s="37">
        <f t="shared" si="85"/>
        <v>1519.1458695652179</v>
      </c>
      <c r="AH393" s="37">
        <f t="shared" si="86"/>
        <v>9331.944130434782</v>
      </c>
      <c r="AI393" s="35" t="str">
        <f t="shared" si="87"/>
        <v/>
      </c>
      <c r="AJ393" s="38" t="str">
        <f>IF(AND(F393&lt;&gt;[3]Pav.tvarkyklė!$B$12,F393&lt;&gt;[3]Pav.tvarkyklė!$B$13),"GVTNT","X")</f>
        <v>GVTNT</v>
      </c>
      <c r="AK393" s="39">
        <f t="shared" si="88"/>
        <v>0</v>
      </c>
      <c r="AL393" s="40" t="s">
        <v>87</v>
      </c>
      <c r="AM393" s="41">
        <v>50</v>
      </c>
      <c r="AN393" s="41">
        <f t="shared" si="89"/>
        <v>2014</v>
      </c>
      <c r="AO393" s="41"/>
      <c r="AP393" s="41"/>
      <c r="AQ393" s="41" t="s">
        <v>17</v>
      </c>
      <c r="AR393" s="42" t="s">
        <v>88</v>
      </c>
      <c r="AS393" s="42" t="s">
        <v>89</v>
      </c>
      <c r="AT393">
        <v>217.02179999999998</v>
      </c>
      <c r="AU393" s="43">
        <f t="shared" si="90"/>
        <v>1.5652173914304512E-4</v>
      </c>
    </row>
    <row r="394" spans="1:47" ht="15" customHeight="1" x14ac:dyDescent="0.25">
      <c r="A394" s="11"/>
      <c r="B394" s="19">
        <v>439</v>
      </c>
      <c r="C394" s="20" t="s">
        <v>450</v>
      </c>
      <c r="D394" s="21" t="s">
        <v>451</v>
      </c>
      <c r="E394" s="22" t="s">
        <v>85</v>
      </c>
      <c r="F394" s="20" t="s">
        <v>86</v>
      </c>
      <c r="G394" s="24">
        <v>42004</v>
      </c>
      <c r="H394" s="54"/>
      <c r="I394" s="26">
        <v>37704.53</v>
      </c>
      <c r="J394" s="27"/>
      <c r="K394" s="27"/>
      <c r="L394" s="27"/>
      <c r="M394" s="50">
        <v>37704.53</v>
      </c>
      <c r="N394" s="29">
        <v>33179.988695652173</v>
      </c>
      <c r="O394" s="30" t="str">
        <f>IF(G394&lt;=$N$2,"",IF(F394=[3]Pav.tvarkyklė!$B$13,"",IF(ISBLANK(R394),"X","")))</f>
        <v/>
      </c>
      <c r="P394" s="31"/>
      <c r="Q394" s="32"/>
      <c r="R394" s="32"/>
      <c r="S394" s="33"/>
      <c r="T394" s="33"/>
      <c r="U394" s="34">
        <f>IFERROR(INDEX('[3]5.Grup_T'!$G$4:$G$22,MATCH('6.Turtas'!E394,'[3]5.Grup_T'!$E$4:$E$22,0)),"0")</f>
        <v>50</v>
      </c>
      <c r="V394" s="35">
        <f t="shared" si="79"/>
        <v>600</v>
      </c>
      <c r="W394" s="35">
        <f>IF(NOT(ISBLANK(H394)),(12-DATEDIF(H394,'[3]1.Pradzia'!$D$13,"m")),0)</f>
        <v>0</v>
      </c>
      <c r="X394" s="35">
        <f t="shared" si="82"/>
        <v>72</v>
      </c>
      <c r="Y394" s="35">
        <f t="shared" si="83"/>
        <v>12</v>
      </c>
      <c r="Z394" s="35">
        <f t="shared" si="91"/>
        <v>528</v>
      </c>
      <c r="AA394" s="36">
        <f t="shared" si="80"/>
        <v>62.840887681159415</v>
      </c>
      <c r="AB394" s="36">
        <f t="shared" si="84"/>
        <v>754.09065217391299</v>
      </c>
      <c r="AC394" s="37">
        <f>IF(E394='[3]5.Grup_T'!$E$20,0,IF(YEAR(G394)&lt;2021,M394-N394+AB394,0))</f>
        <v>5278.6319565217382</v>
      </c>
      <c r="AD394" s="35">
        <f>IF(OR(YEAR(G394)&lt;2021,O394="X"),0,IF(ISBLANK(H394),DATEDIF(G394,'[3]1.Pradzia'!$D$13,"M"),DATEDIF(G394,H394,"m")))</f>
        <v>0</v>
      </c>
      <c r="AE394" s="37">
        <f>IF(E394='[3]5.Grup_T'!$E$20,0,IF(AD394&lt;&gt;0,M394/V394*MIN(12,AD394),0))</f>
        <v>0</v>
      </c>
      <c r="AF394" s="37">
        <f t="shared" si="81"/>
        <v>754.09065217391299</v>
      </c>
      <c r="AG394" s="37">
        <f t="shared" si="85"/>
        <v>5278.6319565217382</v>
      </c>
      <c r="AH394" s="37">
        <f t="shared" si="86"/>
        <v>32425.898043478261</v>
      </c>
      <c r="AI394" s="35" t="str">
        <f t="shared" si="87"/>
        <v/>
      </c>
      <c r="AJ394" s="38" t="str">
        <f>IF(AND(F394&lt;&gt;[3]Pav.tvarkyklė!$B$12,F394&lt;&gt;[3]Pav.tvarkyklė!$B$13),"GVTNT","X")</f>
        <v>GVTNT</v>
      </c>
      <c r="AK394" s="39">
        <f t="shared" si="88"/>
        <v>0</v>
      </c>
      <c r="AL394" s="40" t="s">
        <v>87</v>
      </c>
      <c r="AM394" s="41">
        <v>50</v>
      </c>
      <c r="AN394" s="41">
        <f t="shared" si="89"/>
        <v>2014</v>
      </c>
      <c r="AO394" s="41"/>
      <c r="AP394" s="41"/>
      <c r="AQ394" s="41" t="s">
        <v>17</v>
      </c>
      <c r="AR394" s="42" t="s">
        <v>88</v>
      </c>
      <c r="AS394" s="42" t="s">
        <v>89</v>
      </c>
      <c r="AT394">
        <v>754.09059999999999</v>
      </c>
      <c r="AU394" s="43">
        <f t="shared" si="90"/>
        <v>5.2173912990838289E-5</v>
      </c>
    </row>
    <row r="395" spans="1:47" ht="15" customHeight="1" x14ac:dyDescent="0.25">
      <c r="A395" s="11"/>
      <c r="B395" s="19">
        <v>440</v>
      </c>
      <c r="C395" s="20" t="s">
        <v>452</v>
      </c>
      <c r="D395" s="21" t="s">
        <v>453</v>
      </c>
      <c r="E395" s="22" t="s">
        <v>85</v>
      </c>
      <c r="F395" s="20" t="s">
        <v>86</v>
      </c>
      <c r="G395" s="24">
        <v>42004</v>
      </c>
      <c r="H395" s="54"/>
      <c r="I395" s="26">
        <v>9520.15</v>
      </c>
      <c r="J395" s="27"/>
      <c r="K395" s="27"/>
      <c r="L395" s="27"/>
      <c r="M395" s="50">
        <v>9520.15</v>
      </c>
      <c r="N395" s="29">
        <v>8377.7434782608689</v>
      </c>
      <c r="O395" s="30" t="str">
        <f>IF(G395&lt;=$N$2,"",IF(F395=[3]Pav.tvarkyklė!$B$13,"",IF(ISBLANK(R395),"X","")))</f>
        <v/>
      </c>
      <c r="P395" s="31"/>
      <c r="Q395" s="32"/>
      <c r="R395" s="32"/>
      <c r="S395" s="33"/>
      <c r="T395" s="33"/>
      <c r="U395" s="34">
        <f>IFERROR(INDEX('[3]5.Grup_T'!$G$4:$G$22,MATCH('6.Turtas'!E395,'[3]5.Grup_T'!$E$4:$E$22,0)),"0")</f>
        <v>50</v>
      </c>
      <c r="V395" s="35">
        <f t="shared" si="79"/>
        <v>600</v>
      </c>
      <c r="W395" s="35">
        <f>IF(NOT(ISBLANK(H395)),(12-DATEDIF(H395,'[3]1.Pradzia'!$D$13,"m")),0)</f>
        <v>0</v>
      </c>
      <c r="X395" s="35">
        <f t="shared" si="82"/>
        <v>72</v>
      </c>
      <c r="Y395" s="35">
        <f t="shared" si="83"/>
        <v>12</v>
      </c>
      <c r="Z395" s="35">
        <f t="shared" si="91"/>
        <v>528</v>
      </c>
      <c r="AA395" s="36">
        <f t="shared" si="80"/>
        <v>15.8669384057971</v>
      </c>
      <c r="AB395" s="36">
        <f t="shared" si="84"/>
        <v>190.4032608695652</v>
      </c>
      <c r="AC395" s="37">
        <f>IF(E395='[3]5.Grup_T'!$E$20,0,IF(YEAR(G395)&lt;2021,M395-N395+AB395,0))</f>
        <v>1332.809782608696</v>
      </c>
      <c r="AD395" s="35">
        <f>IF(OR(YEAR(G395)&lt;2021,O395="X"),0,IF(ISBLANK(H395),DATEDIF(G395,'[3]1.Pradzia'!$D$13,"M"),DATEDIF(G395,H395,"m")))</f>
        <v>0</v>
      </c>
      <c r="AE395" s="37">
        <f>IF(E395='[3]5.Grup_T'!$E$20,0,IF(AD395&lt;&gt;0,M395/V395*MIN(12,AD395),0))</f>
        <v>0</v>
      </c>
      <c r="AF395" s="37">
        <f t="shared" si="81"/>
        <v>190.4032608695652</v>
      </c>
      <c r="AG395" s="37">
        <f t="shared" si="85"/>
        <v>1332.809782608696</v>
      </c>
      <c r="AH395" s="37">
        <f t="shared" si="86"/>
        <v>8187.3402173913037</v>
      </c>
      <c r="AI395" s="35" t="str">
        <f t="shared" si="87"/>
        <v/>
      </c>
      <c r="AJ395" s="38" t="str">
        <f>IF(AND(F395&lt;&gt;[3]Pav.tvarkyklė!$B$12,F395&lt;&gt;[3]Pav.tvarkyklė!$B$13),"GVTNT","X")</f>
        <v>GVTNT</v>
      </c>
      <c r="AK395" s="39">
        <f t="shared" si="88"/>
        <v>0</v>
      </c>
      <c r="AL395" s="40" t="s">
        <v>87</v>
      </c>
      <c r="AM395" s="41">
        <v>50</v>
      </c>
      <c r="AN395" s="41">
        <f t="shared" si="89"/>
        <v>2014</v>
      </c>
      <c r="AO395" s="41"/>
      <c r="AP395" s="41"/>
      <c r="AQ395" s="41" t="s">
        <v>17</v>
      </c>
      <c r="AR395" s="42" t="s">
        <v>88</v>
      </c>
      <c r="AS395" s="42" t="s">
        <v>89</v>
      </c>
      <c r="AT395">
        <v>190.40299999999999</v>
      </c>
      <c r="AU395" s="43">
        <f t="shared" si="90"/>
        <v>2.6086956520998683E-4</v>
      </c>
    </row>
    <row r="396" spans="1:47" ht="15" customHeight="1" x14ac:dyDescent="0.25">
      <c r="A396" s="11"/>
      <c r="B396" s="19">
        <v>441</v>
      </c>
      <c r="C396" s="20" t="s">
        <v>454</v>
      </c>
      <c r="D396" s="21" t="s">
        <v>455</v>
      </c>
      <c r="E396" s="22" t="s">
        <v>85</v>
      </c>
      <c r="F396" s="20" t="s">
        <v>86</v>
      </c>
      <c r="G396" s="24">
        <v>42004</v>
      </c>
      <c r="H396" s="54"/>
      <c r="I396" s="26">
        <v>33397.519999999997</v>
      </c>
      <c r="J396" s="27"/>
      <c r="K396" s="27"/>
      <c r="L396" s="27"/>
      <c r="M396" s="50">
        <v>33397.519999999997</v>
      </c>
      <c r="N396" s="29">
        <v>29389.819130434778</v>
      </c>
      <c r="O396" s="30" t="str">
        <f>IF(G396&lt;=$N$2,"",IF(F396=[3]Pav.tvarkyklė!$B$13,"",IF(ISBLANK(R396),"X","")))</f>
        <v/>
      </c>
      <c r="P396" s="31"/>
      <c r="Q396" s="32"/>
      <c r="R396" s="32"/>
      <c r="S396" s="33"/>
      <c r="T396" s="33"/>
      <c r="U396" s="34">
        <f>IFERROR(INDEX('[3]5.Grup_T'!$G$4:$G$22,MATCH('6.Turtas'!E396,'[3]5.Grup_T'!$E$4:$E$22,0)),"0")</f>
        <v>50</v>
      </c>
      <c r="V396" s="35">
        <f t="shared" si="79"/>
        <v>600</v>
      </c>
      <c r="W396" s="35">
        <f>IF(NOT(ISBLANK(H396)),(12-DATEDIF(H396,'[3]1.Pradzia'!$D$13,"m")),0)</f>
        <v>0</v>
      </c>
      <c r="X396" s="35">
        <f t="shared" si="82"/>
        <v>72</v>
      </c>
      <c r="Y396" s="35">
        <f t="shared" si="83"/>
        <v>12</v>
      </c>
      <c r="Z396" s="35">
        <f t="shared" si="91"/>
        <v>528</v>
      </c>
      <c r="AA396" s="36">
        <f t="shared" si="80"/>
        <v>55.662536231884047</v>
      </c>
      <c r="AB396" s="36">
        <f t="shared" si="84"/>
        <v>667.95043478260857</v>
      </c>
      <c r="AC396" s="37">
        <f>IF(E396='[3]5.Grup_T'!$E$20,0,IF(YEAR(G396)&lt;2021,M396-N396+AB396,0))</f>
        <v>4675.6513043478271</v>
      </c>
      <c r="AD396" s="35">
        <f>IF(OR(YEAR(G396)&lt;2021,O396="X"),0,IF(ISBLANK(H396),DATEDIF(G396,'[3]1.Pradzia'!$D$13,"M"),DATEDIF(G396,H396,"m")))</f>
        <v>0</v>
      </c>
      <c r="AE396" s="37">
        <f>IF(E396='[3]5.Grup_T'!$E$20,0,IF(AD396&lt;&gt;0,M396/V396*MIN(12,AD396),0))</f>
        <v>0</v>
      </c>
      <c r="AF396" s="37">
        <f t="shared" si="81"/>
        <v>667.95043478260857</v>
      </c>
      <c r="AG396" s="37">
        <f t="shared" si="85"/>
        <v>4675.6513043478271</v>
      </c>
      <c r="AH396" s="37">
        <f t="shared" si="86"/>
        <v>28721.868695652171</v>
      </c>
      <c r="AI396" s="35" t="str">
        <f t="shared" si="87"/>
        <v/>
      </c>
      <c r="AJ396" s="38" t="str">
        <f>IF(AND(F396&lt;&gt;[3]Pav.tvarkyklė!$B$12,F396&lt;&gt;[3]Pav.tvarkyklė!$B$13),"GVTNT","X")</f>
        <v>GVTNT</v>
      </c>
      <c r="AK396" s="39">
        <f t="shared" si="88"/>
        <v>0</v>
      </c>
      <c r="AL396" s="40" t="s">
        <v>87</v>
      </c>
      <c r="AM396" s="41">
        <v>50</v>
      </c>
      <c r="AN396" s="41">
        <f t="shared" si="89"/>
        <v>2014</v>
      </c>
      <c r="AO396" s="41"/>
      <c r="AP396" s="41"/>
      <c r="AQ396" s="41" t="s">
        <v>17</v>
      </c>
      <c r="AR396" s="42" t="s">
        <v>88</v>
      </c>
      <c r="AS396" s="42" t="s">
        <v>89</v>
      </c>
      <c r="AT396">
        <v>667.95039999999995</v>
      </c>
      <c r="AU396" s="43">
        <f t="shared" si="90"/>
        <v>3.4782608622663247E-5</v>
      </c>
    </row>
    <row r="397" spans="1:47" ht="15" customHeight="1" x14ac:dyDescent="0.25">
      <c r="A397" s="11"/>
      <c r="B397" s="19">
        <v>442</v>
      </c>
      <c r="C397" s="20" t="s">
        <v>456</v>
      </c>
      <c r="D397" s="21" t="s">
        <v>457</v>
      </c>
      <c r="E397" s="22" t="s">
        <v>85</v>
      </c>
      <c r="F397" s="20" t="s">
        <v>115</v>
      </c>
      <c r="G397" s="24">
        <v>40506</v>
      </c>
      <c r="H397" s="54"/>
      <c r="I397" s="26">
        <v>426039.5</v>
      </c>
      <c r="J397" s="27"/>
      <c r="K397" s="27"/>
      <c r="L397" s="27"/>
      <c r="M397" s="50">
        <v>426039.5</v>
      </c>
      <c r="N397" s="29">
        <v>340121.53416666662</v>
      </c>
      <c r="O397" s="30" t="str">
        <f>IF(G397&lt;=$N$2,"",IF(F397=[3]Pav.tvarkyklė!$B$13,"",IF(ISBLANK(R397),"X","")))</f>
        <v/>
      </c>
      <c r="P397" s="31"/>
      <c r="Q397" s="32"/>
      <c r="R397" s="32"/>
      <c r="S397" s="33"/>
      <c r="T397" s="33"/>
      <c r="U397" s="34">
        <f>IFERROR(INDEX('[3]5.Grup_T'!$G$4:$G$22,MATCH('6.Turtas'!E397,'[3]5.Grup_T'!$E$4:$E$22,0)),"0")</f>
        <v>50</v>
      </c>
      <c r="V397" s="35">
        <f t="shared" si="79"/>
        <v>600</v>
      </c>
      <c r="W397" s="35">
        <f>IF(NOT(ISBLANK(H397)),(12-DATEDIF(H397,'[3]1.Pradzia'!$D$13,"m")),0)</f>
        <v>0</v>
      </c>
      <c r="X397" s="35">
        <f t="shared" si="82"/>
        <v>121</v>
      </c>
      <c r="Y397" s="35">
        <f t="shared" si="83"/>
        <v>12</v>
      </c>
      <c r="Z397" s="35">
        <f t="shared" si="91"/>
        <v>479</v>
      </c>
      <c r="AA397" s="36">
        <f t="shared" si="80"/>
        <v>710.06583333333322</v>
      </c>
      <c r="AB397" s="36">
        <f t="shared" si="84"/>
        <v>8520.7899999999991</v>
      </c>
      <c r="AC397" s="37">
        <f>IF(E397='[3]5.Grup_T'!$E$20,0,IF(YEAR(G397)&lt;2021,M397-N397+AB397,0))</f>
        <v>94438.755833333373</v>
      </c>
      <c r="AD397" s="35">
        <f>IF(OR(YEAR(G397)&lt;2021,O397="X"),0,IF(ISBLANK(H397),DATEDIF(G397,'[3]1.Pradzia'!$D$13,"M"),DATEDIF(G397,H397,"m")))</f>
        <v>0</v>
      </c>
      <c r="AE397" s="37">
        <f>IF(E397='[3]5.Grup_T'!$E$20,0,IF(AD397&lt;&gt;0,M397/V397*MIN(12,AD397),0))</f>
        <v>0</v>
      </c>
      <c r="AF397" s="37">
        <f t="shared" si="81"/>
        <v>8520.7899999999991</v>
      </c>
      <c r="AG397" s="37">
        <f t="shared" si="85"/>
        <v>94438.755833333373</v>
      </c>
      <c r="AH397" s="37">
        <f t="shared" si="86"/>
        <v>331600.74416666664</v>
      </c>
      <c r="AI397" s="35" t="str">
        <f t="shared" si="87"/>
        <v/>
      </c>
      <c r="AJ397" s="38" t="str">
        <f>IF(AND(F397&lt;&gt;[3]Pav.tvarkyklė!$B$12,F397&lt;&gt;[3]Pav.tvarkyklė!$B$13),"GVTNT","X")</f>
        <v>GVTNT</v>
      </c>
      <c r="AK397" s="39">
        <f t="shared" si="88"/>
        <v>0</v>
      </c>
      <c r="AL397" s="40" t="s">
        <v>116</v>
      </c>
      <c r="AM397" s="41">
        <v>50</v>
      </c>
      <c r="AN397" s="41">
        <f t="shared" si="89"/>
        <v>2010</v>
      </c>
      <c r="AO397" s="41"/>
      <c r="AP397" s="41"/>
      <c r="AQ397" s="41" t="s">
        <v>17</v>
      </c>
      <c r="AR397" s="42" t="s">
        <v>88</v>
      </c>
      <c r="AS397" s="42" t="s">
        <v>117</v>
      </c>
      <c r="AT397">
        <v>8520.7900000000009</v>
      </c>
      <c r="AU397" s="43">
        <f t="shared" si="90"/>
        <v>0</v>
      </c>
    </row>
    <row r="398" spans="1:47" ht="15" customHeight="1" x14ac:dyDescent="0.25">
      <c r="A398" s="11"/>
      <c r="B398" s="19">
        <v>443</v>
      </c>
      <c r="C398" s="20" t="s">
        <v>458</v>
      </c>
      <c r="D398" s="21" t="s">
        <v>459</v>
      </c>
      <c r="E398" s="22" t="s">
        <v>85</v>
      </c>
      <c r="F398" s="20" t="s">
        <v>115</v>
      </c>
      <c r="G398" s="24">
        <v>42004</v>
      </c>
      <c r="H398" s="54"/>
      <c r="I398" s="26">
        <v>12067.3</v>
      </c>
      <c r="J398" s="27"/>
      <c r="K398" s="27"/>
      <c r="L398" s="27"/>
      <c r="M398" s="50">
        <v>12067.3</v>
      </c>
      <c r="N398" s="29">
        <v>10619.208695652174</v>
      </c>
      <c r="O398" s="30" t="str">
        <f>IF(G398&lt;=$N$2,"",IF(F398=[3]Pav.tvarkyklė!$B$13,"",IF(ISBLANK(R398),"X","")))</f>
        <v/>
      </c>
      <c r="P398" s="31"/>
      <c r="Q398" s="32"/>
      <c r="R398" s="32"/>
      <c r="S398" s="33"/>
      <c r="T398" s="33"/>
      <c r="U398" s="34">
        <f>IFERROR(INDEX('[3]5.Grup_T'!$G$4:$G$22,MATCH('6.Turtas'!E398,'[3]5.Grup_T'!$E$4:$E$22,0)),"0")</f>
        <v>50</v>
      </c>
      <c r="V398" s="35">
        <f t="shared" si="79"/>
        <v>600</v>
      </c>
      <c r="W398" s="35">
        <f>IF(NOT(ISBLANK(H398)),(12-DATEDIF(H398,'[3]1.Pradzia'!$D$13,"m")),0)</f>
        <v>0</v>
      </c>
      <c r="X398" s="35">
        <f t="shared" si="82"/>
        <v>72</v>
      </c>
      <c r="Y398" s="35">
        <f t="shared" si="83"/>
        <v>12</v>
      </c>
      <c r="Z398" s="35">
        <f t="shared" si="91"/>
        <v>528</v>
      </c>
      <c r="AA398" s="36">
        <f t="shared" si="80"/>
        <v>20.112137681159421</v>
      </c>
      <c r="AB398" s="36">
        <f t="shared" si="84"/>
        <v>241.34565217391304</v>
      </c>
      <c r="AC398" s="37">
        <f>IF(E398='[3]5.Grup_T'!$E$20,0,IF(YEAR(G398)&lt;2021,M398-N398+AB398,0))</f>
        <v>1689.436956521738</v>
      </c>
      <c r="AD398" s="35">
        <f>IF(OR(YEAR(G398)&lt;2021,O398="X"),0,IF(ISBLANK(H398),DATEDIF(G398,'[3]1.Pradzia'!$D$13,"M"),DATEDIF(G398,H398,"m")))</f>
        <v>0</v>
      </c>
      <c r="AE398" s="37">
        <f>IF(E398='[3]5.Grup_T'!$E$20,0,IF(AD398&lt;&gt;0,M398/V398*MIN(12,AD398),0))</f>
        <v>0</v>
      </c>
      <c r="AF398" s="37">
        <f t="shared" si="81"/>
        <v>241.34565217391304</v>
      </c>
      <c r="AG398" s="37">
        <f t="shared" si="85"/>
        <v>1689.436956521738</v>
      </c>
      <c r="AH398" s="37">
        <f t="shared" si="86"/>
        <v>10377.863043478261</v>
      </c>
      <c r="AI398" s="35" t="str">
        <f t="shared" si="87"/>
        <v/>
      </c>
      <c r="AJ398" s="38" t="str">
        <f>IF(AND(F398&lt;&gt;[3]Pav.tvarkyklė!$B$12,F398&lt;&gt;[3]Pav.tvarkyklė!$B$13),"GVTNT","X")</f>
        <v>GVTNT</v>
      </c>
      <c r="AK398" s="39">
        <f t="shared" si="88"/>
        <v>0</v>
      </c>
      <c r="AL398" s="40" t="s">
        <v>116</v>
      </c>
      <c r="AM398" s="41">
        <v>50</v>
      </c>
      <c r="AN398" s="41">
        <f t="shared" si="89"/>
        <v>2014</v>
      </c>
      <c r="AO398" s="41"/>
      <c r="AP398" s="41"/>
      <c r="AQ398" s="41" t="s">
        <v>17</v>
      </c>
      <c r="AR398" s="42" t="s">
        <v>88</v>
      </c>
      <c r="AS398" s="42" t="s">
        <v>117</v>
      </c>
      <c r="AT398">
        <v>241.346</v>
      </c>
      <c r="AU398" s="43">
        <f t="shared" si="90"/>
        <v>-3.4782608696559691E-4</v>
      </c>
    </row>
    <row r="399" spans="1:47" ht="15" customHeight="1" x14ac:dyDescent="0.25">
      <c r="A399" s="11"/>
      <c r="B399" s="19">
        <v>444</v>
      </c>
      <c r="C399" s="20" t="s">
        <v>460</v>
      </c>
      <c r="D399" s="21" t="s">
        <v>461</v>
      </c>
      <c r="E399" s="22" t="s">
        <v>85</v>
      </c>
      <c r="F399" s="20" t="s">
        <v>115</v>
      </c>
      <c r="G399" s="24">
        <v>42004</v>
      </c>
      <c r="H399" s="54"/>
      <c r="I399" s="26">
        <v>44879.92</v>
      </c>
      <c r="J399" s="27"/>
      <c r="K399" s="27"/>
      <c r="L399" s="27"/>
      <c r="M399" s="50">
        <v>44879.92</v>
      </c>
      <c r="N399" s="29">
        <v>39494.323478260863</v>
      </c>
      <c r="O399" s="30" t="str">
        <f>IF(G399&lt;=$N$2,"",IF(F399=[3]Pav.tvarkyklė!$B$13,"",IF(ISBLANK(R399),"X","")))</f>
        <v/>
      </c>
      <c r="P399" s="31"/>
      <c r="Q399" s="32"/>
      <c r="R399" s="32"/>
      <c r="S399" s="33"/>
      <c r="T399" s="33"/>
      <c r="U399" s="34">
        <f>IFERROR(INDEX('[3]5.Grup_T'!$G$4:$G$22,MATCH('6.Turtas'!E399,'[3]5.Grup_T'!$E$4:$E$22,0)),"0")</f>
        <v>50</v>
      </c>
      <c r="V399" s="35">
        <f t="shared" si="79"/>
        <v>600</v>
      </c>
      <c r="W399" s="35">
        <f>IF(NOT(ISBLANK(H399)),(12-DATEDIF(H399,'[3]1.Pradzia'!$D$13,"m")),0)</f>
        <v>0</v>
      </c>
      <c r="X399" s="35">
        <f t="shared" si="82"/>
        <v>72</v>
      </c>
      <c r="Y399" s="35">
        <f t="shared" si="83"/>
        <v>12</v>
      </c>
      <c r="Z399" s="35">
        <f t="shared" si="91"/>
        <v>528</v>
      </c>
      <c r="AA399" s="36">
        <f t="shared" si="80"/>
        <v>74.799855072463757</v>
      </c>
      <c r="AB399" s="36">
        <f t="shared" si="84"/>
        <v>897.59826086956514</v>
      </c>
      <c r="AC399" s="37">
        <f>IF(E399='[3]5.Grup_T'!$E$20,0,IF(YEAR(G399)&lt;2021,M399-N399+AB399,0))</f>
        <v>6283.1947826086998</v>
      </c>
      <c r="AD399" s="35">
        <f>IF(OR(YEAR(G399)&lt;2021,O399="X"),0,IF(ISBLANK(H399),DATEDIF(G399,'[3]1.Pradzia'!$D$13,"M"),DATEDIF(G399,H399,"m")))</f>
        <v>0</v>
      </c>
      <c r="AE399" s="37">
        <f>IF(E399='[3]5.Grup_T'!$E$20,0,IF(AD399&lt;&gt;0,M399/V399*MIN(12,AD399),0))</f>
        <v>0</v>
      </c>
      <c r="AF399" s="37">
        <f t="shared" si="81"/>
        <v>897.59826086956514</v>
      </c>
      <c r="AG399" s="37">
        <f t="shared" si="85"/>
        <v>6283.1947826086998</v>
      </c>
      <c r="AH399" s="37">
        <f t="shared" si="86"/>
        <v>38596.7252173913</v>
      </c>
      <c r="AI399" s="35" t="str">
        <f t="shared" si="87"/>
        <v/>
      </c>
      <c r="AJ399" s="38" t="str">
        <f>IF(AND(F399&lt;&gt;[3]Pav.tvarkyklė!$B$12,F399&lt;&gt;[3]Pav.tvarkyklė!$B$13),"GVTNT","X")</f>
        <v>GVTNT</v>
      </c>
      <c r="AK399" s="39">
        <f t="shared" si="88"/>
        <v>0</v>
      </c>
      <c r="AL399" s="40" t="s">
        <v>116</v>
      </c>
      <c r="AM399" s="41">
        <v>50</v>
      </c>
      <c r="AN399" s="41">
        <f t="shared" si="89"/>
        <v>2014</v>
      </c>
      <c r="AO399" s="41"/>
      <c r="AP399" s="41"/>
      <c r="AQ399" s="41" t="s">
        <v>17</v>
      </c>
      <c r="AR399" s="42" t="s">
        <v>88</v>
      </c>
      <c r="AS399" s="42" t="s">
        <v>117</v>
      </c>
      <c r="AT399">
        <v>897.59839999999986</v>
      </c>
      <c r="AU399" s="43">
        <f t="shared" si="90"/>
        <v>-1.3913043471802666E-4</v>
      </c>
    </row>
    <row r="400" spans="1:47" ht="15" customHeight="1" x14ac:dyDescent="0.25">
      <c r="A400" s="11"/>
      <c r="B400" s="19">
        <v>445</v>
      </c>
      <c r="C400" s="20" t="s">
        <v>462</v>
      </c>
      <c r="D400" s="21" t="s">
        <v>463</v>
      </c>
      <c r="E400" s="22" t="s">
        <v>85</v>
      </c>
      <c r="F400" s="20" t="s">
        <v>115</v>
      </c>
      <c r="G400" s="24">
        <v>42004</v>
      </c>
      <c r="H400" s="54"/>
      <c r="I400" s="26">
        <v>44597.63</v>
      </c>
      <c r="J400" s="27"/>
      <c r="K400" s="27"/>
      <c r="L400" s="27"/>
      <c r="M400" s="50">
        <v>44597.63</v>
      </c>
      <c r="N400" s="29">
        <v>39245.924347826083</v>
      </c>
      <c r="O400" s="30" t="str">
        <f>IF(G400&lt;=$N$2,"",IF(F400=[3]Pav.tvarkyklė!$B$13,"",IF(ISBLANK(R400),"X","")))</f>
        <v/>
      </c>
      <c r="P400" s="31"/>
      <c r="Q400" s="32"/>
      <c r="R400" s="32"/>
      <c r="S400" s="33"/>
      <c r="T400" s="33"/>
      <c r="U400" s="34">
        <f>IFERROR(INDEX('[3]5.Grup_T'!$G$4:$G$22,MATCH('6.Turtas'!E400,'[3]5.Grup_T'!$E$4:$E$22,0)),"0")</f>
        <v>50</v>
      </c>
      <c r="V400" s="35">
        <f t="shared" si="79"/>
        <v>600</v>
      </c>
      <c r="W400" s="35">
        <f>IF(NOT(ISBLANK(H400)),(12-DATEDIF(H400,'[3]1.Pradzia'!$D$13,"m")),0)</f>
        <v>0</v>
      </c>
      <c r="X400" s="35">
        <f t="shared" si="82"/>
        <v>72</v>
      </c>
      <c r="Y400" s="35">
        <f t="shared" si="83"/>
        <v>12</v>
      </c>
      <c r="Z400" s="35">
        <f t="shared" si="91"/>
        <v>528</v>
      </c>
      <c r="AA400" s="36">
        <f t="shared" si="80"/>
        <v>74.329402173913039</v>
      </c>
      <c r="AB400" s="36">
        <f t="shared" si="84"/>
        <v>891.95282608695652</v>
      </c>
      <c r="AC400" s="37">
        <f>IF(E400='[3]5.Grup_T'!$E$20,0,IF(YEAR(G400)&lt;2021,M400-N400+AB400,0))</f>
        <v>6243.6584782608707</v>
      </c>
      <c r="AD400" s="35">
        <f>IF(OR(YEAR(G400)&lt;2021,O400="X"),0,IF(ISBLANK(H400),DATEDIF(G400,'[3]1.Pradzia'!$D$13,"M"),DATEDIF(G400,H400,"m")))</f>
        <v>0</v>
      </c>
      <c r="AE400" s="37">
        <f>IF(E400='[3]5.Grup_T'!$E$20,0,IF(AD400&lt;&gt;0,M400/V400*MIN(12,AD400),0))</f>
        <v>0</v>
      </c>
      <c r="AF400" s="37">
        <f t="shared" si="81"/>
        <v>891.95282608695652</v>
      </c>
      <c r="AG400" s="37">
        <f t="shared" si="85"/>
        <v>6243.6584782608707</v>
      </c>
      <c r="AH400" s="37">
        <f t="shared" si="86"/>
        <v>38353.971521739128</v>
      </c>
      <c r="AI400" s="35" t="str">
        <f t="shared" si="87"/>
        <v/>
      </c>
      <c r="AJ400" s="38" t="str">
        <f>IF(AND(F400&lt;&gt;[3]Pav.tvarkyklė!$B$12,F400&lt;&gt;[3]Pav.tvarkyklė!$B$13),"GVTNT","X")</f>
        <v>GVTNT</v>
      </c>
      <c r="AK400" s="39">
        <f t="shared" si="88"/>
        <v>0</v>
      </c>
      <c r="AL400" s="40" t="s">
        <v>116</v>
      </c>
      <c r="AM400" s="41">
        <v>50</v>
      </c>
      <c r="AN400" s="41">
        <f t="shared" si="89"/>
        <v>2014</v>
      </c>
      <c r="AO400" s="41"/>
      <c r="AP400" s="41"/>
      <c r="AQ400" s="41" t="s">
        <v>17</v>
      </c>
      <c r="AR400" s="42" t="s">
        <v>88</v>
      </c>
      <c r="AS400" s="42" t="s">
        <v>117</v>
      </c>
      <c r="AT400">
        <v>891.95259999999985</v>
      </c>
      <c r="AU400" s="43">
        <f t="shared" si="90"/>
        <v>2.2608695667258871E-4</v>
      </c>
    </row>
    <row r="401" spans="1:47" ht="15" customHeight="1" x14ac:dyDescent="0.25">
      <c r="A401" s="11"/>
      <c r="B401" s="19">
        <v>446</v>
      </c>
      <c r="C401" s="20" t="s">
        <v>464</v>
      </c>
      <c r="D401" s="21" t="s">
        <v>465</v>
      </c>
      <c r="E401" s="22" t="s">
        <v>85</v>
      </c>
      <c r="F401" s="20" t="s">
        <v>115</v>
      </c>
      <c r="G401" s="24">
        <v>42004</v>
      </c>
      <c r="H401" s="54"/>
      <c r="I401" s="26">
        <v>38626.65</v>
      </c>
      <c r="J401" s="27"/>
      <c r="K401" s="27"/>
      <c r="L401" s="27"/>
      <c r="M401" s="50">
        <v>38626.65</v>
      </c>
      <c r="N401" s="29">
        <v>33991.46347826087</v>
      </c>
      <c r="O401" s="30" t="str">
        <f>IF(G401&lt;=$N$2,"",IF(F401=[3]Pav.tvarkyklė!$B$13,"",IF(ISBLANK(R401),"X","")))</f>
        <v/>
      </c>
      <c r="P401" s="31"/>
      <c r="Q401" s="32"/>
      <c r="R401" s="32"/>
      <c r="S401" s="33"/>
      <c r="T401" s="33"/>
      <c r="U401" s="34">
        <f>IFERROR(INDEX('[3]5.Grup_T'!$G$4:$G$22,MATCH('6.Turtas'!E401,'[3]5.Grup_T'!$E$4:$E$22,0)),"0")</f>
        <v>50</v>
      </c>
      <c r="V401" s="35">
        <f t="shared" si="79"/>
        <v>600</v>
      </c>
      <c r="W401" s="35">
        <f>IF(NOT(ISBLANK(H401)),(12-DATEDIF(H401,'[3]1.Pradzia'!$D$13,"m")),0)</f>
        <v>0</v>
      </c>
      <c r="X401" s="35">
        <f t="shared" si="82"/>
        <v>72</v>
      </c>
      <c r="Y401" s="35">
        <f t="shared" si="83"/>
        <v>12</v>
      </c>
      <c r="Z401" s="35">
        <f t="shared" si="91"/>
        <v>528</v>
      </c>
      <c r="AA401" s="36">
        <f t="shared" si="80"/>
        <v>64.377771739130438</v>
      </c>
      <c r="AB401" s="36">
        <f t="shared" si="84"/>
        <v>772.53326086956531</v>
      </c>
      <c r="AC401" s="37">
        <f>IF(E401='[3]5.Grup_T'!$E$20,0,IF(YEAR(G401)&lt;2021,M401-N401+AB401,0))</f>
        <v>5407.7197826086967</v>
      </c>
      <c r="AD401" s="35">
        <f>IF(OR(YEAR(G401)&lt;2021,O401="X"),0,IF(ISBLANK(H401),DATEDIF(G401,'[3]1.Pradzia'!$D$13,"M"),DATEDIF(G401,H401,"m")))</f>
        <v>0</v>
      </c>
      <c r="AE401" s="37">
        <f>IF(E401='[3]5.Grup_T'!$E$20,0,IF(AD401&lt;&gt;0,M401/V401*MIN(12,AD401),0))</f>
        <v>0</v>
      </c>
      <c r="AF401" s="37">
        <f t="shared" si="81"/>
        <v>772.53326086956531</v>
      </c>
      <c r="AG401" s="37">
        <f t="shared" si="85"/>
        <v>5407.7197826086967</v>
      </c>
      <c r="AH401" s="37">
        <f t="shared" si="86"/>
        <v>33218.930217391302</v>
      </c>
      <c r="AI401" s="35" t="str">
        <f t="shared" si="87"/>
        <v/>
      </c>
      <c r="AJ401" s="38" t="str">
        <f>IF(AND(F401&lt;&gt;[3]Pav.tvarkyklė!$B$12,F401&lt;&gt;[3]Pav.tvarkyklė!$B$13),"GVTNT","X")</f>
        <v>GVTNT</v>
      </c>
      <c r="AK401" s="39">
        <f t="shared" si="88"/>
        <v>0</v>
      </c>
      <c r="AL401" s="40" t="s">
        <v>116</v>
      </c>
      <c r="AM401" s="41">
        <v>50</v>
      </c>
      <c r="AN401" s="41">
        <f t="shared" si="89"/>
        <v>2014</v>
      </c>
      <c r="AO401" s="41"/>
      <c r="AP401" s="41"/>
      <c r="AQ401" s="41" t="s">
        <v>17</v>
      </c>
      <c r="AR401" s="42" t="s">
        <v>88</v>
      </c>
      <c r="AS401" s="42" t="s">
        <v>117</v>
      </c>
      <c r="AT401">
        <v>772.53300000000013</v>
      </c>
      <c r="AU401" s="43">
        <f t="shared" si="90"/>
        <v>2.6086956518156512E-4</v>
      </c>
    </row>
    <row r="402" spans="1:47" ht="15" customHeight="1" x14ac:dyDescent="0.25">
      <c r="A402" s="11"/>
      <c r="B402" s="19">
        <v>447</v>
      </c>
      <c r="C402" s="20" t="s">
        <v>466</v>
      </c>
      <c r="D402" s="64">
        <v>4727</v>
      </c>
      <c r="E402" s="22" t="s">
        <v>111</v>
      </c>
      <c r="F402" s="20" t="s">
        <v>115</v>
      </c>
      <c r="G402" s="24">
        <v>41244</v>
      </c>
      <c r="H402" s="54"/>
      <c r="I402" s="26">
        <v>9284.3700000000008</v>
      </c>
      <c r="J402" s="27"/>
      <c r="K402" s="27"/>
      <c r="L402" s="27"/>
      <c r="M402" s="50">
        <v>9284.3700000000008</v>
      </c>
      <c r="N402" s="29">
        <v>1160.5350000000008</v>
      </c>
      <c r="O402" s="30" t="str">
        <f>IF(G402&lt;=$N$2,"",IF(F402=[3]Pav.tvarkyklė!$B$13,"",IF(ISBLANK(R402),"X","")))</f>
        <v/>
      </c>
      <c r="P402" s="31"/>
      <c r="Q402" s="32"/>
      <c r="R402" s="32"/>
      <c r="S402" s="33"/>
      <c r="T402" s="33"/>
      <c r="U402" s="34">
        <f>IFERROR(INDEX('[3]5.Grup_T'!$G$4:$G$22,MATCH('6.Turtas'!E402,'[3]5.Grup_T'!$E$4:$E$22,0)),"0")</f>
        <v>10</v>
      </c>
      <c r="V402" s="35">
        <f t="shared" si="79"/>
        <v>120</v>
      </c>
      <c r="W402" s="35">
        <f>IF(NOT(ISBLANK(H402)),(12-DATEDIF(H402,'[3]1.Pradzia'!$D$13,"m")),0)</f>
        <v>0</v>
      </c>
      <c r="X402" s="35">
        <f t="shared" si="82"/>
        <v>96</v>
      </c>
      <c r="Y402" s="35">
        <f t="shared" si="83"/>
        <v>12</v>
      </c>
      <c r="Z402" s="35">
        <f t="shared" si="91"/>
        <v>24</v>
      </c>
      <c r="AA402" s="36">
        <f t="shared" si="80"/>
        <v>48.355625000000032</v>
      </c>
      <c r="AB402" s="36">
        <f t="shared" si="84"/>
        <v>580.26750000000038</v>
      </c>
      <c r="AC402" s="37">
        <f>IF(E402='[3]5.Grup_T'!$E$20,0,IF(YEAR(G402)&lt;2021,M402-N402+AB402,0))</f>
        <v>8704.1025000000009</v>
      </c>
      <c r="AD402" s="35">
        <f>IF(OR(YEAR(G402)&lt;2021,O402="X"),0,IF(ISBLANK(H402),DATEDIF(G402,'[3]1.Pradzia'!$D$13,"M"),DATEDIF(G402,H402,"m")))</f>
        <v>0</v>
      </c>
      <c r="AE402" s="37">
        <f>IF(E402='[3]5.Grup_T'!$E$20,0,IF(AD402&lt;&gt;0,M402/V402*MIN(12,AD402),0))</f>
        <v>0</v>
      </c>
      <c r="AF402" s="37">
        <f t="shared" si="81"/>
        <v>580.26750000000038</v>
      </c>
      <c r="AG402" s="37">
        <f t="shared" si="85"/>
        <v>8704.1025000000009</v>
      </c>
      <c r="AH402" s="37">
        <f t="shared" si="86"/>
        <v>580.26749999999993</v>
      </c>
      <c r="AI402" s="35" t="str">
        <f t="shared" si="87"/>
        <v/>
      </c>
      <c r="AJ402" s="38" t="str">
        <f>IF(AND(F402&lt;&gt;[3]Pav.tvarkyklė!$B$12,F402&lt;&gt;[3]Pav.tvarkyklė!$B$13),"GVTNT","X")</f>
        <v>GVTNT</v>
      </c>
      <c r="AK402" s="39">
        <f t="shared" si="88"/>
        <v>0</v>
      </c>
      <c r="AL402" s="40" t="s">
        <v>165</v>
      </c>
      <c r="AM402" s="41">
        <v>8</v>
      </c>
      <c r="AN402" s="41">
        <f t="shared" si="89"/>
        <v>2012</v>
      </c>
      <c r="AO402" s="41"/>
      <c r="AP402" s="41"/>
      <c r="AQ402" s="41" t="s">
        <v>17</v>
      </c>
      <c r="AR402" s="42" t="s">
        <v>113</v>
      </c>
      <c r="AS402" s="42" t="s">
        <v>117</v>
      </c>
      <c r="AT402">
        <v>928.43700000000013</v>
      </c>
      <c r="AU402" s="43">
        <f t="shared" si="90"/>
        <v>-348.16949999999974</v>
      </c>
    </row>
    <row r="403" spans="1:47" ht="15" customHeight="1" x14ac:dyDescent="0.25">
      <c r="A403" s="11"/>
      <c r="B403" s="19">
        <v>448</v>
      </c>
      <c r="C403" s="20" t="s">
        <v>467</v>
      </c>
      <c r="D403" s="21">
        <v>5632</v>
      </c>
      <c r="E403" s="22" t="s">
        <v>64</v>
      </c>
      <c r="F403" s="20" t="s">
        <v>65</v>
      </c>
      <c r="G403" s="24">
        <v>41455</v>
      </c>
      <c r="H403" s="54"/>
      <c r="I403" s="26">
        <v>17475.150000000001</v>
      </c>
      <c r="J403" s="27"/>
      <c r="K403" s="27"/>
      <c r="L403" s="27"/>
      <c r="M403" s="50">
        <v>17475.150000000001</v>
      </c>
      <c r="N403" s="29">
        <v>13730.475000000002</v>
      </c>
      <c r="O403" s="30" t="str">
        <f>IF(G403&lt;=$N$2,"",IF(F403=[3]Pav.tvarkyklė!$B$13,"",IF(ISBLANK(R403),"X","")))</f>
        <v/>
      </c>
      <c r="P403" s="31"/>
      <c r="Q403" s="32"/>
      <c r="R403" s="32"/>
      <c r="S403" s="33"/>
      <c r="T403" s="33"/>
      <c r="U403" s="34">
        <f>IFERROR(INDEX('[3]5.Grup_T'!$G$4:$G$22,MATCH('6.Turtas'!E403,'[3]5.Grup_T'!$E$4:$E$22,0)),"0")</f>
        <v>35</v>
      </c>
      <c r="V403" s="35">
        <f t="shared" si="79"/>
        <v>420</v>
      </c>
      <c r="W403" s="35">
        <f>IF(NOT(ISBLANK(H403)),(12-DATEDIF(H403,'[3]1.Pradzia'!$D$13,"m")),0)</f>
        <v>0</v>
      </c>
      <c r="X403" s="35">
        <f t="shared" si="82"/>
        <v>90</v>
      </c>
      <c r="Y403" s="35">
        <f t="shared" si="83"/>
        <v>12</v>
      </c>
      <c r="Z403" s="35">
        <f t="shared" si="91"/>
        <v>330</v>
      </c>
      <c r="AA403" s="36">
        <f t="shared" si="80"/>
        <v>41.607500000000009</v>
      </c>
      <c r="AB403" s="36">
        <f t="shared" si="84"/>
        <v>499.29000000000008</v>
      </c>
      <c r="AC403" s="37">
        <f>IF(E403='[3]5.Grup_T'!$E$20,0,IF(YEAR(G403)&lt;2021,M403-N403+AB403,0))</f>
        <v>4243.9649999999992</v>
      </c>
      <c r="AD403" s="35">
        <f>IF(OR(YEAR(G403)&lt;2021,O403="X"),0,IF(ISBLANK(H403),DATEDIF(G403,'[3]1.Pradzia'!$D$13,"M"),DATEDIF(G403,H403,"m")))</f>
        <v>0</v>
      </c>
      <c r="AE403" s="37">
        <f>IF(E403='[3]5.Grup_T'!$E$20,0,IF(AD403&lt;&gt;0,M403/V403*MIN(12,AD403),0))</f>
        <v>0</v>
      </c>
      <c r="AF403" s="37">
        <f t="shared" si="81"/>
        <v>499.29000000000008</v>
      </c>
      <c r="AG403" s="37">
        <f t="shared" si="85"/>
        <v>4243.9649999999992</v>
      </c>
      <c r="AH403" s="37">
        <f t="shared" si="86"/>
        <v>13231.185000000001</v>
      </c>
      <c r="AI403" s="35" t="str">
        <f t="shared" si="87"/>
        <v/>
      </c>
      <c r="AJ403" s="38" t="str">
        <f>IF(AND(F403&lt;&gt;[3]Pav.tvarkyklė!$B$12,F403&lt;&gt;[3]Pav.tvarkyklė!$B$13),"GVTNT","X")</f>
        <v>GVTNT</v>
      </c>
      <c r="AK403" s="39">
        <f t="shared" si="88"/>
        <v>0</v>
      </c>
      <c r="AL403" s="40" t="s">
        <v>66</v>
      </c>
      <c r="AM403" s="41">
        <v>35</v>
      </c>
      <c r="AN403" s="41">
        <f t="shared" si="89"/>
        <v>2013</v>
      </c>
      <c r="AO403" s="41"/>
      <c r="AP403" s="41"/>
      <c r="AQ403" s="41" t="s">
        <v>17</v>
      </c>
      <c r="AR403" s="42" t="s">
        <v>67</v>
      </c>
      <c r="AS403" s="42" t="s">
        <v>68</v>
      </c>
      <c r="AT403">
        <v>499.29</v>
      </c>
      <c r="AU403" s="43">
        <f t="shared" si="90"/>
        <v>0</v>
      </c>
    </row>
    <row r="404" spans="1:47" ht="15" customHeight="1" x14ac:dyDescent="0.25">
      <c r="A404" s="11"/>
      <c r="B404" s="19">
        <v>449</v>
      </c>
      <c r="C404" s="20" t="s">
        <v>468</v>
      </c>
      <c r="D404" s="21" t="s">
        <v>469</v>
      </c>
      <c r="E404" s="22" t="s">
        <v>64</v>
      </c>
      <c r="F404" s="20" t="s">
        <v>82</v>
      </c>
      <c r="G404" s="24">
        <v>42004</v>
      </c>
      <c r="H404" s="54"/>
      <c r="I404" s="26">
        <v>23314.32</v>
      </c>
      <c r="J404" s="27"/>
      <c r="K404" s="27"/>
      <c r="L404" s="27"/>
      <c r="M404" s="50">
        <v>23314.32</v>
      </c>
      <c r="N404" s="29">
        <v>19317.592258064516</v>
      </c>
      <c r="O404" s="30" t="str">
        <f>IF(G404&lt;=$N$2,"",IF(F404=[3]Pav.tvarkyklė!$B$13,"",IF(ISBLANK(R404),"X","")))</f>
        <v/>
      </c>
      <c r="P404" s="31"/>
      <c r="Q404" s="32"/>
      <c r="R404" s="32"/>
      <c r="S404" s="33"/>
      <c r="T404" s="33"/>
      <c r="U404" s="34">
        <f>IFERROR(INDEX('[3]5.Grup_T'!$G$4:$G$22,MATCH('6.Turtas'!E404,'[3]5.Grup_T'!$E$4:$E$22,0)),"0")</f>
        <v>35</v>
      </c>
      <c r="V404" s="35">
        <f t="shared" si="79"/>
        <v>420</v>
      </c>
      <c r="W404" s="35">
        <f>IF(NOT(ISBLANK(H404)),(12-DATEDIF(H404,'[3]1.Pradzia'!$D$13,"m")),0)</f>
        <v>0</v>
      </c>
      <c r="X404" s="35">
        <f t="shared" si="82"/>
        <v>72</v>
      </c>
      <c r="Y404" s="35">
        <f t="shared" si="83"/>
        <v>12</v>
      </c>
      <c r="Z404" s="35">
        <f t="shared" si="91"/>
        <v>348</v>
      </c>
      <c r="AA404" s="36">
        <f t="shared" si="80"/>
        <v>55.510322580645159</v>
      </c>
      <c r="AB404" s="36">
        <f t="shared" si="84"/>
        <v>666.12387096774194</v>
      </c>
      <c r="AC404" s="37">
        <f>IF(E404='[3]5.Grup_T'!$E$20,0,IF(YEAR(G404)&lt;2021,M404-N404+AB404,0))</f>
        <v>4662.851612903225</v>
      </c>
      <c r="AD404" s="35">
        <f>IF(OR(YEAR(G404)&lt;2021,O404="X"),0,IF(ISBLANK(H404),DATEDIF(G404,'[3]1.Pradzia'!$D$13,"M"),DATEDIF(G404,H404,"m")))</f>
        <v>0</v>
      </c>
      <c r="AE404" s="37">
        <f>IF(E404='[3]5.Grup_T'!$E$20,0,IF(AD404&lt;&gt;0,M404/V404*MIN(12,AD404),0))</f>
        <v>0</v>
      </c>
      <c r="AF404" s="37">
        <f t="shared" si="81"/>
        <v>666.12387096774194</v>
      </c>
      <c r="AG404" s="37">
        <f t="shared" si="85"/>
        <v>4662.851612903225</v>
      </c>
      <c r="AH404" s="37">
        <f t="shared" si="86"/>
        <v>18651.468387096775</v>
      </c>
      <c r="AI404" s="35" t="str">
        <f t="shared" si="87"/>
        <v/>
      </c>
      <c r="AJ404" s="38" t="str">
        <f>IF(AND(F404&lt;&gt;[3]Pav.tvarkyklė!$B$12,F404&lt;&gt;[3]Pav.tvarkyklė!$B$13),"GVTNT","X")</f>
        <v>GVTNT</v>
      </c>
      <c r="AK404" s="39">
        <f t="shared" si="88"/>
        <v>0</v>
      </c>
      <c r="AL404" s="40" t="s">
        <v>66</v>
      </c>
      <c r="AM404" s="41">
        <v>35</v>
      </c>
      <c r="AN404" s="41">
        <f t="shared" si="89"/>
        <v>2014</v>
      </c>
      <c r="AO404" s="41"/>
      <c r="AP404" s="41"/>
      <c r="AQ404" s="41" t="s">
        <v>17</v>
      </c>
      <c r="AR404" s="42" t="s">
        <v>67</v>
      </c>
      <c r="AS404" s="42" t="s">
        <v>83</v>
      </c>
      <c r="AT404">
        <v>666.12342857142858</v>
      </c>
      <c r="AU404" s="43">
        <f t="shared" si="90"/>
        <v>4.4239631336040475E-4</v>
      </c>
    </row>
    <row r="405" spans="1:47" ht="15" customHeight="1" x14ac:dyDescent="0.25">
      <c r="A405" s="11"/>
      <c r="B405" s="19">
        <v>450</v>
      </c>
      <c r="C405" s="20" t="s">
        <v>470</v>
      </c>
      <c r="D405" s="21" t="s">
        <v>471</v>
      </c>
      <c r="E405" s="22" t="s">
        <v>64</v>
      </c>
      <c r="F405" s="20" t="s">
        <v>82</v>
      </c>
      <c r="G405" s="24">
        <v>42004</v>
      </c>
      <c r="H405" s="54"/>
      <c r="I405" s="26">
        <v>23842.73</v>
      </c>
      <c r="J405" s="27"/>
      <c r="K405" s="27"/>
      <c r="L405" s="27"/>
      <c r="M405" s="50">
        <v>23842.73</v>
      </c>
      <c r="N405" s="29">
        <v>19755.408064516127</v>
      </c>
      <c r="O405" s="30" t="str">
        <f>IF(G405&lt;=$N$2,"",IF(F405=[3]Pav.tvarkyklė!$B$13,"",IF(ISBLANK(R405),"X","")))</f>
        <v/>
      </c>
      <c r="P405" s="31"/>
      <c r="Q405" s="32"/>
      <c r="R405" s="32"/>
      <c r="S405" s="33"/>
      <c r="T405" s="33"/>
      <c r="U405" s="34">
        <f>IFERROR(INDEX('[3]5.Grup_T'!$G$4:$G$22,MATCH('6.Turtas'!E405,'[3]5.Grup_T'!$E$4:$E$22,0)),"0")</f>
        <v>35</v>
      </c>
      <c r="V405" s="35">
        <f t="shared" si="79"/>
        <v>420</v>
      </c>
      <c r="W405" s="35">
        <f>IF(NOT(ISBLANK(H405)),(12-DATEDIF(H405,'[3]1.Pradzia'!$D$13,"m")),0)</f>
        <v>0</v>
      </c>
      <c r="X405" s="35">
        <f t="shared" si="82"/>
        <v>72</v>
      </c>
      <c r="Y405" s="35">
        <f t="shared" si="83"/>
        <v>12</v>
      </c>
      <c r="Z405" s="35">
        <f t="shared" si="91"/>
        <v>348</v>
      </c>
      <c r="AA405" s="36">
        <f t="shared" si="80"/>
        <v>56.768413978494614</v>
      </c>
      <c r="AB405" s="36">
        <f t="shared" si="84"/>
        <v>681.2209677419354</v>
      </c>
      <c r="AC405" s="37">
        <f>IF(E405='[3]5.Grup_T'!$E$20,0,IF(YEAR(G405)&lt;2021,M405-N405+AB405,0))</f>
        <v>4768.542903225808</v>
      </c>
      <c r="AD405" s="35">
        <f>IF(OR(YEAR(G405)&lt;2021,O405="X"),0,IF(ISBLANK(H405),DATEDIF(G405,'[3]1.Pradzia'!$D$13,"M"),DATEDIF(G405,H405,"m")))</f>
        <v>0</v>
      </c>
      <c r="AE405" s="37">
        <f>IF(E405='[3]5.Grup_T'!$E$20,0,IF(AD405&lt;&gt;0,M405/V405*MIN(12,AD405),0))</f>
        <v>0</v>
      </c>
      <c r="AF405" s="37">
        <f t="shared" si="81"/>
        <v>681.2209677419354</v>
      </c>
      <c r="AG405" s="37">
        <f t="shared" si="85"/>
        <v>4768.542903225808</v>
      </c>
      <c r="AH405" s="37">
        <f t="shared" si="86"/>
        <v>19074.187096774192</v>
      </c>
      <c r="AI405" s="35" t="str">
        <f t="shared" si="87"/>
        <v/>
      </c>
      <c r="AJ405" s="38" t="str">
        <f>IF(AND(F405&lt;&gt;[3]Pav.tvarkyklė!$B$12,F405&lt;&gt;[3]Pav.tvarkyklė!$B$13),"GVTNT","X")</f>
        <v>GVTNT</v>
      </c>
      <c r="AK405" s="39">
        <f t="shared" si="88"/>
        <v>0</v>
      </c>
      <c r="AL405" s="40" t="s">
        <v>66</v>
      </c>
      <c r="AM405" s="41">
        <v>35</v>
      </c>
      <c r="AN405" s="41">
        <f t="shared" si="89"/>
        <v>2014</v>
      </c>
      <c r="AO405" s="41"/>
      <c r="AP405" s="41"/>
      <c r="AQ405" s="41" t="s">
        <v>17</v>
      </c>
      <c r="AR405" s="42" t="s">
        <v>67</v>
      </c>
      <c r="AS405" s="42" t="s">
        <v>83</v>
      </c>
      <c r="AT405">
        <v>681.22085714285708</v>
      </c>
      <c r="AU405" s="43">
        <f t="shared" si="90"/>
        <v>1.1059907831167948E-4</v>
      </c>
    </row>
    <row r="406" spans="1:47" ht="15" customHeight="1" x14ac:dyDescent="0.25">
      <c r="A406" s="11"/>
      <c r="B406" s="19">
        <v>451</v>
      </c>
      <c r="C406" s="20" t="s">
        <v>472</v>
      </c>
      <c r="D406" s="60" t="s">
        <v>473</v>
      </c>
      <c r="E406" s="22" t="s">
        <v>255</v>
      </c>
      <c r="F406" s="20" t="s">
        <v>298</v>
      </c>
      <c r="G406" s="24">
        <v>43108</v>
      </c>
      <c r="H406" s="54"/>
      <c r="I406" s="26">
        <v>3705</v>
      </c>
      <c r="J406" s="27">
        <v>3705</v>
      </c>
      <c r="K406" s="27"/>
      <c r="L406" s="27"/>
      <c r="M406" s="50"/>
      <c r="N406" s="29">
        <v>0</v>
      </c>
      <c r="O406" s="30" t="str">
        <f>IF(G406&lt;=$N$2,"",IF(F406=[3]Pav.tvarkyklė!$B$13,"",IF(ISBLANK(R406),"X","")))</f>
        <v/>
      </c>
      <c r="P406" s="31"/>
      <c r="Q406" s="32"/>
      <c r="R406" s="32"/>
      <c r="S406" s="33"/>
      <c r="T406" s="33"/>
      <c r="U406" s="34">
        <f>IFERROR(INDEX('[3]5.Grup_T'!$G$4:$G$22,MATCH('6.Turtas'!E406,'[3]5.Grup_T'!$E$4:$E$22,0)),"0")</f>
        <v>6</v>
      </c>
      <c r="V406" s="35">
        <f t="shared" si="79"/>
        <v>72</v>
      </c>
      <c r="W406" s="35">
        <f>IF(NOT(ISBLANK(H406)),(12-DATEDIF(H406,'[3]1.Pradzia'!$D$13,"m")),0)</f>
        <v>0</v>
      </c>
      <c r="X406" s="35">
        <f t="shared" si="82"/>
        <v>35</v>
      </c>
      <c r="Y406" s="35">
        <f t="shared" si="83"/>
        <v>12</v>
      </c>
      <c r="Z406" s="35">
        <f t="shared" si="91"/>
        <v>37</v>
      </c>
      <c r="AA406" s="36">
        <f t="shared" si="80"/>
        <v>0</v>
      </c>
      <c r="AB406" s="36">
        <f t="shared" si="84"/>
        <v>0</v>
      </c>
      <c r="AC406" s="37">
        <f>IF(E406='[3]5.Grup_T'!$E$20,0,IF(YEAR(G406)&lt;2021,M406-N406+AB406,0))</f>
        <v>0</v>
      </c>
      <c r="AD406" s="35">
        <f>IF(OR(YEAR(G406)&lt;2021,O406="X"),0,IF(ISBLANK(H406),DATEDIF(G406,'[3]1.Pradzia'!$D$13,"M"),DATEDIF(G406,H406,"m")))</f>
        <v>0</v>
      </c>
      <c r="AE406" s="37">
        <f>IF(E406='[3]5.Grup_T'!$E$20,0,IF(AD406&lt;&gt;0,M406/V406*MIN(12,AD406),0))</f>
        <v>0</v>
      </c>
      <c r="AF406" s="37">
        <f t="shared" si="81"/>
        <v>0</v>
      </c>
      <c r="AG406" s="37">
        <f t="shared" si="85"/>
        <v>0</v>
      </c>
      <c r="AH406" s="37">
        <f t="shared" si="86"/>
        <v>0</v>
      </c>
      <c r="AI406" s="35" t="str">
        <f t="shared" si="87"/>
        <v>Nusidėvėjęs</v>
      </c>
      <c r="AJ406" s="38" t="str">
        <f>IF(AND(F406&lt;&gt;[3]Pav.tvarkyklė!$B$12,F406&lt;&gt;[3]Pav.tvarkyklė!$B$13),"GVTNT","X")</f>
        <v>X</v>
      </c>
      <c r="AK406" s="39">
        <f t="shared" si="88"/>
        <v>0</v>
      </c>
      <c r="AL406" s="40" t="s">
        <v>256</v>
      </c>
      <c r="AM406" s="41">
        <v>5</v>
      </c>
      <c r="AN406" s="41">
        <f t="shared" si="89"/>
        <v>2018</v>
      </c>
      <c r="AO406" s="41"/>
      <c r="AP406" s="41"/>
      <c r="AQ406" s="41" t="s">
        <v>380</v>
      </c>
      <c r="AR406" s="42" t="s">
        <v>257</v>
      </c>
      <c r="AS406" s="42" t="s">
        <v>299</v>
      </c>
      <c r="AT406">
        <v>0</v>
      </c>
      <c r="AU406" s="43">
        <f t="shared" si="90"/>
        <v>0</v>
      </c>
    </row>
    <row r="407" spans="1:47" ht="15" customHeight="1" x14ac:dyDescent="0.25">
      <c r="A407" s="11"/>
      <c r="B407" s="19">
        <v>452</v>
      </c>
      <c r="C407" s="20" t="s">
        <v>474</v>
      </c>
      <c r="D407" s="60" t="s">
        <v>475</v>
      </c>
      <c r="E407" s="22" t="s">
        <v>59</v>
      </c>
      <c r="F407" s="20" t="s">
        <v>65</v>
      </c>
      <c r="G407" s="24">
        <v>43108</v>
      </c>
      <c r="H407" s="54"/>
      <c r="I407" s="26">
        <v>436.36</v>
      </c>
      <c r="J407" s="27"/>
      <c r="K407" s="27"/>
      <c r="L407" s="27"/>
      <c r="M407" s="50">
        <v>436.36</v>
      </c>
      <c r="N407" s="29">
        <v>309.08547400611621</v>
      </c>
      <c r="O407" s="30" t="str">
        <f>IF(G407&lt;=$N$2,"",IF(F407=[3]Pav.tvarkyklė!$B$13,"",IF(ISBLANK(R407),"X","")))</f>
        <v/>
      </c>
      <c r="P407" s="31"/>
      <c r="Q407" s="32"/>
      <c r="R407" s="32"/>
      <c r="S407" s="33"/>
      <c r="T407" s="33"/>
      <c r="U407" s="34">
        <f>IFERROR(INDEX('[3]5.Grup_T'!$G$4:$G$22,MATCH('6.Turtas'!E407,'[3]5.Grup_T'!$E$4:$E$22,0)),"0")</f>
        <v>10</v>
      </c>
      <c r="V407" s="35">
        <f t="shared" si="79"/>
        <v>120</v>
      </c>
      <c r="W407" s="35">
        <f>IF(NOT(ISBLANK(H407)),(12-DATEDIF(H407,'[3]1.Pradzia'!$D$13,"m")),0)</f>
        <v>0</v>
      </c>
      <c r="X407" s="35">
        <f t="shared" si="82"/>
        <v>35</v>
      </c>
      <c r="Y407" s="35">
        <f t="shared" si="83"/>
        <v>12</v>
      </c>
      <c r="Z407" s="35">
        <f t="shared" si="91"/>
        <v>85</v>
      </c>
      <c r="AA407" s="36">
        <f t="shared" si="80"/>
        <v>3.6362996941896024</v>
      </c>
      <c r="AB407" s="36">
        <f t="shared" si="84"/>
        <v>43.635596330275227</v>
      </c>
      <c r="AC407" s="37">
        <f>IF(E407='[3]5.Grup_T'!$E$20,0,IF(YEAR(G407)&lt;2021,M407-N407+AB407,0))</f>
        <v>170.91012232415903</v>
      </c>
      <c r="AD407" s="35">
        <f>IF(OR(YEAR(G407)&lt;2021,O407="X"),0,IF(ISBLANK(H407),DATEDIF(G407,'[3]1.Pradzia'!$D$13,"M"),DATEDIF(G407,H407,"m")))</f>
        <v>0</v>
      </c>
      <c r="AE407" s="37">
        <f>IF(E407='[3]5.Grup_T'!$E$20,0,IF(AD407&lt;&gt;0,M407/V407*MIN(12,AD407),0))</f>
        <v>0</v>
      </c>
      <c r="AF407" s="37">
        <f t="shared" si="81"/>
        <v>43.635596330275227</v>
      </c>
      <c r="AG407" s="37">
        <f t="shared" si="85"/>
        <v>170.91012232415903</v>
      </c>
      <c r="AH407" s="37">
        <f t="shared" si="86"/>
        <v>265.44987767584098</v>
      </c>
      <c r="AI407" s="35" t="str">
        <f t="shared" si="87"/>
        <v/>
      </c>
      <c r="AJ407" s="38" t="str">
        <f>IF(AND(F407&lt;&gt;[3]Pav.tvarkyklė!$B$12,F407&lt;&gt;[3]Pav.tvarkyklė!$B$13),"GVTNT","X")</f>
        <v>GVTNT</v>
      </c>
      <c r="AK407" s="53">
        <f>I407-J407-K407-L407-M407</f>
        <v>0</v>
      </c>
      <c r="AL407" s="40" t="s">
        <v>60</v>
      </c>
      <c r="AM407" s="41">
        <v>10</v>
      </c>
      <c r="AN407" s="41">
        <f t="shared" si="89"/>
        <v>2018</v>
      </c>
      <c r="AO407" s="41"/>
      <c r="AP407" s="41"/>
      <c r="AQ407" s="41" t="s">
        <v>17</v>
      </c>
      <c r="AR407" s="42" t="s">
        <v>61</v>
      </c>
      <c r="AS407" s="42" t="s">
        <v>68</v>
      </c>
      <c r="AT407">
        <v>43.636000000000003</v>
      </c>
      <c r="AU407" s="43">
        <f t="shared" si="90"/>
        <v>-4.0366972477556828E-4</v>
      </c>
    </row>
    <row r="408" spans="1:47" ht="15" customHeight="1" x14ac:dyDescent="0.25">
      <c r="A408" s="11"/>
      <c r="B408" s="19">
        <v>453</v>
      </c>
      <c r="C408" s="20" t="s">
        <v>476</v>
      </c>
      <c r="D408" s="60" t="s">
        <v>477</v>
      </c>
      <c r="E408" s="22" t="s">
        <v>53</v>
      </c>
      <c r="F408" s="61" t="s">
        <v>250</v>
      </c>
      <c r="G408" s="24">
        <v>43132</v>
      </c>
      <c r="H408" s="54"/>
      <c r="I408" s="26">
        <v>1130</v>
      </c>
      <c r="J408" s="27"/>
      <c r="K408" s="27"/>
      <c r="L408" s="27"/>
      <c r="M408" s="50">
        <v>1130</v>
      </c>
      <c r="N408" s="29">
        <v>300.67149122807018</v>
      </c>
      <c r="O408" s="30" t="str">
        <f>IF(G408&lt;=$N$2,"",IF(F408=[3]Pav.tvarkyklė!$B$13,"",IF(ISBLANK(R408),"X","")))</f>
        <v/>
      </c>
      <c r="P408" s="31"/>
      <c r="Q408" s="32"/>
      <c r="R408" s="32"/>
      <c r="S408" s="33"/>
      <c r="T408" s="33"/>
      <c r="U408" s="34">
        <f>IFERROR(INDEX('[3]5.Grup_T'!$G$4:$G$22,MATCH('6.Turtas'!E408,'[3]5.Grup_T'!$E$4:$E$22,0)),"0")</f>
        <v>4</v>
      </c>
      <c r="V408" s="35">
        <f t="shared" si="79"/>
        <v>48</v>
      </c>
      <c r="W408" s="35">
        <f>IF(NOT(ISBLANK(H408)),(12-DATEDIF(H408,'[3]1.Pradzia'!$D$13,"m")),0)</f>
        <v>0</v>
      </c>
      <c r="X408" s="35">
        <f t="shared" si="82"/>
        <v>34</v>
      </c>
      <c r="Y408" s="35">
        <f t="shared" si="83"/>
        <v>12</v>
      </c>
      <c r="Z408" s="35">
        <f t="shared" si="91"/>
        <v>14</v>
      </c>
      <c r="AA408" s="36">
        <f t="shared" si="80"/>
        <v>21.476535087719299</v>
      </c>
      <c r="AB408" s="36">
        <f t="shared" si="84"/>
        <v>257.71842105263158</v>
      </c>
      <c r="AC408" s="37">
        <f>IF(E408='[3]5.Grup_T'!$E$20,0,IF(YEAR(G408)&lt;2021,M408-N408+AB408,0))</f>
        <v>1087.0469298245614</v>
      </c>
      <c r="AD408" s="35">
        <f>IF(OR(YEAR(G408)&lt;2021,O408="X"),0,IF(ISBLANK(H408),DATEDIF(G408,'[3]1.Pradzia'!$D$13,"M"),DATEDIF(G408,H408,"m")))</f>
        <v>0</v>
      </c>
      <c r="AE408" s="37">
        <f>IF(E408='[3]5.Grup_T'!$E$20,0,IF(AD408&lt;&gt;0,M408/V408*MIN(12,AD408),0))</f>
        <v>0</v>
      </c>
      <c r="AF408" s="37">
        <f t="shared" si="81"/>
        <v>257.71842105263158</v>
      </c>
      <c r="AG408" s="37">
        <f t="shared" si="85"/>
        <v>1087.0469298245614</v>
      </c>
      <c r="AH408" s="37">
        <f t="shared" si="86"/>
        <v>42.953070175438597</v>
      </c>
      <c r="AI408" s="35" t="str">
        <f t="shared" si="87"/>
        <v/>
      </c>
      <c r="AJ408" s="38" t="str">
        <f>IF(AND(F408&lt;&gt;[3]Pav.tvarkyklė!$B$12,F408&lt;&gt;[3]Pav.tvarkyklė!$B$13),"GVTNT","X")</f>
        <v>GVTNT</v>
      </c>
      <c r="AK408" s="39">
        <f t="shared" si="88"/>
        <v>0</v>
      </c>
      <c r="AL408" s="40" t="s">
        <v>55</v>
      </c>
      <c r="AM408" s="41">
        <v>3</v>
      </c>
      <c r="AN408" s="41">
        <f t="shared" si="89"/>
        <v>2018</v>
      </c>
      <c r="AO408" s="41"/>
      <c r="AP408" s="41"/>
      <c r="AQ408" s="41" t="s">
        <v>17</v>
      </c>
      <c r="AR408" s="42" t="s">
        <v>56</v>
      </c>
      <c r="AS408" s="42" t="s">
        <v>57</v>
      </c>
      <c r="AT408">
        <v>282.5</v>
      </c>
      <c r="AU408" s="43">
        <f t="shared" si="90"/>
        <v>-24.781578947368416</v>
      </c>
    </row>
    <row r="409" spans="1:47" ht="15" customHeight="1" x14ac:dyDescent="0.25">
      <c r="A409" s="11"/>
      <c r="B409" s="19">
        <v>454</v>
      </c>
      <c r="C409" s="20" t="s">
        <v>478</v>
      </c>
      <c r="D409" s="60" t="s">
        <v>479</v>
      </c>
      <c r="E409" s="22" t="s">
        <v>255</v>
      </c>
      <c r="F409" s="20" t="s">
        <v>54</v>
      </c>
      <c r="G409" s="24">
        <v>43143</v>
      </c>
      <c r="H409" s="54"/>
      <c r="I409" s="26">
        <v>804.7</v>
      </c>
      <c r="J409" s="27"/>
      <c r="K409" s="27"/>
      <c r="L409" s="27"/>
      <c r="M409" s="50">
        <v>804.7</v>
      </c>
      <c r="N409" s="29">
        <v>411.00268817204301</v>
      </c>
      <c r="O409" s="30" t="str">
        <f>IF(G409&lt;=$N$2,"",IF(F409=[3]Pav.tvarkyklė!$B$13,"",IF(ISBLANK(R409),"X","")))</f>
        <v/>
      </c>
      <c r="P409" s="31"/>
      <c r="Q409" s="32"/>
      <c r="R409" s="32"/>
      <c r="S409" s="33"/>
      <c r="T409" s="33"/>
      <c r="U409" s="34">
        <f>IFERROR(INDEX('[3]5.Grup_T'!$G$4:$G$22,MATCH('6.Turtas'!E409,'[3]5.Grup_T'!$E$4:$E$22,0)),"0")</f>
        <v>6</v>
      </c>
      <c r="V409" s="35">
        <f t="shared" si="79"/>
        <v>72</v>
      </c>
      <c r="W409" s="35">
        <f>IF(NOT(ISBLANK(H409)),(12-DATEDIF(H409,'[3]1.Pradzia'!$D$13,"m")),0)</f>
        <v>0</v>
      </c>
      <c r="X409" s="35">
        <f t="shared" si="82"/>
        <v>34</v>
      </c>
      <c r="Y409" s="35">
        <f t="shared" si="83"/>
        <v>12</v>
      </c>
      <c r="Z409" s="35">
        <f t="shared" si="91"/>
        <v>38</v>
      </c>
      <c r="AA409" s="36">
        <f t="shared" si="80"/>
        <v>10.815860215053764</v>
      </c>
      <c r="AB409" s="36">
        <f t="shared" si="84"/>
        <v>129.79032258064518</v>
      </c>
      <c r="AC409" s="37">
        <f>IF(E409='[3]5.Grup_T'!$E$20,0,IF(YEAR(G409)&lt;2021,M409-N409+AB409,0))</f>
        <v>523.48763440860216</v>
      </c>
      <c r="AD409" s="35">
        <f>IF(OR(YEAR(G409)&lt;2021,O409="X"),0,IF(ISBLANK(H409),DATEDIF(G409,'[3]1.Pradzia'!$D$13,"M"),DATEDIF(G409,H409,"m")))</f>
        <v>0</v>
      </c>
      <c r="AE409" s="37">
        <f>IF(E409='[3]5.Grup_T'!$E$20,0,IF(AD409&lt;&gt;0,M409/V409*MIN(12,AD409),0))</f>
        <v>0</v>
      </c>
      <c r="AF409" s="37">
        <f t="shared" si="81"/>
        <v>129.79032258064518</v>
      </c>
      <c r="AG409" s="37">
        <f t="shared" si="85"/>
        <v>523.48763440860216</v>
      </c>
      <c r="AH409" s="37">
        <f t="shared" si="86"/>
        <v>281.21236559139788</v>
      </c>
      <c r="AI409" s="35" t="str">
        <f t="shared" si="87"/>
        <v/>
      </c>
      <c r="AJ409" s="38" t="str">
        <f>IF(AND(F409&lt;&gt;[3]Pav.tvarkyklė!$B$12,F409&lt;&gt;[3]Pav.tvarkyklė!$B$13),"GVTNT","X")</f>
        <v>GVTNT</v>
      </c>
      <c r="AK409" s="39">
        <f t="shared" si="88"/>
        <v>0</v>
      </c>
      <c r="AL409" s="40" t="s">
        <v>256</v>
      </c>
      <c r="AM409" s="41">
        <v>5</v>
      </c>
      <c r="AN409" s="41">
        <f t="shared" si="89"/>
        <v>2018</v>
      </c>
      <c r="AO409" s="41"/>
      <c r="AP409" s="41"/>
      <c r="AQ409" s="41" t="s">
        <v>17</v>
      </c>
      <c r="AR409" s="42" t="s">
        <v>257</v>
      </c>
      <c r="AS409" s="42" t="s">
        <v>62</v>
      </c>
      <c r="AT409">
        <v>134.11666666666667</v>
      </c>
      <c r="AU409" s="43">
        <f t="shared" si="90"/>
        <v>-4.3263440860214928</v>
      </c>
    </row>
    <row r="410" spans="1:47" ht="15" customHeight="1" x14ac:dyDescent="0.25">
      <c r="A410" s="11"/>
      <c r="B410" s="19">
        <v>455</v>
      </c>
      <c r="C410" s="20" t="s">
        <v>480</v>
      </c>
      <c r="D410" s="60" t="s">
        <v>481</v>
      </c>
      <c r="E410" s="22" t="s">
        <v>53</v>
      </c>
      <c r="F410" s="61" t="s">
        <v>250</v>
      </c>
      <c r="G410" s="24">
        <v>43145</v>
      </c>
      <c r="H410" s="54"/>
      <c r="I410" s="26">
        <v>280.99</v>
      </c>
      <c r="J410" s="27"/>
      <c r="K410" s="27"/>
      <c r="L410" s="27"/>
      <c r="M410" s="50">
        <v>280.99</v>
      </c>
      <c r="N410" s="29">
        <v>74.767368421052652</v>
      </c>
      <c r="O410" s="30" t="str">
        <f>IF(G410&lt;=$N$2,"",IF(F410=[3]Pav.tvarkyklė!$B$13,"",IF(ISBLANK(R410),"X","")))</f>
        <v/>
      </c>
      <c r="P410" s="31"/>
      <c r="Q410" s="32"/>
      <c r="R410" s="32"/>
      <c r="S410" s="33"/>
      <c r="T410" s="33"/>
      <c r="U410" s="34">
        <f>IFERROR(INDEX('[3]5.Grup_T'!$G$4:$G$22,MATCH('6.Turtas'!E410,'[3]5.Grup_T'!$E$4:$E$22,0)),"0")</f>
        <v>4</v>
      </c>
      <c r="V410" s="35">
        <f t="shared" si="79"/>
        <v>48</v>
      </c>
      <c r="W410" s="35">
        <f>IF(NOT(ISBLANK(H410)),(12-DATEDIF(H410,'[3]1.Pradzia'!$D$13,"m")),0)</f>
        <v>0</v>
      </c>
      <c r="X410" s="35">
        <f t="shared" si="82"/>
        <v>34</v>
      </c>
      <c r="Y410" s="35">
        <f t="shared" si="83"/>
        <v>12</v>
      </c>
      <c r="Z410" s="35">
        <f t="shared" si="91"/>
        <v>14</v>
      </c>
      <c r="AA410" s="36">
        <f t="shared" si="80"/>
        <v>5.3405263157894751</v>
      </c>
      <c r="AB410" s="36">
        <f t="shared" si="84"/>
        <v>64.086315789473701</v>
      </c>
      <c r="AC410" s="37">
        <f>IF(E410='[3]5.Grup_T'!$E$20,0,IF(YEAR(G410)&lt;2021,M410-N410+AB410,0))</f>
        <v>270.30894736842106</v>
      </c>
      <c r="AD410" s="35">
        <f>IF(OR(YEAR(G410)&lt;2021,O410="X"),0,IF(ISBLANK(H410),DATEDIF(G410,'[3]1.Pradzia'!$D$13,"M"),DATEDIF(G410,H410,"m")))</f>
        <v>0</v>
      </c>
      <c r="AE410" s="37">
        <f>IF(E410='[3]5.Grup_T'!$E$20,0,IF(AD410&lt;&gt;0,M410/V410*MIN(12,AD410),0))</f>
        <v>0</v>
      </c>
      <c r="AF410" s="37">
        <f t="shared" si="81"/>
        <v>64.086315789473701</v>
      </c>
      <c r="AG410" s="37">
        <f t="shared" si="85"/>
        <v>270.30894736842106</v>
      </c>
      <c r="AH410" s="37">
        <f t="shared" si="86"/>
        <v>10.68105263157895</v>
      </c>
      <c r="AI410" s="35" t="str">
        <f t="shared" si="87"/>
        <v/>
      </c>
      <c r="AJ410" s="38" t="str">
        <f>IF(AND(F410&lt;&gt;[3]Pav.tvarkyklė!$B$12,F410&lt;&gt;[3]Pav.tvarkyklė!$B$13),"GVTNT","X")</f>
        <v>GVTNT</v>
      </c>
      <c r="AK410" s="39">
        <f t="shared" si="88"/>
        <v>0</v>
      </c>
      <c r="AL410" s="40" t="s">
        <v>55</v>
      </c>
      <c r="AM410" s="41">
        <v>3</v>
      </c>
      <c r="AN410" s="41">
        <f t="shared" si="89"/>
        <v>2018</v>
      </c>
      <c r="AO410" s="41"/>
      <c r="AP410" s="41"/>
      <c r="AQ410" s="41" t="s">
        <v>17</v>
      </c>
      <c r="AR410" s="42" t="s">
        <v>56</v>
      </c>
      <c r="AS410" s="42" t="s">
        <v>57</v>
      </c>
      <c r="AT410">
        <v>70.247500000000002</v>
      </c>
      <c r="AU410" s="43">
        <f t="shared" si="90"/>
        <v>-6.1611842105263008</v>
      </c>
    </row>
    <row r="411" spans="1:47" ht="15" customHeight="1" x14ac:dyDescent="0.25">
      <c r="A411" s="11"/>
      <c r="B411" s="19">
        <v>456</v>
      </c>
      <c r="C411" s="20" t="s">
        <v>482</v>
      </c>
      <c r="D411" s="60" t="s">
        <v>483</v>
      </c>
      <c r="E411" s="22" t="s">
        <v>255</v>
      </c>
      <c r="F411" s="20" t="s">
        <v>250</v>
      </c>
      <c r="G411" s="24">
        <v>43145</v>
      </c>
      <c r="H411" s="54"/>
      <c r="I411" s="26">
        <v>190.08</v>
      </c>
      <c r="J411" s="27"/>
      <c r="K411" s="27"/>
      <c r="L411" s="27"/>
      <c r="M411" s="28">
        <v>190.08</v>
      </c>
      <c r="N411" s="29">
        <v>97.081827956989244</v>
      </c>
      <c r="O411" s="30" t="str">
        <f>IF(G411&lt;=$N$2,"",IF(F411=[3]Pav.tvarkyklė!$B$13,"",IF(ISBLANK(R411),"X","")))</f>
        <v/>
      </c>
      <c r="P411" s="31"/>
      <c r="Q411" s="32"/>
      <c r="R411" s="32"/>
      <c r="S411" s="33"/>
      <c r="T411" s="33"/>
      <c r="U411" s="34">
        <f>IFERROR(INDEX('[3]5.Grup_T'!$G$4:$G$22,MATCH('6.Turtas'!E411,'[3]5.Grup_T'!$E$4:$E$22,0)),"0")</f>
        <v>6</v>
      </c>
      <c r="V411" s="35">
        <f t="shared" si="79"/>
        <v>72</v>
      </c>
      <c r="W411" s="35">
        <f>IF(NOT(ISBLANK(H411)),(12-DATEDIF(H411,'[3]1.Pradzia'!$D$13,"m")),0)</f>
        <v>0</v>
      </c>
      <c r="X411" s="35">
        <f t="shared" si="82"/>
        <v>34</v>
      </c>
      <c r="Y411" s="35">
        <f t="shared" si="83"/>
        <v>12</v>
      </c>
      <c r="Z411" s="35">
        <f t="shared" si="91"/>
        <v>38</v>
      </c>
      <c r="AA411" s="36">
        <f t="shared" si="80"/>
        <v>2.5547849462365591</v>
      </c>
      <c r="AB411" s="36">
        <f t="shared" si="84"/>
        <v>30.657419354838709</v>
      </c>
      <c r="AC411" s="37">
        <f>IF(E411='[3]5.Grup_T'!$E$20,0,IF(YEAR(G411)&lt;2021,M411-N411+AB411,0))</f>
        <v>123.65559139784948</v>
      </c>
      <c r="AD411" s="35">
        <f>IF(OR(YEAR(G411)&lt;2021,O411="X"),0,IF(ISBLANK(H411),DATEDIF(G411,'[3]1.Pradzia'!$D$13,"M"),DATEDIF(G411,H411,"m")))</f>
        <v>0</v>
      </c>
      <c r="AE411" s="37">
        <f>IF(E411='[3]5.Grup_T'!$E$20,0,IF(AD411&lt;&gt;0,M411/V411*MIN(12,AD411),0))</f>
        <v>0</v>
      </c>
      <c r="AF411" s="37">
        <f t="shared" si="81"/>
        <v>30.657419354838709</v>
      </c>
      <c r="AG411" s="37">
        <f t="shared" si="85"/>
        <v>123.65559139784948</v>
      </c>
      <c r="AH411" s="37">
        <f t="shared" si="86"/>
        <v>66.424408602150535</v>
      </c>
      <c r="AI411" s="35" t="str">
        <f t="shared" si="87"/>
        <v/>
      </c>
      <c r="AJ411" s="38" t="str">
        <f>IF(AND(F411&lt;&gt;[3]Pav.tvarkyklė!$B$12,F411&lt;&gt;[3]Pav.tvarkyklė!$B$13),"GVTNT","X")</f>
        <v>GVTNT</v>
      </c>
      <c r="AK411" s="39">
        <f t="shared" si="88"/>
        <v>0</v>
      </c>
      <c r="AL411" s="40" t="s">
        <v>256</v>
      </c>
      <c r="AM411" s="41">
        <v>5</v>
      </c>
      <c r="AN411" s="41">
        <f t="shared" si="89"/>
        <v>2018</v>
      </c>
      <c r="AO411" s="41"/>
      <c r="AP411" s="41"/>
      <c r="AQ411" s="41" t="s">
        <v>17</v>
      </c>
      <c r="AR411" s="42" t="s">
        <v>257</v>
      </c>
      <c r="AS411" s="42" t="s">
        <v>57</v>
      </c>
      <c r="AT411">
        <v>31.68</v>
      </c>
      <c r="AU411" s="43">
        <f t="shared" si="90"/>
        <v>-1.0225806451612911</v>
      </c>
    </row>
    <row r="412" spans="1:47" ht="15" customHeight="1" x14ac:dyDescent="0.25">
      <c r="A412" s="11"/>
      <c r="B412" s="19">
        <v>457</v>
      </c>
      <c r="C412" s="20" t="s">
        <v>484</v>
      </c>
      <c r="D412" s="60" t="s">
        <v>485</v>
      </c>
      <c r="E412" s="22" t="s">
        <v>53</v>
      </c>
      <c r="F412" s="61" t="s">
        <v>250</v>
      </c>
      <c r="G412" s="24">
        <v>43187</v>
      </c>
      <c r="H412" s="54"/>
      <c r="I412" s="26">
        <v>2230</v>
      </c>
      <c r="J412" s="27"/>
      <c r="K412" s="27"/>
      <c r="L412" s="27"/>
      <c r="M412" s="28">
        <v>2230</v>
      </c>
      <c r="N412" s="29">
        <v>643.27019230769224</v>
      </c>
      <c r="O412" s="30" t="str">
        <f>IF(G412&lt;=$N$2,"",IF(F412=[3]Pav.tvarkyklė!$B$13,"",IF(ISBLANK(R412),"X","")))</f>
        <v/>
      </c>
      <c r="P412" s="31"/>
      <c r="Q412" s="32"/>
      <c r="R412" s="32"/>
      <c r="S412" s="33"/>
      <c r="T412" s="33"/>
      <c r="U412" s="34">
        <f>IFERROR(INDEX('[3]5.Grup_T'!$G$4:$G$22,MATCH('6.Turtas'!E412,'[3]5.Grup_T'!$E$4:$E$22,0)),"0")</f>
        <v>4</v>
      </c>
      <c r="V412" s="35">
        <f t="shared" si="79"/>
        <v>48</v>
      </c>
      <c r="W412" s="35">
        <f>IF(NOT(ISBLANK(H412)),(12-DATEDIF(H412,'[3]1.Pradzia'!$D$13,"m")),0)</f>
        <v>0</v>
      </c>
      <c r="X412" s="35">
        <f t="shared" si="82"/>
        <v>33</v>
      </c>
      <c r="Y412" s="35">
        <f t="shared" si="83"/>
        <v>12</v>
      </c>
      <c r="Z412" s="35">
        <f t="shared" si="91"/>
        <v>15</v>
      </c>
      <c r="AA412" s="36">
        <f t="shared" si="80"/>
        <v>42.884679487179483</v>
      </c>
      <c r="AB412" s="36">
        <f t="shared" si="84"/>
        <v>514.61615384615379</v>
      </c>
      <c r="AC412" s="37">
        <f>IF(E412='[3]5.Grup_T'!$E$20,0,IF(YEAR(G412)&lt;2021,M412-N412+AB412,0))</f>
        <v>2101.3459615384618</v>
      </c>
      <c r="AD412" s="35">
        <f>IF(OR(YEAR(G412)&lt;2021,O412="X"),0,IF(ISBLANK(H412),DATEDIF(G412,'[3]1.Pradzia'!$D$13,"M"),DATEDIF(G412,H412,"m")))</f>
        <v>0</v>
      </c>
      <c r="AE412" s="37">
        <f>IF(E412='[3]5.Grup_T'!$E$20,0,IF(AD412&lt;&gt;0,M412/V412*MIN(12,AD412),0))</f>
        <v>0</v>
      </c>
      <c r="AF412" s="37">
        <f t="shared" si="81"/>
        <v>514.61615384615379</v>
      </c>
      <c r="AG412" s="37">
        <f t="shared" si="85"/>
        <v>2101.3459615384618</v>
      </c>
      <c r="AH412" s="37">
        <f t="shared" si="86"/>
        <v>128.65403846153822</v>
      </c>
      <c r="AI412" s="35" t="str">
        <f t="shared" si="87"/>
        <v/>
      </c>
      <c r="AJ412" s="38" t="str">
        <f>IF(AND(F412&lt;&gt;[3]Pav.tvarkyklė!$B$12,F412&lt;&gt;[3]Pav.tvarkyklė!$B$13),"GVTNT","X")</f>
        <v>GVTNT</v>
      </c>
      <c r="AK412" s="39">
        <f t="shared" si="88"/>
        <v>0</v>
      </c>
      <c r="AL412" s="40" t="s">
        <v>55</v>
      </c>
      <c r="AM412" s="41">
        <v>3</v>
      </c>
      <c r="AN412" s="41">
        <f t="shared" si="89"/>
        <v>2018</v>
      </c>
      <c r="AO412" s="41"/>
      <c r="AP412" s="41"/>
      <c r="AQ412" s="41" t="s">
        <v>17</v>
      </c>
      <c r="AR412" s="42" t="s">
        <v>56</v>
      </c>
      <c r="AS412" s="42" t="s">
        <v>57</v>
      </c>
      <c r="AT412">
        <v>557.5</v>
      </c>
      <c r="AU412" s="43">
        <f t="shared" si="90"/>
        <v>-42.883846153846207</v>
      </c>
    </row>
    <row r="413" spans="1:47" ht="15" customHeight="1" x14ac:dyDescent="0.25">
      <c r="A413" s="11"/>
      <c r="B413" s="19">
        <v>458</v>
      </c>
      <c r="C413" s="20" t="s">
        <v>486</v>
      </c>
      <c r="D413" s="60" t="s">
        <v>487</v>
      </c>
      <c r="E413" s="22" t="s">
        <v>244</v>
      </c>
      <c r="F413" s="20" t="s">
        <v>54</v>
      </c>
      <c r="G413" s="24">
        <v>43217</v>
      </c>
      <c r="H413" s="54"/>
      <c r="I413" s="26">
        <v>5500</v>
      </c>
      <c r="J413" s="27"/>
      <c r="K413" s="27"/>
      <c r="L413" s="27"/>
      <c r="M413" s="28">
        <v>5500</v>
      </c>
      <c r="N413" s="29">
        <v>3449.5614035087719</v>
      </c>
      <c r="O413" s="30" t="str">
        <f>IF(G413&lt;=$N$2,"",IF(F413=[3]Pav.tvarkyklė!$B$13,"",IF(ISBLANK(R413),"X","")))</f>
        <v/>
      </c>
      <c r="P413" s="31"/>
      <c r="Q413" s="32"/>
      <c r="R413" s="32"/>
      <c r="S413" s="33"/>
      <c r="T413" s="33"/>
      <c r="U413" s="34">
        <f>IFERROR(INDEX('[3]5.Grup_T'!$G$4:$G$22,MATCH('6.Turtas'!E413,'[3]5.Grup_T'!$E$4:$E$22,0)),"0")</f>
        <v>7</v>
      </c>
      <c r="V413" s="35">
        <f t="shared" si="79"/>
        <v>84</v>
      </c>
      <c r="W413" s="35">
        <f>IF(NOT(ISBLANK(H413)),(12-DATEDIF(H413,'[3]1.Pradzia'!$D$13,"m")),0)</f>
        <v>0</v>
      </c>
      <c r="X413" s="35">
        <f t="shared" si="82"/>
        <v>32</v>
      </c>
      <c r="Y413" s="35">
        <f t="shared" si="83"/>
        <v>12</v>
      </c>
      <c r="Z413" s="35">
        <f t="shared" si="91"/>
        <v>52</v>
      </c>
      <c r="AA413" s="36">
        <f t="shared" si="80"/>
        <v>66.337719298245617</v>
      </c>
      <c r="AB413" s="36">
        <f t="shared" si="84"/>
        <v>796.0526315789474</v>
      </c>
      <c r="AC413" s="37">
        <f>IF(E413='[3]5.Grup_T'!$E$20,0,IF(YEAR(G413)&lt;2021,M413-N413+AB413,0))</f>
        <v>2846.4912280701756</v>
      </c>
      <c r="AD413" s="35">
        <f>IF(OR(YEAR(G413)&lt;2021,O413="X"),0,IF(ISBLANK(H413),DATEDIF(G413,'[3]1.Pradzia'!$D$13,"M"),DATEDIF(G413,H413,"m")))</f>
        <v>0</v>
      </c>
      <c r="AE413" s="37">
        <f>IF(E413='[3]5.Grup_T'!$E$20,0,IF(AD413&lt;&gt;0,M413/V413*MIN(12,AD413),0))</f>
        <v>0</v>
      </c>
      <c r="AF413" s="37">
        <f t="shared" si="81"/>
        <v>796.0526315789474</v>
      </c>
      <c r="AG413" s="37">
        <f t="shared" si="85"/>
        <v>2846.4912280701756</v>
      </c>
      <c r="AH413" s="37">
        <f t="shared" si="86"/>
        <v>2653.5087719298244</v>
      </c>
      <c r="AI413" s="35" t="str">
        <f t="shared" si="87"/>
        <v/>
      </c>
      <c r="AJ413" s="38" t="str">
        <f>IF(AND(F413&lt;&gt;[3]Pav.tvarkyklė!$B$12,F413&lt;&gt;[3]Pav.tvarkyklė!$B$13),"GVTNT","X")</f>
        <v>GVTNT</v>
      </c>
      <c r="AK413" s="39">
        <f t="shared" si="88"/>
        <v>0</v>
      </c>
      <c r="AL413" s="40" t="s">
        <v>112</v>
      </c>
      <c r="AM413" s="41">
        <v>8</v>
      </c>
      <c r="AN413" s="41">
        <f t="shared" si="89"/>
        <v>2018</v>
      </c>
      <c r="AO413" s="41"/>
      <c r="AP413" s="41"/>
      <c r="AQ413" s="41" t="s">
        <v>17</v>
      </c>
      <c r="AR413" s="42" t="s">
        <v>113</v>
      </c>
      <c r="AS413" s="42" t="s">
        <v>62</v>
      </c>
      <c r="AT413">
        <v>785.71428571428578</v>
      </c>
      <c r="AU413" s="43">
        <f t="shared" si="90"/>
        <v>10.338345864661619</v>
      </c>
    </row>
    <row r="414" spans="1:47" ht="15" customHeight="1" x14ac:dyDescent="0.25">
      <c r="A414" s="11"/>
      <c r="B414" s="19">
        <v>459</v>
      </c>
      <c r="C414" s="20" t="s">
        <v>488</v>
      </c>
      <c r="D414" s="60" t="s">
        <v>489</v>
      </c>
      <c r="E414" s="22" t="s">
        <v>59</v>
      </c>
      <c r="F414" s="20" t="s">
        <v>82</v>
      </c>
      <c r="G414" s="24">
        <v>43244</v>
      </c>
      <c r="H414" s="54"/>
      <c r="I414" s="26">
        <v>1776.86</v>
      </c>
      <c r="J414" s="27"/>
      <c r="K414" s="27"/>
      <c r="L414" s="27"/>
      <c r="M414" s="28">
        <v>1776.86</v>
      </c>
      <c r="N414" s="29">
        <v>1317.8359955752212</v>
      </c>
      <c r="O414" s="30" t="str">
        <f>IF(G414&lt;=$N$2,"",IF(F414=[3]Pav.tvarkyklė!$B$13,"",IF(ISBLANK(R414),"X","")))</f>
        <v/>
      </c>
      <c r="P414" s="31"/>
      <c r="Q414" s="32"/>
      <c r="R414" s="32"/>
      <c r="S414" s="33"/>
      <c r="T414" s="33"/>
      <c r="U414" s="34">
        <f>IFERROR(INDEX('[3]5.Grup_T'!$G$4:$G$22,MATCH('6.Turtas'!E414,'[3]5.Grup_T'!$E$4:$E$22,0)),"0")</f>
        <v>10</v>
      </c>
      <c r="V414" s="35">
        <f t="shared" si="79"/>
        <v>120</v>
      </c>
      <c r="W414" s="35">
        <f>IF(NOT(ISBLANK(H414)),(12-DATEDIF(H414,'[3]1.Pradzia'!$D$13,"m")),0)</f>
        <v>0</v>
      </c>
      <c r="X414" s="35">
        <f t="shared" si="82"/>
        <v>31</v>
      </c>
      <c r="Y414" s="35">
        <f t="shared" si="83"/>
        <v>12</v>
      </c>
      <c r="Z414" s="35">
        <f t="shared" si="91"/>
        <v>89</v>
      </c>
      <c r="AA414" s="36">
        <f t="shared" si="80"/>
        <v>14.807146017699115</v>
      </c>
      <c r="AB414" s="36">
        <f t="shared" si="84"/>
        <v>177.68575221238939</v>
      </c>
      <c r="AC414" s="37">
        <f>IF(E414='[3]5.Grup_T'!$E$20,0,IF(YEAR(G414)&lt;2021,M414-N414+AB414,0))</f>
        <v>636.70975663716808</v>
      </c>
      <c r="AD414" s="35">
        <f>IF(OR(YEAR(G414)&lt;2021,O414="X"),0,IF(ISBLANK(H414),DATEDIF(G414,'[3]1.Pradzia'!$D$13,"M"),DATEDIF(G414,H414,"m")))</f>
        <v>0</v>
      </c>
      <c r="AE414" s="37">
        <f>IF(E414='[3]5.Grup_T'!$E$20,0,IF(AD414&lt;&gt;0,M414/V414*MIN(12,AD414),0))</f>
        <v>0</v>
      </c>
      <c r="AF414" s="37">
        <f t="shared" si="81"/>
        <v>177.68575221238939</v>
      </c>
      <c r="AG414" s="37">
        <f t="shared" si="85"/>
        <v>636.70975663716808</v>
      </c>
      <c r="AH414" s="37">
        <f t="shared" si="86"/>
        <v>1140.1502433628318</v>
      </c>
      <c r="AI414" s="35" t="str">
        <f t="shared" si="87"/>
        <v/>
      </c>
      <c r="AJ414" s="38" t="str">
        <f>IF(AND(F414&lt;&gt;[3]Pav.tvarkyklė!$B$12,F414&lt;&gt;[3]Pav.tvarkyklė!$B$13),"GVTNT","X")</f>
        <v>GVTNT</v>
      </c>
      <c r="AK414" s="39">
        <f t="shared" si="88"/>
        <v>0</v>
      </c>
      <c r="AL414" s="40" t="s">
        <v>60</v>
      </c>
      <c r="AM414" s="41">
        <v>10</v>
      </c>
      <c r="AN414" s="41">
        <f t="shared" si="89"/>
        <v>2018</v>
      </c>
      <c r="AO414" s="41"/>
      <c r="AP414" s="41"/>
      <c r="AQ414" s="41" t="s">
        <v>17</v>
      </c>
      <c r="AR414" s="42" t="s">
        <v>61</v>
      </c>
      <c r="AS414" s="42" t="s">
        <v>83</v>
      </c>
      <c r="AT414">
        <v>177.68599999999998</v>
      </c>
      <c r="AU414" s="43">
        <f t="shared" si="90"/>
        <v>-2.4778761058996679E-4</v>
      </c>
    </row>
    <row r="415" spans="1:47" ht="15" customHeight="1" x14ac:dyDescent="0.25">
      <c r="A415" s="11"/>
      <c r="B415" s="19">
        <v>460</v>
      </c>
      <c r="C415" s="20" t="s">
        <v>490</v>
      </c>
      <c r="D415" s="60" t="s">
        <v>491</v>
      </c>
      <c r="E415" s="22" t="s">
        <v>255</v>
      </c>
      <c r="F415" s="20" t="s">
        <v>75</v>
      </c>
      <c r="G415" s="24">
        <v>43255</v>
      </c>
      <c r="H415" s="54"/>
      <c r="I415" s="26">
        <v>319.97000000000003</v>
      </c>
      <c r="J415" s="27"/>
      <c r="K415" s="27"/>
      <c r="L415" s="27"/>
      <c r="M415" s="28">
        <v>319.97000000000003</v>
      </c>
      <c r="N415" s="29">
        <v>183.2568181818182</v>
      </c>
      <c r="O415" s="30" t="str">
        <f>IF(G415&lt;=$N$2,"",IF(F415=[3]Pav.tvarkyklė!$B$13,"",IF(ISBLANK(R415),"X","")))</f>
        <v/>
      </c>
      <c r="P415" s="31"/>
      <c r="Q415" s="32"/>
      <c r="R415" s="32"/>
      <c r="S415" s="33"/>
      <c r="T415" s="33"/>
      <c r="U415" s="34">
        <f>IFERROR(INDEX('[3]5.Grup_T'!$G$4:$G$22,MATCH('6.Turtas'!E415,'[3]5.Grup_T'!$E$4:$E$22,0)),"0")</f>
        <v>6</v>
      </c>
      <c r="V415" s="35">
        <f t="shared" si="79"/>
        <v>72</v>
      </c>
      <c r="W415" s="35">
        <f>IF(NOT(ISBLANK(H415)),(12-DATEDIF(H415,'[3]1.Pradzia'!$D$13,"m")),0)</f>
        <v>0</v>
      </c>
      <c r="X415" s="35">
        <f t="shared" si="82"/>
        <v>30</v>
      </c>
      <c r="Y415" s="35">
        <f t="shared" si="83"/>
        <v>12</v>
      </c>
      <c r="Z415" s="35">
        <f t="shared" si="91"/>
        <v>42</v>
      </c>
      <c r="AA415" s="36">
        <f t="shared" si="80"/>
        <v>4.3632575757575767</v>
      </c>
      <c r="AB415" s="36">
        <f t="shared" si="84"/>
        <v>52.359090909090924</v>
      </c>
      <c r="AC415" s="37">
        <f>IF(E415='[3]5.Grup_T'!$E$20,0,IF(YEAR(G415)&lt;2021,M415-N415+AB415,0))</f>
        <v>189.07227272727275</v>
      </c>
      <c r="AD415" s="35">
        <f>IF(OR(YEAR(G415)&lt;2021,O415="X"),0,IF(ISBLANK(H415),DATEDIF(G415,'[3]1.Pradzia'!$D$13,"M"),DATEDIF(G415,H415,"m")))</f>
        <v>0</v>
      </c>
      <c r="AE415" s="37">
        <f>IF(E415='[3]5.Grup_T'!$E$20,0,IF(AD415&lt;&gt;0,M415/V415*MIN(12,AD415),0))</f>
        <v>0</v>
      </c>
      <c r="AF415" s="37">
        <f t="shared" si="81"/>
        <v>52.359090909090924</v>
      </c>
      <c r="AG415" s="37">
        <f t="shared" si="85"/>
        <v>189.07227272727275</v>
      </c>
      <c r="AH415" s="37">
        <f t="shared" si="86"/>
        <v>130.89772727272728</v>
      </c>
      <c r="AI415" s="35" t="str">
        <f t="shared" si="87"/>
        <v/>
      </c>
      <c r="AJ415" s="38" t="str">
        <f>IF(AND(F415&lt;&gt;[3]Pav.tvarkyklė!$B$12,F415&lt;&gt;[3]Pav.tvarkyklė!$B$13),"GVTNT","X")</f>
        <v>GVTNT</v>
      </c>
      <c r="AK415" s="53">
        <f>I415-J415-K415-L415-M415</f>
        <v>0</v>
      </c>
      <c r="AL415" s="40" t="s">
        <v>256</v>
      </c>
      <c r="AM415" s="41">
        <v>5</v>
      </c>
      <c r="AN415" s="41">
        <f t="shared" si="89"/>
        <v>2018</v>
      </c>
      <c r="AO415" s="41"/>
      <c r="AP415" s="41"/>
      <c r="AQ415" s="41" t="s">
        <v>17</v>
      </c>
      <c r="AR415" s="42" t="s">
        <v>257</v>
      </c>
      <c r="AS415" s="42" t="s">
        <v>76</v>
      </c>
      <c r="AT415">
        <v>53.32833333333334</v>
      </c>
      <c r="AU415" s="43">
        <f t="shared" si="90"/>
        <v>-0.96924242424241669</v>
      </c>
    </row>
    <row r="416" spans="1:47" ht="15" customHeight="1" x14ac:dyDescent="0.25">
      <c r="A416" s="11"/>
      <c r="B416" s="19">
        <v>461</v>
      </c>
      <c r="C416" s="20" t="s">
        <v>490</v>
      </c>
      <c r="D416" s="60" t="s">
        <v>492</v>
      </c>
      <c r="E416" s="22" t="s">
        <v>255</v>
      </c>
      <c r="F416" s="20" t="s">
        <v>75</v>
      </c>
      <c r="G416" s="24">
        <v>43304</v>
      </c>
      <c r="H416" s="54"/>
      <c r="I416" s="26">
        <v>319.97000000000003</v>
      </c>
      <c r="J416" s="27"/>
      <c r="K416" s="27"/>
      <c r="L416" s="27"/>
      <c r="M416" s="28">
        <v>319.97000000000003</v>
      </c>
      <c r="N416" s="29">
        <v>188.24212686567165</v>
      </c>
      <c r="O416" s="30" t="str">
        <f>IF(G416&lt;=$N$2,"",IF(F416=[3]Pav.tvarkyklė!$B$13,"",IF(ISBLANK(R416),"X","")))</f>
        <v/>
      </c>
      <c r="P416" s="31"/>
      <c r="Q416" s="32"/>
      <c r="R416" s="32"/>
      <c r="S416" s="33"/>
      <c r="T416" s="33"/>
      <c r="U416" s="34">
        <f>IFERROR(INDEX('[3]5.Grup_T'!$G$4:$G$22,MATCH('6.Turtas'!E416,'[3]5.Grup_T'!$E$4:$E$22,0)),"0")</f>
        <v>6</v>
      </c>
      <c r="V416" s="35">
        <f t="shared" si="79"/>
        <v>72</v>
      </c>
      <c r="W416" s="35">
        <f>IF(NOT(ISBLANK(H416)),(12-DATEDIF(H416,'[3]1.Pradzia'!$D$13,"m")),0)</f>
        <v>0</v>
      </c>
      <c r="X416" s="35">
        <f t="shared" si="82"/>
        <v>29</v>
      </c>
      <c r="Y416" s="35">
        <f t="shared" si="83"/>
        <v>12</v>
      </c>
      <c r="Z416" s="35">
        <f t="shared" si="91"/>
        <v>43</v>
      </c>
      <c r="AA416" s="36">
        <f t="shared" si="80"/>
        <v>4.3777238805970153</v>
      </c>
      <c r="AB416" s="36">
        <f t="shared" si="84"/>
        <v>52.532686567164184</v>
      </c>
      <c r="AC416" s="37">
        <f>IF(E416='[3]5.Grup_T'!$E$20,0,IF(YEAR(G416)&lt;2021,M416-N416+AB416,0))</f>
        <v>184.26055970149255</v>
      </c>
      <c r="AD416" s="35">
        <f>IF(OR(YEAR(G416)&lt;2021,O416="X"),0,IF(ISBLANK(H416),DATEDIF(G416,'[3]1.Pradzia'!$D$13,"M"),DATEDIF(G416,H416,"m")))</f>
        <v>0</v>
      </c>
      <c r="AE416" s="37">
        <f>IF(E416='[3]5.Grup_T'!$E$20,0,IF(AD416&lt;&gt;0,M416/V416*MIN(12,AD416),0))</f>
        <v>0</v>
      </c>
      <c r="AF416" s="37">
        <f t="shared" si="81"/>
        <v>52.532686567164184</v>
      </c>
      <c r="AG416" s="37">
        <f t="shared" si="85"/>
        <v>184.26055970149255</v>
      </c>
      <c r="AH416" s="37">
        <f t="shared" si="86"/>
        <v>135.70944029850747</v>
      </c>
      <c r="AI416" s="35" t="str">
        <f t="shared" si="87"/>
        <v/>
      </c>
      <c r="AJ416" s="38" t="str">
        <f>IF(AND(F416&lt;&gt;[3]Pav.tvarkyklė!$B$12,F416&lt;&gt;[3]Pav.tvarkyklė!$B$13),"GVTNT","X")</f>
        <v>GVTNT</v>
      </c>
      <c r="AK416" s="39">
        <f t="shared" si="88"/>
        <v>0</v>
      </c>
      <c r="AL416" s="40" t="s">
        <v>256</v>
      </c>
      <c r="AM416" s="41">
        <v>5</v>
      </c>
      <c r="AN416" s="41">
        <f t="shared" si="89"/>
        <v>2018</v>
      </c>
      <c r="AO416" s="41"/>
      <c r="AP416" s="41"/>
      <c r="AQ416" s="41" t="s">
        <v>17</v>
      </c>
      <c r="AR416" s="42" t="s">
        <v>257</v>
      </c>
      <c r="AS416" s="42" t="s">
        <v>76</v>
      </c>
      <c r="AT416">
        <v>53.32833333333334</v>
      </c>
      <c r="AU416" s="43">
        <f t="shared" si="90"/>
        <v>-0.79564676616915619</v>
      </c>
    </row>
    <row r="417" spans="1:47" ht="15" customHeight="1" x14ac:dyDescent="0.25">
      <c r="A417" s="11"/>
      <c r="B417" s="19">
        <v>462</v>
      </c>
      <c r="C417" s="20" t="s">
        <v>493</v>
      </c>
      <c r="D417" s="60" t="s">
        <v>494</v>
      </c>
      <c r="E417" s="22" t="s">
        <v>59</v>
      </c>
      <c r="F417" s="20" t="s">
        <v>75</v>
      </c>
      <c r="G417" s="24">
        <v>43286</v>
      </c>
      <c r="H417" s="54"/>
      <c r="I417" s="26">
        <v>356.86</v>
      </c>
      <c r="J417" s="27"/>
      <c r="K417" s="27"/>
      <c r="L417" s="27"/>
      <c r="M417" s="28">
        <v>356.86</v>
      </c>
      <c r="N417" s="29">
        <v>270.61751449275363</v>
      </c>
      <c r="O417" s="30" t="str">
        <f>IF(G417&lt;=$N$2,"",IF(F417=[3]Pav.tvarkyklė!$B$13,"",IF(ISBLANK(R417),"X","")))</f>
        <v/>
      </c>
      <c r="P417" s="31"/>
      <c r="Q417" s="32"/>
      <c r="R417" s="32"/>
      <c r="S417" s="33"/>
      <c r="T417" s="33"/>
      <c r="U417" s="34">
        <f>IFERROR(INDEX('[3]5.Grup_T'!$G$4:$G$22,MATCH('6.Turtas'!E417,'[3]5.Grup_T'!$E$4:$E$22,0)),"0")</f>
        <v>10</v>
      </c>
      <c r="V417" s="35">
        <f t="shared" si="79"/>
        <v>120</v>
      </c>
      <c r="W417" s="35">
        <f>IF(NOT(ISBLANK(H417)),(12-DATEDIF(H417,'[3]1.Pradzia'!$D$13,"m")),0)</f>
        <v>0</v>
      </c>
      <c r="X417" s="35">
        <f t="shared" si="82"/>
        <v>29</v>
      </c>
      <c r="Y417" s="35">
        <f t="shared" si="83"/>
        <v>12</v>
      </c>
      <c r="Z417" s="35">
        <f t="shared" si="91"/>
        <v>91</v>
      </c>
      <c r="AA417" s="36">
        <f t="shared" si="80"/>
        <v>2.9738188405797104</v>
      </c>
      <c r="AB417" s="36">
        <f t="shared" si="84"/>
        <v>35.685826086956524</v>
      </c>
      <c r="AC417" s="37">
        <f>IF(E417='[3]5.Grup_T'!$E$20,0,IF(YEAR(G417)&lt;2021,M417-N417+AB417,0))</f>
        <v>121.92831159420291</v>
      </c>
      <c r="AD417" s="35">
        <f>IF(OR(YEAR(G417)&lt;2021,O417="X"),0,IF(ISBLANK(H417),DATEDIF(G417,'[3]1.Pradzia'!$D$13,"M"),DATEDIF(G417,H417,"m")))</f>
        <v>0</v>
      </c>
      <c r="AE417" s="37">
        <f>IF(E417='[3]5.Grup_T'!$E$20,0,IF(AD417&lt;&gt;0,M417/V417*MIN(12,AD417),0))</f>
        <v>0</v>
      </c>
      <c r="AF417" s="37">
        <f t="shared" si="81"/>
        <v>35.685826086956524</v>
      </c>
      <c r="AG417" s="37">
        <f t="shared" si="85"/>
        <v>121.92831159420291</v>
      </c>
      <c r="AH417" s="37">
        <f t="shared" si="86"/>
        <v>234.9316884057971</v>
      </c>
      <c r="AI417" s="35" t="str">
        <f t="shared" si="87"/>
        <v/>
      </c>
      <c r="AJ417" s="38" t="str">
        <f>IF(AND(F417&lt;&gt;[3]Pav.tvarkyklė!$B$12,F417&lt;&gt;[3]Pav.tvarkyklė!$B$13),"GVTNT","X")</f>
        <v>GVTNT</v>
      </c>
      <c r="AK417" s="39">
        <f t="shared" si="88"/>
        <v>0</v>
      </c>
      <c r="AL417" s="40" t="s">
        <v>60</v>
      </c>
      <c r="AM417" s="41">
        <v>10</v>
      </c>
      <c r="AN417" s="41">
        <f t="shared" si="89"/>
        <v>2018</v>
      </c>
      <c r="AO417" s="41"/>
      <c r="AP417" s="41"/>
      <c r="AQ417" s="41" t="s">
        <v>17</v>
      </c>
      <c r="AR417" s="42" t="s">
        <v>61</v>
      </c>
      <c r="AS417" s="42" t="s">
        <v>76</v>
      </c>
      <c r="AT417">
        <v>35.686</v>
      </c>
      <c r="AU417" s="43">
        <f t="shared" si="90"/>
        <v>-1.7391304347569303E-4</v>
      </c>
    </row>
    <row r="418" spans="1:47" ht="15" customHeight="1" x14ac:dyDescent="0.25">
      <c r="A418" s="11"/>
      <c r="B418" s="19">
        <v>463</v>
      </c>
      <c r="C418" s="20" t="s">
        <v>495</v>
      </c>
      <c r="D418" s="60" t="s">
        <v>496</v>
      </c>
      <c r="E418" s="22" t="s">
        <v>59</v>
      </c>
      <c r="F418" s="20" t="s">
        <v>75</v>
      </c>
      <c r="G418" s="24">
        <v>43286</v>
      </c>
      <c r="H418" s="54"/>
      <c r="I418" s="26">
        <v>199.5</v>
      </c>
      <c r="J418" s="27"/>
      <c r="K418" s="27"/>
      <c r="L418" s="27"/>
      <c r="M418" s="28">
        <v>199.5</v>
      </c>
      <c r="N418" s="29">
        <v>151.28749999999999</v>
      </c>
      <c r="O418" s="30" t="str">
        <f>IF(G418&lt;=$N$2,"",IF(F418=[3]Pav.tvarkyklė!$B$13,"",IF(ISBLANK(R418),"X","")))</f>
        <v/>
      </c>
      <c r="P418" s="31"/>
      <c r="Q418" s="32"/>
      <c r="R418" s="32"/>
      <c r="S418" s="33"/>
      <c r="T418" s="33"/>
      <c r="U418" s="34">
        <f>IFERROR(INDEX('[3]5.Grup_T'!$G$4:$G$22,MATCH('6.Turtas'!E418,'[3]5.Grup_T'!$E$4:$E$22,0)),"0")</f>
        <v>10</v>
      </c>
      <c r="V418" s="35">
        <f t="shared" si="79"/>
        <v>120</v>
      </c>
      <c r="W418" s="35">
        <f>IF(NOT(ISBLANK(H418)),(12-DATEDIF(H418,'[3]1.Pradzia'!$D$13,"m")),0)</f>
        <v>0</v>
      </c>
      <c r="X418" s="35">
        <f t="shared" si="82"/>
        <v>29</v>
      </c>
      <c r="Y418" s="35">
        <f t="shared" si="83"/>
        <v>12</v>
      </c>
      <c r="Z418" s="35">
        <f t="shared" si="91"/>
        <v>91</v>
      </c>
      <c r="AA418" s="36">
        <f t="shared" si="80"/>
        <v>1.6624999999999999</v>
      </c>
      <c r="AB418" s="36">
        <f t="shared" si="84"/>
        <v>19.95</v>
      </c>
      <c r="AC418" s="37">
        <f>IF(E418='[3]5.Grup_T'!$E$20,0,IF(YEAR(G418)&lt;2021,M418-N418+AB418,0))</f>
        <v>68.162500000000009</v>
      </c>
      <c r="AD418" s="35">
        <f>IF(OR(YEAR(G418)&lt;2021,O418="X"),0,IF(ISBLANK(H418),DATEDIF(G418,'[3]1.Pradzia'!$D$13,"M"),DATEDIF(G418,H418,"m")))</f>
        <v>0</v>
      </c>
      <c r="AE418" s="37">
        <f>IF(E418='[3]5.Grup_T'!$E$20,0,IF(AD418&lt;&gt;0,M418/V418*MIN(12,AD418),0))</f>
        <v>0</v>
      </c>
      <c r="AF418" s="37">
        <f t="shared" si="81"/>
        <v>19.95</v>
      </c>
      <c r="AG418" s="37">
        <f t="shared" si="85"/>
        <v>68.162500000000009</v>
      </c>
      <c r="AH418" s="37">
        <f t="shared" si="86"/>
        <v>131.33749999999998</v>
      </c>
      <c r="AI418" s="35" t="str">
        <f t="shared" si="87"/>
        <v/>
      </c>
      <c r="AJ418" s="38" t="str">
        <f>IF(AND(F418&lt;&gt;[3]Pav.tvarkyklė!$B$12,F418&lt;&gt;[3]Pav.tvarkyklė!$B$13),"GVTNT","X")</f>
        <v>GVTNT</v>
      </c>
      <c r="AK418" s="39">
        <f t="shared" si="88"/>
        <v>0</v>
      </c>
      <c r="AL418" s="40" t="s">
        <v>60</v>
      </c>
      <c r="AM418" s="41">
        <v>10</v>
      </c>
      <c r="AN418" s="41">
        <f t="shared" si="89"/>
        <v>2018</v>
      </c>
      <c r="AO418" s="41"/>
      <c r="AP418" s="41"/>
      <c r="AQ418" s="41" t="s">
        <v>17</v>
      </c>
      <c r="AR418" s="42" t="s">
        <v>61</v>
      </c>
      <c r="AS418" s="42" t="s">
        <v>76</v>
      </c>
      <c r="AT418">
        <v>19.950000000000003</v>
      </c>
      <c r="AU418" s="43">
        <f t="shared" si="90"/>
        <v>0</v>
      </c>
    </row>
    <row r="419" spans="1:47" ht="15" customHeight="1" x14ac:dyDescent="0.25">
      <c r="A419" s="11"/>
      <c r="B419" s="19">
        <v>464</v>
      </c>
      <c r="C419" s="20" t="s">
        <v>497</v>
      </c>
      <c r="D419" s="60" t="s">
        <v>498</v>
      </c>
      <c r="E419" s="22" t="s">
        <v>255</v>
      </c>
      <c r="F419" s="20" t="s">
        <v>250</v>
      </c>
      <c r="G419" s="24">
        <v>43257</v>
      </c>
      <c r="H419" s="54"/>
      <c r="I419" s="26">
        <v>247.11</v>
      </c>
      <c r="J419" s="27"/>
      <c r="K419" s="27"/>
      <c r="L419" s="27"/>
      <c r="M419" s="50">
        <v>247.11</v>
      </c>
      <c r="N419" s="29">
        <v>141.52727272727273</v>
      </c>
      <c r="O419" s="30" t="str">
        <f>IF(G419&lt;=$N$2,"",IF(F419=[3]Pav.tvarkyklė!$B$13,"",IF(ISBLANK(R419),"X","")))</f>
        <v/>
      </c>
      <c r="P419" s="31"/>
      <c r="Q419" s="32"/>
      <c r="R419" s="32"/>
      <c r="S419" s="33"/>
      <c r="T419" s="33"/>
      <c r="U419" s="34">
        <f>IFERROR(INDEX('[3]5.Grup_T'!$G$4:$G$22,MATCH('6.Turtas'!E419,'[3]5.Grup_T'!$E$4:$E$22,0)),"0")</f>
        <v>6</v>
      </c>
      <c r="V419" s="35">
        <f t="shared" si="79"/>
        <v>72</v>
      </c>
      <c r="W419" s="35">
        <f>IF(NOT(ISBLANK(H419)),(12-DATEDIF(H419,'[3]1.Pradzia'!$D$13,"m")),0)</f>
        <v>0</v>
      </c>
      <c r="X419" s="35">
        <f t="shared" si="82"/>
        <v>30</v>
      </c>
      <c r="Y419" s="35">
        <f t="shared" si="83"/>
        <v>12</v>
      </c>
      <c r="Z419" s="35">
        <f t="shared" si="91"/>
        <v>42</v>
      </c>
      <c r="AA419" s="36">
        <f t="shared" si="80"/>
        <v>3.3696969696969696</v>
      </c>
      <c r="AB419" s="36">
        <f t="shared" si="84"/>
        <v>40.436363636363637</v>
      </c>
      <c r="AC419" s="37">
        <f>IF(E419='[3]5.Grup_T'!$E$20,0,IF(YEAR(G419)&lt;2021,M419-N419+AB419,0))</f>
        <v>146.01909090909092</v>
      </c>
      <c r="AD419" s="35">
        <f>IF(OR(YEAR(G419)&lt;2021,O419="X"),0,IF(ISBLANK(H419),DATEDIF(G419,'[3]1.Pradzia'!$D$13,"M"),DATEDIF(G419,H419,"m")))</f>
        <v>0</v>
      </c>
      <c r="AE419" s="37">
        <f>IF(E419='[3]5.Grup_T'!$E$20,0,IF(AD419&lt;&gt;0,M419/V419*MIN(12,AD419),0))</f>
        <v>0</v>
      </c>
      <c r="AF419" s="37">
        <f t="shared" si="81"/>
        <v>40.436363636363637</v>
      </c>
      <c r="AG419" s="37">
        <f t="shared" si="85"/>
        <v>146.01909090909092</v>
      </c>
      <c r="AH419" s="37">
        <f t="shared" si="86"/>
        <v>101.09090909090909</v>
      </c>
      <c r="AI419" s="35" t="str">
        <f t="shared" si="87"/>
        <v/>
      </c>
      <c r="AJ419" s="38" t="str">
        <f>IF(AND(F419&lt;&gt;[3]Pav.tvarkyklė!$B$12,F419&lt;&gt;[3]Pav.tvarkyklė!$B$13),"GVTNT","X")</f>
        <v>GVTNT</v>
      </c>
      <c r="AK419" s="39">
        <f t="shared" si="88"/>
        <v>0</v>
      </c>
      <c r="AL419" s="40" t="s">
        <v>256</v>
      </c>
      <c r="AM419" s="41">
        <v>5</v>
      </c>
      <c r="AN419" s="41">
        <f t="shared" si="89"/>
        <v>2018</v>
      </c>
      <c r="AO419" s="41"/>
      <c r="AP419" s="41"/>
      <c r="AQ419" s="41" t="s">
        <v>17</v>
      </c>
      <c r="AR419" s="42" t="s">
        <v>257</v>
      </c>
      <c r="AS419" s="42" t="s">
        <v>57</v>
      </c>
      <c r="AT419">
        <v>41.185000000000002</v>
      </c>
      <c r="AU419" s="43">
        <f t="shared" si="90"/>
        <v>-0.74863636363636488</v>
      </c>
    </row>
    <row r="420" spans="1:47" ht="15" customHeight="1" x14ac:dyDescent="0.25">
      <c r="A420" s="11"/>
      <c r="B420" s="19">
        <v>465</v>
      </c>
      <c r="C420" s="20" t="s">
        <v>499</v>
      </c>
      <c r="D420" s="60" t="s">
        <v>500</v>
      </c>
      <c r="E420" s="22" t="s">
        <v>59</v>
      </c>
      <c r="F420" s="20" t="s">
        <v>75</v>
      </c>
      <c r="G420" s="24">
        <v>43304</v>
      </c>
      <c r="H420" s="54"/>
      <c r="I420" s="26">
        <v>234.3</v>
      </c>
      <c r="J420" s="27"/>
      <c r="K420" s="27"/>
      <c r="L420" s="27"/>
      <c r="M420" s="28">
        <v>234.3</v>
      </c>
      <c r="N420" s="29">
        <v>177.67750000000001</v>
      </c>
      <c r="O420" s="30" t="str">
        <f>IF(G420&lt;=$N$2,"",IF(F420=[3]Pav.tvarkyklė!$B$13,"",IF(ISBLANK(R420),"X","")))</f>
        <v/>
      </c>
      <c r="P420" s="31"/>
      <c r="Q420" s="32"/>
      <c r="R420" s="32"/>
      <c r="S420" s="33"/>
      <c r="T420" s="33"/>
      <c r="U420" s="34">
        <f>IFERROR(INDEX('[3]5.Grup_T'!$G$4:$G$22,MATCH('6.Turtas'!E420,'[3]5.Grup_T'!$E$4:$E$22,0)),"0")</f>
        <v>10</v>
      </c>
      <c r="V420" s="35">
        <f t="shared" si="79"/>
        <v>120</v>
      </c>
      <c r="W420" s="35">
        <f>IF(NOT(ISBLANK(H420)),(12-DATEDIF(H420,'[3]1.Pradzia'!$D$13,"m")),0)</f>
        <v>0</v>
      </c>
      <c r="X420" s="35">
        <f t="shared" si="82"/>
        <v>29</v>
      </c>
      <c r="Y420" s="35">
        <f t="shared" si="83"/>
        <v>12</v>
      </c>
      <c r="Z420" s="35">
        <f t="shared" si="91"/>
        <v>91</v>
      </c>
      <c r="AA420" s="36">
        <f t="shared" si="80"/>
        <v>1.9525000000000001</v>
      </c>
      <c r="AB420" s="36">
        <f t="shared" si="84"/>
        <v>23.43</v>
      </c>
      <c r="AC420" s="37">
        <f>IF(E420='[3]5.Grup_T'!$E$20,0,IF(YEAR(G420)&lt;2021,M420-N420+AB420,0))</f>
        <v>80.052500000000009</v>
      </c>
      <c r="AD420" s="35">
        <f>IF(OR(YEAR(G420)&lt;2021,O420="X"),0,IF(ISBLANK(H420),DATEDIF(G420,'[3]1.Pradzia'!$D$13,"M"),DATEDIF(G420,H420,"m")))</f>
        <v>0</v>
      </c>
      <c r="AE420" s="37">
        <f>IF(E420='[3]5.Grup_T'!$E$20,0,IF(AD420&lt;&gt;0,M420/V420*MIN(12,AD420),0))</f>
        <v>0</v>
      </c>
      <c r="AF420" s="37">
        <f t="shared" si="81"/>
        <v>23.43</v>
      </c>
      <c r="AG420" s="37">
        <f t="shared" si="85"/>
        <v>80.052500000000009</v>
      </c>
      <c r="AH420" s="37">
        <f t="shared" si="86"/>
        <v>154.2475</v>
      </c>
      <c r="AI420" s="35" t="str">
        <f t="shared" si="87"/>
        <v/>
      </c>
      <c r="AJ420" s="38" t="str">
        <f>IF(AND(F420&lt;&gt;[3]Pav.tvarkyklė!$B$12,F420&lt;&gt;[3]Pav.tvarkyklė!$B$13),"GVTNT","X")</f>
        <v>GVTNT</v>
      </c>
      <c r="AK420" s="39">
        <f t="shared" si="88"/>
        <v>0</v>
      </c>
      <c r="AL420" s="40" t="s">
        <v>60</v>
      </c>
      <c r="AM420" s="41">
        <v>10</v>
      </c>
      <c r="AN420" s="41">
        <f t="shared" si="89"/>
        <v>2018</v>
      </c>
      <c r="AO420" s="41"/>
      <c r="AP420" s="41"/>
      <c r="AQ420" s="41" t="s">
        <v>17</v>
      </c>
      <c r="AR420" s="42" t="s">
        <v>61</v>
      </c>
      <c r="AS420" s="42" t="s">
        <v>76</v>
      </c>
      <c r="AT420">
        <v>23.43</v>
      </c>
      <c r="AU420" s="43">
        <f t="shared" si="90"/>
        <v>0</v>
      </c>
    </row>
    <row r="421" spans="1:47" ht="15" customHeight="1" x14ac:dyDescent="0.25">
      <c r="A421" s="11"/>
      <c r="B421" s="19">
        <v>466</v>
      </c>
      <c r="C421" s="20" t="s">
        <v>501</v>
      </c>
      <c r="D421" s="60" t="s">
        <v>502</v>
      </c>
      <c r="E421" s="22" t="s">
        <v>59</v>
      </c>
      <c r="F421" s="20" t="s">
        <v>75</v>
      </c>
      <c r="G421" s="24">
        <v>43304</v>
      </c>
      <c r="H421" s="54"/>
      <c r="I421" s="26">
        <v>263.43</v>
      </c>
      <c r="J421" s="27"/>
      <c r="K421" s="27"/>
      <c r="L421" s="27"/>
      <c r="M421" s="50">
        <v>263.43</v>
      </c>
      <c r="N421" s="29">
        <v>199.7687391304348</v>
      </c>
      <c r="O421" s="30" t="str">
        <f>IF(G421&lt;=$N$2,"",IF(F421=[3]Pav.tvarkyklė!$B$13,"",IF(ISBLANK(R421),"X","")))</f>
        <v/>
      </c>
      <c r="P421" s="31"/>
      <c r="Q421" s="32"/>
      <c r="R421" s="32"/>
      <c r="S421" s="33"/>
      <c r="T421" s="33"/>
      <c r="U421" s="34">
        <f>IFERROR(INDEX('[3]5.Grup_T'!$G$4:$G$22,MATCH('6.Turtas'!E421,'[3]5.Grup_T'!$E$4:$E$22,0)),"0")</f>
        <v>10</v>
      </c>
      <c r="V421" s="35">
        <f t="shared" si="79"/>
        <v>120</v>
      </c>
      <c r="W421" s="35">
        <f>IF(NOT(ISBLANK(H421)),(12-DATEDIF(H421,'[3]1.Pradzia'!$D$13,"m")),0)</f>
        <v>0</v>
      </c>
      <c r="X421" s="35">
        <f t="shared" si="82"/>
        <v>29</v>
      </c>
      <c r="Y421" s="35">
        <f t="shared" si="83"/>
        <v>12</v>
      </c>
      <c r="Z421" s="35">
        <f t="shared" si="91"/>
        <v>91</v>
      </c>
      <c r="AA421" s="36">
        <f t="shared" si="80"/>
        <v>2.1952608695652174</v>
      </c>
      <c r="AB421" s="36">
        <f t="shared" si="84"/>
        <v>26.343130434782609</v>
      </c>
      <c r="AC421" s="37">
        <f>IF(E421='[3]5.Grup_T'!$E$20,0,IF(YEAR(G421)&lt;2021,M421-N421+AB421,0))</f>
        <v>90.00439130434782</v>
      </c>
      <c r="AD421" s="35">
        <f>IF(OR(YEAR(G421)&lt;2021,O421="X"),0,IF(ISBLANK(H421),DATEDIF(G421,'[3]1.Pradzia'!$D$13,"M"),DATEDIF(G421,H421,"m")))</f>
        <v>0</v>
      </c>
      <c r="AE421" s="37">
        <f>IF(E421='[3]5.Grup_T'!$E$20,0,IF(AD421&lt;&gt;0,M421/V421*MIN(12,AD421),0))</f>
        <v>0</v>
      </c>
      <c r="AF421" s="37">
        <f t="shared" si="81"/>
        <v>26.343130434782609</v>
      </c>
      <c r="AG421" s="37">
        <f t="shared" si="85"/>
        <v>90.00439130434782</v>
      </c>
      <c r="AH421" s="37">
        <f t="shared" si="86"/>
        <v>173.42560869565219</v>
      </c>
      <c r="AI421" s="35" t="str">
        <f t="shared" si="87"/>
        <v/>
      </c>
      <c r="AJ421" s="38" t="str">
        <f>IF(AND(F421&lt;&gt;[3]Pav.tvarkyklė!$B$12,F421&lt;&gt;[3]Pav.tvarkyklė!$B$13),"GVTNT","X")</f>
        <v>GVTNT</v>
      </c>
      <c r="AK421" s="39">
        <f t="shared" si="88"/>
        <v>0</v>
      </c>
      <c r="AL421" s="40" t="s">
        <v>60</v>
      </c>
      <c r="AM421" s="41">
        <v>10</v>
      </c>
      <c r="AN421" s="41">
        <f t="shared" si="89"/>
        <v>2018</v>
      </c>
      <c r="AO421" s="41"/>
      <c r="AP421" s="41"/>
      <c r="AQ421" s="41" t="s">
        <v>17</v>
      </c>
      <c r="AR421" s="42" t="s">
        <v>61</v>
      </c>
      <c r="AS421" s="42" t="s">
        <v>76</v>
      </c>
      <c r="AT421">
        <v>26.343000000000004</v>
      </c>
      <c r="AU421" s="43">
        <f t="shared" si="90"/>
        <v>1.3043478260499342E-4</v>
      </c>
    </row>
    <row r="422" spans="1:47" ht="15" customHeight="1" x14ac:dyDescent="0.25">
      <c r="A422" s="11"/>
      <c r="B422" s="19">
        <v>467</v>
      </c>
      <c r="C422" s="20" t="s">
        <v>503</v>
      </c>
      <c r="D422" s="60" t="s">
        <v>504</v>
      </c>
      <c r="E422" s="22" t="s">
        <v>285</v>
      </c>
      <c r="F422" s="20" t="s">
        <v>115</v>
      </c>
      <c r="G422" s="24">
        <v>43262</v>
      </c>
      <c r="H422" s="54"/>
      <c r="I422" s="26">
        <v>1444</v>
      </c>
      <c r="J422" s="27"/>
      <c r="K422" s="27"/>
      <c r="L422" s="27"/>
      <c r="M422" s="28">
        <v>1444</v>
      </c>
      <c r="N422" s="29">
        <v>762.11111111111109</v>
      </c>
      <c r="O422" s="30" t="str">
        <f>IF(G422&lt;=$N$2,"",IF(F422=[3]Pav.tvarkyklė!$B$13,"",IF(ISBLANK(R422),"X","")))</f>
        <v/>
      </c>
      <c r="P422" s="31"/>
      <c r="Q422" s="32"/>
      <c r="R422" s="32"/>
      <c r="S422" s="33"/>
      <c r="T422" s="33"/>
      <c r="U422" s="34">
        <f>IFERROR(INDEX('[3]5.Grup_T'!$G$4:$G$22,MATCH('6.Turtas'!E422,'[3]5.Grup_T'!$E$4:$E$22,0)),"0")</f>
        <v>5</v>
      </c>
      <c r="V422" s="35">
        <f t="shared" si="79"/>
        <v>60</v>
      </c>
      <c r="W422" s="35">
        <f>IF(NOT(ISBLANK(H422)),(12-DATEDIF(H422,'[3]1.Pradzia'!$D$13,"m")),0)</f>
        <v>0</v>
      </c>
      <c r="X422" s="35">
        <f t="shared" si="82"/>
        <v>30</v>
      </c>
      <c r="Y422" s="35">
        <f t="shared" si="83"/>
        <v>12</v>
      </c>
      <c r="Z422" s="35">
        <f t="shared" si="91"/>
        <v>30</v>
      </c>
      <c r="AA422" s="36">
        <f t="shared" si="80"/>
        <v>25.403703703703702</v>
      </c>
      <c r="AB422" s="36">
        <f t="shared" si="84"/>
        <v>304.84444444444443</v>
      </c>
      <c r="AC422" s="37">
        <f>IF(E422='[3]5.Grup_T'!$E$20,0,IF(YEAR(G422)&lt;2021,M422-N422+AB422,0))</f>
        <v>986.73333333333335</v>
      </c>
      <c r="AD422" s="35">
        <f>IF(OR(YEAR(G422)&lt;2021,O422="X"),0,IF(ISBLANK(H422),DATEDIF(G422,'[3]1.Pradzia'!$D$13,"M"),DATEDIF(G422,H422,"m")))</f>
        <v>0</v>
      </c>
      <c r="AE422" s="37">
        <f>IF(E422='[3]5.Grup_T'!$E$20,0,IF(AD422&lt;&gt;0,M422/V422*MIN(12,AD422),0))</f>
        <v>0</v>
      </c>
      <c r="AF422" s="37">
        <f t="shared" si="81"/>
        <v>304.84444444444443</v>
      </c>
      <c r="AG422" s="37">
        <f t="shared" si="85"/>
        <v>986.73333333333335</v>
      </c>
      <c r="AH422" s="37">
        <f t="shared" si="86"/>
        <v>457.26666666666665</v>
      </c>
      <c r="AI422" s="35" t="str">
        <f t="shared" si="87"/>
        <v/>
      </c>
      <c r="AJ422" s="38" t="str">
        <f>IF(AND(F422&lt;&gt;[3]Pav.tvarkyklė!$B$12,F422&lt;&gt;[3]Pav.tvarkyklė!$B$13),"GVTNT","X")</f>
        <v>GVTNT</v>
      </c>
      <c r="AK422" s="39">
        <f t="shared" si="88"/>
        <v>0</v>
      </c>
      <c r="AL422" s="40" t="s">
        <v>286</v>
      </c>
      <c r="AM422" s="41">
        <v>10</v>
      </c>
      <c r="AN422" s="41">
        <f t="shared" si="89"/>
        <v>2018</v>
      </c>
      <c r="AO422" s="41"/>
      <c r="AP422" s="41"/>
      <c r="AQ422" s="41" t="s">
        <v>17</v>
      </c>
      <c r="AR422" s="42" t="s">
        <v>61</v>
      </c>
      <c r="AS422" s="42" t="s">
        <v>117</v>
      </c>
      <c r="AT422">
        <v>288.8</v>
      </c>
      <c r="AU422" s="43">
        <f t="shared" si="90"/>
        <v>16.044444444444423</v>
      </c>
    </row>
    <row r="423" spans="1:47" ht="15" customHeight="1" x14ac:dyDescent="0.25">
      <c r="A423" s="11"/>
      <c r="B423" s="19">
        <v>468</v>
      </c>
      <c r="C423" s="20" t="s">
        <v>316</v>
      </c>
      <c r="D423" s="60" t="s">
        <v>505</v>
      </c>
      <c r="E423" s="22" t="s">
        <v>271</v>
      </c>
      <c r="F423" s="20" t="s">
        <v>86</v>
      </c>
      <c r="G423" s="24">
        <v>43270</v>
      </c>
      <c r="H423" s="54"/>
      <c r="I423" s="26">
        <v>124.2</v>
      </c>
      <c r="J423" s="27"/>
      <c r="K423" s="27"/>
      <c r="L423" s="27"/>
      <c r="M423" s="28">
        <v>124.2</v>
      </c>
      <c r="N423" s="29">
        <v>71.132727272727266</v>
      </c>
      <c r="O423" s="30" t="str">
        <f>IF(G423&lt;=$N$2,"",IF(F423=[3]Pav.tvarkyklė!$B$13,"",IF(ISBLANK(R423),"X","")))</f>
        <v/>
      </c>
      <c r="P423" s="31"/>
      <c r="Q423" s="32"/>
      <c r="R423" s="32"/>
      <c r="S423" s="33"/>
      <c r="T423" s="33"/>
      <c r="U423" s="34">
        <f>IFERROR(INDEX('[3]5.Grup_T'!$G$4:$G$22,MATCH('6.Turtas'!E423,'[3]5.Grup_T'!$E$4:$E$22,0)),"0")</f>
        <v>6</v>
      </c>
      <c r="V423" s="35">
        <f t="shared" si="79"/>
        <v>72</v>
      </c>
      <c r="W423" s="35">
        <f>IF(NOT(ISBLANK(H423)),(12-DATEDIF(H423,'[3]1.Pradzia'!$D$13,"m")),0)</f>
        <v>0</v>
      </c>
      <c r="X423" s="35">
        <f t="shared" si="82"/>
        <v>30</v>
      </c>
      <c r="Y423" s="35">
        <f t="shared" si="83"/>
        <v>12</v>
      </c>
      <c r="Z423" s="35">
        <f t="shared" si="91"/>
        <v>42</v>
      </c>
      <c r="AA423" s="36">
        <f t="shared" si="80"/>
        <v>1.6936363636363634</v>
      </c>
      <c r="AB423" s="36">
        <f t="shared" si="84"/>
        <v>20.323636363636361</v>
      </c>
      <c r="AC423" s="37">
        <f>IF(E423='[3]5.Grup_T'!$E$20,0,IF(YEAR(G423)&lt;2021,M423-N423+AB423,0))</f>
        <v>73.390909090909105</v>
      </c>
      <c r="AD423" s="35">
        <f>IF(OR(YEAR(G423)&lt;2021,O423="X"),0,IF(ISBLANK(H423),DATEDIF(G423,'[3]1.Pradzia'!$D$13,"M"),DATEDIF(G423,H423,"m")))</f>
        <v>0</v>
      </c>
      <c r="AE423" s="37">
        <f>IF(E423='[3]5.Grup_T'!$E$20,0,IF(AD423&lt;&gt;0,M423/V423*MIN(12,AD423),0))</f>
        <v>0</v>
      </c>
      <c r="AF423" s="37">
        <f t="shared" si="81"/>
        <v>20.323636363636361</v>
      </c>
      <c r="AG423" s="37">
        <f t="shared" si="85"/>
        <v>73.390909090909105</v>
      </c>
      <c r="AH423" s="37">
        <f t="shared" si="86"/>
        <v>50.809090909090898</v>
      </c>
      <c r="AI423" s="35" t="str">
        <f t="shared" si="87"/>
        <v/>
      </c>
      <c r="AJ423" s="38" t="str">
        <f>IF(AND(F423&lt;&gt;[3]Pav.tvarkyklė!$B$12,F423&lt;&gt;[3]Pav.tvarkyklė!$B$13),"GVTNT","X")</f>
        <v>GVTNT</v>
      </c>
      <c r="AK423" s="39">
        <f t="shared" si="88"/>
        <v>0</v>
      </c>
      <c r="AL423" s="40" t="s">
        <v>256</v>
      </c>
      <c r="AM423" s="41">
        <v>5</v>
      </c>
      <c r="AN423" s="41">
        <f t="shared" si="89"/>
        <v>2018</v>
      </c>
      <c r="AO423" s="41"/>
      <c r="AP423" s="41"/>
      <c r="AQ423" s="41" t="s">
        <v>17</v>
      </c>
      <c r="AR423" s="42" t="s">
        <v>257</v>
      </c>
      <c r="AS423" s="42" t="s">
        <v>89</v>
      </c>
      <c r="AT423">
        <v>20.700000000000003</v>
      </c>
      <c r="AU423" s="43">
        <f t="shared" si="90"/>
        <v>-0.37636363636364223</v>
      </c>
    </row>
    <row r="424" spans="1:47" ht="15" customHeight="1" x14ac:dyDescent="0.25">
      <c r="A424" s="11"/>
      <c r="B424" s="19">
        <v>469</v>
      </c>
      <c r="C424" s="20" t="s">
        <v>316</v>
      </c>
      <c r="D424" s="60" t="s">
        <v>506</v>
      </c>
      <c r="E424" s="22" t="s">
        <v>271</v>
      </c>
      <c r="F424" s="20" t="s">
        <v>86</v>
      </c>
      <c r="G424" s="24">
        <v>43270</v>
      </c>
      <c r="H424" s="54"/>
      <c r="I424" s="26">
        <v>124.2</v>
      </c>
      <c r="J424" s="27"/>
      <c r="K424" s="27"/>
      <c r="L424" s="27"/>
      <c r="M424" s="28">
        <v>124.2</v>
      </c>
      <c r="N424" s="29">
        <v>71.132727272727266</v>
      </c>
      <c r="O424" s="30" t="str">
        <f>IF(G424&lt;=$N$2,"",IF(F424=[3]Pav.tvarkyklė!$B$13,"",IF(ISBLANK(R424),"X","")))</f>
        <v/>
      </c>
      <c r="P424" s="31"/>
      <c r="Q424" s="32"/>
      <c r="R424" s="32"/>
      <c r="S424" s="33"/>
      <c r="T424" s="33"/>
      <c r="U424" s="34">
        <f>IFERROR(INDEX('[3]5.Grup_T'!$G$4:$G$22,MATCH('6.Turtas'!E424,'[3]5.Grup_T'!$E$4:$E$22,0)),"0")</f>
        <v>6</v>
      </c>
      <c r="V424" s="35">
        <f t="shared" si="79"/>
        <v>72</v>
      </c>
      <c r="W424" s="35">
        <f>IF(NOT(ISBLANK(H424)),(12-DATEDIF(H424,'[3]1.Pradzia'!$D$13,"m")),0)</f>
        <v>0</v>
      </c>
      <c r="X424" s="35">
        <f t="shared" si="82"/>
        <v>30</v>
      </c>
      <c r="Y424" s="35">
        <f t="shared" si="83"/>
        <v>12</v>
      </c>
      <c r="Z424" s="35">
        <f t="shared" si="91"/>
        <v>42</v>
      </c>
      <c r="AA424" s="36">
        <f t="shared" si="80"/>
        <v>1.6936363636363634</v>
      </c>
      <c r="AB424" s="36">
        <f t="shared" si="84"/>
        <v>20.323636363636361</v>
      </c>
      <c r="AC424" s="37">
        <f>IF(E424='[3]5.Grup_T'!$E$20,0,IF(YEAR(G424)&lt;2021,M424-N424+AB424,0))</f>
        <v>73.390909090909105</v>
      </c>
      <c r="AD424" s="35">
        <f>IF(OR(YEAR(G424)&lt;2021,O424="X"),0,IF(ISBLANK(H424),DATEDIF(G424,'[3]1.Pradzia'!$D$13,"M"),DATEDIF(G424,H424,"m")))</f>
        <v>0</v>
      </c>
      <c r="AE424" s="37">
        <f>IF(E424='[3]5.Grup_T'!$E$20,0,IF(AD424&lt;&gt;0,M424/V424*MIN(12,AD424),0))</f>
        <v>0</v>
      </c>
      <c r="AF424" s="37">
        <f t="shared" si="81"/>
        <v>20.323636363636361</v>
      </c>
      <c r="AG424" s="37">
        <f t="shared" si="85"/>
        <v>73.390909090909105</v>
      </c>
      <c r="AH424" s="37">
        <f t="shared" si="86"/>
        <v>50.809090909090898</v>
      </c>
      <c r="AI424" s="35" t="str">
        <f t="shared" si="87"/>
        <v/>
      </c>
      <c r="AJ424" s="38" t="str">
        <f>IF(AND(F424&lt;&gt;[3]Pav.tvarkyklė!$B$12,F424&lt;&gt;[3]Pav.tvarkyklė!$B$13),"GVTNT","X")</f>
        <v>GVTNT</v>
      </c>
      <c r="AK424" s="39">
        <f t="shared" si="88"/>
        <v>0</v>
      </c>
      <c r="AL424" s="40" t="s">
        <v>256</v>
      </c>
      <c r="AM424" s="41">
        <v>5</v>
      </c>
      <c r="AN424" s="41">
        <f t="shared" si="89"/>
        <v>2018</v>
      </c>
      <c r="AO424" s="41"/>
      <c r="AP424" s="41"/>
      <c r="AQ424" s="41" t="s">
        <v>17</v>
      </c>
      <c r="AR424" s="42" t="s">
        <v>257</v>
      </c>
      <c r="AS424" s="42" t="s">
        <v>89</v>
      </c>
      <c r="AT424">
        <v>20.700000000000003</v>
      </c>
      <c r="AU424" s="43">
        <f t="shared" si="90"/>
        <v>-0.37636363636364223</v>
      </c>
    </row>
    <row r="425" spans="1:47" ht="15" customHeight="1" x14ac:dyDescent="0.25">
      <c r="A425" s="11"/>
      <c r="B425" s="19">
        <v>470</v>
      </c>
      <c r="C425" s="20" t="s">
        <v>507</v>
      </c>
      <c r="D425" s="60" t="s">
        <v>508</v>
      </c>
      <c r="E425" s="22" t="s">
        <v>285</v>
      </c>
      <c r="F425" s="20" t="s">
        <v>115</v>
      </c>
      <c r="G425" s="24">
        <v>43285</v>
      </c>
      <c r="H425" s="54"/>
      <c r="I425" s="26">
        <v>551.24</v>
      </c>
      <c r="J425" s="27"/>
      <c r="K425" s="27"/>
      <c r="L425" s="27"/>
      <c r="M425" s="28">
        <v>551.24</v>
      </c>
      <c r="N425" s="29">
        <v>297.75406060606059</v>
      </c>
      <c r="O425" s="30" t="str">
        <f>IF(G425&lt;=$N$2,"",IF(F425=[3]Pav.tvarkyklė!$B$13,"",IF(ISBLANK(R425),"X","")))</f>
        <v/>
      </c>
      <c r="P425" s="31"/>
      <c r="Q425" s="32"/>
      <c r="R425" s="32"/>
      <c r="S425" s="33"/>
      <c r="T425" s="33"/>
      <c r="U425" s="34">
        <f>IFERROR(INDEX('[3]5.Grup_T'!$G$4:$G$22,MATCH('6.Turtas'!E425,'[3]5.Grup_T'!$E$4:$E$22,0)),"0")</f>
        <v>5</v>
      </c>
      <c r="V425" s="35">
        <f t="shared" si="79"/>
        <v>60</v>
      </c>
      <c r="W425" s="35">
        <f>IF(NOT(ISBLANK(H425)),(12-DATEDIF(H425,'[3]1.Pradzia'!$D$13,"m")),0)</f>
        <v>0</v>
      </c>
      <c r="X425" s="35">
        <f t="shared" si="82"/>
        <v>29</v>
      </c>
      <c r="Y425" s="35">
        <f t="shared" si="83"/>
        <v>12</v>
      </c>
      <c r="Z425" s="35">
        <f t="shared" si="91"/>
        <v>31</v>
      </c>
      <c r="AA425" s="36">
        <f t="shared" si="80"/>
        <v>9.6049696969696967</v>
      </c>
      <c r="AB425" s="36">
        <f t="shared" si="84"/>
        <v>115.25963636363636</v>
      </c>
      <c r="AC425" s="37">
        <f>IF(E425='[3]5.Grup_T'!$E$20,0,IF(YEAR(G425)&lt;2021,M425-N425+AB425,0))</f>
        <v>368.74557575757581</v>
      </c>
      <c r="AD425" s="35">
        <f>IF(OR(YEAR(G425)&lt;2021,O425="X"),0,IF(ISBLANK(H425),DATEDIF(G425,'[3]1.Pradzia'!$D$13,"M"),DATEDIF(G425,H425,"m")))</f>
        <v>0</v>
      </c>
      <c r="AE425" s="37">
        <f>IF(E425='[3]5.Grup_T'!$E$20,0,IF(AD425&lt;&gt;0,M425/V425*MIN(12,AD425),0))</f>
        <v>0</v>
      </c>
      <c r="AF425" s="37">
        <f t="shared" si="81"/>
        <v>115.25963636363636</v>
      </c>
      <c r="AG425" s="37">
        <f t="shared" si="85"/>
        <v>368.74557575757581</v>
      </c>
      <c r="AH425" s="37">
        <f t="shared" si="86"/>
        <v>182.4944242424242</v>
      </c>
      <c r="AI425" s="35" t="str">
        <f t="shared" si="87"/>
        <v/>
      </c>
      <c r="AJ425" s="38" t="str">
        <f>IF(AND(F425&lt;&gt;[3]Pav.tvarkyklė!$B$12,F425&lt;&gt;[3]Pav.tvarkyklė!$B$13),"GVTNT","X")</f>
        <v>GVTNT</v>
      </c>
      <c r="AK425" s="39">
        <f t="shared" si="88"/>
        <v>0</v>
      </c>
      <c r="AL425" s="40" t="s">
        <v>60</v>
      </c>
      <c r="AM425" s="41">
        <v>10</v>
      </c>
      <c r="AN425" s="41">
        <f t="shared" si="89"/>
        <v>2018</v>
      </c>
      <c r="AO425" s="41"/>
      <c r="AP425" s="41"/>
      <c r="AQ425" s="41" t="s">
        <v>17</v>
      </c>
      <c r="AR425" s="42" t="s">
        <v>61</v>
      </c>
      <c r="AS425" s="42" t="s">
        <v>117</v>
      </c>
      <c r="AT425">
        <v>55.123999999999995</v>
      </c>
      <c r="AU425" s="43">
        <f t="shared" si="90"/>
        <v>60.135636363636365</v>
      </c>
    </row>
    <row r="426" spans="1:47" ht="15" customHeight="1" x14ac:dyDescent="0.25">
      <c r="A426" s="11"/>
      <c r="B426" s="19">
        <v>471</v>
      </c>
      <c r="C426" s="20" t="s">
        <v>509</v>
      </c>
      <c r="D426" s="60" t="s">
        <v>510</v>
      </c>
      <c r="E426" s="22" t="s">
        <v>59</v>
      </c>
      <c r="F426" s="20" t="s">
        <v>250</v>
      </c>
      <c r="G426" s="24">
        <v>43293</v>
      </c>
      <c r="H426" s="54"/>
      <c r="I426" s="26">
        <v>338.12</v>
      </c>
      <c r="J426" s="27"/>
      <c r="K426" s="27"/>
      <c r="L426" s="27"/>
      <c r="M426" s="28">
        <v>338.12</v>
      </c>
      <c r="N426" s="29">
        <v>245.26082608695651</v>
      </c>
      <c r="O426" s="30" t="str">
        <f>IF(G426&lt;=$N$2,"",IF(F426=[3]Pav.tvarkyklė!$B$13,"",IF(ISBLANK(R426),"X","")))</f>
        <v/>
      </c>
      <c r="P426" s="31"/>
      <c r="Q426" s="32"/>
      <c r="R426" s="32"/>
      <c r="S426" s="33"/>
      <c r="T426" s="33"/>
      <c r="U426" s="34">
        <f>IFERROR(INDEX('[3]5.Grup_T'!$G$4:$G$22,MATCH('6.Turtas'!E426,'[3]5.Grup_T'!$E$4:$E$22,0)),"0")</f>
        <v>10</v>
      </c>
      <c r="V426" s="35">
        <f t="shared" si="79"/>
        <v>120</v>
      </c>
      <c r="W426" s="35">
        <f>IF(NOT(ISBLANK(H426)),(12-DATEDIF(H426,'[3]1.Pradzia'!$D$13,"m")),0)</f>
        <v>0</v>
      </c>
      <c r="X426" s="35">
        <f t="shared" si="82"/>
        <v>29</v>
      </c>
      <c r="Y426" s="35">
        <f t="shared" si="83"/>
        <v>12</v>
      </c>
      <c r="Z426" s="35">
        <f t="shared" si="91"/>
        <v>91</v>
      </c>
      <c r="AA426" s="36">
        <f t="shared" si="80"/>
        <v>2.6951739130434782</v>
      </c>
      <c r="AB426" s="36">
        <f t="shared" si="84"/>
        <v>32.34208695652174</v>
      </c>
      <c r="AC426" s="37">
        <f>IF(E426='[3]5.Grup_T'!$E$20,0,IF(YEAR(G426)&lt;2021,M426-N426+AB426,0))</f>
        <v>125.20126086956523</v>
      </c>
      <c r="AD426" s="35">
        <f>IF(OR(YEAR(G426)&lt;2021,O426="X"),0,IF(ISBLANK(H426),DATEDIF(G426,'[3]1.Pradzia'!$D$13,"M"),DATEDIF(G426,H426,"m")))</f>
        <v>0</v>
      </c>
      <c r="AE426" s="37">
        <f>IF(E426='[3]5.Grup_T'!$E$20,0,IF(AD426&lt;&gt;0,M426/V426*MIN(12,AD426),0))</f>
        <v>0</v>
      </c>
      <c r="AF426" s="37">
        <f t="shared" si="81"/>
        <v>32.34208695652174</v>
      </c>
      <c r="AG426" s="37">
        <f t="shared" si="85"/>
        <v>125.20126086956523</v>
      </c>
      <c r="AH426" s="37">
        <f t="shared" si="86"/>
        <v>212.91873913043477</v>
      </c>
      <c r="AI426" s="35" t="str">
        <f t="shared" si="87"/>
        <v/>
      </c>
      <c r="AJ426" s="38" t="str">
        <f>IF(AND(F426&lt;&gt;[3]Pav.tvarkyklė!$B$12,F426&lt;&gt;[3]Pav.tvarkyklė!$B$13),"GVTNT","X")</f>
        <v>GVTNT</v>
      </c>
      <c r="AK426" s="39">
        <f t="shared" si="88"/>
        <v>0</v>
      </c>
      <c r="AL426" s="40" t="s">
        <v>256</v>
      </c>
      <c r="AM426" s="41">
        <v>5</v>
      </c>
      <c r="AN426" s="41">
        <f t="shared" si="89"/>
        <v>2018</v>
      </c>
      <c r="AO426" s="41"/>
      <c r="AP426" s="41"/>
      <c r="AQ426" s="41" t="s">
        <v>17</v>
      </c>
      <c r="AR426" s="42" t="s">
        <v>257</v>
      </c>
      <c r="AS426" s="42" t="s">
        <v>57</v>
      </c>
      <c r="AT426">
        <v>33.811999999999998</v>
      </c>
      <c r="AU426" s="43">
        <f t="shared" si="90"/>
        <v>-1.4699130434782575</v>
      </c>
    </row>
    <row r="427" spans="1:47" ht="15" customHeight="1" x14ac:dyDescent="0.25">
      <c r="A427" s="11"/>
      <c r="B427" s="19">
        <v>472</v>
      </c>
      <c r="C427" s="20" t="s">
        <v>511</v>
      </c>
      <c r="D427" s="60" t="s">
        <v>512</v>
      </c>
      <c r="E427" s="22" t="s">
        <v>59</v>
      </c>
      <c r="F427" s="20" t="s">
        <v>250</v>
      </c>
      <c r="G427" s="24">
        <v>43293</v>
      </c>
      <c r="H427" s="54"/>
      <c r="I427" s="26">
        <v>104.66</v>
      </c>
      <c r="J427" s="27"/>
      <c r="K427" s="27"/>
      <c r="L427" s="27"/>
      <c r="M427" s="28">
        <v>104.66</v>
      </c>
      <c r="N427" s="29">
        <v>75.917079710144918</v>
      </c>
      <c r="O427" s="30" t="str">
        <f>IF(G427&lt;=$N$2,"",IF(F427=[3]Pav.tvarkyklė!$B$13,"",IF(ISBLANK(R427),"X","")))</f>
        <v/>
      </c>
      <c r="P427" s="31"/>
      <c r="Q427" s="32"/>
      <c r="R427" s="32"/>
      <c r="S427" s="33"/>
      <c r="T427" s="33"/>
      <c r="U427" s="34">
        <f>IFERROR(INDEX('[3]5.Grup_T'!$G$4:$G$22,MATCH('6.Turtas'!E427,'[3]5.Grup_T'!$E$4:$E$22,0)),"0")</f>
        <v>10</v>
      </c>
      <c r="V427" s="35">
        <f t="shared" si="79"/>
        <v>120</v>
      </c>
      <c r="W427" s="35">
        <f>IF(NOT(ISBLANK(H427)),(12-DATEDIF(H427,'[3]1.Pradzia'!$D$13,"m")),0)</f>
        <v>0</v>
      </c>
      <c r="X427" s="35">
        <f t="shared" si="82"/>
        <v>29</v>
      </c>
      <c r="Y427" s="35">
        <f t="shared" si="83"/>
        <v>12</v>
      </c>
      <c r="Z427" s="35">
        <f t="shared" si="91"/>
        <v>91</v>
      </c>
      <c r="AA427" s="36">
        <f t="shared" si="80"/>
        <v>0.83425362318840568</v>
      </c>
      <c r="AB427" s="36">
        <f t="shared" si="84"/>
        <v>10.011043478260868</v>
      </c>
      <c r="AC427" s="37">
        <f>IF(E427='[3]5.Grup_T'!$E$20,0,IF(YEAR(G427)&lt;2021,M427-N427+AB427,0))</f>
        <v>38.753963768115945</v>
      </c>
      <c r="AD427" s="35">
        <f>IF(OR(YEAR(G427)&lt;2021,O427="X"),0,IF(ISBLANK(H427),DATEDIF(G427,'[3]1.Pradzia'!$D$13,"M"),DATEDIF(G427,H427,"m")))</f>
        <v>0</v>
      </c>
      <c r="AE427" s="37">
        <f>IF(E427='[3]5.Grup_T'!$E$20,0,IF(AD427&lt;&gt;0,M427/V427*MIN(12,AD427),0))</f>
        <v>0</v>
      </c>
      <c r="AF427" s="37">
        <f t="shared" si="81"/>
        <v>10.011043478260868</v>
      </c>
      <c r="AG427" s="37">
        <f t="shared" si="85"/>
        <v>38.753963768115945</v>
      </c>
      <c r="AH427" s="37">
        <f t="shared" si="86"/>
        <v>65.906036231884059</v>
      </c>
      <c r="AI427" s="35" t="str">
        <f t="shared" si="87"/>
        <v/>
      </c>
      <c r="AJ427" s="38" t="str">
        <f>IF(AND(F427&lt;&gt;[3]Pav.tvarkyklė!$B$12,F427&lt;&gt;[3]Pav.tvarkyklė!$B$13),"GVTNT","X")</f>
        <v>GVTNT</v>
      </c>
      <c r="AK427" s="39">
        <f t="shared" si="88"/>
        <v>0</v>
      </c>
      <c r="AL427" s="40" t="s">
        <v>256</v>
      </c>
      <c r="AM427" s="41">
        <v>5</v>
      </c>
      <c r="AN427" s="41">
        <f t="shared" si="89"/>
        <v>2018</v>
      </c>
      <c r="AO427" s="41"/>
      <c r="AP427" s="41"/>
      <c r="AQ427" s="41" t="s">
        <v>17</v>
      </c>
      <c r="AR427" s="42" t="s">
        <v>257</v>
      </c>
      <c r="AS427" s="42" t="s">
        <v>57</v>
      </c>
      <c r="AT427">
        <v>10.465999999999999</v>
      </c>
      <c r="AU427" s="43">
        <f t="shared" si="90"/>
        <v>-0.45495652173913115</v>
      </c>
    </row>
    <row r="428" spans="1:47" ht="15" customHeight="1" x14ac:dyDescent="0.25">
      <c r="A428" s="11"/>
      <c r="B428" s="19">
        <v>473</v>
      </c>
      <c r="C428" s="20" t="s">
        <v>513</v>
      </c>
      <c r="D428" s="60" t="s">
        <v>514</v>
      </c>
      <c r="E428" s="22" t="s">
        <v>59</v>
      </c>
      <c r="F428" s="20" t="s">
        <v>250</v>
      </c>
      <c r="G428" s="24">
        <v>43293</v>
      </c>
      <c r="H428" s="54"/>
      <c r="I428" s="26">
        <v>406.06</v>
      </c>
      <c r="J428" s="27"/>
      <c r="K428" s="27"/>
      <c r="L428" s="27"/>
      <c r="M428" s="50">
        <v>406.06</v>
      </c>
      <c r="N428" s="29">
        <v>294.54128260869567</v>
      </c>
      <c r="O428" s="30" t="str">
        <f>IF(G428&lt;=$N$2,"",IF(F428=[3]Pav.tvarkyklė!$B$13,"",IF(ISBLANK(R428),"X","")))</f>
        <v/>
      </c>
      <c r="P428" s="31"/>
      <c r="Q428" s="32"/>
      <c r="R428" s="32"/>
      <c r="S428" s="33"/>
      <c r="T428" s="33"/>
      <c r="U428" s="34">
        <f>IFERROR(INDEX('[3]5.Grup_T'!$G$4:$G$22,MATCH('6.Turtas'!E428,'[3]5.Grup_T'!$E$4:$E$22,0)),"0")</f>
        <v>10</v>
      </c>
      <c r="V428" s="35">
        <f t="shared" si="79"/>
        <v>120</v>
      </c>
      <c r="W428" s="35">
        <f>IF(NOT(ISBLANK(H428)),(12-DATEDIF(H428,'[3]1.Pradzia'!$D$13,"m")),0)</f>
        <v>0</v>
      </c>
      <c r="X428" s="35">
        <f t="shared" si="82"/>
        <v>29</v>
      </c>
      <c r="Y428" s="35">
        <f t="shared" si="83"/>
        <v>12</v>
      </c>
      <c r="Z428" s="35">
        <f t="shared" si="91"/>
        <v>91</v>
      </c>
      <c r="AA428" s="36">
        <f t="shared" si="80"/>
        <v>3.2367173913043481</v>
      </c>
      <c r="AB428" s="36">
        <f t="shared" si="84"/>
        <v>38.840608695652179</v>
      </c>
      <c r="AC428" s="37">
        <f>IF(E428='[3]5.Grup_T'!$E$20,0,IF(YEAR(G428)&lt;2021,M428-N428+AB428,0))</f>
        <v>150.35932608695651</v>
      </c>
      <c r="AD428" s="35">
        <f>IF(OR(YEAR(G428)&lt;2021,O428="X"),0,IF(ISBLANK(H428),DATEDIF(G428,'[3]1.Pradzia'!$D$13,"M"),DATEDIF(G428,H428,"m")))</f>
        <v>0</v>
      </c>
      <c r="AE428" s="37">
        <f>IF(E428='[3]5.Grup_T'!$E$20,0,IF(AD428&lt;&gt;0,M428/V428*MIN(12,AD428),0))</f>
        <v>0</v>
      </c>
      <c r="AF428" s="37">
        <f t="shared" si="81"/>
        <v>38.840608695652179</v>
      </c>
      <c r="AG428" s="37">
        <f t="shared" si="85"/>
        <v>150.35932608695651</v>
      </c>
      <c r="AH428" s="37">
        <f t="shared" si="86"/>
        <v>255.70067391304349</v>
      </c>
      <c r="AI428" s="35" t="str">
        <f t="shared" si="87"/>
        <v/>
      </c>
      <c r="AJ428" s="38" t="str">
        <f>IF(AND(F428&lt;&gt;[3]Pav.tvarkyklė!$B$12,F428&lt;&gt;[3]Pav.tvarkyklė!$B$13),"GVTNT","X")</f>
        <v>GVTNT</v>
      </c>
      <c r="AK428" s="39">
        <f t="shared" si="88"/>
        <v>0</v>
      </c>
      <c r="AL428" s="40" t="s">
        <v>256</v>
      </c>
      <c r="AM428" s="41">
        <v>5</v>
      </c>
      <c r="AN428" s="41">
        <f t="shared" si="89"/>
        <v>2018</v>
      </c>
      <c r="AO428" s="41"/>
      <c r="AP428" s="41"/>
      <c r="AQ428" s="41" t="s">
        <v>17</v>
      </c>
      <c r="AR428" s="42" t="s">
        <v>257</v>
      </c>
      <c r="AS428" s="42" t="s">
        <v>57</v>
      </c>
      <c r="AT428">
        <v>40.606000000000002</v>
      </c>
      <c r="AU428" s="43">
        <f t="shared" si="90"/>
        <v>-1.7653913043478227</v>
      </c>
    </row>
    <row r="429" spans="1:47" ht="15" customHeight="1" x14ac:dyDescent="0.25">
      <c r="A429" s="11"/>
      <c r="B429" s="19">
        <v>474</v>
      </c>
      <c r="C429" s="20" t="s">
        <v>515</v>
      </c>
      <c r="D429" s="60" t="s">
        <v>516</v>
      </c>
      <c r="E429" s="22" t="s">
        <v>59</v>
      </c>
      <c r="F429" s="20" t="s">
        <v>75</v>
      </c>
      <c r="G429" s="24">
        <v>43349</v>
      </c>
      <c r="H429" s="54"/>
      <c r="I429" s="26">
        <v>314.88</v>
      </c>
      <c r="J429" s="27"/>
      <c r="K429" s="27"/>
      <c r="L429" s="27"/>
      <c r="M429" s="50">
        <v>314.88</v>
      </c>
      <c r="N429" s="29">
        <v>244.03160256410257</v>
      </c>
      <c r="O429" s="30" t="str">
        <f>IF(G429&lt;=$N$2,"",IF(F429=[3]Pav.tvarkyklė!$B$13,"",IF(ISBLANK(R429),"X","")))</f>
        <v/>
      </c>
      <c r="P429" s="31"/>
      <c r="Q429" s="32"/>
      <c r="R429" s="32"/>
      <c r="S429" s="33"/>
      <c r="T429" s="33"/>
      <c r="U429" s="34">
        <f>IFERROR(INDEX('[3]5.Grup_T'!$G$4:$G$22,MATCH('6.Turtas'!E429,'[3]5.Grup_T'!$E$4:$E$22,0)),"0")</f>
        <v>10</v>
      </c>
      <c r="V429" s="35">
        <f t="shared" si="79"/>
        <v>120</v>
      </c>
      <c r="W429" s="35">
        <f>IF(NOT(ISBLANK(H429)),(12-DATEDIF(H429,'[3]1.Pradzia'!$D$13,"m")),0)</f>
        <v>0</v>
      </c>
      <c r="X429" s="35">
        <f t="shared" si="82"/>
        <v>27</v>
      </c>
      <c r="Y429" s="35">
        <f t="shared" si="83"/>
        <v>12</v>
      </c>
      <c r="Z429" s="35">
        <f t="shared" si="91"/>
        <v>93</v>
      </c>
      <c r="AA429" s="36">
        <f t="shared" si="80"/>
        <v>2.6239957264957265</v>
      </c>
      <c r="AB429" s="36">
        <f t="shared" si="84"/>
        <v>31.487948717948719</v>
      </c>
      <c r="AC429" s="37">
        <f>IF(E429='[3]5.Grup_T'!$E$20,0,IF(YEAR(G429)&lt;2021,M429-N429+AB429,0))</f>
        <v>102.33634615384614</v>
      </c>
      <c r="AD429" s="35">
        <f>IF(OR(YEAR(G429)&lt;2021,O429="X"),0,IF(ISBLANK(H429),DATEDIF(G429,'[3]1.Pradzia'!$D$13,"M"),DATEDIF(G429,H429,"m")))</f>
        <v>0</v>
      </c>
      <c r="AE429" s="37">
        <f>IF(E429='[3]5.Grup_T'!$E$20,0,IF(AD429&lt;&gt;0,M429/V429*MIN(12,AD429),0))</f>
        <v>0</v>
      </c>
      <c r="AF429" s="37">
        <f t="shared" si="81"/>
        <v>31.487948717948719</v>
      </c>
      <c r="AG429" s="37">
        <f t="shared" si="85"/>
        <v>102.33634615384614</v>
      </c>
      <c r="AH429" s="37">
        <f t="shared" si="86"/>
        <v>212.54365384615386</v>
      </c>
      <c r="AI429" s="35" t="str">
        <f t="shared" si="87"/>
        <v/>
      </c>
      <c r="AJ429" s="38" t="str">
        <f>IF(AND(F429&lt;&gt;[3]Pav.tvarkyklė!$B$12,F429&lt;&gt;[3]Pav.tvarkyklė!$B$13),"GVTNT","X")</f>
        <v>GVTNT</v>
      </c>
      <c r="AK429" s="39">
        <f t="shared" si="88"/>
        <v>0</v>
      </c>
      <c r="AL429" s="40" t="s">
        <v>60</v>
      </c>
      <c r="AM429" s="41">
        <v>10</v>
      </c>
      <c r="AN429" s="41">
        <f t="shared" si="89"/>
        <v>2018</v>
      </c>
      <c r="AO429" s="41"/>
      <c r="AP429" s="41"/>
      <c r="AQ429" s="41" t="s">
        <v>17</v>
      </c>
      <c r="AR429" s="42" t="s">
        <v>61</v>
      </c>
      <c r="AS429" s="42" t="s">
        <v>76</v>
      </c>
      <c r="AT429">
        <v>31.488</v>
      </c>
      <c r="AU429" s="43">
        <f t="shared" si="90"/>
        <v>-5.1282051281020813E-5</v>
      </c>
    </row>
    <row r="430" spans="1:47" ht="15" customHeight="1" x14ac:dyDescent="0.25">
      <c r="A430" s="11"/>
      <c r="B430" s="19">
        <v>475</v>
      </c>
      <c r="C430" s="20" t="s">
        <v>490</v>
      </c>
      <c r="D430" s="60" t="s">
        <v>517</v>
      </c>
      <c r="E430" s="22" t="s">
        <v>255</v>
      </c>
      <c r="F430" s="20" t="s">
        <v>82</v>
      </c>
      <c r="G430" s="24">
        <v>43320</v>
      </c>
      <c r="H430" s="54"/>
      <c r="I430" s="26">
        <v>319.97000000000003</v>
      </c>
      <c r="J430" s="27"/>
      <c r="K430" s="27"/>
      <c r="L430" s="27"/>
      <c r="M430" s="50">
        <v>319.97000000000003</v>
      </c>
      <c r="N430" s="29">
        <v>193.23764705882354</v>
      </c>
      <c r="O430" s="30" t="str">
        <f>IF(G430&lt;=$N$2,"",IF(F430=[3]Pav.tvarkyklė!$B$13,"",IF(ISBLANK(R430),"X","")))</f>
        <v/>
      </c>
      <c r="P430" s="31"/>
      <c r="Q430" s="32"/>
      <c r="R430" s="32"/>
      <c r="S430" s="33"/>
      <c r="T430" s="33"/>
      <c r="U430" s="34">
        <f>IFERROR(INDEX('[3]5.Grup_T'!$G$4:$G$22,MATCH('6.Turtas'!E430,'[3]5.Grup_T'!$E$4:$E$22,0)),"0")</f>
        <v>6</v>
      </c>
      <c r="V430" s="35">
        <f t="shared" si="79"/>
        <v>72</v>
      </c>
      <c r="W430" s="35">
        <f>IF(NOT(ISBLANK(H430)),(12-DATEDIF(H430,'[3]1.Pradzia'!$D$13,"m")),0)</f>
        <v>0</v>
      </c>
      <c r="X430" s="35">
        <f t="shared" si="82"/>
        <v>28</v>
      </c>
      <c r="Y430" s="35">
        <f t="shared" si="83"/>
        <v>12</v>
      </c>
      <c r="Z430" s="35">
        <f t="shared" si="91"/>
        <v>44</v>
      </c>
      <c r="AA430" s="36">
        <f t="shared" si="80"/>
        <v>4.3917647058823528</v>
      </c>
      <c r="AB430" s="36">
        <f t="shared" si="84"/>
        <v>52.701176470588237</v>
      </c>
      <c r="AC430" s="37">
        <f>IF(E430='[3]5.Grup_T'!$E$20,0,IF(YEAR(G430)&lt;2021,M430-N430+AB430,0))</f>
        <v>179.43352941176471</v>
      </c>
      <c r="AD430" s="35">
        <f>IF(OR(YEAR(G430)&lt;2021,O430="X"),0,IF(ISBLANK(H430),DATEDIF(G430,'[3]1.Pradzia'!$D$13,"M"),DATEDIF(G430,H430,"m")))</f>
        <v>0</v>
      </c>
      <c r="AE430" s="37">
        <f>IF(E430='[3]5.Grup_T'!$E$20,0,IF(AD430&lt;&gt;0,M430/V430*MIN(12,AD430),0))</f>
        <v>0</v>
      </c>
      <c r="AF430" s="37">
        <f t="shared" si="81"/>
        <v>52.701176470588237</v>
      </c>
      <c r="AG430" s="37">
        <f t="shared" si="85"/>
        <v>179.43352941176471</v>
      </c>
      <c r="AH430" s="37">
        <f t="shared" si="86"/>
        <v>140.53647058823532</v>
      </c>
      <c r="AI430" s="35" t="str">
        <f t="shared" si="87"/>
        <v/>
      </c>
      <c r="AJ430" s="38" t="str">
        <f>IF(AND(F430&lt;&gt;[3]Pav.tvarkyklė!$B$12,F430&lt;&gt;[3]Pav.tvarkyklė!$B$13),"GVTNT","X")</f>
        <v>GVTNT</v>
      </c>
      <c r="AK430" s="53">
        <f t="shared" si="88"/>
        <v>0</v>
      </c>
      <c r="AL430" s="40" t="s">
        <v>256</v>
      </c>
      <c r="AM430" s="41">
        <v>5</v>
      </c>
      <c r="AN430" s="41">
        <f t="shared" si="89"/>
        <v>2018</v>
      </c>
      <c r="AO430" s="41"/>
      <c r="AP430" s="41"/>
      <c r="AQ430" s="41" t="s">
        <v>17</v>
      </c>
      <c r="AR430" s="42" t="s">
        <v>257</v>
      </c>
      <c r="AS430" s="42" t="s">
        <v>83</v>
      </c>
      <c r="AT430">
        <v>53.32833333333334</v>
      </c>
      <c r="AU430" s="43">
        <f t="shared" si="90"/>
        <v>-0.62715686274510318</v>
      </c>
    </row>
    <row r="431" spans="1:47" ht="15" customHeight="1" x14ac:dyDescent="0.25">
      <c r="A431" s="11"/>
      <c r="B431" s="19">
        <v>477</v>
      </c>
      <c r="C431" s="20" t="s">
        <v>518</v>
      </c>
      <c r="D431" s="60" t="s">
        <v>519</v>
      </c>
      <c r="E431" s="22" t="s">
        <v>255</v>
      </c>
      <c r="F431" s="20" t="s">
        <v>250</v>
      </c>
      <c r="G431" s="24">
        <v>43312</v>
      </c>
      <c r="H431" s="54"/>
      <c r="I431" s="26">
        <v>2673.4</v>
      </c>
      <c r="J431" s="27"/>
      <c r="K431" s="27"/>
      <c r="L431" s="27"/>
      <c r="M431" s="50">
        <v>2673.4</v>
      </c>
      <c r="N431" s="29">
        <v>1572.7838308457713</v>
      </c>
      <c r="O431" s="30" t="str">
        <f>IF(G431&lt;=$N$2,"",IF(F431=[3]Pav.tvarkyklė!$B$13,"",IF(ISBLANK(R431),"X","")))</f>
        <v/>
      </c>
      <c r="P431" s="31"/>
      <c r="Q431" s="32"/>
      <c r="R431" s="32"/>
      <c r="S431" s="33"/>
      <c r="T431" s="33"/>
      <c r="U431" s="34">
        <f>IFERROR(INDEX('[3]5.Grup_T'!$G$4:$G$22,MATCH('6.Turtas'!E431,'[3]5.Grup_T'!$E$4:$E$22,0)),"0")</f>
        <v>6</v>
      </c>
      <c r="V431" s="35">
        <f t="shared" si="79"/>
        <v>72</v>
      </c>
      <c r="W431" s="35">
        <f>IF(NOT(ISBLANK(H431)),(12-DATEDIF(H431,'[3]1.Pradzia'!$D$13,"m")),0)</f>
        <v>0</v>
      </c>
      <c r="X431" s="35">
        <f t="shared" si="82"/>
        <v>29</v>
      </c>
      <c r="Y431" s="35">
        <f t="shared" si="83"/>
        <v>12</v>
      </c>
      <c r="Z431" s="35">
        <f t="shared" si="91"/>
        <v>43</v>
      </c>
      <c r="AA431" s="36">
        <f t="shared" si="80"/>
        <v>36.57636815920398</v>
      </c>
      <c r="AB431" s="36">
        <f t="shared" si="84"/>
        <v>438.91641791044776</v>
      </c>
      <c r="AC431" s="37">
        <f>IF(E431='[3]5.Grup_T'!$E$20,0,IF(YEAR(G431)&lt;2021,M431-N431+AB431,0))</f>
        <v>1539.5325870646766</v>
      </c>
      <c r="AD431" s="35">
        <f>IF(OR(YEAR(G431)&lt;2021,O431="X"),0,IF(ISBLANK(H431),DATEDIF(G431,'[3]1.Pradzia'!$D$13,"M"),DATEDIF(G431,H431,"m")))</f>
        <v>0</v>
      </c>
      <c r="AE431" s="37">
        <f>IF(E431='[3]5.Grup_T'!$E$20,0,IF(AD431&lt;&gt;0,M431/V431*MIN(12,AD431),0))</f>
        <v>0</v>
      </c>
      <c r="AF431" s="37">
        <f t="shared" si="81"/>
        <v>438.91641791044776</v>
      </c>
      <c r="AG431" s="37">
        <f t="shared" si="85"/>
        <v>1539.5325870646766</v>
      </c>
      <c r="AH431" s="37">
        <f t="shared" si="86"/>
        <v>1133.8674129353235</v>
      </c>
      <c r="AI431" s="35" t="str">
        <f t="shared" si="87"/>
        <v/>
      </c>
      <c r="AJ431" s="38" t="str">
        <f>IF(AND(F431&lt;&gt;[3]Pav.tvarkyklė!$B$12,F431&lt;&gt;[3]Pav.tvarkyklė!$B$13),"GVTNT","X")</f>
        <v>GVTNT</v>
      </c>
      <c r="AK431" s="53">
        <f t="shared" si="88"/>
        <v>0</v>
      </c>
      <c r="AL431" s="40" t="s">
        <v>256</v>
      </c>
      <c r="AM431" s="41">
        <v>5</v>
      </c>
      <c r="AN431" s="41">
        <f t="shared" si="89"/>
        <v>2018</v>
      </c>
      <c r="AO431" s="41"/>
      <c r="AP431" s="41"/>
      <c r="AQ431" s="41" t="s">
        <v>17</v>
      </c>
      <c r="AR431" s="42" t="s">
        <v>257</v>
      </c>
      <c r="AS431" s="42" t="s">
        <v>57</v>
      </c>
      <c r="AT431">
        <v>445.56666666666672</v>
      </c>
      <c r="AU431" s="43">
        <f t="shared" si="90"/>
        <v>-6.6502487562189572</v>
      </c>
    </row>
    <row r="432" spans="1:47" ht="15" customHeight="1" x14ac:dyDescent="0.25">
      <c r="A432" s="11"/>
      <c r="B432" s="19">
        <v>478</v>
      </c>
      <c r="C432" s="20" t="s">
        <v>490</v>
      </c>
      <c r="D432" s="60" t="s">
        <v>520</v>
      </c>
      <c r="E432" s="22" t="s">
        <v>255</v>
      </c>
      <c r="F432" s="20" t="s">
        <v>75</v>
      </c>
      <c r="G432" s="24">
        <v>43370</v>
      </c>
      <c r="H432" s="54"/>
      <c r="I432" s="26">
        <v>319.97000000000003</v>
      </c>
      <c r="J432" s="27"/>
      <c r="K432" s="27"/>
      <c r="L432" s="27"/>
      <c r="M432" s="50">
        <v>319.97000000000003</v>
      </c>
      <c r="N432" s="29">
        <v>198.2429347826087</v>
      </c>
      <c r="O432" s="30" t="str">
        <f>IF(G432&lt;=$N$2,"",IF(F432=[3]Pav.tvarkyklė!$B$13,"",IF(ISBLANK(R432),"X","")))</f>
        <v/>
      </c>
      <c r="P432" s="31"/>
      <c r="Q432" s="32"/>
      <c r="R432" s="32"/>
      <c r="S432" s="33"/>
      <c r="T432" s="33"/>
      <c r="U432" s="34">
        <f>IFERROR(INDEX('[3]5.Grup_T'!$G$4:$G$22,MATCH('6.Turtas'!E432,'[3]5.Grup_T'!$E$4:$E$22,0)),"0")</f>
        <v>6</v>
      </c>
      <c r="V432" s="35">
        <f t="shared" si="79"/>
        <v>72</v>
      </c>
      <c r="W432" s="35">
        <f>IF(NOT(ISBLANK(H432)),(12-DATEDIF(H432,'[3]1.Pradzia'!$D$13,"m")),0)</f>
        <v>0</v>
      </c>
      <c r="X432" s="35">
        <f t="shared" si="82"/>
        <v>27</v>
      </c>
      <c r="Y432" s="35">
        <f t="shared" si="83"/>
        <v>12</v>
      </c>
      <c r="Z432" s="35">
        <f t="shared" si="91"/>
        <v>45</v>
      </c>
      <c r="AA432" s="36">
        <f t="shared" si="80"/>
        <v>4.4053985507246374</v>
      </c>
      <c r="AB432" s="36">
        <f t="shared" si="84"/>
        <v>52.864782608695648</v>
      </c>
      <c r="AC432" s="37">
        <f>IF(E432='[3]5.Grup_T'!$E$20,0,IF(YEAR(G432)&lt;2021,M432-N432+AB432,0))</f>
        <v>174.59184782608696</v>
      </c>
      <c r="AD432" s="35">
        <f>IF(OR(YEAR(G432)&lt;2021,O432="X"),0,IF(ISBLANK(H432),DATEDIF(G432,'[3]1.Pradzia'!$D$13,"M"),DATEDIF(G432,H432,"m")))</f>
        <v>0</v>
      </c>
      <c r="AE432" s="37">
        <f>IF(E432='[3]5.Grup_T'!$E$20,0,IF(AD432&lt;&gt;0,M432/V432*MIN(12,AD432),0))</f>
        <v>0</v>
      </c>
      <c r="AF432" s="37">
        <f t="shared" si="81"/>
        <v>52.864782608695648</v>
      </c>
      <c r="AG432" s="37">
        <f t="shared" si="85"/>
        <v>174.59184782608696</v>
      </c>
      <c r="AH432" s="37">
        <f t="shared" si="86"/>
        <v>145.37815217391307</v>
      </c>
      <c r="AI432" s="35" t="str">
        <f t="shared" si="87"/>
        <v/>
      </c>
      <c r="AJ432" s="38" t="str">
        <f>IF(AND(F432&lt;&gt;[3]Pav.tvarkyklė!$B$12,F432&lt;&gt;[3]Pav.tvarkyklė!$B$13),"GVTNT","X")</f>
        <v>GVTNT</v>
      </c>
      <c r="AK432" s="53">
        <f t="shared" si="88"/>
        <v>0</v>
      </c>
      <c r="AL432" s="40" t="s">
        <v>256</v>
      </c>
      <c r="AM432" s="41">
        <v>5</v>
      </c>
      <c r="AN432" s="41">
        <f t="shared" si="89"/>
        <v>2018</v>
      </c>
      <c r="AO432" s="41"/>
      <c r="AP432" s="41"/>
      <c r="AQ432" s="41" t="s">
        <v>17</v>
      </c>
      <c r="AR432" s="42" t="s">
        <v>257</v>
      </c>
      <c r="AS432" s="42" t="s">
        <v>76</v>
      </c>
      <c r="AT432">
        <v>53.32833333333334</v>
      </c>
      <c r="AU432" s="43">
        <f t="shared" si="90"/>
        <v>-0.46355072463769176</v>
      </c>
    </row>
    <row r="433" spans="1:47" ht="15" customHeight="1" x14ac:dyDescent="0.25">
      <c r="A433" s="11"/>
      <c r="B433" s="19">
        <v>479</v>
      </c>
      <c r="C433" s="20" t="s">
        <v>521</v>
      </c>
      <c r="D433" s="60" t="s">
        <v>522</v>
      </c>
      <c r="E433" s="22" t="s">
        <v>255</v>
      </c>
      <c r="F433" s="20" t="s">
        <v>250</v>
      </c>
      <c r="G433" s="24">
        <v>43322</v>
      </c>
      <c r="H433" s="54"/>
      <c r="I433" s="26">
        <v>2225.44</v>
      </c>
      <c r="J433" s="27"/>
      <c r="K433" s="27"/>
      <c r="L433" s="27"/>
      <c r="M433" s="50">
        <v>2225.44</v>
      </c>
      <c r="N433" s="29">
        <v>1343.9907843137257</v>
      </c>
      <c r="O433" s="30" t="str">
        <f>IF(G433&lt;=$N$2,"",IF(F433=[3]Pav.tvarkyklė!$B$13,"",IF(ISBLANK(R433),"X","")))</f>
        <v/>
      </c>
      <c r="P433" s="31"/>
      <c r="Q433" s="32"/>
      <c r="R433" s="32"/>
      <c r="S433" s="33"/>
      <c r="T433" s="33"/>
      <c r="U433" s="34">
        <f>IFERROR(INDEX('[3]5.Grup_T'!$G$4:$G$22,MATCH('6.Turtas'!E433,'[3]5.Grup_T'!$E$4:$E$22,0)),"0")</f>
        <v>6</v>
      </c>
      <c r="V433" s="35">
        <f t="shared" si="79"/>
        <v>72</v>
      </c>
      <c r="W433" s="35">
        <f>IF(NOT(ISBLANK(H433)),(12-DATEDIF(H433,'[3]1.Pradzia'!$D$13,"m")),0)</f>
        <v>0</v>
      </c>
      <c r="X433" s="35">
        <f t="shared" si="82"/>
        <v>28</v>
      </c>
      <c r="Y433" s="35">
        <f t="shared" si="83"/>
        <v>12</v>
      </c>
      <c r="Z433" s="35">
        <f t="shared" si="91"/>
        <v>44</v>
      </c>
      <c r="AA433" s="36">
        <f t="shared" si="80"/>
        <v>30.545245098039221</v>
      </c>
      <c r="AB433" s="36">
        <f t="shared" si="84"/>
        <v>366.54294117647066</v>
      </c>
      <c r="AC433" s="37">
        <f>IF(E433='[3]5.Grup_T'!$E$20,0,IF(YEAR(G433)&lt;2021,M433-N433+AB433,0))</f>
        <v>1247.9921568627451</v>
      </c>
      <c r="AD433" s="35">
        <f>IF(OR(YEAR(G433)&lt;2021,O433="X"),0,IF(ISBLANK(H433),DATEDIF(G433,'[3]1.Pradzia'!$D$13,"M"),DATEDIF(G433,H433,"m")))</f>
        <v>0</v>
      </c>
      <c r="AE433" s="37">
        <f>IF(E433='[3]5.Grup_T'!$E$20,0,IF(AD433&lt;&gt;0,M433/V433*MIN(12,AD433),0))</f>
        <v>0</v>
      </c>
      <c r="AF433" s="37">
        <f t="shared" si="81"/>
        <v>366.54294117647066</v>
      </c>
      <c r="AG433" s="37">
        <f t="shared" si="85"/>
        <v>1247.9921568627451</v>
      </c>
      <c r="AH433" s="37">
        <f t="shared" si="86"/>
        <v>977.44784313725495</v>
      </c>
      <c r="AI433" s="35" t="str">
        <f t="shared" si="87"/>
        <v/>
      </c>
      <c r="AJ433" s="38" t="str">
        <f>IF(AND(F433&lt;&gt;[3]Pav.tvarkyklė!$B$12,F433&lt;&gt;[3]Pav.tvarkyklė!$B$13),"GVTNT","X")</f>
        <v>GVTNT</v>
      </c>
      <c r="AK433" s="39">
        <f t="shared" si="88"/>
        <v>0</v>
      </c>
      <c r="AL433" s="40" t="s">
        <v>256</v>
      </c>
      <c r="AM433" s="41">
        <v>5</v>
      </c>
      <c r="AN433" s="41">
        <f t="shared" si="89"/>
        <v>2018</v>
      </c>
      <c r="AO433" s="41"/>
      <c r="AP433" s="41"/>
      <c r="AQ433" s="41" t="s">
        <v>17</v>
      </c>
      <c r="AR433" s="42" t="s">
        <v>257</v>
      </c>
      <c r="AS433" s="42" t="s">
        <v>57</v>
      </c>
      <c r="AT433">
        <v>370.90666666666664</v>
      </c>
      <c r="AU433" s="43">
        <f t="shared" si="90"/>
        <v>-4.363725490195975</v>
      </c>
    </row>
    <row r="434" spans="1:47" ht="15" customHeight="1" x14ac:dyDescent="0.25">
      <c r="A434" s="11"/>
      <c r="B434" s="19">
        <v>480</v>
      </c>
      <c r="C434" s="20" t="s">
        <v>523</v>
      </c>
      <c r="D434" s="60" t="s">
        <v>524</v>
      </c>
      <c r="E434" s="22" t="s">
        <v>59</v>
      </c>
      <c r="F434" s="20" t="s">
        <v>82</v>
      </c>
      <c r="G434" s="24">
        <v>43343</v>
      </c>
      <c r="H434" s="54"/>
      <c r="I434" s="26">
        <v>650</v>
      </c>
      <c r="J434" s="27"/>
      <c r="K434" s="27"/>
      <c r="L434" s="27"/>
      <c r="M434" s="50">
        <v>650</v>
      </c>
      <c r="N434" s="29">
        <v>498.33333333333337</v>
      </c>
      <c r="O434" s="30" t="str">
        <f>IF(G434&lt;=$N$2,"",IF(F434=[3]Pav.tvarkyklė!$B$13,"",IF(ISBLANK(R434),"X","")))</f>
        <v/>
      </c>
      <c r="P434" s="31"/>
      <c r="Q434" s="32"/>
      <c r="R434" s="32"/>
      <c r="S434" s="33"/>
      <c r="T434" s="33"/>
      <c r="U434" s="34">
        <f>IFERROR(INDEX('[3]5.Grup_T'!$G$4:$G$22,MATCH('6.Turtas'!E434,'[3]5.Grup_T'!$E$4:$E$22,0)),"0")</f>
        <v>10</v>
      </c>
      <c r="V434" s="35">
        <f t="shared" si="79"/>
        <v>120</v>
      </c>
      <c r="W434" s="35">
        <f>IF(NOT(ISBLANK(H434)),(12-DATEDIF(H434,'[3]1.Pradzia'!$D$13,"m")),0)</f>
        <v>0</v>
      </c>
      <c r="X434" s="35">
        <f t="shared" si="82"/>
        <v>28</v>
      </c>
      <c r="Y434" s="35">
        <f t="shared" si="83"/>
        <v>12</v>
      </c>
      <c r="Z434" s="35">
        <f t="shared" si="91"/>
        <v>92</v>
      </c>
      <c r="AA434" s="36">
        <f t="shared" si="80"/>
        <v>5.416666666666667</v>
      </c>
      <c r="AB434" s="36">
        <f t="shared" si="84"/>
        <v>65</v>
      </c>
      <c r="AC434" s="37">
        <f>IF(E434='[3]5.Grup_T'!$E$20,0,IF(YEAR(G434)&lt;2021,M434-N434+AB434,0))</f>
        <v>216.66666666666663</v>
      </c>
      <c r="AD434" s="35">
        <f>IF(OR(YEAR(G434)&lt;2021,O434="X"),0,IF(ISBLANK(H434),DATEDIF(G434,'[3]1.Pradzia'!$D$13,"M"),DATEDIF(G434,H434,"m")))</f>
        <v>0</v>
      </c>
      <c r="AE434" s="37">
        <f>IF(E434='[3]5.Grup_T'!$E$20,0,IF(AD434&lt;&gt;0,M434/V434*MIN(12,AD434),0))</f>
        <v>0</v>
      </c>
      <c r="AF434" s="37">
        <f t="shared" si="81"/>
        <v>65</v>
      </c>
      <c r="AG434" s="37">
        <f t="shared" si="85"/>
        <v>216.66666666666663</v>
      </c>
      <c r="AH434" s="37">
        <f t="shared" si="86"/>
        <v>433.33333333333337</v>
      </c>
      <c r="AI434" s="35" t="str">
        <f t="shared" si="87"/>
        <v/>
      </c>
      <c r="AJ434" s="38" t="str">
        <f>IF(AND(F434&lt;&gt;[3]Pav.tvarkyklė!$B$12,F434&lt;&gt;[3]Pav.tvarkyklė!$B$13),"GVTNT","X")</f>
        <v>GVTNT</v>
      </c>
      <c r="AK434" s="39">
        <f t="shared" si="88"/>
        <v>0</v>
      </c>
      <c r="AL434" s="40" t="s">
        <v>60</v>
      </c>
      <c r="AM434" s="41">
        <v>10</v>
      </c>
      <c r="AN434" s="41">
        <f t="shared" si="89"/>
        <v>2018</v>
      </c>
      <c r="AO434" s="41"/>
      <c r="AP434" s="41"/>
      <c r="AQ434" s="41" t="s">
        <v>17</v>
      </c>
      <c r="AR434" s="42" t="s">
        <v>61</v>
      </c>
      <c r="AS434" s="42" t="s">
        <v>83</v>
      </c>
      <c r="AT434">
        <v>65</v>
      </c>
      <c r="AU434" s="43">
        <f t="shared" si="90"/>
        <v>0</v>
      </c>
    </row>
    <row r="435" spans="1:47" ht="15" customHeight="1" x14ac:dyDescent="0.25">
      <c r="A435" s="11"/>
      <c r="B435" s="19">
        <v>481</v>
      </c>
      <c r="C435" s="20" t="s">
        <v>525</v>
      </c>
      <c r="D435" s="60" t="s">
        <v>526</v>
      </c>
      <c r="E435" s="22" t="s">
        <v>59</v>
      </c>
      <c r="F435" s="20" t="s">
        <v>82</v>
      </c>
      <c r="G435" s="24">
        <v>43362</v>
      </c>
      <c r="H435" s="54"/>
      <c r="I435" s="26">
        <v>616.20000000000005</v>
      </c>
      <c r="J435" s="27"/>
      <c r="K435" s="27"/>
      <c r="L435" s="27"/>
      <c r="M435" s="50">
        <v>616.20000000000005</v>
      </c>
      <c r="N435" s="29">
        <v>477.55500000000006</v>
      </c>
      <c r="O435" s="30" t="str">
        <f>IF(G435&lt;=$N$2,"",IF(F435=[3]Pav.tvarkyklė!$B$13,"",IF(ISBLANK(R435),"X","")))</f>
        <v/>
      </c>
      <c r="P435" s="31"/>
      <c r="Q435" s="32"/>
      <c r="R435" s="32"/>
      <c r="S435" s="33"/>
      <c r="T435" s="33"/>
      <c r="U435" s="34">
        <f>IFERROR(INDEX('[3]5.Grup_T'!$G$4:$G$22,MATCH('6.Turtas'!E435,'[3]5.Grup_T'!$E$4:$E$22,0)),"0")</f>
        <v>10</v>
      </c>
      <c r="V435" s="35">
        <f t="shared" si="79"/>
        <v>120</v>
      </c>
      <c r="W435" s="35">
        <f>IF(NOT(ISBLANK(H435)),(12-DATEDIF(H435,'[3]1.Pradzia'!$D$13,"m")),0)</f>
        <v>0</v>
      </c>
      <c r="X435" s="35">
        <f t="shared" si="82"/>
        <v>27</v>
      </c>
      <c r="Y435" s="35">
        <f t="shared" si="83"/>
        <v>12</v>
      </c>
      <c r="Z435" s="35">
        <f t="shared" si="91"/>
        <v>93</v>
      </c>
      <c r="AA435" s="36">
        <f t="shared" si="80"/>
        <v>5.1350000000000007</v>
      </c>
      <c r="AB435" s="36">
        <f t="shared" si="84"/>
        <v>61.620000000000005</v>
      </c>
      <c r="AC435" s="37">
        <f>IF(E435='[3]5.Grup_T'!$E$20,0,IF(YEAR(G435)&lt;2021,M435-N435+AB435,0))</f>
        <v>200.26499999999999</v>
      </c>
      <c r="AD435" s="35">
        <f>IF(OR(YEAR(G435)&lt;2021,O435="X"),0,IF(ISBLANK(H435),DATEDIF(G435,'[3]1.Pradzia'!$D$13,"M"),DATEDIF(G435,H435,"m")))</f>
        <v>0</v>
      </c>
      <c r="AE435" s="37">
        <f>IF(E435='[3]5.Grup_T'!$E$20,0,IF(AD435&lt;&gt;0,M435/V435*MIN(12,AD435),0))</f>
        <v>0</v>
      </c>
      <c r="AF435" s="37">
        <f t="shared" si="81"/>
        <v>61.620000000000005</v>
      </c>
      <c r="AG435" s="37">
        <f t="shared" si="85"/>
        <v>200.26499999999999</v>
      </c>
      <c r="AH435" s="37">
        <f t="shared" si="86"/>
        <v>415.93500000000006</v>
      </c>
      <c r="AI435" s="35" t="str">
        <f t="shared" si="87"/>
        <v/>
      </c>
      <c r="AJ435" s="38" t="str">
        <f>IF(AND(F435&lt;&gt;[3]Pav.tvarkyklė!$B$12,F435&lt;&gt;[3]Pav.tvarkyklė!$B$13),"GVTNT","X")</f>
        <v>GVTNT</v>
      </c>
      <c r="AK435" s="39">
        <f t="shared" si="88"/>
        <v>0</v>
      </c>
      <c r="AL435" s="40" t="s">
        <v>60</v>
      </c>
      <c r="AM435" s="41">
        <v>10</v>
      </c>
      <c r="AN435" s="41">
        <f t="shared" si="89"/>
        <v>2018</v>
      </c>
      <c r="AO435" s="41"/>
      <c r="AP435" s="41"/>
      <c r="AQ435" s="41" t="s">
        <v>17</v>
      </c>
      <c r="AR435" s="42" t="s">
        <v>61</v>
      </c>
      <c r="AS435" s="42" t="s">
        <v>83</v>
      </c>
      <c r="AT435">
        <v>61.620000000000005</v>
      </c>
      <c r="AU435" s="43">
        <f t="shared" si="90"/>
        <v>0</v>
      </c>
    </row>
    <row r="436" spans="1:47" ht="15" customHeight="1" x14ac:dyDescent="0.25">
      <c r="A436" s="11"/>
      <c r="B436" s="19">
        <v>482</v>
      </c>
      <c r="C436" s="20" t="s">
        <v>490</v>
      </c>
      <c r="D436" s="60" t="s">
        <v>527</v>
      </c>
      <c r="E436" s="22" t="s">
        <v>255</v>
      </c>
      <c r="F436" s="20" t="s">
        <v>75</v>
      </c>
      <c r="G436" s="24">
        <v>43418</v>
      </c>
      <c r="H436" s="54"/>
      <c r="I436" s="26">
        <v>319.97000000000003</v>
      </c>
      <c r="J436" s="27"/>
      <c r="K436" s="27"/>
      <c r="L436" s="27"/>
      <c r="M436" s="50">
        <v>319.97000000000003</v>
      </c>
      <c r="N436" s="29">
        <v>208.28116197183101</v>
      </c>
      <c r="O436" s="30" t="str">
        <f>IF(G436&lt;=$N$2,"",IF(F436=[3]Pav.tvarkyklė!$B$13,"",IF(ISBLANK(R436),"X","")))</f>
        <v/>
      </c>
      <c r="P436" s="31"/>
      <c r="Q436" s="32"/>
      <c r="R436" s="32"/>
      <c r="S436" s="33"/>
      <c r="T436" s="33"/>
      <c r="U436" s="34">
        <f>IFERROR(INDEX('[3]5.Grup_T'!$G$4:$G$22,MATCH('6.Turtas'!E436,'[3]5.Grup_T'!$E$4:$E$22,0)),"0")</f>
        <v>6</v>
      </c>
      <c r="V436" s="35">
        <f t="shared" si="79"/>
        <v>72</v>
      </c>
      <c r="W436" s="35">
        <f>IF(NOT(ISBLANK(H436)),(12-DATEDIF(H436,'[3]1.Pradzia'!$D$13,"m")),0)</f>
        <v>0</v>
      </c>
      <c r="X436" s="35">
        <f t="shared" si="82"/>
        <v>25</v>
      </c>
      <c r="Y436" s="35">
        <f t="shared" si="83"/>
        <v>12</v>
      </c>
      <c r="Z436" s="35">
        <f t="shared" si="91"/>
        <v>47</v>
      </c>
      <c r="AA436" s="36">
        <f t="shared" si="80"/>
        <v>4.4315140845070431</v>
      </c>
      <c r="AB436" s="36">
        <f t="shared" si="84"/>
        <v>53.178169014084517</v>
      </c>
      <c r="AC436" s="37">
        <f>IF(E436='[3]5.Grup_T'!$E$20,0,IF(YEAR(G436)&lt;2021,M436-N436+AB436,0))</f>
        <v>164.86700704225353</v>
      </c>
      <c r="AD436" s="35">
        <f>IF(OR(YEAR(G436)&lt;2021,O436="X"),0,IF(ISBLANK(H436),DATEDIF(G436,'[3]1.Pradzia'!$D$13,"M"),DATEDIF(G436,H436,"m")))</f>
        <v>0</v>
      </c>
      <c r="AE436" s="37">
        <f>IF(E436='[3]5.Grup_T'!$E$20,0,IF(AD436&lt;&gt;0,M436/V436*MIN(12,AD436),0))</f>
        <v>0</v>
      </c>
      <c r="AF436" s="37">
        <f t="shared" si="81"/>
        <v>53.178169014084517</v>
      </c>
      <c r="AG436" s="37">
        <f t="shared" si="85"/>
        <v>164.86700704225353</v>
      </c>
      <c r="AH436" s="37">
        <f t="shared" si="86"/>
        <v>155.10299295774649</v>
      </c>
      <c r="AI436" s="35" t="str">
        <f t="shared" si="87"/>
        <v/>
      </c>
      <c r="AJ436" s="38" t="str">
        <f>IF(AND(F436&lt;&gt;[3]Pav.tvarkyklė!$B$12,F436&lt;&gt;[3]Pav.tvarkyklė!$B$13),"GVTNT","X")</f>
        <v>GVTNT</v>
      </c>
      <c r="AK436" s="39">
        <f t="shared" si="88"/>
        <v>0</v>
      </c>
      <c r="AL436" s="40" t="s">
        <v>256</v>
      </c>
      <c r="AM436" s="41">
        <v>5</v>
      </c>
      <c r="AN436" s="41">
        <f t="shared" si="89"/>
        <v>2018</v>
      </c>
      <c r="AO436" s="41"/>
      <c r="AP436" s="41"/>
      <c r="AQ436" s="41" t="s">
        <v>17</v>
      </c>
      <c r="AR436" s="42" t="s">
        <v>257</v>
      </c>
      <c r="AS436" s="42" t="s">
        <v>76</v>
      </c>
      <c r="AT436">
        <v>53.32833333333334</v>
      </c>
      <c r="AU436" s="43">
        <f t="shared" si="90"/>
        <v>-0.15016431924882312</v>
      </c>
    </row>
    <row r="437" spans="1:47" ht="15" customHeight="1" x14ac:dyDescent="0.25">
      <c r="A437" s="11"/>
      <c r="B437" s="19">
        <v>483</v>
      </c>
      <c r="C437" s="20" t="s">
        <v>515</v>
      </c>
      <c r="D437" s="60" t="s">
        <v>528</v>
      </c>
      <c r="E437" s="22" t="s">
        <v>59</v>
      </c>
      <c r="F437" s="20" t="s">
        <v>75</v>
      </c>
      <c r="G437" s="24">
        <v>43374</v>
      </c>
      <c r="H437" s="54"/>
      <c r="I437" s="26">
        <v>314.88</v>
      </c>
      <c r="J437" s="27"/>
      <c r="K437" s="27"/>
      <c r="L437" s="27"/>
      <c r="M437" s="50">
        <v>314.88</v>
      </c>
      <c r="N437" s="29">
        <v>246.65573446327681</v>
      </c>
      <c r="O437" s="30" t="str">
        <f>IF(G437&lt;=$N$2,"",IF(F437=[3]Pav.tvarkyklė!$B$13,"",IF(ISBLANK(R437),"X","")))</f>
        <v/>
      </c>
      <c r="P437" s="31"/>
      <c r="Q437" s="32"/>
      <c r="R437" s="32"/>
      <c r="S437" s="33"/>
      <c r="T437" s="33"/>
      <c r="U437" s="34">
        <f>IFERROR(INDEX('[3]5.Grup_T'!$G$4:$G$22,MATCH('6.Turtas'!E437,'[3]5.Grup_T'!$E$4:$E$22,0)),"0")</f>
        <v>10</v>
      </c>
      <c r="V437" s="35">
        <f t="shared" si="79"/>
        <v>120</v>
      </c>
      <c r="W437" s="35">
        <f>IF(NOT(ISBLANK(H437)),(12-DATEDIF(H437,'[3]1.Pradzia'!$D$13,"m")),0)</f>
        <v>0</v>
      </c>
      <c r="X437" s="35">
        <f t="shared" si="82"/>
        <v>26</v>
      </c>
      <c r="Y437" s="35">
        <f t="shared" si="83"/>
        <v>12</v>
      </c>
      <c r="Z437" s="35">
        <f t="shared" si="91"/>
        <v>94</v>
      </c>
      <c r="AA437" s="36">
        <f t="shared" si="80"/>
        <v>2.6239971751412425</v>
      </c>
      <c r="AB437" s="36">
        <f t="shared" si="84"/>
        <v>31.487966101694909</v>
      </c>
      <c r="AC437" s="37">
        <f>IF(E437='[3]5.Grup_T'!$E$20,0,IF(YEAR(G437)&lt;2021,M437-N437+AB437,0))</f>
        <v>99.712231638418089</v>
      </c>
      <c r="AD437" s="35">
        <f>IF(OR(YEAR(G437)&lt;2021,O437="X"),0,IF(ISBLANK(H437),DATEDIF(G437,'[3]1.Pradzia'!$D$13,"M"),DATEDIF(G437,H437,"m")))</f>
        <v>0</v>
      </c>
      <c r="AE437" s="37">
        <f>IF(E437='[3]5.Grup_T'!$E$20,0,IF(AD437&lt;&gt;0,M437/V437*MIN(12,AD437),0))</f>
        <v>0</v>
      </c>
      <c r="AF437" s="37">
        <f t="shared" si="81"/>
        <v>31.487966101694909</v>
      </c>
      <c r="AG437" s="37">
        <f t="shared" si="85"/>
        <v>99.712231638418089</v>
      </c>
      <c r="AH437" s="37">
        <f t="shared" si="86"/>
        <v>215.16776836158192</v>
      </c>
      <c r="AI437" s="35" t="str">
        <f t="shared" si="87"/>
        <v/>
      </c>
      <c r="AJ437" s="38" t="str">
        <f>IF(AND(F437&lt;&gt;[3]Pav.tvarkyklė!$B$12,F437&lt;&gt;[3]Pav.tvarkyklė!$B$13),"GVTNT","X")</f>
        <v>GVTNT</v>
      </c>
      <c r="AK437" s="39">
        <f t="shared" si="88"/>
        <v>0</v>
      </c>
      <c r="AL437" s="40" t="s">
        <v>60</v>
      </c>
      <c r="AM437" s="41">
        <v>10</v>
      </c>
      <c r="AN437" s="41">
        <f t="shared" si="89"/>
        <v>2018</v>
      </c>
      <c r="AO437" s="41"/>
      <c r="AP437" s="41"/>
      <c r="AQ437" s="41" t="s">
        <v>17</v>
      </c>
      <c r="AR437" s="42" t="s">
        <v>61</v>
      </c>
      <c r="AS437" s="42" t="s">
        <v>76</v>
      </c>
      <c r="AT437">
        <v>31.488</v>
      </c>
      <c r="AU437" s="43">
        <f t="shared" si="90"/>
        <v>-3.3898305090929171E-5</v>
      </c>
    </row>
    <row r="438" spans="1:47" ht="15" customHeight="1" x14ac:dyDescent="0.25">
      <c r="A438" s="11"/>
      <c r="B438" s="19">
        <v>484</v>
      </c>
      <c r="C438" s="20" t="s">
        <v>529</v>
      </c>
      <c r="D438" s="60" t="s">
        <v>530</v>
      </c>
      <c r="E438" s="22" t="s">
        <v>255</v>
      </c>
      <c r="F438" s="20" t="s">
        <v>82</v>
      </c>
      <c r="G438" s="24">
        <v>43374</v>
      </c>
      <c r="H438" s="54"/>
      <c r="I438" s="26">
        <v>150</v>
      </c>
      <c r="J438" s="27"/>
      <c r="K438" s="27"/>
      <c r="L438" s="27"/>
      <c r="M438" s="50">
        <v>150</v>
      </c>
      <c r="N438" s="29">
        <v>95.285714285714278</v>
      </c>
      <c r="O438" s="30" t="str">
        <f>IF(G438&lt;=$N$2,"",IF(F438=[3]Pav.tvarkyklė!$B$13,"",IF(ISBLANK(R438),"X","")))</f>
        <v/>
      </c>
      <c r="P438" s="31"/>
      <c r="Q438" s="32"/>
      <c r="R438" s="32"/>
      <c r="S438" s="33"/>
      <c r="T438" s="33"/>
      <c r="U438" s="34">
        <f>IFERROR(INDEX('[3]5.Grup_T'!$G$4:$G$22,MATCH('6.Turtas'!E438,'[3]5.Grup_T'!$E$4:$E$22,0)),"0")</f>
        <v>6</v>
      </c>
      <c r="V438" s="35">
        <f t="shared" si="79"/>
        <v>72</v>
      </c>
      <c r="W438" s="35">
        <f>IF(NOT(ISBLANK(H438)),(12-DATEDIF(H438,'[3]1.Pradzia'!$D$13,"m")),0)</f>
        <v>0</v>
      </c>
      <c r="X438" s="35">
        <f t="shared" si="82"/>
        <v>26</v>
      </c>
      <c r="Y438" s="35">
        <f t="shared" si="83"/>
        <v>12</v>
      </c>
      <c r="Z438" s="35">
        <f t="shared" si="91"/>
        <v>46</v>
      </c>
      <c r="AA438" s="36">
        <f t="shared" si="80"/>
        <v>2.0714285714285712</v>
      </c>
      <c r="AB438" s="36">
        <f t="shared" si="84"/>
        <v>24.857142857142854</v>
      </c>
      <c r="AC438" s="37">
        <f>IF(E438='[3]5.Grup_T'!$E$20,0,IF(YEAR(G438)&lt;2021,M438-N438+AB438,0))</f>
        <v>79.571428571428584</v>
      </c>
      <c r="AD438" s="35">
        <f>IF(OR(YEAR(G438)&lt;2021,O438="X"),0,IF(ISBLANK(H438),DATEDIF(G438,'[3]1.Pradzia'!$D$13,"M"),DATEDIF(G438,H438,"m")))</f>
        <v>0</v>
      </c>
      <c r="AE438" s="37">
        <f>IF(E438='[3]5.Grup_T'!$E$20,0,IF(AD438&lt;&gt;0,M438/V438*MIN(12,AD438),0))</f>
        <v>0</v>
      </c>
      <c r="AF438" s="37">
        <f t="shared" si="81"/>
        <v>24.857142857142854</v>
      </c>
      <c r="AG438" s="37">
        <f t="shared" si="85"/>
        <v>79.571428571428584</v>
      </c>
      <c r="AH438" s="37">
        <f t="shared" si="86"/>
        <v>70.428571428571416</v>
      </c>
      <c r="AI438" s="35" t="str">
        <f t="shared" si="87"/>
        <v/>
      </c>
      <c r="AJ438" s="38" t="str">
        <f>IF(AND(F438&lt;&gt;[3]Pav.tvarkyklė!$B$12,F438&lt;&gt;[3]Pav.tvarkyklė!$B$13),"GVTNT","X")</f>
        <v>GVTNT</v>
      </c>
      <c r="AK438" s="39">
        <f t="shared" si="88"/>
        <v>0</v>
      </c>
      <c r="AL438" s="40" t="s">
        <v>256</v>
      </c>
      <c r="AM438" s="41">
        <v>5</v>
      </c>
      <c r="AN438" s="41">
        <f t="shared" si="89"/>
        <v>2018</v>
      </c>
      <c r="AO438" s="41"/>
      <c r="AP438" s="41"/>
      <c r="AQ438" s="41" t="s">
        <v>17</v>
      </c>
      <c r="AR438" s="42" t="s">
        <v>257</v>
      </c>
      <c r="AS438" s="42" t="s">
        <v>83</v>
      </c>
      <c r="AT438">
        <v>25</v>
      </c>
      <c r="AU438" s="43">
        <f t="shared" si="90"/>
        <v>-0.1428571428571459</v>
      </c>
    </row>
    <row r="439" spans="1:47" ht="15" customHeight="1" x14ac:dyDescent="0.25">
      <c r="A439" s="11"/>
      <c r="B439" s="19">
        <v>485</v>
      </c>
      <c r="C439" s="20" t="s">
        <v>531</v>
      </c>
      <c r="D439" s="60" t="s">
        <v>532</v>
      </c>
      <c r="E439" s="22" t="s">
        <v>59</v>
      </c>
      <c r="F439" s="20" t="s">
        <v>298</v>
      </c>
      <c r="G439" s="24">
        <v>43375</v>
      </c>
      <c r="H439" s="54"/>
      <c r="I439" s="26">
        <v>173.25</v>
      </c>
      <c r="J439" s="27"/>
      <c r="K439" s="27"/>
      <c r="L439" s="27"/>
      <c r="M439" s="50">
        <v>173.25</v>
      </c>
      <c r="N439" s="29">
        <v>133.4122881355932</v>
      </c>
      <c r="O439" s="30" t="str">
        <f>IF(G439&lt;=$N$2,"",IF(F439=[3]Pav.tvarkyklė!$B$13,"",IF(ISBLANK(R439),"X","")))</f>
        <v/>
      </c>
      <c r="P439" s="31"/>
      <c r="Q439" s="32"/>
      <c r="R439" s="32"/>
      <c r="S439" s="33"/>
      <c r="T439" s="33"/>
      <c r="U439" s="34">
        <f>IFERROR(INDEX('[3]5.Grup_T'!$G$4:$G$22,MATCH('6.Turtas'!E439,'[3]5.Grup_T'!$E$4:$E$22,0)),"0")</f>
        <v>10</v>
      </c>
      <c r="V439" s="35">
        <f t="shared" si="79"/>
        <v>120</v>
      </c>
      <c r="W439" s="35">
        <f>IF(NOT(ISBLANK(H439)),(12-DATEDIF(H439,'[3]1.Pradzia'!$D$13,"m")),0)</f>
        <v>0</v>
      </c>
      <c r="X439" s="35">
        <f t="shared" si="82"/>
        <v>26</v>
      </c>
      <c r="Y439" s="35">
        <f t="shared" si="83"/>
        <v>12</v>
      </c>
      <c r="Z439" s="35">
        <f t="shared" si="91"/>
        <v>94</v>
      </c>
      <c r="AA439" s="36">
        <f t="shared" si="80"/>
        <v>1.4192796610169489</v>
      </c>
      <c r="AB439" s="36">
        <f t="shared" si="84"/>
        <v>17.031355932203386</v>
      </c>
      <c r="AC439" s="37">
        <f>IF(E439='[3]5.Grup_T'!$E$20,0,IF(YEAR(G439)&lt;2021,M439-N439+AB439,0))</f>
        <v>56.869067796610182</v>
      </c>
      <c r="AD439" s="35">
        <f>IF(OR(YEAR(G439)&lt;2021,O439="X"),0,IF(ISBLANK(H439),DATEDIF(G439,'[3]1.Pradzia'!$D$13,"M"),DATEDIF(G439,H439,"m")))</f>
        <v>0</v>
      </c>
      <c r="AE439" s="37">
        <f>IF(E439='[3]5.Grup_T'!$E$20,0,IF(AD439&lt;&gt;0,M439/V439*MIN(12,AD439),0))</f>
        <v>0</v>
      </c>
      <c r="AF439" s="37">
        <f t="shared" si="81"/>
        <v>17.031355932203386</v>
      </c>
      <c r="AG439" s="37">
        <f t="shared" si="85"/>
        <v>56.869067796610182</v>
      </c>
      <c r="AH439" s="37">
        <f t="shared" si="86"/>
        <v>116.38093220338982</v>
      </c>
      <c r="AI439" s="35" t="str">
        <f t="shared" si="87"/>
        <v/>
      </c>
      <c r="AJ439" s="38" t="str">
        <f>IF(AND(F439&lt;&gt;[3]Pav.tvarkyklė!$B$12,F439&lt;&gt;[3]Pav.tvarkyklė!$B$13),"GVTNT","X")</f>
        <v>X</v>
      </c>
      <c r="AK439" s="39">
        <f t="shared" si="88"/>
        <v>0</v>
      </c>
      <c r="AL439" s="40" t="s">
        <v>256</v>
      </c>
      <c r="AM439" s="41">
        <v>5</v>
      </c>
      <c r="AN439" s="41">
        <f t="shared" si="89"/>
        <v>2018</v>
      </c>
      <c r="AO439" s="41"/>
      <c r="AP439" s="41"/>
      <c r="AQ439" s="41" t="s">
        <v>17</v>
      </c>
      <c r="AR439" s="42" t="s">
        <v>257</v>
      </c>
      <c r="AS439" s="42" t="s">
        <v>299</v>
      </c>
      <c r="AT439">
        <v>17.325000000000003</v>
      </c>
      <c r="AU439" s="43">
        <f t="shared" si="90"/>
        <v>-0.29364406779661678</v>
      </c>
    </row>
    <row r="440" spans="1:47" ht="15" customHeight="1" x14ac:dyDescent="0.25">
      <c r="A440" s="11"/>
      <c r="B440" s="19">
        <v>486</v>
      </c>
      <c r="C440" s="20" t="s">
        <v>531</v>
      </c>
      <c r="D440" s="60" t="s">
        <v>533</v>
      </c>
      <c r="E440" s="22" t="s">
        <v>59</v>
      </c>
      <c r="F440" s="20" t="s">
        <v>298</v>
      </c>
      <c r="G440" s="24">
        <v>43375</v>
      </c>
      <c r="H440" s="54"/>
      <c r="I440" s="26">
        <v>173.25</v>
      </c>
      <c r="J440" s="27"/>
      <c r="K440" s="27"/>
      <c r="L440" s="27"/>
      <c r="M440" s="50">
        <v>173.25</v>
      </c>
      <c r="N440" s="29">
        <v>133.4122881355932</v>
      </c>
      <c r="O440" s="30" t="str">
        <f>IF(G440&lt;=$N$2,"",IF(F440=[3]Pav.tvarkyklė!$B$13,"",IF(ISBLANK(R440),"X","")))</f>
        <v/>
      </c>
      <c r="P440" s="31"/>
      <c r="Q440" s="32"/>
      <c r="R440" s="32"/>
      <c r="S440" s="33"/>
      <c r="T440" s="33"/>
      <c r="U440" s="34">
        <f>IFERROR(INDEX('[3]5.Grup_T'!$G$4:$G$22,MATCH('6.Turtas'!E440,'[3]5.Grup_T'!$E$4:$E$22,0)),"0")</f>
        <v>10</v>
      </c>
      <c r="V440" s="35">
        <f t="shared" si="79"/>
        <v>120</v>
      </c>
      <c r="W440" s="35">
        <f>IF(NOT(ISBLANK(H440)),(12-DATEDIF(H440,'[3]1.Pradzia'!$D$13,"m")),0)</f>
        <v>0</v>
      </c>
      <c r="X440" s="35">
        <f t="shared" si="82"/>
        <v>26</v>
      </c>
      <c r="Y440" s="35">
        <f t="shared" si="83"/>
        <v>12</v>
      </c>
      <c r="Z440" s="35">
        <f t="shared" si="91"/>
        <v>94</v>
      </c>
      <c r="AA440" s="36">
        <f t="shared" si="80"/>
        <v>1.4192796610169489</v>
      </c>
      <c r="AB440" s="36">
        <f t="shared" si="84"/>
        <v>17.031355932203386</v>
      </c>
      <c r="AC440" s="37">
        <f>IF(E440='[3]5.Grup_T'!$E$20,0,IF(YEAR(G440)&lt;2021,M440-N440+AB440,0))</f>
        <v>56.869067796610182</v>
      </c>
      <c r="AD440" s="35">
        <f>IF(OR(YEAR(G440)&lt;2021,O440="X"),0,IF(ISBLANK(H440),DATEDIF(G440,'[3]1.Pradzia'!$D$13,"M"),DATEDIF(G440,H440,"m")))</f>
        <v>0</v>
      </c>
      <c r="AE440" s="37">
        <f>IF(E440='[3]5.Grup_T'!$E$20,0,IF(AD440&lt;&gt;0,M440/V440*MIN(12,AD440),0))</f>
        <v>0</v>
      </c>
      <c r="AF440" s="37">
        <f t="shared" si="81"/>
        <v>17.031355932203386</v>
      </c>
      <c r="AG440" s="37">
        <f t="shared" si="85"/>
        <v>56.869067796610182</v>
      </c>
      <c r="AH440" s="37">
        <f t="shared" si="86"/>
        <v>116.38093220338982</v>
      </c>
      <c r="AI440" s="35" t="str">
        <f t="shared" si="87"/>
        <v/>
      </c>
      <c r="AJ440" s="38" t="str">
        <f>IF(AND(F440&lt;&gt;[3]Pav.tvarkyklė!$B$12,F440&lt;&gt;[3]Pav.tvarkyklė!$B$13),"GVTNT","X")</f>
        <v>X</v>
      </c>
      <c r="AK440" s="39">
        <f t="shared" si="88"/>
        <v>0</v>
      </c>
      <c r="AL440" s="40" t="s">
        <v>256</v>
      </c>
      <c r="AM440" s="41">
        <v>5</v>
      </c>
      <c r="AN440" s="41">
        <f t="shared" si="89"/>
        <v>2018</v>
      </c>
      <c r="AO440" s="41"/>
      <c r="AP440" s="41"/>
      <c r="AQ440" s="41" t="s">
        <v>17</v>
      </c>
      <c r="AR440" s="42" t="s">
        <v>257</v>
      </c>
      <c r="AS440" s="42" t="s">
        <v>299</v>
      </c>
      <c r="AT440">
        <v>17.325000000000003</v>
      </c>
      <c r="AU440" s="43">
        <f t="shared" si="90"/>
        <v>-0.29364406779661678</v>
      </c>
    </row>
    <row r="441" spans="1:47" ht="15" customHeight="1" x14ac:dyDescent="0.25">
      <c r="A441" s="11"/>
      <c r="B441" s="19">
        <v>487</v>
      </c>
      <c r="C441" s="20" t="s">
        <v>531</v>
      </c>
      <c r="D441" s="60" t="s">
        <v>534</v>
      </c>
      <c r="E441" s="22" t="s">
        <v>59</v>
      </c>
      <c r="F441" s="20" t="s">
        <v>298</v>
      </c>
      <c r="G441" s="24">
        <v>43375</v>
      </c>
      <c r="H441" s="54"/>
      <c r="I441" s="26">
        <v>173.25</v>
      </c>
      <c r="J441" s="27"/>
      <c r="K441" s="27"/>
      <c r="L441" s="27"/>
      <c r="M441" s="50">
        <v>173.25</v>
      </c>
      <c r="N441" s="29">
        <v>133.4122881355932</v>
      </c>
      <c r="O441" s="30" t="str">
        <f>IF(G441&lt;=$N$2,"",IF(F441=[3]Pav.tvarkyklė!$B$13,"",IF(ISBLANK(R441),"X","")))</f>
        <v/>
      </c>
      <c r="P441" s="31"/>
      <c r="Q441" s="32"/>
      <c r="R441" s="32"/>
      <c r="S441" s="33"/>
      <c r="T441" s="33"/>
      <c r="U441" s="34">
        <f>IFERROR(INDEX('[3]5.Grup_T'!$G$4:$G$22,MATCH('6.Turtas'!E441,'[3]5.Grup_T'!$E$4:$E$22,0)),"0")</f>
        <v>10</v>
      </c>
      <c r="V441" s="35">
        <f t="shared" si="79"/>
        <v>120</v>
      </c>
      <c r="W441" s="35">
        <f>IF(NOT(ISBLANK(H441)),(12-DATEDIF(H441,'[3]1.Pradzia'!$D$13,"m")),0)</f>
        <v>0</v>
      </c>
      <c r="X441" s="35">
        <f t="shared" si="82"/>
        <v>26</v>
      </c>
      <c r="Y441" s="35">
        <f t="shared" si="83"/>
        <v>12</v>
      </c>
      <c r="Z441" s="35">
        <f t="shared" si="91"/>
        <v>94</v>
      </c>
      <c r="AA441" s="36">
        <f t="shared" si="80"/>
        <v>1.4192796610169489</v>
      </c>
      <c r="AB441" s="36">
        <f t="shared" si="84"/>
        <v>17.031355932203386</v>
      </c>
      <c r="AC441" s="37">
        <f>IF(E441='[3]5.Grup_T'!$E$20,0,IF(YEAR(G441)&lt;2021,M441-N441+AB441,0))</f>
        <v>56.869067796610182</v>
      </c>
      <c r="AD441" s="35">
        <f>IF(OR(YEAR(G441)&lt;2021,O441="X"),0,IF(ISBLANK(H441),DATEDIF(G441,'[3]1.Pradzia'!$D$13,"M"),DATEDIF(G441,H441,"m")))</f>
        <v>0</v>
      </c>
      <c r="AE441" s="37">
        <f>IF(E441='[3]5.Grup_T'!$E$20,0,IF(AD441&lt;&gt;0,M441/V441*MIN(12,AD441),0))</f>
        <v>0</v>
      </c>
      <c r="AF441" s="37">
        <f t="shared" si="81"/>
        <v>17.031355932203386</v>
      </c>
      <c r="AG441" s="37">
        <f t="shared" si="85"/>
        <v>56.869067796610182</v>
      </c>
      <c r="AH441" s="37">
        <f t="shared" si="86"/>
        <v>116.38093220338982</v>
      </c>
      <c r="AI441" s="35" t="str">
        <f t="shared" si="87"/>
        <v/>
      </c>
      <c r="AJ441" s="38" t="str">
        <f>IF(AND(F441&lt;&gt;[3]Pav.tvarkyklė!$B$12,F441&lt;&gt;[3]Pav.tvarkyklė!$B$13),"GVTNT","X")</f>
        <v>X</v>
      </c>
      <c r="AK441" s="39">
        <f t="shared" si="88"/>
        <v>0</v>
      </c>
      <c r="AL441" s="40" t="s">
        <v>256</v>
      </c>
      <c r="AM441" s="41">
        <v>5</v>
      </c>
      <c r="AN441" s="41">
        <f t="shared" si="89"/>
        <v>2018</v>
      </c>
      <c r="AO441" s="41"/>
      <c r="AP441" s="41"/>
      <c r="AQ441" s="41" t="s">
        <v>17</v>
      </c>
      <c r="AR441" s="42" t="s">
        <v>257</v>
      </c>
      <c r="AS441" s="42" t="s">
        <v>299</v>
      </c>
      <c r="AT441">
        <v>17.325000000000003</v>
      </c>
      <c r="AU441" s="43">
        <f t="shared" si="90"/>
        <v>-0.29364406779661678</v>
      </c>
    </row>
    <row r="442" spans="1:47" ht="15" customHeight="1" x14ac:dyDescent="0.25">
      <c r="A442" s="11"/>
      <c r="B442" s="19">
        <v>488</v>
      </c>
      <c r="C442" s="20" t="s">
        <v>531</v>
      </c>
      <c r="D442" s="60" t="s">
        <v>535</v>
      </c>
      <c r="E442" s="22" t="s">
        <v>59</v>
      </c>
      <c r="F442" s="20" t="s">
        <v>298</v>
      </c>
      <c r="G442" s="24">
        <v>43375</v>
      </c>
      <c r="H442" s="54"/>
      <c r="I442" s="26">
        <v>173.25</v>
      </c>
      <c r="J442" s="27"/>
      <c r="K442" s="27"/>
      <c r="L442" s="27"/>
      <c r="M442" s="50">
        <v>173.25</v>
      </c>
      <c r="N442" s="29">
        <v>133.4122881355932</v>
      </c>
      <c r="O442" s="30" t="str">
        <f>IF(G442&lt;=$N$2,"",IF(F442=[3]Pav.tvarkyklė!$B$13,"",IF(ISBLANK(R442),"X","")))</f>
        <v/>
      </c>
      <c r="P442" s="31"/>
      <c r="Q442" s="32"/>
      <c r="R442" s="32"/>
      <c r="S442" s="33"/>
      <c r="T442" s="33"/>
      <c r="U442" s="34">
        <f>IFERROR(INDEX('[3]5.Grup_T'!$G$4:$G$22,MATCH('6.Turtas'!E442,'[3]5.Grup_T'!$E$4:$E$22,0)),"0")</f>
        <v>10</v>
      </c>
      <c r="V442" s="35">
        <f t="shared" si="79"/>
        <v>120</v>
      </c>
      <c r="W442" s="35">
        <f>IF(NOT(ISBLANK(H442)),(12-DATEDIF(H442,'[3]1.Pradzia'!$D$13,"m")),0)</f>
        <v>0</v>
      </c>
      <c r="X442" s="35">
        <f t="shared" si="82"/>
        <v>26</v>
      </c>
      <c r="Y442" s="35">
        <f t="shared" si="83"/>
        <v>12</v>
      </c>
      <c r="Z442" s="35">
        <f t="shared" si="91"/>
        <v>94</v>
      </c>
      <c r="AA442" s="36">
        <f t="shared" si="80"/>
        <v>1.4192796610169489</v>
      </c>
      <c r="AB442" s="36">
        <f t="shared" si="84"/>
        <v>17.031355932203386</v>
      </c>
      <c r="AC442" s="37">
        <f>IF(E442='[3]5.Grup_T'!$E$20,0,IF(YEAR(G442)&lt;2021,M442-N442+AB442,0))</f>
        <v>56.869067796610182</v>
      </c>
      <c r="AD442" s="35">
        <f>IF(OR(YEAR(G442)&lt;2021,O442="X"),0,IF(ISBLANK(H442),DATEDIF(G442,'[3]1.Pradzia'!$D$13,"M"),DATEDIF(G442,H442,"m")))</f>
        <v>0</v>
      </c>
      <c r="AE442" s="37">
        <f>IF(E442='[3]5.Grup_T'!$E$20,0,IF(AD442&lt;&gt;0,M442/V442*MIN(12,AD442),0))</f>
        <v>0</v>
      </c>
      <c r="AF442" s="37">
        <f t="shared" si="81"/>
        <v>17.031355932203386</v>
      </c>
      <c r="AG442" s="37">
        <f t="shared" si="85"/>
        <v>56.869067796610182</v>
      </c>
      <c r="AH442" s="37">
        <f t="shared" si="86"/>
        <v>116.38093220338982</v>
      </c>
      <c r="AI442" s="35" t="str">
        <f t="shared" si="87"/>
        <v/>
      </c>
      <c r="AJ442" s="38" t="str">
        <f>IF(AND(F442&lt;&gt;[3]Pav.tvarkyklė!$B$12,F442&lt;&gt;[3]Pav.tvarkyklė!$B$13),"GVTNT","X")</f>
        <v>X</v>
      </c>
      <c r="AK442" s="39">
        <f t="shared" si="88"/>
        <v>0</v>
      </c>
      <c r="AL442" s="40" t="s">
        <v>256</v>
      </c>
      <c r="AM442" s="41">
        <v>5</v>
      </c>
      <c r="AN442" s="41">
        <f t="shared" si="89"/>
        <v>2018</v>
      </c>
      <c r="AO442" s="41"/>
      <c r="AP442" s="41"/>
      <c r="AQ442" s="41" t="s">
        <v>17</v>
      </c>
      <c r="AR442" s="42" t="s">
        <v>257</v>
      </c>
      <c r="AS442" s="42" t="s">
        <v>299</v>
      </c>
      <c r="AT442">
        <v>17.325000000000003</v>
      </c>
      <c r="AU442" s="43">
        <f t="shared" si="90"/>
        <v>-0.29364406779661678</v>
      </c>
    </row>
    <row r="443" spans="1:47" ht="15" customHeight="1" x14ac:dyDescent="0.25">
      <c r="A443" s="11"/>
      <c r="B443" s="19">
        <v>489</v>
      </c>
      <c r="C443" s="20" t="s">
        <v>536</v>
      </c>
      <c r="D443" s="60" t="s">
        <v>537</v>
      </c>
      <c r="E443" s="22" t="s">
        <v>255</v>
      </c>
      <c r="F443" s="20" t="s">
        <v>298</v>
      </c>
      <c r="G443" s="24">
        <v>43378</v>
      </c>
      <c r="H443" s="54"/>
      <c r="I443" s="26">
        <v>286.98</v>
      </c>
      <c r="J443" s="27"/>
      <c r="K443" s="27"/>
      <c r="L443" s="27"/>
      <c r="M443" s="50">
        <v>286.98</v>
      </c>
      <c r="N443" s="29">
        <v>182.30019047619049</v>
      </c>
      <c r="O443" s="30" t="str">
        <f>IF(G443&lt;=$N$2,"",IF(F443=[3]Pav.tvarkyklė!$B$13,"",IF(ISBLANK(R443),"X","")))</f>
        <v/>
      </c>
      <c r="P443" s="31"/>
      <c r="Q443" s="32"/>
      <c r="R443" s="32"/>
      <c r="S443" s="33"/>
      <c r="T443" s="33"/>
      <c r="U443" s="34">
        <f>IFERROR(INDEX('[3]5.Grup_T'!$G$4:$G$22,MATCH('6.Turtas'!E443,'[3]5.Grup_T'!$E$4:$E$22,0)),"0")</f>
        <v>6</v>
      </c>
      <c r="V443" s="35">
        <f t="shared" si="79"/>
        <v>72</v>
      </c>
      <c r="W443" s="35">
        <f>IF(NOT(ISBLANK(H443)),(12-DATEDIF(H443,'[3]1.Pradzia'!$D$13,"m")),0)</f>
        <v>0</v>
      </c>
      <c r="X443" s="35">
        <f t="shared" si="82"/>
        <v>26</v>
      </c>
      <c r="Y443" s="35">
        <f t="shared" si="83"/>
        <v>12</v>
      </c>
      <c r="Z443" s="35">
        <f t="shared" si="91"/>
        <v>46</v>
      </c>
      <c r="AA443" s="36">
        <f t="shared" si="80"/>
        <v>3.9630476190476194</v>
      </c>
      <c r="AB443" s="36">
        <f t="shared" si="84"/>
        <v>47.556571428571431</v>
      </c>
      <c r="AC443" s="37">
        <f>IF(E443='[3]5.Grup_T'!$E$20,0,IF(YEAR(G443)&lt;2021,M443-N443+AB443,0))</f>
        <v>152.23638095238096</v>
      </c>
      <c r="AD443" s="35">
        <f>IF(OR(YEAR(G443)&lt;2021,O443="X"),0,IF(ISBLANK(H443),DATEDIF(G443,'[3]1.Pradzia'!$D$13,"M"),DATEDIF(G443,H443,"m")))</f>
        <v>0</v>
      </c>
      <c r="AE443" s="37">
        <f>IF(E443='[3]5.Grup_T'!$E$20,0,IF(AD443&lt;&gt;0,M443/V443*MIN(12,AD443),0))</f>
        <v>0</v>
      </c>
      <c r="AF443" s="37">
        <f t="shared" si="81"/>
        <v>47.556571428571431</v>
      </c>
      <c r="AG443" s="37">
        <f t="shared" si="85"/>
        <v>152.23638095238096</v>
      </c>
      <c r="AH443" s="37">
        <f t="shared" si="86"/>
        <v>134.74361904761906</v>
      </c>
      <c r="AI443" s="35" t="str">
        <f t="shared" si="87"/>
        <v/>
      </c>
      <c r="AJ443" s="38" t="str">
        <f>IF(AND(F443&lt;&gt;[3]Pav.tvarkyklė!$B$12,F443&lt;&gt;[3]Pav.tvarkyklė!$B$13),"GVTNT","X")</f>
        <v>X</v>
      </c>
      <c r="AK443" s="39">
        <f t="shared" si="88"/>
        <v>0</v>
      </c>
      <c r="AL443" s="40" t="s">
        <v>256</v>
      </c>
      <c r="AM443" s="41">
        <v>5</v>
      </c>
      <c r="AN443" s="41">
        <f t="shared" si="89"/>
        <v>2018</v>
      </c>
      <c r="AO443" s="41"/>
      <c r="AP443" s="41"/>
      <c r="AQ443" s="41" t="s">
        <v>17</v>
      </c>
      <c r="AR443" s="42" t="s">
        <v>257</v>
      </c>
      <c r="AS443" s="42" t="s">
        <v>299</v>
      </c>
      <c r="AT443">
        <v>47.830000000000005</v>
      </c>
      <c r="AU443" s="43">
        <f t="shared" si="90"/>
        <v>-0.27342857142857468</v>
      </c>
    </row>
    <row r="444" spans="1:47" ht="15" customHeight="1" x14ac:dyDescent="0.25">
      <c r="A444" s="11"/>
      <c r="B444" s="19">
        <v>490</v>
      </c>
      <c r="C444" s="20" t="s">
        <v>538</v>
      </c>
      <c r="D444" s="60" t="s">
        <v>539</v>
      </c>
      <c r="E444" s="22" t="s">
        <v>59</v>
      </c>
      <c r="F444" s="20" t="s">
        <v>298</v>
      </c>
      <c r="G444" s="24">
        <v>43384</v>
      </c>
      <c r="H444" s="54"/>
      <c r="I444" s="26">
        <v>271.5</v>
      </c>
      <c r="J444" s="27"/>
      <c r="K444" s="27"/>
      <c r="L444" s="27"/>
      <c r="M444" s="50">
        <v>271.5</v>
      </c>
      <c r="N444" s="29">
        <v>209.07033898305082</v>
      </c>
      <c r="O444" s="30" t="str">
        <f>IF(G444&lt;=$N$2,"",IF(F444=[3]Pav.tvarkyklė!$B$13,"",IF(ISBLANK(R444),"X","")))</f>
        <v/>
      </c>
      <c r="P444" s="31"/>
      <c r="Q444" s="32"/>
      <c r="R444" s="32"/>
      <c r="S444" s="33"/>
      <c r="T444" s="33"/>
      <c r="U444" s="34">
        <f>IFERROR(INDEX('[3]5.Grup_T'!$G$4:$G$22,MATCH('6.Turtas'!E444,'[3]5.Grup_T'!$E$4:$E$22,0)),"0")</f>
        <v>10</v>
      </c>
      <c r="V444" s="35">
        <f t="shared" si="79"/>
        <v>120</v>
      </c>
      <c r="W444" s="35">
        <f>IF(NOT(ISBLANK(H444)),(12-DATEDIF(H444,'[3]1.Pradzia'!$D$13,"m")),0)</f>
        <v>0</v>
      </c>
      <c r="X444" s="35">
        <f t="shared" si="82"/>
        <v>26</v>
      </c>
      <c r="Y444" s="35">
        <f t="shared" si="83"/>
        <v>12</v>
      </c>
      <c r="Z444" s="35">
        <f t="shared" si="91"/>
        <v>94</v>
      </c>
      <c r="AA444" s="36">
        <f t="shared" si="80"/>
        <v>2.224152542372881</v>
      </c>
      <c r="AB444" s="36">
        <f t="shared" si="84"/>
        <v>26.689830508474572</v>
      </c>
      <c r="AC444" s="37">
        <f>IF(E444='[3]5.Grup_T'!$E$20,0,IF(YEAR(G444)&lt;2021,M444-N444+AB444,0))</f>
        <v>89.119491525423754</v>
      </c>
      <c r="AD444" s="35">
        <f>IF(OR(YEAR(G444)&lt;2021,O444="X"),0,IF(ISBLANK(H444),DATEDIF(G444,'[3]1.Pradzia'!$D$13,"M"),DATEDIF(G444,H444,"m")))</f>
        <v>0</v>
      </c>
      <c r="AE444" s="37">
        <f>IF(E444='[3]5.Grup_T'!$E$20,0,IF(AD444&lt;&gt;0,M444/V444*MIN(12,AD444),0))</f>
        <v>0</v>
      </c>
      <c r="AF444" s="37">
        <f t="shared" si="81"/>
        <v>26.689830508474572</v>
      </c>
      <c r="AG444" s="37">
        <f t="shared" si="85"/>
        <v>89.119491525423754</v>
      </c>
      <c r="AH444" s="37">
        <f t="shared" si="86"/>
        <v>182.38050847457623</v>
      </c>
      <c r="AI444" s="35" t="str">
        <f t="shared" si="87"/>
        <v/>
      </c>
      <c r="AJ444" s="38" t="str">
        <f>IF(AND(F444&lt;&gt;[3]Pav.tvarkyklė!$B$12,F444&lt;&gt;[3]Pav.tvarkyklė!$B$13),"GVTNT","X")</f>
        <v>X</v>
      </c>
      <c r="AK444" s="39">
        <f t="shared" si="88"/>
        <v>0</v>
      </c>
      <c r="AL444" s="40" t="s">
        <v>256</v>
      </c>
      <c r="AM444" s="41">
        <v>5</v>
      </c>
      <c r="AN444" s="41">
        <f t="shared" si="89"/>
        <v>2018</v>
      </c>
      <c r="AO444" s="41"/>
      <c r="AP444" s="41"/>
      <c r="AQ444" s="41" t="s">
        <v>17</v>
      </c>
      <c r="AR444" s="42" t="s">
        <v>257</v>
      </c>
      <c r="AS444" s="42" t="s">
        <v>299</v>
      </c>
      <c r="AT444">
        <v>27.150000000000002</v>
      </c>
      <c r="AU444" s="43">
        <f t="shared" si="90"/>
        <v>-0.46016949152543063</v>
      </c>
    </row>
    <row r="445" spans="1:47" ht="15" customHeight="1" x14ac:dyDescent="0.25">
      <c r="A445" s="11"/>
      <c r="B445" s="19">
        <v>491</v>
      </c>
      <c r="C445" s="20" t="s">
        <v>538</v>
      </c>
      <c r="D445" s="60" t="s">
        <v>540</v>
      </c>
      <c r="E445" s="22" t="s">
        <v>59</v>
      </c>
      <c r="F445" s="20" t="s">
        <v>298</v>
      </c>
      <c r="G445" s="24">
        <v>43384</v>
      </c>
      <c r="H445" s="54"/>
      <c r="I445" s="26">
        <v>271.5</v>
      </c>
      <c r="J445" s="27"/>
      <c r="K445" s="27"/>
      <c r="L445" s="27"/>
      <c r="M445" s="28">
        <v>271.5</v>
      </c>
      <c r="N445" s="29">
        <v>209.07033898305082</v>
      </c>
      <c r="O445" s="30" t="str">
        <f>IF(G445&lt;=$N$2,"",IF(F445=[3]Pav.tvarkyklė!$B$13,"",IF(ISBLANK(R445),"X","")))</f>
        <v/>
      </c>
      <c r="P445" s="31"/>
      <c r="Q445" s="32"/>
      <c r="R445" s="32"/>
      <c r="S445" s="33"/>
      <c r="T445" s="33"/>
      <c r="U445" s="34">
        <f>IFERROR(INDEX('[3]5.Grup_T'!$G$4:$G$22,MATCH('6.Turtas'!E445,'[3]5.Grup_T'!$E$4:$E$22,0)),"0")</f>
        <v>10</v>
      </c>
      <c r="V445" s="35">
        <f t="shared" si="79"/>
        <v>120</v>
      </c>
      <c r="W445" s="35">
        <f>IF(NOT(ISBLANK(H445)),(12-DATEDIF(H445,'[3]1.Pradzia'!$D$13,"m")),0)</f>
        <v>0</v>
      </c>
      <c r="X445" s="35">
        <f t="shared" si="82"/>
        <v>26</v>
      </c>
      <c r="Y445" s="35">
        <f t="shared" si="83"/>
        <v>12</v>
      </c>
      <c r="Z445" s="35">
        <f t="shared" si="91"/>
        <v>94</v>
      </c>
      <c r="AA445" s="36">
        <f t="shared" si="80"/>
        <v>2.224152542372881</v>
      </c>
      <c r="AB445" s="36">
        <f t="shared" si="84"/>
        <v>26.689830508474572</v>
      </c>
      <c r="AC445" s="37">
        <f>IF(E445='[3]5.Grup_T'!$E$20,0,IF(YEAR(G445)&lt;2021,M445-N445+AB445,0))</f>
        <v>89.119491525423754</v>
      </c>
      <c r="AD445" s="35">
        <f>IF(OR(YEAR(G445)&lt;2021,O445="X"),0,IF(ISBLANK(H445),DATEDIF(G445,'[3]1.Pradzia'!$D$13,"M"),DATEDIF(G445,H445,"m")))</f>
        <v>0</v>
      </c>
      <c r="AE445" s="37">
        <f>IF(E445='[3]5.Grup_T'!$E$20,0,IF(AD445&lt;&gt;0,M445/V445*MIN(12,AD445),0))</f>
        <v>0</v>
      </c>
      <c r="AF445" s="37">
        <f t="shared" si="81"/>
        <v>26.689830508474572</v>
      </c>
      <c r="AG445" s="37">
        <f t="shared" si="85"/>
        <v>89.119491525423754</v>
      </c>
      <c r="AH445" s="37">
        <f t="shared" si="86"/>
        <v>182.38050847457623</v>
      </c>
      <c r="AI445" s="35" t="str">
        <f t="shared" si="87"/>
        <v/>
      </c>
      <c r="AJ445" s="38" t="str">
        <f>IF(AND(F445&lt;&gt;[3]Pav.tvarkyklė!$B$12,F445&lt;&gt;[3]Pav.tvarkyklė!$B$13),"GVTNT","X")</f>
        <v>X</v>
      </c>
      <c r="AK445" s="39">
        <f t="shared" si="88"/>
        <v>0</v>
      </c>
      <c r="AL445" s="40" t="s">
        <v>256</v>
      </c>
      <c r="AM445" s="41">
        <v>5</v>
      </c>
      <c r="AN445" s="41">
        <f t="shared" si="89"/>
        <v>2018</v>
      </c>
      <c r="AO445" s="41"/>
      <c r="AP445" s="41"/>
      <c r="AQ445" s="41" t="s">
        <v>17</v>
      </c>
      <c r="AR445" s="42" t="s">
        <v>257</v>
      </c>
      <c r="AS445" s="42" t="s">
        <v>299</v>
      </c>
      <c r="AT445">
        <v>27.150000000000002</v>
      </c>
      <c r="AU445" s="43">
        <f t="shared" si="90"/>
        <v>-0.46016949152543063</v>
      </c>
    </row>
    <row r="446" spans="1:47" ht="15" customHeight="1" x14ac:dyDescent="0.25">
      <c r="A446" s="11"/>
      <c r="B446" s="19">
        <v>492</v>
      </c>
      <c r="C446" s="20" t="s">
        <v>538</v>
      </c>
      <c r="D446" s="60" t="s">
        <v>541</v>
      </c>
      <c r="E446" s="22" t="s">
        <v>59</v>
      </c>
      <c r="F446" s="20" t="s">
        <v>298</v>
      </c>
      <c r="G446" s="24">
        <v>43384</v>
      </c>
      <c r="H446" s="54"/>
      <c r="I446" s="26">
        <v>271.5</v>
      </c>
      <c r="J446" s="27"/>
      <c r="K446" s="27"/>
      <c r="L446" s="27"/>
      <c r="M446" s="50">
        <v>271.5</v>
      </c>
      <c r="N446" s="29">
        <v>209.07033898305082</v>
      </c>
      <c r="O446" s="30" t="str">
        <f>IF(G446&lt;=$N$2,"",IF(F446=[3]Pav.tvarkyklė!$B$13,"",IF(ISBLANK(R446),"X","")))</f>
        <v/>
      </c>
      <c r="P446" s="31"/>
      <c r="Q446" s="32"/>
      <c r="R446" s="32"/>
      <c r="S446" s="33"/>
      <c r="T446" s="33"/>
      <c r="U446" s="34">
        <f>IFERROR(INDEX('[3]5.Grup_T'!$G$4:$G$22,MATCH('6.Turtas'!E446,'[3]5.Grup_T'!$E$4:$E$22,0)),"0")</f>
        <v>10</v>
      </c>
      <c r="V446" s="35">
        <f t="shared" si="79"/>
        <v>120</v>
      </c>
      <c r="W446" s="35">
        <f>IF(NOT(ISBLANK(H446)),(12-DATEDIF(H446,'[3]1.Pradzia'!$D$13,"m")),0)</f>
        <v>0</v>
      </c>
      <c r="X446" s="35">
        <f t="shared" si="82"/>
        <v>26</v>
      </c>
      <c r="Y446" s="35">
        <f t="shared" si="83"/>
        <v>12</v>
      </c>
      <c r="Z446" s="35">
        <f t="shared" si="91"/>
        <v>94</v>
      </c>
      <c r="AA446" s="36">
        <f t="shared" si="80"/>
        <v>2.224152542372881</v>
      </c>
      <c r="AB446" s="36">
        <f t="shared" si="84"/>
        <v>26.689830508474572</v>
      </c>
      <c r="AC446" s="37">
        <f>IF(E446='[3]5.Grup_T'!$E$20,0,IF(YEAR(G446)&lt;2021,M446-N446+AB446,0))</f>
        <v>89.119491525423754</v>
      </c>
      <c r="AD446" s="35">
        <f>IF(OR(YEAR(G446)&lt;2021,O446="X"),0,IF(ISBLANK(H446),DATEDIF(G446,'[3]1.Pradzia'!$D$13,"M"),DATEDIF(G446,H446,"m")))</f>
        <v>0</v>
      </c>
      <c r="AE446" s="37">
        <f>IF(E446='[3]5.Grup_T'!$E$20,0,IF(AD446&lt;&gt;0,M446/V446*MIN(12,AD446),0))</f>
        <v>0</v>
      </c>
      <c r="AF446" s="37">
        <f t="shared" si="81"/>
        <v>26.689830508474572</v>
      </c>
      <c r="AG446" s="37">
        <f t="shared" si="85"/>
        <v>89.119491525423754</v>
      </c>
      <c r="AH446" s="37">
        <f t="shared" si="86"/>
        <v>182.38050847457623</v>
      </c>
      <c r="AI446" s="35" t="str">
        <f t="shared" si="87"/>
        <v/>
      </c>
      <c r="AJ446" s="38" t="str">
        <f>IF(AND(F446&lt;&gt;[3]Pav.tvarkyklė!$B$12,F446&lt;&gt;[3]Pav.tvarkyklė!$B$13),"GVTNT","X")</f>
        <v>X</v>
      </c>
      <c r="AK446" s="39">
        <f t="shared" si="88"/>
        <v>0</v>
      </c>
      <c r="AL446" s="40" t="s">
        <v>256</v>
      </c>
      <c r="AM446" s="41">
        <v>5</v>
      </c>
      <c r="AN446" s="41">
        <f t="shared" si="89"/>
        <v>2018</v>
      </c>
      <c r="AO446" s="41"/>
      <c r="AP446" s="41"/>
      <c r="AQ446" s="41" t="s">
        <v>17</v>
      </c>
      <c r="AR446" s="42" t="s">
        <v>257</v>
      </c>
      <c r="AS446" s="42" t="s">
        <v>299</v>
      </c>
      <c r="AT446">
        <v>27.150000000000002</v>
      </c>
      <c r="AU446" s="43">
        <f t="shared" si="90"/>
        <v>-0.46016949152543063</v>
      </c>
    </row>
    <row r="447" spans="1:47" ht="15" customHeight="1" x14ac:dyDescent="0.25">
      <c r="A447" s="11"/>
      <c r="B447" s="19">
        <v>493</v>
      </c>
      <c r="C447" s="20" t="s">
        <v>538</v>
      </c>
      <c r="D447" s="60" t="s">
        <v>542</v>
      </c>
      <c r="E447" s="22" t="s">
        <v>59</v>
      </c>
      <c r="F447" s="20" t="s">
        <v>298</v>
      </c>
      <c r="G447" s="24">
        <v>43384</v>
      </c>
      <c r="H447" s="54"/>
      <c r="I447" s="26">
        <v>271.5</v>
      </c>
      <c r="J447" s="27"/>
      <c r="K447" s="27"/>
      <c r="L447" s="27"/>
      <c r="M447" s="50">
        <v>271.5</v>
      </c>
      <c r="N447" s="29">
        <v>209.07033898305082</v>
      </c>
      <c r="O447" s="30" t="str">
        <f>IF(G447&lt;=$N$2,"",IF(F447=[3]Pav.tvarkyklė!$B$13,"",IF(ISBLANK(R447),"X","")))</f>
        <v/>
      </c>
      <c r="P447" s="31"/>
      <c r="Q447" s="32"/>
      <c r="R447" s="32"/>
      <c r="S447" s="33"/>
      <c r="T447" s="33"/>
      <c r="U447" s="34">
        <f>IFERROR(INDEX('[3]5.Grup_T'!$G$4:$G$22,MATCH('6.Turtas'!E447,'[3]5.Grup_T'!$E$4:$E$22,0)),"0")</f>
        <v>10</v>
      </c>
      <c r="V447" s="35">
        <f t="shared" si="79"/>
        <v>120</v>
      </c>
      <c r="W447" s="35">
        <f>IF(NOT(ISBLANK(H447)),(12-DATEDIF(H447,'[3]1.Pradzia'!$D$13,"m")),0)</f>
        <v>0</v>
      </c>
      <c r="X447" s="35">
        <f t="shared" si="82"/>
        <v>26</v>
      </c>
      <c r="Y447" s="35">
        <f t="shared" si="83"/>
        <v>12</v>
      </c>
      <c r="Z447" s="35">
        <f t="shared" si="91"/>
        <v>94</v>
      </c>
      <c r="AA447" s="36">
        <f t="shared" si="80"/>
        <v>2.224152542372881</v>
      </c>
      <c r="AB447" s="36">
        <f t="shared" si="84"/>
        <v>26.689830508474572</v>
      </c>
      <c r="AC447" s="37">
        <f>IF(E447='[3]5.Grup_T'!$E$20,0,IF(YEAR(G447)&lt;2021,M447-N447+AB447,0))</f>
        <v>89.119491525423754</v>
      </c>
      <c r="AD447" s="35">
        <f>IF(OR(YEAR(G447)&lt;2021,O447="X"),0,IF(ISBLANK(H447),DATEDIF(G447,'[3]1.Pradzia'!$D$13,"M"),DATEDIF(G447,H447,"m")))</f>
        <v>0</v>
      </c>
      <c r="AE447" s="37">
        <f>IF(E447='[3]5.Grup_T'!$E$20,0,IF(AD447&lt;&gt;0,M447/V447*MIN(12,AD447),0))</f>
        <v>0</v>
      </c>
      <c r="AF447" s="37">
        <f t="shared" si="81"/>
        <v>26.689830508474572</v>
      </c>
      <c r="AG447" s="37">
        <f t="shared" si="85"/>
        <v>89.119491525423754</v>
      </c>
      <c r="AH447" s="37">
        <f t="shared" si="86"/>
        <v>182.38050847457623</v>
      </c>
      <c r="AI447" s="35" t="str">
        <f t="shared" si="87"/>
        <v/>
      </c>
      <c r="AJ447" s="38" t="str">
        <f>IF(AND(F447&lt;&gt;[3]Pav.tvarkyklė!$B$12,F447&lt;&gt;[3]Pav.tvarkyklė!$B$13),"GVTNT","X")</f>
        <v>X</v>
      </c>
      <c r="AK447" s="39">
        <f t="shared" si="88"/>
        <v>0</v>
      </c>
      <c r="AL447" s="40" t="s">
        <v>256</v>
      </c>
      <c r="AM447" s="41">
        <v>5</v>
      </c>
      <c r="AN447" s="41">
        <f t="shared" si="89"/>
        <v>2018</v>
      </c>
      <c r="AO447" s="41"/>
      <c r="AP447" s="41"/>
      <c r="AQ447" s="41" t="s">
        <v>17</v>
      </c>
      <c r="AR447" s="42" t="s">
        <v>257</v>
      </c>
      <c r="AS447" s="42" t="s">
        <v>299</v>
      </c>
      <c r="AT447">
        <v>27.150000000000002</v>
      </c>
      <c r="AU447" s="43">
        <f t="shared" si="90"/>
        <v>-0.46016949152543063</v>
      </c>
    </row>
    <row r="448" spans="1:47" ht="15" customHeight="1" x14ac:dyDescent="0.25">
      <c r="A448" s="11"/>
      <c r="B448" s="19">
        <v>494</v>
      </c>
      <c r="C448" s="20" t="s">
        <v>543</v>
      </c>
      <c r="D448" s="60" t="s">
        <v>544</v>
      </c>
      <c r="E448" s="22" t="s">
        <v>255</v>
      </c>
      <c r="F448" s="51" t="s">
        <v>250</v>
      </c>
      <c r="G448" s="24">
        <v>43399</v>
      </c>
      <c r="H448" s="54"/>
      <c r="I448" s="26">
        <v>127.53</v>
      </c>
      <c r="J448" s="27"/>
      <c r="K448" s="27"/>
      <c r="L448" s="27"/>
      <c r="M448" s="50">
        <v>127.53</v>
      </c>
      <c r="N448" s="29">
        <v>81.011476190476188</v>
      </c>
      <c r="O448" s="30" t="str">
        <f>IF(G448&lt;=$N$2,"",IF(F448=[3]Pav.tvarkyklė!$B$13,"",IF(ISBLANK(R448),"X","")))</f>
        <v/>
      </c>
      <c r="P448" s="31"/>
      <c r="Q448" s="32"/>
      <c r="R448" s="32"/>
      <c r="S448" s="33"/>
      <c r="T448" s="33"/>
      <c r="U448" s="34">
        <f>IFERROR(INDEX('[3]5.Grup_T'!$G$4:$G$22,MATCH('6.Turtas'!E448,'[3]5.Grup_T'!$E$4:$E$22,0)),"0")</f>
        <v>6</v>
      </c>
      <c r="V448" s="35">
        <f t="shared" si="79"/>
        <v>72</v>
      </c>
      <c r="W448" s="35">
        <f>IF(NOT(ISBLANK(H448)),(12-DATEDIF(H448,'[3]1.Pradzia'!$D$13,"m")),0)</f>
        <v>0</v>
      </c>
      <c r="X448" s="35">
        <f t="shared" si="82"/>
        <v>26</v>
      </c>
      <c r="Y448" s="35">
        <f t="shared" si="83"/>
        <v>12</v>
      </c>
      <c r="Z448" s="35">
        <f t="shared" si="91"/>
        <v>46</v>
      </c>
      <c r="AA448" s="36">
        <f t="shared" si="80"/>
        <v>1.7611190476190475</v>
      </c>
      <c r="AB448" s="36">
        <f t="shared" si="84"/>
        <v>21.133428571428571</v>
      </c>
      <c r="AC448" s="37">
        <f>IF(E448='[3]5.Grup_T'!$E$20,0,IF(YEAR(G448)&lt;2021,M448-N448+AB448,0))</f>
        <v>67.65195238095238</v>
      </c>
      <c r="AD448" s="35">
        <f>IF(OR(YEAR(G448)&lt;2021,O448="X"),0,IF(ISBLANK(H448),DATEDIF(G448,'[3]1.Pradzia'!$D$13,"M"),DATEDIF(G448,H448,"m")))</f>
        <v>0</v>
      </c>
      <c r="AE448" s="37">
        <f>IF(E448='[3]5.Grup_T'!$E$20,0,IF(AD448&lt;&gt;0,M448/V448*MIN(12,AD448),0))</f>
        <v>0</v>
      </c>
      <c r="AF448" s="37">
        <f t="shared" si="81"/>
        <v>21.133428571428571</v>
      </c>
      <c r="AG448" s="37">
        <f t="shared" si="85"/>
        <v>67.65195238095238</v>
      </c>
      <c r="AH448" s="37">
        <f t="shared" si="86"/>
        <v>59.878047619047621</v>
      </c>
      <c r="AI448" s="35" t="str">
        <f t="shared" si="87"/>
        <v/>
      </c>
      <c r="AJ448" s="38" t="str">
        <f>IF(AND(F448&lt;&gt;[3]Pav.tvarkyklė!$B$12,F448&lt;&gt;[3]Pav.tvarkyklė!$B$13),"GVTNT","X")</f>
        <v>GVTNT</v>
      </c>
      <c r="AK448" s="39">
        <f t="shared" si="88"/>
        <v>0</v>
      </c>
      <c r="AL448" s="40" t="s">
        <v>256</v>
      </c>
      <c r="AM448" s="41">
        <v>5</v>
      </c>
      <c r="AN448" s="41">
        <f t="shared" si="89"/>
        <v>2018</v>
      </c>
      <c r="AO448" s="41"/>
      <c r="AP448" s="41"/>
      <c r="AQ448" s="41" t="s">
        <v>17</v>
      </c>
      <c r="AR448" s="42" t="s">
        <v>257</v>
      </c>
      <c r="AS448" s="42" t="s">
        <v>246</v>
      </c>
      <c r="AT448">
        <v>21.254999999999999</v>
      </c>
      <c r="AU448" s="43">
        <f t="shared" si="90"/>
        <v>-0.12157142857142844</v>
      </c>
    </row>
    <row r="449" spans="1:47" ht="15" customHeight="1" x14ac:dyDescent="0.25">
      <c r="A449" s="11"/>
      <c r="B449" s="19">
        <v>495</v>
      </c>
      <c r="C449" s="20" t="s">
        <v>545</v>
      </c>
      <c r="D449" s="60" t="s">
        <v>546</v>
      </c>
      <c r="E449" s="22" t="s">
        <v>255</v>
      </c>
      <c r="F449" s="20" t="s">
        <v>75</v>
      </c>
      <c r="G449" s="24">
        <v>43398</v>
      </c>
      <c r="H449" s="54"/>
      <c r="I449" s="26">
        <v>1092.82</v>
      </c>
      <c r="J449" s="27"/>
      <c r="K449" s="27"/>
      <c r="L449" s="27"/>
      <c r="M449" s="50">
        <v>1092.82</v>
      </c>
      <c r="N449" s="29">
        <v>694.2013333333332</v>
      </c>
      <c r="O449" s="30" t="str">
        <f>IF(G449&lt;=$N$2,"",IF(F449=[3]Pav.tvarkyklė!$B$13,"",IF(ISBLANK(R449),"X","")))</f>
        <v/>
      </c>
      <c r="P449" s="31"/>
      <c r="Q449" s="32"/>
      <c r="R449" s="32"/>
      <c r="S449" s="33"/>
      <c r="T449" s="33"/>
      <c r="U449" s="34">
        <f>IFERROR(INDEX('[3]5.Grup_T'!$G$4:$G$22,MATCH('6.Turtas'!E449,'[3]5.Grup_T'!$E$4:$E$22,0)),"0")</f>
        <v>6</v>
      </c>
      <c r="V449" s="35">
        <f t="shared" si="79"/>
        <v>72</v>
      </c>
      <c r="W449" s="35">
        <f>IF(NOT(ISBLANK(H449)),(12-DATEDIF(H449,'[3]1.Pradzia'!$D$13,"m")),0)</f>
        <v>0</v>
      </c>
      <c r="X449" s="35">
        <f t="shared" si="82"/>
        <v>26</v>
      </c>
      <c r="Y449" s="35">
        <f t="shared" si="83"/>
        <v>12</v>
      </c>
      <c r="Z449" s="35">
        <f t="shared" si="91"/>
        <v>46</v>
      </c>
      <c r="AA449" s="36">
        <f t="shared" si="80"/>
        <v>15.091333333333329</v>
      </c>
      <c r="AB449" s="36">
        <f t="shared" si="84"/>
        <v>181.09599999999995</v>
      </c>
      <c r="AC449" s="37">
        <f>IF(E449='[3]5.Grup_T'!$E$20,0,IF(YEAR(G449)&lt;2021,M449-N449+AB449,0))</f>
        <v>579.71466666666674</v>
      </c>
      <c r="AD449" s="35">
        <f>IF(OR(YEAR(G449)&lt;2021,O449="X"),0,IF(ISBLANK(H449),DATEDIF(G449,'[3]1.Pradzia'!$D$13,"M"),DATEDIF(G449,H449,"m")))</f>
        <v>0</v>
      </c>
      <c r="AE449" s="37">
        <f>IF(E449='[3]5.Grup_T'!$E$20,0,IF(AD449&lt;&gt;0,M449/V449*MIN(12,AD449),0))</f>
        <v>0</v>
      </c>
      <c r="AF449" s="37">
        <f t="shared" si="81"/>
        <v>181.09599999999995</v>
      </c>
      <c r="AG449" s="37">
        <f t="shared" si="85"/>
        <v>579.71466666666674</v>
      </c>
      <c r="AH449" s="37">
        <f t="shared" si="86"/>
        <v>513.10533333333319</v>
      </c>
      <c r="AI449" s="35" t="str">
        <f t="shared" si="87"/>
        <v/>
      </c>
      <c r="AJ449" s="38" t="str">
        <f>IF(AND(F449&lt;&gt;[3]Pav.tvarkyklė!$B$12,F449&lt;&gt;[3]Pav.tvarkyklė!$B$13),"GVTNT","X")</f>
        <v>GVTNT</v>
      </c>
      <c r="AK449" s="39">
        <f t="shared" si="88"/>
        <v>0</v>
      </c>
      <c r="AL449" s="40" t="s">
        <v>256</v>
      </c>
      <c r="AM449" s="41">
        <v>5</v>
      </c>
      <c r="AN449" s="41">
        <f t="shared" si="89"/>
        <v>2018</v>
      </c>
      <c r="AO449" s="41"/>
      <c r="AP449" s="41"/>
      <c r="AQ449" s="41" t="s">
        <v>17</v>
      </c>
      <c r="AR449" s="42" t="s">
        <v>257</v>
      </c>
      <c r="AS449" s="42" t="s">
        <v>76</v>
      </c>
      <c r="AT449">
        <v>182.13666666666666</v>
      </c>
      <c r="AU449" s="43">
        <f t="shared" si="90"/>
        <v>-1.0406666666667093</v>
      </c>
    </row>
    <row r="450" spans="1:47" ht="15" customHeight="1" x14ac:dyDescent="0.25">
      <c r="A450" s="11"/>
      <c r="B450" s="19">
        <v>496</v>
      </c>
      <c r="C450" s="20" t="s">
        <v>547</v>
      </c>
      <c r="D450" s="60" t="s">
        <v>548</v>
      </c>
      <c r="E450" s="22" t="s">
        <v>64</v>
      </c>
      <c r="F450" s="20" t="s">
        <v>65</v>
      </c>
      <c r="G450" s="24">
        <v>43399</v>
      </c>
      <c r="H450" s="54"/>
      <c r="I450" s="26">
        <v>7300</v>
      </c>
      <c r="J450" s="27"/>
      <c r="K450" s="27"/>
      <c r="L450" s="27"/>
      <c r="M450" s="28">
        <v>7300</v>
      </c>
      <c r="N450" s="29">
        <v>6848.0954625199365</v>
      </c>
      <c r="O450" s="30" t="str">
        <f>IF(G450&lt;=$N$2,"",IF(F450=[3]Pav.tvarkyklė!$B$13,"",IF(ISBLANK(R450),"X","")))</f>
        <v/>
      </c>
      <c r="P450" s="31"/>
      <c r="Q450" s="32"/>
      <c r="R450" s="32"/>
      <c r="S450" s="33"/>
      <c r="T450" s="33"/>
      <c r="U450" s="34">
        <f>IFERROR(INDEX('[3]5.Grup_T'!$G$4:$G$22,MATCH('6.Turtas'!E450,'[3]5.Grup_T'!$E$4:$E$22,0)),"0")</f>
        <v>35</v>
      </c>
      <c r="V450" s="35">
        <f t="shared" si="79"/>
        <v>420</v>
      </c>
      <c r="W450" s="35">
        <f>IF(NOT(ISBLANK(H450)),(12-DATEDIF(H450,'[3]1.Pradzia'!$D$13,"m")),0)</f>
        <v>0</v>
      </c>
      <c r="X450" s="35">
        <f t="shared" si="82"/>
        <v>26</v>
      </c>
      <c r="Y450" s="35">
        <f t="shared" si="83"/>
        <v>12</v>
      </c>
      <c r="Z450" s="35">
        <f t="shared" si="91"/>
        <v>394</v>
      </c>
      <c r="AA450" s="36">
        <f t="shared" si="80"/>
        <v>17.380952950558214</v>
      </c>
      <c r="AB450" s="36">
        <f t="shared" si="84"/>
        <v>208.57143540669858</v>
      </c>
      <c r="AC450" s="37">
        <f>IF(E450='[3]5.Grup_T'!$E$20,0,IF(YEAR(G450)&lt;2021,M450-N450+AB450,0))</f>
        <v>660.47597288676207</v>
      </c>
      <c r="AD450" s="35">
        <f>IF(OR(YEAR(G450)&lt;2021,O450="X"),0,IF(ISBLANK(H450),DATEDIF(G450,'[3]1.Pradzia'!$D$13,"M"),DATEDIF(G450,H450,"m")))</f>
        <v>0</v>
      </c>
      <c r="AE450" s="37">
        <f>IF(E450='[3]5.Grup_T'!$E$20,0,IF(AD450&lt;&gt;0,M450/V450*MIN(12,AD450),0))</f>
        <v>0</v>
      </c>
      <c r="AF450" s="37">
        <f t="shared" si="81"/>
        <v>208.57143540669858</v>
      </c>
      <c r="AG450" s="37">
        <f t="shared" si="85"/>
        <v>660.47597288676207</v>
      </c>
      <c r="AH450" s="37">
        <f t="shared" si="86"/>
        <v>6639.5240271132379</v>
      </c>
      <c r="AI450" s="35" t="str">
        <f t="shared" si="87"/>
        <v/>
      </c>
      <c r="AJ450" s="38" t="str">
        <f>IF(AND(F450&lt;&gt;[3]Pav.tvarkyklė!$B$12,F450&lt;&gt;[3]Pav.tvarkyklė!$B$13),"GVTNT","X")</f>
        <v>GVTNT</v>
      </c>
      <c r="AK450" s="39">
        <f t="shared" si="88"/>
        <v>0</v>
      </c>
      <c r="AL450" s="40" t="s">
        <v>66</v>
      </c>
      <c r="AM450" s="41">
        <v>35</v>
      </c>
      <c r="AN450" s="41">
        <f t="shared" si="89"/>
        <v>2018</v>
      </c>
      <c r="AO450" s="41"/>
      <c r="AP450" s="41"/>
      <c r="AQ450" s="41" t="s">
        <v>17</v>
      </c>
      <c r="AR450" s="42" t="s">
        <v>67</v>
      </c>
      <c r="AS450" s="42" t="s">
        <v>68</v>
      </c>
      <c r="AT450">
        <v>208.57142857142856</v>
      </c>
      <c r="AU450" s="43">
        <f t="shared" si="90"/>
        <v>6.8352700282048318E-6</v>
      </c>
    </row>
    <row r="451" spans="1:47" ht="15" customHeight="1" x14ac:dyDescent="0.25">
      <c r="A451" s="11"/>
      <c r="B451" s="19">
        <v>497</v>
      </c>
      <c r="C451" s="20" t="s">
        <v>549</v>
      </c>
      <c r="D451" s="60" t="s">
        <v>550</v>
      </c>
      <c r="E451" s="22" t="s">
        <v>255</v>
      </c>
      <c r="F451" s="20" t="s">
        <v>250</v>
      </c>
      <c r="G451" s="24">
        <v>43399</v>
      </c>
      <c r="H451" s="54"/>
      <c r="I451" s="26">
        <v>1878.23</v>
      </c>
      <c r="J451" s="27"/>
      <c r="K451" s="27"/>
      <c r="L451" s="27"/>
      <c r="M451" s="28">
        <v>1878.23</v>
      </c>
      <c r="N451" s="29">
        <v>1193.1228095238096</v>
      </c>
      <c r="O451" s="30" t="str">
        <f>IF(G451&lt;=$N$2,"",IF(F451=[3]Pav.tvarkyklė!$B$13,"",IF(ISBLANK(R451),"X","")))</f>
        <v/>
      </c>
      <c r="P451" s="31"/>
      <c r="Q451" s="32"/>
      <c r="R451" s="32"/>
      <c r="S451" s="33"/>
      <c r="T451" s="33"/>
      <c r="U451" s="34">
        <f>IFERROR(INDEX('[3]5.Grup_T'!$G$4:$G$22,MATCH('6.Turtas'!E451,'[3]5.Grup_T'!$E$4:$E$22,0)),"0")</f>
        <v>6</v>
      </c>
      <c r="V451" s="35">
        <f t="shared" si="79"/>
        <v>72</v>
      </c>
      <c r="W451" s="35">
        <f>IF(NOT(ISBLANK(H451)),(12-DATEDIF(H451,'[3]1.Pradzia'!$D$13,"m")),0)</f>
        <v>0</v>
      </c>
      <c r="X451" s="35">
        <f t="shared" si="82"/>
        <v>26</v>
      </c>
      <c r="Y451" s="35">
        <f t="shared" si="83"/>
        <v>12</v>
      </c>
      <c r="Z451" s="35">
        <f t="shared" si="91"/>
        <v>46</v>
      </c>
      <c r="AA451" s="36">
        <f t="shared" si="80"/>
        <v>25.937452380952383</v>
      </c>
      <c r="AB451" s="36">
        <f t="shared" si="84"/>
        <v>311.24942857142861</v>
      </c>
      <c r="AC451" s="37">
        <f>IF(E451='[3]5.Grup_T'!$E$20,0,IF(YEAR(G451)&lt;2021,M451-N451+AB451,0))</f>
        <v>996.35661904761901</v>
      </c>
      <c r="AD451" s="35">
        <f>IF(OR(YEAR(G451)&lt;2021,O451="X"),0,IF(ISBLANK(H451),DATEDIF(G451,'[3]1.Pradzia'!$D$13,"M"),DATEDIF(G451,H451,"m")))</f>
        <v>0</v>
      </c>
      <c r="AE451" s="37">
        <f>IF(E451='[3]5.Grup_T'!$E$20,0,IF(AD451&lt;&gt;0,M451/V451*MIN(12,AD451),0))</f>
        <v>0</v>
      </c>
      <c r="AF451" s="37">
        <f t="shared" si="81"/>
        <v>311.24942857142861</v>
      </c>
      <c r="AG451" s="37">
        <f t="shared" si="85"/>
        <v>996.35661904761901</v>
      </c>
      <c r="AH451" s="37">
        <f t="shared" si="86"/>
        <v>881.87338095238101</v>
      </c>
      <c r="AI451" s="35" t="str">
        <f t="shared" si="87"/>
        <v/>
      </c>
      <c r="AJ451" s="38" t="str">
        <f>IF(AND(F451&lt;&gt;[3]Pav.tvarkyklė!$B$12,F451&lt;&gt;[3]Pav.tvarkyklė!$B$13),"GVTNT","X")</f>
        <v>GVTNT</v>
      </c>
      <c r="AK451" s="39">
        <f t="shared" si="88"/>
        <v>0</v>
      </c>
      <c r="AL451" s="40" t="s">
        <v>256</v>
      </c>
      <c r="AM451" s="41">
        <v>5</v>
      </c>
      <c r="AN451" s="41">
        <f t="shared" si="89"/>
        <v>2018</v>
      </c>
      <c r="AO451" s="41"/>
      <c r="AP451" s="41"/>
      <c r="AQ451" s="41" t="s">
        <v>17</v>
      </c>
      <c r="AR451" s="42" t="s">
        <v>257</v>
      </c>
      <c r="AS451" s="42" t="s">
        <v>57</v>
      </c>
      <c r="AT451">
        <v>313.03833333333336</v>
      </c>
      <c r="AU451" s="43">
        <f t="shared" si="90"/>
        <v>-1.788904761904746</v>
      </c>
    </row>
    <row r="452" spans="1:47" ht="15" customHeight="1" x14ac:dyDescent="0.25">
      <c r="A452" s="11"/>
      <c r="B452" s="19">
        <v>498</v>
      </c>
      <c r="C452" s="20" t="s">
        <v>551</v>
      </c>
      <c r="D452" s="60" t="s">
        <v>552</v>
      </c>
      <c r="E452" s="22" t="s">
        <v>59</v>
      </c>
      <c r="F452" s="20" t="s">
        <v>82</v>
      </c>
      <c r="G452" s="24">
        <v>43406</v>
      </c>
      <c r="H452" s="54"/>
      <c r="I452" s="26">
        <v>1600</v>
      </c>
      <c r="J452" s="27"/>
      <c r="K452" s="27"/>
      <c r="L452" s="27"/>
      <c r="M452" s="28">
        <v>1600</v>
      </c>
      <c r="N452" s="29">
        <v>1266.6666666666667</v>
      </c>
      <c r="O452" s="30" t="str">
        <f>IF(G452&lt;=$N$2,"",IF(F452=[3]Pav.tvarkyklė!$B$13,"",IF(ISBLANK(R452),"X","")))</f>
        <v/>
      </c>
      <c r="P452" s="31"/>
      <c r="Q452" s="32"/>
      <c r="R452" s="32"/>
      <c r="S452" s="33"/>
      <c r="T452" s="33"/>
      <c r="U452" s="34">
        <f>IFERROR(INDEX('[3]5.Grup_T'!$G$4:$G$22,MATCH('6.Turtas'!E452,'[3]5.Grup_T'!$E$4:$E$22,0)),"0")</f>
        <v>10</v>
      </c>
      <c r="V452" s="35">
        <f t="shared" ref="V452:V515" si="92">U452*12</f>
        <v>120</v>
      </c>
      <c r="W452" s="35">
        <f>IF(NOT(ISBLANK(H452)),(12-DATEDIF(H452,'[3]1.Pradzia'!$D$13,"m")),0)</f>
        <v>0</v>
      </c>
      <c r="X452" s="35">
        <f t="shared" si="82"/>
        <v>25</v>
      </c>
      <c r="Y452" s="35">
        <f t="shared" si="83"/>
        <v>12</v>
      </c>
      <c r="Z452" s="35">
        <f t="shared" si="91"/>
        <v>95</v>
      </c>
      <c r="AA452" s="36">
        <f t="shared" ref="AA452:AA515" si="93">+IF(Z452&lt;=0,0,N452/Z452)</f>
        <v>13.333333333333334</v>
      </c>
      <c r="AB452" s="36">
        <f t="shared" si="84"/>
        <v>160</v>
      </c>
      <c r="AC452" s="37">
        <f>IF(E452='[3]5.Grup_T'!$E$20,0,IF(YEAR(G452)&lt;2021,M452-N452+AB452,0))</f>
        <v>493.33333333333326</v>
      </c>
      <c r="AD452" s="35">
        <f>IF(OR(YEAR(G452)&lt;2021,O452="X"),0,IF(ISBLANK(H452),DATEDIF(G452,'[3]1.Pradzia'!$D$13,"M"),DATEDIF(G452,H452,"m")))</f>
        <v>0</v>
      </c>
      <c r="AE452" s="37">
        <f>IF(E452='[3]5.Grup_T'!$E$20,0,IF(AD452&lt;&gt;0,M452/V452*MIN(12,AD452),0))</f>
        <v>0</v>
      </c>
      <c r="AF452" s="37">
        <f t="shared" ref="AF452:AF515" si="94">+AB452+AE452</f>
        <v>160</v>
      </c>
      <c r="AG452" s="37">
        <f t="shared" si="85"/>
        <v>493.33333333333326</v>
      </c>
      <c r="AH452" s="37">
        <f t="shared" si="86"/>
        <v>1106.6666666666667</v>
      </c>
      <c r="AI452" s="35" t="str">
        <f t="shared" si="87"/>
        <v/>
      </c>
      <c r="AJ452" s="38" t="str">
        <f>IF(AND(F452&lt;&gt;[3]Pav.tvarkyklė!$B$12,F452&lt;&gt;[3]Pav.tvarkyklė!$B$13),"GVTNT","X")</f>
        <v>GVTNT</v>
      </c>
      <c r="AK452" s="39">
        <f t="shared" si="88"/>
        <v>0</v>
      </c>
      <c r="AL452" s="40" t="s">
        <v>60</v>
      </c>
      <c r="AM452" s="41">
        <v>10</v>
      </c>
      <c r="AN452" s="41">
        <f t="shared" si="89"/>
        <v>2018</v>
      </c>
      <c r="AO452" s="41"/>
      <c r="AP452" s="41"/>
      <c r="AQ452" s="41" t="s">
        <v>17</v>
      </c>
      <c r="AR452" s="42" t="s">
        <v>61</v>
      </c>
      <c r="AS452" s="42" t="s">
        <v>83</v>
      </c>
      <c r="AT452">
        <v>160</v>
      </c>
      <c r="AU452" s="43">
        <f t="shared" si="90"/>
        <v>0</v>
      </c>
    </row>
    <row r="453" spans="1:47" ht="15" customHeight="1" x14ac:dyDescent="0.25">
      <c r="A453" s="11"/>
      <c r="B453" s="19">
        <v>499</v>
      </c>
      <c r="C453" s="20" t="s">
        <v>490</v>
      </c>
      <c r="D453" s="60" t="s">
        <v>553</v>
      </c>
      <c r="E453" s="22" t="s">
        <v>255</v>
      </c>
      <c r="F453" s="20" t="s">
        <v>75</v>
      </c>
      <c r="G453" s="24">
        <v>43446</v>
      </c>
      <c r="H453" s="54"/>
      <c r="I453" s="26">
        <v>319.97000000000003</v>
      </c>
      <c r="J453" s="27"/>
      <c r="K453" s="27"/>
      <c r="L453" s="27"/>
      <c r="M453" s="28">
        <v>319.97000000000003</v>
      </c>
      <c r="N453" s="29">
        <v>213.31333333333333</v>
      </c>
      <c r="O453" s="30" t="str">
        <f>IF(G453&lt;=$N$2,"",IF(F453=[3]Pav.tvarkyklė!$B$13,"",IF(ISBLANK(R453),"X","")))</f>
        <v/>
      </c>
      <c r="P453" s="31"/>
      <c r="Q453" s="32"/>
      <c r="R453" s="32"/>
      <c r="S453" s="33"/>
      <c r="T453" s="33"/>
      <c r="U453" s="34">
        <f>IFERROR(INDEX('[3]5.Grup_T'!$G$4:$G$22,MATCH('6.Turtas'!E453,'[3]5.Grup_T'!$E$4:$E$22,0)),"0")</f>
        <v>6</v>
      </c>
      <c r="V453" s="35">
        <f t="shared" si="92"/>
        <v>72</v>
      </c>
      <c r="W453" s="35">
        <f>IF(NOT(ISBLANK(H453)),(12-DATEDIF(H453,'[3]1.Pradzia'!$D$13,"m")),0)</f>
        <v>0</v>
      </c>
      <c r="X453" s="35">
        <f t="shared" ref="X453:X516" si="95">IF(OR(ISBLANK(C453),YEAR(G453)&gt;=2021),0,DATEDIF(G453,$N$2,"M"))</f>
        <v>24</v>
      </c>
      <c r="Y453" s="35">
        <f t="shared" ref="Y453:Y516" si="96">IF(YEAR(G453)&gt;=2021,0,IF(Z453&lt;=0,0,IF(W453&lt;&gt;0,MIN(W453,Z453),MIN(12,Z453))))</f>
        <v>12</v>
      </c>
      <c r="Z453" s="35">
        <f t="shared" si="91"/>
        <v>48</v>
      </c>
      <c r="AA453" s="36">
        <f t="shared" si="93"/>
        <v>4.4440277777777775</v>
      </c>
      <c r="AB453" s="36">
        <f t="shared" ref="AB453:AB516" si="97">IF(Z453&lt;=0,N453,N453/Z453*Y453)</f>
        <v>53.328333333333333</v>
      </c>
      <c r="AC453" s="37">
        <f>IF(E453='[3]5.Grup_T'!$E$20,0,IF(YEAR(G453)&lt;2021,M453-N453+AB453,0))</f>
        <v>159.98500000000001</v>
      </c>
      <c r="AD453" s="35">
        <f>IF(OR(YEAR(G453)&lt;2021,O453="X"),0,IF(ISBLANK(H453),DATEDIF(G453,'[3]1.Pradzia'!$D$13,"M"),DATEDIF(G453,H453,"m")))</f>
        <v>0</v>
      </c>
      <c r="AE453" s="37">
        <f>IF(E453='[3]5.Grup_T'!$E$20,0,IF(AD453&lt;&gt;0,M453/V453*MIN(12,AD453),0))</f>
        <v>0</v>
      </c>
      <c r="AF453" s="37">
        <f t="shared" si="94"/>
        <v>53.328333333333333</v>
      </c>
      <c r="AG453" s="37">
        <f t="shared" ref="AG453:AG516" si="98">AC453+AE453</f>
        <v>159.98500000000001</v>
      </c>
      <c r="AH453" s="37">
        <f t="shared" ref="AH453:AH516" si="99">M453-AG453</f>
        <v>159.98500000000001</v>
      </c>
      <c r="AI453" s="35" t="str">
        <f t="shared" ref="AI453:AI516" si="100">IF(H453&lt;&gt;0,"Nurašytas",IF(O453="X","Nesuderintas",IF(AH453&lt;=0,"Nusidėvėjęs","")))</f>
        <v/>
      </c>
      <c r="AJ453" s="38" t="str">
        <f>IF(AND(F453&lt;&gt;[3]Pav.tvarkyklė!$B$12,F453&lt;&gt;[3]Pav.tvarkyklė!$B$13),"GVTNT","X")</f>
        <v>GVTNT</v>
      </c>
      <c r="AK453" s="39">
        <f t="shared" ref="AK453:AK516" si="101">I453-J453-K453-L453-M453</f>
        <v>0</v>
      </c>
      <c r="AL453" s="40" t="s">
        <v>256</v>
      </c>
      <c r="AM453" s="41">
        <v>5</v>
      </c>
      <c r="AN453" s="41">
        <f t="shared" ref="AN453:AN516" si="102">YEAR(G453)</f>
        <v>2018</v>
      </c>
      <c r="AO453" s="41"/>
      <c r="AP453" s="41"/>
      <c r="AQ453" s="41" t="s">
        <v>17</v>
      </c>
      <c r="AR453" s="42" t="s">
        <v>257</v>
      </c>
      <c r="AS453" s="42" t="s">
        <v>76</v>
      </c>
      <c r="AT453">
        <v>53.32833333333334</v>
      </c>
      <c r="AU453" s="43">
        <f t="shared" ref="AU453:AU516" si="103">AF453-AT453</f>
        <v>0</v>
      </c>
    </row>
    <row r="454" spans="1:47" ht="15" customHeight="1" x14ac:dyDescent="0.25">
      <c r="A454" s="11"/>
      <c r="B454" s="19">
        <v>500</v>
      </c>
      <c r="C454" s="20" t="s">
        <v>554</v>
      </c>
      <c r="D454" s="60" t="s">
        <v>555</v>
      </c>
      <c r="E454" s="22" t="s">
        <v>255</v>
      </c>
      <c r="F454" s="20" t="s">
        <v>236</v>
      </c>
      <c r="G454" s="24">
        <v>43433</v>
      </c>
      <c r="H454" s="54"/>
      <c r="I454" s="26">
        <v>205.79</v>
      </c>
      <c r="J454" s="27"/>
      <c r="K454" s="27"/>
      <c r="L454" s="27"/>
      <c r="M454" s="28">
        <v>205.79</v>
      </c>
      <c r="N454" s="29">
        <v>133.95661971830987</v>
      </c>
      <c r="O454" s="30" t="str">
        <f>IF(G454&lt;=$N$2,"",IF(F454=[3]Pav.tvarkyklė!$B$13,"",IF(ISBLANK(R454),"X","")))</f>
        <v/>
      </c>
      <c r="P454" s="31"/>
      <c r="Q454" s="32"/>
      <c r="R454" s="32"/>
      <c r="S454" s="33"/>
      <c r="T454" s="33"/>
      <c r="U454" s="34">
        <f>IFERROR(INDEX('[3]5.Grup_T'!$G$4:$G$22,MATCH('6.Turtas'!E454,'[3]5.Grup_T'!$E$4:$E$22,0)),"0")</f>
        <v>6</v>
      </c>
      <c r="V454" s="35">
        <f t="shared" si="92"/>
        <v>72</v>
      </c>
      <c r="W454" s="35">
        <f>IF(NOT(ISBLANK(H454)),(12-DATEDIF(H454,'[3]1.Pradzia'!$D$13,"m")),0)</f>
        <v>0</v>
      </c>
      <c r="X454" s="35">
        <f t="shared" si="95"/>
        <v>25</v>
      </c>
      <c r="Y454" s="35">
        <f t="shared" si="96"/>
        <v>12</v>
      </c>
      <c r="Z454" s="35">
        <f t="shared" ref="Z454:Z517" si="104">IF(YEAR(G454)&gt;=2021,0,V454-X454)</f>
        <v>47</v>
      </c>
      <c r="AA454" s="36">
        <f t="shared" si="93"/>
        <v>2.8501408450704226</v>
      </c>
      <c r="AB454" s="36">
        <f t="shared" si="97"/>
        <v>34.201690140845074</v>
      </c>
      <c r="AC454" s="37">
        <f>IF(E454='[3]5.Grup_T'!$E$20,0,IF(YEAR(G454)&lt;2021,M454-N454+AB454,0))</f>
        <v>106.0350704225352</v>
      </c>
      <c r="AD454" s="35">
        <f>IF(OR(YEAR(G454)&lt;2021,O454="X"),0,IF(ISBLANK(H454),DATEDIF(G454,'[3]1.Pradzia'!$D$13,"M"),DATEDIF(G454,H454,"m")))</f>
        <v>0</v>
      </c>
      <c r="AE454" s="37">
        <f>IF(E454='[3]5.Grup_T'!$E$20,0,IF(AD454&lt;&gt;0,M454/V454*MIN(12,AD454),0))</f>
        <v>0</v>
      </c>
      <c r="AF454" s="37">
        <f t="shared" si="94"/>
        <v>34.201690140845074</v>
      </c>
      <c r="AG454" s="37">
        <f t="shared" si="98"/>
        <v>106.0350704225352</v>
      </c>
      <c r="AH454" s="37">
        <f t="shared" si="99"/>
        <v>99.754929577464793</v>
      </c>
      <c r="AI454" s="35" t="str">
        <f t="shared" si="100"/>
        <v/>
      </c>
      <c r="AJ454" s="38" t="str">
        <f>IF(AND(F454&lt;&gt;[3]Pav.tvarkyklė!$B$12,F454&lt;&gt;[3]Pav.tvarkyklė!$B$13),"GVTNT","X")</f>
        <v>GVTNT</v>
      </c>
      <c r="AK454" s="39">
        <f t="shared" si="101"/>
        <v>0</v>
      </c>
      <c r="AL454" s="40" t="s">
        <v>256</v>
      </c>
      <c r="AM454" s="41">
        <v>5</v>
      </c>
      <c r="AN454" s="41">
        <f t="shared" si="102"/>
        <v>2018</v>
      </c>
      <c r="AO454" s="41"/>
      <c r="AP454" s="41"/>
      <c r="AQ454" s="41" t="s">
        <v>17</v>
      </c>
      <c r="AR454" s="42" t="s">
        <v>257</v>
      </c>
      <c r="AS454" s="42" t="s">
        <v>237</v>
      </c>
      <c r="AT454">
        <v>34.298333333333332</v>
      </c>
      <c r="AU454" s="43">
        <f t="shared" si="103"/>
        <v>-9.6643192488258478E-2</v>
      </c>
    </row>
    <row r="455" spans="1:47" ht="15" customHeight="1" x14ac:dyDescent="0.25">
      <c r="A455" s="11"/>
      <c r="B455" s="19">
        <v>501</v>
      </c>
      <c r="C455" s="20" t="s">
        <v>556</v>
      </c>
      <c r="D455" s="60" t="s">
        <v>557</v>
      </c>
      <c r="E455" s="22" t="s">
        <v>255</v>
      </c>
      <c r="F455" s="20" t="s">
        <v>54</v>
      </c>
      <c r="G455" s="24">
        <v>43433</v>
      </c>
      <c r="H455" s="54"/>
      <c r="I455" s="26">
        <v>450</v>
      </c>
      <c r="J455" s="27"/>
      <c r="K455" s="27"/>
      <c r="L455" s="27"/>
      <c r="M455" s="28">
        <v>450</v>
      </c>
      <c r="N455" s="29">
        <v>292.92253521126759</v>
      </c>
      <c r="O455" s="30" t="str">
        <f>IF(G455&lt;=$N$2,"",IF(F455=[3]Pav.tvarkyklė!$B$13,"",IF(ISBLANK(R455),"X","")))</f>
        <v/>
      </c>
      <c r="P455" s="31"/>
      <c r="Q455" s="32"/>
      <c r="R455" s="32"/>
      <c r="S455" s="33"/>
      <c r="T455" s="33"/>
      <c r="U455" s="34">
        <f>IFERROR(INDEX('[3]5.Grup_T'!$G$4:$G$22,MATCH('6.Turtas'!E455,'[3]5.Grup_T'!$E$4:$E$22,0)),"0")</f>
        <v>6</v>
      </c>
      <c r="V455" s="35">
        <f t="shared" si="92"/>
        <v>72</v>
      </c>
      <c r="W455" s="35">
        <f>IF(NOT(ISBLANK(H455)),(12-DATEDIF(H455,'[3]1.Pradzia'!$D$13,"m")),0)</f>
        <v>0</v>
      </c>
      <c r="X455" s="35">
        <f t="shared" si="95"/>
        <v>25</v>
      </c>
      <c r="Y455" s="35">
        <f t="shared" si="96"/>
        <v>12</v>
      </c>
      <c r="Z455" s="35">
        <f t="shared" si="104"/>
        <v>47</v>
      </c>
      <c r="AA455" s="36">
        <f t="shared" si="93"/>
        <v>6.232394366197183</v>
      </c>
      <c r="AB455" s="36">
        <f t="shared" si="97"/>
        <v>74.788732394366193</v>
      </c>
      <c r="AC455" s="37">
        <f>IF(E455='[3]5.Grup_T'!$E$20,0,IF(YEAR(G455)&lt;2021,M455-N455+AB455,0))</f>
        <v>231.86619718309862</v>
      </c>
      <c r="AD455" s="35">
        <f>IF(OR(YEAR(G455)&lt;2021,O455="X"),0,IF(ISBLANK(H455),DATEDIF(G455,'[3]1.Pradzia'!$D$13,"M"),DATEDIF(G455,H455,"m")))</f>
        <v>0</v>
      </c>
      <c r="AE455" s="37">
        <f>IF(E455='[3]5.Grup_T'!$E$20,0,IF(AD455&lt;&gt;0,M455/V455*MIN(12,AD455),0))</f>
        <v>0</v>
      </c>
      <c r="AF455" s="37">
        <f t="shared" si="94"/>
        <v>74.788732394366193</v>
      </c>
      <c r="AG455" s="37">
        <f t="shared" si="98"/>
        <v>231.86619718309862</v>
      </c>
      <c r="AH455" s="37">
        <f t="shared" si="99"/>
        <v>218.13380281690138</v>
      </c>
      <c r="AI455" s="35" t="str">
        <f t="shared" si="100"/>
        <v/>
      </c>
      <c r="AJ455" s="38" t="str">
        <f>IF(AND(F455&lt;&gt;[3]Pav.tvarkyklė!$B$12,F455&lt;&gt;[3]Pav.tvarkyklė!$B$13),"GVTNT","X")</f>
        <v>GVTNT</v>
      </c>
      <c r="AK455" s="39">
        <f t="shared" si="101"/>
        <v>0</v>
      </c>
      <c r="AL455" s="40" t="s">
        <v>256</v>
      </c>
      <c r="AM455" s="41">
        <v>5</v>
      </c>
      <c r="AN455" s="41">
        <f t="shared" si="102"/>
        <v>2018</v>
      </c>
      <c r="AO455" s="41"/>
      <c r="AP455" s="41"/>
      <c r="AQ455" s="41" t="s">
        <v>17</v>
      </c>
      <c r="AR455" s="42" t="s">
        <v>257</v>
      </c>
      <c r="AS455" s="42" t="s">
        <v>62</v>
      </c>
      <c r="AT455">
        <v>75</v>
      </c>
      <c r="AU455" s="43">
        <f t="shared" si="103"/>
        <v>-0.21126760563380742</v>
      </c>
    </row>
    <row r="456" spans="1:47" ht="15" customHeight="1" x14ac:dyDescent="0.25">
      <c r="A456" s="11"/>
      <c r="B456" s="19">
        <v>502</v>
      </c>
      <c r="C456" s="20" t="s">
        <v>558</v>
      </c>
      <c r="D456" s="60" t="s">
        <v>559</v>
      </c>
      <c r="E456" s="22" t="s">
        <v>255</v>
      </c>
      <c r="F456" s="20" t="s">
        <v>86</v>
      </c>
      <c r="G456" s="24">
        <v>43438</v>
      </c>
      <c r="H456" s="54"/>
      <c r="I456" s="26">
        <v>247</v>
      </c>
      <c r="J456" s="27"/>
      <c r="K456" s="27"/>
      <c r="L456" s="27"/>
      <c r="M456" s="28">
        <v>247</v>
      </c>
      <c r="N456" s="29">
        <v>164.66666666666669</v>
      </c>
      <c r="O456" s="30" t="str">
        <f>IF(G456&lt;=$N$2,"",IF(F456=[3]Pav.tvarkyklė!$B$13,"",IF(ISBLANK(R456),"X","")))</f>
        <v/>
      </c>
      <c r="P456" s="31"/>
      <c r="Q456" s="32"/>
      <c r="R456" s="32"/>
      <c r="S456" s="33"/>
      <c r="T456" s="33"/>
      <c r="U456" s="34">
        <f>IFERROR(INDEX('[3]5.Grup_T'!$G$4:$G$22,MATCH('6.Turtas'!E456,'[3]5.Grup_T'!$E$4:$E$22,0)),"0")</f>
        <v>6</v>
      </c>
      <c r="V456" s="35">
        <f t="shared" si="92"/>
        <v>72</v>
      </c>
      <c r="W456" s="35">
        <f>IF(NOT(ISBLANK(H456)),(12-DATEDIF(H456,'[3]1.Pradzia'!$D$13,"m")),0)</f>
        <v>0</v>
      </c>
      <c r="X456" s="35">
        <f t="shared" si="95"/>
        <v>24</v>
      </c>
      <c r="Y456" s="35">
        <f t="shared" si="96"/>
        <v>12</v>
      </c>
      <c r="Z456" s="35">
        <f t="shared" si="104"/>
        <v>48</v>
      </c>
      <c r="AA456" s="36">
        <f t="shared" si="93"/>
        <v>3.4305555555555558</v>
      </c>
      <c r="AB456" s="36">
        <f t="shared" si="97"/>
        <v>41.166666666666671</v>
      </c>
      <c r="AC456" s="37">
        <f>IF(E456='[3]5.Grup_T'!$E$20,0,IF(YEAR(G456)&lt;2021,M456-N456+AB456,0))</f>
        <v>123.49999999999999</v>
      </c>
      <c r="AD456" s="35">
        <f>IF(OR(YEAR(G456)&lt;2021,O456="X"),0,IF(ISBLANK(H456),DATEDIF(G456,'[3]1.Pradzia'!$D$13,"M"),DATEDIF(G456,H456,"m")))</f>
        <v>0</v>
      </c>
      <c r="AE456" s="37">
        <f>IF(E456='[3]5.Grup_T'!$E$20,0,IF(AD456&lt;&gt;0,M456/V456*MIN(12,AD456),0))</f>
        <v>0</v>
      </c>
      <c r="AF456" s="37">
        <f t="shared" si="94"/>
        <v>41.166666666666671</v>
      </c>
      <c r="AG456" s="37">
        <f t="shared" si="98"/>
        <v>123.49999999999999</v>
      </c>
      <c r="AH456" s="37">
        <f t="shared" si="99"/>
        <v>123.50000000000001</v>
      </c>
      <c r="AI456" s="35" t="str">
        <f t="shared" si="100"/>
        <v/>
      </c>
      <c r="AJ456" s="38" t="str">
        <f>IF(AND(F456&lt;&gt;[3]Pav.tvarkyklė!$B$12,F456&lt;&gt;[3]Pav.tvarkyklė!$B$13),"GVTNT","X")</f>
        <v>GVTNT</v>
      </c>
      <c r="AK456" s="39">
        <f t="shared" si="101"/>
        <v>0</v>
      </c>
      <c r="AL456" s="40" t="s">
        <v>256</v>
      </c>
      <c r="AM456" s="41">
        <v>5</v>
      </c>
      <c r="AN456" s="41">
        <f t="shared" si="102"/>
        <v>2018</v>
      </c>
      <c r="AO456" s="41"/>
      <c r="AP456" s="41"/>
      <c r="AQ456" s="41" t="s">
        <v>17</v>
      </c>
      <c r="AR456" s="42" t="s">
        <v>257</v>
      </c>
      <c r="AS456" s="42" t="s">
        <v>89</v>
      </c>
      <c r="AT456">
        <v>41.166666666666664</v>
      </c>
      <c r="AU456" s="43">
        <f t="shared" si="103"/>
        <v>0</v>
      </c>
    </row>
    <row r="457" spans="1:47" ht="15" customHeight="1" x14ac:dyDescent="0.25">
      <c r="A457" s="11"/>
      <c r="B457" s="19">
        <v>503</v>
      </c>
      <c r="C457" s="20" t="s">
        <v>560</v>
      </c>
      <c r="D457" s="60" t="s">
        <v>561</v>
      </c>
      <c r="E457" s="22" t="s">
        <v>59</v>
      </c>
      <c r="F457" s="20" t="s">
        <v>75</v>
      </c>
      <c r="G457" s="24">
        <v>43445</v>
      </c>
      <c r="H457" s="54"/>
      <c r="I457" s="26">
        <v>632.5</v>
      </c>
      <c r="J457" s="27"/>
      <c r="K457" s="27"/>
      <c r="L457" s="27"/>
      <c r="M457" s="28">
        <v>632.5</v>
      </c>
      <c r="N457" s="29">
        <v>506</v>
      </c>
      <c r="O457" s="30" t="str">
        <f>IF(G457&lt;=$N$2,"",IF(F457=[3]Pav.tvarkyklė!$B$13,"",IF(ISBLANK(R457),"X","")))</f>
        <v/>
      </c>
      <c r="P457" s="31"/>
      <c r="Q457" s="32"/>
      <c r="R457" s="32"/>
      <c r="S457" s="33"/>
      <c r="T457" s="33"/>
      <c r="U457" s="34">
        <f>IFERROR(INDEX('[3]5.Grup_T'!$G$4:$G$22,MATCH('6.Turtas'!E457,'[3]5.Grup_T'!$E$4:$E$22,0)),"0")</f>
        <v>10</v>
      </c>
      <c r="V457" s="35">
        <f t="shared" si="92"/>
        <v>120</v>
      </c>
      <c r="W457" s="35">
        <f>IF(NOT(ISBLANK(H457)),(12-DATEDIF(H457,'[3]1.Pradzia'!$D$13,"m")),0)</f>
        <v>0</v>
      </c>
      <c r="X457" s="35">
        <f t="shared" si="95"/>
        <v>24</v>
      </c>
      <c r="Y457" s="35">
        <f t="shared" si="96"/>
        <v>12</v>
      </c>
      <c r="Z457" s="35">
        <f t="shared" si="104"/>
        <v>96</v>
      </c>
      <c r="AA457" s="36">
        <f t="shared" si="93"/>
        <v>5.270833333333333</v>
      </c>
      <c r="AB457" s="36">
        <f t="shared" si="97"/>
        <v>63.25</v>
      </c>
      <c r="AC457" s="37">
        <f>IF(E457='[3]5.Grup_T'!$E$20,0,IF(YEAR(G457)&lt;2021,M457-N457+AB457,0))</f>
        <v>189.75</v>
      </c>
      <c r="AD457" s="35">
        <f>IF(OR(YEAR(G457)&lt;2021,O457="X"),0,IF(ISBLANK(H457),DATEDIF(G457,'[3]1.Pradzia'!$D$13,"M"),DATEDIF(G457,H457,"m")))</f>
        <v>0</v>
      </c>
      <c r="AE457" s="37">
        <f>IF(E457='[3]5.Grup_T'!$E$20,0,IF(AD457&lt;&gt;0,M457/V457*MIN(12,AD457),0))</f>
        <v>0</v>
      </c>
      <c r="AF457" s="37">
        <f t="shared" si="94"/>
        <v>63.25</v>
      </c>
      <c r="AG457" s="37">
        <f t="shared" si="98"/>
        <v>189.75</v>
      </c>
      <c r="AH457" s="37">
        <f t="shared" si="99"/>
        <v>442.75</v>
      </c>
      <c r="AI457" s="35" t="str">
        <f t="shared" si="100"/>
        <v/>
      </c>
      <c r="AJ457" s="38" t="str">
        <f>IF(AND(F457&lt;&gt;[3]Pav.tvarkyklė!$B$12,F457&lt;&gt;[3]Pav.tvarkyklė!$B$13),"GVTNT","X")</f>
        <v>GVTNT</v>
      </c>
      <c r="AK457" s="39">
        <f t="shared" si="101"/>
        <v>0</v>
      </c>
      <c r="AL457" s="40" t="s">
        <v>286</v>
      </c>
      <c r="AM457" s="41">
        <v>10</v>
      </c>
      <c r="AN457" s="41">
        <f t="shared" si="102"/>
        <v>2018</v>
      </c>
      <c r="AO457" s="41"/>
      <c r="AP457" s="41"/>
      <c r="AQ457" s="41" t="s">
        <v>17</v>
      </c>
      <c r="AR457" s="42" t="s">
        <v>61</v>
      </c>
      <c r="AS457" s="42" t="s">
        <v>76</v>
      </c>
      <c r="AT457">
        <v>63.25</v>
      </c>
      <c r="AU457" s="43">
        <f t="shared" si="103"/>
        <v>0</v>
      </c>
    </row>
    <row r="458" spans="1:47" ht="15" customHeight="1" x14ac:dyDescent="0.25">
      <c r="A458" s="11"/>
      <c r="B458" s="19">
        <v>504</v>
      </c>
      <c r="C458" s="20" t="s">
        <v>562</v>
      </c>
      <c r="D458" s="60" t="s">
        <v>563</v>
      </c>
      <c r="E458" s="22" t="s">
        <v>85</v>
      </c>
      <c r="F458" s="20" t="s">
        <v>115</v>
      </c>
      <c r="G458" s="24">
        <v>43447</v>
      </c>
      <c r="H458" s="54"/>
      <c r="I458" s="26">
        <v>450</v>
      </c>
      <c r="J458" s="27">
        <v>450</v>
      </c>
      <c r="K458" s="27"/>
      <c r="L458" s="27"/>
      <c r="M458" s="28"/>
      <c r="N458" s="29">
        <v>0</v>
      </c>
      <c r="O458" s="30" t="str">
        <f>IF(G458&lt;=$N$2,"",IF(F458=[3]Pav.tvarkyklė!$B$13,"",IF(ISBLANK(R458),"X","")))</f>
        <v/>
      </c>
      <c r="P458" s="31"/>
      <c r="Q458" s="32"/>
      <c r="R458" s="32"/>
      <c r="S458" s="33"/>
      <c r="T458" s="33"/>
      <c r="U458" s="34">
        <f>IFERROR(INDEX('[3]5.Grup_T'!$G$4:$G$22,MATCH('6.Turtas'!E458,'[3]5.Grup_T'!$E$4:$E$22,0)),"0")</f>
        <v>50</v>
      </c>
      <c r="V458" s="35">
        <f t="shared" si="92"/>
        <v>600</v>
      </c>
      <c r="W458" s="35">
        <f>IF(NOT(ISBLANK(H458)),(12-DATEDIF(H458,'[3]1.Pradzia'!$D$13,"m")),0)</f>
        <v>0</v>
      </c>
      <c r="X458" s="35">
        <f t="shared" si="95"/>
        <v>24</v>
      </c>
      <c r="Y458" s="35">
        <f t="shared" si="96"/>
        <v>12</v>
      </c>
      <c r="Z458" s="35">
        <f t="shared" si="104"/>
        <v>576</v>
      </c>
      <c r="AA458" s="36">
        <f t="shared" si="93"/>
        <v>0</v>
      </c>
      <c r="AB458" s="36">
        <f t="shared" si="97"/>
        <v>0</v>
      </c>
      <c r="AC458" s="37">
        <f>IF(E458='[3]5.Grup_T'!$E$20,0,IF(YEAR(G458)&lt;2021,M458-N458+AB458,0))</f>
        <v>0</v>
      </c>
      <c r="AD458" s="35">
        <f>IF(OR(YEAR(G458)&lt;2021,O458="X"),0,IF(ISBLANK(H458),DATEDIF(G458,'[3]1.Pradzia'!$D$13,"M"),DATEDIF(G458,H458,"m")))</f>
        <v>0</v>
      </c>
      <c r="AE458" s="37">
        <f>IF(E458='[3]5.Grup_T'!$E$20,0,IF(AD458&lt;&gt;0,M458/V458*MIN(12,AD458),0))</f>
        <v>0</v>
      </c>
      <c r="AF458" s="37">
        <f t="shared" si="94"/>
        <v>0</v>
      </c>
      <c r="AG458" s="37">
        <f t="shared" si="98"/>
        <v>0</v>
      </c>
      <c r="AH458" s="37">
        <f t="shared" si="99"/>
        <v>0</v>
      </c>
      <c r="AI458" s="35" t="str">
        <f t="shared" si="100"/>
        <v>Nusidėvėjęs</v>
      </c>
      <c r="AJ458" s="38" t="str">
        <f>IF(AND(F458&lt;&gt;[3]Pav.tvarkyklė!$B$12,F458&lt;&gt;[3]Pav.tvarkyklė!$B$13),"GVTNT","X")</f>
        <v>GVTNT</v>
      </c>
      <c r="AK458" s="39">
        <f t="shared" si="101"/>
        <v>0</v>
      </c>
      <c r="AL458" s="40" t="s">
        <v>116</v>
      </c>
      <c r="AM458" s="41">
        <v>50</v>
      </c>
      <c r="AN458" s="41">
        <f t="shared" si="102"/>
        <v>2018</v>
      </c>
      <c r="AO458" s="41"/>
      <c r="AP458" s="41"/>
      <c r="AQ458" s="41" t="s">
        <v>380</v>
      </c>
      <c r="AR458" s="42" t="s">
        <v>88</v>
      </c>
      <c r="AS458" s="42" t="s">
        <v>117</v>
      </c>
      <c r="AT458">
        <v>0</v>
      </c>
      <c r="AU458" s="43">
        <f t="shared" si="103"/>
        <v>0</v>
      </c>
    </row>
    <row r="459" spans="1:47" ht="15" customHeight="1" x14ac:dyDescent="0.25">
      <c r="A459" s="11"/>
      <c r="B459" s="19">
        <v>505</v>
      </c>
      <c r="C459" s="20" t="s">
        <v>564</v>
      </c>
      <c r="D459" s="60" t="s">
        <v>565</v>
      </c>
      <c r="E459" s="22" t="s">
        <v>85</v>
      </c>
      <c r="F459" s="20" t="s">
        <v>115</v>
      </c>
      <c r="G459" s="24">
        <v>43447</v>
      </c>
      <c r="H459" s="54"/>
      <c r="I459" s="26">
        <v>3650</v>
      </c>
      <c r="J459" s="27">
        <v>3650</v>
      </c>
      <c r="K459" s="27"/>
      <c r="L459" s="27"/>
      <c r="M459" s="28"/>
      <c r="N459" s="29">
        <v>0</v>
      </c>
      <c r="O459" s="30" t="str">
        <f>IF(G459&lt;=$N$2,"",IF(F459=[3]Pav.tvarkyklė!$B$13,"",IF(ISBLANK(R459),"X","")))</f>
        <v/>
      </c>
      <c r="P459" s="31"/>
      <c r="Q459" s="32"/>
      <c r="R459" s="32"/>
      <c r="S459" s="33"/>
      <c r="T459" s="33"/>
      <c r="U459" s="34">
        <f>IFERROR(INDEX('[3]5.Grup_T'!$G$4:$G$22,MATCH('6.Turtas'!E459,'[3]5.Grup_T'!$E$4:$E$22,0)),"0")</f>
        <v>50</v>
      </c>
      <c r="V459" s="35">
        <f t="shared" si="92"/>
        <v>600</v>
      </c>
      <c r="W459" s="35">
        <f>IF(NOT(ISBLANK(H459)),(12-DATEDIF(H459,'[3]1.Pradzia'!$D$13,"m")),0)</f>
        <v>0</v>
      </c>
      <c r="X459" s="35">
        <f t="shared" si="95"/>
        <v>24</v>
      </c>
      <c r="Y459" s="35">
        <f t="shared" si="96"/>
        <v>12</v>
      </c>
      <c r="Z459" s="35">
        <f t="shared" si="104"/>
        <v>576</v>
      </c>
      <c r="AA459" s="36">
        <f t="shared" si="93"/>
        <v>0</v>
      </c>
      <c r="AB459" s="36">
        <f t="shared" si="97"/>
        <v>0</v>
      </c>
      <c r="AC459" s="37">
        <f>IF(E459='[3]5.Grup_T'!$E$20,0,IF(YEAR(G459)&lt;2021,M459-N459+AB459,0))</f>
        <v>0</v>
      </c>
      <c r="AD459" s="35">
        <f>IF(OR(YEAR(G459)&lt;2021,O459="X"),0,IF(ISBLANK(H459),DATEDIF(G459,'[3]1.Pradzia'!$D$13,"M"),DATEDIF(G459,H459,"m")))</f>
        <v>0</v>
      </c>
      <c r="AE459" s="37">
        <f>IF(E459='[3]5.Grup_T'!$E$20,0,IF(AD459&lt;&gt;0,M459/V459*MIN(12,AD459),0))</f>
        <v>0</v>
      </c>
      <c r="AF459" s="37">
        <f t="shared" si="94"/>
        <v>0</v>
      </c>
      <c r="AG459" s="37">
        <f t="shared" si="98"/>
        <v>0</v>
      </c>
      <c r="AH459" s="37">
        <f t="shared" si="99"/>
        <v>0</v>
      </c>
      <c r="AI459" s="35" t="str">
        <f t="shared" si="100"/>
        <v>Nusidėvėjęs</v>
      </c>
      <c r="AJ459" s="38" t="str">
        <f>IF(AND(F459&lt;&gt;[3]Pav.tvarkyklė!$B$12,F459&lt;&gt;[3]Pav.tvarkyklė!$B$13),"GVTNT","X")</f>
        <v>GVTNT</v>
      </c>
      <c r="AK459" s="39">
        <f t="shared" si="101"/>
        <v>0</v>
      </c>
      <c r="AL459" s="40" t="s">
        <v>116</v>
      </c>
      <c r="AM459" s="41">
        <v>50</v>
      </c>
      <c r="AN459" s="41">
        <f t="shared" si="102"/>
        <v>2018</v>
      </c>
      <c r="AO459" s="41"/>
      <c r="AP459" s="41"/>
      <c r="AQ459" s="41" t="s">
        <v>380</v>
      </c>
      <c r="AR459" s="42" t="s">
        <v>88</v>
      </c>
      <c r="AS459" s="42" t="s">
        <v>117</v>
      </c>
      <c r="AT459">
        <v>0</v>
      </c>
      <c r="AU459" s="43">
        <f t="shared" si="103"/>
        <v>0</v>
      </c>
    </row>
    <row r="460" spans="1:47" ht="15" customHeight="1" x14ac:dyDescent="0.25">
      <c r="A460" s="11"/>
      <c r="B460" s="19">
        <v>506</v>
      </c>
      <c r="C460" s="20" t="s">
        <v>566</v>
      </c>
      <c r="D460" s="60" t="s">
        <v>567</v>
      </c>
      <c r="E460" s="22" t="s">
        <v>85</v>
      </c>
      <c r="F460" s="20" t="s">
        <v>86</v>
      </c>
      <c r="G460" s="24">
        <v>43447</v>
      </c>
      <c r="H460" s="54"/>
      <c r="I460" s="26">
        <v>450</v>
      </c>
      <c r="J460" s="27">
        <v>450</v>
      </c>
      <c r="K460" s="27"/>
      <c r="L460" s="27"/>
      <c r="M460" s="28"/>
      <c r="N460" s="29">
        <v>0</v>
      </c>
      <c r="O460" s="30" t="str">
        <f>IF(G460&lt;=$N$2,"",IF(F460=[3]Pav.tvarkyklė!$B$13,"",IF(ISBLANK(R460),"X","")))</f>
        <v/>
      </c>
      <c r="P460" s="31"/>
      <c r="Q460" s="32"/>
      <c r="R460" s="32"/>
      <c r="S460" s="33"/>
      <c r="T460" s="33"/>
      <c r="U460" s="34">
        <f>IFERROR(INDEX('[3]5.Grup_T'!$G$4:$G$22,MATCH('6.Turtas'!E460,'[3]5.Grup_T'!$E$4:$E$22,0)),"0")</f>
        <v>50</v>
      </c>
      <c r="V460" s="35">
        <f t="shared" si="92"/>
        <v>600</v>
      </c>
      <c r="W460" s="35">
        <f>IF(NOT(ISBLANK(H460)),(12-DATEDIF(H460,'[3]1.Pradzia'!$D$13,"m")),0)</f>
        <v>0</v>
      </c>
      <c r="X460" s="35">
        <f t="shared" si="95"/>
        <v>24</v>
      </c>
      <c r="Y460" s="35">
        <f t="shared" si="96"/>
        <v>12</v>
      </c>
      <c r="Z460" s="35">
        <f t="shared" si="104"/>
        <v>576</v>
      </c>
      <c r="AA460" s="36">
        <f t="shared" si="93"/>
        <v>0</v>
      </c>
      <c r="AB460" s="36">
        <f t="shared" si="97"/>
        <v>0</v>
      </c>
      <c r="AC460" s="37">
        <f>IF(E460='[3]5.Grup_T'!$E$20,0,IF(YEAR(G460)&lt;2021,M460-N460+AB460,0))</f>
        <v>0</v>
      </c>
      <c r="AD460" s="35">
        <f>IF(OR(YEAR(G460)&lt;2021,O460="X"),0,IF(ISBLANK(H460),DATEDIF(G460,'[3]1.Pradzia'!$D$13,"M"),DATEDIF(G460,H460,"m")))</f>
        <v>0</v>
      </c>
      <c r="AE460" s="37">
        <f>IF(E460='[3]5.Grup_T'!$E$20,0,IF(AD460&lt;&gt;0,M460/V460*MIN(12,AD460),0))</f>
        <v>0</v>
      </c>
      <c r="AF460" s="37">
        <f t="shared" si="94"/>
        <v>0</v>
      </c>
      <c r="AG460" s="37">
        <f t="shared" si="98"/>
        <v>0</v>
      </c>
      <c r="AH460" s="37">
        <f t="shared" si="99"/>
        <v>0</v>
      </c>
      <c r="AI460" s="35" t="str">
        <f t="shared" si="100"/>
        <v>Nusidėvėjęs</v>
      </c>
      <c r="AJ460" s="38" t="str">
        <f>IF(AND(F460&lt;&gt;[3]Pav.tvarkyklė!$B$12,F460&lt;&gt;[3]Pav.tvarkyklė!$B$13),"GVTNT","X")</f>
        <v>GVTNT</v>
      </c>
      <c r="AK460" s="39">
        <f t="shared" si="101"/>
        <v>0</v>
      </c>
      <c r="AL460" s="40" t="s">
        <v>87</v>
      </c>
      <c r="AM460" s="41">
        <v>50</v>
      </c>
      <c r="AN460" s="41">
        <f t="shared" si="102"/>
        <v>2018</v>
      </c>
      <c r="AO460" s="41"/>
      <c r="AP460" s="41"/>
      <c r="AQ460" s="41" t="s">
        <v>380</v>
      </c>
      <c r="AR460" s="42" t="s">
        <v>88</v>
      </c>
      <c r="AS460" s="42" t="s">
        <v>89</v>
      </c>
      <c r="AT460">
        <v>0</v>
      </c>
      <c r="AU460" s="43">
        <f t="shared" si="103"/>
        <v>0</v>
      </c>
    </row>
    <row r="461" spans="1:47" ht="15" customHeight="1" x14ac:dyDescent="0.25">
      <c r="A461" s="11"/>
      <c r="B461" s="19">
        <v>507</v>
      </c>
      <c r="C461" s="20" t="s">
        <v>568</v>
      </c>
      <c r="D461" s="60" t="s">
        <v>569</v>
      </c>
      <c r="E461" s="22" t="s">
        <v>85</v>
      </c>
      <c r="F461" s="20" t="s">
        <v>86</v>
      </c>
      <c r="G461" s="24">
        <v>43447</v>
      </c>
      <c r="H461" s="54"/>
      <c r="I461" s="26">
        <v>3650</v>
      </c>
      <c r="J461" s="27">
        <v>3650</v>
      </c>
      <c r="K461" s="27"/>
      <c r="L461" s="27"/>
      <c r="M461" s="28"/>
      <c r="N461" s="29">
        <v>0</v>
      </c>
      <c r="O461" s="30" t="str">
        <f>IF(G461&lt;=$N$2,"",IF(F461=[3]Pav.tvarkyklė!$B$13,"",IF(ISBLANK(R461),"X","")))</f>
        <v/>
      </c>
      <c r="P461" s="31"/>
      <c r="Q461" s="32"/>
      <c r="R461" s="32"/>
      <c r="S461" s="33"/>
      <c r="T461" s="33"/>
      <c r="U461" s="34">
        <f>IFERROR(INDEX('[3]5.Grup_T'!$G$4:$G$22,MATCH('6.Turtas'!E461,'[3]5.Grup_T'!$E$4:$E$22,0)),"0")</f>
        <v>50</v>
      </c>
      <c r="V461" s="35">
        <f t="shared" si="92"/>
        <v>600</v>
      </c>
      <c r="W461" s="35">
        <f>IF(NOT(ISBLANK(H461)),(12-DATEDIF(H461,'[3]1.Pradzia'!$D$13,"m")),0)</f>
        <v>0</v>
      </c>
      <c r="X461" s="35">
        <f t="shared" si="95"/>
        <v>24</v>
      </c>
      <c r="Y461" s="35">
        <f t="shared" si="96"/>
        <v>12</v>
      </c>
      <c r="Z461" s="35">
        <f t="shared" si="104"/>
        <v>576</v>
      </c>
      <c r="AA461" s="36">
        <f t="shared" si="93"/>
        <v>0</v>
      </c>
      <c r="AB461" s="36">
        <f t="shared" si="97"/>
        <v>0</v>
      </c>
      <c r="AC461" s="37">
        <f>IF(E461='[3]5.Grup_T'!$E$20,0,IF(YEAR(G461)&lt;2021,M461-N461+AB461,0))</f>
        <v>0</v>
      </c>
      <c r="AD461" s="35">
        <f>IF(OR(YEAR(G461)&lt;2021,O461="X"),0,IF(ISBLANK(H461),DATEDIF(G461,'[3]1.Pradzia'!$D$13,"M"),DATEDIF(G461,H461,"m")))</f>
        <v>0</v>
      </c>
      <c r="AE461" s="37">
        <f>IF(E461='[3]5.Grup_T'!$E$20,0,IF(AD461&lt;&gt;0,M461/V461*MIN(12,AD461),0))</f>
        <v>0</v>
      </c>
      <c r="AF461" s="37">
        <f t="shared" si="94"/>
        <v>0</v>
      </c>
      <c r="AG461" s="37">
        <f t="shared" si="98"/>
        <v>0</v>
      </c>
      <c r="AH461" s="37">
        <f t="shared" si="99"/>
        <v>0</v>
      </c>
      <c r="AI461" s="35" t="str">
        <f t="shared" si="100"/>
        <v>Nusidėvėjęs</v>
      </c>
      <c r="AJ461" s="38" t="str">
        <f>IF(AND(F461&lt;&gt;[3]Pav.tvarkyklė!$B$12,F461&lt;&gt;[3]Pav.tvarkyklė!$B$13),"GVTNT","X")</f>
        <v>GVTNT</v>
      </c>
      <c r="AK461" s="39">
        <f t="shared" si="101"/>
        <v>0</v>
      </c>
      <c r="AL461" s="40" t="s">
        <v>87</v>
      </c>
      <c r="AM461" s="41">
        <v>50</v>
      </c>
      <c r="AN461" s="41">
        <f t="shared" si="102"/>
        <v>2018</v>
      </c>
      <c r="AO461" s="41"/>
      <c r="AP461" s="41"/>
      <c r="AQ461" s="41" t="s">
        <v>380</v>
      </c>
      <c r="AR461" s="42" t="s">
        <v>88</v>
      </c>
      <c r="AS461" s="42" t="s">
        <v>89</v>
      </c>
      <c r="AT461">
        <v>0</v>
      </c>
      <c r="AU461" s="43">
        <f t="shared" si="103"/>
        <v>0</v>
      </c>
    </row>
    <row r="462" spans="1:47" ht="15" customHeight="1" x14ac:dyDescent="0.25">
      <c r="A462" s="11"/>
      <c r="B462" s="19">
        <v>508</v>
      </c>
      <c r="C462" s="20" t="s">
        <v>570</v>
      </c>
      <c r="D462" s="60" t="s">
        <v>571</v>
      </c>
      <c r="E462" s="22" t="s">
        <v>85</v>
      </c>
      <c r="F462" s="20" t="s">
        <v>86</v>
      </c>
      <c r="G462" s="24">
        <v>43447</v>
      </c>
      <c r="H462" s="54"/>
      <c r="I462" s="26">
        <v>13000</v>
      </c>
      <c r="J462" s="27">
        <v>13000</v>
      </c>
      <c r="K462" s="27"/>
      <c r="L462" s="27"/>
      <c r="M462" s="28"/>
      <c r="N462" s="29">
        <v>0</v>
      </c>
      <c r="O462" s="30" t="str">
        <f>IF(G462&lt;=$N$2,"",IF(F462=[3]Pav.tvarkyklė!$B$13,"",IF(ISBLANK(R462),"X","")))</f>
        <v/>
      </c>
      <c r="P462" s="31"/>
      <c r="Q462" s="32"/>
      <c r="R462" s="32"/>
      <c r="S462" s="33"/>
      <c r="T462" s="33"/>
      <c r="U462" s="34">
        <f>IFERROR(INDEX('[3]5.Grup_T'!$G$4:$G$22,MATCH('6.Turtas'!E462,'[3]5.Grup_T'!$E$4:$E$22,0)),"0")</f>
        <v>50</v>
      </c>
      <c r="V462" s="35">
        <f t="shared" si="92"/>
        <v>600</v>
      </c>
      <c r="W462" s="35">
        <f>IF(NOT(ISBLANK(H462)),(12-DATEDIF(H462,'[3]1.Pradzia'!$D$13,"m")),0)</f>
        <v>0</v>
      </c>
      <c r="X462" s="35">
        <f t="shared" si="95"/>
        <v>24</v>
      </c>
      <c r="Y462" s="35">
        <f t="shared" si="96"/>
        <v>12</v>
      </c>
      <c r="Z462" s="35">
        <f t="shared" si="104"/>
        <v>576</v>
      </c>
      <c r="AA462" s="36">
        <f t="shared" si="93"/>
        <v>0</v>
      </c>
      <c r="AB462" s="36">
        <f t="shared" si="97"/>
        <v>0</v>
      </c>
      <c r="AC462" s="37">
        <f>IF(E462='[3]5.Grup_T'!$E$20,0,IF(YEAR(G462)&lt;2021,M462-N462+AB462,0))</f>
        <v>0</v>
      </c>
      <c r="AD462" s="35">
        <f>IF(OR(YEAR(G462)&lt;2021,O462="X"),0,IF(ISBLANK(H462),DATEDIF(G462,'[3]1.Pradzia'!$D$13,"M"),DATEDIF(G462,H462,"m")))</f>
        <v>0</v>
      </c>
      <c r="AE462" s="37">
        <f>IF(E462='[3]5.Grup_T'!$E$20,0,IF(AD462&lt;&gt;0,M462/V462*MIN(12,AD462),0))</f>
        <v>0</v>
      </c>
      <c r="AF462" s="37">
        <f t="shared" si="94"/>
        <v>0</v>
      </c>
      <c r="AG462" s="37">
        <f t="shared" si="98"/>
        <v>0</v>
      </c>
      <c r="AH462" s="37">
        <f t="shared" si="99"/>
        <v>0</v>
      </c>
      <c r="AI462" s="35" t="str">
        <f t="shared" si="100"/>
        <v>Nusidėvėjęs</v>
      </c>
      <c r="AJ462" s="38" t="str">
        <f>IF(AND(F462&lt;&gt;[3]Pav.tvarkyklė!$B$12,F462&lt;&gt;[3]Pav.tvarkyklė!$B$13),"GVTNT","X")</f>
        <v>GVTNT</v>
      </c>
      <c r="AK462" s="39">
        <f t="shared" si="101"/>
        <v>0</v>
      </c>
      <c r="AL462" s="40" t="s">
        <v>87</v>
      </c>
      <c r="AM462" s="41">
        <v>50</v>
      </c>
      <c r="AN462" s="41">
        <f t="shared" si="102"/>
        <v>2018</v>
      </c>
      <c r="AO462" s="41"/>
      <c r="AP462" s="41"/>
      <c r="AQ462" s="41" t="s">
        <v>380</v>
      </c>
      <c r="AR462" s="42" t="s">
        <v>88</v>
      </c>
      <c r="AS462" s="42" t="s">
        <v>89</v>
      </c>
      <c r="AT462">
        <v>0</v>
      </c>
      <c r="AU462" s="43">
        <f t="shared" si="103"/>
        <v>0</v>
      </c>
    </row>
    <row r="463" spans="1:47" ht="15" customHeight="1" x14ac:dyDescent="0.25">
      <c r="A463" s="11"/>
      <c r="B463" s="19">
        <v>509</v>
      </c>
      <c r="C463" s="20" t="s">
        <v>572</v>
      </c>
      <c r="D463" s="60" t="s">
        <v>573</v>
      </c>
      <c r="E463" s="22" t="s">
        <v>285</v>
      </c>
      <c r="F463" s="20" t="s">
        <v>236</v>
      </c>
      <c r="G463" s="24">
        <v>43451</v>
      </c>
      <c r="H463" s="54"/>
      <c r="I463" s="26">
        <v>972</v>
      </c>
      <c r="J463" s="27"/>
      <c r="K463" s="27"/>
      <c r="L463" s="27"/>
      <c r="M463" s="28">
        <v>972</v>
      </c>
      <c r="N463" s="29">
        <v>583.20000000000005</v>
      </c>
      <c r="O463" s="30" t="str">
        <f>IF(G463&lt;=$N$2,"",IF(F463=[3]Pav.tvarkyklė!$B$13,"",IF(ISBLANK(R463),"X","")))</f>
        <v/>
      </c>
      <c r="P463" s="31"/>
      <c r="Q463" s="32"/>
      <c r="R463" s="32"/>
      <c r="S463" s="33"/>
      <c r="T463" s="33"/>
      <c r="U463" s="34">
        <f>IFERROR(INDEX('[3]5.Grup_T'!$G$4:$G$22,MATCH('6.Turtas'!E463,'[3]5.Grup_T'!$E$4:$E$22,0)),"0")</f>
        <v>5</v>
      </c>
      <c r="V463" s="35">
        <f t="shared" si="92"/>
        <v>60</v>
      </c>
      <c r="W463" s="35">
        <f>IF(NOT(ISBLANK(H463)),(12-DATEDIF(H463,'[3]1.Pradzia'!$D$13,"m")),0)</f>
        <v>0</v>
      </c>
      <c r="X463" s="35">
        <f t="shared" si="95"/>
        <v>24</v>
      </c>
      <c r="Y463" s="35">
        <f t="shared" si="96"/>
        <v>12</v>
      </c>
      <c r="Z463" s="35">
        <f t="shared" si="104"/>
        <v>36</v>
      </c>
      <c r="AA463" s="36">
        <f t="shared" si="93"/>
        <v>16.200000000000003</v>
      </c>
      <c r="AB463" s="36">
        <f t="shared" si="97"/>
        <v>194.40000000000003</v>
      </c>
      <c r="AC463" s="37">
        <f>IF(E463='[3]5.Grup_T'!$E$20,0,IF(YEAR(G463)&lt;2021,M463-N463+AB463,0))</f>
        <v>583.20000000000005</v>
      </c>
      <c r="AD463" s="35">
        <f>IF(OR(YEAR(G463)&lt;2021,O463="X"),0,IF(ISBLANK(H463),DATEDIF(G463,'[3]1.Pradzia'!$D$13,"M"),DATEDIF(G463,H463,"m")))</f>
        <v>0</v>
      </c>
      <c r="AE463" s="37">
        <f>IF(E463='[3]5.Grup_T'!$E$20,0,IF(AD463&lt;&gt;0,M463/V463*MIN(12,AD463),0))</f>
        <v>0</v>
      </c>
      <c r="AF463" s="37">
        <f t="shared" si="94"/>
        <v>194.40000000000003</v>
      </c>
      <c r="AG463" s="37">
        <f t="shared" si="98"/>
        <v>583.20000000000005</v>
      </c>
      <c r="AH463" s="37">
        <f t="shared" si="99"/>
        <v>388.79999999999995</v>
      </c>
      <c r="AI463" s="35" t="str">
        <f t="shared" si="100"/>
        <v/>
      </c>
      <c r="AJ463" s="38" t="str">
        <f>IF(AND(F463&lt;&gt;[3]Pav.tvarkyklė!$B$12,F463&lt;&gt;[3]Pav.tvarkyklė!$B$13),"GVTNT","X")</f>
        <v>GVTNT</v>
      </c>
      <c r="AK463" s="39">
        <f t="shared" si="101"/>
        <v>0</v>
      </c>
      <c r="AL463" s="40" t="s">
        <v>286</v>
      </c>
      <c r="AM463" s="41">
        <v>10</v>
      </c>
      <c r="AN463" s="41">
        <f t="shared" si="102"/>
        <v>2018</v>
      </c>
      <c r="AO463" s="41"/>
      <c r="AP463" s="41"/>
      <c r="AQ463" s="41" t="s">
        <v>17</v>
      </c>
      <c r="AR463" s="42" t="s">
        <v>61</v>
      </c>
      <c r="AS463" s="42" t="s">
        <v>237</v>
      </c>
      <c r="AT463">
        <v>194.39999999999998</v>
      </c>
      <c r="AU463" s="43">
        <f t="shared" si="103"/>
        <v>0</v>
      </c>
    </row>
    <row r="464" spans="1:47" ht="15" customHeight="1" x14ac:dyDescent="0.25">
      <c r="A464" s="11"/>
      <c r="B464" s="19">
        <v>510</v>
      </c>
      <c r="C464" s="20" t="s">
        <v>574</v>
      </c>
      <c r="D464" s="60" t="s">
        <v>575</v>
      </c>
      <c r="E464" s="22" t="s">
        <v>59</v>
      </c>
      <c r="F464" s="20" t="s">
        <v>115</v>
      </c>
      <c r="G464" s="24">
        <v>43465</v>
      </c>
      <c r="H464" s="54"/>
      <c r="I464" s="26">
        <v>457.11</v>
      </c>
      <c r="J464" s="27"/>
      <c r="K464" s="27"/>
      <c r="L464" s="27"/>
      <c r="M464" s="28">
        <v>457.11</v>
      </c>
      <c r="N464" s="29">
        <v>365.68799999999999</v>
      </c>
      <c r="O464" s="30" t="str">
        <f>IF(G464&lt;=$N$2,"",IF(F464=[3]Pav.tvarkyklė!$B$13,"",IF(ISBLANK(R464),"X","")))</f>
        <v/>
      </c>
      <c r="P464" s="31"/>
      <c r="Q464" s="32"/>
      <c r="R464" s="32"/>
      <c r="S464" s="33"/>
      <c r="T464" s="33"/>
      <c r="U464" s="34">
        <f>IFERROR(INDEX('[3]5.Grup_T'!$G$4:$G$22,MATCH('6.Turtas'!E464,'[3]5.Grup_T'!$E$4:$E$22,0)),"0")</f>
        <v>10</v>
      </c>
      <c r="V464" s="35">
        <f t="shared" si="92"/>
        <v>120</v>
      </c>
      <c r="W464" s="35">
        <f>IF(NOT(ISBLANK(H464)),(12-DATEDIF(H464,'[3]1.Pradzia'!$D$13,"m")),0)</f>
        <v>0</v>
      </c>
      <c r="X464" s="35">
        <f t="shared" si="95"/>
        <v>24</v>
      </c>
      <c r="Y464" s="35">
        <f t="shared" si="96"/>
        <v>12</v>
      </c>
      <c r="Z464" s="35">
        <f t="shared" si="104"/>
        <v>96</v>
      </c>
      <c r="AA464" s="36">
        <f t="shared" si="93"/>
        <v>3.80925</v>
      </c>
      <c r="AB464" s="36">
        <f t="shared" si="97"/>
        <v>45.710999999999999</v>
      </c>
      <c r="AC464" s="37">
        <f>IF(E464='[3]5.Grup_T'!$E$20,0,IF(YEAR(G464)&lt;2021,M464-N464+AB464,0))</f>
        <v>137.13300000000004</v>
      </c>
      <c r="AD464" s="35">
        <f>IF(OR(YEAR(G464)&lt;2021,O464="X"),0,IF(ISBLANK(H464),DATEDIF(G464,'[3]1.Pradzia'!$D$13,"M"),DATEDIF(G464,H464,"m")))</f>
        <v>0</v>
      </c>
      <c r="AE464" s="37">
        <f>IF(E464='[3]5.Grup_T'!$E$20,0,IF(AD464&lt;&gt;0,M464/V464*MIN(12,AD464),0))</f>
        <v>0</v>
      </c>
      <c r="AF464" s="37">
        <f t="shared" si="94"/>
        <v>45.710999999999999</v>
      </c>
      <c r="AG464" s="37">
        <f t="shared" si="98"/>
        <v>137.13300000000004</v>
      </c>
      <c r="AH464" s="37">
        <f t="shared" si="99"/>
        <v>319.97699999999998</v>
      </c>
      <c r="AI464" s="35" t="str">
        <f t="shared" si="100"/>
        <v/>
      </c>
      <c r="AJ464" s="38" t="str">
        <f>IF(AND(F464&lt;&gt;[3]Pav.tvarkyklė!$B$12,F464&lt;&gt;[3]Pav.tvarkyklė!$B$13),"GVTNT","X")</f>
        <v>GVTNT</v>
      </c>
      <c r="AK464" s="39">
        <f t="shared" si="101"/>
        <v>0</v>
      </c>
      <c r="AL464" s="40" t="s">
        <v>60</v>
      </c>
      <c r="AM464" s="41">
        <v>10</v>
      </c>
      <c r="AN464" s="41">
        <f t="shared" si="102"/>
        <v>2018</v>
      </c>
      <c r="AO464" s="41"/>
      <c r="AP464" s="41"/>
      <c r="AQ464" s="41" t="s">
        <v>17</v>
      </c>
      <c r="AR464" s="42" t="s">
        <v>67</v>
      </c>
      <c r="AS464" s="42" t="s">
        <v>117</v>
      </c>
      <c r="AT464">
        <v>45.710999999999999</v>
      </c>
      <c r="AU464" s="43">
        <f t="shared" si="103"/>
        <v>0</v>
      </c>
    </row>
    <row r="465" spans="1:47" ht="15" customHeight="1" thickBot="1" x14ac:dyDescent="0.3">
      <c r="A465" s="11"/>
      <c r="B465" s="19">
        <v>511</v>
      </c>
      <c r="C465" s="65" t="s">
        <v>466</v>
      </c>
      <c r="D465" s="66" t="s">
        <v>576</v>
      </c>
      <c r="E465" s="67" t="s">
        <v>111</v>
      </c>
      <c r="F465" s="65" t="s">
        <v>115</v>
      </c>
      <c r="G465" s="24">
        <v>43445</v>
      </c>
      <c r="H465" s="54"/>
      <c r="I465" s="26">
        <v>792.14</v>
      </c>
      <c r="J465" s="27"/>
      <c r="K465" s="27"/>
      <c r="L465" s="27"/>
      <c r="M465" s="28">
        <v>792.14</v>
      </c>
      <c r="N465" s="29">
        <v>633.71199999999999</v>
      </c>
      <c r="O465" s="30" t="str">
        <f>IF(G465&lt;=$N$2,"",IF(F465=[3]Pav.tvarkyklė!$B$13,"",IF(ISBLANK(R465),"X","")))</f>
        <v/>
      </c>
      <c r="P465" s="31"/>
      <c r="Q465" s="32"/>
      <c r="R465" s="32"/>
      <c r="S465" s="33"/>
      <c r="T465" s="33"/>
      <c r="U465" s="34">
        <f>+V465/12</f>
        <v>2</v>
      </c>
      <c r="V465" s="35">
        <f>Z402</f>
        <v>24</v>
      </c>
      <c r="W465" s="35">
        <f>IF(NOT(ISBLANK(H465)),(12-DATEDIF(H465,'[3]1.Pradzia'!$D$13,"m")),0)</f>
        <v>0</v>
      </c>
      <c r="X465" s="35">
        <f t="shared" si="95"/>
        <v>24</v>
      </c>
      <c r="Y465" s="35">
        <f t="shared" si="96"/>
        <v>0</v>
      </c>
      <c r="Z465" s="35">
        <f t="shared" si="104"/>
        <v>0</v>
      </c>
      <c r="AA465" s="36">
        <f t="shared" si="93"/>
        <v>0</v>
      </c>
      <c r="AB465" s="36">
        <f t="shared" si="97"/>
        <v>633.71199999999999</v>
      </c>
      <c r="AC465" s="37">
        <f>IF(E465='[3]5.Grup_T'!$E$20,0,IF(YEAR(G465)&lt;2021,M465-N465+AB465,0))</f>
        <v>792.14</v>
      </c>
      <c r="AD465" s="35">
        <f>IF(OR(YEAR(G465)&lt;2021,O465="X"),0,IF(ISBLANK(H465),DATEDIF(G465,'[3]1.Pradzia'!$D$13,"M"),DATEDIF(G465,H465,"m")))</f>
        <v>0</v>
      </c>
      <c r="AE465" s="37">
        <f>IF(E465='[3]5.Grup_T'!$E$20,0,IF(AD465&lt;&gt;0,M465/V465*MIN(12,AD465),0))</f>
        <v>0</v>
      </c>
      <c r="AF465" s="37">
        <f t="shared" si="94"/>
        <v>633.71199999999999</v>
      </c>
      <c r="AG465" s="37">
        <f t="shared" si="98"/>
        <v>792.14</v>
      </c>
      <c r="AH465" s="37">
        <f t="shared" si="99"/>
        <v>0</v>
      </c>
      <c r="AI465" s="35" t="str">
        <f t="shared" si="100"/>
        <v>Nusidėvėjęs</v>
      </c>
      <c r="AJ465" s="38" t="str">
        <f>IF(AND(F465&lt;&gt;[3]Pav.tvarkyklė!$B$12,F465&lt;&gt;[3]Pav.tvarkyklė!$B$13),"GVTNT","X")</f>
        <v>GVTNT</v>
      </c>
      <c r="AK465" s="39">
        <f t="shared" si="101"/>
        <v>0</v>
      </c>
      <c r="AL465" s="40" t="s">
        <v>165</v>
      </c>
      <c r="AM465" s="41">
        <v>8</v>
      </c>
      <c r="AN465" s="41">
        <f t="shared" si="102"/>
        <v>2018</v>
      </c>
      <c r="AO465" s="41"/>
      <c r="AP465" s="41"/>
      <c r="AQ465" s="41" t="s">
        <v>17</v>
      </c>
      <c r="AR465" s="42" t="s">
        <v>113</v>
      </c>
      <c r="AS465" s="42" t="s">
        <v>117</v>
      </c>
      <c r="AT465">
        <v>79.213999999999999</v>
      </c>
      <c r="AU465" s="43">
        <f t="shared" si="103"/>
        <v>554.49800000000005</v>
      </c>
    </row>
    <row r="466" spans="1:47" ht="15" customHeight="1" x14ac:dyDescent="0.25">
      <c r="A466" s="11"/>
      <c r="B466" s="19">
        <v>512</v>
      </c>
      <c r="C466" s="68" t="s">
        <v>577</v>
      </c>
      <c r="D466" s="69">
        <v>7290</v>
      </c>
      <c r="E466" s="70" t="s">
        <v>59</v>
      </c>
      <c r="F466" s="68" t="s">
        <v>75</v>
      </c>
      <c r="G466" s="24">
        <v>43565</v>
      </c>
      <c r="H466" s="54"/>
      <c r="I466" s="26">
        <v>1882.53</v>
      </c>
      <c r="J466" s="27"/>
      <c r="K466" s="27"/>
      <c r="L466" s="27"/>
      <c r="M466" s="28">
        <v>1882.53</v>
      </c>
      <c r="N466" s="29">
        <v>1568.7750000000001</v>
      </c>
      <c r="O466" s="30" t="str">
        <f>IF(G466&lt;=$N$2,"",IF(F466=[3]Pav.tvarkyklė!$B$13,"",IF(ISBLANK(R466),"X","")))</f>
        <v/>
      </c>
      <c r="P466" s="31"/>
      <c r="Q466" s="32"/>
      <c r="R466" s="32"/>
      <c r="S466" s="33"/>
      <c r="T466" s="33"/>
      <c r="U466" s="34">
        <f>IFERROR(INDEX('[3]5.Grup_T'!$G$4:$G$22,MATCH('6.Turtas'!E466,'[3]5.Grup_T'!$E$4:$E$22,0)),"0")</f>
        <v>10</v>
      </c>
      <c r="V466" s="35">
        <f t="shared" si="92"/>
        <v>120</v>
      </c>
      <c r="W466" s="35">
        <f>IF(NOT(ISBLANK(H466)),(12-DATEDIF(H466,'[3]1.Pradzia'!$D$13,"m")),0)</f>
        <v>0</v>
      </c>
      <c r="X466" s="35">
        <f t="shared" si="95"/>
        <v>20</v>
      </c>
      <c r="Y466" s="35">
        <f t="shared" si="96"/>
        <v>12</v>
      </c>
      <c r="Z466" s="35">
        <f t="shared" si="104"/>
        <v>100</v>
      </c>
      <c r="AA466" s="36">
        <f t="shared" si="93"/>
        <v>15.687750000000001</v>
      </c>
      <c r="AB466" s="36">
        <f t="shared" si="97"/>
        <v>188.25300000000001</v>
      </c>
      <c r="AC466" s="37">
        <f>IF(E466='[3]5.Grup_T'!$E$20,0,IF(YEAR(G466)&lt;2021,M466-N466+AB466,0))</f>
        <v>502.00799999999992</v>
      </c>
      <c r="AD466" s="35">
        <f>IF(OR(YEAR(G466)&lt;2021,O466="X"),0,IF(ISBLANK(H466),DATEDIF(G466,'[3]1.Pradzia'!$D$13,"M"),DATEDIF(G466,H466,"m")))</f>
        <v>0</v>
      </c>
      <c r="AE466" s="37">
        <f>IF(E466='[3]5.Grup_T'!$E$20,0,IF(AD466&lt;&gt;0,M466/V466*MIN(12,AD466),0))</f>
        <v>0</v>
      </c>
      <c r="AF466" s="37">
        <f t="shared" si="94"/>
        <v>188.25300000000001</v>
      </c>
      <c r="AG466" s="37">
        <f t="shared" si="98"/>
        <v>502.00799999999992</v>
      </c>
      <c r="AH466" s="37">
        <f t="shared" si="99"/>
        <v>1380.5219999999999</v>
      </c>
      <c r="AI466" s="35" t="str">
        <f t="shared" si="100"/>
        <v/>
      </c>
      <c r="AJ466" s="38" t="str">
        <f>IF(AND(F466&lt;&gt;[3]Pav.tvarkyklė!$B$12,F466&lt;&gt;[3]Pav.tvarkyklė!$B$13),"GVTNT","X")</f>
        <v>GVTNT</v>
      </c>
      <c r="AK466" s="39">
        <f t="shared" si="101"/>
        <v>0</v>
      </c>
      <c r="AL466" s="41"/>
      <c r="AM466" s="41"/>
      <c r="AN466" s="41">
        <f t="shared" si="102"/>
        <v>2019</v>
      </c>
      <c r="AO466" s="41"/>
      <c r="AP466" s="41"/>
      <c r="AQ466" s="41" t="s">
        <v>17</v>
      </c>
      <c r="AR466" s="42" t="s">
        <v>61</v>
      </c>
      <c r="AS466" s="42" t="s">
        <v>76</v>
      </c>
      <c r="AT466">
        <v>125.502</v>
      </c>
      <c r="AU466" s="43">
        <f t="shared" si="103"/>
        <v>62.751000000000019</v>
      </c>
    </row>
    <row r="467" spans="1:47" ht="15" customHeight="1" x14ac:dyDescent="0.25">
      <c r="A467" s="11"/>
      <c r="B467" s="19">
        <v>513</v>
      </c>
      <c r="C467" s="61" t="s">
        <v>499</v>
      </c>
      <c r="D467" s="62" t="s">
        <v>578</v>
      </c>
      <c r="E467" s="70" t="s">
        <v>59</v>
      </c>
      <c r="F467" s="68" t="s">
        <v>75</v>
      </c>
      <c r="G467" s="24">
        <v>43566</v>
      </c>
      <c r="H467" s="54"/>
      <c r="I467" s="26">
        <v>234.3</v>
      </c>
      <c r="J467" s="27"/>
      <c r="K467" s="27"/>
      <c r="L467" s="27"/>
      <c r="M467" s="28">
        <v>234.3</v>
      </c>
      <c r="N467" s="29">
        <v>195.25</v>
      </c>
      <c r="O467" s="30" t="str">
        <f>IF(G467&lt;=$N$2,"",IF(F467=[3]Pav.tvarkyklė!$B$13,"",IF(ISBLANK(R467),"X","")))</f>
        <v/>
      </c>
      <c r="P467" s="31"/>
      <c r="Q467" s="32"/>
      <c r="R467" s="32"/>
      <c r="S467" s="33"/>
      <c r="T467" s="33"/>
      <c r="U467" s="34">
        <f>IFERROR(INDEX('[3]5.Grup_T'!$G$4:$G$22,MATCH('6.Turtas'!E467,'[3]5.Grup_T'!$E$4:$E$22,0)),"0")</f>
        <v>10</v>
      </c>
      <c r="V467" s="35">
        <f t="shared" si="92"/>
        <v>120</v>
      </c>
      <c r="W467" s="35">
        <f>IF(NOT(ISBLANK(H467)),(12-DATEDIF(H467,'[3]1.Pradzia'!$D$13,"m")),0)</f>
        <v>0</v>
      </c>
      <c r="X467" s="35">
        <f t="shared" si="95"/>
        <v>20</v>
      </c>
      <c r="Y467" s="35">
        <f t="shared" si="96"/>
        <v>12</v>
      </c>
      <c r="Z467" s="35">
        <f t="shared" si="104"/>
        <v>100</v>
      </c>
      <c r="AA467" s="36">
        <f t="shared" si="93"/>
        <v>1.9524999999999999</v>
      </c>
      <c r="AB467" s="36">
        <f t="shared" si="97"/>
        <v>23.43</v>
      </c>
      <c r="AC467" s="37">
        <f>IF(E467='[3]5.Grup_T'!$E$20,0,IF(YEAR(G467)&lt;2021,M467-N467+AB467,0))</f>
        <v>62.480000000000011</v>
      </c>
      <c r="AD467" s="35">
        <f>IF(OR(YEAR(G467)&lt;2021,O467="X"),0,IF(ISBLANK(H467),DATEDIF(G467,'[3]1.Pradzia'!$D$13,"M"),DATEDIF(G467,H467,"m")))</f>
        <v>0</v>
      </c>
      <c r="AE467" s="37">
        <f>IF(E467='[3]5.Grup_T'!$E$20,0,IF(AD467&lt;&gt;0,M467/V467*MIN(12,AD467),0))</f>
        <v>0</v>
      </c>
      <c r="AF467" s="37">
        <f t="shared" si="94"/>
        <v>23.43</v>
      </c>
      <c r="AG467" s="37">
        <f t="shared" si="98"/>
        <v>62.480000000000011</v>
      </c>
      <c r="AH467" s="37">
        <f t="shared" si="99"/>
        <v>171.82</v>
      </c>
      <c r="AI467" s="35" t="str">
        <f t="shared" si="100"/>
        <v/>
      </c>
      <c r="AJ467" s="38" t="str">
        <f>IF(AND(F467&lt;&gt;[3]Pav.tvarkyklė!$B$12,F467&lt;&gt;[3]Pav.tvarkyklė!$B$13),"GVTNT","X")</f>
        <v>GVTNT</v>
      </c>
      <c r="AK467" s="39">
        <f t="shared" si="101"/>
        <v>0</v>
      </c>
      <c r="AL467" s="41"/>
      <c r="AM467" s="41"/>
      <c r="AN467" s="41">
        <f t="shared" si="102"/>
        <v>2019</v>
      </c>
      <c r="AO467" s="41"/>
      <c r="AP467" s="41"/>
      <c r="AQ467" s="41" t="s">
        <v>17</v>
      </c>
      <c r="AR467" s="42" t="s">
        <v>61</v>
      </c>
      <c r="AS467" s="42" t="s">
        <v>76</v>
      </c>
      <c r="AT467">
        <v>15.620000000000001</v>
      </c>
      <c r="AU467" s="43">
        <f t="shared" si="103"/>
        <v>7.8099999999999987</v>
      </c>
    </row>
    <row r="468" spans="1:47" ht="15" customHeight="1" x14ac:dyDescent="0.25">
      <c r="A468" s="11"/>
      <c r="B468" s="19">
        <v>514</v>
      </c>
      <c r="C468" s="61" t="s">
        <v>490</v>
      </c>
      <c r="D468" s="62" t="s">
        <v>579</v>
      </c>
      <c r="E468" s="63" t="s">
        <v>255</v>
      </c>
      <c r="F468" s="68" t="s">
        <v>75</v>
      </c>
      <c r="G468" s="24">
        <v>43571</v>
      </c>
      <c r="H468" s="54"/>
      <c r="I468" s="26">
        <v>319.97000000000003</v>
      </c>
      <c r="J468" s="27"/>
      <c r="K468" s="27"/>
      <c r="L468" s="27"/>
      <c r="M468" s="28">
        <v>319.97000000000003</v>
      </c>
      <c r="N468" s="29">
        <v>231.08944444444447</v>
      </c>
      <c r="O468" s="30" t="str">
        <f>IF(G468&lt;=$N$2,"",IF(F468=[3]Pav.tvarkyklė!$B$13,"",IF(ISBLANK(R468),"X","")))</f>
        <v/>
      </c>
      <c r="P468" s="31"/>
      <c r="Q468" s="32"/>
      <c r="R468" s="32"/>
      <c r="S468" s="33"/>
      <c r="T468" s="33"/>
      <c r="U468" s="34">
        <f>IFERROR(INDEX('[3]5.Grup_T'!$G$4:$G$22,MATCH('6.Turtas'!E468,'[3]5.Grup_T'!$E$4:$E$22,0)),"0")</f>
        <v>6</v>
      </c>
      <c r="V468" s="35">
        <f t="shared" si="92"/>
        <v>72</v>
      </c>
      <c r="W468" s="35">
        <f>IF(NOT(ISBLANK(H468)),(12-DATEDIF(H468,'[3]1.Pradzia'!$D$13,"m")),0)</f>
        <v>0</v>
      </c>
      <c r="X468" s="35">
        <f t="shared" si="95"/>
        <v>20</v>
      </c>
      <c r="Y468" s="35">
        <f t="shared" si="96"/>
        <v>12</v>
      </c>
      <c r="Z468" s="35">
        <f t="shared" si="104"/>
        <v>52</v>
      </c>
      <c r="AA468" s="36">
        <f t="shared" si="93"/>
        <v>4.4440277777777784</v>
      </c>
      <c r="AB468" s="36">
        <f t="shared" si="97"/>
        <v>53.32833333333334</v>
      </c>
      <c r="AC468" s="37">
        <f>IF(E468='[3]5.Grup_T'!$E$20,0,IF(YEAR(G468)&lt;2021,M468-N468+AB468,0))</f>
        <v>142.20888888888891</v>
      </c>
      <c r="AD468" s="35">
        <f>IF(OR(YEAR(G468)&lt;2021,O468="X"),0,IF(ISBLANK(H468),DATEDIF(G468,'[3]1.Pradzia'!$D$13,"M"),DATEDIF(G468,H468,"m")))</f>
        <v>0</v>
      </c>
      <c r="AE468" s="37">
        <f>IF(E468='[3]5.Grup_T'!$E$20,0,IF(AD468&lt;&gt;0,M468/V468*MIN(12,AD468),0))</f>
        <v>0</v>
      </c>
      <c r="AF468" s="37">
        <f t="shared" si="94"/>
        <v>53.32833333333334</v>
      </c>
      <c r="AG468" s="37">
        <f t="shared" si="98"/>
        <v>142.20888888888891</v>
      </c>
      <c r="AH468" s="37">
        <f t="shared" si="99"/>
        <v>177.76111111111112</v>
      </c>
      <c r="AI468" s="35" t="str">
        <f t="shared" si="100"/>
        <v/>
      </c>
      <c r="AJ468" s="38" t="str">
        <f>IF(AND(F468&lt;&gt;[3]Pav.tvarkyklė!$B$12,F468&lt;&gt;[3]Pav.tvarkyklė!$B$13),"GVTNT","X")</f>
        <v>GVTNT</v>
      </c>
      <c r="AK468" s="39">
        <f t="shared" si="101"/>
        <v>0</v>
      </c>
      <c r="AL468" s="41"/>
      <c r="AM468" s="41"/>
      <c r="AN468" s="41">
        <f t="shared" si="102"/>
        <v>2019</v>
      </c>
      <c r="AO468" s="41"/>
      <c r="AP468" s="41"/>
      <c r="AQ468" s="41" t="s">
        <v>17</v>
      </c>
      <c r="AR468" s="42" t="s">
        <v>257</v>
      </c>
      <c r="AS468" s="42" t="s">
        <v>76</v>
      </c>
      <c r="AT468">
        <v>35.552222222222227</v>
      </c>
      <c r="AU468" s="43">
        <f t="shared" si="103"/>
        <v>17.776111111111113</v>
      </c>
    </row>
    <row r="469" spans="1:47" ht="15" customHeight="1" x14ac:dyDescent="0.25">
      <c r="A469" s="11"/>
      <c r="B469" s="19">
        <v>515</v>
      </c>
      <c r="C469" s="61" t="s">
        <v>580</v>
      </c>
      <c r="D469" s="62" t="s">
        <v>581</v>
      </c>
      <c r="E469" s="63" t="s">
        <v>255</v>
      </c>
      <c r="F469" s="51" t="s">
        <v>250</v>
      </c>
      <c r="G469" s="24">
        <v>43473</v>
      </c>
      <c r="H469" s="54"/>
      <c r="I469" s="26">
        <v>217.35</v>
      </c>
      <c r="J469" s="27"/>
      <c r="K469" s="27"/>
      <c r="L469" s="27"/>
      <c r="M469" s="28">
        <v>217.35</v>
      </c>
      <c r="N469" s="29">
        <v>147.91874999999999</v>
      </c>
      <c r="O469" s="30" t="str">
        <f>IF(G469&lt;=$N$2,"",IF(F469=[3]Pav.tvarkyklė!$B$13,"",IF(ISBLANK(R469),"X","")))</f>
        <v/>
      </c>
      <c r="P469" s="31"/>
      <c r="Q469" s="32"/>
      <c r="R469" s="32"/>
      <c r="S469" s="33"/>
      <c r="T469" s="33"/>
      <c r="U469" s="34">
        <f>IFERROR(INDEX('[3]5.Grup_T'!$G$4:$G$22,MATCH('6.Turtas'!E469,'[3]5.Grup_T'!$E$4:$E$22,0)),"0")</f>
        <v>6</v>
      </c>
      <c r="V469" s="35">
        <f t="shared" si="92"/>
        <v>72</v>
      </c>
      <c r="W469" s="35">
        <f>IF(NOT(ISBLANK(H469)),(12-DATEDIF(H469,'[3]1.Pradzia'!$D$13,"m")),0)</f>
        <v>0</v>
      </c>
      <c r="X469" s="35">
        <f t="shared" si="95"/>
        <v>23</v>
      </c>
      <c r="Y469" s="35">
        <f t="shared" si="96"/>
        <v>12</v>
      </c>
      <c r="Z469" s="35">
        <f t="shared" si="104"/>
        <v>49</v>
      </c>
      <c r="AA469" s="36">
        <f t="shared" si="93"/>
        <v>3.0187499999999998</v>
      </c>
      <c r="AB469" s="36">
        <f t="shared" si="97"/>
        <v>36.224999999999994</v>
      </c>
      <c r="AC469" s="37">
        <f>IF(E469='[3]5.Grup_T'!$E$20,0,IF(YEAR(G469)&lt;2021,M469-N469+AB469,0))</f>
        <v>105.65625</v>
      </c>
      <c r="AD469" s="35">
        <f>IF(OR(YEAR(G469)&lt;2021,O469="X"),0,IF(ISBLANK(H469),DATEDIF(G469,'[3]1.Pradzia'!$D$13,"M"),DATEDIF(G469,H469,"m")))</f>
        <v>0</v>
      </c>
      <c r="AE469" s="37">
        <f>IF(E469='[3]5.Grup_T'!$E$20,0,IF(AD469&lt;&gt;0,M469/V469*MIN(12,AD469),0))</f>
        <v>0</v>
      </c>
      <c r="AF469" s="37">
        <f t="shared" si="94"/>
        <v>36.224999999999994</v>
      </c>
      <c r="AG469" s="37">
        <f t="shared" si="98"/>
        <v>105.65625</v>
      </c>
      <c r="AH469" s="37">
        <f t="shared" si="99"/>
        <v>111.69374999999999</v>
      </c>
      <c r="AI469" s="35" t="str">
        <f t="shared" si="100"/>
        <v/>
      </c>
      <c r="AJ469" s="38" t="str">
        <f>IF(AND(F469&lt;&gt;[3]Pav.tvarkyklė!$B$12,F469&lt;&gt;[3]Pav.tvarkyklė!$B$13),"GVTNT","X")</f>
        <v>GVTNT</v>
      </c>
      <c r="AK469" s="39">
        <f t="shared" si="101"/>
        <v>0</v>
      </c>
      <c r="AL469" s="41"/>
      <c r="AM469" s="41"/>
      <c r="AN469" s="41">
        <f t="shared" si="102"/>
        <v>2019</v>
      </c>
      <c r="AO469" s="41"/>
      <c r="AP469" s="41"/>
      <c r="AQ469" s="41" t="s">
        <v>17</v>
      </c>
      <c r="AR469" s="42" t="s">
        <v>257</v>
      </c>
      <c r="AS469" s="42" t="s">
        <v>246</v>
      </c>
      <c r="AT469">
        <v>33.206249999999997</v>
      </c>
      <c r="AU469" s="43">
        <f t="shared" si="103"/>
        <v>3.0187499999999972</v>
      </c>
    </row>
    <row r="470" spans="1:47" ht="15" customHeight="1" x14ac:dyDescent="0.25">
      <c r="A470" s="11"/>
      <c r="B470" s="19">
        <v>516</v>
      </c>
      <c r="C470" s="61" t="s">
        <v>582</v>
      </c>
      <c r="D470" s="62" t="s">
        <v>583</v>
      </c>
      <c r="E470" s="70" t="s">
        <v>59</v>
      </c>
      <c r="F470" s="61" t="s">
        <v>65</v>
      </c>
      <c r="G470" s="24">
        <v>43475</v>
      </c>
      <c r="H470" s="54"/>
      <c r="I470" s="26">
        <v>530</v>
      </c>
      <c r="J470" s="27"/>
      <c r="K470" s="27"/>
      <c r="L470" s="27"/>
      <c r="M470" s="50">
        <v>530</v>
      </c>
      <c r="N470" s="29">
        <v>428.41666666666663</v>
      </c>
      <c r="O470" s="30" t="str">
        <f>IF(G470&lt;=$N$2,"",IF(F470=[3]Pav.tvarkyklė!$B$13,"",IF(ISBLANK(R470),"X","")))</f>
        <v/>
      </c>
      <c r="P470" s="31"/>
      <c r="Q470" s="32"/>
      <c r="R470" s="32"/>
      <c r="S470" s="33"/>
      <c r="T470" s="33"/>
      <c r="U470" s="34">
        <f>IFERROR(INDEX('[3]5.Grup_T'!$G$4:$G$22,MATCH('6.Turtas'!E470,'[3]5.Grup_T'!$E$4:$E$22,0)),"0")</f>
        <v>10</v>
      </c>
      <c r="V470" s="35">
        <f t="shared" si="92"/>
        <v>120</v>
      </c>
      <c r="W470" s="35">
        <f>IF(NOT(ISBLANK(H470)),(12-DATEDIF(H470,'[3]1.Pradzia'!$D$13,"m")),0)</f>
        <v>0</v>
      </c>
      <c r="X470" s="35">
        <f t="shared" si="95"/>
        <v>23</v>
      </c>
      <c r="Y470" s="35">
        <f t="shared" si="96"/>
        <v>12</v>
      </c>
      <c r="Z470" s="35">
        <f t="shared" si="104"/>
        <v>97</v>
      </c>
      <c r="AA470" s="36">
        <f t="shared" si="93"/>
        <v>4.4166666666666661</v>
      </c>
      <c r="AB470" s="36">
        <f t="shared" si="97"/>
        <v>52.999999999999993</v>
      </c>
      <c r="AC470" s="37">
        <f>IF(E470='[3]5.Grup_T'!$E$20,0,IF(YEAR(G470)&lt;2021,M470-N470+AB470,0))</f>
        <v>154.58333333333337</v>
      </c>
      <c r="AD470" s="35">
        <f>IF(OR(YEAR(G470)&lt;2021,O470="X"),0,IF(ISBLANK(H470),DATEDIF(G470,'[3]1.Pradzia'!$D$13,"M"),DATEDIF(G470,H470,"m")))</f>
        <v>0</v>
      </c>
      <c r="AE470" s="37">
        <f>IF(E470='[3]5.Grup_T'!$E$20,0,IF(AD470&lt;&gt;0,M470/V470*MIN(12,AD470),0))</f>
        <v>0</v>
      </c>
      <c r="AF470" s="37">
        <f t="shared" si="94"/>
        <v>52.999999999999993</v>
      </c>
      <c r="AG470" s="37">
        <f t="shared" si="98"/>
        <v>154.58333333333337</v>
      </c>
      <c r="AH470" s="37">
        <f t="shared" si="99"/>
        <v>375.41666666666663</v>
      </c>
      <c r="AI470" s="35" t="str">
        <f t="shared" si="100"/>
        <v/>
      </c>
      <c r="AJ470" s="38" t="str">
        <f>IF(AND(F470&lt;&gt;[3]Pav.tvarkyklė!$B$12,F470&lt;&gt;[3]Pav.tvarkyklė!$B$13),"GVTNT","X")</f>
        <v>GVTNT</v>
      </c>
      <c r="AK470" s="39">
        <f t="shared" si="101"/>
        <v>0</v>
      </c>
      <c r="AL470" s="41"/>
      <c r="AM470" s="41"/>
      <c r="AN470" s="41">
        <f t="shared" si="102"/>
        <v>2019</v>
      </c>
      <c r="AO470" s="41"/>
      <c r="AP470" s="41"/>
      <c r="AQ470" s="41" t="s">
        <v>17</v>
      </c>
      <c r="AR470" s="42" t="s">
        <v>61</v>
      </c>
      <c r="AS470" s="42" t="s">
        <v>68</v>
      </c>
      <c r="AT470">
        <v>48.583333333333336</v>
      </c>
      <c r="AU470" s="43">
        <f t="shared" si="103"/>
        <v>4.4166666666666572</v>
      </c>
    </row>
    <row r="471" spans="1:47" ht="15" customHeight="1" x14ac:dyDescent="0.25">
      <c r="A471" s="11"/>
      <c r="B471" s="19">
        <v>517</v>
      </c>
      <c r="C471" s="61" t="s">
        <v>584</v>
      </c>
      <c r="D471" s="62" t="s">
        <v>585</v>
      </c>
      <c r="E471" s="63" t="s">
        <v>255</v>
      </c>
      <c r="F471" s="51" t="s">
        <v>250</v>
      </c>
      <c r="G471" s="24">
        <v>43493</v>
      </c>
      <c r="H471" s="54"/>
      <c r="I471" s="26">
        <v>298.35000000000002</v>
      </c>
      <c r="J471" s="27"/>
      <c r="K471" s="27"/>
      <c r="L471" s="27"/>
      <c r="M471" s="50">
        <v>298.35000000000002</v>
      </c>
      <c r="N471" s="29">
        <v>203.04374999999999</v>
      </c>
      <c r="O471" s="30" t="str">
        <f>IF(G471&lt;=$N$2,"",IF(F471=[3]Pav.tvarkyklė!$B$13,"",IF(ISBLANK(R471),"X","")))</f>
        <v/>
      </c>
      <c r="P471" s="31"/>
      <c r="Q471" s="32"/>
      <c r="R471" s="32"/>
      <c r="S471" s="33"/>
      <c r="T471" s="33"/>
      <c r="U471" s="34">
        <f>IFERROR(INDEX('[3]5.Grup_T'!$G$4:$G$22,MATCH('6.Turtas'!E471,'[3]5.Grup_T'!$E$4:$E$22,0)),"0")</f>
        <v>6</v>
      </c>
      <c r="V471" s="35">
        <f t="shared" si="92"/>
        <v>72</v>
      </c>
      <c r="W471" s="35">
        <f>IF(NOT(ISBLANK(H471)),(12-DATEDIF(H471,'[3]1.Pradzia'!$D$13,"m")),0)</f>
        <v>0</v>
      </c>
      <c r="X471" s="35">
        <f t="shared" si="95"/>
        <v>23</v>
      </c>
      <c r="Y471" s="35">
        <f t="shared" si="96"/>
        <v>12</v>
      </c>
      <c r="Z471" s="35">
        <f t="shared" si="104"/>
        <v>49</v>
      </c>
      <c r="AA471" s="36">
        <f t="shared" si="93"/>
        <v>4.1437499999999998</v>
      </c>
      <c r="AB471" s="36">
        <f t="shared" si="97"/>
        <v>49.724999999999994</v>
      </c>
      <c r="AC471" s="37">
        <f>IF(E471='[3]5.Grup_T'!$E$20,0,IF(YEAR(G471)&lt;2021,M471-N471+AB471,0))</f>
        <v>145.03125000000003</v>
      </c>
      <c r="AD471" s="35">
        <f>IF(OR(YEAR(G471)&lt;2021,O471="X"),0,IF(ISBLANK(H471),DATEDIF(G471,'[3]1.Pradzia'!$D$13,"M"),DATEDIF(G471,H471,"m")))</f>
        <v>0</v>
      </c>
      <c r="AE471" s="37">
        <f>IF(E471='[3]5.Grup_T'!$E$20,0,IF(AD471&lt;&gt;0,M471/V471*MIN(12,AD471),0))</f>
        <v>0</v>
      </c>
      <c r="AF471" s="37">
        <f t="shared" si="94"/>
        <v>49.724999999999994</v>
      </c>
      <c r="AG471" s="37">
        <f t="shared" si="98"/>
        <v>145.03125000000003</v>
      </c>
      <c r="AH471" s="37">
        <f t="shared" si="99"/>
        <v>153.31874999999999</v>
      </c>
      <c r="AI471" s="35" t="str">
        <f t="shared" si="100"/>
        <v/>
      </c>
      <c r="AJ471" s="38" t="str">
        <f>IF(AND(F471&lt;&gt;[3]Pav.tvarkyklė!$B$12,F471&lt;&gt;[3]Pav.tvarkyklė!$B$13),"GVTNT","X")</f>
        <v>GVTNT</v>
      </c>
      <c r="AK471" s="39">
        <f t="shared" si="101"/>
        <v>0</v>
      </c>
      <c r="AL471" s="41"/>
      <c r="AM471" s="41"/>
      <c r="AN471" s="41">
        <f t="shared" si="102"/>
        <v>2019</v>
      </c>
      <c r="AO471" s="41"/>
      <c r="AP471" s="41"/>
      <c r="AQ471" s="41" t="s">
        <v>17</v>
      </c>
      <c r="AR471" s="42" t="s">
        <v>257</v>
      </c>
      <c r="AS471" s="42" t="s">
        <v>246</v>
      </c>
      <c r="AT471">
        <v>45.581250000000011</v>
      </c>
      <c r="AU471" s="43">
        <f t="shared" si="103"/>
        <v>4.1437499999999829</v>
      </c>
    </row>
    <row r="472" spans="1:47" ht="15" customHeight="1" x14ac:dyDescent="0.25">
      <c r="A472" s="11"/>
      <c r="B472" s="19">
        <v>518</v>
      </c>
      <c r="C472" s="61" t="s">
        <v>586</v>
      </c>
      <c r="D472" s="62" t="s">
        <v>587</v>
      </c>
      <c r="E472" s="63" t="s">
        <v>53</v>
      </c>
      <c r="F472" s="51" t="s">
        <v>250</v>
      </c>
      <c r="G472" s="24">
        <v>43493</v>
      </c>
      <c r="H472" s="54"/>
      <c r="I472" s="26">
        <v>230.58</v>
      </c>
      <c r="J472" s="27"/>
      <c r="K472" s="27"/>
      <c r="L472" s="27"/>
      <c r="M472" s="28">
        <v>230.58</v>
      </c>
      <c r="N472" s="29">
        <v>120.09375000000001</v>
      </c>
      <c r="O472" s="30" t="str">
        <f>IF(G472&lt;=$N$2,"",IF(F472=[3]Pav.tvarkyklė!$B$13,"",IF(ISBLANK(R472),"X","")))</f>
        <v/>
      </c>
      <c r="P472" s="31"/>
      <c r="Q472" s="32"/>
      <c r="R472" s="32"/>
      <c r="S472" s="33"/>
      <c r="T472" s="33"/>
      <c r="U472" s="34">
        <f>IFERROR(INDEX('[3]5.Grup_T'!$G$4:$G$22,MATCH('6.Turtas'!E472,'[3]5.Grup_T'!$E$4:$E$22,0)),"0")</f>
        <v>4</v>
      </c>
      <c r="V472" s="35">
        <f t="shared" si="92"/>
        <v>48</v>
      </c>
      <c r="W472" s="35">
        <f>IF(NOT(ISBLANK(H472)),(12-DATEDIF(H472,'[3]1.Pradzia'!$D$13,"m")),0)</f>
        <v>0</v>
      </c>
      <c r="X472" s="35">
        <f t="shared" si="95"/>
        <v>23</v>
      </c>
      <c r="Y472" s="35">
        <f t="shared" si="96"/>
        <v>12</v>
      </c>
      <c r="Z472" s="35">
        <f t="shared" si="104"/>
        <v>25</v>
      </c>
      <c r="AA472" s="36">
        <f t="shared" si="93"/>
        <v>4.8037500000000009</v>
      </c>
      <c r="AB472" s="36">
        <f t="shared" si="97"/>
        <v>57.64500000000001</v>
      </c>
      <c r="AC472" s="37">
        <f>IF(E472='[3]5.Grup_T'!$E$20,0,IF(YEAR(G472)&lt;2021,M472-N472+AB472,0))</f>
        <v>168.13125000000002</v>
      </c>
      <c r="AD472" s="35">
        <f>IF(OR(YEAR(G472)&lt;2021,O472="X"),0,IF(ISBLANK(H472),DATEDIF(G472,'[3]1.Pradzia'!$D$13,"M"),DATEDIF(G472,H472,"m")))</f>
        <v>0</v>
      </c>
      <c r="AE472" s="37">
        <f>IF(E472='[3]5.Grup_T'!$E$20,0,IF(AD472&lt;&gt;0,M472/V472*MIN(12,AD472),0))</f>
        <v>0</v>
      </c>
      <c r="AF472" s="37">
        <f t="shared" si="94"/>
        <v>57.64500000000001</v>
      </c>
      <c r="AG472" s="37">
        <f t="shared" si="98"/>
        <v>168.13125000000002</v>
      </c>
      <c r="AH472" s="37">
        <f t="shared" si="99"/>
        <v>62.44874999999999</v>
      </c>
      <c r="AI472" s="35" t="str">
        <f t="shared" si="100"/>
        <v/>
      </c>
      <c r="AJ472" s="38" t="str">
        <f>IF(AND(F472&lt;&gt;[3]Pav.tvarkyklė!$B$12,F472&lt;&gt;[3]Pav.tvarkyklė!$B$13),"GVTNT","X")</f>
        <v>GVTNT</v>
      </c>
      <c r="AK472" s="39">
        <f t="shared" si="101"/>
        <v>0</v>
      </c>
      <c r="AL472" s="41"/>
      <c r="AM472" s="41"/>
      <c r="AN472" s="41">
        <f t="shared" si="102"/>
        <v>2019</v>
      </c>
      <c r="AO472" s="41"/>
      <c r="AP472" s="41"/>
      <c r="AQ472" s="41" t="s">
        <v>17</v>
      </c>
      <c r="AR472" s="42" t="s">
        <v>56</v>
      </c>
      <c r="AS472" s="42" t="s">
        <v>246</v>
      </c>
      <c r="AT472">
        <v>52.841250000000002</v>
      </c>
      <c r="AU472" s="43">
        <f t="shared" si="103"/>
        <v>4.803750000000008</v>
      </c>
    </row>
    <row r="473" spans="1:47" ht="15" customHeight="1" x14ac:dyDescent="0.25">
      <c r="A473" s="11"/>
      <c r="B473" s="19">
        <v>519</v>
      </c>
      <c r="C473" s="61" t="s">
        <v>588</v>
      </c>
      <c r="D473" s="62" t="s">
        <v>589</v>
      </c>
      <c r="E473" s="63" t="s">
        <v>255</v>
      </c>
      <c r="F473" s="61" t="s">
        <v>86</v>
      </c>
      <c r="G473" s="24">
        <v>43510</v>
      </c>
      <c r="H473" s="54"/>
      <c r="I473" s="26">
        <v>251.26</v>
      </c>
      <c r="J473" s="27"/>
      <c r="K473" s="27"/>
      <c r="L473" s="27"/>
      <c r="M473" s="50">
        <v>251.26</v>
      </c>
      <c r="N473" s="29">
        <v>174.48611111111111</v>
      </c>
      <c r="O473" s="30" t="str">
        <f>IF(G473&lt;=$N$2,"",IF(F473=[3]Pav.tvarkyklė!$B$13,"",IF(ISBLANK(R473),"X","")))</f>
        <v/>
      </c>
      <c r="P473" s="31"/>
      <c r="Q473" s="32"/>
      <c r="R473" s="32"/>
      <c r="S473" s="33"/>
      <c r="T473" s="33"/>
      <c r="U473" s="34">
        <f>IFERROR(INDEX('[3]5.Grup_T'!$G$4:$G$22,MATCH('6.Turtas'!E473,'[3]5.Grup_T'!$E$4:$E$22,0)),"0")</f>
        <v>6</v>
      </c>
      <c r="V473" s="35">
        <f t="shared" si="92"/>
        <v>72</v>
      </c>
      <c r="W473" s="35">
        <f>IF(NOT(ISBLANK(H473)),(12-DATEDIF(H473,'[3]1.Pradzia'!$D$13,"m")),0)</f>
        <v>0</v>
      </c>
      <c r="X473" s="35">
        <f t="shared" si="95"/>
        <v>22</v>
      </c>
      <c r="Y473" s="35">
        <f t="shared" si="96"/>
        <v>12</v>
      </c>
      <c r="Z473" s="35">
        <f t="shared" si="104"/>
        <v>50</v>
      </c>
      <c r="AA473" s="36">
        <f t="shared" si="93"/>
        <v>3.4897222222222224</v>
      </c>
      <c r="AB473" s="36">
        <f t="shared" si="97"/>
        <v>41.876666666666665</v>
      </c>
      <c r="AC473" s="37">
        <f>IF(E473='[3]5.Grup_T'!$E$20,0,IF(YEAR(G473)&lt;2021,M473-N473+AB473,0))</f>
        <v>118.65055555555554</v>
      </c>
      <c r="AD473" s="35">
        <f>IF(OR(YEAR(G473)&lt;2021,O473="X"),0,IF(ISBLANK(H473),DATEDIF(G473,'[3]1.Pradzia'!$D$13,"M"),DATEDIF(G473,H473,"m")))</f>
        <v>0</v>
      </c>
      <c r="AE473" s="37">
        <f>IF(E473='[3]5.Grup_T'!$E$20,0,IF(AD473&lt;&gt;0,M473/V473*MIN(12,AD473),0))</f>
        <v>0</v>
      </c>
      <c r="AF473" s="37">
        <f t="shared" si="94"/>
        <v>41.876666666666665</v>
      </c>
      <c r="AG473" s="37">
        <f t="shared" si="98"/>
        <v>118.65055555555554</v>
      </c>
      <c r="AH473" s="37">
        <f t="shared" si="99"/>
        <v>132.60944444444445</v>
      </c>
      <c r="AI473" s="35" t="str">
        <f t="shared" si="100"/>
        <v/>
      </c>
      <c r="AJ473" s="38" t="str">
        <f>IF(AND(F473&lt;&gt;[3]Pav.tvarkyklė!$B$12,F473&lt;&gt;[3]Pav.tvarkyklė!$B$13),"GVTNT","X")</f>
        <v>GVTNT</v>
      </c>
      <c r="AK473" s="39">
        <f t="shared" si="101"/>
        <v>0</v>
      </c>
      <c r="AL473" s="41"/>
      <c r="AM473" s="41"/>
      <c r="AN473" s="41">
        <f t="shared" si="102"/>
        <v>2019</v>
      </c>
      <c r="AO473" s="41"/>
      <c r="AP473" s="41"/>
      <c r="AQ473" s="41" t="s">
        <v>17</v>
      </c>
      <c r="AR473" s="42" t="s">
        <v>257</v>
      </c>
      <c r="AS473" s="42" t="s">
        <v>89</v>
      </c>
      <c r="AT473">
        <v>34.897222222222219</v>
      </c>
      <c r="AU473" s="43">
        <f t="shared" si="103"/>
        <v>6.9794444444444466</v>
      </c>
    </row>
    <row r="474" spans="1:47" ht="15" customHeight="1" x14ac:dyDescent="0.25">
      <c r="A474" s="11"/>
      <c r="B474" s="19">
        <v>520</v>
      </c>
      <c r="C474" s="61" t="s">
        <v>590</v>
      </c>
      <c r="D474" s="62" t="s">
        <v>591</v>
      </c>
      <c r="E474" s="70" t="s">
        <v>59</v>
      </c>
      <c r="F474" s="61" t="s">
        <v>86</v>
      </c>
      <c r="G474" s="24">
        <v>43510</v>
      </c>
      <c r="H474" s="54"/>
      <c r="I474" s="26">
        <v>513.20000000000005</v>
      </c>
      <c r="J474" s="27"/>
      <c r="K474" s="27"/>
      <c r="L474" s="27"/>
      <c r="M474" s="28">
        <v>513.20000000000005</v>
      </c>
      <c r="N474" s="29">
        <v>419.11333333333334</v>
      </c>
      <c r="O474" s="30" t="str">
        <f>IF(G474&lt;=$N$2,"",IF(F474=[3]Pav.tvarkyklė!$B$13,"",IF(ISBLANK(R474),"X","")))</f>
        <v/>
      </c>
      <c r="P474" s="31"/>
      <c r="Q474" s="32"/>
      <c r="R474" s="32"/>
      <c r="S474" s="33"/>
      <c r="T474" s="33"/>
      <c r="U474" s="34">
        <f>IFERROR(INDEX('[3]5.Grup_T'!$G$4:$G$22,MATCH('6.Turtas'!E474,'[3]5.Grup_T'!$E$4:$E$22,0)),"0")</f>
        <v>10</v>
      </c>
      <c r="V474" s="35">
        <f t="shared" si="92"/>
        <v>120</v>
      </c>
      <c r="W474" s="35">
        <f>IF(NOT(ISBLANK(H474)),(12-DATEDIF(H474,'[3]1.Pradzia'!$D$13,"m")),0)</f>
        <v>0</v>
      </c>
      <c r="X474" s="35">
        <f t="shared" si="95"/>
        <v>22</v>
      </c>
      <c r="Y474" s="35">
        <f t="shared" si="96"/>
        <v>12</v>
      </c>
      <c r="Z474" s="35">
        <f t="shared" si="104"/>
        <v>98</v>
      </c>
      <c r="AA474" s="36">
        <f t="shared" si="93"/>
        <v>4.2766666666666664</v>
      </c>
      <c r="AB474" s="36">
        <f t="shared" si="97"/>
        <v>51.319999999999993</v>
      </c>
      <c r="AC474" s="37">
        <f>IF(E474='[3]5.Grup_T'!$E$20,0,IF(YEAR(G474)&lt;2021,M474-N474+AB474,0))</f>
        <v>145.40666666666669</v>
      </c>
      <c r="AD474" s="35">
        <f>IF(OR(YEAR(G474)&lt;2021,O474="X"),0,IF(ISBLANK(H474),DATEDIF(G474,'[3]1.Pradzia'!$D$13,"M"),DATEDIF(G474,H474,"m")))</f>
        <v>0</v>
      </c>
      <c r="AE474" s="37">
        <f>IF(E474='[3]5.Grup_T'!$E$20,0,IF(AD474&lt;&gt;0,M474/V474*MIN(12,AD474),0))</f>
        <v>0</v>
      </c>
      <c r="AF474" s="37">
        <f t="shared" si="94"/>
        <v>51.319999999999993</v>
      </c>
      <c r="AG474" s="37">
        <f t="shared" si="98"/>
        <v>145.40666666666669</v>
      </c>
      <c r="AH474" s="37">
        <f t="shared" si="99"/>
        <v>367.79333333333335</v>
      </c>
      <c r="AI474" s="35" t="str">
        <f t="shared" si="100"/>
        <v/>
      </c>
      <c r="AJ474" s="38" t="str">
        <f>IF(AND(F474&lt;&gt;[3]Pav.tvarkyklė!$B$12,F474&lt;&gt;[3]Pav.tvarkyklė!$B$13),"GVTNT","X")</f>
        <v>GVTNT</v>
      </c>
      <c r="AK474" s="39">
        <f t="shared" si="101"/>
        <v>0</v>
      </c>
      <c r="AL474" s="41"/>
      <c r="AM474" s="41"/>
      <c r="AN474" s="41">
        <f t="shared" si="102"/>
        <v>2019</v>
      </c>
      <c r="AO474" s="41"/>
      <c r="AP474" s="41"/>
      <c r="AQ474" s="41" t="s">
        <v>17</v>
      </c>
      <c r="AR474" s="42" t="s">
        <v>61</v>
      </c>
      <c r="AS474" s="42" t="s">
        <v>89</v>
      </c>
      <c r="AT474">
        <v>42.766666666666673</v>
      </c>
      <c r="AU474" s="43">
        <f t="shared" si="103"/>
        <v>8.5533333333333204</v>
      </c>
    </row>
    <row r="475" spans="1:47" ht="15" customHeight="1" x14ac:dyDescent="0.25">
      <c r="A475" s="11"/>
      <c r="B475" s="19">
        <v>521</v>
      </c>
      <c r="C475" s="61" t="s">
        <v>592</v>
      </c>
      <c r="D475" s="62" t="s">
        <v>593</v>
      </c>
      <c r="E475" s="70" t="s">
        <v>59</v>
      </c>
      <c r="F475" s="61" t="s">
        <v>86</v>
      </c>
      <c r="G475" s="24">
        <v>43510</v>
      </c>
      <c r="H475" s="54"/>
      <c r="I475" s="26">
        <v>503.2</v>
      </c>
      <c r="J475" s="27"/>
      <c r="K475" s="27"/>
      <c r="L475" s="27"/>
      <c r="M475" s="50">
        <v>503.2</v>
      </c>
      <c r="N475" s="29">
        <v>410.94666666666666</v>
      </c>
      <c r="O475" s="30" t="str">
        <f>IF(G475&lt;=$N$2,"",IF(F475=[3]Pav.tvarkyklė!$B$13,"",IF(ISBLANK(R475),"X","")))</f>
        <v/>
      </c>
      <c r="P475" s="31"/>
      <c r="Q475" s="32"/>
      <c r="R475" s="32"/>
      <c r="S475" s="33"/>
      <c r="T475" s="33"/>
      <c r="U475" s="34">
        <f>IFERROR(INDEX('[3]5.Grup_T'!$G$4:$G$22,MATCH('6.Turtas'!E475,'[3]5.Grup_T'!$E$4:$E$22,0)),"0")</f>
        <v>10</v>
      </c>
      <c r="V475" s="35">
        <f t="shared" si="92"/>
        <v>120</v>
      </c>
      <c r="W475" s="35">
        <f>IF(NOT(ISBLANK(H475)),(12-DATEDIF(H475,'[3]1.Pradzia'!$D$13,"m")),0)</f>
        <v>0</v>
      </c>
      <c r="X475" s="35">
        <f t="shared" si="95"/>
        <v>22</v>
      </c>
      <c r="Y475" s="35">
        <f t="shared" si="96"/>
        <v>12</v>
      </c>
      <c r="Z475" s="35">
        <f t="shared" si="104"/>
        <v>98</v>
      </c>
      <c r="AA475" s="36">
        <f t="shared" si="93"/>
        <v>4.1933333333333334</v>
      </c>
      <c r="AB475" s="36">
        <f t="shared" si="97"/>
        <v>50.32</v>
      </c>
      <c r="AC475" s="37">
        <f>IF(E475='[3]5.Grup_T'!$E$20,0,IF(YEAR(G475)&lt;2021,M475-N475+AB475,0))</f>
        <v>142.57333333333332</v>
      </c>
      <c r="AD475" s="35">
        <f>IF(OR(YEAR(G475)&lt;2021,O475="X"),0,IF(ISBLANK(H475),DATEDIF(G475,'[3]1.Pradzia'!$D$13,"M"),DATEDIF(G475,H475,"m")))</f>
        <v>0</v>
      </c>
      <c r="AE475" s="37">
        <f>IF(E475='[3]5.Grup_T'!$E$20,0,IF(AD475&lt;&gt;0,M475/V475*MIN(12,AD475),0))</f>
        <v>0</v>
      </c>
      <c r="AF475" s="37">
        <f t="shared" si="94"/>
        <v>50.32</v>
      </c>
      <c r="AG475" s="37">
        <f t="shared" si="98"/>
        <v>142.57333333333332</v>
      </c>
      <c r="AH475" s="37">
        <f t="shared" si="99"/>
        <v>360.62666666666667</v>
      </c>
      <c r="AI475" s="35" t="str">
        <f t="shared" si="100"/>
        <v/>
      </c>
      <c r="AJ475" s="38" t="str">
        <f>IF(AND(F475&lt;&gt;[3]Pav.tvarkyklė!$B$12,F475&lt;&gt;[3]Pav.tvarkyklė!$B$13),"GVTNT","X")</f>
        <v>GVTNT</v>
      </c>
      <c r="AK475" s="39">
        <f t="shared" si="101"/>
        <v>0</v>
      </c>
      <c r="AL475" s="41"/>
      <c r="AM475" s="41"/>
      <c r="AN475" s="41">
        <f t="shared" si="102"/>
        <v>2019</v>
      </c>
      <c r="AO475" s="41"/>
      <c r="AP475" s="41"/>
      <c r="AQ475" s="41" t="s">
        <v>17</v>
      </c>
      <c r="AR475" s="42" t="s">
        <v>61</v>
      </c>
      <c r="AS475" s="42" t="s">
        <v>89</v>
      </c>
      <c r="AT475">
        <v>41.933333333333337</v>
      </c>
      <c r="AU475" s="43">
        <f t="shared" si="103"/>
        <v>8.3866666666666632</v>
      </c>
    </row>
    <row r="476" spans="1:47" ht="15" customHeight="1" x14ac:dyDescent="0.25">
      <c r="A476" s="11"/>
      <c r="B476" s="19">
        <v>522</v>
      </c>
      <c r="C476" s="61" t="s">
        <v>594</v>
      </c>
      <c r="D476" s="62" t="s">
        <v>595</v>
      </c>
      <c r="E476" s="63" t="s">
        <v>255</v>
      </c>
      <c r="F476" s="61" t="s">
        <v>86</v>
      </c>
      <c r="G476" s="24">
        <v>43516</v>
      </c>
      <c r="H476" s="54"/>
      <c r="I476" s="26">
        <v>285.19</v>
      </c>
      <c r="J476" s="27"/>
      <c r="K476" s="27"/>
      <c r="L476" s="27"/>
      <c r="M476" s="50">
        <v>285.19</v>
      </c>
      <c r="N476" s="29">
        <v>198.04861111111109</v>
      </c>
      <c r="O476" s="30" t="str">
        <f>IF(G476&lt;=$N$2,"",IF(F476=[3]Pav.tvarkyklė!$B$13,"",IF(ISBLANK(R476),"X","")))</f>
        <v/>
      </c>
      <c r="P476" s="31"/>
      <c r="Q476" s="32"/>
      <c r="R476" s="32"/>
      <c r="S476" s="33"/>
      <c r="T476" s="33"/>
      <c r="U476" s="34">
        <f>IFERROR(INDEX('[3]5.Grup_T'!$G$4:$G$22,MATCH('6.Turtas'!E476,'[3]5.Grup_T'!$E$4:$E$22,0)),"0")</f>
        <v>6</v>
      </c>
      <c r="V476" s="35">
        <f t="shared" si="92"/>
        <v>72</v>
      </c>
      <c r="W476" s="35">
        <f>IF(NOT(ISBLANK(H476)),(12-DATEDIF(H476,'[3]1.Pradzia'!$D$13,"m")),0)</f>
        <v>0</v>
      </c>
      <c r="X476" s="35">
        <f t="shared" si="95"/>
        <v>22</v>
      </c>
      <c r="Y476" s="35">
        <f t="shared" si="96"/>
        <v>12</v>
      </c>
      <c r="Z476" s="35">
        <f t="shared" si="104"/>
        <v>50</v>
      </c>
      <c r="AA476" s="36">
        <f t="shared" si="93"/>
        <v>3.9609722222222219</v>
      </c>
      <c r="AB476" s="36">
        <f t="shared" si="97"/>
        <v>47.531666666666666</v>
      </c>
      <c r="AC476" s="37">
        <f>IF(E476='[3]5.Grup_T'!$E$20,0,IF(YEAR(G476)&lt;2021,M476-N476+AB476,0))</f>
        <v>134.67305555555558</v>
      </c>
      <c r="AD476" s="35">
        <f>IF(OR(YEAR(G476)&lt;2021,O476="X"),0,IF(ISBLANK(H476),DATEDIF(G476,'[3]1.Pradzia'!$D$13,"M"),DATEDIF(G476,H476,"m")))</f>
        <v>0</v>
      </c>
      <c r="AE476" s="37">
        <f>IF(E476='[3]5.Grup_T'!$E$20,0,IF(AD476&lt;&gt;0,M476/V476*MIN(12,AD476),0))</f>
        <v>0</v>
      </c>
      <c r="AF476" s="37">
        <f t="shared" si="94"/>
        <v>47.531666666666666</v>
      </c>
      <c r="AG476" s="37">
        <f t="shared" si="98"/>
        <v>134.67305555555558</v>
      </c>
      <c r="AH476" s="37">
        <f t="shared" si="99"/>
        <v>150.51694444444442</v>
      </c>
      <c r="AI476" s="35" t="str">
        <f t="shared" si="100"/>
        <v/>
      </c>
      <c r="AJ476" s="38" t="str">
        <f>IF(AND(F476&lt;&gt;[3]Pav.tvarkyklė!$B$12,F476&lt;&gt;[3]Pav.tvarkyklė!$B$13),"GVTNT","X")</f>
        <v>GVTNT</v>
      </c>
      <c r="AK476" s="39">
        <f t="shared" si="101"/>
        <v>0</v>
      </c>
      <c r="AL476" s="41"/>
      <c r="AM476" s="41"/>
      <c r="AN476" s="41">
        <f t="shared" si="102"/>
        <v>2019</v>
      </c>
      <c r="AO476" s="41"/>
      <c r="AP476" s="41"/>
      <c r="AQ476" s="41" t="s">
        <v>17</v>
      </c>
      <c r="AR476" s="42" t="s">
        <v>257</v>
      </c>
      <c r="AS476" s="42" t="s">
        <v>89</v>
      </c>
      <c r="AT476">
        <v>39.609722222222224</v>
      </c>
      <c r="AU476" s="43">
        <f t="shared" si="103"/>
        <v>7.921944444444442</v>
      </c>
    </row>
    <row r="477" spans="1:47" ht="15" customHeight="1" x14ac:dyDescent="0.25">
      <c r="A477" s="11"/>
      <c r="B477" s="19">
        <v>523</v>
      </c>
      <c r="C477" s="61" t="s">
        <v>596</v>
      </c>
      <c r="D477" s="62" t="s">
        <v>597</v>
      </c>
      <c r="E477" s="63" t="s">
        <v>255</v>
      </c>
      <c r="F477" s="61" t="s">
        <v>86</v>
      </c>
      <c r="G477" s="24">
        <v>43516</v>
      </c>
      <c r="H477" s="54"/>
      <c r="I477" s="26">
        <v>213.42</v>
      </c>
      <c r="J477" s="27"/>
      <c r="K477" s="27"/>
      <c r="L477" s="27"/>
      <c r="M477" s="50">
        <v>213.42</v>
      </c>
      <c r="N477" s="29">
        <v>148.20833333333331</v>
      </c>
      <c r="O477" s="30" t="str">
        <f>IF(G477&lt;=$N$2,"",IF(F477=[3]Pav.tvarkyklė!$B$13,"",IF(ISBLANK(R477),"X","")))</f>
        <v/>
      </c>
      <c r="P477" s="31"/>
      <c r="Q477" s="32"/>
      <c r="R477" s="32"/>
      <c r="S477" s="33"/>
      <c r="T477" s="33"/>
      <c r="U477" s="34">
        <f>IFERROR(INDEX('[3]5.Grup_T'!$G$4:$G$22,MATCH('6.Turtas'!E477,'[3]5.Grup_T'!$E$4:$E$22,0)),"0")</f>
        <v>6</v>
      </c>
      <c r="V477" s="35">
        <f t="shared" si="92"/>
        <v>72</v>
      </c>
      <c r="W477" s="35">
        <f>IF(NOT(ISBLANK(H477)),(12-DATEDIF(H477,'[3]1.Pradzia'!$D$13,"m")),0)</f>
        <v>0</v>
      </c>
      <c r="X477" s="35">
        <f t="shared" si="95"/>
        <v>22</v>
      </c>
      <c r="Y477" s="35">
        <f t="shared" si="96"/>
        <v>12</v>
      </c>
      <c r="Z477" s="35">
        <f t="shared" si="104"/>
        <v>50</v>
      </c>
      <c r="AA477" s="36">
        <f t="shared" si="93"/>
        <v>2.9641666666666664</v>
      </c>
      <c r="AB477" s="36">
        <f t="shared" si="97"/>
        <v>35.569999999999993</v>
      </c>
      <c r="AC477" s="37">
        <f>IF(E477='[3]5.Grup_T'!$E$20,0,IF(YEAR(G477)&lt;2021,M477-N477+AB477,0))</f>
        <v>100.78166666666667</v>
      </c>
      <c r="AD477" s="35">
        <f>IF(OR(YEAR(G477)&lt;2021,O477="X"),0,IF(ISBLANK(H477),DATEDIF(G477,'[3]1.Pradzia'!$D$13,"M"),DATEDIF(G477,H477,"m")))</f>
        <v>0</v>
      </c>
      <c r="AE477" s="37">
        <f>IF(E477='[3]5.Grup_T'!$E$20,0,IF(AD477&lt;&gt;0,M477/V477*MIN(12,AD477),0))</f>
        <v>0</v>
      </c>
      <c r="AF477" s="37">
        <f t="shared" si="94"/>
        <v>35.569999999999993</v>
      </c>
      <c r="AG477" s="37">
        <f t="shared" si="98"/>
        <v>100.78166666666667</v>
      </c>
      <c r="AH477" s="37">
        <f t="shared" si="99"/>
        <v>112.63833333333332</v>
      </c>
      <c r="AI477" s="35" t="str">
        <f t="shared" si="100"/>
        <v/>
      </c>
      <c r="AJ477" s="38" t="str">
        <f>IF(AND(F477&lt;&gt;[3]Pav.tvarkyklė!$B$12,F477&lt;&gt;[3]Pav.tvarkyklė!$B$13),"GVTNT","X")</f>
        <v>GVTNT</v>
      </c>
      <c r="AK477" s="39">
        <f t="shared" si="101"/>
        <v>0</v>
      </c>
      <c r="AL477" s="41"/>
      <c r="AM477" s="41"/>
      <c r="AN477" s="41">
        <f t="shared" si="102"/>
        <v>2019</v>
      </c>
      <c r="AO477" s="41"/>
      <c r="AP477" s="41"/>
      <c r="AQ477" s="41" t="s">
        <v>17</v>
      </c>
      <c r="AR477" s="42" t="s">
        <v>257</v>
      </c>
      <c r="AS477" s="42" t="s">
        <v>89</v>
      </c>
      <c r="AT477">
        <v>29.641666666666666</v>
      </c>
      <c r="AU477" s="43">
        <f t="shared" si="103"/>
        <v>5.9283333333333275</v>
      </c>
    </row>
    <row r="478" spans="1:47" ht="15" customHeight="1" x14ac:dyDescent="0.25">
      <c r="A478" s="11"/>
      <c r="B478" s="19">
        <v>524</v>
      </c>
      <c r="C478" s="61" t="s">
        <v>598</v>
      </c>
      <c r="D478" s="62" t="s">
        <v>599</v>
      </c>
      <c r="E478" s="63" t="s">
        <v>255</v>
      </c>
      <c r="F478" s="61" t="s">
        <v>54</v>
      </c>
      <c r="G478" s="24">
        <v>43516</v>
      </c>
      <c r="H478" s="54"/>
      <c r="I478" s="26">
        <v>165.29</v>
      </c>
      <c r="J478" s="27"/>
      <c r="K478" s="27"/>
      <c r="L478" s="27"/>
      <c r="M478" s="50">
        <v>165.29</v>
      </c>
      <c r="N478" s="29">
        <v>114.78472222222221</v>
      </c>
      <c r="O478" s="30" t="str">
        <f>IF(G478&lt;=$N$2,"",IF(F478=[3]Pav.tvarkyklė!$B$13,"",IF(ISBLANK(R478),"X","")))</f>
        <v/>
      </c>
      <c r="P478" s="31"/>
      <c r="Q478" s="32"/>
      <c r="R478" s="32"/>
      <c r="S478" s="33"/>
      <c r="T478" s="33"/>
      <c r="U478" s="34">
        <f>IFERROR(INDEX('[3]5.Grup_T'!$G$4:$G$22,MATCH('6.Turtas'!E478,'[3]5.Grup_T'!$E$4:$E$22,0)),"0")</f>
        <v>6</v>
      </c>
      <c r="V478" s="35">
        <f t="shared" si="92"/>
        <v>72</v>
      </c>
      <c r="W478" s="35">
        <f>IF(NOT(ISBLANK(H478)),(12-DATEDIF(H478,'[3]1.Pradzia'!$D$13,"m")),0)</f>
        <v>0</v>
      </c>
      <c r="X478" s="35">
        <f t="shared" si="95"/>
        <v>22</v>
      </c>
      <c r="Y478" s="35">
        <f t="shared" si="96"/>
        <v>12</v>
      </c>
      <c r="Z478" s="35">
        <f t="shared" si="104"/>
        <v>50</v>
      </c>
      <c r="AA478" s="36">
        <f t="shared" si="93"/>
        <v>2.2956944444444445</v>
      </c>
      <c r="AB478" s="36">
        <f t="shared" si="97"/>
        <v>27.548333333333332</v>
      </c>
      <c r="AC478" s="37">
        <f>IF(E478='[3]5.Grup_T'!$E$20,0,IF(YEAR(G478)&lt;2021,M478-N478+AB478,0))</f>
        <v>78.05361111111111</v>
      </c>
      <c r="AD478" s="35">
        <f>IF(OR(YEAR(G478)&lt;2021,O478="X"),0,IF(ISBLANK(H478),DATEDIF(G478,'[3]1.Pradzia'!$D$13,"M"),DATEDIF(G478,H478,"m")))</f>
        <v>0</v>
      </c>
      <c r="AE478" s="37">
        <f>IF(E478='[3]5.Grup_T'!$E$20,0,IF(AD478&lt;&gt;0,M478/V478*MIN(12,AD478),0))</f>
        <v>0</v>
      </c>
      <c r="AF478" s="37">
        <f t="shared" si="94"/>
        <v>27.548333333333332</v>
      </c>
      <c r="AG478" s="37">
        <f t="shared" si="98"/>
        <v>78.05361111111111</v>
      </c>
      <c r="AH478" s="37">
        <f t="shared" si="99"/>
        <v>87.236388888888882</v>
      </c>
      <c r="AI478" s="35" t="str">
        <f t="shared" si="100"/>
        <v/>
      </c>
      <c r="AJ478" s="38" t="str">
        <f>IF(AND(F478&lt;&gt;[3]Pav.tvarkyklė!$B$12,F478&lt;&gt;[3]Pav.tvarkyklė!$B$13),"GVTNT","X")</f>
        <v>GVTNT</v>
      </c>
      <c r="AK478" s="39">
        <f t="shared" si="101"/>
        <v>0</v>
      </c>
      <c r="AL478" s="41"/>
      <c r="AM478" s="41"/>
      <c r="AN478" s="41">
        <f t="shared" si="102"/>
        <v>2019</v>
      </c>
      <c r="AO478" s="41"/>
      <c r="AP478" s="41"/>
      <c r="AQ478" s="41" t="s">
        <v>17</v>
      </c>
      <c r="AR478" s="42" t="s">
        <v>257</v>
      </c>
      <c r="AS478" s="42" t="s">
        <v>62</v>
      </c>
      <c r="AT478">
        <v>22.956944444444446</v>
      </c>
      <c r="AU478" s="43">
        <f t="shared" si="103"/>
        <v>4.5913888888888863</v>
      </c>
    </row>
    <row r="479" spans="1:47" ht="15" customHeight="1" x14ac:dyDescent="0.25">
      <c r="A479" s="11"/>
      <c r="B479" s="19">
        <v>525</v>
      </c>
      <c r="C479" s="61" t="s">
        <v>600</v>
      </c>
      <c r="D479" s="62" t="s">
        <v>601</v>
      </c>
      <c r="E479" s="63" t="s">
        <v>255</v>
      </c>
      <c r="F479" s="61" t="s">
        <v>82</v>
      </c>
      <c r="G479" s="24">
        <v>43524</v>
      </c>
      <c r="H479" s="54"/>
      <c r="I479" s="26">
        <v>491.22</v>
      </c>
      <c r="J479" s="27"/>
      <c r="K479" s="27"/>
      <c r="L479" s="27"/>
      <c r="M479" s="50">
        <v>491.22</v>
      </c>
      <c r="N479" s="29">
        <v>341.125</v>
      </c>
      <c r="O479" s="30" t="str">
        <f>IF(G479&lt;=$N$2,"",IF(F479=[3]Pav.tvarkyklė!$B$13,"",IF(ISBLANK(R479),"X","")))</f>
        <v/>
      </c>
      <c r="P479" s="31"/>
      <c r="Q479" s="32"/>
      <c r="R479" s="32"/>
      <c r="S479" s="33"/>
      <c r="T479" s="33"/>
      <c r="U479" s="34">
        <f>IFERROR(INDEX('[3]5.Grup_T'!$G$4:$G$22,MATCH('6.Turtas'!E479,'[3]5.Grup_T'!$E$4:$E$22,0)),"0")</f>
        <v>6</v>
      </c>
      <c r="V479" s="35">
        <f t="shared" si="92"/>
        <v>72</v>
      </c>
      <c r="W479" s="35">
        <f>IF(NOT(ISBLANK(H479)),(12-DATEDIF(H479,'[3]1.Pradzia'!$D$13,"m")),0)</f>
        <v>0</v>
      </c>
      <c r="X479" s="35">
        <f t="shared" si="95"/>
        <v>22</v>
      </c>
      <c r="Y479" s="35">
        <f t="shared" si="96"/>
        <v>12</v>
      </c>
      <c r="Z479" s="35">
        <f t="shared" si="104"/>
        <v>50</v>
      </c>
      <c r="AA479" s="36">
        <f t="shared" si="93"/>
        <v>6.8224999999999998</v>
      </c>
      <c r="AB479" s="36">
        <f t="shared" si="97"/>
        <v>81.87</v>
      </c>
      <c r="AC479" s="37">
        <f>IF(E479='[3]5.Grup_T'!$E$20,0,IF(YEAR(G479)&lt;2021,M479-N479+AB479,0))</f>
        <v>231.96500000000003</v>
      </c>
      <c r="AD479" s="35">
        <f>IF(OR(YEAR(G479)&lt;2021,O479="X"),0,IF(ISBLANK(H479),DATEDIF(G479,'[3]1.Pradzia'!$D$13,"M"),DATEDIF(G479,H479,"m")))</f>
        <v>0</v>
      </c>
      <c r="AE479" s="37">
        <f>IF(E479='[3]5.Grup_T'!$E$20,0,IF(AD479&lt;&gt;0,M479/V479*MIN(12,AD479),0))</f>
        <v>0</v>
      </c>
      <c r="AF479" s="37">
        <f t="shared" si="94"/>
        <v>81.87</v>
      </c>
      <c r="AG479" s="37">
        <f t="shared" si="98"/>
        <v>231.96500000000003</v>
      </c>
      <c r="AH479" s="37">
        <f t="shared" si="99"/>
        <v>259.255</v>
      </c>
      <c r="AI479" s="35" t="str">
        <f t="shared" si="100"/>
        <v/>
      </c>
      <c r="AJ479" s="38" t="str">
        <f>IF(AND(F479&lt;&gt;[3]Pav.tvarkyklė!$B$12,F479&lt;&gt;[3]Pav.tvarkyklė!$B$13),"GVTNT","X")</f>
        <v>GVTNT</v>
      </c>
      <c r="AK479" s="39">
        <f t="shared" si="101"/>
        <v>0</v>
      </c>
      <c r="AL479" s="41"/>
      <c r="AM479" s="41"/>
      <c r="AN479" s="41">
        <f t="shared" si="102"/>
        <v>2019</v>
      </c>
      <c r="AO479" s="41"/>
      <c r="AP479" s="41"/>
      <c r="AQ479" s="41" t="s">
        <v>17</v>
      </c>
      <c r="AR479" s="42" t="s">
        <v>257</v>
      </c>
      <c r="AS479" s="42" t="s">
        <v>83</v>
      </c>
      <c r="AT479">
        <v>68.225000000000009</v>
      </c>
      <c r="AU479" s="43">
        <f t="shared" si="103"/>
        <v>13.644999999999996</v>
      </c>
    </row>
    <row r="480" spans="1:47" ht="15" customHeight="1" x14ac:dyDescent="0.25">
      <c r="A480" s="11"/>
      <c r="B480" s="19">
        <v>526</v>
      </c>
      <c r="C480" s="61" t="s">
        <v>602</v>
      </c>
      <c r="D480" s="62" t="s">
        <v>603</v>
      </c>
      <c r="E480" s="22" t="s">
        <v>59</v>
      </c>
      <c r="F480" s="68" t="s">
        <v>75</v>
      </c>
      <c r="G480" s="24">
        <v>43800</v>
      </c>
      <c r="H480" s="54"/>
      <c r="I480" s="26">
        <v>416.53</v>
      </c>
      <c r="J480" s="27"/>
      <c r="K480" s="27"/>
      <c r="L480" s="27"/>
      <c r="M480" s="50">
        <v>416.53</v>
      </c>
      <c r="N480" s="29">
        <v>374.87699999999995</v>
      </c>
      <c r="O480" s="30" t="str">
        <f>IF(G480&lt;=$N$2,"",IF(F480=[3]Pav.tvarkyklė!$B$13,"",IF(ISBLANK(R480),"X","")))</f>
        <v/>
      </c>
      <c r="P480" s="31"/>
      <c r="Q480" s="32"/>
      <c r="R480" s="32"/>
      <c r="S480" s="33"/>
      <c r="T480" s="33"/>
      <c r="U480" s="34">
        <f>IFERROR(INDEX('[3]5.Grup_T'!$G$4:$G$22,MATCH('6.Turtas'!E480,'[3]5.Grup_T'!$E$4:$E$22,0)),"0")</f>
        <v>10</v>
      </c>
      <c r="V480" s="35">
        <f t="shared" si="92"/>
        <v>120</v>
      </c>
      <c r="W480" s="35">
        <f>IF(NOT(ISBLANK(H480)),(12-DATEDIF(H480,'[3]1.Pradzia'!$D$13,"m")),0)</f>
        <v>0</v>
      </c>
      <c r="X480" s="35">
        <f t="shared" si="95"/>
        <v>12</v>
      </c>
      <c r="Y480" s="35">
        <f t="shared" si="96"/>
        <v>12</v>
      </c>
      <c r="Z480" s="35">
        <f t="shared" si="104"/>
        <v>108</v>
      </c>
      <c r="AA480" s="36">
        <f t="shared" si="93"/>
        <v>3.4710833333333331</v>
      </c>
      <c r="AB480" s="36">
        <f t="shared" si="97"/>
        <v>41.652999999999999</v>
      </c>
      <c r="AC480" s="37">
        <f>IF(E480='[3]5.Grup_T'!$E$20,0,IF(YEAR(G480)&lt;2021,M480-N480+AB480,0))</f>
        <v>83.306000000000012</v>
      </c>
      <c r="AD480" s="35">
        <f>IF(OR(YEAR(G480)&lt;2021,O480="X"),0,IF(ISBLANK(H480),DATEDIF(G480,'[3]1.Pradzia'!$D$13,"M"),DATEDIF(G480,H480,"m")))</f>
        <v>0</v>
      </c>
      <c r="AE480" s="37">
        <f>IF(E480='[3]5.Grup_T'!$E$20,0,IF(AD480&lt;&gt;0,M480/V480*MIN(12,AD480),0))</f>
        <v>0</v>
      </c>
      <c r="AF480" s="37">
        <f t="shared" si="94"/>
        <v>41.652999999999999</v>
      </c>
      <c r="AG480" s="37">
        <f t="shared" si="98"/>
        <v>83.306000000000012</v>
      </c>
      <c r="AH480" s="37">
        <f t="shared" si="99"/>
        <v>333.22399999999993</v>
      </c>
      <c r="AI480" s="35" t="str">
        <f t="shared" si="100"/>
        <v/>
      </c>
      <c r="AJ480" s="38" t="str">
        <f>IF(AND(F480&lt;&gt;[3]Pav.tvarkyklė!$B$12,F480&lt;&gt;[3]Pav.tvarkyklė!$B$13),"GVTNT","X")</f>
        <v>GVTNT</v>
      </c>
      <c r="AK480" s="39">
        <f t="shared" si="101"/>
        <v>0</v>
      </c>
      <c r="AL480" s="41"/>
      <c r="AM480" s="41"/>
      <c r="AN480" s="41">
        <f t="shared" si="102"/>
        <v>2019</v>
      </c>
      <c r="AO480" s="41"/>
      <c r="AP480" s="41"/>
      <c r="AQ480" s="41" t="s">
        <v>17</v>
      </c>
      <c r="AR480" s="42" t="s">
        <v>61</v>
      </c>
      <c r="AS480" s="42" t="s">
        <v>76</v>
      </c>
      <c r="AT480">
        <v>0</v>
      </c>
      <c r="AU480" s="43">
        <f t="shared" si="103"/>
        <v>41.652999999999999</v>
      </c>
    </row>
    <row r="481" spans="1:47" ht="15" customHeight="1" x14ac:dyDescent="0.25">
      <c r="A481" s="11"/>
      <c r="B481" s="19">
        <v>527</v>
      </c>
      <c r="C481" s="61" t="s">
        <v>604</v>
      </c>
      <c r="D481" s="62" t="s">
        <v>605</v>
      </c>
      <c r="E481" s="22" t="s">
        <v>59</v>
      </c>
      <c r="F481" s="68" t="s">
        <v>75</v>
      </c>
      <c r="G481" s="24">
        <v>43580</v>
      </c>
      <c r="H481" s="54"/>
      <c r="I481" s="26">
        <v>466.12</v>
      </c>
      <c r="J481" s="27"/>
      <c r="K481" s="27"/>
      <c r="L481" s="27"/>
      <c r="M481" s="50">
        <v>466.12</v>
      </c>
      <c r="N481" s="29">
        <v>388.43333333333334</v>
      </c>
      <c r="O481" s="30" t="str">
        <f>IF(G481&lt;=$N$2,"",IF(F481=[3]Pav.tvarkyklė!$B$13,"",IF(ISBLANK(R481),"X","")))</f>
        <v/>
      </c>
      <c r="P481" s="31"/>
      <c r="Q481" s="32"/>
      <c r="R481" s="32"/>
      <c r="S481" s="33"/>
      <c r="T481" s="33"/>
      <c r="U481" s="34">
        <f>IFERROR(INDEX('[3]5.Grup_T'!$G$4:$G$22,MATCH('6.Turtas'!E481,'[3]5.Grup_T'!$E$4:$E$22,0)),"0")</f>
        <v>10</v>
      </c>
      <c r="V481" s="35">
        <f t="shared" si="92"/>
        <v>120</v>
      </c>
      <c r="W481" s="35">
        <f>IF(NOT(ISBLANK(H481)),(12-DATEDIF(H481,'[3]1.Pradzia'!$D$13,"m")),0)</f>
        <v>0</v>
      </c>
      <c r="X481" s="35">
        <f t="shared" si="95"/>
        <v>20</v>
      </c>
      <c r="Y481" s="35">
        <f t="shared" si="96"/>
        <v>12</v>
      </c>
      <c r="Z481" s="35">
        <f t="shared" si="104"/>
        <v>100</v>
      </c>
      <c r="AA481" s="36">
        <f t="shared" si="93"/>
        <v>3.8843333333333332</v>
      </c>
      <c r="AB481" s="36">
        <f t="shared" si="97"/>
        <v>46.611999999999995</v>
      </c>
      <c r="AC481" s="37">
        <f>IF(E481='[3]5.Grup_T'!$E$20,0,IF(YEAR(G481)&lt;2021,M481-N481+AB481,0))</f>
        <v>124.29866666666666</v>
      </c>
      <c r="AD481" s="35">
        <f>IF(OR(YEAR(G481)&lt;2021,O481="X"),0,IF(ISBLANK(H481),DATEDIF(G481,'[3]1.Pradzia'!$D$13,"M"),DATEDIF(G481,H481,"m")))</f>
        <v>0</v>
      </c>
      <c r="AE481" s="37">
        <f>IF(E481='[3]5.Grup_T'!$E$20,0,IF(AD481&lt;&gt;0,M481/V481*MIN(12,AD481),0))</f>
        <v>0</v>
      </c>
      <c r="AF481" s="37">
        <f t="shared" si="94"/>
        <v>46.611999999999995</v>
      </c>
      <c r="AG481" s="37">
        <f t="shared" si="98"/>
        <v>124.29866666666666</v>
      </c>
      <c r="AH481" s="37">
        <f t="shared" si="99"/>
        <v>341.82133333333331</v>
      </c>
      <c r="AI481" s="35" t="str">
        <f t="shared" si="100"/>
        <v/>
      </c>
      <c r="AJ481" s="38" t="str">
        <f>IF(AND(F481&lt;&gt;[3]Pav.tvarkyklė!$B$12,F481&lt;&gt;[3]Pav.tvarkyklė!$B$13),"GVTNT","X")</f>
        <v>GVTNT</v>
      </c>
      <c r="AK481" s="39">
        <f t="shared" si="101"/>
        <v>0</v>
      </c>
      <c r="AL481" s="41"/>
      <c r="AM481" s="41"/>
      <c r="AN481" s="41">
        <f t="shared" si="102"/>
        <v>2019</v>
      </c>
      <c r="AO481" s="41"/>
      <c r="AP481" s="41"/>
      <c r="AQ481" s="41" t="s">
        <v>17</v>
      </c>
      <c r="AR481" s="42" t="s">
        <v>61</v>
      </c>
      <c r="AS481" s="42" t="s">
        <v>76</v>
      </c>
      <c r="AT481">
        <v>31.074666666666666</v>
      </c>
      <c r="AU481" s="43">
        <f t="shared" si="103"/>
        <v>15.537333333333329</v>
      </c>
    </row>
    <row r="482" spans="1:47" ht="15" customHeight="1" x14ac:dyDescent="0.25">
      <c r="A482" s="11"/>
      <c r="B482" s="19">
        <v>528</v>
      </c>
      <c r="C482" s="61" t="s">
        <v>606</v>
      </c>
      <c r="D482" s="62" t="s">
        <v>607</v>
      </c>
      <c r="E482" s="63" t="s">
        <v>255</v>
      </c>
      <c r="F482" s="61" t="s">
        <v>82</v>
      </c>
      <c r="G482" s="24">
        <v>43553</v>
      </c>
      <c r="H482" s="54"/>
      <c r="I482" s="26">
        <v>829.2</v>
      </c>
      <c r="J482" s="27"/>
      <c r="K482" s="27"/>
      <c r="L482" s="27"/>
      <c r="M482" s="50">
        <v>829.2</v>
      </c>
      <c r="N482" s="29">
        <v>587.35</v>
      </c>
      <c r="O482" s="30" t="str">
        <f>IF(G482&lt;=$N$2,"",IF(F482=[3]Pav.tvarkyklė!$B$13,"",IF(ISBLANK(R482),"X","")))</f>
        <v/>
      </c>
      <c r="P482" s="31"/>
      <c r="Q482" s="32"/>
      <c r="R482" s="32"/>
      <c r="S482" s="33"/>
      <c r="T482" s="33"/>
      <c r="U482" s="34">
        <f>IFERROR(INDEX('[3]5.Grup_T'!$G$4:$G$22,MATCH('6.Turtas'!E482,'[3]5.Grup_T'!$E$4:$E$22,0)),"0")</f>
        <v>6</v>
      </c>
      <c r="V482" s="35">
        <f t="shared" si="92"/>
        <v>72</v>
      </c>
      <c r="W482" s="35">
        <f>IF(NOT(ISBLANK(H482)),(12-DATEDIF(H482,'[3]1.Pradzia'!$D$13,"m")),0)</f>
        <v>0</v>
      </c>
      <c r="X482" s="35">
        <f t="shared" si="95"/>
        <v>21</v>
      </c>
      <c r="Y482" s="35">
        <f t="shared" si="96"/>
        <v>12</v>
      </c>
      <c r="Z482" s="35">
        <f t="shared" si="104"/>
        <v>51</v>
      </c>
      <c r="AA482" s="36">
        <f t="shared" si="93"/>
        <v>11.516666666666667</v>
      </c>
      <c r="AB482" s="36">
        <f t="shared" si="97"/>
        <v>138.20000000000002</v>
      </c>
      <c r="AC482" s="37">
        <f>IF(E482='[3]5.Grup_T'!$E$20,0,IF(YEAR(G482)&lt;2021,M482-N482+AB482,0))</f>
        <v>380.05000000000007</v>
      </c>
      <c r="AD482" s="35">
        <f>IF(OR(YEAR(G482)&lt;2021,O482="X"),0,IF(ISBLANK(H482),DATEDIF(G482,'[3]1.Pradzia'!$D$13,"M"),DATEDIF(G482,H482,"m")))</f>
        <v>0</v>
      </c>
      <c r="AE482" s="37">
        <f>IF(E482='[3]5.Grup_T'!$E$20,0,IF(AD482&lt;&gt;0,M482/V482*MIN(12,AD482),0))</f>
        <v>0</v>
      </c>
      <c r="AF482" s="37">
        <f t="shared" si="94"/>
        <v>138.20000000000002</v>
      </c>
      <c r="AG482" s="37">
        <f t="shared" si="98"/>
        <v>380.05000000000007</v>
      </c>
      <c r="AH482" s="37">
        <f t="shared" si="99"/>
        <v>449.15</v>
      </c>
      <c r="AI482" s="35" t="str">
        <f t="shared" si="100"/>
        <v/>
      </c>
      <c r="AJ482" s="38" t="str">
        <f>IF(AND(F482&lt;&gt;[3]Pav.tvarkyklė!$B$12,F482&lt;&gt;[3]Pav.tvarkyklė!$B$13),"GVTNT","X")</f>
        <v>GVTNT</v>
      </c>
      <c r="AK482" s="39">
        <f t="shared" si="101"/>
        <v>0</v>
      </c>
      <c r="AL482" s="41"/>
      <c r="AM482" s="41"/>
      <c r="AN482" s="41">
        <f t="shared" si="102"/>
        <v>2019</v>
      </c>
      <c r="AO482" s="41"/>
      <c r="AP482" s="41"/>
      <c r="AQ482" s="41" t="s">
        <v>17</v>
      </c>
      <c r="AR482" s="42" t="s">
        <v>257</v>
      </c>
      <c r="AS482" s="42" t="s">
        <v>83</v>
      </c>
      <c r="AT482">
        <v>103.65</v>
      </c>
      <c r="AU482" s="43">
        <f t="shared" si="103"/>
        <v>34.550000000000011</v>
      </c>
    </row>
    <row r="483" spans="1:47" ht="15" customHeight="1" x14ac:dyDescent="0.25">
      <c r="A483" s="11"/>
      <c r="B483" s="19">
        <v>529</v>
      </c>
      <c r="C483" s="61" t="s">
        <v>490</v>
      </c>
      <c r="D483" s="62" t="s">
        <v>608</v>
      </c>
      <c r="E483" s="70" t="s">
        <v>59</v>
      </c>
      <c r="F483" s="68" t="s">
        <v>75</v>
      </c>
      <c r="G483" s="24">
        <v>43768</v>
      </c>
      <c r="H483" s="54"/>
      <c r="I483" s="26">
        <v>328.01</v>
      </c>
      <c r="J483" s="27"/>
      <c r="K483" s="27"/>
      <c r="L483" s="27"/>
      <c r="M483" s="50">
        <v>328.01</v>
      </c>
      <c r="N483" s="29">
        <v>289.74216666666666</v>
      </c>
      <c r="O483" s="30" t="str">
        <f>IF(G483&lt;=$N$2,"",IF(F483=[3]Pav.tvarkyklė!$B$13,"",IF(ISBLANK(R483),"X","")))</f>
        <v/>
      </c>
      <c r="P483" s="31"/>
      <c r="Q483" s="32"/>
      <c r="R483" s="32"/>
      <c r="S483" s="33"/>
      <c r="T483" s="33"/>
      <c r="U483" s="34">
        <f>IFERROR(INDEX('[3]5.Grup_T'!$G$4:$G$22,MATCH('6.Turtas'!E483,'[3]5.Grup_T'!$E$4:$E$22,0)),"0")</f>
        <v>10</v>
      </c>
      <c r="V483" s="35">
        <f t="shared" si="92"/>
        <v>120</v>
      </c>
      <c r="W483" s="35">
        <f>IF(NOT(ISBLANK(H483)),(12-DATEDIF(H483,'[3]1.Pradzia'!$D$13,"m")),0)</f>
        <v>0</v>
      </c>
      <c r="X483" s="35">
        <f t="shared" si="95"/>
        <v>14</v>
      </c>
      <c r="Y483" s="35">
        <f t="shared" si="96"/>
        <v>12</v>
      </c>
      <c r="Z483" s="35">
        <f t="shared" si="104"/>
        <v>106</v>
      </c>
      <c r="AA483" s="36">
        <f t="shared" si="93"/>
        <v>2.7334166666666668</v>
      </c>
      <c r="AB483" s="36">
        <f t="shared" si="97"/>
        <v>32.801000000000002</v>
      </c>
      <c r="AC483" s="37">
        <f>IF(E483='[3]5.Grup_T'!$E$20,0,IF(YEAR(G483)&lt;2021,M483-N483+AB483,0))</f>
        <v>71.06883333333333</v>
      </c>
      <c r="AD483" s="35">
        <f>IF(OR(YEAR(G483)&lt;2021,O483="X"),0,IF(ISBLANK(H483),DATEDIF(G483,'[3]1.Pradzia'!$D$13,"M"),DATEDIF(G483,H483,"m")))</f>
        <v>0</v>
      </c>
      <c r="AE483" s="37">
        <f>IF(E483='[3]5.Grup_T'!$E$20,0,IF(AD483&lt;&gt;0,M483/V483*MIN(12,AD483),0))</f>
        <v>0</v>
      </c>
      <c r="AF483" s="37">
        <f t="shared" si="94"/>
        <v>32.801000000000002</v>
      </c>
      <c r="AG483" s="37">
        <f t="shared" si="98"/>
        <v>71.06883333333333</v>
      </c>
      <c r="AH483" s="37">
        <f t="shared" si="99"/>
        <v>256.94116666666667</v>
      </c>
      <c r="AI483" s="35" t="str">
        <f t="shared" si="100"/>
        <v/>
      </c>
      <c r="AJ483" s="38" t="str">
        <f>IF(AND(F483&lt;&gt;[3]Pav.tvarkyklė!$B$12,F483&lt;&gt;[3]Pav.tvarkyklė!$B$13),"GVTNT","X")</f>
        <v>GVTNT</v>
      </c>
      <c r="AK483" s="39">
        <f t="shared" si="101"/>
        <v>0</v>
      </c>
      <c r="AL483" s="41"/>
      <c r="AM483" s="41"/>
      <c r="AN483" s="41">
        <f t="shared" si="102"/>
        <v>2019</v>
      </c>
      <c r="AO483" s="41"/>
      <c r="AP483" s="41"/>
      <c r="AQ483" s="41" t="s">
        <v>17</v>
      </c>
      <c r="AR483" s="42" t="s">
        <v>61</v>
      </c>
      <c r="AS483" s="42" t="s">
        <v>76</v>
      </c>
      <c r="AT483">
        <v>5.4668333333333328</v>
      </c>
      <c r="AU483" s="43">
        <f t="shared" si="103"/>
        <v>27.334166666666668</v>
      </c>
    </row>
    <row r="484" spans="1:47" ht="15" customHeight="1" x14ac:dyDescent="0.25">
      <c r="A484" s="11"/>
      <c r="B484" s="19">
        <v>530</v>
      </c>
      <c r="C484" s="61" t="s">
        <v>609</v>
      </c>
      <c r="D484" s="62" t="s">
        <v>610</v>
      </c>
      <c r="E484" s="70" t="s">
        <v>59</v>
      </c>
      <c r="F484" s="61" t="s">
        <v>65</v>
      </c>
      <c r="G484" s="24">
        <v>43572</v>
      </c>
      <c r="H484" s="54"/>
      <c r="I484" s="26">
        <v>1415.6</v>
      </c>
      <c r="J484" s="27"/>
      <c r="K484" s="27"/>
      <c r="L484" s="27"/>
      <c r="M484" s="50">
        <v>1415.6</v>
      </c>
      <c r="N484" s="29">
        <v>1179.6666666666665</v>
      </c>
      <c r="O484" s="30" t="str">
        <f>IF(G484&lt;=$N$2,"",IF(F484=[3]Pav.tvarkyklė!$B$13,"",IF(ISBLANK(R484),"X","")))</f>
        <v/>
      </c>
      <c r="P484" s="31"/>
      <c r="Q484" s="32"/>
      <c r="R484" s="32"/>
      <c r="S484" s="33"/>
      <c r="T484" s="33"/>
      <c r="U484" s="34">
        <f>IFERROR(INDEX('[3]5.Grup_T'!$G$4:$G$22,MATCH('6.Turtas'!E484,'[3]5.Grup_T'!$E$4:$E$22,0)),"0")</f>
        <v>10</v>
      </c>
      <c r="V484" s="35">
        <f t="shared" si="92"/>
        <v>120</v>
      </c>
      <c r="W484" s="35">
        <f>IF(NOT(ISBLANK(H484)),(12-DATEDIF(H484,'[3]1.Pradzia'!$D$13,"m")),0)</f>
        <v>0</v>
      </c>
      <c r="X484" s="35">
        <f t="shared" si="95"/>
        <v>20</v>
      </c>
      <c r="Y484" s="35">
        <f t="shared" si="96"/>
        <v>12</v>
      </c>
      <c r="Z484" s="35">
        <f t="shared" si="104"/>
        <v>100</v>
      </c>
      <c r="AA484" s="36">
        <f t="shared" si="93"/>
        <v>11.796666666666665</v>
      </c>
      <c r="AB484" s="36">
        <f t="shared" si="97"/>
        <v>141.55999999999997</v>
      </c>
      <c r="AC484" s="37">
        <f>IF(E484='[3]5.Grup_T'!$E$20,0,IF(YEAR(G484)&lt;2021,M484-N484+AB484,0))</f>
        <v>377.49333333333334</v>
      </c>
      <c r="AD484" s="35">
        <f>IF(OR(YEAR(G484)&lt;2021,O484="X"),0,IF(ISBLANK(H484),DATEDIF(G484,'[3]1.Pradzia'!$D$13,"M"),DATEDIF(G484,H484,"m")))</f>
        <v>0</v>
      </c>
      <c r="AE484" s="37">
        <f>IF(E484='[3]5.Grup_T'!$E$20,0,IF(AD484&lt;&gt;0,M484/V484*MIN(12,AD484),0))</f>
        <v>0</v>
      </c>
      <c r="AF484" s="37">
        <f t="shared" si="94"/>
        <v>141.55999999999997</v>
      </c>
      <c r="AG484" s="37">
        <f t="shared" si="98"/>
        <v>377.49333333333334</v>
      </c>
      <c r="AH484" s="37">
        <f t="shared" si="99"/>
        <v>1038.1066666666666</v>
      </c>
      <c r="AI484" s="35" t="str">
        <f t="shared" si="100"/>
        <v/>
      </c>
      <c r="AJ484" s="38" t="str">
        <f>IF(AND(F484&lt;&gt;[3]Pav.tvarkyklė!$B$12,F484&lt;&gt;[3]Pav.tvarkyklė!$B$13),"GVTNT","X")</f>
        <v>GVTNT</v>
      </c>
      <c r="AK484" s="39">
        <f t="shared" si="101"/>
        <v>0</v>
      </c>
      <c r="AL484" s="41"/>
      <c r="AM484" s="41"/>
      <c r="AN484" s="41">
        <f t="shared" si="102"/>
        <v>2019</v>
      </c>
      <c r="AO484" s="41"/>
      <c r="AP484" s="41"/>
      <c r="AQ484" s="41" t="s">
        <v>17</v>
      </c>
      <c r="AR484" s="42" t="s">
        <v>61</v>
      </c>
      <c r="AS484" s="42" t="s">
        <v>68</v>
      </c>
      <c r="AT484">
        <v>94.373333333333321</v>
      </c>
      <c r="AU484" s="43">
        <f t="shared" si="103"/>
        <v>47.186666666666653</v>
      </c>
    </row>
    <row r="485" spans="1:47" ht="15" customHeight="1" x14ac:dyDescent="0.25">
      <c r="A485" s="11"/>
      <c r="B485" s="19">
        <v>531</v>
      </c>
      <c r="C485" s="61" t="s">
        <v>611</v>
      </c>
      <c r="D485" s="62" t="s">
        <v>612</v>
      </c>
      <c r="E485" s="70" t="s">
        <v>59</v>
      </c>
      <c r="F485" s="61" t="s">
        <v>65</v>
      </c>
      <c r="G485" s="24">
        <v>43580</v>
      </c>
      <c r="H485" s="54"/>
      <c r="I485" s="26">
        <v>320</v>
      </c>
      <c r="J485" s="27"/>
      <c r="K485" s="27"/>
      <c r="L485" s="27"/>
      <c r="M485" s="28">
        <v>320</v>
      </c>
      <c r="N485" s="29">
        <v>266.66666666666669</v>
      </c>
      <c r="O485" s="30" t="str">
        <f>IF(G485&lt;=$N$2,"",IF(F485=[3]Pav.tvarkyklė!$B$13,"",IF(ISBLANK(R485),"X","")))</f>
        <v/>
      </c>
      <c r="P485" s="31"/>
      <c r="Q485" s="32"/>
      <c r="R485" s="32"/>
      <c r="S485" s="33"/>
      <c r="T485" s="33"/>
      <c r="U485" s="34">
        <f>IFERROR(INDEX('[3]5.Grup_T'!$G$4:$G$22,MATCH('6.Turtas'!E485,'[3]5.Grup_T'!$E$4:$E$22,0)),"0")</f>
        <v>10</v>
      </c>
      <c r="V485" s="35">
        <f t="shared" si="92"/>
        <v>120</v>
      </c>
      <c r="W485" s="35">
        <f>IF(NOT(ISBLANK(H485)),(12-DATEDIF(H485,'[3]1.Pradzia'!$D$13,"m")),0)</f>
        <v>0</v>
      </c>
      <c r="X485" s="35">
        <f t="shared" si="95"/>
        <v>20</v>
      </c>
      <c r="Y485" s="35">
        <f t="shared" si="96"/>
        <v>12</v>
      </c>
      <c r="Z485" s="35">
        <f t="shared" si="104"/>
        <v>100</v>
      </c>
      <c r="AA485" s="36">
        <f t="shared" si="93"/>
        <v>2.666666666666667</v>
      </c>
      <c r="AB485" s="36">
        <f t="shared" si="97"/>
        <v>32</v>
      </c>
      <c r="AC485" s="37">
        <f>IF(E485='[3]5.Grup_T'!$E$20,0,IF(YEAR(G485)&lt;2021,M485-N485+AB485,0))</f>
        <v>85.333333333333314</v>
      </c>
      <c r="AD485" s="35">
        <f>IF(OR(YEAR(G485)&lt;2021,O485="X"),0,IF(ISBLANK(H485),DATEDIF(G485,'[3]1.Pradzia'!$D$13,"M"),DATEDIF(G485,H485,"m")))</f>
        <v>0</v>
      </c>
      <c r="AE485" s="37">
        <f>IF(E485='[3]5.Grup_T'!$E$20,0,IF(AD485&lt;&gt;0,M485/V485*MIN(12,AD485),0))</f>
        <v>0</v>
      </c>
      <c r="AF485" s="37">
        <f t="shared" si="94"/>
        <v>32</v>
      </c>
      <c r="AG485" s="37">
        <f t="shared" si="98"/>
        <v>85.333333333333314</v>
      </c>
      <c r="AH485" s="37">
        <f t="shared" si="99"/>
        <v>234.66666666666669</v>
      </c>
      <c r="AI485" s="35" t="str">
        <f t="shared" si="100"/>
        <v/>
      </c>
      <c r="AJ485" s="38" t="str">
        <f>IF(AND(F485&lt;&gt;[3]Pav.tvarkyklė!$B$12,F485&lt;&gt;[3]Pav.tvarkyklė!$B$13),"GVTNT","X")</f>
        <v>GVTNT</v>
      </c>
      <c r="AK485" s="39">
        <f t="shared" si="101"/>
        <v>0</v>
      </c>
      <c r="AL485" s="41"/>
      <c r="AM485" s="41"/>
      <c r="AN485" s="41">
        <f t="shared" si="102"/>
        <v>2019</v>
      </c>
      <c r="AO485" s="41"/>
      <c r="AP485" s="41"/>
      <c r="AQ485" s="41" t="s">
        <v>17</v>
      </c>
      <c r="AR485" s="42" t="s">
        <v>61</v>
      </c>
      <c r="AS485" s="42" t="s">
        <v>68</v>
      </c>
      <c r="AT485">
        <v>21.333333333333332</v>
      </c>
      <c r="AU485" s="43">
        <f t="shared" si="103"/>
        <v>10.666666666666668</v>
      </c>
    </row>
    <row r="486" spans="1:47" ht="15" customHeight="1" x14ac:dyDescent="0.25">
      <c r="A486" s="11"/>
      <c r="B486" s="19">
        <v>532</v>
      </c>
      <c r="C486" s="61" t="s">
        <v>613</v>
      </c>
      <c r="D486" s="62" t="s">
        <v>614</v>
      </c>
      <c r="E486" s="63" t="s">
        <v>53</v>
      </c>
      <c r="F486" s="61" t="s">
        <v>82</v>
      </c>
      <c r="G486" s="24">
        <v>43615</v>
      </c>
      <c r="H486" s="54"/>
      <c r="I486" s="26">
        <v>4092.33</v>
      </c>
      <c r="J486" s="27"/>
      <c r="K486" s="27"/>
      <c r="L486" s="27"/>
      <c r="M486" s="28">
        <v>4092.33</v>
      </c>
      <c r="N486" s="29">
        <v>2472.4493750000001</v>
      </c>
      <c r="O486" s="30" t="str">
        <f>IF(G486&lt;=$N$2,"",IF(F486=[3]Pav.tvarkyklė!$B$13,"",IF(ISBLANK(R486),"X","")))</f>
        <v/>
      </c>
      <c r="P486" s="31"/>
      <c r="Q486" s="32"/>
      <c r="R486" s="32"/>
      <c r="S486" s="33"/>
      <c r="T486" s="33"/>
      <c r="U486" s="34">
        <f>IFERROR(INDEX('[3]5.Grup_T'!$G$4:$G$22,MATCH('6.Turtas'!E486,'[3]5.Grup_T'!$E$4:$E$22,0)),"0")</f>
        <v>4</v>
      </c>
      <c r="V486" s="35">
        <f t="shared" si="92"/>
        <v>48</v>
      </c>
      <c r="W486" s="35">
        <f>IF(NOT(ISBLANK(H486)),(12-DATEDIF(H486,'[3]1.Pradzia'!$D$13,"m")),0)</f>
        <v>0</v>
      </c>
      <c r="X486" s="35">
        <f t="shared" si="95"/>
        <v>19</v>
      </c>
      <c r="Y486" s="35">
        <f t="shared" si="96"/>
        <v>12</v>
      </c>
      <c r="Z486" s="35">
        <f t="shared" si="104"/>
        <v>29</v>
      </c>
      <c r="AA486" s="36">
        <f t="shared" si="93"/>
        <v>85.256875000000008</v>
      </c>
      <c r="AB486" s="36">
        <f t="shared" si="97"/>
        <v>1023.0825000000001</v>
      </c>
      <c r="AC486" s="37">
        <f>IF(E486='[3]5.Grup_T'!$E$20,0,IF(YEAR(G486)&lt;2021,M486-N486+AB486,0))</f>
        <v>2642.9631249999998</v>
      </c>
      <c r="AD486" s="35">
        <f>IF(OR(YEAR(G486)&lt;2021,O486="X"),0,IF(ISBLANK(H486),DATEDIF(G486,'[3]1.Pradzia'!$D$13,"M"),DATEDIF(G486,H486,"m")))</f>
        <v>0</v>
      </c>
      <c r="AE486" s="37">
        <f>IF(E486='[3]5.Grup_T'!$E$20,0,IF(AD486&lt;&gt;0,M486/V486*MIN(12,AD486),0))</f>
        <v>0</v>
      </c>
      <c r="AF486" s="37">
        <f t="shared" si="94"/>
        <v>1023.0825000000001</v>
      </c>
      <c r="AG486" s="37">
        <f t="shared" si="98"/>
        <v>2642.9631249999998</v>
      </c>
      <c r="AH486" s="37">
        <f t="shared" si="99"/>
        <v>1449.3668750000002</v>
      </c>
      <c r="AI486" s="35" t="str">
        <f t="shared" si="100"/>
        <v/>
      </c>
      <c r="AJ486" s="38" t="str">
        <f>IF(AND(F486&lt;&gt;[3]Pav.tvarkyklė!$B$12,F486&lt;&gt;[3]Pav.tvarkyklė!$B$13),"GVTNT","X")</f>
        <v>GVTNT</v>
      </c>
      <c r="AK486" s="39">
        <f t="shared" si="101"/>
        <v>0</v>
      </c>
      <c r="AL486" s="41"/>
      <c r="AM486" s="41"/>
      <c r="AN486" s="41">
        <f t="shared" si="102"/>
        <v>2019</v>
      </c>
      <c r="AO486" s="41"/>
      <c r="AP486" s="41"/>
      <c r="AQ486" s="41" t="s">
        <v>17</v>
      </c>
      <c r="AR486" s="42" t="s">
        <v>56</v>
      </c>
      <c r="AS486" s="42" t="s">
        <v>83</v>
      </c>
      <c r="AT486">
        <v>596.79812499999991</v>
      </c>
      <c r="AU486" s="43">
        <f t="shared" si="103"/>
        <v>426.28437500000018</v>
      </c>
    </row>
    <row r="487" spans="1:47" ht="15" customHeight="1" x14ac:dyDescent="0.25">
      <c r="A487" s="11"/>
      <c r="B487" s="19">
        <v>533</v>
      </c>
      <c r="C487" s="61" t="s">
        <v>545</v>
      </c>
      <c r="D487" s="62" t="s">
        <v>615</v>
      </c>
      <c r="E487" s="70" t="s">
        <v>59</v>
      </c>
      <c r="F487" s="68" t="s">
        <v>75</v>
      </c>
      <c r="G487" s="24">
        <v>43615</v>
      </c>
      <c r="H487" s="54"/>
      <c r="I487" s="26">
        <v>1963.99</v>
      </c>
      <c r="J487" s="27"/>
      <c r="K487" s="27"/>
      <c r="L487" s="27"/>
      <c r="M487" s="50">
        <v>1963.99</v>
      </c>
      <c r="N487" s="29">
        <v>1653.0249166666667</v>
      </c>
      <c r="O487" s="30" t="str">
        <f>IF(G487&lt;=$N$2,"",IF(F487=[3]Pav.tvarkyklė!$B$13,"",IF(ISBLANK(R487),"X","")))</f>
        <v/>
      </c>
      <c r="P487" s="31"/>
      <c r="Q487" s="32"/>
      <c r="R487" s="32"/>
      <c r="S487" s="33"/>
      <c r="T487" s="33"/>
      <c r="U487" s="34">
        <f>IFERROR(INDEX('[3]5.Grup_T'!$G$4:$G$22,MATCH('6.Turtas'!E487,'[3]5.Grup_T'!$E$4:$E$22,0)),"0")</f>
        <v>10</v>
      </c>
      <c r="V487" s="35">
        <f t="shared" si="92"/>
        <v>120</v>
      </c>
      <c r="W487" s="35">
        <f>IF(NOT(ISBLANK(H487)),(12-DATEDIF(H487,'[3]1.Pradzia'!$D$13,"m")),0)</f>
        <v>0</v>
      </c>
      <c r="X487" s="35">
        <f t="shared" si="95"/>
        <v>19</v>
      </c>
      <c r="Y487" s="35">
        <f t="shared" si="96"/>
        <v>12</v>
      </c>
      <c r="Z487" s="35">
        <f t="shared" si="104"/>
        <v>101</v>
      </c>
      <c r="AA487" s="36">
        <f t="shared" si="93"/>
        <v>16.366583333333335</v>
      </c>
      <c r="AB487" s="36">
        <f t="shared" si="97"/>
        <v>196.399</v>
      </c>
      <c r="AC487" s="37">
        <f>IF(E487='[3]5.Grup_T'!$E$20,0,IF(YEAR(G487)&lt;2021,M487-N487+AB487,0))</f>
        <v>507.36408333333327</v>
      </c>
      <c r="AD487" s="35">
        <f>IF(OR(YEAR(G487)&lt;2021,O487="X"),0,IF(ISBLANK(H487),DATEDIF(G487,'[3]1.Pradzia'!$D$13,"M"),DATEDIF(G487,H487,"m")))</f>
        <v>0</v>
      </c>
      <c r="AE487" s="37">
        <f>IF(E487='[3]5.Grup_T'!$E$20,0,IF(AD487&lt;&gt;0,M487/V487*MIN(12,AD487),0))</f>
        <v>0</v>
      </c>
      <c r="AF487" s="37">
        <f t="shared" si="94"/>
        <v>196.399</v>
      </c>
      <c r="AG487" s="37">
        <f t="shared" si="98"/>
        <v>507.36408333333327</v>
      </c>
      <c r="AH487" s="37">
        <f t="shared" si="99"/>
        <v>1456.6259166666669</v>
      </c>
      <c r="AI487" s="35" t="str">
        <f t="shared" si="100"/>
        <v/>
      </c>
      <c r="AJ487" s="38" t="str">
        <f>IF(AND(F487&lt;&gt;[3]Pav.tvarkyklė!$B$12,F487&lt;&gt;[3]Pav.tvarkyklė!$B$13),"GVTNT","X")</f>
        <v>GVTNT</v>
      </c>
      <c r="AK487" s="39">
        <f t="shared" si="101"/>
        <v>0</v>
      </c>
      <c r="AL487" s="41"/>
      <c r="AM487" s="41"/>
      <c r="AN487" s="41">
        <f t="shared" si="102"/>
        <v>2019</v>
      </c>
      <c r="AO487" s="41"/>
      <c r="AP487" s="41"/>
      <c r="AQ487" s="41" t="s">
        <v>17</v>
      </c>
      <c r="AR487" s="42" t="s">
        <v>61</v>
      </c>
      <c r="AS487" s="42" t="s">
        <v>76</v>
      </c>
      <c r="AT487">
        <v>114.56608333333334</v>
      </c>
      <c r="AU487" s="43">
        <f t="shared" si="103"/>
        <v>81.832916666666662</v>
      </c>
    </row>
    <row r="488" spans="1:47" ht="15" customHeight="1" x14ac:dyDescent="0.25">
      <c r="A488" s="11"/>
      <c r="B488" s="19">
        <v>534</v>
      </c>
      <c r="C488" s="61" t="s">
        <v>604</v>
      </c>
      <c r="D488" s="62" t="s">
        <v>616</v>
      </c>
      <c r="E488" s="22" t="s">
        <v>59</v>
      </c>
      <c r="F488" s="68" t="s">
        <v>75</v>
      </c>
      <c r="G488" s="24">
        <v>43636</v>
      </c>
      <c r="H488" s="54"/>
      <c r="I488" s="26">
        <v>549.17999999999995</v>
      </c>
      <c r="J488" s="27"/>
      <c r="K488" s="27"/>
      <c r="L488" s="27"/>
      <c r="M488" s="50">
        <v>549.17999999999995</v>
      </c>
      <c r="N488" s="29">
        <v>466.803</v>
      </c>
      <c r="O488" s="30" t="str">
        <f>IF(G488&lt;=$N$2,"",IF(F488=[3]Pav.tvarkyklė!$B$13,"",IF(ISBLANK(R488),"X","")))</f>
        <v/>
      </c>
      <c r="P488" s="31"/>
      <c r="Q488" s="32"/>
      <c r="R488" s="32"/>
      <c r="S488" s="33"/>
      <c r="T488" s="33"/>
      <c r="U488" s="34">
        <f>IFERROR(INDEX('[3]5.Grup_T'!$G$4:$G$22,MATCH('6.Turtas'!E488,'[3]5.Grup_T'!$E$4:$E$22,0)),"0")</f>
        <v>10</v>
      </c>
      <c r="V488" s="35">
        <f t="shared" si="92"/>
        <v>120</v>
      </c>
      <c r="W488" s="35">
        <f>IF(NOT(ISBLANK(H488)),(12-DATEDIF(H488,'[3]1.Pradzia'!$D$13,"m")),0)</f>
        <v>0</v>
      </c>
      <c r="X488" s="35">
        <f t="shared" si="95"/>
        <v>18</v>
      </c>
      <c r="Y488" s="35">
        <f t="shared" si="96"/>
        <v>12</v>
      </c>
      <c r="Z488" s="35">
        <f t="shared" si="104"/>
        <v>102</v>
      </c>
      <c r="AA488" s="36">
        <f t="shared" si="93"/>
        <v>4.5765000000000002</v>
      </c>
      <c r="AB488" s="36">
        <f t="shared" si="97"/>
        <v>54.918000000000006</v>
      </c>
      <c r="AC488" s="37">
        <f>IF(E488='[3]5.Grup_T'!$E$20,0,IF(YEAR(G488)&lt;2021,M488-N488+AB488,0))</f>
        <v>137.29499999999996</v>
      </c>
      <c r="AD488" s="35">
        <f>IF(OR(YEAR(G488)&lt;2021,O488="X"),0,IF(ISBLANK(H488),DATEDIF(G488,'[3]1.Pradzia'!$D$13,"M"),DATEDIF(G488,H488,"m")))</f>
        <v>0</v>
      </c>
      <c r="AE488" s="37">
        <f>IF(E488='[3]5.Grup_T'!$E$20,0,IF(AD488&lt;&gt;0,M488/V488*MIN(12,AD488),0))</f>
        <v>0</v>
      </c>
      <c r="AF488" s="37">
        <f t="shared" si="94"/>
        <v>54.918000000000006</v>
      </c>
      <c r="AG488" s="37">
        <f t="shared" si="98"/>
        <v>137.29499999999996</v>
      </c>
      <c r="AH488" s="37">
        <f t="shared" si="99"/>
        <v>411.88499999999999</v>
      </c>
      <c r="AI488" s="35" t="str">
        <f t="shared" si="100"/>
        <v/>
      </c>
      <c r="AJ488" s="38" t="str">
        <f>IF(AND(F488&lt;&gt;[3]Pav.tvarkyklė!$B$12,F488&lt;&gt;[3]Pav.tvarkyklė!$B$13),"GVTNT","X")</f>
        <v>GVTNT</v>
      </c>
      <c r="AK488" s="39">
        <f t="shared" si="101"/>
        <v>0</v>
      </c>
      <c r="AL488" s="41"/>
      <c r="AM488" s="41"/>
      <c r="AN488" s="41">
        <f t="shared" si="102"/>
        <v>2019</v>
      </c>
      <c r="AO488" s="41"/>
      <c r="AP488" s="41"/>
      <c r="AQ488" s="41" t="s">
        <v>17</v>
      </c>
      <c r="AR488" s="42" t="s">
        <v>61</v>
      </c>
      <c r="AS488" s="42" t="s">
        <v>76</v>
      </c>
      <c r="AT488">
        <v>27.458999999999996</v>
      </c>
      <c r="AU488" s="43">
        <f t="shared" si="103"/>
        <v>27.45900000000001</v>
      </c>
    </row>
    <row r="489" spans="1:47" ht="15" customHeight="1" x14ac:dyDescent="0.25">
      <c r="A489" s="11"/>
      <c r="B489" s="19">
        <v>535</v>
      </c>
      <c r="C489" s="61" t="s">
        <v>617</v>
      </c>
      <c r="D489" s="62" t="s">
        <v>618</v>
      </c>
      <c r="E489" s="63" t="s">
        <v>255</v>
      </c>
      <c r="F489" s="61" t="s">
        <v>54</v>
      </c>
      <c r="G489" s="24">
        <v>43626</v>
      </c>
      <c r="H489" s="54"/>
      <c r="I489" s="26">
        <v>500.4</v>
      </c>
      <c r="J489" s="27"/>
      <c r="K489" s="27"/>
      <c r="L489" s="27"/>
      <c r="M489" s="50">
        <v>500.4</v>
      </c>
      <c r="N489" s="29">
        <v>375.29999999999995</v>
      </c>
      <c r="O489" s="30" t="str">
        <f>IF(G489&lt;=$N$2,"",IF(F489=[3]Pav.tvarkyklė!$B$13,"",IF(ISBLANK(R489),"X","")))</f>
        <v/>
      </c>
      <c r="P489" s="31"/>
      <c r="Q489" s="32"/>
      <c r="R489" s="32"/>
      <c r="S489" s="33"/>
      <c r="T489" s="33"/>
      <c r="U489" s="34">
        <f>IFERROR(INDEX('[3]5.Grup_T'!$G$4:$G$22,MATCH('6.Turtas'!E489,'[3]5.Grup_T'!$E$4:$E$22,0)),"0")</f>
        <v>6</v>
      </c>
      <c r="V489" s="35">
        <f t="shared" si="92"/>
        <v>72</v>
      </c>
      <c r="W489" s="35">
        <f>IF(NOT(ISBLANK(H489)),(12-DATEDIF(H489,'[3]1.Pradzia'!$D$13,"m")),0)</f>
        <v>0</v>
      </c>
      <c r="X489" s="35">
        <f t="shared" si="95"/>
        <v>18</v>
      </c>
      <c r="Y489" s="35">
        <f t="shared" si="96"/>
        <v>12</v>
      </c>
      <c r="Z489" s="35">
        <f t="shared" si="104"/>
        <v>54</v>
      </c>
      <c r="AA489" s="36">
        <f t="shared" si="93"/>
        <v>6.9499999999999993</v>
      </c>
      <c r="AB489" s="36">
        <f t="shared" si="97"/>
        <v>83.399999999999991</v>
      </c>
      <c r="AC489" s="37">
        <f>IF(E489='[3]5.Grup_T'!$E$20,0,IF(YEAR(G489)&lt;2021,M489-N489+AB489,0))</f>
        <v>208.5</v>
      </c>
      <c r="AD489" s="35">
        <f>IF(OR(YEAR(G489)&lt;2021,O489="X"),0,IF(ISBLANK(H489),DATEDIF(G489,'[3]1.Pradzia'!$D$13,"M"),DATEDIF(G489,H489,"m")))</f>
        <v>0</v>
      </c>
      <c r="AE489" s="37">
        <f>IF(E489='[3]5.Grup_T'!$E$20,0,IF(AD489&lt;&gt;0,M489/V489*MIN(12,AD489),0))</f>
        <v>0</v>
      </c>
      <c r="AF489" s="37">
        <f t="shared" si="94"/>
        <v>83.399999999999991</v>
      </c>
      <c r="AG489" s="37">
        <f t="shared" si="98"/>
        <v>208.5</v>
      </c>
      <c r="AH489" s="37">
        <f t="shared" si="99"/>
        <v>291.89999999999998</v>
      </c>
      <c r="AI489" s="35" t="str">
        <f t="shared" si="100"/>
        <v/>
      </c>
      <c r="AJ489" s="38" t="str">
        <f>IF(AND(F489&lt;&gt;[3]Pav.tvarkyklė!$B$12,F489&lt;&gt;[3]Pav.tvarkyklė!$B$13),"GVTNT","X")</f>
        <v>GVTNT</v>
      </c>
      <c r="AK489" s="39">
        <f t="shared" si="101"/>
        <v>0</v>
      </c>
      <c r="AL489" s="41"/>
      <c r="AM489" s="41"/>
      <c r="AN489" s="41">
        <f t="shared" si="102"/>
        <v>2019</v>
      </c>
      <c r="AO489" s="41"/>
      <c r="AP489" s="41"/>
      <c r="AQ489" s="41" t="s">
        <v>17</v>
      </c>
      <c r="AR489" s="42" t="s">
        <v>257</v>
      </c>
      <c r="AS489" s="42" t="s">
        <v>62</v>
      </c>
      <c r="AT489">
        <v>41.699999999999996</v>
      </c>
      <c r="AU489" s="43">
        <f t="shared" si="103"/>
        <v>41.699999999999996</v>
      </c>
    </row>
    <row r="490" spans="1:47" ht="15" customHeight="1" x14ac:dyDescent="0.25">
      <c r="A490" s="11"/>
      <c r="B490" s="19">
        <v>536</v>
      </c>
      <c r="C490" s="61" t="s">
        <v>619</v>
      </c>
      <c r="D490" s="62" t="s">
        <v>620</v>
      </c>
      <c r="E490" s="63" t="s">
        <v>111</v>
      </c>
      <c r="F490" s="61" t="s">
        <v>54</v>
      </c>
      <c r="G490" s="24">
        <v>43626</v>
      </c>
      <c r="H490" s="54"/>
      <c r="I490" s="26">
        <v>16000</v>
      </c>
      <c r="J490" s="27"/>
      <c r="K490" s="27"/>
      <c r="L490" s="27"/>
      <c r="M490" s="50">
        <v>16000</v>
      </c>
      <c r="N490" s="29">
        <v>13600</v>
      </c>
      <c r="O490" s="30" t="str">
        <f>IF(G490&lt;=$N$2,"",IF(F490=[3]Pav.tvarkyklė!$B$13,"",IF(ISBLANK(R490),"X","")))</f>
        <v/>
      </c>
      <c r="P490" s="31"/>
      <c r="Q490" s="32"/>
      <c r="R490" s="32"/>
      <c r="S490" s="33"/>
      <c r="T490" s="33"/>
      <c r="U490" s="34">
        <f>IFERROR(INDEX('[3]5.Grup_T'!$G$4:$G$22,MATCH('6.Turtas'!E490,'[3]5.Grup_T'!$E$4:$E$22,0)),"0")</f>
        <v>10</v>
      </c>
      <c r="V490" s="35">
        <f t="shared" si="92"/>
        <v>120</v>
      </c>
      <c r="W490" s="35">
        <f>IF(NOT(ISBLANK(H490)),(12-DATEDIF(H490,'[3]1.Pradzia'!$D$13,"m")),0)</f>
        <v>0</v>
      </c>
      <c r="X490" s="35">
        <f t="shared" si="95"/>
        <v>18</v>
      </c>
      <c r="Y490" s="35">
        <f t="shared" si="96"/>
        <v>12</v>
      </c>
      <c r="Z490" s="35">
        <f t="shared" si="104"/>
        <v>102</v>
      </c>
      <c r="AA490" s="36">
        <f t="shared" si="93"/>
        <v>133.33333333333334</v>
      </c>
      <c r="AB490" s="36">
        <f t="shared" si="97"/>
        <v>1600</v>
      </c>
      <c r="AC490" s="37">
        <f>IF(E490='[3]5.Grup_T'!$E$20,0,IF(YEAR(G490)&lt;2021,M490-N490+AB490,0))</f>
        <v>4000</v>
      </c>
      <c r="AD490" s="35">
        <f>IF(OR(YEAR(G490)&lt;2021,O490="X"),0,IF(ISBLANK(H490),DATEDIF(G490,'[3]1.Pradzia'!$D$13,"M"),DATEDIF(G490,H490,"m")))</f>
        <v>0</v>
      </c>
      <c r="AE490" s="37">
        <f>IF(E490='[3]5.Grup_T'!$E$20,0,IF(AD490&lt;&gt;0,M490/V490*MIN(12,AD490),0))</f>
        <v>0</v>
      </c>
      <c r="AF490" s="37">
        <f t="shared" si="94"/>
        <v>1600</v>
      </c>
      <c r="AG490" s="37">
        <f t="shared" si="98"/>
        <v>4000</v>
      </c>
      <c r="AH490" s="37">
        <f t="shared" si="99"/>
        <v>12000</v>
      </c>
      <c r="AI490" s="35" t="str">
        <f t="shared" si="100"/>
        <v/>
      </c>
      <c r="AJ490" s="38" t="str">
        <f>IF(AND(F490&lt;&gt;[3]Pav.tvarkyklė!$B$12,F490&lt;&gt;[3]Pav.tvarkyklė!$B$13),"GVTNT","X")</f>
        <v>GVTNT</v>
      </c>
      <c r="AK490" s="39">
        <f t="shared" si="101"/>
        <v>0</v>
      </c>
      <c r="AL490" s="41"/>
      <c r="AM490" s="41"/>
      <c r="AN490" s="41">
        <f t="shared" si="102"/>
        <v>2019</v>
      </c>
      <c r="AO490" s="41"/>
      <c r="AP490" s="41"/>
      <c r="AQ490" s="41" t="s">
        <v>17</v>
      </c>
      <c r="AR490" s="42" t="s">
        <v>113</v>
      </c>
      <c r="AS490" s="42" t="s">
        <v>62</v>
      </c>
      <c r="AT490">
        <v>800</v>
      </c>
      <c r="AU490" s="43">
        <f t="shared" si="103"/>
        <v>800</v>
      </c>
    </row>
    <row r="491" spans="1:47" ht="15" customHeight="1" x14ac:dyDescent="0.25">
      <c r="A491" s="11"/>
      <c r="B491" s="19">
        <v>537</v>
      </c>
      <c r="C491" s="61" t="s">
        <v>621</v>
      </c>
      <c r="D491" s="62" t="s">
        <v>622</v>
      </c>
      <c r="E491" s="70" t="s">
        <v>255</v>
      </c>
      <c r="F491" s="61" t="s">
        <v>86</v>
      </c>
      <c r="G491" s="24">
        <v>43633</v>
      </c>
      <c r="H491" s="54"/>
      <c r="I491" s="26">
        <v>280.11</v>
      </c>
      <c r="J491" s="27"/>
      <c r="K491" s="27"/>
      <c r="L491" s="27"/>
      <c r="M491" s="50">
        <v>280.11</v>
      </c>
      <c r="N491" s="29">
        <v>210.08250000000001</v>
      </c>
      <c r="O491" s="30" t="str">
        <f>IF(G491&lt;=$N$2,"",IF(F491=[3]Pav.tvarkyklė!$B$13,"",IF(ISBLANK(R491),"X","")))</f>
        <v/>
      </c>
      <c r="P491" s="31"/>
      <c r="Q491" s="32"/>
      <c r="R491" s="32"/>
      <c r="S491" s="33"/>
      <c r="T491" s="33"/>
      <c r="U491" s="34">
        <f>IFERROR(INDEX('[3]5.Grup_T'!$G$4:$G$22,MATCH('6.Turtas'!E491,'[3]5.Grup_T'!$E$4:$E$22,0)),"0")</f>
        <v>6</v>
      </c>
      <c r="V491" s="35">
        <f t="shared" si="92"/>
        <v>72</v>
      </c>
      <c r="W491" s="35">
        <f>IF(NOT(ISBLANK(H491)),(12-DATEDIF(H491,'[3]1.Pradzia'!$D$13,"m")),0)</f>
        <v>0</v>
      </c>
      <c r="X491" s="35">
        <f t="shared" si="95"/>
        <v>18</v>
      </c>
      <c r="Y491" s="35">
        <f t="shared" si="96"/>
        <v>12</v>
      </c>
      <c r="Z491" s="35">
        <f t="shared" si="104"/>
        <v>54</v>
      </c>
      <c r="AA491" s="36">
        <f t="shared" si="93"/>
        <v>3.8904166666666669</v>
      </c>
      <c r="AB491" s="36">
        <f t="shared" si="97"/>
        <v>46.685000000000002</v>
      </c>
      <c r="AC491" s="37">
        <f>IF(E491='[3]5.Grup_T'!$E$20,0,IF(YEAR(G491)&lt;2021,M491-N491+AB491,0))</f>
        <v>116.71250000000001</v>
      </c>
      <c r="AD491" s="35">
        <f>IF(OR(YEAR(G491)&lt;2021,O491="X"),0,IF(ISBLANK(H491),DATEDIF(G491,'[3]1.Pradzia'!$D$13,"M"),DATEDIF(G491,H491,"m")))</f>
        <v>0</v>
      </c>
      <c r="AE491" s="37">
        <f>IF(E491='[3]5.Grup_T'!$E$20,0,IF(AD491&lt;&gt;0,M491/V491*MIN(12,AD491),0))</f>
        <v>0</v>
      </c>
      <c r="AF491" s="37">
        <f t="shared" si="94"/>
        <v>46.685000000000002</v>
      </c>
      <c r="AG491" s="37">
        <f t="shared" si="98"/>
        <v>116.71250000000001</v>
      </c>
      <c r="AH491" s="37">
        <f t="shared" si="99"/>
        <v>163.39750000000001</v>
      </c>
      <c r="AI491" s="35" t="str">
        <f t="shared" si="100"/>
        <v/>
      </c>
      <c r="AJ491" s="38" t="str">
        <f>IF(AND(F491&lt;&gt;[3]Pav.tvarkyklė!$B$12,F491&lt;&gt;[3]Pav.tvarkyklė!$B$13),"GVTNT","X")</f>
        <v>GVTNT</v>
      </c>
      <c r="AK491" s="39">
        <f t="shared" si="101"/>
        <v>0</v>
      </c>
      <c r="AL491" s="41"/>
      <c r="AM491" s="41"/>
      <c r="AN491" s="41">
        <f t="shared" si="102"/>
        <v>2019</v>
      </c>
      <c r="AO491" s="41"/>
      <c r="AP491" s="41"/>
      <c r="AQ491" s="41" t="s">
        <v>17</v>
      </c>
      <c r="AR491" s="42" t="s">
        <v>61</v>
      </c>
      <c r="AS491" s="42" t="s">
        <v>89</v>
      </c>
      <c r="AT491">
        <v>14.0055</v>
      </c>
      <c r="AU491" s="43">
        <f t="shared" si="103"/>
        <v>32.679500000000004</v>
      </c>
    </row>
    <row r="492" spans="1:47" ht="15" customHeight="1" x14ac:dyDescent="0.25">
      <c r="A492" s="11"/>
      <c r="B492" s="19">
        <v>538</v>
      </c>
      <c r="C492" s="61" t="s">
        <v>604</v>
      </c>
      <c r="D492" s="62" t="s">
        <v>623</v>
      </c>
      <c r="E492" s="22" t="s">
        <v>59</v>
      </c>
      <c r="F492" s="68" t="s">
        <v>75</v>
      </c>
      <c r="G492" s="24">
        <v>43656</v>
      </c>
      <c r="H492" s="54"/>
      <c r="I492" s="26">
        <v>549.16999999999996</v>
      </c>
      <c r="J492" s="27"/>
      <c r="K492" s="27"/>
      <c r="L492" s="27"/>
      <c r="M492" s="50">
        <v>549.16999999999996</v>
      </c>
      <c r="N492" s="29">
        <v>471.37091666666663</v>
      </c>
      <c r="O492" s="30" t="str">
        <f>IF(G492&lt;=$N$2,"",IF(F492=[3]Pav.tvarkyklė!$B$13,"",IF(ISBLANK(R492),"X","")))</f>
        <v/>
      </c>
      <c r="P492" s="31"/>
      <c r="Q492" s="32"/>
      <c r="R492" s="32"/>
      <c r="S492" s="33"/>
      <c r="T492" s="33"/>
      <c r="U492" s="34">
        <f>IFERROR(INDEX('[3]5.Grup_T'!$G$4:$G$22,MATCH('6.Turtas'!E492,'[3]5.Grup_T'!$E$4:$E$22,0)),"0")</f>
        <v>10</v>
      </c>
      <c r="V492" s="35">
        <f t="shared" si="92"/>
        <v>120</v>
      </c>
      <c r="W492" s="35">
        <f>IF(NOT(ISBLANK(H492)),(12-DATEDIF(H492,'[3]1.Pradzia'!$D$13,"m")),0)</f>
        <v>0</v>
      </c>
      <c r="X492" s="35">
        <f t="shared" si="95"/>
        <v>17</v>
      </c>
      <c r="Y492" s="35">
        <f t="shared" si="96"/>
        <v>12</v>
      </c>
      <c r="Z492" s="35">
        <f t="shared" si="104"/>
        <v>103</v>
      </c>
      <c r="AA492" s="36">
        <f t="shared" si="93"/>
        <v>4.5764166666666659</v>
      </c>
      <c r="AB492" s="36">
        <f t="shared" si="97"/>
        <v>54.916999999999987</v>
      </c>
      <c r="AC492" s="37">
        <f>IF(E492='[3]5.Grup_T'!$E$20,0,IF(YEAR(G492)&lt;2021,M492-N492+AB492,0))</f>
        <v>132.7160833333333</v>
      </c>
      <c r="AD492" s="35">
        <f>IF(OR(YEAR(G492)&lt;2021,O492="X"),0,IF(ISBLANK(H492),DATEDIF(G492,'[3]1.Pradzia'!$D$13,"M"),DATEDIF(G492,H492,"m")))</f>
        <v>0</v>
      </c>
      <c r="AE492" s="37">
        <f>IF(E492='[3]5.Grup_T'!$E$20,0,IF(AD492&lt;&gt;0,M492/V492*MIN(12,AD492),0))</f>
        <v>0</v>
      </c>
      <c r="AF492" s="37">
        <f t="shared" si="94"/>
        <v>54.916999999999987</v>
      </c>
      <c r="AG492" s="37">
        <f t="shared" si="98"/>
        <v>132.7160833333333</v>
      </c>
      <c r="AH492" s="37">
        <f t="shared" si="99"/>
        <v>416.45391666666666</v>
      </c>
      <c r="AI492" s="35" t="str">
        <f t="shared" si="100"/>
        <v/>
      </c>
      <c r="AJ492" s="38" t="str">
        <f>IF(AND(F492&lt;&gt;[3]Pav.tvarkyklė!$B$12,F492&lt;&gt;[3]Pav.tvarkyklė!$B$13),"GVTNT","X")</f>
        <v>GVTNT</v>
      </c>
      <c r="AK492" s="39">
        <f t="shared" si="101"/>
        <v>0</v>
      </c>
      <c r="AL492" s="41"/>
      <c r="AM492" s="41"/>
      <c r="AN492" s="41">
        <f t="shared" si="102"/>
        <v>2019</v>
      </c>
      <c r="AO492" s="41"/>
      <c r="AP492" s="41"/>
      <c r="AQ492" s="41" t="s">
        <v>17</v>
      </c>
      <c r="AR492" s="42" t="s">
        <v>61</v>
      </c>
      <c r="AS492" s="42" t="s">
        <v>76</v>
      </c>
      <c r="AT492">
        <v>22.88208333333333</v>
      </c>
      <c r="AU492" s="43">
        <f t="shared" si="103"/>
        <v>32.03491666666666</v>
      </c>
    </row>
    <row r="493" spans="1:47" ht="15" customHeight="1" x14ac:dyDescent="0.25">
      <c r="A493" s="11"/>
      <c r="B493" s="19">
        <v>539</v>
      </c>
      <c r="C493" s="61" t="s">
        <v>624</v>
      </c>
      <c r="D493" s="62" t="s">
        <v>625</v>
      </c>
      <c r="E493" s="63" t="s">
        <v>255</v>
      </c>
      <c r="F493" s="61" t="s">
        <v>250</v>
      </c>
      <c r="G493" s="24">
        <v>43662</v>
      </c>
      <c r="H493" s="54"/>
      <c r="I493" s="26">
        <v>130</v>
      </c>
      <c r="J493" s="27"/>
      <c r="K493" s="27"/>
      <c r="L493" s="27"/>
      <c r="M493" s="50">
        <v>130</v>
      </c>
      <c r="N493" s="29">
        <v>99.305555555555557</v>
      </c>
      <c r="O493" s="30" t="str">
        <f>IF(G493&lt;=$N$2,"",IF(F493=[3]Pav.tvarkyklė!$B$13,"",IF(ISBLANK(R493),"X","")))</f>
        <v/>
      </c>
      <c r="P493" s="31"/>
      <c r="Q493" s="32"/>
      <c r="R493" s="32"/>
      <c r="S493" s="33"/>
      <c r="T493" s="33"/>
      <c r="U493" s="34">
        <f>IFERROR(INDEX('[3]5.Grup_T'!$G$4:$G$22,MATCH('6.Turtas'!E493,'[3]5.Grup_T'!$E$4:$E$22,0)),"0")</f>
        <v>6</v>
      </c>
      <c r="V493" s="35">
        <f t="shared" si="92"/>
        <v>72</v>
      </c>
      <c r="W493" s="35">
        <f>IF(NOT(ISBLANK(H493)),(12-DATEDIF(H493,'[3]1.Pradzia'!$D$13,"m")),0)</f>
        <v>0</v>
      </c>
      <c r="X493" s="35">
        <f t="shared" si="95"/>
        <v>17</v>
      </c>
      <c r="Y493" s="35">
        <f t="shared" si="96"/>
        <v>12</v>
      </c>
      <c r="Z493" s="35">
        <f t="shared" si="104"/>
        <v>55</v>
      </c>
      <c r="AA493" s="36">
        <f t="shared" si="93"/>
        <v>1.8055555555555556</v>
      </c>
      <c r="AB493" s="36">
        <f t="shared" si="97"/>
        <v>21.666666666666668</v>
      </c>
      <c r="AC493" s="37">
        <f>IF(E493='[3]5.Grup_T'!$E$20,0,IF(YEAR(G493)&lt;2021,M493-N493+AB493,0))</f>
        <v>52.361111111111114</v>
      </c>
      <c r="AD493" s="35">
        <f>IF(OR(YEAR(G493)&lt;2021,O493="X"),0,IF(ISBLANK(H493),DATEDIF(G493,'[3]1.Pradzia'!$D$13,"M"),DATEDIF(G493,H493,"m")))</f>
        <v>0</v>
      </c>
      <c r="AE493" s="37">
        <f>IF(E493='[3]5.Grup_T'!$E$20,0,IF(AD493&lt;&gt;0,M493/V493*MIN(12,AD493),0))</f>
        <v>0</v>
      </c>
      <c r="AF493" s="37">
        <f t="shared" si="94"/>
        <v>21.666666666666668</v>
      </c>
      <c r="AG493" s="37">
        <f t="shared" si="98"/>
        <v>52.361111111111114</v>
      </c>
      <c r="AH493" s="37">
        <f t="shared" si="99"/>
        <v>77.638888888888886</v>
      </c>
      <c r="AI493" s="35" t="str">
        <f t="shared" si="100"/>
        <v/>
      </c>
      <c r="AJ493" s="38" t="str">
        <f>IF(AND(F493&lt;&gt;[3]Pav.tvarkyklė!$B$12,F493&lt;&gt;[3]Pav.tvarkyklė!$B$13),"GVTNT","X")</f>
        <v>GVTNT</v>
      </c>
      <c r="AK493" s="39">
        <f t="shared" si="101"/>
        <v>0</v>
      </c>
      <c r="AL493" s="41"/>
      <c r="AM493" s="41"/>
      <c r="AN493" s="41">
        <f t="shared" si="102"/>
        <v>2019</v>
      </c>
      <c r="AO493" s="41"/>
      <c r="AP493" s="41"/>
      <c r="AQ493" s="41" t="s">
        <v>17</v>
      </c>
      <c r="AR493" s="42" t="s">
        <v>257</v>
      </c>
      <c r="AS493" s="42" t="s">
        <v>57</v>
      </c>
      <c r="AT493">
        <v>9.0277777777777786</v>
      </c>
      <c r="AU493" s="43">
        <f t="shared" si="103"/>
        <v>12.638888888888889</v>
      </c>
    </row>
    <row r="494" spans="1:47" ht="15" customHeight="1" x14ac:dyDescent="0.25">
      <c r="A494" s="11"/>
      <c r="B494" s="19">
        <v>540</v>
      </c>
      <c r="C494" s="61" t="s">
        <v>626</v>
      </c>
      <c r="D494" s="62" t="s">
        <v>627</v>
      </c>
      <c r="E494" s="63" t="s">
        <v>255</v>
      </c>
      <c r="F494" s="61" t="s">
        <v>82</v>
      </c>
      <c r="G494" s="24">
        <v>43717</v>
      </c>
      <c r="H494" s="54"/>
      <c r="I494" s="26">
        <v>142.56</v>
      </c>
      <c r="J494" s="27"/>
      <c r="K494" s="27"/>
      <c r="L494" s="27"/>
      <c r="M494" s="50">
        <v>142.56</v>
      </c>
      <c r="N494" s="29">
        <v>112.86</v>
      </c>
      <c r="O494" s="30" t="str">
        <f>IF(G494&lt;=$N$2,"",IF(F494=[3]Pav.tvarkyklė!$B$13,"",IF(ISBLANK(R494),"X","")))</f>
        <v/>
      </c>
      <c r="P494" s="31"/>
      <c r="Q494" s="32"/>
      <c r="R494" s="32"/>
      <c r="S494" s="33"/>
      <c r="T494" s="33"/>
      <c r="U494" s="34">
        <f>IFERROR(INDEX('[3]5.Grup_T'!$G$4:$G$22,MATCH('6.Turtas'!E494,'[3]5.Grup_T'!$E$4:$E$22,0)),"0")</f>
        <v>6</v>
      </c>
      <c r="V494" s="35">
        <f t="shared" si="92"/>
        <v>72</v>
      </c>
      <c r="W494" s="35">
        <f>IF(NOT(ISBLANK(H494)),(12-DATEDIF(H494,'[3]1.Pradzia'!$D$13,"m")),0)</f>
        <v>0</v>
      </c>
      <c r="X494" s="35">
        <f t="shared" si="95"/>
        <v>15</v>
      </c>
      <c r="Y494" s="35">
        <f t="shared" si="96"/>
        <v>12</v>
      </c>
      <c r="Z494" s="35">
        <f t="shared" si="104"/>
        <v>57</v>
      </c>
      <c r="AA494" s="36">
        <f t="shared" si="93"/>
        <v>1.98</v>
      </c>
      <c r="AB494" s="36">
        <f t="shared" si="97"/>
        <v>23.759999999999998</v>
      </c>
      <c r="AC494" s="37">
        <f>IF(E494='[3]5.Grup_T'!$E$20,0,IF(YEAR(G494)&lt;2021,M494-N494+AB494,0))</f>
        <v>53.46</v>
      </c>
      <c r="AD494" s="35">
        <f>IF(OR(YEAR(G494)&lt;2021,O494="X"),0,IF(ISBLANK(H494),DATEDIF(G494,'[3]1.Pradzia'!$D$13,"M"),DATEDIF(G494,H494,"m")))</f>
        <v>0</v>
      </c>
      <c r="AE494" s="37">
        <f>IF(E494='[3]5.Grup_T'!$E$20,0,IF(AD494&lt;&gt;0,M494/V494*MIN(12,AD494),0))</f>
        <v>0</v>
      </c>
      <c r="AF494" s="37">
        <f t="shared" si="94"/>
        <v>23.759999999999998</v>
      </c>
      <c r="AG494" s="37">
        <f t="shared" si="98"/>
        <v>53.46</v>
      </c>
      <c r="AH494" s="37">
        <f t="shared" si="99"/>
        <v>89.1</v>
      </c>
      <c r="AI494" s="35" t="str">
        <f t="shared" si="100"/>
        <v/>
      </c>
      <c r="AJ494" s="38" t="str">
        <f>IF(AND(F494&lt;&gt;[3]Pav.tvarkyklė!$B$12,F494&lt;&gt;[3]Pav.tvarkyklė!$B$13),"GVTNT","X")</f>
        <v>GVTNT</v>
      </c>
      <c r="AK494" s="39">
        <f t="shared" si="101"/>
        <v>0</v>
      </c>
      <c r="AL494" s="41"/>
      <c r="AM494" s="41"/>
      <c r="AN494" s="41">
        <f t="shared" si="102"/>
        <v>2019</v>
      </c>
      <c r="AO494" s="41"/>
      <c r="AP494" s="41"/>
      <c r="AQ494" s="41" t="s">
        <v>17</v>
      </c>
      <c r="AR494" s="42" t="s">
        <v>257</v>
      </c>
      <c r="AS494" s="42" t="s">
        <v>83</v>
      </c>
      <c r="AT494">
        <v>5.9399999999999995</v>
      </c>
      <c r="AU494" s="43">
        <f t="shared" si="103"/>
        <v>17.82</v>
      </c>
    </row>
    <row r="495" spans="1:47" ht="15" customHeight="1" x14ac:dyDescent="0.25">
      <c r="A495" s="11"/>
      <c r="B495" s="19">
        <v>541</v>
      </c>
      <c r="C495" s="61" t="s">
        <v>626</v>
      </c>
      <c r="D495" s="62" t="s">
        <v>628</v>
      </c>
      <c r="E495" s="63" t="s">
        <v>255</v>
      </c>
      <c r="F495" s="61" t="s">
        <v>82</v>
      </c>
      <c r="G495" s="24">
        <v>43717</v>
      </c>
      <c r="H495" s="54"/>
      <c r="I495" s="26">
        <v>142.56</v>
      </c>
      <c r="J495" s="27"/>
      <c r="K495" s="27"/>
      <c r="L495" s="27"/>
      <c r="M495" s="28">
        <v>142.56</v>
      </c>
      <c r="N495" s="29">
        <v>112.86</v>
      </c>
      <c r="O495" s="30" t="str">
        <f>IF(G495&lt;=$N$2,"",IF(F495=[3]Pav.tvarkyklė!$B$13,"",IF(ISBLANK(R495),"X","")))</f>
        <v/>
      </c>
      <c r="P495" s="31"/>
      <c r="Q495" s="32"/>
      <c r="R495" s="32"/>
      <c r="S495" s="33"/>
      <c r="T495" s="33"/>
      <c r="U495" s="34">
        <f>IFERROR(INDEX('[3]5.Grup_T'!$G$4:$G$22,MATCH('6.Turtas'!E495,'[3]5.Grup_T'!$E$4:$E$22,0)),"0")</f>
        <v>6</v>
      </c>
      <c r="V495" s="35">
        <f t="shared" si="92"/>
        <v>72</v>
      </c>
      <c r="W495" s="35">
        <f>IF(NOT(ISBLANK(H495)),(12-DATEDIF(H495,'[3]1.Pradzia'!$D$13,"m")),0)</f>
        <v>0</v>
      </c>
      <c r="X495" s="35">
        <f t="shared" si="95"/>
        <v>15</v>
      </c>
      <c r="Y495" s="35">
        <f t="shared" si="96"/>
        <v>12</v>
      </c>
      <c r="Z495" s="35">
        <f t="shared" si="104"/>
        <v>57</v>
      </c>
      <c r="AA495" s="36">
        <f t="shared" si="93"/>
        <v>1.98</v>
      </c>
      <c r="AB495" s="36">
        <f t="shared" si="97"/>
        <v>23.759999999999998</v>
      </c>
      <c r="AC495" s="37">
        <f>IF(E495='[3]5.Grup_T'!$E$20,0,IF(YEAR(G495)&lt;2021,M495-N495+AB495,0))</f>
        <v>53.46</v>
      </c>
      <c r="AD495" s="35">
        <f>IF(OR(YEAR(G495)&lt;2021,O495="X"),0,IF(ISBLANK(H495),DATEDIF(G495,'[3]1.Pradzia'!$D$13,"M"),DATEDIF(G495,H495,"m")))</f>
        <v>0</v>
      </c>
      <c r="AE495" s="37">
        <f>IF(E495='[3]5.Grup_T'!$E$20,0,IF(AD495&lt;&gt;0,M495/V495*MIN(12,AD495),0))</f>
        <v>0</v>
      </c>
      <c r="AF495" s="37">
        <f t="shared" si="94"/>
        <v>23.759999999999998</v>
      </c>
      <c r="AG495" s="37">
        <f t="shared" si="98"/>
        <v>53.46</v>
      </c>
      <c r="AH495" s="37">
        <f t="shared" si="99"/>
        <v>89.1</v>
      </c>
      <c r="AI495" s="35" t="str">
        <f t="shared" si="100"/>
        <v/>
      </c>
      <c r="AJ495" s="38" t="str">
        <f>IF(AND(F495&lt;&gt;[3]Pav.tvarkyklė!$B$12,F495&lt;&gt;[3]Pav.tvarkyklė!$B$13),"GVTNT","X")</f>
        <v>GVTNT</v>
      </c>
      <c r="AK495" s="39">
        <f t="shared" si="101"/>
        <v>0</v>
      </c>
      <c r="AL495" s="41"/>
      <c r="AM495" s="41"/>
      <c r="AN495" s="41">
        <f t="shared" si="102"/>
        <v>2019</v>
      </c>
      <c r="AO495" s="41"/>
      <c r="AP495" s="41"/>
      <c r="AQ495" s="41" t="s">
        <v>17</v>
      </c>
      <c r="AR495" s="42" t="s">
        <v>257</v>
      </c>
      <c r="AS495" s="42" t="s">
        <v>83</v>
      </c>
      <c r="AT495">
        <v>5.9399999999999995</v>
      </c>
      <c r="AU495" s="43">
        <f t="shared" si="103"/>
        <v>17.82</v>
      </c>
    </row>
    <row r="496" spans="1:47" ht="15" customHeight="1" x14ac:dyDescent="0.25">
      <c r="A496" s="11"/>
      <c r="B496" s="19">
        <v>542</v>
      </c>
      <c r="C496" s="61" t="s">
        <v>626</v>
      </c>
      <c r="D496" s="62" t="s">
        <v>629</v>
      </c>
      <c r="E496" s="63" t="s">
        <v>255</v>
      </c>
      <c r="F496" s="61" t="s">
        <v>82</v>
      </c>
      <c r="G496" s="24">
        <v>43717</v>
      </c>
      <c r="H496" s="54"/>
      <c r="I496" s="26">
        <v>142.56</v>
      </c>
      <c r="J496" s="27"/>
      <c r="K496" s="27"/>
      <c r="L496" s="27"/>
      <c r="M496" s="28">
        <v>142.56</v>
      </c>
      <c r="N496" s="29">
        <v>112.86</v>
      </c>
      <c r="O496" s="30" t="str">
        <f>IF(G496&lt;=$N$2,"",IF(F496=[3]Pav.tvarkyklė!$B$13,"",IF(ISBLANK(R496),"X","")))</f>
        <v/>
      </c>
      <c r="P496" s="31"/>
      <c r="Q496" s="32"/>
      <c r="R496" s="32"/>
      <c r="S496" s="33"/>
      <c r="T496" s="33"/>
      <c r="U496" s="34">
        <f>IFERROR(INDEX('[3]5.Grup_T'!$G$4:$G$22,MATCH('6.Turtas'!E496,'[3]5.Grup_T'!$E$4:$E$22,0)),"0")</f>
        <v>6</v>
      </c>
      <c r="V496" s="35">
        <f t="shared" si="92"/>
        <v>72</v>
      </c>
      <c r="W496" s="35">
        <f>IF(NOT(ISBLANK(H496)),(12-DATEDIF(H496,'[3]1.Pradzia'!$D$13,"m")),0)</f>
        <v>0</v>
      </c>
      <c r="X496" s="35">
        <f t="shared" si="95"/>
        <v>15</v>
      </c>
      <c r="Y496" s="35">
        <f t="shared" si="96"/>
        <v>12</v>
      </c>
      <c r="Z496" s="35">
        <f t="shared" si="104"/>
        <v>57</v>
      </c>
      <c r="AA496" s="36">
        <f t="shared" si="93"/>
        <v>1.98</v>
      </c>
      <c r="AB496" s="36">
        <f t="shared" si="97"/>
        <v>23.759999999999998</v>
      </c>
      <c r="AC496" s="37">
        <f>IF(E496='[3]5.Grup_T'!$E$20,0,IF(YEAR(G496)&lt;2021,M496-N496+AB496,0))</f>
        <v>53.46</v>
      </c>
      <c r="AD496" s="35">
        <f>IF(OR(YEAR(G496)&lt;2021,O496="X"),0,IF(ISBLANK(H496),DATEDIF(G496,'[3]1.Pradzia'!$D$13,"M"),DATEDIF(G496,H496,"m")))</f>
        <v>0</v>
      </c>
      <c r="AE496" s="37">
        <f>IF(E496='[3]5.Grup_T'!$E$20,0,IF(AD496&lt;&gt;0,M496/V496*MIN(12,AD496),0))</f>
        <v>0</v>
      </c>
      <c r="AF496" s="37">
        <f t="shared" si="94"/>
        <v>23.759999999999998</v>
      </c>
      <c r="AG496" s="37">
        <f t="shared" si="98"/>
        <v>53.46</v>
      </c>
      <c r="AH496" s="37">
        <f t="shared" si="99"/>
        <v>89.1</v>
      </c>
      <c r="AI496" s="35" t="str">
        <f t="shared" si="100"/>
        <v/>
      </c>
      <c r="AJ496" s="38" t="str">
        <f>IF(AND(F496&lt;&gt;[3]Pav.tvarkyklė!$B$12,F496&lt;&gt;[3]Pav.tvarkyklė!$B$13),"GVTNT","X")</f>
        <v>GVTNT</v>
      </c>
      <c r="AK496" s="39">
        <f t="shared" si="101"/>
        <v>0</v>
      </c>
      <c r="AL496" s="41"/>
      <c r="AM496" s="41"/>
      <c r="AN496" s="41">
        <f t="shared" si="102"/>
        <v>2019</v>
      </c>
      <c r="AO496" s="41"/>
      <c r="AP496" s="41"/>
      <c r="AQ496" s="41" t="s">
        <v>17</v>
      </c>
      <c r="AR496" s="42" t="s">
        <v>257</v>
      </c>
      <c r="AS496" s="42" t="s">
        <v>83</v>
      </c>
      <c r="AT496">
        <v>5.9399999999999995</v>
      </c>
      <c r="AU496" s="43">
        <f t="shared" si="103"/>
        <v>17.82</v>
      </c>
    </row>
    <row r="497" spans="1:47" ht="15" customHeight="1" x14ac:dyDescent="0.25">
      <c r="A497" s="11"/>
      <c r="B497" s="19">
        <v>543</v>
      </c>
      <c r="C497" s="61" t="s">
        <v>630</v>
      </c>
      <c r="D497" s="62" t="s">
        <v>631</v>
      </c>
      <c r="E497" s="63" t="s">
        <v>244</v>
      </c>
      <c r="F497" s="61" t="s">
        <v>250</v>
      </c>
      <c r="G497" s="24">
        <v>43725</v>
      </c>
      <c r="H497" s="54"/>
      <c r="I497" s="26">
        <v>5735</v>
      </c>
      <c r="J497" s="27"/>
      <c r="K497" s="27"/>
      <c r="L497" s="27"/>
      <c r="M497" s="28">
        <v>5735</v>
      </c>
      <c r="N497" s="29">
        <v>4710.8928571428569</v>
      </c>
      <c r="O497" s="30" t="str">
        <f>IF(G497&lt;=$N$2,"",IF(F497=[3]Pav.tvarkyklė!$B$13,"",IF(ISBLANK(R497),"X","")))</f>
        <v/>
      </c>
      <c r="P497" s="31"/>
      <c r="Q497" s="32"/>
      <c r="R497" s="32"/>
      <c r="S497" s="33"/>
      <c r="T497" s="33"/>
      <c r="U497" s="34">
        <f>IFERROR(INDEX('[3]5.Grup_T'!$G$4:$G$22,MATCH('6.Turtas'!E497,'[3]5.Grup_T'!$E$4:$E$22,0)),"0")</f>
        <v>7</v>
      </c>
      <c r="V497" s="35">
        <f t="shared" si="92"/>
        <v>84</v>
      </c>
      <c r="W497" s="35">
        <f>IF(NOT(ISBLANK(H497)),(12-DATEDIF(H497,'[3]1.Pradzia'!$D$13,"m")),0)</f>
        <v>0</v>
      </c>
      <c r="X497" s="35">
        <f t="shared" si="95"/>
        <v>15</v>
      </c>
      <c r="Y497" s="35">
        <f t="shared" si="96"/>
        <v>12</v>
      </c>
      <c r="Z497" s="35">
        <f t="shared" si="104"/>
        <v>69</v>
      </c>
      <c r="AA497" s="36">
        <f t="shared" si="93"/>
        <v>68.273809523809518</v>
      </c>
      <c r="AB497" s="36">
        <f t="shared" si="97"/>
        <v>819.28571428571422</v>
      </c>
      <c r="AC497" s="37">
        <f>IF(E497='[3]5.Grup_T'!$E$20,0,IF(YEAR(G497)&lt;2021,M497-N497+AB497,0))</f>
        <v>1843.3928571428573</v>
      </c>
      <c r="AD497" s="35">
        <f>IF(OR(YEAR(G497)&lt;2021,O497="X"),0,IF(ISBLANK(H497),DATEDIF(G497,'[3]1.Pradzia'!$D$13,"M"),DATEDIF(G497,H497,"m")))</f>
        <v>0</v>
      </c>
      <c r="AE497" s="37">
        <f>IF(E497='[3]5.Grup_T'!$E$20,0,IF(AD497&lt;&gt;0,M497/V497*MIN(12,AD497),0))</f>
        <v>0</v>
      </c>
      <c r="AF497" s="37">
        <f t="shared" si="94"/>
        <v>819.28571428571422</v>
      </c>
      <c r="AG497" s="37">
        <f t="shared" si="98"/>
        <v>1843.3928571428573</v>
      </c>
      <c r="AH497" s="37">
        <f t="shared" si="99"/>
        <v>3891.6071428571427</v>
      </c>
      <c r="AI497" s="35" t="str">
        <f t="shared" si="100"/>
        <v/>
      </c>
      <c r="AJ497" s="38" t="str">
        <f>IF(AND(F497&lt;&gt;[3]Pav.tvarkyklė!$B$12,F497&lt;&gt;[3]Pav.tvarkyklė!$B$13),"GVTNT","X")</f>
        <v>GVTNT</v>
      </c>
      <c r="AK497" s="39">
        <f t="shared" si="101"/>
        <v>0</v>
      </c>
      <c r="AL497" s="41"/>
      <c r="AM497" s="41"/>
      <c r="AN497" s="41">
        <f t="shared" si="102"/>
        <v>2019</v>
      </c>
      <c r="AO497" s="41"/>
      <c r="AP497" s="41"/>
      <c r="AQ497" s="41" t="s">
        <v>17</v>
      </c>
      <c r="AR497" s="42" t="s">
        <v>113</v>
      </c>
      <c r="AS497" s="42" t="s">
        <v>57</v>
      </c>
      <c r="AT497">
        <v>204.82142857142856</v>
      </c>
      <c r="AU497" s="43">
        <f t="shared" si="103"/>
        <v>614.46428571428567</v>
      </c>
    </row>
    <row r="498" spans="1:47" ht="15" customHeight="1" x14ac:dyDescent="0.25">
      <c r="A498" s="11"/>
      <c r="B498" s="19">
        <v>545</v>
      </c>
      <c r="C498" s="61" t="s">
        <v>632</v>
      </c>
      <c r="D498" s="62" t="s">
        <v>633</v>
      </c>
      <c r="E498" s="63" t="s">
        <v>255</v>
      </c>
      <c r="F498" s="61" t="s">
        <v>54</v>
      </c>
      <c r="G498" s="24">
        <v>43739</v>
      </c>
      <c r="H498" s="54"/>
      <c r="I498" s="26">
        <v>319.86</v>
      </c>
      <c r="J498" s="27"/>
      <c r="K498" s="27"/>
      <c r="L498" s="27"/>
      <c r="M498" s="28">
        <v>319.86</v>
      </c>
      <c r="N498" s="29">
        <v>257.66500000000002</v>
      </c>
      <c r="O498" s="30" t="str">
        <f>IF(G498&lt;=$N$2,"",IF(F498=[3]Pav.tvarkyklė!$B$13,"",IF(ISBLANK(R498),"X","")))</f>
        <v/>
      </c>
      <c r="P498" s="31"/>
      <c r="Q498" s="32"/>
      <c r="R498" s="32"/>
      <c r="S498" s="33"/>
      <c r="T498" s="33"/>
      <c r="U498" s="34">
        <f>IFERROR(INDEX('[3]5.Grup_T'!$G$4:$G$22,MATCH('6.Turtas'!E498,'[3]5.Grup_T'!$E$4:$E$22,0)),"0")</f>
        <v>6</v>
      </c>
      <c r="V498" s="35">
        <f t="shared" si="92"/>
        <v>72</v>
      </c>
      <c r="W498" s="35">
        <f>IF(NOT(ISBLANK(H498)),(12-DATEDIF(H498,'[3]1.Pradzia'!$D$13,"m")),0)</f>
        <v>0</v>
      </c>
      <c r="X498" s="35">
        <f t="shared" si="95"/>
        <v>14</v>
      </c>
      <c r="Y498" s="35">
        <f t="shared" si="96"/>
        <v>12</v>
      </c>
      <c r="Z498" s="35">
        <f t="shared" si="104"/>
        <v>58</v>
      </c>
      <c r="AA498" s="36">
        <f t="shared" si="93"/>
        <v>4.4425000000000008</v>
      </c>
      <c r="AB498" s="36">
        <f t="shared" si="97"/>
        <v>53.310000000000009</v>
      </c>
      <c r="AC498" s="37">
        <f>IF(E498='[3]5.Grup_T'!$E$20,0,IF(YEAR(G498)&lt;2021,M498-N498+AB498,0))</f>
        <v>115.505</v>
      </c>
      <c r="AD498" s="35">
        <f>IF(OR(YEAR(G498)&lt;2021,O498="X"),0,IF(ISBLANK(H498),DATEDIF(G498,'[3]1.Pradzia'!$D$13,"M"),DATEDIF(G498,H498,"m")))</f>
        <v>0</v>
      </c>
      <c r="AE498" s="37">
        <f>IF(E498='[3]5.Grup_T'!$E$20,0,IF(AD498&lt;&gt;0,M498/V498*MIN(12,AD498),0))</f>
        <v>0</v>
      </c>
      <c r="AF498" s="37">
        <f t="shared" si="94"/>
        <v>53.310000000000009</v>
      </c>
      <c r="AG498" s="37">
        <f t="shared" si="98"/>
        <v>115.505</v>
      </c>
      <c r="AH498" s="37">
        <f t="shared" si="99"/>
        <v>204.35500000000002</v>
      </c>
      <c r="AI498" s="35" t="str">
        <f t="shared" si="100"/>
        <v/>
      </c>
      <c r="AJ498" s="38" t="str">
        <f>IF(AND(F498&lt;&gt;[3]Pav.tvarkyklė!$B$12,F498&lt;&gt;[3]Pav.tvarkyklė!$B$13),"GVTNT","X")</f>
        <v>GVTNT</v>
      </c>
      <c r="AK498" s="39">
        <f t="shared" si="101"/>
        <v>0</v>
      </c>
      <c r="AL498" s="41"/>
      <c r="AM498" s="41"/>
      <c r="AN498" s="41">
        <f t="shared" si="102"/>
        <v>2019</v>
      </c>
      <c r="AO498" s="41"/>
      <c r="AP498" s="41"/>
      <c r="AQ498" s="41" t="s">
        <v>17</v>
      </c>
      <c r="AR498" s="42" t="s">
        <v>257</v>
      </c>
      <c r="AS498" s="42" t="s">
        <v>62</v>
      </c>
      <c r="AT498">
        <v>8.8849999999999998</v>
      </c>
      <c r="AU498" s="43">
        <f t="shared" si="103"/>
        <v>44.425000000000011</v>
      </c>
    </row>
    <row r="499" spans="1:47" ht="15" customHeight="1" x14ac:dyDescent="0.25">
      <c r="A499" s="11"/>
      <c r="B499" s="19">
        <v>546</v>
      </c>
      <c r="C499" s="61" t="s">
        <v>634</v>
      </c>
      <c r="D499" s="62" t="s">
        <v>635</v>
      </c>
      <c r="E499" s="63" t="s">
        <v>64</v>
      </c>
      <c r="F499" s="61" t="s">
        <v>65</v>
      </c>
      <c r="G499" s="24">
        <v>43783</v>
      </c>
      <c r="H499" s="54"/>
      <c r="I499" s="26">
        <v>4737.72</v>
      </c>
      <c r="J499" s="27"/>
      <c r="K499" s="27"/>
      <c r="L499" s="27"/>
      <c r="M499" s="28">
        <v>4737.72</v>
      </c>
      <c r="N499" s="29">
        <v>4591.0762857142863</v>
      </c>
      <c r="O499" s="30" t="str">
        <f>IF(G499&lt;=$N$2,"",IF(F499=[3]Pav.tvarkyklė!$B$13,"",IF(ISBLANK(R499),"X","")))</f>
        <v/>
      </c>
      <c r="P499" s="31"/>
      <c r="Q499" s="32"/>
      <c r="R499" s="32"/>
      <c r="S499" s="33"/>
      <c r="T499" s="33"/>
      <c r="U499" s="34">
        <f>IFERROR(INDEX('[3]5.Grup_T'!$G$4:$G$22,MATCH('6.Turtas'!E499,'[3]5.Grup_T'!$E$4:$E$22,0)),"0")</f>
        <v>35</v>
      </c>
      <c r="V499" s="35">
        <f t="shared" si="92"/>
        <v>420</v>
      </c>
      <c r="W499" s="35">
        <f>IF(NOT(ISBLANK(H499)),(12-DATEDIF(H499,'[3]1.Pradzia'!$D$13,"m")),0)</f>
        <v>0</v>
      </c>
      <c r="X499" s="35">
        <f t="shared" si="95"/>
        <v>13</v>
      </c>
      <c r="Y499" s="35">
        <f t="shared" si="96"/>
        <v>12</v>
      </c>
      <c r="Z499" s="35">
        <f t="shared" si="104"/>
        <v>407</v>
      </c>
      <c r="AA499" s="36">
        <f t="shared" si="93"/>
        <v>11.280285714285716</v>
      </c>
      <c r="AB499" s="36">
        <f t="shared" si="97"/>
        <v>135.36342857142859</v>
      </c>
      <c r="AC499" s="37">
        <f>IF(E499='[3]5.Grup_T'!$E$20,0,IF(YEAR(G499)&lt;2021,M499-N499+AB499,0))</f>
        <v>282.00714285714253</v>
      </c>
      <c r="AD499" s="35">
        <f>IF(OR(YEAR(G499)&lt;2021,O499="X"),0,IF(ISBLANK(H499),DATEDIF(G499,'[3]1.Pradzia'!$D$13,"M"),DATEDIF(G499,H499,"m")))</f>
        <v>0</v>
      </c>
      <c r="AE499" s="37">
        <f>IF(E499='[3]5.Grup_T'!$E$20,0,IF(AD499&lt;&gt;0,M499/V499*MIN(12,AD499),0))</f>
        <v>0</v>
      </c>
      <c r="AF499" s="37">
        <f t="shared" si="94"/>
        <v>135.36342857142859</v>
      </c>
      <c r="AG499" s="37">
        <f t="shared" si="98"/>
        <v>282.00714285714253</v>
      </c>
      <c r="AH499" s="37">
        <f t="shared" si="99"/>
        <v>4455.7128571428575</v>
      </c>
      <c r="AI499" s="35" t="str">
        <f t="shared" si="100"/>
        <v/>
      </c>
      <c r="AJ499" s="38" t="str">
        <f>IF(AND(F499&lt;&gt;[3]Pav.tvarkyklė!$B$12,F499&lt;&gt;[3]Pav.tvarkyklė!$B$13),"GVTNT","X")</f>
        <v>GVTNT</v>
      </c>
      <c r="AK499" s="39">
        <f t="shared" si="101"/>
        <v>0</v>
      </c>
      <c r="AL499" s="41"/>
      <c r="AM499" s="41"/>
      <c r="AN499" s="41">
        <f t="shared" si="102"/>
        <v>2019</v>
      </c>
      <c r="AO499" s="41"/>
      <c r="AP499" s="41"/>
      <c r="AQ499" s="41" t="s">
        <v>17</v>
      </c>
      <c r="AR499" s="42" t="s">
        <v>67</v>
      </c>
      <c r="AS499" s="42" t="s">
        <v>68</v>
      </c>
      <c r="AT499">
        <v>11.280285714285714</v>
      </c>
      <c r="AU499" s="43">
        <f t="shared" si="103"/>
        <v>124.08314285714287</v>
      </c>
    </row>
    <row r="500" spans="1:47" ht="15" customHeight="1" x14ac:dyDescent="0.25">
      <c r="A500" s="11"/>
      <c r="B500" s="19">
        <v>547</v>
      </c>
      <c r="C500" s="61" t="s">
        <v>636</v>
      </c>
      <c r="D500" s="62" t="s">
        <v>637</v>
      </c>
      <c r="E500" s="63" t="s">
        <v>85</v>
      </c>
      <c r="F500" s="71" t="s">
        <v>115</v>
      </c>
      <c r="G500" s="24">
        <v>43781</v>
      </c>
      <c r="H500" s="54"/>
      <c r="I500" s="26">
        <v>4000</v>
      </c>
      <c r="J500" s="27">
        <v>4000</v>
      </c>
      <c r="K500" s="27"/>
      <c r="L500" s="27"/>
      <c r="M500" s="28"/>
      <c r="N500" s="29">
        <v>0</v>
      </c>
      <c r="O500" s="30" t="str">
        <f>IF(G500&lt;=$N$2,"",IF(F500=[3]Pav.tvarkyklė!$B$13,"",IF(ISBLANK(R500),"X","")))</f>
        <v/>
      </c>
      <c r="P500" s="31"/>
      <c r="Q500" s="32"/>
      <c r="R500" s="32"/>
      <c r="S500" s="33"/>
      <c r="T500" s="33"/>
      <c r="U500" s="34">
        <f>IFERROR(INDEX('[3]5.Grup_T'!$G$4:$G$22,MATCH('6.Turtas'!E500,'[3]5.Grup_T'!$E$4:$E$22,0)),"0")</f>
        <v>50</v>
      </c>
      <c r="V500" s="35">
        <f t="shared" si="92"/>
        <v>600</v>
      </c>
      <c r="W500" s="35">
        <f>IF(NOT(ISBLANK(H500)),(12-DATEDIF(H500,'[3]1.Pradzia'!$D$13,"m")),0)</f>
        <v>0</v>
      </c>
      <c r="X500" s="35">
        <f t="shared" si="95"/>
        <v>13</v>
      </c>
      <c r="Y500" s="35">
        <f t="shared" si="96"/>
        <v>12</v>
      </c>
      <c r="Z500" s="35">
        <f t="shared" si="104"/>
        <v>587</v>
      </c>
      <c r="AA500" s="36">
        <f t="shared" si="93"/>
        <v>0</v>
      </c>
      <c r="AB500" s="36">
        <f t="shared" si="97"/>
        <v>0</v>
      </c>
      <c r="AC500" s="37">
        <f>IF(E500='[3]5.Grup_T'!$E$20,0,IF(YEAR(G500)&lt;2021,M500-N500+AB500,0))</f>
        <v>0</v>
      </c>
      <c r="AD500" s="35">
        <f>IF(OR(YEAR(G500)&lt;2021,O500="X"),0,IF(ISBLANK(H500),DATEDIF(G500,'[3]1.Pradzia'!$D$13,"M"),DATEDIF(G500,H500,"m")))</f>
        <v>0</v>
      </c>
      <c r="AE500" s="37">
        <f>IF(E500='[3]5.Grup_T'!$E$20,0,IF(AD500&lt;&gt;0,M500/V500*MIN(12,AD500),0))</f>
        <v>0</v>
      </c>
      <c r="AF500" s="37">
        <f t="shared" si="94"/>
        <v>0</v>
      </c>
      <c r="AG500" s="37">
        <f t="shared" si="98"/>
        <v>0</v>
      </c>
      <c r="AH500" s="37">
        <f t="shared" si="99"/>
        <v>0</v>
      </c>
      <c r="AI500" s="35" t="str">
        <f t="shared" si="100"/>
        <v>Nusidėvėjęs</v>
      </c>
      <c r="AJ500" s="38" t="str">
        <f>IF(AND(F500&lt;&gt;[3]Pav.tvarkyklė!$B$12,F500&lt;&gt;[3]Pav.tvarkyklė!$B$13),"GVTNT","X")</f>
        <v>GVTNT</v>
      </c>
      <c r="AK500" s="39">
        <f t="shared" si="101"/>
        <v>0</v>
      </c>
      <c r="AL500" s="41"/>
      <c r="AM500" s="41"/>
      <c r="AN500" s="41">
        <f t="shared" si="102"/>
        <v>2019</v>
      </c>
      <c r="AO500" s="41"/>
      <c r="AP500" s="41"/>
      <c r="AQ500" s="41" t="s">
        <v>380</v>
      </c>
      <c r="AR500" s="42" t="s">
        <v>88</v>
      </c>
      <c r="AS500" s="42" t="s">
        <v>117</v>
      </c>
      <c r="AT500">
        <v>0</v>
      </c>
      <c r="AU500" s="43">
        <f t="shared" si="103"/>
        <v>0</v>
      </c>
    </row>
    <row r="501" spans="1:47" ht="15" customHeight="1" x14ac:dyDescent="0.25">
      <c r="A501" s="11"/>
      <c r="B501" s="19">
        <v>548</v>
      </c>
      <c r="C501" s="61" t="s">
        <v>638</v>
      </c>
      <c r="D501" s="62" t="s">
        <v>639</v>
      </c>
      <c r="E501" s="63" t="s">
        <v>255</v>
      </c>
      <c r="F501" s="61" t="s">
        <v>82</v>
      </c>
      <c r="G501" s="24">
        <v>43800</v>
      </c>
      <c r="H501" s="54"/>
      <c r="I501" s="26">
        <v>1365</v>
      </c>
      <c r="J501" s="27"/>
      <c r="K501" s="27"/>
      <c r="L501" s="27"/>
      <c r="M501" s="28">
        <v>1365</v>
      </c>
      <c r="N501" s="29">
        <v>1137.5</v>
      </c>
      <c r="O501" s="30" t="str">
        <f>IF(G501&lt;=$N$2,"",IF(F501=[3]Pav.tvarkyklė!$B$13,"",IF(ISBLANK(R501),"X","")))</f>
        <v/>
      </c>
      <c r="P501" s="31"/>
      <c r="Q501" s="32"/>
      <c r="R501" s="32"/>
      <c r="S501" s="33"/>
      <c r="T501" s="33"/>
      <c r="U501" s="34">
        <f>IFERROR(INDEX('[3]5.Grup_T'!$G$4:$G$22,MATCH('6.Turtas'!E501,'[3]5.Grup_T'!$E$4:$E$22,0)),"0")</f>
        <v>6</v>
      </c>
      <c r="V501" s="35">
        <f t="shared" si="92"/>
        <v>72</v>
      </c>
      <c r="W501" s="35">
        <f>IF(NOT(ISBLANK(H501)),(12-DATEDIF(H501,'[3]1.Pradzia'!$D$13,"m")),0)</f>
        <v>0</v>
      </c>
      <c r="X501" s="35">
        <f t="shared" si="95"/>
        <v>12</v>
      </c>
      <c r="Y501" s="35">
        <f t="shared" si="96"/>
        <v>12</v>
      </c>
      <c r="Z501" s="35">
        <f t="shared" si="104"/>
        <v>60</v>
      </c>
      <c r="AA501" s="36">
        <f t="shared" si="93"/>
        <v>18.958333333333332</v>
      </c>
      <c r="AB501" s="36">
        <f t="shared" si="97"/>
        <v>227.5</v>
      </c>
      <c r="AC501" s="37">
        <f>IF(E501='[3]5.Grup_T'!$E$20,0,IF(YEAR(G501)&lt;2021,M501-N501+AB501,0))</f>
        <v>455</v>
      </c>
      <c r="AD501" s="35">
        <f>IF(OR(YEAR(G501)&lt;2021,O501="X"),0,IF(ISBLANK(H501),DATEDIF(G501,'[3]1.Pradzia'!$D$13,"M"),DATEDIF(G501,H501,"m")))</f>
        <v>0</v>
      </c>
      <c r="AE501" s="37">
        <f>IF(E501='[3]5.Grup_T'!$E$20,0,IF(AD501&lt;&gt;0,M501/V501*MIN(12,AD501),0))</f>
        <v>0</v>
      </c>
      <c r="AF501" s="37">
        <f t="shared" si="94"/>
        <v>227.5</v>
      </c>
      <c r="AG501" s="37">
        <f t="shared" si="98"/>
        <v>455</v>
      </c>
      <c r="AH501" s="37">
        <f t="shared" si="99"/>
        <v>910</v>
      </c>
      <c r="AI501" s="35" t="str">
        <f t="shared" si="100"/>
        <v/>
      </c>
      <c r="AJ501" s="38" t="str">
        <f>IF(AND(F501&lt;&gt;[3]Pav.tvarkyklė!$B$12,F501&lt;&gt;[3]Pav.tvarkyklė!$B$13),"GVTNT","X")</f>
        <v>GVTNT</v>
      </c>
      <c r="AK501" s="39">
        <f t="shared" si="101"/>
        <v>0</v>
      </c>
      <c r="AL501" s="41"/>
      <c r="AM501" s="41"/>
      <c r="AN501" s="41">
        <f t="shared" si="102"/>
        <v>2019</v>
      </c>
      <c r="AO501" s="41"/>
      <c r="AP501" s="41"/>
      <c r="AQ501" s="41" t="s">
        <v>17</v>
      </c>
      <c r="AR501" s="42" t="s">
        <v>257</v>
      </c>
      <c r="AS501" s="42" t="s">
        <v>83</v>
      </c>
      <c r="AT501">
        <v>0</v>
      </c>
      <c r="AU501" s="43">
        <f t="shared" si="103"/>
        <v>227.5</v>
      </c>
    </row>
    <row r="502" spans="1:47" ht="15" customHeight="1" x14ac:dyDescent="0.25">
      <c r="A502" s="11"/>
      <c r="B502" s="19">
        <v>549</v>
      </c>
      <c r="C502" s="61" t="s">
        <v>640</v>
      </c>
      <c r="D502" s="62" t="s">
        <v>641</v>
      </c>
      <c r="E502" s="63" t="s">
        <v>255</v>
      </c>
      <c r="F502" s="71" t="s">
        <v>236</v>
      </c>
      <c r="G502" s="24">
        <v>43817</v>
      </c>
      <c r="H502" s="54"/>
      <c r="I502" s="26">
        <v>233</v>
      </c>
      <c r="J502" s="27"/>
      <c r="K502" s="27"/>
      <c r="L502" s="27"/>
      <c r="M502" s="28">
        <v>233</v>
      </c>
      <c r="N502" s="29">
        <v>194.16666666666666</v>
      </c>
      <c r="O502" s="30" t="str">
        <f>IF(G502&lt;=$N$2,"",IF(F502=[3]Pav.tvarkyklė!$B$13,"",IF(ISBLANK(R502),"X","")))</f>
        <v/>
      </c>
      <c r="P502" s="31"/>
      <c r="Q502" s="32"/>
      <c r="R502" s="32"/>
      <c r="S502" s="33"/>
      <c r="T502" s="33"/>
      <c r="U502" s="34">
        <f>IFERROR(INDEX('[3]5.Grup_T'!$G$4:$G$22,MATCH('6.Turtas'!E502,'[3]5.Grup_T'!$E$4:$E$22,0)),"0")</f>
        <v>6</v>
      </c>
      <c r="V502" s="35">
        <f t="shared" si="92"/>
        <v>72</v>
      </c>
      <c r="W502" s="35">
        <f>IF(NOT(ISBLANK(H502)),(12-DATEDIF(H502,'[3]1.Pradzia'!$D$13,"m")),0)</f>
        <v>0</v>
      </c>
      <c r="X502" s="35">
        <f t="shared" si="95"/>
        <v>12</v>
      </c>
      <c r="Y502" s="35">
        <f t="shared" si="96"/>
        <v>12</v>
      </c>
      <c r="Z502" s="35">
        <f t="shared" si="104"/>
        <v>60</v>
      </c>
      <c r="AA502" s="36">
        <f t="shared" si="93"/>
        <v>3.2361111111111112</v>
      </c>
      <c r="AB502" s="36">
        <f t="shared" si="97"/>
        <v>38.833333333333336</v>
      </c>
      <c r="AC502" s="37">
        <f>IF(E502='[3]5.Grup_T'!$E$20,0,IF(YEAR(G502)&lt;2021,M502-N502+AB502,0))</f>
        <v>77.666666666666686</v>
      </c>
      <c r="AD502" s="35">
        <f>IF(OR(YEAR(G502)&lt;2021,O502="X"),0,IF(ISBLANK(H502),DATEDIF(G502,'[3]1.Pradzia'!$D$13,"M"),DATEDIF(G502,H502,"m")))</f>
        <v>0</v>
      </c>
      <c r="AE502" s="37">
        <f>IF(E502='[3]5.Grup_T'!$E$20,0,IF(AD502&lt;&gt;0,M502/V502*MIN(12,AD502),0))</f>
        <v>0</v>
      </c>
      <c r="AF502" s="37">
        <f t="shared" si="94"/>
        <v>38.833333333333336</v>
      </c>
      <c r="AG502" s="37">
        <f t="shared" si="98"/>
        <v>77.666666666666686</v>
      </c>
      <c r="AH502" s="37">
        <f t="shared" si="99"/>
        <v>155.33333333333331</v>
      </c>
      <c r="AI502" s="35" t="str">
        <f t="shared" si="100"/>
        <v/>
      </c>
      <c r="AJ502" s="38" t="str">
        <f>IF(AND(F502&lt;&gt;[3]Pav.tvarkyklė!$B$12,F502&lt;&gt;[3]Pav.tvarkyklė!$B$13),"GVTNT","X")</f>
        <v>GVTNT</v>
      </c>
      <c r="AK502" s="39">
        <f t="shared" si="101"/>
        <v>0</v>
      </c>
      <c r="AL502" s="41"/>
      <c r="AM502" s="41"/>
      <c r="AN502" s="41">
        <f t="shared" si="102"/>
        <v>2019</v>
      </c>
      <c r="AO502" s="41"/>
      <c r="AP502" s="41"/>
      <c r="AQ502" s="41" t="s">
        <v>17</v>
      </c>
      <c r="AR502" s="42" t="s">
        <v>257</v>
      </c>
      <c r="AS502" s="42" t="s">
        <v>237</v>
      </c>
      <c r="AT502">
        <v>0</v>
      </c>
      <c r="AU502" s="43">
        <f t="shared" si="103"/>
        <v>38.833333333333336</v>
      </c>
    </row>
    <row r="503" spans="1:47" ht="15" customHeight="1" x14ac:dyDescent="0.25">
      <c r="A503" s="11"/>
      <c r="B503" s="19">
        <v>550</v>
      </c>
      <c r="C503" s="61" t="s">
        <v>642</v>
      </c>
      <c r="D503" s="62" t="s">
        <v>643</v>
      </c>
      <c r="E503" s="63" t="s">
        <v>255</v>
      </c>
      <c r="F503" s="61" t="s">
        <v>82</v>
      </c>
      <c r="G503" s="24">
        <v>43822</v>
      </c>
      <c r="H503" s="54"/>
      <c r="I503" s="26">
        <v>679.1</v>
      </c>
      <c r="J503" s="27"/>
      <c r="K503" s="27"/>
      <c r="L503" s="27"/>
      <c r="M503" s="28">
        <v>679.1</v>
      </c>
      <c r="N503" s="29">
        <v>565.91666666666674</v>
      </c>
      <c r="O503" s="30" t="str">
        <f>IF(G503&lt;=$N$2,"",IF(F503=[3]Pav.tvarkyklė!$B$13,"",IF(ISBLANK(R503),"X","")))</f>
        <v/>
      </c>
      <c r="P503" s="31"/>
      <c r="Q503" s="32"/>
      <c r="R503" s="32"/>
      <c r="S503" s="33"/>
      <c r="T503" s="33"/>
      <c r="U503" s="34">
        <f>IFERROR(INDEX('[3]5.Grup_T'!$G$4:$G$22,MATCH('6.Turtas'!E503,'[3]5.Grup_T'!$E$4:$E$22,0)),"0")</f>
        <v>6</v>
      </c>
      <c r="V503" s="35">
        <f t="shared" si="92"/>
        <v>72</v>
      </c>
      <c r="W503" s="35">
        <f>IF(NOT(ISBLANK(H503)),(12-DATEDIF(H503,'[3]1.Pradzia'!$D$13,"m")),0)</f>
        <v>0</v>
      </c>
      <c r="X503" s="35">
        <f t="shared" si="95"/>
        <v>12</v>
      </c>
      <c r="Y503" s="35">
        <f t="shared" si="96"/>
        <v>12</v>
      </c>
      <c r="Z503" s="35">
        <f t="shared" si="104"/>
        <v>60</v>
      </c>
      <c r="AA503" s="36">
        <f t="shared" si="93"/>
        <v>9.4319444444444454</v>
      </c>
      <c r="AB503" s="36">
        <f t="shared" si="97"/>
        <v>113.18333333333334</v>
      </c>
      <c r="AC503" s="37">
        <f>IF(E503='[3]5.Grup_T'!$E$20,0,IF(YEAR(G503)&lt;2021,M503-N503+AB503,0))</f>
        <v>226.36666666666662</v>
      </c>
      <c r="AD503" s="35">
        <f>IF(OR(YEAR(G503)&lt;2021,O503="X"),0,IF(ISBLANK(H503),DATEDIF(G503,'[3]1.Pradzia'!$D$13,"M"),DATEDIF(G503,H503,"m")))</f>
        <v>0</v>
      </c>
      <c r="AE503" s="37">
        <f>IF(E503='[3]5.Grup_T'!$E$20,0,IF(AD503&lt;&gt;0,M503/V503*MIN(12,AD503),0))</f>
        <v>0</v>
      </c>
      <c r="AF503" s="37">
        <f t="shared" si="94"/>
        <v>113.18333333333334</v>
      </c>
      <c r="AG503" s="37">
        <f t="shared" si="98"/>
        <v>226.36666666666662</v>
      </c>
      <c r="AH503" s="37">
        <f t="shared" si="99"/>
        <v>452.73333333333341</v>
      </c>
      <c r="AI503" s="35" t="str">
        <f t="shared" si="100"/>
        <v/>
      </c>
      <c r="AJ503" s="38" t="str">
        <f>IF(AND(F503&lt;&gt;[3]Pav.tvarkyklė!$B$12,F503&lt;&gt;[3]Pav.tvarkyklė!$B$13),"GVTNT","X")</f>
        <v>GVTNT</v>
      </c>
      <c r="AK503" s="39">
        <f t="shared" si="101"/>
        <v>0</v>
      </c>
      <c r="AL503" s="41"/>
      <c r="AM503" s="41"/>
      <c r="AN503" s="41">
        <f t="shared" si="102"/>
        <v>2019</v>
      </c>
      <c r="AO503" s="41"/>
      <c r="AP503" s="41"/>
      <c r="AQ503" s="41" t="s">
        <v>17</v>
      </c>
      <c r="AR503" s="42" t="s">
        <v>257</v>
      </c>
      <c r="AS503" s="42" t="s">
        <v>83</v>
      </c>
      <c r="AT503">
        <v>0</v>
      </c>
      <c r="AU503" s="43">
        <f t="shared" si="103"/>
        <v>113.18333333333334</v>
      </c>
    </row>
    <row r="504" spans="1:47" ht="15" customHeight="1" x14ac:dyDescent="0.25">
      <c r="A504" s="11"/>
      <c r="B504" s="19">
        <v>551</v>
      </c>
      <c r="C504" s="61" t="s">
        <v>125</v>
      </c>
      <c r="D504" s="72" t="s">
        <v>644</v>
      </c>
      <c r="E504" s="71" t="s">
        <v>85</v>
      </c>
      <c r="F504" s="61" t="s">
        <v>115</v>
      </c>
      <c r="G504" s="24">
        <v>43483</v>
      </c>
      <c r="H504" s="54"/>
      <c r="I504" s="26">
        <v>1917</v>
      </c>
      <c r="J504" s="27"/>
      <c r="K504" s="27"/>
      <c r="L504" s="27"/>
      <c r="M504" s="50">
        <v>1917</v>
      </c>
      <c r="N504" s="29">
        <v>1843.5150000000001</v>
      </c>
      <c r="O504" s="30" t="str">
        <f>IF(G504&lt;=$N$2,"",IF(F504=[3]Pav.tvarkyklė!$B$13,"",IF(ISBLANK(R504),"X","")))</f>
        <v/>
      </c>
      <c r="P504" s="31"/>
      <c r="Q504" s="32"/>
      <c r="R504" s="32"/>
      <c r="S504" s="33"/>
      <c r="T504" s="33"/>
      <c r="U504" s="34">
        <f>V504/12</f>
        <v>5</v>
      </c>
      <c r="V504" s="35">
        <f>Z42</f>
        <v>60</v>
      </c>
      <c r="W504" s="35">
        <f>IF(NOT(ISBLANK(H504)),(12-DATEDIF(H504,'[3]1.Pradzia'!$D$13,"m")),0)</f>
        <v>0</v>
      </c>
      <c r="X504" s="35">
        <f t="shared" si="95"/>
        <v>23</v>
      </c>
      <c r="Y504" s="35">
        <f t="shared" si="96"/>
        <v>12</v>
      </c>
      <c r="Z504" s="35">
        <f t="shared" si="104"/>
        <v>37</v>
      </c>
      <c r="AA504" s="36">
        <f t="shared" si="93"/>
        <v>49.824729729729732</v>
      </c>
      <c r="AB504" s="36">
        <f t="shared" si="97"/>
        <v>597.89675675675676</v>
      </c>
      <c r="AC504" s="37">
        <f>IF(E504='[3]5.Grup_T'!$E$20,0,IF(YEAR(G504)&lt;2021,M504-N504+AB504,0))</f>
        <v>671.38175675675666</v>
      </c>
      <c r="AD504" s="35">
        <f>IF(OR(YEAR(G504)&lt;2021,O504="X"),0,IF(ISBLANK(H504),DATEDIF(G504,'[3]1.Pradzia'!$D$13,"M"),DATEDIF(G504,H504,"m")))</f>
        <v>0</v>
      </c>
      <c r="AE504" s="37">
        <f>IF(E504='[3]5.Grup_T'!$E$20,0,IF(AD504&lt;&gt;0,M504/V504*MIN(12,AD504),0))</f>
        <v>0</v>
      </c>
      <c r="AF504" s="37">
        <f t="shared" si="94"/>
        <v>597.89675675675676</v>
      </c>
      <c r="AG504" s="37">
        <f t="shared" si="98"/>
        <v>671.38175675675666</v>
      </c>
      <c r="AH504" s="37">
        <f t="shared" si="99"/>
        <v>1245.6182432432433</v>
      </c>
      <c r="AI504" s="35" t="str">
        <f t="shared" si="100"/>
        <v/>
      </c>
      <c r="AJ504" s="38" t="str">
        <f>IF(AND(F504&lt;&gt;[3]Pav.tvarkyklė!$B$12,F504&lt;&gt;[3]Pav.tvarkyklė!$B$13),"GVTNT","X")</f>
        <v>GVTNT</v>
      </c>
      <c r="AK504" s="39">
        <f t="shared" si="101"/>
        <v>0</v>
      </c>
      <c r="AL504" s="41"/>
      <c r="AM504" s="41"/>
      <c r="AN504" s="41">
        <f t="shared" si="102"/>
        <v>2019</v>
      </c>
      <c r="AO504" s="41"/>
      <c r="AP504" s="41"/>
      <c r="AQ504" s="41"/>
      <c r="AR504" s="42"/>
      <c r="AS504" s="42"/>
      <c r="AU504" s="43">
        <f t="shared" si="103"/>
        <v>597.89675675675676</v>
      </c>
    </row>
    <row r="505" spans="1:47" s="129" customFormat="1" ht="15" customHeight="1" x14ac:dyDescent="0.25">
      <c r="A505" s="121"/>
      <c r="B505" s="122">
        <v>552</v>
      </c>
      <c r="C505" s="61" t="s">
        <v>499</v>
      </c>
      <c r="D505" s="62" t="s">
        <v>645</v>
      </c>
      <c r="E505" s="73" t="s">
        <v>59</v>
      </c>
      <c r="F505" s="61" t="s">
        <v>75</v>
      </c>
      <c r="G505" s="123">
        <v>43840</v>
      </c>
      <c r="H505" s="54"/>
      <c r="I505" s="26">
        <v>234.3</v>
      </c>
      <c r="J505" s="27"/>
      <c r="K505" s="27"/>
      <c r="L505" s="27"/>
      <c r="M505" s="28">
        <v>234.3</v>
      </c>
      <c r="N505" s="29">
        <v>212.82250000000002</v>
      </c>
      <c r="O505" s="31" t="str">
        <f>IF(G505&lt;=$N$2,"",IF(F505=[3]Pav.tvarkyklė!$B$13,"",IF(ISBLANK(R505),"X","")))</f>
        <v/>
      </c>
      <c r="P505" s="31"/>
      <c r="Q505" s="32"/>
      <c r="R505" s="32"/>
      <c r="S505" s="33"/>
      <c r="T505" s="33"/>
      <c r="U505" s="33">
        <f>IFERROR(INDEX('[3]5.Grup_T'!$G$4:$G$22,MATCH('6.Turtas'!E505,'[3]5.Grup_T'!$E$4:$E$22,0)),"0")</f>
        <v>10</v>
      </c>
      <c r="V505" s="63">
        <f t="shared" si="92"/>
        <v>120</v>
      </c>
      <c r="W505" s="63">
        <f>IF(NOT(ISBLANK(H505)),(12-DATEDIF(H505,'[3]1.Pradzia'!$D$13,"m")),0)</f>
        <v>0</v>
      </c>
      <c r="X505" s="63">
        <f t="shared" si="95"/>
        <v>11</v>
      </c>
      <c r="Y505" s="63">
        <f t="shared" si="96"/>
        <v>12</v>
      </c>
      <c r="Z505" s="63">
        <f t="shared" si="104"/>
        <v>109</v>
      </c>
      <c r="AA505" s="124">
        <f t="shared" si="93"/>
        <v>1.9525000000000001</v>
      </c>
      <c r="AB505" s="124">
        <f t="shared" si="97"/>
        <v>23.43</v>
      </c>
      <c r="AC505" s="125">
        <f>IF(E505='[3]5.Grup_T'!$E$20,0,IF(YEAR(G505)&lt;2021,M505-N505+AB505,0))</f>
        <v>44.907499999999992</v>
      </c>
      <c r="AD505" s="63">
        <f>IF(OR(YEAR(G505)&lt;2021,O505="X"),0,IF(ISBLANK(H505),DATEDIF(G505,'[3]1.Pradzia'!$D$13,"M"),DATEDIF(G505,H505,"m")))</f>
        <v>0</v>
      </c>
      <c r="AE505" s="125">
        <f>IF(E505='[3]5.Grup_T'!$E$20,0,IF(AD505&lt;&gt;0,M505/V505*MIN(12,AD505),0))</f>
        <v>0</v>
      </c>
      <c r="AF505" s="125">
        <f t="shared" si="94"/>
        <v>23.43</v>
      </c>
      <c r="AG505" s="125">
        <f t="shared" si="98"/>
        <v>44.907499999999992</v>
      </c>
      <c r="AH505" s="125">
        <f t="shared" si="99"/>
        <v>189.39250000000001</v>
      </c>
      <c r="AI505" s="63" t="str">
        <f t="shared" si="100"/>
        <v/>
      </c>
      <c r="AJ505" s="126" t="str">
        <f>IF(AND(F505&lt;&gt;[3]Pav.tvarkyklė!$B$12,F505&lt;&gt;[3]Pav.tvarkyklė!$B$13),"GVTNT","X")</f>
        <v>GVTNT</v>
      </c>
      <c r="AK505" s="127">
        <f t="shared" si="101"/>
        <v>0</v>
      </c>
      <c r="AL505" s="128"/>
      <c r="AM505" s="128"/>
      <c r="AN505" s="128">
        <f t="shared" si="102"/>
        <v>2020</v>
      </c>
      <c r="AO505" s="128"/>
      <c r="AP505" s="128"/>
      <c r="AQ505" s="128"/>
      <c r="AU505" s="130">
        <f t="shared" si="103"/>
        <v>23.43</v>
      </c>
    </row>
    <row r="506" spans="1:47" ht="15" customHeight="1" x14ac:dyDescent="0.25">
      <c r="A506" s="11"/>
      <c r="B506" s="19">
        <v>553</v>
      </c>
      <c r="C506" s="61" t="s">
        <v>646</v>
      </c>
      <c r="D506" s="62" t="s">
        <v>647</v>
      </c>
      <c r="E506" s="73" t="s">
        <v>59</v>
      </c>
      <c r="F506" s="61" t="s">
        <v>75</v>
      </c>
      <c r="G506" s="24">
        <v>43840</v>
      </c>
      <c r="H506" s="54"/>
      <c r="I506" s="26">
        <v>314.88</v>
      </c>
      <c r="J506" s="27"/>
      <c r="K506" s="27"/>
      <c r="L506" s="27"/>
      <c r="M506" s="50">
        <v>314.88</v>
      </c>
      <c r="N506" s="29">
        <v>286.01600000000002</v>
      </c>
      <c r="O506" s="30" t="str">
        <f>IF(G506&lt;=$N$2,"",IF(F506=[3]Pav.tvarkyklė!$B$13,"",IF(ISBLANK(R506),"X","")))</f>
        <v/>
      </c>
      <c r="P506" s="31"/>
      <c r="Q506" s="32"/>
      <c r="R506" s="32"/>
      <c r="S506" s="33"/>
      <c r="T506" s="33"/>
      <c r="U506" s="34">
        <f>IFERROR(INDEX('[3]5.Grup_T'!$G$4:$G$22,MATCH('6.Turtas'!E506,'[3]5.Grup_T'!$E$4:$E$22,0)),"0")</f>
        <v>10</v>
      </c>
      <c r="V506" s="35">
        <f t="shared" si="92"/>
        <v>120</v>
      </c>
      <c r="W506" s="35">
        <f>IF(NOT(ISBLANK(H506)),(12-DATEDIF(H506,'[3]1.Pradzia'!$D$13,"m")),0)</f>
        <v>0</v>
      </c>
      <c r="X506" s="35">
        <f t="shared" si="95"/>
        <v>11</v>
      </c>
      <c r="Y506" s="35">
        <f t="shared" si="96"/>
        <v>12</v>
      </c>
      <c r="Z506" s="35">
        <f t="shared" si="104"/>
        <v>109</v>
      </c>
      <c r="AA506" s="36">
        <f t="shared" si="93"/>
        <v>2.6240000000000001</v>
      </c>
      <c r="AB506" s="36">
        <f t="shared" si="97"/>
        <v>31.488</v>
      </c>
      <c r="AC506" s="37">
        <f>IF(E506='[3]5.Grup_T'!$E$20,0,IF(YEAR(G506)&lt;2021,M506-N506+AB506,0))</f>
        <v>60.351999999999975</v>
      </c>
      <c r="AD506" s="35">
        <f>IF(OR(YEAR(G506)&lt;2021,O506="X"),0,IF(ISBLANK(H506),DATEDIF(G506,'[3]1.Pradzia'!$D$13,"M"),DATEDIF(G506,H506,"m")))</f>
        <v>0</v>
      </c>
      <c r="AE506" s="37">
        <f>IF(E506='[3]5.Grup_T'!$E$20,0,IF(AD506&lt;&gt;0,M506/V506*MIN(12,AD506),0))</f>
        <v>0</v>
      </c>
      <c r="AF506" s="37">
        <f t="shared" si="94"/>
        <v>31.488</v>
      </c>
      <c r="AG506" s="37">
        <f t="shared" si="98"/>
        <v>60.351999999999975</v>
      </c>
      <c r="AH506" s="37">
        <f t="shared" si="99"/>
        <v>254.52800000000002</v>
      </c>
      <c r="AI506" s="35" t="str">
        <f t="shared" si="100"/>
        <v/>
      </c>
      <c r="AJ506" s="38" t="str">
        <f>IF(AND(F506&lt;&gt;[3]Pav.tvarkyklė!$B$12,F506&lt;&gt;[3]Pav.tvarkyklė!$B$13),"GVTNT","X")</f>
        <v>GVTNT</v>
      </c>
      <c r="AK506" s="39">
        <f t="shared" si="101"/>
        <v>0</v>
      </c>
      <c r="AL506" s="41"/>
      <c r="AM506" s="41"/>
      <c r="AN506" s="41">
        <f t="shared" si="102"/>
        <v>2020</v>
      </c>
      <c r="AO506" s="41"/>
      <c r="AP506" s="41"/>
      <c r="AQ506" s="41"/>
      <c r="AR506" s="42"/>
      <c r="AS506" s="42"/>
      <c r="AU506" s="43">
        <f t="shared" si="103"/>
        <v>31.488</v>
      </c>
    </row>
    <row r="507" spans="1:47" ht="15" customHeight="1" x14ac:dyDescent="0.25">
      <c r="A507" s="11"/>
      <c r="B507" s="19">
        <v>554</v>
      </c>
      <c r="C507" s="61" t="s">
        <v>648</v>
      </c>
      <c r="D507" s="62" t="s">
        <v>649</v>
      </c>
      <c r="E507" s="73" t="s">
        <v>285</v>
      </c>
      <c r="F507" s="61" t="s">
        <v>115</v>
      </c>
      <c r="G507" s="24">
        <v>43858</v>
      </c>
      <c r="H507" s="54"/>
      <c r="I507" s="26">
        <v>1870</v>
      </c>
      <c r="J507" s="27"/>
      <c r="K507" s="27"/>
      <c r="L507" s="27"/>
      <c r="M507" s="50">
        <v>1870</v>
      </c>
      <c r="N507" s="29">
        <v>1527.1666666666665</v>
      </c>
      <c r="O507" s="30" t="str">
        <f>IF(G507&lt;=$N$2,"",IF(F507=[3]Pav.tvarkyklė!$B$13,"",IF(ISBLANK(R507),"X","")))</f>
        <v/>
      </c>
      <c r="P507" s="31"/>
      <c r="Q507" s="32"/>
      <c r="R507" s="32"/>
      <c r="S507" s="33"/>
      <c r="T507" s="33"/>
      <c r="U507" s="34">
        <f>IFERROR(INDEX('[3]5.Grup_T'!$G$4:$G$22,MATCH('6.Turtas'!E507,'[3]5.Grup_T'!$E$4:$E$22,0)),"0")</f>
        <v>5</v>
      </c>
      <c r="V507" s="35">
        <f t="shared" si="92"/>
        <v>60</v>
      </c>
      <c r="W507" s="35">
        <f>IF(NOT(ISBLANK(H507)),(12-DATEDIF(H507,'[3]1.Pradzia'!$D$13,"m")),0)</f>
        <v>0</v>
      </c>
      <c r="X507" s="35">
        <f t="shared" si="95"/>
        <v>11</v>
      </c>
      <c r="Y507" s="35">
        <f t="shared" si="96"/>
        <v>12</v>
      </c>
      <c r="Z507" s="35">
        <f t="shared" si="104"/>
        <v>49</v>
      </c>
      <c r="AA507" s="36">
        <f t="shared" si="93"/>
        <v>31.166666666666664</v>
      </c>
      <c r="AB507" s="36">
        <f t="shared" si="97"/>
        <v>374</v>
      </c>
      <c r="AC507" s="37">
        <f>IF(E507='[3]5.Grup_T'!$E$20,0,IF(YEAR(G507)&lt;2021,M507-N507+AB507,0))</f>
        <v>716.83333333333348</v>
      </c>
      <c r="AD507" s="35">
        <f>IF(OR(YEAR(G507)&lt;2021,O507="X"),0,IF(ISBLANK(H507),DATEDIF(G507,'[3]1.Pradzia'!$D$13,"M"),DATEDIF(G507,H507,"m")))</f>
        <v>0</v>
      </c>
      <c r="AE507" s="37">
        <f>IF(E507='[3]5.Grup_T'!$E$20,0,IF(AD507&lt;&gt;0,M507/V507*MIN(12,AD507),0))</f>
        <v>0</v>
      </c>
      <c r="AF507" s="37">
        <f t="shared" si="94"/>
        <v>374</v>
      </c>
      <c r="AG507" s="37">
        <f t="shared" si="98"/>
        <v>716.83333333333348</v>
      </c>
      <c r="AH507" s="37">
        <f t="shared" si="99"/>
        <v>1153.1666666666665</v>
      </c>
      <c r="AI507" s="35" t="str">
        <f t="shared" si="100"/>
        <v/>
      </c>
      <c r="AJ507" s="38" t="str">
        <f>IF(AND(F507&lt;&gt;[3]Pav.tvarkyklė!$B$12,F507&lt;&gt;[3]Pav.tvarkyklė!$B$13),"GVTNT","X")</f>
        <v>GVTNT</v>
      </c>
      <c r="AK507" s="39">
        <f t="shared" si="101"/>
        <v>0</v>
      </c>
      <c r="AL507" s="41"/>
      <c r="AM507" s="41"/>
      <c r="AN507" s="41">
        <f t="shared" si="102"/>
        <v>2020</v>
      </c>
      <c r="AO507" s="41"/>
      <c r="AP507" s="41"/>
      <c r="AQ507" s="41"/>
      <c r="AR507" s="42"/>
      <c r="AS507" s="42"/>
      <c r="AU507" s="43">
        <f t="shared" si="103"/>
        <v>374</v>
      </c>
    </row>
    <row r="508" spans="1:47" ht="15" customHeight="1" x14ac:dyDescent="0.25">
      <c r="A508" s="11"/>
      <c r="B508" s="19">
        <v>555</v>
      </c>
      <c r="C508" s="61" t="s">
        <v>646</v>
      </c>
      <c r="D508" s="62" t="s">
        <v>650</v>
      </c>
      <c r="E508" s="73" t="s">
        <v>59</v>
      </c>
      <c r="F508" s="61" t="s">
        <v>75</v>
      </c>
      <c r="G508" s="24">
        <v>43871</v>
      </c>
      <c r="H508" s="54"/>
      <c r="I508" s="26">
        <v>314.88</v>
      </c>
      <c r="J508" s="27"/>
      <c r="K508" s="27"/>
      <c r="L508" s="27"/>
      <c r="M508" s="28">
        <v>314.88</v>
      </c>
      <c r="N508" s="29">
        <v>288.64</v>
      </c>
      <c r="O508" s="30" t="str">
        <f>IF(G508&lt;=$N$2,"",IF(F508=[3]Pav.tvarkyklė!$B$13,"",IF(ISBLANK(R508),"X","")))</f>
        <v/>
      </c>
      <c r="P508" s="31"/>
      <c r="Q508" s="32"/>
      <c r="R508" s="32"/>
      <c r="S508" s="33"/>
      <c r="T508" s="33"/>
      <c r="U508" s="34">
        <f>IFERROR(INDEX('[3]5.Grup_T'!$G$4:$G$22,MATCH('6.Turtas'!E508,'[3]5.Grup_T'!$E$4:$E$22,0)),"0")</f>
        <v>10</v>
      </c>
      <c r="V508" s="35">
        <f t="shared" si="92"/>
        <v>120</v>
      </c>
      <c r="W508" s="35">
        <f>IF(NOT(ISBLANK(H508)),(12-DATEDIF(H508,'[3]1.Pradzia'!$D$13,"m")),0)</f>
        <v>0</v>
      </c>
      <c r="X508" s="35">
        <f t="shared" si="95"/>
        <v>10</v>
      </c>
      <c r="Y508" s="35">
        <f t="shared" si="96"/>
        <v>12</v>
      </c>
      <c r="Z508" s="35">
        <f t="shared" si="104"/>
        <v>110</v>
      </c>
      <c r="AA508" s="36">
        <f t="shared" si="93"/>
        <v>2.6239999999999997</v>
      </c>
      <c r="AB508" s="36">
        <f t="shared" si="97"/>
        <v>31.487999999999996</v>
      </c>
      <c r="AC508" s="37">
        <f>IF(E508='[3]5.Grup_T'!$E$20,0,IF(YEAR(G508)&lt;2021,M508-N508+AB508,0))</f>
        <v>57.728000000000009</v>
      </c>
      <c r="AD508" s="35">
        <f>IF(OR(YEAR(G508)&lt;2021,O508="X"),0,IF(ISBLANK(H508),DATEDIF(G508,'[3]1.Pradzia'!$D$13,"M"),DATEDIF(G508,H508,"m")))</f>
        <v>0</v>
      </c>
      <c r="AE508" s="37">
        <f>IF(E508='[3]5.Grup_T'!$E$20,0,IF(AD508&lt;&gt;0,M508/V508*MIN(12,AD508),0))</f>
        <v>0</v>
      </c>
      <c r="AF508" s="37">
        <f t="shared" si="94"/>
        <v>31.487999999999996</v>
      </c>
      <c r="AG508" s="37">
        <f t="shared" si="98"/>
        <v>57.728000000000009</v>
      </c>
      <c r="AH508" s="37">
        <f t="shared" si="99"/>
        <v>257.15199999999999</v>
      </c>
      <c r="AI508" s="35" t="str">
        <f t="shared" si="100"/>
        <v/>
      </c>
      <c r="AJ508" s="38" t="str">
        <f>IF(AND(F508&lt;&gt;[3]Pav.tvarkyklė!$B$12,F508&lt;&gt;[3]Pav.tvarkyklė!$B$13),"GVTNT","X")</f>
        <v>GVTNT</v>
      </c>
      <c r="AK508" s="39">
        <f t="shared" si="101"/>
        <v>0</v>
      </c>
      <c r="AL508" s="41"/>
      <c r="AM508" s="41"/>
      <c r="AN508" s="41">
        <f t="shared" si="102"/>
        <v>2020</v>
      </c>
      <c r="AO508" s="41"/>
      <c r="AP508" s="41"/>
      <c r="AQ508" s="41"/>
      <c r="AR508" s="42"/>
      <c r="AS508" s="42"/>
      <c r="AU508" s="43">
        <f t="shared" si="103"/>
        <v>31.487999999999996</v>
      </c>
    </row>
    <row r="509" spans="1:47" ht="15" customHeight="1" x14ac:dyDescent="0.25">
      <c r="A509" s="11"/>
      <c r="B509" s="19">
        <v>556</v>
      </c>
      <c r="C509" s="61" t="s">
        <v>651</v>
      </c>
      <c r="D509" s="62" t="s">
        <v>652</v>
      </c>
      <c r="E509" s="71" t="s">
        <v>255</v>
      </c>
      <c r="F509" s="61" t="s">
        <v>75</v>
      </c>
      <c r="G509" s="24">
        <v>43878</v>
      </c>
      <c r="H509" s="54"/>
      <c r="I509" s="26">
        <v>1044.6300000000001</v>
      </c>
      <c r="J509" s="27"/>
      <c r="K509" s="27"/>
      <c r="L509" s="27"/>
      <c r="M509" s="50">
        <v>1044.6300000000001</v>
      </c>
      <c r="N509" s="29">
        <v>899.54250000000013</v>
      </c>
      <c r="O509" s="30" t="str">
        <f>IF(G509&lt;=$N$2,"",IF(F509=[3]Pav.tvarkyklė!$B$13,"",IF(ISBLANK(R509),"X","")))</f>
        <v/>
      </c>
      <c r="P509" s="31"/>
      <c r="Q509" s="32"/>
      <c r="R509" s="32"/>
      <c r="S509" s="33"/>
      <c r="T509" s="33"/>
      <c r="U509" s="34">
        <f>IFERROR(INDEX('[3]5.Grup_T'!$G$4:$G$22,MATCH('6.Turtas'!E509,'[3]5.Grup_T'!$E$4:$E$22,0)),"0")</f>
        <v>6</v>
      </c>
      <c r="V509" s="35">
        <f t="shared" si="92"/>
        <v>72</v>
      </c>
      <c r="W509" s="35">
        <f>IF(NOT(ISBLANK(H509)),(12-DATEDIF(H509,'[3]1.Pradzia'!$D$13,"m")),0)</f>
        <v>0</v>
      </c>
      <c r="X509" s="35">
        <f t="shared" si="95"/>
        <v>10</v>
      </c>
      <c r="Y509" s="35">
        <f t="shared" si="96"/>
        <v>12</v>
      </c>
      <c r="Z509" s="35">
        <f t="shared" si="104"/>
        <v>62</v>
      </c>
      <c r="AA509" s="36">
        <f t="shared" si="93"/>
        <v>14.508750000000003</v>
      </c>
      <c r="AB509" s="36">
        <f t="shared" si="97"/>
        <v>174.10500000000002</v>
      </c>
      <c r="AC509" s="37">
        <f>IF(E509='[3]5.Grup_T'!$E$20,0,IF(YEAR(G509)&lt;2021,M509-N509+AB509,0))</f>
        <v>319.1925</v>
      </c>
      <c r="AD509" s="35">
        <f>IF(OR(YEAR(G509)&lt;2021,O509="X"),0,IF(ISBLANK(H509),DATEDIF(G509,'[3]1.Pradzia'!$D$13,"M"),DATEDIF(G509,H509,"m")))</f>
        <v>0</v>
      </c>
      <c r="AE509" s="37">
        <f>IF(E509='[3]5.Grup_T'!$E$20,0,IF(AD509&lt;&gt;0,M509/V509*MIN(12,AD509),0))</f>
        <v>0</v>
      </c>
      <c r="AF509" s="37">
        <f t="shared" si="94"/>
        <v>174.10500000000002</v>
      </c>
      <c r="AG509" s="37">
        <f t="shared" si="98"/>
        <v>319.1925</v>
      </c>
      <c r="AH509" s="37">
        <f t="shared" si="99"/>
        <v>725.43750000000011</v>
      </c>
      <c r="AI509" s="35" t="str">
        <f t="shared" si="100"/>
        <v/>
      </c>
      <c r="AJ509" s="38" t="str">
        <f>IF(AND(F509&lt;&gt;[3]Pav.tvarkyklė!$B$12,F509&lt;&gt;[3]Pav.tvarkyklė!$B$13),"GVTNT","X")</f>
        <v>GVTNT</v>
      </c>
      <c r="AK509" s="39">
        <f t="shared" si="101"/>
        <v>0</v>
      </c>
      <c r="AL509" s="41"/>
      <c r="AM509" s="41"/>
      <c r="AN509" s="41">
        <f t="shared" si="102"/>
        <v>2020</v>
      </c>
      <c r="AO509" s="41"/>
      <c r="AP509" s="41"/>
      <c r="AQ509" s="41"/>
      <c r="AR509" s="42"/>
      <c r="AS509" s="42"/>
      <c r="AU509" s="43">
        <f t="shared" si="103"/>
        <v>174.10500000000002</v>
      </c>
    </row>
    <row r="510" spans="1:47" ht="15" customHeight="1" x14ac:dyDescent="0.25">
      <c r="A510" s="11"/>
      <c r="B510" s="19">
        <v>557</v>
      </c>
      <c r="C510" s="61" t="s">
        <v>529</v>
      </c>
      <c r="D510" s="62" t="s">
        <v>653</v>
      </c>
      <c r="E510" s="71" t="s">
        <v>255</v>
      </c>
      <c r="F510" s="61" t="s">
        <v>82</v>
      </c>
      <c r="G510" s="24">
        <v>43871</v>
      </c>
      <c r="H510" s="54"/>
      <c r="I510" s="26">
        <v>160</v>
      </c>
      <c r="J510" s="27"/>
      <c r="K510" s="27"/>
      <c r="L510" s="27"/>
      <c r="M510" s="50">
        <v>160</v>
      </c>
      <c r="N510" s="29">
        <v>137.77777777777777</v>
      </c>
      <c r="O510" s="30" t="str">
        <f>IF(G510&lt;=$N$2,"",IF(F510=[3]Pav.tvarkyklė!$B$13,"",IF(ISBLANK(R510),"X","")))</f>
        <v/>
      </c>
      <c r="P510" s="31"/>
      <c r="Q510" s="32"/>
      <c r="R510" s="32"/>
      <c r="S510" s="33"/>
      <c r="T510" s="33"/>
      <c r="U510" s="34">
        <f>IFERROR(INDEX('[3]5.Grup_T'!$G$4:$G$22,MATCH('6.Turtas'!E510,'[3]5.Grup_T'!$E$4:$E$22,0)),"0")</f>
        <v>6</v>
      </c>
      <c r="V510" s="35">
        <f t="shared" si="92"/>
        <v>72</v>
      </c>
      <c r="W510" s="35">
        <f>IF(NOT(ISBLANK(H510)),(12-DATEDIF(H510,'[3]1.Pradzia'!$D$13,"m")),0)</f>
        <v>0</v>
      </c>
      <c r="X510" s="35">
        <f t="shared" si="95"/>
        <v>10</v>
      </c>
      <c r="Y510" s="35">
        <f t="shared" si="96"/>
        <v>12</v>
      </c>
      <c r="Z510" s="35">
        <f t="shared" si="104"/>
        <v>62</v>
      </c>
      <c r="AA510" s="36">
        <f t="shared" si="93"/>
        <v>2.2222222222222223</v>
      </c>
      <c r="AB510" s="36">
        <f t="shared" si="97"/>
        <v>26.666666666666668</v>
      </c>
      <c r="AC510" s="37">
        <f>IF(E510='[3]5.Grup_T'!$E$20,0,IF(YEAR(G510)&lt;2021,M510-N510+AB510,0))</f>
        <v>48.8888888888889</v>
      </c>
      <c r="AD510" s="35">
        <f>IF(OR(YEAR(G510)&lt;2021,O510="X"),0,IF(ISBLANK(H510),DATEDIF(G510,'[3]1.Pradzia'!$D$13,"M"),DATEDIF(G510,H510,"m")))</f>
        <v>0</v>
      </c>
      <c r="AE510" s="37">
        <f>IF(E510='[3]5.Grup_T'!$E$20,0,IF(AD510&lt;&gt;0,M510/V510*MIN(12,AD510),0))</f>
        <v>0</v>
      </c>
      <c r="AF510" s="37">
        <f t="shared" si="94"/>
        <v>26.666666666666668</v>
      </c>
      <c r="AG510" s="37">
        <f t="shared" si="98"/>
        <v>48.8888888888889</v>
      </c>
      <c r="AH510" s="37">
        <f t="shared" si="99"/>
        <v>111.1111111111111</v>
      </c>
      <c r="AI510" s="35" t="str">
        <f t="shared" si="100"/>
        <v/>
      </c>
      <c r="AJ510" s="38" t="str">
        <f>IF(AND(F510&lt;&gt;[3]Pav.tvarkyklė!$B$12,F510&lt;&gt;[3]Pav.tvarkyklė!$B$13),"GVTNT","X")</f>
        <v>GVTNT</v>
      </c>
      <c r="AK510" s="39">
        <f t="shared" si="101"/>
        <v>0</v>
      </c>
      <c r="AL510" s="41"/>
      <c r="AM510" s="41"/>
      <c r="AN510" s="41">
        <f t="shared" si="102"/>
        <v>2020</v>
      </c>
      <c r="AO510" s="41"/>
      <c r="AP510" s="41"/>
      <c r="AQ510" s="41"/>
      <c r="AR510" s="42"/>
      <c r="AS510" s="42"/>
      <c r="AU510" s="43">
        <f t="shared" si="103"/>
        <v>26.666666666666668</v>
      </c>
    </row>
    <row r="511" spans="1:47" ht="15" customHeight="1" x14ac:dyDescent="0.25">
      <c r="A511" s="11"/>
      <c r="B511" s="19">
        <v>558</v>
      </c>
      <c r="C511" s="61" t="s">
        <v>654</v>
      </c>
      <c r="D511" s="62" t="s">
        <v>655</v>
      </c>
      <c r="E511" s="73" t="s">
        <v>59</v>
      </c>
      <c r="F511" s="61" t="s">
        <v>65</v>
      </c>
      <c r="G511" s="24">
        <v>43881</v>
      </c>
      <c r="H511" s="25"/>
      <c r="I511" s="26">
        <v>619.83000000000004</v>
      </c>
      <c r="J511" s="27"/>
      <c r="K511" s="27"/>
      <c r="L511" s="27"/>
      <c r="M511" s="28">
        <v>619.83000000000004</v>
      </c>
      <c r="N511" s="29">
        <v>568.17750000000001</v>
      </c>
      <c r="O511" s="30" t="str">
        <f>IF(G511&lt;=$N$2,"",IF(F511=[3]Pav.tvarkyklė!$B$13,"",IF(ISBLANK(R511),"X","")))</f>
        <v/>
      </c>
      <c r="P511" s="31"/>
      <c r="Q511" s="32"/>
      <c r="R511" s="32"/>
      <c r="S511" s="33"/>
      <c r="T511" s="33"/>
      <c r="U511" s="34">
        <f>IFERROR(INDEX('[3]5.Grup_T'!$G$4:$G$22,MATCH('6.Turtas'!E511,'[3]5.Grup_T'!$E$4:$E$22,0)),"0")</f>
        <v>10</v>
      </c>
      <c r="V511" s="35">
        <f t="shared" si="92"/>
        <v>120</v>
      </c>
      <c r="W511" s="35">
        <f>IF(NOT(ISBLANK(H511)),(12-DATEDIF(H511,'[3]1.Pradzia'!$D$13,"m")),0)</f>
        <v>0</v>
      </c>
      <c r="X511" s="35">
        <f t="shared" si="95"/>
        <v>10</v>
      </c>
      <c r="Y511" s="35">
        <f t="shared" si="96"/>
        <v>12</v>
      </c>
      <c r="Z511" s="35">
        <f t="shared" si="104"/>
        <v>110</v>
      </c>
      <c r="AA511" s="36">
        <f t="shared" si="93"/>
        <v>5.1652500000000003</v>
      </c>
      <c r="AB511" s="36">
        <f t="shared" si="97"/>
        <v>61.983000000000004</v>
      </c>
      <c r="AC511" s="37">
        <f>IF(E511='[3]5.Grup_T'!$E$20,0,IF(YEAR(G511)&lt;2021,M511-N511+AB511,0))</f>
        <v>113.63550000000004</v>
      </c>
      <c r="AD511" s="35">
        <f>IF(OR(YEAR(G511)&lt;2021,O511="X"),0,IF(ISBLANK(H511),DATEDIF(G511,'[3]1.Pradzia'!$D$13,"M"),DATEDIF(G511,H511,"m")))</f>
        <v>0</v>
      </c>
      <c r="AE511" s="37">
        <f>IF(E511='[3]5.Grup_T'!$E$20,0,IF(AD511&lt;&gt;0,M511/V511*MIN(12,AD511),0))</f>
        <v>0</v>
      </c>
      <c r="AF511" s="37">
        <f t="shared" si="94"/>
        <v>61.983000000000004</v>
      </c>
      <c r="AG511" s="37">
        <f t="shared" si="98"/>
        <v>113.63550000000004</v>
      </c>
      <c r="AH511" s="37">
        <f t="shared" si="99"/>
        <v>506.19450000000001</v>
      </c>
      <c r="AI511" s="35" t="str">
        <f t="shared" si="100"/>
        <v/>
      </c>
      <c r="AJ511" s="38" t="str">
        <f>IF(AND(F511&lt;&gt;[3]Pav.tvarkyklė!$B$12,F511&lt;&gt;[3]Pav.tvarkyklė!$B$13),"GVTNT","X")</f>
        <v>GVTNT</v>
      </c>
      <c r="AK511" s="39">
        <f t="shared" si="101"/>
        <v>0</v>
      </c>
      <c r="AL511" s="41"/>
      <c r="AM511" s="41"/>
      <c r="AN511" s="41">
        <f t="shared" si="102"/>
        <v>2020</v>
      </c>
      <c r="AO511" s="41"/>
      <c r="AP511" s="41"/>
      <c r="AQ511" s="41"/>
      <c r="AR511" s="42"/>
      <c r="AS511" s="42"/>
      <c r="AU511" s="43">
        <f t="shared" si="103"/>
        <v>61.983000000000004</v>
      </c>
    </row>
    <row r="512" spans="1:47" ht="15" customHeight="1" x14ac:dyDescent="0.25">
      <c r="A512" s="11"/>
      <c r="B512" s="19">
        <v>559</v>
      </c>
      <c r="C512" s="61" t="s">
        <v>656</v>
      </c>
      <c r="D512" s="62" t="s">
        <v>657</v>
      </c>
      <c r="E512" s="71" t="s">
        <v>64</v>
      </c>
      <c r="F512" s="61" t="s">
        <v>298</v>
      </c>
      <c r="G512" s="24">
        <v>43882</v>
      </c>
      <c r="H512" s="54"/>
      <c r="I512" s="26">
        <v>668</v>
      </c>
      <c r="J512" s="27"/>
      <c r="K512" s="27"/>
      <c r="L512" s="27"/>
      <c r="M512" s="28">
        <v>668</v>
      </c>
      <c r="N512" s="29">
        <v>652.09523809523807</v>
      </c>
      <c r="O512" s="30" t="str">
        <f>IF(G512&lt;=$N$2,"",IF(F512=[3]Pav.tvarkyklė!$B$13,"",IF(ISBLANK(R512),"X","")))</f>
        <v/>
      </c>
      <c r="P512" s="31"/>
      <c r="Q512" s="32"/>
      <c r="R512" s="32"/>
      <c r="S512" s="33"/>
      <c r="T512" s="33"/>
      <c r="U512" s="34">
        <f>IFERROR(INDEX('[3]5.Grup_T'!$G$4:$G$22,MATCH('6.Turtas'!E512,'[3]5.Grup_T'!$E$4:$E$22,0)),"0")</f>
        <v>35</v>
      </c>
      <c r="V512" s="35">
        <f t="shared" si="92"/>
        <v>420</v>
      </c>
      <c r="W512" s="35">
        <f>IF(NOT(ISBLANK(H512)),(12-DATEDIF(H512,'[3]1.Pradzia'!$D$13,"m")),0)</f>
        <v>0</v>
      </c>
      <c r="X512" s="35">
        <f t="shared" si="95"/>
        <v>10</v>
      </c>
      <c r="Y512" s="35">
        <f t="shared" si="96"/>
        <v>12</v>
      </c>
      <c r="Z512" s="35">
        <f t="shared" si="104"/>
        <v>410</v>
      </c>
      <c r="AA512" s="36">
        <f t="shared" si="93"/>
        <v>1.5904761904761904</v>
      </c>
      <c r="AB512" s="36">
        <f t="shared" si="97"/>
        <v>19.085714285714285</v>
      </c>
      <c r="AC512" s="37">
        <f>IF(E512='[3]5.Grup_T'!$E$20,0,IF(YEAR(G512)&lt;2021,M512-N512+AB512,0))</f>
        <v>34.990476190476215</v>
      </c>
      <c r="AD512" s="35">
        <f>IF(OR(YEAR(G512)&lt;2021,O512="X"),0,IF(ISBLANK(H512),DATEDIF(G512,'[3]1.Pradzia'!$D$13,"M"),DATEDIF(G512,H512,"m")))</f>
        <v>0</v>
      </c>
      <c r="AE512" s="37">
        <f>IF(E512='[3]5.Grup_T'!$E$20,0,IF(AD512&lt;&gt;0,M512/V512*MIN(12,AD512),0))</f>
        <v>0</v>
      </c>
      <c r="AF512" s="37">
        <f t="shared" si="94"/>
        <v>19.085714285714285</v>
      </c>
      <c r="AG512" s="37">
        <f t="shared" si="98"/>
        <v>34.990476190476215</v>
      </c>
      <c r="AH512" s="37">
        <f t="shared" si="99"/>
        <v>633.00952380952378</v>
      </c>
      <c r="AI512" s="35" t="str">
        <f t="shared" si="100"/>
        <v/>
      </c>
      <c r="AJ512" s="38" t="str">
        <f>IF(AND(F512&lt;&gt;[3]Pav.tvarkyklė!$B$12,F512&lt;&gt;[3]Pav.tvarkyklė!$B$13),"GVTNT","X")</f>
        <v>X</v>
      </c>
      <c r="AK512" s="39">
        <f t="shared" si="101"/>
        <v>0</v>
      </c>
      <c r="AL512" s="41"/>
      <c r="AM512" s="41"/>
      <c r="AN512" s="41">
        <f t="shared" si="102"/>
        <v>2020</v>
      </c>
      <c r="AO512" s="41"/>
      <c r="AP512" s="41"/>
      <c r="AQ512" s="41"/>
      <c r="AR512" s="42"/>
      <c r="AS512" s="42"/>
      <c r="AU512" s="43">
        <f t="shared" si="103"/>
        <v>19.085714285714285</v>
      </c>
    </row>
    <row r="513" spans="1:47" ht="15" customHeight="1" x14ac:dyDescent="0.25">
      <c r="A513" s="11"/>
      <c r="B513" s="19">
        <v>560</v>
      </c>
      <c r="C513" s="61" t="s">
        <v>525</v>
      </c>
      <c r="D513" s="62" t="s">
        <v>658</v>
      </c>
      <c r="E513" s="71" t="s">
        <v>255</v>
      </c>
      <c r="F513" s="61" t="s">
        <v>82</v>
      </c>
      <c r="G513" s="24">
        <v>43885</v>
      </c>
      <c r="H513" s="54"/>
      <c r="I513" s="26">
        <v>616.20000000000005</v>
      </c>
      <c r="J513" s="27"/>
      <c r="K513" s="27"/>
      <c r="L513" s="27"/>
      <c r="M513" s="50">
        <v>616.20000000000005</v>
      </c>
      <c r="N513" s="29">
        <v>530.61666666666667</v>
      </c>
      <c r="O513" s="30" t="str">
        <f>IF(G513&lt;=$N$2,"",IF(F513=[3]Pav.tvarkyklė!$B$13,"",IF(ISBLANK(R513),"X","")))</f>
        <v/>
      </c>
      <c r="P513" s="31"/>
      <c r="Q513" s="32"/>
      <c r="R513" s="32"/>
      <c r="S513" s="33"/>
      <c r="T513" s="33"/>
      <c r="U513" s="34">
        <f>IFERROR(INDEX('[3]5.Grup_T'!$G$4:$G$22,MATCH('6.Turtas'!E513,'[3]5.Grup_T'!$E$4:$E$22,0)),"0")</f>
        <v>6</v>
      </c>
      <c r="V513" s="35">
        <f t="shared" si="92"/>
        <v>72</v>
      </c>
      <c r="W513" s="35">
        <f>IF(NOT(ISBLANK(H513)),(12-DATEDIF(H513,'[3]1.Pradzia'!$D$13,"m")),0)</f>
        <v>0</v>
      </c>
      <c r="X513" s="35">
        <f t="shared" si="95"/>
        <v>10</v>
      </c>
      <c r="Y513" s="35">
        <f t="shared" si="96"/>
        <v>12</v>
      </c>
      <c r="Z513" s="35">
        <f t="shared" si="104"/>
        <v>62</v>
      </c>
      <c r="AA513" s="36">
        <f t="shared" si="93"/>
        <v>8.5583333333333336</v>
      </c>
      <c r="AB513" s="36">
        <f t="shared" si="97"/>
        <v>102.7</v>
      </c>
      <c r="AC513" s="37">
        <f>IF(E513='[3]5.Grup_T'!$E$20,0,IF(YEAR(G513)&lt;2021,M513-N513+AB513,0))</f>
        <v>188.28333333333336</v>
      </c>
      <c r="AD513" s="35">
        <f>IF(OR(YEAR(G513)&lt;2021,O513="X"),0,IF(ISBLANK(H513),DATEDIF(G513,'[3]1.Pradzia'!$D$13,"M"),DATEDIF(G513,H513,"m")))</f>
        <v>0</v>
      </c>
      <c r="AE513" s="37">
        <f>IF(E513='[3]5.Grup_T'!$E$20,0,IF(AD513&lt;&gt;0,M513/V513*MIN(12,AD513),0))</f>
        <v>0</v>
      </c>
      <c r="AF513" s="37">
        <f t="shared" si="94"/>
        <v>102.7</v>
      </c>
      <c r="AG513" s="37">
        <f t="shared" si="98"/>
        <v>188.28333333333336</v>
      </c>
      <c r="AH513" s="37">
        <f t="shared" si="99"/>
        <v>427.91666666666669</v>
      </c>
      <c r="AI513" s="35" t="str">
        <f t="shared" si="100"/>
        <v/>
      </c>
      <c r="AJ513" s="38" t="str">
        <f>IF(AND(F513&lt;&gt;[3]Pav.tvarkyklė!$B$12,F513&lt;&gt;[3]Pav.tvarkyklė!$B$13),"GVTNT","X")</f>
        <v>GVTNT</v>
      </c>
      <c r="AK513" s="39">
        <f t="shared" si="101"/>
        <v>0</v>
      </c>
      <c r="AL513" s="41"/>
      <c r="AM513" s="41"/>
      <c r="AN513" s="41">
        <f t="shared" si="102"/>
        <v>2020</v>
      </c>
      <c r="AO513" s="41"/>
      <c r="AP513" s="41"/>
      <c r="AQ513" s="41"/>
      <c r="AR513" s="42"/>
      <c r="AS513" s="42"/>
      <c r="AU513" s="43">
        <f t="shared" si="103"/>
        <v>102.7</v>
      </c>
    </row>
    <row r="514" spans="1:47" ht="15" customHeight="1" x14ac:dyDescent="0.25">
      <c r="A514" s="11"/>
      <c r="B514" s="19">
        <v>561</v>
      </c>
      <c r="C514" s="61" t="s">
        <v>659</v>
      </c>
      <c r="D514" s="62" t="s">
        <v>660</v>
      </c>
      <c r="E514" s="71" t="s">
        <v>255</v>
      </c>
      <c r="F514" s="61" t="s">
        <v>86</v>
      </c>
      <c r="G514" s="24">
        <v>43903</v>
      </c>
      <c r="H514" s="25"/>
      <c r="I514" s="26">
        <v>190</v>
      </c>
      <c r="J514" s="27"/>
      <c r="K514" s="27"/>
      <c r="L514" s="27"/>
      <c r="M514" s="28">
        <v>190</v>
      </c>
      <c r="N514" s="29">
        <v>166.25</v>
      </c>
      <c r="O514" s="30" t="str">
        <f>IF(G514&lt;=$N$2,"",IF(F514=[3]Pav.tvarkyklė!$B$13,"",IF(ISBLANK(R514),"X","")))</f>
        <v/>
      </c>
      <c r="P514" s="31"/>
      <c r="Q514" s="32"/>
      <c r="R514" s="32"/>
      <c r="S514" s="33"/>
      <c r="T514" s="33"/>
      <c r="U514" s="34">
        <f>IFERROR(INDEX('[3]5.Grup_T'!$G$4:$G$22,MATCH('6.Turtas'!E514,'[3]5.Grup_T'!$E$4:$E$22,0)),"0")</f>
        <v>6</v>
      </c>
      <c r="V514" s="35">
        <f t="shared" si="92"/>
        <v>72</v>
      </c>
      <c r="W514" s="35">
        <f>IF(NOT(ISBLANK(H514)),(12-DATEDIF(H514,'[3]1.Pradzia'!$D$13,"m")),0)</f>
        <v>0</v>
      </c>
      <c r="X514" s="35">
        <f t="shared" si="95"/>
        <v>9</v>
      </c>
      <c r="Y514" s="35">
        <f t="shared" si="96"/>
        <v>12</v>
      </c>
      <c r="Z514" s="35">
        <f t="shared" si="104"/>
        <v>63</v>
      </c>
      <c r="AA514" s="36">
        <f t="shared" si="93"/>
        <v>2.6388888888888888</v>
      </c>
      <c r="AB514" s="36">
        <f t="shared" si="97"/>
        <v>31.666666666666664</v>
      </c>
      <c r="AC514" s="37">
        <f>IF(E514='[3]5.Grup_T'!$E$20,0,IF(YEAR(G514)&lt;2021,M514-N514+AB514,0))</f>
        <v>55.416666666666664</v>
      </c>
      <c r="AD514" s="35">
        <f>IF(OR(YEAR(G514)&lt;2021,O514="X"),0,IF(ISBLANK(H514),DATEDIF(G514,'[3]1.Pradzia'!$D$13,"M"),DATEDIF(G514,H514,"m")))</f>
        <v>0</v>
      </c>
      <c r="AE514" s="37">
        <f>IF(E514='[3]5.Grup_T'!$E$20,0,IF(AD514&lt;&gt;0,M514/V514*MIN(12,AD514),0))</f>
        <v>0</v>
      </c>
      <c r="AF514" s="37">
        <f t="shared" si="94"/>
        <v>31.666666666666664</v>
      </c>
      <c r="AG514" s="37">
        <f t="shared" si="98"/>
        <v>55.416666666666664</v>
      </c>
      <c r="AH514" s="37">
        <f t="shared" si="99"/>
        <v>134.58333333333334</v>
      </c>
      <c r="AI514" s="35" t="str">
        <f t="shared" si="100"/>
        <v/>
      </c>
      <c r="AJ514" s="38" t="str">
        <f>IF(AND(F514&lt;&gt;[3]Pav.tvarkyklė!$B$12,F514&lt;&gt;[3]Pav.tvarkyklė!$B$13),"GVTNT","X")</f>
        <v>GVTNT</v>
      </c>
      <c r="AK514" s="39">
        <f t="shared" si="101"/>
        <v>0</v>
      </c>
      <c r="AL514" s="41"/>
      <c r="AM514" s="41"/>
      <c r="AN514" s="41">
        <f t="shared" si="102"/>
        <v>2020</v>
      </c>
      <c r="AO514" s="41"/>
      <c r="AP514" s="41"/>
      <c r="AQ514" s="41"/>
      <c r="AR514" s="42"/>
      <c r="AS514" s="42"/>
      <c r="AU514" s="43">
        <f t="shared" si="103"/>
        <v>31.666666666666664</v>
      </c>
    </row>
    <row r="515" spans="1:47" ht="15" customHeight="1" x14ac:dyDescent="0.25">
      <c r="A515" s="11"/>
      <c r="B515" s="19">
        <v>562</v>
      </c>
      <c r="C515" s="61" t="s">
        <v>661</v>
      </c>
      <c r="D515" s="62" t="s">
        <v>662</v>
      </c>
      <c r="E515" s="71" t="s">
        <v>255</v>
      </c>
      <c r="F515" s="61" t="s">
        <v>54</v>
      </c>
      <c r="G515" s="24">
        <v>43915</v>
      </c>
      <c r="H515" s="54"/>
      <c r="I515" s="26">
        <v>169.42</v>
      </c>
      <c r="J515" s="27"/>
      <c r="K515" s="27"/>
      <c r="L515" s="27"/>
      <c r="M515" s="28">
        <v>169.42</v>
      </c>
      <c r="N515" s="29">
        <v>148.24249999999998</v>
      </c>
      <c r="O515" s="30" t="str">
        <f>IF(G515&lt;=$N$2,"",IF(F515=[3]Pav.tvarkyklė!$B$13,"",IF(ISBLANK(R515),"X","")))</f>
        <v/>
      </c>
      <c r="P515" s="31"/>
      <c r="Q515" s="32"/>
      <c r="R515" s="32"/>
      <c r="S515" s="33"/>
      <c r="T515" s="33"/>
      <c r="U515" s="34">
        <f>IFERROR(INDEX('[3]5.Grup_T'!$G$4:$G$22,MATCH('6.Turtas'!E515,'[3]5.Grup_T'!$E$4:$E$22,0)),"0")</f>
        <v>6</v>
      </c>
      <c r="V515" s="35">
        <f t="shared" si="92"/>
        <v>72</v>
      </c>
      <c r="W515" s="35">
        <f>IF(NOT(ISBLANK(H515)),(12-DATEDIF(H515,'[3]1.Pradzia'!$D$13,"m")),0)</f>
        <v>0</v>
      </c>
      <c r="X515" s="35">
        <f t="shared" si="95"/>
        <v>9</v>
      </c>
      <c r="Y515" s="35">
        <f t="shared" si="96"/>
        <v>12</v>
      </c>
      <c r="Z515" s="35">
        <f t="shared" si="104"/>
        <v>63</v>
      </c>
      <c r="AA515" s="36">
        <f t="shared" si="93"/>
        <v>2.3530555555555552</v>
      </c>
      <c r="AB515" s="36">
        <f t="shared" si="97"/>
        <v>28.236666666666665</v>
      </c>
      <c r="AC515" s="37">
        <f>IF(E515='[3]5.Grup_T'!$E$20,0,IF(YEAR(G515)&lt;2021,M515-N515+AB515,0))</f>
        <v>49.414166666666674</v>
      </c>
      <c r="AD515" s="35">
        <f>IF(OR(YEAR(G515)&lt;2021,O515="X"),0,IF(ISBLANK(H515),DATEDIF(G515,'[3]1.Pradzia'!$D$13,"M"),DATEDIF(G515,H515,"m")))</f>
        <v>0</v>
      </c>
      <c r="AE515" s="37">
        <f>IF(E515='[3]5.Grup_T'!$E$20,0,IF(AD515&lt;&gt;0,M515/V515*MIN(12,AD515),0))</f>
        <v>0</v>
      </c>
      <c r="AF515" s="37">
        <f t="shared" si="94"/>
        <v>28.236666666666665</v>
      </c>
      <c r="AG515" s="37">
        <f t="shared" si="98"/>
        <v>49.414166666666674</v>
      </c>
      <c r="AH515" s="37">
        <f t="shared" si="99"/>
        <v>120.00583333333331</v>
      </c>
      <c r="AI515" s="35" t="str">
        <f t="shared" si="100"/>
        <v/>
      </c>
      <c r="AJ515" s="38" t="str">
        <f>IF(AND(F515&lt;&gt;[3]Pav.tvarkyklė!$B$12,F515&lt;&gt;[3]Pav.tvarkyklė!$B$13),"GVTNT","X")</f>
        <v>GVTNT</v>
      </c>
      <c r="AK515" s="39">
        <f t="shared" si="101"/>
        <v>0</v>
      </c>
      <c r="AL515" s="41"/>
      <c r="AM515" s="41"/>
      <c r="AN515" s="41">
        <f t="shared" si="102"/>
        <v>2020</v>
      </c>
      <c r="AO515" s="41"/>
      <c r="AP515" s="41"/>
      <c r="AQ515" s="41"/>
      <c r="AR515" s="42"/>
      <c r="AS515" s="42"/>
      <c r="AU515" s="43">
        <f t="shared" si="103"/>
        <v>28.236666666666665</v>
      </c>
    </row>
    <row r="516" spans="1:47" ht="15" customHeight="1" x14ac:dyDescent="0.25">
      <c r="A516" s="11"/>
      <c r="B516" s="19">
        <v>563</v>
      </c>
      <c r="C516" s="61" t="s">
        <v>663</v>
      </c>
      <c r="D516" s="62" t="s">
        <v>664</v>
      </c>
      <c r="E516" s="71" t="s">
        <v>255</v>
      </c>
      <c r="F516" s="61" t="s">
        <v>75</v>
      </c>
      <c r="G516" s="24">
        <v>43942</v>
      </c>
      <c r="H516" s="54"/>
      <c r="I516" s="26">
        <v>370</v>
      </c>
      <c r="J516" s="27"/>
      <c r="K516" s="27"/>
      <c r="L516" s="27"/>
      <c r="M516" s="28">
        <v>370</v>
      </c>
      <c r="N516" s="29">
        <v>328.88888888888891</v>
      </c>
      <c r="O516" s="30" t="str">
        <f>IF(G516&lt;=$N$2,"",IF(F516=[3]Pav.tvarkyklė!$B$13,"",IF(ISBLANK(R516),"X","")))</f>
        <v/>
      </c>
      <c r="P516" s="31"/>
      <c r="Q516" s="32"/>
      <c r="R516" s="32"/>
      <c r="S516" s="33"/>
      <c r="T516" s="33"/>
      <c r="U516" s="34">
        <f>IFERROR(INDEX('[3]5.Grup_T'!$G$4:$G$22,MATCH('6.Turtas'!E516,'[3]5.Grup_T'!$E$4:$E$22,0)),"0")</f>
        <v>6</v>
      </c>
      <c r="V516" s="35">
        <f t="shared" ref="V516:V579" si="105">U516*12</f>
        <v>72</v>
      </c>
      <c r="W516" s="35">
        <f>IF(NOT(ISBLANK(H516)),(12-DATEDIF(H516,'[3]1.Pradzia'!$D$13,"m")),0)</f>
        <v>0</v>
      </c>
      <c r="X516" s="35">
        <f t="shared" si="95"/>
        <v>8</v>
      </c>
      <c r="Y516" s="35">
        <f t="shared" si="96"/>
        <v>12</v>
      </c>
      <c r="Z516" s="35">
        <f t="shared" si="104"/>
        <v>64</v>
      </c>
      <c r="AA516" s="36">
        <f t="shared" ref="AA516:AA579" si="106">+IF(Z516&lt;=0,0,N516/Z516)</f>
        <v>5.1388888888888893</v>
      </c>
      <c r="AB516" s="36">
        <f t="shared" si="97"/>
        <v>61.666666666666671</v>
      </c>
      <c r="AC516" s="37">
        <f>IF(E516='[3]5.Grup_T'!$E$20,0,IF(YEAR(G516)&lt;2021,M516-N516+AB516,0))</f>
        <v>102.77777777777776</v>
      </c>
      <c r="AD516" s="35">
        <f>IF(OR(YEAR(G516)&lt;2021,O516="X"),0,IF(ISBLANK(H516),DATEDIF(G516,'[3]1.Pradzia'!$D$13,"M"),DATEDIF(G516,H516,"m")))</f>
        <v>0</v>
      </c>
      <c r="AE516" s="37">
        <f>IF(E516='[3]5.Grup_T'!$E$20,0,IF(AD516&lt;&gt;0,M516/V516*MIN(12,AD516),0))</f>
        <v>0</v>
      </c>
      <c r="AF516" s="37">
        <f t="shared" ref="AF516:AF579" si="107">+AB516+AE516</f>
        <v>61.666666666666671</v>
      </c>
      <c r="AG516" s="37">
        <f t="shared" si="98"/>
        <v>102.77777777777776</v>
      </c>
      <c r="AH516" s="37">
        <f t="shared" si="99"/>
        <v>267.22222222222223</v>
      </c>
      <c r="AI516" s="35" t="str">
        <f t="shared" si="100"/>
        <v/>
      </c>
      <c r="AJ516" s="38" t="str">
        <f>IF(AND(F516&lt;&gt;[3]Pav.tvarkyklė!$B$12,F516&lt;&gt;[3]Pav.tvarkyklė!$B$13),"GVTNT","X")</f>
        <v>GVTNT</v>
      </c>
      <c r="AK516" s="39">
        <f t="shared" si="101"/>
        <v>0</v>
      </c>
      <c r="AL516" s="41"/>
      <c r="AM516" s="41"/>
      <c r="AN516" s="41">
        <f t="shared" si="102"/>
        <v>2020</v>
      </c>
      <c r="AO516" s="41"/>
      <c r="AP516" s="41"/>
      <c r="AQ516" s="41"/>
      <c r="AR516" s="42"/>
      <c r="AS516" s="42"/>
      <c r="AU516" s="43">
        <f t="shared" si="103"/>
        <v>61.666666666666671</v>
      </c>
    </row>
    <row r="517" spans="1:47" ht="15" customHeight="1" x14ac:dyDescent="0.25">
      <c r="A517" s="11"/>
      <c r="B517" s="19">
        <v>564</v>
      </c>
      <c r="C517" s="61" t="s">
        <v>642</v>
      </c>
      <c r="D517" s="62" t="s">
        <v>665</v>
      </c>
      <c r="E517" s="71" t="s">
        <v>255</v>
      </c>
      <c r="F517" s="61" t="s">
        <v>82</v>
      </c>
      <c r="G517" s="24">
        <v>43949</v>
      </c>
      <c r="H517" s="54"/>
      <c r="I517" s="26">
        <v>680</v>
      </c>
      <c r="J517" s="27"/>
      <c r="K517" s="27"/>
      <c r="L517" s="27"/>
      <c r="M517" s="28">
        <v>680</v>
      </c>
      <c r="N517" s="29">
        <v>604.44444444444446</v>
      </c>
      <c r="O517" s="30" t="str">
        <f>IF(G517&lt;=$N$2,"",IF(F517=[3]Pav.tvarkyklė!$B$13,"",IF(ISBLANK(R517),"X","")))</f>
        <v/>
      </c>
      <c r="P517" s="31"/>
      <c r="Q517" s="32"/>
      <c r="R517" s="32"/>
      <c r="S517" s="33"/>
      <c r="T517" s="33"/>
      <c r="U517" s="34">
        <f>IFERROR(INDEX('[3]5.Grup_T'!$G$4:$G$22,MATCH('6.Turtas'!E517,'[3]5.Grup_T'!$E$4:$E$22,0)),"0")</f>
        <v>6</v>
      </c>
      <c r="V517" s="35">
        <f t="shared" si="105"/>
        <v>72</v>
      </c>
      <c r="W517" s="35">
        <f>IF(NOT(ISBLANK(H517)),(12-DATEDIF(H517,'[3]1.Pradzia'!$D$13,"m")),0)</f>
        <v>0</v>
      </c>
      <c r="X517" s="35">
        <f t="shared" ref="X517:X580" si="108">IF(OR(ISBLANK(C517),YEAR(G517)&gt;=2021),0,DATEDIF(G517,$N$2,"M"))</f>
        <v>8</v>
      </c>
      <c r="Y517" s="35">
        <f t="shared" ref="Y517:Y580" si="109">IF(YEAR(G517)&gt;=2021,0,IF(Z517&lt;=0,0,IF(W517&lt;&gt;0,MIN(W517,Z517),MIN(12,Z517))))</f>
        <v>12</v>
      </c>
      <c r="Z517" s="35">
        <f t="shared" si="104"/>
        <v>64</v>
      </c>
      <c r="AA517" s="36">
        <f t="shared" si="106"/>
        <v>9.4444444444444446</v>
      </c>
      <c r="AB517" s="36">
        <f t="shared" ref="AB517:AB580" si="110">IF(Z517&lt;=0,N517,N517/Z517*Y517)</f>
        <v>113.33333333333334</v>
      </c>
      <c r="AC517" s="37">
        <f>IF(E517='[3]5.Grup_T'!$E$20,0,IF(YEAR(G517)&lt;2021,M517-N517+AB517,0))</f>
        <v>188.88888888888889</v>
      </c>
      <c r="AD517" s="35">
        <f>IF(OR(YEAR(G517)&lt;2021,O517="X"),0,IF(ISBLANK(H517),DATEDIF(G517,'[3]1.Pradzia'!$D$13,"M"),DATEDIF(G517,H517,"m")))</f>
        <v>0</v>
      </c>
      <c r="AE517" s="37">
        <f>IF(E517='[3]5.Grup_T'!$E$20,0,IF(AD517&lt;&gt;0,M517/V517*MIN(12,AD517),0))</f>
        <v>0</v>
      </c>
      <c r="AF517" s="37">
        <f t="shared" si="107"/>
        <v>113.33333333333334</v>
      </c>
      <c r="AG517" s="37">
        <f t="shared" ref="AG517:AG580" si="111">AC517+AE517</f>
        <v>188.88888888888889</v>
      </c>
      <c r="AH517" s="37">
        <f t="shared" ref="AH517:AH580" si="112">M517-AG517</f>
        <v>491.11111111111109</v>
      </c>
      <c r="AI517" s="35" t="str">
        <f t="shared" ref="AI517:AI580" si="113">IF(H517&lt;&gt;0,"Nurašytas",IF(O517="X","Nesuderintas",IF(AH517&lt;=0,"Nusidėvėjęs","")))</f>
        <v/>
      </c>
      <c r="AJ517" s="38" t="str">
        <f>IF(AND(F517&lt;&gt;[3]Pav.tvarkyklė!$B$12,F517&lt;&gt;[3]Pav.tvarkyklė!$B$13),"GVTNT","X")</f>
        <v>GVTNT</v>
      </c>
      <c r="AK517" s="39">
        <f t="shared" ref="AK517:AK580" si="114">I517-J517-K517-L517-M517</f>
        <v>0</v>
      </c>
      <c r="AL517" s="41"/>
      <c r="AM517" s="41"/>
      <c r="AN517" s="41">
        <f t="shared" ref="AN517:AN580" si="115">YEAR(G517)</f>
        <v>2020</v>
      </c>
      <c r="AO517" s="41"/>
      <c r="AP517" s="41"/>
      <c r="AQ517" s="41"/>
      <c r="AR517" s="42"/>
      <c r="AS517" s="42"/>
      <c r="AU517" s="43">
        <f t="shared" ref="AU517:AU580" si="116">AF517-AT517</f>
        <v>113.33333333333334</v>
      </c>
    </row>
    <row r="518" spans="1:47" ht="15" customHeight="1" x14ac:dyDescent="0.25">
      <c r="A518" s="11"/>
      <c r="B518" s="19">
        <v>565</v>
      </c>
      <c r="C518" s="61" t="s">
        <v>666</v>
      </c>
      <c r="D518" s="62" t="s">
        <v>667</v>
      </c>
      <c r="E518" s="71" t="s">
        <v>255</v>
      </c>
      <c r="F518" s="61" t="s">
        <v>54</v>
      </c>
      <c r="G518" s="24">
        <v>43964</v>
      </c>
      <c r="H518" s="54"/>
      <c r="I518" s="26">
        <v>306</v>
      </c>
      <c r="J518" s="27"/>
      <c r="K518" s="27"/>
      <c r="L518" s="27"/>
      <c r="M518" s="28">
        <v>306</v>
      </c>
      <c r="N518" s="29">
        <v>276.25</v>
      </c>
      <c r="O518" s="30" t="str">
        <f>IF(G518&lt;=$N$2,"",IF(F518=[3]Pav.tvarkyklė!$B$13,"",IF(ISBLANK(R518),"X","")))</f>
        <v/>
      </c>
      <c r="P518" s="31"/>
      <c r="Q518" s="32"/>
      <c r="R518" s="32"/>
      <c r="S518" s="33"/>
      <c r="T518" s="33"/>
      <c r="U518" s="34">
        <f>IFERROR(INDEX('[3]5.Grup_T'!$G$4:$G$22,MATCH('6.Turtas'!E518,'[3]5.Grup_T'!$E$4:$E$22,0)),"0")</f>
        <v>6</v>
      </c>
      <c r="V518" s="35">
        <f t="shared" si="105"/>
        <v>72</v>
      </c>
      <c r="W518" s="35">
        <f>IF(NOT(ISBLANK(H518)),(12-DATEDIF(H518,'[3]1.Pradzia'!$D$13,"m")),0)</f>
        <v>0</v>
      </c>
      <c r="X518" s="35">
        <f t="shared" si="108"/>
        <v>7</v>
      </c>
      <c r="Y518" s="35">
        <f t="shared" si="109"/>
        <v>12</v>
      </c>
      <c r="Z518" s="35">
        <f t="shared" ref="Z518:Z581" si="117">IF(YEAR(G518)&gt;=2021,0,V518-X518)</f>
        <v>65</v>
      </c>
      <c r="AA518" s="36">
        <f t="shared" si="106"/>
        <v>4.25</v>
      </c>
      <c r="AB518" s="36">
        <f t="shared" si="110"/>
        <v>51</v>
      </c>
      <c r="AC518" s="37">
        <f>IF(E518='[3]5.Grup_T'!$E$20,0,IF(YEAR(G518)&lt;2021,M518-N518+AB518,0))</f>
        <v>80.75</v>
      </c>
      <c r="AD518" s="35">
        <f>IF(OR(YEAR(G518)&lt;2021,O518="X"),0,IF(ISBLANK(H518),DATEDIF(G518,'[3]1.Pradzia'!$D$13,"M"),DATEDIF(G518,H518,"m")))</f>
        <v>0</v>
      </c>
      <c r="AE518" s="37">
        <f>IF(E518='[3]5.Grup_T'!$E$20,0,IF(AD518&lt;&gt;0,M518/V518*MIN(12,AD518),0))</f>
        <v>0</v>
      </c>
      <c r="AF518" s="37">
        <f t="shared" si="107"/>
        <v>51</v>
      </c>
      <c r="AG518" s="37">
        <f t="shared" si="111"/>
        <v>80.75</v>
      </c>
      <c r="AH518" s="37">
        <f t="shared" si="112"/>
        <v>225.25</v>
      </c>
      <c r="AI518" s="35" t="str">
        <f t="shared" si="113"/>
        <v/>
      </c>
      <c r="AJ518" s="38" t="str">
        <f>IF(AND(F518&lt;&gt;[3]Pav.tvarkyklė!$B$12,F518&lt;&gt;[3]Pav.tvarkyklė!$B$13),"GVTNT","X")</f>
        <v>GVTNT</v>
      </c>
      <c r="AK518" s="39">
        <f t="shared" si="114"/>
        <v>0</v>
      </c>
      <c r="AL518" s="41"/>
      <c r="AM518" s="41"/>
      <c r="AN518" s="41">
        <f t="shared" si="115"/>
        <v>2020</v>
      </c>
      <c r="AO518" s="41"/>
      <c r="AP518" s="41"/>
      <c r="AQ518" s="41"/>
      <c r="AR518" s="42"/>
      <c r="AS518" s="42"/>
      <c r="AU518" s="43">
        <f t="shared" si="116"/>
        <v>51</v>
      </c>
    </row>
    <row r="519" spans="1:47" ht="15" customHeight="1" x14ac:dyDescent="0.25">
      <c r="A519" s="11"/>
      <c r="B519" s="19">
        <v>566</v>
      </c>
      <c r="C519" s="61" t="s">
        <v>668</v>
      </c>
      <c r="D519" s="62" t="s">
        <v>669</v>
      </c>
      <c r="E519" s="71" t="s">
        <v>255</v>
      </c>
      <c r="F519" s="61" t="s">
        <v>82</v>
      </c>
      <c r="G519" s="24">
        <v>43980</v>
      </c>
      <c r="H519" s="54"/>
      <c r="I519" s="26">
        <v>410.74</v>
      </c>
      <c r="J519" s="27"/>
      <c r="K519" s="27"/>
      <c r="L519" s="27"/>
      <c r="M519" s="28">
        <v>410.74</v>
      </c>
      <c r="N519" s="29">
        <v>370.80694444444447</v>
      </c>
      <c r="O519" s="30" t="str">
        <f>IF(G519&lt;=$N$2,"",IF(F519=[3]Pav.tvarkyklė!$B$13,"",IF(ISBLANK(R519),"X","")))</f>
        <v/>
      </c>
      <c r="P519" s="31"/>
      <c r="Q519" s="32"/>
      <c r="R519" s="32"/>
      <c r="S519" s="33"/>
      <c r="T519" s="33"/>
      <c r="U519" s="34">
        <f>IFERROR(INDEX('[3]5.Grup_T'!$G$4:$G$22,MATCH('6.Turtas'!E519,'[3]5.Grup_T'!$E$4:$E$22,0)),"0")</f>
        <v>6</v>
      </c>
      <c r="V519" s="35">
        <f t="shared" si="105"/>
        <v>72</v>
      </c>
      <c r="W519" s="35">
        <f>IF(NOT(ISBLANK(H519)),(12-DATEDIF(H519,'[3]1.Pradzia'!$D$13,"m")),0)</f>
        <v>0</v>
      </c>
      <c r="X519" s="35">
        <f t="shared" si="108"/>
        <v>7</v>
      </c>
      <c r="Y519" s="35">
        <f t="shared" si="109"/>
        <v>12</v>
      </c>
      <c r="Z519" s="35">
        <f t="shared" si="117"/>
        <v>65</v>
      </c>
      <c r="AA519" s="36">
        <f t="shared" si="106"/>
        <v>5.7047222222222222</v>
      </c>
      <c r="AB519" s="36">
        <f t="shared" si="110"/>
        <v>68.456666666666663</v>
      </c>
      <c r="AC519" s="37">
        <f>IF(E519='[3]5.Grup_T'!$E$20,0,IF(YEAR(G519)&lt;2021,M519-N519+AB519,0))</f>
        <v>108.3897222222222</v>
      </c>
      <c r="AD519" s="35">
        <f>IF(OR(YEAR(G519)&lt;2021,O519="X"),0,IF(ISBLANK(H519),DATEDIF(G519,'[3]1.Pradzia'!$D$13,"M"),DATEDIF(G519,H519,"m")))</f>
        <v>0</v>
      </c>
      <c r="AE519" s="37">
        <f>IF(E519='[3]5.Grup_T'!$E$20,0,IF(AD519&lt;&gt;0,M519/V519*MIN(12,AD519),0))</f>
        <v>0</v>
      </c>
      <c r="AF519" s="37">
        <f t="shared" si="107"/>
        <v>68.456666666666663</v>
      </c>
      <c r="AG519" s="37">
        <f t="shared" si="111"/>
        <v>108.3897222222222</v>
      </c>
      <c r="AH519" s="37">
        <f t="shared" si="112"/>
        <v>302.35027777777782</v>
      </c>
      <c r="AI519" s="35" t="str">
        <f t="shared" si="113"/>
        <v/>
      </c>
      <c r="AJ519" s="38" t="str">
        <f>IF(AND(F519&lt;&gt;[3]Pav.tvarkyklė!$B$12,F519&lt;&gt;[3]Pav.tvarkyklė!$B$13),"GVTNT","X")</f>
        <v>GVTNT</v>
      </c>
      <c r="AK519" s="39">
        <f t="shared" si="114"/>
        <v>0</v>
      </c>
      <c r="AL519" s="41"/>
      <c r="AM519" s="41"/>
      <c r="AN519" s="41">
        <f t="shared" si="115"/>
        <v>2020</v>
      </c>
      <c r="AO519" s="41"/>
      <c r="AP519" s="41"/>
      <c r="AQ519" s="41"/>
      <c r="AR519" s="42"/>
      <c r="AS519" s="42"/>
      <c r="AU519" s="43">
        <f t="shared" si="116"/>
        <v>68.456666666666663</v>
      </c>
    </row>
    <row r="520" spans="1:47" ht="15" customHeight="1" x14ac:dyDescent="0.25">
      <c r="A520" s="11"/>
      <c r="B520" s="19">
        <v>567</v>
      </c>
      <c r="C520" s="61" t="s">
        <v>499</v>
      </c>
      <c r="D520" s="62" t="s">
        <v>670</v>
      </c>
      <c r="E520" s="73" t="s">
        <v>59</v>
      </c>
      <c r="F520" s="61" t="s">
        <v>75</v>
      </c>
      <c r="G520" s="24">
        <v>43985</v>
      </c>
      <c r="H520" s="54"/>
      <c r="I520" s="26">
        <v>234.3</v>
      </c>
      <c r="J520" s="27"/>
      <c r="K520" s="27"/>
      <c r="L520" s="27"/>
      <c r="M520" s="50">
        <v>234.3</v>
      </c>
      <c r="N520" s="29">
        <v>222.58500000000001</v>
      </c>
      <c r="O520" s="30" t="str">
        <f>IF(G520&lt;=$N$2,"",IF(F520=[3]Pav.tvarkyklė!$B$13,"",IF(ISBLANK(R520),"X","")))</f>
        <v/>
      </c>
      <c r="P520" s="31"/>
      <c r="Q520" s="32"/>
      <c r="R520" s="32"/>
      <c r="S520" s="33"/>
      <c r="T520" s="33"/>
      <c r="U520" s="34">
        <f>IFERROR(INDEX('[3]5.Grup_T'!$G$4:$G$22,MATCH('6.Turtas'!E520,'[3]5.Grup_T'!$E$4:$E$22,0)),"0")</f>
        <v>10</v>
      </c>
      <c r="V520" s="35">
        <f t="shared" si="105"/>
        <v>120</v>
      </c>
      <c r="W520" s="35">
        <f>IF(NOT(ISBLANK(H520)),(12-DATEDIF(H520,'[3]1.Pradzia'!$D$13,"m")),0)</f>
        <v>0</v>
      </c>
      <c r="X520" s="35">
        <f t="shared" si="108"/>
        <v>6</v>
      </c>
      <c r="Y520" s="35">
        <f t="shared" si="109"/>
        <v>12</v>
      </c>
      <c r="Z520" s="35">
        <f t="shared" si="117"/>
        <v>114</v>
      </c>
      <c r="AA520" s="36">
        <f t="shared" si="106"/>
        <v>1.9525000000000001</v>
      </c>
      <c r="AB520" s="36">
        <f t="shared" si="110"/>
        <v>23.43</v>
      </c>
      <c r="AC520" s="37">
        <f>IF(E520='[3]5.Grup_T'!$E$20,0,IF(YEAR(G520)&lt;2021,M520-N520+AB520,0))</f>
        <v>35.145000000000003</v>
      </c>
      <c r="AD520" s="35">
        <f>IF(OR(YEAR(G520)&lt;2021,O520="X"),0,IF(ISBLANK(H520),DATEDIF(G520,'[3]1.Pradzia'!$D$13,"M"),DATEDIF(G520,H520,"m")))</f>
        <v>0</v>
      </c>
      <c r="AE520" s="37">
        <f>IF(E520='[3]5.Grup_T'!$E$20,0,IF(AD520&lt;&gt;0,M520/V520*MIN(12,AD520),0))</f>
        <v>0</v>
      </c>
      <c r="AF520" s="37">
        <f t="shared" si="107"/>
        <v>23.43</v>
      </c>
      <c r="AG520" s="37">
        <f t="shared" si="111"/>
        <v>35.145000000000003</v>
      </c>
      <c r="AH520" s="37">
        <f t="shared" si="112"/>
        <v>199.155</v>
      </c>
      <c r="AI520" s="35" t="str">
        <f t="shared" si="113"/>
        <v/>
      </c>
      <c r="AJ520" s="38" t="str">
        <f>IF(AND(F520&lt;&gt;[3]Pav.tvarkyklė!$B$12,F520&lt;&gt;[3]Pav.tvarkyklė!$B$13),"GVTNT","X")</f>
        <v>GVTNT</v>
      </c>
      <c r="AK520" s="39">
        <f t="shared" si="114"/>
        <v>0</v>
      </c>
      <c r="AL520" s="41"/>
      <c r="AM520" s="41"/>
      <c r="AN520" s="41">
        <f t="shared" si="115"/>
        <v>2020</v>
      </c>
      <c r="AO520" s="41"/>
      <c r="AP520" s="41"/>
      <c r="AQ520" s="41"/>
      <c r="AR520" s="42"/>
      <c r="AS520" s="42"/>
      <c r="AU520" s="43">
        <f t="shared" si="116"/>
        <v>23.43</v>
      </c>
    </row>
    <row r="521" spans="1:47" ht="15" customHeight="1" x14ac:dyDescent="0.25">
      <c r="A521" s="11"/>
      <c r="B521" s="19">
        <v>568</v>
      </c>
      <c r="C521" s="61" t="s">
        <v>671</v>
      </c>
      <c r="D521" s="62" t="s">
        <v>672</v>
      </c>
      <c r="E521" s="71" t="s">
        <v>255</v>
      </c>
      <c r="F521" s="61" t="s">
        <v>86</v>
      </c>
      <c r="G521" s="24">
        <v>43992</v>
      </c>
      <c r="H521" s="54"/>
      <c r="I521" s="26">
        <v>123.14</v>
      </c>
      <c r="J521" s="27"/>
      <c r="K521" s="27"/>
      <c r="L521" s="27"/>
      <c r="M521" s="28">
        <v>123.14</v>
      </c>
      <c r="N521" s="29">
        <v>112.87833333333333</v>
      </c>
      <c r="O521" s="30" t="str">
        <f>IF(G521&lt;=$N$2,"",IF(F521=[3]Pav.tvarkyklė!$B$13,"",IF(ISBLANK(R521),"X","")))</f>
        <v/>
      </c>
      <c r="P521" s="31"/>
      <c r="Q521" s="32"/>
      <c r="R521" s="32"/>
      <c r="S521" s="33"/>
      <c r="T521" s="33"/>
      <c r="U521" s="34">
        <f>IFERROR(INDEX('[3]5.Grup_T'!$G$4:$G$22,MATCH('6.Turtas'!E521,'[3]5.Grup_T'!$E$4:$E$22,0)),"0")</f>
        <v>6</v>
      </c>
      <c r="V521" s="35">
        <f t="shared" si="105"/>
        <v>72</v>
      </c>
      <c r="W521" s="35">
        <f>IF(NOT(ISBLANK(H521)),(12-DATEDIF(H521,'[3]1.Pradzia'!$D$13,"m")),0)</f>
        <v>0</v>
      </c>
      <c r="X521" s="35">
        <f t="shared" si="108"/>
        <v>6</v>
      </c>
      <c r="Y521" s="35">
        <f t="shared" si="109"/>
        <v>12</v>
      </c>
      <c r="Z521" s="35">
        <f t="shared" si="117"/>
        <v>66</v>
      </c>
      <c r="AA521" s="36">
        <f t="shared" si="106"/>
        <v>1.7102777777777778</v>
      </c>
      <c r="AB521" s="36">
        <f t="shared" si="110"/>
        <v>20.523333333333333</v>
      </c>
      <c r="AC521" s="37">
        <f>IF(E521='[3]5.Grup_T'!$E$20,0,IF(YEAR(G521)&lt;2021,M521-N521+AB521,0))</f>
        <v>30.785000000000004</v>
      </c>
      <c r="AD521" s="35">
        <f>IF(OR(YEAR(G521)&lt;2021,O521="X"),0,IF(ISBLANK(H521),DATEDIF(G521,'[3]1.Pradzia'!$D$13,"M"),DATEDIF(G521,H521,"m")))</f>
        <v>0</v>
      </c>
      <c r="AE521" s="37">
        <f>IF(E521='[3]5.Grup_T'!$E$20,0,IF(AD521&lt;&gt;0,M521/V521*MIN(12,AD521),0))</f>
        <v>0</v>
      </c>
      <c r="AF521" s="37">
        <f t="shared" si="107"/>
        <v>20.523333333333333</v>
      </c>
      <c r="AG521" s="37">
        <f t="shared" si="111"/>
        <v>30.785000000000004</v>
      </c>
      <c r="AH521" s="37">
        <f t="shared" si="112"/>
        <v>92.35499999999999</v>
      </c>
      <c r="AI521" s="35" t="str">
        <f t="shared" si="113"/>
        <v/>
      </c>
      <c r="AJ521" s="38" t="str">
        <f>IF(AND(F521&lt;&gt;[3]Pav.tvarkyklė!$B$12,F521&lt;&gt;[3]Pav.tvarkyklė!$B$13),"GVTNT","X")</f>
        <v>GVTNT</v>
      </c>
      <c r="AK521" s="39">
        <f t="shared" si="114"/>
        <v>0</v>
      </c>
      <c r="AL521" s="41"/>
      <c r="AM521" s="41"/>
      <c r="AN521" s="41">
        <f t="shared" si="115"/>
        <v>2020</v>
      </c>
      <c r="AO521" s="41"/>
      <c r="AP521" s="41"/>
      <c r="AQ521" s="41"/>
      <c r="AR521" s="42"/>
      <c r="AS521" s="42"/>
      <c r="AU521" s="43">
        <f t="shared" si="116"/>
        <v>20.523333333333333</v>
      </c>
    </row>
    <row r="522" spans="1:47" ht="15" customHeight="1" x14ac:dyDescent="0.25">
      <c r="A522" s="11"/>
      <c r="B522" s="19">
        <v>569</v>
      </c>
      <c r="C522" s="61" t="s">
        <v>673</v>
      </c>
      <c r="D522" s="62" t="s">
        <v>674</v>
      </c>
      <c r="E522" s="71" t="s">
        <v>64</v>
      </c>
      <c r="F522" s="61" t="s">
        <v>65</v>
      </c>
      <c r="G522" s="24">
        <v>43992</v>
      </c>
      <c r="H522" s="54"/>
      <c r="I522" s="26">
        <v>521.97</v>
      </c>
      <c r="J522" s="27"/>
      <c r="K522" s="27"/>
      <c r="L522" s="27"/>
      <c r="M522" s="28">
        <v>521.97</v>
      </c>
      <c r="N522" s="29">
        <v>514.51328571428576</v>
      </c>
      <c r="O522" s="30" t="str">
        <f>IF(G522&lt;=$N$2,"",IF(F522=[3]Pav.tvarkyklė!$B$13,"",IF(ISBLANK(R522),"X","")))</f>
        <v/>
      </c>
      <c r="P522" s="31"/>
      <c r="Q522" s="32"/>
      <c r="R522" s="32"/>
      <c r="S522" s="33"/>
      <c r="T522" s="33"/>
      <c r="U522" s="34">
        <f>IFERROR(INDEX('[3]5.Grup_T'!$G$4:$G$22,MATCH('6.Turtas'!E522,'[3]5.Grup_T'!$E$4:$E$22,0)),"0")</f>
        <v>35</v>
      </c>
      <c r="V522" s="35">
        <f t="shared" si="105"/>
        <v>420</v>
      </c>
      <c r="W522" s="35">
        <f>IF(NOT(ISBLANK(H522)),(12-DATEDIF(H522,'[3]1.Pradzia'!$D$13,"m")),0)</f>
        <v>0</v>
      </c>
      <c r="X522" s="35">
        <f t="shared" si="108"/>
        <v>6</v>
      </c>
      <c r="Y522" s="35">
        <f t="shared" si="109"/>
        <v>12</v>
      </c>
      <c r="Z522" s="35">
        <f t="shared" si="117"/>
        <v>414</v>
      </c>
      <c r="AA522" s="36">
        <f t="shared" si="106"/>
        <v>1.2427857142857144</v>
      </c>
      <c r="AB522" s="36">
        <f t="shared" si="110"/>
        <v>14.913428571428572</v>
      </c>
      <c r="AC522" s="37">
        <f>IF(E522='[3]5.Grup_T'!$E$20,0,IF(YEAR(G522)&lt;2021,M522-N522+AB522,0))</f>
        <v>22.370142857142842</v>
      </c>
      <c r="AD522" s="35">
        <f>IF(OR(YEAR(G522)&lt;2021,O522="X"),0,IF(ISBLANK(H522),DATEDIF(G522,'[3]1.Pradzia'!$D$13,"M"),DATEDIF(G522,H522,"m")))</f>
        <v>0</v>
      </c>
      <c r="AE522" s="37">
        <f>IF(E522='[3]5.Grup_T'!$E$20,0,IF(AD522&lt;&gt;0,M522/V522*MIN(12,AD522),0))</f>
        <v>0</v>
      </c>
      <c r="AF522" s="37">
        <f t="shared" si="107"/>
        <v>14.913428571428572</v>
      </c>
      <c r="AG522" s="37">
        <f t="shared" si="111"/>
        <v>22.370142857142842</v>
      </c>
      <c r="AH522" s="37">
        <f t="shared" si="112"/>
        <v>499.59985714285716</v>
      </c>
      <c r="AI522" s="35" t="str">
        <f t="shared" si="113"/>
        <v/>
      </c>
      <c r="AJ522" s="38" t="str">
        <f>IF(AND(F522&lt;&gt;[3]Pav.tvarkyklė!$B$12,F522&lt;&gt;[3]Pav.tvarkyklė!$B$13),"GVTNT","X")</f>
        <v>GVTNT</v>
      </c>
      <c r="AK522" s="39">
        <f t="shared" si="114"/>
        <v>0</v>
      </c>
      <c r="AL522" s="41"/>
      <c r="AM522" s="41"/>
      <c r="AN522" s="41">
        <f t="shared" si="115"/>
        <v>2020</v>
      </c>
      <c r="AO522" s="41"/>
      <c r="AP522" s="41"/>
      <c r="AQ522" s="41"/>
      <c r="AR522" s="42"/>
      <c r="AS522" s="42"/>
      <c r="AU522" s="43">
        <f t="shared" si="116"/>
        <v>14.913428571428572</v>
      </c>
    </row>
    <row r="523" spans="1:47" ht="15" customHeight="1" x14ac:dyDescent="0.25">
      <c r="A523" s="11"/>
      <c r="B523" s="19">
        <v>570</v>
      </c>
      <c r="C523" s="61" t="s">
        <v>673</v>
      </c>
      <c r="D523" s="62" t="s">
        <v>675</v>
      </c>
      <c r="E523" s="71" t="s">
        <v>64</v>
      </c>
      <c r="F523" s="61" t="s">
        <v>65</v>
      </c>
      <c r="G523" s="24">
        <v>43992</v>
      </c>
      <c r="H523" s="54"/>
      <c r="I523" s="26">
        <v>521.97</v>
      </c>
      <c r="J523" s="27"/>
      <c r="K523" s="27"/>
      <c r="L523" s="27"/>
      <c r="M523" s="28">
        <v>521.97</v>
      </c>
      <c r="N523" s="29">
        <v>514.51328571428576</v>
      </c>
      <c r="O523" s="30" t="str">
        <f>IF(G523&lt;=$N$2,"",IF(F523=[3]Pav.tvarkyklė!$B$13,"",IF(ISBLANK(R523),"X","")))</f>
        <v/>
      </c>
      <c r="P523" s="31"/>
      <c r="Q523" s="32"/>
      <c r="R523" s="32"/>
      <c r="S523" s="33"/>
      <c r="T523" s="33"/>
      <c r="U523" s="34">
        <f>IFERROR(INDEX('[3]5.Grup_T'!$G$4:$G$22,MATCH('6.Turtas'!E523,'[3]5.Grup_T'!$E$4:$E$22,0)),"0")</f>
        <v>35</v>
      </c>
      <c r="V523" s="35">
        <f t="shared" si="105"/>
        <v>420</v>
      </c>
      <c r="W523" s="35">
        <f>IF(NOT(ISBLANK(H523)),(12-DATEDIF(H523,'[3]1.Pradzia'!$D$13,"m")),0)</f>
        <v>0</v>
      </c>
      <c r="X523" s="35">
        <f t="shared" si="108"/>
        <v>6</v>
      </c>
      <c r="Y523" s="35">
        <f t="shared" si="109"/>
        <v>12</v>
      </c>
      <c r="Z523" s="35">
        <f t="shared" si="117"/>
        <v>414</v>
      </c>
      <c r="AA523" s="36">
        <f t="shared" si="106"/>
        <v>1.2427857142857144</v>
      </c>
      <c r="AB523" s="36">
        <f t="shared" si="110"/>
        <v>14.913428571428572</v>
      </c>
      <c r="AC523" s="37">
        <f>IF(E523='[3]5.Grup_T'!$E$20,0,IF(YEAR(G523)&lt;2021,M523-N523+AB523,0))</f>
        <v>22.370142857142842</v>
      </c>
      <c r="AD523" s="35">
        <f>IF(OR(YEAR(G523)&lt;2021,O523="X"),0,IF(ISBLANK(H523),DATEDIF(G523,'[3]1.Pradzia'!$D$13,"M"),DATEDIF(G523,H523,"m")))</f>
        <v>0</v>
      </c>
      <c r="AE523" s="37">
        <f>IF(E523='[3]5.Grup_T'!$E$20,0,IF(AD523&lt;&gt;0,M523/V523*MIN(12,AD523),0))</f>
        <v>0</v>
      </c>
      <c r="AF523" s="37">
        <f t="shared" si="107"/>
        <v>14.913428571428572</v>
      </c>
      <c r="AG523" s="37">
        <f t="shared" si="111"/>
        <v>22.370142857142842</v>
      </c>
      <c r="AH523" s="37">
        <f t="shared" si="112"/>
        <v>499.59985714285716</v>
      </c>
      <c r="AI523" s="35" t="str">
        <f t="shared" si="113"/>
        <v/>
      </c>
      <c r="AJ523" s="38" t="str">
        <f>IF(AND(F523&lt;&gt;[3]Pav.tvarkyklė!$B$12,F523&lt;&gt;[3]Pav.tvarkyklė!$B$13),"GVTNT","X")</f>
        <v>GVTNT</v>
      </c>
      <c r="AK523" s="39">
        <f t="shared" si="114"/>
        <v>0</v>
      </c>
      <c r="AL523" s="41"/>
      <c r="AM523" s="41"/>
      <c r="AN523" s="41">
        <f t="shared" si="115"/>
        <v>2020</v>
      </c>
      <c r="AO523" s="41"/>
      <c r="AP523" s="41"/>
      <c r="AQ523" s="41"/>
      <c r="AR523" s="42"/>
      <c r="AS523" s="42"/>
      <c r="AU523" s="43">
        <f t="shared" si="116"/>
        <v>14.913428571428572</v>
      </c>
    </row>
    <row r="524" spans="1:47" ht="15" customHeight="1" x14ac:dyDescent="0.25">
      <c r="A524" s="11"/>
      <c r="B524" s="19">
        <v>571</v>
      </c>
      <c r="C524" s="61" t="s">
        <v>634</v>
      </c>
      <c r="D524" s="62" t="s">
        <v>676</v>
      </c>
      <c r="E524" s="71" t="s">
        <v>64</v>
      </c>
      <c r="F524" s="61" t="s">
        <v>65</v>
      </c>
      <c r="G524" s="24">
        <v>44012</v>
      </c>
      <c r="H524" s="54"/>
      <c r="I524" s="26">
        <v>5773.04</v>
      </c>
      <c r="J524" s="27"/>
      <c r="K524" s="27"/>
      <c r="L524" s="27"/>
      <c r="M524" s="28">
        <v>5773.04</v>
      </c>
      <c r="N524" s="29">
        <v>5690.5680000000002</v>
      </c>
      <c r="O524" s="30" t="str">
        <f>IF(G524&lt;=$N$2,"",IF(F524=[3]Pav.tvarkyklė!$B$13,"",IF(ISBLANK(R524),"X","")))</f>
        <v/>
      </c>
      <c r="P524" s="31"/>
      <c r="Q524" s="32"/>
      <c r="R524" s="32"/>
      <c r="S524" s="33"/>
      <c r="T524" s="33"/>
      <c r="U524" s="34">
        <f>IFERROR(INDEX('[3]5.Grup_T'!$G$4:$G$22,MATCH('6.Turtas'!E524,'[3]5.Grup_T'!$E$4:$E$22,0)),"0")</f>
        <v>35</v>
      </c>
      <c r="V524" s="35">
        <f t="shared" si="105"/>
        <v>420</v>
      </c>
      <c r="W524" s="35">
        <f>IF(NOT(ISBLANK(H524)),(12-DATEDIF(H524,'[3]1.Pradzia'!$D$13,"m")),0)</f>
        <v>0</v>
      </c>
      <c r="X524" s="35">
        <f t="shared" si="108"/>
        <v>6</v>
      </c>
      <c r="Y524" s="35">
        <f t="shared" si="109"/>
        <v>12</v>
      </c>
      <c r="Z524" s="35">
        <f t="shared" si="117"/>
        <v>414</v>
      </c>
      <c r="AA524" s="36">
        <f t="shared" si="106"/>
        <v>13.745333333333333</v>
      </c>
      <c r="AB524" s="36">
        <f t="shared" si="110"/>
        <v>164.94399999999999</v>
      </c>
      <c r="AC524" s="37">
        <f>IF(E524='[3]5.Grup_T'!$E$20,0,IF(YEAR(G524)&lt;2021,M524-N524+AB524,0))</f>
        <v>247.41599999999974</v>
      </c>
      <c r="AD524" s="35">
        <f>IF(OR(YEAR(G524)&lt;2021,O524="X"),0,IF(ISBLANK(H524),DATEDIF(G524,'[3]1.Pradzia'!$D$13,"M"),DATEDIF(G524,H524,"m")))</f>
        <v>0</v>
      </c>
      <c r="AE524" s="37">
        <f>IF(E524='[3]5.Grup_T'!$E$20,0,IF(AD524&lt;&gt;0,M524/V524*MIN(12,AD524),0))</f>
        <v>0</v>
      </c>
      <c r="AF524" s="37">
        <f t="shared" si="107"/>
        <v>164.94399999999999</v>
      </c>
      <c r="AG524" s="37">
        <f t="shared" si="111"/>
        <v>247.41599999999974</v>
      </c>
      <c r="AH524" s="37">
        <f t="shared" si="112"/>
        <v>5525.6239999999998</v>
      </c>
      <c r="AI524" s="35" t="str">
        <f t="shared" si="113"/>
        <v/>
      </c>
      <c r="AJ524" s="38" t="str">
        <f>IF(AND(F524&lt;&gt;[3]Pav.tvarkyklė!$B$12,F524&lt;&gt;[3]Pav.tvarkyklė!$B$13),"GVTNT","X")</f>
        <v>GVTNT</v>
      </c>
      <c r="AK524" s="39">
        <f t="shared" si="114"/>
        <v>0</v>
      </c>
      <c r="AL524" s="41"/>
      <c r="AM524" s="41"/>
      <c r="AN524" s="41">
        <f t="shared" si="115"/>
        <v>2020</v>
      </c>
      <c r="AO524" s="41"/>
      <c r="AP524" s="41"/>
      <c r="AQ524" s="41"/>
      <c r="AR524" s="42"/>
      <c r="AS524" s="42"/>
      <c r="AU524" s="43">
        <f t="shared" si="116"/>
        <v>164.94399999999999</v>
      </c>
    </row>
    <row r="525" spans="1:47" ht="15" customHeight="1" x14ac:dyDescent="0.25">
      <c r="A525" s="11"/>
      <c r="B525" s="19">
        <v>572</v>
      </c>
      <c r="C525" s="61" t="s">
        <v>677</v>
      </c>
      <c r="D525" s="62" t="s">
        <v>678</v>
      </c>
      <c r="E525" s="71" t="s">
        <v>53</v>
      </c>
      <c r="F525" s="61" t="s">
        <v>250</v>
      </c>
      <c r="G525" s="24">
        <v>43837</v>
      </c>
      <c r="H525" s="54"/>
      <c r="I525" s="26">
        <v>104.13</v>
      </c>
      <c r="J525" s="27"/>
      <c r="K525" s="27"/>
      <c r="L525" s="27"/>
      <c r="M525" s="28">
        <v>104.13</v>
      </c>
      <c r="N525" s="29">
        <v>80.266874999999999</v>
      </c>
      <c r="O525" s="30" t="str">
        <f>IF(G525&lt;=$N$2,"",IF(F525=[3]Pav.tvarkyklė!$B$13,"",IF(ISBLANK(R525),"X","")))</f>
        <v/>
      </c>
      <c r="P525" s="31"/>
      <c r="Q525" s="32"/>
      <c r="R525" s="32"/>
      <c r="S525" s="33"/>
      <c r="T525" s="33"/>
      <c r="U525" s="34">
        <f>IFERROR(INDEX('[3]5.Grup_T'!$G$4:$G$22,MATCH('6.Turtas'!E525,'[3]5.Grup_T'!$E$4:$E$22,0)),"0")</f>
        <v>4</v>
      </c>
      <c r="V525" s="35">
        <f t="shared" si="105"/>
        <v>48</v>
      </c>
      <c r="W525" s="35">
        <f>IF(NOT(ISBLANK(H525)),(12-DATEDIF(H525,'[3]1.Pradzia'!$D$13,"m")),0)</f>
        <v>0</v>
      </c>
      <c r="X525" s="35">
        <f t="shared" si="108"/>
        <v>11</v>
      </c>
      <c r="Y525" s="35">
        <f t="shared" si="109"/>
        <v>12</v>
      </c>
      <c r="Z525" s="35">
        <f t="shared" si="117"/>
        <v>37</v>
      </c>
      <c r="AA525" s="36">
        <f t="shared" si="106"/>
        <v>2.1693750000000001</v>
      </c>
      <c r="AB525" s="36">
        <f t="shared" si="110"/>
        <v>26.032499999999999</v>
      </c>
      <c r="AC525" s="37">
        <f>IF(E525='[3]5.Grup_T'!$E$20,0,IF(YEAR(G525)&lt;2021,M525-N525+AB525,0))</f>
        <v>49.895624999999995</v>
      </c>
      <c r="AD525" s="35">
        <f>IF(OR(YEAR(G525)&lt;2021,O525="X"),0,IF(ISBLANK(H525),DATEDIF(G525,'[3]1.Pradzia'!$D$13,"M"),DATEDIF(G525,H525,"m")))</f>
        <v>0</v>
      </c>
      <c r="AE525" s="37">
        <f>IF(E525='[3]5.Grup_T'!$E$20,0,IF(AD525&lt;&gt;0,M525/V525*MIN(12,AD525),0))</f>
        <v>0</v>
      </c>
      <c r="AF525" s="37">
        <f t="shared" si="107"/>
        <v>26.032499999999999</v>
      </c>
      <c r="AG525" s="37">
        <f t="shared" si="111"/>
        <v>49.895624999999995</v>
      </c>
      <c r="AH525" s="37">
        <f t="shared" si="112"/>
        <v>54.234375</v>
      </c>
      <c r="AI525" s="35" t="str">
        <f t="shared" si="113"/>
        <v/>
      </c>
      <c r="AJ525" s="38" t="str">
        <f>IF(AND(F525&lt;&gt;[3]Pav.tvarkyklė!$B$12,F525&lt;&gt;[3]Pav.tvarkyklė!$B$13),"GVTNT","X")</f>
        <v>GVTNT</v>
      </c>
      <c r="AK525" s="39">
        <f t="shared" si="114"/>
        <v>0</v>
      </c>
      <c r="AL525" s="41"/>
      <c r="AM525" s="41"/>
      <c r="AN525" s="41">
        <f t="shared" si="115"/>
        <v>2020</v>
      </c>
      <c r="AO525" s="41"/>
      <c r="AP525" s="41"/>
      <c r="AQ525" s="41"/>
      <c r="AR525" s="42"/>
      <c r="AS525" s="42"/>
      <c r="AU525" s="43">
        <f t="shared" si="116"/>
        <v>26.032499999999999</v>
      </c>
    </row>
    <row r="526" spans="1:47" ht="15" customHeight="1" x14ac:dyDescent="0.25">
      <c r="A526" s="11"/>
      <c r="B526" s="19">
        <v>573</v>
      </c>
      <c r="C526" s="61" t="s">
        <v>679</v>
      </c>
      <c r="D526" s="62" t="s">
        <v>680</v>
      </c>
      <c r="E526" s="71" t="s">
        <v>255</v>
      </c>
      <c r="F526" s="61" t="s">
        <v>250</v>
      </c>
      <c r="G526" s="24">
        <v>43837</v>
      </c>
      <c r="H526" s="54"/>
      <c r="I526" s="26">
        <v>359.5</v>
      </c>
      <c r="J526" s="27"/>
      <c r="K526" s="27"/>
      <c r="L526" s="27"/>
      <c r="M526" s="28">
        <v>359.5</v>
      </c>
      <c r="N526" s="29">
        <v>304.57638888888891</v>
      </c>
      <c r="O526" s="30" t="str">
        <f>IF(G526&lt;=$N$2,"",IF(F526=[3]Pav.tvarkyklė!$B$13,"",IF(ISBLANK(R526),"X","")))</f>
        <v/>
      </c>
      <c r="P526" s="31"/>
      <c r="Q526" s="32"/>
      <c r="R526" s="32"/>
      <c r="S526" s="33"/>
      <c r="T526" s="33"/>
      <c r="U526" s="34">
        <f>IFERROR(INDEX('[3]5.Grup_T'!$G$4:$G$22,MATCH('6.Turtas'!E526,'[3]5.Grup_T'!$E$4:$E$22,0)),"0")</f>
        <v>6</v>
      </c>
      <c r="V526" s="35">
        <f t="shared" si="105"/>
        <v>72</v>
      </c>
      <c r="W526" s="35">
        <f>IF(NOT(ISBLANK(H526)),(12-DATEDIF(H526,'[3]1.Pradzia'!$D$13,"m")),0)</f>
        <v>0</v>
      </c>
      <c r="X526" s="35">
        <f t="shared" si="108"/>
        <v>11</v>
      </c>
      <c r="Y526" s="35">
        <f t="shared" si="109"/>
        <v>12</v>
      </c>
      <c r="Z526" s="35">
        <f t="shared" si="117"/>
        <v>61</v>
      </c>
      <c r="AA526" s="36">
        <f t="shared" si="106"/>
        <v>4.9930555555555562</v>
      </c>
      <c r="AB526" s="36">
        <f t="shared" si="110"/>
        <v>59.916666666666671</v>
      </c>
      <c r="AC526" s="37">
        <f>IF(E526='[3]5.Grup_T'!$E$20,0,IF(YEAR(G526)&lt;2021,M526-N526+AB526,0))</f>
        <v>114.84027777777776</v>
      </c>
      <c r="AD526" s="35">
        <f>IF(OR(YEAR(G526)&lt;2021,O526="X"),0,IF(ISBLANK(H526),DATEDIF(G526,'[3]1.Pradzia'!$D$13,"M"),DATEDIF(G526,H526,"m")))</f>
        <v>0</v>
      </c>
      <c r="AE526" s="37">
        <f>IF(E526='[3]5.Grup_T'!$E$20,0,IF(AD526&lt;&gt;0,M526/V526*MIN(12,AD526),0))</f>
        <v>0</v>
      </c>
      <c r="AF526" s="37">
        <f t="shared" si="107"/>
        <v>59.916666666666671</v>
      </c>
      <c r="AG526" s="37">
        <f t="shared" si="111"/>
        <v>114.84027777777776</v>
      </c>
      <c r="AH526" s="37">
        <f t="shared" si="112"/>
        <v>244.65972222222223</v>
      </c>
      <c r="AI526" s="35" t="str">
        <f t="shared" si="113"/>
        <v/>
      </c>
      <c r="AJ526" s="38" t="str">
        <f>IF(AND(F526&lt;&gt;[3]Pav.tvarkyklė!$B$12,F526&lt;&gt;[3]Pav.tvarkyklė!$B$13),"GVTNT","X")</f>
        <v>GVTNT</v>
      </c>
      <c r="AK526" s="39">
        <f t="shared" si="114"/>
        <v>0</v>
      </c>
      <c r="AL526" s="41"/>
      <c r="AM526" s="41"/>
      <c r="AN526" s="41">
        <f t="shared" si="115"/>
        <v>2020</v>
      </c>
      <c r="AO526" s="41"/>
      <c r="AP526" s="41"/>
      <c r="AQ526" s="41"/>
      <c r="AR526" s="42"/>
      <c r="AS526" s="42"/>
      <c r="AU526" s="43">
        <f t="shared" si="116"/>
        <v>59.916666666666671</v>
      </c>
    </row>
    <row r="527" spans="1:47" ht="15" customHeight="1" x14ac:dyDescent="0.25">
      <c r="A527" s="11"/>
      <c r="B527" s="19">
        <v>574</v>
      </c>
      <c r="C527" s="61" t="s">
        <v>490</v>
      </c>
      <c r="D527" s="62" t="s">
        <v>681</v>
      </c>
      <c r="E527" s="71" t="s">
        <v>255</v>
      </c>
      <c r="F527" s="61" t="s">
        <v>75</v>
      </c>
      <c r="G527" s="24">
        <v>43836</v>
      </c>
      <c r="H527" s="54"/>
      <c r="I527" s="26">
        <v>336.2</v>
      </c>
      <c r="J527" s="27"/>
      <c r="K527" s="27"/>
      <c r="L527" s="27"/>
      <c r="M527" s="28">
        <v>336.2</v>
      </c>
      <c r="N527" s="29">
        <v>284.83611111111111</v>
      </c>
      <c r="O527" s="30" t="str">
        <f>IF(G527&lt;=$N$2,"",IF(F527=[3]Pav.tvarkyklė!$B$13,"",IF(ISBLANK(R527),"X","")))</f>
        <v/>
      </c>
      <c r="P527" s="31"/>
      <c r="Q527" s="32"/>
      <c r="R527" s="32"/>
      <c r="S527" s="33"/>
      <c r="T527" s="33"/>
      <c r="U527" s="34">
        <f>IFERROR(INDEX('[3]5.Grup_T'!$G$4:$G$22,MATCH('6.Turtas'!E527,'[3]5.Grup_T'!$E$4:$E$22,0)),"0")</f>
        <v>6</v>
      </c>
      <c r="V527" s="35">
        <f t="shared" si="105"/>
        <v>72</v>
      </c>
      <c r="W527" s="35">
        <f>IF(NOT(ISBLANK(H527)),(12-DATEDIF(H527,'[3]1.Pradzia'!$D$13,"m")),0)</f>
        <v>0</v>
      </c>
      <c r="X527" s="35">
        <f t="shared" si="108"/>
        <v>11</v>
      </c>
      <c r="Y527" s="35">
        <f t="shared" si="109"/>
        <v>12</v>
      </c>
      <c r="Z527" s="35">
        <f t="shared" si="117"/>
        <v>61</v>
      </c>
      <c r="AA527" s="36">
        <f t="shared" si="106"/>
        <v>4.6694444444444443</v>
      </c>
      <c r="AB527" s="36">
        <f t="shared" si="110"/>
        <v>56.033333333333331</v>
      </c>
      <c r="AC527" s="37">
        <f>IF(E527='[3]5.Grup_T'!$E$20,0,IF(YEAR(G527)&lt;2021,M527-N527+AB527,0))</f>
        <v>107.39722222222221</v>
      </c>
      <c r="AD527" s="35">
        <f>IF(OR(YEAR(G527)&lt;2021,O527="X"),0,IF(ISBLANK(H527),DATEDIF(G527,'[3]1.Pradzia'!$D$13,"M"),DATEDIF(G527,H527,"m")))</f>
        <v>0</v>
      </c>
      <c r="AE527" s="37">
        <f>IF(E527='[3]5.Grup_T'!$E$20,0,IF(AD527&lt;&gt;0,M527/V527*MIN(12,AD527),0))</f>
        <v>0</v>
      </c>
      <c r="AF527" s="37">
        <f t="shared" si="107"/>
        <v>56.033333333333331</v>
      </c>
      <c r="AG527" s="37">
        <f t="shared" si="111"/>
        <v>107.39722222222221</v>
      </c>
      <c r="AH527" s="37">
        <f t="shared" si="112"/>
        <v>228.80277777777778</v>
      </c>
      <c r="AI527" s="35" t="str">
        <f t="shared" si="113"/>
        <v/>
      </c>
      <c r="AJ527" s="38" t="str">
        <f>IF(AND(F527&lt;&gt;[3]Pav.tvarkyklė!$B$12,F527&lt;&gt;[3]Pav.tvarkyklė!$B$13),"GVTNT","X")</f>
        <v>GVTNT</v>
      </c>
      <c r="AK527" s="39">
        <f t="shared" si="114"/>
        <v>0</v>
      </c>
      <c r="AL527" s="41"/>
      <c r="AM527" s="41"/>
      <c r="AN527" s="41">
        <f t="shared" si="115"/>
        <v>2020</v>
      </c>
      <c r="AO527" s="41"/>
      <c r="AP527" s="41"/>
      <c r="AQ527" s="41"/>
      <c r="AR527" s="42"/>
      <c r="AS527" s="42"/>
      <c r="AU527" s="43">
        <f t="shared" si="116"/>
        <v>56.033333333333331</v>
      </c>
    </row>
    <row r="528" spans="1:47" ht="15" customHeight="1" x14ac:dyDescent="0.25">
      <c r="A528" s="11"/>
      <c r="B528" s="19">
        <v>575</v>
      </c>
      <c r="C528" s="61" t="s">
        <v>663</v>
      </c>
      <c r="D528" s="62" t="s">
        <v>682</v>
      </c>
      <c r="E528" s="71" t="s">
        <v>255</v>
      </c>
      <c r="F528" s="61" t="s">
        <v>75</v>
      </c>
      <c r="G528" s="24">
        <v>43836</v>
      </c>
      <c r="H528" s="54"/>
      <c r="I528" s="26">
        <v>382.69</v>
      </c>
      <c r="J528" s="27"/>
      <c r="K528" s="27"/>
      <c r="L528" s="27"/>
      <c r="M528" s="28">
        <v>382.69</v>
      </c>
      <c r="N528" s="29">
        <v>324.2234722222222</v>
      </c>
      <c r="O528" s="30" t="str">
        <f>IF(G528&lt;=$N$2,"",IF(F528=[3]Pav.tvarkyklė!$B$13,"",IF(ISBLANK(R528),"X","")))</f>
        <v/>
      </c>
      <c r="P528" s="31"/>
      <c r="Q528" s="32"/>
      <c r="R528" s="32"/>
      <c r="S528" s="33"/>
      <c r="T528" s="33"/>
      <c r="U528" s="34">
        <f>IFERROR(INDEX('[3]5.Grup_T'!$G$4:$G$22,MATCH('6.Turtas'!E528,'[3]5.Grup_T'!$E$4:$E$22,0)),"0")</f>
        <v>6</v>
      </c>
      <c r="V528" s="35">
        <f t="shared" si="105"/>
        <v>72</v>
      </c>
      <c r="W528" s="35">
        <f>IF(NOT(ISBLANK(H528)),(12-DATEDIF(H528,'[3]1.Pradzia'!$D$13,"m")),0)</f>
        <v>0</v>
      </c>
      <c r="X528" s="35">
        <f t="shared" si="108"/>
        <v>11</v>
      </c>
      <c r="Y528" s="35">
        <f t="shared" si="109"/>
        <v>12</v>
      </c>
      <c r="Z528" s="35">
        <f t="shared" si="117"/>
        <v>61</v>
      </c>
      <c r="AA528" s="36">
        <f t="shared" si="106"/>
        <v>5.3151388888888889</v>
      </c>
      <c r="AB528" s="36">
        <f t="shared" si="110"/>
        <v>63.781666666666666</v>
      </c>
      <c r="AC528" s="37">
        <f>IF(E528='[3]5.Grup_T'!$E$20,0,IF(YEAR(G528)&lt;2021,M528-N528+AB528,0))</f>
        <v>122.24819444444447</v>
      </c>
      <c r="AD528" s="35">
        <f>IF(OR(YEAR(G528)&lt;2021,O528="X"),0,IF(ISBLANK(H528),DATEDIF(G528,'[3]1.Pradzia'!$D$13,"M"),DATEDIF(G528,H528,"m")))</f>
        <v>0</v>
      </c>
      <c r="AE528" s="37">
        <f>IF(E528='[3]5.Grup_T'!$E$20,0,IF(AD528&lt;&gt;0,M528/V528*MIN(12,AD528),0))</f>
        <v>0</v>
      </c>
      <c r="AF528" s="37">
        <f t="shared" si="107"/>
        <v>63.781666666666666</v>
      </c>
      <c r="AG528" s="37">
        <f t="shared" si="111"/>
        <v>122.24819444444447</v>
      </c>
      <c r="AH528" s="37">
        <f t="shared" si="112"/>
        <v>260.44180555555556</v>
      </c>
      <c r="AI528" s="35" t="str">
        <f t="shared" si="113"/>
        <v/>
      </c>
      <c r="AJ528" s="38" t="str">
        <f>IF(AND(F528&lt;&gt;[3]Pav.tvarkyklė!$B$12,F528&lt;&gt;[3]Pav.tvarkyklė!$B$13),"GVTNT","X")</f>
        <v>GVTNT</v>
      </c>
      <c r="AK528" s="39">
        <f t="shared" si="114"/>
        <v>0</v>
      </c>
      <c r="AL528" s="41"/>
      <c r="AM528" s="41"/>
      <c r="AN528" s="41">
        <f t="shared" si="115"/>
        <v>2020</v>
      </c>
      <c r="AO528" s="41"/>
      <c r="AP528" s="41"/>
      <c r="AQ528" s="41"/>
      <c r="AR528" s="42"/>
      <c r="AS528" s="42"/>
      <c r="AU528" s="43">
        <f t="shared" si="116"/>
        <v>63.781666666666666</v>
      </c>
    </row>
    <row r="529" spans="1:47" ht="15" customHeight="1" x14ac:dyDescent="0.25">
      <c r="A529" s="11"/>
      <c r="B529" s="19">
        <v>576</v>
      </c>
      <c r="C529" s="61" t="s">
        <v>683</v>
      </c>
      <c r="D529" s="62" t="s">
        <v>684</v>
      </c>
      <c r="E529" s="71" t="s">
        <v>74</v>
      </c>
      <c r="F529" s="61" t="s">
        <v>54</v>
      </c>
      <c r="G529" s="24">
        <v>44012</v>
      </c>
      <c r="H529" s="54"/>
      <c r="I529" s="26">
        <v>2634.51</v>
      </c>
      <c r="J529" s="27"/>
      <c r="K529" s="27"/>
      <c r="L529" s="27"/>
      <c r="M529" s="28">
        <v>2634.51</v>
      </c>
      <c r="N529" s="29">
        <v>2590.6015000000002</v>
      </c>
      <c r="O529" s="30" t="str">
        <f>IF(G529&lt;=$N$2,"",IF(F529=[3]Pav.tvarkyklė!$B$13,"",IF(ISBLANK(R529),"X","")))</f>
        <v/>
      </c>
      <c r="P529" s="31"/>
      <c r="Q529" s="32"/>
      <c r="R529" s="32"/>
      <c r="S529" s="33"/>
      <c r="T529" s="33"/>
      <c r="U529" s="34">
        <f>IFERROR(INDEX('[3]5.Grup_T'!$G$4:$G$22,MATCH('6.Turtas'!E529,'[3]5.Grup_T'!$E$4:$E$22,0)),"0")</f>
        <v>30</v>
      </c>
      <c r="V529" s="35">
        <f t="shared" si="105"/>
        <v>360</v>
      </c>
      <c r="W529" s="35">
        <f>IF(NOT(ISBLANK(H529)),(12-DATEDIF(H529,'[3]1.Pradzia'!$D$13,"m")),0)</f>
        <v>0</v>
      </c>
      <c r="X529" s="35">
        <f t="shared" si="108"/>
        <v>6</v>
      </c>
      <c r="Y529" s="35">
        <f t="shared" si="109"/>
        <v>12</v>
      </c>
      <c r="Z529" s="35">
        <f t="shared" si="117"/>
        <v>354</v>
      </c>
      <c r="AA529" s="36">
        <f t="shared" si="106"/>
        <v>7.3180833333333339</v>
      </c>
      <c r="AB529" s="36">
        <f t="shared" si="110"/>
        <v>87.817000000000007</v>
      </c>
      <c r="AC529" s="37">
        <f>IF(E529='[3]5.Grup_T'!$E$20,0,IF(YEAR(G529)&lt;2021,M529-N529+AB529,0))</f>
        <v>131.72550000000001</v>
      </c>
      <c r="AD529" s="35">
        <f>IF(OR(YEAR(G529)&lt;2021,O529="X"),0,IF(ISBLANK(H529),DATEDIF(G529,'[3]1.Pradzia'!$D$13,"M"),DATEDIF(G529,H529,"m")))</f>
        <v>0</v>
      </c>
      <c r="AE529" s="37">
        <f>IF(E529='[3]5.Grup_T'!$E$20,0,IF(AD529&lt;&gt;0,M529/V529*MIN(12,AD529),0))</f>
        <v>0</v>
      </c>
      <c r="AF529" s="37">
        <f t="shared" si="107"/>
        <v>87.817000000000007</v>
      </c>
      <c r="AG529" s="37">
        <f t="shared" si="111"/>
        <v>131.72550000000001</v>
      </c>
      <c r="AH529" s="37">
        <f t="shared" si="112"/>
        <v>2502.7845000000002</v>
      </c>
      <c r="AI529" s="35" t="str">
        <f t="shared" si="113"/>
        <v/>
      </c>
      <c r="AJ529" s="38" t="str">
        <f>IF(AND(F529&lt;&gt;[3]Pav.tvarkyklė!$B$12,F529&lt;&gt;[3]Pav.tvarkyklė!$B$13),"GVTNT","X")</f>
        <v>GVTNT</v>
      </c>
      <c r="AK529" s="39">
        <f t="shared" si="114"/>
        <v>0</v>
      </c>
      <c r="AL529" s="41"/>
      <c r="AM529" s="41"/>
      <c r="AN529" s="41">
        <f t="shared" si="115"/>
        <v>2020</v>
      </c>
      <c r="AO529" s="41"/>
      <c r="AP529" s="41"/>
      <c r="AQ529" s="41"/>
      <c r="AR529" s="42"/>
      <c r="AS529" s="42"/>
      <c r="AU529" s="43">
        <f t="shared" si="116"/>
        <v>87.817000000000007</v>
      </c>
    </row>
    <row r="530" spans="1:47" ht="15" customHeight="1" x14ac:dyDescent="0.25">
      <c r="A530" s="11"/>
      <c r="B530" s="19">
        <v>577</v>
      </c>
      <c r="C530" s="61" t="s">
        <v>685</v>
      </c>
      <c r="D530" s="62" t="s">
        <v>686</v>
      </c>
      <c r="E530" s="73" t="s">
        <v>59</v>
      </c>
      <c r="F530" s="61" t="s">
        <v>75</v>
      </c>
      <c r="G530" s="24">
        <v>44022</v>
      </c>
      <c r="H530" s="54"/>
      <c r="I530" s="26">
        <v>431.41</v>
      </c>
      <c r="J530" s="27"/>
      <c r="K530" s="27"/>
      <c r="L530" s="27"/>
      <c r="M530" s="28">
        <v>431.41</v>
      </c>
      <c r="N530" s="29">
        <v>413.43458333333336</v>
      </c>
      <c r="O530" s="30" t="str">
        <f>IF(G530&lt;=$N$2,"",IF(F530=[3]Pav.tvarkyklė!$B$13,"",IF(ISBLANK(R530),"X","")))</f>
        <v/>
      </c>
      <c r="P530" s="31"/>
      <c r="Q530" s="32"/>
      <c r="R530" s="32"/>
      <c r="S530" s="33"/>
      <c r="T530" s="33"/>
      <c r="U530" s="34">
        <f>IFERROR(INDEX('[3]5.Grup_T'!$G$4:$G$22,MATCH('6.Turtas'!E530,'[3]5.Grup_T'!$E$4:$E$22,0)),"0")</f>
        <v>10</v>
      </c>
      <c r="V530" s="35">
        <f t="shared" si="105"/>
        <v>120</v>
      </c>
      <c r="W530" s="35">
        <f>IF(NOT(ISBLANK(H530)),(12-DATEDIF(H530,'[3]1.Pradzia'!$D$13,"m")),0)</f>
        <v>0</v>
      </c>
      <c r="X530" s="35">
        <f t="shared" si="108"/>
        <v>5</v>
      </c>
      <c r="Y530" s="35">
        <f t="shared" si="109"/>
        <v>12</v>
      </c>
      <c r="Z530" s="35">
        <f t="shared" si="117"/>
        <v>115</v>
      </c>
      <c r="AA530" s="36">
        <f t="shared" si="106"/>
        <v>3.5950833333333336</v>
      </c>
      <c r="AB530" s="36">
        <f t="shared" si="110"/>
        <v>43.141000000000005</v>
      </c>
      <c r="AC530" s="37">
        <f>IF(E530='[3]5.Grup_T'!$E$20,0,IF(YEAR(G530)&lt;2021,M530-N530+AB530,0))</f>
        <v>61.116416666666666</v>
      </c>
      <c r="AD530" s="35">
        <f>IF(OR(YEAR(G530)&lt;2021,O530="X"),0,IF(ISBLANK(H530),DATEDIF(G530,'[3]1.Pradzia'!$D$13,"M"),DATEDIF(G530,H530,"m")))</f>
        <v>0</v>
      </c>
      <c r="AE530" s="37">
        <f>IF(E530='[3]5.Grup_T'!$E$20,0,IF(AD530&lt;&gt;0,M530/V530*MIN(12,AD530),0))</f>
        <v>0</v>
      </c>
      <c r="AF530" s="37">
        <f t="shared" si="107"/>
        <v>43.141000000000005</v>
      </c>
      <c r="AG530" s="37">
        <f t="shared" si="111"/>
        <v>61.116416666666666</v>
      </c>
      <c r="AH530" s="37">
        <f t="shared" si="112"/>
        <v>370.29358333333334</v>
      </c>
      <c r="AI530" s="35" t="str">
        <f t="shared" si="113"/>
        <v/>
      </c>
      <c r="AJ530" s="38" t="str">
        <f>IF(AND(F530&lt;&gt;[3]Pav.tvarkyklė!$B$12,F530&lt;&gt;[3]Pav.tvarkyklė!$B$13),"GVTNT","X")</f>
        <v>GVTNT</v>
      </c>
      <c r="AK530" s="39">
        <f t="shared" si="114"/>
        <v>0</v>
      </c>
      <c r="AL530" s="41"/>
      <c r="AM530" s="41"/>
      <c r="AN530" s="41">
        <f t="shared" si="115"/>
        <v>2020</v>
      </c>
      <c r="AO530" s="41"/>
      <c r="AP530" s="41"/>
      <c r="AQ530" s="41"/>
      <c r="AR530" s="42"/>
      <c r="AS530" s="42"/>
      <c r="AU530" s="43">
        <f t="shared" si="116"/>
        <v>43.141000000000005</v>
      </c>
    </row>
    <row r="531" spans="1:47" ht="15" customHeight="1" x14ac:dyDescent="0.25">
      <c r="A531" s="11"/>
      <c r="B531" s="19">
        <v>578</v>
      </c>
      <c r="C531" s="61" t="s">
        <v>687</v>
      </c>
      <c r="D531" s="62" t="s">
        <v>688</v>
      </c>
      <c r="E531" s="73" t="s">
        <v>59</v>
      </c>
      <c r="F531" s="61" t="s">
        <v>75</v>
      </c>
      <c r="G531" s="24">
        <v>44022</v>
      </c>
      <c r="H531" s="54"/>
      <c r="I531" s="26">
        <v>435.44</v>
      </c>
      <c r="J531" s="27"/>
      <c r="K531" s="27"/>
      <c r="L531" s="27"/>
      <c r="M531" s="28">
        <v>435.44</v>
      </c>
      <c r="N531" s="29">
        <v>417.29666666666668</v>
      </c>
      <c r="O531" s="30" t="str">
        <f>IF(G531&lt;=$N$2,"",IF(F531=[3]Pav.tvarkyklė!$B$13,"",IF(ISBLANK(R531),"X","")))</f>
        <v/>
      </c>
      <c r="P531" s="31"/>
      <c r="Q531" s="32"/>
      <c r="R531" s="32"/>
      <c r="S531" s="33"/>
      <c r="T531" s="33"/>
      <c r="U531" s="34">
        <f>IFERROR(INDEX('[3]5.Grup_T'!$G$4:$G$22,MATCH('6.Turtas'!E531,'[3]5.Grup_T'!$E$4:$E$22,0)),"0")</f>
        <v>10</v>
      </c>
      <c r="V531" s="35">
        <f t="shared" si="105"/>
        <v>120</v>
      </c>
      <c r="W531" s="35">
        <f>IF(NOT(ISBLANK(H531)),(12-DATEDIF(H531,'[3]1.Pradzia'!$D$13,"m")),0)</f>
        <v>0</v>
      </c>
      <c r="X531" s="35">
        <f t="shared" si="108"/>
        <v>5</v>
      </c>
      <c r="Y531" s="35">
        <f t="shared" si="109"/>
        <v>12</v>
      </c>
      <c r="Z531" s="35">
        <f t="shared" si="117"/>
        <v>115</v>
      </c>
      <c r="AA531" s="36">
        <f t="shared" si="106"/>
        <v>3.6286666666666667</v>
      </c>
      <c r="AB531" s="36">
        <f t="shared" si="110"/>
        <v>43.543999999999997</v>
      </c>
      <c r="AC531" s="37">
        <f>IF(E531='[3]5.Grup_T'!$E$20,0,IF(YEAR(G531)&lt;2021,M531-N531+AB531,0))</f>
        <v>61.687333333333314</v>
      </c>
      <c r="AD531" s="35">
        <f>IF(OR(YEAR(G531)&lt;2021,O531="X"),0,IF(ISBLANK(H531),DATEDIF(G531,'[3]1.Pradzia'!$D$13,"M"),DATEDIF(G531,H531,"m")))</f>
        <v>0</v>
      </c>
      <c r="AE531" s="37">
        <f>IF(E531='[3]5.Grup_T'!$E$20,0,IF(AD531&lt;&gt;0,M531/V531*MIN(12,AD531),0))</f>
        <v>0</v>
      </c>
      <c r="AF531" s="37">
        <f t="shared" si="107"/>
        <v>43.543999999999997</v>
      </c>
      <c r="AG531" s="37">
        <f t="shared" si="111"/>
        <v>61.687333333333314</v>
      </c>
      <c r="AH531" s="37">
        <f t="shared" si="112"/>
        <v>373.7526666666667</v>
      </c>
      <c r="AI531" s="35" t="str">
        <f t="shared" si="113"/>
        <v/>
      </c>
      <c r="AJ531" s="38" t="str">
        <f>IF(AND(F531&lt;&gt;[3]Pav.tvarkyklė!$B$12,F531&lt;&gt;[3]Pav.tvarkyklė!$B$13),"GVTNT","X")</f>
        <v>GVTNT</v>
      </c>
      <c r="AK531" s="39">
        <f t="shared" si="114"/>
        <v>0</v>
      </c>
      <c r="AL531" s="41"/>
      <c r="AM531" s="41"/>
      <c r="AN531" s="41">
        <f t="shared" si="115"/>
        <v>2020</v>
      </c>
      <c r="AO531" s="41"/>
      <c r="AP531" s="41"/>
      <c r="AQ531" s="41"/>
      <c r="AR531" s="42"/>
      <c r="AS531" s="42"/>
      <c r="AU531" s="43">
        <f t="shared" si="116"/>
        <v>43.543999999999997</v>
      </c>
    </row>
    <row r="532" spans="1:47" ht="15" customHeight="1" x14ac:dyDescent="0.25">
      <c r="A532" s="11"/>
      <c r="B532" s="19">
        <v>579</v>
      </c>
      <c r="C532" s="61" t="s">
        <v>689</v>
      </c>
      <c r="D532" s="62" t="s">
        <v>690</v>
      </c>
      <c r="E532" s="71" t="s">
        <v>255</v>
      </c>
      <c r="F532" s="61" t="s">
        <v>75</v>
      </c>
      <c r="G532" s="24">
        <v>44047</v>
      </c>
      <c r="H532" s="54"/>
      <c r="I532" s="26">
        <v>415</v>
      </c>
      <c r="J532" s="27"/>
      <c r="K532" s="27"/>
      <c r="L532" s="27"/>
      <c r="M532" s="28">
        <v>415</v>
      </c>
      <c r="N532" s="29">
        <v>391.94444444444446</v>
      </c>
      <c r="O532" s="30" t="str">
        <f>IF(G532&lt;=$N$2,"",IF(F532=[3]Pav.tvarkyklė!$B$13,"",IF(ISBLANK(R532),"X","")))</f>
        <v/>
      </c>
      <c r="P532" s="31"/>
      <c r="Q532" s="32"/>
      <c r="R532" s="32"/>
      <c r="S532" s="33"/>
      <c r="T532" s="33"/>
      <c r="U532" s="34">
        <f>IFERROR(INDEX('[3]5.Grup_T'!$G$4:$G$22,MATCH('6.Turtas'!E532,'[3]5.Grup_T'!$E$4:$E$22,0)),"0")</f>
        <v>6</v>
      </c>
      <c r="V532" s="35">
        <f t="shared" si="105"/>
        <v>72</v>
      </c>
      <c r="W532" s="35">
        <f>IF(NOT(ISBLANK(H532)),(12-DATEDIF(H532,'[3]1.Pradzia'!$D$13,"m")),0)</f>
        <v>0</v>
      </c>
      <c r="X532" s="35">
        <f t="shared" si="108"/>
        <v>4</v>
      </c>
      <c r="Y532" s="35">
        <f t="shared" si="109"/>
        <v>12</v>
      </c>
      <c r="Z532" s="35">
        <f t="shared" si="117"/>
        <v>68</v>
      </c>
      <c r="AA532" s="36">
        <f t="shared" si="106"/>
        <v>5.7638888888888893</v>
      </c>
      <c r="AB532" s="36">
        <f t="shared" si="110"/>
        <v>69.166666666666671</v>
      </c>
      <c r="AC532" s="37">
        <f>IF(E532='[3]5.Grup_T'!$E$20,0,IF(YEAR(G532)&lt;2021,M532-N532+AB532,0))</f>
        <v>92.222222222222214</v>
      </c>
      <c r="AD532" s="35">
        <f>IF(OR(YEAR(G532)&lt;2021,O532="X"),0,IF(ISBLANK(H532),DATEDIF(G532,'[3]1.Pradzia'!$D$13,"M"),DATEDIF(G532,H532,"m")))</f>
        <v>0</v>
      </c>
      <c r="AE532" s="37">
        <f>IF(E532='[3]5.Grup_T'!$E$20,0,IF(AD532&lt;&gt;0,M532/V532*MIN(12,AD532),0))</f>
        <v>0</v>
      </c>
      <c r="AF532" s="37">
        <f t="shared" si="107"/>
        <v>69.166666666666671</v>
      </c>
      <c r="AG532" s="37">
        <f t="shared" si="111"/>
        <v>92.222222222222214</v>
      </c>
      <c r="AH532" s="37">
        <f t="shared" si="112"/>
        <v>322.77777777777777</v>
      </c>
      <c r="AI532" s="35" t="str">
        <f t="shared" si="113"/>
        <v/>
      </c>
      <c r="AJ532" s="38" t="str">
        <f>IF(AND(F532&lt;&gt;[3]Pav.tvarkyklė!$B$12,F532&lt;&gt;[3]Pav.tvarkyklė!$B$13),"GVTNT","X")</f>
        <v>GVTNT</v>
      </c>
      <c r="AK532" s="39">
        <f t="shared" si="114"/>
        <v>0</v>
      </c>
      <c r="AL532" s="41"/>
      <c r="AM532" s="41"/>
      <c r="AN532" s="41">
        <f t="shared" si="115"/>
        <v>2020</v>
      </c>
      <c r="AO532" s="41"/>
      <c r="AP532" s="41"/>
      <c r="AQ532" s="41"/>
      <c r="AR532" s="42"/>
      <c r="AS532" s="42"/>
      <c r="AU532" s="43">
        <f t="shared" si="116"/>
        <v>69.166666666666671</v>
      </c>
    </row>
    <row r="533" spans="1:47" ht="15" customHeight="1" x14ac:dyDescent="0.25">
      <c r="A533" s="11"/>
      <c r="B533" s="19">
        <v>580</v>
      </c>
      <c r="C533" s="61" t="s">
        <v>691</v>
      </c>
      <c r="D533" s="62" t="s">
        <v>692</v>
      </c>
      <c r="E533" s="71" t="s">
        <v>85</v>
      </c>
      <c r="F533" s="71" t="s">
        <v>115</v>
      </c>
      <c r="G533" s="24">
        <v>44053</v>
      </c>
      <c r="H533" s="54"/>
      <c r="I533" s="26">
        <v>7000</v>
      </c>
      <c r="J533" s="27">
        <v>7000</v>
      </c>
      <c r="K533" s="27"/>
      <c r="L533" s="27"/>
      <c r="M533" s="28"/>
      <c r="N533" s="29">
        <v>0</v>
      </c>
      <c r="O533" s="30" t="str">
        <f>IF(G533&lt;=$N$2,"",IF(F533=[3]Pav.tvarkyklė!$B$13,"",IF(ISBLANK(R533),"X","")))</f>
        <v/>
      </c>
      <c r="P533" s="31"/>
      <c r="Q533" s="32"/>
      <c r="R533" s="32"/>
      <c r="S533" s="33"/>
      <c r="T533" s="33"/>
      <c r="U533" s="34">
        <f>IFERROR(INDEX('[3]5.Grup_T'!$G$4:$G$22,MATCH('6.Turtas'!E533,'[3]5.Grup_T'!$E$4:$E$22,0)),"0")</f>
        <v>50</v>
      </c>
      <c r="V533" s="35">
        <f t="shared" si="105"/>
        <v>600</v>
      </c>
      <c r="W533" s="35">
        <f>IF(NOT(ISBLANK(H533)),(12-DATEDIF(H533,'[3]1.Pradzia'!$D$13,"m")),0)</f>
        <v>0</v>
      </c>
      <c r="X533" s="35">
        <f t="shared" si="108"/>
        <v>4</v>
      </c>
      <c r="Y533" s="35">
        <f t="shared" si="109"/>
        <v>12</v>
      </c>
      <c r="Z533" s="35">
        <f t="shared" si="117"/>
        <v>596</v>
      </c>
      <c r="AA533" s="36">
        <f t="shared" si="106"/>
        <v>0</v>
      </c>
      <c r="AB533" s="36">
        <f t="shared" si="110"/>
        <v>0</v>
      </c>
      <c r="AC533" s="37">
        <f>IF(E533='[3]5.Grup_T'!$E$20,0,IF(YEAR(G533)&lt;2021,M533-N533+AB533,0))</f>
        <v>0</v>
      </c>
      <c r="AD533" s="35">
        <f>IF(OR(YEAR(G533)&lt;2021,O533="X"),0,IF(ISBLANK(H533),DATEDIF(G533,'[3]1.Pradzia'!$D$13,"M"),DATEDIF(G533,H533,"m")))</f>
        <v>0</v>
      </c>
      <c r="AE533" s="37">
        <f>IF(E533='[3]5.Grup_T'!$E$20,0,IF(AD533&lt;&gt;0,M533/V533*MIN(12,AD533),0))</f>
        <v>0</v>
      </c>
      <c r="AF533" s="37">
        <f t="shared" si="107"/>
        <v>0</v>
      </c>
      <c r="AG533" s="37">
        <f t="shared" si="111"/>
        <v>0</v>
      </c>
      <c r="AH533" s="37">
        <f t="shared" si="112"/>
        <v>0</v>
      </c>
      <c r="AI533" s="35" t="str">
        <f t="shared" si="113"/>
        <v>Nusidėvėjęs</v>
      </c>
      <c r="AJ533" s="38" t="str">
        <f>IF(AND(F533&lt;&gt;[3]Pav.tvarkyklė!$B$12,F533&lt;&gt;[3]Pav.tvarkyklė!$B$13),"GVTNT","X")</f>
        <v>GVTNT</v>
      </c>
      <c r="AK533" s="39">
        <f t="shared" si="114"/>
        <v>0</v>
      </c>
      <c r="AL533" s="41"/>
      <c r="AM533" s="41"/>
      <c r="AN533" s="41">
        <f t="shared" si="115"/>
        <v>2020</v>
      </c>
      <c r="AO533" s="41"/>
      <c r="AP533" s="41"/>
      <c r="AQ533" s="41"/>
      <c r="AR533" s="42"/>
      <c r="AS533" s="42"/>
      <c r="AU533" s="43">
        <f t="shared" si="116"/>
        <v>0</v>
      </c>
    </row>
    <row r="534" spans="1:47" ht="15" customHeight="1" x14ac:dyDescent="0.25">
      <c r="A534" s="11"/>
      <c r="B534" s="19">
        <v>581</v>
      </c>
      <c r="C534" s="61" t="s">
        <v>691</v>
      </c>
      <c r="D534" s="62" t="s">
        <v>693</v>
      </c>
      <c r="E534" s="71" t="s">
        <v>85</v>
      </c>
      <c r="F534" s="71" t="s">
        <v>115</v>
      </c>
      <c r="G534" s="24">
        <v>44053</v>
      </c>
      <c r="H534" s="54"/>
      <c r="I534" s="26">
        <v>1400</v>
      </c>
      <c r="J534" s="27"/>
      <c r="K534" s="27"/>
      <c r="L534" s="27"/>
      <c r="M534" s="28">
        <v>1400</v>
      </c>
      <c r="N534" s="29">
        <v>1390.6666666666667</v>
      </c>
      <c r="O534" s="30" t="str">
        <f>IF(G534&lt;=$N$2,"",IF(F534=[3]Pav.tvarkyklė!$B$13,"",IF(ISBLANK(R534),"X","")))</f>
        <v/>
      </c>
      <c r="P534" s="31"/>
      <c r="Q534" s="32"/>
      <c r="R534" s="32"/>
      <c r="S534" s="33"/>
      <c r="T534" s="33"/>
      <c r="U534" s="34">
        <f>IFERROR(INDEX('[3]5.Grup_T'!$G$4:$G$22,MATCH('6.Turtas'!E534,'[3]5.Grup_T'!$E$4:$E$22,0)),"0")</f>
        <v>50</v>
      </c>
      <c r="V534" s="35">
        <f t="shared" si="105"/>
        <v>600</v>
      </c>
      <c r="W534" s="35">
        <f>IF(NOT(ISBLANK(H534)),(12-DATEDIF(H534,'[3]1.Pradzia'!$D$13,"m")),0)</f>
        <v>0</v>
      </c>
      <c r="X534" s="35">
        <f t="shared" si="108"/>
        <v>4</v>
      </c>
      <c r="Y534" s="35">
        <f t="shared" si="109"/>
        <v>12</v>
      </c>
      <c r="Z534" s="35">
        <f t="shared" si="117"/>
        <v>596</v>
      </c>
      <c r="AA534" s="36">
        <f t="shared" si="106"/>
        <v>2.3333333333333335</v>
      </c>
      <c r="AB534" s="36">
        <f t="shared" si="110"/>
        <v>28</v>
      </c>
      <c r="AC534" s="37">
        <f>IF(E534='[3]5.Grup_T'!$E$20,0,IF(YEAR(G534)&lt;2021,M534-N534+AB534,0))</f>
        <v>37.333333333333258</v>
      </c>
      <c r="AD534" s="35">
        <f>IF(OR(YEAR(G534)&lt;2021,O534="X"),0,IF(ISBLANK(H534),DATEDIF(G534,'[3]1.Pradzia'!$D$13,"M"),DATEDIF(G534,H534,"m")))</f>
        <v>0</v>
      </c>
      <c r="AE534" s="37">
        <f>IF(E534='[3]5.Grup_T'!$E$20,0,IF(AD534&lt;&gt;0,M534/V534*MIN(12,AD534),0))</f>
        <v>0</v>
      </c>
      <c r="AF534" s="37">
        <f t="shared" si="107"/>
        <v>28</v>
      </c>
      <c r="AG534" s="37">
        <f t="shared" si="111"/>
        <v>37.333333333333258</v>
      </c>
      <c r="AH534" s="37">
        <f t="shared" si="112"/>
        <v>1362.6666666666667</v>
      </c>
      <c r="AI534" s="35" t="str">
        <f t="shared" si="113"/>
        <v/>
      </c>
      <c r="AJ534" s="38" t="str">
        <f>IF(AND(F534&lt;&gt;[3]Pav.tvarkyklė!$B$12,F534&lt;&gt;[3]Pav.tvarkyklė!$B$13),"GVTNT","X")</f>
        <v>GVTNT</v>
      </c>
      <c r="AK534" s="39">
        <f t="shared" si="114"/>
        <v>0</v>
      </c>
      <c r="AL534" s="41"/>
      <c r="AM534" s="41"/>
      <c r="AN534" s="41">
        <f t="shared" si="115"/>
        <v>2020</v>
      </c>
      <c r="AO534" s="41"/>
      <c r="AP534" s="41"/>
      <c r="AQ534" s="41"/>
      <c r="AR534" s="42"/>
      <c r="AS534" s="42"/>
      <c r="AU534" s="43">
        <f t="shared" si="116"/>
        <v>28</v>
      </c>
    </row>
    <row r="535" spans="1:47" ht="15" customHeight="1" x14ac:dyDescent="0.25">
      <c r="A535" s="11"/>
      <c r="B535" s="19">
        <v>582</v>
      </c>
      <c r="C535" s="61" t="s">
        <v>694</v>
      </c>
      <c r="D535" s="62" t="s">
        <v>695</v>
      </c>
      <c r="E535" s="71" t="s">
        <v>85</v>
      </c>
      <c r="F535" s="71" t="s">
        <v>115</v>
      </c>
      <c r="G535" s="24">
        <v>44049</v>
      </c>
      <c r="H535" s="54"/>
      <c r="I535" s="26">
        <v>25000</v>
      </c>
      <c r="J535" s="27">
        <v>25000</v>
      </c>
      <c r="K535" s="27"/>
      <c r="L535" s="27"/>
      <c r="M535" s="28"/>
      <c r="N535" s="29">
        <v>0</v>
      </c>
      <c r="O535" s="30" t="str">
        <f>IF(G535&lt;=$N$2,"",IF(F535=[3]Pav.tvarkyklė!$B$13,"",IF(ISBLANK(R535),"X","")))</f>
        <v/>
      </c>
      <c r="P535" s="31"/>
      <c r="Q535" s="32"/>
      <c r="R535" s="32"/>
      <c r="S535" s="33"/>
      <c r="T535" s="33"/>
      <c r="U535" s="34">
        <f>IFERROR(INDEX('[3]5.Grup_T'!$G$4:$G$22,MATCH('6.Turtas'!E535,'[3]5.Grup_T'!$E$4:$E$22,0)),"0")</f>
        <v>50</v>
      </c>
      <c r="V535" s="35">
        <f t="shared" si="105"/>
        <v>600</v>
      </c>
      <c r="W535" s="35">
        <f>IF(NOT(ISBLANK(H535)),(12-DATEDIF(H535,'[3]1.Pradzia'!$D$13,"m")),0)</f>
        <v>0</v>
      </c>
      <c r="X535" s="35">
        <f t="shared" si="108"/>
        <v>4</v>
      </c>
      <c r="Y535" s="35">
        <f t="shared" si="109"/>
        <v>12</v>
      </c>
      <c r="Z535" s="35">
        <f t="shared" si="117"/>
        <v>596</v>
      </c>
      <c r="AA535" s="36">
        <f t="shared" si="106"/>
        <v>0</v>
      </c>
      <c r="AB535" s="36">
        <f t="shared" si="110"/>
        <v>0</v>
      </c>
      <c r="AC535" s="37">
        <f>IF(E535='[3]5.Grup_T'!$E$20,0,IF(YEAR(G535)&lt;2021,M535-N535+AB535,0))</f>
        <v>0</v>
      </c>
      <c r="AD535" s="35">
        <f>IF(OR(YEAR(G535)&lt;2021,O535="X"),0,IF(ISBLANK(H535),DATEDIF(G535,'[3]1.Pradzia'!$D$13,"M"),DATEDIF(G535,H535,"m")))</f>
        <v>0</v>
      </c>
      <c r="AE535" s="37">
        <f>IF(E535='[3]5.Grup_T'!$E$20,0,IF(AD535&lt;&gt;0,M535/V535*MIN(12,AD535),0))</f>
        <v>0</v>
      </c>
      <c r="AF535" s="37">
        <f t="shared" si="107"/>
        <v>0</v>
      </c>
      <c r="AG535" s="37">
        <f t="shared" si="111"/>
        <v>0</v>
      </c>
      <c r="AH535" s="37">
        <f t="shared" si="112"/>
        <v>0</v>
      </c>
      <c r="AI535" s="35" t="str">
        <f t="shared" si="113"/>
        <v>Nusidėvėjęs</v>
      </c>
      <c r="AJ535" s="38" t="str">
        <f>IF(AND(F535&lt;&gt;[3]Pav.tvarkyklė!$B$12,F535&lt;&gt;[3]Pav.tvarkyklė!$B$13),"GVTNT","X")</f>
        <v>GVTNT</v>
      </c>
      <c r="AK535" s="39">
        <f t="shared" si="114"/>
        <v>0</v>
      </c>
      <c r="AL535" s="41"/>
      <c r="AM535" s="41"/>
      <c r="AN535" s="41">
        <f t="shared" si="115"/>
        <v>2020</v>
      </c>
      <c r="AO535" s="41"/>
      <c r="AP535" s="41"/>
      <c r="AQ535" s="41"/>
      <c r="AR535" s="42"/>
      <c r="AS535" s="42"/>
      <c r="AU535" s="43">
        <f t="shared" si="116"/>
        <v>0</v>
      </c>
    </row>
    <row r="536" spans="1:47" ht="15" customHeight="1" x14ac:dyDescent="0.25">
      <c r="A536" s="11"/>
      <c r="B536" s="19">
        <v>583</v>
      </c>
      <c r="C536" s="61" t="s">
        <v>696</v>
      </c>
      <c r="D536" s="62" t="s">
        <v>697</v>
      </c>
      <c r="E536" s="73" t="s">
        <v>59</v>
      </c>
      <c r="F536" s="71" t="s">
        <v>115</v>
      </c>
      <c r="G536" s="24">
        <v>44050</v>
      </c>
      <c r="H536" s="54"/>
      <c r="I536" s="26">
        <v>1724.97</v>
      </c>
      <c r="J536" s="27"/>
      <c r="K536" s="27"/>
      <c r="L536" s="27"/>
      <c r="M536" s="28">
        <v>1724.97</v>
      </c>
      <c r="N536" s="29">
        <v>1667.471</v>
      </c>
      <c r="O536" s="30" t="str">
        <f>IF(G536&lt;=$N$2,"",IF(F536=[3]Pav.tvarkyklė!$B$13,"",IF(ISBLANK(R536),"X","")))</f>
        <v/>
      </c>
      <c r="P536" s="31"/>
      <c r="Q536" s="32"/>
      <c r="R536" s="32"/>
      <c r="S536" s="33"/>
      <c r="T536" s="33"/>
      <c r="U536" s="34">
        <f>IFERROR(INDEX('[3]5.Grup_T'!$G$4:$G$22,MATCH('6.Turtas'!E536,'[3]5.Grup_T'!$E$4:$E$22,0)),"0")</f>
        <v>10</v>
      </c>
      <c r="V536" s="35">
        <f t="shared" si="105"/>
        <v>120</v>
      </c>
      <c r="W536" s="35">
        <f>IF(NOT(ISBLANK(H536)),(12-DATEDIF(H536,'[3]1.Pradzia'!$D$13,"m")),0)</f>
        <v>0</v>
      </c>
      <c r="X536" s="35">
        <f t="shared" si="108"/>
        <v>4</v>
      </c>
      <c r="Y536" s="35">
        <f t="shared" si="109"/>
        <v>12</v>
      </c>
      <c r="Z536" s="35">
        <f t="shared" si="117"/>
        <v>116</v>
      </c>
      <c r="AA536" s="36">
        <f t="shared" si="106"/>
        <v>14.374750000000001</v>
      </c>
      <c r="AB536" s="36">
        <f t="shared" si="110"/>
        <v>172.49700000000001</v>
      </c>
      <c r="AC536" s="37">
        <f>IF(E536='[3]5.Grup_T'!$E$20,0,IF(YEAR(G536)&lt;2021,M536-N536+AB536,0))</f>
        <v>229.99600000000004</v>
      </c>
      <c r="AD536" s="35">
        <f>IF(OR(YEAR(G536)&lt;2021,O536="X"),0,IF(ISBLANK(H536),DATEDIF(G536,'[3]1.Pradzia'!$D$13,"M"),DATEDIF(G536,H536,"m")))</f>
        <v>0</v>
      </c>
      <c r="AE536" s="37">
        <f>IF(E536='[3]5.Grup_T'!$E$20,0,IF(AD536&lt;&gt;0,M536/V536*MIN(12,AD536),0))</f>
        <v>0</v>
      </c>
      <c r="AF536" s="37">
        <f t="shared" si="107"/>
        <v>172.49700000000001</v>
      </c>
      <c r="AG536" s="37">
        <f t="shared" si="111"/>
        <v>229.99600000000004</v>
      </c>
      <c r="AH536" s="37">
        <f t="shared" si="112"/>
        <v>1494.9739999999999</v>
      </c>
      <c r="AI536" s="35" t="str">
        <f t="shared" si="113"/>
        <v/>
      </c>
      <c r="AJ536" s="38" t="str">
        <f>IF(AND(F536&lt;&gt;[3]Pav.tvarkyklė!$B$12,F536&lt;&gt;[3]Pav.tvarkyklė!$B$13),"GVTNT","X")</f>
        <v>GVTNT</v>
      </c>
      <c r="AK536" s="39">
        <f t="shared" si="114"/>
        <v>0</v>
      </c>
      <c r="AL536" s="41"/>
      <c r="AM536" s="41"/>
      <c r="AN536" s="41">
        <f t="shared" si="115"/>
        <v>2020</v>
      </c>
      <c r="AO536" s="41"/>
      <c r="AP536" s="41"/>
      <c r="AQ536" s="41"/>
      <c r="AR536" s="42"/>
      <c r="AS536" s="42"/>
      <c r="AU536" s="43">
        <f t="shared" si="116"/>
        <v>172.49700000000001</v>
      </c>
    </row>
    <row r="537" spans="1:47" ht="15" customHeight="1" x14ac:dyDescent="0.25">
      <c r="A537" s="11"/>
      <c r="B537" s="19">
        <v>584</v>
      </c>
      <c r="C537" s="61" t="s">
        <v>698</v>
      </c>
      <c r="D537" s="62" t="s">
        <v>699</v>
      </c>
      <c r="E537" s="73" t="s">
        <v>59</v>
      </c>
      <c r="F537" s="71" t="s">
        <v>75</v>
      </c>
      <c r="G537" s="24">
        <v>44022</v>
      </c>
      <c r="H537" s="54"/>
      <c r="I537" s="26">
        <v>153.1</v>
      </c>
      <c r="J537" s="27"/>
      <c r="K537" s="27"/>
      <c r="L537" s="27"/>
      <c r="M537" s="28">
        <v>153.1</v>
      </c>
      <c r="N537" s="29">
        <v>146.72083333333333</v>
      </c>
      <c r="O537" s="30" t="str">
        <f>IF(G537&lt;=$N$2,"",IF(F537=[3]Pav.tvarkyklė!$B$13,"",IF(ISBLANK(R537),"X","")))</f>
        <v/>
      </c>
      <c r="P537" s="31"/>
      <c r="Q537" s="32"/>
      <c r="R537" s="32"/>
      <c r="S537" s="33"/>
      <c r="T537" s="33"/>
      <c r="U537" s="34">
        <f>IFERROR(INDEX('[3]5.Grup_T'!$G$4:$G$22,MATCH('6.Turtas'!E537,'[3]5.Grup_T'!$E$4:$E$22,0)),"0")</f>
        <v>10</v>
      </c>
      <c r="V537" s="35">
        <f t="shared" si="105"/>
        <v>120</v>
      </c>
      <c r="W537" s="35">
        <f>IF(NOT(ISBLANK(H537)),(12-DATEDIF(H537,'[3]1.Pradzia'!$D$13,"m")),0)</f>
        <v>0</v>
      </c>
      <c r="X537" s="35">
        <f t="shared" si="108"/>
        <v>5</v>
      </c>
      <c r="Y537" s="35">
        <f t="shared" si="109"/>
        <v>12</v>
      </c>
      <c r="Z537" s="35">
        <f t="shared" si="117"/>
        <v>115</v>
      </c>
      <c r="AA537" s="36">
        <f t="shared" si="106"/>
        <v>1.2758333333333334</v>
      </c>
      <c r="AB537" s="36">
        <f t="shared" si="110"/>
        <v>15.31</v>
      </c>
      <c r="AC537" s="37">
        <f>IF(E537='[3]5.Grup_T'!$E$20,0,IF(YEAR(G537)&lt;2021,M537-N537+AB537,0))</f>
        <v>21.689166666666665</v>
      </c>
      <c r="AD537" s="35">
        <f>IF(OR(YEAR(G537)&lt;2021,O537="X"),0,IF(ISBLANK(H537),DATEDIF(G537,'[3]1.Pradzia'!$D$13,"M"),DATEDIF(G537,H537,"m")))</f>
        <v>0</v>
      </c>
      <c r="AE537" s="37">
        <f>IF(E537='[3]5.Grup_T'!$E$20,0,IF(AD537&lt;&gt;0,M537/V537*MIN(12,AD537),0))</f>
        <v>0</v>
      </c>
      <c r="AF537" s="37">
        <f t="shared" si="107"/>
        <v>15.31</v>
      </c>
      <c r="AG537" s="37">
        <f t="shared" si="111"/>
        <v>21.689166666666665</v>
      </c>
      <c r="AH537" s="37">
        <f t="shared" si="112"/>
        <v>131.41083333333333</v>
      </c>
      <c r="AI537" s="35" t="str">
        <f t="shared" si="113"/>
        <v/>
      </c>
      <c r="AJ537" s="38" t="str">
        <f>IF(AND(F537&lt;&gt;[3]Pav.tvarkyklė!$B$12,F537&lt;&gt;[3]Pav.tvarkyklė!$B$13),"GVTNT","X")</f>
        <v>GVTNT</v>
      </c>
      <c r="AK537" s="39">
        <f t="shared" si="114"/>
        <v>0</v>
      </c>
      <c r="AL537" s="41"/>
      <c r="AM537" s="41"/>
      <c r="AN537" s="41">
        <f t="shared" si="115"/>
        <v>2020</v>
      </c>
      <c r="AO537" s="41"/>
      <c r="AP537" s="41"/>
      <c r="AQ537" s="41"/>
      <c r="AR537" s="42"/>
      <c r="AS537" s="42"/>
      <c r="AU537" s="43">
        <f t="shared" si="116"/>
        <v>15.31</v>
      </c>
    </row>
    <row r="538" spans="1:47" ht="15" customHeight="1" x14ac:dyDescent="0.25">
      <c r="A538" s="11"/>
      <c r="B538" s="19">
        <v>585</v>
      </c>
      <c r="C538" s="61" t="s">
        <v>700</v>
      </c>
      <c r="D538" s="62" t="s">
        <v>701</v>
      </c>
      <c r="E538" s="73" t="s">
        <v>59</v>
      </c>
      <c r="F538" s="71" t="s">
        <v>75</v>
      </c>
      <c r="G538" s="24">
        <v>44081</v>
      </c>
      <c r="H538" s="54"/>
      <c r="I538" s="26">
        <v>263.43</v>
      </c>
      <c r="J538" s="27"/>
      <c r="K538" s="27"/>
      <c r="L538" s="27"/>
      <c r="M538" s="28">
        <v>263.43</v>
      </c>
      <c r="N538" s="29">
        <v>256.84424999999999</v>
      </c>
      <c r="O538" s="30" t="str">
        <f>IF(G538&lt;=$N$2,"",IF(F538=[3]Pav.tvarkyklė!$B$13,"",IF(ISBLANK(R538),"X","")))</f>
        <v/>
      </c>
      <c r="P538" s="31"/>
      <c r="Q538" s="32"/>
      <c r="R538" s="32"/>
      <c r="S538" s="33"/>
      <c r="T538" s="33"/>
      <c r="U538" s="34">
        <f>IFERROR(INDEX('[3]5.Grup_T'!$G$4:$G$22,MATCH('6.Turtas'!E538,'[3]5.Grup_T'!$E$4:$E$22,0)),"0")</f>
        <v>10</v>
      </c>
      <c r="V538" s="35">
        <f t="shared" si="105"/>
        <v>120</v>
      </c>
      <c r="W538" s="35">
        <f>IF(NOT(ISBLANK(H538)),(12-DATEDIF(H538,'[3]1.Pradzia'!$D$13,"m")),0)</f>
        <v>0</v>
      </c>
      <c r="X538" s="35">
        <f t="shared" si="108"/>
        <v>3</v>
      </c>
      <c r="Y538" s="35">
        <f t="shared" si="109"/>
        <v>12</v>
      </c>
      <c r="Z538" s="35">
        <f t="shared" si="117"/>
        <v>117</v>
      </c>
      <c r="AA538" s="36">
        <f t="shared" si="106"/>
        <v>2.1952499999999997</v>
      </c>
      <c r="AB538" s="36">
        <f t="shared" si="110"/>
        <v>26.342999999999996</v>
      </c>
      <c r="AC538" s="37">
        <f>IF(E538='[3]5.Grup_T'!$E$20,0,IF(YEAR(G538)&lt;2021,M538-N538+AB538,0))</f>
        <v>32.928750000000015</v>
      </c>
      <c r="AD538" s="35">
        <f>IF(OR(YEAR(G538)&lt;2021,O538="X"),0,IF(ISBLANK(H538),DATEDIF(G538,'[3]1.Pradzia'!$D$13,"M"),DATEDIF(G538,H538,"m")))</f>
        <v>0</v>
      </c>
      <c r="AE538" s="37">
        <f>IF(E538='[3]5.Grup_T'!$E$20,0,IF(AD538&lt;&gt;0,M538/V538*MIN(12,AD538),0))</f>
        <v>0</v>
      </c>
      <c r="AF538" s="37">
        <f t="shared" si="107"/>
        <v>26.342999999999996</v>
      </c>
      <c r="AG538" s="37">
        <f t="shared" si="111"/>
        <v>32.928750000000015</v>
      </c>
      <c r="AH538" s="37">
        <f t="shared" si="112"/>
        <v>230.50125</v>
      </c>
      <c r="AI538" s="35" t="str">
        <f t="shared" si="113"/>
        <v/>
      </c>
      <c r="AJ538" s="38" t="str">
        <f>IF(AND(F538&lt;&gt;[3]Pav.tvarkyklė!$B$12,F538&lt;&gt;[3]Pav.tvarkyklė!$B$13),"GVTNT","X")</f>
        <v>GVTNT</v>
      </c>
      <c r="AK538" s="39">
        <f t="shared" si="114"/>
        <v>0</v>
      </c>
      <c r="AL538" s="41"/>
      <c r="AM538" s="41"/>
      <c r="AN538" s="41">
        <f t="shared" si="115"/>
        <v>2020</v>
      </c>
      <c r="AO538" s="41"/>
      <c r="AP538" s="41"/>
      <c r="AQ538" s="41"/>
      <c r="AR538" s="42"/>
      <c r="AS538" s="42"/>
      <c r="AU538" s="43">
        <f t="shared" si="116"/>
        <v>26.342999999999996</v>
      </c>
    </row>
    <row r="539" spans="1:47" ht="15" customHeight="1" x14ac:dyDescent="0.25">
      <c r="A539" s="11"/>
      <c r="B539" s="19">
        <v>586</v>
      </c>
      <c r="C539" s="61" t="s">
        <v>702</v>
      </c>
      <c r="D539" s="62" t="s">
        <v>703</v>
      </c>
      <c r="E539" s="73" t="s">
        <v>59</v>
      </c>
      <c r="F539" s="71" t="s">
        <v>75</v>
      </c>
      <c r="G539" s="24">
        <v>44081</v>
      </c>
      <c r="H539" s="54"/>
      <c r="I539" s="26">
        <v>621.5</v>
      </c>
      <c r="J539" s="27"/>
      <c r="K539" s="27"/>
      <c r="L539" s="27"/>
      <c r="M539" s="28">
        <v>621.5</v>
      </c>
      <c r="N539" s="29">
        <v>605.96249999999998</v>
      </c>
      <c r="O539" s="30" t="str">
        <f>IF(G539&lt;=$N$2,"",IF(F539=[3]Pav.tvarkyklė!$B$13,"",IF(ISBLANK(R539),"X","")))</f>
        <v/>
      </c>
      <c r="P539" s="31"/>
      <c r="Q539" s="32"/>
      <c r="R539" s="32"/>
      <c r="S539" s="33"/>
      <c r="T539" s="33"/>
      <c r="U539" s="34">
        <f>IFERROR(INDEX('[3]5.Grup_T'!$G$4:$G$22,MATCH('6.Turtas'!E539,'[3]5.Grup_T'!$E$4:$E$22,0)),"0")</f>
        <v>10</v>
      </c>
      <c r="V539" s="35">
        <f t="shared" si="105"/>
        <v>120</v>
      </c>
      <c r="W539" s="35">
        <f>IF(NOT(ISBLANK(H539)),(12-DATEDIF(H539,'[3]1.Pradzia'!$D$13,"m")),0)</f>
        <v>0</v>
      </c>
      <c r="X539" s="35">
        <f t="shared" si="108"/>
        <v>3</v>
      </c>
      <c r="Y539" s="35">
        <f t="shared" si="109"/>
        <v>12</v>
      </c>
      <c r="Z539" s="35">
        <f t="shared" si="117"/>
        <v>117</v>
      </c>
      <c r="AA539" s="36">
        <f t="shared" si="106"/>
        <v>5.1791666666666663</v>
      </c>
      <c r="AB539" s="36">
        <f t="shared" si="110"/>
        <v>62.149999999999991</v>
      </c>
      <c r="AC539" s="37">
        <f>IF(E539='[3]5.Grup_T'!$E$20,0,IF(YEAR(G539)&lt;2021,M539-N539+AB539,0))</f>
        <v>77.687500000000014</v>
      </c>
      <c r="AD539" s="35">
        <f>IF(OR(YEAR(G539)&lt;2021,O539="X"),0,IF(ISBLANK(H539),DATEDIF(G539,'[3]1.Pradzia'!$D$13,"M"),DATEDIF(G539,H539,"m")))</f>
        <v>0</v>
      </c>
      <c r="AE539" s="37">
        <f>IF(E539='[3]5.Grup_T'!$E$20,0,IF(AD539&lt;&gt;0,M539/V539*MIN(12,AD539),0))</f>
        <v>0</v>
      </c>
      <c r="AF539" s="37">
        <f t="shared" si="107"/>
        <v>62.149999999999991</v>
      </c>
      <c r="AG539" s="37">
        <f t="shared" si="111"/>
        <v>77.687500000000014</v>
      </c>
      <c r="AH539" s="37">
        <f t="shared" si="112"/>
        <v>543.8125</v>
      </c>
      <c r="AI539" s="35" t="str">
        <f t="shared" si="113"/>
        <v/>
      </c>
      <c r="AJ539" s="38" t="str">
        <f>IF(AND(F539&lt;&gt;[3]Pav.tvarkyklė!$B$12,F539&lt;&gt;[3]Pav.tvarkyklė!$B$13),"GVTNT","X")</f>
        <v>GVTNT</v>
      </c>
      <c r="AK539" s="39">
        <f t="shared" si="114"/>
        <v>0</v>
      </c>
      <c r="AL539" s="41"/>
      <c r="AM539" s="41"/>
      <c r="AN539" s="41">
        <f t="shared" si="115"/>
        <v>2020</v>
      </c>
      <c r="AO539" s="41"/>
      <c r="AP539" s="41"/>
      <c r="AQ539" s="41"/>
      <c r="AR539" s="42"/>
      <c r="AS539" s="42"/>
      <c r="AU539" s="43">
        <f t="shared" si="116"/>
        <v>62.149999999999991</v>
      </c>
    </row>
    <row r="540" spans="1:47" ht="15" customHeight="1" x14ac:dyDescent="0.25">
      <c r="A540" s="11"/>
      <c r="B540" s="19">
        <v>587</v>
      </c>
      <c r="C540" s="61" t="s">
        <v>704</v>
      </c>
      <c r="D540" s="62" t="s">
        <v>705</v>
      </c>
      <c r="E540" s="73" t="s">
        <v>59</v>
      </c>
      <c r="F540" s="71" t="s">
        <v>75</v>
      </c>
      <c r="G540" s="24">
        <v>44071</v>
      </c>
      <c r="H540" s="54"/>
      <c r="I540" s="26">
        <v>1626</v>
      </c>
      <c r="J540" s="27"/>
      <c r="K540" s="27"/>
      <c r="L540" s="27"/>
      <c r="M540" s="28">
        <v>1626</v>
      </c>
      <c r="N540" s="29">
        <v>1571.8</v>
      </c>
      <c r="O540" s="30" t="str">
        <f>IF(G540&lt;=$N$2,"",IF(F540=[3]Pav.tvarkyklė!$B$13,"",IF(ISBLANK(R540),"X","")))</f>
        <v/>
      </c>
      <c r="P540" s="31"/>
      <c r="Q540" s="32"/>
      <c r="R540" s="32"/>
      <c r="S540" s="33"/>
      <c r="T540" s="33"/>
      <c r="U540" s="34">
        <f>IFERROR(INDEX('[3]5.Grup_T'!$G$4:$G$22,MATCH('6.Turtas'!E540,'[3]5.Grup_T'!$E$4:$E$22,0)),"0")</f>
        <v>10</v>
      </c>
      <c r="V540" s="35">
        <f t="shared" si="105"/>
        <v>120</v>
      </c>
      <c r="W540" s="35">
        <f>IF(NOT(ISBLANK(H540)),(12-DATEDIF(H540,'[3]1.Pradzia'!$D$13,"m")),0)</f>
        <v>0</v>
      </c>
      <c r="X540" s="35">
        <f t="shared" si="108"/>
        <v>4</v>
      </c>
      <c r="Y540" s="35">
        <f t="shared" si="109"/>
        <v>12</v>
      </c>
      <c r="Z540" s="35">
        <f t="shared" si="117"/>
        <v>116</v>
      </c>
      <c r="AA540" s="36">
        <f t="shared" si="106"/>
        <v>13.549999999999999</v>
      </c>
      <c r="AB540" s="36">
        <f t="shared" si="110"/>
        <v>162.6</v>
      </c>
      <c r="AC540" s="37">
        <f>IF(E540='[3]5.Grup_T'!$E$20,0,IF(YEAR(G540)&lt;2021,M540-N540+AB540,0))</f>
        <v>216.80000000000004</v>
      </c>
      <c r="AD540" s="35">
        <f>IF(OR(YEAR(G540)&lt;2021,O540="X"),0,IF(ISBLANK(H540),DATEDIF(G540,'[3]1.Pradzia'!$D$13,"M"),DATEDIF(G540,H540,"m")))</f>
        <v>0</v>
      </c>
      <c r="AE540" s="37">
        <f>IF(E540='[3]5.Grup_T'!$E$20,0,IF(AD540&lt;&gt;0,M540/V540*MIN(12,AD540),0))</f>
        <v>0</v>
      </c>
      <c r="AF540" s="37">
        <f t="shared" si="107"/>
        <v>162.6</v>
      </c>
      <c r="AG540" s="37">
        <f t="shared" si="111"/>
        <v>216.80000000000004</v>
      </c>
      <c r="AH540" s="37">
        <f t="shared" si="112"/>
        <v>1409.2</v>
      </c>
      <c r="AI540" s="35" t="str">
        <f t="shared" si="113"/>
        <v/>
      </c>
      <c r="AJ540" s="38" t="str">
        <f>IF(AND(F540&lt;&gt;[3]Pav.tvarkyklė!$B$12,F540&lt;&gt;[3]Pav.tvarkyklė!$B$13),"GVTNT","X")</f>
        <v>GVTNT</v>
      </c>
      <c r="AK540" s="39">
        <f t="shared" si="114"/>
        <v>0</v>
      </c>
      <c r="AL540" s="41"/>
      <c r="AM540" s="41"/>
      <c r="AN540" s="41">
        <f t="shared" si="115"/>
        <v>2020</v>
      </c>
      <c r="AO540" s="41"/>
      <c r="AP540" s="41"/>
      <c r="AQ540" s="41"/>
      <c r="AR540" s="42"/>
      <c r="AS540" s="42"/>
      <c r="AU540" s="43">
        <f t="shared" si="116"/>
        <v>162.6</v>
      </c>
    </row>
    <row r="541" spans="1:47" ht="15" customHeight="1" x14ac:dyDescent="0.25">
      <c r="A541" s="11"/>
      <c r="B541" s="19">
        <v>588</v>
      </c>
      <c r="C541" s="61" t="s">
        <v>706</v>
      </c>
      <c r="D541" s="62" t="s">
        <v>707</v>
      </c>
      <c r="E541" s="71" t="s">
        <v>244</v>
      </c>
      <c r="F541" s="71" t="s">
        <v>250</v>
      </c>
      <c r="G541" s="24">
        <v>44082</v>
      </c>
      <c r="H541" s="54"/>
      <c r="I541" s="26">
        <v>5099</v>
      </c>
      <c r="J541" s="27"/>
      <c r="K541" s="27"/>
      <c r="L541" s="27"/>
      <c r="M541" s="28">
        <v>5099</v>
      </c>
      <c r="N541" s="29">
        <v>4916.8928571428569</v>
      </c>
      <c r="O541" s="30" t="str">
        <f>IF(G541&lt;=$N$2,"",IF(F541=[3]Pav.tvarkyklė!$B$13,"",IF(ISBLANK(R541),"X","")))</f>
        <v/>
      </c>
      <c r="P541" s="31"/>
      <c r="Q541" s="32"/>
      <c r="R541" s="32"/>
      <c r="S541" s="33"/>
      <c r="T541" s="33"/>
      <c r="U541" s="34">
        <f>IFERROR(INDEX('[3]5.Grup_T'!$G$4:$G$22,MATCH('6.Turtas'!E541,'[3]5.Grup_T'!$E$4:$E$22,0)),"0")</f>
        <v>7</v>
      </c>
      <c r="V541" s="35">
        <f t="shared" si="105"/>
        <v>84</v>
      </c>
      <c r="W541" s="35">
        <f>IF(NOT(ISBLANK(H541)),(12-DATEDIF(H541,'[3]1.Pradzia'!$D$13,"m")),0)</f>
        <v>0</v>
      </c>
      <c r="X541" s="35">
        <f t="shared" si="108"/>
        <v>3</v>
      </c>
      <c r="Y541" s="35">
        <f t="shared" si="109"/>
        <v>12</v>
      </c>
      <c r="Z541" s="35">
        <f t="shared" si="117"/>
        <v>81</v>
      </c>
      <c r="AA541" s="36">
        <f t="shared" si="106"/>
        <v>60.702380952380949</v>
      </c>
      <c r="AB541" s="36">
        <f t="shared" si="110"/>
        <v>728.42857142857133</v>
      </c>
      <c r="AC541" s="37">
        <f>IF(E541='[3]5.Grup_T'!$E$20,0,IF(YEAR(G541)&lt;2021,M541-N541+AB541,0))</f>
        <v>910.53571428571445</v>
      </c>
      <c r="AD541" s="35">
        <f>IF(OR(YEAR(G541)&lt;2021,O541="X"),0,IF(ISBLANK(H541),DATEDIF(G541,'[3]1.Pradzia'!$D$13,"M"),DATEDIF(G541,H541,"m")))</f>
        <v>0</v>
      </c>
      <c r="AE541" s="37">
        <f>IF(E541='[3]5.Grup_T'!$E$20,0,IF(AD541&lt;&gt;0,M541/V541*MIN(12,AD541),0))</f>
        <v>0</v>
      </c>
      <c r="AF541" s="37">
        <f t="shared" si="107"/>
        <v>728.42857142857133</v>
      </c>
      <c r="AG541" s="37">
        <f t="shared" si="111"/>
        <v>910.53571428571445</v>
      </c>
      <c r="AH541" s="37">
        <f t="shared" si="112"/>
        <v>4188.4642857142853</v>
      </c>
      <c r="AI541" s="35" t="str">
        <f t="shared" si="113"/>
        <v/>
      </c>
      <c r="AJ541" s="38" t="str">
        <f>IF(AND(F541&lt;&gt;[3]Pav.tvarkyklė!$B$12,F541&lt;&gt;[3]Pav.tvarkyklė!$B$13),"GVTNT","X")</f>
        <v>GVTNT</v>
      </c>
      <c r="AK541" s="39">
        <f t="shared" si="114"/>
        <v>0</v>
      </c>
      <c r="AL541" s="41"/>
      <c r="AM541" s="41"/>
      <c r="AN541" s="41">
        <f t="shared" si="115"/>
        <v>2020</v>
      </c>
      <c r="AO541" s="41"/>
      <c r="AP541" s="41"/>
      <c r="AQ541" s="41"/>
      <c r="AR541" s="42"/>
      <c r="AS541" s="42"/>
      <c r="AU541" s="43">
        <f t="shared" si="116"/>
        <v>728.42857142857133</v>
      </c>
    </row>
    <row r="542" spans="1:47" ht="15" customHeight="1" x14ac:dyDescent="0.25">
      <c r="A542" s="11"/>
      <c r="B542" s="19">
        <v>589</v>
      </c>
      <c r="C542" s="61" t="s">
        <v>708</v>
      </c>
      <c r="D542" s="62" t="s">
        <v>709</v>
      </c>
      <c r="E542" s="71" t="s">
        <v>64</v>
      </c>
      <c r="F542" s="71" t="s">
        <v>75</v>
      </c>
      <c r="G542" s="24">
        <v>44070</v>
      </c>
      <c r="H542" s="54"/>
      <c r="I542" s="26">
        <v>4426.54</v>
      </c>
      <c r="J542" s="27">
        <v>4427</v>
      </c>
      <c r="K542" s="27"/>
      <c r="L542" s="27"/>
      <c r="M542" s="28"/>
      <c r="N542" s="29">
        <v>0</v>
      </c>
      <c r="O542" s="30" t="str">
        <f>IF(G542&lt;=$N$2,"",IF(F542=[3]Pav.tvarkyklė!$B$13,"",IF(ISBLANK(R542),"X","")))</f>
        <v/>
      </c>
      <c r="P542" s="31"/>
      <c r="Q542" s="32"/>
      <c r="R542" s="32"/>
      <c r="S542" s="33"/>
      <c r="T542" s="33"/>
      <c r="U542" s="34">
        <f>IFERROR(INDEX('[3]5.Grup_T'!$G$4:$G$22,MATCH('6.Turtas'!E542,'[3]5.Grup_T'!$E$4:$E$22,0)),"0")</f>
        <v>35</v>
      </c>
      <c r="V542" s="35">
        <f t="shared" si="105"/>
        <v>420</v>
      </c>
      <c r="W542" s="35">
        <f>IF(NOT(ISBLANK(H542)),(12-DATEDIF(H542,'[3]1.Pradzia'!$D$13,"m")),0)</f>
        <v>0</v>
      </c>
      <c r="X542" s="35">
        <f t="shared" si="108"/>
        <v>4</v>
      </c>
      <c r="Y542" s="35">
        <f t="shared" si="109"/>
        <v>12</v>
      </c>
      <c r="Z542" s="35">
        <f t="shared" si="117"/>
        <v>416</v>
      </c>
      <c r="AA542" s="36">
        <f t="shared" si="106"/>
        <v>0</v>
      </c>
      <c r="AB542" s="36">
        <f t="shared" si="110"/>
        <v>0</v>
      </c>
      <c r="AC542" s="37">
        <f>IF(E542='[3]5.Grup_T'!$E$20,0,IF(YEAR(G542)&lt;2021,M542-N542+AB542,0))</f>
        <v>0</v>
      </c>
      <c r="AD542" s="35">
        <f>IF(OR(YEAR(G542)&lt;2021,O542="X"),0,IF(ISBLANK(H542),DATEDIF(G542,'[3]1.Pradzia'!$D$13,"M"),DATEDIF(G542,H542,"m")))</f>
        <v>0</v>
      </c>
      <c r="AE542" s="37">
        <f>IF(E542='[3]5.Grup_T'!$E$20,0,IF(AD542&lt;&gt;0,M542/V542*MIN(12,AD542),0))</f>
        <v>0</v>
      </c>
      <c r="AF542" s="37">
        <f t="shared" si="107"/>
        <v>0</v>
      </c>
      <c r="AG542" s="37">
        <f t="shared" si="111"/>
        <v>0</v>
      </c>
      <c r="AH542" s="37">
        <f t="shared" si="112"/>
        <v>0</v>
      </c>
      <c r="AI542" s="35" t="str">
        <f t="shared" si="113"/>
        <v>Nusidėvėjęs</v>
      </c>
      <c r="AJ542" s="38" t="str">
        <f>IF(AND(F542&lt;&gt;[3]Pav.tvarkyklė!$B$12,F542&lt;&gt;[3]Pav.tvarkyklė!$B$13),"GVTNT","X")</f>
        <v>GVTNT</v>
      </c>
      <c r="AK542" s="39">
        <f t="shared" si="114"/>
        <v>-0.46000000000003638</v>
      </c>
      <c r="AL542" s="41"/>
      <c r="AM542" s="41"/>
      <c r="AN542" s="41">
        <f t="shared" si="115"/>
        <v>2020</v>
      </c>
      <c r="AO542" s="41"/>
      <c r="AP542" s="41"/>
      <c r="AQ542" s="41"/>
      <c r="AR542" s="42"/>
      <c r="AS542" s="42"/>
      <c r="AU542" s="43">
        <f t="shared" si="116"/>
        <v>0</v>
      </c>
    </row>
    <row r="543" spans="1:47" ht="15" customHeight="1" x14ac:dyDescent="0.25">
      <c r="A543" s="11"/>
      <c r="B543" s="19">
        <v>590</v>
      </c>
      <c r="C543" s="61" t="s">
        <v>710</v>
      </c>
      <c r="D543" s="62" t="s">
        <v>711</v>
      </c>
      <c r="E543" s="71" t="s">
        <v>64</v>
      </c>
      <c r="F543" s="71" t="s">
        <v>75</v>
      </c>
      <c r="G543" s="24">
        <v>44070</v>
      </c>
      <c r="H543" s="54"/>
      <c r="I543" s="26">
        <v>4426.54</v>
      </c>
      <c r="J543" s="27">
        <v>4426.54</v>
      </c>
      <c r="K543" s="27"/>
      <c r="L543" s="27"/>
      <c r="M543" s="28"/>
      <c r="N543" s="29">
        <v>0</v>
      </c>
      <c r="O543" s="30" t="str">
        <f>IF(G543&lt;=$N$2,"",IF(F543=[3]Pav.tvarkyklė!$B$13,"",IF(ISBLANK(R543),"X","")))</f>
        <v/>
      </c>
      <c r="P543" s="31"/>
      <c r="Q543" s="32"/>
      <c r="R543" s="32"/>
      <c r="S543" s="33"/>
      <c r="T543" s="33"/>
      <c r="U543" s="34">
        <f>IFERROR(INDEX('[3]5.Grup_T'!$G$4:$G$22,MATCH('6.Turtas'!E543,'[3]5.Grup_T'!$E$4:$E$22,0)),"0")</f>
        <v>35</v>
      </c>
      <c r="V543" s="35">
        <f t="shared" si="105"/>
        <v>420</v>
      </c>
      <c r="W543" s="35">
        <f>IF(NOT(ISBLANK(H543)),(12-DATEDIF(H543,'[3]1.Pradzia'!$D$13,"m")),0)</f>
        <v>0</v>
      </c>
      <c r="X543" s="35">
        <f t="shared" si="108"/>
        <v>4</v>
      </c>
      <c r="Y543" s="35">
        <f t="shared" si="109"/>
        <v>12</v>
      </c>
      <c r="Z543" s="35">
        <f t="shared" si="117"/>
        <v>416</v>
      </c>
      <c r="AA543" s="36">
        <f t="shared" si="106"/>
        <v>0</v>
      </c>
      <c r="AB543" s="36">
        <f t="shared" si="110"/>
        <v>0</v>
      </c>
      <c r="AC543" s="37">
        <f>IF(E543='[3]5.Grup_T'!$E$20,0,IF(YEAR(G543)&lt;2021,M543-N543+AB543,0))</f>
        <v>0</v>
      </c>
      <c r="AD543" s="35">
        <f>IF(OR(YEAR(G543)&lt;2021,O543="X"),0,IF(ISBLANK(H543),DATEDIF(G543,'[3]1.Pradzia'!$D$13,"M"),DATEDIF(G543,H543,"m")))</f>
        <v>0</v>
      </c>
      <c r="AE543" s="37">
        <f>IF(E543='[3]5.Grup_T'!$E$20,0,IF(AD543&lt;&gt;0,M543/V543*MIN(12,AD543),0))</f>
        <v>0</v>
      </c>
      <c r="AF543" s="37">
        <f t="shared" si="107"/>
        <v>0</v>
      </c>
      <c r="AG543" s="37">
        <f t="shared" si="111"/>
        <v>0</v>
      </c>
      <c r="AH543" s="37">
        <f t="shared" si="112"/>
        <v>0</v>
      </c>
      <c r="AI543" s="35" t="str">
        <f t="shared" si="113"/>
        <v>Nusidėvėjęs</v>
      </c>
      <c r="AJ543" s="38" t="str">
        <f>IF(AND(F543&lt;&gt;[3]Pav.tvarkyklė!$B$12,F543&lt;&gt;[3]Pav.tvarkyklė!$B$13),"GVTNT","X")</f>
        <v>GVTNT</v>
      </c>
      <c r="AK543" s="39">
        <f t="shared" si="114"/>
        <v>0</v>
      </c>
      <c r="AL543" s="41"/>
      <c r="AM543" s="41"/>
      <c r="AN543" s="41">
        <f t="shared" si="115"/>
        <v>2020</v>
      </c>
      <c r="AO543" s="41"/>
      <c r="AP543" s="41"/>
      <c r="AQ543" s="41"/>
      <c r="AR543" s="42"/>
      <c r="AS543" s="42"/>
      <c r="AU543" s="43">
        <f t="shared" si="116"/>
        <v>0</v>
      </c>
    </row>
    <row r="544" spans="1:47" ht="15" customHeight="1" x14ac:dyDescent="0.25">
      <c r="A544" s="11"/>
      <c r="B544" s="19">
        <v>591</v>
      </c>
      <c r="C544" s="61" t="s">
        <v>671</v>
      </c>
      <c r="D544" s="62" t="s">
        <v>712</v>
      </c>
      <c r="E544" s="71" t="s">
        <v>255</v>
      </c>
      <c r="F544" s="71" t="s">
        <v>54</v>
      </c>
      <c r="G544" s="24">
        <v>44104</v>
      </c>
      <c r="H544" s="54"/>
      <c r="I544" s="26">
        <v>123.14</v>
      </c>
      <c r="J544" s="27"/>
      <c r="K544" s="27"/>
      <c r="L544" s="27"/>
      <c r="M544" s="50">
        <v>123.14</v>
      </c>
      <c r="N544" s="29">
        <v>118.00916666666667</v>
      </c>
      <c r="O544" s="30" t="str">
        <f>IF(G544&lt;=$N$2,"",IF(F544=[3]Pav.tvarkyklė!$B$13,"",IF(ISBLANK(R544),"X","")))</f>
        <v/>
      </c>
      <c r="P544" s="31"/>
      <c r="Q544" s="32"/>
      <c r="R544" s="32"/>
      <c r="S544" s="33"/>
      <c r="T544" s="33"/>
      <c r="U544" s="34">
        <f>IFERROR(INDEX('[3]5.Grup_T'!$G$4:$G$22,MATCH('6.Turtas'!E544,'[3]5.Grup_T'!$E$4:$E$22,0)),"0")</f>
        <v>6</v>
      </c>
      <c r="V544" s="35">
        <f t="shared" si="105"/>
        <v>72</v>
      </c>
      <c r="W544" s="35">
        <f>IF(NOT(ISBLANK(H544)),(12-DATEDIF(H544,'[3]1.Pradzia'!$D$13,"m")),0)</f>
        <v>0</v>
      </c>
      <c r="X544" s="35">
        <f t="shared" si="108"/>
        <v>3</v>
      </c>
      <c r="Y544" s="35">
        <f t="shared" si="109"/>
        <v>12</v>
      </c>
      <c r="Z544" s="35">
        <f t="shared" si="117"/>
        <v>69</v>
      </c>
      <c r="AA544" s="36">
        <f t="shared" si="106"/>
        <v>1.7102777777777778</v>
      </c>
      <c r="AB544" s="36">
        <f t="shared" si="110"/>
        <v>20.523333333333333</v>
      </c>
      <c r="AC544" s="37">
        <f>IF(E544='[3]5.Grup_T'!$E$20,0,IF(YEAR(G544)&lt;2021,M544-N544+AB544,0))</f>
        <v>25.654166666666661</v>
      </c>
      <c r="AD544" s="35">
        <f>IF(OR(YEAR(G544)&lt;2021,O544="X"),0,IF(ISBLANK(H544),DATEDIF(G544,'[3]1.Pradzia'!$D$13,"M"),DATEDIF(G544,H544,"m")))</f>
        <v>0</v>
      </c>
      <c r="AE544" s="37">
        <f>IF(E544='[3]5.Grup_T'!$E$20,0,IF(AD544&lt;&gt;0,M544/V544*MIN(12,AD544),0))</f>
        <v>0</v>
      </c>
      <c r="AF544" s="37">
        <f t="shared" si="107"/>
        <v>20.523333333333333</v>
      </c>
      <c r="AG544" s="37">
        <f t="shared" si="111"/>
        <v>25.654166666666661</v>
      </c>
      <c r="AH544" s="37">
        <f t="shared" si="112"/>
        <v>97.485833333333346</v>
      </c>
      <c r="AI544" s="35" t="str">
        <f t="shared" si="113"/>
        <v/>
      </c>
      <c r="AJ544" s="38" t="str">
        <f>IF(AND(F544&lt;&gt;[3]Pav.tvarkyklė!$B$12,F544&lt;&gt;[3]Pav.tvarkyklė!$B$13),"GVTNT","X")</f>
        <v>GVTNT</v>
      </c>
      <c r="AK544" s="39">
        <f t="shared" si="114"/>
        <v>0</v>
      </c>
      <c r="AL544" s="41"/>
      <c r="AM544" s="41"/>
      <c r="AN544" s="41">
        <f t="shared" si="115"/>
        <v>2020</v>
      </c>
      <c r="AO544" s="41"/>
      <c r="AP544" s="41"/>
      <c r="AQ544" s="41"/>
      <c r="AR544" s="42"/>
      <c r="AS544" s="42"/>
      <c r="AU544" s="43">
        <f t="shared" si="116"/>
        <v>20.523333333333333</v>
      </c>
    </row>
    <row r="545" spans="1:47" ht="15" customHeight="1" x14ac:dyDescent="0.25">
      <c r="A545" s="11"/>
      <c r="B545" s="19">
        <v>592</v>
      </c>
      <c r="C545" s="61" t="s">
        <v>713</v>
      </c>
      <c r="D545" s="62" t="s">
        <v>714</v>
      </c>
      <c r="E545" s="71" t="s">
        <v>255</v>
      </c>
      <c r="F545" s="71" t="s">
        <v>54</v>
      </c>
      <c r="G545" s="24">
        <v>44089</v>
      </c>
      <c r="H545" s="54"/>
      <c r="I545" s="26">
        <v>115</v>
      </c>
      <c r="J545" s="27"/>
      <c r="K545" s="27"/>
      <c r="L545" s="27"/>
      <c r="M545" s="50">
        <v>115</v>
      </c>
      <c r="N545" s="29">
        <v>110.20833333333333</v>
      </c>
      <c r="O545" s="30" t="str">
        <f>IF(G545&lt;=$N$2,"",IF(F545=[3]Pav.tvarkyklė!$B$13,"",IF(ISBLANK(R545),"X","")))</f>
        <v/>
      </c>
      <c r="P545" s="31"/>
      <c r="Q545" s="32"/>
      <c r="R545" s="32"/>
      <c r="S545" s="33"/>
      <c r="T545" s="33"/>
      <c r="U545" s="34">
        <f>IFERROR(INDEX('[3]5.Grup_T'!$G$4:$G$22,MATCH('6.Turtas'!E545,'[3]5.Grup_T'!$E$4:$E$22,0)),"0")</f>
        <v>6</v>
      </c>
      <c r="V545" s="35">
        <f t="shared" si="105"/>
        <v>72</v>
      </c>
      <c r="W545" s="35">
        <f>IF(NOT(ISBLANK(H545)),(12-DATEDIF(H545,'[3]1.Pradzia'!$D$13,"m")),0)</f>
        <v>0</v>
      </c>
      <c r="X545" s="35">
        <f t="shared" si="108"/>
        <v>3</v>
      </c>
      <c r="Y545" s="35">
        <f t="shared" si="109"/>
        <v>12</v>
      </c>
      <c r="Z545" s="35">
        <f t="shared" si="117"/>
        <v>69</v>
      </c>
      <c r="AA545" s="36">
        <f t="shared" si="106"/>
        <v>1.5972222222222221</v>
      </c>
      <c r="AB545" s="36">
        <f t="shared" si="110"/>
        <v>19.166666666666664</v>
      </c>
      <c r="AC545" s="37">
        <f>IF(E545='[3]5.Grup_T'!$E$20,0,IF(YEAR(G545)&lt;2021,M545-N545+AB545,0))</f>
        <v>23.958333333333336</v>
      </c>
      <c r="AD545" s="35">
        <f>IF(OR(YEAR(G545)&lt;2021,O545="X"),0,IF(ISBLANK(H545),DATEDIF(G545,'[3]1.Pradzia'!$D$13,"M"),DATEDIF(G545,H545,"m")))</f>
        <v>0</v>
      </c>
      <c r="AE545" s="37">
        <f>IF(E545='[3]5.Grup_T'!$E$20,0,IF(AD545&lt;&gt;0,M545/V545*MIN(12,AD545),0))</f>
        <v>0</v>
      </c>
      <c r="AF545" s="37">
        <f t="shared" si="107"/>
        <v>19.166666666666664</v>
      </c>
      <c r="AG545" s="37">
        <f t="shared" si="111"/>
        <v>23.958333333333336</v>
      </c>
      <c r="AH545" s="37">
        <f t="shared" si="112"/>
        <v>91.041666666666657</v>
      </c>
      <c r="AI545" s="35" t="str">
        <f t="shared" si="113"/>
        <v/>
      </c>
      <c r="AJ545" s="38" t="str">
        <f>IF(AND(F545&lt;&gt;[3]Pav.tvarkyklė!$B$12,F545&lt;&gt;[3]Pav.tvarkyklė!$B$13),"GVTNT","X")</f>
        <v>GVTNT</v>
      </c>
      <c r="AK545" s="39">
        <f t="shared" si="114"/>
        <v>0</v>
      </c>
      <c r="AL545" s="41"/>
      <c r="AM545" s="41"/>
      <c r="AN545" s="41">
        <f t="shared" si="115"/>
        <v>2020</v>
      </c>
      <c r="AO545" s="41"/>
      <c r="AP545" s="41"/>
      <c r="AQ545" s="41"/>
      <c r="AR545" s="42"/>
      <c r="AS545" s="42"/>
      <c r="AU545" s="43">
        <f t="shared" si="116"/>
        <v>19.166666666666664</v>
      </c>
    </row>
    <row r="546" spans="1:47" ht="15" customHeight="1" x14ac:dyDescent="0.25">
      <c r="A546" s="11"/>
      <c r="B546" s="19">
        <v>593</v>
      </c>
      <c r="C546" s="61" t="s">
        <v>715</v>
      </c>
      <c r="D546" s="62" t="s">
        <v>716</v>
      </c>
      <c r="E546" s="73" t="s">
        <v>59</v>
      </c>
      <c r="F546" s="71" t="s">
        <v>75</v>
      </c>
      <c r="G546" s="24">
        <v>44110</v>
      </c>
      <c r="H546" s="54"/>
      <c r="I546" s="26">
        <v>116.53</v>
      </c>
      <c r="J546" s="27"/>
      <c r="K546" s="27"/>
      <c r="L546" s="27"/>
      <c r="M546" s="28">
        <v>116.53</v>
      </c>
      <c r="N546" s="29">
        <v>114.58783333333334</v>
      </c>
      <c r="O546" s="30" t="str">
        <f>IF(G546&lt;=$N$2,"",IF(F546=[3]Pav.tvarkyklė!$B$13,"",IF(ISBLANK(R546),"X","")))</f>
        <v/>
      </c>
      <c r="P546" s="31"/>
      <c r="Q546" s="32"/>
      <c r="R546" s="32"/>
      <c r="S546" s="33"/>
      <c r="T546" s="33"/>
      <c r="U546" s="34">
        <f>IFERROR(INDEX('[3]5.Grup_T'!$G$4:$G$22,MATCH('6.Turtas'!E546,'[3]5.Grup_T'!$E$4:$E$22,0)),"0")</f>
        <v>10</v>
      </c>
      <c r="V546" s="35">
        <f t="shared" si="105"/>
        <v>120</v>
      </c>
      <c r="W546" s="35">
        <f>IF(NOT(ISBLANK(H546)),(12-DATEDIF(H546,'[3]1.Pradzia'!$D$13,"m")),0)</f>
        <v>0</v>
      </c>
      <c r="X546" s="35">
        <f t="shared" si="108"/>
        <v>2</v>
      </c>
      <c r="Y546" s="35">
        <f t="shared" si="109"/>
        <v>12</v>
      </c>
      <c r="Z546" s="35">
        <f t="shared" si="117"/>
        <v>118</v>
      </c>
      <c r="AA546" s="36">
        <f t="shared" si="106"/>
        <v>0.97108333333333341</v>
      </c>
      <c r="AB546" s="36">
        <f t="shared" si="110"/>
        <v>11.653</v>
      </c>
      <c r="AC546" s="37">
        <f>IF(E546='[3]5.Grup_T'!$E$20,0,IF(YEAR(G546)&lt;2021,M546-N546+AB546,0))</f>
        <v>13.595166666666666</v>
      </c>
      <c r="AD546" s="35">
        <f>IF(OR(YEAR(G546)&lt;2021,O546="X"),0,IF(ISBLANK(H546),DATEDIF(G546,'[3]1.Pradzia'!$D$13,"M"),DATEDIF(G546,H546,"m")))</f>
        <v>0</v>
      </c>
      <c r="AE546" s="37">
        <f>IF(E546='[3]5.Grup_T'!$E$20,0,IF(AD546&lt;&gt;0,M546/V546*MIN(12,AD546),0))</f>
        <v>0</v>
      </c>
      <c r="AF546" s="37">
        <f t="shared" si="107"/>
        <v>11.653</v>
      </c>
      <c r="AG546" s="37">
        <f t="shared" si="111"/>
        <v>13.595166666666666</v>
      </c>
      <c r="AH546" s="37">
        <f t="shared" si="112"/>
        <v>102.93483333333333</v>
      </c>
      <c r="AI546" s="35" t="str">
        <f t="shared" si="113"/>
        <v/>
      </c>
      <c r="AJ546" s="38" t="str">
        <f>IF(AND(F546&lt;&gt;[3]Pav.tvarkyklė!$B$12,F546&lt;&gt;[3]Pav.tvarkyklė!$B$13),"GVTNT","X")</f>
        <v>GVTNT</v>
      </c>
      <c r="AK546" s="39">
        <f t="shared" si="114"/>
        <v>0</v>
      </c>
      <c r="AL546" s="41"/>
      <c r="AM546" s="41"/>
      <c r="AN546" s="41">
        <f t="shared" si="115"/>
        <v>2020</v>
      </c>
      <c r="AO546" s="41"/>
      <c r="AP546" s="41"/>
      <c r="AQ546" s="41"/>
      <c r="AR546" s="42"/>
      <c r="AS546" s="42"/>
      <c r="AU546" s="43">
        <f t="shared" si="116"/>
        <v>11.653</v>
      </c>
    </row>
    <row r="547" spans="1:47" ht="15" customHeight="1" x14ac:dyDescent="0.25">
      <c r="A547" s="11"/>
      <c r="B547" s="19">
        <v>594</v>
      </c>
      <c r="C547" s="61" t="s">
        <v>717</v>
      </c>
      <c r="D547" s="62" t="s">
        <v>718</v>
      </c>
      <c r="E547" s="73" t="s">
        <v>59</v>
      </c>
      <c r="F547" s="71" t="s">
        <v>75</v>
      </c>
      <c r="G547" s="24">
        <v>44110</v>
      </c>
      <c r="H547" s="54"/>
      <c r="I547" s="26">
        <v>187.19</v>
      </c>
      <c r="J547" s="27"/>
      <c r="K547" s="27"/>
      <c r="L547" s="27"/>
      <c r="M547" s="28">
        <v>187.19</v>
      </c>
      <c r="N547" s="29">
        <v>184.07016666666667</v>
      </c>
      <c r="O547" s="30" t="str">
        <f>IF(G547&lt;=$N$2,"",IF(F547=[3]Pav.tvarkyklė!$B$13,"",IF(ISBLANK(R547),"X","")))</f>
        <v/>
      </c>
      <c r="P547" s="31"/>
      <c r="Q547" s="32"/>
      <c r="R547" s="32"/>
      <c r="S547" s="33"/>
      <c r="T547" s="33"/>
      <c r="U547" s="34">
        <f>IFERROR(INDEX('[3]5.Grup_T'!$G$4:$G$22,MATCH('6.Turtas'!E547,'[3]5.Grup_T'!$E$4:$E$22,0)),"0")</f>
        <v>10</v>
      </c>
      <c r="V547" s="35">
        <f t="shared" si="105"/>
        <v>120</v>
      </c>
      <c r="W547" s="35">
        <f>IF(NOT(ISBLANK(H547)),(12-DATEDIF(H547,'[3]1.Pradzia'!$D$13,"m")),0)</f>
        <v>0</v>
      </c>
      <c r="X547" s="35">
        <f t="shared" si="108"/>
        <v>2</v>
      </c>
      <c r="Y547" s="35">
        <f t="shared" si="109"/>
        <v>12</v>
      </c>
      <c r="Z547" s="35">
        <f t="shared" si="117"/>
        <v>118</v>
      </c>
      <c r="AA547" s="36">
        <f t="shared" si="106"/>
        <v>1.5599166666666666</v>
      </c>
      <c r="AB547" s="36">
        <f t="shared" si="110"/>
        <v>18.719000000000001</v>
      </c>
      <c r="AC547" s="37">
        <f>IF(E547='[3]5.Grup_T'!$E$20,0,IF(YEAR(G547)&lt;2021,M547-N547+AB547,0))</f>
        <v>21.838833333333334</v>
      </c>
      <c r="AD547" s="35">
        <f>IF(OR(YEAR(G547)&lt;2021,O547="X"),0,IF(ISBLANK(H547),DATEDIF(G547,'[3]1.Pradzia'!$D$13,"M"),DATEDIF(G547,H547,"m")))</f>
        <v>0</v>
      </c>
      <c r="AE547" s="37">
        <f>IF(E547='[3]5.Grup_T'!$E$20,0,IF(AD547&lt;&gt;0,M547/V547*MIN(12,AD547),0))</f>
        <v>0</v>
      </c>
      <c r="AF547" s="37">
        <f t="shared" si="107"/>
        <v>18.719000000000001</v>
      </c>
      <c r="AG547" s="37">
        <f t="shared" si="111"/>
        <v>21.838833333333334</v>
      </c>
      <c r="AH547" s="37">
        <f t="shared" si="112"/>
        <v>165.35116666666667</v>
      </c>
      <c r="AI547" s="35" t="str">
        <f t="shared" si="113"/>
        <v/>
      </c>
      <c r="AJ547" s="38" t="str">
        <f>IF(AND(F547&lt;&gt;[3]Pav.tvarkyklė!$B$12,F547&lt;&gt;[3]Pav.tvarkyklė!$B$13),"GVTNT","X")</f>
        <v>GVTNT</v>
      </c>
      <c r="AK547" s="39">
        <f t="shared" si="114"/>
        <v>0</v>
      </c>
      <c r="AL547" s="41"/>
      <c r="AM547" s="41"/>
      <c r="AN547" s="41">
        <f t="shared" si="115"/>
        <v>2020</v>
      </c>
      <c r="AO547" s="41"/>
      <c r="AP547" s="41"/>
      <c r="AQ547" s="41"/>
      <c r="AR547" s="42"/>
      <c r="AS547" s="42"/>
      <c r="AU547" s="43">
        <f t="shared" si="116"/>
        <v>18.719000000000001</v>
      </c>
    </row>
    <row r="548" spans="1:47" ht="15" customHeight="1" x14ac:dyDescent="0.25">
      <c r="A548" s="11"/>
      <c r="B548" s="19">
        <v>595</v>
      </c>
      <c r="C548" s="61" t="s">
        <v>490</v>
      </c>
      <c r="D548" s="62" t="s">
        <v>719</v>
      </c>
      <c r="E548" s="71" t="s">
        <v>255</v>
      </c>
      <c r="F548" s="71" t="s">
        <v>115</v>
      </c>
      <c r="G548" s="24">
        <v>44113</v>
      </c>
      <c r="H548" s="54"/>
      <c r="I548" s="26">
        <v>336.2</v>
      </c>
      <c r="J548" s="27"/>
      <c r="K548" s="27"/>
      <c r="L548" s="27"/>
      <c r="M548" s="28">
        <v>336.2</v>
      </c>
      <c r="N548" s="29">
        <v>326.86111111111109</v>
      </c>
      <c r="O548" s="30" t="str">
        <f>IF(G548&lt;=$N$2,"",IF(F548=[3]Pav.tvarkyklė!$B$13,"",IF(ISBLANK(R548),"X","")))</f>
        <v/>
      </c>
      <c r="P548" s="31"/>
      <c r="Q548" s="32"/>
      <c r="R548" s="32"/>
      <c r="S548" s="33"/>
      <c r="T548" s="33"/>
      <c r="U548" s="34">
        <f>IFERROR(INDEX('[3]5.Grup_T'!$G$4:$G$22,MATCH('6.Turtas'!E548,'[3]5.Grup_T'!$E$4:$E$22,0)),"0")</f>
        <v>6</v>
      </c>
      <c r="V548" s="35">
        <f t="shared" si="105"/>
        <v>72</v>
      </c>
      <c r="W548" s="35">
        <f>IF(NOT(ISBLANK(H548)),(12-DATEDIF(H548,'[3]1.Pradzia'!$D$13,"m")),0)</f>
        <v>0</v>
      </c>
      <c r="X548" s="35">
        <f t="shared" si="108"/>
        <v>2</v>
      </c>
      <c r="Y548" s="35">
        <f t="shared" si="109"/>
        <v>12</v>
      </c>
      <c r="Z548" s="35">
        <f t="shared" si="117"/>
        <v>70</v>
      </c>
      <c r="AA548" s="36">
        <f t="shared" si="106"/>
        <v>4.6694444444444443</v>
      </c>
      <c r="AB548" s="36">
        <f t="shared" si="110"/>
        <v>56.033333333333331</v>
      </c>
      <c r="AC548" s="37">
        <f>IF(E548='[3]5.Grup_T'!$E$20,0,IF(YEAR(G548)&lt;2021,M548-N548+AB548,0))</f>
        <v>65.372222222222234</v>
      </c>
      <c r="AD548" s="35">
        <f>IF(OR(YEAR(G548)&lt;2021,O548="X"),0,IF(ISBLANK(H548),DATEDIF(G548,'[3]1.Pradzia'!$D$13,"M"),DATEDIF(G548,H548,"m")))</f>
        <v>0</v>
      </c>
      <c r="AE548" s="37">
        <f>IF(E548='[3]5.Grup_T'!$E$20,0,IF(AD548&lt;&gt;0,M548/V548*MIN(12,AD548),0))</f>
        <v>0</v>
      </c>
      <c r="AF548" s="37">
        <f t="shared" si="107"/>
        <v>56.033333333333331</v>
      </c>
      <c r="AG548" s="37">
        <f t="shared" si="111"/>
        <v>65.372222222222234</v>
      </c>
      <c r="AH548" s="37">
        <f t="shared" si="112"/>
        <v>270.82777777777778</v>
      </c>
      <c r="AI548" s="35" t="str">
        <f t="shared" si="113"/>
        <v/>
      </c>
      <c r="AJ548" s="38" t="str">
        <f>IF(AND(F548&lt;&gt;[3]Pav.tvarkyklė!$B$12,F548&lt;&gt;[3]Pav.tvarkyklė!$B$13),"GVTNT","X")</f>
        <v>GVTNT</v>
      </c>
      <c r="AK548" s="39">
        <f t="shared" si="114"/>
        <v>0</v>
      </c>
      <c r="AL548" s="41"/>
      <c r="AM548" s="41"/>
      <c r="AN548" s="41">
        <f t="shared" si="115"/>
        <v>2020</v>
      </c>
      <c r="AO548" s="41"/>
      <c r="AP548" s="41"/>
      <c r="AQ548" s="41"/>
      <c r="AR548" s="42"/>
      <c r="AS548" s="42"/>
      <c r="AU548" s="43">
        <f t="shared" si="116"/>
        <v>56.033333333333331</v>
      </c>
    </row>
    <row r="549" spans="1:47" ht="15" customHeight="1" x14ac:dyDescent="0.25">
      <c r="A549" s="11"/>
      <c r="B549" s="19">
        <v>596</v>
      </c>
      <c r="C549" s="61" t="s">
        <v>490</v>
      </c>
      <c r="D549" s="62" t="s">
        <v>720</v>
      </c>
      <c r="E549" s="71" t="s">
        <v>255</v>
      </c>
      <c r="F549" s="71" t="s">
        <v>115</v>
      </c>
      <c r="G549" s="24">
        <v>44113</v>
      </c>
      <c r="H549" s="54"/>
      <c r="I549" s="26">
        <v>336.2</v>
      </c>
      <c r="J549" s="27"/>
      <c r="K549" s="27"/>
      <c r="L549" s="27"/>
      <c r="M549" s="28">
        <v>336.2</v>
      </c>
      <c r="N549" s="29">
        <v>326.86111111111109</v>
      </c>
      <c r="O549" s="30" t="str">
        <f>IF(G549&lt;=$N$2,"",IF(F549=[3]Pav.tvarkyklė!$B$13,"",IF(ISBLANK(R549),"X","")))</f>
        <v/>
      </c>
      <c r="P549" s="31"/>
      <c r="Q549" s="32"/>
      <c r="R549" s="32"/>
      <c r="S549" s="33"/>
      <c r="T549" s="33"/>
      <c r="U549" s="34">
        <f>IFERROR(INDEX('[3]5.Grup_T'!$G$4:$G$22,MATCH('6.Turtas'!E549,'[3]5.Grup_T'!$E$4:$E$22,0)),"0")</f>
        <v>6</v>
      </c>
      <c r="V549" s="35">
        <f t="shared" si="105"/>
        <v>72</v>
      </c>
      <c r="W549" s="35">
        <f>IF(NOT(ISBLANK(H549)),(12-DATEDIF(H549,'[3]1.Pradzia'!$D$13,"m")),0)</f>
        <v>0</v>
      </c>
      <c r="X549" s="35">
        <f t="shared" si="108"/>
        <v>2</v>
      </c>
      <c r="Y549" s="35">
        <f t="shared" si="109"/>
        <v>12</v>
      </c>
      <c r="Z549" s="35">
        <f t="shared" si="117"/>
        <v>70</v>
      </c>
      <c r="AA549" s="36">
        <f t="shared" si="106"/>
        <v>4.6694444444444443</v>
      </c>
      <c r="AB549" s="36">
        <f t="shared" si="110"/>
        <v>56.033333333333331</v>
      </c>
      <c r="AC549" s="37">
        <f>IF(E549='[3]5.Grup_T'!$E$20,0,IF(YEAR(G549)&lt;2021,M549-N549+AB549,0))</f>
        <v>65.372222222222234</v>
      </c>
      <c r="AD549" s="35">
        <f>IF(OR(YEAR(G549)&lt;2021,O549="X"),0,IF(ISBLANK(H549),DATEDIF(G549,'[3]1.Pradzia'!$D$13,"M"),DATEDIF(G549,H549,"m")))</f>
        <v>0</v>
      </c>
      <c r="AE549" s="37">
        <f>IF(E549='[3]5.Grup_T'!$E$20,0,IF(AD549&lt;&gt;0,M549/V549*MIN(12,AD549),0))</f>
        <v>0</v>
      </c>
      <c r="AF549" s="37">
        <f t="shared" si="107"/>
        <v>56.033333333333331</v>
      </c>
      <c r="AG549" s="37">
        <f t="shared" si="111"/>
        <v>65.372222222222234</v>
      </c>
      <c r="AH549" s="37">
        <f t="shared" si="112"/>
        <v>270.82777777777778</v>
      </c>
      <c r="AI549" s="35" t="str">
        <f t="shared" si="113"/>
        <v/>
      </c>
      <c r="AJ549" s="38" t="str">
        <f>IF(AND(F549&lt;&gt;[3]Pav.tvarkyklė!$B$12,F549&lt;&gt;[3]Pav.tvarkyklė!$B$13),"GVTNT","X")</f>
        <v>GVTNT</v>
      </c>
      <c r="AK549" s="39">
        <f t="shared" si="114"/>
        <v>0</v>
      </c>
      <c r="AL549" s="41"/>
      <c r="AM549" s="41"/>
      <c r="AN549" s="41">
        <f t="shared" si="115"/>
        <v>2020</v>
      </c>
      <c r="AO549" s="41"/>
      <c r="AP549" s="41"/>
      <c r="AQ549" s="41"/>
      <c r="AR549" s="42"/>
      <c r="AS549" s="42"/>
      <c r="AU549" s="43">
        <f t="shared" si="116"/>
        <v>56.033333333333331</v>
      </c>
    </row>
    <row r="550" spans="1:47" ht="15" customHeight="1" x14ac:dyDescent="0.25">
      <c r="A550" s="11"/>
      <c r="B550" s="19">
        <v>597</v>
      </c>
      <c r="C550" s="61" t="s">
        <v>490</v>
      </c>
      <c r="D550" s="62" t="s">
        <v>721</v>
      </c>
      <c r="E550" s="73" t="s">
        <v>59</v>
      </c>
      <c r="F550" s="61" t="s">
        <v>75</v>
      </c>
      <c r="G550" s="24">
        <v>44113</v>
      </c>
      <c r="H550" s="54"/>
      <c r="I550" s="26">
        <v>336.2</v>
      </c>
      <c r="J550" s="27"/>
      <c r="K550" s="27"/>
      <c r="L550" s="27"/>
      <c r="M550" s="28">
        <v>336.2</v>
      </c>
      <c r="N550" s="29">
        <v>330.59666666666664</v>
      </c>
      <c r="O550" s="30" t="str">
        <f>IF(G550&lt;=$N$2,"",IF(F550=[3]Pav.tvarkyklė!$B$13,"",IF(ISBLANK(R550),"X","")))</f>
        <v/>
      </c>
      <c r="P550" s="31"/>
      <c r="Q550" s="32"/>
      <c r="R550" s="32"/>
      <c r="S550" s="33"/>
      <c r="T550" s="33"/>
      <c r="U550" s="34">
        <f>IFERROR(INDEX('[3]5.Grup_T'!$G$4:$G$22,MATCH('6.Turtas'!E550,'[3]5.Grup_T'!$E$4:$E$22,0)),"0")</f>
        <v>10</v>
      </c>
      <c r="V550" s="35">
        <f t="shared" si="105"/>
        <v>120</v>
      </c>
      <c r="W550" s="35">
        <f>IF(NOT(ISBLANK(H550)),(12-DATEDIF(H550,'[3]1.Pradzia'!$D$13,"m")),0)</f>
        <v>0</v>
      </c>
      <c r="X550" s="35">
        <f t="shared" si="108"/>
        <v>2</v>
      </c>
      <c r="Y550" s="35">
        <f t="shared" si="109"/>
        <v>12</v>
      </c>
      <c r="Z550" s="35">
        <f t="shared" si="117"/>
        <v>118</v>
      </c>
      <c r="AA550" s="36">
        <f t="shared" si="106"/>
        <v>2.8016666666666663</v>
      </c>
      <c r="AB550" s="36">
        <f t="shared" si="110"/>
        <v>33.619999999999997</v>
      </c>
      <c r="AC550" s="37">
        <f>IF(E550='[3]5.Grup_T'!$E$20,0,IF(YEAR(G550)&lt;2021,M550-N550+AB550,0))</f>
        <v>39.22333333333335</v>
      </c>
      <c r="AD550" s="35">
        <f>IF(OR(YEAR(G550)&lt;2021,O550="X"),0,IF(ISBLANK(H550),DATEDIF(G550,'[3]1.Pradzia'!$D$13,"M"),DATEDIF(G550,H550,"m")))</f>
        <v>0</v>
      </c>
      <c r="AE550" s="37">
        <f>IF(E550='[3]5.Grup_T'!$E$20,0,IF(AD550&lt;&gt;0,M550/V550*MIN(12,AD550),0))</f>
        <v>0</v>
      </c>
      <c r="AF550" s="37">
        <f t="shared" si="107"/>
        <v>33.619999999999997</v>
      </c>
      <c r="AG550" s="37">
        <f t="shared" si="111"/>
        <v>39.22333333333335</v>
      </c>
      <c r="AH550" s="37">
        <f t="shared" si="112"/>
        <v>296.97666666666663</v>
      </c>
      <c r="AI550" s="35" t="str">
        <f t="shared" si="113"/>
        <v/>
      </c>
      <c r="AJ550" s="38" t="str">
        <f>IF(AND(F550&lt;&gt;[3]Pav.tvarkyklė!$B$12,F550&lt;&gt;[3]Pav.tvarkyklė!$B$13),"GVTNT","X")</f>
        <v>GVTNT</v>
      </c>
      <c r="AK550" s="39">
        <f t="shared" si="114"/>
        <v>0</v>
      </c>
      <c r="AL550" s="41"/>
      <c r="AM550" s="41"/>
      <c r="AN550" s="41">
        <f t="shared" si="115"/>
        <v>2020</v>
      </c>
      <c r="AO550" s="41"/>
      <c r="AP550" s="41"/>
      <c r="AQ550" s="41"/>
      <c r="AR550" s="42"/>
      <c r="AS550" s="42"/>
      <c r="AU550" s="43">
        <f t="shared" si="116"/>
        <v>33.619999999999997</v>
      </c>
    </row>
    <row r="551" spans="1:47" s="129" customFormat="1" ht="15" customHeight="1" x14ac:dyDescent="0.25">
      <c r="A551" s="121"/>
      <c r="B551" s="122">
        <v>598</v>
      </c>
      <c r="C551" s="61" t="s">
        <v>722</v>
      </c>
      <c r="D551" s="62" t="s">
        <v>723</v>
      </c>
      <c r="E551" s="71" t="s">
        <v>255</v>
      </c>
      <c r="F551" s="61" t="s">
        <v>245</v>
      </c>
      <c r="G551" s="123">
        <v>44127</v>
      </c>
      <c r="H551" s="54"/>
      <c r="I551" s="26">
        <v>1140.49</v>
      </c>
      <c r="J551" s="27"/>
      <c r="K551" s="27"/>
      <c r="L551" s="27"/>
      <c r="M551" s="28">
        <v>1140.49</v>
      </c>
      <c r="N551" s="29">
        <v>1108.8097222222223</v>
      </c>
      <c r="O551" s="31" t="str">
        <f>IF(G551&lt;=$N$2,"",IF(F551=[3]Pav.tvarkyklė!$B$13,"",IF(ISBLANK(R551),"X","")))</f>
        <v/>
      </c>
      <c r="P551" s="31"/>
      <c r="Q551" s="32"/>
      <c r="R551" s="32"/>
      <c r="S551" s="33"/>
      <c r="T551" s="33"/>
      <c r="U551" s="33">
        <f>IFERROR(INDEX('[3]5.Grup_T'!$G$4:$G$22,MATCH('6.Turtas'!E551,'[3]5.Grup_T'!$E$4:$E$22,0)),"0")</f>
        <v>6</v>
      </c>
      <c r="V551" s="63">
        <f t="shared" si="105"/>
        <v>72</v>
      </c>
      <c r="W551" s="63">
        <f>IF(NOT(ISBLANK(H551)),(12-DATEDIF(H551,'[3]1.Pradzia'!$D$13,"m")),0)</f>
        <v>0</v>
      </c>
      <c r="X551" s="63">
        <f t="shared" si="108"/>
        <v>2</v>
      </c>
      <c r="Y551" s="63">
        <f t="shared" si="109"/>
        <v>12</v>
      </c>
      <c r="Z551" s="63">
        <f t="shared" si="117"/>
        <v>70</v>
      </c>
      <c r="AA551" s="124">
        <f t="shared" si="106"/>
        <v>15.840138888888889</v>
      </c>
      <c r="AB551" s="124">
        <f t="shared" si="110"/>
        <v>190.08166666666668</v>
      </c>
      <c r="AC551" s="125">
        <f>IF(E551='[3]5.Grup_T'!$E$20,0,IF(YEAR(G551)&lt;2021,M551-N551+AB551,0))</f>
        <v>221.76194444444442</v>
      </c>
      <c r="AD551" s="63">
        <f>IF(OR(YEAR(G551)&lt;2021,O551="X"),0,IF(ISBLANK(H551),DATEDIF(G551,'[3]1.Pradzia'!$D$13,"M"),DATEDIF(G551,H551,"m")))</f>
        <v>0</v>
      </c>
      <c r="AE551" s="125">
        <f>IF(E551='[3]5.Grup_T'!$E$20,0,IF(AD551&lt;&gt;0,M551/V551*MIN(12,AD551),0))</f>
        <v>0</v>
      </c>
      <c r="AF551" s="125">
        <f t="shared" si="107"/>
        <v>190.08166666666668</v>
      </c>
      <c r="AG551" s="125">
        <f t="shared" si="111"/>
        <v>221.76194444444442</v>
      </c>
      <c r="AH551" s="125">
        <f t="shared" si="112"/>
        <v>918.72805555555556</v>
      </c>
      <c r="AI551" s="63" t="str">
        <f t="shared" si="113"/>
        <v/>
      </c>
      <c r="AJ551" s="126" t="str">
        <f>IF(AND(F551&lt;&gt;[3]Pav.tvarkyklė!$B$12,F551&lt;&gt;[3]Pav.tvarkyklė!$B$13),"GVTNT","X")</f>
        <v>GVTNT</v>
      </c>
      <c r="AK551" s="127">
        <f t="shared" si="114"/>
        <v>0</v>
      </c>
      <c r="AL551" s="128"/>
      <c r="AM551" s="128"/>
      <c r="AN551" s="128">
        <f t="shared" si="115"/>
        <v>2020</v>
      </c>
      <c r="AO551" s="128"/>
      <c r="AP551" s="128"/>
      <c r="AQ551" s="128"/>
      <c r="AU551" s="130">
        <f t="shared" si="116"/>
        <v>190.08166666666668</v>
      </c>
    </row>
    <row r="552" spans="1:47" ht="15" customHeight="1" x14ac:dyDescent="0.25">
      <c r="A552" s="11"/>
      <c r="B552" s="19">
        <v>599</v>
      </c>
      <c r="C552" s="61" t="s">
        <v>724</v>
      </c>
      <c r="D552" s="62" t="s">
        <v>725</v>
      </c>
      <c r="E552" s="71" t="s">
        <v>255</v>
      </c>
      <c r="F552" s="61" t="s">
        <v>54</v>
      </c>
      <c r="G552" s="24">
        <v>44118</v>
      </c>
      <c r="H552" s="54"/>
      <c r="I552" s="26">
        <v>107.54</v>
      </c>
      <c r="J552" s="27"/>
      <c r="K552" s="27"/>
      <c r="L552" s="27"/>
      <c r="M552" s="28">
        <v>107.54</v>
      </c>
      <c r="N552" s="29">
        <v>104.55277777777778</v>
      </c>
      <c r="O552" s="30" t="str">
        <f>IF(G552&lt;=$N$2,"",IF(F552=[3]Pav.tvarkyklė!$B$13,"",IF(ISBLANK(R552),"X","")))</f>
        <v/>
      </c>
      <c r="P552" s="31"/>
      <c r="Q552" s="32"/>
      <c r="R552" s="32"/>
      <c r="S552" s="33"/>
      <c r="T552" s="33"/>
      <c r="U552" s="34">
        <f>IFERROR(INDEX('[3]5.Grup_T'!$G$4:$G$22,MATCH('6.Turtas'!E552,'[3]5.Grup_T'!$E$4:$E$22,0)),"0")</f>
        <v>6</v>
      </c>
      <c r="V552" s="35">
        <f t="shared" si="105"/>
        <v>72</v>
      </c>
      <c r="W552" s="35">
        <f>IF(NOT(ISBLANK(H552)),(12-DATEDIF(H552,'[3]1.Pradzia'!$D$13,"m")),0)</f>
        <v>0</v>
      </c>
      <c r="X552" s="35">
        <f t="shared" si="108"/>
        <v>2</v>
      </c>
      <c r="Y552" s="35">
        <f t="shared" si="109"/>
        <v>12</v>
      </c>
      <c r="Z552" s="35">
        <f t="shared" si="117"/>
        <v>70</v>
      </c>
      <c r="AA552" s="36">
        <f t="shared" si="106"/>
        <v>1.493611111111111</v>
      </c>
      <c r="AB552" s="36">
        <f t="shared" si="110"/>
        <v>17.923333333333332</v>
      </c>
      <c r="AC552" s="37">
        <f>IF(E552='[3]5.Grup_T'!$E$20,0,IF(YEAR(G552)&lt;2021,M552-N552+AB552,0))</f>
        <v>20.910555555555561</v>
      </c>
      <c r="AD552" s="35">
        <f>IF(OR(YEAR(G552)&lt;2021,O552="X"),0,IF(ISBLANK(H552),DATEDIF(G552,'[3]1.Pradzia'!$D$13,"M"),DATEDIF(G552,H552,"m")))</f>
        <v>0</v>
      </c>
      <c r="AE552" s="37">
        <f>IF(E552='[3]5.Grup_T'!$E$20,0,IF(AD552&lt;&gt;0,M552/V552*MIN(12,AD552),0))</f>
        <v>0</v>
      </c>
      <c r="AF552" s="37">
        <f t="shared" si="107"/>
        <v>17.923333333333332</v>
      </c>
      <c r="AG552" s="37">
        <f t="shared" si="111"/>
        <v>20.910555555555561</v>
      </c>
      <c r="AH552" s="37">
        <f t="shared" si="112"/>
        <v>86.629444444444445</v>
      </c>
      <c r="AI552" s="35" t="str">
        <f t="shared" si="113"/>
        <v/>
      </c>
      <c r="AJ552" s="38" t="str">
        <f>IF(AND(F552&lt;&gt;[3]Pav.tvarkyklė!$B$12,F552&lt;&gt;[3]Pav.tvarkyklė!$B$13),"GVTNT","X")</f>
        <v>GVTNT</v>
      </c>
      <c r="AK552" s="39">
        <f t="shared" si="114"/>
        <v>0</v>
      </c>
      <c r="AL552" s="41"/>
      <c r="AM552" s="41"/>
      <c r="AN552" s="41">
        <f t="shared" si="115"/>
        <v>2020</v>
      </c>
      <c r="AO552" s="41"/>
      <c r="AP552" s="41"/>
      <c r="AQ552" s="41"/>
      <c r="AR552" s="42"/>
      <c r="AS552" s="42"/>
      <c r="AU552" s="43">
        <f t="shared" si="116"/>
        <v>17.923333333333332</v>
      </c>
    </row>
    <row r="553" spans="1:47" ht="15" customHeight="1" x14ac:dyDescent="0.25">
      <c r="A553" s="11"/>
      <c r="B553" s="19">
        <v>600</v>
      </c>
      <c r="C553" s="61" t="s">
        <v>624</v>
      </c>
      <c r="D553" s="62" t="s">
        <v>726</v>
      </c>
      <c r="E553" s="71" t="s">
        <v>255</v>
      </c>
      <c r="F553" s="61" t="s">
        <v>82</v>
      </c>
      <c r="G553" s="24">
        <v>44141</v>
      </c>
      <c r="H553" s="54"/>
      <c r="I553" s="26">
        <v>90</v>
      </c>
      <c r="J553" s="27"/>
      <c r="K553" s="27"/>
      <c r="L553" s="27"/>
      <c r="M553" s="28">
        <v>90</v>
      </c>
      <c r="N553" s="29">
        <v>88.75</v>
      </c>
      <c r="O553" s="30" t="str">
        <f>IF(G553&lt;=$N$2,"",IF(F553=[3]Pav.tvarkyklė!$B$13,"",IF(ISBLANK(R553),"X","")))</f>
        <v/>
      </c>
      <c r="P553" s="31"/>
      <c r="Q553" s="32"/>
      <c r="R553" s="32"/>
      <c r="S553" s="33"/>
      <c r="T553" s="33"/>
      <c r="U553" s="34">
        <f>IFERROR(INDEX('[3]5.Grup_T'!$G$4:$G$22,MATCH('6.Turtas'!E553,'[3]5.Grup_T'!$E$4:$E$22,0)),"0")</f>
        <v>6</v>
      </c>
      <c r="V553" s="35">
        <f t="shared" si="105"/>
        <v>72</v>
      </c>
      <c r="W553" s="35">
        <f>IF(NOT(ISBLANK(H553)),(12-DATEDIF(H553,'[3]1.Pradzia'!$D$13,"m")),0)</f>
        <v>0</v>
      </c>
      <c r="X553" s="35">
        <f t="shared" si="108"/>
        <v>1</v>
      </c>
      <c r="Y553" s="35">
        <f t="shared" si="109"/>
        <v>12</v>
      </c>
      <c r="Z553" s="35">
        <f t="shared" si="117"/>
        <v>71</v>
      </c>
      <c r="AA553" s="36">
        <f t="shared" si="106"/>
        <v>1.25</v>
      </c>
      <c r="AB553" s="36">
        <f t="shared" si="110"/>
        <v>15</v>
      </c>
      <c r="AC553" s="37">
        <f>IF(E553='[3]5.Grup_T'!$E$20,0,IF(YEAR(G553)&lt;2021,M553-N553+AB553,0))</f>
        <v>16.25</v>
      </c>
      <c r="AD553" s="35">
        <f>IF(OR(YEAR(G553)&lt;2021,O553="X"),0,IF(ISBLANK(H553),DATEDIF(G553,'[3]1.Pradzia'!$D$13,"M"),DATEDIF(G553,H553,"m")))</f>
        <v>0</v>
      </c>
      <c r="AE553" s="37">
        <f>IF(E553='[3]5.Grup_T'!$E$20,0,IF(AD553&lt;&gt;0,M553/V553*MIN(12,AD553),0))</f>
        <v>0</v>
      </c>
      <c r="AF553" s="37">
        <f t="shared" si="107"/>
        <v>15</v>
      </c>
      <c r="AG553" s="37">
        <f t="shared" si="111"/>
        <v>16.25</v>
      </c>
      <c r="AH553" s="37">
        <f t="shared" si="112"/>
        <v>73.75</v>
      </c>
      <c r="AI553" s="35" t="str">
        <f t="shared" si="113"/>
        <v/>
      </c>
      <c r="AJ553" s="38" t="str">
        <f>IF(AND(F553&lt;&gt;[3]Pav.tvarkyklė!$B$12,F553&lt;&gt;[3]Pav.tvarkyklė!$B$13),"GVTNT","X")</f>
        <v>GVTNT</v>
      </c>
      <c r="AK553" s="39">
        <f t="shared" si="114"/>
        <v>0</v>
      </c>
      <c r="AL553" s="41"/>
      <c r="AM553" s="41"/>
      <c r="AN553" s="41">
        <f t="shared" si="115"/>
        <v>2020</v>
      </c>
      <c r="AO553" s="41"/>
      <c r="AP553" s="41"/>
      <c r="AQ553" s="41"/>
      <c r="AR553" s="42"/>
      <c r="AS553" s="42"/>
      <c r="AU553" s="43">
        <f t="shared" si="116"/>
        <v>15</v>
      </c>
    </row>
    <row r="554" spans="1:47" ht="15" customHeight="1" x14ac:dyDescent="0.25">
      <c r="A554" s="11"/>
      <c r="B554" s="19">
        <v>601</v>
      </c>
      <c r="C554" s="61" t="s">
        <v>624</v>
      </c>
      <c r="D554" s="62" t="s">
        <v>727</v>
      </c>
      <c r="E554" s="71" t="s">
        <v>255</v>
      </c>
      <c r="F554" s="61" t="s">
        <v>82</v>
      </c>
      <c r="G554" s="24">
        <v>44141</v>
      </c>
      <c r="H554" s="54"/>
      <c r="I554" s="26">
        <v>90</v>
      </c>
      <c r="J554" s="27"/>
      <c r="K554" s="27"/>
      <c r="L554" s="27"/>
      <c r="M554" s="28">
        <v>90</v>
      </c>
      <c r="N554" s="29">
        <v>88.75</v>
      </c>
      <c r="O554" s="30" t="str">
        <f>IF(G554&lt;=$N$2,"",IF(F554=[3]Pav.tvarkyklė!$B$13,"",IF(ISBLANK(R554),"X","")))</f>
        <v/>
      </c>
      <c r="P554" s="31"/>
      <c r="Q554" s="32"/>
      <c r="R554" s="32"/>
      <c r="S554" s="33"/>
      <c r="T554" s="33"/>
      <c r="U554" s="34">
        <f>IFERROR(INDEX('[3]5.Grup_T'!$G$4:$G$22,MATCH('6.Turtas'!E554,'[3]5.Grup_T'!$E$4:$E$22,0)),"0")</f>
        <v>6</v>
      </c>
      <c r="V554" s="35">
        <f t="shared" si="105"/>
        <v>72</v>
      </c>
      <c r="W554" s="35">
        <f>IF(NOT(ISBLANK(H554)),(12-DATEDIF(H554,'[3]1.Pradzia'!$D$13,"m")),0)</f>
        <v>0</v>
      </c>
      <c r="X554" s="35">
        <f t="shared" si="108"/>
        <v>1</v>
      </c>
      <c r="Y554" s="35">
        <f t="shared" si="109"/>
        <v>12</v>
      </c>
      <c r="Z554" s="35">
        <f t="shared" si="117"/>
        <v>71</v>
      </c>
      <c r="AA554" s="36">
        <f t="shared" si="106"/>
        <v>1.25</v>
      </c>
      <c r="AB554" s="36">
        <f t="shared" si="110"/>
        <v>15</v>
      </c>
      <c r="AC554" s="37">
        <f>IF(E554='[3]5.Grup_T'!$E$20,0,IF(YEAR(G554)&lt;2021,M554-N554+AB554,0))</f>
        <v>16.25</v>
      </c>
      <c r="AD554" s="35">
        <f>IF(OR(YEAR(G554)&lt;2021,O554="X"),0,IF(ISBLANK(H554),DATEDIF(G554,'[3]1.Pradzia'!$D$13,"M"),DATEDIF(G554,H554,"m")))</f>
        <v>0</v>
      </c>
      <c r="AE554" s="37">
        <f>IF(E554='[3]5.Grup_T'!$E$20,0,IF(AD554&lt;&gt;0,M554/V554*MIN(12,AD554),0))</f>
        <v>0</v>
      </c>
      <c r="AF554" s="37">
        <f t="shared" si="107"/>
        <v>15</v>
      </c>
      <c r="AG554" s="37">
        <f t="shared" si="111"/>
        <v>16.25</v>
      </c>
      <c r="AH554" s="37">
        <f t="shared" si="112"/>
        <v>73.75</v>
      </c>
      <c r="AI554" s="35" t="str">
        <f t="shared" si="113"/>
        <v/>
      </c>
      <c r="AJ554" s="38" t="str">
        <f>IF(AND(F554&lt;&gt;[3]Pav.tvarkyklė!$B$12,F554&lt;&gt;[3]Pav.tvarkyklė!$B$13),"GVTNT","X")</f>
        <v>GVTNT</v>
      </c>
      <c r="AK554" s="39">
        <f t="shared" si="114"/>
        <v>0</v>
      </c>
      <c r="AL554" s="41"/>
      <c r="AM554" s="41"/>
      <c r="AN554" s="41">
        <f t="shared" si="115"/>
        <v>2020</v>
      </c>
      <c r="AO554" s="41"/>
      <c r="AP554" s="41"/>
      <c r="AQ554" s="41"/>
      <c r="AR554" s="42"/>
      <c r="AS554" s="42"/>
      <c r="AU554" s="43">
        <f t="shared" si="116"/>
        <v>15</v>
      </c>
    </row>
    <row r="555" spans="1:47" ht="15" customHeight="1" x14ac:dyDescent="0.25">
      <c r="A555" s="11"/>
      <c r="B555" s="19">
        <v>602</v>
      </c>
      <c r="C555" s="61" t="s">
        <v>624</v>
      </c>
      <c r="D555" s="62" t="s">
        <v>728</v>
      </c>
      <c r="E555" s="71" t="s">
        <v>255</v>
      </c>
      <c r="F555" s="61" t="s">
        <v>82</v>
      </c>
      <c r="G555" s="24">
        <v>44141</v>
      </c>
      <c r="H555" s="25"/>
      <c r="I555" s="26">
        <v>90</v>
      </c>
      <c r="J555" s="27"/>
      <c r="K555" s="27"/>
      <c r="L555" s="27"/>
      <c r="M555" s="28">
        <v>90</v>
      </c>
      <c r="N555" s="29">
        <v>88.75</v>
      </c>
      <c r="O555" s="30" t="str">
        <f>IF(G555&lt;=$N$2,"",IF(F555=[3]Pav.tvarkyklė!$B$13,"",IF(ISBLANK(R555),"X","")))</f>
        <v/>
      </c>
      <c r="P555" s="31"/>
      <c r="Q555" s="32"/>
      <c r="R555" s="32"/>
      <c r="S555" s="33"/>
      <c r="T555" s="33"/>
      <c r="U555" s="34">
        <f>IFERROR(INDEX('[3]5.Grup_T'!$G$4:$G$22,MATCH('6.Turtas'!E555,'[3]5.Grup_T'!$E$4:$E$22,0)),"0")</f>
        <v>6</v>
      </c>
      <c r="V555" s="35">
        <f t="shared" si="105"/>
        <v>72</v>
      </c>
      <c r="W555" s="35">
        <f>IF(NOT(ISBLANK(H555)),(12-DATEDIF(H555,'[3]1.Pradzia'!$D$13,"m")),0)</f>
        <v>0</v>
      </c>
      <c r="X555" s="35">
        <f t="shared" si="108"/>
        <v>1</v>
      </c>
      <c r="Y555" s="35">
        <f t="shared" si="109"/>
        <v>12</v>
      </c>
      <c r="Z555" s="35">
        <f t="shared" si="117"/>
        <v>71</v>
      </c>
      <c r="AA555" s="36">
        <f t="shared" si="106"/>
        <v>1.25</v>
      </c>
      <c r="AB555" s="36">
        <f t="shared" si="110"/>
        <v>15</v>
      </c>
      <c r="AC555" s="37">
        <f>IF(E555='[3]5.Grup_T'!$E$20,0,IF(YEAR(G555)&lt;2021,M555-N555+AB555,0))</f>
        <v>16.25</v>
      </c>
      <c r="AD555" s="35">
        <f>IF(OR(YEAR(G555)&lt;2021,O555="X"),0,IF(ISBLANK(H555),DATEDIF(G555,'[3]1.Pradzia'!$D$13,"M"),DATEDIF(G555,H555,"m")))</f>
        <v>0</v>
      </c>
      <c r="AE555" s="37">
        <f>IF(E555='[3]5.Grup_T'!$E$20,0,IF(AD555&lt;&gt;0,M555/V555*MIN(12,AD555),0))</f>
        <v>0</v>
      </c>
      <c r="AF555" s="37">
        <f t="shared" si="107"/>
        <v>15</v>
      </c>
      <c r="AG555" s="37">
        <f t="shared" si="111"/>
        <v>16.25</v>
      </c>
      <c r="AH555" s="37">
        <f t="shared" si="112"/>
        <v>73.75</v>
      </c>
      <c r="AI555" s="35" t="str">
        <f t="shared" si="113"/>
        <v/>
      </c>
      <c r="AJ555" s="38" t="str">
        <f>IF(AND(F555&lt;&gt;[3]Pav.tvarkyklė!$B$12,F555&lt;&gt;[3]Pav.tvarkyklė!$B$13),"GVTNT","X")</f>
        <v>GVTNT</v>
      </c>
      <c r="AK555" s="39">
        <f t="shared" si="114"/>
        <v>0</v>
      </c>
      <c r="AL555" s="41"/>
      <c r="AM555" s="41"/>
      <c r="AN555" s="41">
        <f t="shared" si="115"/>
        <v>2020</v>
      </c>
      <c r="AO555" s="41"/>
      <c r="AP555" s="41"/>
      <c r="AQ555" s="41"/>
      <c r="AR555" s="42"/>
      <c r="AS555" s="42"/>
      <c r="AU555" s="43">
        <f t="shared" si="116"/>
        <v>15</v>
      </c>
    </row>
    <row r="556" spans="1:47" ht="15" customHeight="1" x14ac:dyDescent="0.25">
      <c r="A556" s="11"/>
      <c r="B556" s="19">
        <v>603</v>
      </c>
      <c r="C556" s="61" t="s">
        <v>624</v>
      </c>
      <c r="D556" s="62" t="s">
        <v>729</v>
      </c>
      <c r="E556" s="71" t="s">
        <v>255</v>
      </c>
      <c r="F556" s="61" t="s">
        <v>82</v>
      </c>
      <c r="G556" s="24">
        <v>44141</v>
      </c>
      <c r="H556" s="25"/>
      <c r="I556" s="26">
        <v>90</v>
      </c>
      <c r="J556" s="27"/>
      <c r="K556" s="27"/>
      <c r="L556" s="27"/>
      <c r="M556" s="28">
        <v>90</v>
      </c>
      <c r="N556" s="29">
        <v>88.75</v>
      </c>
      <c r="O556" s="30" t="str">
        <f>IF(G556&lt;=$N$2,"",IF(F556=[3]Pav.tvarkyklė!$B$13,"",IF(ISBLANK(R556),"X","")))</f>
        <v/>
      </c>
      <c r="P556" s="31"/>
      <c r="Q556" s="32"/>
      <c r="R556" s="32"/>
      <c r="S556" s="33"/>
      <c r="T556" s="33"/>
      <c r="U556" s="34">
        <f>IFERROR(INDEX('[3]5.Grup_T'!$G$4:$G$22,MATCH('6.Turtas'!E556,'[3]5.Grup_T'!$E$4:$E$22,0)),"0")</f>
        <v>6</v>
      </c>
      <c r="V556" s="35">
        <f t="shared" si="105"/>
        <v>72</v>
      </c>
      <c r="W556" s="35">
        <f>IF(NOT(ISBLANK(H556)),(12-DATEDIF(H556,'[3]1.Pradzia'!$D$13,"m")),0)</f>
        <v>0</v>
      </c>
      <c r="X556" s="35">
        <f t="shared" si="108"/>
        <v>1</v>
      </c>
      <c r="Y556" s="35">
        <f t="shared" si="109"/>
        <v>12</v>
      </c>
      <c r="Z556" s="35">
        <f t="shared" si="117"/>
        <v>71</v>
      </c>
      <c r="AA556" s="36">
        <f t="shared" si="106"/>
        <v>1.25</v>
      </c>
      <c r="AB556" s="36">
        <f t="shared" si="110"/>
        <v>15</v>
      </c>
      <c r="AC556" s="37">
        <f>IF(E556='[3]5.Grup_T'!$E$20,0,IF(YEAR(G556)&lt;2021,M556-N556+AB556,0))</f>
        <v>16.25</v>
      </c>
      <c r="AD556" s="35">
        <f>IF(OR(YEAR(G556)&lt;2021,O556="X"),0,IF(ISBLANK(H556),DATEDIF(G556,'[3]1.Pradzia'!$D$13,"M"),DATEDIF(G556,H556,"m")))</f>
        <v>0</v>
      </c>
      <c r="AE556" s="37">
        <f>IF(E556='[3]5.Grup_T'!$E$20,0,IF(AD556&lt;&gt;0,M556/V556*MIN(12,AD556),0))</f>
        <v>0</v>
      </c>
      <c r="AF556" s="37">
        <f t="shared" si="107"/>
        <v>15</v>
      </c>
      <c r="AG556" s="37">
        <f t="shared" si="111"/>
        <v>16.25</v>
      </c>
      <c r="AH556" s="37">
        <f t="shared" si="112"/>
        <v>73.75</v>
      </c>
      <c r="AI556" s="35" t="str">
        <f t="shared" si="113"/>
        <v/>
      </c>
      <c r="AJ556" s="38" t="str">
        <f>IF(AND(F556&lt;&gt;[3]Pav.tvarkyklė!$B$12,F556&lt;&gt;[3]Pav.tvarkyklė!$B$13),"GVTNT","X")</f>
        <v>GVTNT</v>
      </c>
      <c r="AK556" s="39">
        <f t="shared" si="114"/>
        <v>0</v>
      </c>
      <c r="AL556" s="41"/>
      <c r="AM556" s="41"/>
      <c r="AN556" s="41">
        <f t="shared" si="115"/>
        <v>2020</v>
      </c>
      <c r="AO556" s="41"/>
      <c r="AP556" s="41"/>
      <c r="AQ556" s="41"/>
      <c r="AR556" s="42"/>
      <c r="AS556" s="42"/>
      <c r="AU556" s="43">
        <f t="shared" si="116"/>
        <v>15</v>
      </c>
    </row>
    <row r="557" spans="1:47" ht="15" customHeight="1" x14ac:dyDescent="0.25">
      <c r="A557" s="11"/>
      <c r="B557" s="19">
        <v>604</v>
      </c>
      <c r="C557" s="61" t="s">
        <v>624</v>
      </c>
      <c r="D557" s="62" t="s">
        <v>730</v>
      </c>
      <c r="E557" s="71" t="s">
        <v>255</v>
      </c>
      <c r="F557" s="61" t="s">
        <v>82</v>
      </c>
      <c r="G557" s="24">
        <v>44141</v>
      </c>
      <c r="H557" s="54"/>
      <c r="I557" s="26">
        <v>90</v>
      </c>
      <c r="J557" s="27"/>
      <c r="K557" s="27"/>
      <c r="L557" s="27"/>
      <c r="M557" s="28">
        <v>90</v>
      </c>
      <c r="N557" s="29">
        <v>88.75</v>
      </c>
      <c r="O557" s="30" t="str">
        <f>IF(G557&lt;=$N$2,"",IF(F557=[3]Pav.tvarkyklė!$B$13,"",IF(ISBLANK(R557),"X","")))</f>
        <v/>
      </c>
      <c r="P557" s="31"/>
      <c r="Q557" s="32"/>
      <c r="R557" s="32"/>
      <c r="S557" s="33"/>
      <c r="T557" s="33"/>
      <c r="U557" s="34">
        <f>IFERROR(INDEX('[3]5.Grup_T'!$G$4:$G$22,MATCH('6.Turtas'!E557,'[3]5.Grup_T'!$E$4:$E$22,0)),"0")</f>
        <v>6</v>
      </c>
      <c r="V557" s="35">
        <f t="shared" si="105"/>
        <v>72</v>
      </c>
      <c r="W557" s="35">
        <f>IF(NOT(ISBLANK(H557)),(12-DATEDIF(H557,'[3]1.Pradzia'!$D$13,"m")),0)</f>
        <v>0</v>
      </c>
      <c r="X557" s="35">
        <f t="shared" si="108"/>
        <v>1</v>
      </c>
      <c r="Y557" s="35">
        <f t="shared" si="109"/>
        <v>12</v>
      </c>
      <c r="Z557" s="35">
        <f t="shared" si="117"/>
        <v>71</v>
      </c>
      <c r="AA557" s="36">
        <f t="shared" si="106"/>
        <v>1.25</v>
      </c>
      <c r="AB557" s="36">
        <f t="shared" si="110"/>
        <v>15</v>
      </c>
      <c r="AC557" s="37">
        <f>IF(E557='[3]5.Grup_T'!$E$20,0,IF(YEAR(G557)&lt;2021,M557-N557+AB557,0))</f>
        <v>16.25</v>
      </c>
      <c r="AD557" s="35">
        <f>IF(OR(YEAR(G557)&lt;2021,O557="X"),0,IF(ISBLANK(H557),DATEDIF(G557,'[3]1.Pradzia'!$D$13,"M"),DATEDIF(G557,H557,"m")))</f>
        <v>0</v>
      </c>
      <c r="AE557" s="37">
        <f>IF(E557='[3]5.Grup_T'!$E$20,0,IF(AD557&lt;&gt;0,M557/V557*MIN(12,AD557),0))</f>
        <v>0</v>
      </c>
      <c r="AF557" s="37">
        <f t="shared" si="107"/>
        <v>15</v>
      </c>
      <c r="AG557" s="37">
        <f t="shared" si="111"/>
        <v>16.25</v>
      </c>
      <c r="AH557" s="37">
        <f t="shared" si="112"/>
        <v>73.75</v>
      </c>
      <c r="AI557" s="35" t="str">
        <f t="shared" si="113"/>
        <v/>
      </c>
      <c r="AJ557" s="38" t="str">
        <f>IF(AND(F557&lt;&gt;[3]Pav.tvarkyklė!$B$12,F557&lt;&gt;[3]Pav.tvarkyklė!$B$13),"GVTNT","X")</f>
        <v>GVTNT</v>
      </c>
      <c r="AK557" s="39">
        <f t="shared" si="114"/>
        <v>0</v>
      </c>
      <c r="AL557" s="41"/>
      <c r="AM557" s="41"/>
      <c r="AN557" s="41">
        <f t="shared" si="115"/>
        <v>2020</v>
      </c>
      <c r="AO557" s="41"/>
      <c r="AP557" s="41"/>
      <c r="AQ557" s="41"/>
      <c r="AR557" s="42"/>
      <c r="AS557" s="42"/>
      <c r="AU557" s="43">
        <f t="shared" si="116"/>
        <v>15</v>
      </c>
    </row>
    <row r="558" spans="1:47" ht="15" customHeight="1" x14ac:dyDescent="0.25">
      <c r="A558" s="11"/>
      <c r="B558" s="19">
        <v>605</v>
      </c>
      <c r="C558" s="61" t="s">
        <v>624</v>
      </c>
      <c r="D558" s="62" t="s">
        <v>731</v>
      </c>
      <c r="E558" s="71" t="s">
        <v>255</v>
      </c>
      <c r="F558" s="61" t="s">
        <v>82</v>
      </c>
      <c r="G558" s="24">
        <v>44141</v>
      </c>
      <c r="H558" s="54"/>
      <c r="I558" s="26">
        <v>90</v>
      </c>
      <c r="J558" s="27"/>
      <c r="K558" s="27"/>
      <c r="L558" s="27"/>
      <c r="M558" s="28">
        <v>90</v>
      </c>
      <c r="N558" s="29">
        <v>88.75</v>
      </c>
      <c r="O558" s="30" t="str">
        <f>IF(G558&lt;=$N$2,"",IF(F558=[3]Pav.tvarkyklė!$B$13,"",IF(ISBLANK(R558),"X","")))</f>
        <v/>
      </c>
      <c r="P558" s="31"/>
      <c r="Q558" s="32"/>
      <c r="R558" s="32"/>
      <c r="S558" s="33"/>
      <c r="T558" s="33"/>
      <c r="U558" s="34">
        <f>IFERROR(INDEX('[3]5.Grup_T'!$G$4:$G$22,MATCH('6.Turtas'!E558,'[3]5.Grup_T'!$E$4:$E$22,0)),"0")</f>
        <v>6</v>
      </c>
      <c r="V558" s="35">
        <f t="shared" si="105"/>
        <v>72</v>
      </c>
      <c r="W558" s="35">
        <f>IF(NOT(ISBLANK(H558)),(12-DATEDIF(H558,'[3]1.Pradzia'!$D$13,"m")),0)</f>
        <v>0</v>
      </c>
      <c r="X558" s="35">
        <f t="shared" si="108"/>
        <v>1</v>
      </c>
      <c r="Y558" s="35">
        <f t="shared" si="109"/>
        <v>12</v>
      </c>
      <c r="Z558" s="35">
        <f t="shared" si="117"/>
        <v>71</v>
      </c>
      <c r="AA558" s="36">
        <f t="shared" si="106"/>
        <v>1.25</v>
      </c>
      <c r="AB558" s="36">
        <f t="shared" si="110"/>
        <v>15</v>
      </c>
      <c r="AC558" s="37">
        <f>IF(E558='[3]5.Grup_T'!$E$20,0,IF(YEAR(G558)&lt;2021,M558-N558+AB558,0))</f>
        <v>16.25</v>
      </c>
      <c r="AD558" s="35">
        <f>IF(OR(YEAR(G558)&lt;2021,O558="X"),0,IF(ISBLANK(H558),DATEDIF(G558,'[3]1.Pradzia'!$D$13,"M"),DATEDIF(G558,H558,"m")))</f>
        <v>0</v>
      </c>
      <c r="AE558" s="37">
        <f>IF(E558='[3]5.Grup_T'!$E$20,0,IF(AD558&lt;&gt;0,M558/V558*MIN(12,AD558),0))</f>
        <v>0</v>
      </c>
      <c r="AF558" s="37">
        <f t="shared" si="107"/>
        <v>15</v>
      </c>
      <c r="AG558" s="37">
        <f t="shared" si="111"/>
        <v>16.25</v>
      </c>
      <c r="AH558" s="37">
        <f t="shared" si="112"/>
        <v>73.75</v>
      </c>
      <c r="AI558" s="35" t="str">
        <f t="shared" si="113"/>
        <v/>
      </c>
      <c r="AJ558" s="38" t="str">
        <f>IF(AND(F558&lt;&gt;[3]Pav.tvarkyklė!$B$12,F558&lt;&gt;[3]Pav.tvarkyklė!$B$13),"GVTNT","X")</f>
        <v>GVTNT</v>
      </c>
      <c r="AK558" s="39">
        <f t="shared" si="114"/>
        <v>0</v>
      </c>
      <c r="AL558" s="41"/>
      <c r="AM558" s="41"/>
      <c r="AN558" s="41">
        <f t="shared" si="115"/>
        <v>2020</v>
      </c>
      <c r="AO558" s="41"/>
      <c r="AP558" s="41"/>
      <c r="AQ558" s="41"/>
      <c r="AR558" s="42"/>
      <c r="AS558" s="42"/>
      <c r="AU558" s="43">
        <f t="shared" si="116"/>
        <v>15</v>
      </c>
    </row>
    <row r="559" spans="1:47" ht="15" customHeight="1" x14ac:dyDescent="0.25">
      <c r="A559" s="11"/>
      <c r="B559" s="19">
        <v>606</v>
      </c>
      <c r="C559" s="61" t="s">
        <v>732</v>
      </c>
      <c r="D559" s="62" t="s">
        <v>733</v>
      </c>
      <c r="E559" s="71" t="s">
        <v>255</v>
      </c>
      <c r="F559" s="61" t="s">
        <v>298</v>
      </c>
      <c r="G559" s="24">
        <v>44099</v>
      </c>
      <c r="H559" s="54"/>
      <c r="I559" s="26">
        <v>110</v>
      </c>
      <c r="J559" s="27"/>
      <c r="K559" s="27"/>
      <c r="L559" s="27"/>
      <c r="M559" s="28">
        <v>110</v>
      </c>
      <c r="N559" s="29">
        <v>105.41666666666667</v>
      </c>
      <c r="O559" s="30" t="str">
        <f>IF(G559&lt;=$N$2,"",IF(F559=[3]Pav.tvarkyklė!$B$13,"",IF(ISBLANK(R559),"X","")))</f>
        <v/>
      </c>
      <c r="P559" s="31"/>
      <c r="Q559" s="32"/>
      <c r="R559" s="32"/>
      <c r="S559" s="33"/>
      <c r="T559" s="33"/>
      <c r="U559" s="34">
        <f>IFERROR(INDEX('[3]5.Grup_T'!$G$4:$G$22,MATCH('6.Turtas'!E559,'[3]5.Grup_T'!$E$4:$E$22,0)),"0")</f>
        <v>6</v>
      </c>
      <c r="V559" s="35">
        <f t="shared" si="105"/>
        <v>72</v>
      </c>
      <c r="W559" s="35">
        <f>IF(NOT(ISBLANK(H559)),(12-DATEDIF(H559,'[3]1.Pradzia'!$D$13,"m")),0)</f>
        <v>0</v>
      </c>
      <c r="X559" s="35">
        <f t="shared" si="108"/>
        <v>3</v>
      </c>
      <c r="Y559" s="35">
        <f t="shared" si="109"/>
        <v>12</v>
      </c>
      <c r="Z559" s="35">
        <f t="shared" si="117"/>
        <v>69</v>
      </c>
      <c r="AA559" s="36">
        <f t="shared" si="106"/>
        <v>1.5277777777777779</v>
      </c>
      <c r="AB559" s="36">
        <f t="shared" si="110"/>
        <v>18.333333333333336</v>
      </c>
      <c r="AC559" s="37">
        <f>IF(E559='[3]5.Grup_T'!$E$20,0,IF(YEAR(G559)&lt;2021,M559-N559+AB559,0))</f>
        <v>22.916666666666664</v>
      </c>
      <c r="AD559" s="35">
        <f>IF(OR(YEAR(G559)&lt;2021,O559="X"),0,IF(ISBLANK(H559),DATEDIF(G559,'[3]1.Pradzia'!$D$13,"M"),DATEDIF(G559,H559,"m")))</f>
        <v>0</v>
      </c>
      <c r="AE559" s="37">
        <f>IF(E559='[3]5.Grup_T'!$E$20,0,IF(AD559&lt;&gt;0,M559/V559*MIN(12,AD559),0))</f>
        <v>0</v>
      </c>
      <c r="AF559" s="37">
        <f t="shared" si="107"/>
        <v>18.333333333333336</v>
      </c>
      <c r="AG559" s="37">
        <f t="shared" si="111"/>
        <v>22.916666666666664</v>
      </c>
      <c r="AH559" s="37">
        <f t="shared" si="112"/>
        <v>87.083333333333343</v>
      </c>
      <c r="AI559" s="35" t="str">
        <f t="shared" si="113"/>
        <v/>
      </c>
      <c r="AJ559" s="38" t="str">
        <f>IF(AND(F559&lt;&gt;[3]Pav.tvarkyklė!$B$12,F559&lt;&gt;[3]Pav.tvarkyklė!$B$13),"GVTNT","X")</f>
        <v>X</v>
      </c>
      <c r="AK559" s="39">
        <f t="shared" si="114"/>
        <v>0</v>
      </c>
      <c r="AL559" s="41"/>
      <c r="AM559" s="41"/>
      <c r="AN559" s="41">
        <f t="shared" si="115"/>
        <v>2020</v>
      </c>
      <c r="AO559" s="41"/>
      <c r="AP559" s="41"/>
      <c r="AQ559" s="41"/>
      <c r="AR559" s="42"/>
      <c r="AS559" s="42"/>
      <c r="AU559" s="43">
        <f t="shared" si="116"/>
        <v>18.333333333333336</v>
      </c>
    </row>
    <row r="560" spans="1:47" ht="15" customHeight="1" x14ac:dyDescent="0.25">
      <c r="A560" s="11"/>
      <c r="B560" s="19">
        <v>607</v>
      </c>
      <c r="C560" s="61" t="s">
        <v>732</v>
      </c>
      <c r="D560" s="62" t="s">
        <v>734</v>
      </c>
      <c r="E560" s="71" t="s">
        <v>255</v>
      </c>
      <c r="F560" s="61" t="s">
        <v>298</v>
      </c>
      <c r="G560" s="24">
        <v>44099</v>
      </c>
      <c r="H560" s="54"/>
      <c r="I560" s="26">
        <v>110</v>
      </c>
      <c r="J560" s="27"/>
      <c r="K560" s="27"/>
      <c r="L560" s="27"/>
      <c r="M560" s="28">
        <v>110</v>
      </c>
      <c r="N560" s="29">
        <v>105.41666666666667</v>
      </c>
      <c r="O560" s="30" t="str">
        <f>IF(G560&lt;=$N$2,"",IF(F560=[3]Pav.tvarkyklė!$B$13,"",IF(ISBLANK(R560),"X","")))</f>
        <v/>
      </c>
      <c r="P560" s="31"/>
      <c r="Q560" s="32"/>
      <c r="R560" s="32"/>
      <c r="S560" s="33"/>
      <c r="T560" s="33"/>
      <c r="U560" s="34">
        <f>IFERROR(INDEX('[3]5.Grup_T'!$G$4:$G$22,MATCH('6.Turtas'!E560,'[3]5.Grup_T'!$E$4:$E$22,0)),"0")</f>
        <v>6</v>
      </c>
      <c r="V560" s="35">
        <f t="shared" si="105"/>
        <v>72</v>
      </c>
      <c r="W560" s="35">
        <f>IF(NOT(ISBLANK(H560)),(12-DATEDIF(H560,'[3]1.Pradzia'!$D$13,"m")),0)</f>
        <v>0</v>
      </c>
      <c r="X560" s="35">
        <f t="shared" si="108"/>
        <v>3</v>
      </c>
      <c r="Y560" s="35">
        <f t="shared" si="109"/>
        <v>12</v>
      </c>
      <c r="Z560" s="35">
        <f t="shared" si="117"/>
        <v>69</v>
      </c>
      <c r="AA560" s="36">
        <f t="shared" si="106"/>
        <v>1.5277777777777779</v>
      </c>
      <c r="AB560" s="36">
        <f t="shared" si="110"/>
        <v>18.333333333333336</v>
      </c>
      <c r="AC560" s="37">
        <f>IF(E560='[3]5.Grup_T'!$E$20,0,IF(YEAR(G560)&lt;2021,M560-N560+AB560,0))</f>
        <v>22.916666666666664</v>
      </c>
      <c r="AD560" s="35">
        <f>IF(OR(YEAR(G560)&lt;2021,O560="X"),0,IF(ISBLANK(H560),DATEDIF(G560,'[3]1.Pradzia'!$D$13,"M"),DATEDIF(G560,H560,"m")))</f>
        <v>0</v>
      </c>
      <c r="AE560" s="37">
        <f>IF(E560='[3]5.Grup_T'!$E$20,0,IF(AD560&lt;&gt;0,M560/V560*MIN(12,AD560),0))</f>
        <v>0</v>
      </c>
      <c r="AF560" s="37">
        <f t="shared" si="107"/>
        <v>18.333333333333336</v>
      </c>
      <c r="AG560" s="37">
        <f t="shared" si="111"/>
        <v>22.916666666666664</v>
      </c>
      <c r="AH560" s="37">
        <f t="shared" si="112"/>
        <v>87.083333333333343</v>
      </c>
      <c r="AI560" s="35" t="str">
        <f t="shared" si="113"/>
        <v/>
      </c>
      <c r="AJ560" s="38" t="str">
        <f>IF(AND(F560&lt;&gt;[3]Pav.tvarkyklė!$B$12,F560&lt;&gt;[3]Pav.tvarkyklė!$B$13),"GVTNT","X")</f>
        <v>X</v>
      </c>
      <c r="AK560" s="39">
        <f t="shared" si="114"/>
        <v>0</v>
      </c>
      <c r="AL560" s="41"/>
      <c r="AM560" s="41"/>
      <c r="AN560" s="41">
        <f t="shared" si="115"/>
        <v>2020</v>
      </c>
      <c r="AO560" s="41"/>
      <c r="AP560" s="41"/>
      <c r="AQ560" s="41"/>
      <c r="AR560" s="42"/>
      <c r="AS560" s="42"/>
      <c r="AU560" s="43">
        <f t="shared" si="116"/>
        <v>18.333333333333336</v>
      </c>
    </row>
    <row r="561" spans="1:47" ht="15" customHeight="1" x14ac:dyDescent="0.25">
      <c r="A561" s="11"/>
      <c r="B561" s="19">
        <v>608</v>
      </c>
      <c r="C561" s="61" t="s">
        <v>732</v>
      </c>
      <c r="D561" s="62" t="s">
        <v>735</v>
      </c>
      <c r="E561" s="71" t="s">
        <v>255</v>
      </c>
      <c r="F561" s="61" t="s">
        <v>298</v>
      </c>
      <c r="G561" s="24">
        <v>44099</v>
      </c>
      <c r="H561" s="54"/>
      <c r="I561" s="26">
        <v>110</v>
      </c>
      <c r="J561" s="27"/>
      <c r="K561" s="27"/>
      <c r="L561" s="27"/>
      <c r="M561" s="28">
        <v>110</v>
      </c>
      <c r="N561" s="29">
        <v>105.41666666666667</v>
      </c>
      <c r="O561" s="30" t="str">
        <f>IF(G561&lt;=$N$2,"",IF(F561=[3]Pav.tvarkyklė!$B$13,"",IF(ISBLANK(R561),"X","")))</f>
        <v/>
      </c>
      <c r="P561" s="31"/>
      <c r="Q561" s="32"/>
      <c r="R561" s="32"/>
      <c r="S561" s="33"/>
      <c r="T561" s="33"/>
      <c r="U561" s="34">
        <f>IFERROR(INDEX('[3]5.Grup_T'!$G$4:$G$22,MATCH('6.Turtas'!E561,'[3]5.Grup_T'!$E$4:$E$22,0)),"0")</f>
        <v>6</v>
      </c>
      <c r="V561" s="35">
        <f t="shared" si="105"/>
        <v>72</v>
      </c>
      <c r="W561" s="35">
        <f>IF(NOT(ISBLANK(H561)),(12-DATEDIF(H561,'[3]1.Pradzia'!$D$13,"m")),0)</f>
        <v>0</v>
      </c>
      <c r="X561" s="35">
        <f t="shared" si="108"/>
        <v>3</v>
      </c>
      <c r="Y561" s="35">
        <f t="shared" si="109"/>
        <v>12</v>
      </c>
      <c r="Z561" s="35">
        <f t="shared" si="117"/>
        <v>69</v>
      </c>
      <c r="AA561" s="36">
        <f t="shared" si="106"/>
        <v>1.5277777777777779</v>
      </c>
      <c r="AB561" s="36">
        <f t="shared" si="110"/>
        <v>18.333333333333336</v>
      </c>
      <c r="AC561" s="37">
        <f>IF(E561='[3]5.Grup_T'!$E$20,0,IF(YEAR(G561)&lt;2021,M561-N561+AB561,0))</f>
        <v>22.916666666666664</v>
      </c>
      <c r="AD561" s="35">
        <f>IF(OR(YEAR(G561)&lt;2021,O561="X"),0,IF(ISBLANK(H561),DATEDIF(G561,'[3]1.Pradzia'!$D$13,"M"),DATEDIF(G561,H561,"m")))</f>
        <v>0</v>
      </c>
      <c r="AE561" s="37">
        <f>IF(E561='[3]5.Grup_T'!$E$20,0,IF(AD561&lt;&gt;0,M561/V561*MIN(12,AD561),0))</f>
        <v>0</v>
      </c>
      <c r="AF561" s="37">
        <f t="shared" si="107"/>
        <v>18.333333333333336</v>
      </c>
      <c r="AG561" s="37">
        <f t="shared" si="111"/>
        <v>22.916666666666664</v>
      </c>
      <c r="AH561" s="37">
        <f t="shared" si="112"/>
        <v>87.083333333333343</v>
      </c>
      <c r="AI561" s="35" t="str">
        <f t="shared" si="113"/>
        <v/>
      </c>
      <c r="AJ561" s="38" t="str">
        <f>IF(AND(F561&lt;&gt;[3]Pav.tvarkyklė!$B$12,F561&lt;&gt;[3]Pav.tvarkyklė!$B$13),"GVTNT","X")</f>
        <v>X</v>
      </c>
      <c r="AK561" s="39">
        <f t="shared" si="114"/>
        <v>0</v>
      </c>
      <c r="AL561" s="41"/>
      <c r="AM561" s="41"/>
      <c r="AN561" s="41">
        <f t="shared" si="115"/>
        <v>2020</v>
      </c>
      <c r="AO561" s="41"/>
      <c r="AP561" s="41"/>
      <c r="AQ561" s="41"/>
      <c r="AR561" s="42"/>
      <c r="AS561" s="42"/>
      <c r="AU561" s="43">
        <f t="shared" si="116"/>
        <v>18.333333333333336</v>
      </c>
    </row>
    <row r="562" spans="1:47" ht="15" customHeight="1" x14ac:dyDescent="0.25">
      <c r="A562" s="11"/>
      <c r="B562" s="19">
        <v>609</v>
      </c>
      <c r="C562" s="61" t="s">
        <v>499</v>
      </c>
      <c r="D562" s="62" t="s">
        <v>736</v>
      </c>
      <c r="E562" s="73" t="s">
        <v>59</v>
      </c>
      <c r="F562" s="61" t="s">
        <v>75</v>
      </c>
      <c r="G562" s="24">
        <v>44148</v>
      </c>
      <c r="H562" s="54"/>
      <c r="I562" s="26">
        <v>234.3</v>
      </c>
      <c r="J562" s="27"/>
      <c r="K562" s="27"/>
      <c r="L562" s="27"/>
      <c r="M562" s="28">
        <v>234.3</v>
      </c>
      <c r="N562" s="29">
        <v>232.34750000000003</v>
      </c>
      <c r="O562" s="30" t="str">
        <f>IF(G562&lt;=$N$2,"",IF(F562=[3]Pav.tvarkyklė!$B$13,"",IF(ISBLANK(R562),"X","")))</f>
        <v/>
      </c>
      <c r="P562" s="31"/>
      <c r="Q562" s="32"/>
      <c r="R562" s="32"/>
      <c r="S562" s="33"/>
      <c r="T562" s="33"/>
      <c r="U562" s="34">
        <f>IFERROR(INDEX('[3]5.Grup_T'!$G$4:$G$22,MATCH('6.Turtas'!E562,'[3]5.Grup_T'!$E$4:$E$22,0)),"0")</f>
        <v>10</v>
      </c>
      <c r="V562" s="35">
        <f t="shared" si="105"/>
        <v>120</v>
      </c>
      <c r="W562" s="35">
        <f>IF(NOT(ISBLANK(H562)),(12-DATEDIF(H562,'[3]1.Pradzia'!$D$13,"m")),0)</f>
        <v>0</v>
      </c>
      <c r="X562" s="35">
        <f t="shared" si="108"/>
        <v>1</v>
      </c>
      <c r="Y562" s="35">
        <f t="shared" si="109"/>
        <v>12</v>
      </c>
      <c r="Z562" s="35">
        <f t="shared" si="117"/>
        <v>119</v>
      </c>
      <c r="AA562" s="36">
        <f t="shared" si="106"/>
        <v>1.9525000000000001</v>
      </c>
      <c r="AB562" s="36">
        <f t="shared" si="110"/>
        <v>23.43</v>
      </c>
      <c r="AC562" s="37">
        <f>IF(E562='[3]5.Grup_T'!$E$20,0,IF(YEAR(G562)&lt;2021,M562-N562+AB562,0))</f>
        <v>25.382499999999986</v>
      </c>
      <c r="AD562" s="35">
        <f>IF(OR(YEAR(G562)&lt;2021,O562="X"),0,IF(ISBLANK(H562),DATEDIF(G562,'[3]1.Pradzia'!$D$13,"M"),DATEDIF(G562,H562,"m")))</f>
        <v>0</v>
      </c>
      <c r="AE562" s="37">
        <f>IF(E562='[3]5.Grup_T'!$E$20,0,IF(AD562&lt;&gt;0,M562/V562*MIN(12,AD562),0))</f>
        <v>0</v>
      </c>
      <c r="AF562" s="37">
        <f t="shared" si="107"/>
        <v>23.43</v>
      </c>
      <c r="AG562" s="37">
        <f t="shared" si="111"/>
        <v>25.382499999999986</v>
      </c>
      <c r="AH562" s="37">
        <f t="shared" si="112"/>
        <v>208.91750000000002</v>
      </c>
      <c r="AI562" s="35" t="str">
        <f t="shared" si="113"/>
        <v/>
      </c>
      <c r="AJ562" s="38" t="str">
        <f>IF(AND(F562&lt;&gt;[3]Pav.tvarkyklė!$B$12,F562&lt;&gt;[3]Pav.tvarkyklė!$B$13),"GVTNT","X")</f>
        <v>GVTNT</v>
      </c>
      <c r="AK562" s="39">
        <f t="shared" si="114"/>
        <v>0</v>
      </c>
      <c r="AL562" s="41"/>
      <c r="AM562" s="41"/>
      <c r="AN562" s="41">
        <f t="shared" si="115"/>
        <v>2020</v>
      </c>
      <c r="AO562" s="41"/>
      <c r="AP562" s="41"/>
      <c r="AQ562" s="41"/>
      <c r="AR562" s="42"/>
      <c r="AS562" s="42"/>
      <c r="AU562" s="43">
        <f t="shared" si="116"/>
        <v>23.43</v>
      </c>
    </row>
    <row r="563" spans="1:47" ht="15" customHeight="1" x14ac:dyDescent="0.25">
      <c r="A563" s="11"/>
      <c r="B563" s="19">
        <v>610</v>
      </c>
      <c r="C563" s="61" t="s">
        <v>493</v>
      </c>
      <c r="D563" s="62" t="s">
        <v>737</v>
      </c>
      <c r="E563" s="73" t="s">
        <v>59</v>
      </c>
      <c r="F563" s="61" t="s">
        <v>75</v>
      </c>
      <c r="G563" s="24">
        <v>44148</v>
      </c>
      <c r="H563" s="54"/>
      <c r="I563" s="26">
        <v>574.23</v>
      </c>
      <c r="J563" s="27"/>
      <c r="K563" s="27"/>
      <c r="L563" s="27"/>
      <c r="M563" s="28">
        <v>574.23</v>
      </c>
      <c r="N563" s="29">
        <v>569.44475</v>
      </c>
      <c r="O563" s="30" t="str">
        <f>IF(G563&lt;=$N$2,"",IF(F563=[3]Pav.tvarkyklė!$B$13,"",IF(ISBLANK(R563),"X","")))</f>
        <v/>
      </c>
      <c r="P563" s="31"/>
      <c r="Q563" s="32"/>
      <c r="R563" s="32"/>
      <c r="S563" s="33"/>
      <c r="T563" s="33"/>
      <c r="U563" s="34">
        <f>IFERROR(INDEX('[3]5.Grup_T'!$G$4:$G$22,MATCH('6.Turtas'!E563,'[3]5.Grup_T'!$E$4:$E$22,0)),"0")</f>
        <v>10</v>
      </c>
      <c r="V563" s="35">
        <f t="shared" si="105"/>
        <v>120</v>
      </c>
      <c r="W563" s="35">
        <f>IF(NOT(ISBLANK(H563)),(12-DATEDIF(H563,'[3]1.Pradzia'!$D$13,"m")),0)</f>
        <v>0</v>
      </c>
      <c r="X563" s="35">
        <f t="shared" si="108"/>
        <v>1</v>
      </c>
      <c r="Y563" s="35">
        <f t="shared" si="109"/>
        <v>12</v>
      </c>
      <c r="Z563" s="35">
        <f t="shared" si="117"/>
        <v>119</v>
      </c>
      <c r="AA563" s="36">
        <f t="shared" si="106"/>
        <v>4.7852499999999996</v>
      </c>
      <c r="AB563" s="36">
        <f t="shared" si="110"/>
        <v>57.422999999999995</v>
      </c>
      <c r="AC563" s="37">
        <f>IF(E563='[3]5.Grup_T'!$E$20,0,IF(YEAR(G563)&lt;2021,M563-N563+AB563,0))</f>
        <v>62.208250000000014</v>
      </c>
      <c r="AD563" s="35">
        <f>IF(OR(YEAR(G563)&lt;2021,O563="X"),0,IF(ISBLANK(H563),DATEDIF(G563,'[3]1.Pradzia'!$D$13,"M"),DATEDIF(G563,H563,"m")))</f>
        <v>0</v>
      </c>
      <c r="AE563" s="37">
        <f>IF(E563='[3]5.Grup_T'!$E$20,0,IF(AD563&lt;&gt;0,M563/V563*MIN(12,AD563),0))</f>
        <v>0</v>
      </c>
      <c r="AF563" s="37">
        <f t="shared" si="107"/>
        <v>57.422999999999995</v>
      </c>
      <c r="AG563" s="37">
        <f t="shared" si="111"/>
        <v>62.208250000000014</v>
      </c>
      <c r="AH563" s="37">
        <f t="shared" si="112"/>
        <v>512.02175</v>
      </c>
      <c r="AI563" s="35" t="str">
        <f t="shared" si="113"/>
        <v/>
      </c>
      <c r="AJ563" s="38" t="str">
        <f>IF(AND(F563&lt;&gt;[3]Pav.tvarkyklė!$B$12,F563&lt;&gt;[3]Pav.tvarkyklė!$B$13),"GVTNT","X")</f>
        <v>GVTNT</v>
      </c>
      <c r="AK563" s="39">
        <f t="shared" si="114"/>
        <v>0</v>
      </c>
      <c r="AL563" s="41"/>
      <c r="AM563" s="41"/>
      <c r="AN563" s="41">
        <f t="shared" si="115"/>
        <v>2020</v>
      </c>
      <c r="AO563" s="41"/>
      <c r="AP563" s="41"/>
      <c r="AQ563" s="41"/>
      <c r="AR563" s="42"/>
      <c r="AS563" s="42"/>
      <c r="AU563" s="43">
        <f t="shared" si="116"/>
        <v>57.422999999999995</v>
      </c>
    </row>
    <row r="564" spans="1:47" ht="15" customHeight="1" x14ac:dyDescent="0.25">
      <c r="A564" s="11"/>
      <c r="B564" s="19">
        <v>611</v>
      </c>
      <c r="C564" s="61" t="s">
        <v>738</v>
      </c>
      <c r="D564" s="62" t="s">
        <v>739</v>
      </c>
      <c r="E564" s="71" t="s">
        <v>255</v>
      </c>
      <c r="F564" s="61" t="s">
        <v>250</v>
      </c>
      <c r="G564" s="24">
        <v>44155</v>
      </c>
      <c r="H564" s="54"/>
      <c r="I564" s="26">
        <v>277.97000000000003</v>
      </c>
      <c r="J564" s="27"/>
      <c r="K564" s="27"/>
      <c r="L564" s="27"/>
      <c r="M564" s="28">
        <v>277.97000000000003</v>
      </c>
      <c r="N564" s="29">
        <v>274.10930555555558</v>
      </c>
      <c r="O564" s="30" t="str">
        <f>IF(G564&lt;=$N$2,"",IF(F564=[3]Pav.tvarkyklė!$B$13,"",IF(ISBLANK(R564),"X","")))</f>
        <v/>
      </c>
      <c r="P564" s="31"/>
      <c r="Q564" s="32"/>
      <c r="R564" s="32"/>
      <c r="S564" s="33"/>
      <c r="T564" s="33"/>
      <c r="U564" s="34">
        <f>IFERROR(INDEX('[3]5.Grup_T'!$G$4:$G$22,MATCH('6.Turtas'!E564,'[3]5.Grup_T'!$E$4:$E$22,0)),"0")</f>
        <v>6</v>
      </c>
      <c r="V564" s="35">
        <f t="shared" si="105"/>
        <v>72</v>
      </c>
      <c r="W564" s="35">
        <f>IF(NOT(ISBLANK(H564)),(12-DATEDIF(H564,'[3]1.Pradzia'!$D$13,"m")),0)</f>
        <v>0</v>
      </c>
      <c r="X564" s="35">
        <f t="shared" si="108"/>
        <v>1</v>
      </c>
      <c r="Y564" s="35">
        <f t="shared" si="109"/>
        <v>12</v>
      </c>
      <c r="Z564" s="35">
        <f t="shared" si="117"/>
        <v>71</v>
      </c>
      <c r="AA564" s="36">
        <f t="shared" si="106"/>
        <v>3.8606944444444449</v>
      </c>
      <c r="AB564" s="36">
        <f t="shared" si="110"/>
        <v>46.32833333333334</v>
      </c>
      <c r="AC564" s="37">
        <f>IF(E564='[3]5.Grup_T'!$E$20,0,IF(YEAR(G564)&lt;2021,M564-N564+AB564,0))</f>
        <v>50.189027777777788</v>
      </c>
      <c r="AD564" s="35">
        <f>IF(OR(YEAR(G564)&lt;2021,O564="X"),0,IF(ISBLANK(H564),DATEDIF(G564,'[3]1.Pradzia'!$D$13,"M"),DATEDIF(G564,H564,"m")))</f>
        <v>0</v>
      </c>
      <c r="AE564" s="37">
        <f>IF(E564='[3]5.Grup_T'!$E$20,0,IF(AD564&lt;&gt;0,M564/V564*MIN(12,AD564),0))</f>
        <v>0</v>
      </c>
      <c r="AF564" s="37">
        <f t="shared" si="107"/>
        <v>46.32833333333334</v>
      </c>
      <c r="AG564" s="37">
        <f t="shared" si="111"/>
        <v>50.189027777777788</v>
      </c>
      <c r="AH564" s="37">
        <f t="shared" si="112"/>
        <v>227.78097222222223</v>
      </c>
      <c r="AI564" s="35" t="str">
        <f t="shared" si="113"/>
        <v/>
      </c>
      <c r="AJ564" s="38" t="str">
        <f>IF(AND(F564&lt;&gt;[3]Pav.tvarkyklė!$B$12,F564&lt;&gt;[3]Pav.tvarkyklė!$B$13),"GVTNT","X")</f>
        <v>GVTNT</v>
      </c>
      <c r="AK564" s="39">
        <f t="shared" si="114"/>
        <v>0</v>
      </c>
      <c r="AL564" s="41"/>
      <c r="AM564" s="41"/>
      <c r="AN564" s="41">
        <f t="shared" si="115"/>
        <v>2020</v>
      </c>
      <c r="AO564" s="41"/>
      <c r="AP564" s="41"/>
      <c r="AQ564" s="41"/>
      <c r="AR564" s="42"/>
      <c r="AS564" s="42"/>
      <c r="AU564" s="43">
        <f t="shared" si="116"/>
        <v>46.32833333333334</v>
      </c>
    </row>
    <row r="565" spans="1:47" ht="15" customHeight="1" x14ac:dyDescent="0.25">
      <c r="A565" s="11"/>
      <c r="B565" s="19">
        <v>612</v>
      </c>
      <c r="C565" s="61" t="s">
        <v>740</v>
      </c>
      <c r="D565" s="62" t="s">
        <v>741</v>
      </c>
      <c r="E565" s="71" t="s">
        <v>255</v>
      </c>
      <c r="F565" s="61" t="s">
        <v>250</v>
      </c>
      <c r="G565" s="24">
        <v>44118</v>
      </c>
      <c r="H565" s="54"/>
      <c r="I565" s="26">
        <v>92.33</v>
      </c>
      <c r="J565" s="27"/>
      <c r="K565" s="27"/>
      <c r="L565" s="27"/>
      <c r="M565" s="28">
        <v>92.33</v>
      </c>
      <c r="N565" s="29">
        <v>89.765277777777783</v>
      </c>
      <c r="O565" s="30" t="str">
        <f>IF(G565&lt;=$N$2,"",IF(F565=[3]Pav.tvarkyklė!$B$13,"",IF(ISBLANK(R565),"X","")))</f>
        <v/>
      </c>
      <c r="P565" s="31"/>
      <c r="Q565" s="32"/>
      <c r="R565" s="32"/>
      <c r="S565" s="33"/>
      <c r="T565" s="33"/>
      <c r="U565" s="34">
        <f>IFERROR(INDEX('[3]5.Grup_T'!$G$4:$G$22,MATCH('6.Turtas'!E565,'[3]5.Grup_T'!$E$4:$E$22,0)),"0")</f>
        <v>6</v>
      </c>
      <c r="V565" s="35">
        <f t="shared" si="105"/>
        <v>72</v>
      </c>
      <c r="W565" s="35">
        <f>IF(NOT(ISBLANK(H565)),(12-DATEDIF(H565,'[3]1.Pradzia'!$D$13,"m")),0)</f>
        <v>0</v>
      </c>
      <c r="X565" s="35">
        <f t="shared" si="108"/>
        <v>2</v>
      </c>
      <c r="Y565" s="35">
        <f t="shared" si="109"/>
        <v>12</v>
      </c>
      <c r="Z565" s="35">
        <f t="shared" si="117"/>
        <v>70</v>
      </c>
      <c r="AA565" s="36">
        <f t="shared" si="106"/>
        <v>1.2823611111111113</v>
      </c>
      <c r="AB565" s="36">
        <f t="shared" si="110"/>
        <v>15.388333333333335</v>
      </c>
      <c r="AC565" s="37">
        <f>IF(E565='[3]5.Grup_T'!$E$20,0,IF(YEAR(G565)&lt;2021,M565-N565+AB565,0))</f>
        <v>17.953055555555551</v>
      </c>
      <c r="AD565" s="35">
        <f>IF(OR(YEAR(G565)&lt;2021,O565="X"),0,IF(ISBLANK(H565),DATEDIF(G565,'[3]1.Pradzia'!$D$13,"M"),DATEDIF(G565,H565,"m")))</f>
        <v>0</v>
      </c>
      <c r="AE565" s="37">
        <f>IF(E565='[3]5.Grup_T'!$E$20,0,IF(AD565&lt;&gt;0,M565/V565*MIN(12,AD565),0))</f>
        <v>0</v>
      </c>
      <c r="AF565" s="37">
        <f t="shared" si="107"/>
        <v>15.388333333333335</v>
      </c>
      <c r="AG565" s="37">
        <f t="shared" si="111"/>
        <v>17.953055555555551</v>
      </c>
      <c r="AH565" s="37">
        <f t="shared" si="112"/>
        <v>74.376944444444447</v>
      </c>
      <c r="AI565" s="35" t="str">
        <f t="shared" si="113"/>
        <v/>
      </c>
      <c r="AJ565" s="38" t="str">
        <f>IF(AND(F565&lt;&gt;[3]Pav.tvarkyklė!$B$12,F565&lt;&gt;[3]Pav.tvarkyklė!$B$13),"GVTNT","X")</f>
        <v>GVTNT</v>
      </c>
      <c r="AK565" s="39">
        <f t="shared" si="114"/>
        <v>0</v>
      </c>
      <c r="AL565" s="41"/>
      <c r="AM565" s="41"/>
      <c r="AN565" s="41">
        <f t="shared" si="115"/>
        <v>2020</v>
      </c>
      <c r="AO565" s="41"/>
      <c r="AP565" s="41"/>
      <c r="AQ565" s="41"/>
      <c r="AR565" s="42"/>
      <c r="AS565" s="42"/>
      <c r="AU565" s="43">
        <f t="shared" si="116"/>
        <v>15.388333333333335</v>
      </c>
    </row>
    <row r="566" spans="1:47" ht="15" customHeight="1" x14ac:dyDescent="0.25">
      <c r="A566" s="11"/>
      <c r="B566" s="19">
        <v>613</v>
      </c>
      <c r="C566" s="61" t="s">
        <v>740</v>
      </c>
      <c r="D566" s="62" t="s">
        <v>742</v>
      </c>
      <c r="E566" s="71" t="s">
        <v>255</v>
      </c>
      <c r="F566" s="61" t="s">
        <v>250</v>
      </c>
      <c r="G566" s="24">
        <v>44118</v>
      </c>
      <c r="H566" s="54"/>
      <c r="I566" s="26">
        <v>92.33</v>
      </c>
      <c r="J566" s="27"/>
      <c r="K566" s="27"/>
      <c r="L566" s="27"/>
      <c r="M566" s="28">
        <v>92.33</v>
      </c>
      <c r="N566" s="29">
        <v>89.765277777777783</v>
      </c>
      <c r="O566" s="30" t="str">
        <f>IF(G566&lt;=$N$2,"",IF(F566=[3]Pav.tvarkyklė!$B$13,"",IF(ISBLANK(R566),"X","")))</f>
        <v/>
      </c>
      <c r="P566" s="31"/>
      <c r="Q566" s="32"/>
      <c r="R566" s="32"/>
      <c r="S566" s="33"/>
      <c r="T566" s="33"/>
      <c r="U566" s="34">
        <f>IFERROR(INDEX('[3]5.Grup_T'!$G$4:$G$22,MATCH('6.Turtas'!E566,'[3]5.Grup_T'!$E$4:$E$22,0)),"0")</f>
        <v>6</v>
      </c>
      <c r="V566" s="35">
        <f t="shared" si="105"/>
        <v>72</v>
      </c>
      <c r="W566" s="35">
        <f>IF(NOT(ISBLANK(H566)),(12-DATEDIF(H566,'[3]1.Pradzia'!$D$13,"m")),0)</f>
        <v>0</v>
      </c>
      <c r="X566" s="35">
        <f t="shared" si="108"/>
        <v>2</v>
      </c>
      <c r="Y566" s="35">
        <f t="shared" si="109"/>
        <v>12</v>
      </c>
      <c r="Z566" s="35">
        <f t="shared" si="117"/>
        <v>70</v>
      </c>
      <c r="AA566" s="36">
        <f t="shared" si="106"/>
        <v>1.2823611111111113</v>
      </c>
      <c r="AB566" s="36">
        <f t="shared" si="110"/>
        <v>15.388333333333335</v>
      </c>
      <c r="AC566" s="37">
        <f>IF(E566='[3]5.Grup_T'!$E$20,0,IF(YEAR(G566)&lt;2021,M566-N566+AB566,0))</f>
        <v>17.953055555555551</v>
      </c>
      <c r="AD566" s="35">
        <f>IF(OR(YEAR(G566)&lt;2021,O566="X"),0,IF(ISBLANK(H566),DATEDIF(G566,'[3]1.Pradzia'!$D$13,"M"),DATEDIF(G566,H566,"m")))</f>
        <v>0</v>
      </c>
      <c r="AE566" s="37">
        <f>IF(E566='[3]5.Grup_T'!$E$20,0,IF(AD566&lt;&gt;0,M566/V566*MIN(12,AD566),0))</f>
        <v>0</v>
      </c>
      <c r="AF566" s="37">
        <f t="shared" si="107"/>
        <v>15.388333333333335</v>
      </c>
      <c r="AG566" s="37">
        <f t="shared" si="111"/>
        <v>17.953055555555551</v>
      </c>
      <c r="AH566" s="37">
        <f t="shared" si="112"/>
        <v>74.376944444444447</v>
      </c>
      <c r="AI566" s="35" t="str">
        <f t="shared" si="113"/>
        <v/>
      </c>
      <c r="AJ566" s="38" t="str">
        <f>IF(AND(F566&lt;&gt;[3]Pav.tvarkyklė!$B$12,F566&lt;&gt;[3]Pav.tvarkyklė!$B$13),"GVTNT","X")</f>
        <v>GVTNT</v>
      </c>
      <c r="AK566" s="39">
        <f t="shared" si="114"/>
        <v>0</v>
      </c>
      <c r="AL566" s="41"/>
      <c r="AM566" s="41"/>
      <c r="AN566" s="41">
        <f t="shared" si="115"/>
        <v>2020</v>
      </c>
      <c r="AO566" s="41"/>
      <c r="AP566" s="41"/>
      <c r="AQ566" s="41"/>
      <c r="AR566" s="42"/>
      <c r="AS566" s="42"/>
      <c r="AU566" s="43">
        <f t="shared" si="116"/>
        <v>15.388333333333335</v>
      </c>
    </row>
    <row r="567" spans="1:47" ht="15" customHeight="1" x14ac:dyDescent="0.25">
      <c r="A567" s="11"/>
      <c r="B567" s="19">
        <v>614</v>
      </c>
      <c r="C567" s="61" t="s">
        <v>740</v>
      </c>
      <c r="D567" s="62" t="s">
        <v>743</v>
      </c>
      <c r="E567" s="71" t="s">
        <v>255</v>
      </c>
      <c r="F567" s="61" t="s">
        <v>250</v>
      </c>
      <c r="G567" s="24">
        <v>44118</v>
      </c>
      <c r="H567" s="54"/>
      <c r="I567" s="26">
        <v>92.33</v>
      </c>
      <c r="J567" s="27"/>
      <c r="K567" s="27"/>
      <c r="L567" s="27"/>
      <c r="M567" s="28">
        <v>92.33</v>
      </c>
      <c r="N567" s="29">
        <v>89.765277777777783</v>
      </c>
      <c r="O567" s="30" t="str">
        <f>IF(G567&lt;=$N$2,"",IF(F567=[3]Pav.tvarkyklė!$B$13,"",IF(ISBLANK(R567),"X","")))</f>
        <v/>
      </c>
      <c r="P567" s="31"/>
      <c r="Q567" s="32"/>
      <c r="R567" s="32"/>
      <c r="S567" s="33"/>
      <c r="T567" s="33"/>
      <c r="U567" s="34">
        <f>IFERROR(INDEX('[3]5.Grup_T'!$G$4:$G$22,MATCH('6.Turtas'!E567,'[3]5.Grup_T'!$E$4:$E$22,0)),"0")</f>
        <v>6</v>
      </c>
      <c r="V567" s="35">
        <f t="shared" si="105"/>
        <v>72</v>
      </c>
      <c r="W567" s="35">
        <f>IF(NOT(ISBLANK(H567)),(12-DATEDIF(H567,'[3]1.Pradzia'!$D$13,"m")),0)</f>
        <v>0</v>
      </c>
      <c r="X567" s="35">
        <f t="shared" si="108"/>
        <v>2</v>
      </c>
      <c r="Y567" s="35">
        <f t="shared" si="109"/>
        <v>12</v>
      </c>
      <c r="Z567" s="35">
        <f t="shared" si="117"/>
        <v>70</v>
      </c>
      <c r="AA567" s="36">
        <f t="shared" si="106"/>
        <v>1.2823611111111113</v>
      </c>
      <c r="AB567" s="36">
        <f t="shared" si="110"/>
        <v>15.388333333333335</v>
      </c>
      <c r="AC567" s="37">
        <f>IF(E567='[3]5.Grup_T'!$E$20,0,IF(YEAR(G567)&lt;2021,M567-N567+AB567,0))</f>
        <v>17.953055555555551</v>
      </c>
      <c r="AD567" s="35">
        <f>IF(OR(YEAR(G567)&lt;2021,O567="X"),0,IF(ISBLANK(H567),DATEDIF(G567,'[3]1.Pradzia'!$D$13,"M"),DATEDIF(G567,H567,"m")))</f>
        <v>0</v>
      </c>
      <c r="AE567" s="37">
        <f>IF(E567='[3]5.Grup_T'!$E$20,0,IF(AD567&lt;&gt;0,M567/V567*MIN(12,AD567),0))</f>
        <v>0</v>
      </c>
      <c r="AF567" s="37">
        <f t="shared" si="107"/>
        <v>15.388333333333335</v>
      </c>
      <c r="AG567" s="37">
        <f t="shared" si="111"/>
        <v>17.953055555555551</v>
      </c>
      <c r="AH567" s="37">
        <f t="shared" si="112"/>
        <v>74.376944444444447</v>
      </c>
      <c r="AI567" s="35" t="str">
        <f t="shared" si="113"/>
        <v/>
      </c>
      <c r="AJ567" s="38" t="str">
        <f>IF(AND(F567&lt;&gt;[3]Pav.tvarkyklė!$B$12,F567&lt;&gt;[3]Pav.tvarkyklė!$B$13),"GVTNT","X")</f>
        <v>GVTNT</v>
      </c>
      <c r="AK567" s="39">
        <f t="shared" si="114"/>
        <v>0</v>
      </c>
      <c r="AL567" s="41"/>
      <c r="AM567" s="41"/>
      <c r="AN567" s="41">
        <f t="shared" si="115"/>
        <v>2020</v>
      </c>
      <c r="AO567" s="41"/>
      <c r="AP567" s="41"/>
      <c r="AQ567" s="41"/>
      <c r="AR567" s="42"/>
      <c r="AS567" s="42"/>
      <c r="AU567" s="43">
        <f t="shared" si="116"/>
        <v>15.388333333333335</v>
      </c>
    </row>
    <row r="568" spans="1:47" ht="15" customHeight="1" x14ac:dyDescent="0.25">
      <c r="A568" s="11"/>
      <c r="B568" s="19">
        <v>615</v>
      </c>
      <c r="C568" s="61" t="s">
        <v>744</v>
      </c>
      <c r="D568" s="62" t="s">
        <v>745</v>
      </c>
      <c r="E568" s="71" t="s">
        <v>255</v>
      </c>
      <c r="F568" s="61" t="s">
        <v>65</v>
      </c>
      <c r="G568" s="24">
        <v>44056</v>
      </c>
      <c r="H568" s="54"/>
      <c r="I568" s="26">
        <v>1471.07</v>
      </c>
      <c r="J568" s="27"/>
      <c r="K568" s="27"/>
      <c r="L568" s="27"/>
      <c r="M568" s="28">
        <v>1471.07</v>
      </c>
      <c r="N568" s="29">
        <v>1389.3438888888888</v>
      </c>
      <c r="O568" s="30" t="str">
        <f>IF(G568&lt;=$N$2,"",IF(F568=[3]Pav.tvarkyklė!$B$13,"",IF(ISBLANK(R568),"X","")))</f>
        <v/>
      </c>
      <c r="P568" s="31"/>
      <c r="Q568" s="32"/>
      <c r="R568" s="32"/>
      <c r="S568" s="33"/>
      <c r="T568" s="33"/>
      <c r="U568" s="34">
        <f>IFERROR(INDEX('[3]5.Grup_T'!$G$4:$G$22,MATCH('6.Turtas'!E568,'[3]5.Grup_T'!$E$4:$E$22,0)),"0")</f>
        <v>6</v>
      </c>
      <c r="V568" s="35">
        <f t="shared" si="105"/>
        <v>72</v>
      </c>
      <c r="W568" s="35">
        <f>IF(NOT(ISBLANK(H568)),(12-DATEDIF(H568,'[3]1.Pradzia'!$D$13,"m")),0)</f>
        <v>0</v>
      </c>
      <c r="X568" s="35">
        <f t="shared" si="108"/>
        <v>4</v>
      </c>
      <c r="Y568" s="35">
        <f t="shared" si="109"/>
        <v>12</v>
      </c>
      <c r="Z568" s="35">
        <f t="shared" si="117"/>
        <v>68</v>
      </c>
      <c r="AA568" s="36">
        <f t="shared" si="106"/>
        <v>20.431527777777777</v>
      </c>
      <c r="AB568" s="36">
        <f t="shared" si="110"/>
        <v>245.17833333333334</v>
      </c>
      <c r="AC568" s="37">
        <f>IF(E568='[3]5.Grup_T'!$E$20,0,IF(YEAR(G568)&lt;2021,M568-N568+AB568,0))</f>
        <v>326.90444444444444</v>
      </c>
      <c r="AD568" s="35">
        <f>IF(OR(YEAR(G568)&lt;2021,O568="X"),0,IF(ISBLANK(H568),DATEDIF(G568,'[3]1.Pradzia'!$D$13,"M"),DATEDIF(G568,H568,"m")))</f>
        <v>0</v>
      </c>
      <c r="AE568" s="37">
        <f>IF(E568='[3]5.Grup_T'!$E$20,0,IF(AD568&lt;&gt;0,M568/V568*MIN(12,AD568),0))</f>
        <v>0</v>
      </c>
      <c r="AF568" s="37">
        <f t="shared" si="107"/>
        <v>245.17833333333334</v>
      </c>
      <c r="AG568" s="37">
        <f t="shared" si="111"/>
        <v>326.90444444444444</v>
      </c>
      <c r="AH568" s="37">
        <f t="shared" si="112"/>
        <v>1144.1655555555556</v>
      </c>
      <c r="AI568" s="35" t="str">
        <f t="shared" si="113"/>
        <v/>
      </c>
      <c r="AJ568" s="38" t="str">
        <f>IF(AND(F568&lt;&gt;[3]Pav.tvarkyklė!$B$12,F568&lt;&gt;[3]Pav.tvarkyklė!$B$13),"GVTNT","X")</f>
        <v>GVTNT</v>
      </c>
      <c r="AK568" s="39">
        <f t="shared" si="114"/>
        <v>0</v>
      </c>
      <c r="AL568" s="41"/>
      <c r="AM568" s="41"/>
      <c r="AN568" s="41">
        <f t="shared" si="115"/>
        <v>2020</v>
      </c>
      <c r="AO568" s="41"/>
      <c r="AP568" s="41"/>
      <c r="AQ568" s="41"/>
      <c r="AR568" s="42"/>
      <c r="AS568" s="42"/>
      <c r="AU568" s="43">
        <f t="shared" si="116"/>
        <v>245.17833333333334</v>
      </c>
    </row>
    <row r="569" spans="1:47" ht="15" customHeight="1" x14ac:dyDescent="0.25">
      <c r="A569" s="11"/>
      <c r="B569" s="19">
        <v>616</v>
      </c>
      <c r="C569" s="61" t="s">
        <v>746</v>
      </c>
      <c r="D569" s="62" t="s">
        <v>747</v>
      </c>
      <c r="E569" s="71" t="s">
        <v>255</v>
      </c>
      <c r="F569" s="61" t="s">
        <v>86</v>
      </c>
      <c r="G569" s="24">
        <v>44194</v>
      </c>
      <c r="H569" s="54"/>
      <c r="I569" s="26">
        <v>100</v>
      </c>
      <c r="J569" s="27"/>
      <c r="K569" s="27"/>
      <c r="L569" s="27"/>
      <c r="M569" s="28">
        <v>100</v>
      </c>
      <c r="N569" s="29">
        <v>100</v>
      </c>
      <c r="O569" s="30" t="str">
        <f>IF(G569&lt;=$N$2,"",IF(F569=[3]Pav.tvarkyklė!$B$13,"",IF(ISBLANK(R569),"X","")))</f>
        <v/>
      </c>
      <c r="P569" s="31"/>
      <c r="Q569" s="32"/>
      <c r="R569" s="32"/>
      <c r="S569" s="33"/>
      <c r="T569" s="33"/>
      <c r="U569" s="34">
        <f>IFERROR(INDEX('[3]5.Grup_T'!$G$4:$G$22,MATCH('6.Turtas'!E569,'[3]5.Grup_T'!$E$4:$E$22,0)),"0")</f>
        <v>6</v>
      </c>
      <c r="V569" s="35">
        <f t="shared" si="105"/>
        <v>72</v>
      </c>
      <c r="W569" s="35">
        <f>IF(NOT(ISBLANK(H569)),(12-DATEDIF(H569,'[3]1.Pradzia'!$D$13,"m")),0)</f>
        <v>0</v>
      </c>
      <c r="X569" s="35">
        <f t="shared" si="108"/>
        <v>0</v>
      </c>
      <c r="Y569" s="35">
        <f t="shared" si="109"/>
        <v>12</v>
      </c>
      <c r="Z569" s="35">
        <f t="shared" si="117"/>
        <v>72</v>
      </c>
      <c r="AA569" s="36">
        <f t="shared" si="106"/>
        <v>1.3888888888888888</v>
      </c>
      <c r="AB569" s="36">
        <f t="shared" si="110"/>
        <v>16.666666666666664</v>
      </c>
      <c r="AC569" s="37">
        <f>IF(E569='[3]5.Grup_T'!$E$20,0,IF(YEAR(G569)&lt;2021,M569-N569+AB569,0))</f>
        <v>16.666666666666664</v>
      </c>
      <c r="AD569" s="35">
        <f>IF(OR(YEAR(G569)&lt;2021,O569="X"),0,IF(ISBLANK(H569),DATEDIF(G569,'[3]1.Pradzia'!$D$13,"M"),DATEDIF(G569,H569,"m")))</f>
        <v>0</v>
      </c>
      <c r="AE569" s="37">
        <f>IF(E569='[3]5.Grup_T'!$E$20,0,IF(AD569&lt;&gt;0,M569/V569*MIN(12,AD569),0))</f>
        <v>0</v>
      </c>
      <c r="AF569" s="37">
        <f t="shared" si="107"/>
        <v>16.666666666666664</v>
      </c>
      <c r="AG569" s="37">
        <f t="shared" si="111"/>
        <v>16.666666666666664</v>
      </c>
      <c r="AH569" s="37">
        <f t="shared" si="112"/>
        <v>83.333333333333343</v>
      </c>
      <c r="AI569" s="35" t="str">
        <f t="shared" si="113"/>
        <v/>
      </c>
      <c r="AJ569" s="38" t="str">
        <f>IF(AND(F569&lt;&gt;[3]Pav.tvarkyklė!$B$12,F569&lt;&gt;[3]Pav.tvarkyklė!$B$13),"GVTNT","X")</f>
        <v>GVTNT</v>
      </c>
      <c r="AK569" s="39">
        <f t="shared" si="114"/>
        <v>0</v>
      </c>
      <c r="AL569" s="41"/>
      <c r="AM569" s="41"/>
      <c r="AN569" s="41">
        <f t="shared" si="115"/>
        <v>2020</v>
      </c>
      <c r="AO569" s="41"/>
      <c r="AP569" s="41"/>
      <c r="AQ569" s="41"/>
      <c r="AR569" s="42"/>
      <c r="AS569" s="42"/>
      <c r="AU569" s="43">
        <f t="shared" si="116"/>
        <v>16.666666666666664</v>
      </c>
    </row>
    <row r="570" spans="1:47" ht="15" customHeight="1" x14ac:dyDescent="0.25">
      <c r="A570" s="11"/>
      <c r="B570" s="19">
        <v>617</v>
      </c>
      <c r="C570" s="61" t="s">
        <v>748</v>
      </c>
      <c r="D570" s="62" t="s">
        <v>749</v>
      </c>
      <c r="E570" s="71" t="s">
        <v>64</v>
      </c>
      <c r="F570" s="61" t="s">
        <v>54</v>
      </c>
      <c r="G570" s="24">
        <v>44173</v>
      </c>
      <c r="H570" s="54"/>
      <c r="I570" s="26">
        <v>3379.83</v>
      </c>
      <c r="J570" s="27"/>
      <c r="K570" s="27"/>
      <c r="L570" s="27"/>
      <c r="M570" s="28">
        <v>3379.83</v>
      </c>
      <c r="N570" s="29">
        <v>3379.83</v>
      </c>
      <c r="O570" s="30" t="str">
        <f>IF(G570&lt;=$N$2,"",IF(F570=[3]Pav.tvarkyklė!$B$13,"",IF(ISBLANK(R570),"X","")))</f>
        <v/>
      </c>
      <c r="P570" s="31"/>
      <c r="Q570" s="32"/>
      <c r="R570" s="32"/>
      <c r="S570" s="33"/>
      <c r="T570" s="33"/>
      <c r="U570" s="34">
        <f>IFERROR(INDEX('[3]5.Grup_T'!$G$4:$G$22,MATCH('6.Turtas'!E570,'[3]5.Grup_T'!$E$4:$E$22,0)),"0")</f>
        <v>35</v>
      </c>
      <c r="V570" s="35">
        <f t="shared" si="105"/>
        <v>420</v>
      </c>
      <c r="W570" s="35">
        <f>IF(NOT(ISBLANK(H570)),(12-DATEDIF(H570,'[3]1.Pradzia'!$D$13,"m")),0)</f>
        <v>0</v>
      </c>
      <c r="X570" s="35">
        <f t="shared" si="108"/>
        <v>0</v>
      </c>
      <c r="Y570" s="35">
        <f t="shared" si="109"/>
        <v>12</v>
      </c>
      <c r="Z570" s="35">
        <f t="shared" si="117"/>
        <v>420</v>
      </c>
      <c r="AA570" s="36">
        <f t="shared" si="106"/>
        <v>8.0472142857142863</v>
      </c>
      <c r="AB570" s="36">
        <f t="shared" si="110"/>
        <v>96.566571428571436</v>
      </c>
      <c r="AC570" s="37">
        <f>IF(E570='[3]5.Grup_T'!$E$20,0,IF(YEAR(G570)&lt;2021,M570-N570+AB570,0))</f>
        <v>96.566571428571436</v>
      </c>
      <c r="AD570" s="35">
        <f>IF(OR(YEAR(G570)&lt;2021,O570="X"),0,IF(ISBLANK(H570),DATEDIF(G570,'[3]1.Pradzia'!$D$13,"M"),DATEDIF(G570,H570,"m")))</f>
        <v>0</v>
      </c>
      <c r="AE570" s="37">
        <f>IF(E570='[3]5.Grup_T'!$E$20,0,IF(AD570&lt;&gt;0,M570/V570*MIN(12,AD570),0))</f>
        <v>0</v>
      </c>
      <c r="AF570" s="37">
        <f t="shared" si="107"/>
        <v>96.566571428571436</v>
      </c>
      <c r="AG570" s="37">
        <f t="shared" si="111"/>
        <v>96.566571428571436</v>
      </c>
      <c r="AH570" s="37">
        <f t="shared" si="112"/>
        <v>3283.2634285714284</v>
      </c>
      <c r="AI570" s="35" t="str">
        <f t="shared" si="113"/>
        <v/>
      </c>
      <c r="AJ570" s="38" t="str">
        <f>IF(AND(F570&lt;&gt;[3]Pav.tvarkyklė!$B$12,F570&lt;&gt;[3]Pav.tvarkyklė!$B$13),"GVTNT","X")</f>
        <v>GVTNT</v>
      </c>
      <c r="AK570" s="39">
        <f t="shared" si="114"/>
        <v>0</v>
      </c>
      <c r="AL570" s="41"/>
      <c r="AM570" s="41"/>
      <c r="AN570" s="41">
        <f t="shared" si="115"/>
        <v>2020</v>
      </c>
      <c r="AO570" s="41"/>
      <c r="AP570" s="41"/>
      <c r="AQ570" s="41"/>
      <c r="AR570" s="42"/>
      <c r="AS570" s="42"/>
      <c r="AU570" s="43">
        <f t="shared" si="116"/>
        <v>96.566571428571436</v>
      </c>
    </row>
    <row r="571" spans="1:47" ht="15" customHeight="1" x14ac:dyDescent="0.25">
      <c r="A571" s="11"/>
      <c r="B571" s="19">
        <v>618</v>
      </c>
      <c r="C571" s="61" t="s">
        <v>604</v>
      </c>
      <c r="D571" s="62" t="s">
        <v>750</v>
      </c>
      <c r="E571" s="73" t="s">
        <v>59</v>
      </c>
      <c r="F571" s="61" t="s">
        <v>75</v>
      </c>
      <c r="G571" s="24">
        <v>43790</v>
      </c>
      <c r="H571" s="54"/>
      <c r="I571" s="26">
        <v>773.43</v>
      </c>
      <c r="J571" s="27"/>
      <c r="K571" s="27"/>
      <c r="L571" s="27"/>
      <c r="M571" s="28">
        <v>773.43</v>
      </c>
      <c r="N571" s="29">
        <v>689.64175</v>
      </c>
      <c r="O571" s="30" t="str">
        <f>IF(G571&lt;=$N$2,"",IF(F571=[3]Pav.tvarkyklė!$B$13,"",IF(ISBLANK(R571),"X","")))</f>
        <v/>
      </c>
      <c r="P571" s="31"/>
      <c r="Q571" s="32"/>
      <c r="R571" s="32"/>
      <c r="S571" s="33"/>
      <c r="T571" s="33"/>
      <c r="U571" s="34">
        <f>IFERROR(INDEX('[3]5.Grup_T'!$G$4:$G$22,MATCH('6.Turtas'!E571,'[3]5.Grup_T'!$E$4:$E$22,0)),"0")</f>
        <v>10</v>
      </c>
      <c r="V571" s="35">
        <f t="shared" si="105"/>
        <v>120</v>
      </c>
      <c r="W571" s="35">
        <f>IF(NOT(ISBLANK(H571)),(12-DATEDIF(H571,'[3]1.Pradzia'!$D$13,"m")),0)</f>
        <v>0</v>
      </c>
      <c r="X571" s="35">
        <f t="shared" si="108"/>
        <v>13</v>
      </c>
      <c r="Y571" s="35">
        <f t="shared" si="109"/>
        <v>12</v>
      </c>
      <c r="Z571" s="35">
        <f t="shared" si="117"/>
        <v>107</v>
      </c>
      <c r="AA571" s="36">
        <f t="shared" si="106"/>
        <v>6.4452499999999997</v>
      </c>
      <c r="AB571" s="36">
        <f t="shared" si="110"/>
        <v>77.342999999999989</v>
      </c>
      <c r="AC571" s="37">
        <f>IF(E571='[3]5.Grup_T'!$E$20,0,IF(YEAR(G571)&lt;2021,M571-N571+AB571,0))</f>
        <v>161.13124999999994</v>
      </c>
      <c r="AD571" s="35">
        <f>IF(OR(YEAR(G571)&lt;2021,O571="X"),0,IF(ISBLANK(H571),DATEDIF(G571,'[3]1.Pradzia'!$D$13,"M"),DATEDIF(G571,H571,"m")))</f>
        <v>0</v>
      </c>
      <c r="AE571" s="37">
        <f>IF(E571='[3]5.Grup_T'!$E$20,0,IF(AD571&lt;&gt;0,M571/V571*MIN(12,AD571),0))</f>
        <v>0</v>
      </c>
      <c r="AF571" s="37">
        <f t="shared" si="107"/>
        <v>77.342999999999989</v>
      </c>
      <c r="AG571" s="37">
        <f t="shared" si="111"/>
        <v>161.13124999999994</v>
      </c>
      <c r="AH571" s="37">
        <f t="shared" si="112"/>
        <v>612.29875000000004</v>
      </c>
      <c r="AI571" s="35" t="str">
        <f t="shared" si="113"/>
        <v/>
      </c>
      <c r="AJ571" s="38" t="str">
        <f>IF(AND(F571&lt;&gt;[3]Pav.tvarkyklė!$B$12,F571&lt;&gt;[3]Pav.tvarkyklė!$B$13),"GVTNT","X")</f>
        <v>GVTNT</v>
      </c>
      <c r="AK571" s="39">
        <f t="shared" si="114"/>
        <v>0</v>
      </c>
      <c r="AL571" s="41"/>
      <c r="AM571" s="41"/>
      <c r="AN571" s="41">
        <f t="shared" si="115"/>
        <v>2019</v>
      </c>
      <c r="AO571" s="41"/>
      <c r="AP571" s="41"/>
      <c r="AQ571" s="41"/>
      <c r="AR571" s="42"/>
      <c r="AS571" s="42"/>
      <c r="AU571" s="43">
        <f t="shared" si="116"/>
        <v>77.342999999999989</v>
      </c>
    </row>
    <row r="572" spans="1:47" ht="15" customHeight="1" x14ac:dyDescent="0.25">
      <c r="A572" s="11"/>
      <c r="B572" s="19">
        <v>620</v>
      </c>
      <c r="C572" s="61" t="s">
        <v>751</v>
      </c>
      <c r="D572" s="62" t="s">
        <v>752</v>
      </c>
      <c r="E572" s="71" t="s">
        <v>255</v>
      </c>
      <c r="F572" s="61" t="s">
        <v>250</v>
      </c>
      <c r="G572" s="24">
        <v>44183</v>
      </c>
      <c r="H572" s="54"/>
      <c r="I572" s="26">
        <v>184.46</v>
      </c>
      <c r="J572" s="27"/>
      <c r="K572" s="27"/>
      <c r="L572" s="27"/>
      <c r="M572" s="28">
        <v>184</v>
      </c>
      <c r="N572" s="29">
        <v>184</v>
      </c>
      <c r="O572" s="30" t="str">
        <f>IF(G572&lt;=$N$2,"",IF(F572=[3]Pav.tvarkyklė!$B$13,"",IF(ISBLANK(R572),"X","")))</f>
        <v/>
      </c>
      <c r="P572" s="31"/>
      <c r="Q572" s="32"/>
      <c r="R572" s="32"/>
      <c r="S572" s="33"/>
      <c r="T572" s="33"/>
      <c r="U572" s="34">
        <f>IFERROR(INDEX('[3]5.Grup_T'!$G$4:$G$22,MATCH('6.Turtas'!E572,'[3]5.Grup_T'!$E$4:$E$22,0)),"0")</f>
        <v>6</v>
      </c>
      <c r="V572" s="35">
        <f t="shared" si="105"/>
        <v>72</v>
      </c>
      <c r="W572" s="35">
        <f>IF(NOT(ISBLANK(H572)),(12-DATEDIF(H572,'[3]1.Pradzia'!$D$13,"m")),0)</f>
        <v>0</v>
      </c>
      <c r="X572" s="35">
        <f t="shared" si="108"/>
        <v>0</v>
      </c>
      <c r="Y572" s="35">
        <f t="shared" si="109"/>
        <v>12</v>
      </c>
      <c r="Z572" s="35">
        <f t="shared" si="117"/>
        <v>72</v>
      </c>
      <c r="AA572" s="36">
        <f t="shared" si="106"/>
        <v>2.5555555555555554</v>
      </c>
      <c r="AB572" s="36">
        <f t="shared" si="110"/>
        <v>30.666666666666664</v>
      </c>
      <c r="AC572" s="37">
        <f>IF(E572='[3]5.Grup_T'!$E$20,0,IF(YEAR(G572)&lt;2021,M572-N572+AB572,0))</f>
        <v>30.666666666666664</v>
      </c>
      <c r="AD572" s="35">
        <f>IF(OR(YEAR(G572)&lt;2021,O572="X"),0,IF(ISBLANK(H572),DATEDIF(G572,'[3]1.Pradzia'!$D$13,"M"),DATEDIF(G572,H572,"m")))</f>
        <v>0</v>
      </c>
      <c r="AE572" s="37">
        <f>IF(E572='[3]5.Grup_T'!$E$20,0,IF(AD572&lt;&gt;0,M572/V572*MIN(12,AD572),0))</f>
        <v>0</v>
      </c>
      <c r="AF572" s="37">
        <f t="shared" si="107"/>
        <v>30.666666666666664</v>
      </c>
      <c r="AG572" s="37">
        <f t="shared" si="111"/>
        <v>30.666666666666664</v>
      </c>
      <c r="AH572" s="37">
        <f t="shared" si="112"/>
        <v>153.33333333333334</v>
      </c>
      <c r="AI572" s="35" t="str">
        <f t="shared" si="113"/>
        <v/>
      </c>
      <c r="AJ572" s="38" t="str">
        <f>IF(AND(F572&lt;&gt;[3]Pav.tvarkyklė!$B$12,F572&lt;&gt;[3]Pav.tvarkyklė!$B$13),"GVTNT","X")</f>
        <v>GVTNT</v>
      </c>
      <c r="AK572" s="39">
        <f t="shared" si="114"/>
        <v>0.46000000000000796</v>
      </c>
      <c r="AL572" s="41"/>
      <c r="AM572" s="41"/>
      <c r="AN572" s="41">
        <f t="shared" si="115"/>
        <v>2020</v>
      </c>
      <c r="AO572" s="41"/>
      <c r="AP572" s="41"/>
      <c r="AQ572" s="41"/>
      <c r="AR572" s="42"/>
      <c r="AS572" s="42"/>
      <c r="AU572" s="43">
        <f t="shared" si="116"/>
        <v>30.666666666666664</v>
      </c>
    </row>
    <row r="573" spans="1:47" ht="15" customHeight="1" x14ac:dyDescent="0.25">
      <c r="A573" s="11"/>
      <c r="B573" s="19">
        <v>621</v>
      </c>
      <c r="C573" s="61" t="s">
        <v>299</v>
      </c>
      <c r="D573" s="62" t="s">
        <v>753</v>
      </c>
      <c r="E573" s="71" t="s">
        <v>70</v>
      </c>
      <c r="F573" s="61" t="s">
        <v>298</v>
      </c>
      <c r="G573" s="24">
        <v>43980</v>
      </c>
      <c r="H573" s="54"/>
      <c r="I573" s="26">
        <v>2643.75</v>
      </c>
      <c r="J573" s="27">
        <v>2643.75</v>
      </c>
      <c r="K573" s="27"/>
      <c r="L573" s="27"/>
      <c r="M573" s="28"/>
      <c r="N573" s="29">
        <v>0</v>
      </c>
      <c r="O573" s="30" t="str">
        <f>IF(G573&lt;=$N$2,"",IF(F573=[3]Pav.tvarkyklė!$B$13,"",IF(ISBLANK(R573),"X","")))</f>
        <v/>
      </c>
      <c r="P573" s="31"/>
      <c r="Q573" s="32"/>
      <c r="R573" s="32"/>
      <c r="S573" s="33"/>
      <c r="T573" s="33"/>
      <c r="U573" s="34">
        <f>IFERROR(INDEX('[3]5.Grup_T'!$G$4:$G$22,MATCH('6.Turtas'!E573,'[3]5.Grup_T'!$E$4:$E$22,0)),"0")</f>
        <v>50</v>
      </c>
      <c r="V573" s="35">
        <f t="shared" si="105"/>
        <v>600</v>
      </c>
      <c r="W573" s="35">
        <f>IF(NOT(ISBLANK(H573)),(12-DATEDIF(H573,'[3]1.Pradzia'!$D$13,"m")),0)</f>
        <v>0</v>
      </c>
      <c r="X573" s="35">
        <f t="shared" si="108"/>
        <v>7</v>
      </c>
      <c r="Y573" s="35">
        <f t="shared" si="109"/>
        <v>12</v>
      </c>
      <c r="Z573" s="35">
        <f t="shared" si="117"/>
        <v>593</v>
      </c>
      <c r="AA573" s="36">
        <f t="shared" si="106"/>
        <v>0</v>
      </c>
      <c r="AB573" s="36">
        <f t="shared" si="110"/>
        <v>0</v>
      </c>
      <c r="AC573" s="37">
        <f>IF(E573='[3]5.Grup_T'!$E$20,0,IF(YEAR(G573)&lt;2021,M573-N573+AB573,0))</f>
        <v>0</v>
      </c>
      <c r="AD573" s="35">
        <f>IF(OR(YEAR(G573)&lt;2021,O573="X"),0,IF(ISBLANK(H573),DATEDIF(G573,'[3]1.Pradzia'!$D$13,"M"),DATEDIF(G573,H573,"m")))</f>
        <v>0</v>
      </c>
      <c r="AE573" s="37">
        <f>IF(E573='[3]5.Grup_T'!$E$20,0,IF(AD573&lt;&gt;0,M573/V573*MIN(12,AD573),0))</f>
        <v>0</v>
      </c>
      <c r="AF573" s="37">
        <f t="shared" si="107"/>
        <v>0</v>
      </c>
      <c r="AG573" s="37">
        <f t="shared" si="111"/>
        <v>0</v>
      </c>
      <c r="AH573" s="37">
        <f t="shared" si="112"/>
        <v>0</v>
      </c>
      <c r="AI573" s="35" t="str">
        <f t="shared" si="113"/>
        <v>Nusidėvėjęs</v>
      </c>
      <c r="AJ573" s="38" t="str">
        <f>IF(AND(F573&lt;&gt;[3]Pav.tvarkyklė!$B$12,F573&lt;&gt;[3]Pav.tvarkyklė!$B$13),"GVTNT","X")</f>
        <v>X</v>
      </c>
      <c r="AK573" s="39">
        <f t="shared" si="114"/>
        <v>0</v>
      </c>
      <c r="AL573" s="41"/>
      <c r="AM573" s="41"/>
      <c r="AN573" s="41">
        <f t="shared" si="115"/>
        <v>2020</v>
      </c>
      <c r="AO573" s="41"/>
      <c r="AP573" s="41"/>
      <c r="AQ573" s="41"/>
      <c r="AR573" s="42"/>
      <c r="AS573" s="42"/>
      <c r="AU573" s="43">
        <f t="shared" si="116"/>
        <v>0</v>
      </c>
    </row>
    <row r="574" spans="1:47" ht="15" customHeight="1" x14ac:dyDescent="0.25">
      <c r="A574" s="11"/>
      <c r="B574" s="19">
        <v>622</v>
      </c>
      <c r="C574" s="61" t="s">
        <v>754</v>
      </c>
      <c r="D574" s="62" t="s">
        <v>755</v>
      </c>
      <c r="E574" s="71" t="s">
        <v>255</v>
      </c>
      <c r="F574" s="61" t="s">
        <v>75</v>
      </c>
      <c r="G574" s="24">
        <v>43819</v>
      </c>
      <c r="H574" s="54"/>
      <c r="I574" s="26">
        <v>328.01</v>
      </c>
      <c r="J574" s="27"/>
      <c r="K574" s="27"/>
      <c r="L574" s="27"/>
      <c r="M574" s="28">
        <v>328</v>
      </c>
      <c r="N574" s="29">
        <v>273.33333333333331</v>
      </c>
      <c r="O574" s="30" t="str">
        <f>IF(G574&lt;=$N$2,"",IF(F574=[3]Pav.tvarkyklė!$B$13,"",IF(ISBLANK(R574),"X","")))</f>
        <v/>
      </c>
      <c r="P574" s="31"/>
      <c r="Q574" s="32"/>
      <c r="R574" s="32"/>
      <c r="S574" s="33"/>
      <c r="T574" s="33"/>
      <c r="U574" s="34">
        <f>IFERROR(INDEX('[3]5.Grup_T'!$G$4:$G$22,MATCH('6.Turtas'!E574,'[3]5.Grup_T'!$E$4:$E$22,0)),"0")</f>
        <v>6</v>
      </c>
      <c r="V574" s="35">
        <f t="shared" si="105"/>
        <v>72</v>
      </c>
      <c r="W574" s="35">
        <f>IF(NOT(ISBLANK(H574)),(12-DATEDIF(H574,'[3]1.Pradzia'!$D$13,"m")),0)</f>
        <v>0</v>
      </c>
      <c r="X574" s="35">
        <f t="shared" si="108"/>
        <v>12</v>
      </c>
      <c r="Y574" s="35">
        <f t="shared" si="109"/>
        <v>12</v>
      </c>
      <c r="Z574" s="35">
        <f t="shared" si="117"/>
        <v>60</v>
      </c>
      <c r="AA574" s="36">
        <f t="shared" si="106"/>
        <v>4.5555555555555554</v>
      </c>
      <c r="AB574" s="36">
        <f t="shared" si="110"/>
        <v>54.666666666666664</v>
      </c>
      <c r="AC574" s="37">
        <f>IF(E574='[3]5.Grup_T'!$E$20,0,IF(YEAR(G574)&lt;2021,M574-N574+AB574,0))</f>
        <v>109.33333333333334</v>
      </c>
      <c r="AD574" s="35">
        <f>IF(OR(YEAR(G574)&lt;2021,O574="X"),0,IF(ISBLANK(H574),DATEDIF(G574,'[3]1.Pradzia'!$D$13,"M"),DATEDIF(G574,H574,"m")))</f>
        <v>0</v>
      </c>
      <c r="AE574" s="37">
        <f>IF(E574='[3]5.Grup_T'!$E$20,0,IF(AD574&lt;&gt;0,M574/V574*MIN(12,AD574),0))</f>
        <v>0</v>
      </c>
      <c r="AF574" s="37">
        <f t="shared" si="107"/>
        <v>54.666666666666664</v>
      </c>
      <c r="AG574" s="37">
        <f t="shared" si="111"/>
        <v>109.33333333333334</v>
      </c>
      <c r="AH574" s="37">
        <f t="shared" si="112"/>
        <v>218.66666666666666</v>
      </c>
      <c r="AI574" s="35" t="str">
        <f t="shared" si="113"/>
        <v/>
      </c>
      <c r="AJ574" s="38" t="str">
        <f>IF(AND(F574&lt;&gt;[3]Pav.tvarkyklė!$B$12,F574&lt;&gt;[3]Pav.tvarkyklė!$B$13),"GVTNT","X")</f>
        <v>GVTNT</v>
      </c>
      <c r="AK574" s="39">
        <f t="shared" si="114"/>
        <v>9.9999999999909051E-3</v>
      </c>
      <c r="AL574" s="41"/>
      <c r="AM574" s="41"/>
      <c r="AN574" s="41">
        <f t="shared" si="115"/>
        <v>2019</v>
      </c>
      <c r="AO574" s="41"/>
      <c r="AP574" s="41"/>
      <c r="AQ574" s="41"/>
      <c r="AR574" s="42"/>
      <c r="AS574" s="42"/>
      <c r="AU574" s="43">
        <f t="shared" si="116"/>
        <v>54.666666666666664</v>
      </c>
    </row>
    <row r="575" spans="1:47" ht="15" customHeight="1" x14ac:dyDescent="0.25">
      <c r="A575" s="11"/>
      <c r="B575" s="19">
        <v>623</v>
      </c>
      <c r="C575" s="61" t="s">
        <v>247</v>
      </c>
      <c r="D575" s="62" t="s">
        <v>756</v>
      </c>
      <c r="E575" s="71" t="s">
        <v>111</v>
      </c>
      <c r="F575" s="61" t="s">
        <v>86</v>
      </c>
      <c r="G575" s="24">
        <v>44104</v>
      </c>
      <c r="H575" s="54"/>
      <c r="I575" s="26">
        <v>2500</v>
      </c>
      <c r="J575" s="27"/>
      <c r="K575" s="27"/>
      <c r="L575" s="27"/>
      <c r="M575" s="28">
        <v>2500</v>
      </c>
      <c r="N575" s="29">
        <v>2437.5</v>
      </c>
      <c r="O575" s="30" t="str">
        <f>IF(G575&lt;=$N$2,"",IF(F575=[3]Pav.tvarkyklė!$B$13,"",IF(ISBLANK(R575),"X","")))</f>
        <v/>
      </c>
      <c r="P575" s="31"/>
      <c r="Q575" s="32"/>
      <c r="R575" s="32"/>
      <c r="S575" s="33"/>
      <c r="T575" s="33"/>
      <c r="U575" s="34">
        <f>IFERROR(INDEX('[3]5.Grup_T'!$G$4:$G$22,MATCH('6.Turtas'!E575,'[3]5.Grup_T'!$E$4:$E$22,0)),"0")</f>
        <v>10</v>
      </c>
      <c r="V575" s="35">
        <f t="shared" si="105"/>
        <v>120</v>
      </c>
      <c r="W575" s="35">
        <f>IF(NOT(ISBLANK(H575)),(12-DATEDIF(H575,'[3]1.Pradzia'!$D$13,"m")),0)</f>
        <v>0</v>
      </c>
      <c r="X575" s="35">
        <f t="shared" si="108"/>
        <v>3</v>
      </c>
      <c r="Y575" s="35">
        <f t="shared" si="109"/>
        <v>12</v>
      </c>
      <c r="Z575" s="35">
        <f t="shared" si="117"/>
        <v>117</v>
      </c>
      <c r="AA575" s="36">
        <f t="shared" si="106"/>
        <v>20.833333333333332</v>
      </c>
      <c r="AB575" s="36">
        <f t="shared" si="110"/>
        <v>250</v>
      </c>
      <c r="AC575" s="37">
        <f>IF(E575='[3]5.Grup_T'!$E$20,0,IF(YEAR(G575)&lt;2021,M575-N575+AB575,0))</f>
        <v>312.5</v>
      </c>
      <c r="AD575" s="35">
        <f>IF(OR(YEAR(G575)&lt;2021,O575="X"),0,IF(ISBLANK(H575),DATEDIF(G575,'[3]1.Pradzia'!$D$13,"M"),DATEDIF(G575,H575,"m")))</f>
        <v>0</v>
      </c>
      <c r="AE575" s="37">
        <f>IF(E575='[3]5.Grup_T'!$E$20,0,IF(AD575&lt;&gt;0,M575/V575*MIN(12,AD575),0))</f>
        <v>0</v>
      </c>
      <c r="AF575" s="37">
        <f t="shared" si="107"/>
        <v>250</v>
      </c>
      <c r="AG575" s="37">
        <f t="shared" si="111"/>
        <v>312.5</v>
      </c>
      <c r="AH575" s="37">
        <f t="shared" si="112"/>
        <v>2187.5</v>
      </c>
      <c r="AI575" s="35" t="str">
        <f t="shared" si="113"/>
        <v/>
      </c>
      <c r="AJ575" s="38" t="str">
        <f>IF(AND(F575&lt;&gt;[3]Pav.tvarkyklė!$B$12,F575&lt;&gt;[3]Pav.tvarkyklė!$B$13),"GVTNT","X")</f>
        <v>GVTNT</v>
      </c>
      <c r="AK575" s="39">
        <f t="shared" si="114"/>
        <v>0</v>
      </c>
      <c r="AL575" s="41"/>
      <c r="AM575" s="41"/>
      <c r="AN575" s="41">
        <f t="shared" si="115"/>
        <v>2020</v>
      </c>
      <c r="AO575" s="41"/>
      <c r="AP575" s="41"/>
      <c r="AQ575" s="41"/>
      <c r="AR575" s="42"/>
      <c r="AS575" s="42"/>
      <c r="AU575" s="43">
        <f t="shared" si="116"/>
        <v>250</v>
      </c>
    </row>
    <row r="576" spans="1:47" ht="15" customHeight="1" x14ac:dyDescent="0.25">
      <c r="A576" s="11"/>
      <c r="B576" s="19">
        <v>624</v>
      </c>
      <c r="C576" s="61"/>
      <c r="D576" s="62"/>
      <c r="E576" s="71"/>
      <c r="F576" s="61"/>
      <c r="G576" s="24"/>
      <c r="H576" s="54"/>
      <c r="I576" s="26"/>
      <c r="J576" s="27"/>
      <c r="K576" s="27"/>
      <c r="L576" s="27"/>
      <c r="M576" s="28"/>
      <c r="N576" s="29">
        <v>0</v>
      </c>
      <c r="O576" s="30" t="str">
        <f>IF(G576&lt;=$N$2,"",IF(F576=[3]Pav.tvarkyklė!$B$13,"",IF(ISBLANK(R576),"X","")))</f>
        <v/>
      </c>
      <c r="P576" s="31"/>
      <c r="Q576" s="32"/>
      <c r="R576" s="32"/>
      <c r="S576" s="33"/>
      <c r="T576" s="33"/>
      <c r="U576" s="34" t="str">
        <f>IFERROR(INDEX('[3]5.Grup_T'!$G$4:$G$22,MATCH('6.Turtas'!E576,'[3]5.Grup_T'!$E$4:$E$22,0)),"0")</f>
        <v>0</v>
      </c>
      <c r="V576" s="35">
        <f t="shared" si="105"/>
        <v>0</v>
      </c>
      <c r="W576" s="35">
        <f>IF(NOT(ISBLANK(H576)),(12-DATEDIF(H576,'[3]1.Pradzia'!$D$13,"m")),0)</f>
        <v>0</v>
      </c>
      <c r="X576" s="35">
        <f t="shared" si="108"/>
        <v>0</v>
      </c>
      <c r="Y576" s="35">
        <f t="shared" si="109"/>
        <v>0</v>
      </c>
      <c r="Z576" s="35">
        <f t="shared" si="117"/>
        <v>0</v>
      </c>
      <c r="AA576" s="36">
        <f t="shared" si="106"/>
        <v>0</v>
      </c>
      <c r="AB576" s="36">
        <f t="shared" si="110"/>
        <v>0</v>
      </c>
      <c r="AC576" s="37">
        <f>IF(E576='[3]5.Grup_T'!$E$20,0,IF(YEAR(G576)&lt;2021,M576-N576+AB576,0))</f>
        <v>0</v>
      </c>
      <c r="AD576" s="35">
        <f>IF(OR(YEAR(G576)&lt;2021,O576="X"),0,IF(ISBLANK(H576),DATEDIF(G576,'[3]1.Pradzia'!$D$13,"M"),DATEDIF(G576,H576,"m")))</f>
        <v>0</v>
      </c>
      <c r="AE576" s="37">
        <f>IF(E576='[3]5.Grup_T'!$E$20,0,IF(AD576&lt;&gt;0,M576/V576*MIN(12,AD576),0))</f>
        <v>0</v>
      </c>
      <c r="AF576" s="37">
        <f t="shared" si="107"/>
        <v>0</v>
      </c>
      <c r="AG576" s="37">
        <f t="shared" si="111"/>
        <v>0</v>
      </c>
      <c r="AH576" s="37">
        <f t="shared" si="112"/>
        <v>0</v>
      </c>
      <c r="AI576" s="35" t="str">
        <f t="shared" si="113"/>
        <v>Nusidėvėjęs</v>
      </c>
      <c r="AJ576" s="38" t="str">
        <f>IF(AND(F576&lt;&gt;[3]Pav.tvarkyklė!$B$12,F576&lt;&gt;[3]Pav.tvarkyklė!$B$13),"GVTNT","X")</f>
        <v>GVTNT</v>
      </c>
      <c r="AK576" s="39">
        <f t="shared" si="114"/>
        <v>0</v>
      </c>
      <c r="AL576" s="41"/>
      <c r="AM576" s="41"/>
      <c r="AN576" s="41">
        <f t="shared" si="115"/>
        <v>1900</v>
      </c>
      <c r="AO576" s="41"/>
      <c r="AP576" s="41"/>
      <c r="AQ576" s="41"/>
      <c r="AR576" s="42"/>
      <c r="AS576" s="42"/>
      <c r="AU576" s="43">
        <f t="shared" si="116"/>
        <v>0</v>
      </c>
    </row>
    <row r="577" spans="1:47" ht="15" customHeight="1" x14ac:dyDescent="0.25">
      <c r="A577" s="11"/>
      <c r="B577" s="19">
        <v>625</v>
      </c>
      <c r="C577" s="61"/>
      <c r="D577" s="62"/>
      <c r="E577" s="71"/>
      <c r="F577" s="61"/>
      <c r="G577" s="24"/>
      <c r="H577" s="54"/>
      <c r="I577" s="26"/>
      <c r="J577" s="27"/>
      <c r="K577" s="27"/>
      <c r="L577" s="27"/>
      <c r="M577" s="28"/>
      <c r="N577" s="29">
        <v>0</v>
      </c>
      <c r="O577" s="30" t="str">
        <f>IF(G577&lt;=$N$2,"",IF(F577=[3]Pav.tvarkyklė!$B$13,"",IF(ISBLANK(R577),"X","")))</f>
        <v/>
      </c>
      <c r="P577" s="31"/>
      <c r="Q577" s="32"/>
      <c r="R577" s="32"/>
      <c r="S577" s="33"/>
      <c r="T577" s="33"/>
      <c r="U577" s="34" t="str">
        <f>IFERROR(INDEX('[3]5.Grup_T'!$G$4:$G$22,MATCH('6.Turtas'!E577,'[3]5.Grup_T'!$E$4:$E$22,0)),"0")</f>
        <v>0</v>
      </c>
      <c r="V577" s="35">
        <f t="shared" si="105"/>
        <v>0</v>
      </c>
      <c r="W577" s="35">
        <f>IF(NOT(ISBLANK(H577)),(12-DATEDIF(H577,'[3]1.Pradzia'!$D$13,"m")),0)</f>
        <v>0</v>
      </c>
      <c r="X577" s="35">
        <f t="shared" si="108"/>
        <v>0</v>
      </c>
      <c r="Y577" s="35">
        <f t="shared" si="109"/>
        <v>0</v>
      </c>
      <c r="Z577" s="35">
        <f t="shared" si="117"/>
        <v>0</v>
      </c>
      <c r="AA577" s="36">
        <f t="shared" si="106"/>
        <v>0</v>
      </c>
      <c r="AB577" s="36">
        <f t="shared" si="110"/>
        <v>0</v>
      </c>
      <c r="AC577" s="37">
        <f>IF(E577='[3]5.Grup_T'!$E$20,0,IF(YEAR(G577)&lt;2021,M577-N577+AB577,0))</f>
        <v>0</v>
      </c>
      <c r="AD577" s="35">
        <f>IF(OR(YEAR(G577)&lt;2021,O577="X"),0,IF(ISBLANK(H577),DATEDIF(G577,'[3]1.Pradzia'!$D$13,"M"),DATEDIF(G577,H577,"m")))</f>
        <v>0</v>
      </c>
      <c r="AE577" s="37">
        <f>IF(E577='[3]5.Grup_T'!$E$20,0,IF(AD577&lt;&gt;0,M577/V577*MIN(12,AD577),0))</f>
        <v>0</v>
      </c>
      <c r="AF577" s="37">
        <f t="shared" si="107"/>
        <v>0</v>
      </c>
      <c r="AG577" s="37">
        <f t="shared" si="111"/>
        <v>0</v>
      </c>
      <c r="AH577" s="37">
        <f t="shared" si="112"/>
        <v>0</v>
      </c>
      <c r="AI577" s="35" t="str">
        <f t="shared" si="113"/>
        <v>Nusidėvėjęs</v>
      </c>
      <c r="AJ577" s="38" t="str">
        <f>IF(AND(F577&lt;&gt;[3]Pav.tvarkyklė!$B$12,F577&lt;&gt;[3]Pav.tvarkyklė!$B$13),"GVTNT","X")</f>
        <v>GVTNT</v>
      </c>
      <c r="AK577" s="39">
        <f t="shared" si="114"/>
        <v>0</v>
      </c>
      <c r="AL577" s="41"/>
      <c r="AM577" s="41"/>
      <c r="AN577" s="41">
        <f t="shared" si="115"/>
        <v>1900</v>
      </c>
      <c r="AO577" s="41"/>
      <c r="AP577" s="41"/>
      <c r="AQ577" s="41"/>
      <c r="AR577" s="42"/>
      <c r="AS577" s="42"/>
      <c r="AU577" s="43">
        <f t="shared" si="116"/>
        <v>0</v>
      </c>
    </row>
    <row r="578" spans="1:47" ht="15" customHeight="1" x14ac:dyDescent="0.25">
      <c r="A578" s="11"/>
      <c r="B578" s="19">
        <v>626</v>
      </c>
      <c r="C578" s="61"/>
      <c r="D578" s="62"/>
      <c r="E578" s="71"/>
      <c r="F578" s="61"/>
      <c r="G578" s="24"/>
      <c r="H578" s="54"/>
      <c r="I578" s="26"/>
      <c r="J578" s="27"/>
      <c r="K578" s="27"/>
      <c r="L578" s="27"/>
      <c r="M578" s="28"/>
      <c r="N578" s="29">
        <v>0</v>
      </c>
      <c r="O578" s="30" t="str">
        <f>IF(G578&lt;=$N$2,"",IF(F578=[3]Pav.tvarkyklė!$B$13,"",IF(ISBLANK(R578),"X","")))</f>
        <v/>
      </c>
      <c r="P578" s="31"/>
      <c r="Q578" s="32"/>
      <c r="R578" s="32"/>
      <c r="S578" s="33"/>
      <c r="T578" s="33"/>
      <c r="U578" s="34" t="str">
        <f>IFERROR(INDEX('[3]5.Grup_T'!$G$4:$G$22,MATCH('6.Turtas'!E578,'[3]5.Grup_T'!$E$4:$E$22,0)),"0")</f>
        <v>0</v>
      </c>
      <c r="V578" s="35">
        <f t="shared" si="105"/>
        <v>0</v>
      </c>
      <c r="W578" s="35">
        <f>IF(NOT(ISBLANK(H578)),(12-DATEDIF(H578,'[3]1.Pradzia'!$D$13,"m")),0)</f>
        <v>0</v>
      </c>
      <c r="X578" s="35">
        <f t="shared" si="108"/>
        <v>0</v>
      </c>
      <c r="Y578" s="35">
        <f t="shared" si="109"/>
        <v>0</v>
      </c>
      <c r="Z578" s="35">
        <f t="shared" si="117"/>
        <v>0</v>
      </c>
      <c r="AA578" s="36">
        <f t="shared" si="106"/>
        <v>0</v>
      </c>
      <c r="AB578" s="36">
        <f t="shared" si="110"/>
        <v>0</v>
      </c>
      <c r="AC578" s="37">
        <f>IF(E578='[3]5.Grup_T'!$E$20,0,IF(YEAR(G578)&lt;2021,M578-N578+AB578,0))</f>
        <v>0</v>
      </c>
      <c r="AD578" s="35">
        <f>IF(OR(YEAR(G578)&lt;2021,O578="X"),0,IF(ISBLANK(H578),DATEDIF(G578,'[3]1.Pradzia'!$D$13,"M"),DATEDIF(G578,H578,"m")))</f>
        <v>0</v>
      </c>
      <c r="AE578" s="37">
        <f>IF(E578='[3]5.Grup_T'!$E$20,0,IF(AD578&lt;&gt;0,M578/V578*MIN(12,AD578),0))</f>
        <v>0</v>
      </c>
      <c r="AF578" s="37">
        <f t="shared" si="107"/>
        <v>0</v>
      </c>
      <c r="AG578" s="37">
        <f t="shared" si="111"/>
        <v>0</v>
      </c>
      <c r="AH578" s="37">
        <f t="shared" si="112"/>
        <v>0</v>
      </c>
      <c r="AI578" s="35" t="str">
        <f t="shared" si="113"/>
        <v>Nusidėvėjęs</v>
      </c>
      <c r="AJ578" s="38" t="str">
        <f>IF(AND(F578&lt;&gt;[3]Pav.tvarkyklė!$B$12,F578&lt;&gt;[3]Pav.tvarkyklė!$B$13),"GVTNT","X")</f>
        <v>GVTNT</v>
      </c>
      <c r="AK578" s="39">
        <f t="shared" si="114"/>
        <v>0</v>
      </c>
      <c r="AL578" s="41"/>
      <c r="AM578" s="41"/>
      <c r="AN578" s="41">
        <f t="shared" si="115"/>
        <v>1900</v>
      </c>
      <c r="AO578" s="41"/>
      <c r="AP578" s="41"/>
      <c r="AQ578" s="41"/>
      <c r="AR578" s="42"/>
      <c r="AS578" s="42"/>
      <c r="AU578" s="43">
        <f t="shared" si="116"/>
        <v>0</v>
      </c>
    </row>
    <row r="579" spans="1:47" ht="15" customHeight="1" x14ac:dyDescent="0.25">
      <c r="A579" s="11"/>
      <c r="B579" s="19">
        <v>627</v>
      </c>
      <c r="C579" s="61"/>
      <c r="D579" s="62"/>
      <c r="E579" s="71"/>
      <c r="F579" s="61"/>
      <c r="G579" s="24"/>
      <c r="H579" s="54"/>
      <c r="I579" s="26"/>
      <c r="J579" s="27"/>
      <c r="K579" s="27"/>
      <c r="L579" s="27"/>
      <c r="M579" s="28"/>
      <c r="N579" s="29">
        <v>0</v>
      </c>
      <c r="O579" s="30" t="str">
        <f>IF(G579&lt;=$N$2,"",IF(F579=[3]Pav.tvarkyklė!$B$13,"",IF(ISBLANK(R579),"X","")))</f>
        <v/>
      </c>
      <c r="P579" s="31"/>
      <c r="Q579" s="32"/>
      <c r="R579" s="32"/>
      <c r="S579" s="33"/>
      <c r="T579" s="33"/>
      <c r="U579" s="34" t="str">
        <f>IFERROR(INDEX('[3]5.Grup_T'!$G$4:$G$22,MATCH('6.Turtas'!E579,'[3]5.Grup_T'!$E$4:$E$22,0)),"0")</f>
        <v>0</v>
      </c>
      <c r="V579" s="35">
        <f t="shared" si="105"/>
        <v>0</v>
      </c>
      <c r="W579" s="35">
        <f>IF(NOT(ISBLANK(H579)),(12-DATEDIF(H579,'[3]1.Pradzia'!$D$13,"m")),0)</f>
        <v>0</v>
      </c>
      <c r="X579" s="35">
        <f t="shared" si="108"/>
        <v>0</v>
      </c>
      <c r="Y579" s="35">
        <f t="shared" si="109"/>
        <v>0</v>
      </c>
      <c r="Z579" s="35">
        <f t="shared" si="117"/>
        <v>0</v>
      </c>
      <c r="AA579" s="36">
        <f t="shared" si="106"/>
        <v>0</v>
      </c>
      <c r="AB579" s="36">
        <f t="shared" si="110"/>
        <v>0</v>
      </c>
      <c r="AC579" s="37">
        <f>IF(E579='[3]5.Grup_T'!$E$20,0,IF(YEAR(G579)&lt;2021,M579-N579+AB579,0))</f>
        <v>0</v>
      </c>
      <c r="AD579" s="35">
        <f>IF(OR(YEAR(G579)&lt;2021,O579="X"),0,IF(ISBLANK(H579),DATEDIF(G579,'[3]1.Pradzia'!$D$13,"M"),DATEDIF(G579,H579,"m")))</f>
        <v>0</v>
      </c>
      <c r="AE579" s="37">
        <f>IF(E579='[3]5.Grup_T'!$E$20,0,IF(AD579&lt;&gt;0,M579/V579*MIN(12,AD579),0))</f>
        <v>0</v>
      </c>
      <c r="AF579" s="37">
        <f t="shared" si="107"/>
        <v>0</v>
      </c>
      <c r="AG579" s="37">
        <f t="shared" si="111"/>
        <v>0</v>
      </c>
      <c r="AH579" s="37">
        <f t="shared" si="112"/>
        <v>0</v>
      </c>
      <c r="AI579" s="35" t="str">
        <f t="shared" si="113"/>
        <v>Nusidėvėjęs</v>
      </c>
      <c r="AJ579" s="38" t="str">
        <f>IF(AND(F579&lt;&gt;[3]Pav.tvarkyklė!$B$12,F579&lt;&gt;[3]Pav.tvarkyklė!$B$13),"GVTNT","X")</f>
        <v>GVTNT</v>
      </c>
      <c r="AK579" s="39">
        <f t="shared" si="114"/>
        <v>0</v>
      </c>
      <c r="AL579" s="41"/>
      <c r="AM579" s="41"/>
      <c r="AN579" s="41">
        <f t="shared" si="115"/>
        <v>1900</v>
      </c>
      <c r="AO579" s="41"/>
      <c r="AP579" s="41"/>
      <c r="AQ579" s="41"/>
      <c r="AR579" s="42"/>
      <c r="AS579" s="42"/>
      <c r="AU579" s="43">
        <f t="shared" si="116"/>
        <v>0</v>
      </c>
    </row>
    <row r="580" spans="1:47" ht="15" customHeight="1" x14ac:dyDescent="0.25">
      <c r="A580" s="11"/>
      <c r="B580" s="19">
        <v>628</v>
      </c>
      <c r="C580" s="61"/>
      <c r="D580" s="62"/>
      <c r="E580" s="71"/>
      <c r="F580" s="61"/>
      <c r="G580" s="24"/>
      <c r="H580" s="54"/>
      <c r="I580" s="26"/>
      <c r="J580" s="27"/>
      <c r="K580" s="27"/>
      <c r="L580" s="27"/>
      <c r="M580" s="28"/>
      <c r="N580" s="29">
        <v>0</v>
      </c>
      <c r="O580" s="30" t="str">
        <f>IF(G580&lt;=$N$2,"",IF(F580=[3]Pav.tvarkyklė!$B$13,"",IF(ISBLANK(R580),"X","")))</f>
        <v/>
      </c>
      <c r="P580" s="31"/>
      <c r="Q580" s="32"/>
      <c r="R580" s="32"/>
      <c r="S580" s="33"/>
      <c r="T580" s="33"/>
      <c r="U580" s="34" t="str">
        <f>IFERROR(INDEX('[3]5.Grup_T'!$G$4:$G$22,MATCH('6.Turtas'!E580,'[3]5.Grup_T'!$E$4:$E$22,0)),"0")</f>
        <v>0</v>
      </c>
      <c r="V580" s="35">
        <f t="shared" ref="V580:V643" si="118">U580*12</f>
        <v>0</v>
      </c>
      <c r="W580" s="35">
        <f>IF(NOT(ISBLANK(H580)),(12-DATEDIF(H580,'[3]1.Pradzia'!$D$13,"m")),0)</f>
        <v>0</v>
      </c>
      <c r="X580" s="35">
        <f t="shared" si="108"/>
        <v>0</v>
      </c>
      <c r="Y580" s="35">
        <f t="shared" si="109"/>
        <v>0</v>
      </c>
      <c r="Z580" s="35">
        <f t="shared" si="117"/>
        <v>0</v>
      </c>
      <c r="AA580" s="36">
        <f t="shared" ref="AA580:AA643" si="119">+IF(Z580&lt;=0,0,N580/Z580)</f>
        <v>0</v>
      </c>
      <c r="AB580" s="36">
        <f t="shared" si="110"/>
        <v>0</v>
      </c>
      <c r="AC580" s="37">
        <f>IF(E580='[3]5.Grup_T'!$E$20,0,IF(YEAR(G580)&lt;2021,M580-N580+AB580,0))</f>
        <v>0</v>
      </c>
      <c r="AD580" s="35">
        <f>IF(OR(YEAR(G580)&lt;2021,O580="X"),0,IF(ISBLANK(H580),DATEDIF(G580,'[3]1.Pradzia'!$D$13,"M"),DATEDIF(G580,H580,"m")))</f>
        <v>0</v>
      </c>
      <c r="AE580" s="37">
        <f>IF(E580='[3]5.Grup_T'!$E$20,0,IF(AD580&lt;&gt;0,M580/V580*MIN(12,AD580),0))</f>
        <v>0</v>
      </c>
      <c r="AF580" s="37">
        <f t="shared" ref="AF580:AF643" si="120">+AB580+AE580</f>
        <v>0</v>
      </c>
      <c r="AG580" s="37">
        <f t="shared" si="111"/>
        <v>0</v>
      </c>
      <c r="AH580" s="37">
        <f t="shared" si="112"/>
        <v>0</v>
      </c>
      <c r="AI580" s="35" t="str">
        <f t="shared" si="113"/>
        <v>Nusidėvėjęs</v>
      </c>
      <c r="AJ580" s="38" t="str">
        <f>IF(AND(F580&lt;&gt;[3]Pav.tvarkyklė!$B$12,F580&lt;&gt;[3]Pav.tvarkyklė!$B$13),"GVTNT","X")</f>
        <v>GVTNT</v>
      </c>
      <c r="AK580" s="39">
        <f t="shared" si="114"/>
        <v>0</v>
      </c>
      <c r="AL580" s="41"/>
      <c r="AM580" s="41"/>
      <c r="AN580" s="41">
        <f t="shared" si="115"/>
        <v>1900</v>
      </c>
      <c r="AO580" s="41"/>
      <c r="AP580" s="41"/>
      <c r="AQ580" s="41"/>
      <c r="AR580" s="42"/>
      <c r="AS580" s="42"/>
      <c r="AU580" s="43">
        <f t="shared" si="116"/>
        <v>0</v>
      </c>
    </row>
    <row r="581" spans="1:47" ht="15" customHeight="1" x14ac:dyDescent="0.25">
      <c r="A581" s="11"/>
      <c r="B581" s="19">
        <v>629</v>
      </c>
      <c r="C581" s="61"/>
      <c r="D581" s="62"/>
      <c r="E581" s="71"/>
      <c r="F581" s="61"/>
      <c r="G581" s="24"/>
      <c r="H581" s="54"/>
      <c r="I581" s="26"/>
      <c r="J581" s="27"/>
      <c r="K581" s="27"/>
      <c r="L581" s="27"/>
      <c r="M581" s="28"/>
      <c r="N581" s="29">
        <v>0</v>
      </c>
      <c r="O581" s="30" t="str">
        <f>IF(G581&lt;=$N$2,"",IF(F581=[3]Pav.tvarkyklė!$B$13,"",IF(ISBLANK(R581),"X","")))</f>
        <v/>
      </c>
      <c r="P581" s="31"/>
      <c r="Q581" s="32"/>
      <c r="R581" s="32"/>
      <c r="S581" s="33"/>
      <c r="T581" s="33"/>
      <c r="U581" s="34" t="str">
        <f>IFERROR(INDEX('[3]5.Grup_T'!$G$4:$G$22,MATCH('6.Turtas'!E581,'[3]5.Grup_T'!$E$4:$E$22,0)),"0")</f>
        <v>0</v>
      </c>
      <c r="V581" s="35">
        <f t="shared" si="118"/>
        <v>0</v>
      </c>
      <c r="W581" s="35">
        <f>IF(NOT(ISBLANK(H581)),(12-DATEDIF(H581,'[3]1.Pradzia'!$D$13,"m")),0)</f>
        <v>0</v>
      </c>
      <c r="X581" s="35">
        <f t="shared" ref="X581:X644" si="121">IF(OR(ISBLANK(C581),YEAR(G581)&gt;=2021),0,DATEDIF(G581,$N$2,"M"))</f>
        <v>0</v>
      </c>
      <c r="Y581" s="35">
        <f t="shared" ref="Y581:Y644" si="122">IF(YEAR(G581)&gt;=2021,0,IF(Z581&lt;=0,0,IF(W581&lt;&gt;0,MIN(W581,Z581),MIN(12,Z581))))</f>
        <v>0</v>
      </c>
      <c r="Z581" s="35">
        <f t="shared" si="117"/>
        <v>0</v>
      </c>
      <c r="AA581" s="36">
        <f t="shared" si="119"/>
        <v>0</v>
      </c>
      <c r="AB581" s="36">
        <f t="shared" ref="AB581:AB644" si="123">IF(Z581&lt;=0,N581,N581/Z581*Y581)</f>
        <v>0</v>
      </c>
      <c r="AC581" s="37">
        <f>IF(E581='[3]5.Grup_T'!$E$20,0,IF(YEAR(G581)&lt;2021,M581-N581+AB581,0))</f>
        <v>0</v>
      </c>
      <c r="AD581" s="35">
        <f>IF(OR(YEAR(G581)&lt;2021,O581="X"),0,IF(ISBLANK(H581),DATEDIF(G581,'[3]1.Pradzia'!$D$13,"M"),DATEDIF(G581,H581,"m")))</f>
        <v>0</v>
      </c>
      <c r="AE581" s="37">
        <f>IF(E581='[3]5.Grup_T'!$E$20,0,IF(AD581&lt;&gt;0,M581/V581*MIN(12,AD581),0))</f>
        <v>0</v>
      </c>
      <c r="AF581" s="37">
        <f t="shared" si="120"/>
        <v>0</v>
      </c>
      <c r="AG581" s="37">
        <f t="shared" ref="AG581:AG644" si="124">AC581+AE581</f>
        <v>0</v>
      </c>
      <c r="AH581" s="37">
        <f t="shared" ref="AH581:AH644" si="125">M581-AG581</f>
        <v>0</v>
      </c>
      <c r="AI581" s="35" t="str">
        <f t="shared" ref="AI581:AI644" si="126">IF(H581&lt;&gt;0,"Nurašytas",IF(O581="X","Nesuderintas",IF(AH581&lt;=0,"Nusidėvėjęs","")))</f>
        <v>Nusidėvėjęs</v>
      </c>
      <c r="AJ581" s="38" t="str">
        <f>IF(AND(F581&lt;&gt;[3]Pav.tvarkyklė!$B$12,F581&lt;&gt;[3]Pav.tvarkyklė!$B$13),"GVTNT","X")</f>
        <v>GVTNT</v>
      </c>
      <c r="AK581" s="39">
        <f t="shared" ref="AK581:AK644" si="127">I581-J581-K581-L581-M581</f>
        <v>0</v>
      </c>
      <c r="AL581" s="41"/>
      <c r="AM581" s="41"/>
      <c r="AN581" s="41">
        <f t="shared" ref="AN581:AN644" si="128">YEAR(G581)</f>
        <v>1900</v>
      </c>
      <c r="AO581" s="41"/>
      <c r="AP581" s="41"/>
      <c r="AQ581" s="41"/>
      <c r="AR581" s="42"/>
      <c r="AS581" s="42"/>
      <c r="AU581" s="43">
        <f t="shared" ref="AU581:AU644" si="129">AF581-AT581</f>
        <v>0</v>
      </c>
    </row>
    <row r="582" spans="1:47" ht="15" customHeight="1" x14ac:dyDescent="0.25">
      <c r="A582" s="11"/>
      <c r="B582" s="19">
        <v>630</v>
      </c>
      <c r="C582" s="61"/>
      <c r="D582" s="62"/>
      <c r="E582" s="71"/>
      <c r="F582" s="61"/>
      <c r="G582" s="24"/>
      <c r="H582" s="54"/>
      <c r="I582" s="26"/>
      <c r="J582" s="27"/>
      <c r="K582" s="27"/>
      <c r="L582" s="27"/>
      <c r="M582" s="28"/>
      <c r="N582" s="29">
        <v>0</v>
      </c>
      <c r="O582" s="30" t="str">
        <f>IF(G582&lt;=$N$2,"",IF(F582=[3]Pav.tvarkyklė!$B$13,"",IF(ISBLANK(R582),"X","")))</f>
        <v/>
      </c>
      <c r="P582" s="31"/>
      <c r="Q582" s="32"/>
      <c r="R582" s="32"/>
      <c r="S582" s="33"/>
      <c r="T582" s="33"/>
      <c r="U582" s="34" t="str">
        <f>IFERROR(INDEX('[3]5.Grup_T'!$G$4:$G$22,MATCH('6.Turtas'!E582,'[3]5.Grup_T'!$E$4:$E$22,0)),"0")</f>
        <v>0</v>
      </c>
      <c r="V582" s="35">
        <f t="shared" si="118"/>
        <v>0</v>
      </c>
      <c r="W582" s="35">
        <f>IF(NOT(ISBLANK(H582)),(12-DATEDIF(H582,'[3]1.Pradzia'!$D$13,"m")),0)</f>
        <v>0</v>
      </c>
      <c r="X582" s="35">
        <f t="shared" si="121"/>
        <v>0</v>
      </c>
      <c r="Y582" s="35">
        <f t="shared" si="122"/>
        <v>0</v>
      </c>
      <c r="Z582" s="35">
        <f t="shared" ref="Z582:Z645" si="130">IF(YEAR(G582)&gt;=2021,0,V582-X582)</f>
        <v>0</v>
      </c>
      <c r="AA582" s="36">
        <f t="shared" si="119"/>
        <v>0</v>
      </c>
      <c r="AB582" s="36">
        <f t="shared" si="123"/>
        <v>0</v>
      </c>
      <c r="AC582" s="37">
        <f>IF(E582='[3]5.Grup_T'!$E$20,0,IF(YEAR(G582)&lt;2021,M582-N582+AB582,0))</f>
        <v>0</v>
      </c>
      <c r="AD582" s="35">
        <f>IF(OR(YEAR(G582)&lt;2021,O582="X"),0,IF(ISBLANK(H582),DATEDIF(G582,'[3]1.Pradzia'!$D$13,"M"),DATEDIF(G582,H582,"m")))</f>
        <v>0</v>
      </c>
      <c r="AE582" s="37">
        <f>IF(E582='[3]5.Grup_T'!$E$20,0,IF(AD582&lt;&gt;0,M582/V582*MIN(12,AD582),0))</f>
        <v>0</v>
      </c>
      <c r="AF582" s="37">
        <f t="shared" si="120"/>
        <v>0</v>
      </c>
      <c r="AG582" s="37">
        <f t="shared" si="124"/>
        <v>0</v>
      </c>
      <c r="AH582" s="37">
        <f t="shared" si="125"/>
        <v>0</v>
      </c>
      <c r="AI582" s="35" t="str">
        <f t="shared" si="126"/>
        <v>Nusidėvėjęs</v>
      </c>
      <c r="AJ582" s="38" t="str">
        <f>IF(AND(F582&lt;&gt;[3]Pav.tvarkyklė!$B$12,F582&lt;&gt;[3]Pav.tvarkyklė!$B$13),"GVTNT","X")</f>
        <v>GVTNT</v>
      </c>
      <c r="AK582" s="39">
        <f t="shared" si="127"/>
        <v>0</v>
      </c>
      <c r="AL582" s="41"/>
      <c r="AM582" s="41"/>
      <c r="AN582" s="41">
        <f t="shared" si="128"/>
        <v>1900</v>
      </c>
      <c r="AO582" s="41"/>
      <c r="AP582" s="41"/>
      <c r="AQ582" s="41"/>
      <c r="AR582" s="42"/>
      <c r="AS582" s="42"/>
      <c r="AU582" s="43">
        <f t="shared" si="129"/>
        <v>0</v>
      </c>
    </row>
    <row r="583" spans="1:47" ht="15" customHeight="1" x14ac:dyDescent="0.25">
      <c r="A583" s="11"/>
      <c r="B583" s="19">
        <v>631</v>
      </c>
      <c r="C583" s="61"/>
      <c r="D583" s="62"/>
      <c r="E583" s="71"/>
      <c r="F583" s="61"/>
      <c r="G583" s="24"/>
      <c r="H583" s="54"/>
      <c r="I583" s="26"/>
      <c r="J583" s="27"/>
      <c r="K583" s="27"/>
      <c r="L583" s="27"/>
      <c r="M583" s="28"/>
      <c r="N583" s="29">
        <v>0</v>
      </c>
      <c r="O583" s="30" t="str">
        <f>IF(G583&lt;=$N$2,"",IF(F583=[3]Pav.tvarkyklė!$B$13,"",IF(ISBLANK(R583),"X","")))</f>
        <v/>
      </c>
      <c r="P583" s="31"/>
      <c r="Q583" s="32"/>
      <c r="R583" s="32"/>
      <c r="S583" s="33"/>
      <c r="T583" s="33"/>
      <c r="U583" s="34" t="str">
        <f>IFERROR(INDEX('[3]5.Grup_T'!$G$4:$G$22,MATCH('6.Turtas'!E583,'[3]5.Grup_T'!$E$4:$E$22,0)),"0")</f>
        <v>0</v>
      </c>
      <c r="V583" s="35">
        <f t="shared" si="118"/>
        <v>0</v>
      </c>
      <c r="W583" s="35">
        <f>IF(NOT(ISBLANK(H583)),(12-DATEDIF(H583,'[3]1.Pradzia'!$D$13,"m")),0)</f>
        <v>0</v>
      </c>
      <c r="X583" s="35">
        <f t="shared" si="121"/>
        <v>0</v>
      </c>
      <c r="Y583" s="35">
        <f t="shared" si="122"/>
        <v>0</v>
      </c>
      <c r="Z583" s="35">
        <f t="shared" si="130"/>
        <v>0</v>
      </c>
      <c r="AA583" s="36">
        <f t="shared" si="119"/>
        <v>0</v>
      </c>
      <c r="AB583" s="36">
        <f t="shared" si="123"/>
        <v>0</v>
      </c>
      <c r="AC583" s="37">
        <f>IF(E583='[3]5.Grup_T'!$E$20,0,IF(YEAR(G583)&lt;2021,M583-N583+AB583,0))</f>
        <v>0</v>
      </c>
      <c r="AD583" s="35">
        <f>IF(OR(YEAR(G583)&lt;2021,O583="X"),0,IF(ISBLANK(H583),DATEDIF(G583,'[3]1.Pradzia'!$D$13,"M"),DATEDIF(G583,H583,"m")))</f>
        <v>0</v>
      </c>
      <c r="AE583" s="37">
        <f>IF(E583='[3]5.Grup_T'!$E$20,0,IF(AD583&lt;&gt;0,M583/V583*MIN(12,AD583),0))</f>
        <v>0</v>
      </c>
      <c r="AF583" s="37">
        <f t="shared" si="120"/>
        <v>0</v>
      </c>
      <c r="AG583" s="37">
        <f t="shared" si="124"/>
        <v>0</v>
      </c>
      <c r="AH583" s="37">
        <f t="shared" si="125"/>
        <v>0</v>
      </c>
      <c r="AI583" s="35" t="str">
        <f t="shared" si="126"/>
        <v>Nusidėvėjęs</v>
      </c>
      <c r="AJ583" s="38" t="str">
        <f>IF(AND(F583&lt;&gt;[3]Pav.tvarkyklė!$B$12,F583&lt;&gt;[3]Pav.tvarkyklė!$B$13),"GVTNT","X")</f>
        <v>GVTNT</v>
      </c>
      <c r="AK583" s="39">
        <f t="shared" si="127"/>
        <v>0</v>
      </c>
      <c r="AL583" s="41"/>
      <c r="AM583" s="41"/>
      <c r="AN583" s="41">
        <f t="shared" si="128"/>
        <v>1900</v>
      </c>
      <c r="AO583" s="41"/>
      <c r="AP583" s="41"/>
      <c r="AQ583" s="41"/>
      <c r="AR583" s="42"/>
      <c r="AS583" s="42"/>
      <c r="AU583" s="43">
        <f t="shared" si="129"/>
        <v>0</v>
      </c>
    </row>
    <row r="584" spans="1:47" ht="15" customHeight="1" x14ac:dyDescent="0.25">
      <c r="A584" s="11"/>
      <c r="B584" s="19">
        <v>632</v>
      </c>
      <c r="C584" s="61"/>
      <c r="D584" s="62"/>
      <c r="E584" s="71"/>
      <c r="F584" s="61"/>
      <c r="G584" s="24"/>
      <c r="H584" s="54"/>
      <c r="I584" s="26"/>
      <c r="J584" s="27"/>
      <c r="K584" s="27"/>
      <c r="L584" s="27"/>
      <c r="M584" s="28"/>
      <c r="N584" s="29">
        <v>0</v>
      </c>
      <c r="O584" s="30" t="str">
        <f>IF(G584&lt;=$N$2,"",IF(F584=[3]Pav.tvarkyklė!$B$13,"",IF(ISBLANK(R584),"X","")))</f>
        <v/>
      </c>
      <c r="P584" s="31"/>
      <c r="Q584" s="32"/>
      <c r="R584" s="32"/>
      <c r="S584" s="33"/>
      <c r="T584" s="33"/>
      <c r="U584" s="34" t="str">
        <f>IFERROR(INDEX('[3]5.Grup_T'!$G$4:$G$22,MATCH('6.Turtas'!E584,'[3]5.Grup_T'!$E$4:$E$22,0)),"0")</f>
        <v>0</v>
      </c>
      <c r="V584" s="35">
        <f t="shared" si="118"/>
        <v>0</v>
      </c>
      <c r="W584" s="35">
        <f>IF(NOT(ISBLANK(H584)),(12-DATEDIF(H584,'[3]1.Pradzia'!$D$13,"m")),0)</f>
        <v>0</v>
      </c>
      <c r="X584" s="35">
        <f t="shared" si="121"/>
        <v>0</v>
      </c>
      <c r="Y584" s="35">
        <f t="shared" si="122"/>
        <v>0</v>
      </c>
      <c r="Z584" s="35">
        <f t="shared" si="130"/>
        <v>0</v>
      </c>
      <c r="AA584" s="36">
        <f t="shared" si="119"/>
        <v>0</v>
      </c>
      <c r="AB584" s="36">
        <f t="shared" si="123"/>
        <v>0</v>
      </c>
      <c r="AC584" s="37">
        <f>IF(E584='[3]5.Grup_T'!$E$20,0,IF(YEAR(G584)&lt;2021,M584-N584+AB584,0))</f>
        <v>0</v>
      </c>
      <c r="AD584" s="35">
        <f>IF(OR(YEAR(G584)&lt;2021,O584="X"),0,IF(ISBLANK(H584),DATEDIF(G584,'[3]1.Pradzia'!$D$13,"M"),DATEDIF(G584,H584,"m")))</f>
        <v>0</v>
      </c>
      <c r="AE584" s="37">
        <f>IF(E584='[3]5.Grup_T'!$E$20,0,IF(AD584&lt;&gt;0,M584/V584*MIN(12,AD584),0))</f>
        <v>0</v>
      </c>
      <c r="AF584" s="37">
        <f t="shared" si="120"/>
        <v>0</v>
      </c>
      <c r="AG584" s="37">
        <f t="shared" si="124"/>
        <v>0</v>
      </c>
      <c r="AH584" s="37">
        <f t="shared" si="125"/>
        <v>0</v>
      </c>
      <c r="AI584" s="35" t="str">
        <f t="shared" si="126"/>
        <v>Nusidėvėjęs</v>
      </c>
      <c r="AJ584" s="38" t="str">
        <f>IF(AND(F584&lt;&gt;[3]Pav.tvarkyklė!$B$12,F584&lt;&gt;[3]Pav.tvarkyklė!$B$13),"GVTNT","X")</f>
        <v>GVTNT</v>
      </c>
      <c r="AK584" s="39">
        <f t="shared" si="127"/>
        <v>0</v>
      </c>
      <c r="AL584" s="41"/>
      <c r="AM584" s="41"/>
      <c r="AN584" s="41">
        <f t="shared" si="128"/>
        <v>1900</v>
      </c>
      <c r="AO584" s="41"/>
      <c r="AP584" s="41"/>
      <c r="AQ584" s="41"/>
      <c r="AR584" s="42"/>
      <c r="AS584" s="42"/>
      <c r="AU584" s="43">
        <f t="shared" si="129"/>
        <v>0</v>
      </c>
    </row>
    <row r="585" spans="1:47" ht="15" customHeight="1" x14ac:dyDescent="0.25">
      <c r="A585" s="11"/>
      <c r="B585" s="19">
        <v>633</v>
      </c>
      <c r="C585" s="61"/>
      <c r="D585" s="62"/>
      <c r="E585" s="71"/>
      <c r="F585" s="61"/>
      <c r="G585" s="24"/>
      <c r="H585" s="54"/>
      <c r="I585" s="26"/>
      <c r="J585" s="27"/>
      <c r="K585" s="27"/>
      <c r="L585" s="27"/>
      <c r="M585" s="28"/>
      <c r="N585" s="29">
        <v>0</v>
      </c>
      <c r="O585" s="30" t="str">
        <f>IF(G585&lt;=$N$2,"",IF(F585=[3]Pav.tvarkyklė!$B$13,"",IF(ISBLANK(R585),"X","")))</f>
        <v/>
      </c>
      <c r="P585" s="31"/>
      <c r="Q585" s="32"/>
      <c r="R585" s="32"/>
      <c r="S585" s="33"/>
      <c r="T585" s="33"/>
      <c r="U585" s="34" t="str">
        <f>IFERROR(INDEX('[3]5.Grup_T'!$G$4:$G$22,MATCH('6.Turtas'!E585,'[3]5.Grup_T'!$E$4:$E$22,0)),"0")</f>
        <v>0</v>
      </c>
      <c r="V585" s="35">
        <f t="shared" si="118"/>
        <v>0</v>
      </c>
      <c r="W585" s="35">
        <f>IF(NOT(ISBLANK(H585)),(12-DATEDIF(H585,'[3]1.Pradzia'!$D$13,"m")),0)</f>
        <v>0</v>
      </c>
      <c r="X585" s="35">
        <f t="shared" si="121"/>
        <v>0</v>
      </c>
      <c r="Y585" s="35">
        <f t="shared" si="122"/>
        <v>0</v>
      </c>
      <c r="Z585" s="35">
        <f t="shared" si="130"/>
        <v>0</v>
      </c>
      <c r="AA585" s="36">
        <f t="shared" si="119"/>
        <v>0</v>
      </c>
      <c r="AB585" s="36">
        <f t="shared" si="123"/>
        <v>0</v>
      </c>
      <c r="AC585" s="37">
        <f>IF(E585='[3]5.Grup_T'!$E$20,0,IF(YEAR(G585)&lt;2021,M585-N585+AB585,0))</f>
        <v>0</v>
      </c>
      <c r="AD585" s="35">
        <f>IF(OR(YEAR(G585)&lt;2021,O585="X"),0,IF(ISBLANK(H585),DATEDIF(G585,'[3]1.Pradzia'!$D$13,"M"),DATEDIF(G585,H585,"m")))</f>
        <v>0</v>
      </c>
      <c r="AE585" s="37">
        <f>IF(E585='[3]5.Grup_T'!$E$20,0,IF(AD585&lt;&gt;0,M585/V585*MIN(12,AD585),0))</f>
        <v>0</v>
      </c>
      <c r="AF585" s="37">
        <f t="shared" si="120"/>
        <v>0</v>
      </c>
      <c r="AG585" s="37">
        <f t="shared" si="124"/>
        <v>0</v>
      </c>
      <c r="AH585" s="37">
        <f t="shared" si="125"/>
        <v>0</v>
      </c>
      <c r="AI585" s="35" t="str">
        <f t="shared" si="126"/>
        <v>Nusidėvėjęs</v>
      </c>
      <c r="AJ585" s="38" t="str">
        <f>IF(AND(F585&lt;&gt;[3]Pav.tvarkyklė!$B$12,F585&lt;&gt;[3]Pav.tvarkyklė!$B$13),"GVTNT","X")</f>
        <v>GVTNT</v>
      </c>
      <c r="AK585" s="39">
        <f t="shared" si="127"/>
        <v>0</v>
      </c>
      <c r="AL585" s="41"/>
      <c r="AM585" s="41"/>
      <c r="AN585" s="41">
        <f t="shared" si="128"/>
        <v>1900</v>
      </c>
      <c r="AO585" s="41"/>
      <c r="AP585" s="41"/>
      <c r="AQ585" s="41"/>
      <c r="AR585" s="42"/>
      <c r="AS585" s="42"/>
      <c r="AU585" s="43">
        <f t="shared" si="129"/>
        <v>0</v>
      </c>
    </row>
    <row r="586" spans="1:47" ht="15" customHeight="1" x14ac:dyDescent="0.25">
      <c r="A586" s="11"/>
      <c r="B586" s="19">
        <v>634</v>
      </c>
      <c r="C586" s="61"/>
      <c r="D586" s="62"/>
      <c r="E586" s="71"/>
      <c r="F586" s="61"/>
      <c r="G586" s="24"/>
      <c r="H586" s="54"/>
      <c r="I586" s="26"/>
      <c r="J586" s="27"/>
      <c r="K586" s="27"/>
      <c r="L586" s="27"/>
      <c r="M586" s="28"/>
      <c r="N586" s="29">
        <v>0</v>
      </c>
      <c r="O586" s="30" t="str">
        <f>IF(G586&lt;=$N$2,"",IF(F586=[3]Pav.tvarkyklė!$B$13,"",IF(ISBLANK(R586),"X","")))</f>
        <v/>
      </c>
      <c r="P586" s="31"/>
      <c r="Q586" s="32"/>
      <c r="R586" s="32"/>
      <c r="S586" s="33"/>
      <c r="T586" s="33"/>
      <c r="U586" s="34" t="str">
        <f>IFERROR(INDEX('[3]5.Grup_T'!$G$4:$G$22,MATCH('6.Turtas'!E586,'[3]5.Grup_T'!$E$4:$E$22,0)),"0")</f>
        <v>0</v>
      </c>
      <c r="V586" s="35">
        <f t="shared" si="118"/>
        <v>0</v>
      </c>
      <c r="W586" s="35">
        <f>IF(NOT(ISBLANK(H586)),(12-DATEDIF(H586,'[3]1.Pradzia'!$D$13,"m")),0)</f>
        <v>0</v>
      </c>
      <c r="X586" s="35">
        <f t="shared" si="121"/>
        <v>0</v>
      </c>
      <c r="Y586" s="35">
        <f t="shared" si="122"/>
        <v>0</v>
      </c>
      <c r="Z586" s="35">
        <f t="shared" si="130"/>
        <v>0</v>
      </c>
      <c r="AA586" s="36">
        <f t="shared" si="119"/>
        <v>0</v>
      </c>
      <c r="AB586" s="36">
        <f t="shared" si="123"/>
        <v>0</v>
      </c>
      <c r="AC586" s="37">
        <f>IF(E586='[3]5.Grup_T'!$E$20,0,IF(YEAR(G586)&lt;2021,M586-N586+AB586,0))</f>
        <v>0</v>
      </c>
      <c r="AD586" s="35">
        <f>IF(OR(YEAR(G586)&lt;2021,O586="X"),0,IF(ISBLANK(H586),DATEDIF(G586,'[3]1.Pradzia'!$D$13,"M"),DATEDIF(G586,H586,"m")))</f>
        <v>0</v>
      </c>
      <c r="AE586" s="37">
        <f>IF(E586='[3]5.Grup_T'!$E$20,0,IF(AD586&lt;&gt;0,M586/V586*MIN(12,AD586),0))</f>
        <v>0</v>
      </c>
      <c r="AF586" s="37">
        <f t="shared" si="120"/>
        <v>0</v>
      </c>
      <c r="AG586" s="37">
        <f t="shared" si="124"/>
        <v>0</v>
      </c>
      <c r="AH586" s="37">
        <f t="shared" si="125"/>
        <v>0</v>
      </c>
      <c r="AI586" s="35" t="str">
        <f t="shared" si="126"/>
        <v>Nusidėvėjęs</v>
      </c>
      <c r="AJ586" s="38" t="str">
        <f>IF(AND(F586&lt;&gt;[3]Pav.tvarkyklė!$B$12,F586&lt;&gt;[3]Pav.tvarkyklė!$B$13),"GVTNT","X")</f>
        <v>GVTNT</v>
      </c>
      <c r="AK586" s="39">
        <f t="shared" si="127"/>
        <v>0</v>
      </c>
      <c r="AL586" s="41"/>
      <c r="AM586" s="41"/>
      <c r="AN586" s="41">
        <f t="shared" si="128"/>
        <v>1900</v>
      </c>
      <c r="AO586" s="41"/>
      <c r="AP586" s="41"/>
      <c r="AQ586" s="41"/>
      <c r="AR586" s="42"/>
      <c r="AS586" s="42"/>
      <c r="AU586" s="43">
        <f t="shared" si="129"/>
        <v>0</v>
      </c>
    </row>
    <row r="587" spans="1:47" ht="15" customHeight="1" x14ac:dyDescent="0.25">
      <c r="A587" s="11"/>
      <c r="B587" s="19">
        <v>635</v>
      </c>
      <c r="C587" s="61"/>
      <c r="D587" s="62"/>
      <c r="E587" s="71"/>
      <c r="F587" s="61"/>
      <c r="G587" s="24"/>
      <c r="H587" s="54"/>
      <c r="I587" s="26"/>
      <c r="J587" s="27"/>
      <c r="K587" s="27"/>
      <c r="L587" s="27"/>
      <c r="M587" s="28"/>
      <c r="N587" s="29">
        <v>0</v>
      </c>
      <c r="O587" s="30" t="str">
        <f>IF(G587&lt;=$N$2,"",IF(F587=[3]Pav.tvarkyklė!$B$13,"",IF(ISBLANK(R587),"X","")))</f>
        <v/>
      </c>
      <c r="P587" s="31"/>
      <c r="Q587" s="32"/>
      <c r="R587" s="32"/>
      <c r="S587" s="33"/>
      <c r="T587" s="33"/>
      <c r="U587" s="34" t="str">
        <f>IFERROR(INDEX('[3]5.Grup_T'!$G$4:$G$22,MATCH('6.Turtas'!E587,'[3]5.Grup_T'!$E$4:$E$22,0)),"0")</f>
        <v>0</v>
      </c>
      <c r="V587" s="35">
        <f t="shared" si="118"/>
        <v>0</v>
      </c>
      <c r="W587" s="35">
        <f>IF(NOT(ISBLANK(H587)),(12-DATEDIF(H587,'[3]1.Pradzia'!$D$13,"m")),0)</f>
        <v>0</v>
      </c>
      <c r="X587" s="35">
        <f t="shared" si="121"/>
        <v>0</v>
      </c>
      <c r="Y587" s="35">
        <f t="shared" si="122"/>
        <v>0</v>
      </c>
      <c r="Z587" s="35">
        <f t="shared" si="130"/>
        <v>0</v>
      </c>
      <c r="AA587" s="36">
        <f t="shared" si="119"/>
        <v>0</v>
      </c>
      <c r="AB587" s="36">
        <f t="shared" si="123"/>
        <v>0</v>
      </c>
      <c r="AC587" s="37">
        <f>IF(E587='[3]5.Grup_T'!$E$20,0,IF(YEAR(G587)&lt;2021,M587-N587+AB587,0))</f>
        <v>0</v>
      </c>
      <c r="AD587" s="35">
        <f>IF(OR(YEAR(G587)&lt;2021,O587="X"),0,IF(ISBLANK(H587),DATEDIF(G587,'[3]1.Pradzia'!$D$13,"M"),DATEDIF(G587,H587,"m")))</f>
        <v>0</v>
      </c>
      <c r="AE587" s="37">
        <f>IF(E587='[3]5.Grup_T'!$E$20,0,IF(AD587&lt;&gt;0,M587/V587*MIN(12,AD587),0))</f>
        <v>0</v>
      </c>
      <c r="AF587" s="37">
        <f t="shared" si="120"/>
        <v>0</v>
      </c>
      <c r="AG587" s="37">
        <f t="shared" si="124"/>
        <v>0</v>
      </c>
      <c r="AH587" s="37">
        <f t="shared" si="125"/>
        <v>0</v>
      </c>
      <c r="AI587" s="35" t="str">
        <f t="shared" si="126"/>
        <v>Nusidėvėjęs</v>
      </c>
      <c r="AJ587" s="38" t="str">
        <f>IF(AND(F587&lt;&gt;[3]Pav.tvarkyklė!$B$12,F587&lt;&gt;[3]Pav.tvarkyklė!$B$13),"GVTNT","X")</f>
        <v>GVTNT</v>
      </c>
      <c r="AK587" s="39">
        <f t="shared" si="127"/>
        <v>0</v>
      </c>
      <c r="AL587" s="41"/>
      <c r="AM587" s="41"/>
      <c r="AN587" s="41">
        <f t="shared" si="128"/>
        <v>1900</v>
      </c>
      <c r="AO587" s="41"/>
      <c r="AP587" s="41"/>
      <c r="AQ587" s="41"/>
      <c r="AR587" s="42"/>
      <c r="AS587" s="42"/>
      <c r="AU587" s="43">
        <f t="shared" si="129"/>
        <v>0</v>
      </c>
    </row>
    <row r="588" spans="1:47" ht="15" customHeight="1" x14ac:dyDescent="0.25">
      <c r="A588" s="11"/>
      <c r="B588" s="19">
        <v>636</v>
      </c>
      <c r="C588" s="61"/>
      <c r="D588" s="62"/>
      <c r="E588" s="71"/>
      <c r="F588" s="61"/>
      <c r="G588" s="24"/>
      <c r="H588" s="54"/>
      <c r="I588" s="26"/>
      <c r="J588" s="27"/>
      <c r="K588" s="27"/>
      <c r="L588" s="27"/>
      <c r="M588" s="28"/>
      <c r="N588" s="29">
        <v>0</v>
      </c>
      <c r="O588" s="30" t="str">
        <f>IF(G588&lt;=$N$2,"",IF(F588=[3]Pav.tvarkyklė!$B$13,"",IF(ISBLANK(R588),"X","")))</f>
        <v/>
      </c>
      <c r="P588" s="31"/>
      <c r="Q588" s="32"/>
      <c r="R588" s="32"/>
      <c r="S588" s="33"/>
      <c r="T588" s="33"/>
      <c r="U588" s="34" t="str">
        <f>IFERROR(INDEX('[3]5.Grup_T'!$G$4:$G$22,MATCH('6.Turtas'!E588,'[3]5.Grup_T'!$E$4:$E$22,0)),"0")</f>
        <v>0</v>
      </c>
      <c r="V588" s="35">
        <f t="shared" si="118"/>
        <v>0</v>
      </c>
      <c r="W588" s="35">
        <f>IF(NOT(ISBLANK(H588)),(12-DATEDIF(H588,'[3]1.Pradzia'!$D$13,"m")),0)</f>
        <v>0</v>
      </c>
      <c r="X588" s="35">
        <f t="shared" si="121"/>
        <v>0</v>
      </c>
      <c r="Y588" s="35">
        <f t="shared" si="122"/>
        <v>0</v>
      </c>
      <c r="Z588" s="35">
        <f t="shared" si="130"/>
        <v>0</v>
      </c>
      <c r="AA588" s="36">
        <f t="shared" si="119"/>
        <v>0</v>
      </c>
      <c r="AB588" s="36">
        <f t="shared" si="123"/>
        <v>0</v>
      </c>
      <c r="AC588" s="37">
        <f>IF(E588='[3]5.Grup_T'!$E$20,0,IF(YEAR(G588)&lt;2021,M588-N588+AB588,0))</f>
        <v>0</v>
      </c>
      <c r="AD588" s="35">
        <f>IF(OR(YEAR(G588)&lt;2021,O588="X"),0,IF(ISBLANK(H588),DATEDIF(G588,'[3]1.Pradzia'!$D$13,"M"),DATEDIF(G588,H588,"m")))</f>
        <v>0</v>
      </c>
      <c r="AE588" s="37">
        <f>IF(E588='[3]5.Grup_T'!$E$20,0,IF(AD588&lt;&gt;0,M588/V588*MIN(12,AD588),0))</f>
        <v>0</v>
      </c>
      <c r="AF588" s="37">
        <f t="shared" si="120"/>
        <v>0</v>
      </c>
      <c r="AG588" s="37">
        <f t="shared" si="124"/>
        <v>0</v>
      </c>
      <c r="AH588" s="37">
        <f t="shared" si="125"/>
        <v>0</v>
      </c>
      <c r="AI588" s="35" t="str">
        <f t="shared" si="126"/>
        <v>Nusidėvėjęs</v>
      </c>
      <c r="AJ588" s="38" t="str">
        <f>IF(AND(F588&lt;&gt;[3]Pav.tvarkyklė!$B$12,F588&lt;&gt;[3]Pav.tvarkyklė!$B$13),"GVTNT","X")</f>
        <v>GVTNT</v>
      </c>
      <c r="AK588" s="39">
        <f t="shared" si="127"/>
        <v>0</v>
      </c>
      <c r="AL588" s="41"/>
      <c r="AM588" s="41"/>
      <c r="AN588" s="41">
        <f t="shared" si="128"/>
        <v>1900</v>
      </c>
      <c r="AO588" s="41"/>
      <c r="AP588" s="41"/>
      <c r="AQ588" s="41"/>
      <c r="AR588" s="42"/>
      <c r="AS588" s="42"/>
      <c r="AU588" s="43">
        <f t="shared" si="129"/>
        <v>0</v>
      </c>
    </row>
    <row r="589" spans="1:47" ht="15" customHeight="1" x14ac:dyDescent="0.25">
      <c r="A589" s="11"/>
      <c r="B589" s="19">
        <v>637</v>
      </c>
      <c r="C589" s="61"/>
      <c r="D589" s="62"/>
      <c r="E589" s="71"/>
      <c r="F589" s="61"/>
      <c r="G589" s="24"/>
      <c r="H589" s="54"/>
      <c r="I589" s="26"/>
      <c r="J589" s="27"/>
      <c r="K589" s="27"/>
      <c r="L589" s="27"/>
      <c r="M589" s="28"/>
      <c r="N589" s="29">
        <v>0</v>
      </c>
      <c r="O589" s="30" t="str">
        <f>IF(G589&lt;=$N$2,"",IF(F589=[3]Pav.tvarkyklė!$B$13,"",IF(ISBLANK(R589),"X","")))</f>
        <v/>
      </c>
      <c r="P589" s="31"/>
      <c r="Q589" s="32"/>
      <c r="R589" s="32"/>
      <c r="S589" s="33"/>
      <c r="T589" s="33"/>
      <c r="U589" s="34" t="str">
        <f>IFERROR(INDEX('[3]5.Grup_T'!$G$4:$G$22,MATCH('6.Turtas'!E589,'[3]5.Grup_T'!$E$4:$E$22,0)),"0")</f>
        <v>0</v>
      </c>
      <c r="V589" s="35">
        <f t="shared" si="118"/>
        <v>0</v>
      </c>
      <c r="W589" s="35">
        <f>IF(NOT(ISBLANK(H589)),(12-DATEDIF(H589,'[3]1.Pradzia'!$D$13,"m")),0)</f>
        <v>0</v>
      </c>
      <c r="X589" s="35">
        <f t="shared" si="121"/>
        <v>0</v>
      </c>
      <c r="Y589" s="35">
        <f t="shared" si="122"/>
        <v>0</v>
      </c>
      <c r="Z589" s="35">
        <f t="shared" si="130"/>
        <v>0</v>
      </c>
      <c r="AA589" s="36">
        <f t="shared" si="119"/>
        <v>0</v>
      </c>
      <c r="AB589" s="36">
        <f t="shared" si="123"/>
        <v>0</v>
      </c>
      <c r="AC589" s="37">
        <f>IF(E589='[3]5.Grup_T'!$E$20,0,IF(YEAR(G589)&lt;2021,M589-N589+AB589,0))</f>
        <v>0</v>
      </c>
      <c r="AD589" s="35">
        <f>IF(OR(YEAR(G589)&lt;2021,O589="X"),0,IF(ISBLANK(H589),DATEDIF(G589,'[3]1.Pradzia'!$D$13,"M"),DATEDIF(G589,H589,"m")))</f>
        <v>0</v>
      </c>
      <c r="AE589" s="37">
        <f>IF(E589='[3]5.Grup_T'!$E$20,0,IF(AD589&lt;&gt;0,M589/V589*MIN(12,AD589),0))</f>
        <v>0</v>
      </c>
      <c r="AF589" s="37">
        <f t="shared" si="120"/>
        <v>0</v>
      </c>
      <c r="AG589" s="37">
        <f t="shared" si="124"/>
        <v>0</v>
      </c>
      <c r="AH589" s="37">
        <f t="shared" si="125"/>
        <v>0</v>
      </c>
      <c r="AI589" s="35" t="str">
        <f t="shared" si="126"/>
        <v>Nusidėvėjęs</v>
      </c>
      <c r="AJ589" s="38" t="str">
        <f>IF(AND(F589&lt;&gt;[3]Pav.tvarkyklė!$B$12,F589&lt;&gt;[3]Pav.tvarkyklė!$B$13),"GVTNT","X")</f>
        <v>GVTNT</v>
      </c>
      <c r="AK589" s="39">
        <f t="shared" si="127"/>
        <v>0</v>
      </c>
      <c r="AL589" s="41"/>
      <c r="AM589" s="41"/>
      <c r="AN589" s="41">
        <f t="shared" si="128"/>
        <v>1900</v>
      </c>
      <c r="AO589" s="41"/>
      <c r="AP589" s="41"/>
      <c r="AQ589" s="41"/>
      <c r="AR589" s="42"/>
      <c r="AS589" s="42"/>
      <c r="AU589" s="43">
        <f t="shared" si="129"/>
        <v>0</v>
      </c>
    </row>
    <row r="590" spans="1:47" ht="15" customHeight="1" x14ac:dyDescent="0.25">
      <c r="A590" s="11"/>
      <c r="B590" s="19">
        <v>638</v>
      </c>
      <c r="C590" s="61"/>
      <c r="D590" s="62"/>
      <c r="E590" s="71"/>
      <c r="F590" s="61"/>
      <c r="G590" s="24"/>
      <c r="H590" s="54"/>
      <c r="I590" s="26"/>
      <c r="J590" s="27"/>
      <c r="K590" s="27"/>
      <c r="L590" s="27"/>
      <c r="M590" s="28"/>
      <c r="N590" s="29">
        <v>0</v>
      </c>
      <c r="O590" s="30" t="str">
        <f>IF(G590&lt;=$N$2,"",IF(F590=[3]Pav.tvarkyklė!$B$13,"",IF(ISBLANK(R590),"X","")))</f>
        <v/>
      </c>
      <c r="P590" s="31"/>
      <c r="Q590" s="32"/>
      <c r="R590" s="32"/>
      <c r="S590" s="33"/>
      <c r="T590" s="33"/>
      <c r="U590" s="34" t="str">
        <f>IFERROR(INDEX('[3]5.Grup_T'!$G$4:$G$22,MATCH('6.Turtas'!E590,'[3]5.Grup_T'!$E$4:$E$22,0)),"0")</f>
        <v>0</v>
      </c>
      <c r="V590" s="35">
        <f t="shared" si="118"/>
        <v>0</v>
      </c>
      <c r="W590" s="35">
        <f>IF(NOT(ISBLANK(H590)),(12-DATEDIF(H590,'[3]1.Pradzia'!$D$13,"m")),0)</f>
        <v>0</v>
      </c>
      <c r="X590" s="35">
        <f t="shared" si="121"/>
        <v>0</v>
      </c>
      <c r="Y590" s="35">
        <f t="shared" si="122"/>
        <v>0</v>
      </c>
      <c r="Z590" s="35">
        <f t="shared" si="130"/>
        <v>0</v>
      </c>
      <c r="AA590" s="36">
        <f t="shared" si="119"/>
        <v>0</v>
      </c>
      <c r="AB590" s="36">
        <f t="shared" si="123"/>
        <v>0</v>
      </c>
      <c r="AC590" s="37">
        <f>IF(E590='[3]5.Grup_T'!$E$20,0,IF(YEAR(G590)&lt;2021,M590-N590+AB590,0))</f>
        <v>0</v>
      </c>
      <c r="AD590" s="35">
        <f>IF(OR(YEAR(G590)&lt;2021,O590="X"),0,IF(ISBLANK(H590),DATEDIF(G590,'[3]1.Pradzia'!$D$13,"M"),DATEDIF(G590,H590,"m")))</f>
        <v>0</v>
      </c>
      <c r="AE590" s="37">
        <f>IF(E590='[3]5.Grup_T'!$E$20,0,IF(AD590&lt;&gt;0,M590/V590*MIN(12,AD590),0))</f>
        <v>0</v>
      </c>
      <c r="AF590" s="37">
        <f t="shared" si="120"/>
        <v>0</v>
      </c>
      <c r="AG590" s="37">
        <f t="shared" si="124"/>
        <v>0</v>
      </c>
      <c r="AH590" s="37">
        <f t="shared" si="125"/>
        <v>0</v>
      </c>
      <c r="AI590" s="35" t="str">
        <f t="shared" si="126"/>
        <v>Nusidėvėjęs</v>
      </c>
      <c r="AJ590" s="38" t="str">
        <f>IF(AND(F590&lt;&gt;[3]Pav.tvarkyklė!$B$12,F590&lt;&gt;[3]Pav.tvarkyklė!$B$13),"GVTNT","X")</f>
        <v>GVTNT</v>
      </c>
      <c r="AK590" s="39">
        <f t="shared" si="127"/>
        <v>0</v>
      </c>
      <c r="AL590" s="41"/>
      <c r="AM590" s="41"/>
      <c r="AN590" s="41">
        <f t="shared" si="128"/>
        <v>1900</v>
      </c>
      <c r="AO590" s="41"/>
      <c r="AP590" s="41"/>
      <c r="AQ590" s="41"/>
      <c r="AR590" s="42"/>
      <c r="AS590" s="42"/>
      <c r="AU590" s="43">
        <f t="shared" si="129"/>
        <v>0</v>
      </c>
    </row>
    <row r="591" spans="1:47" ht="15" customHeight="1" x14ac:dyDescent="0.25">
      <c r="A591" s="11"/>
      <c r="B591" s="19">
        <v>639</v>
      </c>
      <c r="C591" s="61"/>
      <c r="D591" s="62"/>
      <c r="E591" s="71"/>
      <c r="F591" s="61"/>
      <c r="G591" s="24"/>
      <c r="H591" s="54"/>
      <c r="I591" s="26"/>
      <c r="J591" s="27"/>
      <c r="K591" s="27"/>
      <c r="L591" s="27"/>
      <c r="M591" s="28"/>
      <c r="N591" s="29">
        <v>0</v>
      </c>
      <c r="O591" s="30" t="str">
        <f>IF(G591&lt;=$N$2,"",IF(F591=[3]Pav.tvarkyklė!$B$13,"",IF(ISBLANK(R591),"X","")))</f>
        <v/>
      </c>
      <c r="P591" s="31"/>
      <c r="Q591" s="32"/>
      <c r="R591" s="32"/>
      <c r="S591" s="33"/>
      <c r="T591" s="33"/>
      <c r="U591" s="34" t="str">
        <f>IFERROR(INDEX('[3]5.Grup_T'!$G$4:$G$22,MATCH('6.Turtas'!E591,'[3]5.Grup_T'!$E$4:$E$22,0)),"0")</f>
        <v>0</v>
      </c>
      <c r="V591" s="35">
        <f t="shared" si="118"/>
        <v>0</v>
      </c>
      <c r="W591" s="35">
        <f>IF(NOT(ISBLANK(H591)),(12-DATEDIF(H591,'[3]1.Pradzia'!$D$13,"m")),0)</f>
        <v>0</v>
      </c>
      <c r="X591" s="35">
        <f t="shared" si="121"/>
        <v>0</v>
      </c>
      <c r="Y591" s="35">
        <f t="shared" si="122"/>
        <v>0</v>
      </c>
      <c r="Z591" s="35">
        <f t="shared" si="130"/>
        <v>0</v>
      </c>
      <c r="AA591" s="36">
        <f t="shared" si="119"/>
        <v>0</v>
      </c>
      <c r="AB591" s="36">
        <f t="shared" si="123"/>
        <v>0</v>
      </c>
      <c r="AC591" s="37">
        <f>IF(E591='[3]5.Grup_T'!$E$20,0,IF(YEAR(G591)&lt;2021,M591-N591+AB591,0))</f>
        <v>0</v>
      </c>
      <c r="AD591" s="35">
        <f>IF(OR(YEAR(G591)&lt;2021,O591="X"),0,IF(ISBLANK(H591),DATEDIF(G591,'[3]1.Pradzia'!$D$13,"M"),DATEDIF(G591,H591,"m")))</f>
        <v>0</v>
      </c>
      <c r="AE591" s="37">
        <f>IF(E591='[3]5.Grup_T'!$E$20,0,IF(AD591&lt;&gt;0,M591/V591*MIN(12,AD591),0))</f>
        <v>0</v>
      </c>
      <c r="AF591" s="37">
        <f t="shared" si="120"/>
        <v>0</v>
      </c>
      <c r="AG591" s="37">
        <f t="shared" si="124"/>
        <v>0</v>
      </c>
      <c r="AH591" s="37">
        <f t="shared" si="125"/>
        <v>0</v>
      </c>
      <c r="AI591" s="35" t="str">
        <f t="shared" si="126"/>
        <v>Nusidėvėjęs</v>
      </c>
      <c r="AJ591" s="38" t="str">
        <f>IF(AND(F591&lt;&gt;[3]Pav.tvarkyklė!$B$12,F591&lt;&gt;[3]Pav.tvarkyklė!$B$13),"GVTNT","X")</f>
        <v>GVTNT</v>
      </c>
      <c r="AK591" s="39">
        <f t="shared" si="127"/>
        <v>0</v>
      </c>
      <c r="AL591" s="41"/>
      <c r="AM591" s="41"/>
      <c r="AN591" s="41">
        <f t="shared" si="128"/>
        <v>1900</v>
      </c>
      <c r="AO591" s="41"/>
      <c r="AP591" s="41"/>
      <c r="AQ591" s="41"/>
      <c r="AR591" s="42"/>
      <c r="AS591" s="42"/>
      <c r="AU591" s="43">
        <f t="shared" si="129"/>
        <v>0</v>
      </c>
    </row>
    <row r="592" spans="1:47" ht="15" customHeight="1" x14ac:dyDescent="0.25">
      <c r="A592" s="11"/>
      <c r="B592" s="19">
        <v>640</v>
      </c>
      <c r="C592" s="61"/>
      <c r="D592" s="62"/>
      <c r="E592" s="71"/>
      <c r="F592" s="61"/>
      <c r="G592" s="24"/>
      <c r="H592" s="54"/>
      <c r="I592" s="26"/>
      <c r="J592" s="27"/>
      <c r="K592" s="27"/>
      <c r="L592" s="27"/>
      <c r="M592" s="50"/>
      <c r="N592" s="29">
        <v>0</v>
      </c>
      <c r="O592" s="30" t="str">
        <f>IF(G592&lt;=$N$2,"",IF(F592=[3]Pav.tvarkyklė!$B$13,"",IF(ISBLANK(R592),"X","")))</f>
        <v/>
      </c>
      <c r="P592" s="31"/>
      <c r="Q592" s="32"/>
      <c r="R592" s="32"/>
      <c r="S592" s="33"/>
      <c r="T592" s="33"/>
      <c r="U592" s="34" t="str">
        <f>IFERROR(INDEX('[3]5.Grup_T'!$G$4:$G$22,MATCH('6.Turtas'!E592,'[3]5.Grup_T'!$E$4:$E$22,0)),"0")</f>
        <v>0</v>
      </c>
      <c r="V592" s="35">
        <f t="shared" si="118"/>
        <v>0</v>
      </c>
      <c r="W592" s="35">
        <f>IF(NOT(ISBLANK(H592)),(12-DATEDIF(H592,'[3]1.Pradzia'!$D$13,"m")),0)</f>
        <v>0</v>
      </c>
      <c r="X592" s="35">
        <f t="shared" si="121"/>
        <v>0</v>
      </c>
      <c r="Y592" s="35">
        <f t="shared" si="122"/>
        <v>0</v>
      </c>
      <c r="Z592" s="35">
        <f t="shared" si="130"/>
        <v>0</v>
      </c>
      <c r="AA592" s="36">
        <f t="shared" si="119"/>
        <v>0</v>
      </c>
      <c r="AB592" s="36">
        <f t="shared" si="123"/>
        <v>0</v>
      </c>
      <c r="AC592" s="37">
        <f>IF(E592='[3]5.Grup_T'!$E$20,0,IF(YEAR(G592)&lt;2021,M592-N592+AB592,0))</f>
        <v>0</v>
      </c>
      <c r="AD592" s="35">
        <f>IF(OR(YEAR(G592)&lt;2021,O592="X"),0,IF(ISBLANK(H592),DATEDIF(G592,'[3]1.Pradzia'!$D$13,"M"),DATEDIF(G592,H592,"m")))</f>
        <v>0</v>
      </c>
      <c r="AE592" s="37">
        <f>IF(E592='[3]5.Grup_T'!$E$20,0,IF(AD592&lt;&gt;0,M592/V592*MIN(12,AD592),0))</f>
        <v>0</v>
      </c>
      <c r="AF592" s="37">
        <f t="shared" si="120"/>
        <v>0</v>
      </c>
      <c r="AG592" s="37">
        <f t="shared" si="124"/>
        <v>0</v>
      </c>
      <c r="AH592" s="37">
        <f t="shared" si="125"/>
        <v>0</v>
      </c>
      <c r="AI592" s="35" t="str">
        <f t="shared" si="126"/>
        <v>Nusidėvėjęs</v>
      </c>
      <c r="AJ592" s="38" t="str">
        <f>IF(AND(F592&lt;&gt;[3]Pav.tvarkyklė!$B$12,F592&lt;&gt;[3]Pav.tvarkyklė!$B$13),"GVTNT","X")</f>
        <v>GVTNT</v>
      </c>
      <c r="AK592" s="39">
        <f t="shared" si="127"/>
        <v>0</v>
      </c>
      <c r="AL592" s="41"/>
      <c r="AM592" s="41"/>
      <c r="AN592" s="41">
        <f t="shared" si="128"/>
        <v>1900</v>
      </c>
      <c r="AO592" s="41"/>
      <c r="AP592" s="41"/>
      <c r="AQ592" s="41"/>
      <c r="AR592" s="42"/>
      <c r="AS592" s="42"/>
      <c r="AU592" s="43">
        <f t="shared" si="129"/>
        <v>0</v>
      </c>
    </row>
    <row r="593" spans="1:47" ht="15" customHeight="1" x14ac:dyDescent="0.25">
      <c r="A593" s="11"/>
      <c r="B593" s="19">
        <v>641</v>
      </c>
      <c r="C593" s="61"/>
      <c r="D593" s="62"/>
      <c r="E593" s="71"/>
      <c r="F593" s="61"/>
      <c r="G593" s="24"/>
      <c r="H593" s="54"/>
      <c r="I593" s="26"/>
      <c r="J593" s="27"/>
      <c r="K593" s="27"/>
      <c r="L593" s="27"/>
      <c r="M593" s="50"/>
      <c r="N593" s="29">
        <v>0</v>
      </c>
      <c r="O593" s="30" t="str">
        <f>IF(G593&lt;=$N$2,"",IF(F593=[3]Pav.tvarkyklė!$B$13,"",IF(ISBLANK(R593),"X","")))</f>
        <v/>
      </c>
      <c r="P593" s="31"/>
      <c r="Q593" s="32"/>
      <c r="R593" s="32"/>
      <c r="S593" s="33"/>
      <c r="T593" s="33"/>
      <c r="U593" s="34" t="str">
        <f>IFERROR(INDEX('[3]5.Grup_T'!$G$4:$G$22,MATCH('6.Turtas'!E593,'[3]5.Grup_T'!$E$4:$E$22,0)),"0")</f>
        <v>0</v>
      </c>
      <c r="V593" s="35">
        <f t="shared" si="118"/>
        <v>0</v>
      </c>
      <c r="W593" s="35">
        <f>IF(NOT(ISBLANK(H593)),(12-DATEDIF(H593,'[3]1.Pradzia'!$D$13,"m")),0)</f>
        <v>0</v>
      </c>
      <c r="X593" s="35">
        <f t="shared" si="121"/>
        <v>0</v>
      </c>
      <c r="Y593" s="35">
        <f t="shared" si="122"/>
        <v>0</v>
      </c>
      <c r="Z593" s="35">
        <f t="shared" si="130"/>
        <v>0</v>
      </c>
      <c r="AA593" s="36">
        <f t="shared" si="119"/>
        <v>0</v>
      </c>
      <c r="AB593" s="36">
        <f t="shared" si="123"/>
        <v>0</v>
      </c>
      <c r="AC593" s="37">
        <f>IF(E593='[3]5.Grup_T'!$E$20,0,IF(YEAR(G593)&lt;2021,M593-N593+AB593,0))</f>
        <v>0</v>
      </c>
      <c r="AD593" s="35">
        <f>IF(OR(YEAR(G593)&lt;2021,O593="X"),0,IF(ISBLANK(H593),DATEDIF(G593,'[3]1.Pradzia'!$D$13,"M"),DATEDIF(G593,H593,"m")))</f>
        <v>0</v>
      </c>
      <c r="AE593" s="37">
        <f>IF(E593='[3]5.Grup_T'!$E$20,0,IF(AD593&lt;&gt;0,M593/V593*MIN(12,AD593),0))</f>
        <v>0</v>
      </c>
      <c r="AF593" s="37">
        <f t="shared" si="120"/>
        <v>0</v>
      </c>
      <c r="AG593" s="37">
        <f t="shared" si="124"/>
        <v>0</v>
      </c>
      <c r="AH593" s="37">
        <f t="shared" si="125"/>
        <v>0</v>
      </c>
      <c r="AI593" s="35" t="str">
        <f t="shared" si="126"/>
        <v>Nusidėvėjęs</v>
      </c>
      <c r="AJ593" s="38" t="str">
        <f>IF(AND(F593&lt;&gt;[3]Pav.tvarkyklė!$B$12,F593&lt;&gt;[3]Pav.tvarkyklė!$B$13),"GVTNT","X")</f>
        <v>GVTNT</v>
      </c>
      <c r="AK593" s="39">
        <f t="shared" si="127"/>
        <v>0</v>
      </c>
      <c r="AL593" s="41"/>
      <c r="AM593" s="41"/>
      <c r="AN593" s="41">
        <f t="shared" si="128"/>
        <v>1900</v>
      </c>
      <c r="AO593" s="41"/>
      <c r="AP593" s="41"/>
      <c r="AQ593" s="41"/>
      <c r="AR593" s="42"/>
      <c r="AS593" s="42"/>
      <c r="AU593" s="43">
        <f t="shared" si="129"/>
        <v>0</v>
      </c>
    </row>
    <row r="594" spans="1:47" ht="15" customHeight="1" x14ac:dyDescent="0.25">
      <c r="A594" s="11"/>
      <c r="B594" s="19">
        <v>642</v>
      </c>
      <c r="C594" s="61"/>
      <c r="D594" s="62"/>
      <c r="E594" s="71"/>
      <c r="F594" s="61"/>
      <c r="G594" s="24"/>
      <c r="H594" s="54"/>
      <c r="I594" s="26"/>
      <c r="J594" s="27"/>
      <c r="K594" s="27"/>
      <c r="L594" s="27"/>
      <c r="M594" s="50"/>
      <c r="N594" s="29">
        <v>0</v>
      </c>
      <c r="O594" s="30" t="str">
        <f>IF(G594&lt;=$N$2,"",IF(F594=[3]Pav.tvarkyklė!$B$13,"",IF(ISBLANK(R594),"X","")))</f>
        <v/>
      </c>
      <c r="P594" s="31"/>
      <c r="Q594" s="32"/>
      <c r="R594" s="32"/>
      <c r="S594" s="33"/>
      <c r="T594" s="33"/>
      <c r="U594" s="34" t="str">
        <f>IFERROR(INDEX('[3]5.Grup_T'!$G$4:$G$22,MATCH('6.Turtas'!E594,'[3]5.Grup_T'!$E$4:$E$22,0)),"0")</f>
        <v>0</v>
      </c>
      <c r="V594" s="35">
        <f t="shared" si="118"/>
        <v>0</v>
      </c>
      <c r="W594" s="35">
        <f>IF(NOT(ISBLANK(H594)),(12-DATEDIF(H594,'[3]1.Pradzia'!$D$13,"m")),0)</f>
        <v>0</v>
      </c>
      <c r="X594" s="35">
        <f t="shared" si="121"/>
        <v>0</v>
      </c>
      <c r="Y594" s="35">
        <f t="shared" si="122"/>
        <v>0</v>
      </c>
      <c r="Z594" s="35">
        <f t="shared" si="130"/>
        <v>0</v>
      </c>
      <c r="AA594" s="36">
        <f t="shared" si="119"/>
        <v>0</v>
      </c>
      <c r="AB594" s="36">
        <f t="shared" si="123"/>
        <v>0</v>
      </c>
      <c r="AC594" s="37">
        <f>IF(E594='[3]5.Grup_T'!$E$20,0,IF(YEAR(G594)&lt;2021,M594-N594+AB594,0))</f>
        <v>0</v>
      </c>
      <c r="AD594" s="35">
        <f>IF(OR(YEAR(G594)&lt;2021,O594="X"),0,IF(ISBLANK(H594),DATEDIF(G594,'[3]1.Pradzia'!$D$13,"M"),DATEDIF(G594,H594,"m")))</f>
        <v>0</v>
      </c>
      <c r="AE594" s="37">
        <f>IF(E594='[3]5.Grup_T'!$E$20,0,IF(AD594&lt;&gt;0,M594/V594*MIN(12,AD594),0))</f>
        <v>0</v>
      </c>
      <c r="AF594" s="37">
        <f t="shared" si="120"/>
        <v>0</v>
      </c>
      <c r="AG594" s="37">
        <f t="shared" si="124"/>
        <v>0</v>
      </c>
      <c r="AH594" s="37">
        <f t="shared" si="125"/>
        <v>0</v>
      </c>
      <c r="AI594" s="35" t="str">
        <f t="shared" si="126"/>
        <v>Nusidėvėjęs</v>
      </c>
      <c r="AJ594" s="38" t="str">
        <f>IF(AND(F594&lt;&gt;[3]Pav.tvarkyklė!$B$12,F594&lt;&gt;[3]Pav.tvarkyklė!$B$13),"GVTNT","X")</f>
        <v>GVTNT</v>
      </c>
      <c r="AK594" s="39">
        <f t="shared" si="127"/>
        <v>0</v>
      </c>
      <c r="AL594" s="41"/>
      <c r="AM594" s="41"/>
      <c r="AN594" s="41">
        <f t="shared" si="128"/>
        <v>1900</v>
      </c>
      <c r="AO594" s="41"/>
      <c r="AP594" s="41"/>
      <c r="AQ594" s="41"/>
      <c r="AR594" s="42"/>
      <c r="AS594" s="42"/>
      <c r="AU594" s="43">
        <f t="shared" si="129"/>
        <v>0</v>
      </c>
    </row>
    <row r="595" spans="1:47" ht="15" customHeight="1" x14ac:dyDescent="0.25">
      <c r="A595" s="11"/>
      <c r="B595" s="19">
        <v>643</v>
      </c>
      <c r="C595" s="61"/>
      <c r="D595" s="62"/>
      <c r="E595" s="71"/>
      <c r="F595" s="61"/>
      <c r="G595" s="24"/>
      <c r="H595" s="54"/>
      <c r="I595" s="26"/>
      <c r="J595" s="27"/>
      <c r="K595" s="27"/>
      <c r="L595" s="27"/>
      <c r="M595" s="28"/>
      <c r="N595" s="29">
        <v>0</v>
      </c>
      <c r="O595" s="30" t="str">
        <f>IF(G595&lt;=$N$2,"",IF(F595=[3]Pav.tvarkyklė!$B$13,"",IF(ISBLANK(R595),"X","")))</f>
        <v/>
      </c>
      <c r="P595" s="31"/>
      <c r="Q595" s="32"/>
      <c r="R595" s="32"/>
      <c r="S595" s="33"/>
      <c r="T595" s="33"/>
      <c r="U595" s="34" t="str">
        <f>IFERROR(INDEX('[3]5.Grup_T'!$G$4:$G$22,MATCH('6.Turtas'!E595,'[3]5.Grup_T'!$E$4:$E$22,0)),"0")</f>
        <v>0</v>
      </c>
      <c r="V595" s="35">
        <f t="shared" si="118"/>
        <v>0</v>
      </c>
      <c r="W595" s="35">
        <f>IF(NOT(ISBLANK(H595)),(12-DATEDIF(H595,'[3]1.Pradzia'!$D$13,"m")),0)</f>
        <v>0</v>
      </c>
      <c r="X595" s="35">
        <f t="shared" si="121"/>
        <v>0</v>
      </c>
      <c r="Y595" s="35">
        <f t="shared" si="122"/>
        <v>0</v>
      </c>
      <c r="Z595" s="35">
        <f t="shared" si="130"/>
        <v>0</v>
      </c>
      <c r="AA595" s="36">
        <f t="shared" si="119"/>
        <v>0</v>
      </c>
      <c r="AB595" s="36">
        <f t="shared" si="123"/>
        <v>0</v>
      </c>
      <c r="AC595" s="37">
        <f>IF(E595='[3]5.Grup_T'!$E$20,0,IF(YEAR(G595)&lt;2021,M595-N595+AB595,0))</f>
        <v>0</v>
      </c>
      <c r="AD595" s="35">
        <f>IF(OR(YEAR(G595)&lt;2021,O595="X"),0,IF(ISBLANK(H595),DATEDIF(G595,'[3]1.Pradzia'!$D$13,"M"),DATEDIF(G595,H595,"m")))</f>
        <v>0</v>
      </c>
      <c r="AE595" s="37">
        <f>IF(E595='[3]5.Grup_T'!$E$20,0,IF(AD595&lt;&gt;0,M595/V595*MIN(12,AD595),0))</f>
        <v>0</v>
      </c>
      <c r="AF595" s="37">
        <f t="shared" si="120"/>
        <v>0</v>
      </c>
      <c r="AG595" s="37">
        <f t="shared" si="124"/>
        <v>0</v>
      </c>
      <c r="AH595" s="37">
        <f t="shared" si="125"/>
        <v>0</v>
      </c>
      <c r="AI595" s="35" t="str">
        <f t="shared" si="126"/>
        <v>Nusidėvėjęs</v>
      </c>
      <c r="AJ595" s="38" t="str">
        <f>IF(AND(F595&lt;&gt;[3]Pav.tvarkyklė!$B$12,F595&lt;&gt;[3]Pav.tvarkyklė!$B$13),"GVTNT","X")</f>
        <v>GVTNT</v>
      </c>
      <c r="AK595" s="39">
        <f t="shared" si="127"/>
        <v>0</v>
      </c>
      <c r="AL595" s="41"/>
      <c r="AM595" s="41"/>
      <c r="AN595" s="41">
        <f t="shared" si="128"/>
        <v>1900</v>
      </c>
      <c r="AO595" s="41"/>
      <c r="AP595" s="41"/>
      <c r="AQ595" s="41"/>
      <c r="AR595" s="42"/>
      <c r="AS595" s="42"/>
      <c r="AU595" s="43">
        <f t="shared" si="129"/>
        <v>0</v>
      </c>
    </row>
    <row r="596" spans="1:47" ht="15" customHeight="1" x14ac:dyDescent="0.25">
      <c r="A596" s="11"/>
      <c r="B596" s="19">
        <v>644</v>
      </c>
      <c r="C596" s="61"/>
      <c r="D596" s="62"/>
      <c r="E596" s="71"/>
      <c r="F596" s="61"/>
      <c r="G596" s="24"/>
      <c r="H596" s="54"/>
      <c r="I596" s="26"/>
      <c r="J596" s="27"/>
      <c r="K596" s="27"/>
      <c r="L596" s="27"/>
      <c r="M596" s="50"/>
      <c r="N596" s="29">
        <v>0</v>
      </c>
      <c r="O596" s="30" t="str">
        <f>IF(G596&lt;=$N$2,"",IF(F596=[3]Pav.tvarkyklė!$B$13,"",IF(ISBLANK(R596),"X","")))</f>
        <v/>
      </c>
      <c r="P596" s="31"/>
      <c r="Q596" s="32"/>
      <c r="R596" s="32"/>
      <c r="S596" s="33"/>
      <c r="T596" s="33"/>
      <c r="U596" s="34" t="str">
        <f>IFERROR(INDEX('[3]5.Grup_T'!$G$4:$G$22,MATCH('6.Turtas'!E596,'[3]5.Grup_T'!$E$4:$E$22,0)),"0")</f>
        <v>0</v>
      </c>
      <c r="V596" s="35">
        <f t="shared" si="118"/>
        <v>0</v>
      </c>
      <c r="W596" s="35">
        <f>IF(NOT(ISBLANK(H596)),(12-DATEDIF(H596,'[3]1.Pradzia'!$D$13,"m")),0)</f>
        <v>0</v>
      </c>
      <c r="X596" s="35">
        <f t="shared" si="121"/>
        <v>0</v>
      </c>
      <c r="Y596" s="35">
        <f t="shared" si="122"/>
        <v>0</v>
      </c>
      <c r="Z596" s="35">
        <f t="shared" si="130"/>
        <v>0</v>
      </c>
      <c r="AA596" s="36">
        <f t="shared" si="119"/>
        <v>0</v>
      </c>
      <c r="AB596" s="36">
        <f t="shared" si="123"/>
        <v>0</v>
      </c>
      <c r="AC596" s="37">
        <f>IF(E596='[3]5.Grup_T'!$E$20,0,IF(YEAR(G596)&lt;2021,M596-N596+AB596,0))</f>
        <v>0</v>
      </c>
      <c r="AD596" s="35">
        <f>IF(OR(YEAR(G596)&lt;2021,O596="X"),0,IF(ISBLANK(H596),DATEDIF(G596,'[3]1.Pradzia'!$D$13,"M"),DATEDIF(G596,H596,"m")))</f>
        <v>0</v>
      </c>
      <c r="AE596" s="37">
        <f>IF(E596='[3]5.Grup_T'!$E$20,0,IF(AD596&lt;&gt;0,M596/V596*MIN(12,AD596),0))</f>
        <v>0</v>
      </c>
      <c r="AF596" s="37">
        <f t="shared" si="120"/>
        <v>0</v>
      </c>
      <c r="AG596" s="37">
        <f t="shared" si="124"/>
        <v>0</v>
      </c>
      <c r="AH596" s="37">
        <f t="shared" si="125"/>
        <v>0</v>
      </c>
      <c r="AI596" s="35" t="str">
        <f t="shared" si="126"/>
        <v>Nusidėvėjęs</v>
      </c>
      <c r="AJ596" s="38" t="str">
        <f>IF(AND(F596&lt;&gt;[3]Pav.tvarkyklė!$B$12,F596&lt;&gt;[3]Pav.tvarkyklė!$B$13),"GVTNT","X")</f>
        <v>GVTNT</v>
      </c>
      <c r="AK596" s="39">
        <f t="shared" si="127"/>
        <v>0</v>
      </c>
      <c r="AL596" s="41"/>
      <c r="AM596" s="41"/>
      <c r="AN596" s="41">
        <f t="shared" si="128"/>
        <v>1900</v>
      </c>
      <c r="AO596" s="41"/>
      <c r="AP596" s="41"/>
      <c r="AQ596" s="41"/>
      <c r="AR596" s="42"/>
      <c r="AS596" s="42"/>
      <c r="AU596" s="43">
        <f t="shared" si="129"/>
        <v>0</v>
      </c>
    </row>
    <row r="597" spans="1:47" ht="15" customHeight="1" x14ac:dyDescent="0.25">
      <c r="A597" s="11"/>
      <c r="B597" s="19">
        <v>645</v>
      </c>
      <c r="C597" s="61"/>
      <c r="D597" s="62"/>
      <c r="E597" s="71"/>
      <c r="F597" s="61"/>
      <c r="G597" s="24"/>
      <c r="H597" s="54"/>
      <c r="I597" s="26"/>
      <c r="J597" s="27"/>
      <c r="K597" s="27"/>
      <c r="L597" s="27"/>
      <c r="M597" s="28"/>
      <c r="N597" s="29">
        <v>0</v>
      </c>
      <c r="O597" s="30" t="str">
        <f>IF(G597&lt;=$N$2,"",IF(F597=[3]Pav.tvarkyklė!$B$13,"",IF(ISBLANK(R597),"X","")))</f>
        <v/>
      </c>
      <c r="P597" s="31"/>
      <c r="Q597" s="32"/>
      <c r="R597" s="32"/>
      <c r="S597" s="33"/>
      <c r="T597" s="33"/>
      <c r="U597" s="34" t="str">
        <f>IFERROR(INDEX('[3]5.Grup_T'!$G$4:$G$22,MATCH('6.Turtas'!E597,'[3]5.Grup_T'!$E$4:$E$22,0)),"0")</f>
        <v>0</v>
      </c>
      <c r="V597" s="35">
        <f t="shared" si="118"/>
        <v>0</v>
      </c>
      <c r="W597" s="35">
        <f>IF(NOT(ISBLANK(H597)),(12-DATEDIF(H597,'[3]1.Pradzia'!$D$13,"m")),0)</f>
        <v>0</v>
      </c>
      <c r="X597" s="35">
        <f t="shared" si="121"/>
        <v>0</v>
      </c>
      <c r="Y597" s="35">
        <f t="shared" si="122"/>
        <v>0</v>
      </c>
      <c r="Z597" s="35">
        <f t="shared" si="130"/>
        <v>0</v>
      </c>
      <c r="AA597" s="36">
        <f t="shared" si="119"/>
        <v>0</v>
      </c>
      <c r="AB597" s="36">
        <f t="shared" si="123"/>
        <v>0</v>
      </c>
      <c r="AC597" s="37">
        <f>IF(E597='[3]5.Grup_T'!$E$20,0,IF(YEAR(G597)&lt;2021,M597-N597+AB597,0))</f>
        <v>0</v>
      </c>
      <c r="AD597" s="35">
        <f>IF(OR(YEAR(G597)&lt;2021,O597="X"),0,IF(ISBLANK(H597),DATEDIF(G597,'[3]1.Pradzia'!$D$13,"M"),DATEDIF(G597,H597,"m")))</f>
        <v>0</v>
      </c>
      <c r="AE597" s="37">
        <f>IF(E597='[3]5.Grup_T'!$E$20,0,IF(AD597&lt;&gt;0,M597/V597*MIN(12,AD597),0))</f>
        <v>0</v>
      </c>
      <c r="AF597" s="37">
        <f t="shared" si="120"/>
        <v>0</v>
      </c>
      <c r="AG597" s="37">
        <f t="shared" si="124"/>
        <v>0</v>
      </c>
      <c r="AH597" s="37">
        <f t="shared" si="125"/>
        <v>0</v>
      </c>
      <c r="AI597" s="35" t="str">
        <f t="shared" si="126"/>
        <v>Nusidėvėjęs</v>
      </c>
      <c r="AJ597" s="38" t="str">
        <f>IF(AND(F597&lt;&gt;[3]Pav.tvarkyklė!$B$12,F597&lt;&gt;[3]Pav.tvarkyklė!$B$13),"GVTNT","X")</f>
        <v>GVTNT</v>
      </c>
      <c r="AK597" s="39">
        <f t="shared" si="127"/>
        <v>0</v>
      </c>
      <c r="AL597" s="41"/>
      <c r="AM597" s="41"/>
      <c r="AN597" s="41">
        <f t="shared" si="128"/>
        <v>1900</v>
      </c>
      <c r="AO597" s="41"/>
      <c r="AP597" s="41"/>
      <c r="AQ597" s="41"/>
      <c r="AR597" s="42"/>
      <c r="AS597" s="42"/>
      <c r="AU597" s="43">
        <f t="shared" si="129"/>
        <v>0</v>
      </c>
    </row>
    <row r="598" spans="1:47" ht="15" customHeight="1" x14ac:dyDescent="0.25">
      <c r="A598" s="11"/>
      <c r="B598" s="19">
        <v>646</v>
      </c>
      <c r="C598" s="61"/>
      <c r="D598" s="62"/>
      <c r="E598" s="71"/>
      <c r="F598" s="61"/>
      <c r="G598" s="24"/>
      <c r="H598" s="54"/>
      <c r="I598" s="26"/>
      <c r="J598" s="27"/>
      <c r="K598" s="27"/>
      <c r="L598" s="27"/>
      <c r="M598" s="28"/>
      <c r="N598" s="29">
        <v>0</v>
      </c>
      <c r="O598" s="30" t="str">
        <f>IF(G598&lt;=$N$2,"",IF(F598=[3]Pav.tvarkyklė!$B$13,"",IF(ISBLANK(R598),"X","")))</f>
        <v/>
      </c>
      <c r="P598" s="31"/>
      <c r="Q598" s="32"/>
      <c r="R598" s="32"/>
      <c r="S598" s="33"/>
      <c r="T598" s="33"/>
      <c r="U598" s="34" t="str">
        <f>IFERROR(INDEX('[3]5.Grup_T'!$G$4:$G$22,MATCH('6.Turtas'!E598,'[3]5.Grup_T'!$E$4:$E$22,0)),"0")</f>
        <v>0</v>
      </c>
      <c r="V598" s="35">
        <f t="shared" si="118"/>
        <v>0</v>
      </c>
      <c r="W598" s="35">
        <f>IF(NOT(ISBLANK(H598)),(12-DATEDIF(H598,'[3]1.Pradzia'!$D$13,"m")),0)</f>
        <v>0</v>
      </c>
      <c r="X598" s="35">
        <f t="shared" si="121"/>
        <v>0</v>
      </c>
      <c r="Y598" s="35">
        <f t="shared" si="122"/>
        <v>0</v>
      </c>
      <c r="Z598" s="35">
        <f t="shared" si="130"/>
        <v>0</v>
      </c>
      <c r="AA598" s="36">
        <f t="shared" si="119"/>
        <v>0</v>
      </c>
      <c r="AB598" s="36">
        <f t="shared" si="123"/>
        <v>0</v>
      </c>
      <c r="AC598" s="37">
        <f>IF(E598='[3]5.Grup_T'!$E$20,0,IF(YEAR(G598)&lt;2021,M598-N598+AB598,0))</f>
        <v>0</v>
      </c>
      <c r="AD598" s="35">
        <f>IF(OR(YEAR(G598)&lt;2021,O598="X"),0,IF(ISBLANK(H598),DATEDIF(G598,'[3]1.Pradzia'!$D$13,"M"),DATEDIF(G598,H598,"m")))</f>
        <v>0</v>
      </c>
      <c r="AE598" s="37">
        <f>IF(E598='[3]5.Grup_T'!$E$20,0,IF(AD598&lt;&gt;0,M598/V598*MIN(12,AD598),0))</f>
        <v>0</v>
      </c>
      <c r="AF598" s="37">
        <f t="shared" si="120"/>
        <v>0</v>
      </c>
      <c r="AG598" s="37">
        <f t="shared" si="124"/>
        <v>0</v>
      </c>
      <c r="AH598" s="37">
        <f t="shared" si="125"/>
        <v>0</v>
      </c>
      <c r="AI598" s="35" t="str">
        <f t="shared" si="126"/>
        <v>Nusidėvėjęs</v>
      </c>
      <c r="AJ598" s="38" t="str">
        <f>IF(AND(F598&lt;&gt;[3]Pav.tvarkyklė!$B$12,F598&lt;&gt;[3]Pav.tvarkyklė!$B$13),"GVTNT","X")</f>
        <v>GVTNT</v>
      </c>
      <c r="AK598" s="39">
        <f t="shared" si="127"/>
        <v>0</v>
      </c>
      <c r="AL598" s="41"/>
      <c r="AM598" s="41"/>
      <c r="AN598" s="41">
        <f t="shared" si="128"/>
        <v>1900</v>
      </c>
      <c r="AO598" s="41"/>
      <c r="AP598" s="41"/>
      <c r="AQ598" s="41"/>
      <c r="AR598" s="42"/>
      <c r="AS598" s="42"/>
      <c r="AU598" s="43">
        <f t="shared" si="129"/>
        <v>0</v>
      </c>
    </row>
    <row r="599" spans="1:47" ht="15" customHeight="1" x14ac:dyDescent="0.25">
      <c r="A599" s="11"/>
      <c r="B599" s="19">
        <v>647</v>
      </c>
      <c r="C599" s="61"/>
      <c r="D599" s="62"/>
      <c r="E599" s="71"/>
      <c r="F599" s="61"/>
      <c r="G599" s="24"/>
      <c r="H599" s="54"/>
      <c r="I599" s="26"/>
      <c r="J599" s="27"/>
      <c r="K599" s="27"/>
      <c r="L599" s="27"/>
      <c r="M599" s="28"/>
      <c r="N599" s="29">
        <v>0</v>
      </c>
      <c r="O599" s="30" t="str">
        <f>IF(G599&lt;=$N$2,"",IF(F599=[3]Pav.tvarkyklė!$B$13,"",IF(ISBLANK(R599),"X","")))</f>
        <v/>
      </c>
      <c r="P599" s="31"/>
      <c r="Q599" s="32"/>
      <c r="R599" s="32"/>
      <c r="S599" s="33"/>
      <c r="T599" s="33"/>
      <c r="U599" s="34" t="str">
        <f>IFERROR(INDEX('[3]5.Grup_T'!$G$4:$G$22,MATCH('6.Turtas'!E599,'[3]5.Grup_T'!$E$4:$E$22,0)),"0")</f>
        <v>0</v>
      </c>
      <c r="V599" s="35">
        <f t="shared" si="118"/>
        <v>0</v>
      </c>
      <c r="W599" s="35">
        <f>IF(NOT(ISBLANK(H599)),(12-DATEDIF(H599,'[3]1.Pradzia'!$D$13,"m")),0)</f>
        <v>0</v>
      </c>
      <c r="X599" s="35">
        <f t="shared" si="121"/>
        <v>0</v>
      </c>
      <c r="Y599" s="35">
        <f t="shared" si="122"/>
        <v>0</v>
      </c>
      <c r="Z599" s="35">
        <f t="shared" si="130"/>
        <v>0</v>
      </c>
      <c r="AA599" s="36">
        <f t="shared" si="119"/>
        <v>0</v>
      </c>
      <c r="AB599" s="36">
        <f t="shared" si="123"/>
        <v>0</v>
      </c>
      <c r="AC599" s="37">
        <f>IF(E599='[3]5.Grup_T'!$E$20,0,IF(YEAR(G599)&lt;2021,M599-N599+AB599,0))</f>
        <v>0</v>
      </c>
      <c r="AD599" s="35">
        <f>IF(OR(YEAR(G599)&lt;2021,O599="X"),0,IF(ISBLANK(H599),DATEDIF(G599,'[3]1.Pradzia'!$D$13,"M"),DATEDIF(G599,H599,"m")))</f>
        <v>0</v>
      </c>
      <c r="AE599" s="37">
        <f>IF(E599='[3]5.Grup_T'!$E$20,0,IF(AD599&lt;&gt;0,M599/V599*MIN(12,AD599),0))</f>
        <v>0</v>
      </c>
      <c r="AF599" s="37">
        <f t="shared" si="120"/>
        <v>0</v>
      </c>
      <c r="AG599" s="37">
        <f t="shared" si="124"/>
        <v>0</v>
      </c>
      <c r="AH599" s="37">
        <f t="shared" si="125"/>
        <v>0</v>
      </c>
      <c r="AI599" s="35" t="str">
        <f t="shared" si="126"/>
        <v>Nusidėvėjęs</v>
      </c>
      <c r="AJ599" s="38" t="str">
        <f>IF(AND(F599&lt;&gt;[3]Pav.tvarkyklė!$B$12,F599&lt;&gt;[3]Pav.tvarkyklė!$B$13),"GVTNT","X")</f>
        <v>GVTNT</v>
      </c>
      <c r="AK599" s="39">
        <f t="shared" si="127"/>
        <v>0</v>
      </c>
      <c r="AL599" s="41"/>
      <c r="AM599" s="41"/>
      <c r="AN599" s="41">
        <f t="shared" si="128"/>
        <v>1900</v>
      </c>
      <c r="AO599" s="41"/>
      <c r="AP599" s="41"/>
      <c r="AQ599" s="41"/>
      <c r="AR599" s="42"/>
      <c r="AS599" s="42"/>
      <c r="AU599" s="43">
        <f t="shared" si="129"/>
        <v>0</v>
      </c>
    </row>
    <row r="600" spans="1:47" ht="15" customHeight="1" x14ac:dyDescent="0.25">
      <c r="A600" s="11"/>
      <c r="B600" s="19">
        <v>648</v>
      </c>
      <c r="C600" s="61"/>
      <c r="D600" s="62"/>
      <c r="E600" s="71"/>
      <c r="F600" s="61"/>
      <c r="G600" s="24"/>
      <c r="H600" s="54"/>
      <c r="I600" s="26"/>
      <c r="J600" s="27"/>
      <c r="K600" s="27"/>
      <c r="L600" s="27"/>
      <c r="M600" s="28"/>
      <c r="N600" s="29">
        <v>0</v>
      </c>
      <c r="O600" s="30" t="str">
        <f>IF(G600&lt;=$N$2,"",IF(F600=[3]Pav.tvarkyklė!$B$13,"",IF(ISBLANK(R600),"X","")))</f>
        <v/>
      </c>
      <c r="P600" s="31"/>
      <c r="Q600" s="32"/>
      <c r="R600" s="32"/>
      <c r="S600" s="33"/>
      <c r="T600" s="33"/>
      <c r="U600" s="34" t="str">
        <f>IFERROR(INDEX('[3]5.Grup_T'!$G$4:$G$22,MATCH('6.Turtas'!E600,'[3]5.Grup_T'!$E$4:$E$22,0)),"0")</f>
        <v>0</v>
      </c>
      <c r="V600" s="35">
        <f t="shared" si="118"/>
        <v>0</v>
      </c>
      <c r="W600" s="35">
        <f>IF(NOT(ISBLANK(H600)),(12-DATEDIF(H600,'[3]1.Pradzia'!$D$13,"m")),0)</f>
        <v>0</v>
      </c>
      <c r="X600" s="35">
        <f t="shared" si="121"/>
        <v>0</v>
      </c>
      <c r="Y600" s="35">
        <f t="shared" si="122"/>
        <v>0</v>
      </c>
      <c r="Z600" s="35">
        <f t="shared" si="130"/>
        <v>0</v>
      </c>
      <c r="AA600" s="36">
        <f t="shared" si="119"/>
        <v>0</v>
      </c>
      <c r="AB600" s="36">
        <f t="shared" si="123"/>
        <v>0</v>
      </c>
      <c r="AC600" s="37">
        <f>IF(E600='[3]5.Grup_T'!$E$20,0,IF(YEAR(G600)&lt;2021,M600-N600+AB600,0))</f>
        <v>0</v>
      </c>
      <c r="AD600" s="35">
        <f>IF(OR(YEAR(G600)&lt;2021,O600="X"),0,IF(ISBLANK(H600),DATEDIF(G600,'[3]1.Pradzia'!$D$13,"M"),DATEDIF(G600,H600,"m")))</f>
        <v>0</v>
      </c>
      <c r="AE600" s="37">
        <f>IF(E600='[3]5.Grup_T'!$E$20,0,IF(AD600&lt;&gt;0,M600/V600*MIN(12,AD600),0))</f>
        <v>0</v>
      </c>
      <c r="AF600" s="37">
        <f t="shared" si="120"/>
        <v>0</v>
      </c>
      <c r="AG600" s="37">
        <f t="shared" si="124"/>
        <v>0</v>
      </c>
      <c r="AH600" s="37">
        <f t="shared" si="125"/>
        <v>0</v>
      </c>
      <c r="AI600" s="35" t="str">
        <f t="shared" si="126"/>
        <v>Nusidėvėjęs</v>
      </c>
      <c r="AJ600" s="38" t="str">
        <f>IF(AND(F600&lt;&gt;[3]Pav.tvarkyklė!$B$12,F600&lt;&gt;[3]Pav.tvarkyklė!$B$13),"GVTNT","X")</f>
        <v>GVTNT</v>
      </c>
      <c r="AK600" s="39">
        <f t="shared" si="127"/>
        <v>0</v>
      </c>
      <c r="AL600" s="41"/>
      <c r="AM600" s="41"/>
      <c r="AN600" s="41">
        <f t="shared" si="128"/>
        <v>1900</v>
      </c>
      <c r="AO600" s="41"/>
      <c r="AP600" s="41"/>
      <c r="AQ600" s="41"/>
      <c r="AR600" s="42"/>
      <c r="AS600" s="42"/>
      <c r="AU600" s="43">
        <f t="shared" si="129"/>
        <v>0</v>
      </c>
    </row>
    <row r="601" spans="1:47" ht="15" customHeight="1" x14ac:dyDescent="0.25">
      <c r="A601" s="11"/>
      <c r="B601" s="19">
        <v>649</v>
      </c>
      <c r="C601" s="61"/>
      <c r="D601" s="62"/>
      <c r="E601" s="71"/>
      <c r="F601" s="61"/>
      <c r="G601" s="24"/>
      <c r="H601" s="54"/>
      <c r="I601" s="26"/>
      <c r="J601" s="27"/>
      <c r="K601" s="27"/>
      <c r="L601" s="27"/>
      <c r="M601" s="28"/>
      <c r="N601" s="29">
        <v>0</v>
      </c>
      <c r="O601" s="30" t="str">
        <f>IF(G601&lt;=$N$2,"",IF(F601=[3]Pav.tvarkyklė!$B$13,"",IF(ISBLANK(R601),"X","")))</f>
        <v/>
      </c>
      <c r="P601" s="31"/>
      <c r="Q601" s="32"/>
      <c r="R601" s="32"/>
      <c r="S601" s="33"/>
      <c r="T601" s="33"/>
      <c r="U601" s="34" t="str">
        <f>IFERROR(INDEX('[3]5.Grup_T'!$G$4:$G$22,MATCH('6.Turtas'!E601,'[3]5.Grup_T'!$E$4:$E$22,0)),"0")</f>
        <v>0</v>
      </c>
      <c r="V601" s="35">
        <f t="shared" si="118"/>
        <v>0</v>
      </c>
      <c r="W601" s="35">
        <f>IF(NOT(ISBLANK(H601)),(12-DATEDIF(H601,'[3]1.Pradzia'!$D$13,"m")),0)</f>
        <v>0</v>
      </c>
      <c r="X601" s="35">
        <f t="shared" si="121"/>
        <v>0</v>
      </c>
      <c r="Y601" s="35">
        <f t="shared" si="122"/>
        <v>0</v>
      </c>
      <c r="Z601" s="35">
        <f t="shared" si="130"/>
        <v>0</v>
      </c>
      <c r="AA601" s="36">
        <f t="shared" si="119"/>
        <v>0</v>
      </c>
      <c r="AB601" s="36">
        <f t="shared" si="123"/>
        <v>0</v>
      </c>
      <c r="AC601" s="37">
        <f>IF(E601='[3]5.Grup_T'!$E$20,0,IF(YEAR(G601)&lt;2021,M601-N601+AB601,0))</f>
        <v>0</v>
      </c>
      <c r="AD601" s="35">
        <f>IF(OR(YEAR(G601)&lt;2021,O601="X"),0,IF(ISBLANK(H601),DATEDIF(G601,'[3]1.Pradzia'!$D$13,"M"),DATEDIF(G601,H601,"m")))</f>
        <v>0</v>
      </c>
      <c r="AE601" s="37">
        <f>IF(E601='[3]5.Grup_T'!$E$20,0,IF(AD601&lt;&gt;0,M601/V601*MIN(12,AD601),0))</f>
        <v>0</v>
      </c>
      <c r="AF601" s="37">
        <f t="shared" si="120"/>
        <v>0</v>
      </c>
      <c r="AG601" s="37">
        <f t="shared" si="124"/>
        <v>0</v>
      </c>
      <c r="AH601" s="37">
        <f t="shared" si="125"/>
        <v>0</v>
      </c>
      <c r="AI601" s="35" t="str">
        <f t="shared" si="126"/>
        <v>Nusidėvėjęs</v>
      </c>
      <c r="AJ601" s="38" t="str">
        <f>IF(AND(F601&lt;&gt;[3]Pav.tvarkyklė!$B$12,F601&lt;&gt;[3]Pav.tvarkyklė!$B$13),"GVTNT","X")</f>
        <v>GVTNT</v>
      </c>
      <c r="AK601" s="39">
        <f t="shared" si="127"/>
        <v>0</v>
      </c>
      <c r="AL601" s="41"/>
      <c r="AM601" s="41"/>
      <c r="AN601" s="41">
        <f t="shared" si="128"/>
        <v>1900</v>
      </c>
      <c r="AO601" s="41"/>
      <c r="AP601" s="41"/>
      <c r="AQ601" s="41"/>
      <c r="AR601" s="42"/>
      <c r="AS601" s="42"/>
      <c r="AU601" s="43">
        <f t="shared" si="129"/>
        <v>0</v>
      </c>
    </row>
    <row r="602" spans="1:47" ht="15" customHeight="1" x14ac:dyDescent="0.25">
      <c r="A602" s="11"/>
      <c r="B602" s="19">
        <v>650</v>
      </c>
      <c r="C602" s="61"/>
      <c r="D602" s="62"/>
      <c r="E602" s="71"/>
      <c r="F602" s="61"/>
      <c r="G602" s="24"/>
      <c r="H602" s="54"/>
      <c r="I602" s="26"/>
      <c r="J602" s="27"/>
      <c r="K602" s="27"/>
      <c r="L602" s="27"/>
      <c r="M602" s="28"/>
      <c r="N602" s="29">
        <v>0</v>
      </c>
      <c r="O602" s="30" t="str">
        <f>IF(G602&lt;=$N$2,"",IF(F602=[3]Pav.tvarkyklė!$B$13,"",IF(ISBLANK(R602),"X","")))</f>
        <v/>
      </c>
      <c r="P602" s="31"/>
      <c r="Q602" s="32"/>
      <c r="R602" s="32"/>
      <c r="S602" s="33"/>
      <c r="T602" s="33"/>
      <c r="U602" s="34" t="str">
        <f>IFERROR(INDEX('[3]5.Grup_T'!$G$4:$G$22,MATCH('6.Turtas'!E602,'[3]5.Grup_T'!$E$4:$E$22,0)),"0")</f>
        <v>0</v>
      </c>
      <c r="V602" s="35">
        <f t="shared" si="118"/>
        <v>0</v>
      </c>
      <c r="W602" s="35">
        <f>IF(NOT(ISBLANK(H602)),(12-DATEDIF(H602,'[3]1.Pradzia'!$D$13,"m")),0)</f>
        <v>0</v>
      </c>
      <c r="X602" s="35">
        <f t="shared" si="121"/>
        <v>0</v>
      </c>
      <c r="Y602" s="35">
        <f t="shared" si="122"/>
        <v>0</v>
      </c>
      <c r="Z602" s="35">
        <f t="shared" si="130"/>
        <v>0</v>
      </c>
      <c r="AA602" s="36">
        <f t="shared" si="119"/>
        <v>0</v>
      </c>
      <c r="AB602" s="36">
        <f t="shared" si="123"/>
        <v>0</v>
      </c>
      <c r="AC602" s="37">
        <f>IF(E602='[3]5.Grup_T'!$E$20,0,IF(YEAR(G602)&lt;2021,M602-N602+AB602,0))</f>
        <v>0</v>
      </c>
      <c r="AD602" s="35">
        <f>IF(OR(YEAR(G602)&lt;2021,O602="X"),0,IF(ISBLANK(H602),DATEDIF(G602,'[3]1.Pradzia'!$D$13,"M"),DATEDIF(G602,H602,"m")))</f>
        <v>0</v>
      </c>
      <c r="AE602" s="37">
        <f>IF(E602='[3]5.Grup_T'!$E$20,0,IF(AD602&lt;&gt;0,M602/V602*MIN(12,AD602),0))</f>
        <v>0</v>
      </c>
      <c r="AF602" s="37">
        <f t="shared" si="120"/>
        <v>0</v>
      </c>
      <c r="AG602" s="37">
        <f t="shared" si="124"/>
        <v>0</v>
      </c>
      <c r="AH602" s="37">
        <f t="shared" si="125"/>
        <v>0</v>
      </c>
      <c r="AI602" s="35" t="str">
        <f t="shared" si="126"/>
        <v>Nusidėvėjęs</v>
      </c>
      <c r="AJ602" s="38" t="str">
        <f>IF(AND(F602&lt;&gt;[3]Pav.tvarkyklė!$B$12,F602&lt;&gt;[3]Pav.tvarkyklė!$B$13),"GVTNT","X")</f>
        <v>GVTNT</v>
      </c>
      <c r="AK602" s="39">
        <f t="shared" si="127"/>
        <v>0</v>
      </c>
      <c r="AL602" s="41"/>
      <c r="AM602" s="41"/>
      <c r="AN602" s="41">
        <f t="shared" si="128"/>
        <v>1900</v>
      </c>
      <c r="AO602" s="41"/>
      <c r="AP602" s="41"/>
      <c r="AQ602" s="41"/>
      <c r="AR602" s="42"/>
      <c r="AS602" s="42"/>
      <c r="AU602" s="43">
        <f t="shared" si="129"/>
        <v>0</v>
      </c>
    </row>
    <row r="603" spans="1:47" ht="15" customHeight="1" x14ac:dyDescent="0.25">
      <c r="A603" s="11"/>
      <c r="B603" s="19">
        <v>651</v>
      </c>
      <c r="C603" s="61"/>
      <c r="D603" s="62"/>
      <c r="E603" s="71"/>
      <c r="F603" s="61"/>
      <c r="G603" s="24"/>
      <c r="H603" s="54"/>
      <c r="I603" s="26"/>
      <c r="J603" s="27"/>
      <c r="K603" s="27"/>
      <c r="L603" s="27"/>
      <c r="M603" s="28"/>
      <c r="N603" s="29">
        <v>0</v>
      </c>
      <c r="O603" s="30" t="str">
        <f>IF(G603&lt;=$N$2,"",IF(F603=[3]Pav.tvarkyklė!$B$13,"",IF(ISBLANK(R603),"X","")))</f>
        <v/>
      </c>
      <c r="P603" s="31"/>
      <c r="Q603" s="32"/>
      <c r="R603" s="32"/>
      <c r="S603" s="33"/>
      <c r="T603" s="33"/>
      <c r="U603" s="34" t="str">
        <f>IFERROR(INDEX('[3]5.Grup_T'!$G$4:$G$22,MATCH('6.Turtas'!E603,'[3]5.Grup_T'!$E$4:$E$22,0)),"0")</f>
        <v>0</v>
      </c>
      <c r="V603" s="35">
        <f t="shared" si="118"/>
        <v>0</v>
      </c>
      <c r="W603" s="35">
        <f>IF(NOT(ISBLANK(H603)),(12-DATEDIF(H603,'[3]1.Pradzia'!$D$13,"m")),0)</f>
        <v>0</v>
      </c>
      <c r="X603" s="35">
        <f t="shared" si="121"/>
        <v>0</v>
      </c>
      <c r="Y603" s="35">
        <f t="shared" si="122"/>
        <v>0</v>
      </c>
      <c r="Z603" s="35">
        <f t="shared" si="130"/>
        <v>0</v>
      </c>
      <c r="AA603" s="36">
        <f t="shared" si="119"/>
        <v>0</v>
      </c>
      <c r="AB603" s="36">
        <f t="shared" si="123"/>
        <v>0</v>
      </c>
      <c r="AC603" s="37">
        <f>IF(E603='[3]5.Grup_T'!$E$20,0,IF(YEAR(G603)&lt;2021,M603-N603+AB603,0))</f>
        <v>0</v>
      </c>
      <c r="AD603" s="35">
        <f>IF(OR(YEAR(G603)&lt;2021,O603="X"),0,IF(ISBLANK(H603),DATEDIF(G603,'[3]1.Pradzia'!$D$13,"M"),DATEDIF(G603,H603,"m")))</f>
        <v>0</v>
      </c>
      <c r="AE603" s="37">
        <f>IF(E603='[3]5.Grup_T'!$E$20,0,IF(AD603&lt;&gt;0,M603/V603*MIN(12,AD603),0))</f>
        <v>0</v>
      </c>
      <c r="AF603" s="37">
        <f t="shared" si="120"/>
        <v>0</v>
      </c>
      <c r="AG603" s="37">
        <f t="shared" si="124"/>
        <v>0</v>
      </c>
      <c r="AH603" s="37">
        <f t="shared" si="125"/>
        <v>0</v>
      </c>
      <c r="AI603" s="35" t="str">
        <f t="shared" si="126"/>
        <v>Nusidėvėjęs</v>
      </c>
      <c r="AJ603" s="38" t="str">
        <f>IF(AND(F603&lt;&gt;[3]Pav.tvarkyklė!$B$12,F603&lt;&gt;[3]Pav.tvarkyklė!$B$13),"GVTNT","X")</f>
        <v>GVTNT</v>
      </c>
      <c r="AK603" s="39">
        <f t="shared" si="127"/>
        <v>0</v>
      </c>
      <c r="AL603" s="41"/>
      <c r="AM603" s="41"/>
      <c r="AN603" s="41">
        <f t="shared" si="128"/>
        <v>1900</v>
      </c>
      <c r="AO603" s="41"/>
      <c r="AP603" s="41"/>
      <c r="AQ603" s="41"/>
      <c r="AR603" s="42"/>
      <c r="AS603" s="42"/>
      <c r="AU603" s="43">
        <f t="shared" si="129"/>
        <v>0</v>
      </c>
    </row>
    <row r="604" spans="1:47" ht="15" customHeight="1" x14ac:dyDescent="0.25">
      <c r="A604" s="11"/>
      <c r="B604" s="19">
        <v>652</v>
      </c>
      <c r="C604" s="61"/>
      <c r="D604" s="62"/>
      <c r="E604" s="71"/>
      <c r="F604" s="61"/>
      <c r="G604" s="24"/>
      <c r="H604" s="54"/>
      <c r="I604" s="26"/>
      <c r="J604" s="27"/>
      <c r="K604" s="27"/>
      <c r="L604" s="27"/>
      <c r="M604" s="28"/>
      <c r="N604" s="29">
        <v>0</v>
      </c>
      <c r="O604" s="30" t="str">
        <f>IF(G604&lt;=$N$2,"",IF(F604=[3]Pav.tvarkyklė!$B$13,"",IF(ISBLANK(R604),"X","")))</f>
        <v/>
      </c>
      <c r="P604" s="31"/>
      <c r="Q604" s="32"/>
      <c r="R604" s="32"/>
      <c r="S604" s="33"/>
      <c r="T604" s="33"/>
      <c r="U604" s="34" t="str">
        <f>IFERROR(INDEX('[3]5.Grup_T'!$G$4:$G$22,MATCH('6.Turtas'!E604,'[3]5.Grup_T'!$E$4:$E$22,0)),"0")</f>
        <v>0</v>
      </c>
      <c r="V604" s="35">
        <f t="shared" si="118"/>
        <v>0</v>
      </c>
      <c r="W604" s="35">
        <f>IF(NOT(ISBLANK(H604)),(12-DATEDIF(H604,'[3]1.Pradzia'!$D$13,"m")),0)</f>
        <v>0</v>
      </c>
      <c r="X604" s="35">
        <f t="shared" si="121"/>
        <v>0</v>
      </c>
      <c r="Y604" s="35">
        <f t="shared" si="122"/>
        <v>0</v>
      </c>
      <c r="Z604" s="35">
        <f t="shared" si="130"/>
        <v>0</v>
      </c>
      <c r="AA604" s="36">
        <f t="shared" si="119"/>
        <v>0</v>
      </c>
      <c r="AB604" s="36">
        <f t="shared" si="123"/>
        <v>0</v>
      </c>
      <c r="AC604" s="37">
        <f>IF(E604='[3]5.Grup_T'!$E$20,0,IF(YEAR(G604)&lt;2021,M604-N604+AB604,0))</f>
        <v>0</v>
      </c>
      <c r="AD604" s="35">
        <f>IF(OR(YEAR(G604)&lt;2021,O604="X"),0,IF(ISBLANK(H604),DATEDIF(G604,'[3]1.Pradzia'!$D$13,"M"),DATEDIF(G604,H604,"m")))</f>
        <v>0</v>
      </c>
      <c r="AE604" s="37">
        <f>IF(E604='[3]5.Grup_T'!$E$20,0,IF(AD604&lt;&gt;0,M604/V604*MIN(12,AD604),0))</f>
        <v>0</v>
      </c>
      <c r="AF604" s="37">
        <f t="shared" si="120"/>
        <v>0</v>
      </c>
      <c r="AG604" s="37">
        <f t="shared" si="124"/>
        <v>0</v>
      </c>
      <c r="AH604" s="37">
        <f t="shared" si="125"/>
        <v>0</v>
      </c>
      <c r="AI604" s="35" t="str">
        <f t="shared" si="126"/>
        <v>Nusidėvėjęs</v>
      </c>
      <c r="AJ604" s="38" t="str">
        <f>IF(AND(F604&lt;&gt;[3]Pav.tvarkyklė!$B$12,F604&lt;&gt;[3]Pav.tvarkyklė!$B$13),"GVTNT","X")</f>
        <v>GVTNT</v>
      </c>
      <c r="AK604" s="39">
        <f t="shared" si="127"/>
        <v>0</v>
      </c>
      <c r="AL604" s="41"/>
      <c r="AM604" s="41"/>
      <c r="AN604" s="41">
        <f t="shared" si="128"/>
        <v>1900</v>
      </c>
      <c r="AO604" s="41"/>
      <c r="AP604" s="41"/>
      <c r="AQ604" s="41"/>
      <c r="AR604" s="42"/>
      <c r="AS604" s="42"/>
      <c r="AU604" s="43">
        <f t="shared" si="129"/>
        <v>0</v>
      </c>
    </row>
    <row r="605" spans="1:47" ht="15" customHeight="1" x14ac:dyDescent="0.25">
      <c r="A605" s="11"/>
      <c r="B605" s="19">
        <v>653</v>
      </c>
      <c r="C605" s="61"/>
      <c r="D605" s="62"/>
      <c r="E605" s="71"/>
      <c r="F605" s="61"/>
      <c r="G605" s="24"/>
      <c r="H605" s="54"/>
      <c r="I605" s="26"/>
      <c r="J605" s="27"/>
      <c r="K605" s="27"/>
      <c r="L605" s="27"/>
      <c r="M605" s="28"/>
      <c r="N605" s="29">
        <v>0</v>
      </c>
      <c r="O605" s="30" t="str">
        <f>IF(G605&lt;=$N$2,"",IF(F605=[3]Pav.tvarkyklė!$B$13,"",IF(ISBLANK(R605),"X","")))</f>
        <v/>
      </c>
      <c r="P605" s="31"/>
      <c r="Q605" s="32"/>
      <c r="R605" s="32"/>
      <c r="S605" s="33"/>
      <c r="T605" s="33"/>
      <c r="U605" s="34" t="str">
        <f>IFERROR(INDEX('[3]5.Grup_T'!$G$4:$G$22,MATCH('6.Turtas'!E605,'[3]5.Grup_T'!$E$4:$E$22,0)),"0")</f>
        <v>0</v>
      </c>
      <c r="V605" s="35">
        <f t="shared" si="118"/>
        <v>0</v>
      </c>
      <c r="W605" s="35">
        <f>IF(NOT(ISBLANK(H605)),(12-DATEDIF(H605,'[3]1.Pradzia'!$D$13,"m")),0)</f>
        <v>0</v>
      </c>
      <c r="X605" s="35">
        <f t="shared" si="121"/>
        <v>0</v>
      </c>
      <c r="Y605" s="35">
        <f t="shared" si="122"/>
        <v>0</v>
      </c>
      <c r="Z605" s="35">
        <f t="shared" si="130"/>
        <v>0</v>
      </c>
      <c r="AA605" s="36">
        <f t="shared" si="119"/>
        <v>0</v>
      </c>
      <c r="AB605" s="36">
        <f t="shared" si="123"/>
        <v>0</v>
      </c>
      <c r="AC605" s="37">
        <f>IF(E605='[3]5.Grup_T'!$E$20,0,IF(YEAR(G605)&lt;2021,M605-N605+AB605,0))</f>
        <v>0</v>
      </c>
      <c r="AD605" s="35">
        <f>IF(OR(YEAR(G605)&lt;2021,O605="X"),0,IF(ISBLANK(H605),DATEDIF(G605,'[3]1.Pradzia'!$D$13,"M"),DATEDIF(G605,H605,"m")))</f>
        <v>0</v>
      </c>
      <c r="AE605" s="37">
        <f>IF(E605='[3]5.Grup_T'!$E$20,0,IF(AD605&lt;&gt;0,M605/V605*MIN(12,AD605),0))</f>
        <v>0</v>
      </c>
      <c r="AF605" s="37">
        <f t="shared" si="120"/>
        <v>0</v>
      </c>
      <c r="AG605" s="37">
        <f t="shared" si="124"/>
        <v>0</v>
      </c>
      <c r="AH605" s="37">
        <f t="shared" si="125"/>
        <v>0</v>
      </c>
      <c r="AI605" s="35" t="str">
        <f t="shared" si="126"/>
        <v>Nusidėvėjęs</v>
      </c>
      <c r="AJ605" s="38" t="str">
        <f>IF(AND(F605&lt;&gt;[3]Pav.tvarkyklė!$B$12,F605&lt;&gt;[3]Pav.tvarkyklė!$B$13),"GVTNT","X")</f>
        <v>GVTNT</v>
      </c>
      <c r="AK605" s="39">
        <f t="shared" si="127"/>
        <v>0</v>
      </c>
      <c r="AL605" s="41"/>
      <c r="AM605" s="41"/>
      <c r="AN605" s="41">
        <f t="shared" si="128"/>
        <v>1900</v>
      </c>
      <c r="AO605" s="41"/>
      <c r="AP605" s="41"/>
      <c r="AQ605" s="41"/>
      <c r="AR605" s="42"/>
      <c r="AS605" s="42"/>
      <c r="AU605" s="43">
        <f t="shared" si="129"/>
        <v>0</v>
      </c>
    </row>
    <row r="606" spans="1:47" ht="15" customHeight="1" x14ac:dyDescent="0.25">
      <c r="A606" s="11"/>
      <c r="B606" s="19">
        <v>654</v>
      </c>
      <c r="C606" s="61"/>
      <c r="D606" s="62"/>
      <c r="E606" s="71"/>
      <c r="F606" s="61"/>
      <c r="G606" s="24"/>
      <c r="H606" s="54"/>
      <c r="I606" s="26"/>
      <c r="J606" s="27"/>
      <c r="K606" s="27"/>
      <c r="L606" s="27"/>
      <c r="M606" s="28"/>
      <c r="N606" s="29">
        <v>0</v>
      </c>
      <c r="O606" s="30" t="str">
        <f>IF(G606&lt;=$N$2,"",IF(F606=[3]Pav.tvarkyklė!$B$13,"",IF(ISBLANK(R606),"X","")))</f>
        <v/>
      </c>
      <c r="P606" s="31"/>
      <c r="Q606" s="32"/>
      <c r="R606" s="32"/>
      <c r="S606" s="33"/>
      <c r="T606" s="33"/>
      <c r="U606" s="34" t="str">
        <f>IFERROR(INDEX('[3]5.Grup_T'!$G$4:$G$22,MATCH('6.Turtas'!E606,'[3]5.Grup_T'!$E$4:$E$22,0)),"0")</f>
        <v>0</v>
      </c>
      <c r="V606" s="35">
        <f t="shared" si="118"/>
        <v>0</v>
      </c>
      <c r="W606" s="35">
        <f>IF(NOT(ISBLANK(H606)),(12-DATEDIF(H606,'[3]1.Pradzia'!$D$13,"m")),0)</f>
        <v>0</v>
      </c>
      <c r="X606" s="35">
        <f t="shared" si="121"/>
        <v>0</v>
      </c>
      <c r="Y606" s="35">
        <f t="shared" si="122"/>
        <v>0</v>
      </c>
      <c r="Z606" s="35">
        <f t="shared" si="130"/>
        <v>0</v>
      </c>
      <c r="AA606" s="36">
        <f t="shared" si="119"/>
        <v>0</v>
      </c>
      <c r="AB606" s="36">
        <f t="shared" si="123"/>
        <v>0</v>
      </c>
      <c r="AC606" s="37">
        <f>IF(E606='[3]5.Grup_T'!$E$20,0,IF(YEAR(G606)&lt;2021,M606-N606+AB606,0))</f>
        <v>0</v>
      </c>
      <c r="AD606" s="35">
        <f>IF(OR(YEAR(G606)&lt;2021,O606="X"),0,IF(ISBLANK(H606),DATEDIF(G606,'[3]1.Pradzia'!$D$13,"M"),DATEDIF(G606,H606,"m")))</f>
        <v>0</v>
      </c>
      <c r="AE606" s="37">
        <f>IF(E606='[3]5.Grup_T'!$E$20,0,IF(AD606&lt;&gt;0,M606/V606*MIN(12,AD606),0))</f>
        <v>0</v>
      </c>
      <c r="AF606" s="37">
        <f t="shared" si="120"/>
        <v>0</v>
      </c>
      <c r="AG606" s="37">
        <f t="shared" si="124"/>
        <v>0</v>
      </c>
      <c r="AH606" s="37">
        <f t="shared" si="125"/>
        <v>0</v>
      </c>
      <c r="AI606" s="35" t="str">
        <f t="shared" si="126"/>
        <v>Nusidėvėjęs</v>
      </c>
      <c r="AJ606" s="38" t="str">
        <f>IF(AND(F606&lt;&gt;[3]Pav.tvarkyklė!$B$12,F606&lt;&gt;[3]Pav.tvarkyklė!$B$13),"GVTNT","X")</f>
        <v>GVTNT</v>
      </c>
      <c r="AK606" s="39">
        <f t="shared" si="127"/>
        <v>0</v>
      </c>
      <c r="AL606" s="41"/>
      <c r="AM606" s="41"/>
      <c r="AN606" s="41">
        <f t="shared" si="128"/>
        <v>1900</v>
      </c>
      <c r="AO606" s="41"/>
      <c r="AP606" s="41"/>
      <c r="AQ606" s="41"/>
      <c r="AR606" s="42"/>
      <c r="AS606" s="42"/>
      <c r="AU606" s="43">
        <f t="shared" si="129"/>
        <v>0</v>
      </c>
    </row>
    <row r="607" spans="1:47" ht="15" customHeight="1" x14ac:dyDescent="0.25">
      <c r="A607" s="11"/>
      <c r="B607" s="19">
        <v>655</v>
      </c>
      <c r="C607" s="61"/>
      <c r="D607" s="62"/>
      <c r="E607" s="71"/>
      <c r="F607" s="61"/>
      <c r="G607" s="24"/>
      <c r="H607" s="54"/>
      <c r="I607" s="26"/>
      <c r="J607" s="27"/>
      <c r="K607" s="27"/>
      <c r="L607" s="27"/>
      <c r="M607" s="28"/>
      <c r="N607" s="29">
        <v>0</v>
      </c>
      <c r="O607" s="30" t="str">
        <f>IF(G607&lt;=$N$2,"",IF(F607=[3]Pav.tvarkyklė!$B$13,"",IF(ISBLANK(R607),"X","")))</f>
        <v/>
      </c>
      <c r="P607" s="31"/>
      <c r="Q607" s="32"/>
      <c r="R607" s="32"/>
      <c r="S607" s="33"/>
      <c r="T607" s="33"/>
      <c r="U607" s="34" t="str">
        <f>IFERROR(INDEX('[3]5.Grup_T'!$G$4:$G$22,MATCH('6.Turtas'!E607,'[3]5.Grup_T'!$E$4:$E$22,0)),"0")</f>
        <v>0</v>
      </c>
      <c r="V607" s="35">
        <f t="shared" si="118"/>
        <v>0</v>
      </c>
      <c r="W607" s="35">
        <f>IF(NOT(ISBLANK(H607)),(12-DATEDIF(H607,'[3]1.Pradzia'!$D$13,"m")),0)</f>
        <v>0</v>
      </c>
      <c r="X607" s="35">
        <f t="shared" si="121"/>
        <v>0</v>
      </c>
      <c r="Y607" s="35">
        <f t="shared" si="122"/>
        <v>0</v>
      </c>
      <c r="Z607" s="35">
        <f t="shared" si="130"/>
        <v>0</v>
      </c>
      <c r="AA607" s="36">
        <f t="shared" si="119"/>
        <v>0</v>
      </c>
      <c r="AB607" s="36">
        <f t="shared" si="123"/>
        <v>0</v>
      </c>
      <c r="AC607" s="37">
        <f>IF(E607='[3]5.Grup_T'!$E$20,0,IF(YEAR(G607)&lt;2021,M607-N607+AB607,0))</f>
        <v>0</v>
      </c>
      <c r="AD607" s="35">
        <f>IF(OR(YEAR(G607)&lt;2021,O607="X"),0,IF(ISBLANK(H607),DATEDIF(G607,'[3]1.Pradzia'!$D$13,"M"),DATEDIF(G607,H607,"m")))</f>
        <v>0</v>
      </c>
      <c r="AE607" s="37">
        <f>IF(E607='[3]5.Grup_T'!$E$20,0,IF(AD607&lt;&gt;0,M607/V607*MIN(12,AD607),0))</f>
        <v>0</v>
      </c>
      <c r="AF607" s="37">
        <f t="shared" si="120"/>
        <v>0</v>
      </c>
      <c r="AG607" s="37">
        <f t="shared" si="124"/>
        <v>0</v>
      </c>
      <c r="AH607" s="37">
        <f t="shared" si="125"/>
        <v>0</v>
      </c>
      <c r="AI607" s="35" t="str">
        <f t="shared" si="126"/>
        <v>Nusidėvėjęs</v>
      </c>
      <c r="AJ607" s="38" t="str">
        <f>IF(AND(F607&lt;&gt;[3]Pav.tvarkyklė!$B$12,F607&lt;&gt;[3]Pav.tvarkyklė!$B$13),"GVTNT","X")</f>
        <v>GVTNT</v>
      </c>
      <c r="AK607" s="39">
        <f t="shared" si="127"/>
        <v>0</v>
      </c>
      <c r="AL607" s="41"/>
      <c r="AM607" s="41"/>
      <c r="AN607" s="41">
        <f t="shared" si="128"/>
        <v>1900</v>
      </c>
      <c r="AO607" s="41"/>
      <c r="AP607" s="41"/>
      <c r="AQ607" s="41"/>
      <c r="AR607" s="42"/>
      <c r="AS607" s="42"/>
      <c r="AU607" s="43">
        <f t="shared" si="129"/>
        <v>0</v>
      </c>
    </row>
    <row r="608" spans="1:47" ht="15" customHeight="1" x14ac:dyDescent="0.25">
      <c r="A608" s="11"/>
      <c r="B608" s="19">
        <v>656</v>
      </c>
      <c r="C608" s="61"/>
      <c r="D608" s="62"/>
      <c r="E608" s="71"/>
      <c r="F608" s="61"/>
      <c r="G608" s="24"/>
      <c r="H608" s="54"/>
      <c r="I608" s="26"/>
      <c r="J608" s="27"/>
      <c r="K608" s="27"/>
      <c r="L608" s="27"/>
      <c r="M608" s="28"/>
      <c r="N608" s="29">
        <v>0</v>
      </c>
      <c r="O608" s="30" t="str">
        <f>IF(G608&lt;=$N$2,"",IF(F608=[3]Pav.tvarkyklė!$B$13,"",IF(ISBLANK(R608),"X","")))</f>
        <v/>
      </c>
      <c r="P608" s="31"/>
      <c r="Q608" s="32"/>
      <c r="R608" s="32"/>
      <c r="S608" s="33"/>
      <c r="T608" s="33"/>
      <c r="U608" s="34" t="str">
        <f>IFERROR(INDEX('[3]5.Grup_T'!$G$4:$G$22,MATCH('6.Turtas'!E608,'[3]5.Grup_T'!$E$4:$E$22,0)),"0")</f>
        <v>0</v>
      </c>
      <c r="V608" s="35">
        <f t="shared" si="118"/>
        <v>0</v>
      </c>
      <c r="W608" s="35">
        <f>IF(NOT(ISBLANK(H608)),(12-DATEDIF(H608,'[3]1.Pradzia'!$D$13,"m")),0)</f>
        <v>0</v>
      </c>
      <c r="X608" s="35">
        <f t="shared" si="121"/>
        <v>0</v>
      </c>
      <c r="Y608" s="35">
        <f t="shared" si="122"/>
        <v>0</v>
      </c>
      <c r="Z608" s="35">
        <f t="shared" si="130"/>
        <v>0</v>
      </c>
      <c r="AA608" s="36">
        <f t="shared" si="119"/>
        <v>0</v>
      </c>
      <c r="AB608" s="36">
        <f t="shared" si="123"/>
        <v>0</v>
      </c>
      <c r="AC608" s="37">
        <f>IF(E608='[3]5.Grup_T'!$E$20,0,IF(YEAR(G608)&lt;2021,M608-N608+AB608,0))</f>
        <v>0</v>
      </c>
      <c r="AD608" s="35">
        <f>IF(OR(YEAR(G608)&lt;2021,O608="X"),0,IF(ISBLANK(H608),DATEDIF(G608,'[3]1.Pradzia'!$D$13,"M"),DATEDIF(G608,H608,"m")))</f>
        <v>0</v>
      </c>
      <c r="AE608" s="37">
        <f>IF(E608='[3]5.Grup_T'!$E$20,0,IF(AD608&lt;&gt;0,M608/V608*MIN(12,AD608),0))</f>
        <v>0</v>
      </c>
      <c r="AF608" s="37">
        <f t="shared" si="120"/>
        <v>0</v>
      </c>
      <c r="AG608" s="37">
        <f t="shared" si="124"/>
        <v>0</v>
      </c>
      <c r="AH608" s="37">
        <f t="shared" si="125"/>
        <v>0</v>
      </c>
      <c r="AI608" s="35" t="str">
        <f t="shared" si="126"/>
        <v>Nusidėvėjęs</v>
      </c>
      <c r="AJ608" s="38" t="str">
        <f>IF(AND(F608&lt;&gt;[3]Pav.tvarkyklė!$B$12,F608&lt;&gt;[3]Pav.tvarkyklė!$B$13),"GVTNT","X")</f>
        <v>GVTNT</v>
      </c>
      <c r="AK608" s="39">
        <f t="shared" si="127"/>
        <v>0</v>
      </c>
      <c r="AL608" s="41"/>
      <c r="AM608" s="41"/>
      <c r="AN608" s="41">
        <f t="shared" si="128"/>
        <v>1900</v>
      </c>
      <c r="AO608" s="41"/>
      <c r="AP608" s="41"/>
      <c r="AQ608" s="41"/>
      <c r="AR608" s="42"/>
      <c r="AS608" s="42"/>
      <c r="AU608" s="43">
        <f t="shared" si="129"/>
        <v>0</v>
      </c>
    </row>
    <row r="609" spans="1:47" ht="15" customHeight="1" x14ac:dyDescent="0.25">
      <c r="A609" s="11"/>
      <c r="B609" s="19">
        <v>657</v>
      </c>
      <c r="C609" s="61"/>
      <c r="D609" s="62"/>
      <c r="E609" s="71"/>
      <c r="F609" s="61"/>
      <c r="G609" s="24"/>
      <c r="H609" s="54"/>
      <c r="I609" s="26"/>
      <c r="J609" s="27"/>
      <c r="K609" s="27"/>
      <c r="L609" s="27"/>
      <c r="M609" s="28"/>
      <c r="N609" s="29">
        <v>0</v>
      </c>
      <c r="O609" s="30" t="str">
        <f>IF(G609&lt;=$N$2,"",IF(F609=[3]Pav.tvarkyklė!$B$13,"",IF(ISBLANK(R609),"X","")))</f>
        <v/>
      </c>
      <c r="P609" s="31"/>
      <c r="Q609" s="32"/>
      <c r="R609" s="32"/>
      <c r="S609" s="33"/>
      <c r="T609" s="33"/>
      <c r="U609" s="34" t="str">
        <f>IFERROR(INDEX('[3]5.Grup_T'!$G$4:$G$22,MATCH('6.Turtas'!E609,'[3]5.Grup_T'!$E$4:$E$22,0)),"0")</f>
        <v>0</v>
      </c>
      <c r="V609" s="35">
        <f t="shared" si="118"/>
        <v>0</v>
      </c>
      <c r="W609" s="35">
        <f>IF(NOT(ISBLANK(H609)),(12-DATEDIF(H609,'[3]1.Pradzia'!$D$13,"m")),0)</f>
        <v>0</v>
      </c>
      <c r="X609" s="35">
        <f t="shared" si="121"/>
        <v>0</v>
      </c>
      <c r="Y609" s="35">
        <f t="shared" si="122"/>
        <v>0</v>
      </c>
      <c r="Z609" s="35">
        <f t="shared" si="130"/>
        <v>0</v>
      </c>
      <c r="AA609" s="36">
        <f t="shared" si="119"/>
        <v>0</v>
      </c>
      <c r="AB609" s="36">
        <f t="shared" si="123"/>
        <v>0</v>
      </c>
      <c r="AC609" s="37">
        <f>IF(E609='[3]5.Grup_T'!$E$20,0,IF(YEAR(G609)&lt;2021,M609-N609+AB609,0))</f>
        <v>0</v>
      </c>
      <c r="AD609" s="35">
        <f>IF(OR(YEAR(G609)&lt;2021,O609="X"),0,IF(ISBLANK(H609),DATEDIF(G609,'[3]1.Pradzia'!$D$13,"M"),DATEDIF(G609,H609,"m")))</f>
        <v>0</v>
      </c>
      <c r="AE609" s="37">
        <f>IF(E609='[3]5.Grup_T'!$E$20,0,IF(AD609&lt;&gt;0,M609/V609*MIN(12,AD609),0))</f>
        <v>0</v>
      </c>
      <c r="AF609" s="37">
        <f t="shared" si="120"/>
        <v>0</v>
      </c>
      <c r="AG609" s="37">
        <f t="shared" si="124"/>
        <v>0</v>
      </c>
      <c r="AH609" s="37">
        <f t="shared" si="125"/>
        <v>0</v>
      </c>
      <c r="AI609" s="35" t="str">
        <f t="shared" si="126"/>
        <v>Nusidėvėjęs</v>
      </c>
      <c r="AJ609" s="38" t="str">
        <f>IF(AND(F609&lt;&gt;[3]Pav.tvarkyklė!$B$12,F609&lt;&gt;[3]Pav.tvarkyklė!$B$13),"GVTNT","X")</f>
        <v>GVTNT</v>
      </c>
      <c r="AK609" s="39">
        <f t="shared" si="127"/>
        <v>0</v>
      </c>
      <c r="AL609" s="41"/>
      <c r="AM609" s="41"/>
      <c r="AN609" s="41">
        <f t="shared" si="128"/>
        <v>1900</v>
      </c>
      <c r="AO609" s="41"/>
      <c r="AP609" s="41"/>
      <c r="AQ609" s="41"/>
      <c r="AR609" s="42"/>
      <c r="AS609" s="42"/>
      <c r="AU609" s="43">
        <f t="shared" si="129"/>
        <v>0</v>
      </c>
    </row>
    <row r="610" spans="1:47" ht="15" customHeight="1" x14ac:dyDescent="0.25">
      <c r="A610" s="11"/>
      <c r="B610" s="19">
        <v>658</v>
      </c>
      <c r="C610" s="61"/>
      <c r="D610" s="62"/>
      <c r="E610" s="71"/>
      <c r="F610" s="61"/>
      <c r="G610" s="24"/>
      <c r="H610" s="54"/>
      <c r="I610" s="26"/>
      <c r="J610" s="27"/>
      <c r="K610" s="27"/>
      <c r="L610" s="27"/>
      <c r="M610" s="28"/>
      <c r="N610" s="29">
        <v>0</v>
      </c>
      <c r="O610" s="30" t="str">
        <f>IF(G610&lt;=$N$2,"",IF(F610=[3]Pav.tvarkyklė!$B$13,"",IF(ISBLANK(R610),"X","")))</f>
        <v/>
      </c>
      <c r="P610" s="31"/>
      <c r="Q610" s="32"/>
      <c r="R610" s="32"/>
      <c r="S610" s="33"/>
      <c r="T610" s="33"/>
      <c r="U610" s="34" t="str">
        <f>IFERROR(INDEX('[3]5.Grup_T'!$G$4:$G$22,MATCH('6.Turtas'!E610,'[3]5.Grup_T'!$E$4:$E$22,0)),"0")</f>
        <v>0</v>
      </c>
      <c r="V610" s="35">
        <f t="shared" si="118"/>
        <v>0</v>
      </c>
      <c r="W610" s="35">
        <f>IF(NOT(ISBLANK(H610)),(12-DATEDIF(H610,'[3]1.Pradzia'!$D$13,"m")),0)</f>
        <v>0</v>
      </c>
      <c r="X610" s="35">
        <f t="shared" si="121"/>
        <v>0</v>
      </c>
      <c r="Y610" s="35">
        <f t="shared" si="122"/>
        <v>0</v>
      </c>
      <c r="Z610" s="35">
        <f t="shared" si="130"/>
        <v>0</v>
      </c>
      <c r="AA610" s="36">
        <f t="shared" si="119"/>
        <v>0</v>
      </c>
      <c r="AB610" s="36">
        <f t="shared" si="123"/>
        <v>0</v>
      </c>
      <c r="AC610" s="37">
        <f>IF(E610='[3]5.Grup_T'!$E$20,0,IF(YEAR(G610)&lt;2021,M610-N610+AB610,0))</f>
        <v>0</v>
      </c>
      <c r="AD610" s="35">
        <f>IF(OR(YEAR(G610)&lt;2021,O610="X"),0,IF(ISBLANK(H610),DATEDIF(G610,'[3]1.Pradzia'!$D$13,"M"),DATEDIF(G610,H610,"m")))</f>
        <v>0</v>
      </c>
      <c r="AE610" s="37">
        <f>IF(E610='[3]5.Grup_T'!$E$20,0,IF(AD610&lt;&gt;0,M610/V610*MIN(12,AD610),0))</f>
        <v>0</v>
      </c>
      <c r="AF610" s="37">
        <f t="shared" si="120"/>
        <v>0</v>
      </c>
      <c r="AG610" s="37">
        <f t="shared" si="124"/>
        <v>0</v>
      </c>
      <c r="AH610" s="37">
        <f t="shared" si="125"/>
        <v>0</v>
      </c>
      <c r="AI610" s="35" t="str">
        <f t="shared" si="126"/>
        <v>Nusidėvėjęs</v>
      </c>
      <c r="AJ610" s="38" t="str">
        <f>IF(AND(F610&lt;&gt;[3]Pav.tvarkyklė!$B$12,F610&lt;&gt;[3]Pav.tvarkyklė!$B$13),"GVTNT","X")</f>
        <v>GVTNT</v>
      </c>
      <c r="AK610" s="39">
        <f t="shared" si="127"/>
        <v>0</v>
      </c>
      <c r="AL610" s="41"/>
      <c r="AM610" s="41"/>
      <c r="AN610" s="41">
        <f t="shared" si="128"/>
        <v>1900</v>
      </c>
      <c r="AO610" s="41"/>
      <c r="AP610" s="41"/>
      <c r="AQ610" s="41"/>
      <c r="AR610" s="42"/>
      <c r="AS610" s="42"/>
      <c r="AU610" s="43">
        <f t="shared" si="129"/>
        <v>0</v>
      </c>
    </row>
    <row r="611" spans="1:47" ht="15" customHeight="1" x14ac:dyDescent="0.25">
      <c r="A611" s="11"/>
      <c r="B611" s="19">
        <v>659</v>
      </c>
      <c r="C611" s="61"/>
      <c r="D611" s="62"/>
      <c r="E611" s="71"/>
      <c r="F611" s="61"/>
      <c r="G611" s="24"/>
      <c r="H611" s="54"/>
      <c r="I611" s="26"/>
      <c r="J611" s="27"/>
      <c r="K611" s="27"/>
      <c r="L611" s="27"/>
      <c r="M611" s="50"/>
      <c r="N611" s="29">
        <v>0</v>
      </c>
      <c r="O611" s="30" t="str">
        <f>IF(G611&lt;=$N$2,"",IF(F611=[3]Pav.tvarkyklė!$B$13,"",IF(ISBLANK(R611),"X","")))</f>
        <v/>
      </c>
      <c r="P611" s="31"/>
      <c r="Q611" s="32"/>
      <c r="R611" s="32"/>
      <c r="S611" s="33"/>
      <c r="T611" s="33"/>
      <c r="U611" s="34" t="str">
        <f>IFERROR(INDEX('[3]5.Grup_T'!$G$4:$G$22,MATCH('6.Turtas'!E611,'[3]5.Grup_T'!$E$4:$E$22,0)),"0")</f>
        <v>0</v>
      </c>
      <c r="V611" s="35">
        <f t="shared" si="118"/>
        <v>0</v>
      </c>
      <c r="W611" s="35">
        <f>IF(NOT(ISBLANK(H611)),(12-DATEDIF(H611,'[3]1.Pradzia'!$D$13,"m")),0)</f>
        <v>0</v>
      </c>
      <c r="X611" s="35">
        <f t="shared" si="121"/>
        <v>0</v>
      </c>
      <c r="Y611" s="35">
        <f t="shared" si="122"/>
        <v>0</v>
      </c>
      <c r="Z611" s="35">
        <f t="shared" si="130"/>
        <v>0</v>
      </c>
      <c r="AA611" s="36">
        <f t="shared" si="119"/>
        <v>0</v>
      </c>
      <c r="AB611" s="36">
        <f t="shared" si="123"/>
        <v>0</v>
      </c>
      <c r="AC611" s="37">
        <f>IF(E611='[3]5.Grup_T'!$E$20,0,IF(YEAR(G611)&lt;2021,M611-N611+AB611,0))</f>
        <v>0</v>
      </c>
      <c r="AD611" s="35">
        <f>IF(OR(YEAR(G611)&lt;2021,O611="X"),0,IF(ISBLANK(H611),DATEDIF(G611,'[3]1.Pradzia'!$D$13,"M"),DATEDIF(G611,H611,"m")))</f>
        <v>0</v>
      </c>
      <c r="AE611" s="37">
        <f>IF(E611='[3]5.Grup_T'!$E$20,0,IF(AD611&lt;&gt;0,M611/V611*MIN(12,AD611),0))</f>
        <v>0</v>
      </c>
      <c r="AF611" s="37">
        <f t="shared" si="120"/>
        <v>0</v>
      </c>
      <c r="AG611" s="37">
        <f t="shared" si="124"/>
        <v>0</v>
      </c>
      <c r="AH611" s="37">
        <f t="shared" si="125"/>
        <v>0</v>
      </c>
      <c r="AI611" s="35" t="str">
        <f t="shared" si="126"/>
        <v>Nusidėvėjęs</v>
      </c>
      <c r="AJ611" s="38" t="str">
        <f>IF(AND(F611&lt;&gt;[3]Pav.tvarkyklė!$B$12,F611&lt;&gt;[3]Pav.tvarkyklė!$B$13),"GVTNT","X")</f>
        <v>GVTNT</v>
      </c>
      <c r="AK611" s="39">
        <f t="shared" si="127"/>
        <v>0</v>
      </c>
      <c r="AL611" s="41"/>
      <c r="AM611" s="41"/>
      <c r="AN611" s="41">
        <f t="shared" si="128"/>
        <v>1900</v>
      </c>
      <c r="AO611" s="41"/>
      <c r="AP611" s="41"/>
      <c r="AQ611" s="41"/>
      <c r="AR611" s="42"/>
      <c r="AS611" s="42"/>
      <c r="AU611" s="43">
        <f t="shared" si="129"/>
        <v>0</v>
      </c>
    </row>
    <row r="612" spans="1:47" ht="15" customHeight="1" x14ac:dyDescent="0.25">
      <c r="A612" s="11"/>
      <c r="B612" s="19">
        <v>660</v>
      </c>
      <c r="C612" s="61"/>
      <c r="D612" s="62"/>
      <c r="E612" s="71"/>
      <c r="F612" s="61"/>
      <c r="G612" s="24"/>
      <c r="H612" s="54"/>
      <c r="I612" s="26"/>
      <c r="J612" s="27"/>
      <c r="K612" s="27"/>
      <c r="L612" s="27"/>
      <c r="M612" s="50"/>
      <c r="N612" s="29">
        <v>0</v>
      </c>
      <c r="O612" s="30" t="str">
        <f>IF(G612&lt;=$N$2,"",IF(F612=[3]Pav.tvarkyklė!$B$13,"",IF(ISBLANK(R612),"X","")))</f>
        <v/>
      </c>
      <c r="P612" s="31"/>
      <c r="Q612" s="32"/>
      <c r="R612" s="32"/>
      <c r="S612" s="33"/>
      <c r="T612" s="33"/>
      <c r="U612" s="34" t="str">
        <f>IFERROR(INDEX('[3]5.Grup_T'!$G$4:$G$22,MATCH('6.Turtas'!E612,'[3]5.Grup_T'!$E$4:$E$22,0)),"0")</f>
        <v>0</v>
      </c>
      <c r="V612" s="35">
        <f t="shared" si="118"/>
        <v>0</v>
      </c>
      <c r="W612" s="35">
        <f>IF(NOT(ISBLANK(H612)),(12-DATEDIF(H612,'[3]1.Pradzia'!$D$13,"m")),0)</f>
        <v>0</v>
      </c>
      <c r="X612" s="35">
        <f t="shared" si="121"/>
        <v>0</v>
      </c>
      <c r="Y612" s="35">
        <f t="shared" si="122"/>
        <v>0</v>
      </c>
      <c r="Z612" s="35">
        <f t="shared" si="130"/>
        <v>0</v>
      </c>
      <c r="AA612" s="36">
        <f t="shared" si="119"/>
        <v>0</v>
      </c>
      <c r="AB612" s="36">
        <f t="shared" si="123"/>
        <v>0</v>
      </c>
      <c r="AC612" s="37">
        <f>IF(E612='[3]5.Grup_T'!$E$20,0,IF(YEAR(G612)&lt;2021,M612-N612+AB612,0))</f>
        <v>0</v>
      </c>
      <c r="AD612" s="35">
        <f>IF(OR(YEAR(G612)&lt;2021,O612="X"),0,IF(ISBLANK(H612),DATEDIF(G612,'[3]1.Pradzia'!$D$13,"M"),DATEDIF(G612,H612,"m")))</f>
        <v>0</v>
      </c>
      <c r="AE612" s="37">
        <f>IF(E612='[3]5.Grup_T'!$E$20,0,IF(AD612&lt;&gt;0,M612/V612*MIN(12,AD612),0))</f>
        <v>0</v>
      </c>
      <c r="AF612" s="37">
        <f t="shared" si="120"/>
        <v>0</v>
      </c>
      <c r="AG612" s="37">
        <f t="shared" si="124"/>
        <v>0</v>
      </c>
      <c r="AH612" s="37">
        <f t="shared" si="125"/>
        <v>0</v>
      </c>
      <c r="AI612" s="35" t="str">
        <f t="shared" si="126"/>
        <v>Nusidėvėjęs</v>
      </c>
      <c r="AJ612" s="38" t="str">
        <f>IF(AND(F612&lt;&gt;[3]Pav.tvarkyklė!$B$12,F612&lt;&gt;[3]Pav.tvarkyklė!$B$13),"GVTNT","X")</f>
        <v>GVTNT</v>
      </c>
      <c r="AK612" s="39">
        <f t="shared" si="127"/>
        <v>0</v>
      </c>
      <c r="AL612" s="41"/>
      <c r="AM612" s="41"/>
      <c r="AN612" s="41">
        <f t="shared" si="128"/>
        <v>1900</v>
      </c>
      <c r="AO612" s="41"/>
      <c r="AP612" s="41"/>
      <c r="AQ612" s="41"/>
      <c r="AR612" s="42"/>
      <c r="AS612" s="42"/>
      <c r="AU612" s="43">
        <f t="shared" si="129"/>
        <v>0</v>
      </c>
    </row>
    <row r="613" spans="1:47" ht="15" customHeight="1" x14ac:dyDescent="0.25">
      <c r="A613" s="11"/>
      <c r="B613" s="19">
        <v>661</v>
      </c>
      <c r="C613" s="61"/>
      <c r="D613" s="62"/>
      <c r="E613" s="71"/>
      <c r="F613" s="61"/>
      <c r="G613" s="24"/>
      <c r="H613" s="54"/>
      <c r="I613" s="26"/>
      <c r="J613" s="27"/>
      <c r="K613" s="27"/>
      <c r="L613" s="27"/>
      <c r="M613" s="50"/>
      <c r="N613" s="29">
        <v>0</v>
      </c>
      <c r="O613" s="30" t="str">
        <f>IF(G613&lt;=$N$2,"",IF(F613=[3]Pav.tvarkyklė!$B$13,"",IF(ISBLANK(R613),"X","")))</f>
        <v/>
      </c>
      <c r="P613" s="31"/>
      <c r="Q613" s="32"/>
      <c r="R613" s="32"/>
      <c r="S613" s="33"/>
      <c r="T613" s="33"/>
      <c r="U613" s="34" t="str">
        <f>IFERROR(INDEX('[3]5.Grup_T'!$G$4:$G$22,MATCH('6.Turtas'!E613,'[3]5.Grup_T'!$E$4:$E$22,0)),"0")</f>
        <v>0</v>
      </c>
      <c r="V613" s="35">
        <f t="shared" si="118"/>
        <v>0</v>
      </c>
      <c r="W613" s="35">
        <f>IF(NOT(ISBLANK(H613)),(12-DATEDIF(H613,'[3]1.Pradzia'!$D$13,"m")),0)</f>
        <v>0</v>
      </c>
      <c r="X613" s="35">
        <f t="shared" si="121"/>
        <v>0</v>
      </c>
      <c r="Y613" s="35">
        <f t="shared" si="122"/>
        <v>0</v>
      </c>
      <c r="Z613" s="35">
        <f t="shared" si="130"/>
        <v>0</v>
      </c>
      <c r="AA613" s="36">
        <f t="shared" si="119"/>
        <v>0</v>
      </c>
      <c r="AB613" s="36">
        <f t="shared" si="123"/>
        <v>0</v>
      </c>
      <c r="AC613" s="37">
        <f>IF(E613='[3]5.Grup_T'!$E$20,0,IF(YEAR(G613)&lt;2021,M613-N613+AB613,0))</f>
        <v>0</v>
      </c>
      <c r="AD613" s="35">
        <f>IF(OR(YEAR(G613)&lt;2021,O613="X"),0,IF(ISBLANK(H613),DATEDIF(G613,'[3]1.Pradzia'!$D$13,"M"),DATEDIF(G613,H613,"m")))</f>
        <v>0</v>
      </c>
      <c r="AE613" s="37">
        <f>IF(E613='[3]5.Grup_T'!$E$20,0,IF(AD613&lt;&gt;0,M613/V613*MIN(12,AD613),0))</f>
        <v>0</v>
      </c>
      <c r="AF613" s="37">
        <f t="shared" si="120"/>
        <v>0</v>
      </c>
      <c r="AG613" s="37">
        <f t="shared" si="124"/>
        <v>0</v>
      </c>
      <c r="AH613" s="37">
        <f t="shared" si="125"/>
        <v>0</v>
      </c>
      <c r="AI613" s="35" t="str">
        <f t="shared" si="126"/>
        <v>Nusidėvėjęs</v>
      </c>
      <c r="AJ613" s="38" t="str">
        <f>IF(AND(F613&lt;&gt;[3]Pav.tvarkyklė!$B$12,F613&lt;&gt;[3]Pav.tvarkyklė!$B$13),"GVTNT","X")</f>
        <v>GVTNT</v>
      </c>
      <c r="AK613" s="39">
        <f t="shared" si="127"/>
        <v>0</v>
      </c>
      <c r="AL613" s="41"/>
      <c r="AM613" s="41"/>
      <c r="AN613" s="41">
        <f t="shared" si="128"/>
        <v>1900</v>
      </c>
      <c r="AO613" s="41"/>
      <c r="AP613" s="41"/>
      <c r="AQ613" s="41"/>
      <c r="AR613" s="42"/>
      <c r="AS613" s="42"/>
      <c r="AU613" s="43">
        <f t="shared" si="129"/>
        <v>0</v>
      </c>
    </row>
    <row r="614" spans="1:47" ht="15" customHeight="1" x14ac:dyDescent="0.25">
      <c r="A614" s="11"/>
      <c r="B614" s="19">
        <v>662</v>
      </c>
      <c r="C614" s="61"/>
      <c r="D614" s="62"/>
      <c r="E614" s="71"/>
      <c r="F614" s="61"/>
      <c r="G614" s="24"/>
      <c r="H614" s="54"/>
      <c r="I614" s="26"/>
      <c r="J614" s="27"/>
      <c r="K614" s="27"/>
      <c r="L614" s="27"/>
      <c r="M614" s="50"/>
      <c r="N614" s="29">
        <v>0</v>
      </c>
      <c r="O614" s="30" t="str">
        <f>IF(G614&lt;=$N$2,"",IF(F614=[3]Pav.tvarkyklė!$B$13,"",IF(ISBLANK(R614),"X","")))</f>
        <v/>
      </c>
      <c r="P614" s="31"/>
      <c r="Q614" s="32"/>
      <c r="R614" s="32"/>
      <c r="S614" s="33"/>
      <c r="T614" s="33"/>
      <c r="U614" s="34" t="str">
        <f>IFERROR(INDEX('[3]5.Grup_T'!$G$4:$G$22,MATCH('6.Turtas'!E614,'[3]5.Grup_T'!$E$4:$E$22,0)),"0")</f>
        <v>0</v>
      </c>
      <c r="V614" s="35">
        <f t="shared" si="118"/>
        <v>0</v>
      </c>
      <c r="W614" s="35">
        <f>IF(NOT(ISBLANK(H614)),(12-DATEDIF(H614,'[3]1.Pradzia'!$D$13,"m")),0)</f>
        <v>0</v>
      </c>
      <c r="X614" s="35">
        <f t="shared" si="121"/>
        <v>0</v>
      </c>
      <c r="Y614" s="35">
        <f t="shared" si="122"/>
        <v>0</v>
      </c>
      <c r="Z614" s="35">
        <f t="shared" si="130"/>
        <v>0</v>
      </c>
      <c r="AA614" s="36">
        <f t="shared" si="119"/>
        <v>0</v>
      </c>
      <c r="AB614" s="36">
        <f t="shared" si="123"/>
        <v>0</v>
      </c>
      <c r="AC614" s="37">
        <f>IF(E614='[3]5.Grup_T'!$E$20,0,IF(YEAR(G614)&lt;2021,M614-N614+AB614,0))</f>
        <v>0</v>
      </c>
      <c r="AD614" s="35">
        <f>IF(OR(YEAR(G614)&lt;2021,O614="X"),0,IF(ISBLANK(H614),DATEDIF(G614,'[3]1.Pradzia'!$D$13,"M"),DATEDIF(G614,H614,"m")))</f>
        <v>0</v>
      </c>
      <c r="AE614" s="37">
        <f>IF(E614='[3]5.Grup_T'!$E$20,0,IF(AD614&lt;&gt;0,M614/V614*MIN(12,AD614),0))</f>
        <v>0</v>
      </c>
      <c r="AF614" s="37">
        <f t="shared" si="120"/>
        <v>0</v>
      </c>
      <c r="AG614" s="37">
        <f t="shared" si="124"/>
        <v>0</v>
      </c>
      <c r="AH614" s="37">
        <f t="shared" si="125"/>
        <v>0</v>
      </c>
      <c r="AI614" s="35" t="str">
        <f t="shared" si="126"/>
        <v>Nusidėvėjęs</v>
      </c>
      <c r="AJ614" s="38" t="str">
        <f>IF(AND(F614&lt;&gt;[3]Pav.tvarkyklė!$B$12,F614&lt;&gt;[3]Pav.tvarkyklė!$B$13),"GVTNT","X")</f>
        <v>GVTNT</v>
      </c>
      <c r="AK614" s="39">
        <f t="shared" si="127"/>
        <v>0</v>
      </c>
      <c r="AL614" s="41"/>
      <c r="AM614" s="41"/>
      <c r="AN614" s="41">
        <f t="shared" si="128"/>
        <v>1900</v>
      </c>
      <c r="AO614" s="41"/>
      <c r="AP614" s="41"/>
      <c r="AQ614" s="41"/>
      <c r="AR614" s="42"/>
      <c r="AS614" s="42"/>
      <c r="AU614" s="43">
        <f t="shared" si="129"/>
        <v>0</v>
      </c>
    </row>
    <row r="615" spans="1:47" ht="15" customHeight="1" x14ac:dyDescent="0.25">
      <c r="A615" s="11"/>
      <c r="B615" s="19">
        <v>663</v>
      </c>
      <c r="C615" s="61"/>
      <c r="D615" s="62"/>
      <c r="E615" s="71"/>
      <c r="F615" s="61"/>
      <c r="G615" s="24"/>
      <c r="H615" s="54"/>
      <c r="I615" s="26"/>
      <c r="J615" s="27"/>
      <c r="K615" s="27"/>
      <c r="L615" s="27"/>
      <c r="M615" s="50"/>
      <c r="N615" s="29">
        <v>0</v>
      </c>
      <c r="O615" s="30" t="str">
        <f>IF(G615&lt;=$N$2,"",IF(F615=[3]Pav.tvarkyklė!$B$13,"",IF(ISBLANK(R615),"X","")))</f>
        <v/>
      </c>
      <c r="P615" s="31"/>
      <c r="Q615" s="32"/>
      <c r="R615" s="32"/>
      <c r="S615" s="33"/>
      <c r="T615" s="33"/>
      <c r="U615" s="34" t="str">
        <f>IFERROR(INDEX('[3]5.Grup_T'!$G$4:$G$22,MATCH('6.Turtas'!E615,'[3]5.Grup_T'!$E$4:$E$22,0)),"0")</f>
        <v>0</v>
      </c>
      <c r="V615" s="35">
        <f t="shared" si="118"/>
        <v>0</v>
      </c>
      <c r="W615" s="35">
        <f>IF(NOT(ISBLANK(H615)),(12-DATEDIF(H615,'[3]1.Pradzia'!$D$13,"m")),0)</f>
        <v>0</v>
      </c>
      <c r="X615" s="35">
        <f t="shared" si="121"/>
        <v>0</v>
      </c>
      <c r="Y615" s="35">
        <f t="shared" si="122"/>
        <v>0</v>
      </c>
      <c r="Z615" s="35">
        <f t="shared" si="130"/>
        <v>0</v>
      </c>
      <c r="AA615" s="36">
        <f t="shared" si="119"/>
        <v>0</v>
      </c>
      <c r="AB615" s="36">
        <f t="shared" si="123"/>
        <v>0</v>
      </c>
      <c r="AC615" s="37">
        <f>IF(E615='[3]5.Grup_T'!$E$20,0,IF(YEAR(G615)&lt;2021,M615-N615+AB615,0))</f>
        <v>0</v>
      </c>
      <c r="AD615" s="35">
        <f>IF(OR(YEAR(G615)&lt;2021,O615="X"),0,IF(ISBLANK(H615),DATEDIF(G615,'[3]1.Pradzia'!$D$13,"M"),DATEDIF(G615,H615,"m")))</f>
        <v>0</v>
      </c>
      <c r="AE615" s="37">
        <f>IF(E615='[3]5.Grup_T'!$E$20,0,IF(AD615&lt;&gt;0,M615/V615*MIN(12,AD615),0))</f>
        <v>0</v>
      </c>
      <c r="AF615" s="37">
        <f t="shared" si="120"/>
        <v>0</v>
      </c>
      <c r="AG615" s="37">
        <f t="shared" si="124"/>
        <v>0</v>
      </c>
      <c r="AH615" s="37">
        <f t="shared" si="125"/>
        <v>0</v>
      </c>
      <c r="AI615" s="35" t="str">
        <f t="shared" si="126"/>
        <v>Nusidėvėjęs</v>
      </c>
      <c r="AJ615" s="38" t="str">
        <f>IF(AND(F615&lt;&gt;[3]Pav.tvarkyklė!$B$12,F615&lt;&gt;[3]Pav.tvarkyklė!$B$13),"GVTNT","X")</f>
        <v>GVTNT</v>
      </c>
      <c r="AK615" s="39">
        <f t="shared" si="127"/>
        <v>0</v>
      </c>
      <c r="AL615" s="41"/>
      <c r="AM615" s="41"/>
      <c r="AN615" s="41">
        <f t="shared" si="128"/>
        <v>1900</v>
      </c>
      <c r="AO615" s="41"/>
      <c r="AP615" s="41"/>
      <c r="AQ615" s="41"/>
      <c r="AR615" s="42"/>
      <c r="AS615" s="42"/>
      <c r="AU615" s="43">
        <f t="shared" si="129"/>
        <v>0</v>
      </c>
    </row>
    <row r="616" spans="1:47" ht="15" customHeight="1" x14ac:dyDescent="0.25">
      <c r="A616" s="11"/>
      <c r="B616" s="19">
        <v>664</v>
      </c>
      <c r="C616" s="61"/>
      <c r="D616" s="62"/>
      <c r="E616" s="71"/>
      <c r="F616" s="61"/>
      <c r="G616" s="24"/>
      <c r="H616" s="54"/>
      <c r="I616" s="26"/>
      <c r="J616" s="27"/>
      <c r="K616" s="27"/>
      <c r="L616" s="27"/>
      <c r="M616" s="50"/>
      <c r="N616" s="29">
        <v>0</v>
      </c>
      <c r="O616" s="30" t="str">
        <f>IF(G616&lt;=$N$2,"",IF(F616=[3]Pav.tvarkyklė!$B$13,"",IF(ISBLANK(R616),"X","")))</f>
        <v/>
      </c>
      <c r="P616" s="31"/>
      <c r="Q616" s="32"/>
      <c r="R616" s="32"/>
      <c r="S616" s="33"/>
      <c r="T616" s="33"/>
      <c r="U616" s="34" t="str">
        <f>IFERROR(INDEX('[3]5.Grup_T'!$G$4:$G$22,MATCH('6.Turtas'!E616,'[3]5.Grup_T'!$E$4:$E$22,0)),"0")</f>
        <v>0</v>
      </c>
      <c r="V616" s="35">
        <f t="shared" si="118"/>
        <v>0</v>
      </c>
      <c r="W616" s="35">
        <f>IF(NOT(ISBLANK(H616)),(12-DATEDIF(H616,'[3]1.Pradzia'!$D$13,"m")),0)</f>
        <v>0</v>
      </c>
      <c r="X616" s="35">
        <f t="shared" si="121"/>
        <v>0</v>
      </c>
      <c r="Y616" s="35">
        <f t="shared" si="122"/>
        <v>0</v>
      </c>
      <c r="Z616" s="35">
        <f t="shared" si="130"/>
        <v>0</v>
      </c>
      <c r="AA616" s="36">
        <f t="shared" si="119"/>
        <v>0</v>
      </c>
      <c r="AB616" s="36">
        <f t="shared" si="123"/>
        <v>0</v>
      </c>
      <c r="AC616" s="37">
        <f>IF(E616='[3]5.Grup_T'!$E$20,0,IF(YEAR(G616)&lt;2021,M616-N616+AB616,0))</f>
        <v>0</v>
      </c>
      <c r="AD616" s="35">
        <f>IF(OR(YEAR(G616)&lt;2021,O616="X"),0,IF(ISBLANK(H616),DATEDIF(G616,'[3]1.Pradzia'!$D$13,"M"),DATEDIF(G616,H616,"m")))</f>
        <v>0</v>
      </c>
      <c r="AE616" s="37">
        <f>IF(E616='[3]5.Grup_T'!$E$20,0,IF(AD616&lt;&gt;0,M616/V616*MIN(12,AD616),0))</f>
        <v>0</v>
      </c>
      <c r="AF616" s="37">
        <f t="shared" si="120"/>
        <v>0</v>
      </c>
      <c r="AG616" s="37">
        <f t="shared" si="124"/>
        <v>0</v>
      </c>
      <c r="AH616" s="37">
        <f t="shared" si="125"/>
        <v>0</v>
      </c>
      <c r="AI616" s="35" t="str">
        <f t="shared" si="126"/>
        <v>Nusidėvėjęs</v>
      </c>
      <c r="AJ616" s="38" t="str">
        <f>IF(AND(F616&lt;&gt;[3]Pav.tvarkyklė!$B$12,F616&lt;&gt;[3]Pav.tvarkyklė!$B$13),"GVTNT","X")</f>
        <v>GVTNT</v>
      </c>
      <c r="AK616" s="39">
        <f t="shared" si="127"/>
        <v>0</v>
      </c>
      <c r="AL616" s="41"/>
      <c r="AM616" s="41"/>
      <c r="AN616" s="41">
        <f t="shared" si="128"/>
        <v>1900</v>
      </c>
      <c r="AO616" s="41"/>
      <c r="AP616" s="41"/>
      <c r="AQ616" s="41"/>
      <c r="AR616" s="42"/>
      <c r="AS616" s="42"/>
      <c r="AU616" s="43">
        <f t="shared" si="129"/>
        <v>0</v>
      </c>
    </row>
    <row r="617" spans="1:47" ht="15" customHeight="1" x14ac:dyDescent="0.25">
      <c r="A617" s="11"/>
      <c r="B617" s="19">
        <v>665</v>
      </c>
      <c r="C617" s="61"/>
      <c r="D617" s="62"/>
      <c r="E617" s="71"/>
      <c r="F617" s="61"/>
      <c r="G617" s="24"/>
      <c r="H617" s="54"/>
      <c r="I617" s="26"/>
      <c r="J617" s="27"/>
      <c r="K617" s="27"/>
      <c r="L617" s="27"/>
      <c r="M617" s="50"/>
      <c r="N617" s="29">
        <v>0</v>
      </c>
      <c r="O617" s="30" t="str">
        <f>IF(G617&lt;=$N$2,"",IF(F617=[3]Pav.tvarkyklė!$B$13,"",IF(ISBLANK(R617),"X","")))</f>
        <v/>
      </c>
      <c r="P617" s="31"/>
      <c r="Q617" s="32"/>
      <c r="R617" s="32"/>
      <c r="S617" s="33"/>
      <c r="T617" s="33"/>
      <c r="U617" s="34" t="str">
        <f>IFERROR(INDEX('[3]5.Grup_T'!$G$4:$G$22,MATCH('6.Turtas'!E617,'[3]5.Grup_T'!$E$4:$E$22,0)),"0")</f>
        <v>0</v>
      </c>
      <c r="V617" s="35">
        <f t="shared" si="118"/>
        <v>0</v>
      </c>
      <c r="W617" s="35">
        <f>IF(NOT(ISBLANK(H617)),(12-DATEDIF(H617,'[3]1.Pradzia'!$D$13,"m")),0)</f>
        <v>0</v>
      </c>
      <c r="X617" s="35">
        <f t="shared" si="121"/>
        <v>0</v>
      </c>
      <c r="Y617" s="35">
        <f t="shared" si="122"/>
        <v>0</v>
      </c>
      <c r="Z617" s="35">
        <f t="shared" si="130"/>
        <v>0</v>
      </c>
      <c r="AA617" s="36">
        <f t="shared" si="119"/>
        <v>0</v>
      </c>
      <c r="AB617" s="36">
        <f t="shared" si="123"/>
        <v>0</v>
      </c>
      <c r="AC617" s="37">
        <f>IF(E617='[3]5.Grup_T'!$E$20,0,IF(YEAR(G617)&lt;2021,M617-N617+AB617,0))</f>
        <v>0</v>
      </c>
      <c r="AD617" s="35">
        <f>IF(OR(YEAR(G617)&lt;2021,O617="X"),0,IF(ISBLANK(H617),DATEDIF(G617,'[3]1.Pradzia'!$D$13,"M"),DATEDIF(G617,H617,"m")))</f>
        <v>0</v>
      </c>
      <c r="AE617" s="37">
        <f>IF(E617='[3]5.Grup_T'!$E$20,0,IF(AD617&lt;&gt;0,M617/V617*MIN(12,AD617),0))</f>
        <v>0</v>
      </c>
      <c r="AF617" s="37">
        <f t="shared" si="120"/>
        <v>0</v>
      </c>
      <c r="AG617" s="37">
        <f t="shared" si="124"/>
        <v>0</v>
      </c>
      <c r="AH617" s="37">
        <f t="shared" si="125"/>
        <v>0</v>
      </c>
      <c r="AI617" s="35" t="str">
        <f t="shared" si="126"/>
        <v>Nusidėvėjęs</v>
      </c>
      <c r="AJ617" s="38" t="str">
        <f>IF(AND(F617&lt;&gt;[3]Pav.tvarkyklė!$B$12,F617&lt;&gt;[3]Pav.tvarkyklė!$B$13),"GVTNT","X")</f>
        <v>GVTNT</v>
      </c>
      <c r="AK617" s="39">
        <f t="shared" si="127"/>
        <v>0</v>
      </c>
      <c r="AL617" s="41"/>
      <c r="AM617" s="41"/>
      <c r="AN617" s="41">
        <f t="shared" si="128"/>
        <v>1900</v>
      </c>
      <c r="AO617" s="41"/>
      <c r="AP617" s="41"/>
      <c r="AQ617" s="41"/>
      <c r="AR617" s="42"/>
      <c r="AS617" s="42"/>
      <c r="AU617" s="43">
        <f t="shared" si="129"/>
        <v>0</v>
      </c>
    </row>
    <row r="618" spans="1:47" ht="15" customHeight="1" x14ac:dyDescent="0.25">
      <c r="A618" s="11"/>
      <c r="B618" s="19">
        <v>666</v>
      </c>
      <c r="C618" s="61"/>
      <c r="D618" s="62"/>
      <c r="E618" s="71"/>
      <c r="F618" s="61"/>
      <c r="G618" s="24"/>
      <c r="H618" s="54"/>
      <c r="I618" s="26"/>
      <c r="J618" s="27"/>
      <c r="K618" s="27"/>
      <c r="L618" s="27"/>
      <c r="M618" s="50"/>
      <c r="N618" s="29">
        <v>0</v>
      </c>
      <c r="O618" s="30" t="str">
        <f>IF(G618&lt;=$N$2,"",IF(F618=[3]Pav.tvarkyklė!$B$13,"",IF(ISBLANK(R618),"X","")))</f>
        <v/>
      </c>
      <c r="P618" s="31"/>
      <c r="Q618" s="32"/>
      <c r="R618" s="32"/>
      <c r="S618" s="33"/>
      <c r="T618" s="33"/>
      <c r="U618" s="34" t="str">
        <f>IFERROR(INDEX('[3]5.Grup_T'!$G$4:$G$22,MATCH('6.Turtas'!E618,'[3]5.Grup_T'!$E$4:$E$22,0)),"0")</f>
        <v>0</v>
      </c>
      <c r="V618" s="35">
        <f t="shared" si="118"/>
        <v>0</v>
      </c>
      <c r="W618" s="35">
        <f>IF(NOT(ISBLANK(H618)),(12-DATEDIF(H618,'[3]1.Pradzia'!$D$13,"m")),0)</f>
        <v>0</v>
      </c>
      <c r="X618" s="35">
        <f t="shared" si="121"/>
        <v>0</v>
      </c>
      <c r="Y618" s="35">
        <f t="shared" si="122"/>
        <v>0</v>
      </c>
      <c r="Z618" s="35">
        <f t="shared" si="130"/>
        <v>0</v>
      </c>
      <c r="AA618" s="36">
        <f t="shared" si="119"/>
        <v>0</v>
      </c>
      <c r="AB618" s="36">
        <f t="shared" si="123"/>
        <v>0</v>
      </c>
      <c r="AC618" s="37">
        <f>IF(E618='[3]5.Grup_T'!$E$20,0,IF(YEAR(G618)&lt;2021,M618-N618+AB618,0))</f>
        <v>0</v>
      </c>
      <c r="AD618" s="35">
        <f>IF(OR(YEAR(G618)&lt;2021,O618="X"),0,IF(ISBLANK(H618),DATEDIF(G618,'[3]1.Pradzia'!$D$13,"M"),DATEDIF(G618,H618,"m")))</f>
        <v>0</v>
      </c>
      <c r="AE618" s="37">
        <f>IF(E618='[3]5.Grup_T'!$E$20,0,IF(AD618&lt;&gt;0,M618/V618*MIN(12,AD618),0))</f>
        <v>0</v>
      </c>
      <c r="AF618" s="37">
        <f t="shared" si="120"/>
        <v>0</v>
      </c>
      <c r="AG618" s="37">
        <f t="shared" si="124"/>
        <v>0</v>
      </c>
      <c r="AH618" s="37">
        <f t="shared" si="125"/>
        <v>0</v>
      </c>
      <c r="AI618" s="35" t="str">
        <f t="shared" si="126"/>
        <v>Nusidėvėjęs</v>
      </c>
      <c r="AJ618" s="38" t="str">
        <f>IF(AND(F618&lt;&gt;[3]Pav.tvarkyklė!$B$12,F618&lt;&gt;[3]Pav.tvarkyklė!$B$13),"GVTNT","X")</f>
        <v>GVTNT</v>
      </c>
      <c r="AK618" s="39">
        <f t="shared" si="127"/>
        <v>0</v>
      </c>
      <c r="AL618" s="41"/>
      <c r="AM618" s="41"/>
      <c r="AN618" s="41">
        <f t="shared" si="128"/>
        <v>1900</v>
      </c>
      <c r="AO618" s="41"/>
      <c r="AP618" s="41"/>
      <c r="AQ618" s="41"/>
      <c r="AR618" s="42"/>
      <c r="AS618" s="42"/>
      <c r="AU618" s="43">
        <f t="shared" si="129"/>
        <v>0</v>
      </c>
    </row>
    <row r="619" spans="1:47" ht="15" customHeight="1" x14ac:dyDescent="0.25">
      <c r="A619" s="11"/>
      <c r="B619" s="19">
        <v>667</v>
      </c>
      <c r="C619" s="61"/>
      <c r="D619" s="62"/>
      <c r="E619" s="71"/>
      <c r="F619" s="61"/>
      <c r="G619" s="24"/>
      <c r="H619" s="54"/>
      <c r="I619" s="26"/>
      <c r="J619" s="27"/>
      <c r="K619" s="27"/>
      <c r="L619" s="27"/>
      <c r="M619" s="50"/>
      <c r="N619" s="29">
        <v>0</v>
      </c>
      <c r="O619" s="30" t="str">
        <f>IF(G619&lt;=$N$2,"",IF(F619=[3]Pav.tvarkyklė!$B$13,"",IF(ISBLANK(R619),"X","")))</f>
        <v/>
      </c>
      <c r="P619" s="31"/>
      <c r="Q619" s="32"/>
      <c r="R619" s="32"/>
      <c r="S619" s="33"/>
      <c r="T619" s="33"/>
      <c r="U619" s="34" t="str">
        <f>IFERROR(INDEX('[3]5.Grup_T'!$G$4:$G$22,MATCH('6.Turtas'!E619,'[3]5.Grup_T'!$E$4:$E$22,0)),"0")</f>
        <v>0</v>
      </c>
      <c r="V619" s="35">
        <f t="shared" si="118"/>
        <v>0</v>
      </c>
      <c r="W619" s="35">
        <f>IF(NOT(ISBLANK(H619)),(12-DATEDIF(H619,'[3]1.Pradzia'!$D$13,"m")),0)</f>
        <v>0</v>
      </c>
      <c r="X619" s="35">
        <f t="shared" si="121"/>
        <v>0</v>
      </c>
      <c r="Y619" s="35">
        <f t="shared" si="122"/>
        <v>0</v>
      </c>
      <c r="Z619" s="35">
        <f t="shared" si="130"/>
        <v>0</v>
      </c>
      <c r="AA619" s="36">
        <f t="shared" si="119"/>
        <v>0</v>
      </c>
      <c r="AB619" s="36">
        <f t="shared" si="123"/>
        <v>0</v>
      </c>
      <c r="AC619" s="37">
        <f>IF(E619='[3]5.Grup_T'!$E$20,0,IF(YEAR(G619)&lt;2021,M619-N619+AB619,0))</f>
        <v>0</v>
      </c>
      <c r="AD619" s="35">
        <f>IF(OR(YEAR(G619)&lt;2021,O619="X"),0,IF(ISBLANK(H619),DATEDIF(G619,'[3]1.Pradzia'!$D$13,"M"),DATEDIF(G619,H619,"m")))</f>
        <v>0</v>
      </c>
      <c r="AE619" s="37">
        <f>IF(E619='[3]5.Grup_T'!$E$20,0,IF(AD619&lt;&gt;0,M619/V619*MIN(12,AD619),0))</f>
        <v>0</v>
      </c>
      <c r="AF619" s="37">
        <f t="shared" si="120"/>
        <v>0</v>
      </c>
      <c r="AG619" s="37">
        <f t="shared" si="124"/>
        <v>0</v>
      </c>
      <c r="AH619" s="37">
        <f t="shared" si="125"/>
        <v>0</v>
      </c>
      <c r="AI619" s="35" t="str">
        <f t="shared" si="126"/>
        <v>Nusidėvėjęs</v>
      </c>
      <c r="AJ619" s="38" t="str">
        <f>IF(AND(F619&lt;&gt;[3]Pav.tvarkyklė!$B$12,F619&lt;&gt;[3]Pav.tvarkyklė!$B$13),"GVTNT","X")</f>
        <v>GVTNT</v>
      </c>
      <c r="AK619" s="39">
        <f t="shared" si="127"/>
        <v>0</v>
      </c>
      <c r="AL619" s="41"/>
      <c r="AM619" s="41"/>
      <c r="AN619" s="41">
        <f t="shared" si="128"/>
        <v>1900</v>
      </c>
      <c r="AO619" s="41"/>
      <c r="AP619" s="41"/>
      <c r="AQ619" s="41"/>
      <c r="AR619" s="42"/>
      <c r="AS619" s="42"/>
      <c r="AU619" s="43">
        <f t="shared" si="129"/>
        <v>0</v>
      </c>
    </row>
    <row r="620" spans="1:47" ht="15" customHeight="1" x14ac:dyDescent="0.25">
      <c r="A620" s="11"/>
      <c r="B620" s="19">
        <v>668</v>
      </c>
      <c r="C620" s="61"/>
      <c r="D620" s="62"/>
      <c r="E620" s="71"/>
      <c r="F620" s="61"/>
      <c r="G620" s="24"/>
      <c r="H620" s="54"/>
      <c r="I620" s="26"/>
      <c r="J620" s="27"/>
      <c r="K620" s="27"/>
      <c r="L620" s="27"/>
      <c r="M620" s="50"/>
      <c r="N620" s="29">
        <v>0</v>
      </c>
      <c r="O620" s="30" t="str">
        <f>IF(G620&lt;=$N$2,"",IF(F620=[3]Pav.tvarkyklė!$B$13,"",IF(ISBLANK(R620),"X","")))</f>
        <v/>
      </c>
      <c r="P620" s="31"/>
      <c r="Q620" s="32"/>
      <c r="R620" s="32"/>
      <c r="S620" s="33"/>
      <c r="T620" s="33"/>
      <c r="U620" s="34" t="str">
        <f>IFERROR(INDEX('[3]5.Grup_T'!$G$4:$G$22,MATCH('6.Turtas'!E620,'[3]5.Grup_T'!$E$4:$E$22,0)),"0")</f>
        <v>0</v>
      </c>
      <c r="V620" s="35">
        <f t="shared" si="118"/>
        <v>0</v>
      </c>
      <c r="W620" s="35">
        <f>IF(NOT(ISBLANK(H620)),(12-DATEDIF(H620,'[3]1.Pradzia'!$D$13,"m")),0)</f>
        <v>0</v>
      </c>
      <c r="X620" s="35">
        <f t="shared" si="121"/>
        <v>0</v>
      </c>
      <c r="Y620" s="35">
        <f t="shared" si="122"/>
        <v>0</v>
      </c>
      <c r="Z620" s="35">
        <f t="shared" si="130"/>
        <v>0</v>
      </c>
      <c r="AA620" s="36">
        <f t="shared" si="119"/>
        <v>0</v>
      </c>
      <c r="AB620" s="36">
        <f t="shared" si="123"/>
        <v>0</v>
      </c>
      <c r="AC620" s="37">
        <f>IF(E620='[3]5.Grup_T'!$E$20,0,IF(YEAR(G620)&lt;2021,M620-N620+AB620,0))</f>
        <v>0</v>
      </c>
      <c r="AD620" s="35">
        <f>IF(OR(YEAR(G620)&lt;2021,O620="X"),0,IF(ISBLANK(H620),DATEDIF(G620,'[3]1.Pradzia'!$D$13,"M"),DATEDIF(G620,H620,"m")))</f>
        <v>0</v>
      </c>
      <c r="AE620" s="37">
        <f>IF(E620='[3]5.Grup_T'!$E$20,0,IF(AD620&lt;&gt;0,M620/V620*MIN(12,AD620),0))</f>
        <v>0</v>
      </c>
      <c r="AF620" s="37">
        <f t="shared" si="120"/>
        <v>0</v>
      </c>
      <c r="AG620" s="37">
        <f t="shared" si="124"/>
        <v>0</v>
      </c>
      <c r="AH620" s="37">
        <f t="shared" si="125"/>
        <v>0</v>
      </c>
      <c r="AI620" s="35" t="str">
        <f t="shared" si="126"/>
        <v>Nusidėvėjęs</v>
      </c>
      <c r="AJ620" s="38" t="str">
        <f>IF(AND(F620&lt;&gt;[3]Pav.tvarkyklė!$B$12,F620&lt;&gt;[3]Pav.tvarkyklė!$B$13),"GVTNT","X")</f>
        <v>GVTNT</v>
      </c>
      <c r="AK620" s="39">
        <f t="shared" si="127"/>
        <v>0</v>
      </c>
      <c r="AL620" s="41"/>
      <c r="AM620" s="41"/>
      <c r="AN620" s="41">
        <f t="shared" si="128"/>
        <v>1900</v>
      </c>
      <c r="AO620" s="41"/>
      <c r="AP620" s="41"/>
      <c r="AQ620" s="41"/>
      <c r="AR620" s="42"/>
      <c r="AS620" s="42"/>
      <c r="AU620" s="43">
        <f t="shared" si="129"/>
        <v>0</v>
      </c>
    </row>
    <row r="621" spans="1:47" ht="15" customHeight="1" x14ac:dyDescent="0.25">
      <c r="A621" s="11"/>
      <c r="B621" s="19">
        <v>669</v>
      </c>
      <c r="C621" s="61"/>
      <c r="D621" s="62"/>
      <c r="E621" s="71"/>
      <c r="F621" s="61"/>
      <c r="G621" s="24"/>
      <c r="H621" s="54"/>
      <c r="I621" s="26"/>
      <c r="J621" s="27"/>
      <c r="K621" s="27"/>
      <c r="L621" s="27"/>
      <c r="M621" s="28"/>
      <c r="N621" s="29">
        <v>0</v>
      </c>
      <c r="O621" s="30" t="str">
        <f>IF(G621&lt;=$N$2,"",IF(F621=[3]Pav.tvarkyklė!$B$13,"",IF(ISBLANK(R621),"X","")))</f>
        <v/>
      </c>
      <c r="P621" s="31"/>
      <c r="Q621" s="32"/>
      <c r="R621" s="32"/>
      <c r="S621" s="33"/>
      <c r="T621" s="33"/>
      <c r="U621" s="34" t="str">
        <f>IFERROR(INDEX('[3]5.Grup_T'!$G$4:$G$22,MATCH('6.Turtas'!E621,'[3]5.Grup_T'!$E$4:$E$22,0)),"0")</f>
        <v>0</v>
      </c>
      <c r="V621" s="35">
        <f t="shared" si="118"/>
        <v>0</v>
      </c>
      <c r="W621" s="35">
        <f>IF(NOT(ISBLANK(H621)),(12-DATEDIF(H621,'[3]1.Pradzia'!$D$13,"m")),0)</f>
        <v>0</v>
      </c>
      <c r="X621" s="35">
        <f t="shared" si="121"/>
        <v>0</v>
      </c>
      <c r="Y621" s="35">
        <f t="shared" si="122"/>
        <v>0</v>
      </c>
      <c r="Z621" s="35">
        <f t="shared" si="130"/>
        <v>0</v>
      </c>
      <c r="AA621" s="36">
        <f t="shared" si="119"/>
        <v>0</v>
      </c>
      <c r="AB621" s="36">
        <f t="shared" si="123"/>
        <v>0</v>
      </c>
      <c r="AC621" s="37">
        <f>IF(E621='[3]5.Grup_T'!$E$20,0,IF(YEAR(G621)&lt;2021,M621-N621+AB621,0))</f>
        <v>0</v>
      </c>
      <c r="AD621" s="35">
        <f>IF(OR(YEAR(G621)&lt;2021,O621="X"),0,IF(ISBLANK(H621),DATEDIF(G621,'[3]1.Pradzia'!$D$13,"M"),DATEDIF(G621,H621,"m")))</f>
        <v>0</v>
      </c>
      <c r="AE621" s="37">
        <f>IF(E621='[3]5.Grup_T'!$E$20,0,IF(AD621&lt;&gt;0,M621/V621*MIN(12,AD621),0))</f>
        <v>0</v>
      </c>
      <c r="AF621" s="37">
        <f t="shared" si="120"/>
        <v>0</v>
      </c>
      <c r="AG621" s="37">
        <f t="shared" si="124"/>
        <v>0</v>
      </c>
      <c r="AH621" s="37">
        <f t="shared" si="125"/>
        <v>0</v>
      </c>
      <c r="AI621" s="35" t="str">
        <f t="shared" si="126"/>
        <v>Nusidėvėjęs</v>
      </c>
      <c r="AJ621" s="38" t="str">
        <f>IF(AND(F621&lt;&gt;[3]Pav.tvarkyklė!$B$12,F621&lt;&gt;[3]Pav.tvarkyklė!$B$13),"GVTNT","X")</f>
        <v>GVTNT</v>
      </c>
      <c r="AK621" s="39">
        <f t="shared" si="127"/>
        <v>0</v>
      </c>
      <c r="AL621" s="41"/>
      <c r="AM621" s="41"/>
      <c r="AN621" s="41">
        <f t="shared" si="128"/>
        <v>1900</v>
      </c>
      <c r="AO621" s="41"/>
      <c r="AP621" s="41"/>
      <c r="AQ621" s="41"/>
      <c r="AR621" s="42"/>
      <c r="AS621" s="42"/>
      <c r="AU621" s="43">
        <f t="shared" si="129"/>
        <v>0</v>
      </c>
    </row>
    <row r="622" spans="1:47" ht="15" customHeight="1" x14ac:dyDescent="0.25">
      <c r="A622" s="11"/>
      <c r="B622" s="19">
        <v>670</v>
      </c>
      <c r="C622" s="61"/>
      <c r="D622" s="62"/>
      <c r="E622" s="71"/>
      <c r="F622" s="61"/>
      <c r="G622" s="24"/>
      <c r="H622" s="54"/>
      <c r="I622" s="26"/>
      <c r="J622" s="27"/>
      <c r="K622" s="27"/>
      <c r="L622" s="27"/>
      <c r="M622" s="50"/>
      <c r="N622" s="29">
        <v>0</v>
      </c>
      <c r="O622" s="30" t="str">
        <f>IF(G622&lt;=$N$2,"",IF(F622=[3]Pav.tvarkyklė!$B$13,"",IF(ISBLANK(R622),"X","")))</f>
        <v/>
      </c>
      <c r="P622" s="31"/>
      <c r="Q622" s="32"/>
      <c r="R622" s="32"/>
      <c r="S622" s="33"/>
      <c r="T622" s="33"/>
      <c r="U622" s="34" t="str">
        <f>IFERROR(INDEX('[3]5.Grup_T'!$G$4:$G$22,MATCH('6.Turtas'!E622,'[3]5.Grup_T'!$E$4:$E$22,0)),"0")</f>
        <v>0</v>
      </c>
      <c r="V622" s="35">
        <f t="shared" si="118"/>
        <v>0</v>
      </c>
      <c r="W622" s="35">
        <f>IF(NOT(ISBLANK(H622)),(12-DATEDIF(H622,'[3]1.Pradzia'!$D$13,"m")),0)</f>
        <v>0</v>
      </c>
      <c r="X622" s="35">
        <f t="shared" si="121"/>
        <v>0</v>
      </c>
      <c r="Y622" s="35">
        <f t="shared" si="122"/>
        <v>0</v>
      </c>
      <c r="Z622" s="35">
        <f t="shared" si="130"/>
        <v>0</v>
      </c>
      <c r="AA622" s="36">
        <f t="shared" si="119"/>
        <v>0</v>
      </c>
      <c r="AB622" s="36">
        <f t="shared" si="123"/>
        <v>0</v>
      </c>
      <c r="AC622" s="37">
        <f>IF(E622='[3]5.Grup_T'!$E$20,0,IF(YEAR(G622)&lt;2021,M622-N622+AB622,0))</f>
        <v>0</v>
      </c>
      <c r="AD622" s="35">
        <f>IF(OR(YEAR(G622)&lt;2021,O622="X"),0,IF(ISBLANK(H622),DATEDIF(G622,'[3]1.Pradzia'!$D$13,"M"),DATEDIF(G622,H622,"m")))</f>
        <v>0</v>
      </c>
      <c r="AE622" s="37">
        <f>IF(E622='[3]5.Grup_T'!$E$20,0,IF(AD622&lt;&gt;0,M622/V622*MIN(12,AD622),0))</f>
        <v>0</v>
      </c>
      <c r="AF622" s="37">
        <f t="shared" si="120"/>
        <v>0</v>
      </c>
      <c r="AG622" s="37">
        <f t="shared" si="124"/>
        <v>0</v>
      </c>
      <c r="AH622" s="37">
        <f t="shared" si="125"/>
        <v>0</v>
      </c>
      <c r="AI622" s="35" t="str">
        <f t="shared" si="126"/>
        <v>Nusidėvėjęs</v>
      </c>
      <c r="AJ622" s="38" t="str">
        <f>IF(AND(F622&lt;&gt;[3]Pav.tvarkyklė!$B$12,F622&lt;&gt;[3]Pav.tvarkyklė!$B$13),"GVTNT","X")</f>
        <v>GVTNT</v>
      </c>
      <c r="AK622" s="39">
        <f t="shared" si="127"/>
        <v>0</v>
      </c>
      <c r="AL622" s="41"/>
      <c r="AM622" s="41"/>
      <c r="AN622" s="41">
        <f t="shared" si="128"/>
        <v>1900</v>
      </c>
      <c r="AO622" s="41"/>
      <c r="AP622" s="41"/>
      <c r="AQ622" s="41"/>
      <c r="AR622" s="42"/>
      <c r="AS622" s="42"/>
      <c r="AU622" s="43">
        <f t="shared" si="129"/>
        <v>0</v>
      </c>
    </row>
    <row r="623" spans="1:47" ht="15" customHeight="1" x14ac:dyDescent="0.25">
      <c r="A623" s="11"/>
      <c r="B623" s="19">
        <v>671</v>
      </c>
      <c r="C623" s="61"/>
      <c r="D623" s="62"/>
      <c r="E623" s="71"/>
      <c r="F623" s="61"/>
      <c r="G623" s="24"/>
      <c r="H623" s="54"/>
      <c r="I623" s="26"/>
      <c r="J623" s="27"/>
      <c r="K623" s="27"/>
      <c r="L623" s="27"/>
      <c r="M623" s="50"/>
      <c r="N623" s="29">
        <v>0</v>
      </c>
      <c r="O623" s="30" t="str">
        <f>IF(G623&lt;=$N$2,"",IF(F623=[3]Pav.tvarkyklė!$B$13,"",IF(ISBLANK(R623),"X","")))</f>
        <v/>
      </c>
      <c r="P623" s="31"/>
      <c r="Q623" s="32"/>
      <c r="R623" s="32"/>
      <c r="S623" s="33"/>
      <c r="T623" s="33"/>
      <c r="U623" s="34" t="str">
        <f>IFERROR(INDEX('[3]5.Grup_T'!$G$4:$G$22,MATCH('6.Turtas'!E623,'[3]5.Grup_T'!$E$4:$E$22,0)),"0")</f>
        <v>0</v>
      </c>
      <c r="V623" s="35">
        <f t="shared" si="118"/>
        <v>0</v>
      </c>
      <c r="W623" s="35">
        <f>IF(NOT(ISBLANK(H623)),(12-DATEDIF(H623,'[3]1.Pradzia'!$D$13,"m")),0)</f>
        <v>0</v>
      </c>
      <c r="X623" s="35">
        <f t="shared" si="121"/>
        <v>0</v>
      </c>
      <c r="Y623" s="35">
        <f t="shared" si="122"/>
        <v>0</v>
      </c>
      <c r="Z623" s="35">
        <f t="shared" si="130"/>
        <v>0</v>
      </c>
      <c r="AA623" s="36">
        <f t="shared" si="119"/>
        <v>0</v>
      </c>
      <c r="AB623" s="36">
        <f t="shared" si="123"/>
        <v>0</v>
      </c>
      <c r="AC623" s="37">
        <f>IF(E623='[3]5.Grup_T'!$E$20,0,IF(YEAR(G623)&lt;2021,M623-N623+AB623,0))</f>
        <v>0</v>
      </c>
      <c r="AD623" s="35">
        <f>IF(OR(YEAR(G623)&lt;2021,O623="X"),0,IF(ISBLANK(H623),DATEDIF(G623,'[3]1.Pradzia'!$D$13,"M"),DATEDIF(G623,H623,"m")))</f>
        <v>0</v>
      </c>
      <c r="AE623" s="37">
        <f>IF(E623='[3]5.Grup_T'!$E$20,0,IF(AD623&lt;&gt;0,M623/V623*MIN(12,AD623),0))</f>
        <v>0</v>
      </c>
      <c r="AF623" s="37">
        <f t="shared" si="120"/>
        <v>0</v>
      </c>
      <c r="AG623" s="37">
        <f t="shared" si="124"/>
        <v>0</v>
      </c>
      <c r="AH623" s="37">
        <f t="shared" si="125"/>
        <v>0</v>
      </c>
      <c r="AI623" s="35" t="str">
        <f t="shared" si="126"/>
        <v>Nusidėvėjęs</v>
      </c>
      <c r="AJ623" s="38" t="str">
        <f>IF(AND(F623&lt;&gt;[3]Pav.tvarkyklė!$B$12,F623&lt;&gt;[3]Pav.tvarkyklė!$B$13),"GVTNT","X")</f>
        <v>GVTNT</v>
      </c>
      <c r="AK623" s="39">
        <f t="shared" si="127"/>
        <v>0</v>
      </c>
      <c r="AL623" s="41"/>
      <c r="AM623" s="41"/>
      <c r="AN623" s="41">
        <f t="shared" si="128"/>
        <v>1900</v>
      </c>
      <c r="AO623" s="41"/>
      <c r="AP623" s="41"/>
      <c r="AQ623" s="41"/>
      <c r="AR623" s="42"/>
      <c r="AS623" s="42"/>
      <c r="AU623" s="43">
        <f t="shared" si="129"/>
        <v>0</v>
      </c>
    </row>
    <row r="624" spans="1:47" ht="15" customHeight="1" x14ac:dyDescent="0.25">
      <c r="A624" s="11"/>
      <c r="B624" s="19">
        <v>672</v>
      </c>
      <c r="C624" s="61"/>
      <c r="D624" s="62"/>
      <c r="E624" s="71"/>
      <c r="F624" s="61"/>
      <c r="G624" s="24"/>
      <c r="H624" s="54"/>
      <c r="I624" s="26"/>
      <c r="J624" s="27"/>
      <c r="K624" s="27"/>
      <c r="L624" s="27"/>
      <c r="M624" s="50"/>
      <c r="N624" s="29">
        <v>0</v>
      </c>
      <c r="O624" s="30" t="str">
        <f>IF(G624&lt;=$N$2,"",IF(F624=[3]Pav.tvarkyklė!$B$13,"",IF(ISBLANK(R624),"X","")))</f>
        <v/>
      </c>
      <c r="P624" s="31"/>
      <c r="Q624" s="32"/>
      <c r="R624" s="32"/>
      <c r="S624" s="33"/>
      <c r="T624" s="33"/>
      <c r="U624" s="34" t="str">
        <f>IFERROR(INDEX('[3]5.Grup_T'!$G$4:$G$22,MATCH('6.Turtas'!E624,'[3]5.Grup_T'!$E$4:$E$22,0)),"0")</f>
        <v>0</v>
      </c>
      <c r="V624" s="35">
        <f t="shared" si="118"/>
        <v>0</v>
      </c>
      <c r="W624" s="35">
        <f>IF(NOT(ISBLANK(H624)),(12-DATEDIF(H624,'[3]1.Pradzia'!$D$13,"m")),0)</f>
        <v>0</v>
      </c>
      <c r="X624" s="35">
        <f t="shared" si="121"/>
        <v>0</v>
      </c>
      <c r="Y624" s="35">
        <f t="shared" si="122"/>
        <v>0</v>
      </c>
      <c r="Z624" s="35">
        <f t="shared" si="130"/>
        <v>0</v>
      </c>
      <c r="AA624" s="36">
        <f t="shared" si="119"/>
        <v>0</v>
      </c>
      <c r="AB624" s="36">
        <f t="shared" si="123"/>
        <v>0</v>
      </c>
      <c r="AC624" s="37">
        <f>IF(E624='[3]5.Grup_T'!$E$20,0,IF(YEAR(G624)&lt;2021,M624-N624+AB624,0))</f>
        <v>0</v>
      </c>
      <c r="AD624" s="35">
        <f>IF(OR(YEAR(G624)&lt;2021,O624="X"),0,IF(ISBLANK(H624),DATEDIF(G624,'[3]1.Pradzia'!$D$13,"M"),DATEDIF(G624,H624,"m")))</f>
        <v>0</v>
      </c>
      <c r="AE624" s="37">
        <f>IF(E624='[3]5.Grup_T'!$E$20,0,IF(AD624&lt;&gt;0,M624/V624*MIN(12,AD624),0))</f>
        <v>0</v>
      </c>
      <c r="AF624" s="37">
        <f t="shared" si="120"/>
        <v>0</v>
      </c>
      <c r="AG624" s="37">
        <f t="shared" si="124"/>
        <v>0</v>
      </c>
      <c r="AH624" s="37">
        <f t="shared" si="125"/>
        <v>0</v>
      </c>
      <c r="AI624" s="35" t="str">
        <f t="shared" si="126"/>
        <v>Nusidėvėjęs</v>
      </c>
      <c r="AJ624" s="38" t="str">
        <f>IF(AND(F624&lt;&gt;[3]Pav.tvarkyklė!$B$12,F624&lt;&gt;[3]Pav.tvarkyklė!$B$13),"GVTNT","X")</f>
        <v>GVTNT</v>
      </c>
      <c r="AK624" s="39">
        <f t="shared" si="127"/>
        <v>0</v>
      </c>
      <c r="AL624" s="41"/>
      <c r="AM624" s="41"/>
      <c r="AN624" s="41">
        <f t="shared" si="128"/>
        <v>1900</v>
      </c>
      <c r="AO624" s="41"/>
      <c r="AP624" s="41"/>
      <c r="AQ624" s="41"/>
      <c r="AR624" s="42"/>
      <c r="AS624" s="42"/>
      <c r="AU624" s="43">
        <f t="shared" si="129"/>
        <v>0</v>
      </c>
    </row>
    <row r="625" spans="1:47" ht="15" customHeight="1" x14ac:dyDescent="0.25">
      <c r="A625" s="11"/>
      <c r="B625" s="19">
        <v>673</v>
      </c>
      <c r="C625" s="61"/>
      <c r="D625" s="62"/>
      <c r="E625" s="71"/>
      <c r="F625" s="61"/>
      <c r="G625" s="24"/>
      <c r="H625" s="54"/>
      <c r="I625" s="26"/>
      <c r="J625" s="27"/>
      <c r="K625" s="27"/>
      <c r="L625" s="27"/>
      <c r="M625" s="50"/>
      <c r="N625" s="29">
        <v>0</v>
      </c>
      <c r="O625" s="30" t="str">
        <f>IF(G625&lt;=$N$2,"",IF(F625=[3]Pav.tvarkyklė!$B$13,"",IF(ISBLANK(R625),"X","")))</f>
        <v/>
      </c>
      <c r="P625" s="31"/>
      <c r="Q625" s="32"/>
      <c r="R625" s="32"/>
      <c r="S625" s="33"/>
      <c r="T625" s="33"/>
      <c r="U625" s="34" t="str">
        <f>IFERROR(INDEX('[3]5.Grup_T'!$G$4:$G$22,MATCH('6.Turtas'!E625,'[3]5.Grup_T'!$E$4:$E$22,0)),"0")</f>
        <v>0</v>
      </c>
      <c r="V625" s="35">
        <f t="shared" si="118"/>
        <v>0</v>
      </c>
      <c r="W625" s="35">
        <f>IF(NOT(ISBLANK(H625)),(12-DATEDIF(H625,'[3]1.Pradzia'!$D$13,"m")),0)</f>
        <v>0</v>
      </c>
      <c r="X625" s="35">
        <f t="shared" si="121"/>
        <v>0</v>
      </c>
      <c r="Y625" s="35">
        <f t="shared" si="122"/>
        <v>0</v>
      </c>
      <c r="Z625" s="35">
        <f t="shared" si="130"/>
        <v>0</v>
      </c>
      <c r="AA625" s="36">
        <f t="shared" si="119"/>
        <v>0</v>
      </c>
      <c r="AB625" s="36">
        <f t="shared" si="123"/>
        <v>0</v>
      </c>
      <c r="AC625" s="37">
        <f>IF(E625='[3]5.Grup_T'!$E$20,0,IF(YEAR(G625)&lt;2021,M625-N625+AB625,0))</f>
        <v>0</v>
      </c>
      <c r="AD625" s="35">
        <f>IF(OR(YEAR(G625)&lt;2021,O625="X"),0,IF(ISBLANK(H625),DATEDIF(G625,'[3]1.Pradzia'!$D$13,"M"),DATEDIF(G625,H625,"m")))</f>
        <v>0</v>
      </c>
      <c r="AE625" s="37">
        <f>IF(E625='[3]5.Grup_T'!$E$20,0,IF(AD625&lt;&gt;0,M625/V625*MIN(12,AD625),0))</f>
        <v>0</v>
      </c>
      <c r="AF625" s="37">
        <f t="shared" si="120"/>
        <v>0</v>
      </c>
      <c r="AG625" s="37">
        <f t="shared" si="124"/>
        <v>0</v>
      </c>
      <c r="AH625" s="37">
        <f t="shared" si="125"/>
        <v>0</v>
      </c>
      <c r="AI625" s="35" t="str">
        <f t="shared" si="126"/>
        <v>Nusidėvėjęs</v>
      </c>
      <c r="AJ625" s="38" t="str">
        <f>IF(AND(F625&lt;&gt;[3]Pav.tvarkyklė!$B$12,F625&lt;&gt;[3]Pav.tvarkyklė!$B$13),"GVTNT","X")</f>
        <v>GVTNT</v>
      </c>
      <c r="AK625" s="39">
        <f t="shared" si="127"/>
        <v>0</v>
      </c>
      <c r="AL625" s="41"/>
      <c r="AM625" s="41"/>
      <c r="AN625" s="41">
        <f t="shared" si="128"/>
        <v>1900</v>
      </c>
      <c r="AO625" s="41"/>
      <c r="AP625" s="41"/>
      <c r="AQ625" s="41"/>
      <c r="AR625" s="42"/>
      <c r="AS625" s="42"/>
      <c r="AU625" s="43">
        <f t="shared" si="129"/>
        <v>0</v>
      </c>
    </row>
    <row r="626" spans="1:47" ht="15" customHeight="1" x14ac:dyDescent="0.25">
      <c r="A626" s="11"/>
      <c r="B626" s="19">
        <v>674</v>
      </c>
      <c r="C626" s="61"/>
      <c r="D626" s="62"/>
      <c r="E626" s="71"/>
      <c r="F626" s="61"/>
      <c r="G626" s="24"/>
      <c r="H626" s="54"/>
      <c r="I626" s="26"/>
      <c r="J626" s="27"/>
      <c r="K626" s="27"/>
      <c r="L626" s="27"/>
      <c r="M626" s="50"/>
      <c r="N626" s="29">
        <v>0</v>
      </c>
      <c r="O626" s="30" t="str">
        <f>IF(G626&lt;=$N$2,"",IF(F626=[3]Pav.tvarkyklė!$B$13,"",IF(ISBLANK(R626),"X","")))</f>
        <v/>
      </c>
      <c r="P626" s="31"/>
      <c r="Q626" s="32"/>
      <c r="R626" s="32"/>
      <c r="S626" s="33"/>
      <c r="T626" s="33"/>
      <c r="U626" s="34" t="str">
        <f>IFERROR(INDEX('[3]5.Grup_T'!$G$4:$G$22,MATCH('6.Turtas'!E626,'[3]5.Grup_T'!$E$4:$E$22,0)),"0")</f>
        <v>0</v>
      </c>
      <c r="V626" s="35">
        <f t="shared" si="118"/>
        <v>0</v>
      </c>
      <c r="W626" s="35">
        <f>IF(NOT(ISBLANK(H626)),(12-DATEDIF(H626,'[3]1.Pradzia'!$D$13,"m")),0)</f>
        <v>0</v>
      </c>
      <c r="X626" s="35">
        <f t="shared" si="121"/>
        <v>0</v>
      </c>
      <c r="Y626" s="35">
        <f t="shared" si="122"/>
        <v>0</v>
      </c>
      <c r="Z626" s="35">
        <f t="shared" si="130"/>
        <v>0</v>
      </c>
      <c r="AA626" s="36">
        <f t="shared" si="119"/>
        <v>0</v>
      </c>
      <c r="AB626" s="36">
        <f t="shared" si="123"/>
        <v>0</v>
      </c>
      <c r="AC626" s="37">
        <f>IF(E626='[3]5.Grup_T'!$E$20,0,IF(YEAR(G626)&lt;2021,M626-N626+AB626,0))</f>
        <v>0</v>
      </c>
      <c r="AD626" s="35">
        <f>IF(OR(YEAR(G626)&lt;2021,O626="X"),0,IF(ISBLANK(H626),DATEDIF(G626,'[3]1.Pradzia'!$D$13,"M"),DATEDIF(G626,H626,"m")))</f>
        <v>0</v>
      </c>
      <c r="AE626" s="37">
        <f>IF(E626='[3]5.Grup_T'!$E$20,0,IF(AD626&lt;&gt;0,M626/V626*MIN(12,AD626),0))</f>
        <v>0</v>
      </c>
      <c r="AF626" s="37">
        <f t="shared" si="120"/>
        <v>0</v>
      </c>
      <c r="AG626" s="37">
        <f t="shared" si="124"/>
        <v>0</v>
      </c>
      <c r="AH626" s="37">
        <f t="shared" si="125"/>
        <v>0</v>
      </c>
      <c r="AI626" s="35" t="str">
        <f t="shared" si="126"/>
        <v>Nusidėvėjęs</v>
      </c>
      <c r="AJ626" s="38" t="str">
        <f>IF(AND(F626&lt;&gt;[3]Pav.tvarkyklė!$B$12,F626&lt;&gt;[3]Pav.tvarkyklė!$B$13),"GVTNT","X")</f>
        <v>GVTNT</v>
      </c>
      <c r="AK626" s="39">
        <f t="shared" si="127"/>
        <v>0</v>
      </c>
      <c r="AL626" s="41"/>
      <c r="AM626" s="41"/>
      <c r="AN626" s="41">
        <f t="shared" si="128"/>
        <v>1900</v>
      </c>
      <c r="AO626" s="41"/>
      <c r="AP626" s="41"/>
      <c r="AQ626" s="41"/>
      <c r="AR626" s="42"/>
      <c r="AS626" s="42"/>
      <c r="AU626" s="43">
        <f t="shared" si="129"/>
        <v>0</v>
      </c>
    </row>
    <row r="627" spans="1:47" ht="15" customHeight="1" x14ac:dyDescent="0.25">
      <c r="A627" s="11"/>
      <c r="B627" s="19">
        <v>675</v>
      </c>
      <c r="C627" s="61"/>
      <c r="D627" s="62"/>
      <c r="E627" s="71"/>
      <c r="F627" s="61"/>
      <c r="G627" s="24"/>
      <c r="H627" s="54"/>
      <c r="I627" s="26"/>
      <c r="J627" s="27"/>
      <c r="K627" s="27"/>
      <c r="L627" s="27"/>
      <c r="M627" s="50"/>
      <c r="N627" s="29">
        <v>0</v>
      </c>
      <c r="O627" s="30" t="str">
        <f>IF(G627&lt;=$N$2,"",IF(F627=[3]Pav.tvarkyklė!$B$13,"",IF(ISBLANK(R627),"X","")))</f>
        <v/>
      </c>
      <c r="P627" s="31"/>
      <c r="Q627" s="32"/>
      <c r="R627" s="32"/>
      <c r="S627" s="33"/>
      <c r="T627" s="33"/>
      <c r="U627" s="34" t="str">
        <f>IFERROR(INDEX('[3]5.Grup_T'!$G$4:$G$22,MATCH('6.Turtas'!E627,'[3]5.Grup_T'!$E$4:$E$22,0)),"0")</f>
        <v>0</v>
      </c>
      <c r="V627" s="35">
        <f t="shared" si="118"/>
        <v>0</v>
      </c>
      <c r="W627" s="35">
        <f>IF(NOT(ISBLANK(H627)),(12-DATEDIF(H627,'[3]1.Pradzia'!$D$13,"m")),0)</f>
        <v>0</v>
      </c>
      <c r="X627" s="35">
        <f t="shared" si="121"/>
        <v>0</v>
      </c>
      <c r="Y627" s="35">
        <f t="shared" si="122"/>
        <v>0</v>
      </c>
      <c r="Z627" s="35">
        <f t="shared" si="130"/>
        <v>0</v>
      </c>
      <c r="AA627" s="36">
        <f t="shared" si="119"/>
        <v>0</v>
      </c>
      <c r="AB627" s="36">
        <f t="shared" si="123"/>
        <v>0</v>
      </c>
      <c r="AC627" s="37">
        <f>IF(E627='[3]5.Grup_T'!$E$20,0,IF(YEAR(G627)&lt;2021,M627-N627+AB627,0))</f>
        <v>0</v>
      </c>
      <c r="AD627" s="35">
        <f>IF(OR(YEAR(G627)&lt;2021,O627="X"),0,IF(ISBLANK(H627),DATEDIF(G627,'[3]1.Pradzia'!$D$13,"M"),DATEDIF(G627,H627,"m")))</f>
        <v>0</v>
      </c>
      <c r="AE627" s="37">
        <f>IF(E627='[3]5.Grup_T'!$E$20,0,IF(AD627&lt;&gt;0,M627/V627*MIN(12,AD627),0))</f>
        <v>0</v>
      </c>
      <c r="AF627" s="37">
        <f t="shared" si="120"/>
        <v>0</v>
      </c>
      <c r="AG627" s="37">
        <f t="shared" si="124"/>
        <v>0</v>
      </c>
      <c r="AH627" s="37">
        <f t="shared" si="125"/>
        <v>0</v>
      </c>
      <c r="AI627" s="35" t="str">
        <f t="shared" si="126"/>
        <v>Nusidėvėjęs</v>
      </c>
      <c r="AJ627" s="38" t="str">
        <f>IF(AND(F627&lt;&gt;[3]Pav.tvarkyklė!$B$12,F627&lt;&gt;[3]Pav.tvarkyklė!$B$13),"GVTNT","X")</f>
        <v>GVTNT</v>
      </c>
      <c r="AK627" s="39">
        <f t="shared" si="127"/>
        <v>0</v>
      </c>
      <c r="AL627" s="41"/>
      <c r="AM627" s="41"/>
      <c r="AN627" s="41">
        <f t="shared" si="128"/>
        <v>1900</v>
      </c>
      <c r="AO627" s="41"/>
      <c r="AP627" s="41"/>
      <c r="AQ627" s="41"/>
      <c r="AR627" s="42"/>
      <c r="AS627" s="42"/>
      <c r="AU627" s="43">
        <f t="shared" si="129"/>
        <v>0</v>
      </c>
    </row>
    <row r="628" spans="1:47" ht="15" customHeight="1" x14ac:dyDescent="0.25">
      <c r="A628" s="11"/>
      <c r="B628" s="19">
        <v>676</v>
      </c>
      <c r="C628" s="61"/>
      <c r="D628" s="62"/>
      <c r="E628" s="71"/>
      <c r="F628" s="61"/>
      <c r="G628" s="24"/>
      <c r="H628" s="54"/>
      <c r="I628" s="26"/>
      <c r="J628" s="27"/>
      <c r="K628" s="27"/>
      <c r="L628" s="27"/>
      <c r="M628" s="50"/>
      <c r="N628" s="29">
        <v>0</v>
      </c>
      <c r="O628" s="30" t="str">
        <f>IF(G628&lt;=$N$2,"",IF(F628=[3]Pav.tvarkyklė!$B$13,"",IF(ISBLANK(R628),"X","")))</f>
        <v/>
      </c>
      <c r="P628" s="31"/>
      <c r="Q628" s="32"/>
      <c r="R628" s="32"/>
      <c r="S628" s="33"/>
      <c r="T628" s="33"/>
      <c r="U628" s="34" t="str">
        <f>IFERROR(INDEX('[3]5.Grup_T'!$G$4:$G$22,MATCH('6.Turtas'!E628,'[3]5.Grup_T'!$E$4:$E$22,0)),"0")</f>
        <v>0</v>
      </c>
      <c r="V628" s="35">
        <f t="shared" si="118"/>
        <v>0</v>
      </c>
      <c r="W628" s="35">
        <f>IF(NOT(ISBLANK(H628)),(12-DATEDIF(H628,'[3]1.Pradzia'!$D$13,"m")),0)</f>
        <v>0</v>
      </c>
      <c r="X628" s="35">
        <f t="shared" si="121"/>
        <v>0</v>
      </c>
      <c r="Y628" s="35">
        <f t="shared" si="122"/>
        <v>0</v>
      </c>
      <c r="Z628" s="35">
        <f t="shared" si="130"/>
        <v>0</v>
      </c>
      <c r="AA628" s="36">
        <f t="shared" si="119"/>
        <v>0</v>
      </c>
      <c r="AB628" s="36">
        <f t="shared" si="123"/>
        <v>0</v>
      </c>
      <c r="AC628" s="37">
        <f>IF(E628='[3]5.Grup_T'!$E$20,0,IF(YEAR(G628)&lt;2021,M628-N628+AB628,0))</f>
        <v>0</v>
      </c>
      <c r="AD628" s="35">
        <f>IF(OR(YEAR(G628)&lt;2021,O628="X"),0,IF(ISBLANK(H628),DATEDIF(G628,'[3]1.Pradzia'!$D$13,"M"),DATEDIF(G628,H628,"m")))</f>
        <v>0</v>
      </c>
      <c r="AE628" s="37">
        <f>IF(E628='[3]5.Grup_T'!$E$20,0,IF(AD628&lt;&gt;0,M628/V628*MIN(12,AD628),0))</f>
        <v>0</v>
      </c>
      <c r="AF628" s="37">
        <f t="shared" si="120"/>
        <v>0</v>
      </c>
      <c r="AG628" s="37">
        <f t="shared" si="124"/>
        <v>0</v>
      </c>
      <c r="AH628" s="37">
        <f t="shared" si="125"/>
        <v>0</v>
      </c>
      <c r="AI628" s="35" t="str">
        <f t="shared" si="126"/>
        <v>Nusidėvėjęs</v>
      </c>
      <c r="AJ628" s="38" t="str">
        <f>IF(AND(F628&lt;&gt;[3]Pav.tvarkyklė!$B$12,F628&lt;&gt;[3]Pav.tvarkyklė!$B$13),"GVTNT","X")</f>
        <v>GVTNT</v>
      </c>
      <c r="AK628" s="39">
        <f t="shared" si="127"/>
        <v>0</v>
      </c>
      <c r="AL628" s="41"/>
      <c r="AM628" s="41"/>
      <c r="AN628" s="41">
        <f t="shared" si="128"/>
        <v>1900</v>
      </c>
      <c r="AO628" s="41"/>
      <c r="AP628" s="41"/>
      <c r="AQ628" s="41"/>
      <c r="AR628" s="42"/>
      <c r="AS628" s="42"/>
      <c r="AU628" s="43">
        <f t="shared" si="129"/>
        <v>0</v>
      </c>
    </row>
    <row r="629" spans="1:47" ht="15" customHeight="1" x14ac:dyDescent="0.25">
      <c r="A629" s="11"/>
      <c r="B629" s="19">
        <v>677</v>
      </c>
      <c r="C629" s="61"/>
      <c r="D629" s="62"/>
      <c r="E629" s="71"/>
      <c r="F629" s="61"/>
      <c r="G629" s="24"/>
      <c r="H629" s="54"/>
      <c r="I629" s="26"/>
      <c r="J629" s="27"/>
      <c r="K629" s="27"/>
      <c r="L629" s="27"/>
      <c r="M629" s="50"/>
      <c r="N629" s="29">
        <v>0</v>
      </c>
      <c r="O629" s="30" t="str">
        <f>IF(G629&lt;=$N$2,"",IF(F629=[3]Pav.tvarkyklė!$B$13,"",IF(ISBLANK(R629),"X","")))</f>
        <v/>
      </c>
      <c r="P629" s="31"/>
      <c r="Q629" s="32"/>
      <c r="R629" s="32"/>
      <c r="S629" s="33"/>
      <c r="T629" s="33"/>
      <c r="U629" s="34" t="str">
        <f>IFERROR(INDEX('[3]5.Grup_T'!$G$4:$G$22,MATCH('6.Turtas'!E629,'[3]5.Grup_T'!$E$4:$E$22,0)),"0")</f>
        <v>0</v>
      </c>
      <c r="V629" s="35">
        <f t="shared" si="118"/>
        <v>0</v>
      </c>
      <c r="W629" s="35">
        <f>IF(NOT(ISBLANK(H629)),(12-DATEDIF(H629,'[3]1.Pradzia'!$D$13,"m")),0)</f>
        <v>0</v>
      </c>
      <c r="X629" s="35">
        <f t="shared" si="121"/>
        <v>0</v>
      </c>
      <c r="Y629" s="35">
        <f t="shared" si="122"/>
        <v>0</v>
      </c>
      <c r="Z629" s="35">
        <f t="shared" si="130"/>
        <v>0</v>
      </c>
      <c r="AA629" s="36">
        <f t="shared" si="119"/>
        <v>0</v>
      </c>
      <c r="AB629" s="36">
        <f t="shared" si="123"/>
        <v>0</v>
      </c>
      <c r="AC629" s="37">
        <f>IF(E629='[3]5.Grup_T'!$E$20,0,IF(YEAR(G629)&lt;2021,M629-N629+AB629,0))</f>
        <v>0</v>
      </c>
      <c r="AD629" s="35">
        <f>IF(OR(YEAR(G629)&lt;2021,O629="X"),0,IF(ISBLANK(H629),DATEDIF(G629,'[3]1.Pradzia'!$D$13,"M"),DATEDIF(G629,H629,"m")))</f>
        <v>0</v>
      </c>
      <c r="AE629" s="37">
        <f>IF(E629='[3]5.Grup_T'!$E$20,0,IF(AD629&lt;&gt;0,M629/V629*MIN(12,AD629),0))</f>
        <v>0</v>
      </c>
      <c r="AF629" s="37">
        <f t="shared" si="120"/>
        <v>0</v>
      </c>
      <c r="AG629" s="37">
        <f t="shared" si="124"/>
        <v>0</v>
      </c>
      <c r="AH629" s="37">
        <f t="shared" si="125"/>
        <v>0</v>
      </c>
      <c r="AI629" s="35" t="str">
        <f t="shared" si="126"/>
        <v>Nusidėvėjęs</v>
      </c>
      <c r="AJ629" s="38" t="str">
        <f>IF(AND(F629&lt;&gt;[3]Pav.tvarkyklė!$B$12,F629&lt;&gt;[3]Pav.tvarkyklė!$B$13),"GVTNT","X")</f>
        <v>GVTNT</v>
      </c>
      <c r="AK629" s="39">
        <f t="shared" si="127"/>
        <v>0</v>
      </c>
      <c r="AL629" s="41"/>
      <c r="AM629" s="41"/>
      <c r="AN629" s="41">
        <f t="shared" si="128"/>
        <v>1900</v>
      </c>
      <c r="AO629" s="41"/>
      <c r="AP629" s="41"/>
      <c r="AQ629" s="41"/>
      <c r="AR629" s="42"/>
      <c r="AS629" s="42"/>
      <c r="AU629" s="43">
        <f t="shared" si="129"/>
        <v>0</v>
      </c>
    </row>
    <row r="630" spans="1:47" ht="15" customHeight="1" x14ac:dyDescent="0.25">
      <c r="A630" s="11"/>
      <c r="B630" s="19">
        <v>678</v>
      </c>
      <c r="C630" s="61"/>
      <c r="D630" s="62"/>
      <c r="E630" s="71"/>
      <c r="F630" s="61"/>
      <c r="G630" s="24"/>
      <c r="H630" s="54"/>
      <c r="I630" s="26"/>
      <c r="J630" s="27"/>
      <c r="K630" s="27"/>
      <c r="L630" s="27"/>
      <c r="M630" s="50"/>
      <c r="N630" s="29">
        <v>0</v>
      </c>
      <c r="O630" s="30" t="str">
        <f>IF(G630&lt;=$N$2,"",IF(F630=[3]Pav.tvarkyklė!$B$13,"",IF(ISBLANK(R630),"X","")))</f>
        <v/>
      </c>
      <c r="P630" s="31"/>
      <c r="Q630" s="32"/>
      <c r="R630" s="32"/>
      <c r="S630" s="33"/>
      <c r="T630" s="33"/>
      <c r="U630" s="34" t="str">
        <f>IFERROR(INDEX('[3]5.Grup_T'!$G$4:$G$22,MATCH('6.Turtas'!E630,'[3]5.Grup_T'!$E$4:$E$22,0)),"0")</f>
        <v>0</v>
      </c>
      <c r="V630" s="35">
        <f t="shared" si="118"/>
        <v>0</v>
      </c>
      <c r="W630" s="35">
        <f>IF(NOT(ISBLANK(H630)),(12-DATEDIF(H630,'[3]1.Pradzia'!$D$13,"m")),0)</f>
        <v>0</v>
      </c>
      <c r="X630" s="35">
        <f t="shared" si="121"/>
        <v>0</v>
      </c>
      <c r="Y630" s="35">
        <f t="shared" si="122"/>
        <v>0</v>
      </c>
      <c r="Z630" s="35">
        <f t="shared" si="130"/>
        <v>0</v>
      </c>
      <c r="AA630" s="36">
        <f t="shared" si="119"/>
        <v>0</v>
      </c>
      <c r="AB630" s="36">
        <f t="shared" si="123"/>
        <v>0</v>
      </c>
      <c r="AC630" s="37">
        <f>IF(E630='[3]5.Grup_T'!$E$20,0,IF(YEAR(G630)&lt;2021,M630-N630+AB630,0))</f>
        <v>0</v>
      </c>
      <c r="AD630" s="35">
        <f>IF(OR(YEAR(G630)&lt;2021,O630="X"),0,IF(ISBLANK(H630),DATEDIF(G630,'[3]1.Pradzia'!$D$13,"M"),DATEDIF(G630,H630,"m")))</f>
        <v>0</v>
      </c>
      <c r="AE630" s="37">
        <f>IF(E630='[3]5.Grup_T'!$E$20,0,IF(AD630&lt;&gt;0,M630/V630*MIN(12,AD630),0))</f>
        <v>0</v>
      </c>
      <c r="AF630" s="37">
        <f t="shared" si="120"/>
        <v>0</v>
      </c>
      <c r="AG630" s="37">
        <f t="shared" si="124"/>
        <v>0</v>
      </c>
      <c r="AH630" s="37">
        <f t="shared" si="125"/>
        <v>0</v>
      </c>
      <c r="AI630" s="35" t="str">
        <f t="shared" si="126"/>
        <v>Nusidėvėjęs</v>
      </c>
      <c r="AJ630" s="38" t="str">
        <f>IF(AND(F630&lt;&gt;[3]Pav.tvarkyklė!$B$12,F630&lt;&gt;[3]Pav.tvarkyklė!$B$13),"GVTNT","X")</f>
        <v>GVTNT</v>
      </c>
      <c r="AK630" s="39">
        <f t="shared" si="127"/>
        <v>0</v>
      </c>
      <c r="AL630" s="41"/>
      <c r="AM630" s="41"/>
      <c r="AN630" s="41">
        <f t="shared" si="128"/>
        <v>1900</v>
      </c>
      <c r="AO630" s="41"/>
      <c r="AP630" s="41"/>
      <c r="AQ630" s="41"/>
      <c r="AR630" s="42"/>
      <c r="AS630" s="42"/>
      <c r="AU630" s="43">
        <f t="shared" si="129"/>
        <v>0</v>
      </c>
    </row>
    <row r="631" spans="1:47" ht="15" customHeight="1" x14ac:dyDescent="0.25">
      <c r="A631" s="11"/>
      <c r="B631" s="19">
        <v>679</v>
      </c>
      <c r="C631" s="61"/>
      <c r="D631" s="62"/>
      <c r="E631" s="71"/>
      <c r="F631" s="61"/>
      <c r="G631" s="24"/>
      <c r="H631" s="54"/>
      <c r="I631" s="26"/>
      <c r="J631" s="27"/>
      <c r="K631" s="27"/>
      <c r="L631" s="27"/>
      <c r="M631" s="50"/>
      <c r="N631" s="29">
        <v>0</v>
      </c>
      <c r="O631" s="30" t="str">
        <f>IF(G631&lt;=$N$2,"",IF(F631=[3]Pav.tvarkyklė!$B$13,"",IF(ISBLANK(R631),"X","")))</f>
        <v/>
      </c>
      <c r="P631" s="31"/>
      <c r="Q631" s="32"/>
      <c r="R631" s="32"/>
      <c r="S631" s="33"/>
      <c r="T631" s="33"/>
      <c r="U631" s="34" t="str">
        <f>IFERROR(INDEX('[3]5.Grup_T'!$G$4:$G$22,MATCH('6.Turtas'!E631,'[3]5.Grup_T'!$E$4:$E$22,0)),"0")</f>
        <v>0</v>
      </c>
      <c r="V631" s="35">
        <f t="shared" si="118"/>
        <v>0</v>
      </c>
      <c r="W631" s="35">
        <f>IF(NOT(ISBLANK(H631)),(12-DATEDIF(H631,'[3]1.Pradzia'!$D$13,"m")),0)</f>
        <v>0</v>
      </c>
      <c r="X631" s="35">
        <f t="shared" si="121"/>
        <v>0</v>
      </c>
      <c r="Y631" s="35">
        <f t="shared" si="122"/>
        <v>0</v>
      </c>
      <c r="Z631" s="35">
        <f t="shared" si="130"/>
        <v>0</v>
      </c>
      <c r="AA631" s="36">
        <f t="shared" si="119"/>
        <v>0</v>
      </c>
      <c r="AB631" s="36">
        <f t="shared" si="123"/>
        <v>0</v>
      </c>
      <c r="AC631" s="37">
        <f>IF(E631='[3]5.Grup_T'!$E$20,0,IF(YEAR(G631)&lt;2021,M631-N631+AB631,0))</f>
        <v>0</v>
      </c>
      <c r="AD631" s="35">
        <f>IF(OR(YEAR(G631)&lt;2021,O631="X"),0,IF(ISBLANK(H631),DATEDIF(G631,'[3]1.Pradzia'!$D$13,"M"),DATEDIF(G631,H631,"m")))</f>
        <v>0</v>
      </c>
      <c r="AE631" s="37">
        <f>IF(E631='[3]5.Grup_T'!$E$20,0,IF(AD631&lt;&gt;0,M631/V631*MIN(12,AD631),0))</f>
        <v>0</v>
      </c>
      <c r="AF631" s="37">
        <f t="shared" si="120"/>
        <v>0</v>
      </c>
      <c r="AG631" s="37">
        <f t="shared" si="124"/>
        <v>0</v>
      </c>
      <c r="AH631" s="37">
        <f t="shared" si="125"/>
        <v>0</v>
      </c>
      <c r="AI631" s="35" t="str">
        <f t="shared" si="126"/>
        <v>Nusidėvėjęs</v>
      </c>
      <c r="AJ631" s="38" t="str">
        <f>IF(AND(F631&lt;&gt;[3]Pav.tvarkyklė!$B$12,F631&lt;&gt;[3]Pav.tvarkyklė!$B$13),"GVTNT","X")</f>
        <v>GVTNT</v>
      </c>
      <c r="AK631" s="39">
        <f t="shared" si="127"/>
        <v>0</v>
      </c>
      <c r="AL631" s="41"/>
      <c r="AM631" s="41"/>
      <c r="AN631" s="41">
        <f t="shared" si="128"/>
        <v>1900</v>
      </c>
      <c r="AO631" s="41"/>
      <c r="AP631" s="41"/>
      <c r="AQ631" s="41"/>
      <c r="AR631" s="42"/>
      <c r="AS631" s="42"/>
      <c r="AU631" s="43">
        <f t="shared" si="129"/>
        <v>0</v>
      </c>
    </row>
    <row r="632" spans="1:47" ht="15" customHeight="1" x14ac:dyDescent="0.25">
      <c r="A632" s="11"/>
      <c r="B632" s="19">
        <v>680</v>
      </c>
      <c r="C632" s="61"/>
      <c r="D632" s="62"/>
      <c r="E632" s="71"/>
      <c r="F632" s="61"/>
      <c r="G632" s="24"/>
      <c r="H632" s="54"/>
      <c r="I632" s="26"/>
      <c r="J632" s="27"/>
      <c r="K632" s="27"/>
      <c r="L632" s="27"/>
      <c r="M632" s="50"/>
      <c r="N632" s="29">
        <v>0</v>
      </c>
      <c r="O632" s="30" t="str">
        <f>IF(G632&lt;=$N$2,"",IF(F632=[3]Pav.tvarkyklė!$B$13,"",IF(ISBLANK(R632),"X","")))</f>
        <v/>
      </c>
      <c r="P632" s="31"/>
      <c r="Q632" s="32"/>
      <c r="R632" s="32"/>
      <c r="S632" s="33"/>
      <c r="T632" s="33"/>
      <c r="U632" s="34" t="str">
        <f>IFERROR(INDEX('[3]5.Grup_T'!$G$4:$G$22,MATCH('6.Turtas'!E632,'[3]5.Grup_T'!$E$4:$E$22,0)),"0")</f>
        <v>0</v>
      </c>
      <c r="V632" s="35">
        <f t="shared" si="118"/>
        <v>0</v>
      </c>
      <c r="W632" s="35">
        <f>IF(NOT(ISBLANK(H632)),(12-DATEDIF(H632,'[3]1.Pradzia'!$D$13,"m")),0)</f>
        <v>0</v>
      </c>
      <c r="X632" s="35">
        <f t="shared" si="121"/>
        <v>0</v>
      </c>
      <c r="Y632" s="35">
        <f t="shared" si="122"/>
        <v>0</v>
      </c>
      <c r="Z632" s="35">
        <f t="shared" si="130"/>
        <v>0</v>
      </c>
      <c r="AA632" s="36">
        <f t="shared" si="119"/>
        <v>0</v>
      </c>
      <c r="AB632" s="36">
        <f t="shared" si="123"/>
        <v>0</v>
      </c>
      <c r="AC632" s="37">
        <f>IF(E632='[3]5.Grup_T'!$E$20,0,IF(YEAR(G632)&lt;2021,M632-N632+AB632,0))</f>
        <v>0</v>
      </c>
      <c r="AD632" s="35">
        <f>IF(OR(YEAR(G632)&lt;2021,O632="X"),0,IF(ISBLANK(H632),DATEDIF(G632,'[3]1.Pradzia'!$D$13,"M"),DATEDIF(G632,H632,"m")))</f>
        <v>0</v>
      </c>
      <c r="AE632" s="37">
        <f>IF(E632='[3]5.Grup_T'!$E$20,0,IF(AD632&lt;&gt;0,M632/V632*MIN(12,AD632),0))</f>
        <v>0</v>
      </c>
      <c r="AF632" s="37">
        <f t="shared" si="120"/>
        <v>0</v>
      </c>
      <c r="AG632" s="37">
        <f t="shared" si="124"/>
        <v>0</v>
      </c>
      <c r="AH632" s="37">
        <f t="shared" si="125"/>
        <v>0</v>
      </c>
      <c r="AI632" s="35" t="str">
        <f t="shared" si="126"/>
        <v>Nusidėvėjęs</v>
      </c>
      <c r="AJ632" s="38" t="str">
        <f>IF(AND(F632&lt;&gt;[3]Pav.tvarkyklė!$B$12,F632&lt;&gt;[3]Pav.tvarkyklė!$B$13),"GVTNT","X")</f>
        <v>GVTNT</v>
      </c>
      <c r="AK632" s="39">
        <f t="shared" si="127"/>
        <v>0</v>
      </c>
      <c r="AL632" s="41"/>
      <c r="AM632" s="41"/>
      <c r="AN632" s="41">
        <f t="shared" si="128"/>
        <v>1900</v>
      </c>
      <c r="AO632" s="41"/>
      <c r="AP632" s="41"/>
      <c r="AQ632" s="41"/>
      <c r="AR632" s="42"/>
      <c r="AS632" s="42"/>
      <c r="AU632" s="43">
        <f t="shared" si="129"/>
        <v>0</v>
      </c>
    </row>
    <row r="633" spans="1:47" ht="15" customHeight="1" x14ac:dyDescent="0.25">
      <c r="A633" s="11"/>
      <c r="B633" s="19">
        <v>681</v>
      </c>
      <c r="C633" s="61"/>
      <c r="D633" s="62"/>
      <c r="E633" s="71"/>
      <c r="F633" s="61"/>
      <c r="G633" s="24"/>
      <c r="H633" s="54"/>
      <c r="I633" s="26"/>
      <c r="J633" s="27"/>
      <c r="K633" s="27"/>
      <c r="L633" s="27"/>
      <c r="M633" s="50"/>
      <c r="N633" s="29">
        <v>0</v>
      </c>
      <c r="O633" s="30" t="str">
        <f>IF(G633&lt;=$N$2,"",IF(F633=[3]Pav.tvarkyklė!$B$13,"",IF(ISBLANK(R633),"X","")))</f>
        <v/>
      </c>
      <c r="P633" s="31"/>
      <c r="Q633" s="32"/>
      <c r="R633" s="32"/>
      <c r="S633" s="33"/>
      <c r="T633" s="33"/>
      <c r="U633" s="34" t="str">
        <f>IFERROR(INDEX('[3]5.Grup_T'!$G$4:$G$22,MATCH('6.Turtas'!E633,'[3]5.Grup_T'!$E$4:$E$22,0)),"0")</f>
        <v>0</v>
      </c>
      <c r="V633" s="35">
        <f t="shared" si="118"/>
        <v>0</v>
      </c>
      <c r="W633" s="35">
        <f>IF(NOT(ISBLANK(H633)),(12-DATEDIF(H633,'[3]1.Pradzia'!$D$13,"m")),0)</f>
        <v>0</v>
      </c>
      <c r="X633" s="35">
        <f t="shared" si="121"/>
        <v>0</v>
      </c>
      <c r="Y633" s="35">
        <f t="shared" si="122"/>
        <v>0</v>
      </c>
      <c r="Z633" s="35">
        <f t="shared" si="130"/>
        <v>0</v>
      </c>
      <c r="AA633" s="36">
        <f t="shared" si="119"/>
        <v>0</v>
      </c>
      <c r="AB633" s="36">
        <f t="shared" si="123"/>
        <v>0</v>
      </c>
      <c r="AC633" s="37">
        <f>IF(E633='[3]5.Grup_T'!$E$20,0,IF(YEAR(G633)&lt;2021,M633-N633+AB633,0))</f>
        <v>0</v>
      </c>
      <c r="AD633" s="35">
        <f>IF(OR(YEAR(G633)&lt;2021,O633="X"),0,IF(ISBLANK(H633),DATEDIF(G633,'[3]1.Pradzia'!$D$13,"M"),DATEDIF(G633,H633,"m")))</f>
        <v>0</v>
      </c>
      <c r="AE633" s="37">
        <f>IF(E633='[3]5.Grup_T'!$E$20,0,IF(AD633&lt;&gt;0,M633/V633*MIN(12,AD633),0))</f>
        <v>0</v>
      </c>
      <c r="AF633" s="37">
        <f t="shared" si="120"/>
        <v>0</v>
      </c>
      <c r="AG633" s="37">
        <f t="shared" si="124"/>
        <v>0</v>
      </c>
      <c r="AH633" s="37">
        <f t="shared" si="125"/>
        <v>0</v>
      </c>
      <c r="AI633" s="35" t="str">
        <f t="shared" si="126"/>
        <v>Nusidėvėjęs</v>
      </c>
      <c r="AJ633" s="38" t="str">
        <f>IF(AND(F633&lt;&gt;[3]Pav.tvarkyklė!$B$12,F633&lt;&gt;[3]Pav.tvarkyklė!$B$13),"GVTNT","X")</f>
        <v>GVTNT</v>
      </c>
      <c r="AK633" s="39">
        <f t="shared" si="127"/>
        <v>0</v>
      </c>
      <c r="AL633" s="41"/>
      <c r="AM633" s="41"/>
      <c r="AN633" s="41">
        <f t="shared" si="128"/>
        <v>1900</v>
      </c>
      <c r="AO633" s="41"/>
      <c r="AP633" s="41"/>
      <c r="AQ633" s="41"/>
      <c r="AR633" s="42"/>
      <c r="AS633" s="42"/>
      <c r="AU633" s="43">
        <f t="shared" si="129"/>
        <v>0</v>
      </c>
    </row>
    <row r="634" spans="1:47" ht="15" customHeight="1" x14ac:dyDescent="0.25">
      <c r="A634" s="11"/>
      <c r="B634" s="19">
        <v>682</v>
      </c>
      <c r="C634" s="61"/>
      <c r="D634" s="62"/>
      <c r="E634" s="71"/>
      <c r="F634" s="61"/>
      <c r="G634" s="24"/>
      <c r="H634" s="54"/>
      <c r="I634" s="26"/>
      <c r="J634" s="27"/>
      <c r="K634" s="27"/>
      <c r="L634" s="27"/>
      <c r="M634" s="50"/>
      <c r="N634" s="29">
        <v>0</v>
      </c>
      <c r="O634" s="30" t="str">
        <f>IF(G634&lt;=$N$2,"",IF(F634=[3]Pav.tvarkyklė!$B$13,"",IF(ISBLANK(R634),"X","")))</f>
        <v/>
      </c>
      <c r="P634" s="31"/>
      <c r="Q634" s="32"/>
      <c r="R634" s="32"/>
      <c r="S634" s="33"/>
      <c r="T634" s="33"/>
      <c r="U634" s="34" t="str">
        <f>IFERROR(INDEX('[3]5.Grup_T'!$G$4:$G$22,MATCH('6.Turtas'!E634,'[3]5.Grup_T'!$E$4:$E$22,0)),"0")</f>
        <v>0</v>
      </c>
      <c r="V634" s="35">
        <f t="shared" si="118"/>
        <v>0</v>
      </c>
      <c r="W634" s="35">
        <f>IF(NOT(ISBLANK(H634)),(12-DATEDIF(H634,'[3]1.Pradzia'!$D$13,"m")),0)</f>
        <v>0</v>
      </c>
      <c r="X634" s="35">
        <f t="shared" si="121"/>
        <v>0</v>
      </c>
      <c r="Y634" s="35">
        <f t="shared" si="122"/>
        <v>0</v>
      </c>
      <c r="Z634" s="35">
        <f t="shared" si="130"/>
        <v>0</v>
      </c>
      <c r="AA634" s="36">
        <f t="shared" si="119"/>
        <v>0</v>
      </c>
      <c r="AB634" s="36">
        <f t="shared" si="123"/>
        <v>0</v>
      </c>
      <c r="AC634" s="37">
        <f>IF(E634='[3]5.Grup_T'!$E$20,0,IF(YEAR(G634)&lt;2021,M634-N634+AB634,0))</f>
        <v>0</v>
      </c>
      <c r="AD634" s="35">
        <f>IF(OR(YEAR(G634)&lt;2021,O634="X"),0,IF(ISBLANK(H634),DATEDIF(G634,'[3]1.Pradzia'!$D$13,"M"),DATEDIF(G634,H634,"m")))</f>
        <v>0</v>
      </c>
      <c r="AE634" s="37">
        <f>IF(E634='[3]5.Grup_T'!$E$20,0,IF(AD634&lt;&gt;0,M634/V634*MIN(12,AD634),0))</f>
        <v>0</v>
      </c>
      <c r="AF634" s="37">
        <f t="shared" si="120"/>
        <v>0</v>
      </c>
      <c r="AG634" s="37">
        <f t="shared" si="124"/>
        <v>0</v>
      </c>
      <c r="AH634" s="37">
        <f t="shared" si="125"/>
        <v>0</v>
      </c>
      <c r="AI634" s="35" t="str">
        <f t="shared" si="126"/>
        <v>Nusidėvėjęs</v>
      </c>
      <c r="AJ634" s="38" t="str">
        <f>IF(AND(F634&lt;&gt;[3]Pav.tvarkyklė!$B$12,F634&lt;&gt;[3]Pav.tvarkyklė!$B$13),"GVTNT","X")</f>
        <v>GVTNT</v>
      </c>
      <c r="AK634" s="39">
        <f t="shared" si="127"/>
        <v>0</v>
      </c>
      <c r="AL634" s="41"/>
      <c r="AM634" s="41"/>
      <c r="AN634" s="41">
        <f t="shared" si="128"/>
        <v>1900</v>
      </c>
      <c r="AO634" s="41"/>
      <c r="AP634" s="41"/>
      <c r="AQ634" s="41"/>
      <c r="AR634" s="42"/>
      <c r="AS634" s="42"/>
      <c r="AU634" s="43">
        <f t="shared" si="129"/>
        <v>0</v>
      </c>
    </row>
    <row r="635" spans="1:47" ht="15" customHeight="1" x14ac:dyDescent="0.25">
      <c r="A635" s="11"/>
      <c r="B635" s="19">
        <v>683</v>
      </c>
      <c r="C635" s="61"/>
      <c r="D635" s="62"/>
      <c r="E635" s="71"/>
      <c r="F635" s="61"/>
      <c r="G635" s="24"/>
      <c r="H635" s="54"/>
      <c r="I635" s="26"/>
      <c r="J635" s="27"/>
      <c r="K635" s="27"/>
      <c r="L635" s="27"/>
      <c r="M635" s="50"/>
      <c r="N635" s="29">
        <v>0</v>
      </c>
      <c r="O635" s="30" t="str">
        <f>IF(G635&lt;=$N$2,"",IF(F635=[3]Pav.tvarkyklė!$B$13,"",IF(ISBLANK(R635),"X","")))</f>
        <v/>
      </c>
      <c r="P635" s="31"/>
      <c r="Q635" s="32"/>
      <c r="R635" s="32"/>
      <c r="S635" s="33"/>
      <c r="T635" s="33"/>
      <c r="U635" s="34" t="str">
        <f>IFERROR(INDEX('[3]5.Grup_T'!$G$4:$G$22,MATCH('6.Turtas'!E635,'[3]5.Grup_T'!$E$4:$E$22,0)),"0")</f>
        <v>0</v>
      </c>
      <c r="V635" s="35">
        <f t="shared" si="118"/>
        <v>0</v>
      </c>
      <c r="W635" s="35">
        <f>IF(NOT(ISBLANK(H635)),(12-DATEDIF(H635,'[3]1.Pradzia'!$D$13,"m")),0)</f>
        <v>0</v>
      </c>
      <c r="X635" s="35">
        <f t="shared" si="121"/>
        <v>0</v>
      </c>
      <c r="Y635" s="35">
        <f t="shared" si="122"/>
        <v>0</v>
      </c>
      <c r="Z635" s="35">
        <f t="shared" si="130"/>
        <v>0</v>
      </c>
      <c r="AA635" s="36">
        <f t="shared" si="119"/>
        <v>0</v>
      </c>
      <c r="AB635" s="36">
        <f t="shared" si="123"/>
        <v>0</v>
      </c>
      <c r="AC635" s="37">
        <f>IF(E635='[3]5.Grup_T'!$E$20,0,IF(YEAR(G635)&lt;2021,M635-N635+AB635,0))</f>
        <v>0</v>
      </c>
      <c r="AD635" s="35">
        <f>IF(OR(YEAR(G635)&lt;2021,O635="X"),0,IF(ISBLANK(H635),DATEDIF(G635,'[3]1.Pradzia'!$D$13,"M"),DATEDIF(G635,H635,"m")))</f>
        <v>0</v>
      </c>
      <c r="AE635" s="37">
        <f>IF(E635='[3]5.Grup_T'!$E$20,0,IF(AD635&lt;&gt;0,M635/V635*MIN(12,AD635),0))</f>
        <v>0</v>
      </c>
      <c r="AF635" s="37">
        <f t="shared" si="120"/>
        <v>0</v>
      </c>
      <c r="AG635" s="37">
        <f t="shared" si="124"/>
        <v>0</v>
      </c>
      <c r="AH635" s="37">
        <f t="shared" si="125"/>
        <v>0</v>
      </c>
      <c r="AI635" s="35" t="str">
        <f t="shared" si="126"/>
        <v>Nusidėvėjęs</v>
      </c>
      <c r="AJ635" s="38" t="str">
        <f>IF(AND(F635&lt;&gt;[3]Pav.tvarkyklė!$B$12,F635&lt;&gt;[3]Pav.tvarkyklė!$B$13),"GVTNT","X")</f>
        <v>GVTNT</v>
      </c>
      <c r="AK635" s="39">
        <f t="shared" si="127"/>
        <v>0</v>
      </c>
      <c r="AL635" s="41"/>
      <c r="AM635" s="41"/>
      <c r="AN635" s="41">
        <f t="shared" si="128"/>
        <v>1900</v>
      </c>
      <c r="AO635" s="41"/>
      <c r="AP635" s="41"/>
      <c r="AQ635" s="41"/>
      <c r="AR635" s="42"/>
      <c r="AS635" s="42"/>
      <c r="AU635" s="43">
        <f t="shared" si="129"/>
        <v>0</v>
      </c>
    </row>
    <row r="636" spans="1:47" ht="15" customHeight="1" x14ac:dyDescent="0.25">
      <c r="A636" s="11"/>
      <c r="B636" s="19">
        <v>684</v>
      </c>
      <c r="C636" s="61"/>
      <c r="D636" s="62"/>
      <c r="E636" s="71"/>
      <c r="F636" s="61"/>
      <c r="G636" s="24"/>
      <c r="H636" s="54"/>
      <c r="I636" s="26"/>
      <c r="J636" s="27"/>
      <c r="K636" s="27"/>
      <c r="L636" s="27"/>
      <c r="M636" s="28"/>
      <c r="N636" s="29">
        <v>0</v>
      </c>
      <c r="O636" s="30" t="str">
        <f>IF(G636&lt;=$N$2,"",IF(F636=[3]Pav.tvarkyklė!$B$13,"",IF(ISBLANK(R636),"X","")))</f>
        <v/>
      </c>
      <c r="P636" s="31"/>
      <c r="Q636" s="32"/>
      <c r="R636" s="32"/>
      <c r="S636" s="33"/>
      <c r="T636" s="33"/>
      <c r="U636" s="34" t="str">
        <f>IFERROR(INDEX('[3]5.Grup_T'!$G$4:$G$22,MATCH('6.Turtas'!E636,'[3]5.Grup_T'!$E$4:$E$22,0)),"0")</f>
        <v>0</v>
      </c>
      <c r="V636" s="35">
        <f t="shared" si="118"/>
        <v>0</v>
      </c>
      <c r="W636" s="35">
        <f>IF(NOT(ISBLANK(H636)),(12-DATEDIF(H636,'[3]1.Pradzia'!$D$13,"m")),0)</f>
        <v>0</v>
      </c>
      <c r="X636" s="35">
        <f t="shared" si="121"/>
        <v>0</v>
      </c>
      <c r="Y636" s="35">
        <f t="shared" si="122"/>
        <v>0</v>
      </c>
      <c r="Z636" s="35">
        <f t="shared" si="130"/>
        <v>0</v>
      </c>
      <c r="AA636" s="36">
        <f t="shared" si="119"/>
        <v>0</v>
      </c>
      <c r="AB636" s="36">
        <f t="shared" si="123"/>
        <v>0</v>
      </c>
      <c r="AC636" s="37">
        <f>IF(E636='[3]5.Grup_T'!$E$20,0,IF(YEAR(G636)&lt;2021,M636-N636+AB636,0))</f>
        <v>0</v>
      </c>
      <c r="AD636" s="35">
        <f>IF(OR(YEAR(G636)&lt;2021,O636="X"),0,IF(ISBLANK(H636),DATEDIF(G636,'[3]1.Pradzia'!$D$13,"M"),DATEDIF(G636,H636,"m")))</f>
        <v>0</v>
      </c>
      <c r="AE636" s="37">
        <f>IF(E636='[3]5.Grup_T'!$E$20,0,IF(AD636&lt;&gt;0,M636/V636*MIN(12,AD636),0))</f>
        <v>0</v>
      </c>
      <c r="AF636" s="37">
        <f t="shared" si="120"/>
        <v>0</v>
      </c>
      <c r="AG636" s="37">
        <f t="shared" si="124"/>
        <v>0</v>
      </c>
      <c r="AH636" s="37">
        <f t="shared" si="125"/>
        <v>0</v>
      </c>
      <c r="AI636" s="35" t="str">
        <f t="shared" si="126"/>
        <v>Nusidėvėjęs</v>
      </c>
      <c r="AJ636" s="38" t="str">
        <f>IF(AND(F636&lt;&gt;[3]Pav.tvarkyklė!$B$12,F636&lt;&gt;[3]Pav.tvarkyklė!$B$13),"GVTNT","X")</f>
        <v>GVTNT</v>
      </c>
      <c r="AK636" s="39">
        <f t="shared" si="127"/>
        <v>0</v>
      </c>
      <c r="AL636" s="41"/>
      <c r="AM636" s="41"/>
      <c r="AN636" s="41">
        <f t="shared" si="128"/>
        <v>1900</v>
      </c>
      <c r="AO636" s="41"/>
      <c r="AP636" s="41"/>
      <c r="AQ636" s="41"/>
      <c r="AR636" s="42"/>
      <c r="AS636" s="42"/>
      <c r="AU636" s="43">
        <f t="shared" si="129"/>
        <v>0</v>
      </c>
    </row>
    <row r="637" spans="1:47" ht="15" customHeight="1" x14ac:dyDescent="0.25">
      <c r="A637" s="11"/>
      <c r="B637" s="19">
        <v>685</v>
      </c>
      <c r="C637" s="61"/>
      <c r="D637" s="62"/>
      <c r="E637" s="71"/>
      <c r="F637" s="61"/>
      <c r="G637" s="24"/>
      <c r="H637" s="54"/>
      <c r="I637" s="26"/>
      <c r="J637" s="27"/>
      <c r="K637" s="27"/>
      <c r="L637" s="27"/>
      <c r="M637" s="50"/>
      <c r="N637" s="29">
        <v>0</v>
      </c>
      <c r="O637" s="30" t="str">
        <f>IF(G637&lt;=$N$2,"",IF(F637=[3]Pav.tvarkyklė!$B$13,"",IF(ISBLANK(R637),"X","")))</f>
        <v/>
      </c>
      <c r="P637" s="31"/>
      <c r="Q637" s="32"/>
      <c r="R637" s="32"/>
      <c r="S637" s="33"/>
      <c r="T637" s="33"/>
      <c r="U637" s="34" t="str">
        <f>IFERROR(INDEX('[3]5.Grup_T'!$G$4:$G$22,MATCH('6.Turtas'!E637,'[3]5.Grup_T'!$E$4:$E$22,0)),"0")</f>
        <v>0</v>
      </c>
      <c r="V637" s="35">
        <f t="shared" si="118"/>
        <v>0</v>
      </c>
      <c r="W637" s="35">
        <f>IF(NOT(ISBLANK(H637)),(12-DATEDIF(H637,'[3]1.Pradzia'!$D$13,"m")),0)</f>
        <v>0</v>
      </c>
      <c r="X637" s="35">
        <f t="shared" si="121"/>
        <v>0</v>
      </c>
      <c r="Y637" s="35">
        <f t="shared" si="122"/>
        <v>0</v>
      </c>
      <c r="Z637" s="35">
        <f t="shared" si="130"/>
        <v>0</v>
      </c>
      <c r="AA637" s="36">
        <f t="shared" si="119"/>
        <v>0</v>
      </c>
      <c r="AB637" s="36">
        <f t="shared" si="123"/>
        <v>0</v>
      </c>
      <c r="AC637" s="37">
        <f>IF(E637='[3]5.Grup_T'!$E$20,0,IF(YEAR(G637)&lt;2021,M637-N637+AB637,0))</f>
        <v>0</v>
      </c>
      <c r="AD637" s="35">
        <f>IF(OR(YEAR(G637)&lt;2021,O637="X"),0,IF(ISBLANK(H637),DATEDIF(G637,'[3]1.Pradzia'!$D$13,"M"),DATEDIF(G637,H637,"m")))</f>
        <v>0</v>
      </c>
      <c r="AE637" s="37">
        <f>IF(E637='[3]5.Grup_T'!$E$20,0,IF(AD637&lt;&gt;0,M637/V637*MIN(12,AD637),0))</f>
        <v>0</v>
      </c>
      <c r="AF637" s="37">
        <f t="shared" si="120"/>
        <v>0</v>
      </c>
      <c r="AG637" s="37">
        <f t="shared" si="124"/>
        <v>0</v>
      </c>
      <c r="AH637" s="37">
        <f t="shared" si="125"/>
        <v>0</v>
      </c>
      <c r="AI637" s="35" t="str">
        <f t="shared" si="126"/>
        <v>Nusidėvėjęs</v>
      </c>
      <c r="AJ637" s="38" t="str">
        <f>IF(AND(F637&lt;&gt;[3]Pav.tvarkyklė!$B$12,F637&lt;&gt;[3]Pav.tvarkyklė!$B$13),"GVTNT","X")</f>
        <v>GVTNT</v>
      </c>
      <c r="AK637" s="39">
        <f t="shared" si="127"/>
        <v>0</v>
      </c>
      <c r="AL637" s="41"/>
      <c r="AM637" s="41"/>
      <c r="AN637" s="41">
        <f t="shared" si="128"/>
        <v>1900</v>
      </c>
      <c r="AO637" s="41"/>
      <c r="AP637" s="41"/>
      <c r="AQ637" s="41"/>
      <c r="AR637" s="42"/>
      <c r="AS637" s="42"/>
      <c r="AU637" s="43">
        <f t="shared" si="129"/>
        <v>0</v>
      </c>
    </row>
    <row r="638" spans="1:47" ht="15" customHeight="1" x14ac:dyDescent="0.25">
      <c r="A638" s="11"/>
      <c r="B638" s="19">
        <v>686</v>
      </c>
      <c r="C638" s="61"/>
      <c r="D638" s="62"/>
      <c r="E638" s="71"/>
      <c r="F638" s="61"/>
      <c r="G638" s="24"/>
      <c r="H638" s="54"/>
      <c r="I638" s="26"/>
      <c r="J638" s="27"/>
      <c r="K638" s="27"/>
      <c r="L638" s="27"/>
      <c r="M638" s="28"/>
      <c r="N638" s="29">
        <v>0</v>
      </c>
      <c r="O638" s="30" t="str">
        <f>IF(G638&lt;=$N$2,"",IF(F638=[3]Pav.tvarkyklė!$B$13,"",IF(ISBLANK(R638),"X","")))</f>
        <v/>
      </c>
      <c r="P638" s="31"/>
      <c r="Q638" s="32"/>
      <c r="R638" s="32"/>
      <c r="S638" s="33"/>
      <c r="T638" s="33"/>
      <c r="U638" s="34" t="str">
        <f>IFERROR(INDEX('[3]5.Grup_T'!$G$4:$G$22,MATCH('6.Turtas'!E638,'[3]5.Grup_T'!$E$4:$E$22,0)),"0")</f>
        <v>0</v>
      </c>
      <c r="V638" s="35">
        <f t="shared" si="118"/>
        <v>0</v>
      </c>
      <c r="W638" s="35">
        <f>IF(NOT(ISBLANK(H638)),(12-DATEDIF(H638,'[3]1.Pradzia'!$D$13,"m")),0)</f>
        <v>0</v>
      </c>
      <c r="X638" s="35">
        <f t="shared" si="121"/>
        <v>0</v>
      </c>
      <c r="Y638" s="35">
        <f t="shared" si="122"/>
        <v>0</v>
      </c>
      <c r="Z638" s="35">
        <f t="shared" si="130"/>
        <v>0</v>
      </c>
      <c r="AA638" s="36">
        <f t="shared" si="119"/>
        <v>0</v>
      </c>
      <c r="AB638" s="36">
        <f t="shared" si="123"/>
        <v>0</v>
      </c>
      <c r="AC638" s="37">
        <f>IF(E638='[3]5.Grup_T'!$E$20,0,IF(YEAR(G638)&lt;2021,M638-N638+AB638,0))</f>
        <v>0</v>
      </c>
      <c r="AD638" s="35">
        <f>IF(OR(YEAR(G638)&lt;2021,O638="X"),0,IF(ISBLANK(H638),DATEDIF(G638,'[3]1.Pradzia'!$D$13,"M"),DATEDIF(G638,H638,"m")))</f>
        <v>0</v>
      </c>
      <c r="AE638" s="37">
        <f>IF(E638='[3]5.Grup_T'!$E$20,0,IF(AD638&lt;&gt;0,M638/V638*MIN(12,AD638),0))</f>
        <v>0</v>
      </c>
      <c r="AF638" s="37">
        <f t="shared" si="120"/>
        <v>0</v>
      </c>
      <c r="AG638" s="37">
        <f t="shared" si="124"/>
        <v>0</v>
      </c>
      <c r="AH638" s="37">
        <f t="shared" si="125"/>
        <v>0</v>
      </c>
      <c r="AI638" s="35" t="str">
        <f t="shared" si="126"/>
        <v>Nusidėvėjęs</v>
      </c>
      <c r="AJ638" s="38" t="str">
        <f>IF(AND(F638&lt;&gt;[3]Pav.tvarkyklė!$B$12,F638&lt;&gt;[3]Pav.tvarkyklė!$B$13),"GVTNT","X")</f>
        <v>GVTNT</v>
      </c>
      <c r="AK638" s="39">
        <f t="shared" si="127"/>
        <v>0</v>
      </c>
      <c r="AL638" s="41"/>
      <c r="AM638" s="41"/>
      <c r="AN638" s="41">
        <f t="shared" si="128"/>
        <v>1900</v>
      </c>
      <c r="AO638" s="41"/>
      <c r="AP638" s="41"/>
      <c r="AQ638" s="41"/>
      <c r="AR638" s="42"/>
      <c r="AS638" s="42"/>
      <c r="AU638" s="43">
        <f t="shared" si="129"/>
        <v>0</v>
      </c>
    </row>
    <row r="639" spans="1:47" ht="15" customHeight="1" x14ac:dyDescent="0.25">
      <c r="A639" s="11"/>
      <c r="B639" s="19">
        <v>687</v>
      </c>
      <c r="C639" s="61"/>
      <c r="D639" s="62"/>
      <c r="E639" s="71"/>
      <c r="F639" s="61"/>
      <c r="G639" s="24"/>
      <c r="H639" s="54"/>
      <c r="I639" s="26"/>
      <c r="J639" s="27"/>
      <c r="K639" s="27"/>
      <c r="L639" s="27"/>
      <c r="M639" s="28"/>
      <c r="N639" s="29">
        <v>0</v>
      </c>
      <c r="O639" s="30" t="str">
        <f>IF(G639&lt;=$N$2,"",IF(F639=[3]Pav.tvarkyklė!$B$13,"",IF(ISBLANK(R639),"X","")))</f>
        <v/>
      </c>
      <c r="P639" s="31"/>
      <c r="Q639" s="32"/>
      <c r="R639" s="32"/>
      <c r="S639" s="33"/>
      <c r="T639" s="33"/>
      <c r="U639" s="34" t="str">
        <f>IFERROR(INDEX('[3]5.Grup_T'!$G$4:$G$22,MATCH('6.Turtas'!E639,'[3]5.Grup_T'!$E$4:$E$22,0)),"0")</f>
        <v>0</v>
      </c>
      <c r="V639" s="35">
        <f t="shared" si="118"/>
        <v>0</v>
      </c>
      <c r="W639" s="35">
        <f>IF(NOT(ISBLANK(H639)),(12-DATEDIF(H639,'[3]1.Pradzia'!$D$13,"m")),0)</f>
        <v>0</v>
      </c>
      <c r="X639" s="35">
        <f t="shared" si="121"/>
        <v>0</v>
      </c>
      <c r="Y639" s="35">
        <f t="shared" si="122"/>
        <v>0</v>
      </c>
      <c r="Z639" s="35">
        <f t="shared" si="130"/>
        <v>0</v>
      </c>
      <c r="AA639" s="36">
        <f t="shared" si="119"/>
        <v>0</v>
      </c>
      <c r="AB639" s="36">
        <f t="shared" si="123"/>
        <v>0</v>
      </c>
      <c r="AC639" s="37">
        <f>IF(E639='[3]5.Grup_T'!$E$20,0,IF(YEAR(G639)&lt;2021,M639-N639+AB639,0))</f>
        <v>0</v>
      </c>
      <c r="AD639" s="35">
        <f>IF(OR(YEAR(G639)&lt;2021,O639="X"),0,IF(ISBLANK(H639),DATEDIF(G639,'[3]1.Pradzia'!$D$13,"M"),DATEDIF(G639,H639,"m")))</f>
        <v>0</v>
      </c>
      <c r="AE639" s="37">
        <f>IF(E639='[3]5.Grup_T'!$E$20,0,IF(AD639&lt;&gt;0,M639/V639*MIN(12,AD639),0))</f>
        <v>0</v>
      </c>
      <c r="AF639" s="37">
        <f t="shared" si="120"/>
        <v>0</v>
      </c>
      <c r="AG639" s="37">
        <f t="shared" si="124"/>
        <v>0</v>
      </c>
      <c r="AH639" s="37">
        <f t="shared" si="125"/>
        <v>0</v>
      </c>
      <c r="AI639" s="35" t="str">
        <f t="shared" si="126"/>
        <v>Nusidėvėjęs</v>
      </c>
      <c r="AJ639" s="38" t="str">
        <f>IF(AND(F639&lt;&gt;[3]Pav.tvarkyklė!$B$12,F639&lt;&gt;[3]Pav.tvarkyklė!$B$13),"GVTNT","X")</f>
        <v>GVTNT</v>
      </c>
      <c r="AK639" s="39">
        <f t="shared" si="127"/>
        <v>0</v>
      </c>
      <c r="AL639" s="41"/>
      <c r="AM639" s="41"/>
      <c r="AN639" s="41">
        <f t="shared" si="128"/>
        <v>1900</v>
      </c>
      <c r="AO639" s="41"/>
      <c r="AP639" s="41"/>
      <c r="AQ639" s="41"/>
      <c r="AR639" s="42"/>
      <c r="AS639" s="42"/>
      <c r="AU639" s="43">
        <f t="shared" si="129"/>
        <v>0</v>
      </c>
    </row>
    <row r="640" spans="1:47" ht="15" customHeight="1" x14ac:dyDescent="0.25">
      <c r="A640" s="11"/>
      <c r="B640" s="19">
        <v>688</v>
      </c>
      <c r="C640" s="61"/>
      <c r="D640" s="62"/>
      <c r="E640" s="71"/>
      <c r="F640" s="61"/>
      <c r="G640" s="24"/>
      <c r="H640" s="25"/>
      <c r="I640" s="26"/>
      <c r="J640" s="27"/>
      <c r="K640" s="27"/>
      <c r="L640" s="27"/>
      <c r="M640" s="28"/>
      <c r="N640" s="29">
        <v>0</v>
      </c>
      <c r="O640" s="30" t="str">
        <f>IF(G640&lt;=$N$2,"",IF(F640=[3]Pav.tvarkyklė!$B$13,"",IF(ISBLANK(R640),"X","")))</f>
        <v/>
      </c>
      <c r="P640" s="31"/>
      <c r="Q640" s="32"/>
      <c r="R640" s="32"/>
      <c r="S640" s="33"/>
      <c r="T640" s="33"/>
      <c r="U640" s="34" t="str">
        <f>IFERROR(INDEX('[3]5.Grup_T'!$G$4:$G$22,MATCH('6.Turtas'!E640,'[3]5.Grup_T'!$E$4:$E$22,0)),"0")</f>
        <v>0</v>
      </c>
      <c r="V640" s="35">
        <f t="shared" si="118"/>
        <v>0</v>
      </c>
      <c r="W640" s="35">
        <f>IF(NOT(ISBLANK(H640)),(12-DATEDIF(H640,'[3]1.Pradzia'!$D$13,"m")),0)</f>
        <v>0</v>
      </c>
      <c r="X640" s="35">
        <f t="shared" si="121"/>
        <v>0</v>
      </c>
      <c r="Y640" s="35">
        <f t="shared" si="122"/>
        <v>0</v>
      </c>
      <c r="Z640" s="35">
        <f t="shared" si="130"/>
        <v>0</v>
      </c>
      <c r="AA640" s="36">
        <f t="shared" si="119"/>
        <v>0</v>
      </c>
      <c r="AB640" s="36">
        <f t="shared" si="123"/>
        <v>0</v>
      </c>
      <c r="AC640" s="37">
        <f>IF(E640='[3]5.Grup_T'!$E$20,0,IF(YEAR(G640)&lt;2021,M640-N640+AB640,0))</f>
        <v>0</v>
      </c>
      <c r="AD640" s="35">
        <f>IF(OR(YEAR(G640)&lt;2021,O640="X"),0,IF(ISBLANK(H640),DATEDIF(G640,'[3]1.Pradzia'!$D$13,"M"),DATEDIF(G640,H640,"m")))</f>
        <v>0</v>
      </c>
      <c r="AE640" s="37">
        <f>IF(E640='[3]5.Grup_T'!$E$20,0,IF(AD640&lt;&gt;0,M640/V640*MIN(12,AD640),0))</f>
        <v>0</v>
      </c>
      <c r="AF640" s="37">
        <f t="shared" si="120"/>
        <v>0</v>
      </c>
      <c r="AG640" s="37">
        <f t="shared" si="124"/>
        <v>0</v>
      </c>
      <c r="AH640" s="37">
        <f t="shared" si="125"/>
        <v>0</v>
      </c>
      <c r="AI640" s="35" t="str">
        <f t="shared" si="126"/>
        <v>Nusidėvėjęs</v>
      </c>
      <c r="AJ640" s="38" t="str">
        <f>IF(AND(F640&lt;&gt;[3]Pav.tvarkyklė!$B$12,F640&lt;&gt;[3]Pav.tvarkyklė!$B$13),"GVTNT","X")</f>
        <v>GVTNT</v>
      </c>
      <c r="AK640" s="39">
        <f t="shared" si="127"/>
        <v>0</v>
      </c>
      <c r="AL640" s="41"/>
      <c r="AM640" s="41"/>
      <c r="AN640" s="41">
        <f t="shared" si="128"/>
        <v>1900</v>
      </c>
      <c r="AO640" s="41"/>
      <c r="AP640" s="41"/>
      <c r="AQ640" s="41"/>
      <c r="AR640" s="42"/>
      <c r="AS640" s="42"/>
      <c r="AU640" s="43">
        <f t="shared" si="129"/>
        <v>0</v>
      </c>
    </row>
    <row r="641" spans="1:47" ht="15" customHeight="1" x14ac:dyDescent="0.25">
      <c r="A641" s="11"/>
      <c r="B641" s="19">
        <v>689</v>
      </c>
      <c r="C641" s="61"/>
      <c r="D641" s="62"/>
      <c r="E641" s="71"/>
      <c r="F641" s="61"/>
      <c r="G641" s="24"/>
      <c r="H641" s="25"/>
      <c r="I641" s="26"/>
      <c r="J641" s="27"/>
      <c r="K641" s="27"/>
      <c r="L641" s="27"/>
      <c r="M641" s="28"/>
      <c r="N641" s="29">
        <v>0</v>
      </c>
      <c r="O641" s="30" t="str">
        <f>IF(G641&lt;=$N$2,"",IF(F641=[3]Pav.tvarkyklė!$B$13,"",IF(ISBLANK(R641),"X","")))</f>
        <v/>
      </c>
      <c r="P641" s="31"/>
      <c r="Q641" s="32"/>
      <c r="R641" s="32"/>
      <c r="S641" s="33"/>
      <c r="T641" s="33"/>
      <c r="U641" s="34" t="str">
        <f>IFERROR(INDEX('[3]5.Grup_T'!$G$4:$G$22,MATCH('6.Turtas'!E641,'[3]5.Grup_T'!$E$4:$E$22,0)),"0")</f>
        <v>0</v>
      </c>
      <c r="V641" s="35">
        <f t="shared" si="118"/>
        <v>0</v>
      </c>
      <c r="W641" s="35">
        <f>IF(NOT(ISBLANK(H641)),(12-DATEDIF(H641,'[3]1.Pradzia'!$D$13,"m")),0)</f>
        <v>0</v>
      </c>
      <c r="X641" s="35">
        <f t="shared" si="121"/>
        <v>0</v>
      </c>
      <c r="Y641" s="35">
        <f t="shared" si="122"/>
        <v>0</v>
      </c>
      <c r="Z641" s="35">
        <f t="shared" si="130"/>
        <v>0</v>
      </c>
      <c r="AA641" s="36">
        <f t="shared" si="119"/>
        <v>0</v>
      </c>
      <c r="AB641" s="36">
        <f t="shared" si="123"/>
        <v>0</v>
      </c>
      <c r="AC641" s="37">
        <f>IF(E641='[3]5.Grup_T'!$E$20,0,IF(YEAR(G641)&lt;2021,M641-N641+AB641,0))</f>
        <v>0</v>
      </c>
      <c r="AD641" s="35">
        <f>IF(OR(YEAR(G641)&lt;2021,O641="X"),0,IF(ISBLANK(H641),DATEDIF(G641,'[3]1.Pradzia'!$D$13,"M"),DATEDIF(G641,H641,"m")))</f>
        <v>0</v>
      </c>
      <c r="AE641" s="37">
        <f>IF(E641='[3]5.Grup_T'!$E$20,0,IF(AD641&lt;&gt;0,M641/V641*MIN(12,AD641),0))</f>
        <v>0</v>
      </c>
      <c r="AF641" s="37">
        <f t="shared" si="120"/>
        <v>0</v>
      </c>
      <c r="AG641" s="37">
        <f t="shared" si="124"/>
        <v>0</v>
      </c>
      <c r="AH641" s="37">
        <f t="shared" si="125"/>
        <v>0</v>
      </c>
      <c r="AI641" s="35" t="str">
        <f t="shared" si="126"/>
        <v>Nusidėvėjęs</v>
      </c>
      <c r="AJ641" s="38" t="str">
        <f>IF(AND(F641&lt;&gt;[3]Pav.tvarkyklė!$B$12,F641&lt;&gt;[3]Pav.tvarkyklė!$B$13),"GVTNT","X")</f>
        <v>GVTNT</v>
      </c>
      <c r="AK641" s="39">
        <f t="shared" si="127"/>
        <v>0</v>
      </c>
      <c r="AL641" s="41"/>
      <c r="AM641" s="41"/>
      <c r="AN641" s="41">
        <f t="shared" si="128"/>
        <v>1900</v>
      </c>
      <c r="AO641" s="41"/>
      <c r="AP641" s="41"/>
      <c r="AQ641" s="41"/>
      <c r="AR641" s="42"/>
      <c r="AS641" s="42"/>
      <c r="AU641" s="43">
        <f t="shared" si="129"/>
        <v>0</v>
      </c>
    </row>
    <row r="642" spans="1:47" ht="15" customHeight="1" x14ac:dyDescent="0.25">
      <c r="A642" s="11"/>
      <c r="B642" s="19">
        <v>690</v>
      </c>
      <c r="C642" s="61"/>
      <c r="D642" s="62"/>
      <c r="E642" s="71"/>
      <c r="F642" s="61"/>
      <c r="G642" s="24"/>
      <c r="H642" s="54"/>
      <c r="I642" s="26"/>
      <c r="J642" s="27"/>
      <c r="K642" s="27"/>
      <c r="L642" s="27"/>
      <c r="M642" s="50"/>
      <c r="N642" s="29">
        <v>0</v>
      </c>
      <c r="O642" s="30" t="str">
        <f>IF(G642&lt;=$N$2,"",IF(F642=[3]Pav.tvarkyklė!$B$13,"",IF(ISBLANK(R642),"X","")))</f>
        <v/>
      </c>
      <c r="P642" s="31"/>
      <c r="Q642" s="32"/>
      <c r="R642" s="32"/>
      <c r="S642" s="33"/>
      <c r="T642" s="33"/>
      <c r="U642" s="34" t="str">
        <f>IFERROR(INDEX('[3]5.Grup_T'!$G$4:$G$22,MATCH('6.Turtas'!E642,'[3]5.Grup_T'!$E$4:$E$22,0)),"0")</f>
        <v>0</v>
      </c>
      <c r="V642" s="35">
        <f t="shared" si="118"/>
        <v>0</v>
      </c>
      <c r="W642" s="35">
        <f>IF(NOT(ISBLANK(H642)),(12-DATEDIF(H642,'[3]1.Pradzia'!$D$13,"m")),0)</f>
        <v>0</v>
      </c>
      <c r="X642" s="35">
        <f t="shared" si="121"/>
        <v>0</v>
      </c>
      <c r="Y642" s="35">
        <f t="shared" si="122"/>
        <v>0</v>
      </c>
      <c r="Z642" s="35">
        <f t="shared" si="130"/>
        <v>0</v>
      </c>
      <c r="AA642" s="36">
        <f t="shared" si="119"/>
        <v>0</v>
      </c>
      <c r="AB642" s="36">
        <f t="shared" si="123"/>
        <v>0</v>
      </c>
      <c r="AC642" s="37">
        <f>IF(E642='[3]5.Grup_T'!$E$20,0,IF(YEAR(G642)&lt;2021,M642-N642+AB642,0))</f>
        <v>0</v>
      </c>
      <c r="AD642" s="35">
        <f>IF(OR(YEAR(G642)&lt;2021,O642="X"),0,IF(ISBLANK(H642),DATEDIF(G642,'[3]1.Pradzia'!$D$13,"M"),DATEDIF(G642,H642,"m")))</f>
        <v>0</v>
      </c>
      <c r="AE642" s="37">
        <f>IF(E642='[3]5.Grup_T'!$E$20,0,IF(AD642&lt;&gt;0,M642/V642*MIN(12,AD642),0))</f>
        <v>0</v>
      </c>
      <c r="AF642" s="37">
        <f t="shared" si="120"/>
        <v>0</v>
      </c>
      <c r="AG642" s="37">
        <f t="shared" si="124"/>
        <v>0</v>
      </c>
      <c r="AH642" s="37">
        <f t="shared" si="125"/>
        <v>0</v>
      </c>
      <c r="AI642" s="35" t="str">
        <f t="shared" si="126"/>
        <v>Nusidėvėjęs</v>
      </c>
      <c r="AJ642" s="38" t="str">
        <f>IF(AND(F642&lt;&gt;[3]Pav.tvarkyklė!$B$12,F642&lt;&gt;[3]Pav.tvarkyklė!$B$13),"GVTNT","X")</f>
        <v>GVTNT</v>
      </c>
      <c r="AK642" s="39">
        <f t="shared" si="127"/>
        <v>0</v>
      </c>
      <c r="AL642" s="41"/>
      <c r="AM642" s="41"/>
      <c r="AN642" s="41">
        <f t="shared" si="128"/>
        <v>1900</v>
      </c>
      <c r="AO642" s="41"/>
      <c r="AP642" s="41"/>
      <c r="AQ642" s="41"/>
      <c r="AR642" s="42"/>
      <c r="AS642" s="42"/>
      <c r="AU642" s="43">
        <f t="shared" si="129"/>
        <v>0</v>
      </c>
    </row>
    <row r="643" spans="1:47" ht="15" customHeight="1" x14ac:dyDescent="0.25">
      <c r="A643" s="11"/>
      <c r="B643" s="19">
        <v>691</v>
      </c>
      <c r="C643" s="61"/>
      <c r="D643" s="62"/>
      <c r="E643" s="71"/>
      <c r="F643" s="61"/>
      <c r="G643" s="24"/>
      <c r="H643" s="54"/>
      <c r="I643" s="26"/>
      <c r="J643" s="27"/>
      <c r="K643" s="27"/>
      <c r="L643" s="27"/>
      <c r="M643" s="28"/>
      <c r="N643" s="29">
        <v>0</v>
      </c>
      <c r="O643" s="30" t="str">
        <f>IF(G643&lt;=$N$2,"",IF(F643=[3]Pav.tvarkyklė!$B$13,"",IF(ISBLANK(R643),"X","")))</f>
        <v/>
      </c>
      <c r="P643" s="31"/>
      <c r="Q643" s="32"/>
      <c r="R643" s="32"/>
      <c r="S643" s="33"/>
      <c r="T643" s="33"/>
      <c r="U643" s="34" t="str">
        <f>IFERROR(INDEX('[3]5.Grup_T'!$G$4:$G$22,MATCH('6.Turtas'!E643,'[3]5.Grup_T'!$E$4:$E$22,0)),"0")</f>
        <v>0</v>
      </c>
      <c r="V643" s="35">
        <f t="shared" si="118"/>
        <v>0</v>
      </c>
      <c r="W643" s="35">
        <f>IF(NOT(ISBLANK(H643)),(12-DATEDIF(H643,'[3]1.Pradzia'!$D$13,"m")),0)</f>
        <v>0</v>
      </c>
      <c r="X643" s="35">
        <f t="shared" si="121"/>
        <v>0</v>
      </c>
      <c r="Y643" s="35">
        <f t="shared" si="122"/>
        <v>0</v>
      </c>
      <c r="Z643" s="35">
        <f t="shared" si="130"/>
        <v>0</v>
      </c>
      <c r="AA643" s="36">
        <f t="shared" si="119"/>
        <v>0</v>
      </c>
      <c r="AB643" s="36">
        <f t="shared" si="123"/>
        <v>0</v>
      </c>
      <c r="AC643" s="37">
        <f>IF(E643='[3]5.Grup_T'!$E$20,0,IF(YEAR(G643)&lt;2021,M643-N643+AB643,0))</f>
        <v>0</v>
      </c>
      <c r="AD643" s="35">
        <f>IF(OR(YEAR(G643)&lt;2021,O643="X"),0,IF(ISBLANK(H643),DATEDIF(G643,'[3]1.Pradzia'!$D$13,"M"),DATEDIF(G643,H643,"m")))</f>
        <v>0</v>
      </c>
      <c r="AE643" s="37">
        <f>IF(E643='[3]5.Grup_T'!$E$20,0,IF(AD643&lt;&gt;0,M643/V643*MIN(12,AD643),0))</f>
        <v>0</v>
      </c>
      <c r="AF643" s="37">
        <f t="shared" si="120"/>
        <v>0</v>
      </c>
      <c r="AG643" s="37">
        <f t="shared" si="124"/>
        <v>0</v>
      </c>
      <c r="AH643" s="37">
        <f t="shared" si="125"/>
        <v>0</v>
      </c>
      <c r="AI643" s="35" t="str">
        <f t="shared" si="126"/>
        <v>Nusidėvėjęs</v>
      </c>
      <c r="AJ643" s="38" t="str">
        <f>IF(AND(F643&lt;&gt;[3]Pav.tvarkyklė!$B$12,F643&lt;&gt;[3]Pav.tvarkyklė!$B$13),"GVTNT","X")</f>
        <v>GVTNT</v>
      </c>
      <c r="AK643" s="39">
        <f t="shared" si="127"/>
        <v>0</v>
      </c>
      <c r="AL643" s="41"/>
      <c r="AM643" s="41"/>
      <c r="AN643" s="41">
        <f t="shared" si="128"/>
        <v>1900</v>
      </c>
      <c r="AO643" s="41"/>
      <c r="AP643" s="41"/>
      <c r="AQ643" s="41"/>
      <c r="AR643" s="42"/>
      <c r="AS643" s="42"/>
      <c r="AU643" s="43">
        <f t="shared" si="129"/>
        <v>0</v>
      </c>
    </row>
    <row r="644" spans="1:47" ht="15" customHeight="1" x14ac:dyDescent="0.25">
      <c r="A644" s="11"/>
      <c r="B644" s="19">
        <v>692</v>
      </c>
      <c r="C644" s="61"/>
      <c r="D644" s="62"/>
      <c r="E644" s="71"/>
      <c r="F644" s="61"/>
      <c r="G644" s="24"/>
      <c r="H644" s="54"/>
      <c r="I644" s="26"/>
      <c r="J644" s="27"/>
      <c r="K644" s="27"/>
      <c r="L644" s="27"/>
      <c r="M644" s="28"/>
      <c r="N644" s="29">
        <v>0</v>
      </c>
      <c r="O644" s="30" t="str">
        <f>IF(G644&lt;=$N$2,"",IF(F644=[3]Pav.tvarkyklė!$B$13,"",IF(ISBLANK(R644),"X","")))</f>
        <v/>
      </c>
      <c r="P644" s="31"/>
      <c r="Q644" s="32"/>
      <c r="R644" s="32"/>
      <c r="S644" s="33"/>
      <c r="T644" s="33"/>
      <c r="U644" s="34" t="str">
        <f>IFERROR(INDEX('[3]5.Grup_T'!$G$4:$G$22,MATCH('6.Turtas'!E644,'[3]5.Grup_T'!$E$4:$E$22,0)),"0")</f>
        <v>0</v>
      </c>
      <c r="V644" s="35">
        <f t="shared" ref="V644:V707" si="131">U644*12</f>
        <v>0</v>
      </c>
      <c r="W644" s="35">
        <f>IF(NOT(ISBLANK(H644)),(12-DATEDIF(H644,'[3]1.Pradzia'!$D$13,"m")),0)</f>
        <v>0</v>
      </c>
      <c r="X644" s="35">
        <f t="shared" si="121"/>
        <v>0</v>
      </c>
      <c r="Y644" s="35">
        <f t="shared" si="122"/>
        <v>0</v>
      </c>
      <c r="Z644" s="35">
        <f t="shared" si="130"/>
        <v>0</v>
      </c>
      <c r="AA644" s="36">
        <f t="shared" ref="AA644:AA707" si="132">+IF(Z644&lt;=0,0,N644/Z644)</f>
        <v>0</v>
      </c>
      <c r="AB644" s="36">
        <f t="shared" si="123"/>
        <v>0</v>
      </c>
      <c r="AC644" s="37">
        <f>IF(E644='[3]5.Grup_T'!$E$20,0,IF(YEAR(G644)&lt;2021,M644-N644+AB644,0))</f>
        <v>0</v>
      </c>
      <c r="AD644" s="35">
        <f>IF(OR(YEAR(G644)&lt;2021,O644="X"),0,IF(ISBLANK(H644),DATEDIF(G644,'[3]1.Pradzia'!$D$13,"M"),DATEDIF(G644,H644,"m")))</f>
        <v>0</v>
      </c>
      <c r="AE644" s="37">
        <f>IF(E644='[3]5.Grup_T'!$E$20,0,IF(AD644&lt;&gt;0,M644/V644*MIN(12,AD644),0))</f>
        <v>0</v>
      </c>
      <c r="AF644" s="37">
        <f t="shared" ref="AF644:AF707" si="133">+AB644+AE644</f>
        <v>0</v>
      </c>
      <c r="AG644" s="37">
        <f t="shared" si="124"/>
        <v>0</v>
      </c>
      <c r="AH644" s="37">
        <f t="shared" si="125"/>
        <v>0</v>
      </c>
      <c r="AI644" s="35" t="str">
        <f t="shared" si="126"/>
        <v>Nusidėvėjęs</v>
      </c>
      <c r="AJ644" s="38" t="str">
        <f>IF(AND(F644&lt;&gt;[3]Pav.tvarkyklė!$B$12,F644&lt;&gt;[3]Pav.tvarkyklė!$B$13),"GVTNT","X")</f>
        <v>GVTNT</v>
      </c>
      <c r="AK644" s="39">
        <f t="shared" si="127"/>
        <v>0</v>
      </c>
      <c r="AL644" s="41"/>
      <c r="AM644" s="41"/>
      <c r="AN644" s="41">
        <f t="shared" si="128"/>
        <v>1900</v>
      </c>
      <c r="AO644" s="41"/>
      <c r="AP644" s="41"/>
      <c r="AQ644" s="41"/>
      <c r="AR644" s="42"/>
      <c r="AS644" s="42"/>
      <c r="AU644" s="43">
        <f t="shared" si="129"/>
        <v>0</v>
      </c>
    </row>
    <row r="645" spans="1:47" ht="15" customHeight="1" x14ac:dyDescent="0.25">
      <c r="A645" s="11"/>
      <c r="B645" s="19">
        <v>693</v>
      </c>
      <c r="C645" s="61"/>
      <c r="D645" s="62"/>
      <c r="E645" s="71"/>
      <c r="F645" s="61"/>
      <c r="G645" s="24"/>
      <c r="H645" s="54"/>
      <c r="I645" s="26"/>
      <c r="J645" s="27"/>
      <c r="K645" s="27"/>
      <c r="L645" s="27"/>
      <c r="M645" s="28"/>
      <c r="N645" s="29">
        <v>0</v>
      </c>
      <c r="O645" s="30" t="str">
        <f>IF(G645&lt;=$N$2,"",IF(F645=[3]Pav.tvarkyklė!$B$13,"",IF(ISBLANK(R645),"X","")))</f>
        <v/>
      </c>
      <c r="P645" s="31"/>
      <c r="Q645" s="32"/>
      <c r="R645" s="32"/>
      <c r="S645" s="33"/>
      <c r="T645" s="33"/>
      <c r="U645" s="34" t="str">
        <f>IFERROR(INDEX('[3]5.Grup_T'!$G$4:$G$22,MATCH('6.Turtas'!E645,'[3]5.Grup_T'!$E$4:$E$22,0)),"0")</f>
        <v>0</v>
      </c>
      <c r="V645" s="35">
        <f t="shared" si="131"/>
        <v>0</v>
      </c>
      <c r="W645" s="35">
        <f>IF(NOT(ISBLANK(H645)),(12-DATEDIF(H645,'[3]1.Pradzia'!$D$13,"m")),0)</f>
        <v>0</v>
      </c>
      <c r="X645" s="35">
        <f t="shared" ref="X645:X708" si="134">IF(OR(ISBLANK(C645),YEAR(G645)&gt;=2021),0,DATEDIF(G645,$N$2,"M"))</f>
        <v>0</v>
      </c>
      <c r="Y645" s="35">
        <f t="shared" ref="Y645:Y708" si="135">IF(YEAR(G645)&gt;=2021,0,IF(Z645&lt;=0,0,IF(W645&lt;&gt;0,MIN(W645,Z645),MIN(12,Z645))))</f>
        <v>0</v>
      </c>
      <c r="Z645" s="35">
        <f t="shared" si="130"/>
        <v>0</v>
      </c>
      <c r="AA645" s="36">
        <f t="shared" si="132"/>
        <v>0</v>
      </c>
      <c r="AB645" s="36">
        <f t="shared" ref="AB645:AB708" si="136">IF(Z645&lt;=0,N645,N645/Z645*Y645)</f>
        <v>0</v>
      </c>
      <c r="AC645" s="37">
        <f>IF(E645='[3]5.Grup_T'!$E$20,0,IF(YEAR(G645)&lt;2021,M645-N645+AB645,0))</f>
        <v>0</v>
      </c>
      <c r="AD645" s="35">
        <f>IF(OR(YEAR(G645)&lt;2021,O645="X"),0,IF(ISBLANK(H645),DATEDIF(G645,'[3]1.Pradzia'!$D$13,"M"),DATEDIF(G645,H645,"m")))</f>
        <v>0</v>
      </c>
      <c r="AE645" s="37">
        <f>IF(E645='[3]5.Grup_T'!$E$20,0,IF(AD645&lt;&gt;0,M645/V645*MIN(12,AD645),0))</f>
        <v>0</v>
      </c>
      <c r="AF645" s="37">
        <f t="shared" si="133"/>
        <v>0</v>
      </c>
      <c r="AG645" s="37">
        <f t="shared" ref="AG645:AG708" si="137">AC645+AE645</f>
        <v>0</v>
      </c>
      <c r="AH645" s="37">
        <f t="shared" ref="AH645:AH708" si="138">M645-AG645</f>
        <v>0</v>
      </c>
      <c r="AI645" s="35" t="str">
        <f t="shared" ref="AI645:AI708" si="139">IF(H645&lt;&gt;0,"Nurašytas",IF(O645="X","Nesuderintas",IF(AH645&lt;=0,"Nusidėvėjęs","")))</f>
        <v>Nusidėvėjęs</v>
      </c>
      <c r="AJ645" s="38" t="str">
        <f>IF(AND(F645&lt;&gt;[3]Pav.tvarkyklė!$B$12,F645&lt;&gt;[3]Pav.tvarkyklė!$B$13),"GVTNT","X")</f>
        <v>GVTNT</v>
      </c>
      <c r="AK645" s="39">
        <f t="shared" ref="AK645:AK708" si="140">I645-J645-K645-L645-M645</f>
        <v>0</v>
      </c>
      <c r="AL645" s="41"/>
      <c r="AM645" s="41"/>
      <c r="AN645" s="41">
        <f t="shared" ref="AN645:AN708" si="141">YEAR(G645)</f>
        <v>1900</v>
      </c>
      <c r="AO645" s="41"/>
      <c r="AP645" s="41"/>
      <c r="AQ645" s="41"/>
      <c r="AR645" s="42"/>
      <c r="AS645" s="42"/>
      <c r="AU645" s="43">
        <f t="shared" ref="AU645:AU708" si="142">AF645-AT645</f>
        <v>0</v>
      </c>
    </row>
    <row r="646" spans="1:47" ht="15" customHeight="1" x14ac:dyDescent="0.25">
      <c r="A646" s="11"/>
      <c r="B646" s="19">
        <v>694</v>
      </c>
      <c r="C646" s="61"/>
      <c r="D646" s="62"/>
      <c r="E646" s="71"/>
      <c r="F646" s="61"/>
      <c r="G646" s="24"/>
      <c r="H646" s="54"/>
      <c r="I646" s="26"/>
      <c r="J646" s="27"/>
      <c r="K646" s="27"/>
      <c r="L646" s="27"/>
      <c r="M646" s="28"/>
      <c r="N646" s="29">
        <v>0</v>
      </c>
      <c r="O646" s="30" t="str">
        <f>IF(G646&lt;=$N$2,"",IF(F646=[3]Pav.tvarkyklė!$B$13,"",IF(ISBLANK(R646),"X","")))</f>
        <v/>
      </c>
      <c r="P646" s="31"/>
      <c r="Q646" s="32"/>
      <c r="R646" s="32"/>
      <c r="S646" s="33"/>
      <c r="T646" s="33"/>
      <c r="U646" s="34" t="str">
        <f>IFERROR(INDEX('[3]5.Grup_T'!$G$4:$G$22,MATCH('6.Turtas'!E646,'[3]5.Grup_T'!$E$4:$E$22,0)),"0")</f>
        <v>0</v>
      </c>
      <c r="V646" s="35">
        <f t="shared" si="131"/>
        <v>0</v>
      </c>
      <c r="W646" s="35">
        <f>IF(NOT(ISBLANK(H646)),(12-DATEDIF(H646,'[3]1.Pradzia'!$D$13,"m")),0)</f>
        <v>0</v>
      </c>
      <c r="X646" s="35">
        <f t="shared" si="134"/>
        <v>0</v>
      </c>
      <c r="Y646" s="35">
        <f t="shared" si="135"/>
        <v>0</v>
      </c>
      <c r="Z646" s="35">
        <f>IF(YEAR(G646)&gt;=2021,0,V646-X646)</f>
        <v>0</v>
      </c>
      <c r="AA646" s="36">
        <f t="shared" si="132"/>
        <v>0</v>
      </c>
      <c r="AB646" s="36">
        <f t="shared" si="136"/>
        <v>0</v>
      </c>
      <c r="AC646" s="37">
        <f>IF(E646='[3]5.Grup_T'!$E$20,0,IF(YEAR(G646)&lt;2021,M646-N646+AB646,0))</f>
        <v>0</v>
      </c>
      <c r="AD646" s="35">
        <f>IF(OR(YEAR(G646)&lt;2021,O646="X"),0,IF(ISBLANK(H646),DATEDIF(G646,'[3]1.Pradzia'!$D$13,"M"),DATEDIF(G646,H646,"m")))</f>
        <v>0</v>
      </c>
      <c r="AE646" s="37">
        <f>IF(E646='[3]5.Grup_T'!$E$20,0,IF(AD646&lt;&gt;0,M646/V646*MIN(12,AD646),0))</f>
        <v>0</v>
      </c>
      <c r="AF646" s="37">
        <f t="shared" si="133"/>
        <v>0</v>
      </c>
      <c r="AG646" s="37">
        <f t="shared" si="137"/>
        <v>0</v>
      </c>
      <c r="AH646" s="37">
        <f t="shared" si="138"/>
        <v>0</v>
      </c>
      <c r="AI646" s="35" t="str">
        <f t="shared" si="139"/>
        <v>Nusidėvėjęs</v>
      </c>
      <c r="AJ646" s="38" t="str">
        <f>IF(AND(F646&lt;&gt;[3]Pav.tvarkyklė!$B$12,F646&lt;&gt;[3]Pav.tvarkyklė!$B$13),"GVTNT","X")</f>
        <v>GVTNT</v>
      </c>
      <c r="AK646" s="39">
        <f t="shared" si="140"/>
        <v>0</v>
      </c>
      <c r="AL646" s="41"/>
      <c r="AM646" s="41"/>
      <c r="AN646" s="41">
        <f t="shared" si="141"/>
        <v>1900</v>
      </c>
      <c r="AO646" s="41"/>
      <c r="AP646" s="41"/>
      <c r="AQ646" s="41"/>
      <c r="AR646" s="42"/>
      <c r="AS646" s="42"/>
      <c r="AU646" s="43">
        <f t="shared" si="142"/>
        <v>0</v>
      </c>
    </row>
    <row r="647" spans="1:47" ht="15" customHeight="1" x14ac:dyDescent="0.25">
      <c r="A647" s="11"/>
      <c r="B647" s="19">
        <v>695</v>
      </c>
      <c r="C647" s="61"/>
      <c r="D647" s="62"/>
      <c r="E647" s="71"/>
      <c r="F647" s="61"/>
      <c r="G647" s="24"/>
      <c r="H647" s="54"/>
      <c r="I647" s="26"/>
      <c r="J647" s="27"/>
      <c r="K647" s="27"/>
      <c r="L647" s="27"/>
      <c r="M647" s="28"/>
      <c r="N647" s="29">
        <v>0</v>
      </c>
      <c r="O647" s="30" t="str">
        <f>IF(G647&lt;=$N$2,"",IF(F647=[3]Pav.tvarkyklė!$B$13,"",IF(ISBLANK(R647),"X","")))</f>
        <v/>
      </c>
      <c r="P647" s="31"/>
      <c r="Q647" s="32"/>
      <c r="R647" s="32"/>
      <c r="S647" s="33"/>
      <c r="T647" s="33"/>
      <c r="U647" s="34" t="str">
        <f>IFERROR(INDEX('[3]5.Grup_T'!$G$4:$G$22,MATCH('6.Turtas'!E647,'[3]5.Grup_T'!$E$4:$E$22,0)),"0")</f>
        <v>0</v>
      </c>
      <c r="V647" s="35">
        <f t="shared" si="131"/>
        <v>0</v>
      </c>
      <c r="W647" s="35">
        <f>IF(NOT(ISBLANK(H647)),(12-DATEDIF(H647,'[3]1.Pradzia'!$D$13,"m")),0)</f>
        <v>0</v>
      </c>
      <c r="X647" s="35">
        <f t="shared" si="134"/>
        <v>0</v>
      </c>
      <c r="Y647" s="35">
        <f t="shared" si="135"/>
        <v>0</v>
      </c>
      <c r="Z647" s="35">
        <f t="shared" ref="Z647:Z710" si="143">IF(YEAR(G647)&gt;=2019,0,V647-X647)</f>
        <v>0</v>
      </c>
      <c r="AA647" s="36">
        <f t="shared" si="132"/>
        <v>0</v>
      </c>
      <c r="AB647" s="36">
        <f t="shared" si="136"/>
        <v>0</v>
      </c>
      <c r="AC647" s="37">
        <f>IF(E647='[3]5.Grup_T'!$E$20,0,IF(YEAR(G647)&lt;2021,M647-N647+AB647,0))</f>
        <v>0</v>
      </c>
      <c r="AD647" s="35">
        <f>IF(OR(YEAR(G647)&lt;2021,O647="X"),0,IF(ISBLANK(H647),DATEDIF(G647,'[3]1.Pradzia'!$D$13,"M"),DATEDIF(G647,H647,"m")))</f>
        <v>0</v>
      </c>
      <c r="AE647" s="37">
        <f>IF(E647='[3]5.Grup_T'!$E$20,0,IF(AD647&lt;&gt;0,M647/V647*MIN(12,AD647),0))</f>
        <v>0</v>
      </c>
      <c r="AF647" s="37">
        <f t="shared" si="133"/>
        <v>0</v>
      </c>
      <c r="AG647" s="37">
        <f t="shared" si="137"/>
        <v>0</v>
      </c>
      <c r="AH647" s="37">
        <f t="shared" si="138"/>
        <v>0</v>
      </c>
      <c r="AI647" s="35" t="str">
        <f t="shared" si="139"/>
        <v>Nusidėvėjęs</v>
      </c>
      <c r="AJ647" s="38" t="str">
        <f>IF(AND(F647&lt;&gt;[3]Pav.tvarkyklė!$B$12,F647&lt;&gt;[3]Pav.tvarkyklė!$B$13),"GVTNT","X")</f>
        <v>GVTNT</v>
      </c>
      <c r="AK647" s="39">
        <f t="shared" si="140"/>
        <v>0</v>
      </c>
      <c r="AL647" s="41"/>
      <c r="AM647" s="41"/>
      <c r="AN647" s="41">
        <f t="shared" si="141"/>
        <v>1900</v>
      </c>
      <c r="AO647" s="41"/>
      <c r="AP647" s="41"/>
      <c r="AQ647" s="41"/>
      <c r="AR647" s="42"/>
      <c r="AS647" s="42"/>
      <c r="AU647" s="43">
        <f t="shared" si="142"/>
        <v>0</v>
      </c>
    </row>
    <row r="648" spans="1:47" ht="15" customHeight="1" x14ac:dyDescent="0.25">
      <c r="A648" s="11"/>
      <c r="B648" s="19">
        <v>696</v>
      </c>
      <c r="C648" s="61"/>
      <c r="D648" s="62"/>
      <c r="E648" s="71"/>
      <c r="F648" s="61"/>
      <c r="G648" s="24"/>
      <c r="H648" s="25"/>
      <c r="I648" s="26"/>
      <c r="J648" s="27"/>
      <c r="K648" s="27"/>
      <c r="L648" s="27"/>
      <c r="M648" s="28"/>
      <c r="N648" s="29">
        <v>0</v>
      </c>
      <c r="O648" s="30" t="str">
        <f>IF(G648&lt;=$N$2,"",IF(F648=[3]Pav.tvarkyklė!$B$13,"",IF(ISBLANK(R648),"X","")))</f>
        <v/>
      </c>
      <c r="P648" s="31"/>
      <c r="Q648" s="32"/>
      <c r="R648" s="32"/>
      <c r="S648" s="33"/>
      <c r="T648" s="33"/>
      <c r="U648" s="34" t="str">
        <f>IFERROR(INDEX('[3]5.Grup_T'!$G$4:$G$22,MATCH('6.Turtas'!E648,'[3]5.Grup_T'!$E$4:$E$22,0)),"0")</f>
        <v>0</v>
      </c>
      <c r="V648" s="35">
        <f t="shared" si="131"/>
        <v>0</v>
      </c>
      <c r="W648" s="35">
        <f>IF(NOT(ISBLANK(H648)),(12-DATEDIF(H648,'[3]1.Pradzia'!$D$13,"m")),0)</f>
        <v>0</v>
      </c>
      <c r="X648" s="35">
        <f t="shared" si="134"/>
        <v>0</v>
      </c>
      <c r="Y648" s="35">
        <f t="shared" si="135"/>
        <v>0</v>
      </c>
      <c r="Z648" s="35">
        <f t="shared" si="143"/>
        <v>0</v>
      </c>
      <c r="AA648" s="36">
        <f t="shared" si="132"/>
        <v>0</v>
      </c>
      <c r="AB648" s="36">
        <f t="shared" si="136"/>
        <v>0</v>
      </c>
      <c r="AC648" s="37">
        <f>IF(E648='[3]5.Grup_T'!$E$20,0,IF(YEAR(G648)&lt;2021,M648-N648+AB648,0))</f>
        <v>0</v>
      </c>
      <c r="AD648" s="35">
        <f>IF(OR(YEAR(G648)&lt;2021,O648="X"),0,IF(ISBLANK(H648),DATEDIF(G648,'[3]1.Pradzia'!$D$13,"M"),DATEDIF(G648,H648,"m")))</f>
        <v>0</v>
      </c>
      <c r="AE648" s="37">
        <f>IF(E648='[3]5.Grup_T'!$E$20,0,IF(AD648&lt;&gt;0,M648/V648*MIN(12,AD648),0))</f>
        <v>0</v>
      </c>
      <c r="AF648" s="37">
        <f t="shared" si="133"/>
        <v>0</v>
      </c>
      <c r="AG648" s="37">
        <f t="shared" si="137"/>
        <v>0</v>
      </c>
      <c r="AH648" s="37">
        <f t="shared" si="138"/>
        <v>0</v>
      </c>
      <c r="AI648" s="35" t="str">
        <f t="shared" si="139"/>
        <v>Nusidėvėjęs</v>
      </c>
      <c r="AJ648" s="38" t="str">
        <f>IF(AND(F648&lt;&gt;[3]Pav.tvarkyklė!$B$12,F648&lt;&gt;[3]Pav.tvarkyklė!$B$13),"GVTNT","X")</f>
        <v>GVTNT</v>
      </c>
      <c r="AK648" s="39">
        <f t="shared" si="140"/>
        <v>0</v>
      </c>
      <c r="AL648" s="41"/>
      <c r="AM648" s="41"/>
      <c r="AN648" s="41">
        <f t="shared" si="141"/>
        <v>1900</v>
      </c>
      <c r="AO648" s="41"/>
      <c r="AP648" s="41"/>
      <c r="AQ648" s="41"/>
      <c r="AR648" s="42"/>
      <c r="AS648" s="42"/>
      <c r="AU648" s="43">
        <f t="shared" si="142"/>
        <v>0</v>
      </c>
    </row>
    <row r="649" spans="1:47" ht="15" customHeight="1" x14ac:dyDescent="0.25">
      <c r="A649" s="11"/>
      <c r="B649" s="19">
        <v>697</v>
      </c>
      <c r="C649" s="61"/>
      <c r="D649" s="62"/>
      <c r="E649" s="71"/>
      <c r="F649" s="61"/>
      <c r="G649" s="24"/>
      <c r="H649" s="25"/>
      <c r="I649" s="26"/>
      <c r="J649" s="27"/>
      <c r="K649" s="27"/>
      <c r="L649" s="27"/>
      <c r="M649" s="28"/>
      <c r="N649" s="29">
        <v>0</v>
      </c>
      <c r="O649" s="30" t="str">
        <f>IF(G649&lt;=$N$2,"",IF(F649=[3]Pav.tvarkyklė!$B$13,"",IF(ISBLANK(R649),"X","")))</f>
        <v/>
      </c>
      <c r="P649" s="31"/>
      <c r="Q649" s="32"/>
      <c r="R649" s="32"/>
      <c r="S649" s="33"/>
      <c r="T649" s="33"/>
      <c r="U649" s="34" t="str">
        <f>IFERROR(INDEX('[3]5.Grup_T'!$G$4:$G$22,MATCH('6.Turtas'!E649,'[3]5.Grup_T'!$E$4:$E$22,0)),"0")</f>
        <v>0</v>
      </c>
      <c r="V649" s="35">
        <f t="shared" si="131"/>
        <v>0</v>
      </c>
      <c r="W649" s="35">
        <f>IF(NOT(ISBLANK(H649)),(12-DATEDIF(H649,'[3]1.Pradzia'!$D$13,"m")),0)</f>
        <v>0</v>
      </c>
      <c r="X649" s="35">
        <f t="shared" si="134"/>
        <v>0</v>
      </c>
      <c r="Y649" s="35">
        <f t="shared" si="135"/>
        <v>0</v>
      </c>
      <c r="Z649" s="35">
        <f t="shared" si="143"/>
        <v>0</v>
      </c>
      <c r="AA649" s="36">
        <f t="shared" si="132"/>
        <v>0</v>
      </c>
      <c r="AB649" s="36">
        <f t="shared" si="136"/>
        <v>0</v>
      </c>
      <c r="AC649" s="37">
        <f>IF(E649='[3]5.Grup_T'!$E$20,0,IF(YEAR(G649)&lt;2021,M649-N649+AB649,0))</f>
        <v>0</v>
      </c>
      <c r="AD649" s="35">
        <f>IF(OR(YEAR(G649)&lt;2021,O649="X"),0,IF(ISBLANK(H649),DATEDIF(G649,'[3]1.Pradzia'!$D$13,"M"),DATEDIF(G649,H649,"m")))</f>
        <v>0</v>
      </c>
      <c r="AE649" s="37">
        <f>IF(E649='[3]5.Grup_T'!$E$20,0,IF(AD649&lt;&gt;0,M649/V649*MIN(12,AD649),0))</f>
        <v>0</v>
      </c>
      <c r="AF649" s="37">
        <f t="shared" si="133"/>
        <v>0</v>
      </c>
      <c r="AG649" s="37">
        <f t="shared" si="137"/>
        <v>0</v>
      </c>
      <c r="AH649" s="37">
        <f t="shared" si="138"/>
        <v>0</v>
      </c>
      <c r="AI649" s="35" t="str">
        <f t="shared" si="139"/>
        <v>Nusidėvėjęs</v>
      </c>
      <c r="AJ649" s="38" t="str">
        <f>IF(AND(F649&lt;&gt;[3]Pav.tvarkyklė!$B$12,F649&lt;&gt;[3]Pav.tvarkyklė!$B$13),"GVTNT","X")</f>
        <v>GVTNT</v>
      </c>
      <c r="AK649" s="39">
        <f t="shared" si="140"/>
        <v>0</v>
      </c>
      <c r="AL649" s="41"/>
      <c r="AM649" s="41"/>
      <c r="AN649" s="41">
        <f t="shared" si="141"/>
        <v>1900</v>
      </c>
      <c r="AO649" s="41"/>
      <c r="AP649" s="41"/>
      <c r="AQ649" s="41"/>
      <c r="AR649" s="42"/>
      <c r="AS649" s="42"/>
      <c r="AU649" s="43">
        <f t="shared" si="142"/>
        <v>0</v>
      </c>
    </row>
    <row r="650" spans="1:47" ht="15" customHeight="1" x14ac:dyDescent="0.25">
      <c r="A650" s="11"/>
      <c r="B650" s="19">
        <v>698</v>
      </c>
      <c r="C650" s="61"/>
      <c r="D650" s="62"/>
      <c r="E650" s="71"/>
      <c r="F650" s="61"/>
      <c r="G650" s="24"/>
      <c r="H650" s="25"/>
      <c r="I650" s="26"/>
      <c r="J650" s="27"/>
      <c r="K650" s="27"/>
      <c r="L650" s="27"/>
      <c r="M650" s="28"/>
      <c r="N650" s="29">
        <v>0</v>
      </c>
      <c r="O650" s="30" t="str">
        <f>IF(G650&lt;=$N$2,"",IF(F650=[3]Pav.tvarkyklė!$B$13,"",IF(ISBLANK(R650),"X","")))</f>
        <v/>
      </c>
      <c r="P650" s="31"/>
      <c r="Q650" s="32"/>
      <c r="R650" s="32"/>
      <c r="S650" s="33"/>
      <c r="T650" s="33"/>
      <c r="U650" s="34" t="str">
        <f>IFERROR(INDEX('[3]5.Grup_T'!$G$4:$G$22,MATCH('6.Turtas'!E650,'[3]5.Grup_T'!$E$4:$E$22,0)),"0")</f>
        <v>0</v>
      </c>
      <c r="V650" s="35">
        <f t="shared" si="131"/>
        <v>0</v>
      </c>
      <c r="W650" s="35">
        <f>IF(NOT(ISBLANK(H650)),(12-DATEDIF(H650,'[3]1.Pradzia'!$D$13,"m")),0)</f>
        <v>0</v>
      </c>
      <c r="X650" s="35">
        <f t="shared" si="134"/>
        <v>0</v>
      </c>
      <c r="Y650" s="35">
        <f t="shared" si="135"/>
        <v>0</v>
      </c>
      <c r="Z650" s="35">
        <f t="shared" si="143"/>
        <v>0</v>
      </c>
      <c r="AA650" s="36">
        <f t="shared" si="132"/>
        <v>0</v>
      </c>
      <c r="AB650" s="36">
        <f t="shared" si="136"/>
        <v>0</v>
      </c>
      <c r="AC650" s="37">
        <f>IF(E650='[3]5.Grup_T'!$E$20,0,IF(YEAR(G650)&lt;2021,M650-N650+AB650,0))</f>
        <v>0</v>
      </c>
      <c r="AD650" s="35">
        <f>IF(OR(YEAR(G650)&lt;2021,O650="X"),0,IF(ISBLANK(H650),DATEDIF(G650,'[3]1.Pradzia'!$D$13,"M"),DATEDIF(G650,H650,"m")))</f>
        <v>0</v>
      </c>
      <c r="AE650" s="37">
        <f>IF(E650='[3]5.Grup_T'!$E$20,0,IF(AD650&lt;&gt;0,M650/V650*MIN(12,AD650),0))</f>
        <v>0</v>
      </c>
      <c r="AF650" s="37">
        <f t="shared" si="133"/>
        <v>0</v>
      </c>
      <c r="AG650" s="37">
        <f t="shared" si="137"/>
        <v>0</v>
      </c>
      <c r="AH650" s="37">
        <f t="shared" si="138"/>
        <v>0</v>
      </c>
      <c r="AI650" s="35" t="str">
        <f t="shared" si="139"/>
        <v>Nusidėvėjęs</v>
      </c>
      <c r="AJ650" s="38" t="str">
        <f>IF(AND(F650&lt;&gt;[3]Pav.tvarkyklė!$B$12,F650&lt;&gt;[3]Pav.tvarkyklė!$B$13),"GVTNT","X")</f>
        <v>GVTNT</v>
      </c>
      <c r="AK650" s="39">
        <f t="shared" si="140"/>
        <v>0</v>
      </c>
      <c r="AL650" s="41"/>
      <c r="AM650" s="41"/>
      <c r="AN650" s="41">
        <f t="shared" si="141"/>
        <v>1900</v>
      </c>
      <c r="AO650" s="41"/>
      <c r="AP650" s="41"/>
      <c r="AQ650" s="41"/>
      <c r="AR650" s="42"/>
      <c r="AS650" s="42"/>
      <c r="AU650" s="43">
        <f t="shared" si="142"/>
        <v>0</v>
      </c>
    </row>
    <row r="651" spans="1:47" ht="15" customHeight="1" x14ac:dyDescent="0.25">
      <c r="A651" s="11"/>
      <c r="B651" s="19">
        <v>699</v>
      </c>
      <c r="C651" s="61"/>
      <c r="D651" s="62"/>
      <c r="E651" s="71"/>
      <c r="F651" s="61"/>
      <c r="G651" s="24"/>
      <c r="H651" s="25"/>
      <c r="I651" s="26"/>
      <c r="J651" s="27"/>
      <c r="K651" s="27"/>
      <c r="L651" s="27"/>
      <c r="M651" s="28"/>
      <c r="N651" s="29">
        <v>0</v>
      </c>
      <c r="O651" s="30" t="str">
        <f>IF(G651&lt;=$N$2,"",IF(F651=[3]Pav.tvarkyklė!$B$13,"",IF(ISBLANK(R651),"X","")))</f>
        <v/>
      </c>
      <c r="P651" s="31"/>
      <c r="Q651" s="32"/>
      <c r="R651" s="32"/>
      <c r="S651" s="33"/>
      <c r="T651" s="33"/>
      <c r="U651" s="34" t="str">
        <f>IFERROR(INDEX('[3]5.Grup_T'!$G$4:$G$22,MATCH('6.Turtas'!E651,'[3]5.Grup_T'!$E$4:$E$22,0)),"0")</f>
        <v>0</v>
      </c>
      <c r="V651" s="35">
        <f t="shared" si="131"/>
        <v>0</v>
      </c>
      <c r="W651" s="35">
        <f>IF(NOT(ISBLANK(H651)),(12-DATEDIF(H651,'[3]1.Pradzia'!$D$13,"m")),0)</f>
        <v>0</v>
      </c>
      <c r="X651" s="35">
        <f t="shared" si="134"/>
        <v>0</v>
      </c>
      <c r="Y651" s="35">
        <f t="shared" si="135"/>
        <v>0</v>
      </c>
      <c r="Z651" s="35">
        <f t="shared" si="143"/>
        <v>0</v>
      </c>
      <c r="AA651" s="36">
        <f t="shared" si="132"/>
        <v>0</v>
      </c>
      <c r="AB651" s="36">
        <f t="shared" si="136"/>
        <v>0</v>
      </c>
      <c r="AC651" s="37">
        <f>IF(E651='[3]5.Grup_T'!$E$20,0,IF(YEAR(G651)&lt;2021,M651-N651+AB651,0))</f>
        <v>0</v>
      </c>
      <c r="AD651" s="35">
        <f>IF(OR(YEAR(G651)&lt;2021,O651="X"),0,IF(ISBLANK(H651),DATEDIF(G651,'[3]1.Pradzia'!$D$13,"M"),DATEDIF(G651,H651,"m")))</f>
        <v>0</v>
      </c>
      <c r="AE651" s="37">
        <f>IF(E651='[3]5.Grup_T'!$E$20,0,IF(AD651&lt;&gt;0,M651/V651*MIN(12,AD651),0))</f>
        <v>0</v>
      </c>
      <c r="AF651" s="37">
        <f t="shared" si="133"/>
        <v>0</v>
      </c>
      <c r="AG651" s="37">
        <f t="shared" si="137"/>
        <v>0</v>
      </c>
      <c r="AH651" s="37">
        <f t="shared" si="138"/>
        <v>0</v>
      </c>
      <c r="AI651" s="35" t="str">
        <f t="shared" si="139"/>
        <v>Nusidėvėjęs</v>
      </c>
      <c r="AJ651" s="38" t="str">
        <f>IF(AND(F651&lt;&gt;[3]Pav.tvarkyklė!$B$12,F651&lt;&gt;[3]Pav.tvarkyklė!$B$13),"GVTNT","X")</f>
        <v>GVTNT</v>
      </c>
      <c r="AK651" s="39">
        <f t="shared" si="140"/>
        <v>0</v>
      </c>
      <c r="AL651" s="41"/>
      <c r="AM651" s="41"/>
      <c r="AN651" s="41">
        <f t="shared" si="141"/>
        <v>1900</v>
      </c>
      <c r="AO651" s="41"/>
      <c r="AP651" s="41"/>
      <c r="AQ651" s="41"/>
      <c r="AR651" s="42"/>
      <c r="AS651" s="42"/>
      <c r="AU651" s="43">
        <f t="shared" si="142"/>
        <v>0</v>
      </c>
    </row>
    <row r="652" spans="1:47" ht="15" customHeight="1" x14ac:dyDescent="0.25">
      <c r="A652" s="11"/>
      <c r="B652" s="19">
        <v>700</v>
      </c>
      <c r="C652" s="61"/>
      <c r="D652" s="62"/>
      <c r="E652" s="71"/>
      <c r="F652" s="61"/>
      <c r="G652" s="24"/>
      <c r="H652" s="25"/>
      <c r="I652" s="26"/>
      <c r="J652" s="27"/>
      <c r="K652" s="27"/>
      <c r="L652" s="27"/>
      <c r="M652" s="28"/>
      <c r="N652" s="29">
        <v>0</v>
      </c>
      <c r="O652" s="30" t="str">
        <f>IF(G652&lt;=$N$2,"",IF(F652=[3]Pav.tvarkyklė!$B$13,"",IF(ISBLANK(R652),"X","")))</f>
        <v/>
      </c>
      <c r="P652" s="31"/>
      <c r="Q652" s="32"/>
      <c r="R652" s="32"/>
      <c r="S652" s="33"/>
      <c r="T652" s="33"/>
      <c r="U652" s="34" t="str">
        <f>IFERROR(INDEX('[3]5.Grup_T'!$G$4:$G$22,MATCH('6.Turtas'!E652,'[3]5.Grup_T'!$E$4:$E$22,0)),"0")</f>
        <v>0</v>
      </c>
      <c r="V652" s="35">
        <f t="shared" si="131"/>
        <v>0</v>
      </c>
      <c r="W652" s="35">
        <f>IF(NOT(ISBLANK(H652)),(12-DATEDIF(H652,'[3]1.Pradzia'!$D$13,"m")),0)</f>
        <v>0</v>
      </c>
      <c r="X652" s="35">
        <f t="shared" si="134"/>
        <v>0</v>
      </c>
      <c r="Y652" s="35">
        <f t="shared" si="135"/>
        <v>0</v>
      </c>
      <c r="Z652" s="35">
        <f t="shared" si="143"/>
        <v>0</v>
      </c>
      <c r="AA652" s="36">
        <f t="shared" si="132"/>
        <v>0</v>
      </c>
      <c r="AB652" s="36">
        <f t="shared" si="136"/>
        <v>0</v>
      </c>
      <c r="AC652" s="37">
        <f>IF(E652='[3]5.Grup_T'!$E$20,0,IF(YEAR(G652)&lt;2021,M652-N652+AB652,0))</f>
        <v>0</v>
      </c>
      <c r="AD652" s="35">
        <f>IF(OR(YEAR(G652)&lt;2021,O652="X"),0,IF(ISBLANK(H652),DATEDIF(G652,'[3]1.Pradzia'!$D$13,"M"),DATEDIF(G652,H652,"m")))</f>
        <v>0</v>
      </c>
      <c r="AE652" s="37">
        <f>IF(E652='[3]5.Grup_T'!$E$20,0,IF(AD652&lt;&gt;0,M652/V652*MIN(12,AD652),0))</f>
        <v>0</v>
      </c>
      <c r="AF652" s="37">
        <f t="shared" si="133"/>
        <v>0</v>
      </c>
      <c r="AG652" s="37">
        <f t="shared" si="137"/>
        <v>0</v>
      </c>
      <c r="AH652" s="37">
        <f t="shared" si="138"/>
        <v>0</v>
      </c>
      <c r="AI652" s="35" t="str">
        <f t="shared" si="139"/>
        <v>Nusidėvėjęs</v>
      </c>
      <c r="AJ652" s="38" t="str">
        <f>IF(AND(F652&lt;&gt;[3]Pav.tvarkyklė!$B$12,F652&lt;&gt;[3]Pav.tvarkyklė!$B$13),"GVTNT","X")</f>
        <v>GVTNT</v>
      </c>
      <c r="AK652" s="39">
        <f t="shared" si="140"/>
        <v>0</v>
      </c>
      <c r="AL652" s="41"/>
      <c r="AM652" s="41"/>
      <c r="AN652" s="41">
        <f t="shared" si="141"/>
        <v>1900</v>
      </c>
      <c r="AO652" s="41"/>
      <c r="AP652" s="41"/>
      <c r="AQ652" s="41"/>
      <c r="AR652" s="42"/>
      <c r="AS652" s="42"/>
      <c r="AU652" s="43">
        <f t="shared" si="142"/>
        <v>0</v>
      </c>
    </row>
    <row r="653" spans="1:47" ht="15" customHeight="1" x14ac:dyDescent="0.25">
      <c r="A653" s="11"/>
      <c r="B653" s="19">
        <v>701</v>
      </c>
      <c r="C653" s="61"/>
      <c r="D653" s="62"/>
      <c r="E653" s="71"/>
      <c r="F653" s="61"/>
      <c r="G653" s="24"/>
      <c r="H653" s="54"/>
      <c r="I653" s="26"/>
      <c r="J653" s="27"/>
      <c r="K653" s="27"/>
      <c r="L653" s="27"/>
      <c r="M653" s="28"/>
      <c r="N653" s="29">
        <v>0</v>
      </c>
      <c r="O653" s="30" t="str">
        <f>IF(G653&lt;=$N$2,"",IF(F653=[3]Pav.tvarkyklė!$B$13,"",IF(ISBLANK(R653),"X","")))</f>
        <v/>
      </c>
      <c r="P653" s="31"/>
      <c r="Q653" s="32"/>
      <c r="R653" s="32"/>
      <c r="S653" s="33"/>
      <c r="T653" s="33"/>
      <c r="U653" s="34" t="str">
        <f>IFERROR(INDEX('[3]5.Grup_T'!$G$4:$G$22,MATCH('6.Turtas'!E653,'[3]5.Grup_T'!$E$4:$E$22,0)),"0")</f>
        <v>0</v>
      </c>
      <c r="V653" s="35">
        <f t="shared" si="131"/>
        <v>0</v>
      </c>
      <c r="W653" s="35">
        <f>IF(NOT(ISBLANK(H653)),(12-DATEDIF(H653,'[3]1.Pradzia'!$D$13,"m")),0)</f>
        <v>0</v>
      </c>
      <c r="X653" s="35">
        <f t="shared" si="134"/>
        <v>0</v>
      </c>
      <c r="Y653" s="35">
        <f t="shared" si="135"/>
        <v>0</v>
      </c>
      <c r="Z653" s="35">
        <f t="shared" si="143"/>
        <v>0</v>
      </c>
      <c r="AA653" s="36">
        <f t="shared" si="132"/>
        <v>0</v>
      </c>
      <c r="AB653" s="36">
        <f t="shared" si="136"/>
        <v>0</v>
      </c>
      <c r="AC653" s="37">
        <f>IF(E653='[3]5.Grup_T'!$E$20,0,IF(YEAR(G653)&lt;2021,M653-N653+AB653,0))</f>
        <v>0</v>
      </c>
      <c r="AD653" s="35">
        <f>IF(OR(YEAR(G653)&lt;2021,O653="X"),0,IF(ISBLANK(H653),DATEDIF(G653,'[3]1.Pradzia'!$D$13,"M"),DATEDIF(G653,H653,"m")))</f>
        <v>0</v>
      </c>
      <c r="AE653" s="37">
        <f>IF(E653='[3]5.Grup_T'!$E$20,0,IF(AD653&lt;&gt;0,M653/V653*MIN(12,AD653),0))</f>
        <v>0</v>
      </c>
      <c r="AF653" s="37">
        <f t="shared" si="133"/>
        <v>0</v>
      </c>
      <c r="AG653" s="37">
        <f t="shared" si="137"/>
        <v>0</v>
      </c>
      <c r="AH653" s="37">
        <f t="shared" si="138"/>
        <v>0</v>
      </c>
      <c r="AI653" s="35" t="str">
        <f t="shared" si="139"/>
        <v>Nusidėvėjęs</v>
      </c>
      <c r="AJ653" s="38" t="str">
        <f>IF(AND(F653&lt;&gt;[3]Pav.tvarkyklė!$B$12,F653&lt;&gt;[3]Pav.tvarkyklė!$B$13),"GVTNT","X")</f>
        <v>GVTNT</v>
      </c>
      <c r="AK653" s="39">
        <f t="shared" si="140"/>
        <v>0</v>
      </c>
      <c r="AL653" s="41"/>
      <c r="AM653" s="41"/>
      <c r="AN653" s="41">
        <f t="shared" si="141"/>
        <v>1900</v>
      </c>
      <c r="AO653" s="41"/>
      <c r="AP653" s="41"/>
      <c r="AQ653" s="41"/>
      <c r="AR653" s="42"/>
      <c r="AS653" s="42"/>
      <c r="AU653" s="43">
        <f t="shared" si="142"/>
        <v>0</v>
      </c>
    </row>
    <row r="654" spans="1:47" ht="15" customHeight="1" x14ac:dyDescent="0.25">
      <c r="A654" s="11"/>
      <c r="B654" s="19">
        <v>702</v>
      </c>
      <c r="C654" s="61"/>
      <c r="D654" s="62"/>
      <c r="E654" s="71"/>
      <c r="F654" s="61"/>
      <c r="G654" s="24"/>
      <c r="H654" s="25"/>
      <c r="I654" s="26"/>
      <c r="J654" s="27"/>
      <c r="K654" s="27"/>
      <c r="L654" s="27"/>
      <c r="M654" s="28"/>
      <c r="N654" s="29">
        <v>0</v>
      </c>
      <c r="O654" s="30" t="str">
        <f>IF(G654&lt;=$N$2,"",IF(F654=[3]Pav.tvarkyklė!$B$13,"",IF(ISBLANK(R654),"X","")))</f>
        <v/>
      </c>
      <c r="P654" s="31"/>
      <c r="Q654" s="32"/>
      <c r="R654" s="32"/>
      <c r="S654" s="33"/>
      <c r="T654" s="33"/>
      <c r="U654" s="34" t="str">
        <f>IFERROR(INDEX('[3]5.Grup_T'!$G$4:$G$22,MATCH('6.Turtas'!E654,'[3]5.Grup_T'!$E$4:$E$22,0)),"0")</f>
        <v>0</v>
      </c>
      <c r="V654" s="35">
        <f t="shared" si="131"/>
        <v>0</v>
      </c>
      <c r="W654" s="35">
        <f>IF(NOT(ISBLANK(H654)),(12-DATEDIF(H654,'[3]1.Pradzia'!$D$13,"m")),0)</f>
        <v>0</v>
      </c>
      <c r="X654" s="35">
        <f t="shared" si="134"/>
        <v>0</v>
      </c>
      <c r="Y654" s="35">
        <f t="shared" si="135"/>
        <v>0</v>
      </c>
      <c r="Z654" s="35">
        <f t="shared" si="143"/>
        <v>0</v>
      </c>
      <c r="AA654" s="36">
        <f t="shared" si="132"/>
        <v>0</v>
      </c>
      <c r="AB654" s="36">
        <f t="shared" si="136"/>
        <v>0</v>
      </c>
      <c r="AC654" s="37">
        <f>IF(E654='[3]5.Grup_T'!$E$20,0,IF(YEAR(G654)&lt;2021,M654-N654+AB654,0))</f>
        <v>0</v>
      </c>
      <c r="AD654" s="35">
        <f>IF(OR(YEAR(G654)&lt;2021,O654="X"),0,IF(ISBLANK(H654),DATEDIF(G654,'[3]1.Pradzia'!$D$13,"M"),DATEDIF(G654,H654,"m")))</f>
        <v>0</v>
      </c>
      <c r="AE654" s="37">
        <f>IF(E654='[3]5.Grup_T'!$E$20,0,IF(AD654&lt;&gt;0,M654/V654*MIN(12,AD654),0))</f>
        <v>0</v>
      </c>
      <c r="AF654" s="37">
        <f t="shared" si="133"/>
        <v>0</v>
      </c>
      <c r="AG654" s="37">
        <f t="shared" si="137"/>
        <v>0</v>
      </c>
      <c r="AH654" s="37">
        <f t="shared" si="138"/>
        <v>0</v>
      </c>
      <c r="AI654" s="35" t="str">
        <f t="shared" si="139"/>
        <v>Nusidėvėjęs</v>
      </c>
      <c r="AJ654" s="38" t="str">
        <f>IF(AND(F654&lt;&gt;[3]Pav.tvarkyklė!$B$12,F654&lt;&gt;[3]Pav.tvarkyklė!$B$13),"GVTNT","X")</f>
        <v>GVTNT</v>
      </c>
      <c r="AK654" s="39">
        <f t="shared" si="140"/>
        <v>0</v>
      </c>
      <c r="AL654" s="41"/>
      <c r="AM654" s="41"/>
      <c r="AN654" s="41">
        <f t="shared" si="141"/>
        <v>1900</v>
      </c>
      <c r="AO654" s="41"/>
      <c r="AP654" s="41"/>
      <c r="AQ654" s="41"/>
      <c r="AR654" s="42"/>
      <c r="AS654" s="42"/>
      <c r="AU654" s="43">
        <f t="shared" si="142"/>
        <v>0</v>
      </c>
    </row>
    <row r="655" spans="1:47" ht="15" customHeight="1" x14ac:dyDescent="0.25">
      <c r="A655" s="11"/>
      <c r="B655" s="19">
        <v>703</v>
      </c>
      <c r="C655" s="61"/>
      <c r="D655" s="62"/>
      <c r="E655" s="71"/>
      <c r="F655" s="61"/>
      <c r="G655" s="24"/>
      <c r="H655" s="54"/>
      <c r="I655" s="26"/>
      <c r="J655" s="27"/>
      <c r="K655" s="27"/>
      <c r="L655" s="27"/>
      <c r="M655" s="28"/>
      <c r="N655" s="29">
        <v>0</v>
      </c>
      <c r="O655" s="30" t="str">
        <f>IF(G655&lt;=$N$2,"",IF(F655=[3]Pav.tvarkyklė!$B$13,"",IF(ISBLANK(R655),"X","")))</f>
        <v/>
      </c>
      <c r="P655" s="31"/>
      <c r="Q655" s="32"/>
      <c r="R655" s="32"/>
      <c r="S655" s="33"/>
      <c r="T655" s="33"/>
      <c r="U655" s="34" t="str">
        <f>IFERROR(INDEX('[3]5.Grup_T'!$G$4:$G$22,MATCH('6.Turtas'!E655,'[3]5.Grup_T'!$E$4:$E$22,0)),"0")</f>
        <v>0</v>
      </c>
      <c r="V655" s="35">
        <f t="shared" si="131"/>
        <v>0</v>
      </c>
      <c r="W655" s="35">
        <f>IF(NOT(ISBLANK(H655)),(12-DATEDIF(H655,'[3]1.Pradzia'!$D$13,"m")),0)</f>
        <v>0</v>
      </c>
      <c r="X655" s="35">
        <f t="shared" si="134"/>
        <v>0</v>
      </c>
      <c r="Y655" s="35">
        <f t="shared" si="135"/>
        <v>0</v>
      </c>
      <c r="Z655" s="35">
        <f t="shared" si="143"/>
        <v>0</v>
      </c>
      <c r="AA655" s="36">
        <f t="shared" si="132"/>
        <v>0</v>
      </c>
      <c r="AB655" s="36">
        <f t="shared" si="136"/>
        <v>0</v>
      </c>
      <c r="AC655" s="37">
        <f>IF(E655='[3]5.Grup_T'!$E$20,0,IF(YEAR(G655)&lt;2021,M655-N655+AB655,0))</f>
        <v>0</v>
      </c>
      <c r="AD655" s="35">
        <f>IF(OR(YEAR(G655)&lt;2021,O655="X"),0,IF(ISBLANK(H655),DATEDIF(G655,'[3]1.Pradzia'!$D$13,"M"),DATEDIF(G655,H655,"m")))</f>
        <v>0</v>
      </c>
      <c r="AE655" s="37">
        <f>IF(E655='[3]5.Grup_T'!$E$20,0,IF(AD655&lt;&gt;0,M655/V655*MIN(12,AD655),0))</f>
        <v>0</v>
      </c>
      <c r="AF655" s="37">
        <f t="shared" si="133"/>
        <v>0</v>
      </c>
      <c r="AG655" s="37">
        <f t="shared" si="137"/>
        <v>0</v>
      </c>
      <c r="AH655" s="37">
        <f t="shared" si="138"/>
        <v>0</v>
      </c>
      <c r="AI655" s="35" t="str">
        <f t="shared" si="139"/>
        <v>Nusidėvėjęs</v>
      </c>
      <c r="AJ655" s="38" t="str">
        <f>IF(AND(F655&lt;&gt;[3]Pav.tvarkyklė!$B$12,F655&lt;&gt;[3]Pav.tvarkyklė!$B$13),"GVTNT","X")</f>
        <v>GVTNT</v>
      </c>
      <c r="AK655" s="39">
        <f t="shared" si="140"/>
        <v>0</v>
      </c>
      <c r="AL655" s="41"/>
      <c r="AM655" s="41"/>
      <c r="AN655" s="41">
        <f t="shared" si="141"/>
        <v>1900</v>
      </c>
      <c r="AO655" s="41"/>
      <c r="AP655" s="41"/>
      <c r="AQ655" s="41"/>
      <c r="AR655" s="42"/>
      <c r="AS655" s="42"/>
      <c r="AU655" s="43">
        <f t="shared" si="142"/>
        <v>0</v>
      </c>
    </row>
    <row r="656" spans="1:47" ht="15" customHeight="1" x14ac:dyDescent="0.25">
      <c r="A656" s="11"/>
      <c r="B656" s="19">
        <v>704</v>
      </c>
      <c r="C656" s="61"/>
      <c r="D656" s="62"/>
      <c r="E656" s="71"/>
      <c r="F656" s="61"/>
      <c r="G656" s="24"/>
      <c r="H656" s="54"/>
      <c r="I656" s="26"/>
      <c r="J656" s="27"/>
      <c r="K656" s="27"/>
      <c r="L656" s="27"/>
      <c r="M656" s="50"/>
      <c r="N656" s="29">
        <v>0</v>
      </c>
      <c r="O656" s="30" t="str">
        <f>IF(G656&lt;=$N$2,"",IF(F656=[3]Pav.tvarkyklė!$B$13,"",IF(ISBLANK(R656),"X","")))</f>
        <v/>
      </c>
      <c r="P656" s="31"/>
      <c r="Q656" s="32"/>
      <c r="R656" s="32"/>
      <c r="S656" s="33"/>
      <c r="T656" s="33"/>
      <c r="U656" s="34" t="str">
        <f>IFERROR(INDEX('[3]5.Grup_T'!$G$4:$G$22,MATCH('6.Turtas'!E656,'[3]5.Grup_T'!$E$4:$E$22,0)),"0")</f>
        <v>0</v>
      </c>
      <c r="V656" s="35">
        <f t="shared" si="131"/>
        <v>0</v>
      </c>
      <c r="W656" s="35">
        <f>IF(NOT(ISBLANK(H656)),(12-DATEDIF(H656,'[3]1.Pradzia'!$D$13,"m")),0)</f>
        <v>0</v>
      </c>
      <c r="X656" s="35">
        <f t="shared" si="134"/>
        <v>0</v>
      </c>
      <c r="Y656" s="35">
        <f t="shared" si="135"/>
        <v>0</v>
      </c>
      <c r="Z656" s="35">
        <f t="shared" si="143"/>
        <v>0</v>
      </c>
      <c r="AA656" s="36">
        <f t="shared" si="132"/>
        <v>0</v>
      </c>
      <c r="AB656" s="36">
        <f t="shared" si="136"/>
        <v>0</v>
      </c>
      <c r="AC656" s="37">
        <f>IF(E656='[3]5.Grup_T'!$E$20,0,IF(YEAR(G656)&lt;2021,M656-N656+AB656,0))</f>
        <v>0</v>
      </c>
      <c r="AD656" s="35">
        <f>IF(OR(YEAR(G656)&lt;2021,O656="X"),0,IF(ISBLANK(H656),DATEDIF(G656,'[3]1.Pradzia'!$D$13,"M"),DATEDIF(G656,H656,"m")))</f>
        <v>0</v>
      </c>
      <c r="AE656" s="37">
        <f>IF(E656='[3]5.Grup_T'!$E$20,0,IF(AD656&lt;&gt;0,M656/V656*MIN(12,AD656),0))</f>
        <v>0</v>
      </c>
      <c r="AF656" s="37">
        <f t="shared" si="133"/>
        <v>0</v>
      </c>
      <c r="AG656" s="37">
        <f t="shared" si="137"/>
        <v>0</v>
      </c>
      <c r="AH656" s="37">
        <f t="shared" si="138"/>
        <v>0</v>
      </c>
      <c r="AI656" s="35" t="str">
        <f t="shared" si="139"/>
        <v>Nusidėvėjęs</v>
      </c>
      <c r="AJ656" s="38" t="str">
        <f>IF(AND(F656&lt;&gt;[3]Pav.tvarkyklė!$B$12,F656&lt;&gt;[3]Pav.tvarkyklė!$B$13),"GVTNT","X")</f>
        <v>GVTNT</v>
      </c>
      <c r="AK656" s="39">
        <f t="shared" si="140"/>
        <v>0</v>
      </c>
      <c r="AL656" s="41"/>
      <c r="AM656" s="41"/>
      <c r="AN656" s="41">
        <f t="shared" si="141"/>
        <v>1900</v>
      </c>
      <c r="AO656" s="41"/>
      <c r="AP656" s="41"/>
      <c r="AQ656" s="41"/>
      <c r="AR656" s="42"/>
      <c r="AS656" s="42"/>
      <c r="AU656" s="43">
        <f t="shared" si="142"/>
        <v>0</v>
      </c>
    </row>
    <row r="657" spans="1:47" ht="15" customHeight="1" x14ac:dyDescent="0.25">
      <c r="A657" s="11"/>
      <c r="B657" s="19">
        <v>705</v>
      </c>
      <c r="C657" s="61"/>
      <c r="D657" s="62"/>
      <c r="E657" s="71"/>
      <c r="F657" s="61"/>
      <c r="G657" s="24"/>
      <c r="H657" s="54"/>
      <c r="I657" s="26"/>
      <c r="J657" s="27"/>
      <c r="K657" s="27"/>
      <c r="L657" s="27"/>
      <c r="M657" s="50"/>
      <c r="N657" s="29">
        <v>0</v>
      </c>
      <c r="O657" s="30" t="str">
        <f>IF(G657&lt;=$N$2,"",IF(F657=[3]Pav.tvarkyklė!$B$13,"",IF(ISBLANK(R657),"X","")))</f>
        <v/>
      </c>
      <c r="P657" s="31"/>
      <c r="Q657" s="32"/>
      <c r="R657" s="32"/>
      <c r="S657" s="33"/>
      <c r="T657" s="33"/>
      <c r="U657" s="34" t="str">
        <f>IFERROR(INDEX('[3]5.Grup_T'!$G$4:$G$22,MATCH('6.Turtas'!E657,'[3]5.Grup_T'!$E$4:$E$22,0)),"0")</f>
        <v>0</v>
      </c>
      <c r="V657" s="35">
        <f t="shared" si="131"/>
        <v>0</v>
      </c>
      <c r="W657" s="35">
        <f>IF(NOT(ISBLANK(H657)),(12-DATEDIF(H657,'[3]1.Pradzia'!$D$13,"m")),0)</f>
        <v>0</v>
      </c>
      <c r="X657" s="35">
        <f t="shared" si="134"/>
        <v>0</v>
      </c>
      <c r="Y657" s="35">
        <f t="shared" si="135"/>
        <v>0</v>
      </c>
      <c r="Z657" s="35">
        <f t="shared" si="143"/>
        <v>0</v>
      </c>
      <c r="AA657" s="36">
        <f t="shared" si="132"/>
        <v>0</v>
      </c>
      <c r="AB657" s="36">
        <f t="shared" si="136"/>
        <v>0</v>
      </c>
      <c r="AC657" s="37">
        <f>IF(E657='[3]5.Grup_T'!$E$20,0,IF(YEAR(G657)&lt;2021,M657-N657+AB657,0))</f>
        <v>0</v>
      </c>
      <c r="AD657" s="35">
        <f>IF(OR(YEAR(G657)&lt;2021,O657="X"),0,IF(ISBLANK(H657),DATEDIF(G657,'[3]1.Pradzia'!$D$13,"M"),DATEDIF(G657,H657,"m")))</f>
        <v>0</v>
      </c>
      <c r="AE657" s="37">
        <f>IF(E657='[3]5.Grup_T'!$E$20,0,IF(AD657&lt;&gt;0,M657/V657*MIN(12,AD657),0))</f>
        <v>0</v>
      </c>
      <c r="AF657" s="37">
        <f t="shared" si="133"/>
        <v>0</v>
      </c>
      <c r="AG657" s="37">
        <f t="shared" si="137"/>
        <v>0</v>
      </c>
      <c r="AH657" s="37">
        <f t="shared" si="138"/>
        <v>0</v>
      </c>
      <c r="AI657" s="35" t="str">
        <f t="shared" si="139"/>
        <v>Nusidėvėjęs</v>
      </c>
      <c r="AJ657" s="38" t="str">
        <f>IF(AND(F657&lt;&gt;[3]Pav.tvarkyklė!$B$12,F657&lt;&gt;[3]Pav.tvarkyklė!$B$13),"GVTNT","X")</f>
        <v>GVTNT</v>
      </c>
      <c r="AK657" s="39">
        <f t="shared" si="140"/>
        <v>0</v>
      </c>
      <c r="AL657" s="41"/>
      <c r="AM657" s="41"/>
      <c r="AN657" s="41">
        <f t="shared" si="141"/>
        <v>1900</v>
      </c>
      <c r="AO657" s="41"/>
      <c r="AP657" s="41"/>
      <c r="AQ657" s="41"/>
      <c r="AR657" s="42"/>
      <c r="AS657" s="42"/>
      <c r="AU657" s="43">
        <f t="shared" si="142"/>
        <v>0</v>
      </c>
    </row>
    <row r="658" spans="1:47" ht="15" customHeight="1" x14ac:dyDescent="0.25">
      <c r="A658" s="11"/>
      <c r="B658" s="19">
        <v>706</v>
      </c>
      <c r="C658" s="61"/>
      <c r="D658" s="62"/>
      <c r="E658" s="71"/>
      <c r="F658" s="71"/>
      <c r="G658" s="24"/>
      <c r="H658" s="54"/>
      <c r="I658" s="26"/>
      <c r="J658" s="27"/>
      <c r="K658" s="27"/>
      <c r="L658" s="27"/>
      <c r="M658" s="50"/>
      <c r="N658" s="29">
        <v>0</v>
      </c>
      <c r="O658" s="30" t="str">
        <f>IF(G658&lt;=$N$2,"",IF(F658=[3]Pav.tvarkyklė!$B$13,"",IF(ISBLANK(R658),"X","")))</f>
        <v/>
      </c>
      <c r="P658" s="31"/>
      <c r="Q658" s="32"/>
      <c r="R658" s="32"/>
      <c r="S658" s="33"/>
      <c r="T658" s="33"/>
      <c r="U658" s="34" t="str">
        <f>IFERROR(INDEX('[3]5.Grup_T'!$G$4:$G$22,MATCH('6.Turtas'!E658,'[3]5.Grup_T'!$E$4:$E$22,0)),"0")</f>
        <v>0</v>
      </c>
      <c r="V658" s="35">
        <f t="shared" si="131"/>
        <v>0</v>
      </c>
      <c r="W658" s="35">
        <f>IF(NOT(ISBLANK(H658)),(12-DATEDIF(H658,'[3]1.Pradzia'!$D$13,"m")),0)</f>
        <v>0</v>
      </c>
      <c r="X658" s="35">
        <f t="shared" si="134"/>
        <v>0</v>
      </c>
      <c r="Y658" s="35">
        <f t="shared" si="135"/>
        <v>0</v>
      </c>
      <c r="Z658" s="35">
        <f t="shared" si="143"/>
        <v>0</v>
      </c>
      <c r="AA658" s="36">
        <f t="shared" si="132"/>
        <v>0</v>
      </c>
      <c r="AB658" s="36">
        <f t="shared" si="136"/>
        <v>0</v>
      </c>
      <c r="AC658" s="37">
        <f>IF(E658='[3]5.Grup_T'!$E$20,0,IF(YEAR(G658)&lt;2021,M658-N658+AB658,0))</f>
        <v>0</v>
      </c>
      <c r="AD658" s="35">
        <f>IF(OR(YEAR(G658)&lt;2021,O658="X"),0,IF(ISBLANK(H658),DATEDIF(G658,'[3]1.Pradzia'!$D$13,"M"),DATEDIF(G658,H658,"m")))</f>
        <v>0</v>
      </c>
      <c r="AE658" s="37">
        <f>IF(E658='[3]5.Grup_T'!$E$20,0,IF(AD658&lt;&gt;0,M658/V658*MIN(12,AD658),0))</f>
        <v>0</v>
      </c>
      <c r="AF658" s="37">
        <f t="shared" si="133"/>
        <v>0</v>
      </c>
      <c r="AG658" s="37">
        <f t="shared" si="137"/>
        <v>0</v>
      </c>
      <c r="AH658" s="37">
        <f t="shared" si="138"/>
        <v>0</v>
      </c>
      <c r="AI658" s="35" t="str">
        <f t="shared" si="139"/>
        <v>Nusidėvėjęs</v>
      </c>
      <c r="AJ658" s="38" t="str">
        <f>IF(AND(F658&lt;&gt;[3]Pav.tvarkyklė!$B$12,F658&lt;&gt;[3]Pav.tvarkyklė!$B$13),"GVTNT","X")</f>
        <v>GVTNT</v>
      </c>
      <c r="AK658" s="39">
        <f t="shared" si="140"/>
        <v>0</v>
      </c>
      <c r="AL658" s="41"/>
      <c r="AM658" s="41"/>
      <c r="AN658" s="41">
        <f t="shared" si="141"/>
        <v>1900</v>
      </c>
      <c r="AO658" s="41"/>
      <c r="AP658" s="41"/>
      <c r="AQ658" s="41"/>
      <c r="AR658" s="42"/>
      <c r="AS658" s="42"/>
      <c r="AU658" s="43">
        <f t="shared" si="142"/>
        <v>0</v>
      </c>
    </row>
    <row r="659" spans="1:47" ht="15" customHeight="1" x14ac:dyDescent="0.25">
      <c r="A659" s="11"/>
      <c r="B659" s="19">
        <v>707</v>
      </c>
      <c r="C659" s="61"/>
      <c r="D659" s="62"/>
      <c r="E659" s="71"/>
      <c r="F659" s="71"/>
      <c r="G659" s="24"/>
      <c r="H659" s="54"/>
      <c r="I659" s="26"/>
      <c r="J659" s="27"/>
      <c r="K659" s="27"/>
      <c r="L659" s="27"/>
      <c r="M659" s="50"/>
      <c r="N659" s="29">
        <v>0</v>
      </c>
      <c r="O659" s="30" t="str">
        <f>IF(G659&lt;=$N$2,"",IF(F659=[3]Pav.tvarkyklė!$B$13,"",IF(ISBLANK(R659),"X","")))</f>
        <v/>
      </c>
      <c r="P659" s="31"/>
      <c r="Q659" s="32"/>
      <c r="R659" s="32"/>
      <c r="S659" s="33"/>
      <c r="T659" s="33"/>
      <c r="U659" s="34" t="str">
        <f>IFERROR(INDEX('[3]5.Grup_T'!$G$4:$G$22,MATCH('6.Turtas'!E659,'[3]5.Grup_T'!$E$4:$E$22,0)),"0")</f>
        <v>0</v>
      </c>
      <c r="V659" s="35">
        <f t="shared" si="131"/>
        <v>0</v>
      </c>
      <c r="W659" s="35">
        <f>IF(NOT(ISBLANK(H659)),(12-DATEDIF(H659,'[3]1.Pradzia'!$D$13,"m")),0)</f>
        <v>0</v>
      </c>
      <c r="X659" s="35">
        <f t="shared" si="134"/>
        <v>0</v>
      </c>
      <c r="Y659" s="35">
        <f t="shared" si="135"/>
        <v>0</v>
      </c>
      <c r="Z659" s="35">
        <f t="shared" si="143"/>
        <v>0</v>
      </c>
      <c r="AA659" s="36">
        <f t="shared" si="132"/>
        <v>0</v>
      </c>
      <c r="AB659" s="36">
        <f t="shared" si="136"/>
        <v>0</v>
      </c>
      <c r="AC659" s="37">
        <f>IF(E659='[3]5.Grup_T'!$E$20,0,IF(YEAR(G659)&lt;2021,M659-N659+AB659,0))</f>
        <v>0</v>
      </c>
      <c r="AD659" s="35">
        <f>IF(OR(YEAR(G659)&lt;2021,O659="X"),0,IF(ISBLANK(H659),DATEDIF(G659,'[3]1.Pradzia'!$D$13,"M"),DATEDIF(G659,H659,"m")))</f>
        <v>0</v>
      </c>
      <c r="AE659" s="37">
        <f>IF(E659='[3]5.Grup_T'!$E$20,0,IF(AD659&lt;&gt;0,M659/V659*MIN(12,AD659),0))</f>
        <v>0</v>
      </c>
      <c r="AF659" s="37">
        <f t="shared" si="133"/>
        <v>0</v>
      </c>
      <c r="AG659" s="37">
        <f t="shared" si="137"/>
        <v>0</v>
      </c>
      <c r="AH659" s="37">
        <f t="shared" si="138"/>
        <v>0</v>
      </c>
      <c r="AI659" s="35" t="str">
        <f t="shared" si="139"/>
        <v>Nusidėvėjęs</v>
      </c>
      <c r="AJ659" s="38" t="str">
        <f>IF(AND(F659&lt;&gt;[3]Pav.tvarkyklė!$B$12,F659&lt;&gt;[3]Pav.tvarkyklė!$B$13),"GVTNT","X")</f>
        <v>GVTNT</v>
      </c>
      <c r="AK659" s="39">
        <f t="shared" si="140"/>
        <v>0</v>
      </c>
      <c r="AL659" s="41"/>
      <c r="AM659" s="41"/>
      <c r="AN659" s="41">
        <f t="shared" si="141"/>
        <v>1900</v>
      </c>
      <c r="AO659" s="41"/>
      <c r="AP659" s="41"/>
      <c r="AQ659" s="41"/>
      <c r="AR659" s="42"/>
      <c r="AS659" s="42"/>
      <c r="AU659" s="43">
        <f t="shared" si="142"/>
        <v>0</v>
      </c>
    </row>
    <row r="660" spans="1:47" ht="15" customHeight="1" x14ac:dyDescent="0.25">
      <c r="A660" s="11"/>
      <c r="B660" s="19">
        <v>708</v>
      </c>
      <c r="C660" s="61"/>
      <c r="D660" s="62"/>
      <c r="E660" s="71"/>
      <c r="F660" s="71"/>
      <c r="G660" s="24"/>
      <c r="H660" s="54"/>
      <c r="I660" s="26"/>
      <c r="J660" s="27"/>
      <c r="K660" s="27"/>
      <c r="L660" s="27"/>
      <c r="M660" s="50"/>
      <c r="N660" s="29">
        <v>0</v>
      </c>
      <c r="O660" s="30" t="str">
        <f>IF(G660&lt;=$N$2,"",IF(F660=[3]Pav.tvarkyklė!$B$13,"",IF(ISBLANK(R660),"X","")))</f>
        <v/>
      </c>
      <c r="P660" s="31"/>
      <c r="Q660" s="32"/>
      <c r="R660" s="32"/>
      <c r="S660" s="33"/>
      <c r="T660" s="33"/>
      <c r="U660" s="34" t="str">
        <f>IFERROR(INDEX('[3]5.Grup_T'!$G$4:$G$22,MATCH('6.Turtas'!E660,'[3]5.Grup_T'!$E$4:$E$22,0)),"0")</f>
        <v>0</v>
      </c>
      <c r="V660" s="35">
        <f t="shared" si="131"/>
        <v>0</v>
      </c>
      <c r="W660" s="35">
        <f>IF(NOT(ISBLANK(H660)),(12-DATEDIF(H660,'[3]1.Pradzia'!$D$13,"m")),0)</f>
        <v>0</v>
      </c>
      <c r="X660" s="35">
        <f t="shared" si="134"/>
        <v>0</v>
      </c>
      <c r="Y660" s="35">
        <f t="shared" si="135"/>
        <v>0</v>
      </c>
      <c r="Z660" s="35">
        <f t="shared" si="143"/>
        <v>0</v>
      </c>
      <c r="AA660" s="36">
        <f t="shared" si="132"/>
        <v>0</v>
      </c>
      <c r="AB660" s="36">
        <f t="shared" si="136"/>
        <v>0</v>
      </c>
      <c r="AC660" s="37">
        <f>IF(E660='[3]5.Grup_T'!$E$20,0,IF(YEAR(G660)&lt;2021,M660-N660+AB660,0))</f>
        <v>0</v>
      </c>
      <c r="AD660" s="35">
        <f>IF(OR(YEAR(G660)&lt;2021,O660="X"),0,IF(ISBLANK(H660),DATEDIF(G660,'[3]1.Pradzia'!$D$13,"M"),DATEDIF(G660,H660,"m")))</f>
        <v>0</v>
      </c>
      <c r="AE660" s="37">
        <f>IF(E660='[3]5.Grup_T'!$E$20,0,IF(AD660&lt;&gt;0,M660/V660*MIN(12,AD660),0))</f>
        <v>0</v>
      </c>
      <c r="AF660" s="37">
        <f t="shared" si="133"/>
        <v>0</v>
      </c>
      <c r="AG660" s="37">
        <f t="shared" si="137"/>
        <v>0</v>
      </c>
      <c r="AH660" s="37">
        <f t="shared" si="138"/>
        <v>0</v>
      </c>
      <c r="AI660" s="35" t="str">
        <f t="shared" si="139"/>
        <v>Nusidėvėjęs</v>
      </c>
      <c r="AJ660" s="38" t="str">
        <f>IF(AND(F660&lt;&gt;[3]Pav.tvarkyklė!$B$12,F660&lt;&gt;[3]Pav.tvarkyklė!$B$13),"GVTNT","X")</f>
        <v>GVTNT</v>
      </c>
      <c r="AK660" s="39">
        <f t="shared" si="140"/>
        <v>0</v>
      </c>
      <c r="AL660" s="41"/>
      <c r="AM660" s="41"/>
      <c r="AN660" s="41">
        <f t="shared" si="141"/>
        <v>1900</v>
      </c>
      <c r="AO660" s="41"/>
      <c r="AP660" s="41"/>
      <c r="AQ660" s="41"/>
      <c r="AR660" s="42"/>
      <c r="AS660" s="42"/>
      <c r="AU660" s="43">
        <f t="shared" si="142"/>
        <v>0</v>
      </c>
    </row>
    <row r="661" spans="1:47" ht="15" customHeight="1" x14ac:dyDescent="0.25">
      <c r="A661" s="11"/>
      <c r="B661" s="19">
        <v>709</v>
      </c>
      <c r="C661" s="61"/>
      <c r="D661" s="62"/>
      <c r="E661" s="71"/>
      <c r="F661" s="71"/>
      <c r="G661" s="24"/>
      <c r="H661" s="25"/>
      <c r="I661" s="26"/>
      <c r="J661" s="27"/>
      <c r="K661" s="27"/>
      <c r="L661" s="27"/>
      <c r="M661" s="28"/>
      <c r="N661" s="29">
        <v>0</v>
      </c>
      <c r="O661" s="30" t="str">
        <f>IF(G661&lt;=$N$2,"",IF(F661=[3]Pav.tvarkyklė!$B$13,"",IF(ISBLANK(R661),"X","")))</f>
        <v/>
      </c>
      <c r="P661" s="31"/>
      <c r="Q661" s="32"/>
      <c r="R661" s="32"/>
      <c r="S661" s="33"/>
      <c r="T661" s="33"/>
      <c r="U661" s="34" t="str">
        <f>IFERROR(INDEX('[3]5.Grup_T'!$G$4:$G$22,MATCH('6.Turtas'!E661,'[3]5.Grup_T'!$E$4:$E$22,0)),"0")</f>
        <v>0</v>
      </c>
      <c r="V661" s="35">
        <f t="shared" si="131"/>
        <v>0</v>
      </c>
      <c r="W661" s="35">
        <f>IF(NOT(ISBLANK(H661)),(12-DATEDIF(H661,'[3]1.Pradzia'!$D$13,"m")),0)</f>
        <v>0</v>
      </c>
      <c r="X661" s="35">
        <f t="shared" si="134"/>
        <v>0</v>
      </c>
      <c r="Y661" s="35">
        <f t="shared" si="135"/>
        <v>0</v>
      </c>
      <c r="Z661" s="35">
        <f t="shared" si="143"/>
        <v>0</v>
      </c>
      <c r="AA661" s="36">
        <f t="shared" si="132"/>
        <v>0</v>
      </c>
      <c r="AB661" s="36">
        <f t="shared" si="136"/>
        <v>0</v>
      </c>
      <c r="AC661" s="37">
        <f>IF(E661='[3]5.Grup_T'!$E$20,0,IF(YEAR(G661)&lt;2021,M661-N661+AB661,0))</f>
        <v>0</v>
      </c>
      <c r="AD661" s="35">
        <f>IF(OR(YEAR(G661)&lt;2021,O661="X"),0,IF(ISBLANK(H661),DATEDIF(G661,'[3]1.Pradzia'!$D$13,"M"),DATEDIF(G661,H661,"m")))</f>
        <v>0</v>
      </c>
      <c r="AE661" s="37">
        <f>IF(E661='[3]5.Grup_T'!$E$20,0,IF(AD661&lt;&gt;0,M661/V661*MIN(12,AD661),0))</f>
        <v>0</v>
      </c>
      <c r="AF661" s="37">
        <f t="shared" si="133"/>
        <v>0</v>
      </c>
      <c r="AG661" s="37">
        <f t="shared" si="137"/>
        <v>0</v>
      </c>
      <c r="AH661" s="37">
        <f t="shared" si="138"/>
        <v>0</v>
      </c>
      <c r="AI661" s="35" t="str">
        <f t="shared" si="139"/>
        <v>Nusidėvėjęs</v>
      </c>
      <c r="AJ661" s="38" t="str">
        <f>IF(AND(F661&lt;&gt;[3]Pav.tvarkyklė!$B$12,F661&lt;&gt;[3]Pav.tvarkyklė!$B$13),"GVTNT","X")</f>
        <v>GVTNT</v>
      </c>
      <c r="AK661" s="39">
        <f t="shared" si="140"/>
        <v>0</v>
      </c>
      <c r="AL661" s="41"/>
      <c r="AM661" s="41"/>
      <c r="AN661" s="41">
        <f t="shared" si="141"/>
        <v>1900</v>
      </c>
      <c r="AO661" s="41"/>
      <c r="AP661" s="41"/>
      <c r="AQ661" s="41"/>
      <c r="AR661" s="42"/>
      <c r="AS661" s="42"/>
      <c r="AU661" s="43">
        <f t="shared" si="142"/>
        <v>0</v>
      </c>
    </row>
    <row r="662" spans="1:47" ht="15" customHeight="1" x14ac:dyDescent="0.25">
      <c r="A662" s="11"/>
      <c r="B662" s="19">
        <v>710</v>
      </c>
      <c r="C662" s="61"/>
      <c r="D662" s="62"/>
      <c r="E662" s="71"/>
      <c r="F662" s="71"/>
      <c r="G662" s="24"/>
      <c r="H662" s="25"/>
      <c r="I662" s="26"/>
      <c r="J662" s="27"/>
      <c r="K662" s="27"/>
      <c r="L662" s="27"/>
      <c r="M662" s="28"/>
      <c r="N662" s="29">
        <v>0</v>
      </c>
      <c r="O662" s="30" t="str">
        <f>IF(G662&lt;=$N$2,"",IF(F662=[3]Pav.tvarkyklė!$B$13,"",IF(ISBLANK(R662),"X","")))</f>
        <v/>
      </c>
      <c r="P662" s="31"/>
      <c r="Q662" s="32"/>
      <c r="R662" s="32"/>
      <c r="S662" s="33"/>
      <c r="T662" s="33"/>
      <c r="U662" s="34" t="str">
        <f>IFERROR(INDEX('[3]5.Grup_T'!$G$4:$G$22,MATCH('6.Turtas'!E662,'[3]5.Grup_T'!$E$4:$E$22,0)),"0")</f>
        <v>0</v>
      </c>
      <c r="V662" s="35">
        <f t="shared" si="131"/>
        <v>0</v>
      </c>
      <c r="W662" s="35">
        <f>IF(NOT(ISBLANK(H662)),(12-DATEDIF(H662,'[3]1.Pradzia'!$D$13,"m")),0)</f>
        <v>0</v>
      </c>
      <c r="X662" s="35">
        <f t="shared" si="134"/>
        <v>0</v>
      </c>
      <c r="Y662" s="35">
        <f t="shared" si="135"/>
        <v>0</v>
      </c>
      <c r="Z662" s="35">
        <f t="shared" si="143"/>
        <v>0</v>
      </c>
      <c r="AA662" s="36">
        <f t="shared" si="132"/>
        <v>0</v>
      </c>
      <c r="AB662" s="36">
        <f t="shared" si="136"/>
        <v>0</v>
      </c>
      <c r="AC662" s="37">
        <f>IF(E662='[3]5.Grup_T'!$E$20,0,IF(YEAR(G662)&lt;2021,M662-N662+AB662,0))</f>
        <v>0</v>
      </c>
      <c r="AD662" s="35">
        <f>IF(OR(YEAR(G662)&lt;2021,O662="X"),0,IF(ISBLANK(H662),DATEDIF(G662,'[3]1.Pradzia'!$D$13,"M"),DATEDIF(G662,H662,"m")))</f>
        <v>0</v>
      </c>
      <c r="AE662" s="37">
        <f>IF(E662='[3]5.Grup_T'!$E$20,0,IF(AD662&lt;&gt;0,M662/V662*MIN(12,AD662),0))</f>
        <v>0</v>
      </c>
      <c r="AF662" s="37">
        <f t="shared" si="133"/>
        <v>0</v>
      </c>
      <c r="AG662" s="37">
        <f t="shared" si="137"/>
        <v>0</v>
      </c>
      <c r="AH662" s="37">
        <f t="shared" si="138"/>
        <v>0</v>
      </c>
      <c r="AI662" s="35" t="str">
        <f t="shared" si="139"/>
        <v>Nusidėvėjęs</v>
      </c>
      <c r="AJ662" s="38" t="str">
        <f>IF(AND(F662&lt;&gt;[3]Pav.tvarkyklė!$B$12,F662&lt;&gt;[3]Pav.tvarkyklė!$B$13),"GVTNT","X")</f>
        <v>GVTNT</v>
      </c>
      <c r="AK662" s="39">
        <f t="shared" si="140"/>
        <v>0</v>
      </c>
      <c r="AL662" s="41"/>
      <c r="AM662" s="41"/>
      <c r="AN662" s="41">
        <f t="shared" si="141"/>
        <v>1900</v>
      </c>
      <c r="AO662" s="41"/>
      <c r="AP662" s="41"/>
      <c r="AQ662" s="41"/>
      <c r="AR662" s="42"/>
      <c r="AS662" s="42"/>
      <c r="AU662" s="43">
        <f t="shared" si="142"/>
        <v>0</v>
      </c>
    </row>
    <row r="663" spans="1:47" ht="15" customHeight="1" x14ac:dyDescent="0.25">
      <c r="A663" s="11"/>
      <c r="B663" s="19">
        <v>711</v>
      </c>
      <c r="C663" s="61"/>
      <c r="D663" s="62"/>
      <c r="E663" s="71"/>
      <c r="F663" s="71"/>
      <c r="G663" s="24"/>
      <c r="H663" s="54"/>
      <c r="I663" s="26"/>
      <c r="J663" s="27"/>
      <c r="K663" s="27"/>
      <c r="L663" s="27"/>
      <c r="M663" s="50"/>
      <c r="N663" s="29">
        <v>0</v>
      </c>
      <c r="O663" s="30" t="str">
        <f>IF(G663&lt;=$N$2,"",IF(F663=[3]Pav.tvarkyklė!$B$13,"",IF(ISBLANK(R663),"X","")))</f>
        <v/>
      </c>
      <c r="P663" s="31"/>
      <c r="Q663" s="32"/>
      <c r="R663" s="32"/>
      <c r="S663" s="33"/>
      <c r="T663" s="33"/>
      <c r="U663" s="34" t="str">
        <f>IFERROR(INDEX('[3]5.Grup_T'!$G$4:$G$22,MATCH('6.Turtas'!E663,'[3]5.Grup_T'!$E$4:$E$22,0)),"0")</f>
        <v>0</v>
      </c>
      <c r="V663" s="35">
        <f t="shared" si="131"/>
        <v>0</v>
      </c>
      <c r="W663" s="35">
        <f>IF(NOT(ISBLANK(H663)),(12-DATEDIF(H663,'[3]1.Pradzia'!$D$13,"m")),0)</f>
        <v>0</v>
      </c>
      <c r="X663" s="35">
        <f t="shared" si="134"/>
        <v>0</v>
      </c>
      <c r="Y663" s="35">
        <f t="shared" si="135"/>
        <v>0</v>
      </c>
      <c r="Z663" s="35">
        <f t="shared" si="143"/>
        <v>0</v>
      </c>
      <c r="AA663" s="36">
        <f t="shared" si="132"/>
        <v>0</v>
      </c>
      <c r="AB663" s="36">
        <f t="shared" si="136"/>
        <v>0</v>
      </c>
      <c r="AC663" s="37">
        <f>IF(E663='[3]5.Grup_T'!$E$20,0,IF(YEAR(G663)&lt;2021,M663-N663+AB663,0))</f>
        <v>0</v>
      </c>
      <c r="AD663" s="35">
        <f>IF(OR(YEAR(G663)&lt;2021,O663="X"),0,IF(ISBLANK(H663),DATEDIF(G663,'[3]1.Pradzia'!$D$13,"M"),DATEDIF(G663,H663,"m")))</f>
        <v>0</v>
      </c>
      <c r="AE663" s="37">
        <f>IF(E663='[3]5.Grup_T'!$E$20,0,IF(AD663&lt;&gt;0,M663/V663*MIN(12,AD663),0))</f>
        <v>0</v>
      </c>
      <c r="AF663" s="37">
        <f t="shared" si="133"/>
        <v>0</v>
      </c>
      <c r="AG663" s="37">
        <f t="shared" si="137"/>
        <v>0</v>
      </c>
      <c r="AH663" s="37">
        <f t="shared" si="138"/>
        <v>0</v>
      </c>
      <c r="AI663" s="35" t="str">
        <f t="shared" si="139"/>
        <v>Nusidėvėjęs</v>
      </c>
      <c r="AJ663" s="38" t="str">
        <f>IF(AND(F663&lt;&gt;[3]Pav.tvarkyklė!$B$12,F663&lt;&gt;[3]Pav.tvarkyklė!$B$13),"GVTNT","X")</f>
        <v>GVTNT</v>
      </c>
      <c r="AK663" s="39">
        <f t="shared" si="140"/>
        <v>0</v>
      </c>
      <c r="AL663" s="41"/>
      <c r="AM663" s="41"/>
      <c r="AN663" s="41">
        <f t="shared" si="141"/>
        <v>1900</v>
      </c>
      <c r="AO663" s="41"/>
      <c r="AP663" s="41"/>
      <c r="AQ663" s="41"/>
      <c r="AR663" s="42"/>
      <c r="AS663" s="42"/>
      <c r="AU663" s="43">
        <f t="shared" si="142"/>
        <v>0</v>
      </c>
    </row>
    <row r="664" spans="1:47" ht="15" customHeight="1" x14ac:dyDescent="0.25">
      <c r="A664" s="11"/>
      <c r="B664" s="19">
        <v>712</v>
      </c>
      <c r="C664" s="61"/>
      <c r="D664" s="62"/>
      <c r="E664" s="71"/>
      <c r="F664" s="71"/>
      <c r="G664" s="24"/>
      <c r="H664" s="25"/>
      <c r="I664" s="26"/>
      <c r="J664" s="27"/>
      <c r="K664" s="27"/>
      <c r="L664" s="27"/>
      <c r="M664" s="28"/>
      <c r="N664" s="29">
        <v>0</v>
      </c>
      <c r="O664" s="30" t="str">
        <f>IF(G664&lt;=$N$2,"",IF(F664=[3]Pav.tvarkyklė!$B$13,"",IF(ISBLANK(R664),"X","")))</f>
        <v/>
      </c>
      <c r="P664" s="31"/>
      <c r="Q664" s="32"/>
      <c r="R664" s="32"/>
      <c r="S664" s="33"/>
      <c r="T664" s="33"/>
      <c r="U664" s="34" t="str">
        <f>IFERROR(INDEX('[3]5.Grup_T'!$G$4:$G$22,MATCH('6.Turtas'!E664,'[3]5.Grup_T'!$E$4:$E$22,0)),"0")</f>
        <v>0</v>
      </c>
      <c r="V664" s="35">
        <f t="shared" si="131"/>
        <v>0</v>
      </c>
      <c r="W664" s="35">
        <f>IF(NOT(ISBLANK(H664)),(12-DATEDIF(H664,'[3]1.Pradzia'!$D$13,"m")),0)</f>
        <v>0</v>
      </c>
      <c r="X664" s="35">
        <f t="shared" si="134"/>
        <v>0</v>
      </c>
      <c r="Y664" s="35">
        <f t="shared" si="135"/>
        <v>0</v>
      </c>
      <c r="Z664" s="35">
        <f t="shared" si="143"/>
        <v>0</v>
      </c>
      <c r="AA664" s="36">
        <f t="shared" si="132"/>
        <v>0</v>
      </c>
      <c r="AB664" s="36">
        <f t="shared" si="136"/>
        <v>0</v>
      </c>
      <c r="AC664" s="37">
        <f>IF(E664='[3]5.Grup_T'!$E$20,0,IF(YEAR(G664)&lt;2021,M664-N664+AB664,0))</f>
        <v>0</v>
      </c>
      <c r="AD664" s="35">
        <f>IF(OR(YEAR(G664)&lt;2021,O664="X"),0,IF(ISBLANK(H664),DATEDIF(G664,'[3]1.Pradzia'!$D$13,"M"),DATEDIF(G664,H664,"m")))</f>
        <v>0</v>
      </c>
      <c r="AE664" s="37">
        <f>IF(E664='[3]5.Grup_T'!$E$20,0,IF(AD664&lt;&gt;0,M664/V664*MIN(12,AD664),0))</f>
        <v>0</v>
      </c>
      <c r="AF664" s="37">
        <f t="shared" si="133"/>
        <v>0</v>
      </c>
      <c r="AG664" s="37">
        <f t="shared" si="137"/>
        <v>0</v>
      </c>
      <c r="AH664" s="37">
        <f t="shared" si="138"/>
        <v>0</v>
      </c>
      <c r="AI664" s="35" t="str">
        <f t="shared" si="139"/>
        <v>Nusidėvėjęs</v>
      </c>
      <c r="AJ664" s="38" t="str">
        <f>IF(AND(F664&lt;&gt;[3]Pav.tvarkyklė!$B$12,F664&lt;&gt;[3]Pav.tvarkyklė!$B$13),"GVTNT","X")</f>
        <v>GVTNT</v>
      </c>
      <c r="AK664" s="39">
        <f t="shared" si="140"/>
        <v>0</v>
      </c>
      <c r="AL664" s="41"/>
      <c r="AM664" s="41"/>
      <c r="AN664" s="41">
        <f t="shared" si="141"/>
        <v>1900</v>
      </c>
      <c r="AO664" s="41"/>
      <c r="AP664" s="41"/>
      <c r="AQ664" s="41"/>
      <c r="AR664" s="42"/>
      <c r="AS664" s="42"/>
      <c r="AU664" s="43">
        <f t="shared" si="142"/>
        <v>0</v>
      </c>
    </row>
    <row r="665" spans="1:47" ht="15" customHeight="1" x14ac:dyDescent="0.25">
      <c r="A665" s="11"/>
      <c r="B665" s="19">
        <v>713</v>
      </c>
      <c r="C665" s="61"/>
      <c r="D665" s="62"/>
      <c r="E665" s="71"/>
      <c r="F665" s="71"/>
      <c r="G665" s="24"/>
      <c r="H665" s="54"/>
      <c r="I665" s="26"/>
      <c r="J665" s="27"/>
      <c r="K665" s="27"/>
      <c r="L665" s="27"/>
      <c r="M665" s="50"/>
      <c r="N665" s="29">
        <v>0</v>
      </c>
      <c r="O665" s="30" t="str">
        <f>IF(G665&lt;=$N$2,"",IF(F665=[3]Pav.tvarkyklė!$B$13,"",IF(ISBLANK(R665),"X","")))</f>
        <v/>
      </c>
      <c r="P665" s="31"/>
      <c r="Q665" s="32"/>
      <c r="R665" s="32"/>
      <c r="S665" s="33"/>
      <c r="T665" s="33"/>
      <c r="U665" s="34" t="str">
        <f>IFERROR(INDEX('[3]5.Grup_T'!$G$4:$G$22,MATCH('6.Turtas'!E665,'[3]5.Grup_T'!$E$4:$E$22,0)),"0")</f>
        <v>0</v>
      </c>
      <c r="V665" s="35">
        <f t="shared" si="131"/>
        <v>0</v>
      </c>
      <c r="W665" s="35">
        <f>IF(NOT(ISBLANK(H665)),(12-DATEDIF(H665,'[3]1.Pradzia'!$D$13,"m")),0)</f>
        <v>0</v>
      </c>
      <c r="X665" s="35">
        <f t="shared" si="134"/>
        <v>0</v>
      </c>
      <c r="Y665" s="35">
        <f t="shared" si="135"/>
        <v>0</v>
      </c>
      <c r="Z665" s="35">
        <f t="shared" si="143"/>
        <v>0</v>
      </c>
      <c r="AA665" s="36">
        <f t="shared" si="132"/>
        <v>0</v>
      </c>
      <c r="AB665" s="36">
        <f t="shared" si="136"/>
        <v>0</v>
      </c>
      <c r="AC665" s="37">
        <f>IF(E665='[3]5.Grup_T'!$E$20,0,IF(YEAR(G665)&lt;2021,M665-N665+AB665,0))</f>
        <v>0</v>
      </c>
      <c r="AD665" s="35">
        <f>IF(OR(YEAR(G665)&lt;2021,O665="X"),0,IF(ISBLANK(H665),DATEDIF(G665,'[3]1.Pradzia'!$D$13,"M"),DATEDIF(G665,H665,"m")))</f>
        <v>0</v>
      </c>
      <c r="AE665" s="37">
        <f>IF(E665='[3]5.Grup_T'!$E$20,0,IF(AD665&lt;&gt;0,M665/V665*MIN(12,AD665),0))</f>
        <v>0</v>
      </c>
      <c r="AF665" s="37">
        <f t="shared" si="133"/>
        <v>0</v>
      </c>
      <c r="AG665" s="37">
        <f t="shared" si="137"/>
        <v>0</v>
      </c>
      <c r="AH665" s="37">
        <f t="shared" si="138"/>
        <v>0</v>
      </c>
      <c r="AI665" s="35" t="str">
        <f t="shared" si="139"/>
        <v>Nusidėvėjęs</v>
      </c>
      <c r="AJ665" s="38" t="str">
        <f>IF(AND(F665&lt;&gt;[3]Pav.tvarkyklė!$B$12,F665&lt;&gt;[3]Pav.tvarkyklė!$B$13),"GVTNT","X")</f>
        <v>GVTNT</v>
      </c>
      <c r="AK665" s="39">
        <f t="shared" si="140"/>
        <v>0</v>
      </c>
      <c r="AL665" s="41"/>
      <c r="AM665" s="41"/>
      <c r="AN665" s="41">
        <f t="shared" si="141"/>
        <v>1900</v>
      </c>
      <c r="AO665" s="41"/>
      <c r="AP665" s="41"/>
      <c r="AQ665" s="41"/>
      <c r="AR665" s="42"/>
      <c r="AS665" s="42"/>
      <c r="AU665" s="43">
        <f t="shared" si="142"/>
        <v>0</v>
      </c>
    </row>
    <row r="666" spans="1:47" ht="15" customHeight="1" x14ac:dyDescent="0.25">
      <c r="A666" s="11"/>
      <c r="B666" s="19">
        <v>714</v>
      </c>
      <c r="C666" s="61"/>
      <c r="D666" s="62"/>
      <c r="E666" s="71"/>
      <c r="F666" s="71"/>
      <c r="G666" s="24"/>
      <c r="H666" s="54"/>
      <c r="I666" s="26"/>
      <c r="J666" s="27"/>
      <c r="K666" s="27"/>
      <c r="L666" s="27"/>
      <c r="M666" s="50"/>
      <c r="N666" s="29">
        <v>0</v>
      </c>
      <c r="O666" s="30" t="str">
        <f>IF(G666&lt;=$N$2,"",IF(F666=[3]Pav.tvarkyklė!$B$13,"",IF(ISBLANK(R666),"X","")))</f>
        <v/>
      </c>
      <c r="P666" s="31"/>
      <c r="Q666" s="32"/>
      <c r="R666" s="32"/>
      <c r="S666" s="33"/>
      <c r="T666" s="33"/>
      <c r="U666" s="34" t="str">
        <f>IFERROR(INDEX('[3]5.Grup_T'!$G$4:$G$22,MATCH('6.Turtas'!E666,'[3]5.Grup_T'!$E$4:$E$22,0)),"0")</f>
        <v>0</v>
      </c>
      <c r="V666" s="35">
        <f t="shared" si="131"/>
        <v>0</v>
      </c>
      <c r="W666" s="35">
        <f>IF(NOT(ISBLANK(H666)),(12-DATEDIF(H666,'[3]1.Pradzia'!$D$13,"m")),0)</f>
        <v>0</v>
      </c>
      <c r="X666" s="35">
        <f t="shared" si="134"/>
        <v>0</v>
      </c>
      <c r="Y666" s="35">
        <f t="shared" si="135"/>
        <v>0</v>
      </c>
      <c r="Z666" s="35">
        <f t="shared" si="143"/>
        <v>0</v>
      </c>
      <c r="AA666" s="36">
        <f t="shared" si="132"/>
        <v>0</v>
      </c>
      <c r="AB666" s="36">
        <f t="shared" si="136"/>
        <v>0</v>
      </c>
      <c r="AC666" s="37">
        <f>IF(E666='[3]5.Grup_T'!$E$20,0,IF(YEAR(G666)&lt;2021,M666-N666+AB666,0))</f>
        <v>0</v>
      </c>
      <c r="AD666" s="35">
        <f>IF(OR(YEAR(G666)&lt;2021,O666="X"),0,IF(ISBLANK(H666),DATEDIF(G666,'[3]1.Pradzia'!$D$13,"M"),DATEDIF(G666,H666,"m")))</f>
        <v>0</v>
      </c>
      <c r="AE666" s="37">
        <f>IF(E666='[3]5.Grup_T'!$E$20,0,IF(AD666&lt;&gt;0,M666/V666*MIN(12,AD666),0))</f>
        <v>0</v>
      </c>
      <c r="AF666" s="37">
        <f t="shared" si="133"/>
        <v>0</v>
      </c>
      <c r="AG666" s="37">
        <f t="shared" si="137"/>
        <v>0</v>
      </c>
      <c r="AH666" s="37">
        <f t="shared" si="138"/>
        <v>0</v>
      </c>
      <c r="AI666" s="35" t="str">
        <f t="shared" si="139"/>
        <v>Nusidėvėjęs</v>
      </c>
      <c r="AJ666" s="38" t="str">
        <f>IF(AND(F666&lt;&gt;[3]Pav.tvarkyklė!$B$12,F666&lt;&gt;[3]Pav.tvarkyklė!$B$13),"GVTNT","X")</f>
        <v>GVTNT</v>
      </c>
      <c r="AK666" s="39">
        <f t="shared" si="140"/>
        <v>0</v>
      </c>
      <c r="AL666" s="41"/>
      <c r="AM666" s="41"/>
      <c r="AN666" s="41">
        <f t="shared" si="141"/>
        <v>1900</v>
      </c>
      <c r="AO666" s="41"/>
      <c r="AP666" s="41"/>
      <c r="AQ666" s="41"/>
      <c r="AR666" s="42"/>
      <c r="AS666" s="42"/>
      <c r="AU666" s="43">
        <f t="shared" si="142"/>
        <v>0</v>
      </c>
    </row>
    <row r="667" spans="1:47" ht="15" customHeight="1" x14ac:dyDescent="0.25">
      <c r="A667" s="11"/>
      <c r="B667" s="19">
        <v>715</v>
      </c>
      <c r="C667" s="61"/>
      <c r="D667" s="62"/>
      <c r="E667" s="71"/>
      <c r="F667" s="71"/>
      <c r="G667" s="24"/>
      <c r="H667" s="54"/>
      <c r="I667" s="26"/>
      <c r="J667" s="27"/>
      <c r="K667" s="27"/>
      <c r="L667" s="27"/>
      <c r="M667" s="50"/>
      <c r="N667" s="29">
        <v>0</v>
      </c>
      <c r="O667" s="30" t="str">
        <f>IF(G667&lt;=$N$2,"",IF(F667=[3]Pav.tvarkyklė!$B$13,"",IF(ISBLANK(R667),"X","")))</f>
        <v/>
      </c>
      <c r="P667" s="31"/>
      <c r="Q667" s="32"/>
      <c r="R667" s="32"/>
      <c r="S667" s="33"/>
      <c r="T667" s="33"/>
      <c r="U667" s="34" t="str">
        <f>IFERROR(INDEX('[3]5.Grup_T'!$G$4:$G$22,MATCH('6.Turtas'!E667,'[3]5.Grup_T'!$E$4:$E$22,0)),"0")</f>
        <v>0</v>
      </c>
      <c r="V667" s="35">
        <f t="shared" si="131"/>
        <v>0</v>
      </c>
      <c r="W667" s="35">
        <f>IF(NOT(ISBLANK(H667)),(12-DATEDIF(H667,'[3]1.Pradzia'!$D$13,"m")),0)</f>
        <v>0</v>
      </c>
      <c r="X667" s="35">
        <f t="shared" si="134"/>
        <v>0</v>
      </c>
      <c r="Y667" s="35">
        <f t="shared" si="135"/>
        <v>0</v>
      </c>
      <c r="Z667" s="35">
        <f t="shared" si="143"/>
        <v>0</v>
      </c>
      <c r="AA667" s="36">
        <f t="shared" si="132"/>
        <v>0</v>
      </c>
      <c r="AB667" s="36">
        <f t="shared" si="136"/>
        <v>0</v>
      </c>
      <c r="AC667" s="37">
        <f>IF(E667='[3]5.Grup_T'!$E$20,0,IF(YEAR(G667)&lt;2021,M667-N667+AB667,0))</f>
        <v>0</v>
      </c>
      <c r="AD667" s="35">
        <f>IF(OR(YEAR(G667)&lt;2021,O667="X"),0,IF(ISBLANK(H667),DATEDIF(G667,'[3]1.Pradzia'!$D$13,"M"),DATEDIF(G667,H667,"m")))</f>
        <v>0</v>
      </c>
      <c r="AE667" s="37">
        <f>IF(E667='[3]5.Grup_T'!$E$20,0,IF(AD667&lt;&gt;0,M667/V667*MIN(12,AD667),0))</f>
        <v>0</v>
      </c>
      <c r="AF667" s="37">
        <f t="shared" si="133"/>
        <v>0</v>
      </c>
      <c r="AG667" s="37">
        <f t="shared" si="137"/>
        <v>0</v>
      </c>
      <c r="AH667" s="37">
        <f t="shared" si="138"/>
        <v>0</v>
      </c>
      <c r="AI667" s="35" t="str">
        <f t="shared" si="139"/>
        <v>Nusidėvėjęs</v>
      </c>
      <c r="AJ667" s="38" t="str">
        <f>IF(AND(F667&lt;&gt;[3]Pav.tvarkyklė!$B$12,F667&lt;&gt;[3]Pav.tvarkyklė!$B$13),"GVTNT","X")</f>
        <v>GVTNT</v>
      </c>
      <c r="AK667" s="39">
        <f t="shared" si="140"/>
        <v>0</v>
      </c>
      <c r="AL667" s="41"/>
      <c r="AM667" s="41"/>
      <c r="AN667" s="41">
        <f t="shared" si="141"/>
        <v>1900</v>
      </c>
      <c r="AO667" s="41"/>
      <c r="AP667" s="41"/>
      <c r="AQ667" s="41"/>
      <c r="AR667" s="42"/>
      <c r="AS667" s="42"/>
      <c r="AU667" s="43">
        <f t="shared" si="142"/>
        <v>0</v>
      </c>
    </row>
    <row r="668" spans="1:47" ht="15" customHeight="1" x14ac:dyDescent="0.25">
      <c r="A668" s="11"/>
      <c r="B668" s="19">
        <v>716</v>
      </c>
      <c r="C668" s="61"/>
      <c r="D668" s="62"/>
      <c r="E668" s="71"/>
      <c r="F668" s="71"/>
      <c r="G668" s="24"/>
      <c r="H668" s="54"/>
      <c r="I668" s="26"/>
      <c r="J668" s="27"/>
      <c r="K668" s="27"/>
      <c r="L668" s="27"/>
      <c r="M668" s="50"/>
      <c r="N668" s="29">
        <v>0</v>
      </c>
      <c r="O668" s="30" t="str">
        <f>IF(G668&lt;=$N$2,"",IF(F668=[3]Pav.tvarkyklė!$B$13,"",IF(ISBLANK(R668),"X","")))</f>
        <v/>
      </c>
      <c r="P668" s="31"/>
      <c r="Q668" s="32"/>
      <c r="R668" s="32"/>
      <c r="S668" s="33"/>
      <c r="T668" s="33"/>
      <c r="U668" s="34" t="str">
        <f>IFERROR(INDEX('[3]5.Grup_T'!$G$4:$G$22,MATCH('6.Turtas'!E668,'[3]5.Grup_T'!$E$4:$E$22,0)),"0")</f>
        <v>0</v>
      </c>
      <c r="V668" s="35">
        <f t="shared" si="131"/>
        <v>0</v>
      </c>
      <c r="W668" s="35">
        <f>IF(NOT(ISBLANK(H668)),(12-DATEDIF(H668,'[3]1.Pradzia'!$D$13,"m")),0)</f>
        <v>0</v>
      </c>
      <c r="X668" s="35">
        <f t="shared" si="134"/>
        <v>0</v>
      </c>
      <c r="Y668" s="35">
        <f t="shared" si="135"/>
        <v>0</v>
      </c>
      <c r="Z668" s="35">
        <f t="shared" si="143"/>
        <v>0</v>
      </c>
      <c r="AA668" s="36">
        <f t="shared" si="132"/>
        <v>0</v>
      </c>
      <c r="AB668" s="36">
        <f t="shared" si="136"/>
        <v>0</v>
      </c>
      <c r="AC668" s="37">
        <f>IF(E668='[3]5.Grup_T'!$E$20,0,IF(YEAR(G668)&lt;2021,M668-N668+AB668,0))</f>
        <v>0</v>
      </c>
      <c r="AD668" s="35">
        <f>IF(OR(YEAR(G668)&lt;2021,O668="X"),0,IF(ISBLANK(H668),DATEDIF(G668,'[3]1.Pradzia'!$D$13,"M"),DATEDIF(G668,H668,"m")))</f>
        <v>0</v>
      </c>
      <c r="AE668" s="37">
        <f>IF(E668='[3]5.Grup_T'!$E$20,0,IF(AD668&lt;&gt;0,M668/V668*MIN(12,AD668),0))</f>
        <v>0</v>
      </c>
      <c r="AF668" s="37">
        <f t="shared" si="133"/>
        <v>0</v>
      </c>
      <c r="AG668" s="37">
        <f t="shared" si="137"/>
        <v>0</v>
      </c>
      <c r="AH668" s="37">
        <f t="shared" si="138"/>
        <v>0</v>
      </c>
      <c r="AI668" s="35" t="str">
        <f t="shared" si="139"/>
        <v>Nusidėvėjęs</v>
      </c>
      <c r="AJ668" s="38" t="str">
        <f>IF(AND(F668&lt;&gt;[3]Pav.tvarkyklė!$B$12,F668&lt;&gt;[3]Pav.tvarkyklė!$B$13),"GVTNT","X")</f>
        <v>GVTNT</v>
      </c>
      <c r="AK668" s="39">
        <f t="shared" si="140"/>
        <v>0</v>
      </c>
      <c r="AL668" s="41"/>
      <c r="AM668" s="41"/>
      <c r="AN668" s="41">
        <f t="shared" si="141"/>
        <v>1900</v>
      </c>
      <c r="AO668" s="41"/>
      <c r="AP668" s="41"/>
      <c r="AQ668" s="41"/>
      <c r="AR668" s="42"/>
      <c r="AS668" s="42"/>
      <c r="AU668" s="43">
        <f t="shared" si="142"/>
        <v>0</v>
      </c>
    </row>
    <row r="669" spans="1:47" ht="15" customHeight="1" x14ac:dyDescent="0.25">
      <c r="A669" s="11"/>
      <c r="B669" s="19">
        <v>717</v>
      </c>
      <c r="C669" s="61"/>
      <c r="D669" s="62"/>
      <c r="E669" s="71"/>
      <c r="F669" s="71"/>
      <c r="G669" s="24"/>
      <c r="H669" s="54"/>
      <c r="I669" s="26"/>
      <c r="J669" s="27"/>
      <c r="K669" s="27"/>
      <c r="L669" s="27"/>
      <c r="M669" s="50"/>
      <c r="N669" s="29">
        <v>0</v>
      </c>
      <c r="O669" s="30" t="str">
        <f>IF(G669&lt;=$N$2,"",IF(F669=[3]Pav.tvarkyklė!$B$13,"",IF(ISBLANK(R669),"X","")))</f>
        <v/>
      </c>
      <c r="P669" s="31"/>
      <c r="Q669" s="32"/>
      <c r="R669" s="32"/>
      <c r="S669" s="33"/>
      <c r="T669" s="33"/>
      <c r="U669" s="34" t="str">
        <f>IFERROR(INDEX('[3]5.Grup_T'!$G$4:$G$22,MATCH('6.Turtas'!E669,'[3]5.Grup_T'!$E$4:$E$22,0)),"0")</f>
        <v>0</v>
      </c>
      <c r="V669" s="35">
        <f t="shared" si="131"/>
        <v>0</v>
      </c>
      <c r="W669" s="35">
        <f>IF(NOT(ISBLANK(H669)),(12-DATEDIF(H669,'[3]1.Pradzia'!$D$13,"m")),0)</f>
        <v>0</v>
      </c>
      <c r="X669" s="35">
        <f t="shared" si="134"/>
        <v>0</v>
      </c>
      <c r="Y669" s="35">
        <f t="shared" si="135"/>
        <v>0</v>
      </c>
      <c r="Z669" s="35">
        <f t="shared" si="143"/>
        <v>0</v>
      </c>
      <c r="AA669" s="36">
        <f t="shared" si="132"/>
        <v>0</v>
      </c>
      <c r="AB669" s="36">
        <f t="shared" si="136"/>
        <v>0</v>
      </c>
      <c r="AC669" s="37">
        <f>IF(E669='[3]5.Grup_T'!$E$20,0,IF(YEAR(G669)&lt;2021,M669-N669+AB669,0))</f>
        <v>0</v>
      </c>
      <c r="AD669" s="35">
        <f>IF(OR(YEAR(G669)&lt;2021,O669="X"),0,IF(ISBLANK(H669),DATEDIF(G669,'[3]1.Pradzia'!$D$13,"M"),DATEDIF(G669,H669,"m")))</f>
        <v>0</v>
      </c>
      <c r="AE669" s="37">
        <f>IF(E669='[3]5.Grup_T'!$E$20,0,IF(AD669&lt;&gt;0,M669/V669*MIN(12,AD669),0))</f>
        <v>0</v>
      </c>
      <c r="AF669" s="37">
        <f t="shared" si="133"/>
        <v>0</v>
      </c>
      <c r="AG669" s="37">
        <f t="shared" si="137"/>
        <v>0</v>
      </c>
      <c r="AH669" s="37">
        <f t="shared" si="138"/>
        <v>0</v>
      </c>
      <c r="AI669" s="35" t="str">
        <f t="shared" si="139"/>
        <v>Nusidėvėjęs</v>
      </c>
      <c r="AJ669" s="38" t="str">
        <f>IF(AND(F669&lt;&gt;[3]Pav.tvarkyklė!$B$12,F669&lt;&gt;[3]Pav.tvarkyklė!$B$13),"GVTNT","X")</f>
        <v>GVTNT</v>
      </c>
      <c r="AK669" s="39">
        <f t="shared" si="140"/>
        <v>0</v>
      </c>
      <c r="AL669" s="41"/>
      <c r="AM669" s="41"/>
      <c r="AN669" s="41">
        <f t="shared" si="141"/>
        <v>1900</v>
      </c>
      <c r="AO669" s="41"/>
      <c r="AP669" s="41"/>
      <c r="AQ669" s="41"/>
      <c r="AR669" s="42"/>
      <c r="AS669" s="42"/>
      <c r="AU669" s="43">
        <f t="shared" si="142"/>
        <v>0</v>
      </c>
    </row>
    <row r="670" spans="1:47" ht="15" customHeight="1" x14ac:dyDescent="0.25">
      <c r="A670" s="11"/>
      <c r="B670" s="19">
        <v>718</v>
      </c>
      <c r="C670" s="61"/>
      <c r="D670" s="62"/>
      <c r="E670" s="71"/>
      <c r="F670" s="71"/>
      <c r="G670" s="24"/>
      <c r="H670" s="54"/>
      <c r="I670" s="26"/>
      <c r="J670" s="27"/>
      <c r="K670" s="27"/>
      <c r="L670" s="27"/>
      <c r="M670" s="50"/>
      <c r="N670" s="29">
        <v>0</v>
      </c>
      <c r="O670" s="30" t="str">
        <f>IF(G670&lt;=$N$2,"",IF(F670=[3]Pav.tvarkyklė!$B$13,"",IF(ISBLANK(R670),"X","")))</f>
        <v/>
      </c>
      <c r="P670" s="31"/>
      <c r="Q670" s="32"/>
      <c r="R670" s="32"/>
      <c r="S670" s="33"/>
      <c r="T670" s="33"/>
      <c r="U670" s="34" t="str">
        <f>IFERROR(INDEX('[3]5.Grup_T'!$G$4:$G$22,MATCH('6.Turtas'!E670,'[3]5.Grup_T'!$E$4:$E$22,0)),"0")</f>
        <v>0</v>
      </c>
      <c r="V670" s="35">
        <f t="shared" si="131"/>
        <v>0</v>
      </c>
      <c r="W670" s="35">
        <f>IF(NOT(ISBLANK(H670)),(12-DATEDIF(H670,'[3]1.Pradzia'!$D$13,"m")),0)</f>
        <v>0</v>
      </c>
      <c r="X670" s="35">
        <f t="shared" si="134"/>
        <v>0</v>
      </c>
      <c r="Y670" s="35">
        <f t="shared" si="135"/>
        <v>0</v>
      </c>
      <c r="Z670" s="35">
        <f t="shared" si="143"/>
        <v>0</v>
      </c>
      <c r="AA670" s="36">
        <f t="shared" si="132"/>
        <v>0</v>
      </c>
      <c r="AB670" s="36">
        <f t="shared" si="136"/>
        <v>0</v>
      </c>
      <c r="AC670" s="37">
        <f>IF(E670='[3]5.Grup_T'!$E$20,0,IF(YEAR(G670)&lt;2021,M670-N670+AB670,0))</f>
        <v>0</v>
      </c>
      <c r="AD670" s="35">
        <f>IF(OR(YEAR(G670)&lt;2021,O670="X"),0,IF(ISBLANK(H670),DATEDIF(G670,'[3]1.Pradzia'!$D$13,"M"),DATEDIF(G670,H670,"m")))</f>
        <v>0</v>
      </c>
      <c r="AE670" s="37">
        <f>IF(E670='[3]5.Grup_T'!$E$20,0,IF(AD670&lt;&gt;0,M670/V670*MIN(12,AD670),0))</f>
        <v>0</v>
      </c>
      <c r="AF670" s="37">
        <f t="shared" si="133"/>
        <v>0</v>
      </c>
      <c r="AG670" s="37">
        <f t="shared" si="137"/>
        <v>0</v>
      </c>
      <c r="AH670" s="37">
        <f t="shared" si="138"/>
        <v>0</v>
      </c>
      <c r="AI670" s="35" t="str">
        <f t="shared" si="139"/>
        <v>Nusidėvėjęs</v>
      </c>
      <c r="AJ670" s="38" t="str">
        <f>IF(AND(F670&lt;&gt;[3]Pav.tvarkyklė!$B$12,F670&lt;&gt;[3]Pav.tvarkyklė!$B$13),"GVTNT","X")</f>
        <v>GVTNT</v>
      </c>
      <c r="AK670" s="39">
        <f t="shared" si="140"/>
        <v>0</v>
      </c>
      <c r="AL670" s="41"/>
      <c r="AM670" s="41"/>
      <c r="AN670" s="41">
        <f t="shared" si="141"/>
        <v>1900</v>
      </c>
      <c r="AO670" s="41"/>
      <c r="AP670" s="41"/>
      <c r="AQ670" s="41"/>
      <c r="AR670" s="42"/>
      <c r="AS670" s="42"/>
      <c r="AU670" s="43">
        <f t="shared" si="142"/>
        <v>0</v>
      </c>
    </row>
    <row r="671" spans="1:47" ht="15" customHeight="1" x14ac:dyDescent="0.25">
      <c r="A671" s="11"/>
      <c r="B671" s="19">
        <v>719</v>
      </c>
      <c r="C671" s="61"/>
      <c r="D671" s="62"/>
      <c r="E671" s="71"/>
      <c r="F671" s="71"/>
      <c r="G671" s="24"/>
      <c r="H671" s="54"/>
      <c r="I671" s="26"/>
      <c r="J671" s="27"/>
      <c r="K671" s="27"/>
      <c r="L671" s="27"/>
      <c r="M671" s="50"/>
      <c r="N671" s="29">
        <v>0</v>
      </c>
      <c r="O671" s="30" t="str">
        <f>IF(G671&lt;=$N$2,"",IF(F671=[3]Pav.tvarkyklė!$B$13,"",IF(ISBLANK(R671),"X","")))</f>
        <v/>
      </c>
      <c r="P671" s="31"/>
      <c r="Q671" s="32"/>
      <c r="R671" s="32"/>
      <c r="S671" s="33"/>
      <c r="T671" s="33"/>
      <c r="U671" s="34" t="str">
        <f>IFERROR(INDEX('[3]5.Grup_T'!$G$4:$G$22,MATCH('6.Turtas'!E671,'[3]5.Grup_T'!$E$4:$E$22,0)),"0")</f>
        <v>0</v>
      </c>
      <c r="V671" s="35">
        <f t="shared" si="131"/>
        <v>0</v>
      </c>
      <c r="W671" s="35">
        <f>IF(NOT(ISBLANK(H671)),(12-DATEDIF(H671,'[3]1.Pradzia'!$D$13,"m")),0)</f>
        <v>0</v>
      </c>
      <c r="X671" s="35">
        <f t="shared" si="134"/>
        <v>0</v>
      </c>
      <c r="Y671" s="35">
        <f t="shared" si="135"/>
        <v>0</v>
      </c>
      <c r="Z671" s="35">
        <f t="shared" si="143"/>
        <v>0</v>
      </c>
      <c r="AA671" s="36">
        <f t="shared" si="132"/>
        <v>0</v>
      </c>
      <c r="AB671" s="36">
        <f t="shared" si="136"/>
        <v>0</v>
      </c>
      <c r="AC671" s="37">
        <f>IF(E671='[3]5.Grup_T'!$E$20,0,IF(YEAR(G671)&lt;2021,M671-N671+AB671,0))</f>
        <v>0</v>
      </c>
      <c r="AD671" s="35">
        <f>IF(OR(YEAR(G671)&lt;2021,O671="X"),0,IF(ISBLANK(H671),DATEDIF(G671,'[3]1.Pradzia'!$D$13,"M"),DATEDIF(G671,H671,"m")))</f>
        <v>0</v>
      </c>
      <c r="AE671" s="37">
        <f>IF(E671='[3]5.Grup_T'!$E$20,0,IF(AD671&lt;&gt;0,M671/V671*MIN(12,AD671),0))</f>
        <v>0</v>
      </c>
      <c r="AF671" s="37">
        <f t="shared" si="133"/>
        <v>0</v>
      </c>
      <c r="AG671" s="37">
        <f t="shared" si="137"/>
        <v>0</v>
      </c>
      <c r="AH671" s="37">
        <f t="shared" si="138"/>
        <v>0</v>
      </c>
      <c r="AI671" s="35" t="str">
        <f t="shared" si="139"/>
        <v>Nusidėvėjęs</v>
      </c>
      <c r="AJ671" s="38" t="str">
        <f>IF(AND(F671&lt;&gt;[3]Pav.tvarkyklė!$B$12,F671&lt;&gt;[3]Pav.tvarkyklė!$B$13),"GVTNT","X")</f>
        <v>GVTNT</v>
      </c>
      <c r="AK671" s="39">
        <f t="shared" si="140"/>
        <v>0</v>
      </c>
      <c r="AL671" s="41"/>
      <c r="AM671" s="41"/>
      <c r="AN671" s="41">
        <f t="shared" si="141"/>
        <v>1900</v>
      </c>
      <c r="AO671" s="41"/>
      <c r="AP671" s="41"/>
      <c r="AQ671" s="41"/>
      <c r="AR671" s="42"/>
      <c r="AS671" s="42"/>
      <c r="AU671" s="43">
        <f t="shared" si="142"/>
        <v>0</v>
      </c>
    </row>
    <row r="672" spans="1:47" ht="15" customHeight="1" x14ac:dyDescent="0.25">
      <c r="A672" s="11"/>
      <c r="B672" s="19">
        <v>720</v>
      </c>
      <c r="C672" s="61"/>
      <c r="D672" s="62"/>
      <c r="E672" s="71"/>
      <c r="F672" s="71"/>
      <c r="G672" s="24"/>
      <c r="H672" s="54"/>
      <c r="I672" s="26"/>
      <c r="J672" s="27"/>
      <c r="K672" s="27"/>
      <c r="L672" s="27"/>
      <c r="M672" s="50"/>
      <c r="N672" s="29">
        <v>0</v>
      </c>
      <c r="O672" s="30" t="str">
        <f>IF(G672&lt;=$N$2,"",IF(F672=[3]Pav.tvarkyklė!$B$13,"",IF(ISBLANK(R672),"X","")))</f>
        <v/>
      </c>
      <c r="P672" s="31"/>
      <c r="Q672" s="32"/>
      <c r="R672" s="32"/>
      <c r="S672" s="33"/>
      <c r="T672" s="33"/>
      <c r="U672" s="34" t="str">
        <f>IFERROR(INDEX('[3]5.Grup_T'!$G$4:$G$22,MATCH('6.Turtas'!E672,'[3]5.Grup_T'!$E$4:$E$22,0)),"0")</f>
        <v>0</v>
      </c>
      <c r="V672" s="35">
        <f t="shared" si="131"/>
        <v>0</v>
      </c>
      <c r="W672" s="35">
        <f>IF(NOT(ISBLANK(H672)),(12-DATEDIF(H672,'[3]1.Pradzia'!$D$13,"m")),0)</f>
        <v>0</v>
      </c>
      <c r="X672" s="35">
        <f t="shared" si="134"/>
        <v>0</v>
      </c>
      <c r="Y672" s="35">
        <f t="shared" si="135"/>
        <v>0</v>
      </c>
      <c r="Z672" s="35">
        <f t="shared" si="143"/>
        <v>0</v>
      </c>
      <c r="AA672" s="36">
        <f t="shared" si="132"/>
        <v>0</v>
      </c>
      <c r="AB672" s="36">
        <f t="shared" si="136"/>
        <v>0</v>
      </c>
      <c r="AC672" s="37">
        <f>IF(E672='[3]5.Grup_T'!$E$20,0,IF(YEAR(G672)&lt;2021,M672-N672+AB672,0))</f>
        <v>0</v>
      </c>
      <c r="AD672" s="35">
        <f>IF(OR(YEAR(G672)&lt;2021,O672="X"),0,IF(ISBLANK(H672),DATEDIF(G672,'[3]1.Pradzia'!$D$13,"M"),DATEDIF(G672,H672,"m")))</f>
        <v>0</v>
      </c>
      <c r="AE672" s="37">
        <f>IF(E672='[3]5.Grup_T'!$E$20,0,IF(AD672&lt;&gt;0,M672/V672*MIN(12,AD672),0))</f>
        <v>0</v>
      </c>
      <c r="AF672" s="37">
        <f t="shared" si="133"/>
        <v>0</v>
      </c>
      <c r="AG672" s="37">
        <f t="shared" si="137"/>
        <v>0</v>
      </c>
      <c r="AH672" s="37">
        <f t="shared" si="138"/>
        <v>0</v>
      </c>
      <c r="AI672" s="35" t="str">
        <f t="shared" si="139"/>
        <v>Nusidėvėjęs</v>
      </c>
      <c r="AJ672" s="38" t="str">
        <f>IF(AND(F672&lt;&gt;[3]Pav.tvarkyklė!$B$12,F672&lt;&gt;[3]Pav.tvarkyklė!$B$13),"GVTNT","X")</f>
        <v>GVTNT</v>
      </c>
      <c r="AK672" s="39">
        <f t="shared" si="140"/>
        <v>0</v>
      </c>
      <c r="AL672" s="41"/>
      <c r="AM672" s="41"/>
      <c r="AN672" s="41">
        <f t="shared" si="141"/>
        <v>1900</v>
      </c>
      <c r="AO672" s="41"/>
      <c r="AP672" s="41"/>
      <c r="AQ672" s="41"/>
      <c r="AR672" s="42"/>
      <c r="AS672" s="42"/>
      <c r="AU672" s="43">
        <f t="shared" si="142"/>
        <v>0</v>
      </c>
    </row>
    <row r="673" spans="1:47" ht="15" customHeight="1" x14ac:dyDescent="0.25">
      <c r="A673" s="11"/>
      <c r="B673" s="19">
        <v>721</v>
      </c>
      <c r="C673" s="61"/>
      <c r="D673" s="62"/>
      <c r="E673" s="71"/>
      <c r="F673" s="71"/>
      <c r="G673" s="24"/>
      <c r="H673" s="54"/>
      <c r="I673" s="26"/>
      <c r="J673" s="27"/>
      <c r="K673" s="27"/>
      <c r="L673" s="27"/>
      <c r="M673" s="50"/>
      <c r="N673" s="29">
        <v>0</v>
      </c>
      <c r="O673" s="30" t="str">
        <f>IF(G673&lt;=$N$2,"",IF(F673=[3]Pav.tvarkyklė!$B$13,"",IF(ISBLANK(R673),"X","")))</f>
        <v/>
      </c>
      <c r="P673" s="31"/>
      <c r="Q673" s="32"/>
      <c r="R673" s="32"/>
      <c r="S673" s="33"/>
      <c r="T673" s="33"/>
      <c r="U673" s="34" t="str">
        <f>IFERROR(INDEX('[3]5.Grup_T'!$G$4:$G$22,MATCH('6.Turtas'!E673,'[3]5.Grup_T'!$E$4:$E$22,0)),"0")</f>
        <v>0</v>
      </c>
      <c r="V673" s="35">
        <f t="shared" si="131"/>
        <v>0</v>
      </c>
      <c r="W673" s="35">
        <f>IF(NOT(ISBLANK(H673)),(12-DATEDIF(H673,'[3]1.Pradzia'!$D$13,"m")),0)</f>
        <v>0</v>
      </c>
      <c r="X673" s="35">
        <f t="shared" si="134"/>
        <v>0</v>
      </c>
      <c r="Y673" s="35">
        <f t="shared" si="135"/>
        <v>0</v>
      </c>
      <c r="Z673" s="35">
        <f t="shared" si="143"/>
        <v>0</v>
      </c>
      <c r="AA673" s="36">
        <f t="shared" si="132"/>
        <v>0</v>
      </c>
      <c r="AB673" s="36">
        <f t="shared" si="136"/>
        <v>0</v>
      </c>
      <c r="AC673" s="37">
        <f>IF(E673='[3]5.Grup_T'!$E$20,0,IF(YEAR(G673)&lt;2021,M673-N673+AB673,0))</f>
        <v>0</v>
      </c>
      <c r="AD673" s="35">
        <f>IF(OR(YEAR(G673)&lt;2021,O673="X"),0,IF(ISBLANK(H673),DATEDIF(G673,'[3]1.Pradzia'!$D$13,"M"),DATEDIF(G673,H673,"m")))</f>
        <v>0</v>
      </c>
      <c r="AE673" s="37">
        <f>IF(E673='[3]5.Grup_T'!$E$20,0,IF(AD673&lt;&gt;0,M673/V673*MIN(12,AD673),0))</f>
        <v>0</v>
      </c>
      <c r="AF673" s="37">
        <f t="shared" si="133"/>
        <v>0</v>
      </c>
      <c r="AG673" s="37">
        <f t="shared" si="137"/>
        <v>0</v>
      </c>
      <c r="AH673" s="37">
        <f t="shared" si="138"/>
        <v>0</v>
      </c>
      <c r="AI673" s="35" t="str">
        <f t="shared" si="139"/>
        <v>Nusidėvėjęs</v>
      </c>
      <c r="AJ673" s="38" t="str">
        <f>IF(AND(F673&lt;&gt;[3]Pav.tvarkyklė!$B$12,F673&lt;&gt;[3]Pav.tvarkyklė!$B$13),"GVTNT","X")</f>
        <v>GVTNT</v>
      </c>
      <c r="AK673" s="39">
        <f t="shared" si="140"/>
        <v>0</v>
      </c>
      <c r="AL673" s="41"/>
      <c r="AM673" s="41"/>
      <c r="AN673" s="41">
        <f t="shared" si="141"/>
        <v>1900</v>
      </c>
      <c r="AO673" s="41"/>
      <c r="AP673" s="41"/>
      <c r="AQ673" s="41"/>
      <c r="AR673" s="42"/>
      <c r="AS673" s="42"/>
      <c r="AU673" s="43">
        <f t="shared" si="142"/>
        <v>0</v>
      </c>
    </row>
    <row r="674" spans="1:47" ht="15" customHeight="1" x14ac:dyDescent="0.25">
      <c r="A674" s="11"/>
      <c r="B674" s="19">
        <v>722</v>
      </c>
      <c r="C674" s="61"/>
      <c r="D674" s="62"/>
      <c r="E674" s="71"/>
      <c r="F674" s="61"/>
      <c r="G674" s="24"/>
      <c r="H674" s="54"/>
      <c r="I674" s="26"/>
      <c r="J674" s="27"/>
      <c r="K674" s="27"/>
      <c r="L674" s="27"/>
      <c r="M674" s="50"/>
      <c r="N674" s="29">
        <v>0</v>
      </c>
      <c r="O674" s="30" t="str">
        <f>IF(G674&lt;=$N$2,"",IF(F674=[3]Pav.tvarkyklė!$B$13,"",IF(ISBLANK(R674),"X","")))</f>
        <v/>
      </c>
      <c r="P674" s="31"/>
      <c r="Q674" s="32"/>
      <c r="R674" s="32"/>
      <c r="S674" s="33"/>
      <c r="T674" s="33"/>
      <c r="U674" s="34" t="str">
        <f>IFERROR(INDEX('[3]5.Grup_T'!$G$4:$G$22,MATCH('6.Turtas'!E674,'[3]5.Grup_T'!$E$4:$E$22,0)),"0")</f>
        <v>0</v>
      </c>
      <c r="V674" s="35">
        <f t="shared" si="131"/>
        <v>0</v>
      </c>
      <c r="W674" s="35">
        <f>IF(NOT(ISBLANK(H674)),(12-DATEDIF(H674,'[3]1.Pradzia'!$D$13,"m")),0)</f>
        <v>0</v>
      </c>
      <c r="X674" s="35">
        <f t="shared" si="134"/>
        <v>0</v>
      </c>
      <c r="Y674" s="35">
        <f t="shared" si="135"/>
        <v>0</v>
      </c>
      <c r="Z674" s="35">
        <f t="shared" si="143"/>
        <v>0</v>
      </c>
      <c r="AA674" s="36">
        <f t="shared" si="132"/>
        <v>0</v>
      </c>
      <c r="AB674" s="36">
        <f t="shared" si="136"/>
        <v>0</v>
      </c>
      <c r="AC674" s="37">
        <f>IF(E674='[3]5.Grup_T'!$E$20,0,IF(YEAR(G674)&lt;2021,M674-N674+AB674,0))</f>
        <v>0</v>
      </c>
      <c r="AD674" s="35">
        <f>IF(OR(YEAR(G674)&lt;2021,O674="X"),0,IF(ISBLANK(H674),DATEDIF(G674,'[3]1.Pradzia'!$D$13,"M"),DATEDIF(G674,H674,"m")))</f>
        <v>0</v>
      </c>
      <c r="AE674" s="37">
        <f>IF(E674='[3]5.Grup_T'!$E$20,0,IF(AD674&lt;&gt;0,M674/V674*MIN(12,AD674),0))</f>
        <v>0</v>
      </c>
      <c r="AF674" s="37">
        <f t="shared" si="133"/>
        <v>0</v>
      </c>
      <c r="AG674" s="37">
        <f t="shared" si="137"/>
        <v>0</v>
      </c>
      <c r="AH674" s="37">
        <f t="shared" si="138"/>
        <v>0</v>
      </c>
      <c r="AI674" s="35" t="str">
        <f t="shared" si="139"/>
        <v>Nusidėvėjęs</v>
      </c>
      <c r="AJ674" s="38" t="str">
        <f>IF(AND(F674&lt;&gt;[3]Pav.tvarkyklė!$B$12,F674&lt;&gt;[3]Pav.tvarkyklė!$B$13),"GVTNT","X")</f>
        <v>GVTNT</v>
      </c>
      <c r="AK674" s="39">
        <f t="shared" si="140"/>
        <v>0</v>
      </c>
      <c r="AL674" s="41"/>
      <c r="AM674" s="41"/>
      <c r="AN674" s="41">
        <f t="shared" si="141"/>
        <v>1900</v>
      </c>
      <c r="AO674" s="41"/>
      <c r="AP674" s="41"/>
      <c r="AQ674" s="41"/>
      <c r="AR674" s="42"/>
      <c r="AS674" s="42"/>
      <c r="AU674" s="43">
        <f t="shared" si="142"/>
        <v>0</v>
      </c>
    </row>
    <row r="675" spans="1:47" ht="15" customHeight="1" x14ac:dyDescent="0.25">
      <c r="A675" s="11"/>
      <c r="B675" s="19">
        <v>723</v>
      </c>
      <c r="C675" s="61"/>
      <c r="D675" s="62"/>
      <c r="E675" s="71"/>
      <c r="F675" s="61"/>
      <c r="G675" s="24"/>
      <c r="H675" s="54"/>
      <c r="I675" s="26"/>
      <c r="J675" s="27"/>
      <c r="K675" s="27"/>
      <c r="L675" s="27"/>
      <c r="M675" s="50"/>
      <c r="N675" s="29">
        <v>0</v>
      </c>
      <c r="O675" s="30" t="str">
        <f>IF(G675&lt;=$N$2,"",IF(F675=[3]Pav.tvarkyklė!$B$13,"",IF(ISBLANK(R675),"X","")))</f>
        <v/>
      </c>
      <c r="P675" s="31"/>
      <c r="Q675" s="32"/>
      <c r="R675" s="32"/>
      <c r="S675" s="33"/>
      <c r="T675" s="33"/>
      <c r="U675" s="34" t="str">
        <f>IFERROR(INDEX('[3]5.Grup_T'!$G$4:$G$22,MATCH('6.Turtas'!E675,'[3]5.Grup_T'!$E$4:$E$22,0)),"0")</f>
        <v>0</v>
      </c>
      <c r="V675" s="35">
        <f t="shared" si="131"/>
        <v>0</v>
      </c>
      <c r="W675" s="35">
        <f>IF(NOT(ISBLANK(H675)),(12-DATEDIF(H675,'[3]1.Pradzia'!$D$13,"m")),0)</f>
        <v>0</v>
      </c>
      <c r="X675" s="35">
        <f t="shared" si="134"/>
        <v>0</v>
      </c>
      <c r="Y675" s="35">
        <f t="shared" si="135"/>
        <v>0</v>
      </c>
      <c r="Z675" s="35">
        <f t="shared" si="143"/>
        <v>0</v>
      </c>
      <c r="AA675" s="36">
        <f t="shared" si="132"/>
        <v>0</v>
      </c>
      <c r="AB675" s="36">
        <f t="shared" si="136"/>
        <v>0</v>
      </c>
      <c r="AC675" s="37">
        <f>IF(E675='[3]5.Grup_T'!$E$20,0,IF(YEAR(G675)&lt;2021,M675-N675+AB675,0))</f>
        <v>0</v>
      </c>
      <c r="AD675" s="35">
        <f>IF(OR(YEAR(G675)&lt;2021,O675="X"),0,IF(ISBLANK(H675),DATEDIF(G675,'[3]1.Pradzia'!$D$13,"M"),DATEDIF(G675,H675,"m")))</f>
        <v>0</v>
      </c>
      <c r="AE675" s="37">
        <f>IF(E675='[3]5.Grup_T'!$E$20,0,IF(AD675&lt;&gt;0,M675/V675*MIN(12,AD675),0))</f>
        <v>0</v>
      </c>
      <c r="AF675" s="37">
        <f t="shared" si="133"/>
        <v>0</v>
      </c>
      <c r="AG675" s="37">
        <f t="shared" si="137"/>
        <v>0</v>
      </c>
      <c r="AH675" s="37">
        <f t="shared" si="138"/>
        <v>0</v>
      </c>
      <c r="AI675" s="35" t="str">
        <f t="shared" si="139"/>
        <v>Nusidėvėjęs</v>
      </c>
      <c r="AJ675" s="38" t="str">
        <f>IF(AND(F675&lt;&gt;[3]Pav.tvarkyklė!$B$12,F675&lt;&gt;[3]Pav.tvarkyklė!$B$13),"GVTNT","X")</f>
        <v>GVTNT</v>
      </c>
      <c r="AK675" s="39">
        <f t="shared" si="140"/>
        <v>0</v>
      </c>
      <c r="AL675" s="41"/>
      <c r="AM675" s="41"/>
      <c r="AN675" s="41">
        <f t="shared" si="141"/>
        <v>1900</v>
      </c>
      <c r="AO675" s="41"/>
      <c r="AP675" s="41"/>
      <c r="AQ675" s="41"/>
      <c r="AR675" s="42"/>
      <c r="AS675" s="42"/>
      <c r="AU675" s="43">
        <f t="shared" si="142"/>
        <v>0</v>
      </c>
    </row>
    <row r="676" spans="1:47" ht="15" customHeight="1" x14ac:dyDescent="0.25">
      <c r="A676" s="11"/>
      <c r="B676" s="19">
        <v>724</v>
      </c>
      <c r="C676" s="61"/>
      <c r="D676" s="62"/>
      <c r="E676" s="71"/>
      <c r="F676" s="61"/>
      <c r="G676" s="24"/>
      <c r="H676" s="54"/>
      <c r="I676" s="26"/>
      <c r="J676" s="27"/>
      <c r="K676" s="27"/>
      <c r="L676" s="27"/>
      <c r="M676" s="50"/>
      <c r="N676" s="29">
        <v>0</v>
      </c>
      <c r="O676" s="30" t="str">
        <f>IF(G676&lt;=$N$2,"",IF(F676=[3]Pav.tvarkyklė!$B$13,"",IF(ISBLANK(R676),"X","")))</f>
        <v/>
      </c>
      <c r="P676" s="31"/>
      <c r="Q676" s="32"/>
      <c r="R676" s="32"/>
      <c r="S676" s="33"/>
      <c r="T676" s="33"/>
      <c r="U676" s="34" t="str">
        <f>IFERROR(INDEX('[3]5.Grup_T'!$G$4:$G$22,MATCH('6.Turtas'!E676,'[3]5.Grup_T'!$E$4:$E$22,0)),"0")</f>
        <v>0</v>
      </c>
      <c r="V676" s="35">
        <f t="shared" si="131"/>
        <v>0</v>
      </c>
      <c r="W676" s="35">
        <f>IF(NOT(ISBLANK(H676)),(12-DATEDIF(H676,'[3]1.Pradzia'!$D$13,"m")),0)</f>
        <v>0</v>
      </c>
      <c r="X676" s="35">
        <f t="shared" si="134"/>
        <v>0</v>
      </c>
      <c r="Y676" s="35">
        <f t="shared" si="135"/>
        <v>0</v>
      </c>
      <c r="Z676" s="35">
        <f t="shared" si="143"/>
        <v>0</v>
      </c>
      <c r="AA676" s="36">
        <f t="shared" si="132"/>
        <v>0</v>
      </c>
      <c r="AB676" s="36">
        <f t="shared" si="136"/>
        <v>0</v>
      </c>
      <c r="AC676" s="37">
        <f>IF(E676='[3]5.Grup_T'!$E$20,0,IF(YEAR(G676)&lt;2021,M676-N676+AB676,0))</f>
        <v>0</v>
      </c>
      <c r="AD676" s="35">
        <f>IF(OR(YEAR(G676)&lt;2021,O676="X"),0,IF(ISBLANK(H676),DATEDIF(G676,'[3]1.Pradzia'!$D$13,"M"),DATEDIF(G676,H676,"m")))</f>
        <v>0</v>
      </c>
      <c r="AE676" s="37">
        <f>IF(E676='[3]5.Grup_T'!$E$20,0,IF(AD676&lt;&gt;0,M676/V676*MIN(12,AD676),0))</f>
        <v>0</v>
      </c>
      <c r="AF676" s="37">
        <f t="shared" si="133"/>
        <v>0</v>
      </c>
      <c r="AG676" s="37">
        <f t="shared" si="137"/>
        <v>0</v>
      </c>
      <c r="AH676" s="37">
        <f t="shared" si="138"/>
        <v>0</v>
      </c>
      <c r="AI676" s="35" t="str">
        <f t="shared" si="139"/>
        <v>Nusidėvėjęs</v>
      </c>
      <c r="AJ676" s="38" t="str">
        <f>IF(AND(F676&lt;&gt;[3]Pav.tvarkyklė!$B$12,F676&lt;&gt;[3]Pav.tvarkyklė!$B$13),"GVTNT","X")</f>
        <v>GVTNT</v>
      </c>
      <c r="AK676" s="39">
        <f t="shared" si="140"/>
        <v>0</v>
      </c>
      <c r="AL676" s="41"/>
      <c r="AM676" s="41"/>
      <c r="AN676" s="41">
        <f t="shared" si="141"/>
        <v>1900</v>
      </c>
      <c r="AO676" s="41"/>
      <c r="AP676" s="41"/>
      <c r="AQ676" s="41"/>
      <c r="AR676" s="42"/>
      <c r="AS676" s="42"/>
      <c r="AU676" s="43">
        <f t="shared" si="142"/>
        <v>0</v>
      </c>
    </row>
    <row r="677" spans="1:47" ht="15" customHeight="1" x14ac:dyDescent="0.25">
      <c r="A677" s="11"/>
      <c r="B677" s="19">
        <v>725</v>
      </c>
      <c r="C677" s="61"/>
      <c r="D677" s="62"/>
      <c r="E677" s="71"/>
      <c r="F677" s="61"/>
      <c r="G677" s="24"/>
      <c r="H677" s="54"/>
      <c r="I677" s="26"/>
      <c r="J677" s="27"/>
      <c r="K677" s="27"/>
      <c r="L677" s="27"/>
      <c r="M677" s="28"/>
      <c r="N677" s="29">
        <v>0</v>
      </c>
      <c r="O677" s="30" t="str">
        <f>IF(G677&lt;=$N$2,"",IF(F677=[3]Pav.tvarkyklė!$B$13,"",IF(ISBLANK(R677),"X","")))</f>
        <v/>
      </c>
      <c r="P677" s="31"/>
      <c r="Q677" s="32"/>
      <c r="R677" s="32"/>
      <c r="S677" s="33"/>
      <c r="T677" s="33"/>
      <c r="U677" s="34" t="str">
        <f>IFERROR(INDEX('[3]5.Grup_T'!$G$4:$G$22,MATCH('6.Turtas'!E677,'[3]5.Grup_T'!$E$4:$E$22,0)),"0")</f>
        <v>0</v>
      </c>
      <c r="V677" s="35">
        <f t="shared" si="131"/>
        <v>0</v>
      </c>
      <c r="W677" s="35">
        <f>IF(NOT(ISBLANK(H677)),(12-DATEDIF(H677,'[3]1.Pradzia'!$D$13,"m")),0)</f>
        <v>0</v>
      </c>
      <c r="X677" s="35">
        <f t="shared" si="134"/>
        <v>0</v>
      </c>
      <c r="Y677" s="35">
        <f t="shared" si="135"/>
        <v>0</v>
      </c>
      <c r="Z677" s="35">
        <f t="shared" si="143"/>
        <v>0</v>
      </c>
      <c r="AA677" s="36">
        <f t="shared" si="132"/>
        <v>0</v>
      </c>
      <c r="AB677" s="36">
        <f t="shared" si="136"/>
        <v>0</v>
      </c>
      <c r="AC677" s="37">
        <f>IF(E677='[3]5.Grup_T'!$E$20,0,IF(YEAR(G677)&lt;2021,M677-N677+AB677,0))</f>
        <v>0</v>
      </c>
      <c r="AD677" s="35">
        <f>IF(OR(YEAR(G677)&lt;2021,O677="X"),0,IF(ISBLANK(H677),DATEDIF(G677,'[3]1.Pradzia'!$D$13,"M"),DATEDIF(G677,H677,"m")))</f>
        <v>0</v>
      </c>
      <c r="AE677" s="37">
        <f>IF(E677='[3]5.Grup_T'!$E$20,0,IF(AD677&lt;&gt;0,M677/V677*MIN(12,AD677),0))</f>
        <v>0</v>
      </c>
      <c r="AF677" s="37">
        <f t="shared" si="133"/>
        <v>0</v>
      </c>
      <c r="AG677" s="37">
        <f t="shared" si="137"/>
        <v>0</v>
      </c>
      <c r="AH677" s="37">
        <f t="shared" si="138"/>
        <v>0</v>
      </c>
      <c r="AI677" s="35" t="str">
        <f t="shared" si="139"/>
        <v>Nusidėvėjęs</v>
      </c>
      <c r="AJ677" s="38" t="str">
        <f>IF(AND(F677&lt;&gt;[3]Pav.tvarkyklė!$B$12,F677&lt;&gt;[3]Pav.tvarkyklė!$B$13),"GVTNT","X")</f>
        <v>GVTNT</v>
      </c>
      <c r="AK677" s="39">
        <f t="shared" si="140"/>
        <v>0</v>
      </c>
      <c r="AL677" s="41"/>
      <c r="AM677" s="41"/>
      <c r="AN677" s="41">
        <f t="shared" si="141"/>
        <v>1900</v>
      </c>
      <c r="AO677" s="41"/>
      <c r="AP677" s="41"/>
      <c r="AQ677" s="41"/>
      <c r="AR677" s="42"/>
      <c r="AS677" s="42"/>
      <c r="AU677" s="43">
        <f t="shared" si="142"/>
        <v>0</v>
      </c>
    </row>
    <row r="678" spans="1:47" ht="15" customHeight="1" x14ac:dyDescent="0.25">
      <c r="A678" s="11"/>
      <c r="B678" s="19">
        <v>726</v>
      </c>
      <c r="C678" s="61"/>
      <c r="D678" s="62"/>
      <c r="E678" s="71"/>
      <c r="F678" s="61"/>
      <c r="G678" s="24"/>
      <c r="H678" s="54"/>
      <c r="I678" s="26"/>
      <c r="J678" s="27"/>
      <c r="K678" s="27"/>
      <c r="L678" s="27"/>
      <c r="M678" s="28"/>
      <c r="N678" s="29">
        <v>0</v>
      </c>
      <c r="O678" s="30" t="str">
        <f>IF(G678&lt;=$N$2,"",IF(F678=[3]Pav.tvarkyklė!$B$13,"",IF(ISBLANK(R678),"X","")))</f>
        <v/>
      </c>
      <c r="P678" s="31"/>
      <c r="Q678" s="32"/>
      <c r="R678" s="32"/>
      <c r="S678" s="33"/>
      <c r="T678" s="33"/>
      <c r="U678" s="34" t="str">
        <f>IFERROR(INDEX('[3]5.Grup_T'!$G$4:$G$22,MATCH('6.Turtas'!E678,'[3]5.Grup_T'!$E$4:$E$22,0)),"0")</f>
        <v>0</v>
      </c>
      <c r="V678" s="35">
        <f t="shared" si="131"/>
        <v>0</v>
      </c>
      <c r="W678" s="35">
        <f>IF(NOT(ISBLANK(H678)),(12-DATEDIF(H678,'[3]1.Pradzia'!$D$13,"m")),0)</f>
        <v>0</v>
      </c>
      <c r="X678" s="35">
        <f t="shared" si="134"/>
        <v>0</v>
      </c>
      <c r="Y678" s="35">
        <f t="shared" si="135"/>
        <v>0</v>
      </c>
      <c r="Z678" s="35">
        <f t="shared" si="143"/>
        <v>0</v>
      </c>
      <c r="AA678" s="36">
        <f t="shared" si="132"/>
        <v>0</v>
      </c>
      <c r="AB678" s="36">
        <f t="shared" si="136"/>
        <v>0</v>
      </c>
      <c r="AC678" s="37">
        <f>IF(E678='[3]5.Grup_T'!$E$20,0,IF(YEAR(G678)&lt;2021,M678-N678+AB678,0))</f>
        <v>0</v>
      </c>
      <c r="AD678" s="35">
        <f>IF(OR(YEAR(G678)&lt;2021,O678="X"),0,IF(ISBLANK(H678),DATEDIF(G678,'[3]1.Pradzia'!$D$13,"M"),DATEDIF(G678,H678,"m")))</f>
        <v>0</v>
      </c>
      <c r="AE678" s="37">
        <f>IF(E678='[3]5.Grup_T'!$E$20,0,IF(AD678&lt;&gt;0,M678/V678*MIN(12,AD678),0))</f>
        <v>0</v>
      </c>
      <c r="AF678" s="37">
        <f t="shared" si="133"/>
        <v>0</v>
      </c>
      <c r="AG678" s="37">
        <f t="shared" si="137"/>
        <v>0</v>
      </c>
      <c r="AH678" s="37">
        <f t="shared" si="138"/>
        <v>0</v>
      </c>
      <c r="AI678" s="35" t="str">
        <f t="shared" si="139"/>
        <v>Nusidėvėjęs</v>
      </c>
      <c r="AJ678" s="38" t="str">
        <f>IF(AND(F678&lt;&gt;[3]Pav.tvarkyklė!$B$12,F678&lt;&gt;[3]Pav.tvarkyklė!$B$13),"GVTNT","X")</f>
        <v>GVTNT</v>
      </c>
      <c r="AK678" s="39">
        <f t="shared" si="140"/>
        <v>0</v>
      </c>
      <c r="AL678" s="41"/>
      <c r="AM678" s="41"/>
      <c r="AN678" s="41">
        <f t="shared" si="141"/>
        <v>1900</v>
      </c>
      <c r="AO678" s="41"/>
      <c r="AP678" s="41"/>
      <c r="AQ678" s="41"/>
      <c r="AR678" s="42"/>
      <c r="AS678" s="42"/>
      <c r="AU678" s="43">
        <f t="shared" si="142"/>
        <v>0</v>
      </c>
    </row>
    <row r="679" spans="1:47" ht="15" customHeight="1" x14ac:dyDescent="0.25">
      <c r="A679" s="11"/>
      <c r="B679" s="19">
        <v>727</v>
      </c>
      <c r="C679" s="61"/>
      <c r="D679" s="62"/>
      <c r="E679" s="71"/>
      <c r="F679" s="61"/>
      <c r="G679" s="24"/>
      <c r="H679" s="54"/>
      <c r="I679" s="26"/>
      <c r="J679" s="27"/>
      <c r="K679" s="27"/>
      <c r="L679" s="27"/>
      <c r="M679" s="28"/>
      <c r="N679" s="29">
        <v>0</v>
      </c>
      <c r="O679" s="30" t="str">
        <f>IF(G679&lt;=$N$2,"",IF(F679=[3]Pav.tvarkyklė!$B$13,"",IF(ISBLANK(R679),"X","")))</f>
        <v/>
      </c>
      <c r="P679" s="31"/>
      <c r="Q679" s="32"/>
      <c r="R679" s="32"/>
      <c r="S679" s="33"/>
      <c r="T679" s="33"/>
      <c r="U679" s="34" t="str">
        <f>IFERROR(INDEX('[3]5.Grup_T'!$G$4:$G$22,MATCH('6.Turtas'!E679,'[3]5.Grup_T'!$E$4:$E$22,0)),"0")</f>
        <v>0</v>
      </c>
      <c r="V679" s="35">
        <f t="shared" si="131"/>
        <v>0</v>
      </c>
      <c r="W679" s="35">
        <f>IF(NOT(ISBLANK(H679)),(12-DATEDIF(H679,'[3]1.Pradzia'!$D$13,"m")),0)</f>
        <v>0</v>
      </c>
      <c r="X679" s="35">
        <f t="shared" si="134"/>
        <v>0</v>
      </c>
      <c r="Y679" s="35">
        <f t="shared" si="135"/>
        <v>0</v>
      </c>
      <c r="Z679" s="35">
        <f t="shared" si="143"/>
        <v>0</v>
      </c>
      <c r="AA679" s="36">
        <f t="shared" si="132"/>
        <v>0</v>
      </c>
      <c r="AB679" s="36">
        <f t="shared" si="136"/>
        <v>0</v>
      </c>
      <c r="AC679" s="37">
        <f>IF(E679='[3]5.Grup_T'!$E$20,0,IF(YEAR(G679)&lt;2021,M679-N679+AB679,0))</f>
        <v>0</v>
      </c>
      <c r="AD679" s="35">
        <f>IF(OR(YEAR(G679)&lt;2021,O679="X"),0,IF(ISBLANK(H679),DATEDIF(G679,'[3]1.Pradzia'!$D$13,"M"),DATEDIF(G679,H679,"m")))</f>
        <v>0</v>
      </c>
      <c r="AE679" s="37">
        <f>IF(E679='[3]5.Grup_T'!$E$20,0,IF(AD679&lt;&gt;0,M679/V679*MIN(12,AD679),0))</f>
        <v>0</v>
      </c>
      <c r="AF679" s="37">
        <f t="shared" si="133"/>
        <v>0</v>
      </c>
      <c r="AG679" s="37">
        <f t="shared" si="137"/>
        <v>0</v>
      </c>
      <c r="AH679" s="37">
        <f t="shared" si="138"/>
        <v>0</v>
      </c>
      <c r="AI679" s="35" t="str">
        <f t="shared" si="139"/>
        <v>Nusidėvėjęs</v>
      </c>
      <c r="AJ679" s="38" t="str">
        <f>IF(AND(F679&lt;&gt;[3]Pav.tvarkyklė!$B$12,F679&lt;&gt;[3]Pav.tvarkyklė!$B$13),"GVTNT","X")</f>
        <v>GVTNT</v>
      </c>
      <c r="AK679" s="39">
        <f t="shared" si="140"/>
        <v>0</v>
      </c>
      <c r="AL679" s="41"/>
      <c r="AM679" s="41"/>
      <c r="AN679" s="41">
        <f t="shared" si="141"/>
        <v>1900</v>
      </c>
      <c r="AO679" s="41"/>
      <c r="AP679" s="41"/>
      <c r="AQ679" s="41"/>
      <c r="AR679" s="42"/>
      <c r="AS679" s="42"/>
      <c r="AU679" s="43">
        <f t="shared" si="142"/>
        <v>0</v>
      </c>
    </row>
    <row r="680" spans="1:47" ht="15" customHeight="1" x14ac:dyDescent="0.25">
      <c r="A680" s="11"/>
      <c r="B680" s="19">
        <v>728</v>
      </c>
      <c r="C680" s="61"/>
      <c r="D680" s="62"/>
      <c r="E680" s="71"/>
      <c r="F680" s="61"/>
      <c r="G680" s="24"/>
      <c r="H680" s="54"/>
      <c r="I680" s="26"/>
      <c r="J680" s="27"/>
      <c r="K680" s="27"/>
      <c r="L680" s="27"/>
      <c r="M680" s="28"/>
      <c r="N680" s="29">
        <v>0</v>
      </c>
      <c r="O680" s="30" t="str">
        <f>IF(G680&lt;=$N$2,"",IF(F680=[3]Pav.tvarkyklė!$B$13,"",IF(ISBLANK(R680),"X","")))</f>
        <v/>
      </c>
      <c r="P680" s="31"/>
      <c r="Q680" s="32"/>
      <c r="R680" s="32"/>
      <c r="S680" s="33"/>
      <c r="T680" s="33"/>
      <c r="U680" s="34" t="str">
        <f>IFERROR(INDEX('[3]5.Grup_T'!$G$4:$G$22,MATCH('6.Turtas'!E680,'[3]5.Grup_T'!$E$4:$E$22,0)),"0")</f>
        <v>0</v>
      </c>
      <c r="V680" s="35">
        <f t="shared" si="131"/>
        <v>0</v>
      </c>
      <c r="W680" s="35">
        <f>IF(NOT(ISBLANK(H680)),(12-DATEDIF(H680,'[3]1.Pradzia'!$D$13,"m")),0)</f>
        <v>0</v>
      </c>
      <c r="X680" s="35">
        <f t="shared" si="134"/>
        <v>0</v>
      </c>
      <c r="Y680" s="35">
        <f t="shared" si="135"/>
        <v>0</v>
      </c>
      <c r="Z680" s="35">
        <f t="shared" si="143"/>
        <v>0</v>
      </c>
      <c r="AA680" s="36">
        <f t="shared" si="132"/>
        <v>0</v>
      </c>
      <c r="AB680" s="36">
        <f t="shared" si="136"/>
        <v>0</v>
      </c>
      <c r="AC680" s="37">
        <f>IF(E680='[3]5.Grup_T'!$E$20,0,IF(YEAR(G680)&lt;2021,M680-N680+AB680,0))</f>
        <v>0</v>
      </c>
      <c r="AD680" s="35">
        <f>IF(OR(YEAR(G680)&lt;2021,O680="X"),0,IF(ISBLANK(H680),DATEDIF(G680,'[3]1.Pradzia'!$D$13,"M"),DATEDIF(G680,H680,"m")))</f>
        <v>0</v>
      </c>
      <c r="AE680" s="37">
        <f>IF(E680='[3]5.Grup_T'!$E$20,0,IF(AD680&lt;&gt;0,M680/V680*MIN(12,AD680),0))</f>
        <v>0</v>
      </c>
      <c r="AF680" s="37">
        <f t="shared" si="133"/>
        <v>0</v>
      </c>
      <c r="AG680" s="37">
        <f t="shared" si="137"/>
        <v>0</v>
      </c>
      <c r="AH680" s="37">
        <f t="shared" si="138"/>
        <v>0</v>
      </c>
      <c r="AI680" s="35" t="str">
        <f t="shared" si="139"/>
        <v>Nusidėvėjęs</v>
      </c>
      <c r="AJ680" s="38" t="str">
        <f>IF(AND(F680&lt;&gt;[3]Pav.tvarkyklė!$B$12,F680&lt;&gt;[3]Pav.tvarkyklė!$B$13),"GVTNT","X")</f>
        <v>GVTNT</v>
      </c>
      <c r="AK680" s="39">
        <f t="shared" si="140"/>
        <v>0</v>
      </c>
      <c r="AL680" s="41"/>
      <c r="AM680" s="41"/>
      <c r="AN680" s="41">
        <f t="shared" si="141"/>
        <v>1900</v>
      </c>
      <c r="AO680" s="41"/>
      <c r="AP680" s="41"/>
      <c r="AQ680" s="41"/>
      <c r="AR680" s="42"/>
      <c r="AS680" s="42"/>
      <c r="AU680" s="43">
        <f t="shared" si="142"/>
        <v>0</v>
      </c>
    </row>
    <row r="681" spans="1:47" ht="15" customHeight="1" x14ac:dyDescent="0.25">
      <c r="A681" s="11"/>
      <c r="B681" s="19">
        <v>729</v>
      </c>
      <c r="C681" s="61"/>
      <c r="D681" s="62"/>
      <c r="E681" s="71"/>
      <c r="F681" s="61"/>
      <c r="G681" s="24"/>
      <c r="H681" s="54"/>
      <c r="I681" s="26"/>
      <c r="J681" s="27"/>
      <c r="K681" s="27"/>
      <c r="L681" s="27"/>
      <c r="M681" s="28"/>
      <c r="N681" s="29">
        <v>0</v>
      </c>
      <c r="O681" s="30" t="str">
        <f>IF(G681&lt;=$N$2,"",IF(F681=[3]Pav.tvarkyklė!$B$13,"",IF(ISBLANK(R681),"X","")))</f>
        <v/>
      </c>
      <c r="P681" s="31"/>
      <c r="Q681" s="32"/>
      <c r="R681" s="32"/>
      <c r="S681" s="33"/>
      <c r="T681" s="33"/>
      <c r="U681" s="34" t="str">
        <f>IFERROR(INDEX('[3]5.Grup_T'!$G$4:$G$22,MATCH('6.Turtas'!E681,'[3]5.Grup_T'!$E$4:$E$22,0)),"0")</f>
        <v>0</v>
      </c>
      <c r="V681" s="35">
        <f t="shared" si="131"/>
        <v>0</v>
      </c>
      <c r="W681" s="35">
        <f>IF(NOT(ISBLANK(H681)),(12-DATEDIF(H681,'[3]1.Pradzia'!$D$13,"m")),0)</f>
        <v>0</v>
      </c>
      <c r="X681" s="35">
        <f t="shared" si="134"/>
        <v>0</v>
      </c>
      <c r="Y681" s="35">
        <f t="shared" si="135"/>
        <v>0</v>
      </c>
      <c r="Z681" s="35">
        <f t="shared" si="143"/>
        <v>0</v>
      </c>
      <c r="AA681" s="36">
        <f t="shared" si="132"/>
        <v>0</v>
      </c>
      <c r="AB681" s="36">
        <f t="shared" si="136"/>
        <v>0</v>
      </c>
      <c r="AC681" s="37">
        <f>IF(E681='[3]5.Grup_T'!$E$20,0,IF(YEAR(G681)&lt;2021,M681-N681+AB681,0))</f>
        <v>0</v>
      </c>
      <c r="AD681" s="35">
        <f>IF(OR(YEAR(G681)&lt;2021,O681="X"),0,IF(ISBLANK(H681),DATEDIF(G681,'[3]1.Pradzia'!$D$13,"M"),DATEDIF(G681,H681,"m")))</f>
        <v>0</v>
      </c>
      <c r="AE681" s="37">
        <f>IF(E681='[3]5.Grup_T'!$E$20,0,IF(AD681&lt;&gt;0,M681/V681*MIN(12,AD681),0))</f>
        <v>0</v>
      </c>
      <c r="AF681" s="37">
        <f t="shared" si="133"/>
        <v>0</v>
      </c>
      <c r="AG681" s="37">
        <f t="shared" si="137"/>
        <v>0</v>
      </c>
      <c r="AH681" s="37">
        <f t="shared" si="138"/>
        <v>0</v>
      </c>
      <c r="AI681" s="35" t="str">
        <f t="shared" si="139"/>
        <v>Nusidėvėjęs</v>
      </c>
      <c r="AJ681" s="38" t="str">
        <f>IF(AND(F681&lt;&gt;[3]Pav.tvarkyklė!$B$12,F681&lt;&gt;[3]Pav.tvarkyklė!$B$13),"GVTNT","X")</f>
        <v>GVTNT</v>
      </c>
      <c r="AK681" s="39">
        <f t="shared" si="140"/>
        <v>0</v>
      </c>
      <c r="AL681" s="41"/>
      <c r="AM681" s="41"/>
      <c r="AN681" s="41">
        <f t="shared" si="141"/>
        <v>1900</v>
      </c>
      <c r="AO681" s="41"/>
      <c r="AP681" s="41"/>
      <c r="AQ681" s="41"/>
      <c r="AR681" s="42"/>
      <c r="AS681" s="42"/>
      <c r="AU681" s="43">
        <f t="shared" si="142"/>
        <v>0</v>
      </c>
    </row>
    <row r="682" spans="1:47" ht="15" customHeight="1" x14ac:dyDescent="0.25">
      <c r="A682" s="11"/>
      <c r="B682" s="19">
        <v>730</v>
      </c>
      <c r="C682" s="61"/>
      <c r="D682" s="62"/>
      <c r="E682" s="71"/>
      <c r="F682" s="61"/>
      <c r="G682" s="24"/>
      <c r="H682" s="54"/>
      <c r="I682" s="26"/>
      <c r="J682" s="27"/>
      <c r="K682" s="27"/>
      <c r="L682" s="27"/>
      <c r="M682" s="28"/>
      <c r="N682" s="29">
        <v>0</v>
      </c>
      <c r="O682" s="30" t="str">
        <f>IF(G682&lt;=$N$2,"",IF(F682=[3]Pav.tvarkyklė!$B$13,"",IF(ISBLANK(R682),"X","")))</f>
        <v/>
      </c>
      <c r="P682" s="31"/>
      <c r="Q682" s="32"/>
      <c r="R682" s="32"/>
      <c r="S682" s="33"/>
      <c r="T682" s="33"/>
      <c r="U682" s="34" t="str">
        <f>IFERROR(INDEX('[3]5.Grup_T'!$G$4:$G$22,MATCH('6.Turtas'!E682,'[3]5.Grup_T'!$E$4:$E$22,0)),"0")</f>
        <v>0</v>
      </c>
      <c r="V682" s="35">
        <f t="shared" si="131"/>
        <v>0</v>
      </c>
      <c r="W682" s="35">
        <f>IF(NOT(ISBLANK(H682)),(12-DATEDIF(H682,'[3]1.Pradzia'!$D$13,"m")),0)</f>
        <v>0</v>
      </c>
      <c r="X682" s="35">
        <f t="shared" si="134"/>
        <v>0</v>
      </c>
      <c r="Y682" s="35">
        <f t="shared" si="135"/>
        <v>0</v>
      </c>
      <c r="Z682" s="35">
        <f t="shared" si="143"/>
        <v>0</v>
      </c>
      <c r="AA682" s="36">
        <f t="shared" si="132"/>
        <v>0</v>
      </c>
      <c r="AB682" s="36">
        <f t="shared" si="136"/>
        <v>0</v>
      </c>
      <c r="AC682" s="37">
        <f>IF(E682='[3]5.Grup_T'!$E$20,0,IF(YEAR(G682)&lt;2021,M682-N682+AB682,0))</f>
        <v>0</v>
      </c>
      <c r="AD682" s="35">
        <f>IF(OR(YEAR(G682)&lt;2021,O682="X"),0,IF(ISBLANK(H682),DATEDIF(G682,'[3]1.Pradzia'!$D$13,"M"),DATEDIF(G682,H682,"m")))</f>
        <v>0</v>
      </c>
      <c r="AE682" s="37">
        <f>IF(E682='[3]5.Grup_T'!$E$20,0,IF(AD682&lt;&gt;0,M682/V682*MIN(12,AD682),0))</f>
        <v>0</v>
      </c>
      <c r="AF682" s="37">
        <f t="shared" si="133"/>
        <v>0</v>
      </c>
      <c r="AG682" s="37">
        <f t="shared" si="137"/>
        <v>0</v>
      </c>
      <c r="AH682" s="37">
        <f t="shared" si="138"/>
        <v>0</v>
      </c>
      <c r="AI682" s="35" t="str">
        <f t="shared" si="139"/>
        <v>Nusidėvėjęs</v>
      </c>
      <c r="AJ682" s="38" t="str">
        <f>IF(AND(F682&lt;&gt;[3]Pav.tvarkyklė!$B$12,F682&lt;&gt;[3]Pav.tvarkyklė!$B$13),"GVTNT","X")</f>
        <v>GVTNT</v>
      </c>
      <c r="AK682" s="39">
        <f t="shared" si="140"/>
        <v>0</v>
      </c>
      <c r="AL682" s="41"/>
      <c r="AM682" s="41"/>
      <c r="AN682" s="41">
        <f t="shared" si="141"/>
        <v>1900</v>
      </c>
      <c r="AO682" s="41"/>
      <c r="AP682" s="41"/>
      <c r="AQ682" s="41"/>
      <c r="AR682" s="42"/>
      <c r="AS682" s="42"/>
      <c r="AU682" s="43">
        <f t="shared" si="142"/>
        <v>0</v>
      </c>
    </row>
    <row r="683" spans="1:47" ht="15" customHeight="1" x14ac:dyDescent="0.25">
      <c r="A683" s="11"/>
      <c r="B683" s="19">
        <v>731</v>
      </c>
      <c r="C683" s="61"/>
      <c r="D683" s="62"/>
      <c r="E683" s="71"/>
      <c r="F683" s="61"/>
      <c r="G683" s="24"/>
      <c r="H683" s="54"/>
      <c r="I683" s="26"/>
      <c r="J683" s="27"/>
      <c r="K683" s="27"/>
      <c r="L683" s="27"/>
      <c r="M683" s="28"/>
      <c r="N683" s="29">
        <v>0</v>
      </c>
      <c r="O683" s="30" t="str">
        <f>IF(G683&lt;=$N$2,"",IF(F683=[3]Pav.tvarkyklė!$B$13,"",IF(ISBLANK(R683),"X","")))</f>
        <v/>
      </c>
      <c r="P683" s="31"/>
      <c r="Q683" s="32"/>
      <c r="R683" s="32"/>
      <c r="S683" s="33"/>
      <c r="T683" s="33"/>
      <c r="U683" s="34" t="str">
        <f>IFERROR(INDEX('[3]5.Grup_T'!$G$4:$G$22,MATCH('6.Turtas'!E683,'[3]5.Grup_T'!$E$4:$E$22,0)),"0")</f>
        <v>0</v>
      </c>
      <c r="V683" s="35">
        <f t="shared" si="131"/>
        <v>0</v>
      </c>
      <c r="W683" s="35">
        <f>IF(NOT(ISBLANK(H683)),(12-DATEDIF(H683,'[3]1.Pradzia'!$D$13,"m")),0)</f>
        <v>0</v>
      </c>
      <c r="X683" s="35">
        <f t="shared" si="134"/>
        <v>0</v>
      </c>
      <c r="Y683" s="35">
        <f t="shared" si="135"/>
        <v>0</v>
      </c>
      <c r="Z683" s="35">
        <f t="shared" si="143"/>
        <v>0</v>
      </c>
      <c r="AA683" s="36">
        <f t="shared" si="132"/>
        <v>0</v>
      </c>
      <c r="AB683" s="36">
        <f t="shared" si="136"/>
        <v>0</v>
      </c>
      <c r="AC683" s="37">
        <f>IF(E683='[3]5.Grup_T'!$E$20,0,IF(YEAR(G683)&lt;2021,M683-N683+AB683,0))</f>
        <v>0</v>
      </c>
      <c r="AD683" s="35">
        <f>IF(OR(YEAR(G683)&lt;2021,O683="X"),0,IF(ISBLANK(H683),DATEDIF(G683,'[3]1.Pradzia'!$D$13,"M"),DATEDIF(G683,H683,"m")))</f>
        <v>0</v>
      </c>
      <c r="AE683" s="37">
        <f>IF(E683='[3]5.Grup_T'!$E$20,0,IF(AD683&lt;&gt;0,M683/V683*MIN(12,AD683),0))</f>
        <v>0</v>
      </c>
      <c r="AF683" s="37">
        <f t="shared" si="133"/>
        <v>0</v>
      </c>
      <c r="AG683" s="37">
        <f t="shared" si="137"/>
        <v>0</v>
      </c>
      <c r="AH683" s="37">
        <f t="shared" si="138"/>
        <v>0</v>
      </c>
      <c r="AI683" s="35" t="str">
        <f t="shared" si="139"/>
        <v>Nusidėvėjęs</v>
      </c>
      <c r="AJ683" s="38" t="str">
        <f>IF(AND(F683&lt;&gt;[3]Pav.tvarkyklė!$B$12,F683&lt;&gt;[3]Pav.tvarkyklė!$B$13),"GVTNT","X")</f>
        <v>GVTNT</v>
      </c>
      <c r="AK683" s="39">
        <f t="shared" si="140"/>
        <v>0</v>
      </c>
      <c r="AL683" s="41"/>
      <c r="AM683" s="41"/>
      <c r="AN683" s="41">
        <f t="shared" si="141"/>
        <v>1900</v>
      </c>
      <c r="AO683" s="41"/>
      <c r="AP683" s="41"/>
      <c r="AQ683" s="41"/>
      <c r="AR683" s="42"/>
      <c r="AS683" s="42"/>
      <c r="AU683" s="43">
        <f t="shared" si="142"/>
        <v>0</v>
      </c>
    </row>
    <row r="684" spans="1:47" ht="15" customHeight="1" x14ac:dyDescent="0.25">
      <c r="A684" s="11"/>
      <c r="B684" s="19">
        <v>732</v>
      </c>
      <c r="C684" s="61"/>
      <c r="D684" s="62"/>
      <c r="E684" s="71"/>
      <c r="F684" s="61"/>
      <c r="G684" s="24"/>
      <c r="H684" s="54"/>
      <c r="I684" s="26"/>
      <c r="J684" s="27"/>
      <c r="K684" s="27"/>
      <c r="L684" s="27"/>
      <c r="M684" s="28"/>
      <c r="N684" s="29">
        <v>0</v>
      </c>
      <c r="O684" s="30" t="str">
        <f>IF(G684&lt;=$N$2,"",IF(F684=[3]Pav.tvarkyklė!$B$13,"",IF(ISBLANK(R684),"X","")))</f>
        <v/>
      </c>
      <c r="P684" s="31"/>
      <c r="Q684" s="32"/>
      <c r="R684" s="32"/>
      <c r="S684" s="33"/>
      <c r="T684" s="33"/>
      <c r="U684" s="34" t="str">
        <f>IFERROR(INDEX('[3]5.Grup_T'!$G$4:$G$22,MATCH('6.Turtas'!E684,'[3]5.Grup_T'!$E$4:$E$22,0)),"0")</f>
        <v>0</v>
      </c>
      <c r="V684" s="35">
        <f t="shared" si="131"/>
        <v>0</v>
      </c>
      <c r="W684" s="35">
        <f>IF(NOT(ISBLANK(H684)),(12-DATEDIF(H684,'[3]1.Pradzia'!$D$13,"m")),0)</f>
        <v>0</v>
      </c>
      <c r="X684" s="35">
        <f t="shared" si="134"/>
        <v>0</v>
      </c>
      <c r="Y684" s="35">
        <f t="shared" si="135"/>
        <v>0</v>
      </c>
      <c r="Z684" s="35">
        <f t="shared" si="143"/>
        <v>0</v>
      </c>
      <c r="AA684" s="36">
        <f t="shared" si="132"/>
        <v>0</v>
      </c>
      <c r="AB684" s="36">
        <f t="shared" si="136"/>
        <v>0</v>
      </c>
      <c r="AC684" s="37">
        <f>IF(E684='[3]5.Grup_T'!$E$20,0,IF(YEAR(G684)&lt;2021,M684-N684+AB684,0))</f>
        <v>0</v>
      </c>
      <c r="AD684" s="35">
        <f>IF(OR(YEAR(G684)&lt;2021,O684="X"),0,IF(ISBLANK(H684),DATEDIF(G684,'[3]1.Pradzia'!$D$13,"M"),DATEDIF(G684,H684,"m")))</f>
        <v>0</v>
      </c>
      <c r="AE684" s="37">
        <f>IF(E684='[3]5.Grup_T'!$E$20,0,IF(AD684&lt;&gt;0,M684/V684*MIN(12,AD684),0))</f>
        <v>0</v>
      </c>
      <c r="AF684" s="37">
        <f t="shared" si="133"/>
        <v>0</v>
      </c>
      <c r="AG684" s="37">
        <f t="shared" si="137"/>
        <v>0</v>
      </c>
      <c r="AH684" s="37">
        <f t="shared" si="138"/>
        <v>0</v>
      </c>
      <c r="AI684" s="35" t="str">
        <f t="shared" si="139"/>
        <v>Nusidėvėjęs</v>
      </c>
      <c r="AJ684" s="38" t="str">
        <f>IF(AND(F684&lt;&gt;[3]Pav.tvarkyklė!$B$12,F684&lt;&gt;[3]Pav.tvarkyklė!$B$13),"GVTNT","X")</f>
        <v>GVTNT</v>
      </c>
      <c r="AK684" s="39">
        <f t="shared" si="140"/>
        <v>0</v>
      </c>
      <c r="AL684" s="41"/>
      <c r="AM684" s="41"/>
      <c r="AN684" s="41">
        <f t="shared" si="141"/>
        <v>1900</v>
      </c>
      <c r="AO684" s="41"/>
      <c r="AP684" s="41"/>
      <c r="AQ684" s="41"/>
      <c r="AR684" s="42"/>
      <c r="AS684" s="42"/>
      <c r="AU684" s="43">
        <f t="shared" si="142"/>
        <v>0</v>
      </c>
    </row>
    <row r="685" spans="1:47" ht="15" customHeight="1" x14ac:dyDescent="0.25">
      <c r="A685" s="11"/>
      <c r="B685" s="19">
        <v>733</v>
      </c>
      <c r="C685" s="61"/>
      <c r="D685" s="62"/>
      <c r="E685" s="71"/>
      <c r="F685" s="61"/>
      <c r="G685" s="24"/>
      <c r="H685" s="54"/>
      <c r="I685" s="26"/>
      <c r="J685" s="27"/>
      <c r="K685" s="27"/>
      <c r="L685" s="27"/>
      <c r="M685" s="28"/>
      <c r="N685" s="29">
        <v>0</v>
      </c>
      <c r="O685" s="30" t="str">
        <f>IF(G685&lt;=$N$2,"",IF(F685=[3]Pav.tvarkyklė!$B$13,"",IF(ISBLANK(R685),"X","")))</f>
        <v/>
      </c>
      <c r="P685" s="31"/>
      <c r="Q685" s="32"/>
      <c r="R685" s="32"/>
      <c r="S685" s="33"/>
      <c r="T685" s="33"/>
      <c r="U685" s="34" t="str">
        <f>IFERROR(INDEX('[3]5.Grup_T'!$G$4:$G$22,MATCH('6.Turtas'!E685,'[3]5.Grup_T'!$E$4:$E$22,0)),"0")</f>
        <v>0</v>
      </c>
      <c r="V685" s="35">
        <f t="shared" si="131"/>
        <v>0</v>
      </c>
      <c r="W685" s="35">
        <f>IF(NOT(ISBLANK(H685)),(12-DATEDIF(H685,'[3]1.Pradzia'!$D$13,"m")),0)</f>
        <v>0</v>
      </c>
      <c r="X685" s="35">
        <f t="shared" si="134"/>
        <v>0</v>
      </c>
      <c r="Y685" s="35">
        <f t="shared" si="135"/>
        <v>0</v>
      </c>
      <c r="Z685" s="35">
        <f t="shared" si="143"/>
        <v>0</v>
      </c>
      <c r="AA685" s="36">
        <f t="shared" si="132"/>
        <v>0</v>
      </c>
      <c r="AB685" s="36">
        <f t="shared" si="136"/>
        <v>0</v>
      </c>
      <c r="AC685" s="37">
        <f>IF(E685='[3]5.Grup_T'!$E$20,0,IF(YEAR(G685)&lt;2021,M685-N685+AB685,0))</f>
        <v>0</v>
      </c>
      <c r="AD685" s="35">
        <f>IF(OR(YEAR(G685)&lt;2021,O685="X"),0,IF(ISBLANK(H685),DATEDIF(G685,'[3]1.Pradzia'!$D$13,"M"),DATEDIF(G685,H685,"m")))</f>
        <v>0</v>
      </c>
      <c r="AE685" s="37">
        <f>IF(E685='[3]5.Grup_T'!$E$20,0,IF(AD685&lt;&gt;0,M685/V685*MIN(12,AD685),0))</f>
        <v>0</v>
      </c>
      <c r="AF685" s="37">
        <f t="shared" si="133"/>
        <v>0</v>
      </c>
      <c r="AG685" s="37">
        <f t="shared" si="137"/>
        <v>0</v>
      </c>
      <c r="AH685" s="37">
        <f t="shared" si="138"/>
        <v>0</v>
      </c>
      <c r="AI685" s="35" t="str">
        <f t="shared" si="139"/>
        <v>Nusidėvėjęs</v>
      </c>
      <c r="AJ685" s="38" t="str">
        <f>IF(AND(F685&lt;&gt;[3]Pav.tvarkyklė!$B$12,F685&lt;&gt;[3]Pav.tvarkyklė!$B$13),"GVTNT","X")</f>
        <v>GVTNT</v>
      </c>
      <c r="AK685" s="39">
        <f t="shared" si="140"/>
        <v>0</v>
      </c>
      <c r="AL685" s="41"/>
      <c r="AM685" s="41"/>
      <c r="AN685" s="41">
        <f t="shared" si="141"/>
        <v>1900</v>
      </c>
      <c r="AO685" s="41"/>
      <c r="AP685" s="41"/>
      <c r="AQ685" s="41"/>
      <c r="AR685" s="42"/>
      <c r="AS685" s="42"/>
      <c r="AU685" s="43">
        <f t="shared" si="142"/>
        <v>0</v>
      </c>
    </row>
    <row r="686" spans="1:47" ht="15" customHeight="1" x14ac:dyDescent="0.25">
      <c r="A686" s="11"/>
      <c r="B686" s="19">
        <v>734</v>
      </c>
      <c r="C686" s="61"/>
      <c r="D686" s="62"/>
      <c r="E686" s="71"/>
      <c r="F686" s="61"/>
      <c r="G686" s="24"/>
      <c r="H686" s="54"/>
      <c r="I686" s="26"/>
      <c r="J686" s="27"/>
      <c r="K686" s="27"/>
      <c r="L686" s="27"/>
      <c r="M686" s="28"/>
      <c r="N686" s="29">
        <v>0</v>
      </c>
      <c r="O686" s="30" t="str">
        <f>IF(G686&lt;=$N$2,"",IF(F686=[3]Pav.tvarkyklė!$B$13,"",IF(ISBLANK(R686),"X","")))</f>
        <v/>
      </c>
      <c r="P686" s="31"/>
      <c r="Q686" s="32"/>
      <c r="R686" s="32"/>
      <c r="S686" s="33"/>
      <c r="T686" s="33"/>
      <c r="U686" s="34" t="str">
        <f>IFERROR(INDEX('[3]5.Grup_T'!$G$4:$G$22,MATCH('6.Turtas'!E686,'[3]5.Grup_T'!$E$4:$E$22,0)),"0")</f>
        <v>0</v>
      </c>
      <c r="V686" s="35">
        <f t="shared" si="131"/>
        <v>0</v>
      </c>
      <c r="W686" s="35">
        <f>IF(NOT(ISBLANK(H686)),(12-DATEDIF(H686,'[3]1.Pradzia'!$D$13,"m")),0)</f>
        <v>0</v>
      </c>
      <c r="X686" s="35">
        <f t="shared" si="134"/>
        <v>0</v>
      </c>
      <c r="Y686" s="35">
        <f t="shared" si="135"/>
        <v>0</v>
      </c>
      <c r="Z686" s="35">
        <f t="shared" si="143"/>
        <v>0</v>
      </c>
      <c r="AA686" s="36">
        <f t="shared" si="132"/>
        <v>0</v>
      </c>
      <c r="AB686" s="36">
        <f t="shared" si="136"/>
        <v>0</v>
      </c>
      <c r="AC686" s="37">
        <f>IF(E686='[3]5.Grup_T'!$E$20,0,IF(YEAR(G686)&lt;2021,M686-N686+AB686,0))</f>
        <v>0</v>
      </c>
      <c r="AD686" s="35">
        <f>IF(OR(YEAR(G686)&lt;2021,O686="X"),0,IF(ISBLANK(H686),DATEDIF(G686,'[3]1.Pradzia'!$D$13,"M"),DATEDIF(G686,H686,"m")))</f>
        <v>0</v>
      </c>
      <c r="AE686" s="37">
        <f>IF(E686='[3]5.Grup_T'!$E$20,0,IF(AD686&lt;&gt;0,M686/V686*MIN(12,AD686),0))</f>
        <v>0</v>
      </c>
      <c r="AF686" s="37">
        <f t="shared" si="133"/>
        <v>0</v>
      </c>
      <c r="AG686" s="37">
        <f t="shared" si="137"/>
        <v>0</v>
      </c>
      <c r="AH686" s="37">
        <f t="shared" si="138"/>
        <v>0</v>
      </c>
      <c r="AI686" s="35" t="str">
        <f t="shared" si="139"/>
        <v>Nusidėvėjęs</v>
      </c>
      <c r="AJ686" s="38" t="str">
        <f>IF(AND(F686&lt;&gt;[3]Pav.tvarkyklė!$B$12,F686&lt;&gt;[3]Pav.tvarkyklė!$B$13),"GVTNT","X")</f>
        <v>GVTNT</v>
      </c>
      <c r="AK686" s="39">
        <f t="shared" si="140"/>
        <v>0</v>
      </c>
      <c r="AL686" s="41"/>
      <c r="AM686" s="41"/>
      <c r="AN686" s="41">
        <f t="shared" si="141"/>
        <v>1900</v>
      </c>
      <c r="AO686" s="41"/>
      <c r="AP686" s="41"/>
      <c r="AQ686" s="41"/>
      <c r="AR686" s="42"/>
      <c r="AS686" s="42"/>
      <c r="AU686" s="43">
        <f t="shared" si="142"/>
        <v>0</v>
      </c>
    </row>
    <row r="687" spans="1:47" ht="15" customHeight="1" x14ac:dyDescent="0.25">
      <c r="A687" s="11"/>
      <c r="B687" s="19">
        <v>735</v>
      </c>
      <c r="C687" s="61"/>
      <c r="D687" s="62"/>
      <c r="E687" s="71"/>
      <c r="F687" s="61"/>
      <c r="G687" s="24"/>
      <c r="H687" s="54"/>
      <c r="I687" s="26"/>
      <c r="J687" s="27"/>
      <c r="K687" s="27"/>
      <c r="L687" s="27"/>
      <c r="M687" s="28"/>
      <c r="N687" s="29">
        <v>0</v>
      </c>
      <c r="O687" s="30" t="str">
        <f>IF(G687&lt;=$N$2,"",IF(F687=[3]Pav.tvarkyklė!$B$13,"",IF(ISBLANK(R687),"X","")))</f>
        <v/>
      </c>
      <c r="P687" s="31"/>
      <c r="Q687" s="32"/>
      <c r="R687" s="32"/>
      <c r="S687" s="33"/>
      <c r="T687" s="33"/>
      <c r="U687" s="34" t="str">
        <f>IFERROR(INDEX('[3]5.Grup_T'!$G$4:$G$22,MATCH('6.Turtas'!E687,'[3]5.Grup_T'!$E$4:$E$22,0)),"0")</f>
        <v>0</v>
      </c>
      <c r="V687" s="35">
        <f t="shared" si="131"/>
        <v>0</v>
      </c>
      <c r="W687" s="35">
        <f>IF(NOT(ISBLANK(H687)),(12-DATEDIF(H687,'[3]1.Pradzia'!$D$13,"m")),0)</f>
        <v>0</v>
      </c>
      <c r="X687" s="35">
        <f t="shared" si="134"/>
        <v>0</v>
      </c>
      <c r="Y687" s="35">
        <f t="shared" si="135"/>
        <v>0</v>
      </c>
      <c r="Z687" s="35">
        <f t="shared" si="143"/>
        <v>0</v>
      </c>
      <c r="AA687" s="36">
        <f t="shared" si="132"/>
        <v>0</v>
      </c>
      <c r="AB687" s="36">
        <f t="shared" si="136"/>
        <v>0</v>
      </c>
      <c r="AC687" s="37">
        <f>IF(E687='[3]5.Grup_T'!$E$20,0,IF(YEAR(G687)&lt;2021,M687-N687+AB687,0))</f>
        <v>0</v>
      </c>
      <c r="AD687" s="35">
        <f>IF(OR(YEAR(G687)&lt;2021,O687="X"),0,IF(ISBLANK(H687),DATEDIF(G687,'[3]1.Pradzia'!$D$13,"M"),DATEDIF(G687,H687,"m")))</f>
        <v>0</v>
      </c>
      <c r="AE687" s="37">
        <f>IF(E687='[3]5.Grup_T'!$E$20,0,IF(AD687&lt;&gt;0,M687/V687*MIN(12,AD687),0))</f>
        <v>0</v>
      </c>
      <c r="AF687" s="37">
        <f t="shared" si="133"/>
        <v>0</v>
      </c>
      <c r="AG687" s="37">
        <f t="shared" si="137"/>
        <v>0</v>
      </c>
      <c r="AH687" s="37">
        <f t="shared" si="138"/>
        <v>0</v>
      </c>
      <c r="AI687" s="35" t="str">
        <f t="shared" si="139"/>
        <v>Nusidėvėjęs</v>
      </c>
      <c r="AJ687" s="38" t="str">
        <f>IF(AND(F687&lt;&gt;[3]Pav.tvarkyklė!$B$12,F687&lt;&gt;[3]Pav.tvarkyklė!$B$13),"GVTNT","X")</f>
        <v>GVTNT</v>
      </c>
      <c r="AK687" s="39">
        <f t="shared" si="140"/>
        <v>0</v>
      </c>
      <c r="AL687" s="41"/>
      <c r="AM687" s="41"/>
      <c r="AN687" s="41">
        <f t="shared" si="141"/>
        <v>1900</v>
      </c>
      <c r="AO687" s="41"/>
      <c r="AP687" s="41"/>
      <c r="AQ687" s="41"/>
      <c r="AR687" s="42"/>
      <c r="AS687" s="42"/>
      <c r="AU687" s="43">
        <f t="shared" si="142"/>
        <v>0</v>
      </c>
    </row>
    <row r="688" spans="1:47" ht="15" customHeight="1" x14ac:dyDescent="0.25">
      <c r="A688" s="11"/>
      <c r="B688" s="19">
        <v>736</v>
      </c>
      <c r="C688" s="61"/>
      <c r="D688" s="62"/>
      <c r="E688" s="71"/>
      <c r="F688" s="61"/>
      <c r="G688" s="24"/>
      <c r="H688" s="54"/>
      <c r="I688" s="26"/>
      <c r="J688" s="27"/>
      <c r="K688" s="27"/>
      <c r="L688" s="27"/>
      <c r="M688" s="50"/>
      <c r="N688" s="29">
        <v>0</v>
      </c>
      <c r="O688" s="30" t="str">
        <f>IF(G688&lt;=$N$2,"",IF(F688=[3]Pav.tvarkyklė!$B$13,"",IF(ISBLANK(R688),"X","")))</f>
        <v/>
      </c>
      <c r="P688" s="31"/>
      <c r="Q688" s="32"/>
      <c r="R688" s="32"/>
      <c r="S688" s="33"/>
      <c r="T688" s="33"/>
      <c r="U688" s="34" t="str">
        <f>IFERROR(INDEX('[3]5.Grup_T'!$G$4:$G$22,MATCH('6.Turtas'!E688,'[3]5.Grup_T'!$E$4:$E$22,0)),"0")</f>
        <v>0</v>
      </c>
      <c r="V688" s="35">
        <f t="shared" si="131"/>
        <v>0</v>
      </c>
      <c r="W688" s="35">
        <f>IF(NOT(ISBLANK(H688)),(12-DATEDIF(H688,'[3]1.Pradzia'!$D$13,"m")),0)</f>
        <v>0</v>
      </c>
      <c r="X688" s="35">
        <f t="shared" si="134"/>
        <v>0</v>
      </c>
      <c r="Y688" s="35">
        <f t="shared" si="135"/>
        <v>0</v>
      </c>
      <c r="Z688" s="35">
        <f t="shared" si="143"/>
        <v>0</v>
      </c>
      <c r="AA688" s="36">
        <f t="shared" si="132"/>
        <v>0</v>
      </c>
      <c r="AB688" s="36">
        <f t="shared" si="136"/>
        <v>0</v>
      </c>
      <c r="AC688" s="37">
        <f>IF(E688='[3]5.Grup_T'!$E$20,0,IF(YEAR(G688)&lt;2021,M688-N688+AB688,0))</f>
        <v>0</v>
      </c>
      <c r="AD688" s="35">
        <f>IF(OR(YEAR(G688)&lt;2021,O688="X"),0,IF(ISBLANK(H688),DATEDIF(G688,'[3]1.Pradzia'!$D$13,"M"),DATEDIF(G688,H688,"m")))</f>
        <v>0</v>
      </c>
      <c r="AE688" s="37">
        <f>IF(E688='[3]5.Grup_T'!$E$20,0,IF(AD688&lt;&gt;0,M688/V688*MIN(12,AD688),0))</f>
        <v>0</v>
      </c>
      <c r="AF688" s="37">
        <f t="shared" si="133"/>
        <v>0</v>
      </c>
      <c r="AG688" s="37">
        <f t="shared" si="137"/>
        <v>0</v>
      </c>
      <c r="AH688" s="37">
        <f t="shared" si="138"/>
        <v>0</v>
      </c>
      <c r="AI688" s="35" t="str">
        <f t="shared" si="139"/>
        <v>Nusidėvėjęs</v>
      </c>
      <c r="AJ688" s="38" t="str">
        <f>IF(AND(F688&lt;&gt;[3]Pav.tvarkyklė!$B$12,F688&lt;&gt;[3]Pav.tvarkyklė!$B$13),"GVTNT","X")</f>
        <v>GVTNT</v>
      </c>
      <c r="AK688" s="39">
        <f t="shared" si="140"/>
        <v>0</v>
      </c>
      <c r="AL688" s="41"/>
      <c r="AM688" s="41"/>
      <c r="AN688" s="41">
        <f t="shared" si="141"/>
        <v>1900</v>
      </c>
      <c r="AO688" s="41"/>
      <c r="AP688" s="41"/>
      <c r="AQ688" s="41"/>
      <c r="AR688" s="42"/>
      <c r="AS688" s="42"/>
      <c r="AU688" s="43">
        <f t="shared" si="142"/>
        <v>0</v>
      </c>
    </row>
    <row r="689" spans="1:47" ht="15" customHeight="1" x14ac:dyDescent="0.25">
      <c r="A689" s="11"/>
      <c r="B689" s="19">
        <v>737</v>
      </c>
      <c r="C689" s="61"/>
      <c r="D689" s="62"/>
      <c r="E689" s="71"/>
      <c r="F689" s="61"/>
      <c r="G689" s="24"/>
      <c r="H689" s="54"/>
      <c r="I689" s="26"/>
      <c r="J689" s="27"/>
      <c r="K689" s="27"/>
      <c r="L689" s="27"/>
      <c r="M689" s="50"/>
      <c r="N689" s="29">
        <v>0</v>
      </c>
      <c r="O689" s="30" t="str">
        <f>IF(G689&lt;=$N$2,"",IF(F689=[3]Pav.tvarkyklė!$B$13,"",IF(ISBLANK(R689),"X","")))</f>
        <v/>
      </c>
      <c r="P689" s="31"/>
      <c r="Q689" s="32"/>
      <c r="R689" s="32"/>
      <c r="S689" s="33"/>
      <c r="T689" s="33"/>
      <c r="U689" s="34" t="str">
        <f>IFERROR(INDEX('[3]5.Grup_T'!$G$4:$G$22,MATCH('6.Turtas'!E689,'[3]5.Grup_T'!$E$4:$E$22,0)),"0")</f>
        <v>0</v>
      </c>
      <c r="V689" s="35">
        <f t="shared" si="131"/>
        <v>0</v>
      </c>
      <c r="W689" s="35">
        <f>IF(NOT(ISBLANK(H689)),(12-DATEDIF(H689,'[3]1.Pradzia'!$D$13,"m")),0)</f>
        <v>0</v>
      </c>
      <c r="X689" s="35">
        <f t="shared" si="134"/>
        <v>0</v>
      </c>
      <c r="Y689" s="35">
        <f t="shared" si="135"/>
        <v>0</v>
      </c>
      <c r="Z689" s="35">
        <f t="shared" si="143"/>
        <v>0</v>
      </c>
      <c r="AA689" s="36">
        <f t="shared" si="132"/>
        <v>0</v>
      </c>
      <c r="AB689" s="36">
        <f t="shared" si="136"/>
        <v>0</v>
      </c>
      <c r="AC689" s="37">
        <f>IF(E689='[3]5.Grup_T'!$E$20,0,IF(YEAR(G689)&lt;2021,M689-N689+AB689,0))</f>
        <v>0</v>
      </c>
      <c r="AD689" s="35">
        <f>IF(OR(YEAR(G689)&lt;2021,O689="X"),0,IF(ISBLANK(H689),DATEDIF(G689,'[3]1.Pradzia'!$D$13,"M"),DATEDIF(G689,H689,"m")))</f>
        <v>0</v>
      </c>
      <c r="AE689" s="37">
        <f>IF(E689='[3]5.Grup_T'!$E$20,0,IF(AD689&lt;&gt;0,M689/V689*MIN(12,AD689),0))</f>
        <v>0</v>
      </c>
      <c r="AF689" s="37">
        <f t="shared" si="133"/>
        <v>0</v>
      </c>
      <c r="AG689" s="37">
        <f t="shared" si="137"/>
        <v>0</v>
      </c>
      <c r="AH689" s="37">
        <f t="shared" si="138"/>
        <v>0</v>
      </c>
      <c r="AI689" s="35" t="str">
        <f t="shared" si="139"/>
        <v>Nusidėvėjęs</v>
      </c>
      <c r="AJ689" s="38" t="str">
        <f>IF(AND(F689&lt;&gt;[3]Pav.tvarkyklė!$B$12,F689&lt;&gt;[3]Pav.tvarkyklė!$B$13),"GVTNT","X")</f>
        <v>GVTNT</v>
      </c>
      <c r="AK689" s="39">
        <f t="shared" si="140"/>
        <v>0</v>
      </c>
      <c r="AL689" s="41"/>
      <c r="AM689" s="41"/>
      <c r="AN689" s="41">
        <f t="shared" si="141"/>
        <v>1900</v>
      </c>
      <c r="AO689" s="41"/>
      <c r="AP689" s="41"/>
      <c r="AQ689" s="41"/>
      <c r="AR689" s="42"/>
      <c r="AS689" s="42"/>
      <c r="AU689" s="43">
        <f t="shared" si="142"/>
        <v>0</v>
      </c>
    </row>
    <row r="690" spans="1:47" ht="15" customHeight="1" x14ac:dyDescent="0.25">
      <c r="A690" s="11"/>
      <c r="B690" s="19">
        <v>738</v>
      </c>
      <c r="C690" s="61"/>
      <c r="D690" s="62"/>
      <c r="E690" s="71"/>
      <c r="F690" s="61"/>
      <c r="G690" s="24"/>
      <c r="H690" s="54"/>
      <c r="I690" s="26"/>
      <c r="J690" s="27"/>
      <c r="K690" s="27"/>
      <c r="L690" s="27"/>
      <c r="M690" s="50"/>
      <c r="N690" s="29">
        <v>0</v>
      </c>
      <c r="O690" s="30" t="str">
        <f>IF(G690&lt;=$N$2,"",IF(F690=[3]Pav.tvarkyklė!$B$13,"",IF(ISBLANK(R690),"X","")))</f>
        <v/>
      </c>
      <c r="P690" s="31"/>
      <c r="Q690" s="32"/>
      <c r="R690" s="32"/>
      <c r="S690" s="33"/>
      <c r="T690" s="33"/>
      <c r="U690" s="34" t="str">
        <f>IFERROR(INDEX('[3]5.Grup_T'!$G$4:$G$22,MATCH('6.Turtas'!E690,'[3]5.Grup_T'!$E$4:$E$22,0)),"0")</f>
        <v>0</v>
      </c>
      <c r="V690" s="35">
        <f t="shared" si="131"/>
        <v>0</v>
      </c>
      <c r="W690" s="35">
        <f>IF(NOT(ISBLANK(H690)),(12-DATEDIF(H690,'[3]1.Pradzia'!$D$13,"m")),0)</f>
        <v>0</v>
      </c>
      <c r="X690" s="35">
        <f t="shared" si="134"/>
        <v>0</v>
      </c>
      <c r="Y690" s="35">
        <f t="shared" si="135"/>
        <v>0</v>
      </c>
      <c r="Z690" s="35">
        <f t="shared" si="143"/>
        <v>0</v>
      </c>
      <c r="AA690" s="36">
        <f t="shared" si="132"/>
        <v>0</v>
      </c>
      <c r="AB690" s="36">
        <f t="shared" si="136"/>
        <v>0</v>
      </c>
      <c r="AC690" s="37">
        <f>IF(E690='[3]5.Grup_T'!$E$20,0,IF(YEAR(G690)&lt;2021,M690-N690+AB690,0))</f>
        <v>0</v>
      </c>
      <c r="AD690" s="35">
        <f>IF(OR(YEAR(G690)&lt;2021,O690="X"),0,IF(ISBLANK(H690),DATEDIF(G690,'[3]1.Pradzia'!$D$13,"M"),DATEDIF(G690,H690,"m")))</f>
        <v>0</v>
      </c>
      <c r="AE690" s="37">
        <f>IF(E690='[3]5.Grup_T'!$E$20,0,IF(AD690&lt;&gt;0,M690/V690*MIN(12,AD690),0))</f>
        <v>0</v>
      </c>
      <c r="AF690" s="37">
        <f t="shared" si="133"/>
        <v>0</v>
      </c>
      <c r="AG690" s="37">
        <f t="shared" si="137"/>
        <v>0</v>
      </c>
      <c r="AH690" s="37">
        <f t="shared" si="138"/>
        <v>0</v>
      </c>
      <c r="AI690" s="35" t="str">
        <f t="shared" si="139"/>
        <v>Nusidėvėjęs</v>
      </c>
      <c r="AJ690" s="38" t="str">
        <f>IF(AND(F690&lt;&gt;[3]Pav.tvarkyklė!$B$12,F690&lt;&gt;[3]Pav.tvarkyklė!$B$13),"GVTNT","X")</f>
        <v>GVTNT</v>
      </c>
      <c r="AK690" s="39">
        <f t="shared" si="140"/>
        <v>0</v>
      </c>
      <c r="AL690" s="41"/>
      <c r="AM690" s="41"/>
      <c r="AN690" s="41">
        <f t="shared" si="141"/>
        <v>1900</v>
      </c>
      <c r="AO690" s="41"/>
      <c r="AP690" s="41"/>
      <c r="AQ690" s="41"/>
      <c r="AR690" s="42"/>
      <c r="AS690" s="42"/>
      <c r="AU690" s="43">
        <f t="shared" si="142"/>
        <v>0</v>
      </c>
    </row>
    <row r="691" spans="1:47" ht="15" customHeight="1" x14ac:dyDescent="0.25">
      <c r="A691" s="11"/>
      <c r="B691" s="19">
        <v>739</v>
      </c>
      <c r="C691" s="61"/>
      <c r="D691" s="62"/>
      <c r="E691" s="71"/>
      <c r="F691" s="61"/>
      <c r="G691" s="24"/>
      <c r="H691" s="54"/>
      <c r="I691" s="26"/>
      <c r="J691" s="27"/>
      <c r="K691" s="27"/>
      <c r="L691" s="27"/>
      <c r="M691" s="50"/>
      <c r="N691" s="29">
        <v>0</v>
      </c>
      <c r="O691" s="30" t="str">
        <f>IF(G691&lt;=$N$2,"",IF(F691=[3]Pav.tvarkyklė!$B$13,"",IF(ISBLANK(R691),"X","")))</f>
        <v/>
      </c>
      <c r="P691" s="31"/>
      <c r="Q691" s="32"/>
      <c r="R691" s="32"/>
      <c r="S691" s="33"/>
      <c r="T691" s="33"/>
      <c r="U691" s="34" t="str">
        <f>IFERROR(INDEX('[3]5.Grup_T'!$G$4:$G$22,MATCH('6.Turtas'!E691,'[3]5.Grup_T'!$E$4:$E$22,0)),"0")</f>
        <v>0</v>
      </c>
      <c r="V691" s="35">
        <f t="shared" si="131"/>
        <v>0</v>
      </c>
      <c r="W691" s="35">
        <f>IF(NOT(ISBLANK(H691)),(12-DATEDIF(H691,'[3]1.Pradzia'!$D$13,"m")),0)</f>
        <v>0</v>
      </c>
      <c r="X691" s="35">
        <f t="shared" si="134"/>
        <v>0</v>
      </c>
      <c r="Y691" s="35">
        <f t="shared" si="135"/>
        <v>0</v>
      </c>
      <c r="Z691" s="35">
        <f t="shared" si="143"/>
        <v>0</v>
      </c>
      <c r="AA691" s="36">
        <f t="shared" si="132"/>
        <v>0</v>
      </c>
      <c r="AB691" s="36">
        <f t="shared" si="136"/>
        <v>0</v>
      </c>
      <c r="AC691" s="37">
        <f>IF(E691='[3]5.Grup_T'!$E$20,0,IF(YEAR(G691)&lt;2021,M691-N691+AB691,0))</f>
        <v>0</v>
      </c>
      <c r="AD691" s="35">
        <f>IF(OR(YEAR(G691)&lt;2021,O691="X"),0,IF(ISBLANK(H691),DATEDIF(G691,'[3]1.Pradzia'!$D$13,"M"),DATEDIF(G691,H691,"m")))</f>
        <v>0</v>
      </c>
      <c r="AE691" s="37">
        <f>IF(E691='[3]5.Grup_T'!$E$20,0,IF(AD691&lt;&gt;0,M691/V691*MIN(12,AD691),0))</f>
        <v>0</v>
      </c>
      <c r="AF691" s="37">
        <f t="shared" si="133"/>
        <v>0</v>
      </c>
      <c r="AG691" s="37">
        <f t="shared" si="137"/>
        <v>0</v>
      </c>
      <c r="AH691" s="37">
        <f t="shared" si="138"/>
        <v>0</v>
      </c>
      <c r="AI691" s="35" t="str">
        <f t="shared" si="139"/>
        <v>Nusidėvėjęs</v>
      </c>
      <c r="AJ691" s="38" t="str">
        <f>IF(AND(F691&lt;&gt;[3]Pav.tvarkyklė!$B$12,F691&lt;&gt;[3]Pav.tvarkyklė!$B$13),"GVTNT","X")</f>
        <v>GVTNT</v>
      </c>
      <c r="AK691" s="39">
        <f t="shared" si="140"/>
        <v>0</v>
      </c>
      <c r="AL691" s="41"/>
      <c r="AM691" s="41"/>
      <c r="AN691" s="41">
        <f t="shared" si="141"/>
        <v>1900</v>
      </c>
      <c r="AO691" s="41"/>
      <c r="AP691" s="41"/>
      <c r="AQ691" s="41"/>
      <c r="AR691" s="42"/>
      <c r="AS691" s="42"/>
      <c r="AU691" s="43">
        <f t="shared" si="142"/>
        <v>0</v>
      </c>
    </row>
    <row r="692" spans="1:47" ht="15" customHeight="1" x14ac:dyDescent="0.25">
      <c r="A692" s="11"/>
      <c r="B692" s="19">
        <v>740</v>
      </c>
      <c r="C692" s="61"/>
      <c r="D692" s="62"/>
      <c r="E692" s="71"/>
      <c r="F692" s="61"/>
      <c r="G692" s="24"/>
      <c r="H692" s="54"/>
      <c r="I692" s="26"/>
      <c r="J692" s="27"/>
      <c r="K692" s="27"/>
      <c r="L692" s="27"/>
      <c r="M692" s="28"/>
      <c r="N692" s="29">
        <v>0</v>
      </c>
      <c r="O692" s="30" t="str">
        <f>IF(G692&lt;=$N$2,"",IF(F692=[3]Pav.tvarkyklė!$B$13,"",IF(ISBLANK(R692),"X","")))</f>
        <v/>
      </c>
      <c r="P692" s="31"/>
      <c r="Q692" s="32"/>
      <c r="R692" s="32"/>
      <c r="S692" s="33"/>
      <c r="T692" s="33"/>
      <c r="U692" s="34" t="str">
        <f>IFERROR(INDEX('[3]5.Grup_T'!$G$4:$G$22,MATCH('6.Turtas'!E692,'[3]5.Grup_T'!$E$4:$E$22,0)),"0")</f>
        <v>0</v>
      </c>
      <c r="V692" s="35">
        <f t="shared" si="131"/>
        <v>0</v>
      </c>
      <c r="W692" s="35">
        <f>IF(NOT(ISBLANK(H692)),(12-DATEDIF(H692,'[3]1.Pradzia'!$D$13,"m")),0)</f>
        <v>0</v>
      </c>
      <c r="X692" s="35">
        <f t="shared" si="134"/>
        <v>0</v>
      </c>
      <c r="Y692" s="35">
        <f t="shared" si="135"/>
        <v>0</v>
      </c>
      <c r="Z692" s="35">
        <f t="shared" si="143"/>
        <v>0</v>
      </c>
      <c r="AA692" s="36">
        <f t="shared" si="132"/>
        <v>0</v>
      </c>
      <c r="AB692" s="36">
        <f t="shared" si="136"/>
        <v>0</v>
      </c>
      <c r="AC692" s="37">
        <f>IF(E692='[3]5.Grup_T'!$E$20,0,IF(YEAR(G692)&lt;2021,M692-N692+AB692,0))</f>
        <v>0</v>
      </c>
      <c r="AD692" s="35">
        <f>IF(OR(YEAR(G692)&lt;2021,O692="X"),0,IF(ISBLANK(H692),DATEDIF(G692,'[3]1.Pradzia'!$D$13,"M"),DATEDIF(G692,H692,"m")))</f>
        <v>0</v>
      </c>
      <c r="AE692" s="37">
        <f>IF(E692='[3]5.Grup_T'!$E$20,0,IF(AD692&lt;&gt;0,M692/V692*MIN(12,AD692),0))</f>
        <v>0</v>
      </c>
      <c r="AF692" s="37">
        <f t="shared" si="133"/>
        <v>0</v>
      </c>
      <c r="AG692" s="37">
        <f t="shared" si="137"/>
        <v>0</v>
      </c>
      <c r="AH692" s="37">
        <f t="shared" si="138"/>
        <v>0</v>
      </c>
      <c r="AI692" s="35" t="str">
        <f t="shared" si="139"/>
        <v>Nusidėvėjęs</v>
      </c>
      <c r="AJ692" s="38" t="str">
        <f>IF(AND(F692&lt;&gt;[3]Pav.tvarkyklė!$B$12,F692&lt;&gt;[3]Pav.tvarkyklė!$B$13),"GVTNT","X")</f>
        <v>GVTNT</v>
      </c>
      <c r="AK692" s="39">
        <f t="shared" si="140"/>
        <v>0</v>
      </c>
      <c r="AL692" s="41"/>
      <c r="AM692" s="41"/>
      <c r="AN692" s="41">
        <f t="shared" si="141"/>
        <v>1900</v>
      </c>
      <c r="AO692" s="41"/>
      <c r="AP692" s="41"/>
      <c r="AQ692" s="41"/>
      <c r="AR692" s="42"/>
      <c r="AS692" s="42"/>
      <c r="AU692" s="43">
        <f t="shared" si="142"/>
        <v>0</v>
      </c>
    </row>
    <row r="693" spans="1:47" ht="15" customHeight="1" x14ac:dyDescent="0.25">
      <c r="A693" s="11"/>
      <c r="B693" s="19">
        <v>741</v>
      </c>
      <c r="C693" s="61"/>
      <c r="D693" s="62"/>
      <c r="E693" s="71"/>
      <c r="F693" s="61"/>
      <c r="G693" s="24"/>
      <c r="H693" s="54"/>
      <c r="I693" s="26"/>
      <c r="J693" s="27"/>
      <c r="K693" s="27"/>
      <c r="L693" s="27"/>
      <c r="M693" s="28"/>
      <c r="N693" s="29">
        <v>0</v>
      </c>
      <c r="O693" s="30" t="str">
        <f>IF(G693&lt;=$N$2,"",IF(F693=[3]Pav.tvarkyklė!$B$13,"",IF(ISBLANK(R693),"X","")))</f>
        <v/>
      </c>
      <c r="P693" s="31"/>
      <c r="Q693" s="32"/>
      <c r="R693" s="32"/>
      <c r="S693" s="33"/>
      <c r="T693" s="33"/>
      <c r="U693" s="34" t="str">
        <f>IFERROR(INDEX('[3]5.Grup_T'!$G$4:$G$22,MATCH('6.Turtas'!E693,'[3]5.Grup_T'!$E$4:$E$22,0)),"0")</f>
        <v>0</v>
      </c>
      <c r="V693" s="35">
        <f t="shared" si="131"/>
        <v>0</v>
      </c>
      <c r="W693" s="35">
        <f>IF(NOT(ISBLANK(H693)),(12-DATEDIF(H693,'[3]1.Pradzia'!$D$13,"m")),0)</f>
        <v>0</v>
      </c>
      <c r="X693" s="35">
        <f t="shared" si="134"/>
        <v>0</v>
      </c>
      <c r="Y693" s="35">
        <f t="shared" si="135"/>
        <v>0</v>
      </c>
      <c r="Z693" s="35">
        <f t="shared" si="143"/>
        <v>0</v>
      </c>
      <c r="AA693" s="36">
        <f t="shared" si="132"/>
        <v>0</v>
      </c>
      <c r="AB693" s="36">
        <f t="shared" si="136"/>
        <v>0</v>
      </c>
      <c r="AC693" s="37">
        <f>IF(E693='[3]5.Grup_T'!$E$20,0,IF(YEAR(G693)&lt;2021,M693-N693+AB693,0))</f>
        <v>0</v>
      </c>
      <c r="AD693" s="35">
        <f>IF(OR(YEAR(G693)&lt;2021,O693="X"),0,IF(ISBLANK(H693),DATEDIF(G693,'[3]1.Pradzia'!$D$13,"M"),DATEDIF(G693,H693,"m")))</f>
        <v>0</v>
      </c>
      <c r="AE693" s="37">
        <f>IF(E693='[3]5.Grup_T'!$E$20,0,IF(AD693&lt;&gt;0,M693/V693*MIN(12,AD693),0))</f>
        <v>0</v>
      </c>
      <c r="AF693" s="37">
        <f t="shared" si="133"/>
        <v>0</v>
      </c>
      <c r="AG693" s="37">
        <f t="shared" si="137"/>
        <v>0</v>
      </c>
      <c r="AH693" s="37">
        <f t="shared" si="138"/>
        <v>0</v>
      </c>
      <c r="AI693" s="35" t="str">
        <f t="shared" si="139"/>
        <v>Nusidėvėjęs</v>
      </c>
      <c r="AJ693" s="38" t="str">
        <f>IF(AND(F693&lt;&gt;[3]Pav.tvarkyklė!$B$12,F693&lt;&gt;[3]Pav.tvarkyklė!$B$13),"GVTNT","X")</f>
        <v>GVTNT</v>
      </c>
      <c r="AK693" s="39">
        <f t="shared" si="140"/>
        <v>0</v>
      </c>
      <c r="AL693" s="41"/>
      <c r="AM693" s="41"/>
      <c r="AN693" s="41">
        <f t="shared" si="141"/>
        <v>1900</v>
      </c>
      <c r="AO693" s="41"/>
      <c r="AP693" s="41"/>
      <c r="AQ693" s="41"/>
      <c r="AR693" s="42"/>
      <c r="AS693" s="42"/>
      <c r="AU693" s="43">
        <f t="shared" si="142"/>
        <v>0</v>
      </c>
    </row>
    <row r="694" spans="1:47" ht="15" customHeight="1" x14ac:dyDescent="0.25">
      <c r="A694" s="11"/>
      <c r="B694" s="19">
        <v>742</v>
      </c>
      <c r="C694" s="61"/>
      <c r="D694" s="62"/>
      <c r="E694" s="71"/>
      <c r="F694" s="61"/>
      <c r="G694" s="24"/>
      <c r="H694" s="54"/>
      <c r="I694" s="26"/>
      <c r="J694" s="27"/>
      <c r="K694" s="27"/>
      <c r="L694" s="27"/>
      <c r="M694" s="28"/>
      <c r="N694" s="29">
        <v>0</v>
      </c>
      <c r="O694" s="30" t="str">
        <f>IF(G694&lt;=$N$2,"",IF(F694=[3]Pav.tvarkyklė!$B$13,"",IF(ISBLANK(R694),"X","")))</f>
        <v/>
      </c>
      <c r="P694" s="31"/>
      <c r="Q694" s="32"/>
      <c r="R694" s="32"/>
      <c r="S694" s="33"/>
      <c r="T694" s="33"/>
      <c r="U694" s="34" t="str">
        <f>IFERROR(INDEX('[3]5.Grup_T'!$G$4:$G$22,MATCH('6.Turtas'!E694,'[3]5.Grup_T'!$E$4:$E$22,0)),"0")</f>
        <v>0</v>
      </c>
      <c r="V694" s="35">
        <f t="shared" si="131"/>
        <v>0</v>
      </c>
      <c r="W694" s="35">
        <f>IF(NOT(ISBLANK(H694)),(12-DATEDIF(H694,'[3]1.Pradzia'!$D$13,"m")),0)</f>
        <v>0</v>
      </c>
      <c r="X694" s="35">
        <f t="shared" si="134"/>
        <v>0</v>
      </c>
      <c r="Y694" s="35">
        <f t="shared" si="135"/>
        <v>0</v>
      </c>
      <c r="Z694" s="35">
        <f t="shared" si="143"/>
        <v>0</v>
      </c>
      <c r="AA694" s="36">
        <f t="shared" si="132"/>
        <v>0</v>
      </c>
      <c r="AB694" s="36">
        <f t="shared" si="136"/>
        <v>0</v>
      </c>
      <c r="AC694" s="37">
        <f>IF(E694='[3]5.Grup_T'!$E$20,0,IF(YEAR(G694)&lt;2021,M694-N694+AB694,0))</f>
        <v>0</v>
      </c>
      <c r="AD694" s="35">
        <f>IF(OR(YEAR(G694)&lt;2021,O694="X"),0,IF(ISBLANK(H694),DATEDIF(G694,'[3]1.Pradzia'!$D$13,"M"),DATEDIF(G694,H694,"m")))</f>
        <v>0</v>
      </c>
      <c r="AE694" s="37">
        <f>IF(E694='[3]5.Grup_T'!$E$20,0,IF(AD694&lt;&gt;0,M694/V694*MIN(12,AD694),0))</f>
        <v>0</v>
      </c>
      <c r="AF694" s="37">
        <f t="shared" si="133"/>
        <v>0</v>
      </c>
      <c r="AG694" s="37">
        <f t="shared" si="137"/>
        <v>0</v>
      </c>
      <c r="AH694" s="37">
        <f t="shared" si="138"/>
        <v>0</v>
      </c>
      <c r="AI694" s="35" t="str">
        <f t="shared" si="139"/>
        <v>Nusidėvėjęs</v>
      </c>
      <c r="AJ694" s="38" t="str">
        <f>IF(AND(F694&lt;&gt;[3]Pav.tvarkyklė!$B$12,F694&lt;&gt;[3]Pav.tvarkyklė!$B$13),"GVTNT","X")</f>
        <v>GVTNT</v>
      </c>
      <c r="AK694" s="39">
        <f t="shared" si="140"/>
        <v>0</v>
      </c>
      <c r="AL694" s="41"/>
      <c r="AM694" s="41"/>
      <c r="AN694" s="41">
        <f t="shared" si="141"/>
        <v>1900</v>
      </c>
      <c r="AO694" s="41"/>
      <c r="AP694" s="41"/>
      <c r="AQ694" s="41"/>
      <c r="AR694" s="42"/>
      <c r="AS694" s="42"/>
      <c r="AU694" s="43">
        <f t="shared" si="142"/>
        <v>0</v>
      </c>
    </row>
    <row r="695" spans="1:47" ht="15" customHeight="1" x14ac:dyDescent="0.25">
      <c r="A695" s="11"/>
      <c r="B695" s="19">
        <v>743</v>
      </c>
      <c r="C695" s="61"/>
      <c r="D695" s="62"/>
      <c r="E695" s="71"/>
      <c r="F695" s="61"/>
      <c r="G695" s="24"/>
      <c r="H695" s="54"/>
      <c r="I695" s="26"/>
      <c r="J695" s="27"/>
      <c r="K695" s="27"/>
      <c r="L695" s="27"/>
      <c r="M695" s="28"/>
      <c r="N695" s="29">
        <v>0</v>
      </c>
      <c r="O695" s="30" t="str">
        <f>IF(G695&lt;=$N$2,"",IF(F695=[3]Pav.tvarkyklė!$B$13,"",IF(ISBLANK(R695),"X","")))</f>
        <v/>
      </c>
      <c r="P695" s="31"/>
      <c r="Q695" s="32"/>
      <c r="R695" s="32"/>
      <c r="S695" s="33"/>
      <c r="T695" s="33"/>
      <c r="U695" s="34" t="str">
        <f>IFERROR(INDEX('[3]5.Grup_T'!$G$4:$G$22,MATCH('6.Turtas'!E695,'[3]5.Grup_T'!$E$4:$E$22,0)),"0")</f>
        <v>0</v>
      </c>
      <c r="V695" s="35">
        <f t="shared" si="131"/>
        <v>0</v>
      </c>
      <c r="W695" s="35">
        <f>IF(NOT(ISBLANK(H695)),(12-DATEDIF(H695,'[3]1.Pradzia'!$D$13,"m")),0)</f>
        <v>0</v>
      </c>
      <c r="X695" s="35">
        <f t="shared" si="134"/>
        <v>0</v>
      </c>
      <c r="Y695" s="35">
        <f t="shared" si="135"/>
        <v>0</v>
      </c>
      <c r="Z695" s="35">
        <f t="shared" si="143"/>
        <v>0</v>
      </c>
      <c r="AA695" s="36">
        <f t="shared" si="132"/>
        <v>0</v>
      </c>
      <c r="AB695" s="36">
        <f t="shared" si="136"/>
        <v>0</v>
      </c>
      <c r="AC695" s="37">
        <f>IF(E695='[3]5.Grup_T'!$E$20,0,IF(YEAR(G695)&lt;2021,M695-N695+AB695,0))</f>
        <v>0</v>
      </c>
      <c r="AD695" s="35">
        <f>IF(OR(YEAR(G695)&lt;2021,O695="X"),0,IF(ISBLANK(H695),DATEDIF(G695,'[3]1.Pradzia'!$D$13,"M"),DATEDIF(G695,H695,"m")))</f>
        <v>0</v>
      </c>
      <c r="AE695" s="37">
        <f>IF(E695='[3]5.Grup_T'!$E$20,0,IF(AD695&lt;&gt;0,M695/V695*MIN(12,AD695),0))</f>
        <v>0</v>
      </c>
      <c r="AF695" s="37">
        <f t="shared" si="133"/>
        <v>0</v>
      </c>
      <c r="AG695" s="37">
        <f t="shared" si="137"/>
        <v>0</v>
      </c>
      <c r="AH695" s="37">
        <f t="shared" si="138"/>
        <v>0</v>
      </c>
      <c r="AI695" s="35" t="str">
        <f t="shared" si="139"/>
        <v>Nusidėvėjęs</v>
      </c>
      <c r="AJ695" s="38" t="str">
        <f>IF(AND(F695&lt;&gt;[3]Pav.tvarkyklė!$B$12,F695&lt;&gt;[3]Pav.tvarkyklė!$B$13),"GVTNT","X")</f>
        <v>GVTNT</v>
      </c>
      <c r="AK695" s="39">
        <f t="shared" si="140"/>
        <v>0</v>
      </c>
      <c r="AL695" s="41"/>
      <c r="AM695" s="41"/>
      <c r="AN695" s="41">
        <f t="shared" si="141"/>
        <v>1900</v>
      </c>
      <c r="AO695" s="41"/>
      <c r="AP695" s="41"/>
      <c r="AQ695" s="41"/>
      <c r="AR695" s="42"/>
      <c r="AS695" s="42"/>
      <c r="AU695" s="43">
        <f t="shared" si="142"/>
        <v>0</v>
      </c>
    </row>
    <row r="696" spans="1:47" ht="15" customHeight="1" x14ac:dyDescent="0.25">
      <c r="A696" s="11"/>
      <c r="B696" s="19">
        <v>744</v>
      </c>
      <c r="C696" s="61"/>
      <c r="D696" s="62"/>
      <c r="E696" s="71"/>
      <c r="F696" s="61"/>
      <c r="G696" s="24"/>
      <c r="H696" s="54"/>
      <c r="I696" s="26"/>
      <c r="J696" s="27"/>
      <c r="K696" s="27"/>
      <c r="L696" s="27"/>
      <c r="M696" s="50"/>
      <c r="N696" s="29">
        <v>0</v>
      </c>
      <c r="O696" s="30" t="str">
        <f>IF(G696&lt;=$N$2,"",IF(F696=[3]Pav.tvarkyklė!$B$13,"",IF(ISBLANK(R696),"X","")))</f>
        <v/>
      </c>
      <c r="P696" s="31"/>
      <c r="Q696" s="32"/>
      <c r="R696" s="32"/>
      <c r="S696" s="33"/>
      <c r="T696" s="33"/>
      <c r="U696" s="34" t="str">
        <f>IFERROR(INDEX('[3]5.Grup_T'!$G$4:$G$22,MATCH('6.Turtas'!E696,'[3]5.Grup_T'!$E$4:$E$22,0)),"0")</f>
        <v>0</v>
      </c>
      <c r="V696" s="35">
        <f t="shared" si="131"/>
        <v>0</v>
      </c>
      <c r="W696" s="35">
        <f>IF(NOT(ISBLANK(H696)),(12-DATEDIF(H696,'[3]1.Pradzia'!$D$13,"m")),0)</f>
        <v>0</v>
      </c>
      <c r="X696" s="35">
        <f t="shared" si="134"/>
        <v>0</v>
      </c>
      <c r="Y696" s="35">
        <f t="shared" si="135"/>
        <v>0</v>
      </c>
      <c r="Z696" s="35">
        <f t="shared" si="143"/>
        <v>0</v>
      </c>
      <c r="AA696" s="36">
        <f t="shared" si="132"/>
        <v>0</v>
      </c>
      <c r="AB696" s="36">
        <f t="shared" si="136"/>
        <v>0</v>
      </c>
      <c r="AC696" s="37">
        <f>IF(E696='[3]5.Grup_T'!$E$20,0,IF(YEAR(G696)&lt;2021,M696-N696+AB696,0))</f>
        <v>0</v>
      </c>
      <c r="AD696" s="35">
        <f>IF(OR(YEAR(G696)&lt;2021,O696="X"),0,IF(ISBLANK(H696),DATEDIF(G696,'[3]1.Pradzia'!$D$13,"M"),DATEDIF(G696,H696,"m")))</f>
        <v>0</v>
      </c>
      <c r="AE696" s="37">
        <f>IF(E696='[3]5.Grup_T'!$E$20,0,IF(AD696&lt;&gt;0,M696/V696*MIN(12,AD696),0))</f>
        <v>0</v>
      </c>
      <c r="AF696" s="37">
        <f t="shared" si="133"/>
        <v>0</v>
      </c>
      <c r="AG696" s="37">
        <f t="shared" si="137"/>
        <v>0</v>
      </c>
      <c r="AH696" s="37">
        <f t="shared" si="138"/>
        <v>0</v>
      </c>
      <c r="AI696" s="35" t="str">
        <f t="shared" si="139"/>
        <v>Nusidėvėjęs</v>
      </c>
      <c r="AJ696" s="38" t="str">
        <f>IF(AND(F696&lt;&gt;[3]Pav.tvarkyklė!$B$12,F696&lt;&gt;[3]Pav.tvarkyklė!$B$13),"GVTNT","X")</f>
        <v>GVTNT</v>
      </c>
      <c r="AK696" s="39">
        <f t="shared" si="140"/>
        <v>0</v>
      </c>
      <c r="AL696" s="41"/>
      <c r="AM696" s="41"/>
      <c r="AN696" s="41">
        <f t="shared" si="141"/>
        <v>1900</v>
      </c>
      <c r="AO696" s="41"/>
      <c r="AP696" s="41"/>
      <c r="AQ696" s="41"/>
      <c r="AR696" s="42"/>
      <c r="AS696" s="42"/>
      <c r="AU696" s="43">
        <f t="shared" si="142"/>
        <v>0</v>
      </c>
    </row>
    <row r="697" spans="1:47" ht="15" customHeight="1" x14ac:dyDescent="0.25">
      <c r="A697" s="11"/>
      <c r="B697" s="19">
        <v>745</v>
      </c>
      <c r="C697" s="61"/>
      <c r="D697" s="62"/>
      <c r="E697" s="71"/>
      <c r="F697" s="61"/>
      <c r="G697" s="24"/>
      <c r="H697" s="54"/>
      <c r="I697" s="26"/>
      <c r="J697" s="27"/>
      <c r="K697" s="27"/>
      <c r="L697" s="27"/>
      <c r="M697" s="50"/>
      <c r="N697" s="29">
        <v>0</v>
      </c>
      <c r="O697" s="30" t="str">
        <f>IF(G697&lt;=$N$2,"",IF(F697=[3]Pav.tvarkyklė!$B$13,"",IF(ISBLANK(R697),"X","")))</f>
        <v/>
      </c>
      <c r="P697" s="31"/>
      <c r="Q697" s="32"/>
      <c r="R697" s="32"/>
      <c r="S697" s="33"/>
      <c r="T697" s="33"/>
      <c r="U697" s="34" t="str">
        <f>IFERROR(INDEX('[3]5.Grup_T'!$G$4:$G$22,MATCH('6.Turtas'!E697,'[3]5.Grup_T'!$E$4:$E$22,0)),"0")</f>
        <v>0</v>
      </c>
      <c r="V697" s="35">
        <f t="shared" si="131"/>
        <v>0</v>
      </c>
      <c r="W697" s="35">
        <f>IF(NOT(ISBLANK(H697)),(12-DATEDIF(H697,'[3]1.Pradzia'!$D$13,"m")),0)</f>
        <v>0</v>
      </c>
      <c r="X697" s="35">
        <f t="shared" si="134"/>
        <v>0</v>
      </c>
      <c r="Y697" s="35">
        <f t="shared" si="135"/>
        <v>0</v>
      </c>
      <c r="Z697" s="35">
        <f t="shared" si="143"/>
        <v>0</v>
      </c>
      <c r="AA697" s="36">
        <f t="shared" si="132"/>
        <v>0</v>
      </c>
      <c r="AB697" s="36">
        <f t="shared" si="136"/>
        <v>0</v>
      </c>
      <c r="AC697" s="37">
        <f>IF(E697='[3]5.Grup_T'!$E$20,0,IF(YEAR(G697)&lt;2021,M697-N697+AB697,0))</f>
        <v>0</v>
      </c>
      <c r="AD697" s="35">
        <f>IF(OR(YEAR(G697)&lt;2021,O697="X"),0,IF(ISBLANK(H697),DATEDIF(G697,'[3]1.Pradzia'!$D$13,"M"),DATEDIF(G697,H697,"m")))</f>
        <v>0</v>
      </c>
      <c r="AE697" s="37">
        <f>IF(E697='[3]5.Grup_T'!$E$20,0,IF(AD697&lt;&gt;0,M697/V697*MIN(12,AD697),0))</f>
        <v>0</v>
      </c>
      <c r="AF697" s="37">
        <f t="shared" si="133"/>
        <v>0</v>
      </c>
      <c r="AG697" s="37">
        <f t="shared" si="137"/>
        <v>0</v>
      </c>
      <c r="AH697" s="37">
        <f t="shared" si="138"/>
        <v>0</v>
      </c>
      <c r="AI697" s="35" t="str">
        <f t="shared" si="139"/>
        <v>Nusidėvėjęs</v>
      </c>
      <c r="AJ697" s="38" t="str">
        <f>IF(AND(F697&lt;&gt;[3]Pav.tvarkyklė!$B$12,F697&lt;&gt;[3]Pav.tvarkyklė!$B$13),"GVTNT","X")</f>
        <v>GVTNT</v>
      </c>
      <c r="AK697" s="39">
        <f t="shared" si="140"/>
        <v>0</v>
      </c>
      <c r="AL697" s="41"/>
      <c r="AM697" s="41"/>
      <c r="AN697" s="41">
        <f t="shared" si="141"/>
        <v>1900</v>
      </c>
      <c r="AO697" s="41"/>
      <c r="AP697" s="41"/>
      <c r="AQ697" s="41"/>
      <c r="AR697" s="42"/>
      <c r="AS697" s="42"/>
      <c r="AU697" s="43">
        <f t="shared" si="142"/>
        <v>0</v>
      </c>
    </row>
    <row r="698" spans="1:47" ht="15" customHeight="1" x14ac:dyDescent="0.25">
      <c r="A698" s="11"/>
      <c r="B698" s="19">
        <v>746</v>
      </c>
      <c r="C698" s="61"/>
      <c r="D698" s="62"/>
      <c r="E698" s="71"/>
      <c r="F698" s="61"/>
      <c r="G698" s="24"/>
      <c r="H698" s="54"/>
      <c r="I698" s="26"/>
      <c r="J698" s="27"/>
      <c r="K698" s="27"/>
      <c r="L698" s="27"/>
      <c r="M698" s="28"/>
      <c r="N698" s="29">
        <v>0</v>
      </c>
      <c r="O698" s="30" t="str">
        <f>IF(G698&lt;=$N$2,"",IF(F698=[3]Pav.tvarkyklė!$B$13,"",IF(ISBLANK(R698),"X","")))</f>
        <v/>
      </c>
      <c r="P698" s="31"/>
      <c r="Q698" s="32"/>
      <c r="R698" s="32"/>
      <c r="S698" s="33"/>
      <c r="T698" s="33"/>
      <c r="U698" s="34" t="str">
        <f>IFERROR(INDEX('[3]5.Grup_T'!$G$4:$G$22,MATCH('6.Turtas'!E698,'[3]5.Grup_T'!$E$4:$E$22,0)),"0")</f>
        <v>0</v>
      </c>
      <c r="V698" s="35">
        <f t="shared" si="131"/>
        <v>0</v>
      </c>
      <c r="W698" s="35">
        <f>IF(NOT(ISBLANK(H698)),(12-DATEDIF(H698,'[3]1.Pradzia'!$D$13,"m")),0)</f>
        <v>0</v>
      </c>
      <c r="X698" s="35">
        <f t="shared" si="134"/>
        <v>0</v>
      </c>
      <c r="Y698" s="35">
        <f t="shared" si="135"/>
        <v>0</v>
      </c>
      <c r="Z698" s="35">
        <f t="shared" si="143"/>
        <v>0</v>
      </c>
      <c r="AA698" s="36">
        <f t="shared" si="132"/>
        <v>0</v>
      </c>
      <c r="AB698" s="36">
        <f t="shared" si="136"/>
        <v>0</v>
      </c>
      <c r="AC698" s="37">
        <f>IF(E698='[3]5.Grup_T'!$E$20,0,IF(YEAR(G698)&lt;2021,M698-N698+AB698,0))</f>
        <v>0</v>
      </c>
      <c r="AD698" s="35">
        <f>IF(OR(YEAR(G698)&lt;2021,O698="X"),0,IF(ISBLANK(H698),DATEDIF(G698,'[3]1.Pradzia'!$D$13,"M"),DATEDIF(G698,H698,"m")))</f>
        <v>0</v>
      </c>
      <c r="AE698" s="37">
        <f>IF(E698='[3]5.Grup_T'!$E$20,0,IF(AD698&lt;&gt;0,M698/V698*MIN(12,AD698),0))</f>
        <v>0</v>
      </c>
      <c r="AF698" s="37">
        <f t="shared" si="133"/>
        <v>0</v>
      </c>
      <c r="AG698" s="37">
        <f t="shared" si="137"/>
        <v>0</v>
      </c>
      <c r="AH698" s="37">
        <f t="shared" si="138"/>
        <v>0</v>
      </c>
      <c r="AI698" s="35" t="str">
        <f t="shared" si="139"/>
        <v>Nusidėvėjęs</v>
      </c>
      <c r="AJ698" s="38" t="str">
        <f>IF(AND(F698&lt;&gt;[3]Pav.tvarkyklė!$B$12,F698&lt;&gt;[3]Pav.tvarkyklė!$B$13),"GVTNT","X")</f>
        <v>GVTNT</v>
      </c>
      <c r="AK698" s="39">
        <f t="shared" si="140"/>
        <v>0</v>
      </c>
      <c r="AL698" s="41"/>
      <c r="AM698" s="41"/>
      <c r="AN698" s="41">
        <f t="shared" si="141"/>
        <v>1900</v>
      </c>
      <c r="AO698" s="41"/>
      <c r="AP698" s="41"/>
      <c r="AQ698" s="41"/>
      <c r="AR698" s="42"/>
      <c r="AS698" s="42"/>
      <c r="AU698" s="43">
        <f t="shared" si="142"/>
        <v>0</v>
      </c>
    </row>
    <row r="699" spans="1:47" ht="15" customHeight="1" x14ac:dyDescent="0.25">
      <c r="A699" s="11"/>
      <c r="B699" s="19">
        <v>747</v>
      </c>
      <c r="C699" s="61"/>
      <c r="D699" s="62"/>
      <c r="E699" s="71"/>
      <c r="F699" s="61"/>
      <c r="G699" s="24"/>
      <c r="H699" s="54"/>
      <c r="I699" s="26"/>
      <c r="J699" s="27"/>
      <c r="K699" s="27"/>
      <c r="L699" s="27"/>
      <c r="M699" s="28"/>
      <c r="N699" s="29">
        <v>0</v>
      </c>
      <c r="O699" s="30" t="str">
        <f>IF(G699&lt;=$N$2,"",IF(F699=[3]Pav.tvarkyklė!$B$13,"",IF(ISBLANK(R699),"X","")))</f>
        <v/>
      </c>
      <c r="P699" s="31"/>
      <c r="Q699" s="32"/>
      <c r="R699" s="32"/>
      <c r="S699" s="33"/>
      <c r="T699" s="33"/>
      <c r="U699" s="34" t="str">
        <f>IFERROR(INDEX('[3]5.Grup_T'!$G$4:$G$22,MATCH('6.Turtas'!E699,'[3]5.Grup_T'!$E$4:$E$22,0)),"0")</f>
        <v>0</v>
      </c>
      <c r="V699" s="35">
        <f t="shared" si="131"/>
        <v>0</v>
      </c>
      <c r="W699" s="35">
        <f>IF(NOT(ISBLANK(H699)),(12-DATEDIF(H699,'[3]1.Pradzia'!$D$13,"m")),0)</f>
        <v>0</v>
      </c>
      <c r="X699" s="35">
        <f t="shared" si="134"/>
        <v>0</v>
      </c>
      <c r="Y699" s="35">
        <f t="shared" si="135"/>
        <v>0</v>
      </c>
      <c r="Z699" s="35">
        <f t="shared" si="143"/>
        <v>0</v>
      </c>
      <c r="AA699" s="36">
        <f t="shared" si="132"/>
        <v>0</v>
      </c>
      <c r="AB699" s="36">
        <f t="shared" si="136"/>
        <v>0</v>
      </c>
      <c r="AC699" s="37">
        <f>IF(E699='[3]5.Grup_T'!$E$20,0,IF(YEAR(G699)&lt;2021,M699-N699+AB699,0))</f>
        <v>0</v>
      </c>
      <c r="AD699" s="35">
        <f>IF(OR(YEAR(G699)&lt;2021,O699="X"),0,IF(ISBLANK(H699),DATEDIF(G699,'[3]1.Pradzia'!$D$13,"M"),DATEDIF(G699,H699,"m")))</f>
        <v>0</v>
      </c>
      <c r="AE699" s="37">
        <f>IF(E699='[3]5.Grup_T'!$E$20,0,IF(AD699&lt;&gt;0,M699/V699*MIN(12,AD699),0))</f>
        <v>0</v>
      </c>
      <c r="AF699" s="37">
        <f t="shared" si="133"/>
        <v>0</v>
      </c>
      <c r="AG699" s="37">
        <f t="shared" si="137"/>
        <v>0</v>
      </c>
      <c r="AH699" s="37">
        <f t="shared" si="138"/>
        <v>0</v>
      </c>
      <c r="AI699" s="35" t="str">
        <f t="shared" si="139"/>
        <v>Nusidėvėjęs</v>
      </c>
      <c r="AJ699" s="38" t="str">
        <f>IF(AND(F699&lt;&gt;[3]Pav.tvarkyklė!$B$12,F699&lt;&gt;[3]Pav.tvarkyklė!$B$13),"GVTNT","X")</f>
        <v>GVTNT</v>
      </c>
      <c r="AK699" s="39">
        <f t="shared" si="140"/>
        <v>0</v>
      </c>
      <c r="AL699" s="41"/>
      <c r="AM699" s="41"/>
      <c r="AN699" s="41">
        <f t="shared" si="141"/>
        <v>1900</v>
      </c>
      <c r="AO699" s="41"/>
      <c r="AP699" s="41"/>
      <c r="AQ699" s="41"/>
      <c r="AR699" s="42"/>
      <c r="AS699" s="42"/>
      <c r="AU699" s="43">
        <f t="shared" si="142"/>
        <v>0</v>
      </c>
    </row>
    <row r="700" spans="1:47" ht="15" customHeight="1" x14ac:dyDescent="0.25">
      <c r="A700" s="11"/>
      <c r="B700" s="19">
        <v>748</v>
      </c>
      <c r="C700" s="61"/>
      <c r="D700" s="62"/>
      <c r="E700" s="71"/>
      <c r="F700" s="61"/>
      <c r="G700" s="24"/>
      <c r="H700" s="54"/>
      <c r="I700" s="26"/>
      <c r="J700" s="27"/>
      <c r="K700" s="27"/>
      <c r="L700" s="27"/>
      <c r="M700" s="28"/>
      <c r="N700" s="29">
        <v>0</v>
      </c>
      <c r="O700" s="30" t="str">
        <f>IF(G700&lt;=$N$2,"",IF(F700=[3]Pav.tvarkyklė!$B$13,"",IF(ISBLANK(R700),"X","")))</f>
        <v/>
      </c>
      <c r="P700" s="31"/>
      <c r="Q700" s="32"/>
      <c r="R700" s="32"/>
      <c r="S700" s="33"/>
      <c r="T700" s="33"/>
      <c r="U700" s="34" t="str">
        <f>IFERROR(INDEX('[3]5.Grup_T'!$G$4:$G$22,MATCH('6.Turtas'!E700,'[3]5.Grup_T'!$E$4:$E$22,0)),"0")</f>
        <v>0</v>
      </c>
      <c r="V700" s="35">
        <f t="shared" si="131"/>
        <v>0</v>
      </c>
      <c r="W700" s="35">
        <f>IF(NOT(ISBLANK(H700)),(12-DATEDIF(H700,'[3]1.Pradzia'!$D$13,"m")),0)</f>
        <v>0</v>
      </c>
      <c r="X700" s="35">
        <f t="shared" si="134"/>
        <v>0</v>
      </c>
      <c r="Y700" s="35">
        <f t="shared" si="135"/>
        <v>0</v>
      </c>
      <c r="Z700" s="35">
        <f t="shared" si="143"/>
        <v>0</v>
      </c>
      <c r="AA700" s="36">
        <f t="shared" si="132"/>
        <v>0</v>
      </c>
      <c r="AB700" s="36">
        <f t="shared" si="136"/>
        <v>0</v>
      </c>
      <c r="AC700" s="37">
        <f>IF(E700='[3]5.Grup_T'!$E$20,0,IF(YEAR(G700)&lt;2021,M700-N700+AB700,0))</f>
        <v>0</v>
      </c>
      <c r="AD700" s="35">
        <f>IF(OR(YEAR(G700)&lt;2021,O700="X"),0,IF(ISBLANK(H700),DATEDIF(G700,'[3]1.Pradzia'!$D$13,"M"),DATEDIF(G700,H700,"m")))</f>
        <v>0</v>
      </c>
      <c r="AE700" s="37">
        <f>IF(E700='[3]5.Grup_T'!$E$20,0,IF(AD700&lt;&gt;0,M700/V700*MIN(12,AD700),0))</f>
        <v>0</v>
      </c>
      <c r="AF700" s="37">
        <f t="shared" si="133"/>
        <v>0</v>
      </c>
      <c r="AG700" s="37">
        <f t="shared" si="137"/>
        <v>0</v>
      </c>
      <c r="AH700" s="37">
        <f t="shared" si="138"/>
        <v>0</v>
      </c>
      <c r="AI700" s="35" t="str">
        <f t="shared" si="139"/>
        <v>Nusidėvėjęs</v>
      </c>
      <c r="AJ700" s="38" t="str">
        <f>IF(AND(F700&lt;&gt;[3]Pav.tvarkyklė!$B$12,F700&lt;&gt;[3]Pav.tvarkyklė!$B$13),"GVTNT","X")</f>
        <v>GVTNT</v>
      </c>
      <c r="AK700" s="39">
        <f t="shared" si="140"/>
        <v>0</v>
      </c>
      <c r="AL700" s="41"/>
      <c r="AM700" s="41"/>
      <c r="AN700" s="41">
        <f t="shared" si="141"/>
        <v>1900</v>
      </c>
      <c r="AO700" s="41"/>
      <c r="AP700" s="41"/>
      <c r="AQ700" s="41"/>
      <c r="AR700" s="42"/>
      <c r="AS700" s="42"/>
      <c r="AU700" s="43">
        <f t="shared" si="142"/>
        <v>0</v>
      </c>
    </row>
    <row r="701" spans="1:47" ht="15" customHeight="1" x14ac:dyDescent="0.25">
      <c r="A701" s="11"/>
      <c r="B701" s="19">
        <v>749</v>
      </c>
      <c r="C701" s="61"/>
      <c r="D701" s="62"/>
      <c r="E701" s="71"/>
      <c r="F701" s="61"/>
      <c r="G701" s="24"/>
      <c r="H701" s="54"/>
      <c r="I701" s="26"/>
      <c r="J701" s="27"/>
      <c r="K701" s="27"/>
      <c r="L701" s="27"/>
      <c r="M701" s="28"/>
      <c r="N701" s="29">
        <v>0</v>
      </c>
      <c r="O701" s="30" t="str">
        <f>IF(G701&lt;=$N$2,"",IF(F701=[3]Pav.tvarkyklė!$B$13,"",IF(ISBLANK(R701),"X","")))</f>
        <v/>
      </c>
      <c r="P701" s="31"/>
      <c r="Q701" s="32"/>
      <c r="R701" s="32"/>
      <c r="S701" s="33"/>
      <c r="T701" s="33"/>
      <c r="U701" s="34" t="str">
        <f>IFERROR(INDEX('[3]5.Grup_T'!$G$4:$G$22,MATCH('6.Turtas'!E701,'[3]5.Grup_T'!$E$4:$E$22,0)),"0")</f>
        <v>0</v>
      </c>
      <c r="V701" s="35">
        <f t="shared" si="131"/>
        <v>0</v>
      </c>
      <c r="W701" s="35">
        <f>IF(NOT(ISBLANK(H701)),(12-DATEDIF(H701,'[3]1.Pradzia'!$D$13,"m")),0)</f>
        <v>0</v>
      </c>
      <c r="X701" s="35">
        <f t="shared" si="134"/>
        <v>0</v>
      </c>
      <c r="Y701" s="35">
        <f t="shared" si="135"/>
        <v>0</v>
      </c>
      <c r="Z701" s="35">
        <f t="shared" si="143"/>
        <v>0</v>
      </c>
      <c r="AA701" s="36">
        <f t="shared" si="132"/>
        <v>0</v>
      </c>
      <c r="AB701" s="36">
        <f t="shared" si="136"/>
        <v>0</v>
      </c>
      <c r="AC701" s="37">
        <f>IF(E701='[3]5.Grup_T'!$E$20,0,IF(YEAR(G701)&lt;2021,M701-N701+AB701,0))</f>
        <v>0</v>
      </c>
      <c r="AD701" s="35">
        <f>IF(OR(YEAR(G701)&lt;2021,O701="X"),0,IF(ISBLANK(H701),DATEDIF(G701,'[3]1.Pradzia'!$D$13,"M"),DATEDIF(G701,H701,"m")))</f>
        <v>0</v>
      </c>
      <c r="AE701" s="37">
        <f>IF(E701='[3]5.Grup_T'!$E$20,0,IF(AD701&lt;&gt;0,M701/V701*MIN(12,AD701),0))</f>
        <v>0</v>
      </c>
      <c r="AF701" s="37">
        <f t="shared" si="133"/>
        <v>0</v>
      </c>
      <c r="AG701" s="37">
        <f t="shared" si="137"/>
        <v>0</v>
      </c>
      <c r="AH701" s="37">
        <f t="shared" si="138"/>
        <v>0</v>
      </c>
      <c r="AI701" s="35" t="str">
        <f t="shared" si="139"/>
        <v>Nusidėvėjęs</v>
      </c>
      <c r="AJ701" s="38" t="str">
        <f>IF(AND(F701&lt;&gt;[3]Pav.tvarkyklė!$B$12,F701&lt;&gt;[3]Pav.tvarkyklė!$B$13),"GVTNT","X")</f>
        <v>GVTNT</v>
      </c>
      <c r="AK701" s="39">
        <f t="shared" si="140"/>
        <v>0</v>
      </c>
      <c r="AL701" s="41"/>
      <c r="AM701" s="41"/>
      <c r="AN701" s="41">
        <f t="shared" si="141"/>
        <v>1900</v>
      </c>
      <c r="AO701" s="41"/>
      <c r="AP701" s="41"/>
      <c r="AQ701" s="41"/>
      <c r="AR701" s="42"/>
      <c r="AS701" s="42"/>
      <c r="AU701" s="43">
        <f t="shared" si="142"/>
        <v>0</v>
      </c>
    </row>
    <row r="702" spans="1:47" ht="15" customHeight="1" x14ac:dyDescent="0.25">
      <c r="A702" s="11"/>
      <c r="B702" s="19">
        <v>750</v>
      </c>
      <c r="C702" s="61"/>
      <c r="D702" s="62"/>
      <c r="E702" s="71"/>
      <c r="F702" s="61"/>
      <c r="G702" s="24"/>
      <c r="H702" s="54"/>
      <c r="I702" s="26"/>
      <c r="J702" s="27"/>
      <c r="K702" s="27"/>
      <c r="L702" s="27"/>
      <c r="M702" s="28"/>
      <c r="N702" s="29">
        <v>0</v>
      </c>
      <c r="O702" s="30" t="str">
        <f>IF(G702&lt;=$N$2,"",IF(F702=[3]Pav.tvarkyklė!$B$13,"",IF(ISBLANK(R702),"X","")))</f>
        <v/>
      </c>
      <c r="P702" s="31"/>
      <c r="Q702" s="32"/>
      <c r="R702" s="32"/>
      <c r="S702" s="33"/>
      <c r="T702" s="33"/>
      <c r="U702" s="34" t="str">
        <f>IFERROR(INDEX('[3]5.Grup_T'!$G$4:$G$22,MATCH('6.Turtas'!E702,'[3]5.Grup_T'!$E$4:$E$22,0)),"0")</f>
        <v>0</v>
      </c>
      <c r="V702" s="35">
        <f t="shared" si="131"/>
        <v>0</v>
      </c>
      <c r="W702" s="35">
        <f>IF(NOT(ISBLANK(H702)),(12-DATEDIF(H702,'[3]1.Pradzia'!$D$13,"m")),0)</f>
        <v>0</v>
      </c>
      <c r="X702" s="35">
        <f t="shared" si="134"/>
        <v>0</v>
      </c>
      <c r="Y702" s="35">
        <f t="shared" si="135"/>
        <v>0</v>
      </c>
      <c r="Z702" s="35">
        <f t="shared" si="143"/>
        <v>0</v>
      </c>
      <c r="AA702" s="36">
        <f t="shared" si="132"/>
        <v>0</v>
      </c>
      <c r="AB702" s="36">
        <f t="shared" si="136"/>
        <v>0</v>
      </c>
      <c r="AC702" s="37">
        <f>IF(E702='[3]5.Grup_T'!$E$20,0,IF(YEAR(G702)&lt;2021,M702-N702+AB702,0))</f>
        <v>0</v>
      </c>
      <c r="AD702" s="35">
        <f>IF(OR(YEAR(G702)&lt;2021,O702="X"),0,IF(ISBLANK(H702),DATEDIF(G702,'[3]1.Pradzia'!$D$13,"M"),DATEDIF(G702,H702,"m")))</f>
        <v>0</v>
      </c>
      <c r="AE702" s="37">
        <f>IF(E702='[3]5.Grup_T'!$E$20,0,IF(AD702&lt;&gt;0,M702/V702*MIN(12,AD702),0))</f>
        <v>0</v>
      </c>
      <c r="AF702" s="37">
        <f t="shared" si="133"/>
        <v>0</v>
      </c>
      <c r="AG702" s="37">
        <f t="shared" si="137"/>
        <v>0</v>
      </c>
      <c r="AH702" s="37">
        <f t="shared" si="138"/>
        <v>0</v>
      </c>
      <c r="AI702" s="35" t="str">
        <f t="shared" si="139"/>
        <v>Nusidėvėjęs</v>
      </c>
      <c r="AJ702" s="38" t="str">
        <f>IF(AND(F702&lt;&gt;[3]Pav.tvarkyklė!$B$12,F702&lt;&gt;[3]Pav.tvarkyklė!$B$13),"GVTNT","X")</f>
        <v>GVTNT</v>
      </c>
      <c r="AK702" s="39">
        <f t="shared" si="140"/>
        <v>0</v>
      </c>
      <c r="AL702" s="41"/>
      <c r="AM702" s="41"/>
      <c r="AN702" s="41">
        <f t="shared" si="141"/>
        <v>1900</v>
      </c>
      <c r="AO702" s="41"/>
      <c r="AP702" s="41"/>
      <c r="AQ702" s="41"/>
      <c r="AR702" s="42"/>
      <c r="AS702" s="42"/>
      <c r="AU702" s="43">
        <f t="shared" si="142"/>
        <v>0</v>
      </c>
    </row>
    <row r="703" spans="1:47" ht="15" customHeight="1" x14ac:dyDescent="0.25">
      <c r="A703" s="11"/>
      <c r="B703" s="19">
        <v>751</v>
      </c>
      <c r="C703" s="61"/>
      <c r="D703" s="62"/>
      <c r="E703" s="71"/>
      <c r="F703" s="61"/>
      <c r="G703" s="24"/>
      <c r="H703" s="54"/>
      <c r="I703" s="26"/>
      <c r="J703" s="27"/>
      <c r="K703" s="27"/>
      <c r="L703" s="27"/>
      <c r="M703" s="28"/>
      <c r="N703" s="29">
        <v>0</v>
      </c>
      <c r="O703" s="30" t="str">
        <f>IF(G703&lt;=$N$2,"",IF(F703=[3]Pav.tvarkyklė!$B$13,"",IF(ISBLANK(R703),"X","")))</f>
        <v/>
      </c>
      <c r="P703" s="31"/>
      <c r="Q703" s="32"/>
      <c r="R703" s="32"/>
      <c r="S703" s="33"/>
      <c r="T703" s="33"/>
      <c r="U703" s="34" t="str">
        <f>IFERROR(INDEX('[3]5.Grup_T'!$G$4:$G$22,MATCH('6.Turtas'!E703,'[3]5.Grup_T'!$E$4:$E$22,0)),"0")</f>
        <v>0</v>
      </c>
      <c r="V703" s="35">
        <f t="shared" si="131"/>
        <v>0</v>
      </c>
      <c r="W703" s="35">
        <f>IF(NOT(ISBLANK(H703)),(12-DATEDIF(H703,'[3]1.Pradzia'!$D$13,"m")),0)</f>
        <v>0</v>
      </c>
      <c r="X703" s="35">
        <f t="shared" si="134"/>
        <v>0</v>
      </c>
      <c r="Y703" s="35">
        <f t="shared" si="135"/>
        <v>0</v>
      </c>
      <c r="Z703" s="35">
        <f t="shared" si="143"/>
        <v>0</v>
      </c>
      <c r="AA703" s="36">
        <f t="shared" si="132"/>
        <v>0</v>
      </c>
      <c r="AB703" s="36">
        <f t="shared" si="136"/>
        <v>0</v>
      </c>
      <c r="AC703" s="37">
        <f>IF(E703='[3]5.Grup_T'!$E$20,0,IF(YEAR(G703)&lt;2021,M703-N703+AB703,0))</f>
        <v>0</v>
      </c>
      <c r="AD703" s="35">
        <f>IF(OR(YEAR(G703)&lt;2021,O703="X"),0,IF(ISBLANK(H703),DATEDIF(G703,'[3]1.Pradzia'!$D$13,"M"),DATEDIF(G703,H703,"m")))</f>
        <v>0</v>
      </c>
      <c r="AE703" s="37">
        <f>IF(E703='[3]5.Grup_T'!$E$20,0,IF(AD703&lt;&gt;0,M703/V703*MIN(12,AD703),0))</f>
        <v>0</v>
      </c>
      <c r="AF703" s="37">
        <f t="shared" si="133"/>
        <v>0</v>
      </c>
      <c r="AG703" s="37">
        <f t="shared" si="137"/>
        <v>0</v>
      </c>
      <c r="AH703" s="37">
        <f t="shared" si="138"/>
        <v>0</v>
      </c>
      <c r="AI703" s="35" t="str">
        <f t="shared" si="139"/>
        <v>Nusidėvėjęs</v>
      </c>
      <c r="AJ703" s="38" t="str">
        <f>IF(AND(F703&lt;&gt;[3]Pav.tvarkyklė!$B$12,F703&lt;&gt;[3]Pav.tvarkyklė!$B$13),"GVTNT","X")</f>
        <v>GVTNT</v>
      </c>
      <c r="AK703" s="39">
        <f t="shared" si="140"/>
        <v>0</v>
      </c>
      <c r="AL703" s="41"/>
      <c r="AM703" s="41"/>
      <c r="AN703" s="41">
        <f t="shared" si="141"/>
        <v>1900</v>
      </c>
      <c r="AO703" s="41"/>
      <c r="AP703" s="41"/>
      <c r="AQ703" s="41"/>
      <c r="AR703" s="42"/>
      <c r="AS703" s="42"/>
      <c r="AU703" s="43">
        <f t="shared" si="142"/>
        <v>0</v>
      </c>
    </row>
    <row r="704" spans="1:47" ht="15" customHeight="1" x14ac:dyDescent="0.25">
      <c r="A704" s="11"/>
      <c r="B704" s="19">
        <v>752</v>
      </c>
      <c r="C704" s="61"/>
      <c r="D704" s="62"/>
      <c r="E704" s="71"/>
      <c r="F704" s="61"/>
      <c r="G704" s="24"/>
      <c r="H704" s="54"/>
      <c r="I704" s="26"/>
      <c r="J704" s="27"/>
      <c r="K704" s="27"/>
      <c r="L704" s="27"/>
      <c r="M704" s="28"/>
      <c r="N704" s="29">
        <v>0</v>
      </c>
      <c r="O704" s="30" t="str">
        <f>IF(G704&lt;=$N$2,"",IF(F704=[3]Pav.tvarkyklė!$B$13,"",IF(ISBLANK(R704),"X","")))</f>
        <v/>
      </c>
      <c r="P704" s="31"/>
      <c r="Q704" s="32"/>
      <c r="R704" s="32"/>
      <c r="S704" s="33"/>
      <c r="T704" s="33"/>
      <c r="U704" s="34" t="str">
        <f>IFERROR(INDEX('[3]5.Grup_T'!$G$4:$G$22,MATCH('6.Turtas'!E704,'[3]5.Grup_T'!$E$4:$E$22,0)),"0")</f>
        <v>0</v>
      </c>
      <c r="V704" s="35">
        <f t="shared" si="131"/>
        <v>0</v>
      </c>
      <c r="W704" s="35">
        <f>IF(NOT(ISBLANK(H704)),(12-DATEDIF(H704,'[3]1.Pradzia'!$D$13,"m")),0)</f>
        <v>0</v>
      </c>
      <c r="X704" s="35">
        <f t="shared" si="134"/>
        <v>0</v>
      </c>
      <c r="Y704" s="35">
        <f t="shared" si="135"/>
        <v>0</v>
      </c>
      <c r="Z704" s="35">
        <f t="shared" si="143"/>
        <v>0</v>
      </c>
      <c r="AA704" s="36">
        <f t="shared" si="132"/>
        <v>0</v>
      </c>
      <c r="AB704" s="36">
        <f t="shared" si="136"/>
        <v>0</v>
      </c>
      <c r="AC704" s="37">
        <f>IF(E704='[3]5.Grup_T'!$E$20,0,IF(YEAR(G704)&lt;2021,M704-N704+AB704,0))</f>
        <v>0</v>
      </c>
      <c r="AD704" s="35">
        <f>IF(OR(YEAR(G704)&lt;2021,O704="X"),0,IF(ISBLANK(H704),DATEDIF(G704,'[3]1.Pradzia'!$D$13,"M"),DATEDIF(G704,H704,"m")))</f>
        <v>0</v>
      </c>
      <c r="AE704" s="37">
        <f>IF(E704='[3]5.Grup_T'!$E$20,0,IF(AD704&lt;&gt;0,M704/V704*MIN(12,AD704),0))</f>
        <v>0</v>
      </c>
      <c r="AF704" s="37">
        <f t="shared" si="133"/>
        <v>0</v>
      </c>
      <c r="AG704" s="37">
        <f t="shared" si="137"/>
        <v>0</v>
      </c>
      <c r="AH704" s="37">
        <f t="shared" si="138"/>
        <v>0</v>
      </c>
      <c r="AI704" s="35" t="str">
        <f t="shared" si="139"/>
        <v>Nusidėvėjęs</v>
      </c>
      <c r="AJ704" s="38" t="str">
        <f>IF(AND(F704&lt;&gt;[3]Pav.tvarkyklė!$B$12,F704&lt;&gt;[3]Pav.tvarkyklė!$B$13),"GVTNT","X")</f>
        <v>GVTNT</v>
      </c>
      <c r="AK704" s="39">
        <f t="shared" si="140"/>
        <v>0</v>
      </c>
      <c r="AL704" s="41"/>
      <c r="AM704" s="41"/>
      <c r="AN704" s="41">
        <f t="shared" si="141"/>
        <v>1900</v>
      </c>
      <c r="AO704" s="41"/>
      <c r="AP704" s="41"/>
      <c r="AQ704" s="41"/>
      <c r="AR704" s="42"/>
      <c r="AS704" s="42"/>
      <c r="AU704" s="43">
        <f t="shared" si="142"/>
        <v>0</v>
      </c>
    </row>
    <row r="705" spans="1:47" ht="15" customHeight="1" x14ac:dyDescent="0.25">
      <c r="A705" s="11"/>
      <c r="B705" s="19">
        <v>753</v>
      </c>
      <c r="C705" s="61"/>
      <c r="D705" s="62"/>
      <c r="E705" s="71"/>
      <c r="F705" s="61"/>
      <c r="G705" s="24"/>
      <c r="H705" s="54"/>
      <c r="I705" s="26"/>
      <c r="J705" s="27"/>
      <c r="K705" s="27"/>
      <c r="L705" s="27"/>
      <c r="M705" s="28"/>
      <c r="N705" s="29">
        <v>0</v>
      </c>
      <c r="O705" s="30" t="str">
        <f>IF(G705&lt;=$N$2,"",IF(F705=[3]Pav.tvarkyklė!$B$13,"",IF(ISBLANK(R705),"X","")))</f>
        <v/>
      </c>
      <c r="P705" s="31"/>
      <c r="Q705" s="32"/>
      <c r="R705" s="32"/>
      <c r="S705" s="33"/>
      <c r="T705" s="33"/>
      <c r="U705" s="34" t="str">
        <f>IFERROR(INDEX('[3]5.Grup_T'!$G$4:$G$22,MATCH('6.Turtas'!E705,'[3]5.Grup_T'!$E$4:$E$22,0)),"0")</f>
        <v>0</v>
      </c>
      <c r="V705" s="35">
        <f t="shared" si="131"/>
        <v>0</v>
      </c>
      <c r="W705" s="35">
        <f>IF(NOT(ISBLANK(H705)),(12-DATEDIF(H705,'[3]1.Pradzia'!$D$13,"m")),0)</f>
        <v>0</v>
      </c>
      <c r="X705" s="35">
        <f t="shared" si="134"/>
        <v>0</v>
      </c>
      <c r="Y705" s="35">
        <f t="shared" si="135"/>
        <v>0</v>
      </c>
      <c r="Z705" s="35">
        <f t="shared" si="143"/>
        <v>0</v>
      </c>
      <c r="AA705" s="36">
        <f t="shared" si="132"/>
        <v>0</v>
      </c>
      <c r="AB705" s="36">
        <f t="shared" si="136"/>
        <v>0</v>
      </c>
      <c r="AC705" s="37">
        <f>IF(E705='[3]5.Grup_T'!$E$20,0,IF(YEAR(G705)&lt;2021,M705-N705+AB705,0))</f>
        <v>0</v>
      </c>
      <c r="AD705" s="35">
        <f>IF(OR(YEAR(G705)&lt;2021,O705="X"),0,IF(ISBLANK(H705),DATEDIF(G705,'[3]1.Pradzia'!$D$13,"M"),DATEDIF(G705,H705,"m")))</f>
        <v>0</v>
      </c>
      <c r="AE705" s="37">
        <f>IF(E705='[3]5.Grup_T'!$E$20,0,IF(AD705&lt;&gt;0,M705/V705*MIN(12,AD705),0))</f>
        <v>0</v>
      </c>
      <c r="AF705" s="37">
        <f t="shared" si="133"/>
        <v>0</v>
      </c>
      <c r="AG705" s="37">
        <f t="shared" si="137"/>
        <v>0</v>
      </c>
      <c r="AH705" s="37">
        <f t="shared" si="138"/>
        <v>0</v>
      </c>
      <c r="AI705" s="35" t="str">
        <f t="shared" si="139"/>
        <v>Nusidėvėjęs</v>
      </c>
      <c r="AJ705" s="38" t="str">
        <f>IF(AND(F705&lt;&gt;[3]Pav.tvarkyklė!$B$12,F705&lt;&gt;[3]Pav.tvarkyklė!$B$13),"GVTNT","X")</f>
        <v>GVTNT</v>
      </c>
      <c r="AK705" s="39">
        <f t="shared" si="140"/>
        <v>0</v>
      </c>
      <c r="AL705" s="41"/>
      <c r="AM705" s="41"/>
      <c r="AN705" s="41">
        <f t="shared" si="141"/>
        <v>1900</v>
      </c>
      <c r="AO705" s="41"/>
      <c r="AP705" s="41"/>
      <c r="AQ705" s="41"/>
      <c r="AR705" s="42"/>
      <c r="AS705" s="42"/>
      <c r="AU705" s="43">
        <f t="shared" si="142"/>
        <v>0</v>
      </c>
    </row>
    <row r="706" spans="1:47" ht="15" customHeight="1" x14ac:dyDescent="0.25">
      <c r="A706" s="11"/>
      <c r="B706" s="19">
        <v>754</v>
      </c>
      <c r="C706" s="61"/>
      <c r="D706" s="62"/>
      <c r="E706" s="71"/>
      <c r="F706" s="61"/>
      <c r="G706" s="24"/>
      <c r="H706" s="54"/>
      <c r="I706" s="26"/>
      <c r="J706" s="27"/>
      <c r="K706" s="27"/>
      <c r="L706" s="27"/>
      <c r="M706" s="28"/>
      <c r="N706" s="29">
        <v>0</v>
      </c>
      <c r="O706" s="30" t="str">
        <f>IF(G706&lt;=$N$2,"",IF(F706=[3]Pav.tvarkyklė!$B$13,"",IF(ISBLANK(R706),"X","")))</f>
        <v/>
      </c>
      <c r="P706" s="31"/>
      <c r="Q706" s="32"/>
      <c r="R706" s="32"/>
      <c r="S706" s="33"/>
      <c r="T706" s="33"/>
      <c r="U706" s="34" t="str">
        <f>IFERROR(INDEX('[3]5.Grup_T'!$G$4:$G$22,MATCH('6.Turtas'!E706,'[3]5.Grup_T'!$E$4:$E$22,0)),"0")</f>
        <v>0</v>
      </c>
      <c r="V706" s="35">
        <f t="shared" si="131"/>
        <v>0</v>
      </c>
      <c r="W706" s="35">
        <f>IF(NOT(ISBLANK(H706)),(12-DATEDIF(H706,'[3]1.Pradzia'!$D$13,"m")),0)</f>
        <v>0</v>
      </c>
      <c r="X706" s="35">
        <f t="shared" si="134"/>
        <v>0</v>
      </c>
      <c r="Y706" s="35">
        <f t="shared" si="135"/>
        <v>0</v>
      </c>
      <c r="Z706" s="35">
        <f t="shared" si="143"/>
        <v>0</v>
      </c>
      <c r="AA706" s="36">
        <f t="shared" si="132"/>
        <v>0</v>
      </c>
      <c r="AB706" s="36">
        <f t="shared" si="136"/>
        <v>0</v>
      </c>
      <c r="AC706" s="37">
        <f>IF(E706='[3]5.Grup_T'!$E$20,0,IF(YEAR(G706)&lt;2021,M706-N706+AB706,0))</f>
        <v>0</v>
      </c>
      <c r="AD706" s="35">
        <f>IF(OR(YEAR(G706)&lt;2021,O706="X"),0,IF(ISBLANK(H706),DATEDIF(G706,'[3]1.Pradzia'!$D$13,"M"),DATEDIF(G706,H706,"m")))</f>
        <v>0</v>
      </c>
      <c r="AE706" s="37">
        <f>IF(E706='[3]5.Grup_T'!$E$20,0,IF(AD706&lt;&gt;0,M706/V706*MIN(12,AD706),0))</f>
        <v>0</v>
      </c>
      <c r="AF706" s="37">
        <f t="shared" si="133"/>
        <v>0</v>
      </c>
      <c r="AG706" s="37">
        <f t="shared" si="137"/>
        <v>0</v>
      </c>
      <c r="AH706" s="37">
        <f t="shared" si="138"/>
        <v>0</v>
      </c>
      <c r="AI706" s="35" t="str">
        <f t="shared" si="139"/>
        <v>Nusidėvėjęs</v>
      </c>
      <c r="AJ706" s="38" t="str">
        <f>IF(AND(F706&lt;&gt;[3]Pav.tvarkyklė!$B$12,F706&lt;&gt;[3]Pav.tvarkyklė!$B$13),"GVTNT","X")</f>
        <v>GVTNT</v>
      </c>
      <c r="AK706" s="39">
        <f t="shared" si="140"/>
        <v>0</v>
      </c>
      <c r="AL706" s="41"/>
      <c r="AM706" s="41"/>
      <c r="AN706" s="41">
        <f t="shared" si="141"/>
        <v>1900</v>
      </c>
      <c r="AO706" s="41"/>
      <c r="AP706" s="41"/>
      <c r="AQ706" s="41"/>
      <c r="AR706" s="42"/>
      <c r="AS706" s="42"/>
      <c r="AU706" s="43">
        <f t="shared" si="142"/>
        <v>0</v>
      </c>
    </row>
    <row r="707" spans="1:47" ht="15" customHeight="1" x14ac:dyDescent="0.25">
      <c r="A707" s="11"/>
      <c r="B707" s="19">
        <v>755</v>
      </c>
      <c r="C707" s="61"/>
      <c r="D707" s="62"/>
      <c r="E707" s="71"/>
      <c r="F707" s="61"/>
      <c r="G707" s="24"/>
      <c r="H707" s="54"/>
      <c r="I707" s="26"/>
      <c r="J707" s="27"/>
      <c r="K707" s="27"/>
      <c r="L707" s="27"/>
      <c r="M707" s="28"/>
      <c r="N707" s="29">
        <v>0</v>
      </c>
      <c r="O707" s="30" t="str">
        <f>IF(G707&lt;=$N$2,"",IF(F707=[3]Pav.tvarkyklė!$B$13,"",IF(ISBLANK(R707),"X","")))</f>
        <v/>
      </c>
      <c r="P707" s="31"/>
      <c r="Q707" s="32"/>
      <c r="R707" s="32"/>
      <c r="S707" s="33"/>
      <c r="T707" s="33"/>
      <c r="U707" s="34" t="str">
        <f>IFERROR(INDEX('[3]5.Grup_T'!$G$4:$G$22,MATCH('6.Turtas'!E707,'[3]5.Grup_T'!$E$4:$E$22,0)),"0")</f>
        <v>0</v>
      </c>
      <c r="V707" s="35">
        <f t="shared" si="131"/>
        <v>0</v>
      </c>
      <c r="W707" s="35">
        <f>IF(NOT(ISBLANK(H707)),(12-DATEDIF(H707,'[3]1.Pradzia'!$D$13,"m")),0)</f>
        <v>0</v>
      </c>
      <c r="X707" s="35">
        <f t="shared" si="134"/>
        <v>0</v>
      </c>
      <c r="Y707" s="35">
        <f t="shared" si="135"/>
        <v>0</v>
      </c>
      <c r="Z707" s="35">
        <f t="shared" si="143"/>
        <v>0</v>
      </c>
      <c r="AA707" s="36">
        <f t="shared" si="132"/>
        <v>0</v>
      </c>
      <c r="AB707" s="36">
        <f t="shared" si="136"/>
        <v>0</v>
      </c>
      <c r="AC707" s="37">
        <f>IF(E707='[3]5.Grup_T'!$E$20,0,IF(YEAR(G707)&lt;2021,M707-N707+AB707,0))</f>
        <v>0</v>
      </c>
      <c r="AD707" s="35">
        <f>IF(OR(YEAR(G707)&lt;2021,O707="X"),0,IF(ISBLANK(H707),DATEDIF(G707,'[3]1.Pradzia'!$D$13,"M"),DATEDIF(G707,H707,"m")))</f>
        <v>0</v>
      </c>
      <c r="AE707" s="37">
        <f>IF(E707='[3]5.Grup_T'!$E$20,0,IF(AD707&lt;&gt;0,M707/V707*MIN(12,AD707),0))</f>
        <v>0</v>
      </c>
      <c r="AF707" s="37">
        <f t="shared" si="133"/>
        <v>0</v>
      </c>
      <c r="AG707" s="37">
        <f t="shared" si="137"/>
        <v>0</v>
      </c>
      <c r="AH707" s="37">
        <f t="shared" si="138"/>
        <v>0</v>
      </c>
      <c r="AI707" s="35" t="str">
        <f t="shared" si="139"/>
        <v>Nusidėvėjęs</v>
      </c>
      <c r="AJ707" s="38" t="str">
        <f>IF(AND(F707&lt;&gt;[3]Pav.tvarkyklė!$B$12,F707&lt;&gt;[3]Pav.tvarkyklė!$B$13),"GVTNT","X")</f>
        <v>GVTNT</v>
      </c>
      <c r="AK707" s="39">
        <f t="shared" si="140"/>
        <v>0</v>
      </c>
      <c r="AL707" s="41"/>
      <c r="AM707" s="41"/>
      <c r="AN707" s="41">
        <f t="shared" si="141"/>
        <v>1900</v>
      </c>
      <c r="AO707" s="41"/>
      <c r="AP707" s="41"/>
      <c r="AQ707" s="41"/>
      <c r="AR707" s="42"/>
      <c r="AS707" s="42"/>
      <c r="AU707" s="43">
        <f t="shared" si="142"/>
        <v>0</v>
      </c>
    </row>
    <row r="708" spans="1:47" ht="15" customHeight="1" x14ac:dyDescent="0.25">
      <c r="A708" s="11"/>
      <c r="B708" s="19">
        <v>756</v>
      </c>
      <c r="C708" s="61"/>
      <c r="D708" s="62"/>
      <c r="E708" s="71"/>
      <c r="F708" s="61"/>
      <c r="G708" s="24"/>
      <c r="H708" s="54"/>
      <c r="I708" s="26"/>
      <c r="J708" s="27"/>
      <c r="K708" s="27"/>
      <c r="L708" s="27"/>
      <c r="M708" s="28"/>
      <c r="N708" s="29">
        <v>0</v>
      </c>
      <c r="O708" s="30" t="str">
        <f>IF(G708&lt;=$N$2,"",IF(F708=[3]Pav.tvarkyklė!$B$13,"",IF(ISBLANK(R708),"X","")))</f>
        <v/>
      </c>
      <c r="P708" s="31"/>
      <c r="Q708" s="32"/>
      <c r="R708" s="32"/>
      <c r="S708" s="33"/>
      <c r="T708" s="33"/>
      <c r="U708" s="34" t="str">
        <f>IFERROR(INDEX('[3]5.Grup_T'!$G$4:$G$22,MATCH('6.Turtas'!E708,'[3]5.Grup_T'!$E$4:$E$22,0)),"0")</f>
        <v>0</v>
      </c>
      <c r="V708" s="35">
        <f t="shared" ref="V708:V771" si="144">U708*12</f>
        <v>0</v>
      </c>
      <c r="W708" s="35">
        <f>IF(NOT(ISBLANK(H708)),(12-DATEDIF(H708,'[3]1.Pradzia'!$D$13,"m")),0)</f>
        <v>0</v>
      </c>
      <c r="X708" s="35">
        <f t="shared" si="134"/>
        <v>0</v>
      </c>
      <c r="Y708" s="35">
        <f t="shared" si="135"/>
        <v>0</v>
      </c>
      <c r="Z708" s="35">
        <f t="shared" si="143"/>
        <v>0</v>
      </c>
      <c r="AA708" s="36">
        <f t="shared" ref="AA708:AA771" si="145">+IF(Z708&lt;=0,0,N708/Z708)</f>
        <v>0</v>
      </c>
      <c r="AB708" s="36">
        <f t="shared" si="136"/>
        <v>0</v>
      </c>
      <c r="AC708" s="37">
        <f>IF(E708='[3]5.Grup_T'!$E$20,0,IF(YEAR(G708)&lt;2021,M708-N708+AB708,0))</f>
        <v>0</v>
      </c>
      <c r="AD708" s="35">
        <f>IF(OR(YEAR(G708)&lt;2021,O708="X"),0,IF(ISBLANK(H708),DATEDIF(G708,'[3]1.Pradzia'!$D$13,"M"),DATEDIF(G708,H708,"m")))</f>
        <v>0</v>
      </c>
      <c r="AE708" s="37">
        <f>IF(E708='[3]5.Grup_T'!$E$20,0,IF(AD708&lt;&gt;0,M708/V708*MIN(12,AD708),0))</f>
        <v>0</v>
      </c>
      <c r="AF708" s="37">
        <f t="shared" ref="AF708:AF771" si="146">+AB708+AE708</f>
        <v>0</v>
      </c>
      <c r="AG708" s="37">
        <f t="shared" si="137"/>
        <v>0</v>
      </c>
      <c r="AH708" s="37">
        <f t="shared" si="138"/>
        <v>0</v>
      </c>
      <c r="AI708" s="35" t="str">
        <f t="shared" si="139"/>
        <v>Nusidėvėjęs</v>
      </c>
      <c r="AJ708" s="38" t="str">
        <f>IF(AND(F708&lt;&gt;[3]Pav.tvarkyklė!$B$12,F708&lt;&gt;[3]Pav.tvarkyklė!$B$13),"GVTNT","X")</f>
        <v>GVTNT</v>
      </c>
      <c r="AK708" s="39">
        <f t="shared" si="140"/>
        <v>0</v>
      </c>
      <c r="AL708" s="41"/>
      <c r="AM708" s="41"/>
      <c r="AN708" s="41">
        <f t="shared" si="141"/>
        <v>1900</v>
      </c>
      <c r="AO708" s="41"/>
      <c r="AP708" s="41"/>
      <c r="AQ708" s="41"/>
      <c r="AR708" s="42"/>
      <c r="AS708" s="42"/>
      <c r="AU708" s="43">
        <f t="shared" si="142"/>
        <v>0</v>
      </c>
    </row>
    <row r="709" spans="1:47" ht="15" customHeight="1" x14ac:dyDescent="0.25">
      <c r="A709" s="11"/>
      <c r="B709" s="19">
        <v>757</v>
      </c>
      <c r="C709" s="61"/>
      <c r="D709" s="62"/>
      <c r="E709" s="71"/>
      <c r="F709" s="61"/>
      <c r="G709" s="24"/>
      <c r="H709" s="54"/>
      <c r="I709" s="26"/>
      <c r="J709" s="27"/>
      <c r="K709" s="27"/>
      <c r="L709" s="27"/>
      <c r="M709" s="28"/>
      <c r="N709" s="29">
        <v>0</v>
      </c>
      <c r="O709" s="30" t="str">
        <f>IF(G709&lt;=$N$2,"",IF(F709=[3]Pav.tvarkyklė!$B$13,"",IF(ISBLANK(R709),"X","")))</f>
        <v/>
      </c>
      <c r="P709" s="31"/>
      <c r="Q709" s="32"/>
      <c r="R709" s="32"/>
      <c r="S709" s="33"/>
      <c r="T709" s="33"/>
      <c r="U709" s="34" t="str">
        <f>IFERROR(INDEX('[3]5.Grup_T'!$G$4:$G$22,MATCH('6.Turtas'!E709,'[3]5.Grup_T'!$E$4:$E$22,0)),"0")</f>
        <v>0</v>
      </c>
      <c r="V709" s="35">
        <f t="shared" si="144"/>
        <v>0</v>
      </c>
      <c r="W709" s="35">
        <f>IF(NOT(ISBLANK(H709)),(12-DATEDIF(H709,'[3]1.Pradzia'!$D$13,"m")),0)</f>
        <v>0</v>
      </c>
      <c r="X709" s="35">
        <f t="shared" ref="X709:X767" si="147">IF(OR(ISBLANK(C709),YEAR(G709)&gt;=2021),0,DATEDIF(G709,$N$2,"M"))</f>
        <v>0</v>
      </c>
      <c r="Y709" s="35">
        <f t="shared" ref="Y709:Y758" si="148">IF(YEAR(G709)&gt;=2021,0,IF(Z709&lt;=0,0,IF(W709&lt;&gt;0,MIN(W709,Z709),MIN(12,Z709))))</f>
        <v>0</v>
      </c>
      <c r="Z709" s="35">
        <f t="shared" si="143"/>
        <v>0</v>
      </c>
      <c r="AA709" s="36">
        <f t="shared" si="145"/>
        <v>0</v>
      </c>
      <c r="AB709" s="36">
        <f t="shared" ref="AB709:AB772" si="149">IF(Z709&lt;=0,N709,N709/Z709*Y709)</f>
        <v>0</v>
      </c>
      <c r="AC709" s="37">
        <f>IF(E709='[3]5.Grup_T'!$E$20,0,IF(YEAR(G709)&lt;2021,M709-N709+AB709,0))</f>
        <v>0</v>
      </c>
      <c r="AD709" s="35">
        <f>IF(OR(YEAR(G709)&lt;2021,O709="X"),0,IF(ISBLANK(H709),DATEDIF(G709,'[3]1.Pradzia'!$D$13,"M"),DATEDIF(G709,H709,"m")))</f>
        <v>0</v>
      </c>
      <c r="AE709" s="37">
        <f>IF(E709='[3]5.Grup_T'!$E$20,0,IF(AD709&lt;&gt;0,M709/V709*MIN(12,AD709),0))</f>
        <v>0</v>
      </c>
      <c r="AF709" s="37">
        <f t="shared" si="146"/>
        <v>0</v>
      </c>
      <c r="AG709" s="37">
        <f t="shared" ref="AG709:AG772" si="150">AC709+AE709</f>
        <v>0</v>
      </c>
      <c r="AH709" s="37">
        <f t="shared" ref="AH709:AH772" si="151">M709-AG709</f>
        <v>0</v>
      </c>
      <c r="AI709" s="35" t="str">
        <f t="shared" ref="AI709:AI772" si="152">IF(H709&lt;&gt;0,"Nurašytas",IF(O709="X","Nesuderintas",IF(AH709&lt;=0,"Nusidėvėjęs","")))</f>
        <v>Nusidėvėjęs</v>
      </c>
      <c r="AJ709" s="38" t="str">
        <f>IF(AND(F709&lt;&gt;[3]Pav.tvarkyklė!$B$12,F709&lt;&gt;[3]Pav.tvarkyklė!$B$13),"GVTNT","X")</f>
        <v>GVTNT</v>
      </c>
      <c r="AK709" s="39">
        <f t="shared" ref="AK709:AK772" si="153">I709-J709-K709-L709-M709</f>
        <v>0</v>
      </c>
      <c r="AL709" s="41"/>
      <c r="AM709" s="41"/>
      <c r="AN709" s="41">
        <f t="shared" ref="AN709:AN772" si="154">YEAR(G709)</f>
        <v>1900</v>
      </c>
      <c r="AO709" s="41"/>
      <c r="AP709" s="41"/>
      <c r="AQ709" s="41"/>
      <c r="AR709" s="42"/>
      <c r="AS709" s="42"/>
      <c r="AU709" s="43">
        <f t="shared" ref="AU709:AU772" si="155">AF709-AT709</f>
        <v>0</v>
      </c>
    </row>
    <row r="710" spans="1:47" ht="15" customHeight="1" x14ac:dyDescent="0.25">
      <c r="A710" s="11"/>
      <c r="B710" s="19">
        <v>758</v>
      </c>
      <c r="C710" s="61"/>
      <c r="D710" s="62"/>
      <c r="E710" s="71"/>
      <c r="F710" s="61"/>
      <c r="G710" s="24"/>
      <c r="H710" s="54"/>
      <c r="I710" s="26"/>
      <c r="J710" s="27"/>
      <c r="K710" s="27"/>
      <c r="L710" s="27"/>
      <c r="M710" s="28"/>
      <c r="N710" s="29">
        <v>0</v>
      </c>
      <c r="O710" s="30" t="str">
        <f>IF(G710&lt;=$N$2,"",IF(F710=[3]Pav.tvarkyklė!$B$13,"",IF(ISBLANK(R710),"X","")))</f>
        <v/>
      </c>
      <c r="P710" s="31"/>
      <c r="Q710" s="32"/>
      <c r="R710" s="32"/>
      <c r="S710" s="33"/>
      <c r="T710" s="33"/>
      <c r="U710" s="34" t="str">
        <f>IFERROR(INDEX('[3]5.Grup_T'!$G$4:$G$22,MATCH('6.Turtas'!E710,'[3]5.Grup_T'!$E$4:$E$22,0)),"0")</f>
        <v>0</v>
      </c>
      <c r="V710" s="35">
        <f t="shared" si="144"/>
        <v>0</v>
      </c>
      <c r="W710" s="35">
        <f>IF(NOT(ISBLANK(H710)),(12-DATEDIF(H710,'[3]1.Pradzia'!$D$13,"m")),0)</f>
        <v>0</v>
      </c>
      <c r="X710" s="35">
        <f t="shared" si="147"/>
        <v>0</v>
      </c>
      <c r="Y710" s="35">
        <f t="shared" si="148"/>
        <v>0</v>
      </c>
      <c r="Z710" s="35">
        <f t="shared" si="143"/>
        <v>0</v>
      </c>
      <c r="AA710" s="36">
        <f t="shared" si="145"/>
        <v>0</v>
      </c>
      <c r="AB710" s="36">
        <f t="shared" si="149"/>
        <v>0</v>
      </c>
      <c r="AC710" s="37">
        <f>IF(E710='[3]5.Grup_T'!$E$20,0,IF(YEAR(G710)&lt;2021,M710-N710+AB710,0))</f>
        <v>0</v>
      </c>
      <c r="AD710" s="35">
        <f>IF(OR(YEAR(G710)&lt;2021,O710="X"),0,IF(ISBLANK(H710),DATEDIF(G710,'[3]1.Pradzia'!$D$13,"M"),DATEDIF(G710,H710,"m")))</f>
        <v>0</v>
      </c>
      <c r="AE710" s="37">
        <f>IF(E710='[3]5.Grup_T'!$E$20,0,IF(AD710&lt;&gt;0,M710/V710*MIN(12,AD710),0))</f>
        <v>0</v>
      </c>
      <c r="AF710" s="37">
        <f t="shared" si="146"/>
        <v>0</v>
      </c>
      <c r="AG710" s="37">
        <f t="shared" si="150"/>
        <v>0</v>
      </c>
      <c r="AH710" s="37">
        <f t="shared" si="151"/>
        <v>0</v>
      </c>
      <c r="AI710" s="35" t="str">
        <f t="shared" si="152"/>
        <v>Nusidėvėjęs</v>
      </c>
      <c r="AJ710" s="38" t="str">
        <f>IF(AND(F710&lt;&gt;[3]Pav.tvarkyklė!$B$12,F710&lt;&gt;[3]Pav.tvarkyklė!$B$13),"GVTNT","X")</f>
        <v>GVTNT</v>
      </c>
      <c r="AK710" s="39">
        <f t="shared" si="153"/>
        <v>0</v>
      </c>
      <c r="AL710" s="41"/>
      <c r="AM710" s="41"/>
      <c r="AN710" s="41">
        <f t="shared" si="154"/>
        <v>1900</v>
      </c>
      <c r="AO710" s="41"/>
      <c r="AP710" s="41"/>
      <c r="AQ710" s="41"/>
      <c r="AR710" s="42"/>
      <c r="AS710" s="42"/>
      <c r="AU710" s="43">
        <f t="shared" si="155"/>
        <v>0</v>
      </c>
    </row>
    <row r="711" spans="1:47" ht="15" customHeight="1" x14ac:dyDescent="0.25">
      <c r="A711" s="11"/>
      <c r="B711" s="19">
        <v>759</v>
      </c>
      <c r="C711" s="61"/>
      <c r="D711" s="62"/>
      <c r="E711" s="71"/>
      <c r="F711" s="61"/>
      <c r="G711" s="24"/>
      <c r="H711" s="54"/>
      <c r="I711" s="26"/>
      <c r="J711" s="27"/>
      <c r="K711" s="27"/>
      <c r="L711" s="27"/>
      <c r="M711" s="28"/>
      <c r="N711" s="29">
        <v>0</v>
      </c>
      <c r="O711" s="30" t="str">
        <f>IF(G711&lt;=$N$2,"",IF(F711=[3]Pav.tvarkyklė!$B$13,"",IF(ISBLANK(R711),"X","")))</f>
        <v/>
      </c>
      <c r="P711" s="31"/>
      <c r="Q711" s="32"/>
      <c r="R711" s="32"/>
      <c r="S711" s="33"/>
      <c r="T711" s="33"/>
      <c r="U711" s="34" t="str">
        <f>IFERROR(INDEX('[3]5.Grup_T'!$G$4:$G$22,MATCH('6.Turtas'!E711,'[3]5.Grup_T'!$E$4:$E$22,0)),"0")</f>
        <v>0</v>
      </c>
      <c r="V711" s="35">
        <f t="shared" si="144"/>
        <v>0</v>
      </c>
      <c r="W711" s="35">
        <f>IF(NOT(ISBLANK(H711)),(12-DATEDIF(H711,'[3]1.Pradzia'!$D$13,"m")),0)</f>
        <v>0</v>
      </c>
      <c r="X711" s="35">
        <f t="shared" si="147"/>
        <v>0</v>
      </c>
      <c r="Y711" s="35">
        <f t="shared" si="148"/>
        <v>0</v>
      </c>
      <c r="Z711" s="35">
        <f t="shared" ref="Z711:Z774" si="156">IF(YEAR(G711)&gt;=2019,0,V711-X711)</f>
        <v>0</v>
      </c>
      <c r="AA711" s="36">
        <f t="shared" si="145"/>
        <v>0</v>
      </c>
      <c r="AB711" s="36">
        <f t="shared" si="149"/>
        <v>0</v>
      </c>
      <c r="AC711" s="37">
        <f>IF(E711='[3]5.Grup_T'!$E$20,0,IF(YEAR(G711)&lt;2021,M711-N711+AB711,0))</f>
        <v>0</v>
      </c>
      <c r="AD711" s="35">
        <f>IF(OR(YEAR(G711)&lt;2021,O711="X"),0,IF(ISBLANK(H711),DATEDIF(G711,'[3]1.Pradzia'!$D$13,"M"),DATEDIF(G711,H711,"m")))</f>
        <v>0</v>
      </c>
      <c r="AE711" s="37">
        <f>IF(E711='[3]5.Grup_T'!$E$20,0,IF(AD711&lt;&gt;0,M711/V711*MIN(12,AD711),0))</f>
        <v>0</v>
      </c>
      <c r="AF711" s="37">
        <f t="shared" si="146"/>
        <v>0</v>
      </c>
      <c r="AG711" s="37">
        <f t="shared" si="150"/>
        <v>0</v>
      </c>
      <c r="AH711" s="37">
        <f t="shared" si="151"/>
        <v>0</v>
      </c>
      <c r="AI711" s="35" t="str">
        <f t="shared" si="152"/>
        <v>Nusidėvėjęs</v>
      </c>
      <c r="AJ711" s="38" t="str">
        <f>IF(AND(F711&lt;&gt;[3]Pav.tvarkyklė!$B$12,F711&lt;&gt;[3]Pav.tvarkyklė!$B$13),"GVTNT","X")</f>
        <v>GVTNT</v>
      </c>
      <c r="AK711" s="39">
        <f t="shared" si="153"/>
        <v>0</v>
      </c>
      <c r="AL711" s="41"/>
      <c r="AM711" s="41"/>
      <c r="AN711" s="41">
        <f t="shared" si="154"/>
        <v>1900</v>
      </c>
      <c r="AO711" s="41"/>
      <c r="AP711" s="41"/>
      <c r="AQ711" s="41"/>
      <c r="AR711" s="42"/>
      <c r="AS711" s="42"/>
      <c r="AU711" s="43">
        <f t="shared" si="155"/>
        <v>0</v>
      </c>
    </row>
    <row r="712" spans="1:47" ht="15" customHeight="1" x14ac:dyDescent="0.25">
      <c r="A712" s="11"/>
      <c r="B712" s="19">
        <v>760</v>
      </c>
      <c r="C712" s="61"/>
      <c r="D712" s="62"/>
      <c r="E712" s="71"/>
      <c r="F712" s="61"/>
      <c r="G712" s="24"/>
      <c r="H712" s="25"/>
      <c r="I712" s="26"/>
      <c r="J712" s="27"/>
      <c r="K712" s="27"/>
      <c r="L712" s="27"/>
      <c r="M712" s="28"/>
      <c r="N712" s="29">
        <v>0</v>
      </c>
      <c r="O712" s="30" t="str">
        <f>IF(G712&lt;=$N$2,"",IF(F712=[3]Pav.tvarkyklė!$B$13,"",IF(ISBLANK(R712),"X","")))</f>
        <v/>
      </c>
      <c r="P712" s="31"/>
      <c r="Q712" s="32"/>
      <c r="R712" s="32"/>
      <c r="S712" s="33"/>
      <c r="T712" s="33"/>
      <c r="U712" s="34" t="str">
        <f>IFERROR(INDEX('[3]5.Grup_T'!$G$4:$G$22,MATCH('6.Turtas'!E712,'[3]5.Grup_T'!$E$4:$E$22,0)),"0")</f>
        <v>0</v>
      </c>
      <c r="V712" s="35">
        <f t="shared" si="144"/>
        <v>0</v>
      </c>
      <c r="W712" s="35">
        <f>IF(NOT(ISBLANK(H712)),(12-DATEDIF(H712,'[3]1.Pradzia'!$D$13,"m")),0)</f>
        <v>0</v>
      </c>
      <c r="X712" s="35">
        <f t="shared" si="147"/>
        <v>0</v>
      </c>
      <c r="Y712" s="35">
        <f t="shared" si="148"/>
        <v>0</v>
      </c>
      <c r="Z712" s="35">
        <f t="shared" si="156"/>
        <v>0</v>
      </c>
      <c r="AA712" s="36">
        <f t="shared" si="145"/>
        <v>0</v>
      </c>
      <c r="AB712" s="36">
        <f t="shared" si="149"/>
        <v>0</v>
      </c>
      <c r="AC712" s="37">
        <f>IF(E712='[3]5.Grup_T'!$E$20,0,IF(YEAR(G712)&lt;2021,M712-N712+AB712,0))</f>
        <v>0</v>
      </c>
      <c r="AD712" s="35">
        <f>IF(OR(YEAR(G712)&lt;2021,O712="X"),0,IF(ISBLANK(H712),DATEDIF(G712,'[3]1.Pradzia'!$D$13,"M"),DATEDIF(G712,H712,"m")))</f>
        <v>0</v>
      </c>
      <c r="AE712" s="37">
        <f>IF(E712='[3]5.Grup_T'!$E$20,0,IF(AD712&lt;&gt;0,M712/V712*MIN(12,AD712),0))</f>
        <v>0</v>
      </c>
      <c r="AF712" s="37">
        <f t="shared" si="146"/>
        <v>0</v>
      </c>
      <c r="AG712" s="37">
        <f t="shared" si="150"/>
        <v>0</v>
      </c>
      <c r="AH712" s="37">
        <f t="shared" si="151"/>
        <v>0</v>
      </c>
      <c r="AI712" s="35" t="str">
        <f t="shared" si="152"/>
        <v>Nusidėvėjęs</v>
      </c>
      <c r="AJ712" s="38" t="str">
        <f>IF(AND(F712&lt;&gt;[3]Pav.tvarkyklė!$B$12,F712&lt;&gt;[3]Pav.tvarkyklė!$B$13),"GVTNT","X")</f>
        <v>GVTNT</v>
      </c>
      <c r="AK712" s="39">
        <f t="shared" si="153"/>
        <v>0</v>
      </c>
      <c r="AL712" s="41"/>
      <c r="AM712" s="41"/>
      <c r="AN712" s="41">
        <f t="shared" si="154"/>
        <v>1900</v>
      </c>
      <c r="AO712" s="41"/>
      <c r="AP712" s="41"/>
      <c r="AQ712" s="41"/>
      <c r="AR712" s="42"/>
      <c r="AS712" s="42"/>
      <c r="AU712" s="43">
        <f t="shared" si="155"/>
        <v>0</v>
      </c>
    </row>
    <row r="713" spans="1:47" ht="15" customHeight="1" x14ac:dyDescent="0.25">
      <c r="A713" s="11"/>
      <c r="B713" s="19">
        <v>761</v>
      </c>
      <c r="C713" s="61"/>
      <c r="D713" s="62"/>
      <c r="E713" s="71"/>
      <c r="F713" s="61"/>
      <c r="G713" s="24"/>
      <c r="H713" s="54"/>
      <c r="I713" s="26"/>
      <c r="J713" s="27"/>
      <c r="K713" s="27"/>
      <c r="L713" s="27"/>
      <c r="M713" s="28"/>
      <c r="N713" s="29">
        <v>0</v>
      </c>
      <c r="O713" s="30" t="str">
        <f>IF(G713&lt;=$N$2,"",IF(F713=[3]Pav.tvarkyklė!$B$13,"",IF(ISBLANK(R713),"X","")))</f>
        <v/>
      </c>
      <c r="P713" s="31"/>
      <c r="Q713" s="32"/>
      <c r="R713" s="32"/>
      <c r="S713" s="33"/>
      <c r="T713" s="33"/>
      <c r="U713" s="34" t="str">
        <f>IFERROR(INDEX('[3]5.Grup_T'!$G$4:$G$22,MATCH('6.Turtas'!E713,'[3]5.Grup_T'!$E$4:$E$22,0)),"0")</f>
        <v>0</v>
      </c>
      <c r="V713" s="35">
        <f t="shared" si="144"/>
        <v>0</v>
      </c>
      <c r="W713" s="35">
        <f>IF(NOT(ISBLANK(H713)),(12-DATEDIF(H713,'[3]1.Pradzia'!$D$13,"m")),0)</f>
        <v>0</v>
      </c>
      <c r="X713" s="35">
        <f t="shared" si="147"/>
        <v>0</v>
      </c>
      <c r="Y713" s="35">
        <f t="shared" si="148"/>
        <v>0</v>
      </c>
      <c r="Z713" s="35">
        <f t="shared" si="156"/>
        <v>0</v>
      </c>
      <c r="AA713" s="36">
        <f t="shared" si="145"/>
        <v>0</v>
      </c>
      <c r="AB713" s="36">
        <f t="shared" si="149"/>
        <v>0</v>
      </c>
      <c r="AC713" s="37">
        <f>IF(E713='[3]5.Grup_T'!$E$20,0,IF(YEAR(G713)&lt;2021,M713-N713+AB713,0))</f>
        <v>0</v>
      </c>
      <c r="AD713" s="35">
        <f>IF(OR(YEAR(G713)&lt;2021,O713="X"),0,IF(ISBLANK(H713),DATEDIF(G713,'[3]1.Pradzia'!$D$13,"M"),DATEDIF(G713,H713,"m")))</f>
        <v>0</v>
      </c>
      <c r="AE713" s="37">
        <f>IF(E713='[3]5.Grup_T'!$E$20,0,IF(AD713&lt;&gt;0,M713/V713*MIN(12,AD713),0))</f>
        <v>0</v>
      </c>
      <c r="AF713" s="37">
        <f t="shared" si="146"/>
        <v>0</v>
      </c>
      <c r="AG713" s="37">
        <f t="shared" si="150"/>
        <v>0</v>
      </c>
      <c r="AH713" s="37">
        <f t="shared" si="151"/>
        <v>0</v>
      </c>
      <c r="AI713" s="35" t="str">
        <f t="shared" si="152"/>
        <v>Nusidėvėjęs</v>
      </c>
      <c r="AJ713" s="38" t="str">
        <f>IF(AND(F713&lt;&gt;[3]Pav.tvarkyklė!$B$12,F713&lt;&gt;[3]Pav.tvarkyklė!$B$13),"GVTNT","X")</f>
        <v>GVTNT</v>
      </c>
      <c r="AK713" s="39">
        <f t="shared" si="153"/>
        <v>0</v>
      </c>
      <c r="AL713" s="41"/>
      <c r="AM713" s="41"/>
      <c r="AN713" s="41">
        <f t="shared" si="154"/>
        <v>1900</v>
      </c>
      <c r="AO713" s="41"/>
      <c r="AP713" s="41"/>
      <c r="AQ713" s="41"/>
      <c r="AR713" s="42"/>
      <c r="AS713" s="42"/>
      <c r="AU713" s="43">
        <f t="shared" si="155"/>
        <v>0</v>
      </c>
    </row>
    <row r="714" spans="1:47" ht="15" customHeight="1" x14ac:dyDescent="0.25">
      <c r="A714" s="11"/>
      <c r="B714" s="19">
        <v>762</v>
      </c>
      <c r="C714" s="61"/>
      <c r="D714" s="62"/>
      <c r="E714" s="71"/>
      <c r="F714" s="61"/>
      <c r="G714" s="24"/>
      <c r="H714" s="54"/>
      <c r="I714" s="26"/>
      <c r="J714" s="27"/>
      <c r="K714" s="27"/>
      <c r="L714" s="27"/>
      <c r="M714" s="28"/>
      <c r="N714" s="29">
        <v>0</v>
      </c>
      <c r="O714" s="30" t="str">
        <f>IF(G714&lt;=$N$2,"",IF(F714=[3]Pav.tvarkyklė!$B$13,"",IF(ISBLANK(R714),"X","")))</f>
        <v/>
      </c>
      <c r="P714" s="31"/>
      <c r="Q714" s="32"/>
      <c r="R714" s="32"/>
      <c r="S714" s="33"/>
      <c r="T714" s="33"/>
      <c r="U714" s="34" t="str">
        <f>IFERROR(INDEX('[3]5.Grup_T'!$G$4:$G$22,MATCH('6.Turtas'!E714,'[3]5.Grup_T'!$E$4:$E$22,0)),"0")</f>
        <v>0</v>
      </c>
      <c r="V714" s="35">
        <f t="shared" si="144"/>
        <v>0</v>
      </c>
      <c r="W714" s="35">
        <f>IF(NOT(ISBLANK(H714)),(12-DATEDIF(H714,'[3]1.Pradzia'!$D$13,"m")),0)</f>
        <v>0</v>
      </c>
      <c r="X714" s="35">
        <f t="shared" si="147"/>
        <v>0</v>
      </c>
      <c r="Y714" s="35">
        <f t="shared" si="148"/>
        <v>0</v>
      </c>
      <c r="Z714" s="35">
        <f t="shared" si="156"/>
        <v>0</v>
      </c>
      <c r="AA714" s="36">
        <f t="shared" si="145"/>
        <v>0</v>
      </c>
      <c r="AB714" s="36">
        <f t="shared" si="149"/>
        <v>0</v>
      </c>
      <c r="AC714" s="37">
        <f>IF(E714='[3]5.Grup_T'!$E$20,0,IF(YEAR(G714)&lt;2021,M714-N714+AB714,0))</f>
        <v>0</v>
      </c>
      <c r="AD714" s="35">
        <f>IF(OR(YEAR(G714)&lt;2021,O714="X"),0,IF(ISBLANK(H714),DATEDIF(G714,'[3]1.Pradzia'!$D$13,"M"),DATEDIF(G714,H714,"m")))</f>
        <v>0</v>
      </c>
      <c r="AE714" s="37">
        <f>IF(E714='[3]5.Grup_T'!$E$20,0,IF(AD714&lt;&gt;0,M714/V714*MIN(12,AD714),0))</f>
        <v>0</v>
      </c>
      <c r="AF714" s="37">
        <f t="shared" si="146"/>
        <v>0</v>
      </c>
      <c r="AG714" s="37">
        <f t="shared" si="150"/>
        <v>0</v>
      </c>
      <c r="AH714" s="37">
        <f t="shared" si="151"/>
        <v>0</v>
      </c>
      <c r="AI714" s="35" t="str">
        <f t="shared" si="152"/>
        <v>Nusidėvėjęs</v>
      </c>
      <c r="AJ714" s="38" t="str">
        <f>IF(AND(F714&lt;&gt;[3]Pav.tvarkyklė!$B$12,F714&lt;&gt;[3]Pav.tvarkyklė!$B$13),"GVTNT","X")</f>
        <v>GVTNT</v>
      </c>
      <c r="AK714" s="39">
        <f t="shared" si="153"/>
        <v>0</v>
      </c>
      <c r="AL714" s="41"/>
      <c r="AM714" s="41"/>
      <c r="AN714" s="41">
        <f t="shared" si="154"/>
        <v>1900</v>
      </c>
      <c r="AO714" s="41"/>
      <c r="AP714" s="41"/>
      <c r="AQ714" s="41"/>
      <c r="AR714" s="42"/>
      <c r="AS714" s="42"/>
      <c r="AU714" s="43">
        <f t="shared" si="155"/>
        <v>0</v>
      </c>
    </row>
    <row r="715" spans="1:47" ht="15" customHeight="1" x14ac:dyDescent="0.25">
      <c r="A715" s="11"/>
      <c r="B715" s="19">
        <v>763</v>
      </c>
      <c r="C715" s="61"/>
      <c r="D715" s="62"/>
      <c r="E715" s="71"/>
      <c r="F715" s="61"/>
      <c r="G715" s="24"/>
      <c r="H715" s="54"/>
      <c r="I715" s="26"/>
      <c r="J715" s="27"/>
      <c r="K715" s="27"/>
      <c r="L715" s="27"/>
      <c r="M715" s="28"/>
      <c r="N715" s="29">
        <v>0</v>
      </c>
      <c r="O715" s="30" t="str">
        <f>IF(G715&lt;=$N$2,"",IF(F715=[3]Pav.tvarkyklė!$B$13,"",IF(ISBLANK(R715),"X","")))</f>
        <v/>
      </c>
      <c r="P715" s="31"/>
      <c r="Q715" s="32"/>
      <c r="R715" s="32"/>
      <c r="S715" s="33"/>
      <c r="T715" s="33"/>
      <c r="U715" s="34" t="str">
        <f>IFERROR(INDEX('[3]5.Grup_T'!$G$4:$G$22,MATCH('6.Turtas'!E715,'[3]5.Grup_T'!$E$4:$E$22,0)),"0")</f>
        <v>0</v>
      </c>
      <c r="V715" s="35">
        <f t="shared" si="144"/>
        <v>0</v>
      </c>
      <c r="W715" s="35">
        <f>IF(NOT(ISBLANK(H715)),(12-DATEDIF(H715,'[3]1.Pradzia'!$D$13,"m")),0)</f>
        <v>0</v>
      </c>
      <c r="X715" s="35">
        <f t="shared" si="147"/>
        <v>0</v>
      </c>
      <c r="Y715" s="35">
        <f t="shared" si="148"/>
        <v>0</v>
      </c>
      <c r="Z715" s="35">
        <f t="shared" si="156"/>
        <v>0</v>
      </c>
      <c r="AA715" s="36">
        <f t="shared" si="145"/>
        <v>0</v>
      </c>
      <c r="AB715" s="36">
        <f t="shared" si="149"/>
        <v>0</v>
      </c>
      <c r="AC715" s="37">
        <f>IF(E715='[3]5.Grup_T'!$E$20,0,IF(YEAR(G715)&lt;2021,M715-N715+AB715,0))</f>
        <v>0</v>
      </c>
      <c r="AD715" s="35">
        <f>IF(OR(YEAR(G715)&lt;2021,O715="X"),0,IF(ISBLANK(H715),DATEDIF(G715,'[3]1.Pradzia'!$D$13,"M"),DATEDIF(G715,H715,"m")))</f>
        <v>0</v>
      </c>
      <c r="AE715" s="37">
        <f>IF(E715='[3]5.Grup_T'!$E$20,0,IF(AD715&lt;&gt;0,M715/V715*MIN(12,AD715),0))</f>
        <v>0</v>
      </c>
      <c r="AF715" s="37">
        <f t="shared" si="146"/>
        <v>0</v>
      </c>
      <c r="AG715" s="37">
        <f t="shared" si="150"/>
        <v>0</v>
      </c>
      <c r="AH715" s="37">
        <f t="shared" si="151"/>
        <v>0</v>
      </c>
      <c r="AI715" s="35" t="str">
        <f t="shared" si="152"/>
        <v>Nusidėvėjęs</v>
      </c>
      <c r="AJ715" s="38" t="str">
        <f>IF(AND(F715&lt;&gt;[3]Pav.tvarkyklė!$B$12,F715&lt;&gt;[3]Pav.tvarkyklė!$B$13),"GVTNT","X")</f>
        <v>GVTNT</v>
      </c>
      <c r="AK715" s="39">
        <f t="shared" si="153"/>
        <v>0</v>
      </c>
      <c r="AL715" s="41"/>
      <c r="AM715" s="41"/>
      <c r="AN715" s="41">
        <f t="shared" si="154"/>
        <v>1900</v>
      </c>
      <c r="AO715" s="41"/>
      <c r="AP715" s="41"/>
      <c r="AQ715" s="41"/>
      <c r="AR715" s="42"/>
      <c r="AS715" s="42"/>
      <c r="AU715" s="43">
        <f t="shared" si="155"/>
        <v>0</v>
      </c>
    </row>
    <row r="716" spans="1:47" ht="15" customHeight="1" x14ac:dyDescent="0.25">
      <c r="A716" s="11"/>
      <c r="B716" s="19">
        <v>764</v>
      </c>
      <c r="C716" s="61"/>
      <c r="D716" s="62"/>
      <c r="E716" s="71"/>
      <c r="F716" s="61"/>
      <c r="G716" s="24"/>
      <c r="H716" s="54"/>
      <c r="I716" s="26"/>
      <c r="J716" s="27"/>
      <c r="K716" s="27"/>
      <c r="L716" s="27"/>
      <c r="M716" s="28"/>
      <c r="N716" s="29">
        <v>0</v>
      </c>
      <c r="O716" s="30" t="str">
        <f>IF(G716&lt;=$N$2,"",IF(F716=[3]Pav.tvarkyklė!$B$13,"",IF(ISBLANK(R716),"X","")))</f>
        <v/>
      </c>
      <c r="P716" s="31"/>
      <c r="Q716" s="32"/>
      <c r="R716" s="32"/>
      <c r="S716" s="33"/>
      <c r="T716" s="33"/>
      <c r="U716" s="34" t="str">
        <f>IFERROR(INDEX('[3]5.Grup_T'!$G$4:$G$22,MATCH('6.Turtas'!E716,'[3]5.Grup_T'!$E$4:$E$22,0)),"0")</f>
        <v>0</v>
      </c>
      <c r="V716" s="35">
        <f t="shared" si="144"/>
        <v>0</v>
      </c>
      <c r="W716" s="35">
        <f>IF(NOT(ISBLANK(H716)),(12-DATEDIF(H716,'[3]1.Pradzia'!$D$13,"m")),0)</f>
        <v>0</v>
      </c>
      <c r="X716" s="35">
        <f t="shared" si="147"/>
        <v>0</v>
      </c>
      <c r="Y716" s="35">
        <f t="shared" si="148"/>
        <v>0</v>
      </c>
      <c r="Z716" s="35">
        <f t="shared" si="156"/>
        <v>0</v>
      </c>
      <c r="AA716" s="36">
        <f t="shared" si="145"/>
        <v>0</v>
      </c>
      <c r="AB716" s="36">
        <f t="shared" si="149"/>
        <v>0</v>
      </c>
      <c r="AC716" s="37">
        <f>IF(E716='[3]5.Grup_T'!$E$20,0,IF(YEAR(G716)&lt;2021,M716-N716+AB716,0))</f>
        <v>0</v>
      </c>
      <c r="AD716" s="35">
        <f>IF(OR(YEAR(G716)&lt;2021,O716="X"),0,IF(ISBLANK(H716),DATEDIF(G716,'[3]1.Pradzia'!$D$13,"M"),DATEDIF(G716,H716,"m")))</f>
        <v>0</v>
      </c>
      <c r="AE716" s="37">
        <f>IF(E716='[3]5.Grup_T'!$E$20,0,IF(AD716&lt;&gt;0,M716/V716*MIN(12,AD716),0))</f>
        <v>0</v>
      </c>
      <c r="AF716" s="37">
        <f t="shared" si="146"/>
        <v>0</v>
      </c>
      <c r="AG716" s="37">
        <f t="shared" si="150"/>
        <v>0</v>
      </c>
      <c r="AH716" s="37">
        <f t="shared" si="151"/>
        <v>0</v>
      </c>
      <c r="AI716" s="35" t="str">
        <f t="shared" si="152"/>
        <v>Nusidėvėjęs</v>
      </c>
      <c r="AJ716" s="38" t="str">
        <f>IF(AND(F716&lt;&gt;[3]Pav.tvarkyklė!$B$12,F716&lt;&gt;[3]Pav.tvarkyklė!$B$13),"GVTNT","X")</f>
        <v>GVTNT</v>
      </c>
      <c r="AK716" s="39">
        <f t="shared" si="153"/>
        <v>0</v>
      </c>
      <c r="AL716" s="41"/>
      <c r="AM716" s="41"/>
      <c r="AN716" s="41">
        <f t="shared" si="154"/>
        <v>1900</v>
      </c>
      <c r="AO716" s="41"/>
      <c r="AP716" s="41"/>
      <c r="AQ716" s="41"/>
      <c r="AR716" s="42"/>
      <c r="AS716" s="42"/>
      <c r="AU716" s="43">
        <f t="shared" si="155"/>
        <v>0</v>
      </c>
    </row>
    <row r="717" spans="1:47" ht="15" customHeight="1" x14ac:dyDescent="0.25">
      <c r="A717" s="11"/>
      <c r="B717" s="19">
        <v>765</v>
      </c>
      <c r="C717" s="61"/>
      <c r="D717" s="62"/>
      <c r="E717" s="71"/>
      <c r="F717" s="61"/>
      <c r="G717" s="24"/>
      <c r="H717" s="54"/>
      <c r="I717" s="26"/>
      <c r="J717" s="27"/>
      <c r="K717" s="27"/>
      <c r="L717" s="27"/>
      <c r="M717" s="28"/>
      <c r="N717" s="29">
        <v>0</v>
      </c>
      <c r="O717" s="30" t="str">
        <f>IF(G717&lt;=$N$2,"",IF(F717=[3]Pav.tvarkyklė!$B$13,"",IF(ISBLANK(R717),"X","")))</f>
        <v/>
      </c>
      <c r="P717" s="31"/>
      <c r="Q717" s="32"/>
      <c r="R717" s="32"/>
      <c r="S717" s="33"/>
      <c r="T717" s="33"/>
      <c r="U717" s="34" t="str">
        <f>IFERROR(INDEX('[3]5.Grup_T'!$G$4:$G$22,MATCH('6.Turtas'!E717,'[3]5.Grup_T'!$E$4:$E$22,0)),"0")</f>
        <v>0</v>
      </c>
      <c r="V717" s="35">
        <f t="shared" si="144"/>
        <v>0</v>
      </c>
      <c r="W717" s="35">
        <f>IF(NOT(ISBLANK(H717)),(12-DATEDIF(H717,'[3]1.Pradzia'!$D$13,"m")),0)</f>
        <v>0</v>
      </c>
      <c r="X717" s="35">
        <f t="shared" si="147"/>
        <v>0</v>
      </c>
      <c r="Y717" s="35">
        <f t="shared" si="148"/>
        <v>0</v>
      </c>
      <c r="Z717" s="35">
        <f t="shared" si="156"/>
        <v>0</v>
      </c>
      <c r="AA717" s="36">
        <f t="shared" si="145"/>
        <v>0</v>
      </c>
      <c r="AB717" s="36">
        <f t="shared" si="149"/>
        <v>0</v>
      </c>
      <c r="AC717" s="37">
        <f>IF(E717='[3]5.Grup_T'!$E$20,0,IF(YEAR(G717)&lt;2021,M717-N717+AB717,0))</f>
        <v>0</v>
      </c>
      <c r="AD717" s="35">
        <f>IF(OR(YEAR(G717)&lt;2021,O717="X"),0,IF(ISBLANK(H717),DATEDIF(G717,'[3]1.Pradzia'!$D$13,"M"),DATEDIF(G717,H717,"m")))</f>
        <v>0</v>
      </c>
      <c r="AE717" s="37">
        <f>IF(E717='[3]5.Grup_T'!$E$20,0,IF(AD717&lt;&gt;0,M717/V717*MIN(12,AD717),0))</f>
        <v>0</v>
      </c>
      <c r="AF717" s="37">
        <f t="shared" si="146"/>
        <v>0</v>
      </c>
      <c r="AG717" s="37">
        <f t="shared" si="150"/>
        <v>0</v>
      </c>
      <c r="AH717" s="37">
        <f t="shared" si="151"/>
        <v>0</v>
      </c>
      <c r="AI717" s="35" t="str">
        <f t="shared" si="152"/>
        <v>Nusidėvėjęs</v>
      </c>
      <c r="AJ717" s="38" t="str">
        <f>IF(AND(F717&lt;&gt;[3]Pav.tvarkyklė!$B$12,F717&lt;&gt;[3]Pav.tvarkyklė!$B$13),"GVTNT","X")</f>
        <v>GVTNT</v>
      </c>
      <c r="AK717" s="39">
        <f t="shared" si="153"/>
        <v>0</v>
      </c>
      <c r="AL717" s="41"/>
      <c r="AM717" s="41"/>
      <c r="AN717" s="41">
        <f t="shared" si="154"/>
        <v>1900</v>
      </c>
      <c r="AO717" s="41"/>
      <c r="AP717" s="41"/>
      <c r="AQ717" s="41"/>
      <c r="AR717" s="42"/>
      <c r="AS717" s="42"/>
      <c r="AU717" s="43">
        <f t="shared" si="155"/>
        <v>0</v>
      </c>
    </row>
    <row r="718" spans="1:47" ht="15" customHeight="1" x14ac:dyDescent="0.25">
      <c r="A718" s="11"/>
      <c r="B718" s="19">
        <v>766</v>
      </c>
      <c r="C718" s="61"/>
      <c r="D718" s="62"/>
      <c r="E718" s="71"/>
      <c r="F718" s="61"/>
      <c r="G718" s="24"/>
      <c r="H718" s="54"/>
      <c r="I718" s="26"/>
      <c r="J718" s="27"/>
      <c r="K718" s="27"/>
      <c r="L718" s="27"/>
      <c r="M718" s="28"/>
      <c r="N718" s="29">
        <v>0</v>
      </c>
      <c r="O718" s="30" t="str">
        <f>IF(G718&lt;=$N$2,"",IF(F718=[3]Pav.tvarkyklė!$B$13,"",IF(ISBLANK(R718),"X","")))</f>
        <v/>
      </c>
      <c r="P718" s="31"/>
      <c r="Q718" s="32"/>
      <c r="R718" s="32"/>
      <c r="S718" s="33"/>
      <c r="T718" s="33"/>
      <c r="U718" s="34" t="str">
        <f>IFERROR(INDEX('[3]5.Grup_T'!$G$4:$G$22,MATCH('6.Turtas'!E718,'[3]5.Grup_T'!$E$4:$E$22,0)),"0")</f>
        <v>0</v>
      </c>
      <c r="V718" s="35">
        <f t="shared" si="144"/>
        <v>0</v>
      </c>
      <c r="W718" s="35">
        <f>IF(NOT(ISBLANK(H718)),(12-DATEDIF(H718,'[3]1.Pradzia'!$D$13,"m")),0)</f>
        <v>0</v>
      </c>
      <c r="X718" s="35">
        <f t="shared" si="147"/>
        <v>0</v>
      </c>
      <c r="Y718" s="35">
        <f t="shared" si="148"/>
        <v>0</v>
      </c>
      <c r="Z718" s="35">
        <f t="shared" si="156"/>
        <v>0</v>
      </c>
      <c r="AA718" s="36">
        <f t="shared" si="145"/>
        <v>0</v>
      </c>
      <c r="AB718" s="36">
        <f t="shared" si="149"/>
        <v>0</v>
      </c>
      <c r="AC718" s="37">
        <f>IF(E718='[3]5.Grup_T'!$E$20,0,IF(YEAR(G718)&lt;2021,M718-N718+AB718,0))</f>
        <v>0</v>
      </c>
      <c r="AD718" s="35">
        <f>IF(OR(YEAR(G718)&lt;2021,O718="X"),0,IF(ISBLANK(H718),DATEDIF(G718,'[3]1.Pradzia'!$D$13,"M"),DATEDIF(G718,H718,"m")))</f>
        <v>0</v>
      </c>
      <c r="AE718" s="37">
        <f>IF(E718='[3]5.Grup_T'!$E$20,0,IF(AD718&lt;&gt;0,M718/V718*MIN(12,AD718),0))</f>
        <v>0</v>
      </c>
      <c r="AF718" s="37">
        <f t="shared" si="146"/>
        <v>0</v>
      </c>
      <c r="AG718" s="37">
        <f t="shared" si="150"/>
        <v>0</v>
      </c>
      <c r="AH718" s="37">
        <f t="shared" si="151"/>
        <v>0</v>
      </c>
      <c r="AI718" s="35" t="str">
        <f t="shared" si="152"/>
        <v>Nusidėvėjęs</v>
      </c>
      <c r="AJ718" s="38" t="str">
        <f>IF(AND(F718&lt;&gt;[3]Pav.tvarkyklė!$B$12,F718&lt;&gt;[3]Pav.tvarkyklė!$B$13),"GVTNT","X")</f>
        <v>GVTNT</v>
      </c>
      <c r="AK718" s="39">
        <f t="shared" si="153"/>
        <v>0</v>
      </c>
      <c r="AL718" s="41"/>
      <c r="AM718" s="41"/>
      <c r="AN718" s="41">
        <f t="shared" si="154"/>
        <v>1900</v>
      </c>
      <c r="AO718" s="41"/>
      <c r="AP718" s="41"/>
      <c r="AQ718" s="41"/>
      <c r="AR718" s="42"/>
      <c r="AS718" s="42"/>
      <c r="AU718" s="43">
        <f t="shared" si="155"/>
        <v>0</v>
      </c>
    </row>
    <row r="719" spans="1:47" ht="15" customHeight="1" x14ac:dyDescent="0.25">
      <c r="A719" s="11"/>
      <c r="B719" s="19">
        <v>767</v>
      </c>
      <c r="C719" s="61"/>
      <c r="D719" s="62"/>
      <c r="E719" s="71"/>
      <c r="F719" s="61"/>
      <c r="G719" s="24"/>
      <c r="H719" s="54"/>
      <c r="I719" s="26"/>
      <c r="J719" s="27"/>
      <c r="K719" s="27"/>
      <c r="L719" s="27"/>
      <c r="M719" s="28"/>
      <c r="N719" s="29">
        <v>0</v>
      </c>
      <c r="O719" s="30" t="str">
        <f>IF(G719&lt;=$N$2,"",IF(F719=[3]Pav.tvarkyklė!$B$13,"",IF(ISBLANK(R719),"X","")))</f>
        <v/>
      </c>
      <c r="P719" s="31"/>
      <c r="Q719" s="32"/>
      <c r="R719" s="32"/>
      <c r="S719" s="33"/>
      <c r="T719" s="33"/>
      <c r="U719" s="34" t="str">
        <f>IFERROR(INDEX('[3]5.Grup_T'!$G$4:$G$22,MATCH('6.Turtas'!E719,'[3]5.Grup_T'!$E$4:$E$22,0)),"0")</f>
        <v>0</v>
      </c>
      <c r="V719" s="35">
        <f t="shared" si="144"/>
        <v>0</v>
      </c>
      <c r="W719" s="35">
        <f>IF(NOT(ISBLANK(H719)),(12-DATEDIF(H719,'[3]1.Pradzia'!$D$13,"m")),0)</f>
        <v>0</v>
      </c>
      <c r="X719" s="35">
        <f t="shared" si="147"/>
        <v>0</v>
      </c>
      <c r="Y719" s="35">
        <f t="shared" si="148"/>
        <v>0</v>
      </c>
      <c r="Z719" s="35">
        <f t="shared" si="156"/>
        <v>0</v>
      </c>
      <c r="AA719" s="36">
        <f t="shared" si="145"/>
        <v>0</v>
      </c>
      <c r="AB719" s="36">
        <f t="shared" si="149"/>
        <v>0</v>
      </c>
      <c r="AC719" s="37">
        <f>IF(E719='[3]5.Grup_T'!$E$20,0,IF(YEAR(G719)&lt;2021,M719-N719+AB719,0))</f>
        <v>0</v>
      </c>
      <c r="AD719" s="35">
        <f>IF(OR(YEAR(G719)&lt;2021,O719="X"),0,IF(ISBLANK(H719),DATEDIF(G719,'[3]1.Pradzia'!$D$13,"M"),DATEDIF(G719,H719,"m")))</f>
        <v>0</v>
      </c>
      <c r="AE719" s="37">
        <f>IF(E719='[3]5.Grup_T'!$E$20,0,IF(AD719&lt;&gt;0,M719/V719*MIN(12,AD719),0))</f>
        <v>0</v>
      </c>
      <c r="AF719" s="37">
        <f t="shared" si="146"/>
        <v>0</v>
      </c>
      <c r="AG719" s="37">
        <f t="shared" si="150"/>
        <v>0</v>
      </c>
      <c r="AH719" s="37">
        <f t="shared" si="151"/>
        <v>0</v>
      </c>
      <c r="AI719" s="35" t="str">
        <f t="shared" si="152"/>
        <v>Nusidėvėjęs</v>
      </c>
      <c r="AJ719" s="38" t="str">
        <f>IF(AND(F719&lt;&gt;[3]Pav.tvarkyklė!$B$12,F719&lt;&gt;[3]Pav.tvarkyklė!$B$13),"GVTNT","X")</f>
        <v>GVTNT</v>
      </c>
      <c r="AK719" s="39">
        <f t="shared" si="153"/>
        <v>0</v>
      </c>
      <c r="AL719" s="41"/>
      <c r="AM719" s="41"/>
      <c r="AN719" s="41">
        <f t="shared" si="154"/>
        <v>1900</v>
      </c>
      <c r="AO719" s="41"/>
      <c r="AP719" s="41"/>
      <c r="AQ719" s="41"/>
      <c r="AR719" s="42"/>
      <c r="AS719" s="42"/>
      <c r="AU719" s="43">
        <f t="shared" si="155"/>
        <v>0</v>
      </c>
    </row>
    <row r="720" spans="1:47" ht="15" customHeight="1" x14ac:dyDescent="0.25">
      <c r="A720" s="11"/>
      <c r="B720" s="19">
        <v>768</v>
      </c>
      <c r="C720" s="61"/>
      <c r="D720" s="62"/>
      <c r="E720" s="71"/>
      <c r="F720" s="61"/>
      <c r="G720" s="24"/>
      <c r="H720" s="54"/>
      <c r="I720" s="26"/>
      <c r="J720" s="27"/>
      <c r="K720" s="27"/>
      <c r="L720" s="27"/>
      <c r="M720" s="28"/>
      <c r="N720" s="29">
        <v>0</v>
      </c>
      <c r="O720" s="30" t="str">
        <f>IF(G720&lt;=$N$2,"",IF(F720=[3]Pav.tvarkyklė!$B$13,"",IF(ISBLANK(R720),"X","")))</f>
        <v/>
      </c>
      <c r="P720" s="31"/>
      <c r="Q720" s="32"/>
      <c r="R720" s="32"/>
      <c r="S720" s="33"/>
      <c r="T720" s="33"/>
      <c r="U720" s="34" t="str">
        <f>IFERROR(INDEX('[3]5.Grup_T'!$G$4:$G$22,MATCH('6.Turtas'!E720,'[3]5.Grup_T'!$E$4:$E$22,0)),"0")</f>
        <v>0</v>
      </c>
      <c r="V720" s="35">
        <f t="shared" si="144"/>
        <v>0</v>
      </c>
      <c r="W720" s="35">
        <f>IF(NOT(ISBLANK(H720)),(12-DATEDIF(H720,'[3]1.Pradzia'!$D$13,"m")),0)</f>
        <v>0</v>
      </c>
      <c r="X720" s="35">
        <f t="shared" si="147"/>
        <v>0</v>
      </c>
      <c r="Y720" s="35">
        <f t="shared" si="148"/>
        <v>0</v>
      </c>
      <c r="Z720" s="35">
        <f t="shared" si="156"/>
        <v>0</v>
      </c>
      <c r="AA720" s="36">
        <f t="shared" si="145"/>
        <v>0</v>
      </c>
      <c r="AB720" s="36">
        <f t="shared" si="149"/>
        <v>0</v>
      </c>
      <c r="AC720" s="37">
        <f>IF(E720='[3]5.Grup_T'!$E$20,0,IF(YEAR(G720)&lt;2021,M720-N720+AB720,0))</f>
        <v>0</v>
      </c>
      <c r="AD720" s="35">
        <f>IF(OR(YEAR(G720)&lt;2021,O720="X"),0,IF(ISBLANK(H720),DATEDIF(G720,'[3]1.Pradzia'!$D$13,"M"),DATEDIF(G720,H720,"m")))</f>
        <v>0</v>
      </c>
      <c r="AE720" s="37">
        <f>IF(E720='[3]5.Grup_T'!$E$20,0,IF(AD720&lt;&gt;0,M720/V720*MIN(12,AD720),0))</f>
        <v>0</v>
      </c>
      <c r="AF720" s="37">
        <f t="shared" si="146"/>
        <v>0</v>
      </c>
      <c r="AG720" s="37">
        <f t="shared" si="150"/>
        <v>0</v>
      </c>
      <c r="AH720" s="37">
        <f t="shared" si="151"/>
        <v>0</v>
      </c>
      <c r="AI720" s="35" t="str">
        <f t="shared" si="152"/>
        <v>Nusidėvėjęs</v>
      </c>
      <c r="AJ720" s="38" t="str">
        <f>IF(AND(F720&lt;&gt;[3]Pav.tvarkyklė!$B$12,F720&lt;&gt;[3]Pav.tvarkyklė!$B$13),"GVTNT","X")</f>
        <v>GVTNT</v>
      </c>
      <c r="AK720" s="39">
        <f t="shared" si="153"/>
        <v>0</v>
      </c>
      <c r="AL720" s="41"/>
      <c r="AM720" s="41"/>
      <c r="AN720" s="41">
        <f t="shared" si="154"/>
        <v>1900</v>
      </c>
      <c r="AO720" s="41"/>
      <c r="AP720" s="41"/>
      <c r="AQ720" s="41"/>
      <c r="AR720" s="42"/>
      <c r="AS720" s="42"/>
      <c r="AU720" s="43">
        <f t="shared" si="155"/>
        <v>0</v>
      </c>
    </row>
    <row r="721" spans="1:47" ht="15" customHeight="1" x14ac:dyDescent="0.25">
      <c r="A721" s="11"/>
      <c r="B721" s="19">
        <v>769</v>
      </c>
      <c r="C721" s="61"/>
      <c r="D721" s="62"/>
      <c r="E721" s="71"/>
      <c r="F721" s="61"/>
      <c r="G721" s="24"/>
      <c r="H721" s="54"/>
      <c r="I721" s="26"/>
      <c r="J721" s="27"/>
      <c r="K721" s="27"/>
      <c r="L721" s="27"/>
      <c r="M721" s="28"/>
      <c r="N721" s="29">
        <v>0</v>
      </c>
      <c r="O721" s="30" t="str">
        <f>IF(G721&lt;=$N$2,"",IF(F721=[3]Pav.tvarkyklė!$B$13,"",IF(ISBLANK(R721),"X","")))</f>
        <v/>
      </c>
      <c r="P721" s="31"/>
      <c r="Q721" s="32"/>
      <c r="R721" s="32"/>
      <c r="S721" s="33"/>
      <c r="T721" s="33"/>
      <c r="U721" s="34" t="str">
        <f>IFERROR(INDEX('[3]5.Grup_T'!$G$4:$G$22,MATCH('6.Turtas'!E721,'[3]5.Grup_T'!$E$4:$E$22,0)),"0")</f>
        <v>0</v>
      </c>
      <c r="V721" s="35">
        <f t="shared" si="144"/>
        <v>0</v>
      </c>
      <c r="W721" s="35">
        <f>IF(NOT(ISBLANK(H721)),(12-DATEDIF(H721,'[3]1.Pradzia'!$D$13,"m")),0)</f>
        <v>0</v>
      </c>
      <c r="X721" s="35">
        <f t="shared" si="147"/>
        <v>0</v>
      </c>
      <c r="Y721" s="35">
        <f t="shared" si="148"/>
        <v>0</v>
      </c>
      <c r="Z721" s="35">
        <f t="shared" si="156"/>
        <v>0</v>
      </c>
      <c r="AA721" s="36">
        <f t="shared" si="145"/>
        <v>0</v>
      </c>
      <c r="AB721" s="36">
        <f t="shared" si="149"/>
        <v>0</v>
      </c>
      <c r="AC721" s="37">
        <f>IF(E721='[3]5.Grup_T'!$E$20,0,IF(YEAR(G721)&lt;2021,M721-N721+AB721,0))</f>
        <v>0</v>
      </c>
      <c r="AD721" s="35">
        <f>IF(OR(YEAR(G721)&lt;2021,O721="X"),0,IF(ISBLANK(H721),DATEDIF(G721,'[3]1.Pradzia'!$D$13,"M"),DATEDIF(G721,H721,"m")))</f>
        <v>0</v>
      </c>
      <c r="AE721" s="37">
        <f>IF(E721='[3]5.Grup_T'!$E$20,0,IF(AD721&lt;&gt;0,M721/V721*MIN(12,AD721),0))</f>
        <v>0</v>
      </c>
      <c r="AF721" s="37">
        <f t="shared" si="146"/>
        <v>0</v>
      </c>
      <c r="AG721" s="37">
        <f t="shared" si="150"/>
        <v>0</v>
      </c>
      <c r="AH721" s="37">
        <f t="shared" si="151"/>
        <v>0</v>
      </c>
      <c r="AI721" s="35" t="str">
        <f t="shared" si="152"/>
        <v>Nusidėvėjęs</v>
      </c>
      <c r="AJ721" s="38" t="str">
        <f>IF(AND(F721&lt;&gt;[3]Pav.tvarkyklė!$B$12,F721&lt;&gt;[3]Pav.tvarkyklė!$B$13),"GVTNT","X")</f>
        <v>GVTNT</v>
      </c>
      <c r="AK721" s="39">
        <f t="shared" si="153"/>
        <v>0</v>
      </c>
      <c r="AL721" s="41"/>
      <c r="AM721" s="41"/>
      <c r="AN721" s="41">
        <f t="shared" si="154"/>
        <v>1900</v>
      </c>
      <c r="AO721" s="41"/>
      <c r="AP721" s="41"/>
      <c r="AQ721" s="41"/>
      <c r="AR721" s="42"/>
      <c r="AS721" s="42"/>
      <c r="AU721" s="43">
        <f t="shared" si="155"/>
        <v>0</v>
      </c>
    </row>
    <row r="722" spans="1:47" ht="15" customHeight="1" x14ac:dyDescent="0.25">
      <c r="A722" s="11"/>
      <c r="B722" s="19">
        <v>770</v>
      </c>
      <c r="C722" s="61"/>
      <c r="D722" s="62"/>
      <c r="E722" s="71"/>
      <c r="F722" s="61"/>
      <c r="G722" s="24"/>
      <c r="H722" s="54"/>
      <c r="I722" s="26"/>
      <c r="J722" s="27"/>
      <c r="K722" s="27"/>
      <c r="L722" s="27"/>
      <c r="M722" s="28"/>
      <c r="N722" s="29">
        <v>0</v>
      </c>
      <c r="O722" s="30" t="str">
        <f>IF(G722&lt;=$N$2,"",IF(F722=[3]Pav.tvarkyklė!$B$13,"",IF(ISBLANK(R722),"X","")))</f>
        <v/>
      </c>
      <c r="P722" s="31"/>
      <c r="Q722" s="32"/>
      <c r="R722" s="32"/>
      <c r="S722" s="33"/>
      <c r="T722" s="33"/>
      <c r="U722" s="34" t="str">
        <f>IFERROR(INDEX('[3]5.Grup_T'!$G$4:$G$22,MATCH('6.Turtas'!E722,'[3]5.Grup_T'!$E$4:$E$22,0)),"0")</f>
        <v>0</v>
      </c>
      <c r="V722" s="35">
        <f t="shared" si="144"/>
        <v>0</v>
      </c>
      <c r="W722" s="35">
        <f>IF(NOT(ISBLANK(H722)),(12-DATEDIF(H722,'[3]1.Pradzia'!$D$13,"m")),0)</f>
        <v>0</v>
      </c>
      <c r="X722" s="35">
        <f t="shared" si="147"/>
        <v>0</v>
      </c>
      <c r="Y722" s="35">
        <f t="shared" si="148"/>
        <v>0</v>
      </c>
      <c r="Z722" s="35">
        <f t="shared" si="156"/>
        <v>0</v>
      </c>
      <c r="AA722" s="36">
        <f t="shared" si="145"/>
        <v>0</v>
      </c>
      <c r="AB722" s="36">
        <f t="shared" si="149"/>
        <v>0</v>
      </c>
      <c r="AC722" s="37">
        <f>IF(E722='[3]5.Grup_T'!$E$20,0,IF(YEAR(G722)&lt;2021,M722-N722+AB722,0))</f>
        <v>0</v>
      </c>
      <c r="AD722" s="35">
        <f>IF(OR(YEAR(G722)&lt;2021,O722="X"),0,IF(ISBLANK(H722),DATEDIF(G722,'[3]1.Pradzia'!$D$13,"M"),DATEDIF(G722,H722,"m")))</f>
        <v>0</v>
      </c>
      <c r="AE722" s="37">
        <f>IF(E722='[3]5.Grup_T'!$E$20,0,IF(AD722&lt;&gt;0,M722/V722*MIN(12,AD722),0))</f>
        <v>0</v>
      </c>
      <c r="AF722" s="37">
        <f t="shared" si="146"/>
        <v>0</v>
      </c>
      <c r="AG722" s="37">
        <f t="shared" si="150"/>
        <v>0</v>
      </c>
      <c r="AH722" s="37">
        <f t="shared" si="151"/>
        <v>0</v>
      </c>
      <c r="AI722" s="35" t="str">
        <f t="shared" si="152"/>
        <v>Nusidėvėjęs</v>
      </c>
      <c r="AJ722" s="38" t="str">
        <f>IF(AND(F722&lt;&gt;[3]Pav.tvarkyklė!$B$12,F722&lt;&gt;[3]Pav.tvarkyklė!$B$13),"GVTNT","X")</f>
        <v>GVTNT</v>
      </c>
      <c r="AK722" s="39">
        <f t="shared" si="153"/>
        <v>0</v>
      </c>
      <c r="AL722" s="41"/>
      <c r="AM722" s="41"/>
      <c r="AN722" s="41">
        <f t="shared" si="154"/>
        <v>1900</v>
      </c>
      <c r="AO722" s="41"/>
      <c r="AP722" s="41"/>
      <c r="AQ722" s="41"/>
      <c r="AR722" s="42"/>
      <c r="AS722" s="42"/>
      <c r="AU722" s="43">
        <f t="shared" si="155"/>
        <v>0</v>
      </c>
    </row>
    <row r="723" spans="1:47" ht="15" customHeight="1" x14ac:dyDescent="0.25">
      <c r="A723" s="11"/>
      <c r="B723" s="19">
        <v>771</v>
      </c>
      <c r="C723" s="61"/>
      <c r="D723" s="62"/>
      <c r="E723" s="71"/>
      <c r="F723" s="61"/>
      <c r="G723" s="24"/>
      <c r="H723" s="54"/>
      <c r="I723" s="26"/>
      <c r="J723" s="27"/>
      <c r="K723" s="27"/>
      <c r="L723" s="27"/>
      <c r="M723" s="28"/>
      <c r="N723" s="29">
        <v>0</v>
      </c>
      <c r="O723" s="30" t="str">
        <f>IF(G723&lt;=$N$2,"",IF(F723=[3]Pav.tvarkyklė!$B$13,"",IF(ISBLANK(R723),"X","")))</f>
        <v/>
      </c>
      <c r="P723" s="31"/>
      <c r="Q723" s="32"/>
      <c r="R723" s="32"/>
      <c r="S723" s="33"/>
      <c r="T723" s="33"/>
      <c r="U723" s="34" t="str">
        <f>IFERROR(INDEX('[3]5.Grup_T'!$G$4:$G$22,MATCH('6.Turtas'!E723,'[3]5.Grup_T'!$E$4:$E$22,0)),"0")</f>
        <v>0</v>
      </c>
      <c r="V723" s="35">
        <f t="shared" si="144"/>
        <v>0</v>
      </c>
      <c r="W723" s="35">
        <f>IF(NOT(ISBLANK(H723)),(12-DATEDIF(H723,'[3]1.Pradzia'!$D$13,"m")),0)</f>
        <v>0</v>
      </c>
      <c r="X723" s="35">
        <f t="shared" si="147"/>
        <v>0</v>
      </c>
      <c r="Y723" s="35">
        <f t="shared" si="148"/>
        <v>0</v>
      </c>
      <c r="Z723" s="35">
        <f t="shared" si="156"/>
        <v>0</v>
      </c>
      <c r="AA723" s="36">
        <f t="shared" si="145"/>
        <v>0</v>
      </c>
      <c r="AB723" s="36">
        <f t="shared" si="149"/>
        <v>0</v>
      </c>
      <c r="AC723" s="37">
        <f>IF(E723='[3]5.Grup_T'!$E$20,0,IF(YEAR(G723)&lt;2021,M723-N723+AB723,0))</f>
        <v>0</v>
      </c>
      <c r="AD723" s="35">
        <f>IF(OR(YEAR(G723)&lt;2021,O723="X"),0,IF(ISBLANK(H723),DATEDIF(G723,'[3]1.Pradzia'!$D$13,"M"),DATEDIF(G723,H723,"m")))</f>
        <v>0</v>
      </c>
      <c r="AE723" s="37">
        <f>IF(E723='[3]5.Grup_T'!$E$20,0,IF(AD723&lt;&gt;0,M723/V723*MIN(12,AD723),0))</f>
        <v>0</v>
      </c>
      <c r="AF723" s="37">
        <f t="shared" si="146"/>
        <v>0</v>
      </c>
      <c r="AG723" s="37">
        <f t="shared" si="150"/>
        <v>0</v>
      </c>
      <c r="AH723" s="37">
        <f t="shared" si="151"/>
        <v>0</v>
      </c>
      <c r="AI723" s="35" t="str">
        <f t="shared" si="152"/>
        <v>Nusidėvėjęs</v>
      </c>
      <c r="AJ723" s="38" t="str">
        <f>IF(AND(F723&lt;&gt;[3]Pav.tvarkyklė!$B$12,F723&lt;&gt;[3]Pav.tvarkyklė!$B$13),"GVTNT","X")</f>
        <v>GVTNT</v>
      </c>
      <c r="AK723" s="39">
        <f t="shared" si="153"/>
        <v>0</v>
      </c>
      <c r="AL723" s="41"/>
      <c r="AM723" s="41"/>
      <c r="AN723" s="41">
        <f t="shared" si="154"/>
        <v>1900</v>
      </c>
      <c r="AO723" s="41"/>
      <c r="AP723" s="41"/>
      <c r="AQ723" s="41"/>
      <c r="AR723" s="42"/>
      <c r="AS723" s="42"/>
      <c r="AU723" s="43">
        <f t="shared" si="155"/>
        <v>0</v>
      </c>
    </row>
    <row r="724" spans="1:47" ht="15" customHeight="1" x14ac:dyDescent="0.25">
      <c r="A724" s="11"/>
      <c r="B724" s="19">
        <v>772</v>
      </c>
      <c r="C724" s="61"/>
      <c r="D724" s="62"/>
      <c r="E724" s="71"/>
      <c r="F724" s="61"/>
      <c r="G724" s="24"/>
      <c r="H724" s="54"/>
      <c r="I724" s="26"/>
      <c r="J724" s="27"/>
      <c r="K724" s="27"/>
      <c r="L724" s="27"/>
      <c r="M724" s="28"/>
      <c r="N724" s="29">
        <v>0</v>
      </c>
      <c r="O724" s="30" t="str">
        <f>IF(G724&lt;=$N$2,"",IF(F724=[3]Pav.tvarkyklė!$B$13,"",IF(ISBLANK(R724),"X","")))</f>
        <v/>
      </c>
      <c r="P724" s="31"/>
      <c r="Q724" s="32"/>
      <c r="R724" s="32"/>
      <c r="S724" s="33"/>
      <c r="T724" s="33"/>
      <c r="U724" s="34" t="str">
        <f>IFERROR(INDEX('[3]5.Grup_T'!$G$4:$G$22,MATCH('6.Turtas'!E724,'[3]5.Grup_T'!$E$4:$E$22,0)),"0")</f>
        <v>0</v>
      </c>
      <c r="V724" s="35">
        <f t="shared" si="144"/>
        <v>0</v>
      </c>
      <c r="W724" s="35">
        <f>IF(NOT(ISBLANK(H724)),(12-DATEDIF(H724,'[3]1.Pradzia'!$D$13,"m")),0)</f>
        <v>0</v>
      </c>
      <c r="X724" s="35">
        <f t="shared" si="147"/>
        <v>0</v>
      </c>
      <c r="Y724" s="35">
        <f t="shared" si="148"/>
        <v>0</v>
      </c>
      <c r="Z724" s="35">
        <f t="shared" si="156"/>
        <v>0</v>
      </c>
      <c r="AA724" s="36">
        <f t="shared" si="145"/>
        <v>0</v>
      </c>
      <c r="AB724" s="36">
        <f t="shared" si="149"/>
        <v>0</v>
      </c>
      <c r="AC724" s="37">
        <f>IF(E724='[3]5.Grup_T'!$E$20,0,IF(YEAR(G724)&lt;2021,M724-N724+AB724,0))</f>
        <v>0</v>
      </c>
      <c r="AD724" s="35">
        <f>IF(OR(YEAR(G724)&lt;2021,O724="X"),0,IF(ISBLANK(H724),DATEDIF(G724,'[3]1.Pradzia'!$D$13,"M"),DATEDIF(G724,H724,"m")))</f>
        <v>0</v>
      </c>
      <c r="AE724" s="37">
        <f>IF(E724='[3]5.Grup_T'!$E$20,0,IF(AD724&lt;&gt;0,M724/V724*MIN(12,AD724),0))</f>
        <v>0</v>
      </c>
      <c r="AF724" s="37">
        <f t="shared" si="146"/>
        <v>0</v>
      </c>
      <c r="AG724" s="37">
        <f t="shared" si="150"/>
        <v>0</v>
      </c>
      <c r="AH724" s="37">
        <f t="shared" si="151"/>
        <v>0</v>
      </c>
      <c r="AI724" s="35" t="str">
        <f t="shared" si="152"/>
        <v>Nusidėvėjęs</v>
      </c>
      <c r="AJ724" s="38" t="str">
        <f>IF(AND(F724&lt;&gt;[3]Pav.tvarkyklė!$B$12,F724&lt;&gt;[3]Pav.tvarkyklė!$B$13),"GVTNT","X")</f>
        <v>GVTNT</v>
      </c>
      <c r="AK724" s="39">
        <f t="shared" si="153"/>
        <v>0</v>
      </c>
      <c r="AL724" s="41"/>
      <c r="AM724" s="41"/>
      <c r="AN724" s="41">
        <f t="shared" si="154"/>
        <v>1900</v>
      </c>
      <c r="AO724" s="41"/>
      <c r="AP724" s="41"/>
      <c r="AQ724" s="41"/>
      <c r="AR724" s="42"/>
      <c r="AS724" s="42"/>
      <c r="AU724" s="43">
        <f t="shared" si="155"/>
        <v>0</v>
      </c>
    </row>
    <row r="725" spans="1:47" ht="15" customHeight="1" x14ac:dyDescent="0.25">
      <c r="A725" s="11"/>
      <c r="B725" s="19">
        <v>773</v>
      </c>
      <c r="C725" s="61"/>
      <c r="D725" s="62"/>
      <c r="E725" s="71"/>
      <c r="F725" s="61"/>
      <c r="G725" s="24"/>
      <c r="H725" s="54"/>
      <c r="I725" s="26"/>
      <c r="J725" s="27"/>
      <c r="K725" s="27"/>
      <c r="L725" s="27"/>
      <c r="M725" s="28"/>
      <c r="N725" s="29">
        <v>0</v>
      </c>
      <c r="O725" s="30" t="str">
        <f>IF(G725&lt;=$N$2,"",IF(F725=[3]Pav.tvarkyklė!$B$13,"",IF(ISBLANK(R725),"X","")))</f>
        <v/>
      </c>
      <c r="P725" s="31"/>
      <c r="Q725" s="32"/>
      <c r="R725" s="32"/>
      <c r="S725" s="33"/>
      <c r="T725" s="33"/>
      <c r="U725" s="34" t="str">
        <f>IFERROR(INDEX('[3]5.Grup_T'!$G$4:$G$22,MATCH('6.Turtas'!E725,'[3]5.Grup_T'!$E$4:$E$22,0)),"0")</f>
        <v>0</v>
      </c>
      <c r="V725" s="35">
        <f t="shared" si="144"/>
        <v>0</v>
      </c>
      <c r="W725" s="35">
        <f>IF(NOT(ISBLANK(H725)),(12-DATEDIF(H725,'[3]1.Pradzia'!$D$13,"m")),0)</f>
        <v>0</v>
      </c>
      <c r="X725" s="35">
        <f t="shared" si="147"/>
        <v>0</v>
      </c>
      <c r="Y725" s="35">
        <f t="shared" si="148"/>
        <v>0</v>
      </c>
      <c r="Z725" s="35">
        <f t="shared" si="156"/>
        <v>0</v>
      </c>
      <c r="AA725" s="36">
        <f t="shared" si="145"/>
        <v>0</v>
      </c>
      <c r="AB725" s="36">
        <f t="shared" si="149"/>
        <v>0</v>
      </c>
      <c r="AC725" s="37">
        <f>IF(E725='[3]5.Grup_T'!$E$20,0,IF(YEAR(G725)&lt;2021,M725-N725+AB725,0))</f>
        <v>0</v>
      </c>
      <c r="AD725" s="35">
        <f>IF(OR(YEAR(G725)&lt;2021,O725="X"),0,IF(ISBLANK(H725),DATEDIF(G725,'[3]1.Pradzia'!$D$13,"M"),DATEDIF(G725,H725,"m")))</f>
        <v>0</v>
      </c>
      <c r="AE725" s="37">
        <f>IF(E725='[3]5.Grup_T'!$E$20,0,IF(AD725&lt;&gt;0,M725/V725*MIN(12,AD725),0))</f>
        <v>0</v>
      </c>
      <c r="AF725" s="37">
        <f t="shared" si="146"/>
        <v>0</v>
      </c>
      <c r="AG725" s="37">
        <f t="shared" si="150"/>
        <v>0</v>
      </c>
      <c r="AH725" s="37">
        <f t="shared" si="151"/>
        <v>0</v>
      </c>
      <c r="AI725" s="35" t="str">
        <f t="shared" si="152"/>
        <v>Nusidėvėjęs</v>
      </c>
      <c r="AJ725" s="38" t="str">
        <f>IF(AND(F725&lt;&gt;[3]Pav.tvarkyklė!$B$12,F725&lt;&gt;[3]Pav.tvarkyklė!$B$13),"GVTNT","X")</f>
        <v>GVTNT</v>
      </c>
      <c r="AK725" s="39">
        <f t="shared" si="153"/>
        <v>0</v>
      </c>
      <c r="AL725" s="41"/>
      <c r="AM725" s="41"/>
      <c r="AN725" s="41">
        <f t="shared" si="154"/>
        <v>1900</v>
      </c>
      <c r="AO725" s="41"/>
      <c r="AP725" s="41"/>
      <c r="AQ725" s="41"/>
      <c r="AR725" s="42"/>
      <c r="AS725" s="42"/>
      <c r="AU725" s="43">
        <f t="shared" si="155"/>
        <v>0</v>
      </c>
    </row>
    <row r="726" spans="1:47" ht="15" customHeight="1" x14ac:dyDescent="0.25">
      <c r="A726" s="11"/>
      <c r="B726" s="19">
        <v>774</v>
      </c>
      <c r="C726" s="61"/>
      <c r="D726" s="62"/>
      <c r="E726" s="71"/>
      <c r="F726" s="61"/>
      <c r="G726" s="24"/>
      <c r="H726" s="54"/>
      <c r="I726" s="26"/>
      <c r="J726" s="27"/>
      <c r="K726" s="27"/>
      <c r="L726" s="27"/>
      <c r="M726" s="28"/>
      <c r="N726" s="29">
        <v>0</v>
      </c>
      <c r="O726" s="30" t="str">
        <f>IF(G726&lt;=$N$2,"",IF(F726=[3]Pav.tvarkyklė!$B$13,"",IF(ISBLANK(R726),"X","")))</f>
        <v/>
      </c>
      <c r="P726" s="31"/>
      <c r="Q726" s="32"/>
      <c r="R726" s="32"/>
      <c r="S726" s="33"/>
      <c r="T726" s="33"/>
      <c r="U726" s="34" t="str">
        <f>IFERROR(INDEX('[3]5.Grup_T'!$G$4:$G$22,MATCH('6.Turtas'!E726,'[3]5.Grup_T'!$E$4:$E$22,0)),"0")</f>
        <v>0</v>
      </c>
      <c r="V726" s="35">
        <f t="shared" si="144"/>
        <v>0</v>
      </c>
      <c r="W726" s="35">
        <f>IF(NOT(ISBLANK(H726)),(12-DATEDIF(H726,'[3]1.Pradzia'!$D$13,"m")),0)</f>
        <v>0</v>
      </c>
      <c r="X726" s="35">
        <f t="shared" si="147"/>
        <v>0</v>
      </c>
      <c r="Y726" s="35">
        <f t="shared" si="148"/>
        <v>0</v>
      </c>
      <c r="Z726" s="35">
        <f t="shared" si="156"/>
        <v>0</v>
      </c>
      <c r="AA726" s="36">
        <f t="shared" si="145"/>
        <v>0</v>
      </c>
      <c r="AB726" s="36">
        <f t="shared" si="149"/>
        <v>0</v>
      </c>
      <c r="AC726" s="37">
        <f>IF(E726='[3]5.Grup_T'!$E$20,0,IF(YEAR(G726)&lt;2021,M726-N726+AB726,0))</f>
        <v>0</v>
      </c>
      <c r="AD726" s="35">
        <f>IF(OR(YEAR(G726)&lt;2021,O726="X"),0,IF(ISBLANK(H726),DATEDIF(G726,'[3]1.Pradzia'!$D$13,"M"),DATEDIF(G726,H726,"m")))</f>
        <v>0</v>
      </c>
      <c r="AE726" s="37">
        <f>IF(E726='[3]5.Grup_T'!$E$20,0,IF(AD726&lt;&gt;0,M726/V726*MIN(12,AD726),0))</f>
        <v>0</v>
      </c>
      <c r="AF726" s="37">
        <f t="shared" si="146"/>
        <v>0</v>
      </c>
      <c r="AG726" s="37">
        <f t="shared" si="150"/>
        <v>0</v>
      </c>
      <c r="AH726" s="37">
        <f t="shared" si="151"/>
        <v>0</v>
      </c>
      <c r="AI726" s="35" t="str">
        <f t="shared" si="152"/>
        <v>Nusidėvėjęs</v>
      </c>
      <c r="AJ726" s="38" t="str">
        <f>IF(AND(F726&lt;&gt;[3]Pav.tvarkyklė!$B$12,F726&lt;&gt;[3]Pav.tvarkyklė!$B$13),"GVTNT","X")</f>
        <v>GVTNT</v>
      </c>
      <c r="AK726" s="39">
        <f t="shared" si="153"/>
        <v>0</v>
      </c>
      <c r="AL726" s="41"/>
      <c r="AM726" s="41"/>
      <c r="AN726" s="41">
        <f t="shared" si="154"/>
        <v>1900</v>
      </c>
      <c r="AO726" s="41"/>
      <c r="AP726" s="41"/>
      <c r="AQ726" s="41"/>
      <c r="AR726" s="42"/>
      <c r="AS726" s="42"/>
      <c r="AU726" s="43">
        <f t="shared" si="155"/>
        <v>0</v>
      </c>
    </row>
    <row r="727" spans="1:47" ht="15" customHeight="1" x14ac:dyDescent="0.25">
      <c r="A727" s="11"/>
      <c r="B727" s="19">
        <v>775</v>
      </c>
      <c r="C727" s="61"/>
      <c r="D727" s="62"/>
      <c r="E727" s="71"/>
      <c r="F727" s="61"/>
      <c r="G727" s="24"/>
      <c r="H727" s="54"/>
      <c r="I727" s="26"/>
      <c r="J727" s="27"/>
      <c r="K727" s="27"/>
      <c r="L727" s="27"/>
      <c r="M727" s="28"/>
      <c r="N727" s="29">
        <v>0</v>
      </c>
      <c r="O727" s="30" t="str">
        <f>IF(G727&lt;=$N$2,"",IF(F727=[3]Pav.tvarkyklė!$B$13,"",IF(ISBLANK(R727),"X","")))</f>
        <v/>
      </c>
      <c r="P727" s="31"/>
      <c r="Q727" s="32"/>
      <c r="R727" s="32"/>
      <c r="S727" s="33"/>
      <c r="T727" s="33"/>
      <c r="U727" s="34" t="str">
        <f>IFERROR(INDEX('[3]5.Grup_T'!$G$4:$G$22,MATCH('6.Turtas'!E727,'[3]5.Grup_T'!$E$4:$E$22,0)),"0")</f>
        <v>0</v>
      </c>
      <c r="V727" s="35">
        <f t="shared" si="144"/>
        <v>0</v>
      </c>
      <c r="W727" s="35">
        <f>IF(NOT(ISBLANK(H727)),(12-DATEDIF(H727,'[3]1.Pradzia'!$D$13,"m")),0)</f>
        <v>0</v>
      </c>
      <c r="X727" s="35">
        <f t="shared" si="147"/>
        <v>0</v>
      </c>
      <c r="Y727" s="35">
        <f t="shared" si="148"/>
        <v>0</v>
      </c>
      <c r="Z727" s="35">
        <f t="shared" si="156"/>
        <v>0</v>
      </c>
      <c r="AA727" s="36">
        <f t="shared" si="145"/>
        <v>0</v>
      </c>
      <c r="AB727" s="36">
        <f t="shared" si="149"/>
        <v>0</v>
      </c>
      <c r="AC727" s="37">
        <f>IF(E727='[3]5.Grup_T'!$E$20,0,IF(YEAR(G727)&lt;2021,M727-N727+AB727,0))</f>
        <v>0</v>
      </c>
      <c r="AD727" s="35">
        <f>IF(OR(YEAR(G727)&lt;2021,O727="X"),0,IF(ISBLANK(H727),DATEDIF(G727,'[3]1.Pradzia'!$D$13,"M"),DATEDIF(G727,H727,"m")))</f>
        <v>0</v>
      </c>
      <c r="AE727" s="37">
        <f>IF(E727='[3]5.Grup_T'!$E$20,0,IF(AD727&lt;&gt;0,M727/V727*MIN(12,AD727),0))</f>
        <v>0</v>
      </c>
      <c r="AF727" s="37">
        <f t="shared" si="146"/>
        <v>0</v>
      </c>
      <c r="AG727" s="37">
        <f t="shared" si="150"/>
        <v>0</v>
      </c>
      <c r="AH727" s="37">
        <f t="shared" si="151"/>
        <v>0</v>
      </c>
      <c r="AI727" s="35" t="str">
        <f t="shared" si="152"/>
        <v>Nusidėvėjęs</v>
      </c>
      <c r="AJ727" s="38" t="str">
        <f>IF(AND(F727&lt;&gt;[3]Pav.tvarkyklė!$B$12,F727&lt;&gt;[3]Pav.tvarkyklė!$B$13),"GVTNT","X")</f>
        <v>GVTNT</v>
      </c>
      <c r="AK727" s="39">
        <f t="shared" si="153"/>
        <v>0</v>
      </c>
      <c r="AL727" s="41"/>
      <c r="AM727" s="41"/>
      <c r="AN727" s="41">
        <f t="shared" si="154"/>
        <v>1900</v>
      </c>
      <c r="AO727" s="41"/>
      <c r="AP727" s="41"/>
      <c r="AQ727" s="41"/>
      <c r="AR727" s="42"/>
      <c r="AS727" s="42"/>
      <c r="AU727" s="43">
        <f t="shared" si="155"/>
        <v>0</v>
      </c>
    </row>
    <row r="728" spans="1:47" ht="15" customHeight="1" x14ac:dyDescent="0.25">
      <c r="A728" s="11"/>
      <c r="B728" s="19">
        <v>776</v>
      </c>
      <c r="C728" s="61"/>
      <c r="D728" s="62"/>
      <c r="E728" s="71"/>
      <c r="F728" s="61"/>
      <c r="G728" s="24"/>
      <c r="H728" s="54"/>
      <c r="I728" s="26"/>
      <c r="J728" s="27"/>
      <c r="K728" s="27"/>
      <c r="L728" s="27"/>
      <c r="M728" s="28"/>
      <c r="N728" s="29">
        <v>0</v>
      </c>
      <c r="O728" s="30" t="str">
        <f>IF(G728&lt;=$N$2,"",IF(F728=[3]Pav.tvarkyklė!$B$13,"",IF(ISBLANK(R728),"X","")))</f>
        <v/>
      </c>
      <c r="P728" s="31"/>
      <c r="Q728" s="32"/>
      <c r="R728" s="32"/>
      <c r="S728" s="33"/>
      <c r="T728" s="33"/>
      <c r="U728" s="34" t="str">
        <f>IFERROR(INDEX('[3]5.Grup_T'!$G$4:$G$22,MATCH('6.Turtas'!E728,'[3]5.Grup_T'!$E$4:$E$22,0)),"0")</f>
        <v>0</v>
      </c>
      <c r="V728" s="35">
        <f t="shared" si="144"/>
        <v>0</v>
      </c>
      <c r="W728" s="35">
        <f>IF(NOT(ISBLANK(H728)),(12-DATEDIF(H728,'[3]1.Pradzia'!$D$13,"m")),0)</f>
        <v>0</v>
      </c>
      <c r="X728" s="35">
        <f t="shared" si="147"/>
        <v>0</v>
      </c>
      <c r="Y728" s="35">
        <f t="shared" si="148"/>
        <v>0</v>
      </c>
      <c r="Z728" s="35">
        <f t="shared" si="156"/>
        <v>0</v>
      </c>
      <c r="AA728" s="36">
        <f t="shared" si="145"/>
        <v>0</v>
      </c>
      <c r="AB728" s="36">
        <f t="shared" si="149"/>
        <v>0</v>
      </c>
      <c r="AC728" s="37">
        <f>IF(E728='[3]5.Grup_T'!$E$20,0,IF(YEAR(G728)&lt;2021,M728-N728+AB728,0))</f>
        <v>0</v>
      </c>
      <c r="AD728" s="35">
        <f>IF(OR(YEAR(G728)&lt;2021,O728="X"),0,IF(ISBLANK(H728),DATEDIF(G728,'[3]1.Pradzia'!$D$13,"M"),DATEDIF(G728,H728,"m")))</f>
        <v>0</v>
      </c>
      <c r="AE728" s="37">
        <f>IF(E728='[3]5.Grup_T'!$E$20,0,IF(AD728&lt;&gt;0,M728/V728*MIN(12,AD728),0))</f>
        <v>0</v>
      </c>
      <c r="AF728" s="37">
        <f t="shared" si="146"/>
        <v>0</v>
      </c>
      <c r="AG728" s="37">
        <f t="shared" si="150"/>
        <v>0</v>
      </c>
      <c r="AH728" s="37">
        <f t="shared" si="151"/>
        <v>0</v>
      </c>
      <c r="AI728" s="35" t="str">
        <f t="shared" si="152"/>
        <v>Nusidėvėjęs</v>
      </c>
      <c r="AJ728" s="38" t="str">
        <f>IF(AND(F728&lt;&gt;[3]Pav.tvarkyklė!$B$12,F728&lt;&gt;[3]Pav.tvarkyklė!$B$13),"GVTNT","X")</f>
        <v>GVTNT</v>
      </c>
      <c r="AK728" s="39">
        <f t="shared" si="153"/>
        <v>0</v>
      </c>
      <c r="AL728" s="41"/>
      <c r="AM728" s="41"/>
      <c r="AN728" s="41">
        <f t="shared" si="154"/>
        <v>1900</v>
      </c>
      <c r="AO728" s="41"/>
      <c r="AP728" s="41"/>
      <c r="AQ728" s="41"/>
      <c r="AR728" s="42"/>
      <c r="AS728" s="42"/>
      <c r="AU728" s="43">
        <f t="shared" si="155"/>
        <v>0</v>
      </c>
    </row>
    <row r="729" spans="1:47" ht="15" customHeight="1" x14ac:dyDescent="0.25">
      <c r="A729" s="11"/>
      <c r="B729" s="19">
        <v>777</v>
      </c>
      <c r="C729" s="61"/>
      <c r="D729" s="62"/>
      <c r="E729" s="71"/>
      <c r="F729" s="61"/>
      <c r="G729" s="24"/>
      <c r="H729" s="54"/>
      <c r="I729" s="26"/>
      <c r="J729" s="27"/>
      <c r="K729" s="27"/>
      <c r="L729" s="27"/>
      <c r="M729" s="28"/>
      <c r="N729" s="29">
        <v>0</v>
      </c>
      <c r="O729" s="30" t="str">
        <f>IF(G729&lt;=$N$2,"",IF(F729=[3]Pav.tvarkyklė!$B$13,"",IF(ISBLANK(R729),"X","")))</f>
        <v/>
      </c>
      <c r="P729" s="31"/>
      <c r="Q729" s="32"/>
      <c r="R729" s="32"/>
      <c r="S729" s="33"/>
      <c r="T729" s="33"/>
      <c r="U729" s="34" t="str">
        <f>IFERROR(INDEX('[3]5.Grup_T'!$G$4:$G$22,MATCH('6.Turtas'!E729,'[3]5.Grup_T'!$E$4:$E$22,0)),"0")</f>
        <v>0</v>
      </c>
      <c r="V729" s="35">
        <f t="shared" si="144"/>
        <v>0</v>
      </c>
      <c r="W729" s="35">
        <f>IF(NOT(ISBLANK(H729)),(12-DATEDIF(H729,'[3]1.Pradzia'!$D$13,"m")),0)</f>
        <v>0</v>
      </c>
      <c r="X729" s="35">
        <f t="shared" si="147"/>
        <v>0</v>
      </c>
      <c r="Y729" s="35">
        <f t="shared" si="148"/>
        <v>0</v>
      </c>
      <c r="Z729" s="35">
        <f t="shared" si="156"/>
        <v>0</v>
      </c>
      <c r="AA729" s="36">
        <f t="shared" si="145"/>
        <v>0</v>
      </c>
      <c r="AB729" s="36">
        <f t="shared" si="149"/>
        <v>0</v>
      </c>
      <c r="AC729" s="37">
        <f>IF(E729='[3]5.Grup_T'!$E$20,0,IF(YEAR(G729)&lt;2021,M729-N729+AB729,0))</f>
        <v>0</v>
      </c>
      <c r="AD729" s="35">
        <f>IF(OR(YEAR(G729)&lt;2021,O729="X"),0,IF(ISBLANK(H729),DATEDIF(G729,'[3]1.Pradzia'!$D$13,"M"),DATEDIF(G729,H729,"m")))</f>
        <v>0</v>
      </c>
      <c r="AE729" s="37">
        <f>IF(E729='[3]5.Grup_T'!$E$20,0,IF(AD729&lt;&gt;0,M729/V729*MIN(12,AD729),0))</f>
        <v>0</v>
      </c>
      <c r="AF729" s="37">
        <f t="shared" si="146"/>
        <v>0</v>
      </c>
      <c r="AG729" s="37">
        <f t="shared" si="150"/>
        <v>0</v>
      </c>
      <c r="AH729" s="37">
        <f t="shared" si="151"/>
        <v>0</v>
      </c>
      <c r="AI729" s="35" t="str">
        <f t="shared" si="152"/>
        <v>Nusidėvėjęs</v>
      </c>
      <c r="AJ729" s="38" t="str">
        <f>IF(AND(F729&lt;&gt;[3]Pav.tvarkyklė!$B$12,F729&lt;&gt;[3]Pav.tvarkyklė!$B$13),"GVTNT","X")</f>
        <v>GVTNT</v>
      </c>
      <c r="AK729" s="39">
        <f t="shared" si="153"/>
        <v>0</v>
      </c>
      <c r="AL729" s="41"/>
      <c r="AM729" s="41"/>
      <c r="AN729" s="41">
        <f t="shared" si="154"/>
        <v>1900</v>
      </c>
      <c r="AO729" s="41"/>
      <c r="AP729" s="41"/>
      <c r="AQ729" s="41"/>
      <c r="AR729" s="42"/>
      <c r="AS729" s="42"/>
      <c r="AU729" s="43">
        <f t="shared" si="155"/>
        <v>0</v>
      </c>
    </row>
    <row r="730" spans="1:47" ht="15" customHeight="1" x14ac:dyDescent="0.25">
      <c r="A730" s="11"/>
      <c r="B730" s="19">
        <v>778</v>
      </c>
      <c r="C730" s="61"/>
      <c r="D730" s="62"/>
      <c r="E730" s="71"/>
      <c r="F730" s="61"/>
      <c r="G730" s="24"/>
      <c r="H730" s="54"/>
      <c r="I730" s="26"/>
      <c r="J730" s="27"/>
      <c r="K730" s="27"/>
      <c r="L730" s="27"/>
      <c r="M730" s="28"/>
      <c r="N730" s="29">
        <v>0</v>
      </c>
      <c r="O730" s="30" t="str">
        <f>IF(G730&lt;=$N$2,"",IF(F730=[3]Pav.tvarkyklė!$B$13,"",IF(ISBLANK(R730),"X","")))</f>
        <v/>
      </c>
      <c r="P730" s="31"/>
      <c r="Q730" s="32"/>
      <c r="R730" s="32"/>
      <c r="S730" s="33"/>
      <c r="T730" s="33"/>
      <c r="U730" s="34" t="str">
        <f>IFERROR(INDEX('[3]5.Grup_T'!$G$4:$G$22,MATCH('6.Turtas'!E730,'[3]5.Grup_T'!$E$4:$E$22,0)),"0")</f>
        <v>0</v>
      </c>
      <c r="V730" s="35">
        <f t="shared" si="144"/>
        <v>0</v>
      </c>
      <c r="W730" s="35">
        <f>IF(NOT(ISBLANK(H730)),(12-DATEDIF(H730,'[3]1.Pradzia'!$D$13,"m")),0)</f>
        <v>0</v>
      </c>
      <c r="X730" s="35">
        <f t="shared" si="147"/>
        <v>0</v>
      </c>
      <c r="Y730" s="35">
        <f t="shared" si="148"/>
        <v>0</v>
      </c>
      <c r="Z730" s="35">
        <f t="shared" si="156"/>
        <v>0</v>
      </c>
      <c r="AA730" s="36">
        <f t="shared" si="145"/>
        <v>0</v>
      </c>
      <c r="AB730" s="36">
        <f t="shared" si="149"/>
        <v>0</v>
      </c>
      <c r="AC730" s="37">
        <f>IF(E730='[3]5.Grup_T'!$E$20,0,IF(YEAR(G730)&lt;2021,M730-N730+AB730,0))</f>
        <v>0</v>
      </c>
      <c r="AD730" s="35">
        <f>IF(OR(YEAR(G730)&lt;2021,O730="X"),0,IF(ISBLANK(H730),DATEDIF(G730,'[3]1.Pradzia'!$D$13,"M"),DATEDIF(G730,H730,"m")))</f>
        <v>0</v>
      </c>
      <c r="AE730" s="37">
        <f>IF(E730='[3]5.Grup_T'!$E$20,0,IF(AD730&lt;&gt;0,M730/V730*MIN(12,AD730),0))</f>
        <v>0</v>
      </c>
      <c r="AF730" s="37">
        <f t="shared" si="146"/>
        <v>0</v>
      </c>
      <c r="AG730" s="37">
        <f t="shared" si="150"/>
        <v>0</v>
      </c>
      <c r="AH730" s="37">
        <f t="shared" si="151"/>
        <v>0</v>
      </c>
      <c r="AI730" s="35" t="str">
        <f t="shared" si="152"/>
        <v>Nusidėvėjęs</v>
      </c>
      <c r="AJ730" s="38" t="str">
        <f>IF(AND(F730&lt;&gt;[3]Pav.tvarkyklė!$B$12,F730&lt;&gt;[3]Pav.tvarkyklė!$B$13),"GVTNT","X")</f>
        <v>GVTNT</v>
      </c>
      <c r="AK730" s="39">
        <f t="shared" si="153"/>
        <v>0</v>
      </c>
      <c r="AL730" s="41"/>
      <c r="AM730" s="41"/>
      <c r="AN730" s="41">
        <f t="shared" si="154"/>
        <v>1900</v>
      </c>
      <c r="AO730" s="41"/>
      <c r="AP730" s="41"/>
      <c r="AQ730" s="41"/>
      <c r="AR730" s="42"/>
      <c r="AS730" s="42"/>
      <c r="AU730" s="43">
        <f t="shared" si="155"/>
        <v>0</v>
      </c>
    </row>
    <row r="731" spans="1:47" ht="15" customHeight="1" x14ac:dyDescent="0.25">
      <c r="A731" s="11"/>
      <c r="B731" s="19">
        <v>779</v>
      </c>
      <c r="C731" s="61"/>
      <c r="D731" s="62"/>
      <c r="E731" s="71"/>
      <c r="F731" s="61"/>
      <c r="G731" s="24"/>
      <c r="H731" s="54"/>
      <c r="I731" s="26"/>
      <c r="J731" s="27"/>
      <c r="K731" s="27"/>
      <c r="L731" s="27"/>
      <c r="M731" s="28"/>
      <c r="N731" s="29">
        <v>0</v>
      </c>
      <c r="O731" s="30" t="str">
        <f>IF(G731&lt;=$N$2,"",IF(F731=[3]Pav.tvarkyklė!$B$13,"",IF(ISBLANK(R731),"X","")))</f>
        <v/>
      </c>
      <c r="P731" s="31"/>
      <c r="Q731" s="32"/>
      <c r="R731" s="32"/>
      <c r="S731" s="33"/>
      <c r="T731" s="33"/>
      <c r="U731" s="34" t="str">
        <f>IFERROR(INDEX('[3]5.Grup_T'!$G$4:$G$22,MATCH('6.Turtas'!E731,'[3]5.Grup_T'!$E$4:$E$22,0)),"0")</f>
        <v>0</v>
      </c>
      <c r="V731" s="35">
        <f t="shared" si="144"/>
        <v>0</v>
      </c>
      <c r="W731" s="35">
        <f>IF(NOT(ISBLANK(H731)),(12-DATEDIF(H731,'[3]1.Pradzia'!$D$13,"m")),0)</f>
        <v>0</v>
      </c>
      <c r="X731" s="35">
        <f t="shared" si="147"/>
        <v>0</v>
      </c>
      <c r="Y731" s="35">
        <f t="shared" si="148"/>
        <v>0</v>
      </c>
      <c r="Z731" s="35">
        <f t="shared" si="156"/>
        <v>0</v>
      </c>
      <c r="AA731" s="36">
        <f t="shared" si="145"/>
        <v>0</v>
      </c>
      <c r="AB731" s="36">
        <f t="shared" si="149"/>
        <v>0</v>
      </c>
      <c r="AC731" s="37">
        <f>IF(E731='[3]5.Grup_T'!$E$20,0,IF(YEAR(G731)&lt;2021,M731-N731+AB731,0))</f>
        <v>0</v>
      </c>
      <c r="AD731" s="35">
        <f>IF(OR(YEAR(G731)&lt;2021,O731="X"),0,IF(ISBLANK(H731),DATEDIF(G731,'[3]1.Pradzia'!$D$13,"M"),DATEDIF(G731,H731,"m")))</f>
        <v>0</v>
      </c>
      <c r="AE731" s="37">
        <f>IF(E731='[3]5.Grup_T'!$E$20,0,IF(AD731&lt;&gt;0,M731/V731*MIN(12,AD731),0))</f>
        <v>0</v>
      </c>
      <c r="AF731" s="37">
        <f t="shared" si="146"/>
        <v>0</v>
      </c>
      <c r="AG731" s="37">
        <f t="shared" si="150"/>
        <v>0</v>
      </c>
      <c r="AH731" s="37">
        <f t="shared" si="151"/>
        <v>0</v>
      </c>
      <c r="AI731" s="35" t="str">
        <f t="shared" si="152"/>
        <v>Nusidėvėjęs</v>
      </c>
      <c r="AJ731" s="38" t="str">
        <f>IF(AND(F731&lt;&gt;[3]Pav.tvarkyklė!$B$12,F731&lt;&gt;[3]Pav.tvarkyklė!$B$13),"GVTNT","X")</f>
        <v>GVTNT</v>
      </c>
      <c r="AK731" s="39">
        <f t="shared" si="153"/>
        <v>0</v>
      </c>
      <c r="AL731" s="41"/>
      <c r="AM731" s="41"/>
      <c r="AN731" s="41">
        <f t="shared" si="154"/>
        <v>1900</v>
      </c>
      <c r="AO731" s="41"/>
      <c r="AP731" s="41"/>
      <c r="AQ731" s="41"/>
      <c r="AR731" s="42"/>
      <c r="AS731" s="42"/>
      <c r="AU731" s="43">
        <f t="shared" si="155"/>
        <v>0</v>
      </c>
    </row>
    <row r="732" spans="1:47" ht="15" customHeight="1" x14ac:dyDescent="0.25">
      <c r="A732" s="11"/>
      <c r="B732" s="19">
        <v>780</v>
      </c>
      <c r="C732" s="61"/>
      <c r="D732" s="62"/>
      <c r="E732" s="71"/>
      <c r="F732" s="61"/>
      <c r="G732" s="24"/>
      <c r="H732" s="54"/>
      <c r="I732" s="26"/>
      <c r="J732" s="27"/>
      <c r="K732" s="27"/>
      <c r="L732" s="27"/>
      <c r="M732" s="28"/>
      <c r="N732" s="29">
        <v>0</v>
      </c>
      <c r="O732" s="30" t="str">
        <f>IF(G732&lt;=$N$2,"",IF(F732=[3]Pav.tvarkyklė!$B$13,"",IF(ISBLANK(R732),"X","")))</f>
        <v/>
      </c>
      <c r="P732" s="31"/>
      <c r="Q732" s="32"/>
      <c r="R732" s="32"/>
      <c r="S732" s="33"/>
      <c r="T732" s="33"/>
      <c r="U732" s="34" t="str">
        <f>IFERROR(INDEX('[3]5.Grup_T'!$G$4:$G$22,MATCH('6.Turtas'!E732,'[3]5.Grup_T'!$E$4:$E$22,0)),"0")</f>
        <v>0</v>
      </c>
      <c r="V732" s="35">
        <f t="shared" si="144"/>
        <v>0</v>
      </c>
      <c r="W732" s="35">
        <f>IF(NOT(ISBLANK(H732)),(12-DATEDIF(H732,'[3]1.Pradzia'!$D$13,"m")),0)</f>
        <v>0</v>
      </c>
      <c r="X732" s="35">
        <f t="shared" si="147"/>
        <v>0</v>
      </c>
      <c r="Y732" s="35">
        <f t="shared" si="148"/>
        <v>0</v>
      </c>
      <c r="Z732" s="35">
        <f t="shared" si="156"/>
        <v>0</v>
      </c>
      <c r="AA732" s="36">
        <f t="shared" si="145"/>
        <v>0</v>
      </c>
      <c r="AB732" s="36">
        <f t="shared" si="149"/>
        <v>0</v>
      </c>
      <c r="AC732" s="37">
        <f>IF(E732='[3]5.Grup_T'!$E$20,0,IF(YEAR(G732)&lt;2021,M732-N732+AB732,0))</f>
        <v>0</v>
      </c>
      <c r="AD732" s="35">
        <f>IF(OR(YEAR(G732)&lt;2021,O732="X"),0,IF(ISBLANK(H732),DATEDIF(G732,'[3]1.Pradzia'!$D$13,"M"),DATEDIF(G732,H732,"m")))</f>
        <v>0</v>
      </c>
      <c r="AE732" s="37">
        <f>IF(E732='[3]5.Grup_T'!$E$20,0,IF(AD732&lt;&gt;0,M732/V732*MIN(12,AD732),0))</f>
        <v>0</v>
      </c>
      <c r="AF732" s="37">
        <f t="shared" si="146"/>
        <v>0</v>
      </c>
      <c r="AG732" s="37">
        <f t="shared" si="150"/>
        <v>0</v>
      </c>
      <c r="AH732" s="37">
        <f t="shared" si="151"/>
        <v>0</v>
      </c>
      <c r="AI732" s="35" t="str">
        <f t="shared" si="152"/>
        <v>Nusidėvėjęs</v>
      </c>
      <c r="AJ732" s="38" t="str">
        <f>IF(AND(F732&lt;&gt;[3]Pav.tvarkyklė!$B$12,F732&lt;&gt;[3]Pav.tvarkyklė!$B$13),"GVTNT","X")</f>
        <v>GVTNT</v>
      </c>
      <c r="AK732" s="39">
        <f t="shared" si="153"/>
        <v>0</v>
      </c>
      <c r="AL732" s="41"/>
      <c r="AM732" s="41"/>
      <c r="AN732" s="41">
        <f t="shared" si="154"/>
        <v>1900</v>
      </c>
      <c r="AO732" s="41"/>
      <c r="AP732" s="41"/>
      <c r="AQ732" s="41"/>
      <c r="AR732" s="42"/>
      <c r="AS732" s="42"/>
      <c r="AU732" s="43">
        <f t="shared" si="155"/>
        <v>0</v>
      </c>
    </row>
    <row r="733" spans="1:47" ht="15" customHeight="1" x14ac:dyDescent="0.25">
      <c r="A733" s="11"/>
      <c r="B733" s="19">
        <v>781</v>
      </c>
      <c r="C733" s="61"/>
      <c r="D733" s="62"/>
      <c r="E733" s="71"/>
      <c r="F733" s="61"/>
      <c r="G733" s="24"/>
      <c r="H733" s="54"/>
      <c r="I733" s="26"/>
      <c r="J733" s="27"/>
      <c r="K733" s="27"/>
      <c r="L733" s="27"/>
      <c r="M733" s="28"/>
      <c r="N733" s="29">
        <v>0</v>
      </c>
      <c r="O733" s="30" t="str">
        <f>IF(G733&lt;=$N$2,"",IF(F733=[3]Pav.tvarkyklė!$B$13,"",IF(ISBLANK(R733),"X","")))</f>
        <v/>
      </c>
      <c r="P733" s="31"/>
      <c r="Q733" s="32"/>
      <c r="R733" s="32"/>
      <c r="S733" s="33"/>
      <c r="T733" s="33"/>
      <c r="U733" s="34" t="str">
        <f>IFERROR(INDEX('[3]5.Grup_T'!$G$4:$G$22,MATCH('6.Turtas'!E733,'[3]5.Grup_T'!$E$4:$E$22,0)),"0")</f>
        <v>0</v>
      </c>
      <c r="V733" s="35">
        <f t="shared" si="144"/>
        <v>0</v>
      </c>
      <c r="W733" s="35">
        <f>IF(NOT(ISBLANK(H733)),(12-DATEDIF(H733,'[3]1.Pradzia'!$D$13,"m")),0)</f>
        <v>0</v>
      </c>
      <c r="X733" s="35">
        <f t="shared" si="147"/>
        <v>0</v>
      </c>
      <c r="Y733" s="35">
        <f t="shared" si="148"/>
        <v>0</v>
      </c>
      <c r="Z733" s="35">
        <f t="shared" si="156"/>
        <v>0</v>
      </c>
      <c r="AA733" s="36">
        <f t="shared" si="145"/>
        <v>0</v>
      </c>
      <c r="AB733" s="36">
        <f t="shared" si="149"/>
        <v>0</v>
      </c>
      <c r="AC733" s="37">
        <f>IF(E733='[3]5.Grup_T'!$E$20,0,IF(YEAR(G733)&lt;2021,M733-N733+AB733,0))</f>
        <v>0</v>
      </c>
      <c r="AD733" s="35">
        <f>IF(OR(YEAR(G733)&lt;2021,O733="X"),0,IF(ISBLANK(H733),DATEDIF(G733,'[3]1.Pradzia'!$D$13,"M"),DATEDIF(G733,H733,"m")))</f>
        <v>0</v>
      </c>
      <c r="AE733" s="37">
        <f>IF(E733='[3]5.Grup_T'!$E$20,0,IF(AD733&lt;&gt;0,M733/V733*MIN(12,AD733),0))</f>
        <v>0</v>
      </c>
      <c r="AF733" s="37">
        <f t="shared" si="146"/>
        <v>0</v>
      </c>
      <c r="AG733" s="37">
        <f t="shared" si="150"/>
        <v>0</v>
      </c>
      <c r="AH733" s="37">
        <f t="shared" si="151"/>
        <v>0</v>
      </c>
      <c r="AI733" s="35" t="str">
        <f t="shared" si="152"/>
        <v>Nusidėvėjęs</v>
      </c>
      <c r="AJ733" s="38" t="str">
        <f>IF(AND(F733&lt;&gt;[3]Pav.tvarkyklė!$B$12,F733&lt;&gt;[3]Pav.tvarkyklė!$B$13),"GVTNT","X")</f>
        <v>GVTNT</v>
      </c>
      <c r="AK733" s="39">
        <f t="shared" si="153"/>
        <v>0</v>
      </c>
      <c r="AL733" s="41"/>
      <c r="AM733" s="41"/>
      <c r="AN733" s="41">
        <f t="shared" si="154"/>
        <v>1900</v>
      </c>
      <c r="AO733" s="41"/>
      <c r="AP733" s="41"/>
      <c r="AQ733" s="41"/>
      <c r="AR733" s="42"/>
      <c r="AS733" s="42"/>
      <c r="AU733" s="43">
        <f t="shared" si="155"/>
        <v>0</v>
      </c>
    </row>
    <row r="734" spans="1:47" ht="15" customHeight="1" x14ac:dyDescent="0.25">
      <c r="A734" s="11"/>
      <c r="B734" s="19">
        <v>782</v>
      </c>
      <c r="C734" s="61"/>
      <c r="D734" s="62"/>
      <c r="E734" s="71"/>
      <c r="F734" s="71"/>
      <c r="G734" s="24"/>
      <c r="H734" s="54"/>
      <c r="I734" s="26"/>
      <c r="J734" s="27"/>
      <c r="K734" s="27"/>
      <c r="L734" s="27"/>
      <c r="M734" s="28"/>
      <c r="N734" s="29">
        <v>0</v>
      </c>
      <c r="O734" s="30" t="str">
        <f>IF(G734&lt;=$N$2,"",IF(F734=[3]Pav.tvarkyklė!$B$13,"",IF(ISBLANK(R734),"X","")))</f>
        <v/>
      </c>
      <c r="P734" s="31"/>
      <c r="Q734" s="32"/>
      <c r="R734" s="32"/>
      <c r="S734" s="33"/>
      <c r="T734" s="33"/>
      <c r="U734" s="34" t="str">
        <f>IFERROR(INDEX('[3]5.Grup_T'!$G$4:$G$22,MATCH('6.Turtas'!E734,'[3]5.Grup_T'!$E$4:$E$22,0)),"0")</f>
        <v>0</v>
      </c>
      <c r="V734" s="35">
        <f t="shared" si="144"/>
        <v>0</v>
      </c>
      <c r="W734" s="35">
        <f>IF(NOT(ISBLANK(H734)),(12-DATEDIF(H734,'[3]1.Pradzia'!$D$13,"m")),0)</f>
        <v>0</v>
      </c>
      <c r="X734" s="35">
        <f t="shared" si="147"/>
        <v>0</v>
      </c>
      <c r="Y734" s="35">
        <f t="shared" si="148"/>
        <v>0</v>
      </c>
      <c r="Z734" s="35">
        <f t="shared" si="156"/>
        <v>0</v>
      </c>
      <c r="AA734" s="36">
        <f t="shared" si="145"/>
        <v>0</v>
      </c>
      <c r="AB734" s="36">
        <f t="shared" si="149"/>
        <v>0</v>
      </c>
      <c r="AC734" s="37">
        <f>IF(E734='[3]5.Grup_T'!$E$20,0,IF(YEAR(G734)&lt;2021,M734-N734+AB734,0))</f>
        <v>0</v>
      </c>
      <c r="AD734" s="35">
        <f>IF(OR(YEAR(G734)&lt;2021,O734="X"),0,IF(ISBLANK(H734),DATEDIF(G734,'[3]1.Pradzia'!$D$13,"M"),DATEDIF(G734,H734,"m")))</f>
        <v>0</v>
      </c>
      <c r="AE734" s="37">
        <f>IF(E734='[3]5.Grup_T'!$E$20,0,IF(AD734&lt;&gt;0,M734/V734*MIN(12,AD734),0))</f>
        <v>0</v>
      </c>
      <c r="AF734" s="37">
        <f t="shared" si="146"/>
        <v>0</v>
      </c>
      <c r="AG734" s="37">
        <f t="shared" si="150"/>
        <v>0</v>
      </c>
      <c r="AH734" s="37">
        <f t="shared" si="151"/>
        <v>0</v>
      </c>
      <c r="AI734" s="35" t="str">
        <f t="shared" si="152"/>
        <v>Nusidėvėjęs</v>
      </c>
      <c r="AJ734" s="38" t="str">
        <f>IF(AND(F734&lt;&gt;[3]Pav.tvarkyklė!$B$12,F734&lt;&gt;[3]Pav.tvarkyklė!$B$13),"GVTNT","X")</f>
        <v>GVTNT</v>
      </c>
      <c r="AK734" s="39">
        <f t="shared" si="153"/>
        <v>0</v>
      </c>
      <c r="AL734" s="41"/>
      <c r="AM734" s="41"/>
      <c r="AN734" s="41">
        <f t="shared" si="154"/>
        <v>1900</v>
      </c>
      <c r="AO734" s="41"/>
      <c r="AP734" s="41"/>
      <c r="AQ734" s="41"/>
      <c r="AR734" s="42"/>
      <c r="AS734" s="42"/>
      <c r="AU734" s="43">
        <f t="shared" si="155"/>
        <v>0</v>
      </c>
    </row>
    <row r="735" spans="1:47" ht="15" customHeight="1" x14ac:dyDescent="0.25">
      <c r="A735" s="11"/>
      <c r="B735" s="19">
        <v>783</v>
      </c>
      <c r="C735" s="61"/>
      <c r="D735" s="62"/>
      <c r="E735" s="71"/>
      <c r="F735" s="71"/>
      <c r="G735" s="24"/>
      <c r="H735" s="25"/>
      <c r="I735" s="26"/>
      <c r="J735" s="27"/>
      <c r="K735" s="27"/>
      <c r="L735" s="27"/>
      <c r="M735" s="28"/>
      <c r="N735" s="29">
        <v>0</v>
      </c>
      <c r="O735" s="30" t="str">
        <f>IF(G735&lt;=$N$2,"",IF(F735=[3]Pav.tvarkyklė!$B$13,"",IF(ISBLANK(R735),"X","")))</f>
        <v/>
      </c>
      <c r="P735" s="31"/>
      <c r="Q735" s="32"/>
      <c r="R735" s="32"/>
      <c r="S735" s="33"/>
      <c r="T735" s="33"/>
      <c r="U735" s="34" t="str">
        <f>IFERROR(INDEX('[3]5.Grup_T'!$G$4:$G$22,MATCH('6.Turtas'!E735,'[3]5.Grup_T'!$E$4:$E$22,0)),"0")</f>
        <v>0</v>
      </c>
      <c r="V735" s="35">
        <f t="shared" si="144"/>
        <v>0</v>
      </c>
      <c r="W735" s="35">
        <f>IF(NOT(ISBLANK(H735)),(12-DATEDIF(H735,'[3]1.Pradzia'!$D$13,"m")),0)</f>
        <v>0</v>
      </c>
      <c r="X735" s="35">
        <f t="shared" si="147"/>
        <v>0</v>
      </c>
      <c r="Y735" s="35">
        <f t="shared" si="148"/>
        <v>0</v>
      </c>
      <c r="Z735" s="35">
        <f t="shared" si="156"/>
        <v>0</v>
      </c>
      <c r="AA735" s="36">
        <f t="shared" si="145"/>
        <v>0</v>
      </c>
      <c r="AB735" s="36">
        <f t="shared" si="149"/>
        <v>0</v>
      </c>
      <c r="AC735" s="37">
        <f>IF(E735='[3]5.Grup_T'!$E$20,0,IF(YEAR(G735)&lt;2021,M735-N735+AB735,0))</f>
        <v>0</v>
      </c>
      <c r="AD735" s="35">
        <f>IF(OR(YEAR(G735)&lt;2021,O735="X"),0,IF(ISBLANK(H735),DATEDIF(G735,'[3]1.Pradzia'!$D$13,"M"),DATEDIF(G735,H735,"m")))</f>
        <v>0</v>
      </c>
      <c r="AE735" s="37">
        <f>IF(E735='[3]5.Grup_T'!$E$20,0,IF(AD735&lt;&gt;0,M735/V735*MIN(12,AD735),0))</f>
        <v>0</v>
      </c>
      <c r="AF735" s="37">
        <f t="shared" si="146"/>
        <v>0</v>
      </c>
      <c r="AG735" s="37">
        <f t="shared" si="150"/>
        <v>0</v>
      </c>
      <c r="AH735" s="37">
        <f t="shared" si="151"/>
        <v>0</v>
      </c>
      <c r="AI735" s="35" t="str">
        <f t="shared" si="152"/>
        <v>Nusidėvėjęs</v>
      </c>
      <c r="AJ735" s="38" t="str">
        <f>IF(AND(F735&lt;&gt;[3]Pav.tvarkyklė!$B$12,F735&lt;&gt;[3]Pav.tvarkyklė!$B$13),"GVTNT","X")</f>
        <v>GVTNT</v>
      </c>
      <c r="AK735" s="39">
        <f t="shared" si="153"/>
        <v>0</v>
      </c>
      <c r="AL735" s="41"/>
      <c r="AM735" s="41"/>
      <c r="AN735" s="41">
        <f t="shared" si="154"/>
        <v>1900</v>
      </c>
      <c r="AO735" s="41"/>
      <c r="AP735" s="41"/>
      <c r="AQ735" s="41"/>
      <c r="AR735" s="42"/>
      <c r="AS735" s="42"/>
      <c r="AU735" s="43">
        <f t="shared" si="155"/>
        <v>0</v>
      </c>
    </row>
    <row r="736" spans="1:47" ht="15" customHeight="1" x14ac:dyDescent="0.25">
      <c r="A736" s="11"/>
      <c r="B736" s="19">
        <v>784</v>
      </c>
      <c r="C736" s="61"/>
      <c r="D736" s="62"/>
      <c r="E736" s="71"/>
      <c r="F736" s="71"/>
      <c r="G736" s="24"/>
      <c r="H736" s="54"/>
      <c r="I736" s="26"/>
      <c r="J736" s="27"/>
      <c r="K736" s="27"/>
      <c r="L736" s="27"/>
      <c r="M736" s="28"/>
      <c r="N736" s="29">
        <v>0</v>
      </c>
      <c r="O736" s="30" t="str">
        <f>IF(G736&lt;=$N$2,"",IF(F736=[3]Pav.tvarkyklė!$B$13,"",IF(ISBLANK(R736),"X","")))</f>
        <v/>
      </c>
      <c r="P736" s="31"/>
      <c r="Q736" s="32"/>
      <c r="R736" s="32"/>
      <c r="S736" s="33"/>
      <c r="T736" s="33"/>
      <c r="U736" s="34" t="str">
        <f>IFERROR(INDEX('[3]5.Grup_T'!$G$4:$G$22,MATCH('6.Turtas'!E736,'[3]5.Grup_T'!$E$4:$E$22,0)),"0")</f>
        <v>0</v>
      </c>
      <c r="V736" s="35">
        <f t="shared" si="144"/>
        <v>0</v>
      </c>
      <c r="W736" s="35">
        <f>IF(NOT(ISBLANK(H736)),(12-DATEDIF(H736,'[3]1.Pradzia'!$D$13,"m")),0)</f>
        <v>0</v>
      </c>
      <c r="X736" s="35">
        <f t="shared" si="147"/>
        <v>0</v>
      </c>
      <c r="Y736" s="35">
        <f t="shared" si="148"/>
        <v>0</v>
      </c>
      <c r="Z736" s="35">
        <f t="shared" si="156"/>
        <v>0</v>
      </c>
      <c r="AA736" s="36">
        <f t="shared" si="145"/>
        <v>0</v>
      </c>
      <c r="AB736" s="36">
        <f t="shared" si="149"/>
        <v>0</v>
      </c>
      <c r="AC736" s="37">
        <f>IF(E736='[3]5.Grup_T'!$E$20,0,IF(YEAR(G736)&lt;2021,M736-N736+AB736,0))</f>
        <v>0</v>
      </c>
      <c r="AD736" s="35">
        <f>IF(OR(YEAR(G736)&lt;2021,O736="X"),0,IF(ISBLANK(H736),DATEDIF(G736,'[3]1.Pradzia'!$D$13,"M"),DATEDIF(G736,H736,"m")))</f>
        <v>0</v>
      </c>
      <c r="AE736" s="37">
        <f>IF(E736='[3]5.Grup_T'!$E$20,0,IF(AD736&lt;&gt;0,M736/V736*MIN(12,AD736),0))</f>
        <v>0</v>
      </c>
      <c r="AF736" s="37">
        <f t="shared" si="146"/>
        <v>0</v>
      </c>
      <c r="AG736" s="37">
        <f t="shared" si="150"/>
        <v>0</v>
      </c>
      <c r="AH736" s="37">
        <f t="shared" si="151"/>
        <v>0</v>
      </c>
      <c r="AI736" s="35" t="str">
        <f t="shared" si="152"/>
        <v>Nusidėvėjęs</v>
      </c>
      <c r="AJ736" s="38" t="str">
        <f>IF(AND(F736&lt;&gt;[3]Pav.tvarkyklė!$B$12,F736&lt;&gt;[3]Pav.tvarkyklė!$B$13),"GVTNT","X")</f>
        <v>GVTNT</v>
      </c>
      <c r="AK736" s="39">
        <f t="shared" si="153"/>
        <v>0</v>
      </c>
      <c r="AL736" s="41"/>
      <c r="AM736" s="41"/>
      <c r="AN736" s="41">
        <f t="shared" si="154"/>
        <v>1900</v>
      </c>
      <c r="AO736" s="41"/>
      <c r="AP736" s="41"/>
      <c r="AQ736" s="41"/>
      <c r="AR736" s="42"/>
      <c r="AS736" s="42"/>
      <c r="AU736" s="43">
        <f t="shared" si="155"/>
        <v>0</v>
      </c>
    </row>
    <row r="737" spans="1:47" ht="15" customHeight="1" x14ac:dyDescent="0.25">
      <c r="A737" s="11"/>
      <c r="B737" s="19">
        <v>785</v>
      </c>
      <c r="C737" s="61"/>
      <c r="D737" s="62"/>
      <c r="E737" s="71"/>
      <c r="F737" s="71"/>
      <c r="G737" s="24"/>
      <c r="H737" s="54"/>
      <c r="I737" s="26"/>
      <c r="J737" s="27"/>
      <c r="K737" s="27"/>
      <c r="L737" s="27"/>
      <c r="M737" s="28"/>
      <c r="N737" s="29">
        <v>0</v>
      </c>
      <c r="O737" s="30" t="str">
        <f>IF(G737&lt;=$N$2,"",IF(F737=[3]Pav.tvarkyklė!$B$13,"",IF(ISBLANK(R737),"X","")))</f>
        <v/>
      </c>
      <c r="P737" s="31"/>
      <c r="Q737" s="32"/>
      <c r="R737" s="32"/>
      <c r="S737" s="33"/>
      <c r="T737" s="33"/>
      <c r="U737" s="34" t="str">
        <f>IFERROR(INDEX('[3]5.Grup_T'!$G$4:$G$22,MATCH('6.Turtas'!E737,'[3]5.Grup_T'!$E$4:$E$22,0)),"0")</f>
        <v>0</v>
      </c>
      <c r="V737" s="35">
        <f t="shared" si="144"/>
        <v>0</v>
      </c>
      <c r="W737" s="35">
        <f>IF(NOT(ISBLANK(H737)),(12-DATEDIF(H737,'[3]1.Pradzia'!$D$13,"m")),0)</f>
        <v>0</v>
      </c>
      <c r="X737" s="35">
        <f t="shared" si="147"/>
        <v>0</v>
      </c>
      <c r="Y737" s="35">
        <f t="shared" si="148"/>
        <v>0</v>
      </c>
      <c r="Z737" s="35">
        <f t="shared" si="156"/>
        <v>0</v>
      </c>
      <c r="AA737" s="36">
        <f t="shared" si="145"/>
        <v>0</v>
      </c>
      <c r="AB737" s="36">
        <f t="shared" si="149"/>
        <v>0</v>
      </c>
      <c r="AC737" s="37">
        <f>IF(E737='[3]5.Grup_T'!$E$20,0,IF(YEAR(G737)&lt;2021,M737-N737+AB737,0))</f>
        <v>0</v>
      </c>
      <c r="AD737" s="35">
        <f>IF(OR(YEAR(G737)&lt;2021,O737="X"),0,IF(ISBLANK(H737),DATEDIF(G737,'[3]1.Pradzia'!$D$13,"M"),DATEDIF(G737,H737,"m")))</f>
        <v>0</v>
      </c>
      <c r="AE737" s="37">
        <f>IF(E737='[3]5.Grup_T'!$E$20,0,IF(AD737&lt;&gt;0,M737/V737*MIN(12,AD737),0))</f>
        <v>0</v>
      </c>
      <c r="AF737" s="37">
        <f t="shared" si="146"/>
        <v>0</v>
      </c>
      <c r="AG737" s="37">
        <f t="shared" si="150"/>
        <v>0</v>
      </c>
      <c r="AH737" s="37">
        <f t="shared" si="151"/>
        <v>0</v>
      </c>
      <c r="AI737" s="35" t="str">
        <f t="shared" si="152"/>
        <v>Nusidėvėjęs</v>
      </c>
      <c r="AJ737" s="38" t="str">
        <f>IF(AND(F737&lt;&gt;[3]Pav.tvarkyklė!$B$12,F737&lt;&gt;[3]Pav.tvarkyklė!$B$13),"GVTNT","X")</f>
        <v>GVTNT</v>
      </c>
      <c r="AK737" s="39">
        <f t="shared" si="153"/>
        <v>0</v>
      </c>
      <c r="AL737" s="41"/>
      <c r="AM737" s="41"/>
      <c r="AN737" s="41">
        <f t="shared" si="154"/>
        <v>1900</v>
      </c>
      <c r="AO737" s="41"/>
      <c r="AP737" s="41"/>
      <c r="AQ737" s="41"/>
      <c r="AR737" s="42"/>
      <c r="AS737" s="42"/>
      <c r="AU737" s="43">
        <f t="shared" si="155"/>
        <v>0</v>
      </c>
    </row>
    <row r="738" spans="1:47" ht="15" customHeight="1" x14ac:dyDescent="0.25">
      <c r="A738" s="11"/>
      <c r="B738" s="19">
        <v>786</v>
      </c>
      <c r="C738" s="61"/>
      <c r="D738" s="62"/>
      <c r="E738" s="71"/>
      <c r="F738" s="71"/>
      <c r="G738" s="24"/>
      <c r="H738" s="54"/>
      <c r="I738" s="26"/>
      <c r="J738" s="27"/>
      <c r="K738" s="27"/>
      <c r="L738" s="27"/>
      <c r="M738" s="28"/>
      <c r="N738" s="29">
        <v>0</v>
      </c>
      <c r="O738" s="30" t="str">
        <f>IF(G738&lt;=$N$2,"",IF(F738=[3]Pav.tvarkyklė!$B$13,"",IF(ISBLANK(R738),"X","")))</f>
        <v/>
      </c>
      <c r="P738" s="31"/>
      <c r="Q738" s="32"/>
      <c r="R738" s="32"/>
      <c r="S738" s="33"/>
      <c r="T738" s="33"/>
      <c r="U738" s="34" t="str">
        <f>IFERROR(INDEX('[3]5.Grup_T'!$G$4:$G$22,MATCH('6.Turtas'!E738,'[3]5.Grup_T'!$E$4:$E$22,0)),"0")</f>
        <v>0</v>
      </c>
      <c r="V738" s="35">
        <f t="shared" si="144"/>
        <v>0</v>
      </c>
      <c r="W738" s="35">
        <f>IF(NOT(ISBLANK(H738)),(12-DATEDIF(H738,'[3]1.Pradzia'!$D$13,"m")),0)</f>
        <v>0</v>
      </c>
      <c r="X738" s="35">
        <f t="shared" si="147"/>
        <v>0</v>
      </c>
      <c r="Y738" s="35">
        <f t="shared" si="148"/>
        <v>0</v>
      </c>
      <c r="Z738" s="35">
        <f t="shared" si="156"/>
        <v>0</v>
      </c>
      <c r="AA738" s="36">
        <f t="shared" si="145"/>
        <v>0</v>
      </c>
      <c r="AB738" s="36">
        <f t="shared" si="149"/>
        <v>0</v>
      </c>
      <c r="AC738" s="37">
        <f>IF(E738='[3]5.Grup_T'!$E$20,0,IF(YEAR(G738)&lt;2021,M738-N738+AB738,0))</f>
        <v>0</v>
      </c>
      <c r="AD738" s="35">
        <f>IF(OR(YEAR(G738)&lt;2021,O738="X"),0,IF(ISBLANK(H738),DATEDIF(G738,'[3]1.Pradzia'!$D$13,"M"),DATEDIF(G738,H738,"m")))</f>
        <v>0</v>
      </c>
      <c r="AE738" s="37">
        <f>IF(E738='[3]5.Grup_T'!$E$20,0,IF(AD738&lt;&gt;0,M738/V738*MIN(12,AD738),0))</f>
        <v>0</v>
      </c>
      <c r="AF738" s="37">
        <f t="shared" si="146"/>
        <v>0</v>
      </c>
      <c r="AG738" s="37">
        <f t="shared" si="150"/>
        <v>0</v>
      </c>
      <c r="AH738" s="37">
        <f t="shared" si="151"/>
        <v>0</v>
      </c>
      <c r="AI738" s="35" t="str">
        <f t="shared" si="152"/>
        <v>Nusidėvėjęs</v>
      </c>
      <c r="AJ738" s="38" t="str">
        <f>IF(AND(F738&lt;&gt;[3]Pav.tvarkyklė!$B$12,F738&lt;&gt;[3]Pav.tvarkyklė!$B$13),"GVTNT","X")</f>
        <v>GVTNT</v>
      </c>
      <c r="AK738" s="39">
        <f t="shared" si="153"/>
        <v>0</v>
      </c>
      <c r="AL738" s="41"/>
      <c r="AM738" s="41"/>
      <c r="AN738" s="41">
        <f t="shared" si="154"/>
        <v>1900</v>
      </c>
      <c r="AO738" s="41"/>
      <c r="AP738" s="41"/>
      <c r="AQ738" s="41"/>
      <c r="AR738" s="42"/>
      <c r="AS738" s="42"/>
      <c r="AU738" s="43">
        <f t="shared" si="155"/>
        <v>0</v>
      </c>
    </row>
    <row r="739" spans="1:47" ht="15" customHeight="1" x14ac:dyDescent="0.25">
      <c r="A739" s="11"/>
      <c r="B739" s="19">
        <v>787</v>
      </c>
      <c r="C739" s="61"/>
      <c r="D739" s="62"/>
      <c r="E739" s="71"/>
      <c r="F739" s="71"/>
      <c r="G739" s="24"/>
      <c r="H739" s="54"/>
      <c r="I739" s="26"/>
      <c r="J739" s="27"/>
      <c r="K739" s="27"/>
      <c r="L739" s="27"/>
      <c r="M739" s="28"/>
      <c r="N739" s="29">
        <v>0</v>
      </c>
      <c r="O739" s="30" t="str">
        <f>IF(G739&lt;=$N$2,"",IF(F739=[3]Pav.tvarkyklė!$B$13,"",IF(ISBLANK(R739),"X","")))</f>
        <v/>
      </c>
      <c r="P739" s="31"/>
      <c r="Q739" s="32"/>
      <c r="R739" s="32"/>
      <c r="S739" s="33"/>
      <c r="T739" s="33"/>
      <c r="U739" s="34" t="str">
        <f>IFERROR(INDEX('[3]5.Grup_T'!$G$4:$G$22,MATCH('6.Turtas'!E739,'[3]5.Grup_T'!$E$4:$E$22,0)),"0")</f>
        <v>0</v>
      </c>
      <c r="V739" s="35">
        <f t="shared" si="144"/>
        <v>0</v>
      </c>
      <c r="W739" s="35">
        <f>IF(NOT(ISBLANK(H739)),(12-DATEDIF(H739,'[3]1.Pradzia'!$D$13,"m")),0)</f>
        <v>0</v>
      </c>
      <c r="X739" s="35">
        <f t="shared" si="147"/>
        <v>0</v>
      </c>
      <c r="Y739" s="35">
        <f t="shared" si="148"/>
        <v>0</v>
      </c>
      <c r="Z739" s="35">
        <f t="shared" si="156"/>
        <v>0</v>
      </c>
      <c r="AA739" s="36">
        <f t="shared" si="145"/>
        <v>0</v>
      </c>
      <c r="AB739" s="36">
        <f t="shared" si="149"/>
        <v>0</v>
      </c>
      <c r="AC739" s="37">
        <f>IF(E739='[3]5.Grup_T'!$E$20,0,IF(YEAR(G739)&lt;2021,M739-N739+AB739,0))</f>
        <v>0</v>
      </c>
      <c r="AD739" s="35">
        <f>IF(OR(YEAR(G739)&lt;2021,O739="X"),0,IF(ISBLANK(H739),DATEDIF(G739,'[3]1.Pradzia'!$D$13,"M"),DATEDIF(G739,H739,"m")))</f>
        <v>0</v>
      </c>
      <c r="AE739" s="37">
        <f>IF(E739='[3]5.Grup_T'!$E$20,0,IF(AD739&lt;&gt;0,M739/V739*MIN(12,AD739),0))</f>
        <v>0</v>
      </c>
      <c r="AF739" s="37">
        <f t="shared" si="146"/>
        <v>0</v>
      </c>
      <c r="AG739" s="37">
        <f t="shared" si="150"/>
        <v>0</v>
      </c>
      <c r="AH739" s="37">
        <f t="shared" si="151"/>
        <v>0</v>
      </c>
      <c r="AI739" s="35" t="str">
        <f t="shared" si="152"/>
        <v>Nusidėvėjęs</v>
      </c>
      <c r="AJ739" s="38" t="str">
        <f>IF(AND(F739&lt;&gt;[3]Pav.tvarkyklė!$B$12,F739&lt;&gt;[3]Pav.tvarkyklė!$B$13),"GVTNT","X")</f>
        <v>GVTNT</v>
      </c>
      <c r="AK739" s="39">
        <f t="shared" si="153"/>
        <v>0</v>
      </c>
      <c r="AL739" s="41"/>
      <c r="AM739" s="41"/>
      <c r="AN739" s="41">
        <f t="shared" si="154"/>
        <v>1900</v>
      </c>
      <c r="AO739" s="41"/>
      <c r="AP739" s="41"/>
      <c r="AQ739" s="41"/>
      <c r="AR739" s="42"/>
      <c r="AS739" s="42"/>
      <c r="AU739" s="43">
        <f t="shared" si="155"/>
        <v>0</v>
      </c>
    </row>
    <row r="740" spans="1:47" ht="15" customHeight="1" x14ac:dyDescent="0.25">
      <c r="A740" s="11"/>
      <c r="B740" s="19">
        <v>788</v>
      </c>
      <c r="C740" s="61"/>
      <c r="D740" s="62"/>
      <c r="E740" s="71"/>
      <c r="F740" s="71"/>
      <c r="G740" s="24"/>
      <c r="H740" s="54"/>
      <c r="I740" s="26"/>
      <c r="J740" s="27"/>
      <c r="K740" s="27"/>
      <c r="L740" s="27"/>
      <c r="M740" s="28"/>
      <c r="N740" s="29">
        <v>0</v>
      </c>
      <c r="O740" s="30" t="str">
        <f>IF(G740&lt;=$N$2,"",IF(F740=[3]Pav.tvarkyklė!$B$13,"",IF(ISBLANK(R740),"X","")))</f>
        <v/>
      </c>
      <c r="P740" s="31"/>
      <c r="Q740" s="32"/>
      <c r="R740" s="32"/>
      <c r="S740" s="33"/>
      <c r="T740" s="33"/>
      <c r="U740" s="34" t="str">
        <f>IFERROR(INDEX('[3]5.Grup_T'!$G$4:$G$22,MATCH('6.Turtas'!E740,'[3]5.Grup_T'!$E$4:$E$22,0)),"0")</f>
        <v>0</v>
      </c>
      <c r="V740" s="35">
        <f t="shared" si="144"/>
        <v>0</v>
      </c>
      <c r="W740" s="35">
        <f>IF(NOT(ISBLANK(H740)),(12-DATEDIF(H740,'[3]1.Pradzia'!$D$13,"m")),0)</f>
        <v>0</v>
      </c>
      <c r="X740" s="35">
        <f t="shared" si="147"/>
        <v>0</v>
      </c>
      <c r="Y740" s="35">
        <f t="shared" si="148"/>
        <v>0</v>
      </c>
      <c r="Z740" s="35">
        <f t="shared" si="156"/>
        <v>0</v>
      </c>
      <c r="AA740" s="36">
        <f t="shared" si="145"/>
        <v>0</v>
      </c>
      <c r="AB740" s="36">
        <f t="shared" si="149"/>
        <v>0</v>
      </c>
      <c r="AC740" s="37">
        <f>IF(E740='[3]5.Grup_T'!$E$20,0,IF(YEAR(G740)&lt;2021,M740-N740+AB740,0))</f>
        <v>0</v>
      </c>
      <c r="AD740" s="35">
        <f>IF(OR(YEAR(G740)&lt;2021,O740="X"),0,IF(ISBLANK(H740),DATEDIF(G740,'[3]1.Pradzia'!$D$13,"M"),DATEDIF(G740,H740,"m")))</f>
        <v>0</v>
      </c>
      <c r="AE740" s="37">
        <f>IF(E740='[3]5.Grup_T'!$E$20,0,IF(AD740&lt;&gt;0,M740/V740*MIN(12,AD740),0))</f>
        <v>0</v>
      </c>
      <c r="AF740" s="37">
        <f t="shared" si="146"/>
        <v>0</v>
      </c>
      <c r="AG740" s="37">
        <f t="shared" si="150"/>
        <v>0</v>
      </c>
      <c r="AH740" s="37">
        <f t="shared" si="151"/>
        <v>0</v>
      </c>
      <c r="AI740" s="35" t="str">
        <f t="shared" si="152"/>
        <v>Nusidėvėjęs</v>
      </c>
      <c r="AJ740" s="38" t="str">
        <f>IF(AND(F740&lt;&gt;[3]Pav.tvarkyklė!$B$12,F740&lt;&gt;[3]Pav.tvarkyklė!$B$13),"GVTNT","X")</f>
        <v>GVTNT</v>
      </c>
      <c r="AK740" s="39">
        <f t="shared" si="153"/>
        <v>0</v>
      </c>
      <c r="AL740" s="41"/>
      <c r="AM740" s="41"/>
      <c r="AN740" s="41">
        <f t="shared" si="154"/>
        <v>1900</v>
      </c>
      <c r="AO740" s="41"/>
      <c r="AP740" s="41"/>
      <c r="AQ740" s="41"/>
      <c r="AR740" s="42"/>
      <c r="AS740" s="42"/>
      <c r="AU740" s="43">
        <f t="shared" si="155"/>
        <v>0</v>
      </c>
    </row>
    <row r="741" spans="1:47" ht="15" customHeight="1" x14ac:dyDescent="0.25">
      <c r="A741" s="11"/>
      <c r="B741" s="19">
        <v>789</v>
      </c>
      <c r="C741" s="61"/>
      <c r="D741" s="62"/>
      <c r="E741" s="71"/>
      <c r="F741" s="71"/>
      <c r="G741" s="24"/>
      <c r="H741" s="54"/>
      <c r="I741" s="26"/>
      <c r="J741" s="27"/>
      <c r="K741" s="27"/>
      <c r="L741" s="27"/>
      <c r="M741" s="50"/>
      <c r="N741" s="29">
        <v>0</v>
      </c>
      <c r="O741" s="30" t="str">
        <f>IF(G741&lt;=$N$2,"",IF(F741=[3]Pav.tvarkyklė!$B$13,"",IF(ISBLANK(R741),"X","")))</f>
        <v/>
      </c>
      <c r="P741" s="31"/>
      <c r="Q741" s="32"/>
      <c r="R741" s="32"/>
      <c r="S741" s="33"/>
      <c r="T741" s="33"/>
      <c r="U741" s="34" t="str">
        <f>IFERROR(INDEX('[3]5.Grup_T'!$G$4:$G$22,MATCH('6.Turtas'!E741,'[3]5.Grup_T'!$E$4:$E$22,0)),"0")</f>
        <v>0</v>
      </c>
      <c r="V741" s="35">
        <f t="shared" si="144"/>
        <v>0</v>
      </c>
      <c r="W741" s="35">
        <f>IF(NOT(ISBLANK(H741)),(12-DATEDIF(H741,'[3]1.Pradzia'!$D$13,"m")),0)</f>
        <v>0</v>
      </c>
      <c r="X741" s="35">
        <f t="shared" si="147"/>
        <v>0</v>
      </c>
      <c r="Y741" s="35">
        <f t="shared" si="148"/>
        <v>0</v>
      </c>
      <c r="Z741" s="35">
        <f t="shared" si="156"/>
        <v>0</v>
      </c>
      <c r="AA741" s="36">
        <f t="shared" si="145"/>
        <v>0</v>
      </c>
      <c r="AB741" s="36">
        <f t="shared" si="149"/>
        <v>0</v>
      </c>
      <c r="AC741" s="37">
        <f>IF(E741='[3]5.Grup_T'!$E$20,0,IF(YEAR(G741)&lt;2021,M741-N741+AB741,0))</f>
        <v>0</v>
      </c>
      <c r="AD741" s="35">
        <f>IF(OR(YEAR(G741)&lt;2021,O741="X"),0,IF(ISBLANK(H741),DATEDIF(G741,'[3]1.Pradzia'!$D$13,"M"),DATEDIF(G741,H741,"m")))</f>
        <v>0</v>
      </c>
      <c r="AE741" s="37">
        <f>IF(E741='[3]5.Grup_T'!$E$20,0,IF(AD741&lt;&gt;0,M741/V741*MIN(12,AD741),0))</f>
        <v>0</v>
      </c>
      <c r="AF741" s="37">
        <f t="shared" si="146"/>
        <v>0</v>
      </c>
      <c r="AG741" s="37">
        <f t="shared" si="150"/>
        <v>0</v>
      </c>
      <c r="AH741" s="37">
        <f t="shared" si="151"/>
        <v>0</v>
      </c>
      <c r="AI741" s="35" t="str">
        <f t="shared" si="152"/>
        <v>Nusidėvėjęs</v>
      </c>
      <c r="AJ741" s="38" t="str">
        <f>IF(AND(F741&lt;&gt;[3]Pav.tvarkyklė!$B$12,F741&lt;&gt;[3]Pav.tvarkyklė!$B$13),"GVTNT","X")</f>
        <v>GVTNT</v>
      </c>
      <c r="AK741" s="39">
        <f t="shared" si="153"/>
        <v>0</v>
      </c>
      <c r="AL741" s="41"/>
      <c r="AM741" s="41"/>
      <c r="AN741" s="41">
        <f t="shared" si="154"/>
        <v>1900</v>
      </c>
      <c r="AO741" s="41"/>
      <c r="AP741" s="41"/>
      <c r="AQ741" s="41"/>
      <c r="AR741" s="42"/>
      <c r="AS741" s="42"/>
      <c r="AU741" s="43">
        <f t="shared" si="155"/>
        <v>0</v>
      </c>
    </row>
    <row r="742" spans="1:47" ht="15" customHeight="1" x14ac:dyDescent="0.25">
      <c r="A742" s="11"/>
      <c r="B742" s="19">
        <v>790</v>
      </c>
      <c r="C742" s="61"/>
      <c r="D742" s="62"/>
      <c r="E742" s="71"/>
      <c r="F742" s="71"/>
      <c r="G742" s="24"/>
      <c r="H742" s="54"/>
      <c r="I742" s="26"/>
      <c r="J742" s="27"/>
      <c r="K742" s="27"/>
      <c r="L742" s="27"/>
      <c r="M742" s="50"/>
      <c r="N742" s="29">
        <v>0</v>
      </c>
      <c r="O742" s="30" t="str">
        <f>IF(G742&lt;=$N$2,"",IF(F742=[3]Pav.tvarkyklė!$B$13,"",IF(ISBLANK(R742),"X","")))</f>
        <v/>
      </c>
      <c r="P742" s="31"/>
      <c r="Q742" s="32"/>
      <c r="R742" s="32"/>
      <c r="S742" s="33"/>
      <c r="T742" s="33"/>
      <c r="U742" s="34" t="str">
        <f>IFERROR(INDEX('[3]5.Grup_T'!$G$4:$G$22,MATCH('6.Turtas'!E742,'[3]5.Grup_T'!$E$4:$E$22,0)),"0")</f>
        <v>0</v>
      </c>
      <c r="V742" s="35">
        <f t="shared" si="144"/>
        <v>0</v>
      </c>
      <c r="W742" s="35">
        <f>IF(NOT(ISBLANK(H742)),(12-DATEDIF(H742,'[3]1.Pradzia'!$D$13,"m")),0)</f>
        <v>0</v>
      </c>
      <c r="X742" s="35">
        <f t="shared" si="147"/>
        <v>0</v>
      </c>
      <c r="Y742" s="35">
        <f t="shared" si="148"/>
        <v>0</v>
      </c>
      <c r="Z742" s="35">
        <f t="shared" si="156"/>
        <v>0</v>
      </c>
      <c r="AA742" s="36">
        <f t="shared" si="145"/>
        <v>0</v>
      </c>
      <c r="AB742" s="36">
        <f t="shared" si="149"/>
        <v>0</v>
      </c>
      <c r="AC742" s="37">
        <f t="shared" ref="AC742:AC805" si="157">IF(YEAR(G742)&lt;2019,M742-N742+AB742,0)</f>
        <v>0</v>
      </c>
      <c r="AD742" s="35">
        <f>IF(OR(YEAR(G742)&lt;2021,O742="X"),0,IF(ISBLANK(H742),DATEDIF(G742,'[3]1.Pradzia'!$D$13,"M"),DATEDIF(G742,H742,"m")))</f>
        <v>0</v>
      </c>
      <c r="AE742" s="37">
        <f>IF(E742='[3]5.Grup_T'!$E$20,0,IF(AD742&lt;&gt;0,M742/V742*MIN(12,AD742),0))</f>
        <v>0</v>
      </c>
      <c r="AF742" s="37">
        <f t="shared" si="146"/>
        <v>0</v>
      </c>
      <c r="AG742" s="37">
        <f t="shared" si="150"/>
        <v>0</v>
      </c>
      <c r="AH742" s="37">
        <f t="shared" si="151"/>
        <v>0</v>
      </c>
      <c r="AI742" s="35" t="str">
        <f t="shared" si="152"/>
        <v>Nusidėvėjęs</v>
      </c>
      <c r="AJ742" s="38" t="str">
        <f>IF(AND(F742&lt;&gt;[3]Pav.tvarkyklė!$B$12,F742&lt;&gt;[3]Pav.tvarkyklė!$B$13),"GVTNT","X")</f>
        <v>GVTNT</v>
      </c>
      <c r="AK742" s="39">
        <f t="shared" si="153"/>
        <v>0</v>
      </c>
      <c r="AL742" s="41"/>
      <c r="AM742" s="41"/>
      <c r="AN742" s="41">
        <f t="shared" si="154"/>
        <v>1900</v>
      </c>
      <c r="AO742" s="41"/>
      <c r="AP742" s="41"/>
      <c r="AQ742" s="41"/>
      <c r="AR742" s="42"/>
      <c r="AS742" s="42"/>
      <c r="AU742" s="43">
        <f t="shared" si="155"/>
        <v>0</v>
      </c>
    </row>
    <row r="743" spans="1:47" ht="15" customHeight="1" x14ac:dyDescent="0.25">
      <c r="A743" s="11"/>
      <c r="B743" s="19">
        <v>791</v>
      </c>
      <c r="C743" s="61"/>
      <c r="D743" s="62"/>
      <c r="E743" s="71"/>
      <c r="F743" s="71"/>
      <c r="G743" s="24"/>
      <c r="H743" s="54"/>
      <c r="I743" s="26"/>
      <c r="J743" s="27"/>
      <c r="K743" s="27"/>
      <c r="L743" s="27"/>
      <c r="M743" s="28"/>
      <c r="N743" s="29">
        <v>0</v>
      </c>
      <c r="O743" s="30" t="str">
        <f>IF(G743&lt;=$N$2,"",IF(F743=[3]Pav.tvarkyklė!$B$13,"",IF(ISBLANK(R743),"X","")))</f>
        <v/>
      </c>
      <c r="P743" s="31"/>
      <c r="Q743" s="32"/>
      <c r="R743" s="32"/>
      <c r="S743" s="33"/>
      <c r="T743" s="33"/>
      <c r="U743" s="34" t="str">
        <f>IFERROR(INDEX('[3]5.Grup_T'!$G$4:$G$22,MATCH('6.Turtas'!E743,'[3]5.Grup_T'!$E$4:$E$22,0)),"0")</f>
        <v>0</v>
      </c>
      <c r="V743" s="35">
        <f t="shared" si="144"/>
        <v>0</v>
      </c>
      <c r="W743" s="35">
        <f>IF(NOT(ISBLANK(H743)),(12-DATEDIF(H743,'[3]1.Pradzia'!$D$13,"m")),0)</f>
        <v>0</v>
      </c>
      <c r="X743" s="35">
        <f t="shared" si="147"/>
        <v>0</v>
      </c>
      <c r="Y743" s="35">
        <f t="shared" si="148"/>
        <v>0</v>
      </c>
      <c r="Z743" s="35">
        <f t="shared" si="156"/>
        <v>0</v>
      </c>
      <c r="AA743" s="36">
        <f t="shared" si="145"/>
        <v>0</v>
      </c>
      <c r="AB743" s="36">
        <f t="shared" si="149"/>
        <v>0</v>
      </c>
      <c r="AC743" s="37">
        <f t="shared" si="157"/>
        <v>0</v>
      </c>
      <c r="AD743" s="35">
        <f>IF(OR(YEAR(G743)&lt;2021,O743="X"),0,IF(ISBLANK(H743),DATEDIF(G743,'[3]1.Pradzia'!$D$13,"M"),DATEDIF(G743,H743,"m")))</f>
        <v>0</v>
      </c>
      <c r="AE743" s="37">
        <f>IF(E743='[3]5.Grup_T'!$E$20,0,IF(AD743&lt;&gt;0,M743/V743*MIN(12,AD743),0))</f>
        <v>0</v>
      </c>
      <c r="AF743" s="37">
        <f t="shared" si="146"/>
        <v>0</v>
      </c>
      <c r="AG743" s="37">
        <f t="shared" si="150"/>
        <v>0</v>
      </c>
      <c r="AH743" s="37">
        <f t="shared" si="151"/>
        <v>0</v>
      </c>
      <c r="AI743" s="35" t="str">
        <f t="shared" si="152"/>
        <v>Nusidėvėjęs</v>
      </c>
      <c r="AJ743" s="38" t="str">
        <f>IF(AND(F743&lt;&gt;[3]Pav.tvarkyklė!$B$12,F743&lt;&gt;[3]Pav.tvarkyklė!$B$13),"GVTNT","X")</f>
        <v>GVTNT</v>
      </c>
      <c r="AK743" s="39">
        <f t="shared" si="153"/>
        <v>0</v>
      </c>
      <c r="AL743" s="41"/>
      <c r="AM743" s="41"/>
      <c r="AN743" s="41">
        <f t="shared" si="154"/>
        <v>1900</v>
      </c>
      <c r="AO743" s="41"/>
      <c r="AP743" s="41"/>
      <c r="AQ743" s="41"/>
      <c r="AR743" s="42"/>
      <c r="AS743" s="42"/>
      <c r="AU743" s="43">
        <f t="shared" si="155"/>
        <v>0</v>
      </c>
    </row>
    <row r="744" spans="1:47" ht="15" customHeight="1" x14ac:dyDescent="0.25">
      <c r="A744" s="11"/>
      <c r="B744" s="19">
        <v>792</v>
      </c>
      <c r="C744" s="61"/>
      <c r="D744" s="62"/>
      <c r="E744" s="71"/>
      <c r="F744" s="71"/>
      <c r="G744" s="24"/>
      <c r="H744" s="54"/>
      <c r="I744" s="26"/>
      <c r="J744" s="27"/>
      <c r="K744" s="27"/>
      <c r="L744" s="27"/>
      <c r="M744" s="50"/>
      <c r="N744" s="29">
        <v>0</v>
      </c>
      <c r="O744" s="30" t="str">
        <f>IF(G744&lt;=$N$2,"",IF(F744=[3]Pav.tvarkyklė!$B$13,"",IF(ISBLANK(R744),"X","")))</f>
        <v/>
      </c>
      <c r="P744" s="31"/>
      <c r="Q744" s="32"/>
      <c r="R744" s="32"/>
      <c r="S744" s="33"/>
      <c r="T744" s="33"/>
      <c r="U744" s="34" t="str">
        <f>IFERROR(INDEX('[3]5.Grup_T'!$G$4:$G$22,MATCH('6.Turtas'!E744,'[3]5.Grup_T'!$E$4:$E$22,0)),"0")</f>
        <v>0</v>
      </c>
      <c r="V744" s="35">
        <f t="shared" si="144"/>
        <v>0</v>
      </c>
      <c r="W744" s="35">
        <f>IF(NOT(ISBLANK(H744)),(12-DATEDIF(H744,'[3]1.Pradzia'!$D$13,"m")),0)</f>
        <v>0</v>
      </c>
      <c r="X744" s="35">
        <f t="shared" si="147"/>
        <v>0</v>
      </c>
      <c r="Y744" s="35">
        <f t="shared" si="148"/>
        <v>0</v>
      </c>
      <c r="Z744" s="35">
        <f t="shared" si="156"/>
        <v>0</v>
      </c>
      <c r="AA744" s="36">
        <f t="shared" si="145"/>
        <v>0</v>
      </c>
      <c r="AB744" s="36">
        <f t="shared" si="149"/>
        <v>0</v>
      </c>
      <c r="AC744" s="37">
        <f t="shared" si="157"/>
        <v>0</v>
      </c>
      <c r="AD744" s="35">
        <f>IF(OR(YEAR(G744)&lt;2021,O744="X"),0,IF(ISBLANK(H744),DATEDIF(G744,'[3]1.Pradzia'!$D$13,"M"),DATEDIF(G744,H744,"m")))</f>
        <v>0</v>
      </c>
      <c r="AE744" s="37">
        <f>IF(E744='[3]5.Grup_T'!$E$20,0,IF(AD744&lt;&gt;0,M744/V744*MIN(12,AD744),0))</f>
        <v>0</v>
      </c>
      <c r="AF744" s="37">
        <f t="shared" si="146"/>
        <v>0</v>
      </c>
      <c r="AG744" s="37">
        <f t="shared" si="150"/>
        <v>0</v>
      </c>
      <c r="AH744" s="37">
        <f t="shared" si="151"/>
        <v>0</v>
      </c>
      <c r="AI744" s="35" t="str">
        <f t="shared" si="152"/>
        <v>Nusidėvėjęs</v>
      </c>
      <c r="AJ744" s="38" t="str">
        <f>IF(AND(F744&lt;&gt;[3]Pav.tvarkyklė!$B$12,F744&lt;&gt;[3]Pav.tvarkyklė!$B$13),"GVTNT","X")</f>
        <v>GVTNT</v>
      </c>
      <c r="AK744" s="39">
        <f t="shared" si="153"/>
        <v>0</v>
      </c>
      <c r="AL744" s="41"/>
      <c r="AM744" s="41"/>
      <c r="AN744" s="41">
        <f t="shared" si="154"/>
        <v>1900</v>
      </c>
      <c r="AO744" s="41"/>
      <c r="AP744" s="41"/>
      <c r="AQ744" s="41"/>
      <c r="AR744" s="42"/>
      <c r="AS744" s="42"/>
      <c r="AU744" s="43">
        <f t="shared" si="155"/>
        <v>0</v>
      </c>
    </row>
    <row r="745" spans="1:47" ht="15" customHeight="1" x14ac:dyDescent="0.25">
      <c r="A745" s="11"/>
      <c r="B745" s="19">
        <v>793</v>
      </c>
      <c r="C745" s="61"/>
      <c r="D745" s="62"/>
      <c r="E745" s="71"/>
      <c r="F745" s="71"/>
      <c r="G745" s="24"/>
      <c r="H745" s="54"/>
      <c r="I745" s="26"/>
      <c r="J745" s="27"/>
      <c r="K745" s="27"/>
      <c r="L745" s="27"/>
      <c r="M745" s="28"/>
      <c r="N745" s="29">
        <v>0</v>
      </c>
      <c r="O745" s="30" t="str">
        <f>IF(G745&lt;=$N$2,"",IF(F745=[3]Pav.tvarkyklė!$B$13,"",IF(ISBLANK(R745),"X","")))</f>
        <v/>
      </c>
      <c r="P745" s="31"/>
      <c r="Q745" s="32"/>
      <c r="R745" s="32"/>
      <c r="S745" s="33"/>
      <c r="T745" s="33"/>
      <c r="U745" s="34" t="str">
        <f>IFERROR(INDEX('[3]5.Grup_T'!$G$4:$G$22,MATCH('6.Turtas'!E745,'[3]5.Grup_T'!$E$4:$E$22,0)),"0")</f>
        <v>0</v>
      </c>
      <c r="V745" s="35">
        <f t="shared" si="144"/>
        <v>0</v>
      </c>
      <c r="W745" s="35">
        <f>IF(NOT(ISBLANK(H745)),(12-DATEDIF(H745,'[3]1.Pradzia'!$D$13,"m")),0)</f>
        <v>0</v>
      </c>
      <c r="X745" s="35">
        <f t="shared" si="147"/>
        <v>0</v>
      </c>
      <c r="Y745" s="35">
        <f t="shared" si="148"/>
        <v>0</v>
      </c>
      <c r="Z745" s="35">
        <f t="shared" si="156"/>
        <v>0</v>
      </c>
      <c r="AA745" s="36">
        <f t="shared" si="145"/>
        <v>0</v>
      </c>
      <c r="AB745" s="36">
        <f t="shared" si="149"/>
        <v>0</v>
      </c>
      <c r="AC745" s="37">
        <f t="shared" si="157"/>
        <v>0</v>
      </c>
      <c r="AD745" s="35">
        <f>IF(OR(YEAR(G745)&lt;2021,O745="X"),0,IF(ISBLANK(H745),DATEDIF(G745,'[3]1.Pradzia'!$D$13,"M"),DATEDIF(G745,H745,"m")))</f>
        <v>0</v>
      </c>
      <c r="AE745" s="37">
        <f>IF(E745='[3]5.Grup_T'!$E$20,0,IF(AD745&lt;&gt;0,M745/V745*MIN(12,AD745),0))</f>
        <v>0</v>
      </c>
      <c r="AF745" s="37">
        <f t="shared" si="146"/>
        <v>0</v>
      </c>
      <c r="AG745" s="37">
        <f t="shared" si="150"/>
        <v>0</v>
      </c>
      <c r="AH745" s="37">
        <f t="shared" si="151"/>
        <v>0</v>
      </c>
      <c r="AI745" s="35" t="str">
        <f t="shared" si="152"/>
        <v>Nusidėvėjęs</v>
      </c>
      <c r="AJ745" s="38" t="str">
        <f>IF(AND(F745&lt;&gt;[3]Pav.tvarkyklė!$B$12,F745&lt;&gt;[3]Pav.tvarkyklė!$B$13),"GVTNT","X")</f>
        <v>GVTNT</v>
      </c>
      <c r="AK745" s="39">
        <f t="shared" si="153"/>
        <v>0</v>
      </c>
      <c r="AL745" s="41"/>
      <c r="AM745" s="41"/>
      <c r="AN745" s="41">
        <f t="shared" si="154"/>
        <v>1900</v>
      </c>
      <c r="AO745" s="41"/>
      <c r="AP745" s="41"/>
      <c r="AQ745" s="41"/>
      <c r="AR745" s="42"/>
      <c r="AS745" s="42"/>
      <c r="AU745" s="43">
        <f t="shared" si="155"/>
        <v>0</v>
      </c>
    </row>
    <row r="746" spans="1:47" ht="15" customHeight="1" x14ac:dyDescent="0.25">
      <c r="A746" s="11"/>
      <c r="B746" s="19">
        <v>794</v>
      </c>
      <c r="C746" s="61"/>
      <c r="D746" s="62"/>
      <c r="E746" s="71"/>
      <c r="F746" s="71"/>
      <c r="G746" s="24"/>
      <c r="H746" s="54"/>
      <c r="I746" s="26"/>
      <c r="J746" s="27"/>
      <c r="K746" s="27"/>
      <c r="L746" s="27"/>
      <c r="M746" s="28"/>
      <c r="N746" s="29">
        <v>0</v>
      </c>
      <c r="O746" s="30" t="str">
        <f>IF(G746&lt;=$N$2,"",IF(F746=[3]Pav.tvarkyklė!$B$13,"",IF(ISBLANK(R746),"X","")))</f>
        <v/>
      </c>
      <c r="P746" s="31"/>
      <c r="Q746" s="32"/>
      <c r="R746" s="32"/>
      <c r="S746" s="33"/>
      <c r="T746" s="33"/>
      <c r="U746" s="34" t="str">
        <f>IFERROR(INDEX('[3]5.Grup_T'!$G$4:$G$22,MATCH('6.Turtas'!E746,'[3]5.Grup_T'!$E$4:$E$22,0)),"0")</f>
        <v>0</v>
      </c>
      <c r="V746" s="35">
        <f t="shared" si="144"/>
        <v>0</v>
      </c>
      <c r="W746" s="35">
        <f>IF(NOT(ISBLANK(H746)),(12-DATEDIF(H746,'[3]1.Pradzia'!$D$13,"m")),0)</f>
        <v>0</v>
      </c>
      <c r="X746" s="35">
        <f t="shared" si="147"/>
        <v>0</v>
      </c>
      <c r="Y746" s="35">
        <f t="shared" si="148"/>
        <v>0</v>
      </c>
      <c r="Z746" s="35">
        <f t="shared" si="156"/>
        <v>0</v>
      </c>
      <c r="AA746" s="36">
        <f t="shared" si="145"/>
        <v>0</v>
      </c>
      <c r="AB746" s="36">
        <f t="shared" si="149"/>
        <v>0</v>
      </c>
      <c r="AC746" s="37">
        <f t="shared" si="157"/>
        <v>0</v>
      </c>
      <c r="AD746" s="35">
        <f>IF(OR(YEAR(G746)&lt;2021,O746="X"),0,IF(ISBLANK(H746),DATEDIF(G746,'[3]1.Pradzia'!$D$13,"M"),DATEDIF(G746,H746,"m")))</f>
        <v>0</v>
      </c>
      <c r="AE746" s="37">
        <f>IF(E746='[3]5.Grup_T'!$E$20,0,IF(AD746&lt;&gt;0,M746/V746*MIN(12,AD746),0))</f>
        <v>0</v>
      </c>
      <c r="AF746" s="37">
        <f t="shared" si="146"/>
        <v>0</v>
      </c>
      <c r="AG746" s="37">
        <f t="shared" si="150"/>
        <v>0</v>
      </c>
      <c r="AH746" s="37">
        <f t="shared" si="151"/>
        <v>0</v>
      </c>
      <c r="AI746" s="35" t="str">
        <f t="shared" si="152"/>
        <v>Nusidėvėjęs</v>
      </c>
      <c r="AJ746" s="38" t="str">
        <f>IF(AND(F746&lt;&gt;[3]Pav.tvarkyklė!$B$12,F746&lt;&gt;[3]Pav.tvarkyklė!$B$13),"GVTNT","X")</f>
        <v>GVTNT</v>
      </c>
      <c r="AK746" s="39">
        <f t="shared" si="153"/>
        <v>0</v>
      </c>
      <c r="AL746" s="41"/>
      <c r="AM746" s="41"/>
      <c r="AN746" s="41">
        <f t="shared" si="154"/>
        <v>1900</v>
      </c>
      <c r="AO746" s="41"/>
      <c r="AP746" s="41"/>
      <c r="AQ746" s="41"/>
      <c r="AR746" s="42"/>
      <c r="AS746" s="42"/>
      <c r="AU746" s="43">
        <f t="shared" si="155"/>
        <v>0</v>
      </c>
    </row>
    <row r="747" spans="1:47" ht="15" customHeight="1" x14ac:dyDescent="0.25">
      <c r="A747" s="11"/>
      <c r="B747" s="19">
        <v>795</v>
      </c>
      <c r="C747" s="61"/>
      <c r="D747" s="62"/>
      <c r="E747" s="71"/>
      <c r="F747" s="71"/>
      <c r="G747" s="24"/>
      <c r="H747" s="54"/>
      <c r="I747" s="26"/>
      <c r="J747" s="27"/>
      <c r="K747" s="27"/>
      <c r="L747" s="27"/>
      <c r="M747" s="28"/>
      <c r="N747" s="29">
        <v>0</v>
      </c>
      <c r="O747" s="30" t="str">
        <f>IF(G747&lt;=$N$2,"",IF(F747=[3]Pav.tvarkyklė!$B$13,"",IF(ISBLANK(R747),"X","")))</f>
        <v/>
      </c>
      <c r="P747" s="31"/>
      <c r="Q747" s="32"/>
      <c r="R747" s="32"/>
      <c r="S747" s="33"/>
      <c r="T747" s="33"/>
      <c r="U747" s="34" t="str">
        <f>IFERROR(INDEX('[3]5.Grup_T'!$G$4:$G$22,MATCH('6.Turtas'!E747,'[3]5.Grup_T'!$E$4:$E$22,0)),"0")</f>
        <v>0</v>
      </c>
      <c r="V747" s="35">
        <f t="shared" si="144"/>
        <v>0</v>
      </c>
      <c r="W747" s="35">
        <f>IF(NOT(ISBLANK(H747)),(12-DATEDIF(H747,'[3]1.Pradzia'!$D$13,"m")),0)</f>
        <v>0</v>
      </c>
      <c r="X747" s="35">
        <f t="shared" si="147"/>
        <v>0</v>
      </c>
      <c r="Y747" s="35">
        <f t="shared" si="148"/>
        <v>0</v>
      </c>
      <c r="Z747" s="35">
        <f t="shared" si="156"/>
        <v>0</v>
      </c>
      <c r="AA747" s="36">
        <f t="shared" si="145"/>
        <v>0</v>
      </c>
      <c r="AB747" s="36">
        <f t="shared" si="149"/>
        <v>0</v>
      </c>
      <c r="AC747" s="37">
        <f t="shared" si="157"/>
        <v>0</v>
      </c>
      <c r="AD747" s="35">
        <f>IF(OR(YEAR(G747)&lt;2021,O747="X"),0,IF(ISBLANK(H747),DATEDIF(G747,'[3]1.Pradzia'!$D$13,"M"),DATEDIF(G747,H747,"m")))</f>
        <v>0</v>
      </c>
      <c r="AE747" s="37">
        <f>IF(E747='[3]5.Grup_T'!$E$20,0,IF(AD747&lt;&gt;0,M747/V747*MIN(12,AD747),0))</f>
        <v>0</v>
      </c>
      <c r="AF747" s="37">
        <f t="shared" si="146"/>
        <v>0</v>
      </c>
      <c r="AG747" s="37">
        <f t="shared" si="150"/>
        <v>0</v>
      </c>
      <c r="AH747" s="37">
        <f t="shared" si="151"/>
        <v>0</v>
      </c>
      <c r="AI747" s="35" t="str">
        <f t="shared" si="152"/>
        <v>Nusidėvėjęs</v>
      </c>
      <c r="AJ747" s="38" t="str">
        <f>IF(AND(F747&lt;&gt;[3]Pav.tvarkyklė!$B$12,F747&lt;&gt;[3]Pav.tvarkyklė!$B$13),"GVTNT","X")</f>
        <v>GVTNT</v>
      </c>
      <c r="AK747" s="39">
        <f t="shared" si="153"/>
        <v>0</v>
      </c>
      <c r="AL747" s="41"/>
      <c r="AM747" s="41"/>
      <c r="AN747" s="41">
        <f t="shared" si="154"/>
        <v>1900</v>
      </c>
      <c r="AO747" s="41"/>
      <c r="AP747" s="41"/>
      <c r="AQ747" s="41"/>
      <c r="AR747" s="42"/>
      <c r="AS747" s="42"/>
      <c r="AU747" s="43">
        <f t="shared" si="155"/>
        <v>0</v>
      </c>
    </row>
    <row r="748" spans="1:47" ht="15" customHeight="1" x14ac:dyDescent="0.25">
      <c r="A748" s="11"/>
      <c r="B748" s="19">
        <v>796</v>
      </c>
      <c r="C748" s="61"/>
      <c r="D748" s="62"/>
      <c r="E748" s="71"/>
      <c r="F748" s="71"/>
      <c r="G748" s="24"/>
      <c r="H748" s="54"/>
      <c r="I748" s="26"/>
      <c r="J748" s="27"/>
      <c r="K748" s="27"/>
      <c r="L748" s="27"/>
      <c r="M748" s="28"/>
      <c r="N748" s="29">
        <v>0</v>
      </c>
      <c r="O748" s="30" t="str">
        <f>IF(G748&lt;=$N$2,"",IF(F748=[3]Pav.tvarkyklė!$B$13,"",IF(ISBLANK(R748),"X","")))</f>
        <v/>
      </c>
      <c r="P748" s="31"/>
      <c r="Q748" s="32"/>
      <c r="R748" s="32"/>
      <c r="S748" s="33"/>
      <c r="T748" s="33"/>
      <c r="U748" s="34" t="str">
        <f>IFERROR(INDEX('[3]5.Grup_T'!$G$4:$G$22,MATCH('6.Turtas'!E748,'[3]5.Grup_T'!$E$4:$E$22,0)),"0")</f>
        <v>0</v>
      </c>
      <c r="V748" s="35">
        <f t="shared" si="144"/>
        <v>0</v>
      </c>
      <c r="W748" s="35">
        <f>IF(NOT(ISBLANK(H748)),(12-DATEDIF(H748,'[3]1.Pradzia'!$D$13,"m")),0)</f>
        <v>0</v>
      </c>
      <c r="X748" s="35">
        <f t="shared" si="147"/>
        <v>0</v>
      </c>
      <c r="Y748" s="35">
        <f t="shared" si="148"/>
        <v>0</v>
      </c>
      <c r="Z748" s="35">
        <f t="shared" si="156"/>
        <v>0</v>
      </c>
      <c r="AA748" s="36">
        <f t="shared" si="145"/>
        <v>0</v>
      </c>
      <c r="AB748" s="36">
        <f t="shared" si="149"/>
        <v>0</v>
      </c>
      <c r="AC748" s="37">
        <f t="shared" si="157"/>
        <v>0</v>
      </c>
      <c r="AD748" s="35">
        <f>IF(OR(YEAR(G748)&lt;2021,O748="X"),0,IF(ISBLANK(H748),DATEDIF(G748,'[3]1.Pradzia'!$D$13,"M"),DATEDIF(G748,H748,"m")))</f>
        <v>0</v>
      </c>
      <c r="AE748" s="37">
        <f>IF(E748='[3]5.Grup_T'!$E$20,0,IF(AD748&lt;&gt;0,M748/V748*MIN(12,AD748),0))</f>
        <v>0</v>
      </c>
      <c r="AF748" s="37">
        <f t="shared" si="146"/>
        <v>0</v>
      </c>
      <c r="AG748" s="37">
        <f t="shared" si="150"/>
        <v>0</v>
      </c>
      <c r="AH748" s="37">
        <f t="shared" si="151"/>
        <v>0</v>
      </c>
      <c r="AI748" s="35" t="str">
        <f t="shared" si="152"/>
        <v>Nusidėvėjęs</v>
      </c>
      <c r="AJ748" s="38" t="str">
        <f>IF(AND(F748&lt;&gt;[3]Pav.tvarkyklė!$B$12,F748&lt;&gt;[3]Pav.tvarkyklė!$B$13),"GVTNT","X")</f>
        <v>GVTNT</v>
      </c>
      <c r="AK748" s="39">
        <f t="shared" si="153"/>
        <v>0</v>
      </c>
      <c r="AL748" s="41"/>
      <c r="AM748" s="41"/>
      <c r="AN748" s="41">
        <f t="shared" si="154"/>
        <v>1900</v>
      </c>
      <c r="AO748" s="41"/>
      <c r="AP748" s="41"/>
      <c r="AQ748" s="41"/>
      <c r="AR748" s="42"/>
      <c r="AS748" s="42"/>
      <c r="AU748" s="43">
        <f t="shared" si="155"/>
        <v>0</v>
      </c>
    </row>
    <row r="749" spans="1:47" ht="15" customHeight="1" x14ac:dyDescent="0.25">
      <c r="A749" s="11"/>
      <c r="B749" s="19">
        <v>797</v>
      </c>
      <c r="C749" s="61"/>
      <c r="D749" s="62"/>
      <c r="E749" s="71"/>
      <c r="F749" s="71"/>
      <c r="G749" s="24"/>
      <c r="H749" s="54"/>
      <c r="I749" s="26"/>
      <c r="J749" s="27"/>
      <c r="K749" s="27"/>
      <c r="L749" s="27"/>
      <c r="M749" s="28"/>
      <c r="N749" s="29">
        <v>0</v>
      </c>
      <c r="O749" s="30" t="str">
        <f>IF(G749&lt;=$N$2,"",IF(F749=[3]Pav.tvarkyklė!$B$13,"",IF(ISBLANK(R749),"X","")))</f>
        <v/>
      </c>
      <c r="P749" s="31"/>
      <c r="Q749" s="32"/>
      <c r="R749" s="32"/>
      <c r="S749" s="33"/>
      <c r="T749" s="33"/>
      <c r="U749" s="34" t="str">
        <f>IFERROR(INDEX('[3]5.Grup_T'!$G$4:$G$22,MATCH('6.Turtas'!E749,'[3]5.Grup_T'!$E$4:$E$22,0)),"0")</f>
        <v>0</v>
      </c>
      <c r="V749" s="35">
        <f t="shared" si="144"/>
        <v>0</v>
      </c>
      <c r="W749" s="35">
        <f>IF(NOT(ISBLANK(H749)),(12-DATEDIF(H749,'[3]1.Pradzia'!$D$13,"m")),0)</f>
        <v>0</v>
      </c>
      <c r="X749" s="35">
        <f t="shared" si="147"/>
        <v>0</v>
      </c>
      <c r="Y749" s="35">
        <f t="shared" si="148"/>
        <v>0</v>
      </c>
      <c r="Z749" s="35">
        <f t="shared" si="156"/>
        <v>0</v>
      </c>
      <c r="AA749" s="36">
        <f t="shared" si="145"/>
        <v>0</v>
      </c>
      <c r="AB749" s="36">
        <f t="shared" si="149"/>
        <v>0</v>
      </c>
      <c r="AC749" s="37">
        <f t="shared" si="157"/>
        <v>0</v>
      </c>
      <c r="AD749" s="35">
        <f>IF(OR(YEAR(G749)&lt;2021,O749="X"),0,IF(ISBLANK(H749),DATEDIF(G749,'[3]1.Pradzia'!$D$13,"M"),DATEDIF(G749,H749,"m")))</f>
        <v>0</v>
      </c>
      <c r="AE749" s="37">
        <f>IF(E749='[3]5.Grup_T'!$E$20,0,IF(AD749&lt;&gt;0,M749/V749*MIN(12,AD749),0))</f>
        <v>0</v>
      </c>
      <c r="AF749" s="37">
        <f t="shared" si="146"/>
        <v>0</v>
      </c>
      <c r="AG749" s="37">
        <f t="shared" si="150"/>
        <v>0</v>
      </c>
      <c r="AH749" s="37">
        <f t="shared" si="151"/>
        <v>0</v>
      </c>
      <c r="AI749" s="35" t="str">
        <f t="shared" si="152"/>
        <v>Nusidėvėjęs</v>
      </c>
      <c r="AJ749" s="38" t="str">
        <f>IF(AND(F749&lt;&gt;[3]Pav.tvarkyklė!$B$12,F749&lt;&gt;[3]Pav.tvarkyklė!$B$13),"GVTNT","X")</f>
        <v>GVTNT</v>
      </c>
      <c r="AK749" s="39">
        <f t="shared" si="153"/>
        <v>0</v>
      </c>
      <c r="AL749" s="41"/>
      <c r="AM749" s="41"/>
      <c r="AN749" s="41">
        <f t="shared" si="154"/>
        <v>1900</v>
      </c>
      <c r="AO749" s="41"/>
      <c r="AP749" s="41"/>
      <c r="AQ749" s="41"/>
      <c r="AR749" s="42"/>
      <c r="AS749" s="42"/>
      <c r="AU749" s="43">
        <f t="shared" si="155"/>
        <v>0</v>
      </c>
    </row>
    <row r="750" spans="1:47" ht="15" customHeight="1" x14ac:dyDescent="0.25">
      <c r="A750" s="11"/>
      <c r="B750" s="19">
        <v>798</v>
      </c>
      <c r="C750" s="61"/>
      <c r="D750" s="62"/>
      <c r="E750" s="71"/>
      <c r="F750" s="61"/>
      <c r="G750" s="24"/>
      <c r="H750" s="54"/>
      <c r="I750" s="26"/>
      <c r="J750" s="27"/>
      <c r="K750" s="27"/>
      <c r="L750" s="27"/>
      <c r="M750" s="28"/>
      <c r="N750" s="29">
        <v>0</v>
      </c>
      <c r="O750" s="30" t="str">
        <f>IF(G750&lt;=$N$2,"",IF(F750=[3]Pav.tvarkyklė!$B$13,"",IF(ISBLANK(R750),"X","")))</f>
        <v/>
      </c>
      <c r="P750" s="31"/>
      <c r="Q750" s="32"/>
      <c r="R750" s="32"/>
      <c r="S750" s="33"/>
      <c r="T750" s="33"/>
      <c r="U750" s="34" t="str">
        <f>IFERROR(INDEX('[3]5.Grup_T'!$G$4:$G$22,MATCH('6.Turtas'!E750,'[3]5.Grup_T'!$E$4:$E$22,0)),"0")</f>
        <v>0</v>
      </c>
      <c r="V750" s="35">
        <f t="shared" si="144"/>
        <v>0</v>
      </c>
      <c r="W750" s="35">
        <f>IF(NOT(ISBLANK(H750)),(12-DATEDIF(H750,'[3]1.Pradzia'!$D$13,"m")),0)</f>
        <v>0</v>
      </c>
      <c r="X750" s="35">
        <f t="shared" si="147"/>
        <v>0</v>
      </c>
      <c r="Y750" s="35">
        <f t="shared" si="148"/>
        <v>0</v>
      </c>
      <c r="Z750" s="35">
        <f t="shared" si="156"/>
        <v>0</v>
      </c>
      <c r="AA750" s="36">
        <f t="shared" si="145"/>
        <v>0</v>
      </c>
      <c r="AB750" s="36">
        <f t="shared" si="149"/>
        <v>0</v>
      </c>
      <c r="AC750" s="37">
        <f t="shared" si="157"/>
        <v>0</v>
      </c>
      <c r="AD750" s="35">
        <f>IF(OR(YEAR(G750)&lt;2019,O750="X"),0,IF(ISBLANK(H750),DATEDIF(G750,'[3]1.Pradzia'!$D$13,"M"),DATEDIF(G750,H750,"m")))</f>
        <v>0</v>
      </c>
      <c r="AE750" s="37">
        <f>IF(E750='[3]5.Grup_T'!$E$20,0,IF(AD750&lt;&gt;0,M750/V750*MIN(12,AD750),0))</f>
        <v>0</v>
      </c>
      <c r="AF750" s="37">
        <f t="shared" si="146"/>
        <v>0</v>
      </c>
      <c r="AG750" s="37">
        <f t="shared" si="150"/>
        <v>0</v>
      </c>
      <c r="AH750" s="37">
        <f t="shared" si="151"/>
        <v>0</v>
      </c>
      <c r="AI750" s="35" t="str">
        <f t="shared" si="152"/>
        <v>Nusidėvėjęs</v>
      </c>
      <c r="AJ750" s="38" t="str">
        <f>IF(AND(F750&lt;&gt;[3]Pav.tvarkyklė!$B$12,F750&lt;&gt;[3]Pav.tvarkyklė!$B$13),"GVTNT","X")</f>
        <v>GVTNT</v>
      </c>
      <c r="AK750" s="39">
        <f t="shared" si="153"/>
        <v>0</v>
      </c>
      <c r="AL750" s="41"/>
      <c r="AM750" s="41"/>
      <c r="AN750" s="41">
        <f t="shared" si="154"/>
        <v>1900</v>
      </c>
      <c r="AO750" s="41"/>
      <c r="AP750" s="41"/>
      <c r="AQ750" s="41"/>
      <c r="AR750" s="42"/>
      <c r="AS750" s="42"/>
      <c r="AU750" s="43">
        <f t="shared" si="155"/>
        <v>0</v>
      </c>
    </row>
    <row r="751" spans="1:47" ht="15" customHeight="1" x14ac:dyDescent="0.25">
      <c r="A751" s="11"/>
      <c r="B751" s="19">
        <v>799</v>
      </c>
      <c r="C751" s="61"/>
      <c r="D751" s="62"/>
      <c r="E751" s="71"/>
      <c r="F751" s="61"/>
      <c r="G751" s="24"/>
      <c r="H751" s="54"/>
      <c r="I751" s="26"/>
      <c r="J751" s="27"/>
      <c r="K751" s="27"/>
      <c r="L751" s="27"/>
      <c r="M751" s="28"/>
      <c r="N751" s="29">
        <v>0</v>
      </c>
      <c r="O751" s="30" t="str">
        <f>IF(G751&lt;=$N$2,"",IF(F751=[3]Pav.tvarkyklė!$B$13,"",IF(ISBLANK(R751),"X","")))</f>
        <v/>
      </c>
      <c r="P751" s="31"/>
      <c r="Q751" s="32"/>
      <c r="R751" s="32"/>
      <c r="S751" s="33"/>
      <c r="T751" s="33"/>
      <c r="U751" s="34" t="str">
        <f>IFERROR(INDEX('[3]5.Grup_T'!$G$4:$G$22,MATCH('6.Turtas'!E751,'[3]5.Grup_T'!$E$4:$E$22,0)),"0")</f>
        <v>0</v>
      </c>
      <c r="V751" s="35">
        <f t="shared" si="144"/>
        <v>0</v>
      </c>
      <c r="W751" s="35">
        <f>IF(NOT(ISBLANK(H751)),(12-DATEDIF(H751,'[3]1.Pradzia'!$D$13,"m")),0)</f>
        <v>0</v>
      </c>
      <c r="X751" s="35">
        <f t="shared" si="147"/>
        <v>0</v>
      </c>
      <c r="Y751" s="35">
        <f t="shared" si="148"/>
        <v>0</v>
      </c>
      <c r="Z751" s="35">
        <f t="shared" si="156"/>
        <v>0</v>
      </c>
      <c r="AA751" s="36">
        <f t="shared" si="145"/>
        <v>0</v>
      </c>
      <c r="AB751" s="36">
        <f t="shared" si="149"/>
        <v>0</v>
      </c>
      <c r="AC751" s="37">
        <f t="shared" si="157"/>
        <v>0</v>
      </c>
      <c r="AD751" s="35">
        <f>IF(OR(YEAR(G751)&lt;2019,O751="X"),0,IF(ISBLANK(H751),DATEDIF(G751,'[3]1.Pradzia'!$D$13,"M"),DATEDIF(G751,H751,"m")))</f>
        <v>0</v>
      </c>
      <c r="AE751" s="37">
        <f>IF(E751='[3]5.Grup_T'!$E$20,0,IF(AD751&lt;&gt;0,M751/V751*MIN(12,AD751),0))</f>
        <v>0</v>
      </c>
      <c r="AF751" s="37">
        <f t="shared" si="146"/>
        <v>0</v>
      </c>
      <c r="AG751" s="37">
        <f t="shared" si="150"/>
        <v>0</v>
      </c>
      <c r="AH751" s="37">
        <f t="shared" si="151"/>
        <v>0</v>
      </c>
      <c r="AI751" s="35" t="str">
        <f t="shared" si="152"/>
        <v>Nusidėvėjęs</v>
      </c>
      <c r="AJ751" s="38" t="str">
        <f>IF(AND(F751&lt;&gt;[3]Pav.tvarkyklė!$B$12,F751&lt;&gt;[3]Pav.tvarkyklė!$B$13),"GVTNT","X")</f>
        <v>GVTNT</v>
      </c>
      <c r="AK751" s="39">
        <f t="shared" si="153"/>
        <v>0</v>
      </c>
      <c r="AL751" s="41"/>
      <c r="AM751" s="41"/>
      <c r="AN751" s="41">
        <f t="shared" si="154"/>
        <v>1900</v>
      </c>
      <c r="AO751" s="41"/>
      <c r="AP751" s="41"/>
      <c r="AQ751" s="41"/>
      <c r="AR751" s="42"/>
      <c r="AS751" s="42"/>
      <c r="AU751" s="43">
        <f t="shared" si="155"/>
        <v>0</v>
      </c>
    </row>
    <row r="752" spans="1:47" ht="15" customHeight="1" x14ac:dyDescent="0.25">
      <c r="A752" s="11"/>
      <c r="B752" s="19">
        <v>800</v>
      </c>
      <c r="C752" s="61"/>
      <c r="D752" s="62"/>
      <c r="E752" s="71"/>
      <c r="F752" s="61"/>
      <c r="G752" s="24"/>
      <c r="H752" s="54"/>
      <c r="I752" s="26"/>
      <c r="J752" s="27"/>
      <c r="K752" s="27"/>
      <c r="L752" s="27"/>
      <c r="M752" s="28"/>
      <c r="N752" s="29">
        <v>0</v>
      </c>
      <c r="O752" s="30" t="str">
        <f>IF(G752&lt;=$N$2,"",IF(F752=[3]Pav.tvarkyklė!$B$13,"",IF(ISBLANK(R752),"X","")))</f>
        <v/>
      </c>
      <c r="P752" s="31"/>
      <c r="Q752" s="32"/>
      <c r="R752" s="32"/>
      <c r="S752" s="33"/>
      <c r="T752" s="33"/>
      <c r="U752" s="34" t="str">
        <f>IFERROR(INDEX('[3]5.Grup_T'!$G$4:$G$22,MATCH('6.Turtas'!E752,'[3]5.Grup_T'!$E$4:$E$22,0)),"0")</f>
        <v>0</v>
      </c>
      <c r="V752" s="35">
        <f t="shared" si="144"/>
        <v>0</v>
      </c>
      <c r="W752" s="35">
        <f>IF(NOT(ISBLANK(H752)),(12-DATEDIF(H752,'[3]1.Pradzia'!$D$13,"m")),0)</f>
        <v>0</v>
      </c>
      <c r="X752" s="35">
        <f t="shared" si="147"/>
        <v>0</v>
      </c>
      <c r="Y752" s="35">
        <f t="shared" si="148"/>
        <v>0</v>
      </c>
      <c r="Z752" s="35">
        <f t="shared" si="156"/>
        <v>0</v>
      </c>
      <c r="AA752" s="36">
        <f t="shared" si="145"/>
        <v>0</v>
      </c>
      <c r="AB752" s="36">
        <f t="shared" si="149"/>
        <v>0</v>
      </c>
      <c r="AC752" s="37">
        <f t="shared" si="157"/>
        <v>0</v>
      </c>
      <c r="AD752" s="35">
        <f>IF(OR(YEAR(G752)&lt;2019,O752="X"),0,IF(ISBLANK(H752),DATEDIF(G752,'[3]1.Pradzia'!$D$13,"M"),DATEDIF(G752,H752,"m")))</f>
        <v>0</v>
      </c>
      <c r="AE752" s="37">
        <f>IF(E752='[3]5.Grup_T'!$E$20,0,IF(AD752&lt;&gt;0,M752/V752*MIN(12,AD752),0))</f>
        <v>0</v>
      </c>
      <c r="AF752" s="37">
        <f t="shared" si="146"/>
        <v>0</v>
      </c>
      <c r="AG752" s="37">
        <f t="shared" si="150"/>
        <v>0</v>
      </c>
      <c r="AH752" s="37">
        <f t="shared" si="151"/>
        <v>0</v>
      </c>
      <c r="AI752" s="35" t="str">
        <f t="shared" si="152"/>
        <v>Nusidėvėjęs</v>
      </c>
      <c r="AJ752" s="38" t="str">
        <f>IF(AND(F752&lt;&gt;[3]Pav.tvarkyklė!$B$12,F752&lt;&gt;[3]Pav.tvarkyklė!$B$13),"GVTNT","X")</f>
        <v>GVTNT</v>
      </c>
      <c r="AK752" s="39">
        <f t="shared" si="153"/>
        <v>0</v>
      </c>
      <c r="AL752" s="41"/>
      <c r="AM752" s="41"/>
      <c r="AN752" s="41">
        <f t="shared" si="154"/>
        <v>1900</v>
      </c>
      <c r="AO752" s="41"/>
      <c r="AP752" s="41"/>
      <c r="AQ752" s="41"/>
      <c r="AR752" s="42"/>
      <c r="AS752" s="42"/>
      <c r="AU752" s="43">
        <f t="shared" si="155"/>
        <v>0</v>
      </c>
    </row>
    <row r="753" spans="1:47" ht="15" customHeight="1" x14ac:dyDescent="0.25">
      <c r="A753" s="11"/>
      <c r="B753" s="19">
        <v>801</v>
      </c>
      <c r="C753" s="61"/>
      <c r="D753" s="62"/>
      <c r="E753" s="71"/>
      <c r="F753" s="61"/>
      <c r="G753" s="24"/>
      <c r="H753" s="54"/>
      <c r="I753" s="26"/>
      <c r="J753" s="27"/>
      <c r="K753" s="27"/>
      <c r="L753" s="27"/>
      <c r="M753" s="28"/>
      <c r="N753" s="29">
        <v>0</v>
      </c>
      <c r="O753" s="30" t="str">
        <f>IF(G753&lt;=$N$2,"",IF(F753=[3]Pav.tvarkyklė!$B$13,"",IF(ISBLANK(R753),"X","")))</f>
        <v/>
      </c>
      <c r="P753" s="31"/>
      <c r="Q753" s="32"/>
      <c r="R753" s="32"/>
      <c r="S753" s="33"/>
      <c r="T753" s="33"/>
      <c r="U753" s="34" t="str">
        <f>IFERROR(INDEX('[3]5.Grup_T'!$G$4:$G$22,MATCH('6.Turtas'!E753,'[3]5.Grup_T'!$E$4:$E$22,0)),"0")</f>
        <v>0</v>
      </c>
      <c r="V753" s="35">
        <f t="shared" si="144"/>
        <v>0</v>
      </c>
      <c r="W753" s="35">
        <f>IF(NOT(ISBLANK(H753)),(12-DATEDIF(H753,'[3]1.Pradzia'!$D$13,"m")),0)</f>
        <v>0</v>
      </c>
      <c r="X753" s="35">
        <f t="shared" si="147"/>
        <v>0</v>
      </c>
      <c r="Y753" s="35">
        <f t="shared" si="148"/>
        <v>0</v>
      </c>
      <c r="Z753" s="35">
        <f t="shared" si="156"/>
        <v>0</v>
      </c>
      <c r="AA753" s="36">
        <f t="shared" si="145"/>
        <v>0</v>
      </c>
      <c r="AB753" s="36">
        <f t="shared" si="149"/>
        <v>0</v>
      </c>
      <c r="AC753" s="37">
        <f t="shared" si="157"/>
        <v>0</v>
      </c>
      <c r="AD753" s="35">
        <f>IF(OR(YEAR(G753)&lt;2019,O753="X"),0,IF(ISBLANK(H753),DATEDIF(G753,'[3]1.Pradzia'!$D$13,"M"),DATEDIF(G753,H753,"m")))</f>
        <v>0</v>
      </c>
      <c r="AE753" s="37">
        <f>IF(E753='[3]5.Grup_T'!$E$20,0,IF(AD753&lt;&gt;0,M753/V753*MIN(12,AD753),0))</f>
        <v>0</v>
      </c>
      <c r="AF753" s="37">
        <f t="shared" si="146"/>
        <v>0</v>
      </c>
      <c r="AG753" s="37">
        <f t="shared" si="150"/>
        <v>0</v>
      </c>
      <c r="AH753" s="37">
        <f t="shared" si="151"/>
        <v>0</v>
      </c>
      <c r="AI753" s="35" t="str">
        <f t="shared" si="152"/>
        <v>Nusidėvėjęs</v>
      </c>
      <c r="AJ753" s="38" t="str">
        <f>IF(AND(F753&lt;&gt;[3]Pav.tvarkyklė!$B$12,F753&lt;&gt;[3]Pav.tvarkyklė!$B$13),"GVTNT","X")</f>
        <v>GVTNT</v>
      </c>
      <c r="AK753" s="39">
        <f t="shared" si="153"/>
        <v>0</v>
      </c>
      <c r="AL753" s="41"/>
      <c r="AM753" s="41"/>
      <c r="AN753" s="41">
        <f t="shared" si="154"/>
        <v>1900</v>
      </c>
      <c r="AO753" s="41"/>
      <c r="AP753" s="41"/>
      <c r="AQ753" s="41"/>
      <c r="AR753" s="42"/>
      <c r="AS753" s="42"/>
      <c r="AU753" s="43">
        <f t="shared" si="155"/>
        <v>0</v>
      </c>
    </row>
    <row r="754" spans="1:47" ht="15" customHeight="1" x14ac:dyDescent="0.25">
      <c r="A754" s="11"/>
      <c r="B754" s="19">
        <v>802</v>
      </c>
      <c r="C754" s="61"/>
      <c r="D754" s="62"/>
      <c r="E754" s="71"/>
      <c r="F754" s="61"/>
      <c r="G754" s="24"/>
      <c r="H754" s="54"/>
      <c r="I754" s="26"/>
      <c r="J754" s="27"/>
      <c r="K754" s="27"/>
      <c r="L754" s="27"/>
      <c r="M754" s="28"/>
      <c r="N754" s="29">
        <v>0</v>
      </c>
      <c r="O754" s="30" t="str">
        <f>IF(G754&lt;=$N$2,"",IF(F754=[3]Pav.tvarkyklė!$B$13,"",IF(ISBLANK(R754),"X","")))</f>
        <v/>
      </c>
      <c r="P754" s="31"/>
      <c r="Q754" s="32"/>
      <c r="R754" s="32"/>
      <c r="S754" s="33"/>
      <c r="T754" s="33"/>
      <c r="U754" s="34" t="str">
        <f>IFERROR(INDEX('[3]5.Grup_T'!$G$4:$G$22,MATCH('6.Turtas'!E754,'[3]5.Grup_T'!$E$4:$E$22,0)),"0")</f>
        <v>0</v>
      </c>
      <c r="V754" s="35">
        <f t="shared" si="144"/>
        <v>0</v>
      </c>
      <c r="W754" s="35">
        <f>IF(NOT(ISBLANK(H754)),(12-DATEDIF(H754,'[3]1.Pradzia'!$D$13,"m")),0)</f>
        <v>0</v>
      </c>
      <c r="X754" s="35">
        <f t="shared" si="147"/>
        <v>0</v>
      </c>
      <c r="Y754" s="35">
        <f t="shared" si="148"/>
        <v>0</v>
      </c>
      <c r="Z754" s="35">
        <f t="shared" si="156"/>
        <v>0</v>
      </c>
      <c r="AA754" s="36">
        <f t="shared" si="145"/>
        <v>0</v>
      </c>
      <c r="AB754" s="36">
        <f t="shared" si="149"/>
        <v>0</v>
      </c>
      <c r="AC754" s="37">
        <f t="shared" si="157"/>
        <v>0</v>
      </c>
      <c r="AD754" s="35">
        <f>IF(OR(YEAR(G754)&lt;2019,O754="X"),0,IF(ISBLANK(H754),DATEDIF(G754,'[3]1.Pradzia'!$D$13,"M"),DATEDIF(G754,H754,"m")))</f>
        <v>0</v>
      </c>
      <c r="AE754" s="37">
        <f>IF(E754='[3]5.Grup_T'!$E$20,0,IF(AD754&lt;&gt;0,M754/V754*MIN(12,AD754),0))</f>
        <v>0</v>
      </c>
      <c r="AF754" s="37">
        <f t="shared" si="146"/>
        <v>0</v>
      </c>
      <c r="AG754" s="37">
        <f t="shared" si="150"/>
        <v>0</v>
      </c>
      <c r="AH754" s="37">
        <f t="shared" si="151"/>
        <v>0</v>
      </c>
      <c r="AI754" s="35" t="str">
        <f t="shared" si="152"/>
        <v>Nusidėvėjęs</v>
      </c>
      <c r="AJ754" s="38" t="str">
        <f>IF(AND(F754&lt;&gt;[3]Pav.tvarkyklė!$B$12,F754&lt;&gt;[3]Pav.tvarkyklė!$B$13),"GVTNT","X")</f>
        <v>GVTNT</v>
      </c>
      <c r="AK754" s="39">
        <f t="shared" si="153"/>
        <v>0</v>
      </c>
      <c r="AL754" s="41"/>
      <c r="AM754" s="41"/>
      <c r="AN754" s="41">
        <f t="shared" si="154"/>
        <v>1900</v>
      </c>
      <c r="AO754" s="41"/>
      <c r="AP754" s="41"/>
      <c r="AQ754" s="41"/>
      <c r="AR754" s="42"/>
      <c r="AS754" s="42"/>
      <c r="AU754" s="43">
        <f t="shared" si="155"/>
        <v>0</v>
      </c>
    </row>
    <row r="755" spans="1:47" ht="15" customHeight="1" x14ac:dyDescent="0.25">
      <c r="A755" s="11"/>
      <c r="B755" s="19">
        <v>803</v>
      </c>
      <c r="C755" s="61"/>
      <c r="D755" s="62"/>
      <c r="E755" s="71"/>
      <c r="F755" s="61"/>
      <c r="G755" s="24"/>
      <c r="H755" s="54"/>
      <c r="I755" s="26"/>
      <c r="J755" s="27"/>
      <c r="K755" s="27"/>
      <c r="L755" s="27"/>
      <c r="M755" s="28"/>
      <c r="N755" s="29">
        <v>0</v>
      </c>
      <c r="O755" s="30" t="str">
        <f>IF(G755&lt;=$N$2,"",IF(F755=[3]Pav.tvarkyklė!$B$13,"",IF(ISBLANK(R755),"X","")))</f>
        <v/>
      </c>
      <c r="P755" s="31"/>
      <c r="Q755" s="32"/>
      <c r="R755" s="32"/>
      <c r="S755" s="33"/>
      <c r="T755" s="33"/>
      <c r="U755" s="34" t="str">
        <f>IFERROR(INDEX('[3]5.Grup_T'!$G$4:$G$22,MATCH('6.Turtas'!E755,'[3]5.Grup_T'!$E$4:$E$22,0)),"0")</f>
        <v>0</v>
      </c>
      <c r="V755" s="35">
        <f t="shared" si="144"/>
        <v>0</v>
      </c>
      <c r="W755" s="35">
        <f>IF(NOT(ISBLANK(H755)),(12-DATEDIF(H755,'[3]1.Pradzia'!$D$13,"m")),0)</f>
        <v>0</v>
      </c>
      <c r="X755" s="35">
        <f t="shared" si="147"/>
        <v>0</v>
      </c>
      <c r="Y755" s="35">
        <f t="shared" si="148"/>
        <v>0</v>
      </c>
      <c r="Z755" s="35">
        <f t="shared" si="156"/>
        <v>0</v>
      </c>
      <c r="AA755" s="36">
        <f t="shared" si="145"/>
        <v>0</v>
      </c>
      <c r="AB755" s="36">
        <f t="shared" si="149"/>
        <v>0</v>
      </c>
      <c r="AC755" s="37">
        <f t="shared" si="157"/>
        <v>0</v>
      </c>
      <c r="AD755" s="35">
        <f>IF(OR(YEAR(G755)&lt;2019,O755="X"),0,IF(ISBLANK(H755),DATEDIF(G755,'[3]1.Pradzia'!$D$13,"M"),DATEDIF(G755,H755,"m")))</f>
        <v>0</v>
      </c>
      <c r="AE755" s="37">
        <f>IF(E755='[3]5.Grup_T'!$E$20,0,IF(AD755&lt;&gt;0,M755/V755*MIN(12,AD755),0))</f>
        <v>0</v>
      </c>
      <c r="AF755" s="37">
        <f t="shared" si="146"/>
        <v>0</v>
      </c>
      <c r="AG755" s="37">
        <f t="shared" si="150"/>
        <v>0</v>
      </c>
      <c r="AH755" s="37">
        <f t="shared" si="151"/>
        <v>0</v>
      </c>
      <c r="AI755" s="35" t="str">
        <f t="shared" si="152"/>
        <v>Nusidėvėjęs</v>
      </c>
      <c r="AJ755" s="38" t="str">
        <f>IF(AND(F755&lt;&gt;[3]Pav.tvarkyklė!$B$12,F755&lt;&gt;[3]Pav.tvarkyklė!$B$13),"GVTNT","X")</f>
        <v>GVTNT</v>
      </c>
      <c r="AK755" s="39">
        <f t="shared" si="153"/>
        <v>0</v>
      </c>
      <c r="AL755" s="41"/>
      <c r="AM755" s="41"/>
      <c r="AN755" s="41">
        <f t="shared" si="154"/>
        <v>1900</v>
      </c>
      <c r="AO755" s="41"/>
      <c r="AP755" s="41"/>
      <c r="AQ755" s="41"/>
      <c r="AR755" s="42"/>
      <c r="AS755" s="42"/>
      <c r="AU755" s="43">
        <f t="shared" si="155"/>
        <v>0</v>
      </c>
    </row>
    <row r="756" spans="1:47" ht="15" customHeight="1" x14ac:dyDescent="0.25">
      <c r="A756" s="11"/>
      <c r="B756" s="19">
        <v>804</v>
      </c>
      <c r="C756" s="61"/>
      <c r="D756" s="62"/>
      <c r="E756" s="71"/>
      <c r="F756" s="61"/>
      <c r="G756" s="24"/>
      <c r="H756" s="54"/>
      <c r="I756" s="26"/>
      <c r="J756" s="27"/>
      <c r="K756" s="27"/>
      <c r="L756" s="27"/>
      <c r="M756" s="28"/>
      <c r="N756" s="29">
        <v>0</v>
      </c>
      <c r="O756" s="30" t="str">
        <f>IF(G756&lt;=$N$2,"",IF(F756=[3]Pav.tvarkyklė!$B$13,"",IF(ISBLANK(R756),"X","")))</f>
        <v/>
      </c>
      <c r="P756" s="31"/>
      <c r="Q756" s="32"/>
      <c r="R756" s="32"/>
      <c r="S756" s="33"/>
      <c r="T756" s="33"/>
      <c r="U756" s="34" t="str">
        <f>IFERROR(INDEX('[3]5.Grup_T'!$G$4:$G$22,MATCH('6.Turtas'!E756,'[3]5.Grup_T'!$E$4:$E$22,0)),"0")</f>
        <v>0</v>
      </c>
      <c r="V756" s="35">
        <f t="shared" si="144"/>
        <v>0</v>
      </c>
      <c r="W756" s="35">
        <f>IF(NOT(ISBLANK(H756)),(12-DATEDIF(H756,'[3]1.Pradzia'!$D$13,"m")),0)</f>
        <v>0</v>
      </c>
      <c r="X756" s="35">
        <f t="shared" si="147"/>
        <v>0</v>
      </c>
      <c r="Y756" s="35">
        <f t="shared" si="148"/>
        <v>0</v>
      </c>
      <c r="Z756" s="35">
        <f t="shared" si="156"/>
        <v>0</v>
      </c>
      <c r="AA756" s="36">
        <f t="shared" si="145"/>
        <v>0</v>
      </c>
      <c r="AB756" s="36">
        <f t="shared" si="149"/>
        <v>0</v>
      </c>
      <c r="AC756" s="37">
        <f t="shared" si="157"/>
        <v>0</v>
      </c>
      <c r="AD756" s="35">
        <f>IF(OR(YEAR(G756)&lt;2019,O756="X"),0,IF(ISBLANK(H756),DATEDIF(G756,'[3]1.Pradzia'!$D$13,"M"),DATEDIF(G756,H756,"m")))</f>
        <v>0</v>
      </c>
      <c r="AE756" s="37">
        <f>IF(E756='[3]5.Grup_T'!$E$20,0,IF(AD756&lt;&gt;0,M756/V756*MIN(12,AD756),0))</f>
        <v>0</v>
      </c>
      <c r="AF756" s="37">
        <f t="shared" si="146"/>
        <v>0</v>
      </c>
      <c r="AG756" s="37">
        <f t="shared" si="150"/>
        <v>0</v>
      </c>
      <c r="AH756" s="37">
        <f t="shared" si="151"/>
        <v>0</v>
      </c>
      <c r="AI756" s="35" t="str">
        <f t="shared" si="152"/>
        <v>Nusidėvėjęs</v>
      </c>
      <c r="AJ756" s="38" t="str">
        <f>IF(AND(F756&lt;&gt;[3]Pav.tvarkyklė!$B$12,F756&lt;&gt;[3]Pav.tvarkyklė!$B$13),"GVTNT","X")</f>
        <v>GVTNT</v>
      </c>
      <c r="AK756" s="39">
        <f t="shared" si="153"/>
        <v>0</v>
      </c>
      <c r="AL756" s="41"/>
      <c r="AM756" s="41"/>
      <c r="AN756" s="41">
        <f t="shared" si="154"/>
        <v>1900</v>
      </c>
      <c r="AO756" s="41"/>
      <c r="AP756" s="41"/>
      <c r="AQ756" s="41"/>
      <c r="AR756" s="42"/>
      <c r="AS756" s="42"/>
      <c r="AU756" s="43">
        <f t="shared" si="155"/>
        <v>0</v>
      </c>
    </row>
    <row r="757" spans="1:47" ht="15" customHeight="1" x14ac:dyDescent="0.25">
      <c r="A757" s="11"/>
      <c r="B757" s="19">
        <v>805</v>
      </c>
      <c r="C757" s="61"/>
      <c r="D757" s="62"/>
      <c r="E757" s="71"/>
      <c r="F757" s="61"/>
      <c r="G757" s="24"/>
      <c r="H757" s="54"/>
      <c r="I757" s="26"/>
      <c r="J757" s="27"/>
      <c r="K757" s="27"/>
      <c r="L757" s="27"/>
      <c r="M757" s="28"/>
      <c r="N757" s="29">
        <v>0</v>
      </c>
      <c r="O757" s="30" t="str">
        <f>IF(G757&lt;=$N$2,"",IF(F757=[3]Pav.tvarkyklė!$B$13,"",IF(ISBLANK(R757),"X","")))</f>
        <v/>
      </c>
      <c r="P757" s="31"/>
      <c r="Q757" s="32"/>
      <c r="R757" s="32"/>
      <c r="S757" s="33"/>
      <c r="T757" s="33"/>
      <c r="U757" s="34" t="str">
        <f>IFERROR(INDEX('[3]5.Grup_T'!$G$4:$G$22,MATCH('6.Turtas'!E757,'[3]5.Grup_T'!$E$4:$E$22,0)),"0")</f>
        <v>0</v>
      </c>
      <c r="V757" s="35">
        <f t="shared" si="144"/>
        <v>0</v>
      </c>
      <c r="W757" s="35">
        <f>IF(NOT(ISBLANK(H757)),(12-DATEDIF(H757,'[3]1.Pradzia'!$D$13,"m")),0)</f>
        <v>0</v>
      </c>
      <c r="X757" s="35">
        <f t="shared" si="147"/>
        <v>0</v>
      </c>
      <c r="Y757" s="35">
        <f t="shared" si="148"/>
        <v>0</v>
      </c>
      <c r="Z757" s="35">
        <f t="shared" si="156"/>
        <v>0</v>
      </c>
      <c r="AA757" s="36">
        <f t="shared" si="145"/>
        <v>0</v>
      </c>
      <c r="AB757" s="36">
        <f t="shared" si="149"/>
        <v>0</v>
      </c>
      <c r="AC757" s="37">
        <f t="shared" si="157"/>
        <v>0</v>
      </c>
      <c r="AD757" s="35">
        <f>IF(OR(YEAR(G757)&lt;2019,O757="X"),0,IF(ISBLANK(H757),DATEDIF(G757,'[3]1.Pradzia'!$D$13,"M"),DATEDIF(G757,H757,"m")))</f>
        <v>0</v>
      </c>
      <c r="AE757" s="37">
        <f>IF(E757='[3]5.Grup_T'!$E$20,0,IF(AD757&lt;&gt;0,M757/V757*MIN(12,AD757),0))</f>
        <v>0</v>
      </c>
      <c r="AF757" s="37">
        <f t="shared" si="146"/>
        <v>0</v>
      </c>
      <c r="AG757" s="37">
        <f t="shared" si="150"/>
        <v>0</v>
      </c>
      <c r="AH757" s="37">
        <f t="shared" si="151"/>
        <v>0</v>
      </c>
      <c r="AI757" s="35" t="str">
        <f t="shared" si="152"/>
        <v>Nusidėvėjęs</v>
      </c>
      <c r="AJ757" s="38" t="str">
        <f>IF(AND(F757&lt;&gt;[3]Pav.tvarkyklė!$B$12,F757&lt;&gt;[3]Pav.tvarkyklė!$B$13),"GVTNT","X")</f>
        <v>GVTNT</v>
      </c>
      <c r="AK757" s="39">
        <f t="shared" si="153"/>
        <v>0</v>
      </c>
      <c r="AL757" s="41"/>
      <c r="AM757" s="41"/>
      <c r="AN757" s="41">
        <f t="shared" si="154"/>
        <v>1900</v>
      </c>
      <c r="AO757" s="41"/>
      <c r="AP757" s="41"/>
      <c r="AQ757" s="41"/>
      <c r="AR757" s="42"/>
      <c r="AS757" s="42"/>
      <c r="AU757" s="43">
        <f t="shared" si="155"/>
        <v>0</v>
      </c>
    </row>
    <row r="758" spans="1:47" ht="15" customHeight="1" x14ac:dyDescent="0.25">
      <c r="A758" s="11"/>
      <c r="B758" s="19">
        <v>806</v>
      </c>
      <c r="C758" s="61"/>
      <c r="D758" s="62"/>
      <c r="E758" s="71"/>
      <c r="F758" s="61"/>
      <c r="G758" s="24"/>
      <c r="H758" s="54"/>
      <c r="I758" s="26"/>
      <c r="J758" s="27"/>
      <c r="K758" s="27"/>
      <c r="L758" s="27"/>
      <c r="M758" s="28"/>
      <c r="N758" s="29">
        <v>0</v>
      </c>
      <c r="O758" s="30" t="str">
        <f>IF(G758&lt;=$N$2,"",IF(F758=[3]Pav.tvarkyklė!$B$13,"",IF(ISBLANK(R758),"X","")))</f>
        <v/>
      </c>
      <c r="P758" s="31"/>
      <c r="Q758" s="32"/>
      <c r="R758" s="32"/>
      <c r="S758" s="33"/>
      <c r="T758" s="33"/>
      <c r="U758" s="34" t="str">
        <f>IFERROR(INDEX('[3]5.Grup_T'!$G$4:$G$22,MATCH('6.Turtas'!E758,'[3]5.Grup_T'!$E$4:$E$22,0)),"0")</f>
        <v>0</v>
      </c>
      <c r="V758" s="35">
        <f t="shared" si="144"/>
        <v>0</v>
      </c>
      <c r="W758" s="35">
        <f>IF(NOT(ISBLANK(H758)),(12-DATEDIF(H758,'[3]1.Pradzia'!$D$13,"m")),0)</f>
        <v>0</v>
      </c>
      <c r="X758" s="35">
        <f t="shared" si="147"/>
        <v>0</v>
      </c>
      <c r="Y758" s="35">
        <f t="shared" si="148"/>
        <v>0</v>
      </c>
      <c r="Z758" s="35">
        <f t="shared" si="156"/>
        <v>0</v>
      </c>
      <c r="AA758" s="36">
        <f t="shared" si="145"/>
        <v>0</v>
      </c>
      <c r="AB758" s="36">
        <f t="shared" si="149"/>
        <v>0</v>
      </c>
      <c r="AC758" s="37">
        <f t="shared" si="157"/>
        <v>0</v>
      </c>
      <c r="AD758" s="35">
        <f>IF(OR(YEAR(G758)&lt;2019,O758="X"),0,IF(ISBLANK(H758),DATEDIF(G758,'[3]1.Pradzia'!$D$13,"M"),DATEDIF(G758,H758,"m")))</f>
        <v>0</v>
      </c>
      <c r="AE758" s="37">
        <f>IF(E758='[3]5.Grup_T'!$E$20,0,IF(AD758&lt;&gt;0,M758/V758*MIN(12,AD758),0))</f>
        <v>0</v>
      </c>
      <c r="AF758" s="37">
        <f t="shared" si="146"/>
        <v>0</v>
      </c>
      <c r="AG758" s="37">
        <f t="shared" si="150"/>
        <v>0</v>
      </c>
      <c r="AH758" s="37">
        <f t="shared" si="151"/>
        <v>0</v>
      </c>
      <c r="AI758" s="35" t="str">
        <f t="shared" si="152"/>
        <v>Nusidėvėjęs</v>
      </c>
      <c r="AJ758" s="38" t="str">
        <f>IF(AND(F758&lt;&gt;[3]Pav.tvarkyklė!$B$12,F758&lt;&gt;[3]Pav.tvarkyklė!$B$13),"GVTNT","X")</f>
        <v>GVTNT</v>
      </c>
      <c r="AK758" s="39">
        <f t="shared" si="153"/>
        <v>0</v>
      </c>
      <c r="AL758" s="41"/>
      <c r="AM758" s="41"/>
      <c r="AN758" s="41">
        <f t="shared" si="154"/>
        <v>1900</v>
      </c>
      <c r="AO758" s="41"/>
      <c r="AP758" s="41"/>
      <c r="AQ758" s="41"/>
      <c r="AR758" s="42"/>
      <c r="AS758" s="42"/>
      <c r="AU758" s="43">
        <f t="shared" si="155"/>
        <v>0</v>
      </c>
    </row>
    <row r="759" spans="1:47" ht="15" customHeight="1" x14ac:dyDescent="0.25">
      <c r="A759" s="11"/>
      <c r="B759" s="19">
        <v>807</v>
      </c>
      <c r="C759" s="61"/>
      <c r="D759" s="62"/>
      <c r="E759" s="71"/>
      <c r="F759" s="61"/>
      <c r="G759" s="24"/>
      <c r="H759" s="54"/>
      <c r="I759" s="26"/>
      <c r="J759" s="27"/>
      <c r="K759" s="27"/>
      <c r="L759" s="27"/>
      <c r="M759" s="28"/>
      <c r="N759" s="29">
        <v>0</v>
      </c>
      <c r="O759" s="30" t="str">
        <f>IF(G759&lt;=$N$2,"",IF(F759=[3]Pav.tvarkyklė!$B$13,"",IF(ISBLANK(R759),"X","")))</f>
        <v/>
      </c>
      <c r="P759" s="31"/>
      <c r="Q759" s="32"/>
      <c r="R759" s="32"/>
      <c r="S759" s="33"/>
      <c r="T759" s="33"/>
      <c r="U759" s="34" t="str">
        <f>IFERROR(INDEX('[3]5.Grup_T'!$G$4:$G$22,MATCH('6.Turtas'!E759,'[3]5.Grup_T'!$E$4:$E$22,0)),"0")</f>
        <v>0</v>
      </c>
      <c r="V759" s="35">
        <f t="shared" si="144"/>
        <v>0</v>
      </c>
      <c r="W759" s="35">
        <f>IF(NOT(ISBLANK(H759)),(12-DATEDIF(H759,'[3]1.Pradzia'!$D$13,"m")),0)</f>
        <v>0</v>
      </c>
      <c r="X759" s="35">
        <f t="shared" si="147"/>
        <v>0</v>
      </c>
      <c r="Y759" s="35">
        <f t="shared" ref="Y759:Y822" si="158">IF(YEAR(G759)&gt;=2019,0,IF(Z759&lt;=0,0,IF(W759&lt;&gt;0,MIN(W759,Z759),MIN(12,Z759))))</f>
        <v>0</v>
      </c>
      <c r="Z759" s="35">
        <f t="shared" si="156"/>
        <v>0</v>
      </c>
      <c r="AA759" s="36">
        <f t="shared" si="145"/>
        <v>0</v>
      </c>
      <c r="AB759" s="36">
        <f t="shared" si="149"/>
        <v>0</v>
      </c>
      <c r="AC759" s="37">
        <f t="shared" si="157"/>
        <v>0</v>
      </c>
      <c r="AD759" s="35">
        <f>IF(OR(YEAR(G759)&lt;2019,O759="X"),0,IF(ISBLANK(H759),DATEDIF(G759,'[3]1.Pradzia'!$D$13,"M"),DATEDIF(G759,H759,"m")))</f>
        <v>0</v>
      </c>
      <c r="AE759" s="37">
        <f>IF(E759='[3]5.Grup_T'!$E$20,0,IF(AD759&lt;&gt;0,M759/V759*MIN(12,AD759),0))</f>
        <v>0</v>
      </c>
      <c r="AF759" s="37">
        <f t="shared" si="146"/>
        <v>0</v>
      </c>
      <c r="AG759" s="37">
        <f t="shared" si="150"/>
        <v>0</v>
      </c>
      <c r="AH759" s="37">
        <f t="shared" si="151"/>
        <v>0</v>
      </c>
      <c r="AI759" s="35" t="str">
        <f t="shared" si="152"/>
        <v>Nusidėvėjęs</v>
      </c>
      <c r="AJ759" s="38" t="str">
        <f>IF(AND(F759&lt;&gt;[3]Pav.tvarkyklė!$B$12,F759&lt;&gt;[3]Pav.tvarkyklė!$B$13),"GVTNT","X")</f>
        <v>GVTNT</v>
      </c>
      <c r="AK759" s="39">
        <f t="shared" si="153"/>
        <v>0</v>
      </c>
      <c r="AL759" s="41"/>
      <c r="AM759" s="41"/>
      <c r="AN759" s="41">
        <f t="shared" si="154"/>
        <v>1900</v>
      </c>
      <c r="AO759" s="41"/>
      <c r="AP759" s="41"/>
      <c r="AQ759" s="41"/>
      <c r="AR759" s="42"/>
      <c r="AS759" s="42"/>
      <c r="AU759" s="43">
        <f t="shared" si="155"/>
        <v>0</v>
      </c>
    </row>
    <row r="760" spans="1:47" ht="15" customHeight="1" x14ac:dyDescent="0.25">
      <c r="A760" s="11"/>
      <c r="B760" s="19">
        <v>808</v>
      </c>
      <c r="C760" s="61"/>
      <c r="D760" s="62"/>
      <c r="E760" s="71"/>
      <c r="F760" s="71"/>
      <c r="G760" s="24"/>
      <c r="H760" s="54"/>
      <c r="I760" s="26"/>
      <c r="J760" s="27"/>
      <c r="K760" s="27"/>
      <c r="L760" s="27"/>
      <c r="M760" s="28"/>
      <c r="N760" s="29">
        <v>0</v>
      </c>
      <c r="O760" s="30" t="str">
        <f>IF(G760&lt;=$N$2,"",IF(F760=[3]Pav.tvarkyklė!$B$13,"",IF(ISBLANK(R760),"X","")))</f>
        <v/>
      </c>
      <c r="P760" s="31"/>
      <c r="Q760" s="32"/>
      <c r="R760" s="32"/>
      <c r="S760" s="33"/>
      <c r="T760" s="33"/>
      <c r="U760" s="34" t="str">
        <f>IFERROR(INDEX('[3]5.Grup_T'!$G$4:$G$22,MATCH('6.Turtas'!E760,'[3]5.Grup_T'!$E$4:$E$22,0)),"0")</f>
        <v>0</v>
      </c>
      <c r="V760" s="35">
        <f t="shared" si="144"/>
        <v>0</v>
      </c>
      <c r="W760" s="35">
        <f>IF(NOT(ISBLANK(H760)),(12-DATEDIF(H760,'[3]1.Pradzia'!$D$13,"m")),0)</f>
        <v>0</v>
      </c>
      <c r="X760" s="35">
        <f t="shared" si="147"/>
        <v>0</v>
      </c>
      <c r="Y760" s="35">
        <f t="shared" si="158"/>
        <v>0</v>
      </c>
      <c r="Z760" s="35">
        <f t="shared" si="156"/>
        <v>0</v>
      </c>
      <c r="AA760" s="36">
        <f t="shared" si="145"/>
        <v>0</v>
      </c>
      <c r="AB760" s="36">
        <f t="shared" si="149"/>
        <v>0</v>
      </c>
      <c r="AC760" s="37">
        <f t="shared" si="157"/>
        <v>0</v>
      </c>
      <c r="AD760" s="35">
        <f>IF(OR(YEAR(G760)&lt;2019,O760="X"),0,IF(ISBLANK(H760),DATEDIF(G760,'[3]1.Pradzia'!$D$13,"M"),DATEDIF(G760,H760,"m")))</f>
        <v>0</v>
      </c>
      <c r="AE760" s="37">
        <f>IF(E760='[3]5.Grup_T'!$E$20,0,IF(AD760&lt;&gt;0,M760/V760*MIN(12,AD760),0))</f>
        <v>0</v>
      </c>
      <c r="AF760" s="37">
        <f t="shared" si="146"/>
        <v>0</v>
      </c>
      <c r="AG760" s="37">
        <f t="shared" si="150"/>
        <v>0</v>
      </c>
      <c r="AH760" s="37">
        <f t="shared" si="151"/>
        <v>0</v>
      </c>
      <c r="AI760" s="35" t="str">
        <f t="shared" si="152"/>
        <v>Nusidėvėjęs</v>
      </c>
      <c r="AJ760" s="38" t="str">
        <f>IF(AND(F760&lt;&gt;[3]Pav.tvarkyklė!$B$12,F760&lt;&gt;[3]Pav.tvarkyklė!$B$13),"GVTNT","X")</f>
        <v>GVTNT</v>
      </c>
      <c r="AK760" s="39">
        <f t="shared" si="153"/>
        <v>0</v>
      </c>
      <c r="AL760" s="41"/>
      <c r="AM760" s="41"/>
      <c r="AN760" s="41">
        <f t="shared" si="154"/>
        <v>1900</v>
      </c>
      <c r="AO760" s="41"/>
      <c r="AP760" s="41"/>
      <c r="AQ760" s="41"/>
      <c r="AR760" s="42"/>
      <c r="AS760" s="42"/>
      <c r="AU760" s="43">
        <f t="shared" si="155"/>
        <v>0</v>
      </c>
    </row>
    <row r="761" spans="1:47" ht="15" customHeight="1" x14ac:dyDescent="0.25">
      <c r="A761" s="11"/>
      <c r="B761" s="19">
        <v>809</v>
      </c>
      <c r="C761" s="61"/>
      <c r="D761" s="62"/>
      <c r="E761" s="71"/>
      <c r="F761" s="61"/>
      <c r="G761" s="24"/>
      <c r="H761" s="54"/>
      <c r="I761" s="26"/>
      <c r="J761" s="27"/>
      <c r="K761" s="27"/>
      <c r="L761" s="27"/>
      <c r="M761" s="28"/>
      <c r="N761" s="29">
        <v>0</v>
      </c>
      <c r="O761" s="30" t="str">
        <f>IF(G761&lt;=$N$2,"",IF(F761=[3]Pav.tvarkyklė!$B$13,"",IF(ISBLANK(R761),"X","")))</f>
        <v/>
      </c>
      <c r="P761" s="31"/>
      <c r="Q761" s="32"/>
      <c r="R761" s="32"/>
      <c r="S761" s="33"/>
      <c r="T761" s="33"/>
      <c r="U761" s="34" t="str">
        <f>IFERROR(INDEX('[3]5.Grup_T'!$G$4:$G$22,MATCH('6.Turtas'!E761,'[3]5.Grup_T'!$E$4:$E$22,0)),"0")</f>
        <v>0</v>
      </c>
      <c r="V761" s="35">
        <f t="shared" si="144"/>
        <v>0</v>
      </c>
      <c r="W761" s="35">
        <f>IF(NOT(ISBLANK(H761)),(12-DATEDIF(H761,'[3]1.Pradzia'!$D$13,"m")),0)</f>
        <v>0</v>
      </c>
      <c r="X761" s="35">
        <f t="shared" si="147"/>
        <v>0</v>
      </c>
      <c r="Y761" s="35">
        <f t="shared" si="158"/>
        <v>0</v>
      </c>
      <c r="Z761" s="35">
        <f t="shared" si="156"/>
        <v>0</v>
      </c>
      <c r="AA761" s="36">
        <f t="shared" si="145"/>
        <v>0</v>
      </c>
      <c r="AB761" s="36">
        <f t="shared" si="149"/>
        <v>0</v>
      </c>
      <c r="AC761" s="37">
        <f t="shared" si="157"/>
        <v>0</v>
      </c>
      <c r="AD761" s="35">
        <f>IF(OR(YEAR(G761)&lt;2019,O761="X"),0,IF(ISBLANK(H761),DATEDIF(G761,'[3]1.Pradzia'!$D$13,"M"),DATEDIF(G761,H761,"m")))</f>
        <v>0</v>
      </c>
      <c r="AE761" s="37">
        <f>IF(E761='[3]5.Grup_T'!$E$20,0,IF(AD761&lt;&gt;0,M761/V761*MIN(12,AD761),0))</f>
        <v>0</v>
      </c>
      <c r="AF761" s="37">
        <f t="shared" si="146"/>
        <v>0</v>
      </c>
      <c r="AG761" s="37">
        <f t="shared" si="150"/>
        <v>0</v>
      </c>
      <c r="AH761" s="37">
        <f t="shared" si="151"/>
        <v>0</v>
      </c>
      <c r="AI761" s="35" t="str">
        <f t="shared" si="152"/>
        <v>Nusidėvėjęs</v>
      </c>
      <c r="AJ761" s="38" t="str">
        <f>IF(AND(F761&lt;&gt;[3]Pav.tvarkyklė!$B$12,F761&lt;&gt;[3]Pav.tvarkyklė!$B$13),"GVTNT","X")</f>
        <v>GVTNT</v>
      </c>
      <c r="AK761" s="39">
        <f t="shared" si="153"/>
        <v>0</v>
      </c>
      <c r="AL761" s="41"/>
      <c r="AM761" s="41"/>
      <c r="AN761" s="41">
        <f t="shared" si="154"/>
        <v>1900</v>
      </c>
      <c r="AO761" s="41"/>
      <c r="AP761" s="41"/>
      <c r="AQ761" s="41"/>
      <c r="AR761" s="42"/>
      <c r="AS761" s="42"/>
      <c r="AU761" s="43">
        <f t="shared" si="155"/>
        <v>0</v>
      </c>
    </row>
    <row r="762" spans="1:47" ht="15" customHeight="1" x14ac:dyDescent="0.25">
      <c r="A762" s="11"/>
      <c r="B762" s="19">
        <v>810</v>
      </c>
      <c r="C762" s="61"/>
      <c r="D762" s="62"/>
      <c r="E762" s="71"/>
      <c r="F762" s="61"/>
      <c r="G762" s="24"/>
      <c r="H762" s="54"/>
      <c r="I762" s="26"/>
      <c r="J762" s="27"/>
      <c r="K762" s="27"/>
      <c r="L762" s="27"/>
      <c r="M762" s="28"/>
      <c r="N762" s="29">
        <v>0</v>
      </c>
      <c r="O762" s="30" t="str">
        <f>IF(G762&lt;=$N$2,"",IF(F762=[3]Pav.tvarkyklė!$B$13,"",IF(ISBLANK(R762),"X","")))</f>
        <v/>
      </c>
      <c r="P762" s="31"/>
      <c r="Q762" s="32"/>
      <c r="R762" s="32"/>
      <c r="S762" s="33"/>
      <c r="T762" s="33"/>
      <c r="U762" s="34" t="str">
        <f>IFERROR(INDEX('[3]5.Grup_T'!$G$4:$G$22,MATCH('6.Turtas'!E762,'[3]5.Grup_T'!$E$4:$E$22,0)),"0")</f>
        <v>0</v>
      </c>
      <c r="V762" s="35">
        <f t="shared" si="144"/>
        <v>0</v>
      </c>
      <c r="W762" s="35">
        <f>IF(NOT(ISBLANK(H762)),(12-DATEDIF(H762,'[3]1.Pradzia'!$D$13,"m")),0)</f>
        <v>0</v>
      </c>
      <c r="X762" s="35">
        <f t="shared" si="147"/>
        <v>0</v>
      </c>
      <c r="Y762" s="35">
        <f t="shared" si="158"/>
        <v>0</v>
      </c>
      <c r="Z762" s="35">
        <f t="shared" si="156"/>
        <v>0</v>
      </c>
      <c r="AA762" s="36">
        <f t="shared" si="145"/>
        <v>0</v>
      </c>
      <c r="AB762" s="36">
        <f t="shared" si="149"/>
        <v>0</v>
      </c>
      <c r="AC762" s="37">
        <f t="shared" si="157"/>
        <v>0</v>
      </c>
      <c r="AD762" s="35">
        <f>IF(OR(YEAR(G762)&lt;2019,O762="X"),0,IF(ISBLANK(H762),DATEDIF(G762,'[3]1.Pradzia'!$D$13,"M"),DATEDIF(G762,H762,"m")))</f>
        <v>0</v>
      </c>
      <c r="AE762" s="37">
        <f>IF(E762='[3]5.Grup_T'!$E$20,0,IF(AD762&lt;&gt;0,M762/V762*MIN(12,AD762),0))</f>
        <v>0</v>
      </c>
      <c r="AF762" s="37">
        <f t="shared" si="146"/>
        <v>0</v>
      </c>
      <c r="AG762" s="37">
        <f t="shared" si="150"/>
        <v>0</v>
      </c>
      <c r="AH762" s="37">
        <f t="shared" si="151"/>
        <v>0</v>
      </c>
      <c r="AI762" s="35" t="str">
        <f t="shared" si="152"/>
        <v>Nusidėvėjęs</v>
      </c>
      <c r="AJ762" s="38" t="str">
        <f>IF(AND(F762&lt;&gt;[3]Pav.tvarkyklė!$B$12,F762&lt;&gt;[3]Pav.tvarkyklė!$B$13),"GVTNT","X")</f>
        <v>GVTNT</v>
      </c>
      <c r="AK762" s="39">
        <f t="shared" si="153"/>
        <v>0</v>
      </c>
      <c r="AL762" s="41"/>
      <c r="AM762" s="41"/>
      <c r="AN762" s="41">
        <f t="shared" si="154"/>
        <v>1900</v>
      </c>
      <c r="AO762" s="41"/>
      <c r="AP762" s="41"/>
      <c r="AQ762" s="41"/>
      <c r="AR762" s="42"/>
      <c r="AS762" s="42"/>
      <c r="AU762" s="43">
        <f t="shared" si="155"/>
        <v>0</v>
      </c>
    </row>
    <row r="763" spans="1:47" ht="15" customHeight="1" x14ac:dyDescent="0.25">
      <c r="A763" s="11"/>
      <c r="B763" s="19">
        <v>811</v>
      </c>
      <c r="C763" s="61"/>
      <c r="D763" s="62"/>
      <c r="E763" s="71"/>
      <c r="F763" s="61"/>
      <c r="G763" s="24"/>
      <c r="H763" s="54"/>
      <c r="I763" s="26"/>
      <c r="J763" s="27"/>
      <c r="K763" s="27"/>
      <c r="L763" s="27"/>
      <c r="M763" s="28"/>
      <c r="N763" s="29">
        <v>0</v>
      </c>
      <c r="O763" s="30" t="str">
        <f>IF(G763&lt;=$N$2,"",IF(F763=[3]Pav.tvarkyklė!$B$13,"",IF(ISBLANK(R763),"X","")))</f>
        <v/>
      </c>
      <c r="P763" s="31"/>
      <c r="Q763" s="32"/>
      <c r="R763" s="32"/>
      <c r="S763" s="33"/>
      <c r="T763" s="33"/>
      <c r="U763" s="34" t="str">
        <f>IFERROR(INDEX('[3]5.Grup_T'!$G$4:$G$22,MATCH('6.Turtas'!E763,'[3]5.Grup_T'!$E$4:$E$22,0)),"0")</f>
        <v>0</v>
      </c>
      <c r="V763" s="35">
        <f t="shared" si="144"/>
        <v>0</v>
      </c>
      <c r="W763" s="35">
        <f>IF(NOT(ISBLANK(H763)),(12-DATEDIF(H763,'[3]1.Pradzia'!$D$13,"m")),0)</f>
        <v>0</v>
      </c>
      <c r="X763" s="35">
        <f t="shared" si="147"/>
        <v>0</v>
      </c>
      <c r="Y763" s="35">
        <f t="shared" si="158"/>
        <v>0</v>
      </c>
      <c r="Z763" s="35">
        <f t="shared" si="156"/>
        <v>0</v>
      </c>
      <c r="AA763" s="36">
        <f t="shared" si="145"/>
        <v>0</v>
      </c>
      <c r="AB763" s="36">
        <f t="shared" si="149"/>
        <v>0</v>
      </c>
      <c r="AC763" s="37">
        <f t="shared" si="157"/>
        <v>0</v>
      </c>
      <c r="AD763" s="35">
        <f>IF(OR(YEAR(G763)&lt;2019,O763="X"),0,IF(ISBLANK(H763),DATEDIF(G763,'[3]1.Pradzia'!$D$13,"M"),DATEDIF(G763,H763,"m")))</f>
        <v>0</v>
      </c>
      <c r="AE763" s="37">
        <f>IF(E763='[3]5.Grup_T'!$E$20,0,IF(AD763&lt;&gt;0,M763/V763*MIN(12,AD763),0))</f>
        <v>0</v>
      </c>
      <c r="AF763" s="37">
        <f t="shared" si="146"/>
        <v>0</v>
      </c>
      <c r="AG763" s="37">
        <f t="shared" si="150"/>
        <v>0</v>
      </c>
      <c r="AH763" s="37">
        <f t="shared" si="151"/>
        <v>0</v>
      </c>
      <c r="AI763" s="35" t="str">
        <f t="shared" si="152"/>
        <v>Nusidėvėjęs</v>
      </c>
      <c r="AJ763" s="38" t="str">
        <f>IF(AND(F763&lt;&gt;[3]Pav.tvarkyklė!$B$12,F763&lt;&gt;[3]Pav.tvarkyklė!$B$13),"GVTNT","X")</f>
        <v>GVTNT</v>
      </c>
      <c r="AK763" s="39">
        <f t="shared" si="153"/>
        <v>0</v>
      </c>
      <c r="AL763" s="41"/>
      <c r="AM763" s="41"/>
      <c r="AN763" s="41">
        <f t="shared" si="154"/>
        <v>1900</v>
      </c>
      <c r="AO763" s="41"/>
      <c r="AP763" s="41"/>
      <c r="AQ763" s="41"/>
      <c r="AR763" s="42"/>
      <c r="AS763" s="42"/>
      <c r="AU763" s="43">
        <f t="shared" si="155"/>
        <v>0</v>
      </c>
    </row>
    <row r="764" spans="1:47" ht="15" customHeight="1" x14ac:dyDescent="0.25">
      <c r="A764" s="11"/>
      <c r="B764" s="19">
        <v>812</v>
      </c>
      <c r="C764" s="61"/>
      <c r="D764" s="62"/>
      <c r="E764" s="71"/>
      <c r="F764" s="71"/>
      <c r="G764" s="24"/>
      <c r="H764" s="54"/>
      <c r="I764" s="26"/>
      <c r="J764" s="27"/>
      <c r="K764" s="27"/>
      <c r="L764" s="27"/>
      <c r="M764" s="28"/>
      <c r="N764" s="29">
        <v>0</v>
      </c>
      <c r="O764" s="30" t="str">
        <f>IF(G764&lt;=$N$2,"",IF(F764=[3]Pav.tvarkyklė!$B$13,"",IF(ISBLANK(R764),"X","")))</f>
        <v/>
      </c>
      <c r="P764" s="31"/>
      <c r="Q764" s="32"/>
      <c r="R764" s="32"/>
      <c r="S764" s="33"/>
      <c r="T764" s="33"/>
      <c r="U764" s="34" t="str">
        <f>IFERROR(INDEX('[3]5.Grup_T'!$G$4:$G$22,MATCH('6.Turtas'!E764,'[3]5.Grup_T'!$E$4:$E$22,0)),"0")</f>
        <v>0</v>
      </c>
      <c r="V764" s="35">
        <f t="shared" si="144"/>
        <v>0</v>
      </c>
      <c r="W764" s="35">
        <f>IF(NOT(ISBLANK(H764)),(12-DATEDIF(H764,'[3]1.Pradzia'!$D$13,"m")),0)</f>
        <v>0</v>
      </c>
      <c r="X764" s="35">
        <f t="shared" si="147"/>
        <v>0</v>
      </c>
      <c r="Y764" s="35">
        <f t="shared" si="158"/>
        <v>0</v>
      </c>
      <c r="Z764" s="35">
        <f t="shared" si="156"/>
        <v>0</v>
      </c>
      <c r="AA764" s="36">
        <f t="shared" si="145"/>
        <v>0</v>
      </c>
      <c r="AB764" s="36">
        <f t="shared" si="149"/>
        <v>0</v>
      </c>
      <c r="AC764" s="37">
        <f t="shared" si="157"/>
        <v>0</v>
      </c>
      <c r="AD764" s="35">
        <f>IF(OR(YEAR(G764)&lt;2019,O764="X"),0,IF(ISBLANK(H764),DATEDIF(G764,'[3]1.Pradzia'!$D$13,"M"),DATEDIF(G764,H764,"m")))</f>
        <v>0</v>
      </c>
      <c r="AE764" s="37">
        <f>IF(E764='[3]5.Grup_T'!$E$20,0,IF(AD764&lt;&gt;0,M764/V764*MIN(12,AD764),0))</f>
        <v>0</v>
      </c>
      <c r="AF764" s="37">
        <f t="shared" si="146"/>
        <v>0</v>
      </c>
      <c r="AG764" s="37">
        <f t="shared" si="150"/>
        <v>0</v>
      </c>
      <c r="AH764" s="37">
        <f t="shared" si="151"/>
        <v>0</v>
      </c>
      <c r="AI764" s="35" t="str">
        <f t="shared" si="152"/>
        <v>Nusidėvėjęs</v>
      </c>
      <c r="AJ764" s="38" t="str">
        <f>IF(AND(F764&lt;&gt;[3]Pav.tvarkyklė!$B$12,F764&lt;&gt;[3]Pav.tvarkyklė!$B$13),"GVTNT","X")</f>
        <v>GVTNT</v>
      </c>
      <c r="AK764" s="39">
        <f t="shared" si="153"/>
        <v>0</v>
      </c>
      <c r="AL764" s="41"/>
      <c r="AM764" s="41"/>
      <c r="AN764" s="41">
        <f t="shared" si="154"/>
        <v>1900</v>
      </c>
      <c r="AO764" s="41"/>
      <c r="AP764" s="41"/>
      <c r="AQ764" s="41"/>
      <c r="AR764" s="42"/>
      <c r="AS764" s="42"/>
      <c r="AU764" s="43">
        <f t="shared" si="155"/>
        <v>0</v>
      </c>
    </row>
    <row r="765" spans="1:47" ht="15" customHeight="1" x14ac:dyDescent="0.25">
      <c r="A765" s="11"/>
      <c r="B765" s="19">
        <v>813</v>
      </c>
      <c r="C765" s="61"/>
      <c r="D765" s="62"/>
      <c r="E765" s="71"/>
      <c r="F765" s="61"/>
      <c r="G765" s="24"/>
      <c r="H765" s="54"/>
      <c r="I765" s="26"/>
      <c r="J765" s="27"/>
      <c r="K765" s="27"/>
      <c r="L765" s="27"/>
      <c r="M765" s="28"/>
      <c r="N765" s="29">
        <v>0</v>
      </c>
      <c r="O765" s="30" t="str">
        <f>IF(G765&lt;=$N$2,"",IF(F765=[3]Pav.tvarkyklė!$B$13,"",IF(ISBLANK(R765),"X","")))</f>
        <v/>
      </c>
      <c r="P765" s="31"/>
      <c r="Q765" s="32"/>
      <c r="R765" s="32"/>
      <c r="S765" s="33"/>
      <c r="T765" s="33"/>
      <c r="U765" s="34" t="str">
        <f>IFERROR(INDEX('[3]5.Grup_T'!$G$4:$G$22,MATCH('6.Turtas'!E765,'[3]5.Grup_T'!$E$4:$E$22,0)),"0")</f>
        <v>0</v>
      </c>
      <c r="V765" s="35">
        <f t="shared" si="144"/>
        <v>0</v>
      </c>
      <c r="W765" s="35">
        <f>IF(NOT(ISBLANK(H765)),(12-DATEDIF(H765,'[3]1.Pradzia'!$D$13,"m")),0)</f>
        <v>0</v>
      </c>
      <c r="X765" s="35">
        <f t="shared" si="147"/>
        <v>0</v>
      </c>
      <c r="Y765" s="35">
        <f t="shared" si="158"/>
        <v>0</v>
      </c>
      <c r="Z765" s="35">
        <f t="shared" si="156"/>
        <v>0</v>
      </c>
      <c r="AA765" s="36">
        <f t="shared" si="145"/>
        <v>0</v>
      </c>
      <c r="AB765" s="36">
        <f t="shared" si="149"/>
        <v>0</v>
      </c>
      <c r="AC765" s="37">
        <f t="shared" si="157"/>
        <v>0</v>
      </c>
      <c r="AD765" s="35">
        <f>IF(OR(YEAR(G765)&lt;2019,O765="X"),0,IF(ISBLANK(H765),DATEDIF(G765,'[3]1.Pradzia'!$D$13,"M"),DATEDIF(G765,H765,"m")))</f>
        <v>0</v>
      </c>
      <c r="AE765" s="37">
        <f>IF(E765='[3]5.Grup_T'!$E$20,0,IF(AD765&lt;&gt;0,M765/V765*MIN(12,AD765),0))</f>
        <v>0</v>
      </c>
      <c r="AF765" s="37">
        <f t="shared" si="146"/>
        <v>0</v>
      </c>
      <c r="AG765" s="37">
        <f t="shared" si="150"/>
        <v>0</v>
      </c>
      <c r="AH765" s="37">
        <f t="shared" si="151"/>
        <v>0</v>
      </c>
      <c r="AI765" s="35" t="str">
        <f t="shared" si="152"/>
        <v>Nusidėvėjęs</v>
      </c>
      <c r="AJ765" s="38" t="str">
        <f>IF(AND(F765&lt;&gt;[3]Pav.tvarkyklė!$B$12,F765&lt;&gt;[3]Pav.tvarkyklė!$B$13),"GVTNT","X")</f>
        <v>GVTNT</v>
      </c>
      <c r="AK765" s="39">
        <f t="shared" si="153"/>
        <v>0</v>
      </c>
      <c r="AL765" s="41"/>
      <c r="AM765" s="41"/>
      <c r="AN765" s="41">
        <f t="shared" si="154"/>
        <v>1900</v>
      </c>
      <c r="AO765" s="41"/>
      <c r="AP765" s="41"/>
      <c r="AQ765" s="41"/>
      <c r="AR765" s="42"/>
      <c r="AS765" s="42"/>
      <c r="AU765" s="43">
        <f t="shared" si="155"/>
        <v>0</v>
      </c>
    </row>
    <row r="766" spans="1:47" ht="15" customHeight="1" x14ac:dyDescent="0.25">
      <c r="A766" s="11"/>
      <c r="B766" s="19">
        <v>814</v>
      </c>
      <c r="C766" s="61"/>
      <c r="D766" s="62"/>
      <c r="E766" s="71"/>
      <c r="F766" s="61"/>
      <c r="G766" s="24"/>
      <c r="H766" s="54"/>
      <c r="I766" s="26"/>
      <c r="J766" s="27"/>
      <c r="K766" s="27"/>
      <c r="L766" s="27"/>
      <c r="M766" s="28"/>
      <c r="N766" s="29">
        <v>0</v>
      </c>
      <c r="O766" s="30" t="str">
        <f>IF(G766&lt;=$N$2,"",IF(F766=[3]Pav.tvarkyklė!$B$13,"",IF(ISBLANK(R766),"X","")))</f>
        <v/>
      </c>
      <c r="P766" s="31"/>
      <c r="Q766" s="32"/>
      <c r="R766" s="32"/>
      <c r="S766" s="33"/>
      <c r="T766" s="33"/>
      <c r="U766" s="34" t="str">
        <f>IFERROR(INDEX('[3]5.Grup_T'!$G$4:$G$22,MATCH('6.Turtas'!E766,'[3]5.Grup_T'!$E$4:$E$22,0)),"0")</f>
        <v>0</v>
      </c>
      <c r="V766" s="35">
        <f t="shared" si="144"/>
        <v>0</v>
      </c>
      <c r="W766" s="35">
        <f>IF(NOT(ISBLANK(H766)),(12-DATEDIF(H766,'[3]1.Pradzia'!$D$13,"m")),0)</f>
        <v>0</v>
      </c>
      <c r="X766" s="35">
        <f t="shared" si="147"/>
        <v>0</v>
      </c>
      <c r="Y766" s="35">
        <f t="shared" si="158"/>
        <v>0</v>
      </c>
      <c r="Z766" s="35">
        <f t="shared" si="156"/>
        <v>0</v>
      </c>
      <c r="AA766" s="36">
        <f t="shared" si="145"/>
        <v>0</v>
      </c>
      <c r="AB766" s="36">
        <f t="shared" si="149"/>
        <v>0</v>
      </c>
      <c r="AC766" s="37">
        <f t="shared" si="157"/>
        <v>0</v>
      </c>
      <c r="AD766" s="35">
        <f>IF(OR(YEAR(G766)&lt;2019,O766="X"),0,IF(ISBLANK(H766),DATEDIF(G766,'[3]1.Pradzia'!$D$13,"M"),DATEDIF(G766,H766,"m")))</f>
        <v>0</v>
      </c>
      <c r="AE766" s="37">
        <f>IF(E766='[3]5.Grup_T'!$E$20,0,IF(AD766&lt;&gt;0,M766/V766*MIN(12,AD766),0))</f>
        <v>0</v>
      </c>
      <c r="AF766" s="37">
        <f t="shared" si="146"/>
        <v>0</v>
      </c>
      <c r="AG766" s="37">
        <f t="shared" si="150"/>
        <v>0</v>
      </c>
      <c r="AH766" s="37">
        <f t="shared" si="151"/>
        <v>0</v>
      </c>
      <c r="AI766" s="35" t="str">
        <f t="shared" si="152"/>
        <v>Nusidėvėjęs</v>
      </c>
      <c r="AJ766" s="38" t="str">
        <f>IF(AND(F766&lt;&gt;[3]Pav.tvarkyklė!$B$12,F766&lt;&gt;[3]Pav.tvarkyklė!$B$13),"GVTNT","X")</f>
        <v>GVTNT</v>
      </c>
      <c r="AK766" s="39">
        <f t="shared" si="153"/>
        <v>0</v>
      </c>
      <c r="AL766" s="41"/>
      <c r="AM766" s="41"/>
      <c r="AN766" s="41">
        <f t="shared" si="154"/>
        <v>1900</v>
      </c>
      <c r="AO766" s="41"/>
      <c r="AP766" s="41"/>
      <c r="AQ766" s="41"/>
      <c r="AR766" s="42"/>
      <c r="AS766" s="42"/>
      <c r="AU766" s="43">
        <f t="shared" si="155"/>
        <v>0</v>
      </c>
    </row>
    <row r="767" spans="1:47" ht="15" customHeight="1" x14ac:dyDescent="0.25">
      <c r="A767" s="11"/>
      <c r="B767" s="19">
        <v>815</v>
      </c>
      <c r="C767" s="61"/>
      <c r="D767" s="62"/>
      <c r="E767" s="71"/>
      <c r="F767" s="61"/>
      <c r="G767" s="24"/>
      <c r="H767" s="54"/>
      <c r="I767" s="26"/>
      <c r="J767" s="27"/>
      <c r="K767" s="27"/>
      <c r="L767" s="27"/>
      <c r="M767" s="28"/>
      <c r="N767" s="29">
        <v>0</v>
      </c>
      <c r="O767" s="30" t="str">
        <f>IF(G767&lt;=$N$2,"",IF(F767=[3]Pav.tvarkyklė!$B$13,"",IF(ISBLANK(R767),"X","")))</f>
        <v/>
      </c>
      <c r="P767" s="31"/>
      <c r="Q767" s="32"/>
      <c r="R767" s="32"/>
      <c r="S767" s="33"/>
      <c r="T767" s="33"/>
      <c r="U767" s="34" t="str">
        <f>IFERROR(INDEX('[3]5.Grup_T'!$G$4:$G$22,MATCH('6.Turtas'!E767,'[3]5.Grup_T'!$E$4:$E$22,0)),"0")</f>
        <v>0</v>
      </c>
      <c r="V767" s="35">
        <f t="shared" si="144"/>
        <v>0</v>
      </c>
      <c r="W767" s="35">
        <f>IF(NOT(ISBLANK(H767)),(12-DATEDIF(H767,'[3]1.Pradzia'!$D$13,"m")),0)</f>
        <v>0</v>
      </c>
      <c r="X767" s="35">
        <f t="shared" si="147"/>
        <v>0</v>
      </c>
      <c r="Y767" s="35">
        <f t="shared" si="158"/>
        <v>0</v>
      </c>
      <c r="Z767" s="35">
        <f t="shared" si="156"/>
        <v>0</v>
      </c>
      <c r="AA767" s="36">
        <f t="shared" si="145"/>
        <v>0</v>
      </c>
      <c r="AB767" s="36">
        <f t="shared" si="149"/>
        <v>0</v>
      </c>
      <c r="AC767" s="37">
        <f t="shared" si="157"/>
        <v>0</v>
      </c>
      <c r="AD767" s="35">
        <f>IF(OR(YEAR(G767)&lt;2019,O767="X"),0,IF(ISBLANK(H767),DATEDIF(G767,'[3]1.Pradzia'!$D$13,"M"),DATEDIF(G767,H767,"m")))</f>
        <v>0</v>
      </c>
      <c r="AE767" s="37">
        <f>IF(E767='[3]5.Grup_T'!$E$20,0,IF(AD767&lt;&gt;0,M767/V767*MIN(12,AD767),0))</f>
        <v>0</v>
      </c>
      <c r="AF767" s="37">
        <f t="shared" si="146"/>
        <v>0</v>
      </c>
      <c r="AG767" s="37">
        <f t="shared" si="150"/>
        <v>0</v>
      </c>
      <c r="AH767" s="37">
        <f t="shared" si="151"/>
        <v>0</v>
      </c>
      <c r="AI767" s="35" t="str">
        <f t="shared" si="152"/>
        <v>Nusidėvėjęs</v>
      </c>
      <c r="AJ767" s="38" t="str">
        <f>IF(AND(F767&lt;&gt;[3]Pav.tvarkyklė!$B$12,F767&lt;&gt;[3]Pav.tvarkyklė!$B$13),"GVTNT","X")</f>
        <v>GVTNT</v>
      </c>
      <c r="AK767" s="39">
        <f t="shared" si="153"/>
        <v>0</v>
      </c>
      <c r="AL767" s="41"/>
      <c r="AM767" s="41"/>
      <c r="AN767" s="41">
        <f t="shared" si="154"/>
        <v>1900</v>
      </c>
      <c r="AO767" s="41"/>
      <c r="AP767" s="41"/>
      <c r="AQ767" s="41"/>
      <c r="AR767" s="42"/>
      <c r="AS767" s="42"/>
      <c r="AU767" s="43">
        <f t="shared" si="155"/>
        <v>0</v>
      </c>
    </row>
    <row r="768" spans="1:47" ht="15" customHeight="1" x14ac:dyDescent="0.25">
      <c r="A768" s="11"/>
      <c r="B768" s="19">
        <v>816</v>
      </c>
      <c r="C768" s="61"/>
      <c r="D768" s="62"/>
      <c r="E768" s="71"/>
      <c r="F768" s="61"/>
      <c r="G768" s="24"/>
      <c r="H768" s="54"/>
      <c r="I768" s="26"/>
      <c r="J768" s="27"/>
      <c r="K768" s="27"/>
      <c r="L768" s="27"/>
      <c r="M768" s="28"/>
      <c r="N768" s="29">
        <v>0</v>
      </c>
      <c r="O768" s="30" t="str">
        <f>IF(G768&lt;=$N$2,"",IF(F768=[3]Pav.tvarkyklė!$B$13,"",IF(ISBLANK(R768),"X","")))</f>
        <v/>
      </c>
      <c r="P768" s="31"/>
      <c r="Q768" s="32"/>
      <c r="R768" s="32"/>
      <c r="S768" s="33"/>
      <c r="T768" s="33"/>
      <c r="U768" s="34" t="str">
        <f>IFERROR(INDEX('[3]5.Grup_T'!$G$4:$G$22,MATCH('6.Turtas'!E768,'[3]5.Grup_T'!$E$4:$E$22,0)),"0")</f>
        <v>0</v>
      </c>
      <c r="V768" s="35">
        <f t="shared" si="144"/>
        <v>0</v>
      </c>
      <c r="W768" s="35">
        <f>IF(NOT(ISBLANK(H768)),(12-DATEDIF(H768,'[3]1.Pradzia'!$D$13,"m")),0)</f>
        <v>0</v>
      </c>
      <c r="X768" s="35">
        <f>IF(OR(ISBLANK(C768),YEAR(G768)&gt;=2021),0,DATEDIF(G768,$N$2,"M"))</f>
        <v>0</v>
      </c>
      <c r="Y768" s="35">
        <f t="shared" si="158"/>
        <v>0</v>
      </c>
      <c r="Z768" s="35">
        <f t="shared" si="156"/>
        <v>0</v>
      </c>
      <c r="AA768" s="36">
        <f t="shared" si="145"/>
        <v>0</v>
      </c>
      <c r="AB768" s="36">
        <f t="shared" si="149"/>
        <v>0</v>
      </c>
      <c r="AC768" s="37">
        <f t="shared" si="157"/>
        <v>0</v>
      </c>
      <c r="AD768" s="35">
        <f>IF(OR(YEAR(G768)&lt;2019,O768="X"),0,IF(ISBLANK(H768),DATEDIF(G768,'[3]1.Pradzia'!$D$13,"M"),DATEDIF(G768,H768,"m")))</f>
        <v>0</v>
      </c>
      <c r="AE768" s="37">
        <f>IF(E768='[3]5.Grup_T'!$E$20,0,IF(AD768&lt;&gt;0,M768/V768*MIN(12,AD768),0))</f>
        <v>0</v>
      </c>
      <c r="AF768" s="37">
        <f t="shared" si="146"/>
        <v>0</v>
      </c>
      <c r="AG768" s="37">
        <f t="shared" si="150"/>
        <v>0</v>
      </c>
      <c r="AH768" s="37">
        <f t="shared" si="151"/>
        <v>0</v>
      </c>
      <c r="AI768" s="35" t="str">
        <f t="shared" si="152"/>
        <v>Nusidėvėjęs</v>
      </c>
      <c r="AJ768" s="38" t="str">
        <f>IF(AND(F768&lt;&gt;[3]Pav.tvarkyklė!$B$12,F768&lt;&gt;[3]Pav.tvarkyklė!$B$13),"GVTNT","X")</f>
        <v>GVTNT</v>
      </c>
      <c r="AK768" s="39">
        <f t="shared" si="153"/>
        <v>0</v>
      </c>
      <c r="AL768" s="41"/>
      <c r="AM768" s="41"/>
      <c r="AN768" s="41">
        <f t="shared" si="154"/>
        <v>1900</v>
      </c>
      <c r="AO768" s="41"/>
      <c r="AP768" s="41"/>
      <c r="AQ768" s="41"/>
      <c r="AR768" s="42"/>
      <c r="AS768" s="42"/>
      <c r="AU768" s="43">
        <f t="shared" si="155"/>
        <v>0</v>
      </c>
    </row>
    <row r="769" spans="1:47" ht="15" customHeight="1" x14ac:dyDescent="0.25">
      <c r="A769" s="11"/>
      <c r="B769" s="19">
        <v>817</v>
      </c>
      <c r="C769" s="61"/>
      <c r="D769" s="62"/>
      <c r="E769" s="71"/>
      <c r="F769" s="61"/>
      <c r="G769" s="24"/>
      <c r="H769" s="54"/>
      <c r="I769" s="26"/>
      <c r="J769" s="27"/>
      <c r="K769" s="27"/>
      <c r="L769" s="27"/>
      <c r="M769" s="28"/>
      <c r="N769" s="29">
        <v>0</v>
      </c>
      <c r="O769" s="30" t="str">
        <f>IF(G769&lt;=$N$2,"",IF(F769=[3]Pav.tvarkyklė!$B$13,"",IF(ISBLANK(R769),"X","")))</f>
        <v/>
      </c>
      <c r="P769" s="31"/>
      <c r="Q769" s="32"/>
      <c r="R769" s="32"/>
      <c r="S769" s="33"/>
      <c r="T769" s="33"/>
      <c r="U769" s="34" t="str">
        <f>IFERROR(INDEX('[3]5.Grup_T'!$G$4:$G$22,MATCH('6.Turtas'!E769,'[3]5.Grup_T'!$E$4:$E$22,0)),"0")</f>
        <v>0</v>
      </c>
      <c r="V769" s="35">
        <f t="shared" si="144"/>
        <v>0</v>
      </c>
      <c r="W769" s="35">
        <f>IF(NOT(ISBLANK(H769)),(12-DATEDIF(H769,'[3]1.Pradzia'!$D$13,"m")),0)</f>
        <v>0</v>
      </c>
      <c r="X769" s="35">
        <f t="shared" ref="X769:X832" si="159">IF(OR(ISBLANK(C769),YEAR(G769)&gt;=2019),0,DATEDIF(G769,$N$2,"M"))</f>
        <v>0</v>
      </c>
      <c r="Y769" s="35">
        <f t="shared" si="158"/>
        <v>0</v>
      </c>
      <c r="Z769" s="35">
        <f t="shared" si="156"/>
        <v>0</v>
      </c>
      <c r="AA769" s="36">
        <f t="shared" si="145"/>
        <v>0</v>
      </c>
      <c r="AB769" s="36">
        <f t="shared" si="149"/>
        <v>0</v>
      </c>
      <c r="AC769" s="37">
        <f t="shared" si="157"/>
        <v>0</v>
      </c>
      <c r="AD769" s="35">
        <f>IF(OR(YEAR(G769)&lt;2019,O769="X"),0,IF(ISBLANK(H769),DATEDIF(G769,'[3]1.Pradzia'!$D$13,"M"),DATEDIF(G769,H769,"m")))</f>
        <v>0</v>
      </c>
      <c r="AE769" s="37">
        <f>IF(E769='[3]5.Grup_T'!$E$20,0,IF(AD769&lt;&gt;0,M769/V769*MIN(12,AD769),0))</f>
        <v>0</v>
      </c>
      <c r="AF769" s="37">
        <f t="shared" si="146"/>
        <v>0</v>
      </c>
      <c r="AG769" s="37">
        <f t="shared" si="150"/>
        <v>0</v>
      </c>
      <c r="AH769" s="37">
        <f t="shared" si="151"/>
        <v>0</v>
      </c>
      <c r="AI769" s="35" t="str">
        <f t="shared" si="152"/>
        <v>Nusidėvėjęs</v>
      </c>
      <c r="AJ769" s="38" t="str">
        <f>IF(AND(F769&lt;&gt;[3]Pav.tvarkyklė!$B$12,F769&lt;&gt;[3]Pav.tvarkyklė!$B$13),"GVTNT","X")</f>
        <v>GVTNT</v>
      </c>
      <c r="AK769" s="39">
        <f t="shared" si="153"/>
        <v>0</v>
      </c>
      <c r="AL769" s="41"/>
      <c r="AM769" s="41"/>
      <c r="AN769" s="41">
        <f t="shared" si="154"/>
        <v>1900</v>
      </c>
      <c r="AO769" s="41"/>
      <c r="AP769" s="41"/>
      <c r="AQ769" s="41"/>
      <c r="AR769" s="42"/>
      <c r="AS769" s="42"/>
      <c r="AU769" s="43">
        <f t="shared" si="155"/>
        <v>0</v>
      </c>
    </row>
    <row r="770" spans="1:47" ht="15" customHeight="1" x14ac:dyDescent="0.25">
      <c r="A770" s="11"/>
      <c r="B770" s="19">
        <v>818</v>
      </c>
      <c r="C770" s="61"/>
      <c r="D770" s="62"/>
      <c r="E770" s="71"/>
      <c r="F770" s="61"/>
      <c r="G770" s="24"/>
      <c r="H770" s="54"/>
      <c r="I770" s="26"/>
      <c r="J770" s="27"/>
      <c r="K770" s="27"/>
      <c r="L770" s="27"/>
      <c r="M770" s="28"/>
      <c r="N770" s="29">
        <v>0</v>
      </c>
      <c r="O770" s="30" t="str">
        <f>IF(G770&lt;=$N$2,"",IF(F770=[3]Pav.tvarkyklė!$B$13,"",IF(ISBLANK(R770),"X","")))</f>
        <v/>
      </c>
      <c r="P770" s="31"/>
      <c r="Q770" s="32"/>
      <c r="R770" s="32"/>
      <c r="S770" s="33"/>
      <c r="T770" s="33"/>
      <c r="U770" s="34" t="str">
        <f>IFERROR(INDEX('[3]5.Grup_T'!$G$4:$G$22,MATCH('6.Turtas'!E770,'[3]5.Grup_T'!$E$4:$E$22,0)),"0")</f>
        <v>0</v>
      </c>
      <c r="V770" s="35">
        <f t="shared" si="144"/>
        <v>0</v>
      </c>
      <c r="W770" s="35">
        <f>IF(NOT(ISBLANK(H770)),(12-DATEDIF(H770,'[3]1.Pradzia'!$D$13,"m")),0)</f>
        <v>0</v>
      </c>
      <c r="X770" s="35">
        <f t="shared" si="159"/>
        <v>0</v>
      </c>
      <c r="Y770" s="35">
        <f t="shared" si="158"/>
        <v>0</v>
      </c>
      <c r="Z770" s="35">
        <f t="shared" si="156"/>
        <v>0</v>
      </c>
      <c r="AA770" s="36">
        <f t="shared" si="145"/>
        <v>0</v>
      </c>
      <c r="AB770" s="36">
        <f t="shared" si="149"/>
        <v>0</v>
      </c>
      <c r="AC770" s="37">
        <f t="shared" si="157"/>
        <v>0</v>
      </c>
      <c r="AD770" s="35">
        <f>IF(OR(YEAR(G770)&lt;2019,O770="X"),0,IF(ISBLANK(H770),DATEDIF(G770,'[3]1.Pradzia'!$D$13,"M"),DATEDIF(G770,H770,"m")))</f>
        <v>0</v>
      </c>
      <c r="AE770" s="37">
        <f>IF(E770='[3]5.Grup_T'!$E$20,0,IF(AD770&lt;&gt;0,M770/V770*MIN(12,AD770),0))</f>
        <v>0</v>
      </c>
      <c r="AF770" s="37">
        <f t="shared" si="146"/>
        <v>0</v>
      </c>
      <c r="AG770" s="37">
        <f t="shared" si="150"/>
        <v>0</v>
      </c>
      <c r="AH770" s="37">
        <f t="shared" si="151"/>
        <v>0</v>
      </c>
      <c r="AI770" s="35" t="str">
        <f t="shared" si="152"/>
        <v>Nusidėvėjęs</v>
      </c>
      <c r="AJ770" s="38" t="str">
        <f>IF(AND(F770&lt;&gt;[3]Pav.tvarkyklė!$B$12,F770&lt;&gt;[3]Pav.tvarkyklė!$B$13),"GVTNT","X")</f>
        <v>GVTNT</v>
      </c>
      <c r="AK770" s="39">
        <f t="shared" si="153"/>
        <v>0</v>
      </c>
      <c r="AL770" s="41"/>
      <c r="AM770" s="41"/>
      <c r="AN770" s="41">
        <f t="shared" si="154"/>
        <v>1900</v>
      </c>
      <c r="AO770" s="41"/>
      <c r="AP770" s="41"/>
      <c r="AQ770" s="41"/>
      <c r="AR770" s="42"/>
      <c r="AS770" s="42"/>
      <c r="AU770" s="43">
        <f t="shared" si="155"/>
        <v>0</v>
      </c>
    </row>
    <row r="771" spans="1:47" ht="15" customHeight="1" x14ac:dyDescent="0.25">
      <c r="A771" s="11"/>
      <c r="B771" s="19">
        <v>819</v>
      </c>
      <c r="C771" s="74"/>
      <c r="D771" s="62"/>
      <c r="E771" s="75"/>
      <c r="F771" s="61"/>
      <c r="G771" s="24"/>
      <c r="H771" s="54"/>
      <c r="I771" s="27"/>
      <c r="J771" s="27"/>
      <c r="K771" s="27"/>
      <c r="L771" s="27"/>
      <c r="M771" s="28"/>
      <c r="N771" s="29">
        <v>0</v>
      </c>
      <c r="O771" s="30" t="str">
        <f>IF(G771&lt;=$N$2,"",IF(F771=[3]Pav.tvarkyklė!$B$13,"",IF(ISBLANK(R771),"X","")))</f>
        <v/>
      </c>
      <c r="P771" s="31"/>
      <c r="Q771" s="32"/>
      <c r="R771" s="32"/>
      <c r="S771" s="33"/>
      <c r="T771" s="33"/>
      <c r="U771" s="34" t="str">
        <f>IFERROR(INDEX('[3]5.Grup_T'!$G$4:$G$22,MATCH('6.Turtas'!E771,'[3]5.Grup_T'!$E$4:$E$22,0)),"0")</f>
        <v>0</v>
      </c>
      <c r="V771" s="35">
        <f t="shared" si="144"/>
        <v>0</v>
      </c>
      <c r="W771" s="35">
        <f>IF(NOT(ISBLANK(H771)),(12-DATEDIF(H771,'[3]1.Pradzia'!$D$13,"m")),0)</f>
        <v>0</v>
      </c>
      <c r="X771" s="35">
        <f t="shared" si="159"/>
        <v>0</v>
      </c>
      <c r="Y771" s="35">
        <f t="shared" si="158"/>
        <v>0</v>
      </c>
      <c r="Z771" s="35">
        <f t="shared" si="156"/>
        <v>0</v>
      </c>
      <c r="AA771" s="36">
        <f t="shared" si="145"/>
        <v>0</v>
      </c>
      <c r="AB771" s="36">
        <f t="shared" si="149"/>
        <v>0</v>
      </c>
      <c r="AC771" s="37">
        <f t="shared" si="157"/>
        <v>0</v>
      </c>
      <c r="AD771" s="35">
        <f>IF(OR(YEAR(G771)&lt;2019,O771="X"),0,IF(ISBLANK(H771),DATEDIF(G771,'[3]1.Pradzia'!$D$13,"M"),DATEDIF(G771,H771,"m")))</f>
        <v>0</v>
      </c>
      <c r="AE771" s="37">
        <f>IF(E771='[3]5.Grup_T'!$E$20,0,IF(AD771&lt;&gt;0,M771/V771*MIN(12,AD771),0))</f>
        <v>0</v>
      </c>
      <c r="AF771" s="37">
        <f t="shared" si="146"/>
        <v>0</v>
      </c>
      <c r="AG771" s="37">
        <f t="shared" si="150"/>
        <v>0</v>
      </c>
      <c r="AH771" s="37">
        <f t="shared" si="151"/>
        <v>0</v>
      </c>
      <c r="AI771" s="35" t="str">
        <f t="shared" si="152"/>
        <v>Nusidėvėjęs</v>
      </c>
      <c r="AJ771" s="38" t="str">
        <f>IF(AND(F771&lt;&gt;[3]Pav.tvarkyklė!$B$12,F771&lt;&gt;[3]Pav.tvarkyklė!$B$13),"GVTNT","X")</f>
        <v>GVTNT</v>
      </c>
      <c r="AK771" s="39">
        <f t="shared" si="153"/>
        <v>0</v>
      </c>
      <c r="AL771" s="41"/>
      <c r="AM771" s="41"/>
      <c r="AN771" s="41">
        <f t="shared" si="154"/>
        <v>1900</v>
      </c>
      <c r="AO771" s="41"/>
      <c r="AP771" s="41"/>
      <c r="AQ771" s="41"/>
      <c r="AR771" s="42"/>
      <c r="AS771" s="42"/>
      <c r="AU771" s="43">
        <f t="shared" si="155"/>
        <v>0</v>
      </c>
    </row>
    <row r="772" spans="1:47" ht="15" customHeight="1" x14ac:dyDescent="0.25">
      <c r="A772" s="11"/>
      <c r="B772" s="19">
        <v>820</v>
      </c>
      <c r="C772" s="74"/>
      <c r="D772" s="62"/>
      <c r="E772" s="75"/>
      <c r="F772" s="61"/>
      <c r="G772" s="24"/>
      <c r="H772" s="54"/>
      <c r="I772" s="27"/>
      <c r="J772" s="27"/>
      <c r="K772" s="27"/>
      <c r="L772" s="27"/>
      <c r="M772" s="28"/>
      <c r="N772" s="29">
        <v>0</v>
      </c>
      <c r="O772" s="30" t="str">
        <f>IF(G772&lt;=$N$2,"",IF(F772=[3]Pav.tvarkyklė!$B$13,"",IF(ISBLANK(R772),"X","")))</f>
        <v/>
      </c>
      <c r="P772" s="31"/>
      <c r="Q772" s="32"/>
      <c r="R772" s="32"/>
      <c r="S772" s="33"/>
      <c r="T772" s="33"/>
      <c r="U772" s="34" t="str">
        <f>IFERROR(INDEX('[3]5.Grup_T'!$G$4:$G$22,MATCH('6.Turtas'!E772,'[3]5.Grup_T'!$E$4:$E$22,0)),"0")</f>
        <v>0</v>
      </c>
      <c r="V772" s="35">
        <f t="shared" ref="V772:V835" si="160">U772*12</f>
        <v>0</v>
      </c>
      <c r="W772" s="35">
        <f>IF(NOT(ISBLANK(H772)),(12-DATEDIF(H772,'[3]1.Pradzia'!$D$13,"m")),0)</f>
        <v>0</v>
      </c>
      <c r="X772" s="35">
        <f t="shared" si="159"/>
        <v>0</v>
      </c>
      <c r="Y772" s="35">
        <f t="shared" si="158"/>
        <v>0</v>
      </c>
      <c r="Z772" s="35">
        <f t="shared" si="156"/>
        <v>0</v>
      </c>
      <c r="AA772" s="36">
        <f t="shared" ref="AA772:AA835" si="161">+IF(Z772&lt;=0,0,N772/Z772)</f>
        <v>0</v>
      </c>
      <c r="AB772" s="36">
        <f t="shared" si="149"/>
        <v>0</v>
      </c>
      <c r="AC772" s="37">
        <f t="shared" si="157"/>
        <v>0</v>
      </c>
      <c r="AD772" s="35">
        <f>IF(OR(YEAR(G772)&lt;2019,O772="X"),0,IF(ISBLANK(H772),DATEDIF(G772,'[3]1.Pradzia'!$D$13,"M"),DATEDIF(G772,H772,"m")))</f>
        <v>0</v>
      </c>
      <c r="AE772" s="37">
        <f>IF(E772='[3]5.Grup_T'!$E$20,0,IF(AD772&lt;&gt;0,M772/V772*MIN(12,AD772),0))</f>
        <v>0</v>
      </c>
      <c r="AF772" s="37">
        <f t="shared" ref="AF772:AF835" si="162">+AB772+AE772</f>
        <v>0</v>
      </c>
      <c r="AG772" s="37">
        <f t="shared" si="150"/>
        <v>0</v>
      </c>
      <c r="AH772" s="37">
        <f t="shared" si="151"/>
        <v>0</v>
      </c>
      <c r="AI772" s="35" t="str">
        <f t="shared" si="152"/>
        <v>Nusidėvėjęs</v>
      </c>
      <c r="AJ772" s="38" t="str">
        <f>IF(AND(F772&lt;&gt;[3]Pav.tvarkyklė!$B$12,F772&lt;&gt;[3]Pav.tvarkyklė!$B$13),"GVTNT","X")</f>
        <v>GVTNT</v>
      </c>
      <c r="AK772" s="39">
        <f t="shared" si="153"/>
        <v>0</v>
      </c>
      <c r="AL772" s="41"/>
      <c r="AM772" s="41"/>
      <c r="AN772" s="41">
        <f t="shared" si="154"/>
        <v>1900</v>
      </c>
      <c r="AO772" s="41"/>
      <c r="AP772" s="41"/>
      <c r="AQ772" s="41"/>
      <c r="AR772" s="42"/>
      <c r="AS772" s="42"/>
      <c r="AU772" s="43">
        <f t="shared" si="155"/>
        <v>0</v>
      </c>
    </row>
    <row r="773" spans="1:47" ht="15" customHeight="1" x14ac:dyDescent="0.25">
      <c r="A773" s="11"/>
      <c r="B773" s="19">
        <v>824</v>
      </c>
      <c r="C773" s="74"/>
      <c r="D773" s="62"/>
      <c r="E773" s="75"/>
      <c r="F773" s="71"/>
      <c r="G773" s="24"/>
      <c r="H773" s="54"/>
      <c r="I773" s="27"/>
      <c r="J773" s="27"/>
      <c r="K773" s="27"/>
      <c r="L773" s="27"/>
      <c r="M773" s="28"/>
      <c r="N773" s="29">
        <v>0</v>
      </c>
      <c r="O773" s="30" t="str">
        <f>IF(G773&lt;=$N$2,"",IF(F773=[3]Pav.tvarkyklė!$B$13,"",IF(ISBLANK(R773),"X","")))</f>
        <v/>
      </c>
      <c r="P773" s="31"/>
      <c r="Q773" s="32"/>
      <c r="R773" s="32"/>
      <c r="S773" s="33"/>
      <c r="T773" s="33"/>
      <c r="U773" s="34" t="str">
        <f>IFERROR(INDEX('[3]5.Grup_T'!$G$4:$G$22,MATCH('6.Turtas'!E773,'[3]5.Grup_T'!$E$4:$E$22,0)),"0")</f>
        <v>0</v>
      </c>
      <c r="V773" s="35">
        <f t="shared" si="160"/>
        <v>0</v>
      </c>
      <c r="W773" s="35">
        <f>IF(NOT(ISBLANK(H773)),(12-DATEDIF(H773,'[3]1.Pradzia'!$D$13,"m")),0)</f>
        <v>0</v>
      </c>
      <c r="X773" s="35">
        <f t="shared" si="159"/>
        <v>0</v>
      </c>
      <c r="Y773" s="35">
        <f t="shared" si="158"/>
        <v>0</v>
      </c>
      <c r="Z773" s="35">
        <f t="shared" si="156"/>
        <v>0</v>
      </c>
      <c r="AA773" s="36">
        <f t="shared" si="161"/>
        <v>0</v>
      </c>
      <c r="AB773" s="36">
        <f t="shared" ref="AB773:AB836" si="163">IF(Z773&lt;=0,N773,N773/Z773*Y773)</f>
        <v>0</v>
      </c>
      <c r="AC773" s="37">
        <f t="shared" si="157"/>
        <v>0</v>
      </c>
      <c r="AD773" s="35">
        <f>IF(OR(YEAR(G773)&lt;2019,O773="X"),0,IF(ISBLANK(H773),DATEDIF(G773,'[3]1.Pradzia'!$D$13,"M"),DATEDIF(G773,H773,"m")))</f>
        <v>0</v>
      </c>
      <c r="AE773" s="37">
        <f>IF(E773='[3]5.Grup_T'!$E$20,0,IF(AD773&lt;&gt;0,M773/V773*MIN(12,AD773),0))</f>
        <v>0</v>
      </c>
      <c r="AF773" s="37">
        <f t="shared" si="162"/>
        <v>0</v>
      </c>
      <c r="AG773" s="37">
        <f t="shared" ref="AG773:AG836" si="164">AC773+AE773</f>
        <v>0</v>
      </c>
      <c r="AH773" s="37">
        <f t="shared" ref="AH773:AH836" si="165">M773-AG773</f>
        <v>0</v>
      </c>
      <c r="AI773" s="35" t="str">
        <f t="shared" ref="AI773:AI836" si="166">IF(H773&lt;&gt;0,"Nurašytas",IF(O773="X","Nesuderintas",IF(AH773&lt;=0,"Nusidėvėjęs","")))</f>
        <v>Nusidėvėjęs</v>
      </c>
      <c r="AJ773" s="38" t="str">
        <f>IF(AND(F773&lt;&gt;[3]Pav.tvarkyklė!$B$12,F773&lt;&gt;[3]Pav.tvarkyklė!$B$13),"GVTNT","X")</f>
        <v>GVTNT</v>
      </c>
      <c r="AK773" s="39">
        <f t="shared" ref="AK773:AK836" si="167">I773-J773-K773-L773-M773</f>
        <v>0</v>
      </c>
      <c r="AL773" s="41"/>
      <c r="AM773" s="41"/>
      <c r="AN773" s="41">
        <f t="shared" ref="AN773:AN836" si="168">YEAR(G773)</f>
        <v>1900</v>
      </c>
      <c r="AO773" s="41"/>
      <c r="AP773" s="41"/>
      <c r="AQ773" s="41"/>
      <c r="AR773" s="42"/>
      <c r="AS773" s="42"/>
      <c r="AU773" s="43">
        <f t="shared" ref="AU773:AU836" si="169">AF773-AT773</f>
        <v>0</v>
      </c>
    </row>
    <row r="774" spans="1:47" ht="15" customHeight="1" x14ac:dyDescent="0.25">
      <c r="A774" s="11"/>
      <c r="B774" s="19">
        <v>825</v>
      </c>
      <c r="C774" s="74"/>
      <c r="D774" s="62"/>
      <c r="E774" s="75"/>
      <c r="F774" s="61"/>
      <c r="G774" s="24"/>
      <c r="H774" s="54"/>
      <c r="I774" s="27"/>
      <c r="J774" s="27"/>
      <c r="K774" s="27"/>
      <c r="L774" s="27"/>
      <c r="M774" s="28"/>
      <c r="N774" s="29">
        <v>0</v>
      </c>
      <c r="O774" s="30" t="str">
        <f>IF(G774&lt;=$N$2,"",IF(F774=[3]Pav.tvarkyklė!$B$13,"",IF(ISBLANK(R774),"X","")))</f>
        <v/>
      </c>
      <c r="P774" s="31"/>
      <c r="Q774" s="32"/>
      <c r="R774" s="32"/>
      <c r="S774" s="33"/>
      <c r="T774" s="33"/>
      <c r="U774" s="34" t="str">
        <f>IFERROR(INDEX('[3]5.Grup_T'!$G$4:$G$22,MATCH('6.Turtas'!E774,'[3]5.Grup_T'!$E$4:$E$22,0)),"0")</f>
        <v>0</v>
      </c>
      <c r="V774" s="35">
        <f t="shared" si="160"/>
        <v>0</v>
      </c>
      <c r="W774" s="35">
        <f>IF(NOT(ISBLANK(H774)),(12-DATEDIF(H774,'[3]1.Pradzia'!$D$13,"m")),0)</f>
        <v>0</v>
      </c>
      <c r="X774" s="35">
        <f t="shared" si="159"/>
        <v>0</v>
      </c>
      <c r="Y774" s="35">
        <f t="shared" si="158"/>
        <v>0</v>
      </c>
      <c r="Z774" s="35">
        <f t="shared" si="156"/>
        <v>0</v>
      </c>
      <c r="AA774" s="36">
        <f t="shared" si="161"/>
        <v>0</v>
      </c>
      <c r="AB774" s="36">
        <f t="shared" si="163"/>
        <v>0</v>
      </c>
      <c r="AC774" s="37">
        <f t="shared" si="157"/>
        <v>0</v>
      </c>
      <c r="AD774" s="35">
        <f>IF(OR(YEAR(G774)&lt;2019,O774="X"),0,IF(ISBLANK(H774),DATEDIF(G774,'[3]1.Pradzia'!$D$13,"M"),DATEDIF(G774,H774,"m")))</f>
        <v>0</v>
      </c>
      <c r="AE774" s="37">
        <f>IF(E774='[3]5.Grup_T'!$E$20,0,IF(AD774&lt;&gt;0,M774/V774*MIN(12,AD774),0))</f>
        <v>0</v>
      </c>
      <c r="AF774" s="37">
        <f t="shared" si="162"/>
        <v>0</v>
      </c>
      <c r="AG774" s="37">
        <f t="shared" si="164"/>
        <v>0</v>
      </c>
      <c r="AH774" s="37">
        <f t="shared" si="165"/>
        <v>0</v>
      </c>
      <c r="AI774" s="35" t="str">
        <f t="shared" si="166"/>
        <v>Nusidėvėjęs</v>
      </c>
      <c r="AJ774" s="38" t="str">
        <f>IF(AND(F774&lt;&gt;[3]Pav.tvarkyklė!$B$12,F774&lt;&gt;[3]Pav.tvarkyklė!$B$13),"GVTNT","X")</f>
        <v>GVTNT</v>
      </c>
      <c r="AK774" s="39">
        <f t="shared" si="167"/>
        <v>0</v>
      </c>
      <c r="AL774" s="41"/>
      <c r="AM774" s="41"/>
      <c r="AN774" s="41">
        <f t="shared" si="168"/>
        <v>1900</v>
      </c>
      <c r="AO774" s="41"/>
      <c r="AP774" s="41"/>
      <c r="AQ774" s="41"/>
      <c r="AR774" s="42"/>
      <c r="AS774" s="42"/>
      <c r="AU774" s="43">
        <f t="shared" si="169"/>
        <v>0</v>
      </c>
    </row>
    <row r="775" spans="1:47" ht="15" customHeight="1" x14ac:dyDescent="0.25">
      <c r="A775" s="11"/>
      <c r="B775" s="19">
        <v>826</v>
      </c>
      <c r="C775" s="74"/>
      <c r="D775" s="62"/>
      <c r="E775" s="71"/>
      <c r="F775" s="61"/>
      <c r="G775" s="24"/>
      <c r="H775" s="54"/>
      <c r="I775" s="76"/>
      <c r="J775" s="27"/>
      <c r="K775" s="27"/>
      <c r="L775" s="27"/>
      <c r="M775" s="28"/>
      <c r="N775" s="29">
        <v>0</v>
      </c>
      <c r="O775" s="30" t="str">
        <f>IF(G775&lt;=$N$2,"",IF(F775=[3]Pav.tvarkyklė!$B$13,"",IF(ISBLANK(R775),"X","")))</f>
        <v/>
      </c>
      <c r="P775" s="31"/>
      <c r="Q775" s="32"/>
      <c r="R775" s="32"/>
      <c r="S775" s="33"/>
      <c r="T775" s="33"/>
      <c r="U775" s="34" t="str">
        <f>IFERROR(INDEX('[3]5.Grup_T'!$G$4:$G$22,MATCH('6.Turtas'!E775,'[3]5.Grup_T'!$E$4:$E$22,0)),"0")</f>
        <v>0</v>
      </c>
      <c r="V775" s="35">
        <f t="shared" si="160"/>
        <v>0</v>
      </c>
      <c r="W775" s="35">
        <f>IF(NOT(ISBLANK(H775)),(12-DATEDIF(H775,'[3]1.Pradzia'!$D$13,"m")),0)</f>
        <v>0</v>
      </c>
      <c r="X775" s="35">
        <f t="shared" si="159"/>
        <v>0</v>
      </c>
      <c r="Y775" s="35">
        <f t="shared" si="158"/>
        <v>0</v>
      </c>
      <c r="Z775" s="35">
        <f t="shared" ref="Z775:Z838" si="170">IF(YEAR(G775)&gt;=2019,0,V775-X775)</f>
        <v>0</v>
      </c>
      <c r="AA775" s="36">
        <f t="shared" si="161"/>
        <v>0</v>
      </c>
      <c r="AB775" s="36">
        <f t="shared" si="163"/>
        <v>0</v>
      </c>
      <c r="AC775" s="37">
        <f t="shared" si="157"/>
        <v>0</v>
      </c>
      <c r="AD775" s="35">
        <f>IF(OR(YEAR(G775)&lt;2019,O775="X"),0,IF(ISBLANK(H775),DATEDIF(G775,'[3]1.Pradzia'!$D$13,"M"),DATEDIF(G775,H775,"m")))</f>
        <v>0</v>
      </c>
      <c r="AE775" s="37">
        <f>IF(E775='[3]5.Grup_T'!$E$20,0,IF(AD775&lt;&gt;0,M775/V775*MIN(12,AD775),0))</f>
        <v>0</v>
      </c>
      <c r="AF775" s="37">
        <f t="shared" si="162"/>
        <v>0</v>
      </c>
      <c r="AG775" s="37">
        <f t="shared" si="164"/>
        <v>0</v>
      </c>
      <c r="AH775" s="37">
        <f t="shared" si="165"/>
        <v>0</v>
      </c>
      <c r="AI775" s="35" t="str">
        <f t="shared" si="166"/>
        <v>Nusidėvėjęs</v>
      </c>
      <c r="AJ775" s="38" t="str">
        <f>IF(AND(F775&lt;&gt;[3]Pav.tvarkyklė!$B$12,F775&lt;&gt;[3]Pav.tvarkyklė!$B$13),"GVTNT","X")</f>
        <v>GVTNT</v>
      </c>
      <c r="AK775" s="39">
        <f t="shared" si="167"/>
        <v>0</v>
      </c>
      <c r="AL775" s="41"/>
      <c r="AM775" s="41"/>
      <c r="AN775" s="41">
        <f t="shared" si="168"/>
        <v>1900</v>
      </c>
      <c r="AO775" s="41"/>
      <c r="AP775" s="41"/>
      <c r="AQ775" s="41"/>
      <c r="AR775" s="42"/>
      <c r="AS775" s="42"/>
      <c r="AU775" s="43">
        <f t="shared" si="169"/>
        <v>0</v>
      </c>
    </row>
    <row r="776" spans="1:47" ht="15" customHeight="1" x14ac:dyDescent="0.25">
      <c r="A776" s="11"/>
      <c r="B776" s="19">
        <v>827</v>
      </c>
      <c r="C776" s="74"/>
      <c r="D776" s="62"/>
      <c r="E776" s="71"/>
      <c r="F776" s="61"/>
      <c r="G776" s="24"/>
      <c r="H776" s="54"/>
      <c r="I776" s="76"/>
      <c r="J776" s="27"/>
      <c r="K776" s="27"/>
      <c r="L776" s="27"/>
      <c r="M776" s="28"/>
      <c r="N776" s="29">
        <v>0</v>
      </c>
      <c r="O776" s="30" t="str">
        <f>IF(G776&lt;=$N$2,"",IF(F776=[3]Pav.tvarkyklė!$B$13,"",IF(ISBLANK(R776),"X","")))</f>
        <v/>
      </c>
      <c r="P776" s="31"/>
      <c r="Q776" s="32"/>
      <c r="R776" s="32"/>
      <c r="S776" s="33"/>
      <c r="T776" s="33"/>
      <c r="U776" s="34" t="str">
        <f>IFERROR(INDEX('[3]5.Grup_T'!$G$4:$G$22,MATCH('6.Turtas'!E776,'[3]5.Grup_T'!$E$4:$E$22,0)),"0")</f>
        <v>0</v>
      </c>
      <c r="V776" s="35">
        <f t="shared" si="160"/>
        <v>0</v>
      </c>
      <c r="W776" s="35">
        <f>IF(NOT(ISBLANK(H776)),(12-DATEDIF(H776,'[3]1.Pradzia'!$D$13,"m")),0)</f>
        <v>0</v>
      </c>
      <c r="X776" s="35">
        <f t="shared" si="159"/>
        <v>0</v>
      </c>
      <c r="Y776" s="35">
        <f t="shared" si="158"/>
        <v>0</v>
      </c>
      <c r="Z776" s="35">
        <f t="shared" si="170"/>
        <v>0</v>
      </c>
      <c r="AA776" s="36">
        <f t="shared" si="161"/>
        <v>0</v>
      </c>
      <c r="AB776" s="36">
        <f t="shared" si="163"/>
        <v>0</v>
      </c>
      <c r="AC776" s="37">
        <f t="shared" si="157"/>
        <v>0</v>
      </c>
      <c r="AD776" s="35">
        <f>IF(OR(YEAR(G776)&lt;2019,O776="X"),0,IF(ISBLANK(H776),DATEDIF(G776,'[3]1.Pradzia'!$D$13,"M"),DATEDIF(G776,H776,"m")))</f>
        <v>0</v>
      </c>
      <c r="AE776" s="37">
        <f>IF(E776='[3]5.Grup_T'!$E$20,0,IF(AD776&lt;&gt;0,M776/V776*MIN(12,AD776),0))</f>
        <v>0</v>
      </c>
      <c r="AF776" s="37">
        <f t="shared" si="162"/>
        <v>0</v>
      </c>
      <c r="AG776" s="37">
        <f t="shared" si="164"/>
        <v>0</v>
      </c>
      <c r="AH776" s="37">
        <f t="shared" si="165"/>
        <v>0</v>
      </c>
      <c r="AI776" s="35" t="str">
        <f t="shared" si="166"/>
        <v>Nusidėvėjęs</v>
      </c>
      <c r="AJ776" s="38" t="str">
        <f>IF(AND(F776&lt;&gt;[3]Pav.tvarkyklė!$B$12,F776&lt;&gt;[3]Pav.tvarkyklė!$B$13),"GVTNT","X")</f>
        <v>GVTNT</v>
      </c>
      <c r="AK776" s="39">
        <f t="shared" si="167"/>
        <v>0</v>
      </c>
      <c r="AL776" s="41"/>
      <c r="AM776" s="41"/>
      <c r="AN776" s="41">
        <f t="shared" si="168"/>
        <v>1900</v>
      </c>
      <c r="AO776" s="41"/>
      <c r="AP776" s="41"/>
      <c r="AQ776" s="41"/>
      <c r="AR776" s="42"/>
      <c r="AS776" s="42"/>
      <c r="AU776" s="43">
        <f t="shared" si="169"/>
        <v>0</v>
      </c>
    </row>
    <row r="777" spans="1:47" ht="15" customHeight="1" x14ac:dyDescent="0.25">
      <c r="A777" s="11"/>
      <c r="B777" s="19">
        <v>828</v>
      </c>
      <c r="C777" s="74"/>
      <c r="D777" s="77"/>
      <c r="E777" s="71"/>
      <c r="F777" s="74"/>
      <c r="G777" s="24"/>
      <c r="H777" s="54"/>
      <c r="I777" s="76"/>
      <c r="J777" s="27"/>
      <c r="K777" s="27"/>
      <c r="L777" s="27"/>
      <c r="M777" s="28"/>
      <c r="N777" s="29">
        <v>0</v>
      </c>
      <c r="O777" s="30" t="str">
        <f>IF(G777&lt;=$N$2,"",IF(F777=[3]Pav.tvarkyklė!$B$13,"",IF(ISBLANK(R777),"X","")))</f>
        <v/>
      </c>
      <c r="P777" s="31"/>
      <c r="Q777" s="32"/>
      <c r="R777" s="32"/>
      <c r="S777" s="33"/>
      <c r="T777" s="33"/>
      <c r="U777" s="34" t="str">
        <f>IFERROR(INDEX('[3]5.Grup_T'!$G$4:$G$22,MATCH('6.Turtas'!E777,'[3]5.Grup_T'!$E$4:$E$22,0)),"0")</f>
        <v>0</v>
      </c>
      <c r="V777" s="35">
        <f t="shared" si="160"/>
        <v>0</v>
      </c>
      <c r="W777" s="35">
        <f>IF(NOT(ISBLANK(H777)),(12-DATEDIF(H777,'[3]1.Pradzia'!$D$13,"m")),0)</f>
        <v>0</v>
      </c>
      <c r="X777" s="35">
        <f t="shared" si="159"/>
        <v>0</v>
      </c>
      <c r="Y777" s="35">
        <f t="shared" si="158"/>
        <v>0</v>
      </c>
      <c r="Z777" s="35">
        <f t="shared" si="170"/>
        <v>0</v>
      </c>
      <c r="AA777" s="36">
        <f t="shared" si="161"/>
        <v>0</v>
      </c>
      <c r="AB777" s="36">
        <f t="shared" si="163"/>
        <v>0</v>
      </c>
      <c r="AC777" s="37">
        <f t="shared" si="157"/>
        <v>0</v>
      </c>
      <c r="AD777" s="35">
        <f>IF(OR(YEAR(G777)&lt;2019,O777="X"),0,IF(ISBLANK(H777),DATEDIF(G777,'[3]1.Pradzia'!$D$13,"M"),DATEDIF(G777,H777,"m")))</f>
        <v>0</v>
      </c>
      <c r="AE777" s="37">
        <f>IF(E777='[3]5.Grup_T'!$E$20,0,IF(AD777&lt;&gt;0,M777/V777*MIN(12,AD777),0))</f>
        <v>0</v>
      </c>
      <c r="AF777" s="37">
        <f t="shared" si="162"/>
        <v>0</v>
      </c>
      <c r="AG777" s="37">
        <f t="shared" si="164"/>
        <v>0</v>
      </c>
      <c r="AH777" s="37">
        <f t="shared" si="165"/>
        <v>0</v>
      </c>
      <c r="AI777" s="35" t="str">
        <f t="shared" si="166"/>
        <v>Nusidėvėjęs</v>
      </c>
      <c r="AJ777" s="38" t="str">
        <f>IF(AND(F777&lt;&gt;[3]Pav.tvarkyklė!$B$12,F777&lt;&gt;[3]Pav.tvarkyklė!$B$13),"GVTNT","X")</f>
        <v>GVTNT</v>
      </c>
      <c r="AK777" s="39">
        <f t="shared" si="167"/>
        <v>0</v>
      </c>
      <c r="AL777" s="41"/>
      <c r="AM777" s="41"/>
      <c r="AN777" s="41">
        <f t="shared" si="168"/>
        <v>1900</v>
      </c>
      <c r="AO777" s="41"/>
      <c r="AP777" s="41"/>
      <c r="AQ777" s="41"/>
      <c r="AR777" s="42"/>
      <c r="AS777" s="42"/>
      <c r="AU777" s="43">
        <f t="shared" si="169"/>
        <v>0</v>
      </c>
    </row>
    <row r="778" spans="1:47" ht="15" customHeight="1" x14ac:dyDescent="0.25">
      <c r="A778" s="11"/>
      <c r="B778" s="19">
        <v>829</v>
      </c>
      <c r="C778" s="74"/>
      <c r="D778" s="77"/>
      <c r="E778" s="71"/>
      <c r="F778" s="74"/>
      <c r="G778" s="24"/>
      <c r="H778" s="54"/>
      <c r="I778" s="76"/>
      <c r="J778" s="27"/>
      <c r="K778" s="27"/>
      <c r="L778" s="27"/>
      <c r="M778" s="28"/>
      <c r="N778" s="29">
        <v>0</v>
      </c>
      <c r="O778" s="30" t="str">
        <f>IF(G778&lt;=$N$2,"",IF(F778=[3]Pav.tvarkyklė!$B$13,"",IF(ISBLANK(R778),"X","")))</f>
        <v/>
      </c>
      <c r="P778" s="31"/>
      <c r="Q778" s="32"/>
      <c r="R778" s="32"/>
      <c r="S778" s="33"/>
      <c r="T778" s="33"/>
      <c r="U778" s="34" t="str">
        <f>IFERROR(INDEX('[3]5.Grup_T'!$G$4:$G$22,MATCH('6.Turtas'!E778,'[3]5.Grup_T'!$E$4:$E$22,0)),"0")</f>
        <v>0</v>
      </c>
      <c r="V778" s="35">
        <f t="shared" si="160"/>
        <v>0</v>
      </c>
      <c r="W778" s="35">
        <f>IF(NOT(ISBLANK(H778)),(12-DATEDIF(H778,'[3]1.Pradzia'!$D$13,"m")),0)</f>
        <v>0</v>
      </c>
      <c r="X778" s="35">
        <f t="shared" si="159"/>
        <v>0</v>
      </c>
      <c r="Y778" s="35">
        <f t="shared" si="158"/>
        <v>0</v>
      </c>
      <c r="Z778" s="35">
        <f t="shared" si="170"/>
        <v>0</v>
      </c>
      <c r="AA778" s="36">
        <f t="shared" si="161"/>
        <v>0</v>
      </c>
      <c r="AB778" s="36">
        <f t="shared" si="163"/>
        <v>0</v>
      </c>
      <c r="AC778" s="37">
        <f t="shared" si="157"/>
        <v>0</v>
      </c>
      <c r="AD778" s="35">
        <f>IF(OR(YEAR(G778)&lt;2019,O778="X"),0,IF(ISBLANK(H778),DATEDIF(G778,'[3]1.Pradzia'!$D$13,"M"),DATEDIF(G778,H778,"m")))</f>
        <v>0</v>
      </c>
      <c r="AE778" s="37">
        <f>IF(E778='[3]5.Grup_T'!$E$20,0,IF(AD778&lt;&gt;0,M778/V778*MIN(12,AD778),0))</f>
        <v>0</v>
      </c>
      <c r="AF778" s="37">
        <f t="shared" si="162"/>
        <v>0</v>
      </c>
      <c r="AG778" s="37">
        <f t="shared" si="164"/>
        <v>0</v>
      </c>
      <c r="AH778" s="37">
        <f t="shared" si="165"/>
        <v>0</v>
      </c>
      <c r="AI778" s="35" t="str">
        <f t="shared" si="166"/>
        <v>Nusidėvėjęs</v>
      </c>
      <c r="AJ778" s="38" t="str">
        <f>IF(AND(F778&lt;&gt;[3]Pav.tvarkyklė!$B$12,F778&lt;&gt;[3]Pav.tvarkyklė!$B$13),"GVTNT","X")</f>
        <v>GVTNT</v>
      </c>
      <c r="AK778" s="39">
        <f t="shared" si="167"/>
        <v>0</v>
      </c>
      <c r="AL778" s="41"/>
      <c r="AM778" s="41"/>
      <c r="AN778" s="41">
        <f t="shared" si="168"/>
        <v>1900</v>
      </c>
      <c r="AO778" s="41"/>
      <c r="AP778" s="41"/>
      <c r="AQ778" s="41"/>
      <c r="AR778" s="42"/>
      <c r="AS778" s="42"/>
      <c r="AU778" s="43">
        <f t="shared" si="169"/>
        <v>0</v>
      </c>
    </row>
    <row r="779" spans="1:47" ht="15" customHeight="1" x14ac:dyDescent="0.25">
      <c r="A779" s="11"/>
      <c r="B779" s="19">
        <v>830</v>
      </c>
      <c r="C779" s="74"/>
      <c r="D779" s="77"/>
      <c r="E779" s="71"/>
      <c r="F779" s="74"/>
      <c r="G779" s="24"/>
      <c r="H779" s="54"/>
      <c r="I779" s="76"/>
      <c r="J779" s="27"/>
      <c r="K779" s="27"/>
      <c r="L779" s="27"/>
      <c r="M779" s="28"/>
      <c r="N779" s="29">
        <v>0</v>
      </c>
      <c r="O779" s="30" t="str">
        <f>IF(G779&lt;=$N$2,"",IF(F779=[3]Pav.tvarkyklė!$B$13,"",IF(ISBLANK(R779),"X","")))</f>
        <v/>
      </c>
      <c r="P779" s="31"/>
      <c r="Q779" s="32"/>
      <c r="R779" s="32"/>
      <c r="S779" s="33"/>
      <c r="T779" s="33"/>
      <c r="U779" s="34" t="str">
        <f>IFERROR(INDEX('[3]5.Grup_T'!$G$4:$G$22,MATCH('6.Turtas'!E779,'[3]5.Grup_T'!$E$4:$E$22,0)),"0")</f>
        <v>0</v>
      </c>
      <c r="V779" s="35">
        <f t="shared" si="160"/>
        <v>0</v>
      </c>
      <c r="W779" s="35">
        <f>IF(NOT(ISBLANK(H779)),(12-DATEDIF(H779,'[3]1.Pradzia'!$D$13,"m")),0)</f>
        <v>0</v>
      </c>
      <c r="X779" s="35">
        <f t="shared" si="159"/>
        <v>0</v>
      </c>
      <c r="Y779" s="35">
        <f t="shared" si="158"/>
        <v>0</v>
      </c>
      <c r="Z779" s="35">
        <f t="shared" si="170"/>
        <v>0</v>
      </c>
      <c r="AA779" s="36">
        <f t="shared" si="161"/>
        <v>0</v>
      </c>
      <c r="AB779" s="36">
        <f t="shared" si="163"/>
        <v>0</v>
      </c>
      <c r="AC779" s="37">
        <f t="shared" si="157"/>
        <v>0</v>
      </c>
      <c r="AD779" s="35">
        <f>IF(OR(YEAR(G779)&lt;2019,O779="X"),0,IF(ISBLANK(H779),DATEDIF(G779,'[3]1.Pradzia'!$D$13,"M"),DATEDIF(G779,H779,"m")))</f>
        <v>0</v>
      </c>
      <c r="AE779" s="37">
        <f>IF(E779='[3]5.Grup_T'!$E$20,0,IF(AD779&lt;&gt;0,M779/V779*MIN(12,AD779),0))</f>
        <v>0</v>
      </c>
      <c r="AF779" s="37">
        <f t="shared" si="162"/>
        <v>0</v>
      </c>
      <c r="AG779" s="37">
        <f t="shared" si="164"/>
        <v>0</v>
      </c>
      <c r="AH779" s="37">
        <f t="shared" si="165"/>
        <v>0</v>
      </c>
      <c r="AI779" s="35" t="str">
        <f t="shared" si="166"/>
        <v>Nusidėvėjęs</v>
      </c>
      <c r="AJ779" s="38" t="str">
        <f>IF(AND(F779&lt;&gt;[3]Pav.tvarkyklė!$B$12,F779&lt;&gt;[3]Pav.tvarkyklė!$B$13),"GVTNT","X")</f>
        <v>GVTNT</v>
      </c>
      <c r="AK779" s="39">
        <f t="shared" si="167"/>
        <v>0</v>
      </c>
      <c r="AL779" s="41"/>
      <c r="AM779" s="41"/>
      <c r="AN779" s="41">
        <f t="shared" si="168"/>
        <v>1900</v>
      </c>
      <c r="AO779" s="41"/>
      <c r="AP779" s="41"/>
      <c r="AQ779" s="41"/>
      <c r="AR779" s="42"/>
      <c r="AS779" s="42"/>
      <c r="AU779" s="43">
        <f t="shared" si="169"/>
        <v>0</v>
      </c>
    </row>
    <row r="780" spans="1:47" ht="15" customHeight="1" x14ac:dyDescent="0.25">
      <c r="A780" s="11"/>
      <c r="B780" s="19">
        <v>831</v>
      </c>
      <c r="C780" s="74"/>
      <c r="D780" s="77"/>
      <c r="E780" s="71"/>
      <c r="F780" s="74"/>
      <c r="G780" s="24"/>
      <c r="H780" s="54"/>
      <c r="I780" s="76"/>
      <c r="J780" s="27"/>
      <c r="K780" s="27"/>
      <c r="L780" s="27"/>
      <c r="M780" s="28"/>
      <c r="N780" s="29">
        <v>0</v>
      </c>
      <c r="O780" s="30" t="str">
        <f>IF(G780&lt;=$N$2,"",IF(F780=[3]Pav.tvarkyklė!$B$13,"",IF(ISBLANK(R780),"X","")))</f>
        <v/>
      </c>
      <c r="P780" s="31"/>
      <c r="Q780" s="32"/>
      <c r="R780" s="32"/>
      <c r="S780" s="33"/>
      <c r="T780" s="33"/>
      <c r="U780" s="34" t="str">
        <f>IFERROR(INDEX('[3]5.Grup_T'!$G$4:$G$22,MATCH('6.Turtas'!E780,'[3]5.Grup_T'!$E$4:$E$22,0)),"0")</f>
        <v>0</v>
      </c>
      <c r="V780" s="35">
        <f t="shared" si="160"/>
        <v>0</v>
      </c>
      <c r="W780" s="35">
        <f>IF(NOT(ISBLANK(H780)),(12-DATEDIF(H780,'[3]1.Pradzia'!$D$13,"m")),0)</f>
        <v>0</v>
      </c>
      <c r="X780" s="35">
        <f t="shared" si="159"/>
        <v>0</v>
      </c>
      <c r="Y780" s="35">
        <f t="shared" si="158"/>
        <v>0</v>
      </c>
      <c r="Z780" s="35">
        <f t="shared" si="170"/>
        <v>0</v>
      </c>
      <c r="AA780" s="36">
        <f t="shared" si="161"/>
        <v>0</v>
      </c>
      <c r="AB780" s="36">
        <f t="shared" si="163"/>
        <v>0</v>
      </c>
      <c r="AC780" s="37">
        <f t="shared" si="157"/>
        <v>0</v>
      </c>
      <c r="AD780" s="35">
        <f>IF(OR(YEAR(G780)&lt;2019,O780="X"),0,IF(ISBLANK(H780),DATEDIF(G780,'[3]1.Pradzia'!$D$13,"M"),DATEDIF(G780,H780,"m")))</f>
        <v>0</v>
      </c>
      <c r="AE780" s="37">
        <f>IF(E780='[3]5.Grup_T'!$E$20,0,IF(AD780&lt;&gt;0,M780/V780*MIN(12,AD780),0))</f>
        <v>0</v>
      </c>
      <c r="AF780" s="37">
        <f t="shared" si="162"/>
        <v>0</v>
      </c>
      <c r="AG780" s="37">
        <f t="shared" si="164"/>
        <v>0</v>
      </c>
      <c r="AH780" s="37">
        <f t="shared" si="165"/>
        <v>0</v>
      </c>
      <c r="AI780" s="35" t="str">
        <f t="shared" si="166"/>
        <v>Nusidėvėjęs</v>
      </c>
      <c r="AJ780" s="38" t="str">
        <f>IF(AND(F780&lt;&gt;[3]Pav.tvarkyklė!$B$12,F780&lt;&gt;[3]Pav.tvarkyklė!$B$13),"GVTNT","X")</f>
        <v>GVTNT</v>
      </c>
      <c r="AK780" s="39">
        <f t="shared" si="167"/>
        <v>0</v>
      </c>
      <c r="AL780" s="41"/>
      <c r="AM780" s="41"/>
      <c r="AN780" s="41">
        <f t="shared" si="168"/>
        <v>1900</v>
      </c>
      <c r="AO780" s="41"/>
      <c r="AP780" s="41"/>
      <c r="AQ780" s="41"/>
      <c r="AR780" s="42"/>
      <c r="AS780" s="42"/>
      <c r="AU780" s="43">
        <f t="shared" si="169"/>
        <v>0</v>
      </c>
    </row>
    <row r="781" spans="1:47" ht="15" customHeight="1" x14ac:dyDescent="0.25">
      <c r="A781" s="11"/>
      <c r="B781" s="19">
        <v>832</v>
      </c>
      <c r="C781" s="74"/>
      <c r="D781" s="77"/>
      <c r="E781" s="71"/>
      <c r="F781" s="74"/>
      <c r="G781" s="24"/>
      <c r="H781" s="54"/>
      <c r="I781" s="76"/>
      <c r="J781" s="27"/>
      <c r="K781" s="27"/>
      <c r="L781" s="27"/>
      <c r="M781" s="28"/>
      <c r="N781" s="29">
        <v>0</v>
      </c>
      <c r="O781" s="30" t="str">
        <f>IF(G781&lt;=$N$2,"",IF(F781=[3]Pav.tvarkyklė!$B$13,"",IF(ISBLANK(R781),"X","")))</f>
        <v/>
      </c>
      <c r="P781" s="31"/>
      <c r="Q781" s="32"/>
      <c r="R781" s="32"/>
      <c r="S781" s="33"/>
      <c r="T781" s="33"/>
      <c r="U781" s="34" t="str">
        <f>IFERROR(INDEX('[3]5.Grup_T'!$G$4:$G$22,MATCH('6.Turtas'!E781,'[3]5.Grup_T'!$E$4:$E$22,0)),"0")</f>
        <v>0</v>
      </c>
      <c r="V781" s="35">
        <f t="shared" si="160"/>
        <v>0</v>
      </c>
      <c r="W781" s="35">
        <f>IF(NOT(ISBLANK(H781)),(12-DATEDIF(H781,'[3]1.Pradzia'!$D$13,"m")),0)</f>
        <v>0</v>
      </c>
      <c r="X781" s="35">
        <f t="shared" si="159"/>
        <v>0</v>
      </c>
      <c r="Y781" s="35">
        <f t="shared" si="158"/>
        <v>0</v>
      </c>
      <c r="Z781" s="35">
        <f t="shared" si="170"/>
        <v>0</v>
      </c>
      <c r="AA781" s="36">
        <f t="shared" si="161"/>
        <v>0</v>
      </c>
      <c r="AB781" s="36">
        <f t="shared" si="163"/>
        <v>0</v>
      </c>
      <c r="AC781" s="37">
        <f t="shared" si="157"/>
        <v>0</v>
      </c>
      <c r="AD781" s="35">
        <f>IF(OR(YEAR(G781)&lt;2019,O781="X"),0,IF(ISBLANK(H781),DATEDIF(G781,'[3]1.Pradzia'!$D$13,"M"),DATEDIF(G781,H781,"m")))</f>
        <v>0</v>
      </c>
      <c r="AE781" s="37">
        <f>IF(E781='[3]5.Grup_T'!$E$20,0,IF(AD781&lt;&gt;0,M781/V781*MIN(12,AD781),0))</f>
        <v>0</v>
      </c>
      <c r="AF781" s="37">
        <f t="shared" si="162"/>
        <v>0</v>
      </c>
      <c r="AG781" s="37">
        <f t="shared" si="164"/>
        <v>0</v>
      </c>
      <c r="AH781" s="37">
        <f t="shared" si="165"/>
        <v>0</v>
      </c>
      <c r="AI781" s="35" t="str">
        <f t="shared" si="166"/>
        <v>Nusidėvėjęs</v>
      </c>
      <c r="AJ781" s="38" t="str">
        <f>IF(AND(F781&lt;&gt;[3]Pav.tvarkyklė!$B$12,F781&lt;&gt;[3]Pav.tvarkyklė!$B$13),"GVTNT","X")</f>
        <v>GVTNT</v>
      </c>
      <c r="AK781" s="39">
        <f t="shared" si="167"/>
        <v>0</v>
      </c>
      <c r="AL781" s="41"/>
      <c r="AM781" s="41"/>
      <c r="AN781" s="41">
        <f t="shared" si="168"/>
        <v>1900</v>
      </c>
      <c r="AO781" s="41"/>
      <c r="AP781" s="41"/>
      <c r="AQ781" s="41"/>
      <c r="AR781" s="42"/>
      <c r="AS781" s="42"/>
      <c r="AU781" s="43">
        <f t="shared" si="169"/>
        <v>0</v>
      </c>
    </row>
    <row r="782" spans="1:47" ht="15" customHeight="1" x14ac:dyDescent="0.25">
      <c r="A782" s="11"/>
      <c r="B782" s="19">
        <v>833</v>
      </c>
      <c r="C782" s="74"/>
      <c r="D782" s="77"/>
      <c r="E782" s="71"/>
      <c r="F782" s="74"/>
      <c r="G782" s="24"/>
      <c r="H782" s="54"/>
      <c r="I782" s="76"/>
      <c r="J782" s="27"/>
      <c r="K782" s="27"/>
      <c r="L782" s="27"/>
      <c r="M782" s="28"/>
      <c r="N782" s="29">
        <v>0</v>
      </c>
      <c r="O782" s="30" t="str">
        <f>IF(G782&lt;=$N$2,"",IF(F782=[3]Pav.tvarkyklė!$B$13,"",IF(ISBLANK(R782),"X","")))</f>
        <v/>
      </c>
      <c r="P782" s="31"/>
      <c r="Q782" s="32"/>
      <c r="R782" s="32"/>
      <c r="S782" s="33"/>
      <c r="T782" s="33"/>
      <c r="U782" s="34" t="str">
        <f>IFERROR(INDEX('[3]5.Grup_T'!$G$4:$G$22,MATCH('6.Turtas'!E782,'[3]5.Grup_T'!$E$4:$E$22,0)),"0")</f>
        <v>0</v>
      </c>
      <c r="V782" s="35">
        <f t="shared" si="160"/>
        <v>0</v>
      </c>
      <c r="W782" s="35">
        <f>IF(NOT(ISBLANK(H782)),(12-DATEDIF(H782,'[3]1.Pradzia'!$D$13,"m")),0)</f>
        <v>0</v>
      </c>
      <c r="X782" s="35">
        <f t="shared" si="159"/>
        <v>0</v>
      </c>
      <c r="Y782" s="35">
        <f t="shared" si="158"/>
        <v>0</v>
      </c>
      <c r="Z782" s="35">
        <f t="shared" si="170"/>
        <v>0</v>
      </c>
      <c r="AA782" s="36">
        <f t="shared" si="161"/>
        <v>0</v>
      </c>
      <c r="AB782" s="36">
        <f t="shared" si="163"/>
        <v>0</v>
      </c>
      <c r="AC782" s="37">
        <f t="shared" si="157"/>
        <v>0</v>
      </c>
      <c r="AD782" s="35">
        <f>IF(OR(YEAR(G782)&lt;2019,O782="X"),0,IF(ISBLANK(H782),DATEDIF(G782,'[3]1.Pradzia'!$D$13,"M"),DATEDIF(G782,H782,"m")))</f>
        <v>0</v>
      </c>
      <c r="AE782" s="37">
        <f>IF(E782='[3]5.Grup_T'!$E$20,0,IF(AD782&lt;&gt;0,M782/V782*MIN(12,AD782),0))</f>
        <v>0</v>
      </c>
      <c r="AF782" s="37">
        <f t="shared" si="162"/>
        <v>0</v>
      </c>
      <c r="AG782" s="37">
        <f t="shared" si="164"/>
        <v>0</v>
      </c>
      <c r="AH782" s="37">
        <f t="shared" si="165"/>
        <v>0</v>
      </c>
      <c r="AI782" s="35" t="str">
        <f t="shared" si="166"/>
        <v>Nusidėvėjęs</v>
      </c>
      <c r="AJ782" s="38" t="str">
        <f>IF(AND(F782&lt;&gt;[3]Pav.tvarkyklė!$B$12,F782&lt;&gt;[3]Pav.tvarkyklė!$B$13),"GVTNT","X")</f>
        <v>GVTNT</v>
      </c>
      <c r="AK782" s="39">
        <f t="shared" si="167"/>
        <v>0</v>
      </c>
      <c r="AL782" s="41"/>
      <c r="AM782" s="41"/>
      <c r="AN782" s="41">
        <f t="shared" si="168"/>
        <v>1900</v>
      </c>
      <c r="AO782" s="41"/>
      <c r="AP782" s="41"/>
      <c r="AQ782" s="41"/>
      <c r="AR782" s="42"/>
      <c r="AS782" s="42"/>
      <c r="AU782" s="43">
        <f t="shared" si="169"/>
        <v>0</v>
      </c>
    </row>
    <row r="783" spans="1:47" ht="15" customHeight="1" x14ac:dyDescent="0.25">
      <c r="A783" s="11"/>
      <c r="B783" s="19">
        <v>834</v>
      </c>
      <c r="C783" s="74"/>
      <c r="D783" s="77"/>
      <c r="E783" s="71"/>
      <c r="F783" s="74"/>
      <c r="G783" s="24"/>
      <c r="H783" s="54"/>
      <c r="I783" s="76"/>
      <c r="J783" s="27"/>
      <c r="K783" s="27"/>
      <c r="L783" s="27"/>
      <c r="M783" s="28"/>
      <c r="N783" s="29">
        <v>0</v>
      </c>
      <c r="O783" s="30" t="str">
        <f>IF(G783&lt;=$N$2,"",IF(F783=[3]Pav.tvarkyklė!$B$13,"",IF(ISBLANK(R783),"X","")))</f>
        <v/>
      </c>
      <c r="P783" s="31"/>
      <c r="Q783" s="32"/>
      <c r="R783" s="32"/>
      <c r="S783" s="33"/>
      <c r="T783" s="33"/>
      <c r="U783" s="34" t="str">
        <f>IFERROR(INDEX('[3]5.Grup_T'!$G$4:$G$22,MATCH('6.Turtas'!E783,'[3]5.Grup_T'!$E$4:$E$22,0)),"0")</f>
        <v>0</v>
      </c>
      <c r="V783" s="35">
        <f t="shared" si="160"/>
        <v>0</v>
      </c>
      <c r="W783" s="35">
        <f>IF(NOT(ISBLANK(H783)),(12-DATEDIF(H783,'[3]1.Pradzia'!$D$13,"m")),0)</f>
        <v>0</v>
      </c>
      <c r="X783" s="35">
        <f t="shared" si="159"/>
        <v>0</v>
      </c>
      <c r="Y783" s="35">
        <f t="shared" si="158"/>
        <v>0</v>
      </c>
      <c r="Z783" s="35">
        <f t="shared" si="170"/>
        <v>0</v>
      </c>
      <c r="AA783" s="36">
        <f t="shared" si="161"/>
        <v>0</v>
      </c>
      <c r="AB783" s="36">
        <f t="shared" si="163"/>
        <v>0</v>
      </c>
      <c r="AC783" s="37">
        <f t="shared" si="157"/>
        <v>0</v>
      </c>
      <c r="AD783" s="35">
        <f>IF(OR(YEAR(G783)&lt;2019,O783="X"),0,IF(ISBLANK(H783),DATEDIF(G783,'[3]1.Pradzia'!$D$13,"M"),DATEDIF(G783,H783,"m")))</f>
        <v>0</v>
      </c>
      <c r="AE783" s="37">
        <f>IF(E783='[3]5.Grup_T'!$E$20,0,IF(AD783&lt;&gt;0,M783/V783*MIN(12,AD783),0))</f>
        <v>0</v>
      </c>
      <c r="AF783" s="37">
        <f t="shared" si="162"/>
        <v>0</v>
      </c>
      <c r="AG783" s="37">
        <f t="shared" si="164"/>
        <v>0</v>
      </c>
      <c r="AH783" s="37">
        <f t="shared" si="165"/>
        <v>0</v>
      </c>
      <c r="AI783" s="35" t="str">
        <f t="shared" si="166"/>
        <v>Nusidėvėjęs</v>
      </c>
      <c r="AJ783" s="38" t="str">
        <f>IF(AND(F783&lt;&gt;[3]Pav.tvarkyklė!$B$12,F783&lt;&gt;[3]Pav.tvarkyklė!$B$13),"GVTNT","X")</f>
        <v>GVTNT</v>
      </c>
      <c r="AK783" s="39">
        <f t="shared" si="167"/>
        <v>0</v>
      </c>
      <c r="AL783" s="41"/>
      <c r="AM783" s="41"/>
      <c r="AN783" s="41">
        <f t="shared" si="168"/>
        <v>1900</v>
      </c>
      <c r="AO783" s="41"/>
      <c r="AP783" s="41"/>
      <c r="AQ783" s="41"/>
      <c r="AR783" s="42"/>
      <c r="AS783" s="42"/>
      <c r="AU783" s="43">
        <f t="shared" si="169"/>
        <v>0</v>
      </c>
    </row>
    <row r="784" spans="1:47" ht="15" customHeight="1" x14ac:dyDescent="0.25">
      <c r="A784" s="11"/>
      <c r="B784" s="19">
        <v>835</v>
      </c>
      <c r="C784" s="74"/>
      <c r="D784" s="77"/>
      <c r="E784" s="71"/>
      <c r="F784" s="74"/>
      <c r="G784" s="24"/>
      <c r="H784" s="54"/>
      <c r="I784" s="76"/>
      <c r="J784" s="27"/>
      <c r="K784" s="27"/>
      <c r="L784" s="27"/>
      <c r="M784" s="28"/>
      <c r="N784" s="29">
        <v>0</v>
      </c>
      <c r="O784" s="30" t="str">
        <f>IF(G784&lt;=$N$2,"",IF(F784=[3]Pav.tvarkyklė!$B$13,"",IF(ISBLANK(R784),"X","")))</f>
        <v/>
      </c>
      <c r="P784" s="31"/>
      <c r="Q784" s="32"/>
      <c r="R784" s="32"/>
      <c r="S784" s="33"/>
      <c r="T784" s="33"/>
      <c r="U784" s="34" t="str">
        <f>IFERROR(INDEX('[3]5.Grup_T'!$G$4:$G$22,MATCH('6.Turtas'!E784,'[3]5.Grup_T'!$E$4:$E$22,0)),"0")</f>
        <v>0</v>
      </c>
      <c r="V784" s="35">
        <f t="shared" si="160"/>
        <v>0</v>
      </c>
      <c r="W784" s="35">
        <f>IF(NOT(ISBLANK(H784)),(12-DATEDIF(H784,'[3]1.Pradzia'!$D$13,"m")),0)</f>
        <v>0</v>
      </c>
      <c r="X784" s="35">
        <f t="shared" si="159"/>
        <v>0</v>
      </c>
      <c r="Y784" s="35">
        <f t="shared" si="158"/>
        <v>0</v>
      </c>
      <c r="Z784" s="35">
        <f t="shared" si="170"/>
        <v>0</v>
      </c>
      <c r="AA784" s="36">
        <f t="shared" si="161"/>
        <v>0</v>
      </c>
      <c r="AB784" s="36">
        <f t="shared" si="163"/>
        <v>0</v>
      </c>
      <c r="AC784" s="37">
        <f t="shared" si="157"/>
        <v>0</v>
      </c>
      <c r="AD784" s="35">
        <f>IF(OR(YEAR(G784)&lt;2019,O784="X"),0,IF(ISBLANK(H784),DATEDIF(G784,'[3]1.Pradzia'!$D$13,"M"),DATEDIF(G784,H784,"m")))</f>
        <v>0</v>
      </c>
      <c r="AE784" s="37">
        <f>IF(E784='[3]5.Grup_T'!$E$20,0,IF(AD784&lt;&gt;0,M784/V784*MIN(12,AD784),0))</f>
        <v>0</v>
      </c>
      <c r="AF784" s="37">
        <f t="shared" si="162"/>
        <v>0</v>
      </c>
      <c r="AG784" s="37">
        <f t="shared" si="164"/>
        <v>0</v>
      </c>
      <c r="AH784" s="37">
        <f t="shared" si="165"/>
        <v>0</v>
      </c>
      <c r="AI784" s="35" t="str">
        <f t="shared" si="166"/>
        <v>Nusidėvėjęs</v>
      </c>
      <c r="AJ784" s="38" t="str">
        <f>IF(AND(F784&lt;&gt;[3]Pav.tvarkyklė!$B$12,F784&lt;&gt;[3]Pav.tvarkyklė!$B$13),"GVTNT","X")</f>
        <v>GVTNT</v>
      </c>
      <c r="AK784" s="39">
        <f t="shared" si="167"/>
        <v>0</v>
      </c>
      <c r="AL784" s="41"/>
      <c r="AM784" s="41"/>
      <c r="AN784" s="41">
        <f t="shared" si="168"/>
        <v>1900</v>
      </c>
      <c r="AO784" s="41"/>
      <c r="AP784" s="41"/>
      <c r="AQ784" s="41"/>
      <c r="AR784" s="42"/>
      <c r="AS784" s="42"/>
      <c r="AU784" s="43">
        <f t="shared" si="169"/>
        <v>0</v>
      </c>
    </row>
    <row r="785" spans="1:47" ht="15" customHeight="1" x14ac:dyDescent="0.25">
      <c r="A785" s="11"/>
      <c r="B785" s="19">
        <v>836</v>
      </c>
      <c r="C785" s="74"/>
      <c r="D785" s="77"/>
      <c r="E785" s="71"/>
      <c r="F785" s="74"/>
      <c r="G785" s="24"/>
      <c r="H785" s="54"/>
      <c r="I785" s="76"/>
      <c r="J785" s="27"/>
      <c r="K785" s="27"/>
      <c r="L785" s="27"/>
      <c r="M785" s="28"/>
      <c r="N785" s="29">
        <v>0</v>
      </c>
      <c r="O785" s="30" t="str">
        <f>IF(G785&lt;=$N$2,"",IF(F785=[3]Pav.tvarkyklė!$B$13,"",IF(ISBLANK(R785),"X","")))</f>
        <v/>
      </c>
      <c r="P785" s="31"/>
      <c r="Q785" s="32"/>
      <c r="R785" s="32"/>
      <c r="S785" s="33"/>
      <c r="T785" s="33"/>
      <c r="U785" s="34" t="str">
        <f>IFERROR(INDEX('[3]5.Grup_T'!$G$4:$G$22,MATCH('6.Turtas'!E785,'[3]5.Grup_T'!$E$4:$E$22,0)),"0")</f>
        <v>0</v>
      </c>
      <c r="V785" s="35">
        <f t="shared" si="160"/>
        <v>0</v>
      </c>
      <c r="W785" s="35">
        <f>IF(NOT(ISBLANK(H785)),(12-DATEDIF(H785,'[3]1.Pradzia'!$D$13,"m")),0)</f>
        <v>0</v>
      </c>
      <c r="X785" s="35">
        <f t="shared" si="159"/>
        <v>0</v>
      </c>
      <c r="Y785" s="35">
        <f t="shared" si="158"/>
        <v>0</v>
      </c>
      <c r="Z785" s="35">
        <f t="shared" si="170"/>
        <v>0</v>
      </c>
      <c r="AA785" s="36">
        <f t="shared" si="161"/>
        <v>0</v>
      </c>
      <c r="AB785" s="36">
        <f t="shared" si="163"/>
        <v>0</v>
      </c>
      <c r="AC785" s="37">
        <f t="shared" si="157"/>
        <v>0</v>
      </c>
      <c r="AD785" s="35">
        <f>IF(OR(YEAR(G785)&lt;2019,O785="X"),0,IF(ISBLANK(H785),DATEDIF(G785,'[3]1.Pradzia'!$D$13,"M"),DATEDIF(G785,H785,"m")))</f>
        <v>0</v>
      </c>
      <c r="AE785" s="37">
        <f>IF(E785='[3]5.Grup_T'!$E$20,0,IF(AD785&lt;&gt;0,M785/V785*MIN(12,AD785),0))</f>
        <v>0</v>
      </c>
      <c r="AF785" s="37">
        <f t="shared" si="162"/>
        <v>0</v>
      </c>
      <c r="AG785" s="37">
        <f t="shared" si="164"/>
        <v>0</v>
      </c>
      <c r="AH785" s="37">
        <f t="shared" si="165"/>
        <v>0</v>
      </c>
      <c r="AI785" s="35" t="str">
        <f t="shared" si="166"/>
        <v>Nusidėvėjęs</v>
      </c>
      <c r="AJ785" s="38" t="str">
        <f>IF(AND(F785&lt;&gt;[3]Pav.tvarkyklė!$B$12,F785&lt;&gt;[3]Pav.tvarkyklė!$B$13),"GVTNT","X")</f>
        <v>GVTNT</v>
      </c>
      <c r="AK785" s="39">
        <f t="shared" si="167"/>
        <v>0</v>
      </c>
      <c r="AL785" s="41"/>
      <c r="AM785" s="41"/>
      <c r="AN785" s="41">
        <f t="shared" si="168"/>
        <v>1900</v>
      </c>
      <c r="AO785" s="41"/>
      <c r="AP785" s="41"/>
      <c r="AQ785" s="41"/>
      <c r="AR785" s="42"/>
      <c r="AS785" s="42"/>
      <c r="AU785" s="43">
        <f t="shared" si="169"/>
        <v>0</v>
      </c>
    </row>
    <row r="786" spans="1:47" ht="15" customHeight="1" x14ac:dyDescent="0.25">
      <c r="A786" s="11"/>
      <c r="B786" s="19">
        <v>837</v>
      </c>
      <c r="C786" s="74"/>
      <c r="D786" s="77"/>
      <c r="E786" s="71"/>
      <c r="F786" s="74"/>
      <c r="G786" s="24"/>
      <c r="H786" s="54"/>
      <c r="I786" s="76"/>
      <c r="J786" s="27"/>
      <c r="K786" s="27"/>
      <c r="L786" s="27"/>
      <c r="M786" s="28"/>
      <c r="N786" s="29">
        <v>0</v>
      </c>
      <c r="O786" s="30" t="str">
        <f>IF(G786&lt;=$N$2,"",IF(F786=[3]Pav.tvarkyklė!$B$13,"",IF(ISBLANK(R786),"X","")))</f>
        <v/>
      </c>
      <c r="P786" s="31"/>
      <c r="Q786" s="32"/>
      <c r="R786" s="32"/>
      <c r="S786" s="33"/>
      <c r="T786" s="33"/>
      <c r="U786" s="34" t="str">
        <f>IFERROR(INDEX('[3]5.Grup_T'!$G$4:$G$22,MATCH('6.Turtas'!E786,'[3]5.Grup_T'!$E$4:$E$22,0)),"0")</f>
        <v>0</v>
      </c>
      <c r="V786" s="35">
        <f t="shared" si="160"/>
        <v>0</v>
      </c>
      <c r="W786" s="35">
        <f>IF(NOT(ISBLANK(H786)),(12-DATEDIF(H786,'[3]1.Pradzia'!$D$13,"m")),0)</f>
        <v>0</v>
      </c>
      <c r="X786" s="35">
        <f t="shared" si="159"/>
        <v>0</v>
      </c>
      <c r="Y786" s="35">
        <f t="shared" si="158"/>
        <v>0</v>
      </c>
      <c r="Z786" s="35">
        <f t="shared" si="170"/>
        <v>0</v>
      </c>
      <c r="AA786" s="36">
        <f t="shared" si="161"/>
        <v>0</v>
      </c>
      <c r="AB786" s="36">
        <f t="shared" si="163"/>
        <v>0</v>
      </c>
      <c r="AC786" s="37">
        <f t="shared" si="157"/>
        <v>0</v>
      </c>
      <c r="AD786" s="35">
        <f>IF(OR(YEAR(G786)&lt;2019,O786="X"),0,IF(ISBLANK(H786),DATEDIF(G786,'[3]1.Pradzia'!$D$13,"M"),DATEDIF(G786,H786,"m")))</f>
        <v>0</v>
      </c>
      <c r="AE786" s="37">
        <f>IF(E786='[3]5.Grup_T'!$E$20,0,IF(AD786&lt;&gt;0,M786/V786*MIN(12,AD786),0))</f>
        <v>0</v>
      </c>
      <c r="AF786" s="37">
        <f t="shared" si="162"/>
        <v>0</v>
      </c>
      <c r="AG786" s="37">
        <f t="shared" si="164"/>
        <v>0</v>
      </c>
      <c r="AH786" s="37">
        <f t="shared" si="165"/>
        <v>0</v>
      </c>
      <c r="AI786" s="35" t="str">
        <f t="shared" si="166"/>
        <v>Nusidėvėjęs</v>
      </c>
      <c r="AJ786" s="38" t="str">
        <f>IF(AND(F786&lt;&gt;[3]Pav.tvarkyklė!$B$12,F786&lt;&gt;[3]Pav.tvarkyklė!$B$13),"GVTNT","X")</f>
        <v>GVTNT</v>
      </c>
      <c r="AK786" s="39">
        <f t="shared" si="167"/>
        <v>0</v>
      </c>
      <c r="AL786" s="41"/>
      <c r="AM786" s="41"/>
      <c r="AN786" s="41">
        <f t="shared" si="168"/>
        <v>1900</v>
      </c>
      <c r="AO786" s="41"/>
      <c r="AP786" s="41"/>
      <c r="AQ786" s="41"/>
      <c r="AR786" s="42"/>
      <c r="AS786" s="42"/>
      <c r="AU786" s="43">
        <f t="shared" si="169"/>
        <v>0</v>
      </c>
    </row>
    <row r="787" spans="1:47" ht="15" customHeight="1" x14ac:dyDescent="0.25">
      <c r="A787" s="11"/>
      <c r="B787" s="19">
        <v>838</v>
      </c>
      <c r="C787" s="74"/>
      <c r="D787" s="77"/>
      <c r="E787" s="71"/>
      <c r="F787" s="74"/>
      <c r="G787" s="24"/>
      <c r="H787" s="54"/>
      <c r="I787" s="76"/>
      <c r="J787" s="27"/>
      <c r="K787" s="27"/>
      <c r="L787" s="27"/>
      <c r="M787" s="28"/>
      <c r="N787" s="29">
        <v>0</v>
      </c>
      <c r="O787" s="30" t="str">
        <f>IF(G787&lt;=$N$2,"",IF(F787=[3]Pav.tvarkyklė!$B$13,"",IF(ISBLANK(R787),"X","")))</f>
        <v/>
      </c>
      <c r="P787" s="31"/>
      <c r="Q787" s="32"/>
      <c r="R787" s="32"/>
      <c r="S787" s="33"/>
      <c r="T787" s="33"/>
      <c r="U787" s="34" t="str">
        <f>IFERROR(INDEX('[3]5.Grup_T'!$G$4:$G$22,MATCH('6.Turtas'!E787,'[3]5.Grup_T'!$E$4:$E$22,0)),"0")</f>
        <v>0</v>
      </c>
      <c r="V787" s="35">
        <f t="shared" si="160"/>
        <v>0</v>
      </c>
      <c r="W787" s="35">
        <f>IF(NOT(ISBLANK(H787)),(12-DATEDIF(H787,'[3]1.Pradzia'!$D$13,"m")),0)</f>
        <v>0</v>
      </c>
      <c r="X787" s="35">
        <f t="shared" si="159"/>
        <v>0</v>
      </c>
      <c r="Y787" s="35">
        <f t="shared" si="158"/>
        <v>0</v>
      </c>
      <c r="Z787" s="35">
        <f t="shared" si="170"/>
        <v>0</v>
      </c>
      <c r="AA787" s="36">
        <f t="shared" si="161"/>
        <v>0</v>
      </c>
      <c r="AB787" s="36">
        <f t="shared" si="163"/>
        <v>0</v>
      </c>
      <c r="AC787" s="37">
        <f t="shared" si="157"/>
        <v>0</v>
      </c>
      <c r="AD787" s="35">
        <f>IF(OR(YEAR(G787)&lt;2019,O787="X"),0,IF(ISBLANK(H787),DATEDIF(G787,'[3]1.Pradzia'!$D$13,"M"),DATEDIF(G787,H787,"m")))</f>
        <v>0</v>
      </c>
      <c r="AE787" s="37">
        <f>IF(E787='[3]5.Grup_T'!$E$20,0,IF(AD787&lt;&gt;0,M787/V787*MIN(12,AD787),0))</f>
        <v>0</v>
      </c>
      <c r="AF787" s="37">
        <f t="shared" si="162"/>
        <v>0</v>
      </c>
      <c r="AG787" s="37">
        <f t="shared" si="164"/>
        <v>0</v>
      </c>
      <c r="AH787" s="37">
        <f t="shared" si="165"/>
        <v>0</v>
      </c>
      <c r="AI787" s="35" t="str">
        <f t="shared" si="166"/>
        <v>Nusidėvėjęs</v>
      </c>
      <c r="AJ787" s="38" t="str">
        <f>IF(AND(F787&lt;&gt;[3]Pav.tvarkyklė!$B$12,F787&lt;&gt;[3]Pav.tvarkyklė!$B$13),"GVTNT","X")</f>
        <v>GVTNT</v>
      </c>
      <c r="AK787" s="39">
        <f t="shared" si="167"/>
        <v>0</v>
      </c>
      <c r="AL787" s="41"/>
      <c r="AM787" s="41"/>
      <c r="AN787" s="41">
        <f t="shared" si="168"/>
        <v>1900</v>
      </c>
      <c r="AO787" s="41"/>
      <c r="AP787" s="41"/>
      <c r="AQ787" s="41"/>
      <c r="AR787" s="42"/>
      <c r="AS787" s="42"/>
      <c r="AU787" s="43">
        <f t="shared" si="169"/>
        <v>0</v>
      </c>
    </row>
    <row r="788" spans="1:47" ht="15" customHeight="1" x14ac:dyDescent="0.25">
      <c r="A788" s="11"/>
      <c r="B788" s="19">
        <v>839</v>
      </c>
      <c r="C788" s="74"/>
      <c r="D788" s="77"/>
      <c r="E788" s="71"/>
      <c r="F788" s="74"/>
      <c r="G788" s="24"/>
      <c r="H788" s="54"/>
      <c r="I788" s="76"/>
      <c r="J788" s="27"/>
      <c r="K788" s="27"/>
      <c r="L788" s="27"/>
      <c r="M788" s="28"/>
      <c r="N788" s="29">
        <v>0</v>
      </c>
      <c r="O788" s="30" t="str">
        <f>IF(G788&lt;=$N$2,"",IF(F788=[3]Pav.tvarkyklė!$B$13,"",IF(ISBLANK(R788),"X","")))</f>
        <v/>
      </c>
      <c r="P788" s="31"/>
      <c r="Q788" s="32"/>
      <c r="R788" s="32"/>
      <c r="S788" s="33"/>
      <c r="T788" s="33"/>
      <c r="U788" s="34" t="str">
        <f>IFERROR(INDEX('[3]5.Grup_T'!$G$4:$G$22,MATCH('6.Turtas'!E788,'[3]5.Grup_T'!$E$4:$E$22,0)),"0")</f>
        <v>0</v>
      </c>
      <c r="V788" s="35">
        <f t="shared" si="160"/>
        <v>0</v>
      </c>
      <c r="W788" s="35">
        <f>IF(NOT(ISBLANK(H788)),(12-DATEDIF(H788,'[3]1.Pradzia'!$D$13,"m")),0)</f>
        <v>0</v>
      </c>
      <c r="X788" s="35">
        <f t="shared" si="159"/>
        <v>0</v>
      </c>
      <c r="Y788" s="35">
        <f t="shared" si="158"/>
        <v>0</v>
      </c>
      <c r="Z788" s="35">
        <f t="shared" si="170"/>
        <v>0</v>
      </c>
      <c r="AA788" s="36">
        <f t="shared" si="161"/>
        <v>0</v>
      </c>
      <c r="AB788" s="36">
        <f t="shared" si="163"/>
        <v>0</v>
      </c>
      <c r="AC788" s="37">
        <f t="shared" si="157"/>
        <v>0</v>
      </c>
      <c r="AD788" s="35">
        <f>IF(OR(YEAR(G788)&lt;2019,O788="X"),0,IF(ISBLANK(H788),DATEDIF(G788,'[3]1.Pradzia'!$D$13,"M"),DATEDIF(G788,H788,"m")))</f>
        <v>0</v>
      </c>
      <c r="AE788" s="37">
        <f>IF(E788='[3]5.Grup_T'!$E$20,0,IF(AD788&lt;&gt;0,M788/V788*MIN(12,AD788),0))</f>
        <v>0</v>
      </c>
      <c r="AF788" s="37">
        <f t="shared" si="162"/>
        <v>0</v>
      </c>
      <c r="AG788" s="37">
        <f t="shared" si="164"/>
        <v>0</v>
      </c>
      <c r="AH788" s="37">
        <f t="shared" si="165"/>
        <v>0</v>
      </c>
      <c r="AI788" s="35" t="str">
        <f t="shared" si="166"/>
        <v>Nusidėvėjęs</v>
      </c>
      <c r="AJ788" s="38" t="str">
        <f>IF(AND(F788&lt;&gt;[3]Pav.tvarkyklė!$B$12,F788&lt;&gt;[3]Pav.tvarkyklė!$B$13),"GVTNT","X")</f>
        <v>GVTNT</v>
      </c>
      <c r="AK788" s="39">
        <f t="shared" si="167"/>
        <v>0</v>
      </c>
      <c r="AL788" s="41"/>
      <c r="AM788" s="41"/>
      <c r="AN788" s="41">
        <f t="shared" si="168"/>
        <v>1900</v>
      </c>
      <c r="AO788" s="41"/>
      <c r="AP788" s="41"/>
      <c r="AQ788" s="41"/>
      <c r="AR788" s="42"/>
      <c r="AS788" s="42"/>
      <c r="AU788" s="43">
        <f t="shared" si="169"/>
        <v>0</v>
      </c>
    </row>
    <row r="789" spans="1:47" ht="15" customHeight="1" x14ac:dyDescent="0.25">
      <c r="A789" s="11"/>
      <c r="B789" s="19">
        <v>840</v>
      </c>
      <c r="C789" s="74"/>
      <c r="D789" s="77"/>
      <c r="E789" s="71"/>
      <c r="F789" s="74"/>
      <c r="G789" s="24"/>
      <c r="H789" s="54"/>
      <c r="I789" s="76"/>
      <c r="J789" s="27"/>
      <c r="K789" s="27"/>
      <c r="L789" s="27"/>
      <c r="M789" s="50"/>
      <c r="N789" s="29">
        <v>0</v>
      </c>
      <c r="O789" s="30" t="str">
        <f>IF(G789&lt;=$N$2,"",IF(F789=[3]Pav.tvarkyklė!$B$13,"",IF(ISBLANK(R789),"X","")))</f>
        <v/>
      </c>
      <c r="P789" s="31"/>
      <c r="Q789" s="32"/>
      <c r="R789" s="32"/>
      <c r="S789" s="33"/>
      <c r="T789" s="33"/>
      <c r="U789" s="34" t="str">
        <f>IFERROR(INDEX('[3]5.Grup_T'!$G$4:$G$22,MATCH('6.Turtas'!E789,'[3]5.Grup_T'!$E$4:$E$22,0)),"0")</f>
        <v>0</v>
      </c>
      <c r="V789" s="35">
        <f t="shared" si="160"/>
        <v>0</v>
      </c>
      <c r="W789" s="35">
        <f>IF(NOT(ISBLANK(H789)),(12-DATEDIF(H789,'[3]1.Pradzia'!$D$13,"m")),0)</f>
        <v>0</v>
      </c>
      <c r="X789" s="35">
        <f t="shared" si="159"/>
        <v>0</v>
      </c>
      <c r="Y789" s="35">
        <f t="shared" si="158"/>
        <v>0</v>
      </c>
      <c r="Z789" s="35">
        <f t="shared" si="170"/>
        <v>0</v>
      </c>
      <c r="AA789" s="36">
        <f t="shared" si="161"/>
        <v>0</v>
      </c>
      <c r="AB789" s="36">
        <f t="shared" si="163"/>
        <v>0</v>
      </c>
      <c r="AC789" s="37">
        <f t="shared" si="157"/>
        <v>0</v>
      </c>
      <c r="AD789" s="35">
        <f>IF(OR(YEAR(G789)&lt;2019,O789="X"),0,IF(ISBLANK(H789),DATEDIF(G789,'[3]1.Pradzia'!$D$13,"M"),DATEDIF(G789,H789,"m")))</f>
        <v>0</v>
      </c>
      <c r="AE789" s="37">
        <f>IF(E789='[3]5.Grup_T'!$E$20,0,IF(AD789&lt;&gt;0,M789/V789*MIN(12,AD789),0))</f>
        <v>0</v>
      </c>
      <c r="AF789" s="37">
        <f t="shared" si="162"/>
        <v>0</v>
      </c>
      <c r="AG789" s="37">
        <f t="shared" si="164"/>
        <v>0</v>
      </c>
      <c r="AH789" s="37">
        <f t="shared" si="165"/>
        <v>0</v>
      </c>
      <c r="AI789" s="35" t="str">
        <f t="shared" si="166"/>
        <v>Nusidėvėjęs</v>
      </c>
      <c r="AJ789" s="38" t="str">
        <f>IF(AND(F789&lt;&gt;[3]Pav.tvarkyklė!$B$12,F789&lt;&gt;[3]Pav.tvarkyklė!$B$13),"GVTNT","X")</f>
        <v>GVTNT</v>
      </c>
      <c r="AK789" s="39">
        <f t="shared" si="167"/>
        <v>0</v>
      </c>
      <c r="AL789" s="41"/>
      <c r="AM789" s="41"/>
      <c r="AN789" s="41">
        <f t="shared" si="168"/>
        <v>1900</v>
      </c>
      <c r="AO789" s="41"/>
      <c r="AP789" s="41"/>
      <c r="AQ789" s="41"/>
      <c r="AR789" s="42"/>
      <c r="AS789" s="42"/>
      <c r="AU789" s="43">
        <f t="shared" si="169"/>
        <v>0</v>
      </c>
    </row>
    <row r="790" spans="1:47" ht="15" customHeight="1" x14ac:dyDescent="0.25">
      <c r="A790" s="11"/>
      <c r="B790" s="19">
        <v>841</v>
      </c>
      <c r="C790" s="74"/>
      <c r="D790" s="77"/>
      <c r="E790" s="71"/>
      <c r="F790" s="74"/>
      <c r="G790" s="24"/>
      <c r="H790" s="54"/>
      <c r="I790" s="76"/>
      <c r="J790" s="27"/>
      <c r="K790" s="27"/>
      <c r="L790" s="27"/>
      <c r="M790" s="50"/>
      <c r="N790" s="29">
        <v>0</v>
      </c>
      <c r="O790" s="30" t="str">
        <f>IF(G790&lt;=$N$2,"",IF(F790=[3]Pav.tvarkyklė!$B$13,"",IF(ISBLANK(R790),"X","")))</f>
        <v/>
      </c>
      <c r="P790" s="31"/>
      <c r="Q790" s="32"/>
      <c r="R790" s="32"/>
      <c r="S790" s="33"/>
      <c r="T790" s="33"/>
      <c r="U790" s="34" t="str">
        <f>IFERROR(INDEX('[3]5.Grup_T'!$G$4:$G$22,MATCH('6.Turtas'!E790,'[3]5.Grup_T'!$E$4:$E$22,0)),"0")</f>
        <v>0</v>
      </c>
      <c r="V790" s="35">
        <f t="shared" si="160"/>
        <v>0</v>
      </c>
      <c r="W790" s="35">
        <f>IF(NOT(ISBLANK(H790)),(12-DATEDIF(H790,'[3]1.Pradzia'!$D$13,"m")),0)</f>
        <v>0</v>
      </c>
      <c r="X790" s="35">
        <f t="shared" si="159"/>
        <v>0</v>
      </c>
      <c r="Y790" s="35">
        <f t="shared" si="158"/>
        <v>0</v>
      </c>
      <c r="Z790" s="35">
        <f t="shared" si="170"/>
        <v>0</v>
      </c>
      <c r="AA790" s="36">
        <f t="shared" si="161"/>
        <v>0</v>
      </c>
      <c r="AB790" s="36">
        <f t="shared" si="163"/>
        <v>0</v>
      </c>
      <c r="AC790" s="37">
        <f t="shared" si="157"/>
        <v>0</v>
      </c>
      <c r="AD790" s="35">
        <f>IF(OR(YEAR(G790)&lt;2019,O790="X"),0,IF(ISBLANK(H790),DATEDIF(G790,'[3]1.Pradzia'!$D$13,"M"),DATEDIF(G790,H790,"m")))</f>
        <v>0</v>
      </c>
      <c r="AE790" s="37">
        <f>IF(E790='[3]5.Grup_T'!$E$20,0,IF(AD790&lt;&gt;0,M790/V790*MIN(12,AD790),0))</f>
        <v>0</v>
      </c>
      <c r="AF790" s="37">
        <f t="shared" si="162"/>
        <v>0</v>
      </c>
      <c r="AG790" s="37">
        <f t="shared" si="164"/>
        <v>0</v>
      </c>
      <c r="AH790" s="37">
        <f t="shared" si="165"/>
        <v>0</v>
      </c>
      <c r="AI790" s="35" t="str">
        <f t="shared" si="166"/>
        <v>Nusidėvėjęs</v>
      </c>
      <c r="AJ790" s="38" t="str">
        <f>IF(AND(F790&lt;&gt;[3]Pav.tvarkyklė!$B$12,F790&lt;&gt;[3]Pav.tvarkyklė!$B$13),"GVTNT","X")</f>
        <v>GVTNT</v>
      </c>
      <c r="AK790" s="39">
        <f t="shared" si="167"/>
        <v>0</v>
      </c>
      <c r="AL790" s="41"/>
      <c r="AM790" s="41"/>
      <c r="AN790" s="41">
        <f t="shared" si="168"/>
        <v>1900</v>
      </c>
      <c r="AO790" s="41"/>
      <c r="AP790" s="41"/>
      <c r="AQ790" s="41"/>
      <c r="AR790" s="42"/>
      <c r="AS790" s="42"/>
      <c r="AU790" s="43">
        <f t="shared" si="169"/>
        <v>0</v>
      </c>
    </row>
    <row r="791" spans="1:47" ht="15" customHeight="1" x14ac:dyDescent="0.25">
      <c r="A791" s="11"/>
      <c r="B791" s="19">
        <v>842</v>
      </c>
      <c r="C791" s="74"/>
      <c r="D791" s="77"/>
      <c r="E791" s="71"/>
      <c r="F791" s="74"/>
      <c r="G791" s="24"/>
      <c r="H791" s="54"/>
      <c r="I791" s="76"/>
      <c r="J791" s="27"/>
      <c r="K791" s="27"/>
      <c r="L791" s="27"/>
      <c r="M791" s="50"/>
      <c r="N791" s="29">
        <v>0</v>
      </c>
      <c r="O791" s="30" t="str">
        <f>IF(G791&lt;=$N$2,"",IF(F791=[3]Pav.tvarkyklė!$B$13,"",IF(ISBLANK(R791),"X","")))</f>
        <v/>
      </c>
      <c r="P791" s="31"/>
      <c r="Q791" s="32"/>
      <c r="R791" s="32"/>
      <c r="S791" s="33"/>
      <c r="T791" s="33"/>
      <c r="U791" s="34" t="str">
        <f>IFERROR(INDEX('[3]5.Grup_T'!$G$4:$G$22,MATCH('6.Turtas'!E791,'[3]5.Grup_T'!$E$4:$E$22,0)),"0")</f>
        <v>0</v>
      </c>
      <c r="V791" s="35">
        <f t="shared" si="160"/>
        <v>0</v>
      </c>
      <c r="W791" s="35">
        <f>IF(NOT(ISBLANK(H791)),(12-DATEDIF(H791,'[3]1.Pradzia'!$D$13,"m")),0)</f>
        <v>0</v>
      </c>
      <c r="X791" s="35">
        <f t="shared" si="159"/>
        <v>0</v>
      </c>
      <c r="Y791" s="35">
        <f t="shared" si="158"/>
        <v>0</v>
      </c>
      <c r="Z791" s="35">
        <f t="shared" si="170"/>
        <v>0</v>
      </c>
      <c r="AA791" s="36">
        <f t="shared" si="161"/>
        <v>0</v>
      </c>
      <c r="AB791" s="36">
        <f t="shared" si="163"/>
        <v>0</v>
      </c>
      <c r="AC791" s="37">
        <f t="shared" si="157"/>
        <v>0</v>
      </c>
      <c r="AD791" s="35">
        <f>IF(OR(YEAR(G791)&lt;2019,O791="X"),0,IF(ISBLANK(H791),DATEDIF(G791,'[3]1.Pradzia'!$D$13,"M"),DATEDIF(G791,H791,"m")))</f>
        <v>0</v>
      </c>
      <c r="AE791" s="37">
        <f>IF(E791='[3]5.Grup_T'!$E$20,0,IF(AD791&lt;&gt;0,M791/V791*MIN(12,AD791),0))</f>
        <v>0</v>
      </c>
      <c r="AF791" s="37">
        <f t="shared" si="162"/>
        <v>0</v>
      </c>
      <c r="AG791" s="37">
        <f t="shared" si="164"/>
        <v>0</v>
      </c>
      <c r="AH791" s="37">
        <f t="shared" si="165"/>
        <v>0</v>
      </c>
      <c r="AI791" s="35" t="str">
        <f t="shared" si="166"/>
        <v>Nusidėvėjęs</v>
      </c>
      <c r="AJ791" s="38" t="str">
        <f>IF(AND(F791&lt;&gt;[3]Pav.tvarkyklė!$B$12,F791&lt;&gt;[3]Pav.tvarkyklė!$B$13),"GVTNT","X")</f>
        <v>GVTNT</v>
      </c>
      <c r="AK791" s="39">
        <f t="shared" si="167"/>
        <v>0</v>
      </c>
      <c r="AL791" s="41"/>
      <c r="AM791" s="41"/>
      <c r="AN791" s="41">
        <f t="shared" si="168"/>
        <v>1900</v>
      </c>
      <c r="AO791" s="41"/>
      <c r="AP791" s="41"/>
      <c r="AQ791" s="41"/>
      <c r="AR791" s="42"/>
      <c r="AS791" s="42"/>
      <c r="AU791" s="43">
        <f t="shared" si="169"/>
        <v>0</v>
      </c>
    </row>
    <row r="792" spans="1:47" ht="15" customHeight="1" x14ac:dyDescent="0.25">
      <c r="A792" s="11"/>
      <c r="B792" s="19">
        <v>843</v>
      </c>
      <c r="C792" s="74"/>
      <c r="D792" s="77"/>
      <c r="E792" s="71"/>
      <c r="F792" s="74"/>
      <c r="G792" s="24"/>
      <c r="H792" s="25"/>
      <c r="I792" s="26"/>
      <c r="J792" s="27"/>
      <c r="K792" s="27"/>
      <c r="L792" s="27"/>
      <c r="M792" s="28"/>
      <c r="N792" s="29">
        <v>0</v>
      </c>
      <c r="O792" s="30" t="str">
        <f>IF(G792&lt;=$N$2,"",IF(F792=[3]Pav.tvarkyklė!$B$13,"",IF(ISBLANK(R792),"X","")))</f>
        <v/>
      </c>
      <c r="P792" s="31"/>
      <c r="Q792" s="32"/>
      <c r="R792" s="32"/>
      <c r="S792" s="33"/>
      <c r="T792" s="33"/>
      <c r="U792" s="34" t="str">
        <f>IFERROR(INDEX('[3]5.Grup_T'!$G$4:$G$22,MATCH('6.Turtas'!E792,'[3]5.Grup_T'!$E$4:$E$22,0)),"0")</f>
        <v>0</v>
      </c>
      <c r="V792" s="35">
        <f t="shared" si="160"/>
        <v>0</v>
      </c>
      <c r="W792" s="35">
        <f>IF(NOT(ISBLANK(H792)),(12-DATEDIF(H792,'[3]1.Pradzia'!$D$13,"m")),0)</f>
        <v>0</v>
      </c>
      <c r="X792" s="35">
        <f t="shared" si="159"/>
        <v>0</v>
      </c>
      <c r="Y792" s="35">
        <f t="shared" si="158"/>
        <v>0</v>
      </c>
      <c r="Z792" s="35">
        <f t="shared" si="170"/>
        <v>0</v>
      </c>
      <c r="AA792" s="36">
        <f t="shared" si="161"/>
        <v>0</v>
      </c>
      <c r="AB792" s="36">
        <f t="shared" si="163"/>
        <v>0</v>
      </c>
      <c r="AC792" s="37">
        <f t="shared" si="157"/>
        <v>0</v>
      </c>
      <c r="AD792" s="35">
        <f>IF(OR(YEAR(G792)&lt;2019,O792="X"),0,IF(ISBLANK(H792),DATEDIF(G792,'[3]1.Pradzia'!$D$13,"M"),DATEDIF(G792,H792,"m")))</f>
        <v>0</v>
      </c>
      <c r="AE792" s="37">
        <f>IF(E792='[3]5.Grup_T'!$E$20,0,IF(AD792&lt;&gt;0,M792/V792*MIN(12,AD792),0))</f>
        <v>0</v>
      </c>
      <c r="AF792" s="37">
        <f t="shared" si="162"/>
        <v>0</v>
      </c>
      <c r="AG792" s="37">
        <f t="shared" si="164"/>
        <v>0</v>
      </c>
      <c r="AH792" s="37">
        <f t="shared" si="165"/>
        <v>0</v>
      </c>
      <c r="AI792" s="35" t="str">
        <f t="shared" si="166"/>
        <v>Nusidėvėjęs</v>
      </c>
      <c r="AJ792" s="38" t="str">
        <f>IF(AND(F792&lt;&gt;[3]Pav.tvarkyklė!$B$12,F792&lt;&gt;[3]Pav.tvarkyklė!$B$13),"GVTNT","X")</f>
        <v>GVTNT</v>
      </c>
      <c r="AK792" s="39">
        <f t="shared" si="167"/>
        <v>0</v>
      </c>
      <c r="AL792" s="41"/>
      <c r="AM792" s="41"/>
      <c r="AN792" s="41">
        <f t="shared" si="168"/>
        <v>1900</v>
      </c>
      <c r="AO792" s="41"/>
      <c r="AP792" s="41"/>
      <c r="AQ792" s="41"/>
      <c r="AR792" s="42"/>
      <c r="AS792" s="42"/>
      <c r="AU792" s="43">
        <f t="shared" si="169"/>
        <v>0</v>
      </c>
    </row>
    <row r="793" spans="1:47" ht="15" customHeight="1" x14ac:dyDescent="0.25">
      <c r="A793" s="11"/>
      <c r="B793" s="19">
        <v>844</v>
      </c>
      <c r="C793" s="74"/>
      <c r="D793" s="77"/>
      <c r="E793" s="71"/>
      <c r="F793" s="74"/>
      <c r="G793" s="24"/>
      <c r="H793" s="54"/>
      <c r="I793" s="76"/>
      <c r="J793" s="27"/>
      <c r="K793" s="27"/>
      <c r="L793" s="27"/>
      <c r="M793" s="50"/>
      <c r="N793" s="29">
        <v>0</v>
      </c>
      <c r="O793" s="30" t="str">
        <f>IF(G793&lt;=$N$2,"",IF(F793=[3]Pav.tvarkyklė!$B$13,"",IF(ISBLANK(R793),"X","")))</f>
        <v/>
      </c>
      <c r="P793" s="31"/>
      <c r="Q793" s="32"/>
      <c r="R793" s="32"/>
      <c r="S793" s="33"/>
      <c r="T793" s="33"/>
      <c r="U793" s="34" t="str">
        <f>IFERROR(INDEX('[3]5.Grup_T'!$G$4:$G$22,MATCH('6.Turtas'!E793,'[3]5.Grup_T'!$E$4:$E$22,0)),"0")</f>
        <v>0</v>
      </c>
      <c r="V793" s="35">
        <f t="shared" si="160"/>
        <v>0</v>
      </c>
      <c r="W793" s="35">
        <f>IF(NOT(ISBLANK(H793)),(12-DATEDIF(H793,'[3]1.Pradzia'!$D$13,"m")),0)</f>
        <v>0</v>
      </c>
      <c r="X793" s="35">
        <f t="shared" si="159"/>
        <v>0</v>
      </c>
      <c r="Y793" s="35">
        <f t="shared" si="158"/>
        <v>0</v>
      </c>
      <c r="Z793" s="35">
        <f t="shared" si="170"/>
        <v>0</v>
      </c>
      <c r="AA793" s="36">
        <f t="shared" si="161"/>
        <v>0</v>
      </c>
      <c r="AB793" s="36">
        <f t="shared" si="163"/>
        <v>0</v>
      </c>
      <c r="AC793" s="37">
        <f t="shared" si="157"/>
        <v>0</v>
      </c>
      <c r="AD793" s="35">
        <f>IF(OR(YEAR(G793)&lt;2019,O793="X"),0,IF(ISBLANK(H793),DATEDIF(G793,'[3]1.Pradzia'!$D$13,"M"),DATEDIF(G793,H793,"m")))</f>
        <v>0</v>
      </c>
      <c r="AE793" s="37">
        <f>IF(E793='[3]5.Grup_T'!$E$20,0,IF(AD793&lt;&gt;0,M793/V793*MIN(12,AD793),0))</f>
        <v>0</v>
      </c>
      <c r="AF793" s="37">
        <f t="shared" si="162"/>
        <v>0</v>
      </c>
      <c r="AG793" s="37">
        <f t="shared" si="164"/>
        <v>0</v>
      </c>
      <c r="AH793" s="37">
        <f t="shared" si="165"/>
        <v>0</v>
      </c>
      <c r="AI793" s="35" t="str">
        <f t="shared" si="166"/>
        <v>Nusidėvėjęs</v>
      </c>
      <c r="AJ793" s="38" t="str">
        <f>IF(AND(F793&lt;&gt;[3]Pav.tvarkyklė!$B$12,F793&lt;&gt;[3]Pav.tvarkyklė!$B$13),"GVTNT","X")</f>
        <v>GVTNT</v>
      </c>
      <c r="AK793" s="39">
        <f t="shared" si="167"/>
        <v>0</v>
      </c>
      <c r="AL793" s="41"/>
      <c r="AM793" s="41"/>
      <c r="AN793" s="41">
        <f t="shared" si="168"/>
        <v>1900</v>
      </c>
      <c r="AO793" s="41"/>
      <c r="AP793" s="41"/>
      <c r="AQ793" s="41"/>
      <c r="AR793" s="42"/>
      <c r="AS793" s="42"/>
      <c r="AU793" s="43">
        <f t="shared" si="169"/>
        <v>0</v>
      </c>
    </row>
    <row r="794" spans="1:47" ht="15" customHeight="1" x14ac:dyDescent="0.25">
      <c r="A794" s="11"/>
      <c r="B794" s="19">
        <v>846</v>
      </c>
      <c r="C794" s="74"/>
      <c r="D794" s="77"/>
      <c r="E794" s="71"/>
      <c r="F794" s="74"/>
      <c r="G794" s="24"/>
      <c r="H794" s="54"/>
      <c r="I794" s="76"/>
      <c r="J794" s="27"/>
      <c r="K794" s="27"/>
      <c r="L794" s="27"/>
      <c r="M794" s="28"/>
      <c r="N794" s="29">
        <v>0</v>
      </c>
      <c r="O794" s="30" t="str">
        <f>IF(G794&lt;=$N$2,"",IF(F794=[3]Pav.tvarkyklė!$B$13,"",IF(ISBLANK(R794),"X","")))</f>
        <v/>
      </c>
      <c r="P794" s="31"/>
      <c r="Q794" s="32"/>
      <c r="R794" s="32"/>
      <c r="S794" s="33"/>
      <c r="T794" s="33"/>
      <c r="U794" s="34" t="str">
        <f>IFERROR(INDEX('[3]5.Grup_T'!$G$4:$G$22,MATCH('6.Turtas'!E794,'[3]5.Grup_T'!$E$4:$E$22,0)),"0")</f>
        <v>0</v>
      </c>
      <c r="V794" s="35">
        <f t="shared" si="160"/>
        <v>0</v>
      </c>
      <c r="W794" s="35">
        <f>IF(NOT(ISBLANK(H794)),(12-DATEDIF(H794,'[3]1.Pradzia'!$D$13,"m")),0)</f>
        <v>0</v>
      </c>
      <c r="X794" s="35">
        <f t="shared" si="159"/>
        <v>0</v>
      </c>
      <c r="Y794" s="35">
        <f t="shared" si="158"/>
        <v>0</v>
      </c>
      <c r="Z794" s="35">
        <f t="shared" si="170"/>
        <v>0</v>
      </c>
      <c r="AA794" s="36">
        <f t="shared" si="161"/>
        <v>0</v>
      </c>
      <c r="AB794" s="36">
        <f t="shared" si="163"/>
        <v>0</v>
      </c>
      <c r="AC794" s="37">
        <f t="shared" si="157"/>
        <v>0</v>
      </c>
      <c r="AD794" s="35">
        <f>IF(OR(YEAR(G794)&lt;2019,O794="X"),0,IF(ISBLANK(H794),DATEDIF(G794,'[3]1.Pradzia'!$D$13,"M"),DATEDIF(G794,H794,"m")))</f>
        <v>0</v>
      </c>
      <c r="AE794" s="37">
        <f>IF(E794='[3]5.Grup_T'!$E$20,0,IF(AD794&lt;&gt;0,M794/V794*MIN(12,AD794),0))</f>
        <v>0</v>
      </c>
      <c r="AF794" s="37">
        <f t="shared" si="162"/>
        <v>0</v>
      </c>
      <c r="AG794" s="37">
        <f t="shared" si="164"/>
        <v>0</v>
      </c>
      <c r="AH794" s="37">
        <f t="shared" si="165"/>
        <v>0</v>
      </c>
      <c r="AI794" s="35" t="str">
        <f t="shared" si="166"/>
        <v>Nusidėvėjęs</v>
      </c>
      <c r="AJ794" s="38" t="str">
        <f>IF(AND(F794&lt;&gt;[3]Pav.tvarkyklė!$B$12,F794&lt;&gt;[3]Pav.tvarkyklė!$B$13),"GVTNT","X")</f>
        <v>GVTNT</v>
      </c>
      <c r="AK794" s="39">
        <f t="shared" si="167"/>
        <v>0</v>
      </c>
      <c r="AL794" s="41"/>
      <c r="AM794" s="41"/>
      <c r="AN794" s="41">
        <f t="shared" si="168"/>
        <v>1900</v>
      </c>
      <c r="AO794" s="41"/>
      <c r="AP794" s="41"/>
      <c r="AQ794" s="41"/>
      <c r="AR794" s="42"/>
      <c r="AS794" s="42"/>
      <c r="AU794" s="43">
        <f t="shared" si="169"/>
        <v>0</v>
      </c>
    </row>
    <row r="795" spans="1:47" ht="15" customHeight="1" x14ac:dyDescent="0.25">
      <c r="A795" s="11"/>
      <c r="B795" s="19">
        <v>847</v>
      </c>
      <c r="C795" s="74"/>
      <c r="D795" s="77"/>
      <c r="E795" s="71"/>
      <c r="F795" s="74"/>
      <c r="G795" s="24"/>
      <c r="H795" s="54"/>
      <c r="I795" s="76"/>
      <c r="J795" s="27"/>
      <c r="K795" s="27"/>
      <c r="L795" s="27"/>
      <c r="M795" s="28"/>
      <c r="N795" s="29">
        <v>0</v>
      </c>
      <c r="O795" s="30" t="str">
        <f>IF(G795&lt;=$N$2,"",IF(F795=[3]Pav.tvarkyklė!$B$13,"",IF(ISBLANK(R795),"X","")))</f>
        <v/>
      </c>
      <c r="P795" s="31"/>
      <c r="Q795" s="32"/>
      <c r="R795" s="32"/>
      <c r="S795" s="33"/>
      <c r="T795" s="33"/>
      <c r="U795" s="34" t="str">
        <f>IFERROR(INDEX('[3]5.Grup_T'!$G$4:$G$22,MATCH('6.Turtas'!E795,'[3]5.Grup_T'!$E$4:$E$22,0)),"0")</f>
        <v>0</v>
      </c>
      <c r="V795" s="35">
        <f t="shared" si="160"/>
        <v>0</v>
      </c>
      <c r="W795" s="35">
        <f>IF(NOT(ISBLANK(H795)),(12-DATEDIF(H795,'[3]1.Pradzia'!$D$13,"m")),0)</f>
        <v>0</v>
      </c>
      <c r="X795" s="35">
        <f t="shared" si="159"/>
        <v>0</v>
      </c>
      <c r="Y795" s="35">
        <f t="shared" si="158"/>
        <v>0</v>
      </c>
      <c r="Z795" s="35">
        <f t="shared" si="170"/>
        <v>0</v>
      </c>
      <c r="AA795" s="36">
        <f t="shared" si="161"/>
        <v>0</v>
      </c>
      <c r="AB795" s="36">
        <f t="shared" si="163"/>
        <v>0</v>
      </c>
      <c r="AC795" s="37">
        <f t="shared" si="157"/>
        <v>0</v>
      </c>
      <c r="AD795" s="35">
        <f>IF(OR(YEAR(G795)&lt;2019,O795="X"),0,IF(ISBLANK(H795),DATEDIF(G795,'[3]1.Pradzia'!$D$13,"M"),DATEDIF(G795,H795,"m")))</f>
        <v>0</v>
      </c>
      <c r="AE795" s="37">
        <f>IF(E795='[3]5.Grup_T'!$E$20,0,IF(AD795&lt;&gt;0,M795/V795*MIN(12,AD795),0))</f>
        <v>0</v>
      </c>
      <c r="AF795" s="37">
        <f t="shared" si="162"/>
        <v>0</v>
      </c>
      <c r="AG795" s="37">
        <f t="shared" si="164"/>
        <v>0</v>
      </c>
      <c r="AH795" s="37">
        <f t="shared" si="165"/>
        <v>0</v>
      </c>
      <c r="AI795" s="35" t="str">
        <f t="shared" si="166"/>
        <v>Nusidėvėjęs</v>
      </c>
      <c r="AJ795" s="38" t="str">
        <f>IF(AND(F795&lt;&gt;[3]Pav.tvarkyklė!$B$12,F795&lt;&gt;[3]Pav.tvarkyklė!$B$13),"GVTNT","X")</f>
        <v>GVTNT</v>
      </c>
      <c r="AK795" s="39">
        <f t="shared" si="167"/>
        <v>0</v>
      </c>
      <c r="AL795" s="41"/>
      <c r="AM795" s="41"/>
      <c r="AN795" s="41">
        <f t="shared" si="168"/>
        <v>1900</v>
      </c>
      <c r="AO795" s="41"/>
      <c r="AP795" s="41"/>
      <c r="AQ795" s="41"/>
      <c r="AR795" s="42"/>
      <c r="AS795" s="42"/>
      <c r="AU795" s="43">
        <f t="shared" si="169"/>
        <v>0</v>
      </c>
    </row>
    <row r="796" spans="1:47" ht="15" customHeight="1" x14ac:dyDescent="0.25">
      <c r="A796" s="11"/>
      <c r="B796" s="19">
        <v>848</v>
      </c>
      <c r="C796" s="74"/>
      <c r="D796" s="77"/>
      <c r="E796" s="71"/>
      <c r="F796" s="74"/>
      <c r="G796" s="24"/>
      <c r="H796" s="54"/>
      <c r="I796" s="76"/>
      <c r="J796" s="27"/>
      <c r="K796" s="27"/>
      <c r="L796" s="27"/>
      <c r="M796" s="28"/>
      <c r="N796" s="29">
        <v>0</v>
      </c>
      <c r="O796" s="30" t="str">
        <f>IF(G796&lt;=$N$2,"",IF(F796=[3]Pav.tvarkyklė!$B$13,"",IF(ISBLANK(R796),"X","")))</f>
        <v/>
      </c>
      <c r="P796" s="31"/>
      <c r="Q796" s="32"/>
      <c r="R796" s="32"/>
      <c r="S796" s="33"/>
      <c r="T796" s="33"/>
      <c r="U796" s="34" t="str">
        <f>IFERROR(INDEX('[3]5.Grup_T'!$G$4:$G$22,MATCH('6.Turtas'!E796,'[3]5.Grup_T'!$E$4:$E$22,0)),"0")</f>
        <v>0</v>
      </c>
      <c r="V796" s="35">
        <f t="shared" si="160"/>
        <v>0</v>
      </c>
      <c r="W796" s="35">
        <f>IF(NOT(ISBLANK(H796)),(12-DATEDIF(H796,'[3]1.Pradzia'!$D$13,"m")),0)</f>
        <v>0</v>
      </c>
      <c r="X796" s="35">
        <f t="shared" si="159"/>
        <v>0</v>
      </c>
      <c r="Y796" s="35">
        <f t="shared" si="158"/>
        <v>0</v>
      </c>
      <c r="Z796" s="35">
        <f t="shared" si="170"/>
        <v>0</v>
      </c>
      <c r="AA796" s="36">
        <f t="shared" si="161"/>
        <v>0</v>
      </c>
      <c r="AB796" s="36">
        <f t="shared" si="163"/>
        <v>0</v>
      </c>
      <c r="AC796" s="37">
        <f t="shared" si="157"/>
        <v>0</v>
      </c>
      <c r="AD796" s="35">
        <f>IF(OR(YEAR(G796)&lt;2019,O796="X"),0,IF(ISBLANK(H796),DATEDIF(G796,'[3]1.Pradzia'!$D$13,"M"),DATEDIF(G796,H796,"m")))</f>
        <v>0</v>
      </c>
      <c r="AE796" s="37">
        <f>IF(E796='[3]5.Grup_T'!$E$20,0,IF(AD796&lt;&gt;0,M796/V796*MIN(12,AD796),0))</f>
        <v>0</v>
      </c>
      <c r="AF796" s="37">
        <f t="shared" si="162"/>
        <v>0</v>
      </c>
      <c r="AG796" s="37">
        <f t="shared" si="164"/>
        <v>0</v>
      </c>
      <c r="AH796" s="37">
        <f t="shared" si="165"/>
        <v>0</v>
      </c>
      <c r="AI796" s="35" t="str">
        <f t="shared" si="166"/>
        <v>Nusidėvėjęs</v>
      </c>
      <c r="AJ796" s="38" t="str">
        <f>IF(AND(F796&lt;&gt;[3]Pav.tvarkyklė!$B$12,F796&lt;&gt;[3]Pav.tvarkyklė!$B$13),"GVTNT","X")</f>
        <v>GVTNT</v>
      </c>
      <c r="AK796" s="39">
        <f t="shared" si="167"/>
        <v>0</v>
      </c>
      <c r="AL796" s="41"/>
      <c r="AM796" s="41"/>
      <c r="AN796" s="41">
        <f t="shared" si="168"/>
        <v>1900</v>
      </c>
      <c r="AO796" s="41"/>
      <c r="AP796" s="41"/>
      <c r="AQ796" s="41"/>
      <c r="AR796" s="42"/>
      <c r="AS796" s="42"/>
      <c r="AU796" s="43">
        <f t="shared" si="169"/>
        <v>0</v>
      </c>
    </row>
    <row r="797" spans="1:47" ht="15" customHeight="1" x14ac:dyDescent="0.25">
      <c r="A797" s="11"/>
      <c r="B797" s="19">
        <v>849</v>
      </c>
      <c r="C797" s="74"/>
      <c r="D797" s="77"/>
      <c r="E797" s="71"/>
      <c r="F797" s="74"/>
      <c r="G797" s="24"/>
      <c r="H797" s="54"/>
      <c r="I797" s="76"/>
      <c r="J797" s="27"/>
      <c r="K797" s="27"/>
      <c r="L797" s="27"/>
      <c r="M797" s="28"/>
      <c r="N797" s="29">
        <v>0</v>
      </c>
      <c r="O797" s="30" t="str">
        <f>IF(G797&lt;=$N$2,"",IF(F797=[3]Pav.tvarkyklė!$B$13,"",IF(ISBLANK(R797),"X","")))</f>
        <v/>
      </c>
      <c r="P797" s="31"/>
      <c r="Q797" s="32"/>
      <c r="R797" s="32"/>
      <c r="S797" s="33"/>
      <c r="T797" s="33"/>
      <c r="U797" s="34" t="str">
        <f>IFERROR(INDEX('[3]5.Grup_T'!$G$4:$G$22,MATCH('6.Turtas'!E797,'[3]5.Grup_T'!$E$4:$E$22,0)),"0")</f>
        <v>0</v>
      </c>
      <c r="V797" s="35">
        <f t="shared" si="160"/>
        <v>0</v>
      </c>
      <c r="W797" s="35">
        <f>IF(NOT(ISBLANK(H797)),(12-DATEDIF(H797,'[3]1.Pradzia'!$D$13,"m")),0)</f>
        <v>0</v>
      </c>
      <c r="X797" s="35">
        <f t="shared" si="159"/>
        <v>0</v>
      </c>
      <c r="Y797" s="35">
        <f t="shared" si="158"/>
        <v>0</v>
      </c>
      <c r="Z797" s="35">
        <f t="shared" si="170"/>
        <v>0</v>
      </c>
      <c r="AA797" s="36">
        <f t="shared" si="161"/>
        <v>0</v>
      </c>
      <c r="AB797" s="36">
        <f t="shared" si="163"/>
        <v>0</v>
      </c>
      <c r="AC797" s="37">
        <f t="shared" si="157"/>
        <v>0</v>
      </c>
      <c r="AD797" s="35">
        <f>IF(OR(YEAR(G797)&lt;2019,O797="X"),0,IF(ISBLANK(H797),DATEDIF(G797,'[3]1.Pradzia'!$D$13,"M"),DATEDIF(G797,H797,"m")))</f>
        <v>0</v>
      </c>
      <c r="AE797" s="37">
        <f>IF(E797='[3]5.Grup_T'!$E$20,0,IF(AD797&lt;&gt;0,M797/V797*MIN(12,AD797),0))</f>
        <v>0</v>
      </c>
      <c r="AF797" s="37">
        <f t="shared" si="162"/>
        <v>0</v>
      </c>
      <c r="AG797" s="37">
        <f t="shared" si="164"/>
        <v>0</v>
      </c>
      <c r="AH797" s="37">
        <f t="shared" si="165"/>
        <v>0</v>
      </c>
      <c r="AI797" s="35" t="str">
        <f t="shared" si="166"/>
        <v>Nusidėvėjęs</v>
      </c>
      <c r="AJ797" s="38" t="str">
        <f>IF(AND(F797&lt;&gt;[3]Pav.tvarkyklė!$B$12,F797&lt;&gt;[3]Pav.tvarkyklė!$B$13),"GVTNT","X")</f>
        <v>GVTNT</v>
      </c>
      <c r="AK797" s="39">
        <f t="shared" si="167"/>
        <v>0</v>
      </c>
      <c r="AL797" s="41"/>
      <c r="AM797" s="41"/>
      <c r="AN797" s="41">
        <f t="shared" si="168"/>
        <v>1900</v>
      </c>
      <c r="AO797" s="41"/>
      <c r="AP797" s="41"/>
      <c r="AQ797" s="41"/>
      <c r="AR797" s="42"/>
      <c r="AS797" s="42"/>
      <c r="AU797" s="43">
        <f t="shared" si="169"/>
        <v>0</v>
      </c>
    </row>
    <row r="798" spans="1:47" ht="15" customHeight="1" x14ac:dyDescent="0.25">
      <c r="A798" s="11"/>
      <c r="B798" s="19">
        <v>850</v>
      </c>
      <c r="C798" s="74"/>
      <c r="D798" s="77"/>
      <c r="E798" s="71"/>
      <c r="F798" s="74"/>
      <c r="G798" s="24"/>
      <c r="H798" s="54"/>
      <c r="I798" s="76"/>
      <c r="J798" s="27"/>
      <c r="K798" s="27"/>
      <c r="L798" s="27"/>
      <c r="M798" s="28"/>
      <c r="N798" s="29">
        <v>0</v>
      </c>
      <c r="O798" s="30" t="str">
        <f>IF(G798&lt;=$N$2,"",IF(F798=[3]Pav.tvarkyklė!$B$13,"",IF(ISBLANK(R798),"X","")))</f>
        <v/>
      </c>
      <c r="P798" s="31"/>
      <c r="Q798" s="32"/>
      <c r="R798" s="32"/>
      <c r="S798" s="33"/>
      <c r="T798" s="33"/>
      <c r="U798" s="34" t="str">
        <f>IFERROR(INDEX('[3]5.Grup_T'!$G$4:$G$22,MATCH('6.Turtas'!E798,'[3]5.Grup_T'!$E$4:$E$22,0)),"0")</f>
        <v>0</v>
      </c>
      <c r="V798" s="35">
        <f t="shared" si="160"/>
        <v>0</v>
      </c>
      <c r="W798" s="35">
        <f>IF(NOT(ISBLANK(H798)),(12-DATEDIF(H798,'[3]1.Pradzia'!$D$13,"m")),0)</f>
        <v>0</v>
      </c>
      <c r="X798" s="35">
        <f t="shared" si="159"/>
        <v>0</v>
      </c>
      <c r="Y798" s="35">
        <f t="shared" si="158"/>
        <v>0</v>
      </c>
      <c r="Z798" s="35">
        <f t="shared" si="170"/>
        <v>0</v>
      </c>
      <c r="AA798" s="36">
        <f t="shared" si="161"/>
        <v>0</v>
      </c>
      <c r="AB798" s="36">
        <f t="shared" si="163"/>
        <v>0</v>
      </c>
      <c r="AC798" s="37">
        <f t="shared" si="157"/>
        <v>0</v>
      </c>
      <c r="AD798" s="35">
        <f>IF(OR(YEAR(G798)&lt;2019,O798="X"),0,IF(ISBLANK(H798),DATEDIF(G798,'[3]1.Pradzia'!$D$13,"M"),DATEDIF(G798,H798,"m")))</f>
        <v>0</v>
      </c>
      <c r="AE798" s="37">
        <f>IF(E798='[3]5.Grup_T'!$E$20,0,IF(AD798&lt;&gt;0,M798/V798*MIN(12,AD798),0))</f>
        <v>0</v>
      </c>
      <c r="AF798" s="37">
        <f t="shared" si="162"/>
        <v>0</v>
      </c>
      <c r="AG798" s="37">
        <f t="shared" si="164"/>
        <v>0</v>
      </c>
      <c r="AH798" s="37">
        <f t="shared" si="165"/>
        <v>0</v>
      </c>
      <c r="AI798" s="35" t="str">
        <f t="shared" si="166"/>
        <v>Nusidėvėjęs</v>
      </c>
      <c r="AJ798" s="38" t="str">
        <f>IF(AND(F798&lt;&gt;[3]Pav.tvarkyklė!$B$12,F798&lt;&gt;[3]Pav.tvarkyklė!$B$13),"GVTNT","X")</f>
        <v>GVTNT</v>
      </c>
      <c r="AK798" s="39">
        <f t="shared" si="167"/>
        <v>0</v>
      </c>
      <c r="AL798" s="41"/>
      <c r="AM798" s="41"/>
      <c r="AN798" s="41">
        <f t="shared" si="168"/>
        <v>1900</v>
      </c>
      <c r="AO798" s="41"/>
      <c r="AP798" s="41"/>
      <c r="AQ798" s="41"/>
      <c r="AR798" s="42"/>
      <c r="AS798" s="42"/>
      <c r="AU798" s="43">
        <f t="shared" si="169"/>
        <v>0</v>
      </c>
    </row>
    <row r="799" spans="1:47" ht="15" customHeight="1" x14ac:dyDescent="0.25">
      <c r="A799" s="11"/>
      <c r="B799" s="19">
        <v>851</v>
      </c>
      <c r="C799" s="74"/>
      <c r="D799" s="77"/>
      <c r="E799" s="71"/>
      <c r="F799" s="74"/>
      <c r="G799" s="24"/>
      <c r="H799" s="54"/>
      <c r="I799" s="76"/>
      <c r="J799" s="27"/>
      <c r="K799" s="27"/>
      <c r="L799" s="27"/>
      <c r="M799" s="28"/>
      <c r="N799" s="29">
        <v>0</v>
      </c>
      <c r="O799" s="30" t="str">
        <f>IF(G799&lt;=$N$2,"",IF(F799=[3]Pav.tvarkyklė!$B$13,"",IF(ISBLANK(R799),"X","")))</f>
        <v/>
      </c>
      <c r="P799" s="31"/>
      <c r="Q799" s="32"/>
      <c r="R799" s="32"/>
      <c r="S799" s="33"/>
      <c r="T799" s="33"/>
      <c r="U799" s="34" t="str">
        <f>IFERROR(INDEX('[3]5.Grup_T'!$G$4:$G$22,MATCH('6.Turtas'!E799,'[3]5.Grup_T'!$E$4:$E$22,0)),"0")</f>
        <v>0</v>
      </c>
      <c r="V799" s="35">
        <f t="shared" si="160"/>
        <v>0</v>
      </c>
      <c r="W799" s="35">
        <f>IF(NOT(ISBLANK(H799)),(12-DATEDIF(H799,'[3]1.Pradzia'!$D$13,"m")),0)</f>
        <v>0</v>
      </c>
      <c r="X799" s="35">
        <f t="shared" si="159"/>
        <v>0</v>
      </c>
      <c r="Y799" s="35">
        <f t="shared" si="158"/>
        <v>0</v>
      </c>
      <c r="Z799" s="35">
        <f t="shared" si="170"/>
        <v>0</v>
      </c>
      <c r="AA799" s="36">
        <f t="shared" si="161"/>
        <v>0</v>
      </c>
      <c r="AB799" s="36">
        <f t="shared" si="163"/>
        <v>0</v>
      </c>
      <c r="AC799" s="37">
        <f t="shared" si="157"/>
        <v>0</v>
      </c>
      <c r="AD799" s="35">
        <f>IF(OR(YEAR(G799)&lt;2019,O799="X"),0,IF(ISBLANK(H799),DATEDIF(G799,'[3]1.Pradzia'!$D$13,"M"),DATEDIF(G799,H799,"m")))</f>
        <v>0</v>
      </c>
      <c r="AE799" s="37">
        <f>IF(E799='[3]5.Grup_T'!$E$20,0,IF(AD799&lt;&gt;0,M799/V799*MIN(12,AD799),0))</f>
        <v>0</v>
      </c>
      <c r="AF799" s="37">
        <f t="shared" si="162"/>
        <v>0</v>
      </c>
      <c r="AG799" s="37">
        <f t="shared" si="164"/>
        <v>0</v>
      </c>
      <c r="AH799" s="37">
        <f t="shared" si="165"/>
        <v>0</v>
      </c>
      <c r="AI799" s="35" t="str">
        <f t="shared" si="166"/>
        <v>Nusidėvėjęs</v>
      </c>
      <c r="AJ799" s="38" t="str">
        <f>IF(AND(F799&lt;&gt;[3]Pav.tvarkyklė!$B$12,F799&lt;&gt;[3]Pav.tvarkyklė!$B$13),"GVTNT","X")</f>
        <v>GVTNT</v>
      </c>
      <c r="AK799" s="39">
        <f t="shared" si="167"/>
        <v>0</v>
      </c>
      <c r="AL799" s="41"/>
      <c r="AM799" s="41"/>
      <c r="AN799" s="41">
        <f t="shared" si="168"/>
        <v>1900</v>
      </c>
      <c r="AO799" s="41"/>
      <c r="AP799" s="41"/>
      <c r="AQ799" s="41"/>
      <c r="AR799" s="42"/>
      <c r="AS799" s="42"/>
      <c r="AU799" s="43">
        <f t="shared" si="169"/>
        <v>0</v>
      </c>
    </row>
    <row r="800" spans="1:47" ht="15" customHeight="1" x14ac:dyDescent="0.25">
      <c r="A800" s="11"/>
      <c r="B800" s="19">
        <v>852</v>
      </c>
      <c r="C800" s="74"/>
      <c r="D800" s="77"/>
      <c r="E800" s="71"/>
      <c r="F800" s="74"/>
      <c r="G800" s="24"/>
      <c r="H800" s="54"/>
      <c r="I800" s="76"/>
      <c r="J800" s="27"/>
      <c r="K800" s="27"/>
      <c r="L800" s="27"/>
      <c r="M800" s="28"/>
      <c r="N800" s="29">
        <v>0</v>
      </c>
      <c r="O800" s="30" t="str">
        <f>IF(G800&lt;=$N$2,"",IF(F800=[3]Pav.tvarkyklė!$B$13,"",IF(ISBLANK(R800),"X","")))</f>
        <v/>
      </c>
      <c r="P800" s="31"/>
      <c r="Q800" s="32"/>
      <c r="R800" s="32"/>
      <c r="S800" s="33"/>
      <c r="T800" s="33"/>
      <c r="U800" s="34" t="str">
        <f>IFERROR(INDEX('[3]5.Grup_T'!$G$4:$G$22,MATCH('6.Turtas'!E800,'[3]5.Grup_T'!$E$4:$E$22,0)),"0")</f>
        <v>0</v>
      </c>
      <c r="V800" s="35">
        <f t="shared" si="160"/>
        <v>0</v>
      </c>
      <c r="W800" s="35">
        <f>IF(NOT(ISBLANK(H800)),(12-DATEDIF(H800,'[3]1.Pradzia'!$D$13,"m")),0)</f>
        <v>0</v>
      </c>
      <c r="X800" s="35">
        <f t="shared" si="159"/>
        <v>0</v>
      </c>
      <c r="Y800" s="35">
        <f t="shared" si="158"/>
        <v>0</v>
      </c>
      <c r="Z800" s="35">
        <f t="shared" si="170"/>
        <v>0</v>
      </c>
      <c r="AA800" s="36">
        <f t="shared" si="161"/>
        <v>0</v>
      </c>
      <c r="AB800" s="36">
        <f t="shared" si="163"/>
        <v>0</v>
      </c>
      <c r="AC800" s="37">
        <f t="shared" si="157"/>
        <v>0</v>
      </c>
      <c r="AD800" s="35">
        <f>IF(OR(YEAR(G800)&lt;2019,O800="X"),0,IF(ISBLANK(H800),DATEDIF(G800,'[3]1.Pradzia'!$D$13,"M"),DATEDIF(G800,H800,"m")))</f>
        <v>0</v>
      </c>
      <c r="AE800" s="37">
        <f>IF(E800='[3]5.Grup_T'!$E$20,0,IF(AD800&lt;&gt;0,M800/V800*MIN(12,AD800),0))</f>
        <v>0</v>
      </c>
      <c r="AF800" s="37">
        <f t="shared" si="162"/>
        <v>0</v>
      </c>
      <c r="AG800" s="37">
        <f t="shared" si="164"/>
        <v>0</v>
      </c>
      <c r="AH800" s="37">
        <f t="shared" si="165"/>
        <v>0</v>
      </c>
      <c r="AI800" s="35" t="str">
        <f t="shared" si="166"/>
        <v>Nusidėvėjęs</v>
      </c>
      <c r="AJ800" s="38" t="str">
        <f>IF(AND(F800&lt;&gt;[3]Pav.tvarkyklė!$B$12,F800&lt;&gt;[3]Pav.tvarkyklė!$B$13),"GVTNT","X")</f>
        <v>GVTNT</v>
      </c>
      <c r="AK800" s="39">
        <f t="shared" si="167"/>
        <v>0</v>
      </c>
      <c r="AL800" s="41"/>
      <c r="AM800" s="41"/>
      <c r="AN800" s="41">
        <f t="shared" si="168"/>
        <v>1900</v>
      </c>
      <c r="AO800" s="41"/>
      <c r="AP800" s="41"/>
      <c r="AQ800" s="41"/>
      <c r="AR800" s="42"/>
      <c r="AS800" s="42"/>
      <c r="AU800" s="43">
        <f t="shared" si="169"/>
        <v>0</v>
      </c>
    </row>
    <row r="801" spans="1:47" ht="15" customHeight="1" x14ac:dyDescent="0.25">
      <c r="A801" s="11"/>
      <c r="B801" s="19">
        <v>853</v>
      </c>
      <c r="C801" s="74"/>
      <c r="D801" s="77"/>
      <c r="E801" s="71"/>
      <c r="F801" s="74"/>
      <c r="G801" s="24"/>
      <c r="H801" s="54"/>
      <c r="I801" s="76"/>
      <c r="J801" s="27"/>
      <c r="K801" s="27"/>
      <c r="L801" s="27"/>
      <c r="M801" s="28"/>
      <c r="N801" s="29">
        <v>0</v>
      </c>
      <c r="O801" s="30" t="str">
        <f>IF(G801&lt;=$N$2,"",IF(F801=[3]Pav.tvarkyklė!$B$13,"",IF(ISBLANK(R801),"X","")))</f>
        <v/>
      </c>
      <c r="P801" s="31"/>
      <c r="Q801" s="32"/>
      <c r="R801" s="32"/>
      <c r="S801" s="33"/>
      <c r="T801" s="33"/>
      <c r="U801" s="34" t="str">
        <f>IFERROR(INDEX('[3]5.Grup_T'!$G$4:$G$22,MATCH('6.Turtas'!E801,'[3]5.Grup_T'!$E$4:$E$22,0)),"0")</f>
        <v>0</v>
      </c>
      <c r="V801" s="35">
        <f t="shared" si="160"/>
        <v>0</v>
      </c>
      <c r="W801" s="35">
        <f>IF(NOT(ISBLANK(H801)),(12-DATEDIF(H801,'[3]1.Pradzia'!$D$13,"m")),0)</f>
        <v>0</v>
      </c>
      <c r="X801" s="35">
        <f t="shared" si="159"/>
        <v>0</v>
      </c>
      <c r="Y801" s="35">
        <f t="shared" si="158"/>
        <v>0</v>
      </c>
      <c r="Z801" s="35">
        <f t="shared" si="170"/>
        <v>0</v>
      </c>
      <c r="AA801" s="36">
        <f t="shared" si="161"/>
        <v>0</v>
      </c>
      <c r="AB801" s="36">
        <f t="shared" si="163"/>
        <v>0</v>
      </c>
      <c r="AC801" s="37">
        <f t="shared" si="157"/>
        <v>0</v>
      </c>
      <c r="AD801" s="35">
        <f>IF(OR(YEAR(G801)&lt;2019,O801="X"),0,IF(ISBLANK(H801),DATEDIF(G801,'[3]1.Pradzia'!$D$13,"M"),DATEDIF(G801,H801,"m")))</f>
        <v>0</v>
      </c>
      <c r="AE801" s="37">
        <f>IF(E801='[3]5.Grup_T'!$E$20,0,IF(AD801&lt;&gt;0,M801/V801*MIN(12,AD801),0))</f>
        <v>0</v>
      </c>
      <c r="AF801" s="37">
        <f t="shared" si="162"/>
        <v>0</v>
      </c>
      <c r="AG801" s="37">
        <f t="shared" si="164"/>
        <v>0</v>
      </c>
      <c r="AH801" s="37">
        <f t="shared" si="165"/>
        <v>0</v>
      </c>
      <c r="AI801" s="35" t="str">
        <f t="shared" si="166"/>
        <v>Nusidėvėjęs</v>
      </c>
      <c r="AJ801" s="38" t="str">
        <f>IF(AND(F801&lt;&gt;[3]Pav.tvarkyklė!$B$12,F801&lt;&gt;[3]Pav.tvarkyklė!$B$13),"GVTNT","X")</f>
        <v>GVTNT</v>
      </c>
      <c r="AK801" s="39">
        <f t="shared" si="167"/>
        <v>0</v>
      </c>
      <c r="AL801" s="41"/>
      <c r="AM801" s="41"/>
      <c r="AN801" s="41">
        <f t="shared" si="168"/>
        <v>1900</v>
      </c>
      <c r="AO801" s="41"/>
      <c r="AP801" s="41"/>
      <c r="AQ801" s="41"/>
      <c r="AR801" s="42"/>
      <c r="AS801" s="42"/>
      <c r="AU801" s="43">
        <f t="shared" si="169"/>
        <v>0</v>
      </c>
    </row>
    <row r="802" spans="1:47" ht="15" customHeight="1" x14ac:dyDescent="0.25">
      <c r="A802" s="11"/>
      <c r="B802" s="19">
        <v>854</v>
      </c>
      <c r="C802" s="74"/>
      <c r="D802" s="77"/>
      <c r="E802" s="71"/>
      <c r="F802" s="74"/>
      <c r="G802" s="24"/>
      <c r="H802" s="54"/>
      <c r="I802" s="76"/>
      <c r="J802" s="27"/>
      <c r="K802" s="27"/>
      <c r="L802" s="27"/>
      <c r="M802" s="28"/>
      <c r="N802" s="29">
        <v>0</v>
      </c>
      <c r="O802" s="30" t="str">
        <f>IF(G802&lt;=$N$2,"",IF(F802=[3]Pav.tvarkyklė!$B$13,"",IF(ISBLANK(R802),"X","")))</f>
        <v/>
      </c>
      <c r="P802" s="31"/>
      <c r="Q802" s="32"/>
      <c r="R802" s="32"/>
      <c r="S802" s="33"/>
      <c r="T802" s="33"/>
      <c r="U802" s="34" t="str">
        <f>IFERROR(INDEX('[3]5.Grup_T'!$G$4:$G$22,MATCH('6.Turtas'!E802,'[3]5.Grup_T'!$E$4:$E$22,0)),"0")</f>
        <v>0</v>
      </c>
      <c r="V802" s="35">
        <f t="shared" si="160"/>
        <v>0</v>
      </c>
      <c r="W802" s="35">
        <f>IF(NOT(ISBLANK(H802)),(12-DATEDIF(H802,'[3]1.Pradzia'!$D$13,"m")),0)</f>
        <v>0</v>
      </c>
      <c r="X802" s="35">
        <f t="shared" si="159"/>
        <v>0</v>
      </c>
      <c r="Y802" s="35">
        <f t="shared" si="158"/>
        <v>0</v>
      </c>
      <c r="Z802" s="35">
        <f t="shared" si="170"/>
        <v>0</v>
      </c>
      <c r="AA802" s="36">
        <f t="shared" si="161"/>
        <v>0</v>
      </c>
      <c r="AB802" s="36">
        <f t="shared" si="163"/>
        <v>0</v>
      </c>
      <c r="AC802" s="37">
        <f t="shared" si="157"/>
        <v>0</v>
      </c>
      <c r="AD802" s="35">
        <f>IF(OR(YEAR(G802)&lt;2019,O802="X"),0,IF(ISBLANK(H802),DATEDIF(G802,'[3]1.Pradzia'!$D$13,"M"),DATEDIF(G802,H802,"m")))</f>
        <v>0</v>
      </c>
      <c r="AE802" s="37">
        <f>IF(E802='[3]5.Grup_T'!$E$20,0,IF(AD802&lt;&gt;0,M802/V802*MIN(12,AD802),0))</f>
        <v>0</v>
      </c>
      <c r="AF802" s="37">
        <f t="shared" si="162"/>
        <v>0</v>
      </c>
      <c r="AG802" s="37">
        <f t="shared" si="164"/>
        <v>0</v>
      </c>
      <c r="AH802" s="37">
        <f t="shared" si="165"/>
        <v>0</v>
      </c>
      <c r="AI802" s="35" t="str">
        <f t="shared" si="166"/>
        <v>Nusidėvėjęs</v>
      </c>
      <c r="AJ802" s="38" t="str">
        <f>IF(AND(F802&lt;&gt;[3]Pav.tvarkyklė!$B$12,F802&lt;&gt;[3]Pav.tvarkyklė!$B$13),"GVTNT","X")</f>
        <v>GVTNT</v>
      </c>
      <c r="AK802" s="39">
        <f t="shared" si="167"/>
        <v>0</v>
      </c>
      <c r="AL802" s="41"/>
      <c r="AM802" s="41"/>
      <c r="AN802" s="41">
        <f t="shared" si="168"/>
        <v>1900</v>
      </c>
      <c r="AO802" s="41"/>
      <c r="AP802" s="41"/>
      <c r="AQ802" s="41"/>
      <c r="AR802" s="42"/>
      <c r="AS802" s="42"/>
      <c r="AU802" s="43">
        <f t="shared" si="169"/>
        <v>0</v>
      </c>
    </row>
    <row r="803" spans="1:47" ht="15" customHeight="1" x14ac:dyDescent="0.25">
      <c r="A803" s="11"/>
      <c r="B803" s="19">
        <v>855</v>
      </c>
      <c r="C803" s="74"/>
      <c r="D803" s="77"/>
      <c r="E803" s="71"/>
      <c r="F803" s="74"/>
      <c r="G803" s="24"/>
      <c r="H803" s="54"/>
      <c r="I803" s="76"/>
      <c r="J803" s="27"/>
      <c r="K803" s="27"/>
      <c r="L803" s="27"/>
      <c r="M803" s="28"/>
      <c r="N803" s="29">
        <v>0</v>
      </c>
      <c r="O803" s="30" t="str">
        <f>IF(G803&lt;=$N$2,"",IF(F803=[3]Pav.tvarkyklė!$B$13,"",IF(ISBLANK(R803),"X","")))</f>
        <v/>
      </c>
      <c r="P803" s="31"/>
      <c r="Q803" s="32"/>
      <c r="R803" s="32"/>
      <c r="S803" s="33"/>
      <c r="T803" s="33"/>
      <c r="U803" s="34" t="str">
        <f>IFERROR(INDEX('[3]5.Grup_T'!$G$4:$G$22,MATCH('6.Turtas'!E803,'[3]5.Grup_T'!$E$4:$E$22,0)),"0")</f>
        <v>0</v>
      </c>
      <c r="V803" s="35">
        <f t="shared" si="160"/>
        <v>0</v>
      </c>
      <c r="W803" s="35">
        <f>IF(NOT(ISBLANK(H803)),(12-DATEDIF(H803,'[3]1.Pradzia'!$D$13,"m")),0)</f>
        <v>0</v>
      </c>
      <c r="X803" s="35">
        <f t="shared" si="159"/>
        <v>0</v>
      </c>
      <c r="Y803" s="35">
        <f t="shared" si="158"/>
        <v>0</v>
      </c>
      <c r="Z803" s="35">
        <f t="shared" si="170"/>
        <v>0</v>
      </c>
      <c r="AA803" s="36">
        <f t="shared" si="161"/>
        <v>0</v>
      </c>
      <c r="AB803" s="36">
        <f t="shared" si="163"/>
        <v>0</v>
      </c>
      <c r="AC803" s="37">
        <f t="shared" si="157"/>
        <v>0</v>
      </c>
      <c r="AD803" s="35">
        <f>IF(OR(YEAR(G803)&lt;2019,O803="X"),0,IF(ISBLANK(H803),DATEDIF(G803,'[3]1.Pradzia'!$D$13,"M"),DATEDIF(G803,H803,"m")))</f>
        <v>0</v>
      </c>
      <c r="AE803" s="37">
        <f>IF(E803='[3]5.Grup_T'!$E$20,0,IF(AD803&lt;&gt;0,M803/V803*MIN(12,AD803),0))</f>
        <v>0</v>
      </c>
      <c r="AF803" s="37">
        <f t="shared" si="162"/>
        <v>0</v>
      </c>
      <c r="AG803" s="37">
        <f t="shared" si="164"/>
        <v>0</v>
      </c>
      <c r="AH803" s="37">
        <f t="shared" si="165"/>
        <v>0</v>
      </c>
      <c r="AI803" s="35" t="str">
        <f t="shared" si="166"/>
        <v>Nusidėvėjęs</v>
      </c>
      <c r="AJ803" s="38" t="str">
        <f>IF(AND(F803&lt;&gt;[3]Pav.tvarkyklė!$B$12,F803&lt;&gt;[3]Pav.tvarkyklė!$B$13),"GVTNT","X")</f>
        <v>GVTNT</v>
      </c>
      <c r="AK803" s="39">
        <f t="shared" si="167"/>
        <v>0</v>
      </c>
      <c r="AL803" s="41"/>
      <c r="AM803" s="41"/>
      <c r="AN803" s="41">
        <f t="shared" si="168"/>
        <v>1900</v>
      </c>
      <c r="AO803" s="41"/>
      <c r="AP803" s="41"/>
      <c r="AQ803" s="41"/>
      <c r="AR803" s="42"/>
      <c r="AS803" s="42"/>
      <c r="AU803" s="43">
        <f t="shared" si="169"/>
        <v>0</v>
      </c>
    </row>
    <row r="804" spans="1:47" ht="15" customHeight="1" x14ac:dyDescent="0.25">
      <c r="A804" s="11"/>
      <c r="B804" s="19">
        <v>856</v>
      </c>
      <c r="C804" s="74"/>
      <c r="D804" s="77"/>
      <c r="E804" s="71"/>
      <c r="F804" s="75"/>
      <c r="G804" s="24"/>
      <c r="H804" s="54"/>
      <c r="I804" s="76"/>
      <c r="J804" s="27"/>
      <c r="K804" s="27"/>
      <c r="L804" s="27"/>
      <c r="M804" s="28"/>
      <c r="N804" s="29">
        <v>0</v>
      </c>
      <c r="O804" s="30" t="str">
        <f>IF(G804&lt;=$N$2,"",IF(F804=[3]Pav.tvarkyklė!$B$13,"",IF(ISBLANK(R804),"X","")))</f>
        <v/>
      </c>
      <c r="P804" s="31"/>
      <c r="Q804" s="32"/>
      <c r="R804" s="32"/>
      <c r="S804" s="33"/>
      <c r="T804" s="33"/>
      <c r="U804" s="34" t="str">
        <f>IFERROR(INDEX('[3]5.Grup_T'!$G$4:$G$22,MATCH('6.Turtas'!E804,'[3]5.Grup_T'!$E$4:$E$22,0)),"0")</f>
        <v>0</v>
      </c>
      <c r="V804" s="35">
        <f t="shared" si="160"/>
        <v>0</v>
      </c>
      <c r="W804" s="35">
        <f>IF(NOT(ISBLANK(H804)),(12-DATEDIF(H804,'[3]1.Pradzia'!$D$13,"m")),0)</f>
        <v>0</v>
      </c>
      <c r="X804" s="35">
        <f t="shared" si="159"/>
        <v>0</v>
      </c>
      <c r="Y804" s="35">
        <f t="shared" si="158"/>
        <v>0</v>
      </c>
      <c r="Z804" s="35">
        <f t="shared" si="170"/>
        <v>0</v>
      </c>
      <c r="AA804" s="36">
        <f t="shared" si="161"/>
        <v>0</v>
      </c>
      <c r="AB804" s="36">
        <f t="shared" si="163"/>
        <v>0</v>
      </c>
      <c r="AC804" s="37">
        <f t="shared" si="157"/>
        <v>0</v>
      </c>
      <c r="AD804" s="35">
        <f>IF(OR(YEAR(G804)&lt;2019,O804="X"),0,IF(ISBLANK(H804),DATEDIF(G804,'[3]1.Pradzia'!$D$13,"M"),DATEDIF(G804,H804,"m")))</f>
        <v>0</v>
      </c>
      <c r="AE804" s="37">
        <f>IF(E804='[3]5.Grup_T'!$E$20,0,IF(AD804&lt;&gt;0,M804/V804*MIN(12,AD804),0))</f>
        <v>0</v>
      </c>
      <c r="AF804" s="37">
        <f t="shared" si="162"/>
        <v>0</v>
      </c>
      <c r="AG804" s="37">
        <f t="shared" si="164"/>
        <v>0</v>
      </c>
      <c r="AH804" s="37">
        <f t="shared" si="165"/>
        <v>0</v>
      </c>
      <c r="AI804" s="35" t="str">
        <f t="shared" si="166"/>
        <v>Nusidėvėjęs</v>
      </c>
      <c r="AJ804" s="38" t="str">
        <f>IF(AND(F804&lt;&gt;[3]Pav.tvarkyklė!$B$12,F804&lt;&gt;[3]Pav.tvarkyklė!$B$13),"GVTNT","X")</f>
        <v>GVTNT</v>
      </c>
      <c r="AK804" s="39">
        <f t="shared" si="167"/>
        <v>0</v>
      </c>
      <c r="AL804" s="41"/>
      <c r="AM804" s="41"/>
      <c r="AN804" s="41">
        <f t="shared" si="168"/>
        <v>1900</v>
      </c>
      <c r="AO804" s="41"/>
      <c r="AP804" s="41"/>
      <c r="AQ804" s="41"/>
      <c r="AR804" s="42"/>
      <c r="AS804" s="42"/>
      <c r="AU804" s="43">
        <f t="shared" si="169"/>
        <v>0</v>
      </c>
    </row>
    <row r="805" spans="1:47" ht="15" customHeight="1" x14ac:dyDescent="0.25">
      <c r="A805" s="11"/>
      <c r="B805" s="19">
        <v>857</v>
      </c>
      <c r="C805" s="74"/>
      <c r="D805" s="77"/>
      <c r="E805" s="71"/>
      <c r="F805" s="75"/>
      <c r="G805" s="24"/>
      <c r="H805" s="54"/>
      <c r="I805" s="76"/>
      <c r="J805" s="27"/>
      <c r="K805" s="27"/>
      <c r="L805" s="27"/>
      <c r="M805" s="28"/>
      <c r="N805" s="29">
        <v>0</v>
      </c>
      <c r="O805" s="30" t="str">
        <f>IF(G805&lt;=$N$2,"",IF(F805=[3]Pav.tvarkyklė!$B$13,"",IF(ISBLANK(R805),"X","")))</f>
        <v/>
      </c>
      <c r="P805" s="31"/>
      <c r="Q805" s="32"/>
      <c r="R805" s="32"/>
      <c r="S805" s="33"/>
      <c r="T805" s="33"/>
      <c r="U805" s="34" t="str">
        <f>IFERROR(INDEX('[3]5.Grup_T'!$G$4:$G$22,MATCH('6.Turtas'!E805,'[3]5.Grup_T'!$E$4:$E$22,0)),"0")</f>
        <v>0</v>
      </c>
      <c r="V805" s="35">
        <f t="shared" si="160"/>
        <v>0</v>
      </c>
      <c r="W805" s="35">
        <f>IF(NOT(ISBLANK(H805)),(12-DATEDIF(H805,'[3]1.Pradzia'!$D$13,"m")),0)</f>
        <v>0</v>
      </c>
      <c r="X805" s="35">
        <f t="shared" si="159"/>
        <v>0</v>
      </c>
      <c r="Y805" s="35">
        <f t="shared" si="158"/>
        <v>0</v>
      </c>
      <c r="Z805" s="35">
        <f t="shared" si="170"/>
        <v>0</v>
      </c>
      <c r="AA805" s="36">
        <f t="shared" si="161"/>
        <v>0</v>
      </c>
      <c r="AB805" s="36">
        <f t="shared" si="163"/>
        <v>0</v>
      </c>
      <c r="AC805" s="37">
        <f t="shared" si="157"/>
        <v>0</v>
      </c>
      <c r="AD805" s="35">
        <f>IF(OR(YEAR(G805)&lt;2019,O805="X"),0,IF(ISBLANK(H805),DATEDIF(G805,'[3]1.Pradzia'!$D$13,"M"),DATEDIF(G805,H805,"m")))</f>
        <v>0</v>
      </c>
      <c r="AE805" s="37">
        <f>IF(E805='[3]5.Grup_T'!$E$20,0,IF(AD805&lt;&gt;0,M805/V805*MIN(12,AD805),0))</f>
        <v>0</v>
      </c>
      <c r="AF805" s="37">
        <f t="shared" si="162"/>
        <v>0</v>
      </c>
      <c r="AG805" s="37">
        <f t="shared" si="164"/>
        <v>0</v>
      </c>
      <c r="AH805" s="37">
        <f t="shared" si="165"/>
        <v>0</v>
      </c>
      <c r="AI805" s="35" t="str">
        <f t="shared" si="166"/>
        <v>Nusidėvėjęs</v>
      </c>
      <c r="AJ805" s="38" t="str">
        <f>IF(AND(F805&lt;&gt;[3]Pav.tvarkyklė!$B$12,F805&lt;&gt;[3]Pav.tvarkyklė!$B$13),"GVTNT","X")</f>
        <v>GVTNT</v>
      </c>
      <c r="AK805" s="39">
        <f t="shared" si="167"/>
        <v>0</v>
      </c>
      <c r="AL805" s="41"/>
      <c r="AM805" s="41"/>
      <c r="AN805" s="41">
        <f t="shared" si="168"/>
        <v>1900</v>
      </c>
      <c r="AO805" s="41"/>
      <c r="AP805" s="41"/>
      <c r="AQ805" s="41"/>
      <c r="AR805" s="42"/>
      <c r="AS805" s="42"/>
      <c r="AU805" s="43">
        <f t="shared" si="169"/>
        <v>0</v>
      </c>
    </row>
    <row r="806" spans="1:47" ht="15" customHeight="1" x14ac:dyDescent="0.25">
      <c r="A806" s="11"/>
      <c r="B806" s="19">
        <v>858</v>
      </c>
      <c r="C806" s="74"/>
      <c r="D806" s="77"/>
      <c r="E806" s="71"/>
      <c r="F806" s="75"/>
      <c r="G806" s="24"/>
      <c r="H806" s="54"/>
      <c r="I806" s="76"/>
      <c r="J806" s="27"/>
      <c r="K806" s="27"/>
      <c r="L806" s="27"/>
      <c r="M806" s="28"/>
      <c r="N806" s="29">
        <v>0</v>
      </c>
      <c r="O806" s="30" t="str">
        <f>IF(G806&lt;=$N$2,"",IF(F806=[3]Pav.tvarkyklė!$B$13,"",IF(ISBLANK(R806),"X","")))</f>
        <v/>
      </c>
      <c r="P806" s="31"/>
      <c r="Q806" s="32"/>
      <c r="R806" s="32"/>
      <c r="S806" s="33"/>
      <c r="T806" s="33"/>
      <c r="U806" s="34" t="str">
        <f>IFERROR(INDEX('[3]5.Grup_T'!$G$4:$G$22,MATCH('6.Turtas'!E806,'[3]5.Grup_T'!$E$4:$E$22,0)),"0")</f>
        <v>0</v>
      </c>
      <c r="V806" s="35">
        <f t="shared" si="160"/>
        <v>0</v>
      </c>
      <c r="W806" s="35">
        <f>IF(NOT(ISBLANK(H806)),(12-DATEDIF(H806,'[3]1.Pradzia'!$D$13,"m")),0)</f>
        <v>0</v>
      </c>
      <c r="X806" s="35">
        <f t="shared" si="159"/>
        <v>0</v>
      </c>
      <c r="Y806" s="35">
        <f t="shared" si="158"/>
        <v>0</v>
      </c>
      <c r="Z806" s="35">
        <f t="shared" si="170"/>
        <v>0</v>
      </c>
      <c r="AA806" s="36">
        <f t="shared" si="161"/>
        <v>0</v>
      </c>
      <c r="AB806" s="36">
        <f t="shared" si="163"/>
        <v>0</v>
      </c>
      <c r="AC806" s="37">
        <f t="shared" ref="AC806:AC869" si="171">IF(YEAR(G806)&lt;2019,M806-N806+AB806,0)</f>
        <v>0</v>
      </c>
      <c r="AD806" s="35">
        <f>IF(OR(YEAR(G806)&lt;2019,O806="X"),0,IF(ISBLANK(H806),DATEDIF(G806,'[3]1.Pradzia'!$D$13,"M"),DATEDIF(G806,H806,"m")))</f>
        <v>0</v>
      </c>
      <c r="AE806" s="37">
        <f>IF(E806='[3]5.Grup_T'!$E$20,0,IF(AD806&lt;&gt;0,M806/V806*MIN(12,AD806),0))</f>
        <v>0</v>
      </c>
      <c r="AF806" s="37">
        <f t="shared" si="162"/>
        <v>0</v>
      </c>
      <c r="AG806" s="37">
        <f t="shared" si="164"/>
        <v>0</v>
      </c>
      <c r="AH806" s="37">
        <f t="shared" si="165"/>
        <v>0</v>
      </c>
      <c r="AI806" s="35" t="str">
        <f t="shared" si="166"/>
        <v>Nusidėvėjęs</v>
      </c>
      <c r="AJ806" s="38" t="str">
        <f>IF(AND(F806&lt;&gt;[3]Pav.tvarkyklė!$B$12,F806&lt;&gt;[3]Pav.tvarkyklė!$B$13),"GVTNT","X")</f>
        <v>GVTNT</v>
      </c>
      <c r="AK806" s="39">
        <f t="shared" si="167"/>
        <v>0</v>
      </c>
      <c r="AL806" s="41"/>
      <c r="AM806" s="41"/>
      <c r="AN806" s="41">
        <f t="shared" si="168"/>
        <v>1900</v>
      </c>
      <c r="AO806" s="41"/>
      <c r="AP806" s="41"/>
      <c r="AQ806" s="41"/>
      <c r="AR806" s="42"/>
      <c r="AS806" s="42"/>
      <c r="AU806" s="43">
        <f t="shared" si="169"/>
        <v>0</v>
      </c>
    </row>
    <row r="807" spans="1:47" ht="15" customHeight="1" x14ac:dyDescent="0.25">
      <c r="A807" s="11"/>
      <c r="B807" s="19">
        <v>859</v>
      </c>
      <c r="C807" s="74"/>
      <c r="D807" s="77"/>
      <c r="E807" s="71"/>
      <c r="F807" s="75"/>
      <c r="G807" s="24"/>
      <c r="H807" s="54"/>
      <c r="I807" s="76"/>
      <c r="J807" s="27"/>
      <c r="K807" s="27"/>
      <c r="L807" s="27"/>
      <c r="M807" s="28"/>
      <c r="N807" s="29">
        <v>0</v>
      </c>
      <c r="O807" s="30" t="str">
        <f>IF(G807&lt;=$N$2,"",IF(F807=[3]Pav.tvarkyklė!$B$13,"",IF(ISBLANK(R807),"X","")))</f>
        <v/>
      </c>
      <c r="P807" s="31"/>
      <c r="Q807" s="32"/>
      <c r="R807" s="32"/>
      <c r="S807" s="33"/>
      <c r="T807" s="33"/>
      <c r="U807" s="34" t="str">
        <f>IFERROR(INDEX('[3]5.Grup_T'!$G$4:$G$22,MATCH('6.Turtas'!E807,'[3]5.Grup_T'!$E$4:$E$22,0)),"0")</f>
        <v>0</v>
      </c>
      <c r="V807" s="35">
        <f t="shared" si="160"/>
        <v>0</v>
      </c>
      <c r="W807" s="35">
        <f>IF(NOT(ISBLANK(H807)),(12-DATEDIF(H807,'[3]1.Pradzia'!$D$13,"m")),0)</f>
        <v>0</v>
      </c>
      <c r="X807" s="35">
        <f t="shared" si="159"/>
        <v>0</v>
      </c>
      <c r="Y807" s="35">
        <f t="shared" si="158"/>
        <v>0</v>
      </c>
      <c r="Z807" s="35">
        <f t="shared" si="170"/>
        <v>0</v>
      </c>
      <c r="AA807" s="36">
        <f t="shared" si="161"/>
        <v>0</v>
      </c>
      <c r="AB807" s="36">
        <f t="shared" si="163"/>
        <v>0</v>
      </c>
      <c r="AC807" s="37">
        <f t="shared" si="171"/>
        <v>0</v>
      </c>
      <c r="AD807" s="35">
        <f>IF(OR(YEAR(G807)&lt;2019,O807="X"),0,IF(ISBLANK(H807),DATEDIF(G807,'[3]1.Pradzia'!$D$13,"M"),DATEDIF(G807,H807,"m")))</f>
        <v>0</v>
      </c>
      <c r="AE807" s="37">
        <f>IF(E807='[3]5.Grup_T'!$E$20,0,IF(AD807&lt;&gt;0,M807/V807*MIN(12,AD807),0))</f>
        <v>0</v>
      </c>
      <c r="AF807" s="37">
        <f t="shared" si="162"/>
        <v>0</v>
      </c>
      <c r="AG807" s="37">
        <f t="shared" si="164"/>
        <v>0</v>
      </c>
      <c r="AH807" s="37">
        <f t="shared" si="165"/>
        <v>0</v>
      </c>
      <c r="AI807" s="35" t="str">
        <f t="shared" si="166"/>
        <v>Nusidėvėjęs</v>
      </c>
      <c r="AJ807" s="38" t="str">
        <f>IF(AND(F807&lt;&gt;[3]Pav.tvarkyklė!$B$12,F807&lt;&gt;[3]Pav.tvarkyklė!$B$13),"GVTNT","X")</f>
        <v>GVTNT</v>
      </c>
      <c r="AK807" s="39">
        <f t="shared" si="167"/>
        <v>0</v>
      </c>
      <c r="AL807" s="41"/>
      <c r="AM807" s="41"/>
      <c r="AN807" s="41">
        <f t="shared" si="168"/>
        <v>1900</v>
      </c>
      <c r="AO807" s="41"/>
      <c r="AP807" s="41"/>
      <c r="AQ807" s="41"/>
      <c r="AR807" s="42"/>
      <c r="AS807" s="42"/>
      <c r="AU807" s="43">
        <f t="shared" si="169"/>
        <v>0</v>
      </c>
    </row>
    <row r="808" spans="1:47" ht="15" customHeight="1" x14ac:dyDescent="0.25">
      <c r="A808" s="11"/>
      <c r="B808" s="19">
        <v>860</v>
      </c>
      <c r="C808" s="74"/>
      <c r="D808" s="77"/>
      <c r="E808" s="71"/>
      <c r="F808" s="75"/>
      <c r="G808" s="24"/>
      <c r="H808" s="54"/>
      <c r="I808" s="76"/>
      <c r="J808" s="27"/>
      <c r="K808" s="27"/>
      <c r="L808" s="27"/>
      <c r="M808" s="28"/>
      <c r="N808" s="29">
        <v>0</v>
      </c>
      <c r="O808" s="30" t="str">
        <f>IF(G808&lt;=$N$2,"",IF(F808=[3]Pav.tvarkyklė!$B$13,"",IF(ISBLANK(R808),"X","")))</f>
        <v/>
      </c>
      <c r="P808" s="31"/>
      <c r="Q808" s="32"/>
      <c r="R808" s="32"/>
      <c r="S808" s="33"/>
      <c r="T808" s="33"/>
      <c r="U808" s="34" t="str">
        <f>IFERROR(INDEX('[3]5.Grup_T'!$G$4:$G$22,MATCH('6.Turtas'!E808,'[3]5.Grup_T'!$E$4:$E$22,0)),"0")</f>
        <v>0</v>
      </c>
      <c r="V808" s="35">
        <f t="shared" si="160"/>
        <v>0</v>
      </c>
      <c r="W808" s="35">
        <f>IF(NOT(ISBLANK(H808)),(12-DATEDIF(H808,'[3]1.Pradzia'!$D$13,"m")),0)</f>
        <v>0</v>
      </c>
      <c r="X808" s="35">
        <f t="shared" si="159"/>
        <v>0</v>
      </c>
      <c r="Y808" s="35">
        <f t="shared" si="158"/>
        <v>0</v>
      </c>
      <c r="Z808" s="35">
        <f t="shared" si="170"/>
        <v>0</v>
      </c>
      <c r="AA808" s="36">
        <f t="shared" si="161"/>
        <v>0</v>
      </c>
      <c r="AB808" s="36">
        <f t="shared" si="163"/>
        <v>0</v>
      </c>
      <c r="AC808" s="37">
        <f t="shared" si="171"/>
        <v>0</v>
      </c>
      <c r="AD808" s="35">
        <f>IF(OR(YEAR(G808)&lt;2019,O808="X"),0,IF(ISBLANK(H808),DATEDIF(G808,'[3]1.Pradzia'!$D$13,"M"),DATEDIF(G808,H808,"m")))</f>
        <v>0</v>
      </c>
      <c r="AE808" s="37">
        <f>IF(E808='[3]5.Grup_T'!$E$20,0,IF(AD808&lt;&gt;0,M808/V808*MIN(12,AD808),0))</f>
        <v>0</v>
      </c>
      <c r="AF808" s="37">
        <f t="shared" si="162"/>
        <v>0</v>
      </c>
      <c r="AG808" s="37">
        <f t="shared" si="164"/>
        <v>0</v>
      </c>
      <c r="AH808" s="37">
        <f t="shared" si="165"/>
        <v>0</v>
      </c>
      <c r="AI808" s="35" t="str">
        <f t="shared" si="166"/>
        <v>Nusidėvėjęs</v>
      </c>
      <c r="AJ808" s="38" t="str">
        <f>IF(AND(F808&lt;&gt;[3]Pav.tvarkyklė!$B$12,F808&lt;&gt;[3]Pav.tvarkyklė!$B$13),"GVTNT","X")</f>
        <v>GVTNT</v>
      </c>
      <c r="AK808" s="39">
        <f t="shared" si="167"/>
        <v>0</v>
      </c>
      <c r="AL808" s="41"/>
      <c r="AM808" s="41"/>
      <c r="AN808" s="41">
        <f t="shared" si="168"/>
        <v>1900</v>
      </c>
      <c r="AO808" s="41"/>
      <c r="AP808" s="41"/>
      <c r="AQ808" s="41"/>
      <c r="AR808" s="42"/>
      <c r="AS808" s="42"/>
      <c r="AU808" s="43">
        <f t="shared" si="169"/>
        <v>0</v>
      </c>
    </row>
    <row r="809" spans="1:47" ht="15" customHeight="1" x14ac:dyDescent="0.25">
      <c r="A809" s="11"/>
      <c r="B809" s="19">
        <v>861</v>
      </c>
      <c r="C809" s="74"/>
      <c r="D809" s="77"/>
      <c r="E809" s="71"/>
      <c r="F809" s="75"/>
      <c r="G809" s="24"/>
      <c r="H809" s="54"/>
      <c r="I809" s="76"/>
      <c r="J809" s="27"/>
      <c r="K809" s="27"/>
      <c r="L809" s="27"/>
      <c r="M809" s="28"/>
      <c r="N809" s="29">
        <v>0</v>
      </c>
      <c r="O809" s="30" t="str">
        <f>IF(G809&lt;=$N$2,"",IF(F809=[3]Pav.tvarkyklė!$B$13,"",IF(ISBLANK(R809),"X","")))</f>
        <v/>
      </c>
      <c r="P809" s="31"/>
      <c r="Q809" s="32"/>
      <c r="R809" s="32"/>
      <c r="S809" s="33"/>
      <c r="T809" s="33"/>
      <c r="U809" s="34" t="str">
        <f>IFERROR(INDEX('[3]5.Grup_T'!$G$4:$G$22,MATCH('6.Turtas'!E809,'[3]5.Grup_T'!$E$4:$E$22,0)),"0")</f>
        <v>0</v>
      </c>
      <c r="V809" s="35">
        <f t="shared" si="160"/>
        <v>0</v>
      </c>
      <c r="W809" s="35">
        <f>IF(NOT(ISBLANK(H809)),(12-DATEDIF(H809,'[3]1.Pradzia'!$D$13,"m")),0)</f>
        <v>0</v>
      </c>
      <c r="X809" s="35">
        <f t="shared" si="159"/>
        <v>0</v>
      </c>
      <c r="Y809" s="35">
        <f t="shared" si="158"/>
        <v>0</v>
      </c>
      <c r="Z809" s="35">
        <f t="shared" si="170"/>
        <v>0</v>
      </c>
      <c r="AA809" s="36">
        <f t="shared" si="161"/>
        <v>0</v>
      </c>
      <c r="AB809" s="36">
        <f t="shared" si="163"/>
        <v>0</v>
      </c>
      <c r="AC809" s="37">
        <f t="shared" si="171"/>
        <v>0</v>
      </c>
      <c r="AD809" s="35">
        <f>IF(OR(YEAR(G809)&lt;2019,O809="X"),0,IF(ISBLANK(H809),DATEDIF(G809,'[3]1.Pradzia'!$D$13,"M"),DATEDIF(G809,H809,"m")))</f>
        <v>0</v>
      </c>
      <c r="AE809" s="37">
        <f>IF(E809='[3]5.Grup_T'!$E$20,0,IF(AD809&lt;&gt;0,M809/V809*MIN(12,AD809),0))</f>
        <v>0</v>
      </c>
      <c r="AF809" s="37">
        <f t="shared" si="162"/>
        <v>0</v>
      </c>
      <c r="AG809" s="37">
        <f t="shared" si="164"/>
        <v>0</v>
      </c>
      <c r="AH809" s="37">
        <f t="shared" si="165"/>
        <v>0</v>
      </c>
      <c r="AI809" s="35" t="str">
        <f t="shared" si="166"/>
        <v>Nusidėvėjęs</v>
      </c>
      <c r="AJ809" s="38" t="str">
        <f>IF(AND(F809&lt;&gt;[3]Pav.tvarkyklė!$B$12,F809&lt;&gt;[3]Pav.tvarkyklė!$B$13),"GVTNT","X")</f>
        <v>GVTNT</v>
      </c>
      <c r="AK809" s="39">
        <f t="shared" si="167"/>
        <v>0</v>
      </c>
      <c r="AL809" s="41"/>
      <c r="AM809" s="41"/>
      <c r="AN809" s="41">
        <f t="shared" si="168"/>
        <v>1900</v>
      </c>
      <c r="AO809" s="41"/>
      <c r="AP809" s="41"/>
      <c r="AQ809" s="41"/>
      <c r="AR809" s="42"/>
      <c r="AS809" s="42"/>
      <c r="AU809" s="43">
        <f t="shared" si="169"/>
        <v>0</v>
      </c>
    </row>
    <row r="810" spans="1:47" ht="15" customHeight="1" x14ac:dyDescent="0.25">
      <c r="A810" s="11"/>
      <c r="B810" s="19">
        <v>862</v>
      </c>
      <c r="C810" s="74"/>
      <c r="D810" s="77"/>
      <c r="E810" s="71"/>
      <c r="F810" s="75"/>
      <c r="G810" s="24"/>
      <c r="H810" s="54"/>
      <c r="I810" s="76"/>
      <c r="J810" s="27"/>
      <c r="K810" s="27"/>
      <c r="L810" s="27"/>
      <c r="M810" s="28"/>
      <c r="N810" s="29">
        <v>0</v>
      </c>
      <c r="O810" s="30" t="str">
        <f>IF(G810&lt;=$N$2,"",IF(F810=[3]Pav.tvarkyklė!$B$13,"",IF(ISBLANK(R810),"X","")))</f>
        <v/>
      </c>
      <c r="P810" s="31"/>
      <c r="Q810" s="32"/>
      <c r="R810" s="32"/>
      <c r="S810" s="33"/>
      <c r="T810" s="33"/>
      <c r="U810" s="34" t="str">
        <f>IFERROR(INDEX('[3]5.Grup_T'!$G$4:$G$22,MATCH('6.Turtas'!E810,'[3]5.Grup_T'!$E$4:$E$22,0)),"0")</f>
        <v>0</v>
      </c>
      <c r="V810" s="35">
        <f t="shared" si="160"/>
        <v>0</v>
      </c>
      <c r="W810" s="35">
        <f>IF(NOT(ISBLANK(H810)),(12-DATEDIF(H810,'[3]1.Pradzia'!$D$13,"m")),0)</f>
        <v>0</v>
      </c>
      <c r="X810" s="35">
        <f t="shared" si="159"/>
        <v>0</v>
      </c>
      <c r="Y810" s="35">
        <f t="shared" si="158"/>
        <v>0</v>
      </c>
      <c r="Z810" s="35">
        <f t="shared" si="170"/>
        <v>0</v>
      </c>
      <c r="AA810" s="36">
        <f t="shared" si="161"/>
        <v>0</v>
      </c>
      <c r="AB810" s="36">
        <f t="shared" si="163"/>
        <v>0</v>
      </c>
      <c r="AC810" s="37">
        <f t="shared" si="171"/>
        <v>0</v>
      </c>
      <c r="AD810" s="35">
        <f>IF(OR(YEAR(G810)&lt;2019,O810="X"),0,IF(ISBLANK(H810),DATEDIF(G810,'[3]1.Pradzia'!$D$13,"M"),DATEDIF(G810,H810,"m")))</f>
        <v>0</v>
      </c>
      <c r="AE810" s="37">
        <f>IF(E810='[3]5.Grup_T'!$E$20,0,IF(AD810&lt;&gt;0,M810/V810*MIN(12,AD810),0))</f>
        <v>0</v>
      </c>
      <c r="AF810" s="37">
        <f t="shared" si="162"/>
        <v>0</v>
      </c>
      <c r="AG810" s="37">
        <f t="shared" si="164"/>
        <v>0</v>
      </c>
      <c r="AH810" s="37">
        <f t="shared" si="165"/>
        <v>0</v>
      </c>
      <c r="AI810" s="35" t="str">
        <f t="shared" si="166"/>
        <v>Nusidėvėjęs</v>
      </c>
      <c r="AJ810" s="38" t="str">
        <f>IF(AND(F810&lt;&gt;[3]Pav.tvarkyklė!$B$12,F810&lt;&gt;[3]Pav.tvarkyklė!$B$13),"GVTNT","X")</f>
        <v>GVTNT</v>
      </c>
      <c r="AK810" s="39">
        <f t="shared" si="167"/>
        <v>0</v>
      </c>
      <c r="AL810" s="41"/>
      <c r="AM810" s="41"/>
      <c r="AN810" s="41">
        <f t="shared" si="168"/>
        <v>1900</v>
      </c>
      <c r="AO810" s="41"/>
      <c r="AP810" s="41"/>
      <c r="AQ810" s="41"/>
      <c r="AR810" s="42"/>
      <c r="AS810" s="42"/>
      <c r="AU810" s="43">
        <f t="shared" si="169"/>
        <v>0</v>
      </c>
    </row>
    <row r="811" spans="1:47" ht="15" customHeight="1" x14ac:dyDescent="0.25">
      <c r="A811" s="11"/>
      <c r="B811" s="19">
        <v>863</v>
      </c>
      <c r="C811" s="74"/>
      <c r="D811" s="77"/>
      <c r="E811" s="71"/>
      <c r="F811" s="75"/>
      <c r="G811" s="24"/>
      <c r="H811" s="54"/>
      <c r="I811" s="76"/>
      <c r="J811" s="27"/>
      <c r="K811" s="27"/>
      <c r="L811" s="27"/>
      <c r="M811" s="28"/>
      <c r="N811" s="29">
        <v>0</v>
      </c>
      <c r="O811" s="30" t="str">
        <f>IF(G811&lt;=$N$2,"",IF(F811=[3]Pav.tvarkyklė!$B$13,"",IF(ISBLANK(R811),"X","")))</f>
        <v/>
      </c>
      <c r="P811" s="31"/>
      <c r="Q811" s="32"/>
      <c r="R811" s="32"/>
      <c r="S811" s="33"/>
      <c r="T811" s="33"/>
      <c r="U811" s="34" t="str">
        <f>IFERROR(INDEX('[3]5.Grup_T'!$G$4:$G$22,MATCH('6.Turtas'!E811,'[3]5.Grup_T'!$E$4:$E$22,0)),"0")</f>
        <v>0</v>
      </c>
      <c r="V811" s="35">
        <f t="shared" si="160"/>
        <v>0</v>
      </c>
      <c r="W811" s="35">
        <f>IF(NOT(ISBLANK(H811)),(12-DATEDIF(H811,'[3]1.Pradzia'!$D$13,"m")),0)</f>
        <v>0</v>
      </c>
      <c r="X811" s="35">
        <f t="shared" si="159"/>
        <v>0</v>
      </c>
      <c r="Y811" s="35">
        <f t="shared" si="158"/>
        <v>0</v>
      </c>
      <c r="Z811" s="35">
        <f t="shared" si="170"/>
        <v>0</v>
      </c>
      <c r="AA811" s="36">
        <f t="shared" si="161"/>
        <v>0</v>
      </c>
      <c r="AB811" s="36">
        <f t="shared" si="163"/>
        <v>0</v>
      </c>
      <c r="AC811" s="37">
        <f t="shared" si="171"/>
        <v>0</v>
      </c>
      <c r="AD811" s="35">
        <f>IF(OR(YEAR(G811)&lt;2019,O811="X"),0,IF(ISBLANK(H811),DATEDIF(G811,'[3]1.Pradzia'!$D$13,"M"),DATEDIF(G811,H811,"m")))</f>
        <v>0</v>
      </c>
      <c r="AE811" s="37">
        <f>IF(E811='[3]5.Grup_T'!$E$20,0,IF(AD811&lt;&gt;0,M811/V811*MIN(12,AD811),0))</f>
        <v>0</v>
      </c>
      <c r="AF811" s="37">
        <f t="shared" si="162"/>
        <v>0</v>
      </c>
      <c r="AG811" s="37">
        <f t="shared" si="164"/>
        <v>0</v>
      </c>
      <c r="AH811" s="37">
        <f t="shared" si="165"/>
        <v>0</v>
      </c>
      <c r="AI811" s="35" t="str">
        <f t="shared" si="166"/>
        <v>Nusidėvėjęs</v>
      </c>
      <c r="AJ811" s="38" t="str">
        <f>IF(AND(F811&lt;&gt;[3]Pav.tvarkyklė!$B$12,F811&lt;&gt;[3]Pav.tvarkyklė!$B$13),"GVTNT","X")</f>
        <v>GVTNT</v>
      </c>
      <c r="AK811" s="39">
        <f t="shared" si="167"/>
        <v>0</v>
      </c>
      <c r="AL811" s="41"/>
      <c r="AM811" s="41"/>
      <c r="AN811" s="41">
        <f t="shared" si="168"/>
        <v>1900</v>
      </c>
      <c r="AO811" s="41"/>
      <c r="AP811" s="41"/>
      <c r="AQ811" s="41"/>
      <c r="AR811" s="42"/>
      <c r="AS811" s="42"/>
      <c r="AU811" s="43">
        <f t="shared" si="169"/>
        <v>0</v>
      </c>
    </row>
    <row r="812" spans="1:47" ht="15" customHeight="1" x14ac:dyDescent="0.25">
      <c r="A812" s="11"/>
      <c r="B812" s="19">
        <v>864</v>
      </c>
      <c r="C812" s="74"/>
      <c r="D812" s="77"/>
      <c r="E812" s="71"/>
      <c r="F812" s="75"/>
      <c r="G812" s="24"/>
      <c r="H812" s="54"/>
      <c r="I812" s="76"/>
      <c r="J812" s="27"/>
      <c r="K812" s="27"/>
      <c r="L812" s="27"/>
      <c r="M812" s="28"/>
      <c r="N812" s="29">
        <v>0</v>
      </c>
      <c r="O812" s="30" t="str">
        <f>IF(G812&lt;=$N$2,"",IF(F812=[3]Pav.tvarkyklė!$B$13,"",IF(ISBLANK(R812),"X","")))</f>
        <v/>
      </c>
      <c r="P812" s="31"/>
      <c r="Q812" s="32"/>
      <c r="R812" s="32"/>
      <c r="S812" s="33"/>
      <c r="T812" s="33"/>
      <c r="U812" s="34" t="str">
        <f>IFERROR(INDEX('[3]5.Grup_T'!$G$4:$G$22,MATCH('6.Turtas'!E812,'[3]5.Grup_T'!$E$4:$E$22,0)),"0")</f>
        <v>0</v>
      </c>
      <c r="V812" s="35">
        <f t="shared" si="160"/>
        <v>0</v>
      </c>
      <c r="W812" s="35">
        <f>IF(NOT(ISBLANK(H812)),(12-DATEDIF(H812,'[3]1.Pradzia'!$D$13,"m")),0)</f>
        <v>0</v>
      </c>
      <c r="X812" s="35">
        <f t="shared" si="159"/>
        <v>0</v>
      </c>
      <c r="Y812" s="35">
        <f t="shared" si="158"/>
        <v>0</v>
      </c>
      <c r="Z812" s="35">
        <f t="shared" si="170"/>
        <v>0</v>
      </c>
      <c r="AA812" s="36">
        <f t="shared" si="161"/>
        <v>0</v>
      </c>
      <c r="AB812" s="36">
        <f t="shared" si="163"/>
        <v>0</v>
      </c>
      <c r="AC812" s="37">
        <f t="shared" si="171"/>
        <v>0</v>
      </c>
      <c r="AD812" s="35">
        <f>IF(OR(YEAR(G812)&lt;2019,O812="X"),0,IF(ISBLANK(H812),DATEDIF(G812,'[3]1.Pradzia'!$D$13,"M"),DATEDIF(G812,H812,"m")))</f>
        <v>0</v>
      </c>
      <c r="AE812" s="37">
        <f>IF(E812='[3]5.Grup_T'!$E$20,0,IF(AD812&lt;&gt;0,M812/V812*MIN(12,AD812),0))</f>
        <v>0</v>
      </c>
      <c r="AF812" s="37">
        <f t="shared" si="162"/>
        <v>0</v>
      </c>
      <c r="AG812" s="37">
        <f t="shared" si="164"/>
        <v>0</v>
      </c>
      <c r="AH812" s="37">
        <f t="shared" si="165"/>
        <v>0</v>
      </c>
      <c r="AI812" s="35" t="str">
        <f t="shared" si="166"/>
        <v>Nusidėvėjęs</v>
      </c>
      <c r="AJ812" s="38" t="str">
        <f>IF(AND(F812&lt;&gt;[3]Pav.tvarkyklė!$B$12,F812&lt;&gt;[3]Pav.tvarkyklė!$B$13),"GVTNT","X")</f>
        <v>GVTNT</v>
      </c>
      <c r="AK812" s="39">
        <f t="shared" si="167"/>
        <v>0</v>
      </c>
      <c r="AL812" s="41"/>
      <c r="AM812" s="41"/>
      <c r="AN812" s="41">
        <f t="shared" si="168"/>
        <v>1900</v>
      </c>
      <c r="AO812" s="41"/>
      <c r="AP812" s="41"/>
      <c r="AQ812" s="41"/>
      <c r="AR812" s="42"/>
      <c r="AS812" s="42"/>
      <c r="AU812" s="43">
        <f t="shared" si="169"/>
        <v>0</v>
      </c>
    </row>
    <row r="813" spans="1:47" ht="15" customHeight="1" x14ac:dyDescent="0.25">
      <c r="A813" s="11"/>
      <c r="B813" s="19">
        <v>865</v>
      </c>
      <c r="C813" s="74"/>
      <c r="D813" s="77"/>
      <c r="E813" s="71"/>
      <c r="F813" s="75"/>
      <c r="G813" s="24"/>
      <c r="H813" s="54"/>
      <c r="I813" s="76"/>
      <c r="J813" s="27"/>
      <c r="K813" s="27"/>
      <c r="L813" s="27"/>
      <c r="M813" s="28"/>
      <c r="N813" s="29">
        <v>0</v>
      </c>
      <c r="O813" s="30" t="str">
        <f>IF(G813&lt;=$N$2,"",IF(F813=[3]Pav.tvarkyklė!$B$13,"",IF(ISBLANK(R813),"X","")))</f>
        <v/>
      </c>
      <c r="P813" s="31"/>
      <c r="Q813" s="32"/>
      <c r="R813" s="32"/>
      <c r="S813" s="33"/>
      <c r="T813" s="33"/>
      <c r="U813" s="34" t="str">
        <f>IFERROR(INDEX('[3]5.Grup_T'!$G$4:$G$22,MATCH('6.Turtas'!E813,'[3]5.Grup_T'!$E$4:$E$22,0)),"0")</f>
        <v>0</v>
      </c>
      <c r="V813" s="35">
        <f t="shared" si="160"/>
        <v>0</v>
      </c>
      <c r="W813" s="35">
        <f>IF(NOT(ISBLANK(H813)),(12-DATEDIF(H813,'[3]1.Pradzia'!$D$13,"m")),0)</f>
        <v>0</v>
      </c>
      <c r="X813" s="35">
        <f t="shared" si="159"/>
        <v>0</v>
      </c>
      <c r="Y813" s="35">
        <f t="shared" si="158"/>
        <v>0</v>
      </c>
      <c r="Z813" s="35">
        <f t="shared" si="170"/>
        <v>0</v>
      </c>
      <c r="AA813" s="36">
        <f t="shared" si="161"/>
        <v>0</v>
      </c>
      <c r="AB813" s="36">
        <f t="shared" si="163"/>
        <v>0</v>
      </c>
      <c r="AC813" s="37">
        <f t="shared" si="171"/>
        <v>0</v>
      </c>
      <c r="AD813" s="35">
        <f>IF(OR(YEAR(G813)&lt;2019,O813="X"),0,IF(ISBLANK(H813),DATEDIF(G813,'[3]1.Pradzia'!$D$13,"M"),DATEDIF(G813,H813,"m")))</f>
        <v>0</v>
      </c>
      <c r="AE813" s="37">
        <f>IF(E813='[3]5.Grup_T'!$E$20,0,IF(AD813&lt;&gt;0,M813/V813*MIN(12,AD813),0))</f>
        <v>0</v>
      </c>
      <c r="AF813" s="37">
        <f t="shared" si="162"/>
        <v>0</v>
      </c>
      <c r="AG813" s="37">
        <f t="shared" si="164"/>
        <v>0</v>
      </c>
      <c r="AH813" s="37">
        <f t="shared" si="165"/>
        <v>0</v>
      </c>
      <c r="AI813" s="35" t="str">
        <f t="shared" si="166"/>
        <v>Nusidėvėjęs</v>
      </c>
      <c r="AJ813" s="38" t="str">
        <f>IF(AND(F813&lt;&gt;[3]Pav.tvarkyklė!$B$12,F813&lt;&gt;[3]Pav.tvarkyklė!$B$13),"GVTNT","X")</f>
        <v>GVTNT</v>
      </c>
      <c r="AK813" s="39">
        <f t="shared" si="167"/>
        <v>0</v>
      </c>
      <c r="AL813" s="41"/>
      <c r="AM813" s="41"/>
      <c r="AN813" s="41">
        <f t="shared" si="168"/>
        <v>1900</v>
      </c>
      <c r="AO813" s="41"/>
      <c r="AP813" s="41"/>
      <c r="AQ813" s="41"/>
      <c r="AR813" s="42"/>
      <c r="AS813" s="42"/>
      <c r="AU813" s="43">
        <f t="shared" si="169"/>
        <v>0</v>
      </c>
    </row>
    <row r="814" spans="1:47" ht="15" customHeight="1" x14ac:dyDescent="0.25">
      <c r="A814" s="11"/>
      <c r="B814" s="19">
        <v>866</v>
      </c>
      <c r="C814" s="74"/>
      <c r="D814" s="77"/>
      <c r="E814" s="71"/>
      <c r="F814" s="75"/>
      <c r="G814" s="24"/>
      <c r="H814" s="54"/>
      <c r="I814" s="76"/>
      <c r="J814" s="27"/>
      <c r="K814" s="27"/>
      <c r="L814" s="27"/>
      <c r="M814" s="28"/>
      <c r="N814" s="29">
        <v>0</v>
      </c>
      <c r="O814" s="30" t="str">
        <f>IF(G814&lt;=$N$2,"",IF(F814=[3]Pav.tvarkyklė!$B$13,"",IF(ISBLANK(R814),"X","")))</f>
        <v/>
      </c>
      <c r="P814" s="31"/>
      <c r="Q814" s="32"/>
      <c r="R814" s="32"/>
      <c r="S814" s="33"/>
      <c r="T814" s="33"/>
      <c r="U814" s="34" t="str">
        <f>IFERROR(INDEX('[3]5.Grup_T'!$G$4:$G$22,MATCH('6.Turtas'!E814,'[3]5.Grup_T'!$E$4:$E$22,0)),"0")</f>
        <v>0</v>
      </c>
      <c r="V814" s="35">
        <f t="shared" si="160"/>
        <v>0</v>
      </c>
      <c r="W814" s="35">
        <f>IF(NOT(ISBLANK(H814)),(12-DATEDIF(H814,'[3]1.Pradzia'!$D$13,"m")),0)</f>
        <v>0</v>
      </c>
      <c r="X814" s="35">
        <f t="shared" si="159"/>
        <v>0</v>
      </c>
      <c r="Y814" s="35">
        <f t="shared" si="158"/>
        <v>0</v>
      </c>
      <c r="Z814" s="35">
        <f t="shared" si="170"/>
        <v>0</v>
      </c>
      <c r="AA814" s="36">
        <f t="shared" si="161"/>
        <v>0</v>
      </c>
      <c r="AB814" s="36">
        <f t="shared" si="163"/>
        <v>0</v>
      </c>
      <c r="AC814" s="37">
        <f t="shared" si="171"/>
        <v>0</v>
      </c>
      <c r="AD814" s="35">
        <f>IF(OR(YEAR(G814)&lt;2019,O814="X"),0,IF(ISBLANK(H814),DATEDIF(G814,'[3]1.Pradzia'!$D$13,"M"),DATEDIF(G814,H814,"m")))</f>
        <v>0</v>
      </c>
      <c r="AE814" s="37">
        <f>IF(E814='[3]5.Grup_T'!$E$20,0,IF(AD814&lt;&gt;0,M814/V814*MIN(12,AD814),0))</f>
        <v>0</v>
      </c>
      <c r="AF814" s="37">
        <f t="shared" si="162"/>
        <v>0</v>
      </c>
      <c r="AG814" s="37">
        <f t="shared" si="164"/>
        <v>0</v>
      </c>
      <c r="AH814" s="37">
        <f t="shared" si="165"/>
        <v>0</v>
      </c>
      <c r="AI814" s="35" t="str">
        <f t="shared" si="166"/>
        <v>Nusidėvėjęs</v>
      </c>
      <c r="AJ814" s="38" t="str">
        <f>IF(AND(F814&lt;&gt;[3]Pav.tvarkyklė!$B$12,F814&lt;&gt;[3]Pav.tvarkyklė!$B$13),"GVTNT","X")</f>
        <v>GVTNT</v>
      </c>
      <c r="AK814" s="39">
        <f t="shared" si="167"/>
        <v>0</v>
      </c>
      <c r="AL814" s="41"/>
      <c r="AM814" s="41"/>
      <c r="AN814" s="41">
        <f t="shared" si="168"/>
        <v>1900</v>
      </c>
      <c r="AO814" s="41"/>
      <c r="AP814" s="41"/>
      <c r="AQ814" s="41"/>
      <c r="AR814" s="42"/>
      <c r="AS814" s="42"/>
      <c r="AU814" s="43">
        <f t="shared" si="169"/>
        <v>0</v>
      </c>
    </row>
    <row r="815" spans="1:47" ht="15" customHeight="1" x14ac:dyDescent="0.25">
      <c r="A815" s="11"/>
      <c r="B815" s="19">
        <v>867</v>
      </c>
      <c r="C815" s="74"/>
      <c r="D815" s="77"/>
      <c r="E815" s="71"/>
      <c r="F815" s="75"/>
      <c r="G815" s="24"/>
      <c r="H815" s="54"/>
      <c r="I815" s="76"/>
      <c r="J815" s="27"/>
      <c r="K815" s="27"/>
      <c r="L815" s="27"/>
      <c r="M815" s="28"/>
      <c r="N815" s="29">
        <v>0</v>
      </c>
      <c r="O815" s="30" t="str">
        <f>IF(G815&lt;=$N$2,"",IF(F815=[3]Pav.tvarkyklė!$B$13,"",IF(ISBLANK(R815),"X","")))</f>
        <v/>
      </c>
      <c r="P815" s="31"/>
      <c r="Q815" s="32"/>
      <c r="R815" s="32"/>
      <c r="S815" s="33"/>
      <c r="T815" s="33"/>
      <c r="U815" s="34" t="str">
        <f>IFERROR(INDEX('[3]5.Grup_T'!$G$4:$G$22,MATCH('6.Turtas'!E815,'[3]5.Grup_T'!$E$4:$E$22,0)),"0")</f>
        <v>0</v>
      </c>
      <c r="V815" s="35">
        <f t="shared" si="160"/>
        <v>0</v>
      </c>
      <c r="W815" s="35">
        <f>IF(NOT(ISBLANK(H815)),(12-DATEDIF(H815,'[3]1.Pradzia'!$D$13,"m")),0)</f>
        <v>0</v>
      </c>
      <c r="X815" s="35">
        <f t="shared" si="159"/>
        <v>0</v>
      </c>
      <c r="Y815" s="35">
        <f t="shared" si="158"/>
        <v>0</v>
      </c>
      <c r="Z815" s="35">
        <f t="shared" si="170"/>
        <v>0</v>
      </c>
      <c r="AA815" s="36">
        <f t="shared" si="161"/>
        <v>0</v>
      </c>
      <c r="AB815" s="36">
        <f t="shared" si="163"/>
        <v>0</v>
      </c>
      <c r="AC815" s="37">
        <f t="shared" si="171"/>
        <v>0</v>
      </c>
      <c r="AD815" s="35">
        <f>IF(OR(YEAR(G815)&lt;2019,O815="X"),0,IF(ISBLANK(H815),DATEDIF(G815,'[3]1.Pradzia'!$D$13,"M"),DATEDIF(G815,H815,"m")))</f>
        <v>0</v>
      </c>
      <c r="AE815" s="37">
        <f>IF(E815='[3]5.Grup_T'!$E$20,0,IF(AD815&lt;&gt;0,M815/V815*MIN(12,AD815),0))</f>
        <v>0</v>
      </c>
      <c r="AF815" s="37">
        <f t="shared" si="162"/>
        <v>0</v>
      </c>
      <c r="AG815" s="37">
        <f t="shared" si="164"/>
        <v>0</v>
      </c>
      <c r="AH815" s="37">
        <f t="shared" si="165"/>
        <v>0</v>
      </c>
      <c r="AI815" s="35" t="str">
        <f t="shared" si="166"/>
        <v>Nusidėvėjęs</v>
      </c>
      <c r="AJ815" s="38" t="str">
        <f>IF(AND(F815&lt;&gt;[3]Pav.tvarkyklė!$B$12,F815&lt;&gt;[3]Pav.tvarkyklė!$B$13),"GVTNT","X")</f>
        <v>GVTNT</v>
      </c>
      <c r="AK815" s="39">
        <f t="shared" si="167"/>
        <v>0</v>
      </c>
      <c r="AL815" s="41"/>
      <c r="AM815" s="41"/>
      <c r="AN815" s="41">
        <f t="shared" si="168"/>
        <v>1900</v>
      </c>
      <c r="AO815" s="41"/>
      <c r="AP815" s="41"/>
      <c r="AQ815" s="41"/>
      <c r="AR815" s="42"/>
      <c r="AS815" s="42"/>
      <c r="AU815" s="43">
        <f t="shared" si="169"/>
        <v>0</v>
      </c>
    </row>
    <row r="816" spans="1:47" ht="15" customHeight="1" x14ac:dyDescent="0.25">
      <c r="A816" s="11"/>
      <c r="B816" s="19">
        <v>874</v>
      </c>
      <c r="C816" s="74"/>
      <c r="D816" s="77"/>
      <c r="E816" s="71"/>
      <c r="F816" s="75"/>
      <c r="G816" s="24"/>
      <c r="H816" s="49"/>
      <c r="I816" s="76"/>
      <c r="J816" s="27"/>
      <c r="K816" s="27"/>
      <c r="L816" s="27"/>
      <c r="M816" s="28"/>
      <c r="N816" s="29">
        <v>0</v>
      </c>
      <c r="O816" s="30" t="str">
        <f>IF(G816&lt;=$N$2,"",IF(F816=[3]Pav.tvarkyklė!$B$13,"",IF(ISBLANK(R816),"X","")))</f>
        <v/>
      </c>
      <c r="P816" s="31"/>
      <c r="Q816" s="32"/>
      <c r="R816" s="32"/>
      <c r="S816" s="33"/>
      <c r="T816" s="33"/>
      <c r="U816" s="34" t="str">
        <f>IFERROR(INDEX('[3]5.Grup_T'!$G$4:$G$22,MATCH('6.Turtas'!E816,'[3]5.Grup_T'!$E$4:$E$22,0)),"0")</f>
        <v>0</v>
      </c>
      <c r="V816" s="35">
        <f t="shared" si="160"/>
        <v>0</v>
      </c>
      <c r="W816" s="35">
        <f>IF(NOT(ISBLANK(H816)),(12-DATEDIF(H816,'[3]1.Pradzia'!$D$13,"m")),0)</f>
        <v>0</v>
      </c>
      <c r="X816" s="35">
        <f t="shared" si="159"/>
        <v>0</v>
      </c>
      <c r="Y816" s="35">
        <f t="shared" si="158"/>
        <v>0</v>
      </c>
      <c r="Z816" s="35">
        <f t="shared" si="170"/>
        <v>0</v>
      </c>
      <c r="AA816" s="36">
        <f t="shared" si="161"/>
        <v>0</v>
      </c>
      <c r="AB816" s="36">
        <f t="shared" si="163"/>
        <v>0</v>
      </c>
      <c r="AC816" s="37">
        <f t="shared" si="171"/>
        <v>0</v>
      </c>
      <c r="AD816" s="35">
        <f>IF(OR(YEAR(G816)&lt;2019,O816="X"),0,IF(ISBLANK(H816),DATEDIF(G816,'[3]1.Pradzia'!$D$13,"M"),DATEDIF(G816,H816,"m")))</f>
        <v>0</v>
      </c>
      <c r="AE816" s="37">
        <f>IF(E816='[3]5.Grup_T'!$E$20,0,IF(AD816&lt;&gt;0,M816/V816*MIN(12,AD816),0))</f>
        <v>0</v>
      </c>
      <c r="AF816" s="37">
        <f t="shared" si="162"/>
        <v>0</v>
      </c>
      <c r="AG816" s="37">
        <f t="shared" si="164"/>
        <v>0</v>
      </c>
      <c r="AH816" s="37">
        <f t="shared" si="165"/>
        <v>0</v>
      </c>
      <c r="AI816" s="35" t="str">
        <f t="shared" si="166"/>
        <v>Nusidėvėjęs</v>
      </c>
      <c r="AJ816" s="38" t="str">
        <f>IF(AND(F816&lt;&gt;[3]Pav.tvarkyklė!$B$12,F816&lt;&gt;[3]Pav.tvarkyklė!$B$13),"GVTNT","X")</f>
        <v>GVTNT</v>
      </c>
      <c r="AK816" s="39">
        <f t="shared" si="167"/>
        <v>0</v>
      </c>
      <c r="AL816" s="41"/>
      <c r="AM816" s="41"/>
      <c r="AN816" s="41">
        <f t="shared" si="168"/>
        <v>1900</v>
      </c>
      <c r="AO816" s="41"/>
      <c r="AP816" s="41"/>
      <c r="AQ816" s="41"/>
      <c r="AR816" s="42"/>
      <c r="AS816" s="42"/>
      <c r="AU816" s="43">
        <f t="shared" si="169"/>
        <v>0</v>
      </c>
    </row>
    <row r="817" spans="1:47" ht="15" customHeight="1" x14ac:dyDescent="0.25">
      <c r="A817" s="11"/>
      <c r="B817" s="19">
        <v>875</v>
      </c>
      <c r="C817" s="61"/>
      <c r="D817" s="77"/>
      <c r="E817" s="71"/>
      <c r="F817" s="75"/>
      <c r="G817" s="24"/>
      <c r="H817" s="49"/>
      <c r="I817" s="76"/>
      <c r="J817" s="27"/>
      <c r="K817" s="27"/>
      <c r="L817" s="27"/>
      <c r="M817" s="28"/>
      <c r="N817" s="29">
        <v>0</v>
      </c>
      <c r="O817" s="30" t="str">
        <f>IF(G817&lt;=$N$2,"",IF(F817=[3]Pav.tvarkyklė!$B$13,"",IF(ISBLANK(R817),"X","")))</f>
        <v/>
      </c>
      <c r="P817" s="31"/>
      <c r="Q817" s="32"/>
      <c r="R817" s="32"/>
      <c r="S817" s="33"/>
      <c r="T817" s="33"/>
      <c r="U817" s="34" t="str">
        <f>IFERROR(INDEX('[3]5.Grup_T'!$G$4:$G$22,MATCH('6.Turtas'!E817,'[3]5.Grup_T'!$E$4:$E$22,0)),"0")</f>
        <v>0</v>
      </c>
      <c r="V817" s="35">
        <f t="shared" si="160"/>
        <v>0</v>
      </c>
      <c r="W817" s="35">
        <f>IF(NOT(ISBLANK(H817)),(12-DATEDIF(H817,'[3]1.Pradzia'!$D$13,"m")),0)</f>
        <v>0</v>
      </c>
      <c r="X817" s="35">
        <f t="shared" si="159"/>
        <v>0</v>
      </c>
      <c r="Y817" s="35">
        <f t="shared" si="158"/>
        <v>0</v>
      </c>
      <c r="Z817" s="35">
        <f t="shared" si="170"/>
        <v>0</v>
      </c>
      <c r="AA817" s="36">
        <f t="shared" si="161"/>
        <v>0</v>
      </c>
      <c r="AB817" s="36">
        <f t="shared" si="163"/>
        <v>0</v>
      </c>
      <c r="AC817" s="37">
        <f t="shared" si="171"/>
        <v>0</v>
      </c>
      <c r="AD817" s="35">
        <f>IF(OR(YEAR(G817)&lt;2019,O817="X"),0,IF(ISBLANK(H817),DATEDIF(G817,'[3]1.Pradzia'!$D$13,"M"),DATEDIF(G817,H817,"m")))</f>
        <v>0</v>
      </c>
      <c r="AE817" s="37">
        <f>IF(E817='[3]5.Grup_T'!$E$20,0,IF(AD817&lt;&gt;0,M817/V817*MIN(12,AD817),0))</f>
        <v>0</v>
      </c>
      <c r="AF817" s="37">
        <f t="shared" si="162"/>
        <v>0</v>
      </c>
      <c r="AG817" s="37">
        <f t="shared" si="164"/>
        <v>0</v>
      </c>
      <c r="AH817" s="37">
        <f t="shared" si="165"/>
        <v>0</v>
      </c>
      <c r="AI817" s="35" t="str">
        <f t="shared" si="166"/>
        <v>Nusidėvėjęs</v>
      </c>
      <c r="AJ817" s="38" t="str">
        <f>IF(AND(F817&lt;&gt;[3]Pav.tvarkyklė!$B$12,F817&lt;&gt;[3]Pav.tvarkyklė!$B$13),"GVTNT","X")</f>
        <v>GVTNT</v>
      </c>
      <c r="AK817" s="39">
        <f t="shared" si="167"/>
        <v>0</v>
      </c>
      <c r="AL817" s="41"/>
      <c r="AM817" s="41"/>
      <c r="AN817" s="41">
        <f t="shared" si="168"/>
        <v>1900</v>
      </c>
      <c r="AO817" s="41"/>
      <c r="AP817" s="41"/>
      <c r="AQ817" s="41"/>
      <c r="AR817" s="42"/>
      <c r="AS817" s="42"/>
      <c r="AU817" s="43">
        <f t="shared" si="169"/>
        <v>0</v>
      </c>
    </row>
    <row r="818" spans="1:47" ht="15" customHeight="1" x14ac:dyDescent="0.25">
      <c r="A818" s="11"/>
      <c r="B818" s="19">
        <v>876</v>
      </c>
      <c r="C818" s="61"/>
      <c r="D818" s="77"/>
      <c r="E818" s="71"/>
      <c r="F818" s="75"/>
      <c r="G818" s="24"/>
      <c r="H818" s="49"/>
      <c r="I818" s="76"/>
      <c r="J818" s="27"/>
      <c r="K818" s="27"/>
      <c r="L818" s="27"/>
      <c r="M818" s="28"/>
      <c r="N818" s="29">
        <v>0</v>
      </c>
      <c r="O818" s="30" t="str">
        <f>IF(G818&lt;=$N$2,"",IF(F818=[3]Pav.tvarkyklė!$B$13,"",IF(ISBLANK(R818),"X","")))</f>
        <v/>
      </c>
      <c r="P818" s="31"/>
      <c r="Q818" s="32"/>
      <c r="R818" s="32"/>
      <c r="S818" s="33"/>
      <c r="T818" s="33"/>
      <c r="U818" s="34" t="str">
        <f>IFERROR(INDEX('[3]5.Grup_T'!$G$4:$G$22,MATCH('6.Turtas'!E818,'[3]5.Grup_T'!$E$4:$E$22,0)),"0")</f>
        <v>0</v>
      </c>
      <c r="V818" s="35">
        <f t="shared" si="160"/>
        <v>0</v>
      </c>
      <c r="W818" s="35">
        <f>IF(NOT(ISBLANK(H818)),(12-DATEDIF(H818,'[3]1.Pradzia'!$D$13,"m")),0)</f>
        <v>0</v>
      </c>
      <c r="X818" s="35">
        <f t="shared" si="159"/>
        <v>0</v>
      </c>
      <c r="Y818" s="35">
        <f t="shared" si="158"/>
        <v>0</v>
      </c>
      <c r="Z818" s="35">
        <f t="shared" si="170"/>
        <v>0</v>
      </c>
      <c r="AA818" s="36">
        <f t="shared" si="161"/>
        <v>0</v>
      </c>
      <c r="AB818" s="36">
        <f t="shared" si="163"/>
        <v>0</v>
      </c>
      <c r="AC818" s="37">
        <f t="shared" si="171"/>
        <v>0</v>
      </c>
      <c r="AD818" s="35">
        <f>IF(OR(YEAR(G818)&lt;2019,O818="X"),0,IF(ISBLANK(H818),DATEDIF(G818,'[3]1.Pradzia'!$D$13,"M"),DATEDIF(G818,H818,"m")))</f>
        <v>0</v>
      </c>
      <c r="AE818" s="37">
        <f>IF(E818='[3]5.Grup_T'!$E$20,0,IF(AD818&lt;&gt;0,M818/V818*MIN(12,AD818),0))</f>
        <v>0</v>
      </c>
      <c r="AF818" s="37">
        <f t="shared" si="162"/>
        <v>0</v>
      </c>
      <c r="AG818" s="37">
        <f t="shared" si="164"/>
        <v>0</v>
      </c>
      <c r="AH818" s="37">
        <f t="shared" si="165"/>
        <v>0</v>
      </c>
      <c r="AI818" s="35" t="str">
        <f t="shared" si="166"/>
        <v>Nusidėvėjęs</v>
      </c>
      <c r="AJ818" s="38" t="str">
        <f>IF(AND(F818&lt;&gt;[3]Pav.tvarkyklė!$B$12,F818&lt;&gt;[3]Pav.tvarkyklė!$B$13),"GVTNT","X")</f>
        <v>GVTNT</v>
      </c>
      <c r="AK818" s="39">
        <f t="shared" si="167"/>
        <v>0</v>
      </c>
      <c r="AL818" s="41"/>
      <c r="AM818" s="41"/>
      <c r="AN818" s="41">
        <f t="shared" si="168"/>
        <v>1900</v>
      </c>
      <c r="AO818" s="41"/>
      <c r="AP818" s="41"/>
      <c r="AQ818" s="41"/>
      <c r="AR818" s="42"/>
      <c r="AS818" s="42"/>
      <c r="AU818" s="43">
        <f t="shared" si="169"/>
        <v>0</v>
      </c>
    </row>
    <row r="819" spans="1:47" ht="15" customHeight="1" x14ac:dyDescent="0.25">
      <c r="A819" s="11"/>
      <c r="B819" s="19">
        <v>877</v>
      </c>
      <c r="C819" s="74"/>
      <c r="D819" s="77"/>
      <c r="E819" s="71"/>
      <c r="F819" s="74"/>
      <c r="G819" s="24"/>
      <c r="H819" s="49"/>
      <c r="I819" s="76"/>
      <c r="J819" s="27"/>
      <c r="K819" s="27"/>
      <c r="L819" s="27"/>
      <c r="M819" s="28"/>
      <c r="N819" s="29">
        <v>0</v>
      </c>
      <c r="O819" s="30" t="str">
        <f>IF(G819&lt;=$N$2,"",IF(F819=[3]Pav.tvarkyklė!$B$13,"",IF(ISBLANK(R819),"X","")))</f>
        <v/>
      </c>
      <c r="P819" s="31"/>
      <c r="Q819" s="32"/>
      <c r="R819" s="32"/>
      <c r="S819" s="33"/>
      <c r="T819" s="33"/>
      <c r="U819" s="34" t="str">
        <f>IFERROR(INDEX('[3]5.Grup_T'!$G$4:$G$22,MATCH('6.Turtas'!E819,'[3]5.Grup_T'!$E$4:$E$22,0)),"0")</f>
        <v>0</v>
      </c>
      <c r="V819" s="35">
        <f t="shared" si="160"/>
        <v>0</v>
      </c>
      <c r="W819" s="35">
        <f>IF(NOT(ISBLANK(H819)),(12-DATEDIF(H819,'[3]1.Pradzia'!$D$13,"m")),0)</f>
        <v>0</v>
      </c>
      <c r="X819" s="35">
        <f t="shared" si="159"/>
        <v>0</v>
      </c>
      <c r="Y819" s="35">
        <f t="shared" si="158"/>
        <v>0</v>
      </c>
      <c r="Z819" s="35">
        <f t="shared" si="170"/>
        <v>0</v>
      </c>
      <c r="AA819" s="36">
        <f t="shared" si="161"/>
        <v>0</v>
      </c>
      <c r="AB819" s="36">
        <f t="shared" si="163"/>
        <v>0</v>
      </c>
      <c r="AC819" s="37">
        <f t="shared" si="171"/>
        <v>0</v>
      </c>
      <c r="AD819" s="35">
        <f>IF(OR(YEAR(G819)&lt;2019,O819="X"),0,IF(ISBLANK(H819),DATEDIF(G819,'[3]1.Pradzia'!$D$13,"M"),DATEDIF(G819,H819,"m")))</f>
        <v>0</v>
      </c>
      <c r="AE819" s="37">
        <f>IF(E819='[3]5.Grup_T'!$E$20,0,IF(AD819&lt;&gt;0,M819/V819*MIN(12,AD819),0))</f>
        <v>0</v>
      </c>
      <c r="AF819" s="37">
        <f t="shared" si="162"/>
        <v>0</v>
      </c>
      <c r="AG819" s="37">
        <f t="shared" si="164"/>
        <v>0</v>
      </c>
      <c r="AH819" s="37">
        <f t="shared" si="165"/>
        <v>0</v>
      </c>
      <c r="AI819" s="35" t="str">
        <f t="shared" si="166"/>
        <v>Nusidėvėjęs</v>
      </c>
      <c r="AJ819" s="38" t="str">
        <f>IF(AND(F819&lt;&gt;[3]Pav.tvarkyklė!$B$12,F819&lt;&gt;[3]Pav.tvarkyklė!$B$13),"GVTNT","X")</f>
        <v>GVTNT</v>
      </c>
      <c r="AK819" s="39">
        <f t="shared" si="167"/>
        <v>0</v>
      </c>
      <c r="AL819" s="41"/>
      <c r="AM819" s="41"/>
      <c r="AN819" s="41">
        <f t="shared" si="168"/>
        <v>1900</v>
      </c>
      <c r="AO819" s="41"/>
      <c r="AP819" s="41"/>
      <c r="AQ819" s="41"/>
      <c r="AR819" s="42"/>
      <c r="AS819" s="42"/>
      <c r="AU819" s="43">
        <f t="shared" si="169"/>
        <v>0</v>
      </c>
    </row>
    <row r="820" spans="1:47" ht="15" customHeight="1" x14ac:dyDescent="0.25">
      <c r="A820" s="11"/>
      <c r="B820" s="19">
        <v>878</v>
      </c>
      <c r="C820" s="74"/>
      <c r="D820" s="77"/>
      <c r="E820" s="78"/>
      <c r="F820" s="74"/>
      <c r="G820" s="24"/>
      <c r="H820" s="49"/>
      <c r="I820" s="79"/>
      <c r="J820" s="27"/>
      <c r="K820" s="27"/>
      <c r="L820" s="27"/>
      <c r="M820" s="28"/>
      <c r="N820" s="29">
        <v>0</v>
      </c>
      <c r="O820" s="30" t="str">
        <f>IF(G820&lt;=$N$2,"",IF(F820=[3]Pav.tvarkyklė!$B$13,"",IF(ISBLANK(R820),"X","")))</f>
        <v/>
      </c>
      <c r="P820" s="31"/>
      <c r="Q820" s="32"/>
      <c r="R820" s="32"/>
      <c r="S820" s="33"/>
      <c r="T820" s="33"/>
      <c r="U820" s="34" t="str">
        <f>IFERROR(INDEX('[3]5.Grup_T'!$G$4:$G$22,MATCH('6.Turtas'!E820,'[3]5.Grup_T'!$E$4:$E$22,0)),"0")</f>
        <v>0</v>
      </c>
      <c r="V820" s="35">
        <f t="shared" si="160"/>
        <v>0</v>
      </c>
      <c r="W820" s="35">
        <f>IF(NOT(ISBLANK(H820)),(12-DATEDIF(H820,'[3]1.Pradzia'!$D$13,"m")),0)</f>
        <v>0</v>
      </c>
      <c r="X820" s="35">
        <f t="shared" si="159"/>
        <v>0</v>
      </c>
      <c r="Y820" s="35">
        <f t="shared" si="158"/>
        <v>0</v>
      </c>
      <c r="Z820" s="35">
        <f t="shared" si="170"/>
        <v>0</v>
      </c>
      <c r="AA820" s="36">
        <f t="shared" si="161"/>
        <v>0</v>
      </c>
      <c r="AB820" s="36">
        <f t="shared" si="163"/>
        <v>0</v>
      </c>
      <c r="AC820" s="37">
        <f t="shared" si="171"/>
        <v>0</v>
      </c>
      <c r="AD820" s="35">
        <f>IF(OR(YEAR(G820)&lt;2019,O820="X"),0,IF(ISBLANK(H820),DATEDIF(G820,'[3]1.Pradzia'!$D$13,"M"),DATEDIF(G820,H820,"m")))</f>
        <v>0</v>
      </c>
      <c r="AE820" s="37">
        <f>IF(E820='[3]5.Grup_T'!$E$20,0,IF(AD820&lt;&gt;0,M820/V820*MIN(12,AD820),0))</f>
        <v>0</v>
      </c>
      <c r="AF820" s="37">
        <f t="shared" si="162"/>
        <v>0</v>
      </c>
      <c r="AG820" s="37">
        <f t="shared" si="164"/>
        <v>0</v>
      </c>
      <c r="AH820" s="37">
        <f t="shared" si="165"/>
        <v>0</v>
      </c>
      <c r="AI820" s="35" t="str">
        <f t="shared" si="166"/>
        <v>Nusidėvėjęs</v>
      </c>
      <c r="AJ820" s="38" t="str">
        <f>IF(AND(F820&lt;&gt;[3]Pav.tvarkyklė!$B$12,F820&lt;&gt;[3]Pav.tvarkyklė!$B$13),"GVTNT","X")</f>
        <v>GVTNT</v>
      </c>
      <c r="AK820" s="39">
        <f t="shared" si="167"/>
        <v>0</v>
      </c>
      <c r="AL820" s="41"/>
      <c r="AM820" s="41"/>
      <c r="AN820" s="41">
        <f t="shared" si="168"/>
        <v>1900</v>
      </c>
      <c r="AO820" s="41"/>
      <c r="AP820" s="41"/>
      <c r="AQ820" s="41"/>
      <c r="AR820" s="42"/>
      <c r="AS820" s="42"/>
      <c r="AU820" s="43">
        <f t="shared" si="169"/>
        <v>0</v>
      </c>
    </row>
    <row r="821" spans="1:47" ht="15" customHeight="1" x14ac:dyDescent="0.25">
      <c r="A821" s="11"/>
      <c r="B821" s="19">
        <v>879</v>
      </c>
      <c r="C821" s="74"/>
      <c r="D821" s="77"/>
      <c r="E821" s="78"/>
      <c r="F821" s="74"/>
      <c r="G821" s="24"/>
      <c r="H821" s="49"/>
      <c r="I821" s="79"/>
      <c r="J821" s="27"/>
      <c r="K821" s="27"/>
      <c r="L821" s="27"/>
      <c r="M821" s="28"/>
      <c r="N821" s="29">
        <v>0</v>
      </c>
      <c r="O821" s="30" t="str">
        <f>IF(G821&lt;=$N$2,"",IF(F821=[3]Pav.tvarkyklė!$B$13,"",IF(ISBLANK(R821),"X","")))</f>
        <v/>
      </c>
      <c r="P821" s="31"/>
      <c r="Q821" s="32"/>
      <c r="R821" s="32"/>
      <c r="S821" s="33"/>
      <c r="T821" s="33"/>
      <c r="U821" s="34" t="str">
        <f>IFERROR(INDEX('[3]5.Grup_T'!$G$4:$G$22,MATCH('6.Turtas'!E821,'[3]5.Grup_T'!$E$4:$E$22,0)),"0")</f>
        <v>0</v>
      </c>
      <c r="V821" s="35">
        <f t="shared" si="160"/>
        <v>0</v>
      </c>
      <c r="W821" s="35">
        <f>IF(NOT(ISBLANK(H821)),(12-DATEDIF(H821,'[3]1.Pradzia'!$D$13,"m")),0)</f>
        <v>0</v>
      </c>
      <c r="X821" s="35">
        <f t="shared" si="159"/>
        <v>0</v>
      </c>
      <c r="Y821" s="35">
        <f t="shared" si="158"/>
        <v>0</v>
      </c>
      <c r="Z821" s="35">
        <f t="shared" si="170"/>
        <v>0</v>
      </c>
      <c r="AA821" s="36">
        <f t="shared" si="161"/>
        <v>0</v>
      </c>
      <c r="AB821" s="36">
        <f t="shared" si="163"/>
        <v>0</v>
      </c>
      <c r="AC821" s="37">
        <f t="shared" si="171"/>
        <v>0</v>
      </c>
      <c r="AD821" s="35">
        <f>IF(OR(YEAR(G821)&lt;2019,O821="X"),0,IF(ISBLANK(H821),DATEDIF(G821,'[3]1.Pradzia'!$D$13,"M"),DATEDIF(G821,H821,"m")))</f>
        <v>0</v>
      </c>
      <c r="AE821" s="37">
        <f>IF(E821='[3]5.Grup_T'!$E$20,0,IF(AD821&lt;&gt;0,M821/V821*MIN(12,AD821),0))</f>
        <v>0</v>
      </c>
      <c r="AF821" s="37">
        <f t="shared" si="162"/>
        <v>0</v>
      </c>
      <c r="AG821" s="37">
        <f t="shared" si="164"/>
        <v>0</v>
      </c>
      <c r="AH821" s="37">
        <f t="shared" si="165"/>
        <v>0</v>
      </c>
      <c r="AI821" s="35" t="str">
        <f t="shared" si="166"/>
        <v>Nusidėvėjęs</v>
      </c>
      <c r="AJ821" s="38" t="str">
        <f>IF(AND(F821&lt;&gt;[3]Pav.tvarkyklė!$B$12,F821&lt;&gt;[3]Pav.tvarkyklė!$B$13),"GVTNT","X")</f>
        <v>GVTNT</v>
      </c>
      <c r="AK821" s="39">
        <f t="shared" si="167"/>
        <v>0</v>
      </c>
      <c r="AL821" s="41"/>
      <c r="AM821" s="41"/>
      <c r="AN821" s="41">
        <f t="shared" si="168"/>
        <v>1900</v>
      </c>
      <c r="AO821" s="41"/>
      <c r="AP821" s="41"/>
      <c r="AQ821" s="41"/>
      <c r="AR821" s="42"/>
      <c r="AS821" s="42"/>
      <c r="AU821" s="43">
        <f t="shared" si="169"/>
        <v>0</v>
      </c>
    </row>
    <row r="822" spans="1:47" ht="15" customHeight="1" x14ac:dyDescent="0.25">
      <c r="A822" s="11"/>
      <c r="B822" s="19">
        <v>880</v>
      </c>
      <c r="C822" s="74"/>
      <c r="D822" s="77"/>
      <c r="E822" s="78"/>
      <c r="F822" s="74"/>
      <c r="G822" s="24"/>
      <c r="H822" s="49"/>
      <c r="I822" s="79"/>
      <c r="J822" s="27"/>
      <c r="K822" s="27"/>
      <c r="L822" s="27"/>
      <c r="M822" s="28"/>
      <c r="N822" s="29">
        <v>0</v>
      </c>
      <c r="O822" s="30" t="str">
        <f>IF(G822&lt;=$N$2,"",IF(F822=[3]Pav.tvarkyklė!$B$13,"",IF(ISBLANK(R822),"X","")))</f>
        <v/>
      </c>
      <c r="P822" s="31"/>
      <c r="Q822" s="32"/>
      <c r="R822" s="32"/>
      <c r="S822" s="33"/>
      <c r="T822" s="33"/>
      <c r="U822" s="34" t="str">
        <f>IFERROR(INDEX('[3]5.Grup_T'!$G$4:$G$22,MATCH('6.Turtas'!E822,'[3]5.Grup_T'!$E$4:$E$22,0)),"0")</f>
        <v>0</v>
      </c>
      <c r="V822" s="35">
        <f t="shared" si="160"/>
        <v>0</v>
      </c>
      <c r="W822" s="35">
        <f>IF(NOT(ISBLANK(H822)),(12-DATEDIF(H822,'[3]1.Pradzia'!$D$13,"m")),0)</f>
        <v>0</v>
      </c>
      <c r="X822" s="35">
        <f t="shared" si="159"/>
        <v>0</v>
      </c>
      <c r="Y822" s="35">
        <f t="shared" si="158"/>
        <v>0</v>
      </c>
      <c r="Z822" s="35">
        <f t="shared" si="170"/>
        <v>0</v>
      </c>
      <c r="AA822" s="36">
        <f t="shared" si="161"/>
        <v>0</v>
      </c>
      <c r="AB822" s="36">
        <f t="shared" si="163"/>
        <v>0</v>
      </c>
      <c r="AC822" s="37">
        <f t="shared" si="171"/>
        <v>0</v>
      </c>
      <c r="AD822" s="35">
        <f>IF(OR(YEAR(G822)&lt;2019,O822="X"),0,IF(ISBLANK(H822),DATEDIF(G822,'[3]1.Pradzia'!$D$13,"M"),DATEDIF(G822,H822,"m")))</f>
        <v>0</v>
      </c>
      <c r="AE822" s="37">
        <f>IF(E822='[3]5.Grup_T'!$E$20,0,IF(AD822&lt;&gt;0,M822/V822*MIN(12,AD822),0))</f>
        <v>0</v>
      </c>
      <c r="AF822" s="37">
        <f t="shared" si="162"/>
        <v>0</v>
      </c>
      <c r="AG822" s="37">
        <f t="shared" si="164"/>
        <v>0</v>
      </c>
      <c r="AH822" s="37">
        <f t="shared" si="165"/>
        <v>0</v>
      </c>
      <c r="AI822" s="35" t="str">
        <f t="shared" si="166"/>
        <v>Nusidėvėjęs</v>
      </c>
      <c r="AJ822" s="38" t="str">
        <f>IF(AND(F822&lt;&gt;[3]Pav.tvarkyklė!$B$12,F822&lt;&gt;[3]Pav.tvarkyklė!$B$13),"GVTNT","X")</f>
        <v>GVTNT</v>
      </c>
      <c r="AK822" s="39">
        <f t="shared" si="167"/>
        <v>0</v>
      </c>
      <c r="AL822" s="41"/>
      <c r="AM822" s="41"/>
      <c r="AN822" s="41">
        <f t="shared" si="168"/>
        <v>1900</v>
      </c>
      <c r="AO822" s="41"/>
      <c r="AP822" s="41"/>
      <c r="AQ822" s="41"/>
      <c r="AR822" s="42"/>
      <c r="AS822" s="42"/>
      <c r="AU822" s="43">
        <f t="shared" si="169"/>
        <v>0</v>
      </c>
    </row>
    <row r="823" spans="1:47" ht="15" customHeight="1" x14ac:dyDescent="0.25">
      <c r="A823" s="11"/>
      <c r="B823" s="19">
        <v>881</v>
      </c>
      <c r="C823" s="74"/>
      <c r="D823" s="77"/>
      <c r="E823" s="78"/>
      <c r="F823" s="74"/>
      <c r="G823" s="24"/>
      <c r="H823" s="49"/>
      <c r="I823" s="79"/>
      <c r="J823" s="27"/>
      <c r="K823" s="27"/>
      <c r="L823" s="27"/>
      <c r="M823" s="28"/>
      <c r="N823" s="29">
        <v>0</v>
      </c>
      <c r="O823" s="30" t="str">
        <f>IF(G823&lt;=$N$2,"",IF(F823=[3]Pav.tvarkyklė!$B$13,"",IF(ISBLANK(R823),"X","")))</f>
        <v/>
      </c>
      <c r="P823" s="31"/>
      <c r="Q823" s="32"/>
      <c r="R823" s="32"/>
      <c r="S823" s="33"/>
      <c r="T823" s="33"/>
      <c r="U823" s="34" t="str">
        <f>IFERROR(INDEX('[3]5.Grup_T'!$G$4:$G$22,MATCH('6.Turtas'!E823,'[3]5.Grup_T'!$E$4:$E$22,0)),"0")</f>
        <v>0</v>
      </c>
      <c r="V823" s="35">
        <f t="shared" si="160"/>
        <v>0</v>
      </c>
      <c r="W823" s="35">
        <f>IF(NOT(ISBLANK(H823)),(12-DATEDIF(H823,'[3]1.Pradzia'!$D$13,"m")),0)</f>
        <v>0</v>
      </c>
      <c r="X823" s="35">
        <f t="shared" si="159"/>
        <v>0</v>
      </c>
      <c r="Y823" s="35">
        <f t="shared" ref="Y823:Y886" si="172">IF(YEAR(G823)&gt;=2019,0,IF(Z823&lt;=0,0,IF(W823&lt;&gt;0,MIN(W823,Z823),MIN(12,Z823))))</f>
        <v>0</v>
      </c>
      <c r="Z823" s="35">
        <f t="shared" si="170"/>
        <v>0</v>
      </c>
      <c r="AA823" s="36">
        <f t="shared" si="161"/>
        <v>0</v>
      </c>
      <c r="AB823" s="36">
        <f t="shared" si="163"/>
        <v>0</v>
      </c>
      <c r="AC823" s="37">
        <f t="shared" si="171"/>
        <v>0</v>
      </c>
      <c r="AD823" s="35">
        <f>IF(OR(YEAR(G823)&lt;2019,O823="X"),0,IF(ISBLANK(H823),DATEDIF(G823,'[3]1.Pradzia'!$D$13,"M"),DATEDIF(G823,H823,"m")))</f>
        <v>0</v>
      </c>
      <c r="AE823" s="37">
        <f>IF(E823='[3]5.Grup_T'!$E$20,0,IF(AD823&lt;&gt;0,M823/V823*MIN(12,AD823),0))</f>
        <v>0</v>
      </c>
      <c r="AF823" s="37">
        <f t="shared" si="162"/>
        <v>0</v>
      </c>
      <c r="AG823" s="37">
        <f t="shared" si="164"/>
        <v>0</v>
      </c>
      <c r="AH823" s="37">
        <f t="shared" si="165"/>
        <v>0</v>
      </c>
      <c r="AI823" s="35" t="str">
        <f t="shared" si="166"/>
        <v>Nusidėvėjęs</v>
      </c>
      <c r="AJ823" s="38" t="str">
        <f>IF(AND(F823&lt;&gt;[3]Pav.tvarkyklė!$B$12,F823&lt;&gt;[3]Pav.tvarkyklė!$B$13),"GVTNT","X")</f>
        <v>GVTNT</v>
      </c>
      <c r="AK823" s="39">
        <f t="shared" si="167"/>
        <v>0</v>
      </c>
      <c r="AL823" s="41"/>
      <c r="AM823" s="41"/>
      <c r="AN823" s="41">
        <f t="shared" si="168"/>
        <v>1900</v>
      </c>
      <c r="AO823" s="41"/>
      <c r="AP823" s="41"/>
      <c r="AQ823" s="41"/>
      <c r="AR823" s="42"/>
      <c r="AS823" s="42"/>
      <c r="AU823" s="43">
        <f t="shared" si="169"/>
        <v>0</v>
      </c>
    </row>
    <row r="824" spans="1:47" ht="15" customHeight="1" x14ac:dyDescent="0.25">
      <c r="A824" s="11"/>
      <c r="B824" s="19">
        <v>882</v>
      </c>
      <c r="C824" s="74"/>
      <c r="D824" s="77"/>
      <c r="E824" s="78"/>
      <c r="F824" s="74"/>
      <c r="G824" s="24"/>
      <c r="H824" s="25"/>
      <c r="I824" s="26"/>
      <c r="J824" s="27"/>
      <c r="K824" s="27"/>
      <c r="L824" s="27"/>
      <c r="M824" s="28"/>
      <c r="N824" s="29">
        <v>0</v>
      </c>
      <c r="O824" s="30" t="str">
        <f>IF(G824&lt;=$N$2,"",IF(F824=[3]Pav.tvarkyklė!$B$13,"",IF(ISBLANK(R824),"X","")))</f>
        <v/>
      </c>
      <c r="P824" s="31"/>
      <c r="Q824" s="32"/>
      <c r="R824" s="32"/>
      <c r="S824" s="33"/>
      <c r="T824" s="33"/>
      <c r="U824" s="34" t="str">
        <f>IFERROR(INDEX('[3]5.Grup_T'!$G$4:$G$22,MATCH('6.Turtas'!E824,'[3]5.Grup_T'!$E$4:$E$22,0)),"0")</f>
        <v>0</v>
      </c>
      <c r="V824" s="35">
        <f t="shared" si="160"/>
        <v>0</v>
      </c>
      <c r="W824" s="35">
        <f>IF(NOT(ISBLANK(H824)),(12-DATEDIF(H824,'[3]1.Pradzia'!$D$13,"m")),0)</f>
        <v>0</v>
      </c>
      <c r="X824" s="35">
        <f t="shared" si="159"/>
        <v>0</v>
      </c>
      <c r="Y824" s="35">
        <f t="shared" si="172"/>
        <v>0</v>
      </c>
      <c r="Z824" s="35">
        <f t="shared" si="170"/>
        <v>0</v>
      </c>
      <c r="AA824" s="36">
        <f t="shared" si="161"/>
        <v>0</v>
      </c>
      <c r="AB824" s="36">
        <f t="shared" si="163"/>
        <v>0</v>
      </c>
      <c r="AC824" s="37">
        <f t="shared" si="171"/>
        <v>0</v>
      </c>
      <c r="AD824" s="35">
        <f>IF(OR(YEAR(G824)&lt;2019,O824="X"),0,IF(ISBLANK(H824),DATEDIF(G824,'[3]1.Pradzia'!$D$13,"M"),DATEDIF(G824,H824,"m")))</f>
        <v>0</v>
      </c>
      <c r="AE824" s="37">
        <f>IF(E824='[3]5.Grup_T'!$E$20,0,IF(AD824&lt;&gt;0,M824/V824*MIN(12,AD824),0))</f>
        <v>0</v>
      </c>
      <c r="AF824" s="37">
        <f t="shared" si="162"/>
        <v>0</v>
      </c>
      <c r="AG824" s="37">
        <f t="shared" si="164"/>
        <v>0</v>
      </c>
      <c r="AH824" s="37">
        <f t="shared" si="165"/>
        <v>0</v>
      </c>
      <c r="AI824" s="35" t="str">
        <f t="shared" si="166"/>
        <v>Nusidėvėjęs</v>
      </c>
      <c r="AJ824" s="38" t="str">
        <f>IF(AND(F824&lt;&gt;[3]Pav.tvarkyklė!$B$12,F824&lt;&gt;[3]Pav.tvarkyklė!$B$13),"GVTNT","X")</f>
        <v>GVTNT</v>
      </c>
      <c r="AK824" s="39">
        <f t="shared" si="167"/>
        <v>0</v>
      </c>
      <c r="AL824" s="41"/>
      <c r="AM824" s="41"/>
      <c r="AN824" s="41">
        <f t="shared" si="168"/>
        <v>1900</v>
      </c>
      <c r="AO824" s="41"/>
      <c r="AP824" s="41"/>
      <c r="AQ824" s="41"/>
      <c r="AR824" s="42"/>
      <c r="AS824" s="42"/>
      <c r="AU824" s="43">
        <f t="shared" si="169"/>
        <v>0</v>
      </c>
    </row>
    <row r="825" spans="1:47" ht="15" customHeight="1" x14ac:dyDescent="0.25">
      <c r="A825" s="11"/>
      <c r="B825" s="19">
        <v>883</v>
      </c>
      <c r="C825" s="74"/>
      <c r="D825" s="77"/>
      <c r="E825" s="78"/>
      <c r="F825" s="74"/>
      <c r="G825" s="24"/>
      <c r="H825" s="49"/>
      <c r="I825" s="79"/>
      <c r="J825" s="27"/>
      <c r="K825" s="27"/>
      <c r="L825" s="27"/>
      <c r="M825" s="28"/>
      <c r="N825" s="29">
        <v>0</v>
      </c>
      <c r="O825" s="30" t="str">
        <f>IF(G825&lt;=$N$2,"",IF(F825=[3]Pav.tvarkyklė!$B$13,"",IF(ISBLANK(R825),"X","")))</f>
        <v/>
      </c>
      <c r="P825" s="31"/>
      <c r="Q825" s="32"/>
      <c r="R825" s="32"/>
      <c r="S825" s="33"/>
      <c r="T825" s="33"/>
      <c r="U825" s="34" t="str">
        <f>IFERROR(INDEX('[3]5.Grup_T'!$G$4:$G$22,MATCH('6.Turtas'!E825,'[3]5.Grup_T'!$E$4:$E$22,0)),"0")</f>
        <v>0</v>
      </c>
      <c r="V825" s="35">
        <f t="shared" si="160"/>
        <v>0</v>
      </c>
      <c r="W825" s="35">
        <f>IF(NOT(ISBLANK(H825)),(12-DATEDIF(H825,'[3]1.Pradzia'!$D$13,"m")),0)</f>
        <v>0</v>
      </c>
      <c r="X825" s="35">
        <f t="shared" si="159"/>
        <v>0</v>
      </c>
      <c r="Y825" s="35">
        <f t="shared" si="172"/>
        <v>0</v>
      </c>
      <c r="Z825" s="35">
        <f t="shared" si="170"/>
        <v>0</v>
      </c>
      <c r="AA825" s="36">
        <f t="shared" si="161"/>
        <v>0</v>
      </c>
      <c r="AB825" s="36">
        <f t="shared" si="163"/>
        <v>0</v>
      </c>
      <c r="AC825" s="37">
        <f t="shared" si="171"/>
        <v>0</v>
      </c>
      <c r="AD825" s="35">
        <f>IF(OR(YEAR(G825)&lt;2019,O825="X"),0,IF(ISBLANK(H825),DATEDIF(G825,'[3]1.Pradzia'!$D$13,"M"),DATEDIF(G825,H825,"m")))</f>
        <v>0</v>
      </c>
      <c r="AE825" s="37">
        <f>IF(E825='[3]5.Grup_T'!$E$20,0,IF(AD825&lt;&gt;0,M825/V825*MIN(12,AD825),0))</f>
        <v>0</v>
      </c>
      <c r="AF825" s="37">
        <f t="shared" si="162"/>
        <v>0</v>
      </c>
      <c r="AG825" s="37">
        <f t="shared" si="164"/>
        <v>0</v>
      </c>
      <c r="AH825" s="37">
        <f t="shared" si="165"/>
        <v>0</v>
      </c>
      <c r="AI825" s="35" t="str">
        <f t="shared" si="166"/>
        <v>Nusidėvėjęs</v>
      </c>
      <c r="AJ825" s="38" t="str">
        <f>IF(AND(F825&lt;&gt;[3]Pav.tvarkyklė!$B$12,F825&lt;&gt;[3]Pav.tvarkyklė!$B$13),"GVTNT","X")</f>
        <v>GVTNT</v>
      </c>
      <c r="AK825" s="39">
        <f t="shared" si="167"/>
        <v>0</v>
      </c>
      <c r="AL825" s="41"/>
      <c r="AM825" s="41"/>
      <c r="AN825" s="41">
        <f t="shared" si="168"/>
        <v>1900</v>
      </c>
      <c r="AO825" s="41"/>
      <c r="AP825" s="41"/>
      <c r="AQ825" s="41"/>
      <c r="AR825" s="42"/>
      <c r="AS825" s="42"/>
      <c r="AU825" s="43">
        <f t="shared" si="169"/>
        <v>0</v>
      </c>
    </row>
    <row r="826" spans="1:47" ht="15" customHeight="1" x14ac:dyDescent="0.25">
      <c r="A826" s="11"/>
      <c r="B826" s="19">
        <v>884</v>
      </c>
      <c r="C826" s="74"/>
      <c r="D826" s="77"/>
      <c r="E826" s="71"/>
      <c r="F826" s="74"/>
      <c r="G826" s="24"/>
      <c r="H826" s="49"/>
      <c r="I826" s="79"/>
      <c r="J826" s="27"/>
      <c r="K826" s="27"/>
      <c r="L826" s="27"/>
      <c r="M826" s="28"/>
      <c r="N826" s="29">
        <v>0</v>
      </c>
      <c r="O826" s="30" t="str">
        <f>IF(G826&lt;=$N$2,"",IF(F826=[3]Pav.tvarkyklė!$B$13,"",IF(ISBLANK(R826),"X","")))</f>
        <v/>
      </c>
      <c r="P826" s="31"/>
      <c r="Q826" s="32"/>
      <c r="R826" s="32"/>
      <c r="S826" s="33"/>
      <c r="T826" s="33"/>
      <c r="U826" s="34" t="str">
        <f>IFERROR(INDEX('[3]5.Grup_T'!$G$4:$G$22,MATCH('6.Turtas'!E826,'[3]5.Grup_T'!$E$4:$E$22,0)),"0")</f>
        <v>0</v>
      </c>
      <c r="V826" s="35">
        <f t="shared" si="160"/>
        <v>0</v>
      </c>
      <c r="W826" s="35">
        <f>IF(NOT(ISBLANK(H826)),(12-DATEDIF(H826,'[3]1.Pradzia'!$D$13,"m")),0)</f>
        <v>0</v>
      </c>
      <c r="X826" s="35">
        <f t="shared" si="159"/>
        <v>0</v>
      </c>
      <c r="Y826" s="35">
        <f t="shared" si="172"/>
        <v>0</v>
      </c>
      <c r="Z826" s="35">
        <f t="shared" si="170"/>
        <v>0</v>
      </c>
      <c r="AA826" s="36">
        <f t="shared" si="161"/>
        <v>0</v>
      </c>
      <c r="AB826" s="36">
        <f t="shared" si="163"/>
        <v>0</v>
      </c>
      <c r="AC826" s="37">
        <f t="shared" si="171"/>
        <v>0</v>
      </c>
      <c r="AD826" s="35">
        <f>IF(OR(YEAR(G826)&lt;2019,O826="X"),0,IF(ISBLANK(H826),DATEDIF(G826,'[3]1.Pradzia'!$D$13,"M"),DATEDIF(G826,H826,"m")))</f>
        <v>0</v>
      </c>
      <c r="AE826" s="37">
        <f>IF(E826='[3]5.Grup_T'!$E$20,0,IF(AD826&lt;&gt;0,M826/V826*MIN(12,AD826),0))</f>
        <v>0</v>
      </c>
      <c r="AF826" s="37">
        <f t="shared" si="162"/>
        <v>0</v>
      </c>
      <c r="AG826" s="37">
        <f t="shared" si="164"/>
        <v>0</v>
      </c>
      <c r="AH826" s="37">
        <f t="shared" si="165"/>
        <v>0</v>
      </c>
      <c r="AI826" s="35" t="str">
        <f t="shared" si="166"/>
        <v>Nusidėvėjęs</v>
      </c>
      <c r="AJ826" s="38" t="str">
        <f>IF(AND(F826&lt;&gt;[3]Pav.tvarkyklė!$B$12,F826&lt;&gt;[3]Pav.tvarkyklė!$B$13),"GVTNT","X")</f>
        <v>GVTNT</v>
      </c>
      <c r="AK826" s="39">
        <f t="shared" si="167"/>
        <v>0</v>
      </c>
      <c r="AL826" s="41"/>
      <c r="AM826" s="41"/>
      <c r="AN826" s="41">
        <f t="shared" si="168"/>
        <v>1900</v>
      </c>
      <c r="AO826" s="41"/>
      <c r="AP826" s="41"/>
      <c r="AQ826" s="41"/>
      <c r="AR826" s="42"/>
      <c r="AS826" s="42"/>
      <c r="AU826" s="43">
        <f t="shared" si="169"/>
        <v>0</v>
      </c>
    </row>
    <row r="827" spans="1:47" ht="15" customHeight="1" x14ac:dyDescent="0.25">
      <c r="A827" s="11"/>
      <c r="B827" s="19">
        <v>885</v>
      </c>
      <c r="C827" s="74"/>
      <c r="D827" s="77"/>
      <c r="E827" s="71"/>
      <c r="F827" s="74"/>
      <c r="G827" s="24"/>
      <c r="H827" s="49"/>
      <c r="I827" s="79"/>
      <c r="J827" s="27"/>
      <c r="K827" s="27"/>
      <c r="L827" s="27"/>
      <c r="M827" s="28"/>
      <c r="N827" s="29">
        <v>0</v>
      </c>
      <c r="O827" s="30" t="str">
        <f>IF(G827&lt;=$N$2,"",IF(F827=[3]Pav.tvarkyklė!$B$13,"",IF(ISBLANK(R827),"X","")))</f>
        <v/>
      </c>
      <c r="P827" s="31"/>
      <c r="Q827" s="32"/>
      <c r="R827" s="32"/>
      <c r="S827" s="33"/>
      <c r="T827" s="33"/>
      <c r="U827" s="34" t="str">
        <f>IFERROR(INDEX('[3]5.Grup_T'!$G$4:$G$22,MATCH('6.Turtas'!E827,'[3]5.Grup_T'!$E$4:$E$22,0)),"0")</f>
        <v>0</v>
      </c>
      <c r="V827" s="35">
        <f t="shared" si="160"/>
        <v>0</v>
      </c>
      <c r="W827" s="35">
        <f>IF(NOT(ISBLANK(H827)),(12-DATEDIF(H827,'[3]1.Pradzia'!$D$13,"m")),0)</f>
        <v>0</v>
      </c>
      <c r="X827" s="35">
        <f t="shared" si="159"/>
        <v>0</v>
      </c>
      <c r="Y827" s="35">
        <f t="shared" si="172"/>
        <v>0</v>
      </c>
      <c r="Z827" s="35">
        <f t="shared" si="170"/>
        <v>0</v>
      </c>
      <c r="AA827" s="36">
        <f t="shared" si="161"/>
        <v>0</v>
      </c>
      <c r="AB827" s="36">
        <f t="shared" si="163"/>
        <v>0</v>
      </c>
      <c r="AC827" s="37">
        <f t="shared" si="171"/>
        <v>0</v>
      </c>
      <c r="AD827" s="35">
        <f>IF(OR(YEAR(G827)&lt;2019,O827="X"),0,IF(ISBLANK(H827),DATEDIF(G827,'[3]1.Pradzia'!$D$13,"M"),DATEDIF(G827,H827,"m")))</f>
        <v>0</v>
      </c>
      <c r="AE827" s="37">
        <f>IF(E827='[3]5.Grup_T'!$E$20,0,IF(AD827&lt;&gt;0,M827/V827*MIN(12,AD827),0))</f>
        <v>0</v>
      </c>
      <c r="AF827" s="37">
        <f t="shared" si="162"/>
        <v>0</v>
      </c>
      <c r="AG827" s="37">
        <f t="shared" si="164"/>
        <v>0</v>
      </c>
      <c r="AH827" s="37">
        <f t="shared" si="165"/>
        <v>0</v>
      </c>
      <c r="AI827" s="35" t="str">
        <f t="shared" si="166"/>
        <v>Nusidėvėjęs</v>
      </c>
      <c r="AJ827" s="38" t="str">
        <f>IF(AND(F827&lt;&gt;[3]Pav.tvarkyklė!$B$12,F827&lt;&gt;[3]Pav.tvarkyklė!$B$13),"GVTNT","X")</f>
        <v>GVTNT</v>
      </c>
      <c r="AK827" s="39">
        <f t="shared" si="167"/>
        <v>0</v>
      </c>
      <c r="AL827" s="41"/>
      <c r="AM827" s="41"/>
      <c r="AN827" s="41">
        <f t="shared" si="168"/>
        <v>1900</v>
      </c>
      <c r="AO827" s="41"/>
      <c r="AP827" s="41"/>
      <c r="AQ827" s="41"/>
      <c r="AR827" s="42"/>
      <c r="AS827" s="42"/>
      <c r="AU827" s="43">
        <f t="shared" si="169"/>
        <v>0</v>
      </c>
    </row>
    <row r="828" spans="1:47" ht="15" customHeight="1" x14ac:dyDescent="0.25">
      <c r="A828" s="11"/>
      <c r="B828" s="19">
        <v>886</v>
      </c>
      <c r="C828" s="74"/>
      <c r="D828" s="77"/>
      <c r="E828" s="78"/>
      <c r="F828" s="74"/>
      <c r="G828" s="24"/>
      <c r="H828" s="49"/>
      <c r="I828" s="79"/>
      <c r="J828" s="27"/>
      <c r="K828" s="27"/>
      <c r="L828" s="27"/>
      <c r="M828" s="28"/>
      <c r="N828" s="29">
        <v>0</v>
      </c>
      <c r="O828" s="30" t="str">
        <f>IF(G828&lt;=$N$2,"",IF(F828=[3]Pav.tvarkyklė!$B$13,"",IF(ISBLANK(R828),"X","")))</f>
        <v/>
      </c>
      <c r="P828" s="31"/>
      <c r="Q828" s="32"/>
      <c r="R828" s="32"/>
      <c r="S828" s="33"/>
      <c r="T828" s="33"/>
      <c r="U828" s="34" t="str">
        <f>IFERROR(INDEX('[3]5.Grup_T'!$G$4:$G$22,MATCH('6.Turtas'!E828,'[3]5.Grup_T'!$E$4:$E$22,0)),"0")</f>
        <v>0</v>
      </c>
      <c r="V828" s="35">
        <f t="shared" si="160"/>
        <v>0</v>
      </c>
      <c r="W828" s="35">
        <f>IF(NOT(ISBLANK(H828)),(12-DATEDIF(H828,'[3]1.Pradzia'!$D$13,"m")),0)</f>
        <v>0</v>
      </c>
      <c r="X828" s="35">
        <f t="shared" si="159"/>
        <v>0</v>
      </c>
      <c r="Y828" s="35">
        <f t="shared" si="172"/>
        <v>0</v>
      </c>
      <c r="Z828" s="35">
        <f t="shared" si="170"/>
        <v>0</v>
      </c>
      <c r="AA828" s="36">
        <f t="shared" si="161"/>
        <v>0</v>
      </c>
      <c r="AB828" s="36">
        <f t="shared" si="163"/>
        <v>0</v>
      </c>
      <c r="AC828" s="37">
        <f t="shared" si="171"/>
        <v>0</v>
      </c>
      <c r="AD828" s="35">
        <f>IF(OR(YEAR(G828)&lt;2019,O828="X"),0,IF(ISBLANK(H828),DATEDIF(G828,'[3]1.Pradzia'!$D$13,"M"),DATEDIF(G828,H828,"m")))</f>
        <v>0</v>
      </c>
      <c r="AE828" s="37">
        <f>IF(E828='[3]5.Grup_T'!$E$20,0,IF(AD828&lt;&gt;0,M828/V828*MIN(12,AD828),0))</f>
        <v>0</v>
      </c>
      <c r="AF828" s="37">
        <f t="shared" si="162"/>
        <v>0</v>
      </c>
      <c r="AG828" s="37">
        <f t="shared" si="164"/>
        <v>0</v>
      </c>
      <c r="AH828" s="37">
        <f t="shared" si="165"/>
        <v>0</v>
      </c>
      <c r="AI828" s="35" t="str">
        <f t="shared" si="166"/>
        <v>Nusidėvėjęs</v>
      </c>
      <c r="AJ828" s="38" t="str">
        <f>IF(AND(F828&lt;&gt;[3]Pav.tvarkyklė!$B$12,F828&lt;&gt;[3]Pav.tvarkyklė!$B$13),"GVTNT","X")</f>
        <v>GVTNT</v>
      </c>
      <c r="AK828" s="39">
        <f t="shared" si="167"/>
        <v>0</v>
      </c>
      <c r="AL828" s="41"/>
      <c r="AM828" s="41"/>
      <c r="AN828" s="41">
        <f t="shared" si="168"/>
        <v>1900</v>
      </c>
      <c r="AO828" s="41"/>
      <c r="AP828" s="41"/>
      <c r="AQ828" s="41"/>
      <c r="AR828" s="42"/>
      <c r="AS828" s="42"/>
      <c r="AU828" s="43">
        <f t="shared" si="169"/>
        <v>0</v>
      </c>
    </row>
    <row r="829" spans="1:47" ht="15" customHeight="1" x14ac:dyDescent="0.25">
      <c r="A829" s="11"/>
      <c r="B829" s="19">
        <v>887</v>
      </c>
      <c r="C829" s="74"/>
      <c r="D829" s="77"/>
      <c r="E829" s="78"/>
      <c r="F829" s="74"/>
      <c r="G829" s="24"/>
      <c r="H829" s="49"/>
      <c r="I829" s="79"/>
      <c r="J829" s="27"/>
      <c r="K829" s="27"/>
      <c r="L829" s="27"/>
      <c r="M829" s="28"/>
      <c r="N829" s="29">
        <v>0</v>
      </c>
      <c r="O829" s="30" t="str">
        <f>IF(G829&lt;=$N$2,"",IF(F829=[3]Pav.tvarkyklė!$B$13,"",IF(ISBLANK(R829),"X","")))</f>
        <v/>
      </c>
      <c r="P829" s="31"/>
      <c r="Q829" s="32"/>
      <c r="R829" s="32"/>
      <c r="S829" s="33"/>
      <c r="T829" s="33"/>
      <c r="U829" s="34" t="str">
        <f>IFERROR(INDEX('[3]5.Grup_T'!$G$4:$G$22,MATCH('6.Turtas'!E829,'[3]5.Grup_T'!$E$4:$E$22,0)),"0")</f>
        <v>0</v>
      </c>
      <c r="V829" s="35">
        <f t="shared" si="160"/>
        <v>0</v>
      </c>
      <c r="W829" s="35">
        <f>IF(NOT(ISBLANK(H829)),(12-DATEDIF(H829,'[3]1.Pradzia'!$D$13,"m")),0)</f>
        <v>0</v>
      </c>
      <c r="X829" s="35">
        <f t="shared" si="159"/>
        <v>0</v>
      </c>
      <c r="Y829" s="35">
        <f t="shared" si="172"/>
        <v>0</v>
      </c>
      <c r="Z829" s="35">
        <f t="shared" si="170"/>
        <v>0</v>
      </c>
      <c r="AA829" s="36">
        <f t="shared" si="161"/>
        <v>0</v>
      </c>
      <c r="AB829" s="36">
        <f t="shared" si="163"/>
        <v>0</v>
      </c>
      <c r="AC829" s="37">
        <f t="shared" si="171"/>
        <v>0</v>
      </c>
      <c r="AD829" s="35">
        <f>IF(OR(YEAR(G829)&lt;2019,O829="X"),0,IF(ISBLANK(H829),DATEDIF(G829,'[3]1.Pradzia'!$D$13,"M"),DATEDIF(G829,H829,"m")))</f>
        <v>0</v>
      </c>
      <c r="AE829" s="37">
        <f>IF(E829='[3]5.Grup_T'!$E$20,0,IF(AD829&lt;&gt;0,M829/V829*MIN(12,AD829),0))</f>
        <v>0</v>
      </c>
      <c r="AF829" s="37">
        <f t="shared" si="162"/>
        <v>0</v>
      </c>
      <c r="AG829" s="37">
        <f t="shared" si="164"/>
        <v>0</v>
      </c>
      <c r="AH829" s="37">
        <f t="shared" si="165"/>
        <v>0</v>
      </c>
      <c r="AI829" s="35" t="str">
        <f t="shared" si="166"/>
        <v>Nusidėvėjęs</v>
      </c>
      <c r="AJ829" s="38" t="str">
        <f>IF(AND(F829&lt;&gt;[3]Pav.tvarkyklė!$B$12,F829&lt;&gt;[3]Pav.tvarkyklė!$B$13),"GVTNT","X")</f>
        <v>GVTNT</v>
      </c>
      <c r="AK829" s="39">
        <f t="shared" si="167"/>
        <v>0</v>
      </c>
      <c r="AL829" s="41"/>
      <c r="AM829" s="41"/>
      <c r="AN829" s="41">
        <f t="shared" si="168"/>
        <v>1900</v>
      </c>
      <c r="AO829" s="41"/>
      <c r="AP829" s="41"/>
      <c r="AQ829" s="41"/>
      <c r="AR829" s="42"/>
      <c r="AS829" s="42"/>
      <c r="AU829" s="43">
        <f t="shared" si="169"/>
        <v>0</v>
      </c>
    </row>
    <row r="830" spans="1:47" ht="15" customHeight="1" x14ac:dyDescent="0.25">
      <c r="A830" s="11"/>
      <c r="B830" s="19">
        <v>888</v>
      </c>
      <c r="C830" s="74"/>
      <c r="D830" s="77"/>
      <c r="E830" s="78"/>
      <c r="F830" s="74"/>
      <c r="G830" s="24"/>
      <c r="H830" s="49"/>
      <c r="I830" s="79"/>
      <c r="J830" s="27"/>
      <c r="K830" s="27"/>
      <c r="L830" s="27"/>
      <c r="M830" s="28"/>
      <c r="N830" s="29">
        <v>0</v>
      </c>
      <c r="O830" s="30" t="str">
        <f>IF(G830&lt;=$N$2,"",IF(F830=[3]Pav.tvarkyklė!$B$13,"",IF(ISBLANK(R830),"X","")))</f>
        <v/>
      </c>
      <c r="P830" s="31"/>
      <c r="Q830" s="32"/>
      <c r="R830" s="32"/>
      <c r="S830" s="33"/>
      <c r="T830" s="33"/>
      <c r="U830" s="34" t="str">
        <f>IFERROR(INDEX('[3]5.Grup_T'!$G$4:$G$22,MATCH('6.Turtas'!E830,'[3]5.Grup_T'!$E$4:$E$22,0)),"0")</f>
        <v>0</v>
      </c>
      <c r="V830" s="35">
        <f t="shared" si="160"/>
        <v>0</v>
      </c>
      <c r="W830" s="35">
        <f>IF(NOT(ISBLANK(H830)),(12-DATEDIF(H830,'[3]1.Pradzia'!$D$13,"m")),0)</f>
        <v>0</v>
      </c>
      <c r="X830" s="35">
        <f t="shared" si="159"/>
        <v>0</v>
      </c>
      <c r="Y830" s="35">
        <f t="shared" si="172"/>
        <v>0</v>
      </c>
      <c r="Z830" s="35">
        <f t="shared" si="170"/>
        <v>0</v>
      </c>
      <c r="AA830" s="36">
        <f t="shared" si="161"/>
        <v>0</v>
      </c>
      <c r="AB830" s="36">
        <f t="shared" si="163"/>
        <v>0</v>
      </c>
      <c r="AC830" s="37">
        <f t="shared" si="171"/>
        <v>0</v>
      </c>
      <c r="AD830" s="35">
        <f>IF(OR(YEAR(G830)&lt;2019,O830="X"),0,IF(ISBLANK(H830),DATEDIF(G830,'[3]1.Pradzia'!$D$13,"M"),DATEDIF(G830,H830,"m")))</f>
        <v>0</v>
      </c>
      <c r="AE830" s="37">
        <f>IF(E830='[3]5.Grup_T'!$E$20,0,IF(AD830&lt;&gt;0,M830/V830*MIN(12,AD830),0))</f>
        <v>0</v>
      </c>
      <c r="AF830" s="37">
        <f t="shared" si="162"/>
        <v>0</v>
      </c>
      <c r="AG830" s="37">
        <f t="shared" si="164"/>
        <v>0</v>
      </c>
      <c r="AH830" s="37">
        <f t="shared" si="165"/>
        <v>0</v>
      </c>
      <c r="AI830" s="35" t="str">
        <f t="shared" si="166"/>
        <v>Nusidėvėjęs</v>
      </c>
      <c r="AJ830" s="38" t="str">
        <f>IF(AND(F830&lt;&gt;[3]Pav.tvarkyklė!$B$12,F830&lt;&gt;[3]Pav.tvarkyklė!$B$13),"GVTNT","X")</f>
        <v>GVTNT</v>
      </c>
      <c r="AK830" s="39">
        <f t="shared" si="167"/>
        <v>0</v>
      </c>
      <c r="AL830" s="41"/>
      <c r="AM830" s="41"/>
      <c r="AN830" s="41">
        <f t="shared" si="168"/>
        <v>1900</v>
      </c>
      <c r="AO830" s="41"/>
      <c r="AP830" s="41"/>
      <c r="AQ830" s="41"/>
      <c r="AR830" s="42"/>
      <c r="AS830" s="42"/>
      <c r="AU830" s="43">
        <f t="shared" si="169"/>
        <v>0</v>
      </c>
    </row>
    <row r="831" spans="1:47" ht="15" customHeight="1" x14ac:dyDescent="0.25">
      <c r="A831" s="11"/>
      <c r="B831" s="19">
        <v>889</v>
      </c>
      <c r="C831" s="74"/>
      <c r="D831" s="77"/>
      <c r="E831" s="78"/>
      <c r="F831" s="74"/>
      <c r="G831" s="24"/>
      <c r="H831" s="49"/>
      <c r="I831" s="79"/>
      <c r="J831" s="27"/>
      <c r="K831" s="27"/>
      <c r="L831" s="27"/>
      <c r="M831" s="28"/>
      <c r="N831" s="29">
        <v>0</v>
      </c>
      <c r="O831" s="30" t="str">
        <f>IF(G831&lt;=$N$2,"",IF(F831=[3]Pav.tvarkyklė!$B$13,"",IF(ISBLANK(R831),"X","")))</f>
        <v/>
      </c>
      <c r="P831" s="31"/>
      <c r="Q831" s="32"/>
      <c r="R831" s="32"/>
      <c r="S831" s="33"/>
      <c r="T831" s="33"/>
      <c r="U831" s="34" t="str">
        <f>IFERROR(INDEX('[3]5.Grup_T'!$G$4:$G$22,MATCH('6.Turtas'!E831,'[3]5.Grup_T'!$E$4:$E$22,0)),"0")</f>
        <v>0</v>
      </c>
      <c r="V831" s="35">
        <f t="shared" si="160"/>
        <v>0</v>
      </c>
      <c r="W831" s="35">
        <f>IF(NOT(ISBLANK(H831)),(12-DATEDIF(H831,'[3]1.Pradzia'!$D$13,"m")),0)</f>
        <v>0</v>
      </c>
      <c r="X831" s="35">
        <f t="shared" si="159"/>
        <v>0</v>
      </c>
      <c r="Y831" s="35">
        <f t="shared" si="172"/>
        <v>0</v>
      </c>
      <c r="Z831" s="35">
        <f t="shared" si="170"/>
        <v>0</v>
      </c>
      <c r="AA831" s="36">
        <f t="shared" si="161"/>
        <v>0</v>
      </c>
      <c r="AB831" s="36">
        <f t="shared" si="163"/>
        <v>0</v>
      </c>
      <c r="AC831" s="37">
        <f t="shared" si="171"/>
        <v>0</v>
      </c>
      <c r="AD831" s="35">
        <f>IF(OR(YEAR(G831)&lt;2019,O831="X"),0,IF(ISBLANK(H831),DATEDIF(G831,'[3]1.Pradzia'!$D$13,"M"),DATEDIF(G831,H831,"m")))</f>
        <v>0</v>
      </c>
      <c r="AE831" s="37">
        <f>IF(E831='[3]5.Grup_T'!$E$20,0,IF(AD831&lt;&gt;0,M831/V831*MIN(12,AD831),0))</f>
        <v>0</v>
      </c>
      <c r="AF831" s="37">
        <f t="shared" si="162"/>
        <v>0</v>
      </c>
      <c r="AG831" s="37">
        <f t="shared" si="164"/>
        <v>0</v>
      </c>
      <c r="AH831" s="37">
        <f t="shared" si="165"/>
        <v>0</v>
      </c>
      <c r="AI831" s="35" t="str">
        <f t="shared" si="166"/>
        <v>Nusidėvėjęs</v>
      </c>
      <c r="AJ831" s="38" t="str">
        <f>IF(AND(F831&lt;&gt;[3]Pav.tvarkyklė!$B$12,F831&lt;&gt;[3]Pav.tvarkyklė!$B$13),"GVTNT","X")</f>
        <v>GVTNT</v>
      </c>
      <c r="AK831" s="39">
        <f t="shared" si="167"/>
        <v>0</v>
      </c>
      <c r="AL831" s="41"/>
      <c r="AM831" s="41"/>
      <c r="AN831" s="41">
        <f t="shared" si="168"/>
        <v>1900</v>
      </c>
      <c r="AO831" s="41"/>
      <c r="AP831" s="41"/>
      <c r="AQ831" s="41"/>
      <c r="AR831" s="42"/>
      <c r="AS831" s="42"/>
      <c r="AU831" s="43">
        <f t="shared" si="169"/>
        <v>0</v>
      </c>
    </row>
    <row r="832" spans="1:47" ht="15" customHeight="1" x14ac:dyDescent="0.25">
      <c r="A832" s="11"/>
      <c r="B832" s="19">
        <v>890</v>
      </c>
      <c r="C832" s="74"/>
      <c r="D832" s="77"/>
      <c r="E832" s="71"/>
      <c r="F832" s="74"/>
      <c r="G832" s="24"/>
      <c r="H832" s="49"/>
      <c r="I832" s="79"/>
      <c r="J832" s="27"/>
      <c r="K832" s="27"/>
      <c r="L832" s="27"/>
      <c r="M832" s="28"/>
      <c r="N832" s="29">
        <v>0</v>
      </c>
      <c r="O832" s="30" t="str">
        <f>IF(G832&lt;=$N$2,"",IF(F832=[3]Pav.tvarkyklė!$B$13,"",IF(ISBLANK(R832),"X","")))</f>
        <v/>
      </c>
      <c r="P832" s="31"/>
      <c r="Q832" s="32"/>
      <c r="R832" s="32"/>
      <c r="S832" s="33"/>
      <c r="T832" s="33"/>
      <c r="U832" s="34" t="str">
        <f>IFERROR(INDEX('[3]5.Grup_T'!$G$4:$G$22,MATCH('6.Turtas'!E832,'[3]5.Grup_T'!$E$4:$E$22,0)),"0")</f>
        <v>0</v>
      </c>
      <c r="V832" s="35">
        <f t="shared" si="160"/>
        <v>0</v>
      </c>
      <c r="W832" s="35">
        <f>IF(NOT(ISBLANK(H832)),(12-DATEDIF(H832,'[3]1.Pradzia'!$D$13,"m")),0)</f>
        <v>0</v>
      </c>
      <c r="X832" s="35">
        <f t="shared" si="159"/>
        <v>0</v>
      </c>
      <c r="Y832" s="35">
        <f t="shared" si="172"/>
        <v>0</v>
      </c>
      <c r="Z832" s="35">
        <f t="shared" si="170"/>
        <v>0</v>
      </c>
      <c r="AA832" s="36">
        <f t="shared" si="161"/>
        <v>0</v>
      </c>
      <c r="AB832" s="36">
        <f t="shared" si="163"/>
        <v>0</v>
      </c>
      <c r="AC832" s="37">
        <f t="shared" si="171"/>
        <v>0</v>
      </c>
      <c r="AD832" s="35">
        <f>IF(OR(YEAR(G832)&lt;2019,O832="X"),0,IF(ISBLANK(H832),DATEDIF(G832,'[3]1.Pradzia'!$D$13,"M"),DATEDIF(G832,H832,"m")))</f>
        <v>0</v>
      </c>
      <c r="AE832" s="37">
        <f>IF(E832='[3]5.Grup_T'!$E$20,0,IF(AD832&lt;&gt;0,M832/V832*MIN(12,AD832),0))</f>
        <v>0</v>
      </c>
      <c r="AF832" s="37">
        <f t="shared" si="162"/>
        <v>0</v>
      </c>
      <c r="AG832" s="37">
        <f t="shared" si="164"/>
        <v>0</v>
      </c>
      <c r="AH832" s="37">
        <f t="shared" si="165"/>
        <v>0</v>
      </c>
      <c r="AI832" s="35" t="str">
        <f t="shared" si="166"/>
        <v>Nusidėvėjęs</v>
      </c>
      <c r="AJ832" s="38" t="str">
        <f>IF(AND(F832&lt;&gt;[3]Pav.tvarkyklė!$B$12,F832&lt;&gt;[3]Pav.tvarkyklė!$B$13),"GVTNT","X")</f>
        <v>GVTNT</v>
      </c>
      <c r="AK832" s="39">
        <f t="shared" si="167"/>
        <v>0</v>
      </c>
      <c r="AL832" s="41"/>
      <c r="AM832" s="41"/>
      <c r="AN832" s="41">
        <f t="shared" si="168"/>
        <v>1900</v>
      </c>
      <c r="AO832" s="41"/>
      <c r="AP832" s="41"/>
      <c r="AQ832" s="41"/>
      <c r="AR832" s="42"/>
      <c r="AS832" s="42"/>
      <c r="AU832" s="43">
        <f t="shared" si="169"/>
        <v>0</v>
      </c>
    </row>
    <row r="833" spans="1:47" ht="15" customHeight="1" x14ac:dyDescent="0.25">
      <c r="A833" s="11"/>
      <c r="B833" s="19">
        <v>891</v>
      </c>
      <c r="C833" s="74"/>
      <c r="D833" s="77"/>
      <c r="E833" s="78"/>
      <c r="F833" s="74"/>
      <c r="G833" s="24"/>
      <c r="H833" s="49"/>
      <c r="I833" s="79"/>
      <c r="J833" s="27"/>
      <c r="K833" s="27"/>
      <c r="L833" s="27"/>
      <c r="M833" s="28"/>
      <c r="N833" s="29">
        <v>0</v>
      </c>
      <c r="O833" s="30" t="str">
        <f>IF(G833&lt;=$N$2,"",IF(F833=[3]Pav.tvarkyklė!$B$13,"",IF(ISBLANK(R833),"X","")))</f>
        <v/>
      </c>
      <c r="P833" s="31"/>
      <c r="Q833" s="32"/>
      <c r="R833" s="32"/>
      <c r="S833" s="33"/>
      <c r="T833" s="33"/>
      <c r="U833" s="34" t="str">
        <f>IFERROR(INDEX('[3]5.Grup_T'!$G$4:$G$22,MATCH('6.Turtas'!E833,'[3]5.Grup_T'!$E$4:$E$22,0)),"0")</f>
        <v>0</v>
      </c>
      <c r="V833" s="35">
        <f t="shared" si="160"/>
        <v>0</v>
      </c>
      <c r="W833" s="35">
        <f>IF(NOT(ISBLANK(H833)),(12-DATEDIF(H833,'[3]1.Pradzia'!$D$13,"m")),0)</f>
        <v>0</v>
      </c>
      <c r="X833" s="35">
        <f t="shared" ref="X833:X896" si="173">IF(OR(ISBLANK(C833),YEAR(G833)&gt;=2019),0,DATEDIF(G833,$N$2,"M"))</f>
        <v>0</v>
      </c>
      <c r="Y833" s="35">
        <f t="shared" si="172"/>
        <v>0</v>
      </c>
      <c r="Z833" s="35">
        <f t="shared" si="170"/>
        <v>0</v>
      </c>
      <c r="AA833" s="36">
        <f t="shared" si="161"/>
        <v>0</v>
      </c>
      <c r="AB833" s="36">
        <f t="shared" si="163"/>
        <v>0</v>
      </c>
      <c r="AC833" s="37">
        <f t="shared" si="171"/>
        <v>0</v>
      </c>
      <c r="AD833" s="35">
        <f>IF(OR(YEAR(G833)&lt;2019,O833="X"),0,IF(ISBLANK(H833),DATEDIF(G833,'[3]1.Pradzia'!$D$13,"M"),DATEDIF(G833,H833,"m")))</f>
        <v>0</v>
      </c>
      <c r="AE833" s="37">
        <f>IF(E833='[3]5.Grup_T'!$E$20,0,IF(AD833&lt;&gt;0,M833/V833*MIN(12,AD833),0))</f>
        <v>0</v>
      </c>
      <c r="AF833" s="37">
        <f t="shared" si="162"/>
        <v>0</v>
      </c>
      <c r="AG833" s="37">
        <f t="shared" si="164"/>
        <v>0</v>
      </c>
      <c r="AH833" s="37">
        <f t="shared" si="165"/>
        <v>0</v>
      </c>
      <c r="AI833" s="35" t="str">
        <f t="shared" si="166"/>
        <v>Nusidėvėjęs</v>
      </c>
      <c r="AJ833" s="38" t="str">
        <f>IF(AND(F833&lt;&gt;[3]Pav.tvarkyklė!$B$12,F833&lt;&gt;[3]Pav.tvarkyklė!$B$13),"GVTNT","X")</f>
        <v>GVTNT</v>
      </c>
      <c r="AK833" s="39">
        <f t="shared" si="167"/>
        <v>0</v>
      </c>
      <c r="AL833" s="41"/>
      <c r="AM833" s="41"/>
      <c r="AN833" s="41">
        <f t="shared" si="168"/>
        <v>1900</v>
      </c>
      <c r="AO833" s="41"/>
      <c r="AP833" s="41"/>
      <c r="AQ833" s="41"/>
      <c r="AR833" s="42"/>
      <c r="AS833" s="42"/>
      <c r="AU833" s="43">
        <f t="shared" si="169"/>
        <v>0</v>
      </c>
    </row>
    <row r="834" spans="1:47" ht="15" customHeight="1" x14ac:dyDescent="0.25">
      <c r="A834" s="11"/>
      <c r="B834" s="19">
        <v>892</v>
      </c>
      <c r="C834" s="74"/>
      <c r="D834" s="77"/>
      <c r="E834" s="71"/>
      <c r="F834" s="74"/>
      <c r="G834" s="24"/>
      <c r="H834" s="49"/>
      <c r="I834" s="79"/>
      <c r="J834" s="27"/>
      <c r="K834" s="27"/>
      <c r="L834" s="27"/>
      <c r="M834" s="28"/>
      <c r="N834" s="29">
        <v>0</v>
      </c>
      <c r="O834" s="30" t="str">
        <f>IF(G834&lt;=$N$2,"",IF(F834=[3]Pav.tvarkyklė!$B$13,"",IF(ISBLANK(R834),"X","")))</f>
        <v/>
      </c>
      <c r="P834" s="31"/>
      <c r="Q834" s="32"/>
      <c r="R834" s="32"/>
      <c r="S834" s="33"/>
      <c r="T834" s="33"/>
      <c r="U834" s="34" t="str">
        <f>IFERROR(INDEX('[3]5.Grup_T'!$G$4:$G$22,MATCH('6.Turtas'!E834,'[3]5.Grup_T'!$E$4:$E$22,0)),"0")</f>
        <v>0</v>
      </c>
      <c r="V834" s="35">
        <f t="shared" si="160"/>
        <v>0</v>
      </c>
      <c r="W834" s="35">
        <f>IF(NOT(ISBLANK(H834)),(12-DATEDIF(H834,'[3]1.Pradzia'!$D$13,"m")),0)</f>
        <v>0</v>
      </c>
      <c r="X834" s="35">
        <f t="shared" si="173"/>
        <v>0</v>
      </c>
      <c r="Y834" s="35">
        <f t="shared" si="172"/>
        <v>0</v>
      </c>
      <c r="Z834" s="35">
        <f t="shared" si="170"/>
        <v>0</v>
      </c>
      <c r="AA834" s="36">
        <f t="shared" si="161"/>
        <v>0</v>
      </c>
      <c r="AB834" s="36">
        <f t="shared" si="163"/>
        <v>0</v>
      </c>
      <c r="AC834" s="37">
        <f t="shared" si="171"/>
        <v>0</v>
      </c>
      <c r="AD834" s="35">
        <f>IF(OR(YEAR(G834)&lt;2019,O834="X"),0,IF(ISBLANK(H834),DATEDIF(G834,'[3]1.Pradzia'!$D$13,"M"),DATEDIF(G834,H834,"m")))</f>
        <v>0</v>
      </c>
      <c r="AE834" s="37">
        <f>IF(E834='[3]5.Grup_T'!$E$20,0,IF(AD834&lt;&gt;0,M834/V834*MIN(12,AD834),0))</f>
        <v>0</v>
      </c>
      <c r="AF834" s="37">
        <f t="shared" si="162"/>
        <v>0</v>
      </c>
      <c r="AG834" s="37">
        <f t="shared" si="164"/>
        <v>0</v>
      </c>
      <c r="AH834" s="37">
        <f t="shared" si="165"/>
        <v>0</v>
      </c>
      <c r="AI834" s="35" t="str">
        <f t="shared" si="166"/>
        <v>Nusidėvėjęs</v>
      </c>
      <c r="AJ834" s="38" t="str">
        <f>IF(AND(F834&lt;&gt;[3]Pav.tvarkyklė!$B$12,F834&lt;&gt;[3]Pav.tvarkyklė!$B$13),"GVTNT","X")</f>
        <v>GVTNT</v>
      </c>
      <c r="AK834" s="39">
        <f t="shared" si="167"/>
        <v>0</v>
      </c>
      <c r="AL834" s="41"/>
      <c r="AM834" s="41"/>
      <c r="AN834" s="41">
        <f t="shared" si="168"/>
        <v>1900</v>
      </c>
      <c r="AO834" s="41"/>
      <c r="AP834" s="41"/>
      <c r="AQ834" s="41"/>
      <c r="AR834" s="42"/>
      <c r="AS834" s="42"/>
      <c r="AU834" s="43">
        <f t="shared" si="169"/>
        <v>0</v>
      </c>
    </row>
    <row r="835" spans="1:47" ht="15" customHeight="1" x14ac:dyDescent="0.25">
      <c r="A835" s="11"/>
      <c r="B835" s="19">
        <v>893</v>
      </c>
      <c r="C835" s="74"/>
      <c r="D835" s="77"/>
      <c r="E835" s="71"/>
      <c r="F835" s="74"/>
      <c r="G835" s="24"/>
      <c r="H835" s="49"/>
      <c r="I835" s="79"/>
      <c r="J835" s="27"/>
      <c r="K835" s="27"/>
      <c r="L835" s="27"/>
      <c r="M835" s="28"/>
      <c r="N835" s="29">
        <v>0</v>
      </c>
      <c r="O835" s="30" t="str">
        <f>IF(G835&lt;=$N$2,"",IF(F835=[3]Pav.tvarkyklė!$B$13,"",IF(ISBLANK(R835),"X","")))</f>
        <v/>
      </c>
      <c r="P835" s="31"/>
      <c r="Q835" s="32"/>
      <c r="R835" s="32"/>
      <c r="S835" s="33"/>
      <c r="T835" s="33"/>
      <c r="U835" s="34" t="str">
        <f>IFERROR(INDEX('[3]5.Grup_T'!$G$4:$G$22,MATCH('6.Turtas'!E835,'[3]5.Grup_T'!$E$4:$E$22,0)),"0")</f>
        <v>0</v>
      </c>
      <c r="V835" s="35">
        <f t="shared" si="160"/>
        <v>0</v>
      </c>
      <c r="W835" s="35">
        <f>IF(NOT(ISBLANK(H835)),(12-DATEDIF(H835,'[3]1.Pradzia'!$D$13,"m")),0)</f>
        <v>0</v>
      </c>
      <c r="X835" s="35">
        <f t="shared" si="173"/>
        <v>0</v>
      </c>
      <c r="Y835" s="35">
        <f t="shared" si="172"/>
        <v>0</v>
      </c>
      <c r="Z835" s="35">
        <f t="shared" si="170"/>
        <v>0</v>
      </c>
      <c r="AA835" s="36">
        <f t="shared" si="161"/>
        <v>0</v>
      </c>
      <c r="AB835" s="36">
        <f t="shared" si="163"/>
        <v>0</v>
      </c>
      <c r="AC835" s="37">
        <f t="shared" si="171"/>
        <v>0</v>
      </c>
      <c r="AD835" s="35">
        <f>IF(OR(YEAR(G835)&lt;2019,O835="X"),0,IF(ISBLANK(H835),DATEDIF(G835,'[3]1.Pradzia'!$D$13,"M"),DATEDIF(G835,H835,"m")))</f>
        <v>0</v>
      </c>
      <c r="AE835" s="37">
        <f>IF(E835='[3]5.Grup_T'!$E$20,0,IF(AD835&lt;&gt;0,M835/V835*MIN(12,AD835),0))</f>
        <v>0</v>
      </c>
      <c r="AF835" s="37">
        <f t="shared" si="162"/>
        <v>0</v>
      </c>
      <c r="AG835" s="37">
        <f t="shared" si="164"/>
        <v>0</v>
      </c>
      <c r="AH835" s="37">
        <f t="shared" si="165"/>
        <v>0</v>
      </c>
      <c r="AI835" s="35" t="str">
        <f t="shared" si="166"/>
        <v>Nusidėvėjęs</v>
      </c>
      <c r="AJ835" s="38" t="str">
        <f>IF(AND(F835&lt;&gt;[3]Pav.tvarkyklė!$B$12,F835&lt;&gt;[3]Pav.tvarkyklė!$B$13),"GVTNT","X")</f>
        <v>GVTNT</v>
      </c>
      <c r="AK835" s="39">
        <f t="shared" si="167"/>
        <v>0</v>
      </c>
      <c r="AL835" s="41"/>
      <c r="AM835" s="41"/>
      <c r="AN835" s="41">
        <f t="shared" si="168"/>
        <v>1900</v>
      </c>
      <c r="AO835" s="41"/>
      <c r="AP835" s="41"/>
      <c r="AQ835" s="41"/>
      <c r="AR835" s="42"/>
      <c r="AS835" s="42"/>
      <c r="AU835" s="43">
        <f t="shared" si="169"/>
        <v>0</v>
      </c>
    </row>
    <row r="836" spans="1:47" ht="15" customHeight="1" x14ac:dyDescent="0.25">
      <c r="A836" s="11"/>
      <c r="B836" s="19">
        <v>894</v>
      </c>
      <c r="C836" s="74"/>
      <c r="D836" s="77"/>
      <c r="E836" s="78"/>
      <c r="F836" s="74"/>
      <c r="G836" s="24"/>
      <c r="H836" s="49"/>
      <c r="I836" s="79"/>
      <c r="J836" s="27"/>
      <c r="K836" s="27"/>
      <c r="L836" s="27"/>
      <c r="M836" s="28"/>
      <c r="N836" s="29">
        <v>0</v>
      </c>
      <c r="O836" s="30" t="str">
        <f>IF(G836&lt;=$N$2,"",IF(F836=[3]Pav.tvarkyklė!$B$13,"",IF(ISBLANK(R836),"X","")))</f>
        <v/>
      </c>
      <c r="P836" s="31"/>
      <c r="Q836" s="32"/>
      <c r="R836" s="32"/>
      <c r="S836" s="33"/>
      <c r="T836" s="33"/>
      <c r="U836" s="34" t="str">
        <f>IFERROR(INDEX('[3]5.Grup_T'!$G$4:$G$22,MATCH('6.Turtas'!E836,'[3]5.Grup_T'!$E$4:$E$22,0)),"0")</f>
        <v>0</v>
      </c>
      <c r="V836" s="35">
        <f t="shared" ref="V836:V899" si="174">U836*12</f>
        <v>0</v>
      </c>
      <c r="W836" s="35">
        <f>IF(NOT(ISBLANK(H836)),(12-DATEDIF(H836,'[3]1.Pradzia'!$D$13,"m")),0)</f>
        <v>0</v>
      </c>
      <c r="X836" s="35">
        <f t="shared" si="173"/>
        <v>0</v>
      </c>
      <c r="Y836" s="35">
        <f t="shared" si="172"/>
        <v>0</v>
      </c>
      <c r="Z836" s="35">
        <f t="shared" si="170"/>
        <v>0</v>
      </c>
      <c r="AA836" s="36">
        <f t="shared" ref="AA836:AA899" si="175">+IF(Z836&lt;=0,0,N836/Z836)</f>
        <v>0</v>
      </c>
      <c r="AB836" s="36">
        <f t="shared" si="163"/>
        <v>0</v>
      </c>
      <c r="AC836" s="37">
        <f t="shared" si="171"/>
        <v>0</v>
      </c>
      <c r="AD836" s="35">
        <f>IF(OR(YEAR(G836)&lt;2019,O836="X"),0,IF(ISBLANK(H836),DATEDIF(G836,'[3]1.Pradzia'!$D$13,"M"),DATEDIF(G836,H836,"m")))</f>
        <v>0</v>
      </c>
      <c r="AE836" s="37">
        <f>IF(E836='[3]5.Grup_T'!$E$20,0,IF(AD836&lt;&gt;0,M836/V836*MIN(12,AD836),0))</f>
        <v>0</v>
      </c>
      <c r="AF836" s="37">
        <f t="shared" ref="AF836:AF899" si="176">+AB836+AE836</f>
        <v>0</v>
      </c>
      <c r="AG836" s="37">
        <f t="shared" si="164"/>
        <v>0</v>
      </c>
      <c r="AH836" s="37">
        <f t="shared" si="165"/>
        <v>0</v>
      </c>
      <c r="AI836" s="35" t="str">
        <f t="shared" si="166"/>
        <v>Nusidėvėjęs</v>
      </c>
      <c r="AJ836" s="38" t="str">
        <f>IF(AND(F836&lt;&gt;[3]Pav.tvarkyklė!$B$12,F836&lt;&gt;[3]Pav.tvarkyklė!$B$13),"GVTNT","X")</f>
        <v>GVTNT</v>
      </c>
      <c r="AK836" s="39">
        <f t="shared" si="167"/>
        <v>0</v>
      </c>
      <c r="AL836" s="41"/>
      <c r="AM836" s="41"/>
      <c r="AN836" s="41">
        <f t="shared" si="168"/>
        <v>1900</v>
      </c>
      <c r="AO836" s="41"/>
      <c r="AP836" s="41"/>
      <c r="AQ836" s="41"/>
      <c r="AR836" s="42"/>
      <c r="AS836" s="42"/>
      <c r="AU836" s="43">
        <f t="shared" si="169"/>
        <v>0</v>
      </c>
    </row>
    <row r="837" spans="1:47" ht="15" customHeight="1" x14ac:dyDescent="0.25">
      <c r="A837" s="11"/>
      <c r="B837" s="19">
        <v>895</v>
      </c>
      <c r="C837" s="74"/>
      <c r="D837" s="77"/>
      <c r="E837" s="78"/>
      <c r="F837" s="74"/>
      <c r="G837" s="24"/>
      <c r="H837" s="49"/>
      <c r="I837" s="79"/>
      <c r="J837" s="27"/>
      <c r="K837" s="27"/>
      <c r="L837" s="27"/>
      <c r="M837" s="28"/>
      <c r="N837" s="29">
        <v>0</v>
      </c>
      <c r="O837" s="30" t="str">
        <f>IF(G837&lt;=$N$2,"",IF(F837=[3]Pav.tvarkyklė!$B$13,"",IF(ISBLANK(R837),"X","")))</f>
        <v/>
      </c>
      <c r="P837" s="31"/>
      <c r="Q837" s="32"/>
      <c r="R837" s="32"/>
      <c r="S837" s="33"/>
      <c r="T837" s="33"/>
      <c r="U837" s="34" t="str">
        <f>IFERROR(INDEX('[3]5.Grup_T'!$G$4:$G$22,MATCH('6.Turtas'!E837,'[3]5.Grup_T'!$E$4:$E$22,0)),"0")</f>
        <v>0</v>
      </c>
      <c r="V837" s="35">
        <f t="shared" si="174"/>
        <v>0</v>
      </c>
      <c r="W837" s="35">
        <f>IF(NOT(ISBLANK(H837)),(12-DATEDIF(H837,'[3]1.Pradzia'!$D$13,"m")),0)</f>
        <v>0</v>
      </c>
      <c r="X837" s="35">
        <f t="shared" si="173"/>
        <v>0</v>
      </c>
      <c r="Y837" s="35">
        <f t="shared" si="172"/>
        <v>0</v>
      </c>
      <c r="Z837" s="35">
        <f t="shared" si="170"/>
        <v>0</v>
      </c>
      <c r="AA837" s="36">
        <f t="shared" si="175"/>
        <v>0</v>
      </c>
      <c r="AB837" s="36">
        <f t="shared" ref="AB837:AB900" si="177">IF(Z837&lt;=0,N837,N837/Z837*Y837)</f>
        <v>0</v>
      </c>
      <c r="AC837" s="37">
        <f t="shared" si="171"/>
        <v>0</v>
      </c>
      <c r="AD837" s="35">
        <f>IF(OR(YEAR(G837)&lt;2019,O837="X"),0,IF(ISBLANK(H837),DATEDIF(G837,'[3]1.Pradzia'!$D$13,"M"),DATEDIF(G837,H837,"m")))</f>
        <v>0</v>
      </c>
      <c r="AE837" s="37">
        <f>IF(E837='[3]5.Grup_T'!$E$20,0,IF(AD837&lt;&gt;0,M837/V837*MIN(12,AD837),0))</f>
        <v>0</v>
      </c>
      <c r="AF837" s="37">
        <f t="shared" si="176"/>
        <v>0</v>
      </c>
      <c r="AG837" s="37">
        <f t="shared" ref="AG837:AG900" si="178">AC837+AE837</f>
        <v>0</v>
      </c>
      <c r="AH837" s="37">
        <f t="shared" ref="AH837:AH900" si="179">M837-AG837</f>
        <v>0</v>
      </c>
      <c r="AI837" s="35" t="str">
        <f t="shared" ref="AI837:AI900" si="180">IF(H837&lt;&gt;0,"Nurašytas",IF(O837="X","Nesuderintas",IF(AH837&lt;=0,"Nusidėvėjęs","")))</f>
        <v>Nusidėvėjęs</v>
      </c>
      <c r="AJ837" s="38" t="str">
        <f>IF(AND(F837&lt;&gt;[3]Pav.tvarkyklė!$B$12,F837&lt;&gt;[3]Pav.tvarkyklė!$B$13),"GVTNT","X")</f>
        <v>GVTNT</v>
      </c>
      <c r="AK837" s="39">
        <f t="shared" ref="AK837:AK900" si="181">I837-J837-K837-L837-M837</f>
        <v>0</v>
      </c>
      <c r="AL837" s="41"/>
      <c r="AM837" s="41"/>
      <c r="AN837" s="41">
        <f t="shared" ref="AN837:AN900" si="182">YEAR(G837)</f>
        <v>1900</v>
      </c>
      <c r="AO837" s="41"/>
      <c r="AP837" s="41"/>
      <c r="AQ837" s="41"/>
      <c r="AR837" s="42"/>
      <c r="AS837" s="42"/>
      <c r="AU837" s="43">
        <f t="shared" ref="AU837:AU900" si="183">AF837-AT837</f>
        <v>0</v>
      </c>
    </row>
    <row r="838" spans="1:47" ht="15" customHeight="1" x14ac:dyDescent="0.25">
      <c r="A838" s="11"/>
      <c r="B838" s="19">
        <v>896</v>
      </c>
      <c r="C838" s="74"/>
      <c r="D838" s="77"/>
      <c r="E838" s="78"/>
      <c r="F838" s="74"/>
      <c r="G838" s="24"/>
      <c r="H838" s="49"/>
      <c r="I838" s="79"/>
      <c r="J838" s="27"/>
      <c r="K838" s="27"/>
      <c r="L838" s="27"/>
      <c r="M838" s="28"/>
      <c r="N838" s="29">
        <v>0</v>
      </c>
      <c r="O838" s="30" t="str">
        <f>IF(G838&lt;=$N$2,"",IF(F838=[3]Pav.tvarkyklė!$B$13,"",IF(ISBLANK(R838),"X","")))</f>
        <v/>
      </c>
      <c r="P838" s="31"/>
      <c r="Q838" s="32"/>
      <c r="R838" s="32"/>
      <c r="S838" s="33"/>
      <c r="T838" s="33"/>
      <c r="U838" s="34" t="str">
        <f>IFERROR(INDEX('[3]5.Grup_T'!$G$4:$G$22,MATCH('6.Turtas'!E838,'[3]5.Grup_T'!$E$4:$E$22,0)),"0")</f>
        <v>0</v>
      </c>
      <c r="V838" s="35">
        <f t="shared" si="174"/>
        <v>0</v>
      </c>
      <c r="W838" s="35">
        <f>IF(NOT(ISBLANK(H838)),(12-DATEDIF(H838,'[3]1.Pradzia'!$D$13,"m")),0)</f>
        <v>0</v>
      </c>
      <c r="X838" s="35">
        <f t="shared" si="173"/>
        <v>0</v>
      </c>
      <c r="Y838" s="35">
        <f t="shared" si="172"/>
        <v>0</v>
      </c>
      <c r="Z838" s="35">
        <f t="shared" si="170"/>
        <v>0</v>
      </c>
      <c r="AA838" s="36">
        <f t="shared" si="175"/>
        <v>0</v>
      </c>
      <c r="AB838" s="36">
        <f t="shared" si="177"/>
        <v>0</v>
      </c>
      <c r="AC838" s="37">
        <f t="shared" si="171"/>
        <v>0</v>
      </c>
      <c r="AD838" s="35">
        <f>IF(OR(YEAR(G838)&lt;2019,O838="X"),0,IF(ISBLANK(H838),DATEDIF(G838,'[3]1.Pradzia'!$D$13,"M"),DATEDIF(G838,H838,"m")))</f>
        <v>0</v>
      </c>
      <c r="AE838" s="37">
        <f>IF(E838='[3]5.Grup_T'!$E$20,0,IF(AD838&lt;&gt;0,M838/V838*MIN(12,AD838),0))</f>
        <v>0</v>
      </c>
      <c r="AF838" s="37">
        <f t="shared" si="176"/>
        <v>0</v>
      </c>
      <c r="AG838" s="37">
        <f t="shared" si="178"/>
        <v>0</v>
      </c>
      <c r="AH838" s="37">
        <f t="shared" si="179"/>
        <v>0</v>
      </c>
      <c r="AI838" s="35" t="str">
        <f t="shared" si="180"/>
        <v>Nusidėvėjęs</v>
      </c>
      <c r="AJ838" s="38" t="str">
        <f>IF(AND(F838&lt;&gt;[3]Pav.tvarkyklė!$B$12,F838&lt;&gt;[3]Pav.tvarkyklė!$B$13),"GVTNT","X")</f>
        <v>GVTNT</v>
      </c>
      <c r="AK838" s="39">
        <f t="shared" si="181"/>
        <v>0</v>
      </c>
      <c r="AL838" s="41"/>
      <c r="AM838" s="41"/>
      <c r="AN838" s="41">
        <f t="shared" si="182"/>
        <v>1900</v>
      </c>
      <c r="AO838" s="41"/>
      <c r="AP838" s="41"/>
      <c r="AQ838" s="41"/>
      <c r="AR838" s="42"/>
      <c r="AS838" s="42"/>
      <c r="AU838" s="43">
        <f t="shared" si="183"/>
        <v>0</v>
      </c>
    </row>
    <row r="839" spans="1:47" ht="15" customHeight="1" x14ac:dyDescent="0.25">
      <c r="A839" s="11"/>
      <c r="B839" s="19">
        <v>897</v>
      </c>
      <c r="C839" s="74"/>
      <c r="D839" s="77"/>
      <c r="E839" s="78"/>
      <c r="F839" s="74"/>
      <c r="G839" s="24"/>
      <c r="H839" s="49"/>
      <c r="I839" s="79"/>
      <c r="J839" s="27"/>
      <c r="K839" s="27"/>
      <c r="L839" s="27"/>
      <c r="M839" s="28"/>
      <c r="N839" s="29">
        <v>0</v>
      </c>
      <c r="O839" s="30" t="str">
        <f>IF(G839&lt;=$N$2,"",IF(F839=[3]Pav.tvarkyklė!$B$13,"",IF(ISBLANK(R839),"X","")))</f>
        <v/>
      </c>
      <c r="P839" s="31"/>
      <c r="Q839" s="32"/>
      <c r="R839" s="32"/>
      <c r="S839" s="33"/>
      <c r="T839" s="33"/>
      <c r="U839" s="34" t="str">
        <f>IFERROR(INDEX('[3]5.Grup_T'!$G$4:$G$22,MATCH('6.Turtas'!E839,'[3]5.Grup_T'!$E$4:$E$22,0)),"0")</f>
        <v>0</v>
      </c>
      <c r="V839" s="35">
        <f t="shared" si="174"/>
        <v>0</v>
      </c>
      <c r="W839" s="35">
        <f>IF(NOT(ISBLANK(H839)),(12-DATEDIF(H839,'[3]1.Pradzia'!$D$13,"m")),0)</f>
        <v>0</v>
      </c>
      <c r="X839" s="35">
        <f t="shared" si="173"/>
        <v>0</v>
      </c>
      <c r="Y839" s="35">
        <f t="shared" si="172"/>
        <v>0</v>
      </c>
      <c r="Z839" s="35">
        <f t="shared" ref="Z839:Z902" si="184">IF(YEAR(G839)&gt;=2019,0,V839-X839)</f>
        <v>0</v>
      </c>
      <c r="AA839" s="36">
        <f t="shared" si="175"/>
        <v>0</v>
      </c>
      <c r="AB839" s="36">
        <f t="shared" si="177"/>
        <v>0</v>
      </c>
      <c r="AC839" s="37">
        <f t="shared" si="171"/>
        <v>0</v>
      </c>
      <c r="AD839" s="35">
        <f>IF(OR(YEAR(G839)&lt;2019,O839="X"),0,IF(ISBLANK(H839),DATEDIF(G839,'[3]1.Pradzia'!$D$13,"M"),DATEDIF(G839,H839,"m")))</f>
        <v>0</v>
      </c>
      <c r="AE839" s="37">
        <f>IF(E839='[3]5.Grup_T'!$E$20,0,IF(AD839&lt;&gt;0,M839/V839*MIN(12,AD839),0))</f>
        <v>0</v>
      </c>
      <c r="AF839" s="37">
        <f t="shared" si="176"/>
        <v>0</v>
      </c>
      <c r="AG839" s="37">
        <f t="shared" si="178"/>
        <v>0</v>
      </c>
      <c r="AH839" s="37">
        <f t="shared" si="179"/>
        <v>0</v>
      </c>
      <c r="AI839" s="35" t="str">
        <f t="shared" si="180"/>
        <v>Nusidėvėjęs</v>
      </c>
      <c r="AJ839" s="38" t="str">
        <f>IF(AND(F839&lt;&gt;[3]Pav.tvarkyklė!$B$12,F839&lt;&gt;[3]Pav.tvarkyklė!$B$13),"GVTNT","X")</f>
        <v>GVTNT</v>
      </c>
      <c r="AK839" s="39">
        <f t="shared" si="181"/>
        <v>0</v>
      </c>
      <c r="AL839" s="41"/>
      <c r="AM839" s="41"/>
      <c r="AN839" s="41">
        <f t="shared" si="182"/>
        <v>1900</v>
      </c>
      <c r="AO839" s="41"/>
      <c r="AP839" s="41"/>
      <c r="AQ839" s="41"/>
      <c r="AR839" s="42"/>
      <c r="AS839" s="42"/>
      <c r="AU839" s="43">
        <f t="shared" si="183"/>
        <v>0</v>
      </c>
    </row>
    <row r="840" spans="1:47" ht="15" customHeight="1" x14ac:dyDescent="0.25">
      <c r="A840" s="11"/>
      <c r="B840" s="19">
        <v>898</v>
      </c>
      <c r="C840" s="74"/>
      <c r="D840" s="77"/>
      <c r="E840" s="78"/>
      <c r="F840" s="74"/>
      <c r="G840" s="24"/>
      <c r="H840" s="49"/>
      <c r="I840" s="79"/>
      <c r="J840" s="27"/>
      <c r="K840" s="27"/>
      <c r="L840" s="27"/>
      <c r="M840" s="28"/>
      <c r="N840" s="29">
        <v>0</v>
      </c>
      <c r="O840" s="30" t="str">
        <f>IF(G840&lt;=$N$2,"",IF(F840=[3]Pav.tvarkyklė!$B$13,"",IF(ISBLANK(R840),"X","")))</f>
        <v/>
      </c>
      <c r="P840" s="31"/>
      <c r="Q840" s="32"/>
      <c r="R840" s="32"/>
      <c r="S840" s="33"/>
      <c r="T840" s="33"/>
      <c r="U840" s="34" t="str">
        <f>IFERROR(INDEX('[3]5.Grup_T'!$G$4:$G$22,MATCH('6.Turtas'!E840,'[3]5.Grup_T'!$E$4:$E$22,0)),"0")</f>
        <v>0</v>
      </c>
      <c r="V840" s="35">
        <f t="shared" si="174"/>
        <v>0</v>
      </c>
      <c r="W840" s="35">
        <f>IF(NOT(ISBLANK(H840)),(12-DATEDIF(H840,'[3]1.Pradzia'!$D$13,"m")),0)</f>
        <v>0</v>
      </c>
      <c r="X840" s="35">
        <f t="shared" si="173"/>
        <v>0</v>
      </c>
      <c r="Y840" s="35">
        <f t="shared" si="172"/>
        <v>0</v>
      </c>
      <c r="Z840" s="35">
        <f t="shared" si="184"/>
        <v>0</v>
      </c>
      <c r="AA840" s="36">
        <f t="shared" si="175"/>
        <v>0</v>
      </c>
      <c r="AB840" s="36">
        <f t="shared" si="177"/>
        <v>0</v>
      </c>
      <c r="AC840" s="37">
        <f t="shared" si="171"/>
        <v>0</v>
      </c>
      <c r="AD840" s="35">
        <f>IF(OR(YEAR(G840)&lt;2019,O840="X"),0,IF(ISBLANK(H840),DATEDIF(G840,'[3]1.Pradzia'!$D$13,"M"),DATEDIF(G840,H840,"m")))</f>
        <v>0</v>
      </c>
      <c r="AE840" s="37">
        <f>IF(E840='[3]5.Grup_T'!$E$20,0,IF(AD840&lt;&gt;0,M840/V840*MIN(12,AD840),0))</f>
        <v>0</v>
      </c>
      <c r="AF840" s="37">
        <f t="shared" si="176"/>
        <v>0</v>
      </c>
      <c r="AG840" s="37">
        <f t="shared" si="178"/>
        <v>0</v>
      </c>
      <c r="AH840" s="37">
        <f t="shared" si="179"/>
        <v>0</v>
      </c>
      <c r="AI840" s="35" t="str">
        <f t="shared" si="180"/>
        <v>Nusidėvėjęs</v>
      </c>
      <c r="AJ840" s="38" t="str">
        <f>IF(AND(F840&lt;&gt;[3]Pav.tvarkyklė!$B$12,F840&lt;&gt;[3]Pav.tvarkyklė!$B$13),"GVTNT","X")</f>
        <v>GVTNT</v>
      </c>
      <c r="AK840" s="39">
        <f t="shared" si="181"/>
        <v>0</v>
      </c>
      <c r="AL840" s="41"/>
      <c r="AM840" s="41"/>
      <c r="AN840" s="41">
        <f t="shared" si="182"/>
        <v>1900</v>
      </c>
      <c r="AO840" s="41"/>
      <c r="AP840" s="41"/>
      <c r="AQ840" s="41"/>
      <c r="AR840" s="42"/>
      <c r="AS840" s="42"/>
      <c r="AU840" s="43">
        <f t="shared" si="183"/>
        <v>0</v>
      </c>
    </row>
    <row r="841" spans="1:47" ht="15" customHeight="1" x14ac:dyDescent="0.25">
      <c r="A841" s="11"/>
      <c r="B841" s="19">
        <v>899</v>
      </c>
      <c r="C841" s="74"/>
      <c r="D841" s="77"/>
      <c r="E841" s="78"/>
      <c r="F841" s="74"/>
      <c r="G841" s="24"/>
      <c r="H841" s="49"/>
      <c r="I841" s="79"/>
      <c r="J841" s="27"/>
      <c r="K841" s="27"/>
      <c r="L841" s="27"/>
      <c r="M841" s="28"/>
      <c r="N841" s="29">
        <v>0</v>
      </c>
      <c r="O841" s="30" t="str">
        <f>IF(G841&lt;=$N$2,"",IF(F841=[3]Pav.tvarkyklė!$B$13,"",IF(ISBLANK(R841),"X","")))</f>
        <v/>
      </c>
      <c r="P841" s="31"/>
      <c r="Q841" s="32"/>
      <c r="R841" s="32"/>
      <c r="S841" s="33"/>
      <c r="T841" s="33"/>
      <c r="U841" s="34" t="str">
        <f>IFERROR(INDEX('[3]5.Grup_T'!$G$4:$G$22,MATCH('6.Turtas'!E841,'[3]5.Grup_T'!$E$4:$E$22,0)),"0")</f>
        <v>0</v>
      </c>
      <c r="V841" s="35">
        <f t="shared" si="174"/>
        <v>0</v>
      </c>
      <c r="W841" s="35">
        <f>IF(NOT(ISBLANK(H841)),(12-DATEDIF(H841,'[3]1.Pradzia'!$D$13,"m")),0)</f>
        <v>0</v>
      </c>
      <c r="X841" s="35">
        <f t="shared" si="173"/>
        <v>0</v>
      </c>
      <c r="Y841" s="35">
        <f t="shared" si="172"/>
        <v>0</v>
      </c>
      <c r="Z841" s="35">
        <f t="shared" si="184"/>
        <v>0</v>
      </c>
      <c r="AA841" s="36">
        <f t="shared" si="175"/>
        <v>0</v>
      </c>
      <c r="AB841" s="36">
        <f t="shared" si="177"/>
        <v>0</v>
      </c>
      <c r="AC841" s="37">
        <f t="shared" si="171"/>
        <v>0</v>
      </c>
      <c r="AD841" s="35">
        <f>IF(OR(YEAR(G841)&lt;2019,O841="X"),0,IF(ISBLANK(H841),DATEDIF(G841,'[3]1.Pradzia'!$D$13,"M"),DATEDIF(G841,H841,"m")))</f>
        <v>0</v>
      </c>
      <c r="AE841" s="37">
        <f>IF(E841='[3]5.Grup_T'!$E$20,0,IF(AD841&lt;&gt;0,M841/V841*MIN(12,AD841),0))</f>
        <v>0</v>
      </c>
      <c r="AF841" s="37">
        <f t="shared" si="176"/>
        <v>0</v>
      </c>
      <c r="AG841" s="37">
        <f t="shared" si="178"/>
        <v>0</v>
      </c>
      <c r="AH841" s="37">
        <f t="shared" si="179"/>
        <v>0</v>
      </c>
      <c r="AI841" s="35" t="str">
        <f t="shared" si="180"/>
        <v>Nusidėvėjęs</v>
      </c>
      <c r="AJ841" s="38" t="str">
        <f>IF(AND(F841&lt;&gt;[3]Pav.tvarkyklė!$B$12,F841&lt;&gt;[3]Pav.tvarkyklė!$B$13),"GVTNT","X")</f>
        <v>GVTNT</v>
      </c>
      <c r="AK841" s="39">
        <f t="shared" si="181"/>
        <v>0</v>
      </c>
      <c r="AL841" s="41"/>
      <c r="AM841" s="41"/>
      <c r="AN841" s="41">
        <f t="shared" si="182"/>
        <v>1900</v>
      </c>
      <c r="AO841" s="41"/>
      <c r="AP841" s="41"/>
      <c r="AQ841" s="41"/>
      <c r="AR841" s="42"/>
      <c r="AS841" s="42"/>
      <c r="AU841" s="43">
        <f t="shared" si="183"/>
        <v>0</v>
      </c>
    </row>
    <row r="842" spans="1:47" ht="15" customHeight="1" x14ac:dyDescent="0.25">
      <c r="A842" s="11"/>
      <c r="B842" s="19">
        <v>900</v>
      </c>
      <c r="C842" s="74"/>
      <c r="D842" s="77"/>
      <c r="E842" s="78"/>
      <c r="F842" s="74"/>
      <c r="G842" s="24"/>
      <c r="H842" s="49"/>
      <c r="I842" s="79"/>
      <c r="J842" s="27"/>
      <c r="K842" s="27"/>
      <c r="L842" s="27"/>
      <c r="M842" s="28"/>
      <c r="N842" s="29">
        <v>0</v>
      </c>
      <c r="O842" s="30" t="str">
        <f>IF(G842&lt;=$N$2,"",IF(F842=[3]Pav.tvarkyklė!$B$13,"",IF(ISBLANK(R842),"X","")))</f>
        <v/>
      </c>
      <c r="P842" s="31"/>
      <c r="Q842" s="32"/>
      <c r="R842" s="32"/>
      <c r="S842" s="33"/>
      <c r="T842" s="33"/>
      <c r="U842" s="34" t="str">
        <f>IFERROR(INDEX('[3]5.Grup_T'!$G$4:$G$22,MATCH('6.Turtas'!E842,'[3]5.Grup_T'!$E$4:$E$22,0)),"0")</f>
        <v>0</v>
      </c>
      <c r="V842" s="35">
        <f t="shared" si="174"/>
        <v>0</v>
      </c>
      <c r="W842" s="35">
        <f>IF(NOT(ISBLANK(H842)),(12-DATEDIF(H842,'[3]1.Pradzia'!$D$13,"m")),0)</f>
        <v>0</v>
      </c>
      <c r="X842" s="35">
        <f t="shared" si="173"/>
        <v>0</v>
      </c>
      <c r="Y842" s="35">
        <f t="shared" si="172"/>
        <v>0</v>
      </c>
      <c r="Z842" s="35">
        <f t="shared" si="184"/>
        <v>0</v>
      </c>
      <c r="AA842" s="36">
        <f t="shared" si="175"/>
        <v>0</v>
      </c>
      <c r="AB842" s="36">
        <f t="shared" si="177"/>
        <v>0</v>
      </c>
      <c r="AC842" s="37">
        <f t="shared" si="171"/>
        <v>0</v>
      </c>
      <c r="AD842" s="35">
        <f>IF(OR(YEAR(G842)&lt;2019,O842="X"),0,IF(ISBLANK(H842),DATEDIF(G842,'[3]1.Pradzia'!$D$13,"M"),DATEDIF(G842,H842,"m")))</f>
        <v>0</v>
      </c>
      <c r="AE842" s="37">
        <f>IF(E842='[3]5.Grup_T'!$E$20,0,IF(AD842&lt;&gt;0,M842/V842*MIN(12,AD842),0))</f>
        <v>0</v>
      </c>
      <c r="AF842" s="37">
        <f t="shared" si="176"/>
        <v>0</v>
      </c>
      <c r="AG842" s="37">
        <f t="shared" si="178"/>
        <v>0</v>
      </c>
      <c r="AH842" s="37">
        <f t="shared" si="179"/>
        <v>0</v>
      </c>
      <c r="AI842" s="35" t="str">
        <f t="shared" si="180"/>
        <v>Nusidėvėjęs</v>
      </c>
      <c r="AJ842" s="38" t="str">
        <f>IF(AND(F842&lt;&gt;[3]Pav.tvarkyklė!$B$12,F842&lt;&gt;[3]Pav.tvarkyklė!$B$13),"GVTNT","X")</f>
        <v>GVTNT</v>
      </c>
      <c r="AK842" s="39">
        <f t="shared" si="181"/>
        <v>0</v>
      </c>
      <c r="AL842" s="41"/>
      <c r="AM842" s="41"/>
      <c r="AN842" s="41">
        <f t="shared" si="182"/>
        <v>1900</v>
      </c>
      <c r="AO842" s="41"/>
      <c r="AP842" s="41"/>
      <c r="AQ842" s="41"/>
      <c r="AR842" s="42"/>
      <c r="AS842" s="42"/>
      <c r="AU842" s="43">
        <f t="shared" si="183"/>
        <v>0</v>
      </c>
    </row>
    <row r="843" spans="1:47" ht="15" customHeight="1" x14ac:dyDescent="0.25">
      <c r="A843" s="11"/>
      <c r="B843" s="19">
        <v>901</v>
      </c>
      <c r="C843" s="74"/>
      <c r="D843" s="77"/>
      <c r="E843" s="78"/>
      <c r="F843" s="74"/>
      <c r="G843" s="24"/>
      <c r="H843" s="49"/>
      <c r="I843" s="79"/>
      <c r="J843" s="27"/>
      <c r="K843" s="27"/>
      <c r="L843" s="27"/>
      <c r="M843" s="28"/>
      <c r="N843" s="29">
        <v>0</v>
      </c>
      <c r="O843" s="30" t="str">
        <f>IF(G843&lt;=$N$2,"",IF(F843=[3]Pav.tvarkyklė!$B$13,"",IF(ISBLANK(R843),"X","")))</f>
        <v/>
      </c>
      <c r="P843" s="31"/>
      <c r="Q843" s="32"/>
      <c r="R843" s="32"/>
      <c r="S843" s="33"/>
      <c r="T843" s="33"/>
      <c r="U843" s="34" t="str">
        <f>IFERROR(INDEX('[3]5.Grup_T'!$G$4:$G$22,MATCH('6.Turtas'!E843,'[3]5.Grup_T'!$E$4:$E$22,0)),"0")</f>
        <v>0</v>
      </c>
      <c r="V843" s="35">
        <f t="shared" si="174"/>
        <v>0</v>
      </c>
      <c r="W843" s="35">
        <f>IF(NOT(ISBLANK(H843)),(12-DATEDIF(H843,'[3]1.Pradzia'!$D$13,"m")),0)</f>
        <v>0</v>
      </c>
      <c r="X843" s="35">
        <f t="shared" si="173"/>
        <v>0</v>
      </c>
      <c r="Y843" s="35">
        <f t="shared" si="172"/>
        <v>0</v>
      </c>
      <c r="Z843" s="35">
        <f t="shared" si="184"/>
        <v>0</v>
      </c>
      <c r="AA843" s="36">
        <f t="shared" si="175"/>
        <v>0</v>
      </c>
      <c r="AB843" s="36">
        <f t="shared" si="177"/>
        <v>0</v>
      </c>
      <c r="AC843" s="37">
        <f t="shared" si="171"/>
        <v>0</v>
      </c>
      <c r="AD843" s="35">
        <f>IF(OR(YEAR(G843)&lt;2019,O843="X"),0,IF(ISBLANK(H843),DATEDIF(G843,'[3]1.Pradzia'!$D$13,"M"),DATEDIF(G843,H843,"m")))</f>
        <v>0</v>
      </c>
      <c r="AE843" s="37">
        <f>IF(E843='[3]5.Grup_T'!$E$20,0,IF(AD843&lt;&gt;0,M843/V843*MIN(12,AD843),0))</f>
        <v>0</v>
      </c>
      <c r="AF843" s="37">
        <f t="shared" si="176"/>
        <v>0</v>
      </c>
      <c r="AG843" s="37">
        <f t="shared" si="178"/>
        <v>0</v>
      </c>
      <c r="AH843" s="37">
        <f t="shared" si="179"/>
        <v>0</v>
      </c>
      <c r="AI843" s="35" t="str">
        <f t="shared" si="180"/>
        <v>Nusidėvėjęs</v>
      </c>
      <c r="AJ843" s="38" t="str">
        <f>IF(AND(F843&lt;&gt;[3]Pav.tvarkyklė!$B$12,F843&lt;&gt;[3]Pav.tvarkyklė!$B$13),"GVTNT","X")</f>
        <v>GVTNT</v>
      </c>
      <c r="AK843" s="39">
        <f t="shared" si="181"/>
        <v>0</v>
      </c>
      <c r="AL843" s="41"/>
      <c r="AM843" s="41"/>
      <c r="AN843" s="41">
        <f t="shared" si="182"/>
        <v>1900</v>
      </c>
      <c r="AO843" s="41"/>
      <c r="AP843" s="41"/>
      <c r="AQ843" s="41"/>
      <c r="AR843" s="42"/>
      <c r="AS843" s="42"/>
      <c r="AU843" s="43">
        <f t="shared" si="183"/>
        <v>0</v>
      </c>
    </row>
    <row r="844" spans="1:47" ht="15" customHeight="1" x14ac:dyDescent="0.25">
      <c r="A844" s="11"/>
      <c r="B844" s="19">
        <v>902</v>
      </c>
      <c r="C844" s="74"/>
      <c r="D844" s="77"/>
      <c r="E844" s="78"/>
      <c r="F844" s="74"/>
      <c r="G844" s="24"/>
      <c r="H844" s="49"/>
      <c r="I844" s="79"/>
      <c r="J844" s="27"/>
      <c r="K844" s="27"/>
      <c r="L844" s="27"/>
      <c r="M844" s="28"/>
      <c r="N844" s="29">
        <v>0</v>
      </c>
      <c r="O844" s="30" t="str">
        <f>IF(G844&lt;=$N$2,"",IF(F844=[3]Pav.tvarkyklė!$B$13,"",IF(ISBLANK(R844),"X","")))</f>
        <v/>
      </c>
      <c r="P844" s="31"/>
      <c r="Q844" s="32"/>
      <c r="R844" s="32"/>
      <c r="S844" s="33"/>
      <c r="T844" s="33"/>
      <c r="U844" s="34" t="str">
        <f>IFERROR(INDEX('[3]5.Grup_T'!$G$4:$G$22,MATCH('6.Turtas'!E844,'[3]5.Grup_T'!$E$4:$E$22,0)),"0")</f>
        <v>0</v>
      </c>
      <c r="V844" s="35">
        <f t="shared" si="174"/>
        <v>0</v>
      </c>
      <c r="W844" s="35">
        <f>IF(NOT(ISBLANK(H844)),(12-DATEDIF(H844,'[3]1.Pradzia'!$D$13,"m")),0)</f>
        <v>0</v>
      </c>
      <c r="X844" s="35">
        <f t="shared" si="173"/>
        <v>0</v>
      </c>
      <c r="Y844" s="35">
        <f t="shared" si="172"/>
        <v>0</v>
      </c>
      <c r="Z844" s="35">
        <f t="shared" si="184"/>
        <v>0</v>
      </c>
      <c r="AA844" s="36">
        <f t="shared" si="175"/>
        <v>0</v>
      </c>
      <c r="AB844" s="36">
        <f t="shared" si="177"/>
        <v>0</v>
      </c>
      <c r="AC844" s="37">
        <f t="shared" si="171"/>
        <v>0</v>
      </c>
      <c r="AD844" s="35">
        <f>IF(OR(YEAR(G844)&lt;2019,O844="X"),0,IF(ISBLANK(H844),DATEDIF(G844,'[3]1.Pradzia'!$D$13,"M"),DATEDIF(G844,H844,"m")))</f>
        <v>0</v>
      </c>
      <c r="AE844" s="37">
        <f>IF(E844='[3]5.Grup_T'!$E$20,0,IF(AD844&lt;&gt;0,M844/V844*MIN(12,AD844),0))</f>
        <v>0</v>
      </c>
      <c r="AF844" s="37">
        <f t="shared" si="176"/>
        <v>0</v>
      </c>
      <c r="AG844" s="37">
        <f t="shared" si="178"/>
        <v>0</v>
      </c>
      <c r="AH844" s="37">
        <f t="shared" si="179"/>
        <v>0</v>
      </c>
      <c r="AI844" s="35" t="str">
        <f t="shared" si="180"/>
        <v>Nusidėvėjęs</v>
      </c>
      <c r="AJ844" s="38" t="str">
        <f>IF(AND(F844&lt;&gt;[3]Pav.tvarkyklė!$B$12,F844&lt;&gt;[3]Pav.tvarkyklė!$B$13),"GVTNT","X")</f>
        <v>GVTNT</v>
      </c>
      <c r="AK844" s="39">
        <f t="shared" si="181"/>
        <v>0</v>
      </c>
      <c r="AL844" s="41"/>
      <c r="AM844" s="41"/>
      <c r="AN844" s="41">
        <f t="shared" si="182"/>
        <v>1900</v>
      </c>
      <c r="AO844" s="41"/>
      <c r="AP844" s="41"/>
      <c r="AQ844" s="41"/>
      <c r="AR844" s="42"/>
      <c r="AS844" s="42"/>
      <c r="AU844" s="43">
        <f t="shared" si="183"/>
        <v>0</v>
      </c>
    </row>
    <row r="845" spans="1:47" ht="15" customHeight="1" x14ac:dyDescent="0.25">
      <c r="A845" s="11"/>
      <c r="B845" s="19">
        <v>903</v>
      </c>
      <c r="C845" s="74"/>
      <c r="D845" s="77"/>
      <c r="E845" s="78"/>
      <c r="F845" s="74"/>
      <c r="G845" s="24"/>
      <c r="H845" s="49"/>
      <c r="I845" s="79"/>
      <c r="J845" s="27"/>
      <c r="K845" s="27"/>
      <c r="L845" s="27"/>
      <c r="M845" s="28"/>
      <c r="N845" s="29">
        <v>0</v>
      </c>
      <c r="O845" s="30" t="str">
        <f>IF(G845&lt;=$N$2,"",IF(F845=[3]Pav.tvarkyklė!$B$13,"",IF(ISBLANK(R845),"X","")))</f>
        <v/>
      </c>
      <c r="P845" s="31"/>
      <c r="Q845" s="32"/>
      <c r="R845" s="32"/>
      <c r="S845" s="33"/>
      <c r="T845" s="33"/>
      <c r="U845" s="34" t="str">
        <f>IFERROR(INDEX('[3]5.Grup_T'!$G$4:$G$22,MATCH('6.Turtas'!E845,'[3]5.Grup_T'!$E$4:$E$22,0)),"0")</f>
        <v>0</v>
      </c>
      <c r="V845" s="35">
        <f t="shared" si="174"/>
        <v>0</v>
      </c>
      <c r="W845" s="35">
        <f>IF(NOT(ISBLANK(H845)),(12-DATEDIF(H845,'[3]1.Pradzia'!$D$13,"m")),0)</f>
        <v>0</v>
      </c>
      <c r="X845" s="35">
        <f t="shared" si="173"/>
        <v>0</v>
      </c>
      <c r="Y845" s="35">
        <f t="shared" si="172"/>
        <v>0</v>
      </c>
      <c r="Z845" s="35">
        <f t="shared" si="184"/>
        <v>0</v>
      </c>
      <c r="AA845" s="36">
        <f t="shared" si="175"/>
        <v>0</v>
      </c>
      <c r="AB845" s="36">
        <f t="shared" si="177"/>
        <v>0</v>
      </c>
      <c r="AC845" s="37">
        <f t="shared" si="171"/>
        <v>0</v>
      </c>
      <c r="AD845" s="35">
        <f>IF(OR(YEAR(G845)&lt;2019,O845="X"),0,IF(ISBLANK(H845),DATEDIF(G845,'[3]1.Pradzia'!$D$13,"M"),DATEDIF(G845,H845,"m")))</f>
        <v>0</v>
      </c>
      <c r="AE845" s="37">
        <f>IF(E845='[3]5.Grup_T'!$E$20,0,IF(AD845&lt;&gt;0,M845/V845*MIN(12,AD845),0))</f>
        <v>0</v>
      </c>
      <c r="AF845" s="37">
        <f t="shared" si="176"/>
        <v>0</v>
      </c>
      <c r="AG845" s="37">
        <f t="shared" si="178"/>
        <v>0</v>
      </c>
      <c r="AH845" s="37">
        <f t="shared" si="179"/>
        <v>0</v>
      </c>
      <c r="AI845" s="35" t="str">
        <f t="shared" si="180"/>
        <v>Nusidėvėjęs</v>
      </c>
      <c r="AJ845" s="38" t="str">
        <f>IF(AND(F845&lt;&gt;[3]Pav.tvarkyklė!$B$12,F845&lt;&gt;[3]Pav.tvarkyklė!$B$13),"GVTNT","X")</f>
        <v>GVTNT</v>
      </c>
      <c r="AK845" s="39">
        <f t="shared" si="181"/>
        <v>0</v>
      </c>
      <c r="AL845" s="41"/>
      <c r="AM845" s="41"/>
      <c r="AN845" s="41">
        <f t="shared" si="182"/>
        <v>1900</v>
      </c>
      <c r="AO845" s="41"/>
      <c r="AP845" s="41"/>
      <c r="AQ845" s="41"/>
      <c r="AR845" s="42"/>
      <c r="AS845" s="42"/>
      <c r="AU845" s="43">
        <f t="shared" si="183"/>
        <v>0</v>
      </c>
    </row>
    <row r="846" spans="1:47" ht="15" customHeight="1" x14ac:dyDescent="0.25">
      <c r="A846" s="11"/>
      <c r="B846" s="19">
        <v>904</v>
      </c>
      <c r="C846" s="74"/>
      <c r="D846" s="77"/>
      <c r="E846" s="78"/>
      <c r="F846" s="74"/>
      <c r="G846" s="24"/>
      <c r="H846" s="49"/>
      <c r="I846" s="79"/>
      <c r="J846" s="27"/>
      <c r="K846" s="27"/>
      <c r="L846" s="79"/>
      <c r="M846" s="28"/>
      <c r="N846" s="29">
        <v>0</v>
      </c>
      <c r="O846" s="30" t="str">
        <f>IF(G846&lt;=$N$2,"",IF(F846=[3]Pav.tvarkyklė!$B$13,"",IF(ISBLANK(R846),"X","")))</f>
        <v/>
      </c>
      <c r="P846" s="31"/>
      <c r="Q846" s="32"/>
      <c r="R846" s="32"/>
      <c r="S846" s="33"/>
      <c r="T846" s="33"/>
      <c r="U846" s="34" t="str">
        <f>IFERROR(INDEX('[3]5.Grup_T'!$G$4:$G$22,MATCH('6.Turtas'!E846,'[3]5.Grup_T'!$E$4:$E$22,0)),"0")</f>
        <v>0</v>
      </c>
      <c r="V846" s="35">
        <f t="shared" si="174"/>
        <v>0</v>
      </c>
      <c r="W846" s="35">
        <f>IF(NOT(ISBLANK(H846)),(12-DATEDIF(H846,'[3]1.Pradzia'!$D$13,"m")),0)</f>
        <v>0</v>
      </c>
      <c r="X846" s="35">
        <f t="shared" si="173"/>
        <v>0</v>
      </c>
      <c r="Y846" s="35">
        <f t="shared" si="172"/>
        <v>0</v>
      </c>
      <c r="Z846" s="35">
        <f t="shared" si="184"/>
        <v>0</v>
      </c>
      <c r="AA846" s="36">
        <f t="shared" si="175"/>
        <v>0</v>
      </c>
      <c r="AB846" s="36">
        <f t="shared" si="177"/>
        <v>0</v>
      </c>
      <c r="AC846" s="37">
        <f t="shared" si="171"/>
        <v>0</v>
      </c>
      <c r="AD846" s="35">
        <f>IF(OR(YEAR(G846)&lt;2019,O846="X"),0,IF(ISBLANK(H846),DATEDIF(G846,'[3]1.Pradzia'!$D$13,"M"),DATEDIF(G846,H846,"m")))</f>
        <v>0</v>
      </c>
      <c r="AE846" s="37">
        <f>IF(E846='[3]5.Grup_T'!$E$20,0,IF(AD846&lt;&gt;0,M846/V846*MIN(12,AD846),0))</f>
        <v>0</v>
      </c>
      <c r="AF846" s="37">
        <f t="shared" si="176"/>
        <v>0</v>
      </c>
      <c r="AG846" s="37">
        <f t="shared" si="178"/>
        <v>0</v>
      </c>
      <c r="AH846" s="37">
        <f t="shared" si="179"/>
        <v>0</v>
      </c>
      <c r="AI846" s="35" t="str">
        <f t="shared" si="180"/>
        <v>Nusidėvėjęs</v>
      </c>
      <c r="AJ846" s="38" t="str">
        <f>IF(AND(F846&lt;&gt;[3]Pav.tvarkyklė!$B$12,F846&lt;&gt;[3]Pav.tvarkyklė!$B$13),"GVTNT","X")</f>
        <v>GVTNT</v>
      </c>
      <c r="AK846" s="39">
        <f t="shared" si="181"/>
        <v>0</v>
      </c>
      <c r="AL846" s="41"/>
      <c r="AM846" s="41"/>
      <c r="AN846" s="41">
        <f t="shared" si="182"/>
        <v>1900</v>
      </c>
      <c r="AO846" s="41"/>
      <c r="AP846" s="41"/>
      <c r="AQ846" s="41"/>
      <c r="AR846" s="42"/>
      <c r="AS846" s="42"/>
      <c r="AU846" s="43">
        <f t="shared" si="183"/>
        <v>0</v>
      </c>
    </row>
    <row r="847" spans="1:47" ht="15" customHeight="1" x14ac:dyDescent="0.25">
      <c r="A847" s="11"/>
      <c r="B847" s="19">
        <v>905</v>
      </c>
      <c r="C847" s="74"/>
      <c r="D847" s="77"/>
      <c r="E847" s="78"/>
      <c r="F847" s="74"/>
      <c r="G847" s="24"/>
      <c r="H847" s="49"/>
      <c r="I847" s="79"/>
      <c r="J847" s="27"/>
      <c r="K847" s="27"/>
      <c r="L847" s="79"/>
      <c r="M847" s="28"/>
      <c r="N847" s="29">
        <v>0</v>
      </c>
      <c r="O847" s="30" t="str">
        <f>IF(G847&lt;=$N$2,"",IF(F847=[3]Pav.tvarkyklė!$B$13,"",IF(ISBLANK(R847),"X","")))</f>
        <v/>
      </c>
      <c r="P847" s="31"/>
      <c r="Q847" s="32"/>
      <c r="R847" s="32"/>
      <c r="S847" s="33"/>
      <c r="T847" s="33"/>
      <c r="U847" s="34" t="str">
        <f>IFERROR(INDEX('[3]5.Grup_T'!$G$4:$G$22,MATCH('6.Turtas'!E847,'[3]5.Grup_T'!$E$4:$E$22,0)),"0")</f>
        <v>0</v>
      </c>
      <c r="V847" s="35">
        <f t="shared" si="174"/>
        <v>0</v>
      </c>
      <c r="W847" s="35">
        <f>IF(NOT(ISBLANK(H847)),(12-DATEDIF(H847,'[3]1.Pradzia'!$D$13,"m")),0)</f>
        <v>0</v>
      </c>
      <c r="X847" s="35">
        <f t="shared" si="173"/>
        <v>0</v>
      </c>
      <c r="Y847" s="35">
        <f t="shared" si="172"/>
        <v>0</v>
      </c>
      <c r="Z847" s="35">
        <f t="shared" si="184"/>
        <v>0</v>
      </c>
      <c r="AA847" s="36">
        <f t="shared" si="175"/>
        <v>0</v>
      </c>
      <c r="AB847" s="36">
        <f t="shared" si="177"/>
        <v>0</v>
      </c>
      <c r="AC847" s="37">
        <f t="shared" si="171"/>
        <v>0</v>
      </c>
      <c r="AD847" s="35">
        <f>IF(OR(YEAR(G847)&lt;2019,O847="X"),0,IF(ISBLANK(H847),DATEDIF(G847,'[3]1.Pradzia'!$D$13,"M"),DATEDIF(G847,H847,"m")))</f>
        <v>0</v>
      </c>
      <c r="AE847" s="37">
        <f>IF(E847='[3]5.Grup_T'!$E$20,0,IF(AD847&lt;&gt;0,M847/V847*MIN(12,AD847),0))</f>
        <v>0</v>
      </c>
      <c r="AF847" s="37">
        <f t="shared" si="176"/>
        <v>0</v>
      </c>
      <c r="AG847" s="37">
        <f t="shared" si="178"/>
        <v>0</v>
      </c>
      <c r="AH847" s="37">
        <f t="shared" si="179"/>
        <v>0</v>
      </c>
      <c r="AI847" s="35" t="str">
        <f t="shared" si="180"/>
        <v>Nusidėvėjęs</v>
      </c>
      <c r="AJ847" s="38" t="str">
        <f>IF(AND(F847&lt;&gt;[3]Pav.tvarkyklė!$B$12,F847&lt;&gt;[3]Pav.tvarkyklė!$B$13),"GVTNT","X")</f>
        <v>GVTNT</v>
      </c>
      <c r="AK847" s="39">
        <f t="shared" si="181"/>
        <v>0</v>
      </c>
      <c r="AL847" s="41"/>
      <c r="AM847" s="41"/>
      <c r="AN847" s="41">
        <f t="shared" si="182"/>
        <v>1900</v>
      </c>
      <c r="AO847" s="41"/>
      <c r="AP847" s="41"/>
      <c r="AQ847" s="41"/>
      <c r="AR847" s="42"/>
      <c r="AS847" s="42"/>
      <c r="AU847" s="43">
        <f t="shared" si="183"/>
        <v>0</v>
      </c>
    </row>
    <row r="848" spans="1:47" ht="15" customHeight="1" x14ac:dyDescent="0.25">
      <c r="A848" s="11"/>
      <c r="B848" s="19">
        <v>906</v>
      </c>
      <c r="C848" s="74"/>
      <c r="D848" s="77"/>
      <c r="E848" s="78"/>
      <c r="F848" s="74"/>
      <c r="G848" s="24"/>
      <c r="H848" s="49"/>
      <c r="I848" s="79"/>
      <c r="J848" s="27"/>
      <c r="K848" s="27"/>
      <c r="L848" s="79"/>
      <c r="M848" s="28"/>
      <c r="N848" s="29">
        <v>0</v>
      </c>
      <c r="O848" s="30" t="str">
        <f>IF(G848&lt;=$N$2,"",IF(F848=[3]Pav.tvarkyklė!$B$13,"",IF(ISBLANK(R848),"X","")))</f>
        <v/>
      </c>
      <c r="P848" s="31"/>
      <c r="Q848" s="32"/>
      <c r="R848" s="32"/>
      <c r="S848" s="33"/>
      <c r="T848" s="33"/>
      <c r="U848" s="34" t="str">
        <f>IFERROR(INDEX('[3]5.Grup_T'!$G$4:$G$22,MATCH('6.Turtas'!E848,'[3]5.Grup_T'!$E$4:$E$22,0)),"0")</f>
        <v>0</v>
      </c>
      <c r="V848" s="35">
        <f t="shared" si="174"/>
        <v>0</v>
      </c>
      <c r="W848" s="35">
        <f>IF(NOT(ISBLANK(H848)),(12-DATEDIF(H848,'[3]1.Pradzia'!$D$13,"m")),0)</f>
        <v>0</v>
      </c>
      <c r="X848" s="35">
        <f t="shared" si="173"/>
        <v>0</v>
      </c>
      <c r="Y848" s="35">
        <f t="shared" si="172"/>
        <v>0</v>
      </c>
      <c r="Z848" s="35">
        <f t="shared" si="184"/>
        <v>0</v>
      </c>
      <c r="AA848" s="36">
        <f t="shared" si="175"/>
        <v>0</v>
      </c>
      <c r="AB848" s="36">
        <f t="shared" si="177"/>
        <v>0</v>
      </c>
      <c r="AC848" s="37">
        <f t="shared" si="171"/>
        <v>0</v>
      </c>
      <c r="AD848" s="35">
        <f>IF(OR(YEAR(G848)&lt;2019,O848="X"),0,IF(ISBLANK(H848),DATEDIF(G848,'[3]1.Pradzia'!$D$13,"M"),DATEDIF(G848,H848,"m")))</f>
        <v>0</v>
      </c>
      <c r="AE848" s="37">
        <f>IF(E848='[3]5.Grup_T'!$E$20,0,IF(AD848&lt;&gt;0,M848/V848*MIN(12,AD848),0))</f>
        <v>0</v>
      </c>
      <c r="AF848" s="37">
        <f t="shared" si="176"/>
        <v>0</v>
      </c>
      <c r="AG848" s="37">
        <f t="shared" si="178"/>
        <v>0</v>
      </c>
      <c r="AH848" s="37">
        <f t="shared" si="179"/>
        <v>0</v>
      </c>
      <c r="AI848" s="35" t="str">
        <f t="shared" si="180"/>
        <v>Nusidėvėjęs</v>
      </c>
      <c r="AJ848" s="38" t="str">
        <f>IF(AND(F848&lt;&gt;[3]Pav.tvarkyklė!$B$12,F848&lt;&gt;[3]Pav.tvarkyklė!$B$13),"GVTNT","X")</f>
        <v>GVTNT</v>
      </c>
      <c r="AK848" s="39">
        <f t="shared" si="181"/>
        <v>0</v>
      </c>
      <c r="AL848" s="41"/>
      <c r="AM848" s="41"/>
      <c r="AN848" s="41">
        <f t="shared" si="182"/>
        <v>1900</v>
      </c>
      <c r="AO848" s="41"/>
      <c r="AP848" s="41"/>
      <c r="AQ848" s="41"/>
      <c r="AR848" s="42"/>
      <c r="AS848" s="42"/>
      <c r="AU848" s="43">
        <f t="shared" si="183"/>
        <v>0</v>
      </c>
    </row>
    <row r="849" spans="1:47" ht="15" customHeight="1" x14ac:dyDescent="0.25">
      <c r="A849" s="11"/>
      <c r="B849" s="19">
        <v>907</v>
      </c>
      <c r="C849" s="74"/>
      <c r="D849" s="77"/>
      <c r="E849" s="78"/>
      <c r="F849" s="74"/>
      <c r="G849" s="24"/>
      <c r="H849" s="49"/>
      <c r="I849" s="79"/>
      <c r="J849" s="27"/>
      <c r="K849" s="27"/>
      <c r="L849" s="79"/>
      <c r="M849" s="28"/>
      <c r="N849" s="29">
        <v>0</v>
      </c>
      <c r="O849" s="30" t="str">
        <f>IF(G849&lt;=$N$2,"",IF(F849=[3]Pav.tvarkyklė!$B$13,"",IF(ISBLANK(R849),"X","")))</f>
        <v/>
      </c>
      <c r="P849" s="31"/>
      <c r="Q849" s="32"/>
      <c r="R849" s="32"/>
      <c r="S849" s="33"/>
      <c r="T849" s="33"/>
      <c r="U849" s="34" t="str">
        <f>IFERROR(INDEX('[3]5.Grup_T'!$G$4:$G$22,MATCH('6.Turtas'!E849,'[3]5.Grup_T'!$E$4:$E$22,0)),"0")</f>
        <v>0</v>
      </c>
      <c r="V849" s="35">
        <f t="shared" si="174"/>
        <v>0</v>
      </c>
      <c r="W849" s="35">
        <f>IF(NOT(ISBLANK(H849)),(12-DATEDIF(H849,'[3]1.Pradzia'!$D$13,"m")),0)</f>
        <v>0</v>
      </c>
      <c r="X849" s="35">
        <f t="shared" si="173"/>
        <v>0</v>
      </c>
      <c r="Y849" s="35">
        <f t="shared" si="172"/>
        <v>0</v>
      </c>
      <c r="Z849" s="35">
        <f t="shared" si="184"/>
        <v>0</v>
      </c>
      <c r="AA849" s="36">
        <f t="shared" si="175"/>
        <v>0</v>
      </c>
      <c r="AB849" s="36">
        <f t="shared" si="177"/>
        <v>0</v>
      </c>
      <c r="AC849" s="37">
        <f t="shared" si="171"/>
        <v>0</v>
      </c>
      <c r="AD849" s="35">
        <f>IF(OR(YEAR(G849)&lt;2019,O849="X"),0,IF(ISBLANK(H849),DATEDIF(G849,'[3]1.Pradzia'!$D$13,"M"),DATEDIF(G849,H849,"m")))</f>
        <v>0</v>
      </c>
      <c r="AE849" s="37">
        <f>IF(E849='[3]5.Grup_T'!$E$20,0,IF(AD849&lt;&gt;0,M849/V849*MIN(12,AD849),0))</f>
        <v>0</v>
      </c>
      <c r="AF849" s="37">
        <f t="shared" si="176"/>
        <v>0</v>
      </c>
      <c r="AG849" s="37">
        <f t="shared" si="178"/>
        <v>0</v>
      </c>
      <c r="AH849" s="37">
        <f t="shared" si="179"/>
        <v>0</v>
      </c>
      <c r="AI849" s="35" t="str">
        <f t="shared" si="180"/>
        <v>Nusidėvėjęs</v>
      </c>
      <c r="AJ849" s="38" t="str">
        <f>IF(AND(F849&lt;&gt;[3]Pav.tvarkyklė!$B$12,F849&lt;&gt;[3]Pav.tvarkyklė!$B$13),"GVTNT","X")</f>
        <v>GVTNT</v>
      </c>
      <c r="AK849" s="39">
        <f t="shared" si="181"/>
        <v>0</v>
      </c>
      <c r="AL849" s="41"/>
      <c r="AM849" s="41"/>
      <c r="AN849" s="41">
        <f t="shared" si="182"/>
        <v>1900</v>
      </c>
      <c r="AO849" s="41"/>
      <c r="AP849" s="41"/>
      <c r="AQ849" s="41"/>
      <c r="AR849" s="42"/>
      <c r="AS849" s="42"/>
      <c r="AU849" s="43">
        <f t="shared" si="183"/>
        <v>0</v>
      </c>
    </row>
    <row r="850" spans="1:47" ht="15" customHeight="1" x14ac:dyDescent="0.25">
      <c r="A850" s="11"/>
      <c r="B850" s="19">
        <v>908</v>
      </c>
      <c r="C850" s="74"/>
      <c r="D850" s="77"/>
      <c r="E850" s="78"/>
      <c r="F850" s="74"/>
      <c r="G850" s="24"/>
      <c r="H850" s="49"/>
      <c r="I850" s="79"/>
      <c r="J850" s="27"/>
      <c r="K850" s="27"/>
      <c r="L850" s="79"/>
      <c r="M850" s="28"/>
      <c r="N850" s="29">
        <v>0</v>
      </c>
      <c r="O850" s="30" t="str">
        <f>IF(G850&lt;=$N$2,"",IF(F850=[3]Pav.tvarkyklė!$B$13,"",IF(ISBLANK(R850),"X","")))</f>
        <v/>
      </c>
      <c r="P850" s="31"/>
      <c r="Q850" s="32"/>
      <c r="R850" s="32"/>
      <c r="S850" s="33"/>
      <c r="T850" s="33"/>
      <c r="U850" s="34" t="str">
        <f>IFERROR(INDEX('[3]5.Grup_T'!$G$4:$G$22,MATCH('6.Turtas'!E850,'[3]5.Grup_T'!$E$4:$E$22,0)),"0")</f>
        <v>0</v>
      </c>
      <c r="V850" s="35">
        <f t="shared" si="174"/>
        <v>0</v>
      </c>
      <c r="W850" s="35">
        <f>IF(NOT(ISBLANK(H850)),(12-DATEDIF(H850,'[3]1.Pradzia'!$D$13,"m")),0)</f>
        <v>0</v>
      </c>
      <c r="X850" s="35">
        <f t="shared" si="173"/>
        <v>0</v>
      </c>
      <c r="Y850" s="35">
        <f t="shared" si="172"/>
        <v>0</v>
      </c>
      <c r="Z850" s="35">
        <f t="shared" si="184"/>
        <v>0</v>
      </c>
      <c r="AA850" s="36">
        <f t="shared" si="175"/>
        <v>0</v>
      </c>
      <c r="AB850" s="36">
        <f t="shared" si="177"/>
        <v>0</v>
      </c>
      <c r="AC850" s="37">
        <f t="shared" si="171"/>
        <v>0</v>
      </c>
      <c r="AD850" s="35">
        <f>IF(OR(YEAR(G850)&lt;2019,O850="X"),0,IF(ISBLANK(H850),DATEDIF(G850,'[3]1.Pradzia'!$D$13,"M"),DATEDIF(G850,H850,"m")))</f>
        <v>0</v>
      </c>
      <c r="AE850" s="37">
        <f>IF(E850='[3]5.Grup_T'!$E$20,0,IF(AD850&lt;&gt;0,M850/V850*MIN(12,AD850),0))</f>
        <v>0</v>
      </c>
      <c r="AF850" s="37">
        <f t="shared" si="176"/>
        <v>0</v>
      </c>
      <c r="AG850" s="37">
        <f t="shared" si="178"/>
        <v>0</v>
      </c>
      <c r="AH850" s="37">
        <f t="shared" si="179"/>
        <v>0</v>
      </c>
      <c r="AI850" s="35" t="str">
        <f t="shared" si="180"/>
        <v>Nusidėvėjęs</v>
      </c>
      <c r="AJ850" s="38" t="str">
        <f>IF(AND(F850&lt;&gt;[3]Pav.tvarkyklė!$B$12,F850&lt;&gt;[3]Pav.tvarkyklė!$B$13),"GVTNT","X")</f>
        <v>GVTNT</v>
      </c>
      <c r="AK850" s="39">
        <f t="shared" si="181"/>
        <v>0</v>
      </c>
      <c r="AL850" s="41"/>
      <c r="AM850" s="41"/>
      <c r="AN850" s="41">
        <f t="shared" si="182"/>
        <v>1900</v>
      </c>
      <c r="AO850" s="41"/>
      <c r="AP850" s="41"/>
      <c r="AQ850" s="41"/>
      <c r="AR850" s="42"/>
      <c r="AS850" s="42"/>
      <c r="AU850" s="43">
        <f t="shared" si="183"/>
        <v>0</v>
      </c>
    </row>
    <row r="851" spans="1:47" ht="15" customHeight="1" x14ac:dyDescent="0.25">
      <c r="A851" s="11"/>
      <c r="B851" s="19">
        <v>909</v>
      </c>
      <c r="C851" s="74"/>
      <c r="D851" s="77"/>
      <c r="E851" s="71"/>
      <c r="F851" s="74"/>
      <c r="G851" s="24"/>
      <c r="H851" s="49"/>
      <c r="I851" s="79"/>
      <c r="J851" s="27"/>
      <c r="K851" s="27"/>
      <c r="L851" s="79"/>
      <c r="M851" s="28"/>
      <c r="N851" s="29">
        <v>0</v>
      </c>
      <c r="O851" s="30" t="str">
        <f>IF(G851&lt;=$N$2,"",IF(F851=[3]Pav.tvarkyklė!$B$13,"",IF(ISBLANK(R851),"X","")))</f>
        <v/>
      </c>
      <c r="P851" s="31"/>
      <c r="Q851" s="32"/>
      <c r="R851" s="32"/>
      <c r="S851" s="33"/>
      <c r="T851" s="33"/>
      <c r="U851" s="34" t="str">
        <f>IFERROR(INDEX('[3]5.Grup_T'!$G$4:$G$22,MATCH('6.Turtas'!E851,'[3]5.Grup_T'!$E$4:$E$22,0)),"0")</f>
        <v>0</v>
      </c>
      <c r="V851" s="35">
        <f t="shared" si="174"/>
        <v>0</v>
      </c>
      <c r="W851" s="35">
        <f>IF(NOT(ISBLANK(H851)),(12-DATEDIF(H851,'[3]1.Pradzia'!$D$13,"m")),0)</f>
        <v>0</v>
      </c>
      <c r="X851" s="35">
        <f t="shared" si="173"/>
        <v>0</v>
      </c>
      <c r="Y851" s="35">
        <f t="shared" si="172"/>
        <v>0</v>
      </c>
      <c r="Z851" s="35">
        <f t="shared" si="184"/>
        <v>0</v>
      </c>
      <c r="AA851" s="36">
        <f t="shared" si="175"/>
        <v>0</v>
      </c>
      <c r="AB851" s="36">
        <f t="shared" si="177"/>
        <v>0</v>
      </c>
      <c r="AC851" s="37">
        <f t="shared" si="171"/>
        <v>0</v>
      </c>
      <c r="AD851" s="35">
        <f>IF(OR(YEAR(G851)&lt;2019,O851="X"),0,IF(ISBLANK(H851),DATEDIF(G851,'[3]1.Pradzia'!$D$13,"M"),DATEDIF(G851,H851,"m")))</f>
        <v>0</v>
      </c>
      <c r="AE851" s="37">
        <f>IF(E851='[3]5.Grup_T'!$E$20,0,IF(AD851&lt;&gt;0,M851/V851*MIN(12,AD851),0))</f>
        <v>0</v>
      </c>
      <c r="AF851" s="37">
        <f t="shared" si="176"/>
        <v>0</v>
      </c>
      <c r="AG851" s="37">
        <f t="shared" si="178"/>
        <v>0</v>
      </c>
      <c r="AH851" s="37">
        <f t="shared" si="179"/>
        <v>0</v>
      </c>
      <c r="AI851" s="35" t="str">
        <f t="shared" si="180"/>
        <v>Nusidėvėjęs</v>
      </c>
      <c r="AJ851" s="38" t="str">
        <f>IF(AND(F851&lt;&gt;[3]Pav.tvarkyklė!$B$12,F851&lt;&gt;[3]Pav.tvarkyklė!$B$13),"GVTNT","X")</f>
        <v>GVTNT</v>
      </c>
      <c r="AK851" s="39">
        <f t="shared" si="181"/>
        <v>0</v>
      </c>
      <c r="AL851" s="41"/>
      <c r="AM851" s="41"/>
      <c r="AN851" s="41">
        <f t="shared" si="182"/>
        <v>1900</v>
      </c>
      <c r="AO851" s="41"/>
      <c r="AP851" s="41"/>
      <c r="AQ851" s="41"/>
      <c r="AR851" s="42"/>
      <c r="AS851" s="42"/>
      <c r="AU851" s="43">
        <f t="shared" si="183"/>
        <v>0</v>
      </c>
    </row>
    <row r="852" spans="1:47" ht="15" customHeight="1" x14ac:dyDescent="0.25">
      <c r="A852" s="11"/>
      <c r="B852" s="19">
        <v>910</v>
      </c>
      <c r="C852" s="74"/>
      <c r="D852" s="77"/>
      <c r="E852" s="78"/>
      <c r="F852" s="74"/>
      <c r="G852" s="24"/>
      <c r="H852" s="49"/>
      <c r="I852" s="79"/>
      <c r="J852" s="27"/>
      <c r="K852" s="27"/>
      <c r="L852" s="79"/>
      <c r="M852" s="28"/>
      <c r="N852" s="29">
        <v>0</v>
      </c>
      <c r="O852" s="30" t="str">
        <f>IF(G852&lt;=$N$2,"",IF(F852=[3]Pav.tvarkyklė!$B$13,"",IF(ISBLANK(R852),"X","")))</f>
        <v/>
      </c>
      <c r="P852" s="31"/>
      <c r="Q852" s="32"/>
      <c r="R852" s="32"/>
      <c r="S852" s="33"/>
      <c r="T852" s="33"/>
      <c r="U852" s="34" t="str">
        <f>IFERROR(INDEX('[3]5.Grup_T'!$G$4:$G$22,MATCH('6.Turtas'!E852,'[3]5.Grup_T'!$E$4:$E$22,0)),"0")</f>
        <v>0</v>
      </c>
      <c r="V852" s="35">
        <f t="shared" si="174"/>
        <v>0</v>
      </c>
      <c r="W852" s="35">
        <f>IF(NOT(ISBLANK(H852)),(12-DATEDIF(H852,'[3]1.Pradzia'!$D$13,"m")),0)</f>
        <v>0</v>
      </c>
      <c r="X852" s="35">
        <f t="shared" si="173"/>
        <v>0</v>
      </c>
      <c r="Y852" s="35">
        <f t="shared" si="172"/>
        <v>0</v>
      </c>
      <c r="Z852" s="35">
        <f t="shared" si="184"/>
        <v>0</v>
      </c>
      <c r="AA852" s="36">
        <f t="shared" si="175"/>
        <v>0</v>
      </c>
      <c r="AB852" s="36">
        <f t="shared" si="177"/>
        <v>0</v>
      </c>
      <c r="AC852" s="37">
        <f t="shared" si="171"/>
        <v>0</v>
      </c>
      <c r="AD852" s="35">
        <f>IF(OR(YEAR(G852)&lt;2019,O852="X"),0,IF(ISBLANK(H852),DATEDIF(G852,'[3]1.Pradzia'!$D$13,"M"),DATEDIF(G852,H852,"m")))</f>
        <v>0</v>
      </c>
      <c r="AE852" s="37">
        <f>IF(E852='[3]5.Grup_T'!$E$20,0,IF(AD852&lt;&gt;0,M852/V852*MIN(12,AD852),0))</f>
        <v>0</v>
      </c>
      <c r="AF852" s="37">
        <f t="shared" si="176"/>
        <v>0</v>
      </c>
      <c r="AG852" s="37">
        <f t="shared" si="178"/>
        <v>0</v>
      </c>
      <c r="AH852" s="37">
        <f t="shared" si="179"/>
        <v>0</v>
      </c>
      <c r="AI852" s="35" t="str">
        <f t="shared" si="180"/>
        <v>Nusidėvėjęs</v>
      </c>
      <c r="AJ852" s="38" t="str">
        <f>IF(AND(F852&lt;&gt;[3]Pav.tvarkyklė!$B$12,F852&lt;&gt;[3]Pav.tvarkyklė!$B$13),"GVTNT","X")</f>
        <v>GVTNT</v>
      </c>
      <c r="AK852" s="39">
        <f t="shared" si="181"/>
        <v>0</v>
      </c>
      <c r="AL852" s="41"/>
      <c r="AM852" s="41"/>
      <c r="AN852" s="41">
        <f t="shared" si="182"/>
        <v>1900</v>
      </c>
      <c r="AO852" s="41"/>
      <c r="AP852" s="41"/>
      <c r="AQ852" s="41"/>
      <c r="AR852" s="42"/>
      <c r="AS852" s="42"/>
      <c r="AU852" s="43">
        <f t="shared" si="183"/>
        <v>0</v>
      </c>
    </row>
    <row r="853" spans="1:47" ht="15" customHeight="1" x14ac:dyDescent="0.25">
      <c r="A853" s="11"/>
      <c r="B853" s="19">
        <v>911</v>
      </c>
      <c r="C853" s="74"/>
      <c r="D853" s="77"/>
      <c r="E853" s="78"/>
      <c r="F853" s="74"/>
      <c r="G853" s="24"/>
      <c r="H853" s="49"/>
      <c r="I853" s="79"/>
      <c r="J853" s="27"/>
      <c r="K853" s="27"/>
      <c r="L853" s="79"/>
      <c r="M853" s="28"/>
      <c r="N853" s="29">
        <v>0</v>
      </c>
      <c r="O853" s="30" t="str">
        <f>IF(G853&lt;=$N$2,"",IF(F853=[3]Pav.tvarkyklė!$B$13,"",IF(ISBLANK(R853),"X","")))</f>
        <v/>
      </c>
      <c r="P853" s="31"/>
      <c r="Q853" s="32"/>
      <c r="R853" s="32"/>
      <c r="S853" s="33"/>
      <c r="T853" s="33"/>
      <c r="U853" s="34" t="str">
        <f>IFERROR(INDEX('[3]5.Grup_T'!$G$4:$G$22,MATCH('6.Turtas'!E853,'[3]5.Grup_T'!$E$4:$E$22,0)),"0")</f>
        <v>0</v>
      </c>
      <c r="V853" s="35">
        <f t="shared" si="174"/>
        <v>0</v>
      </c>
      <c r="W853" s="35">
        <f>IF(NOT(ISBLANK(H853)),(12-DATEDIF(H853,'[3]1.Pradzia'!$D$13,"m")),0)</f>
        <v>0</v>
      </c>
      <c r="X853" s="35">
        <f t="shared" si="173"/>
        <v>0</v>
      </c>
      <c r="Y853" s="35">
        <f t="shared" si="172"/>
        <v>0</v>
      </c>
      <c r="Z853" s="35">
        <f t="shared" si="184"/>
        <v>0</v>
      </c>
      <c r="AA853" s="36">
        <f t="shared" si="175"/>
        <v>0</v>
      </c>
      <c r="AB853" s="36">
        <f t="shared" si="177"/>
        <v>0</v>
      </c>
      <c r="AC853" s="37">
        <f t="shared" si="171"/>
        <v>0</v>
      </c>
      <c r="AD853" s="35">
        <f>IF(OR(YEAR(G853)&lt;2019,O853="X"),0,IF(ISBLANK(H853),DATEDIF(G853,'[3]1.Pradzia'!$D$13,"M"),DATEDIF(G853,H853,"m")))</f>
        <v>0</v>
      </c>
      <c r="AE853" s="37">
        <f>IF(E853='[3]5.Grup_T'!$E$20,0,IF(AD853&lt;&gt;0,M853/V853*MIN(12,AD853),0))</f>
        <v>0</v>
      </c>
      <c r="AF853" s="37">
        <f t="shared" si="176"/>
        <v>0</v>
      </c>
      <c r="AG853" s="37">
        <f t="shared" si="178"/>
        <v>0</v>
      </c>
      <c r="AH853" s="37">
        <f t="shared" si="179"/>
        <v>0</v>
      </c>
      <c r="AI853" s="35" t="str">
        <f t="shared" si="180"/>
        <v>Nusidėvėjęs</v>
      </c>
      <c r="AJ853" s="38" t="str">
        <f>IF(AND(F853&lt;&gt;[3]Pav.tvarkyklė!$B$12,F853&lt;&gt;[3]Pav.tvarkyklė!$B$13),"GVTNT","X")</f>
        <v>GVTNT</v>
      </c>
      <c r="AK853" s="39">
        <f t="shared" si="181"/>
        <v>0</v>
      </c>
      <c r="AL853" s="41"/>
      <c r="AM853" s="41"/>
      <c r="AN853" s="41">
        <f t="shared" si="182"/>
        <v>1900</v>
      </c>
      <c r="AO853" s="41"/>
      <c r="AP853" s="41"/>
      <c r="AQ853" s="41"/>
      <c r="AR853" s="42"/>
      <c r="AS853" s="42"/>
      <c r="AU853" s="43">
        <f t="shared" si="183"/>
        <v>0</v>
      </c>
    </row>
    <row r="854" spans="1:47" ht="15" customHeight="1" x14ac:dyDescent="0.25">
      <c r="A854" s="11"/>
      <c r="B854" s="19">
        <v>912</v>
      </c>
      <c r="C854" s="74"/>
      <c r="D854" s="77"/>
      <c r="E854" s="78"/>
      <c r="F854" s="74"/>
      <c r="G854" s="24"/>
      <c r="H854" s="49"/>
      <c r="I854" s="79"/>
      <c r="J854" s="27"/>
      <c r="K854" s="27"/>
      <c r="L854" s="79"/>
      <c r="M854" s="28"/>
      <c r="N854" s="29">
        <v>0</v>
      </c>
      <c r="O854" s="30" t="str">
        <f>IF(G854&lt;=$N$2,"",IF(F854=[3]Pav.tvarkyklė!$B$13,"",IF(ISBLANK(R854),"X","")))</f>
        <v/>
      </c>
      <c r="P854" s="31"/>
      <c r="Q854" s="32"/>
      <c r="R854" s="32"/>
      <c r="S854" s="33"/>
      <c r="T854" s="33"/>
      <c r="U854" s="34" t="str">
        <f>IFERROR(INDEX('[3]5.Grup_T'!$G$4:$G$22,MATCH('6.Turtas'!E854,'[3]5.Grup_T'!$E$4:$E$22,0)),"0")</f>
        <v>0</v>
      </c>
      <c r="V854" s="35">
        <f t="shared" si="174"/>
        <v>0</v>
      </c>
      <c r="W854" s="35">
        <f>IF(NOT(ISBLANK(H854)),(12-DATEDIF(H854,'[3]1.Pradzia'!$D$13,"m")),0)</f>
        <v>0</v>
      </c>
      <c r="X854" s="35">
        <f t="shared" si="173"/>
        <v>0</v>
      </c>
      <c r="Y854" s="35">
        <f t="shared" si="172"/>
        <v>0</v>
      </c>
      <c r="Z854" s="35">
        <f t="shared" si="184"/>
        <v>0</v>
      </c>
      <c r="AA854" s="36">
        <f t="shared" si="175"/>
        <v>0</v>
      </c>
      <c r="AB854" s="36">
        <f t="shared" si="177"/>
        <v>0</v>
      </c>
      <c r="AC854" s="37">
        <f t="shared" si="171"/>
        <v>0</v>
      </c>
      <c r="AD854" s="35">
        <f>IF(OR(YEAR(G854)&lt;2019,O854="X"),0,IF(ISBLANK(H854),DATEDIF(G854,'[3]1.Pradzia'!$D$13,"M"),DATEDIF(G854,H854,"m")))</f>
        <v>0</v>
      </c>
      <c r="AE854" s="37">
        <f>IF(E854='[3]5.Grup_T'!$E$20,0,IF(AD854&lt;&gt;0,M854/V854*MIN(12,AD854),0))</f>
        <v>0</v>
      </c>
      <c r="AF854" s="37">
        <f t="shared" si="176"/>
        <v>0</v>
      </c>
      <c r="AG854" s="37">
        <f t="shared" si="178"/>
        <v>0</v>
      </c>
      <c r="AH854" s="37">
        <f t="shared" si="179"/>
        <v>0</v>
      </c>
      <c r="AI854" s="35" t="str">
        <f t="shared" si="180"/>
        <v>Nusidėvėjęs</v>
      </c>
      <c r="AJ854" s="38" t="str">
        <f>IF(AND(F854&lt;&gt;[3]Pav.tvarkyklė!$B$12,F854&lt;&gt;[3]Pav.tvarkyklė!$B$13),"GVTNT","X")</f>
        <v>GVTNT</v>
      </c>
      <c r="AK854" s="39">
        <f t="shared" si="181"/>
        <v>0</v>
      </c>
      <c r="AL854" s="41"/>
      <c r="AM854" s="41"/>
      <c r="AN854" s="41">
        <f t="shared" si="182"/>
        <v>1900</v>
      </c>
      <c r="AO854" s="41"/>
      <c r="AP854" s="41"/>
      <c r="AQ854" s="41"/>
      <c r="AR854" s="42"/>
      <c r="AS854" s="42"/>
      <c r="AU854" s="43">
        <f t="shared" si="183"/>
        <v>0</v>
      </c>
    </row>
    <row r="855" spans="1:47" ht="15" customHeight="1" x14ac:dyDescent="0.25">
      <c r="A855" s="11"/>
      <c r="B855" s="19">
        <v>913</v>
      </c>
      <c r="C855" s="74"/>
      <c r="D855" s="77"/>
      <c r="E855" s="78"/>
      <c r="F855" s="74"/>
      <c r="G855" s="24"/>
      <c r="H855" s="49"/>
      <c r="I855" s="79"/>
      <c r="J855" s="27"/>
      <c r="K855" s="27"/>
      <c r="L855" s="79"/>
      <c r="M855" s="28"/>
      <c r="N855" s="29">
        <v>0</v>
      </c>
      <c r="O855" s="30" t="str">
        <f>IF(G855&lt;=$N$2,"",IF(F855=[3]Pav.tvarkyklė!$B$13,"",IF(ISBLANK(R855),"X","")))</f>
        <v/>
      </c>
      <c r="P855" s="31"/>
      <c r="Q855" s="32"/>
      <c r="R855" s="32"/>
      <c r="S855" s="33"/>
      <c r="T855" s="33"/>
      <c r="U855" s="34" t="str">
        <f>IFERROR(INDEX('[3]5.Grup_T'!$G$4:$G$22,MATCH('6.Turtas'!E855,'[3]5.Grup_T'!$E$4:$E$22,0)),"0")</f>
        <v>0</v>
      </c>
      <c r="V855" s="35">
        <f t="shared" si="174"/>
        <v>0</v>
      </c>
      <c r="W855" s="35">
        <f>IF(NOT(ISBLANK(H855)),(12-DATEDIF(H855,'[3]1.Pradzia'!$D$13,"m")),0)</f>
        <v>0</v>
      </c>
      <c r="X855" s="35">
        <f t="shared" si="173"/>
        <v>0</v>
      </c>
      <c r="Y855" s="35">
        <f t="shared" si="172"/>
        <v>0</v>
      </c>
      <c r="Z855" s="35">
        <f t="shared" si="184"/>
        <v>0</v>
      </c>
      <c r="AA855" s="36">
        <f t="shared" si="175"/>
        <v>0</v>
      </c>
      <c r="AB855" s="36">
        <f t="shared" si="177"/>
        <v>0</v>
      </c>
      <c r="AC855" s="37">
        <f t="shared" si="171"/>
        <v>0</v>
      </c>
      <c r="AD855" s="35">
        <f>IF(OR(YEAR(G855)&lt;2019,O855="X"),0,IF(ISBLANK(H855),DATEDIF(G855,'[3]1.Pradzia'!$D$13,"M"),DATEDIF(G855,H855,"m")))</f>
        <v>0</v>
      </c>
      <c r="AE855" s="37">
        <f>IF(E855='[3]5.Grup_T'!$E$20,0,IF(AD855&lt;&gt;0,M855/V855*MIN(12,AD855),0))</f>
        <v>0</v>
      </c>
      <c r="AF855" s="37">
        <f t="shared" si="176"/>
        <v>0</v>
      </c>
      <c r="AG855" s="37">
        <f t="shared" si="178"/>
        <v>0</v>
      </c>
      <c r="AH855" s="37">
        <f t="shared" si="179"/>
        <v>0</v>
      </c>
      <c r="AI855" s="35" t="str">
        <f t="shared" si="180"/>
        <v>Nusidėvėjęs</v>
      </c>
      <c r="AJ855" s="38" t="str">
        <f>IF(AND(F855&lt;&gt;[3]Pav.tvarkyklė!$B$12,F855&lt;&gt;[3]Pav.tvarkyklė!$B$13),"GVTNT","X")</f>
        <v>GVTNT</v>
      </c>
      <c r="AK855" s="39">
        <f t="shared" si="181"/>
        <v>0</v>
      </c>
      <c r="AL855" s="41"/>
      <c r="AM855" s="41"/>
      <c r="AN855" s="41">
        <f t="shared" si="182"/>
        <v>1900</v>
      </c>
      <c r="AO855" s="41"/>
      <c r="AP855" s="41"/>
      <c r="AQ855" s="41"/>
      <c r="AR855" s="42"/>
      <c r="AS855" s="42"/>
      <c r="AU855" s="43">
        <f t="shared" si="183"/>
        <v>0</v>
      </c>
    </row>
    <row r="856" spans="1:47" ht="15" customHeight="1" x14ac:dyDescent="0.25">
      <c r="A856" s="11"/>
      <c r="B856" s="19">
        <v>914</v>
      </c>
      <c r="C856" s="74"/>
      <c r="D856" s="77"/>
      <c r="E856" s="78"/>
      <c r="F856" s="74"/>
      <c r="G856" s="24"/>
      <c r="H856" s="49"/>
      <c r="I856" s="79"/>
      <c r="J856" s="27"/>
      <c r="K856" s="27"/>
      <c r="L856" s="79"/>
      <c r="M856" s="28"/>
      <c r="N856" s="29">
        <v>0</v>
      </c>
      <c r="O856" s="30" t="str">
        <f>IF(G856&lt;=$N$2,"",IF(F856=[3]Pav.tvarkyklė!$B$13,"",IF(ISBLANK(R856),"X","")))</f>
        <v/>
      </c>
      <c r="P856" s="31"/>
      <c r="Q856" s="32"/>
      <c r="R856" s="32"/>
      <c r="S856" s="33"/>
      <c r="T856" s="33"/>
      <c r="U856" s="34" t="str">
        <f>IFERROR(INDEX('[3]5.Grup_T'!$G$4:$G$22,MATCH('6.Turtas'!E856,'[3]5.Grup_T'!$E$4:$E$22,0)),"0")</f>
        <v>0</v>
      </c>
      <c r="V856" s="35">
        <f t="shared" si="174"/>
        <v>0</v>
      </c>
      <c r="W856" s="35">
        <f>IF(NOT(ISBLANK(H856)),(12-DATEDIF(H856,'[3]1.Pradzia'!$D$13,"m")),0)</f>
        <v>0</v>
      </c>
      <c r="X856" s="35">
        <f t="shared" si="173"/>
        <v>0</v>
      </c>
      <c r="Y856" s="35">
        <f t="shared" si="172"/>
        <v>0</v>
      </c>
      <c r="Z856" s="35">
        <f t="shared" si="184"/>
        <v>0</v>
      </c>
      <c r="AA856" s="36">
        <f t="shared" si="175"/>
        <v>0</v>
      </c>
      <c r="AB856" s="36">
        <f t="shared" si="177"/>
        <v>0</v>
      </c>
      <c r="AC856" s="37">
        <f t="shared" si="171"/>
        <v>0</v>
      </c>
      <c r="AD856" s="35">
        <f>IF(OR(YEAR(G856)&lt;2019,O856="X"),0,IF(ISBLANK(H856),DATEDIF(G856,'[3]1.Pradzia'!$D$13,"M"),DATEDIF(G856,H856,"m")))</f>
        <v>0</v>
      </c>
      <c r="AE856" s="37">
        <f>IF(E856='[3]5.Grup_T'!$E$20,0,IF(AD856&lt;&gt;0,M856/V856*MIN(12,AD856),0))</f>
        <v>0</v>
      </c>
      <c r="AF856" s="37">
        <f t="shared" si="176"/>
        <v>0</v>
      </c>
      <c r="AG856" s="37">
        <f t="shared" si="178"/>
        <v>0</v>
      </c>
      <c r="AH856" s="37">
        <f t="shared" si="179"/>
        <v>0</v>
      </c>
      <c r="AI856" s="35" t="str">
        <f t="shared" si="180"/>
        <v>Nusidėvėjęs</v>
      </c>
      <c r="AJ856" s="38" t="str">
        <f>IF(AND(F856&lt;&gt;[3]Pav.tvarkyklė!$B$12,F856&lt;&gt;[3]Pav.tvarkyklė!$B$13),"GVTNT","X")</f>
        <v>GVTNT</v>
      </c>
      <c r="AK856" s="39">
        <f t="shared" si="181"/>
        <v>0</v>
      </c>
      <c r="AL856" s="41"/>
      <c r="AM856" s="41"/>
      <c r="AN856" s="41">
        <f t="shared" si="182"/>
        <v>1900</v>
      </c>
      <c r="AO856" s="41"/>
      <c r="AP856" s="41"/>
      <c r="AQ856" s="41"/>
      <c r="AR856" s="42"/>
      <c r="AS856" s="42"/>
      <c r="AU856" s="43">
        <f t="shared" si="183"/>
        <v>0</v>
      </c>
    </row>
    <row r="857" spans="1:47" ht="15" customHeight="1" x14ac:dyDescent="0.25">
      <c r="A857" s="11"/>
      <c r="B857" s="19">
        <v>915</v>
      </c>
      <c r="C857" s="74"/>
      <c r="D857" s="77"/>
      <c r="E857" s="78"/>
      <c r="F857" s="74"/>
      <c r="G857" s="24"/>
      <c r="H857" s="49"/>
      <c r="I857" s="79"/>
      <c r="J857" s="27"/>
      <c r="K857" s="27"/>
      <c r="L857" s="79"/>
      <c r="M857" s="28"/>
      <c r="N857" s="29">
        <v>0</v>
      </c>
      <c r="O857" s="30" t="str">
        <f>IF(G857&lt;=$N$2,"",IF(F857=[3]Pav.tvarkyklė!$B$13,"",IF(ISBLANK(R857),"X","")))</f>
        <v/>
      </c>
      <c r="P857" s="31"/>
      <c r="Q857" s="32"/>
      <c r="R857" s="32"/>
      <c r="S857" s="33"/>
      <c r="T857" s="33"/>
      <c r="U857" s="34" t="str">
        <f>IFERROR(INDEX('[3]5.Grup_T'!$G$4:$G$22,MATCH('6.Turtas'!E857,'[3]5.Grup_T'!$E$4:$E$22,0)),"0")</f>
        <v>0</v>
      </c>
      <c r="V857" s="35">
        <f t="shared" si="174"/>
        <v>0</v>
      </c>
      <c r="W857" s="35">
        <f>IF(NOT(ISBLANK(H857)),(12-DATEDIF(H857,'[3]1.Pradzia'!$D$13,"m")),0)</f>
        <v>0</v>
      </c>
      <c r="X857" s="35">
        <f t="shared" si="173"/>
        <v>0</v>
      </c>
      <c r="Y857" s="35">
        <f t="shared" si="172"/>
        <v>0</v>
      </c>
      <c r="Z857" s="35">
        <f t="shared" si="184"/>
        <v>0</v>
      </c>
      <c r="AA857" s="36">
        <f t="shared" si="175"/>
        <v>0</v>
      </c>
      <c r="AB857" s="36">
        <f t="shared" si="177"/>
        <v>0</v>
      </c>
      <c r="AC857" s="37">
        <f t="shared" si="171"/>
        <v>0</v>
      </c>
      <c r="AD857" s="35">
        <f>IF(OR(YEAR(G857)&lt;2019,O857="X"),0,IF(ISBLANK(H857),DATEDIF(G857,'[3]1.Pradzia'!$D$13,"M"),DATEDIF(G857,H857,"m")))</f>
        <v>0</v>
      </c>
      <c r="AE857" s="37">
        <f>IF(E857='[3]5.Grup_T'!$E$20,0,IF(AD857&lt;&gt;0,M857/V857*MIN(12,AD857),0))</f>
        <v>0</v>
      </c>
      <c r="AF857" s="37">
        <f t="shared" si="176"/>
        <v>0</v>
      </c>
      <c r="AG857" s="37">
        <f t="shared" si="178"/>
        <v>0</v>
      </c>
      <c r="AH857" s="37">
        <f t="shared" si="179"/>
        <v>0</v>
      </c>
      <c r="AI857" s="35" t="str">
        <f t="shared" si="180"/>
        <v>Nusidėvėjęs</v>
      </c>
      <c r="AJ857" s="38" t="str">
        <f>IF(AND(F857&lt;&gt;[3]Pav.tvarkyklė!$B$12,F857&lt;&gt;[3]Pav.tvarkyklė!$B$13),"GVTNT","X")</f>
        <v>GVTNT</v>
      </c>
      <c r="AK857" s="39">
        <f t="shared" si="181"/>
        <v>0</v>
      </c>
      <c r="AL857" s="41"/>
      <c r="AM857" s="41"/>
      <c r="AN857" s="41">
        <f t="shared" si="182"/>
        <v>1900</v>
      </c>
      <c r="AO857" s="41"/>
      <c r="AP857" s="41"/>
      <c r="AQ857" s="41"/>
      <c r="AR857" s="42"/>
      <c r="AS857" s="42"/>
      <c r="AU857" s="43">
        <f t="shared" si="183"/>
        <v>0</v>
      </c>
    </row>
    <row r="858" spans="1:47" ht="15" customHeight="1" x14ac:dyDescent="0.25">
      <c r="A858" s="11"/>
      <c r="B858" s="19">
        <v>916</v>
      </c>
      <c r="C858" s="74"/>
      <c r="D858" s="77"/>
      <c r="E858" s="78"/>
      <c r="F858" s="74"/>
      <c r="G858" s="24"/>
      <c r="H858" s="49"/>
      <c r="I858" s="79"/>
      <c r="J858" s="27"/>
      <c r="K858" s="27"/>
      <c r="L858" s="79"/>
      <c r="M858" s="28"/>
      <c r="N858" s="29">
        <v>0</v>
      </c>
      <c r="O858" s="30" t="str">
        <f>IF(G858&lt;=$N$2,"",IF(F858=[3]Pav.tvarkyklė!$B$13,"",IF(ISBLANK(R858),"X","")))</f>
        <v/>
      </c>
      <c r="P858" s="31"/>
      <c r="Q858" s="32"/>
      <c r="R858" s="32"/>
      <c r="S858" s="33"/>
      <c r="T858" s="33"/>
      <c r="U858" s="34" t="str">
        <f>IFERROR(INDEX('[3]5.Grup_T'!$G$4:$G$22,MATCH('6.Turtas'!E858,'[3]5.Grup_T'!$E$4:$E$22,0)),"0")</f>
        <v>0</v>
      </c>
      <c r="V858" s="35">
        <f t="shared" si="174"/>
        <v>0</v>
      </c>
      <c r="W858" s="35">
        <f>IF(NOT(ISBLANK(H858)),(12-DATEDIF(H858,'[3]1.Pradzia'!$D$13,"m")),0)</f>
        <v>0</v>
      </c>
      <c r="X858" s="35">
        <f t="shared" si="173"/>
        <v>0</v>
      </c>
      <c r="Y858" s="35">
        <f t="shared" si="172"/>
        <v>0</v>
      </c>
      <c r="Z858" s="35">
        <f t="shared" si="184"/>
        <v>0</v>
      </c>
      <c r="AA858" s="36">
        <f t="shared" si="175"/>
        <v>0</v>
      </c>
      <c r="AB858" s="36">
        <f t="shared" si="177"/>
        <v>0</v>
      </c>
      <c r="AC858" s="37">
        <f t="shared" si="171"/>
        <v>0</v>
      </c>
      <c r="AD858" s="35">
        <f>IF(OR(YEAR(G858)&lt;2019,O858="X"),0,IF(ISBLANK(H858),DATEDIF(G858,'[3]1.Pradzia'!$D$13,"M"),DATEDIF(G858,H858,"m")))</f>
        <v>0</v>
      </c>
      <c r="AE858" s="37">
        <f>IF(E858='[3]5.Grup_T'!$E$20,0,IF(AD858&lt;&gt;0,M858/V858*MIN(12,AD858),0))</f>
        <v>0</v>
      </c>
      <c r="AF858" s="37">
        <f t="shared" si="176"/>
        <v>0</v>
      </c>
      <c r="AG858" s="37">
        <f t="shared" si="178"/>
        <v>0</v>
      </c>
      <c r="AH858" s="37">
        <f t="shared" si="179"/>
        <v>0</v>
      </c>
      <c r="AI858" s="35" t="str">
        <f t="shared" si="180"/>
        <v>Nusidėvėjęs</v>
      </c>
      <c r="AJ858" s="38" t="str">
        <f>IF(AND(F858&lt;&gt;[3]Pav.tvarkyklė!$B$12,F858&lt;&gt;[3]Pav.tvarkyklė!$B$13),"GVTNT","X")</f>
        <v>GVTNT</v>
      </c>
      <c r="AK858" s="39">
        <f t="shared" si="181"/>
        <v>0</v>
      </c>
      <c r="AL858" s="41"/>
      <c r="AM858" s="41"/>
      <c r="AN858" s="41">
        <f t="shared" si="182"/>
        <v>1900</v>
      </c>
      <c r="AO858" s="41"/>
      <c r="AP858" s="41"/>
      <c r="AQ858" s="41"/>
      <c r="AR858" s="42"/>
      <c r="AS858" s="42"/>
      <c r="AU858" s="43">
        <f t="shared" si="183"/>
        <v>0</v>
      </c>
    </row>
    <row r="859" spans="1:47" ht="15" customHeight="1" x14ac:dyDescent="0.25">
      <c r="A859" s="11"/>
      <c r="B859" s="19">
        <v>917</v>
      </c>
      <c r="C859" s="74"/>
      <c r="D859" s="77"/>
      <c r="E859" s="78"/>
      <c r="F859" s="74"/>
      <c r="G859" s="24"/>
      <c r="H859" s="49"/>
      <c r="I859" s="79"/>
      <c r="J859" s="27"/>
      <c r="K859" s="27"/>
      <c r="L859" s="79"/>
      <c r="M859" s="28"/>
      <c r="N859" s="29">
        <v>0</v>
      </c>
      <c r="O859" s="30" t="str">
        <f>IF(G859&lt;=$N$2,"",IF(F859=[3]Pav.tvarkyklė!$B$13,"",IF(ISBLANK(R859),"X","")))</f>
        <v/>
      </c>
      <c r="P859" s="31"/>
      <c r="Q859" s="32"/>
      <c r="R859" s="32"/>
      <c r="S859" s="33"/>
      <c r="T859" s="33"/>
      <c r="U859" s="34" t="str">
        <f>IFERROR(INDEX('[3]5.Grup_T'!$G$4:$G$22,MATCH('6.Turtas'!E859,'[3]5.Grup_T'!$E$4:$E$22,0)),"0")</f>
        <v>0</v>
      </c>
      <c r="V859" s="35">
        <f t="shared" si="174"/>
        <v>0</v>
      </c>
      <c r="W859" s="35">
        <f>IF(NOT(ISBLANK(H859)),(12-DATEDIF(H859,'[3]1.Pradzia'!$D$13,"m")),0)</f>
        <v>0</v>
      </c>
      <c r="X859" s="35">
        <f t="shared" si="173"/>
        <v>0</v>
      </c>
      <c r="Y859" s="35">
        <f t="shared" si="172"/>
        <v>0</v>
      </c>
      <c r="Z859" s="35">
        <f t="shared" si="184"/>
        <v>0</v>
      </c>
      <c r="AA859" s="36">
        <f t="shared" si="175"/>
        <v>0</v>
      </c>
      <c r="AB859" s="36">
        <f t="shared" si="177"/>
        <v>0</v>
      </c>
      <c r="AC859" s="37">
        <f t="shared" si="171"/>
        <v>0</v>
      </c>
      <c r="AD859" s="35">
        <f>IF(OR(YEAR(G859)&lt;2019,O859="X"),0,IF(ISBLANK(H859),DATEDIF(G859,'[3]1.Pradzia'!$D$13,"M"),DATEDIF(G859,H859,"m")))</f>
        <v>0</v>
      </c>
      <c r="AE859" s="37">
        <f>IF(E859='[3]5.Grup_T'!$E$20,0,IF(AD859&lt;&gt;0,M859/V859*MIN(12,AD859),0))</f>
        <v>0</v>
      </c>
      <c r="AF859" s="37">
        <f t="shared" si="176"/>
        <v>0</v>
      </c>
      <c r="AG859" s="37">
        <f t="shared" si="178"/>
        <v>0</v>
      </c>
      <c r="AH859" s="37">
        <f t="shared" si="179"/>
        <v>0</v>
      </c>
      <c r="AI859" s="35" t="str">
        <f t="shared" si="180"/>
        <v>Nusidėvėjęs</v>
      </c>
      <c r="AJ859" s="38" t="str">
        <f>IF(AND(F859&lt;&gt;[3]Pav.tvarkyklė!$B$12,F859&lt;&gt;[3]Pav.tvarkyklė!$B$13),"GVTNT","X")</f>
        <v>GVTNT</v>
      </c>
      <c r="AK859" s="39">
        <f t="shared" si="181"/>
        <v>0</v>
      </c>
      <c r="AL859" s="41"/>
      <c r="AM859" s="41"/>
      <c r="AN859" s="41">
        <f t="shared" si="182"/>
        <v>1900</v>
      </c>
      <c r="AO859" s="41"/>
      <c r="AP859" s="41"/>
      <c r="AQ859" s="41"/>
      <c r="AR859" s="42"/>
      <c r="AS859" s="42"/>
      <c r="AU859" s="43">
        <f t="shared" si="183"/>
        <v>0</v>
      </c>
    </row>
    <row r="860" spans="1:47" ht="15" customHeight="1" x14ac:dyDescent="0.25">
      <c r="A860" s="11"/>
      <c r="B860" s="19">
        <v>918</v>
      </c>
      <c r="C860" s="74"/>
      <c r="D860" s="77"/>
      <c r="E860" s="78"/>
      <c r="F860" s="74"/>
      <c r="G860" s="24"/>
      <c r="H860" s="49"/>
      <c r="I860" s="79"/>
      <c r="J860" s="27"/>
      <c r="K860" s="27"/>
      <c r="L860" s="79"/>
      <c r="M860" s="28"/>
      <c r="N860" s="29">
        <v>0</v>
      </c>
      <c r="O860" s="30" t="str">
        <f>IF(G860&lt;=$N$2,"",IF(F860=[3]Pav.tvarkyklė!$B$13,"",IF(ISBLANK(R860),"X","")))</f>
        <v/>
      </c>
      <c r="P860" s="31"/>
      <c r="Q860" s="32"/>
      <c r="R860" s="32"/>
      <c r="S860" s="33"/>
      <c r="T860" s="33"/>
      <c r="U860" s="34" t="str">
        <f>IFERROR(INDEX('[3]5.Grup_T'!$G$4:$G$22,MATCH('6.Turtas'!E860,'[3]5.Grup_T'!$E$4:$E$22,0)),"0")</f>
        <v>0</v>
      </c>
      <c r="V860" s="35">
        <f t="shared" si="174"/>
        <v>0</v>
      </c>
      <c r="W860" s="35">
        <f>IF(NOT(ISBLANK(H860)),(12-DATEDIF(H860,'[3]1.Pradzia'!$D$13,"m")),0)</f>
        <v>0</v>
      </c>
      <c r="X860" s="35">
        <f t="shared" si="173"/>
        <v>0</v>
      </c>
      <c r="Y860" s="35">
        <f t="shared" si="172"/>
        <v>0</v>
      </c>
      <c r="Z860" s="35">
        <f t="shared" si="184"/>
        <v>0</v>
      </c>
      <c r="AA860" s="36">
        <f t="shared" si="175"/>
        <v>0</v>
      </c>
      <c r="AB860" s="36">
        <f t="shared" si="177"/>
        <v>0</v>
      </c>
      <c r="AC860" s="37">
        <f t="shared" si="171"/>
        <v>0</v>
      </c>
      <c r="AD860" s="35">
        <f>IF(OR(YEAR(G860)&lt;2019,O860="X"),0,IF(ISBLANK(H860),DATEDIF(G860,'[3]1.Pradzia'!$D$13,"M"),DATEDIF(G860,H860,"m")))</f>
        <v>0</v>
      </c>
      <c r="AE860" s="37">
        <f>IF(E860='[3]5.Grup_T'!$E$20,0,IF(AD860&lt;&gt;0,M860/V860*MIN(12,AD860),0))</f>
        <v>0</v>
      </c>
      <c r="AF860" s="37">
        <f t="shared" si="176"/>
        <v>0</v>
      </c>
      <c r="AG860" s="37">
        <f t="shared" si="178"/>
        <v>0</v>
      </c>
      <c r="AH860" s="37">
        <f t="shared" si="179"/>
        <v>0</v>
      </c>
      <c r="AI860" s="35" t="str">
        <f t="shared" si="180"/>
        <v>Nusidėvėjęs</v>
      </c>
      <c r="AJ860" s="38" t="str">
        <f>IF(AND(F860&lt;&gt;[3]Pav.tvarkyklė!$B$12,F860&lt;&gt;[3]Pav.tvarkyklė!$B$13),"GVTNT","X")</f>
        <v>GVTNT</v>
      </c>
      <c r="AK860" s="39">
        <f t="shared" si="181"/>
        <v>0</v>
      </c>
      <c r="AL860" s="41"/>
      <c r="AM860" s="41"/>
      <c r="AN860" s="41">
        <f t="shared" si="182"/>
        <v>1900</v>
      </c>
      <c r="AO860" s="41"/>
      <c r="AP860" s="41"/>
      <c r="AQ860" s="41"/>
      <c r="AR860" s="42"/>
      <c r="AS860" s="42"/>
      <c r="AU860" s="43">
        <f t="shared" si="183"/>
        <v>0</v>
      </c>
    </row>
    <row r="861" spans="1:47" ht="15" customHeight="1" x14ac:dyDescent="0.25">
      <c r="A861" s="11"/>
      <c r="B861" s="19">
        <v>919</v>
      </c>
      <c r="C861" s="74"/>
      <c r="D861" s="77"/>
      <c r="E861" s="78"/>
      <c r="F861" s="74"/>
      <c r="G861" s="24"/>
      <c r="H861" s="49"/>
      <c r="I861" s="79"/>
      <c r="J861" s="27"/>
      <c r="K861" s="27"/>
      <c r="L861" s="79"/>
      <c r="M861" s="28"/>
      <c r="N861" s="29">
        <v>0</v>
      </c>
      <c r="O861" s="30" t="str">
        <f>IF(G861&lt;=$N$2,"",IF(F861=[3]Pav.tvarkyklė!$B$13,"",IF(ISBLANK(R861),"X","")))</f>
        <v/>
      </c>
      <c r="P861" s="31"/>
      <c r="Q861" s="32"/>
      <c r="R861" s="32"/>
      <c r="S861" s="33"/>
      <c r="T861" s="33"/>
      <c r="U861" s="34" t="str">
        <f>IFERROR(INDEX('[3]5.Grup_T'!$G$4:$G$22,MATCH('6.Turtas'!E861,'[3]5.Grup_T'!$E$4:$E$22,0)),"0")</f>
        <v>0</v>
      </c>
      <c r="V861" s="35">
        <f t="shared" si="174"/>
        <v>0</v>
      </c>
      <c r="W861" s="35">
        <f>IF(NOT(ISBLANK(H861)),(12-DATEDIF(H861,'[3]1.Pradzia'!$D$13,"m")),0)</f>
        <v>0</v>
      </c>
      <c r="X861" s="35">
        <f t="shared" si="173"/>
        <v>0</v>
      </c>
      <c r="Y861" s="35">
        <f t="shared" si="172"/>
        <v>0</v>
      </c>
      <c r="Z861" s="35">
        <f t="shared" si="184"/>
        <v>0</v>
      </c>
      <c r="AA861" s="36">
        <f t="shared" si="175"/>
        <v>0</v>
      </c>
      <c r="AB861" s="36">
        <f t="shared" si="177"/>
        <v>0</v>
      </c>
      <c r="AC861" s="37">
        <f t="shared" si="171"/>
        <v>0</v>
      </c>
      <c r="AD861" s="35">
        <f>IF(OR(YEAR(G861)&lt;2019,O861="X"),0,IF(ISBLANK(H861),DATEDIF(G861,'[3]1.Pradzia'!$D$13,"M"),DATEDIF(G861,H861,"m")))</f>
        <v>0</v>
      </c>
      <c r="AE861" s="37">
        <f>IF(E861='[3]5.Grup_T'!$E$20,0,IF(AD861&lt;&gt;0,M861/V861*MIN(12,AD861),0))</f>
        <v>0</v>
      </c>
      <c r="AF861" s="37">
        <f t="shared" si="176"/>
        <v>0</v>
      </c>
      <c r="AG861" s="37">
        <f t="shared" si="178"/>
        <v>0</v>
      </c>
      <c r="AH861" s="37">
        <f t="shared" si="179"/>
        <v>0</v>
      </c>
      <c r="AI861" s="35" t="str">
        <f t="shared" si="180"/>
        <v>Nusidėvėjęs</v>
      </c>
      <c r="AJ861" s="38" t="str">
        <f>IF(AND(F861&lt;&gt;[3]Pav.tvarkyklė!$B$12,F861&lt;&gt;[3]Pav.tvarkyklė!$B$13),"GVTNT","X")</f>
        <v>GVTNT</v>
      </c>
      <c r="AK861" s="39">
        <f t="shared" si="181"/>
        <v>0</v>
      </c>
      <c r="AL861" s="41"/>
      <c r="AM861" s="41"/>
      <c r="AN861" s="41">
        <f t="shared" si="182"/>
        <v>1900</v>
      </c>
      <c r="AO861" s="41"/>
      <c r="AP861" s="41"/>
      <c r="AQ861" s="41"/>
      <c r="AR861" s="42"/>
      <c r="AS861" s="42"/>
      <c r="AU861" s="43">
        <f t="shared" si="183"/>
        <v>0</v>
      </c>
    </row>
    <row r="862" spans="1:47" ht="15" customHeight="1" x14ac:dyDescent="0.25">
      <c r="A862" s="11"/>
      <c r="B862" s="19">
        <v>920</v>
      </c>
      <c r="C862" s="74"/>
      <c r="D862" s="77"/>
      <c r="E862" s="78"/>
      <c r="F862" s="74"/>
      <c r="G862" s="24"/>
      <c r="H862" s="49"/>
      <c r="I862" s="79"/>
      <c r="J862" s="27"/>
      <c r="K862" s="27"/>
      <c r="L862" s="79"/>
      <c r="M862" s="28"/>
      <c r="N862" s="29">
        <v>0</v>
      </c>
      <c r="O862" s="30" t="str">
        <f>IF(G862&lt;=$N$2,"",IF(F862=[3]Pav.tvarkyklė!$B$13,"",IF(ISBLANK(R862),"X","")))</f>
        <v/>
      </c>
      <c r="P862" s="31"/>
      <c r="Q862" s="32"/>
      <c r="R862" s="32"/>
      <c r="S862" s="33"/>
      <c r="T862" s="33"/>
      <c r="U862" s="34" t="str">
        <f>IFERROR(INDEX('[3]5.Grup_T'!$G$4:$G$22,MATCH('6.Turtas'!E862,'[3]5.Grup_T'!$E$4:$E$22,0)),"0")</f>
        <v>0</v>
      </c>
      <c r="V862" s="35">
        <f t="shared" si="174"/>
        <v>0</v>
      </c>
      <c r="W862" s="35">
        <f>IF(NOT(ISBLANK(H862)),(12-DATEDIF(H862,'[3]1.Pradzia'!$D$13,"m")),0)</f>
        <v>0</v>
      </c>
      <c r="X862" s="35">
        <f t="shared" si="173"/>
        <v>0</v>
      </c>
      <c r="Y862" s="35">
        <f t="shared" si="172"/>
        <v>0</v>
      </c>
      <c r="Z862" s="35">
        <f t="shared" si="184"/>
        <v>0</v>
      </c>
      <c r="AA862" s="36">
        <f t="shared" si="175"/>
        <v>0</v>
      </c>
      <c r="AB862" s="36">
        <f t="shared" si="177"/>
        <v>0</v>
      </c>
      <c r="AC862" s="37">
        <f t="shared" si="171"/>
        <v>0</v>
      </c>
      <c r="AD862" s="35">
        <f>IF(OR(YEAR(G862)&lt;2019,O862="X"),0,IF(ISBLANK(H862),DATEDIF(G862,'[3]1.Pradzia'!$D$13,"M"),DATEDIF(G862,H862,"m")))</f>
        <v>0</v>
      </c>
      <c r="AE862" s="37">
        <f>IF(E862='[3]5.Grup_T'!$E$20,0,IF(AD862&lt;&gt;0,M862/V862*MIN(12,AD862),0))</f>
        <v>0</v>
      </c>
      <c r="AF862" s="37">
        <f t="shared" si="176"/>
        <v>0</v>
      </c>
      <c r="AG862" s="37">
        <f t="shared" si="178"/>
        <v>0</v>
      </c>
      <c r="AH862" s="37">
        <f t="shared" si="179"/>
        <v>0</v>
      </c>
      <c r="AI862" s="35" t="str">
        <f t="shared" si="180"/>
        <v>Nusidėvėjęs</v>
      </c>
      <c r="AJ862" s="38" t="str">
        <f>IF(AND(F862&lt;&gt;[3]Pav.tvarkyklė!$B$12,F862&lt;&gt;[3]Pav.tvarkyklė!$B$13),"GVTNT","X")</f>
        <v>GVTNT</v>
      </c>
      <c r="AK862" s="39">
        <f t="shared" si="181"/>
        <v>0</v>
      </c>
      <c r="AL862" s="41"/>
      <c r="AM862" s="41"/>
      <c r="AN862" s="41">
        <f t="shared" si="182"/>
        <v>1900</v>
      </c>
      <c r="AO862" s="41"/>
      <c r="AP862" s="41"/>
      <c r="AQ862" s="41"/>
      <c r="AR862" s="42"/>
      <c r="AS862" s="42"/>
      <c r="AU862" s="43">
        <f t="shared" si="183"/>
        <v>0</v>
      </c>
    </row>
    <row r="863" spans="1:47" ht="15" customHeight="1" x14ac:dyDescent="0.25">
      <c r="A863" s="11"/>
      <c r="B863" s="19">
        <v>921</v>
      </c>
      <c r="C863" s="74"/>
      <c r="D863" s="77"/>
      <c r="E863" s="78"/>
      <c r="F863" s="74"/>
      <c r="G863" s="24"/>
      <c r="H863" s="49"/>
      <c r="I863" s="79"/>
      <c r="J863" s="27"/>
      <c r="K863" s="27"/>
      <c r="L863" s="79"/>
      <c r="M863" s="28"/>
      <c r="N863" s="29">
        <v>0</v>
      </c>
      <c r="O863" s="30" t="str">
        <f>IF(G863&lt;=$N$2,"",IF(F863=[3]Pav.tvarkyklė!$B$13,"",IF(ISBLANK(R863),"X","")))</f>
        <v/>
      </c>
      <c r="P863" s="31"/>
      <c r="Q863" s="32"/>
      <c r="R863" s="32"/>
      <c r="S863" s="33"/>
      <c r="T863" s="33"/>
      <c r="U863" s="34" t="str">
        <f>IFERROR(INDEX('[3]5.Grup_T'!$G$4:$G$22,MATCH('6.Turtas'!E863,'[3]5.Grup_T'!$E$4:$E$22,0)),"0")</f>
        <v>0</v>
      </c>
      <c r="V863" s="35">
        <f t="shared" si="174"/>
        <v>0</v>
      </c>
      <c r="W863" s="35">
        <f>IF(NOT(ISBLANK(H863)),(12-DATEDIF(H863,'[3]1.Pradzia'!$D$13,"m")),0)</f>
        <v>0</v>
      </c>
      <c r="X863" s="35">
        <f t="shared" si="173"/>
        <v>0</v>
      </c>
      <c r="Y863" s="35">
        <f t="shared" si="172"/>
        <v>0</v>
      </c>
      <c r="Z863" s="35">
        <f t="shared" si="184"/>
        <v>0</v>
      </c>
      <c r="AA863" s="36">
        <f t="shared" si="175"/>
        <v>0</v>
      </c>
      <c r="AB863" s="36">
        <f t="shared" si="177"/>
        <v>0</v>
      </c>
      <c r="AC863" s="37">
        <f t="shared" si="171"/>
        <v>0</v>
      </c>
      <c r="AD863" s="35">
        <f>IF(OR(YEAR(G863)&lt;2019,O863="X"),0,IF(ISBLANK(H863),DATEDIF(G863,'[3]1.Pradzia'!$D$13,"M"),DATEDIF(G863,H863,"m")))</f>
        <v>0</v>
      </c>
      <c r="AE863" s="37">
        <f>IF(E863='[3]5.Grup_T'!$E$20,0,IF(AD863&lt;&gt;0,M863/V863*MIN(12,AD863),0))</f>
        <v>0</v>
      </c>
      <c r="AF863" s="37">
        <f t="shared" si="176"/>
        <v>0</v>
      </c>
      <c r="AG863" s="37">
        <f t="shared" si="178"/>
        <v>0</v>
      </c>
      <c r="AH863" s="37">
        <f t="shared" si="179"/>
        <v>0</v>
      </c>
      <c r="AI863" s="35" t="str">
        <f t="shared" si="180"/>
        <v>Nusidėvėjęs</v>
      </c>
      <c r="AJ863" s="38" t="str">
        <f>IF(AND(F863&lt;&gt;[3]Pav.tvarkyklė!$B$12,F863&lt;&gt;[3]Pav.tvarkyklė!$B$13),"GVTNT","X")</f>
        <v>GVTNT</v>
      </c>
      <c r="AK863" s="39">
        <f t="shared" si="181"/>
        <v>0</v>
      </c>
      <c r="AL863" s="41"/>
      <c r="AM863" s="41"/>
      <c r="AN863" s="41">
        <f t="shared" si="182"/>
        <v>1900</v>
      </c>
      <c r="AO863" s="41"/>
      <c r="AP863" s="41"/>
      <c r="AQ863" s="41"/>
      <c r="AR863" s="42"/>
      <c r="AS863" s="42"/>
      <c r="AU863" s="43">
        <f t="shared" si="183"/>
        <v>0</v>
      </c>
    </row>
    <row r="864" spans="1:47" ht="15" customHeight="1" x14ac:dyDescent="0.25">
      <c r="A864" s="11"/>
      <c r="B864" s="19">
        <v>922</v>
      </c>
      <c r="C864" s="74"/>
      <c r="D864" s="77"/>
      <c r="E864" s="78"/>
      <c r="F864" s="74"/>
      <c r="G864" s="24"/>
      <c r="H864" s="25"/>
      <c r="I864" s="26"/>
      <c r="J864" s="27"/>
      <c r="K864" s="27"/>
      <c r="L864" s="79"/>
      <c r="M864" s="28"/>
      <c r="N864" s="29">
        <v>0</v>
      </c>
      <c r="O864" s="30" t="str">
        <f>IF(G864&lt;=$N$2,"",IF(F864=[3]Pav.tvarkyklė!$B$13,"",IF(ISBLANK(R864),"X","")))</f>
        <v/>
      </c>
      <c r="P864" s="31"/>
      <c r="Q864" s="32"/>
      <c r="R864" s="32"/>
      <c r="S864" s="33"/>
      <c r="T864" s="33"/>
      <c r="U864" s="34" t="str">
        <f>IFERROR(INDEX('[3]5.Grup_T'!$G$4:$G$22,MATCH('6.Turtas'!E864,'[3]5.Grup_T'!$E$4:$E$22,0)),"0")</f>
        <v>0</v>
      </c>
      <c r="V864" s="35">
        <f t="shared" si="174"/>
        <v>0</v>
      </c>
      <c r="W864" s="35">
        <f>IF(NOT(ISBLANK(H864)),(12-DATEDIF(H864,'[3]1.Pradzia'!$D$13,"m")),0)</f>
        <v>0</v>
      </c>
      <c r="X864" s="35">
        <f t="shared" si="173"/>
        <v>0</v>
      </c>
      <c r="Y864" s="35">
        <f t="shared" si="172"/>
        <v>0</v>
      </c>
      <c r="Z864" s="35">
        <f t="shared" si="184"/>
        <v>0</v>
      </c>
      <c r="AA864" s="36">
        <f t="shared" si="175"/>
        <v>0</v>
      </c>
      <c r="AB864" s="36">
        <f t="shared" si="177"/>
        <v>0</v>
      </c>
      <c r="AC864" s="37">
        <f t="shared" si="171"/>
        <v>0</v>
      </c>
      <c r="AD864" s="35">
        <f>IF(OR(YEAR(G864)&lt;2019,O864="X"),0,IF(ISBLANK(H864),DATEDIF(G864,'[3]1.Pradzia'!$D$13,"M"),DATEDIF(G864,H864,"m")))</f>
        <v>0</v>
      </c>
      <c r="AE864" s="37">
        <f>IF(E864='[3]5.Grup_T'!$E$20,0,IF(AD864&lt;&gt;0,M864/V864*MIN(12,AD864),0))</f>
        <v>0</v>
      </c>
      <c r="AF864" s="37">
        <f t="shared" si="176"/>
        <v>0</v>
      </c>
      <c r="AG864" s="37">
        <f t="shared" si="178"/>
        <v>0</v>
      </c>
      <c r="AH864" s="37">
        <f t="shared" si="179"/>
        <v>0</v>
      </c>
      <c r="AI864" s="35" t="str">
        <f t="shared" si="180"/>
        <v>Nusidėvėjęs</v>
      </c>
      <c r="AJ864" s="38" t="str">
        <f>IF(AND(F864&lt;&gt;[3]Pav.tvarkyklė!$B$12,F864&lt;&gt;[3]Pav.tvarkyklė!$B$13),"GVTNT","X")</f>
        <v>GVTNT</v>
      </c>
      <c r="AK864" s="39">
        <f t="shared" si="181"/>
        <v>0</v>
      </c>
      <c r="AL864" s="41"/>
      <c r="AM864" s="41"/>
      <c r="AN864" s="41">
        <f t="shared" si="182"/>
        <v>1900</v>
      </c>
      <c r="AO864" s="41"/>
      <c r="AP864" s="41"/>
      <c r="AQ864" s="41"/>
      <c r="AR864" s="42"/>
      <c r="AS864" s="42"/>
      <c r="AU864" s="43">
        <f t="shared" si="183"/>
        <v>0</v>
      </c>
    </row>
    <row r="865" spans="1:47" ht="15" customHeight="1" x14ac:dyDescent="0.25">
      <c r="A865" s="11"/>
      <c r="B865" s="19">
        <v>923</v>
      </c>
      <c r="C865" s="74"/>
      <c r="D865" s="77"/>
      <c r="E865" s="78"/>
      <c r="F865" s="74"/>
      <c r="G865" s="24"/>
      <c r="H865" s="49"/>
      <c r="I865" s="79"/>
      <c r="J865" s="27"/>
      <c r="K865" s="27"/>
      <c r="L865" s="79"/>
      <c r="M865" s="28"/>
      <c r="N865" s="29">
        <v>0</v>
      </c>
      <c r="O865" s="30" t="str">
        <f>IF(G865&lt;=$N$2,"",IF(F865=[3]Pav.tvarkyklė!$B$13,"",IF(ISBLANK(R865),"X","")))</f>
        <v/>
      </c>
      <c r="P865" s="31"/>
      <c r="Q865" s="32"/>
      <c r="R865" s="32"/>
      <c r="S865" s="33"/>
      <c r="T865" s="33"/>
      <c r="U865" s="34" t="str">
        <f>IFERROR(INDEX('[3]5.Grup_T'!$G$4:$G$22,MATCH('6.Turtas'!E865,'[3]5.Grup_T'!$E$4:$E$22,0)),"0")</f>
        <v>0</v>
      </c>
      <c r="V865" s="35">
        <f t="shared" si="174"/>
        <v>0</v>
      </c>
      <c r="W865" s="35">
        <f>IF(NOT(ISBLANK(H865)),(12-DATEDIF(H865,'[3]1.Pradzia'!$D$13,"m")),0)</f>
        <v>0</v>
      </c>
      <c r="X865" s="35">
        <f t="shared" si="173"/>
        <v>0</v>
      </c>
      <c r="Y865" s="35">
        <f t="shared" si="172"/>
        <v>0</v>
      </c>
      <c r="Z865" s="35">
        <f t="shared" si="184"/>
        <v>0</v>
      </c>
      <c r="AA865" s="36">
        <f t="shared" si="175"/>
        <v>0</v>
      </c>
      <c r="AB865" s="36">
        <f t="shared" si="177"/>
        <v>0</v>
      </c>
      <c r="AC865" s="37">
        <f t="shared" si="171"/>
        <v>0</v>
      </c>
      <c r="AD865" s="35">
        <f>IF(OR(YEAR(G865)&lt;2019,O865="X"),0,IF(ISBLANK(H865),DATEDIF(G865,'[3]1.Pradzia'!$D$13,"M"),DATEDIF(G865,H865,"m")))</f>
        <v>0</v>
      </c>
      <c r="AE865" s="37">
        <f>IF(E865='[3]5.Grup_T'!$E$20,0,IF(AD865&lt;&gt;0,M865/V865*MIN(12,AD865),0))</f>
        <v>0</v>
      </c>
      <c r="AF865" s="37">
        <f t="shared" si="176"/>
        <v>0</v>
      </c>
      <c r="AG865" s="37">
        <f t="shared" si="178"/>
        <v>0</v>
      </c>
      <c r="AH865" s="37">
        <f t="shared" si="179"/>
        <v>0</v>
      </c>
      <c r="AI865" s="35" t="str">
        <f t="shared" si="180"/>
        <v>Nusidėvėjęs</v>
      </c>
      <c r="AJ865" s="38" t="str">
        <f>IF(AND(F865&lt;&gt;[3]Pav.tvarkyklė!$B$12,F865&lt;&gt;[3]Pav.tvarkyklė!$B$13),"GVTNT","X")</f>
        <v>GVTNT</v>
      </c>
      <c r="AK865" s="39">
        <f t="shared" si="181"/>
        <v>0</v>
      </c>
      <c r="AL865" s="41"/>
      <c r="AM865" s="41"/>
      <c r="AN865" s="41">
        <f t="shared" si="182"/>
        <v>1900</v>
      </c>
      <c r="AO865" s="41"/>
      <c r="AP865" s="41"/>
      <c r="AQ865" s="41"/>
      <c r="AR865" s="42"/>
      <c r="AS865" s="42"/>
      <c r="AU865" s="43">
        <f t="shared" si="183"/>
        <v>0</v>
      </c>
    </row>
    <row r="866" spans="1:47" ht="15" customHeight="1" x14ac:dyDescent="0.25">
      <c r="A866" s="11"/>
      <c r="B866" s="19">
        <v>924</v>
      </c>
      <c r="C866" s="74"/>
      <c r="D866" s="77"/>
      <c r="E866" s="78"/>
      <c r="F866" s="74"/>
      <c r="G866" s="24"/>
      <c r="H866" s="49"/>
      <c r="I866" s="79"/>
      <c r="J866" s="27"/>
      <c r="K866" s="27"/>
      <c r="L866" s="79"/>
      <c r="M866" s="28"/>
      <c r="N866" s="29">
        <v>0</v>
      </c>
      <c r="O866" s="30" t="str">
        <f>IF(G866&lt;=$N$2,"",IF(F866=[3]Pav.tvarkyklė!$B$13,"",IF(ISBLANK(R866),"X","")))</f>
        <v/>
      </c>
      <c r="P866" s="31"/>
      <c r="Q866" s="32"/>
      <c r="R866" s="32"/>
      <c r="S866" s="33"/>
      <c r="T866" s="33"/>
      <c r="U866" s="34" t="str">
        <f>IFERROR(INDEX('[3]5.Grup_T'!$G$4:$G$22,MATCH('6.Turtas'!E866,'[3]5.Grup_T'!$E$4:$E$22,0)),"0")</f>
        <v>0</v>
      </c>
      <c r="V866" s="35">
        <f t="shared" si="174"/>
        <v>0</v>
      </c>
      <c r="W866" s="35">
        <f>IF(NOT(ISBLANK(H866)),(12-DATEDIF(H866,'[3]1.Pradzia'!$D$13,"m")),0)</f>
        <v>0</v>
      </c>
      <c r="X866" s="35">
        <f t="shared" si="173"/>
        <v>0</v>
      </c>
      <c r="Y866" s="35">
        <f t="shared" si="172"/>
        <v>0</v>
      </c>
      <c r="Z866" s="35">
        <f t="shared" si="184"/>
        <v>0</v>
      </c>
      <c r="AA866" s="36">
        <f t="shared" si="175"/>
        <v>0</v>
      </c>
      <c r="AB866" s="36">
        <f t="shared" si="177"/>
        <v>0</v>
      </c>
      <c r="AC866" s="37">
        <f t="shared" si="171"/>
        <v>0</v>
      </c>
      <c r="AD866" s="35">
        <f>IF(OR(YEAR(G866)&lt;2019,O866="X"),0,IF(ISBLANK(H866),DATEDIF(G866,'[3]1.Pradzia'!$D$13,"M"),DATEDIF(G866,H866,"m")))</f>
        <v>0</v>
      </c>
      <c r="AE866" s="37">
        <f>IF(E866='[3]5.Grup_T'!$E$20,0,IF(AD866&lt;&gt;0,M866/V866*MIN(12,AD866),0))</f>
        <v>0</v>
      </c>
      <c r="AF866" s="37">
        <f t="shared" si="176"/>
        <v>0</v>
      </c>
      <c r="AG866" s="37">
        <f t="shared" si="178"/>
        <v>0</v>
      </c>
      <c r="AH866" s="37">
        <f t="shared" si="179"/>
        <v>0</v>
      </c>
      <c r="AI866" s="35" t="str">
        <f t="shared" si="180"/>
        <v>Nusidėvėjęs</v>
      </c>
      <c r="AJ866" s="38" t="str">
        <f>IF(AND(F866&lt;&gt;[3]Pav.tvarkyklė!$B$12,F866&lt;&gt;[3]Pav.tvarkyklė!$B$13),"GVTNT","X")</f>
        <v>GVTNT</v>
      </c>
      <c r="AK866" s="39">
        <f t="shared" si="181"/>
        <v>0</v>
      </c>
      <c r="AL866" s="41"/>
      <c r="AM866" s="41"/>
      <c r="AN866" s="41">
        <f t="shared" si="182"/>
        <v>1900</v>
      </c>
      <c r="AO866" s="41"/>
      <c r="AP866" s="41"/>
      <c r="AQ866" s="41"/>
      <c r="AR866" s="42"/>
      <c r="AS866" s="42"/>
      <c r="AU866" s="43">
        <f t="shared" si="183"/>
        <v>0</v>
      </c>
    </row>
    <row r="867" spans="1:47" ht="15" customHeight="1" x14ac:dyDescent="0.25">
      <c r="A867" s="11"/>
      <c r="B867" s="19">
        <v>925</v>
      </c>
      <c r="C867" s="74"/>
      <c r="D867" s="77"/>
      <c r="E867" s="78"/>
      <c r="F867" s="74"/>
      <c r="G867" s="24"/>
      <c r="H867" s="49"/>
      <c r="I867" s="79"/>
      <c r="J867" s="27"/>
      <c r="K867" s="27"/>
      <c r="L867" s="79"/>
      <c r="M867" s="28"/>
      <c r="N867" s="29">
        <v>0</v>
      </c>
      <c r="O867" s="30" t="str">
        <f>IF(G867&lt;=$N$2,"",IF(F867=[3]Pav.tvarkyklė!$B$13,"",IF(ISBLANK(R867),"X","")))</f>
        <v/>
      </c>
      <c r="P867" s="31"/>
      <c r="Q867" s="32"/>
      <c r="R867" s="32"/>
      <c r="S867" s="33"/>
      <c r="T867" s="33"/>
      <c r="U867" s="34" t="str">
        <f>IFERROR(INDEX('[3]5.Grup_T'!$G$4:$G$22,MATCH('6.Turtas'!E867,'[3]5.Grup_T'!$E$4:$E$22,0)),"0")</f>
        <v>0</v>
      </c>
      <c r="V867" s="35">
        <f t="shared" si="174"/>
        <v>0</v>
      </c>
      <c r="W867" s="35">
        <f>IF(NOT(ISBLANK(H867)),(12-DATEDIF(H867,'[3]1.Pradzia'!$D$13,"m")),0)</f>
        <v>0</v>
      </c>
      <c r="X867" s="35">
        <f t="shared" si="173"/>
        <v>0</v>
      </c>
      <c r="Y867" s="35">
        <f t="shared" si="172"/>
        <v>0</v>
      </c>
      <c r="Z867" s="35">
        <f t="shared" si="184"/>
        <v>0</v>
      </c>
      <c r="AA867" s="36">
        <f t="shared" si="175"/>
        <v>0</v>
      </c>
      <c r="AB867" s="36">
        <f t="shared" si="177"/>
        <v>0</v>
      </c>
      <c r="AC867" s="37">
        <f t="shared" si="171"/>
        <v>0</v>
      </c>
      <c r="AD867" s="35">
        <f>IF(OR(YEAR(G867)&lt;2019,O867="X"),0,IF(ISBLANK(H867),DATEDIF(G867,'[3]1.Pradzia'!$D$13,"M"),DATEDIF(G867,H867,"m")))</f>
        <v>0</v>
      </c>
      <c r="AE867" s="37">
        <f>IF(E867='[3]5.Grup_T'!$E$20,0,IF(AD867&lt;&gt;0,M867/V867*MIN(12,AD867),0))</f>
        <v>0</v>
      </c>
      <c r="AF867" s="37">
        <f t="shared" si="176"/>
        <v>0</v>
      </c>
      <c r="AG867" s="37">
        <f t="shared" si="178"/>
        <v>0</v>
      </c>
      <c r="AH867" s="37">
        <f t="shared" si="179"/>
        <v>0</v>
      </c>
      <c r="AI867" s="35" t="str">
        <f t="shared" si="180"/>
        <v>Nusidėvėjęs</v>
      </c>
      <c r="AJ867" s="38" t="str">
        <f>IF(AND(F867&lt;&gt;[3]Pav.tvarkyklė!$B$12,F867&lt;&gt;[3]Pav.tvarkyklė!$B$13),"GVTNT","X")</f>
        <v>GVTNT</v>
      </c>
      <c r="AK867" s="39">
        <f t="shared" si="181"/>
        <v>0</v>
      </c>
      <c r="AL867" s="41"/>
      <c r="AM867" s="41"/>
      <c r="AN867" s="41">
        <f t="shared" si="182"/>
        <v>1900</v>
      </c>
      <c r="AO867" s="41"/>
      <c r="AP867" s="41"/>
      <c r="AQ867" s="41"/>
      <c r="AR867" s="42"/>
      <c r="AS867" s="42"/>
      <c r="AU867" s="43">
        <f t="shared" si="183"/>
        <v>0</v>
      </c>
    </row>
    <row r="868" spans="1:47" ht="15" customHeight="1" x14ac:dyDescent="0.25">
      <c r="A868" s="11"/>
      <c r="B868" s="19">
        <v>926</v>
      </c>
      <c r="C868" s="74"/>
      <c r="D868" s="77"/>
      <c r="E868" s="78"/>
      <c r="F868" s="74"/>
      <c r="G868" s="24"/>
      <c r="H868" s="49"/>
      <c r="I868" s="79"/>
      <c r="J868" s="27"/>
      <c r="K868" s="27"/>
      <c r="L868" s="79"/>
      <c r="M868" s="28"/>
      <c r="N868" s="29">
        <v>0</v>
      </c>
      <c r="O868" s="30" t="str">
        <f>IF(G868&lt;=$N$2,"",IF(F868=[3]Pav.tvarkyklė!$B$13,"",IF(ISBLANK(R868),"X","")))</f>
        <v/>
      </c>
      <c r="P868" s="31"/>
      <c r="Q868" s="32"/>
      <c r="R868" s="32"/>
      <c r="S868" s="33"/>
      <c r="T868" s="33"/>
      <c r="U868" s="34" t="str">
        <f>IFERROR(INDEX('[3]5.Grup_T'!$G$4:$G$22,MATCH('6.Turtas'!E868,'[3]5.Grup_T'!$E$4:$E$22,0)),"0")</f>
        <v>0</v>
      </c>
      <c r="V868" s="35">
        <f t="shared" si="174"/>
        <v>0</v>
      </c>
      <c r="W868" s="35">
        <f>IF(NOT(ISBLANK(H868)),(12-DATEDIF(H868,'[3]1.Pradzia'!$D$13,"m")),0)</f>
        <v>0</v>
      </c>
      <c r="X868" s="35">
        <f t="shared" si="173"/>
        <v>0</v>
      </c>
      <c r="Y868" s="35">
        <f t="shared" si="172"/>
        <v>0</v>
      </c>
      <c r="Z868" s="35">
        <f t="shared" si="184"/>
        <v>0</v>
      </c>
      <c r="AA868" s="36">
        <f t="shared" si="175"/>
        <v>0</v>
      </c>
      <c r="AB868" s="36">
        <f t="shared" si="177"/>
        <v>0</v>
      </c>
      <c r="AC868" s="37">
        <f t="shared" si="171"/>
        <v>0</v>
      </c>
      <c r="AD868" s="35">
        <f>IF(OR(YEAR(G868)&lt;2019,O868="X"),0,IF(ISBLANK(H868),DATEDIF(G868,'[3]1.Pradzia'!$D$13,"M"),DATEDIF(G868,H868,"m")))</f>
        <v>0</v>
      </c>
      <c r="AE868" s="37">
        <f>IF(E868='[3]5.Grup_T'!$E$20,0,IF(AD868&lt;&gt;0,M868/V868*MIN(12,AD868),0))</f>
        <v>0</v>
      </c>
      <c r="AF868" s="37">
        <f t="shared" si="176"/>
        <v>0</v>
      </c>
      <c r="AG868" s="37">
        <f t="shared" si="178"/>
        <v>0</v>
      </c>
      <c r="AH868" s="37">
        <f t="shared" si="179"/>
        <v>0</v>
      </c>
      <c r="AI868" s="35" t="str">
        <f t="shared" si="180"/>
        <v>Nusidėvėjęs</v>
      </c>
      <c r="AJ868" s="38" t="str">
        <f>IF(AND(F868&lt;&gt;[3]Pav.tvarkyklė!$B$12,F868&lt;&gt;[3]Pav.tvarkyklė!$B$13),"GVTNT","X")</f>
        <v>GVTNT</v>
      </c>
      <c r="AK868" s="39">
        <f t="shared" si="181"/>
        <v>0</v>
      </c>
      <c r="AL868" s="41"/>
      <c r="AM868" s="41"/>
      <c r="AN868" s="41">
        <f t="shared" si="182"/>
        <v>1900</v>
      </c>
      <c r="AO868" s="41"/>
      <c r="AP868" s="41"/>
      <c r="AQ868" s="41"/>
      <c r="AR868" s="42"/>
      <c r="AS868" s="42"/>
      <c r="AU868" s="43">
        <f t="shared" si="183"/>
        <v>0</v>
      </c>
    </row>
    <row r="869" spans="1:47" ht="15" customHeight="1" x14ac:dyDescent="0.25">
      <c r="A869" s="11"/>
      <c r="B869" s="19">
        <v>927</v>
      </c>
      <c r="C869" s="74"/>
      <c r="D869" s="77"/>
      <c r="E869" s="78"/>
      <c r="F869" s="74"/>
      <c r="G869" s="24"/>
      <c r="H869" s="49"/>
      <c r="I869" s="79"/>
      <c r="J869" s="27"/>
      <c r="K869" s="27"/>
      <c r="L869" s="79"/>
      <c r="M869" s="28"/>
      <c r="N869" s="29">
        <v>0</v>
      </c>
      <c r="O869" s="30" t="str">
        <f>IF(G869&lt;=$N$2,"",IF(F869=[3]Pav.tvarkyklė!$B$13,"",IF(ISBLANK(R869),"X","")))</f>
        <v/>
      </c>
      <c r="P869" s="31"/>
      <c r="Q869" s="32"/>
      <c r="R869" s="32"/>
      <c r="S869" s="33"/>
      <c r="T869" s="33"/>
      <c r="U869" s="34" t="str">
        <f>IFERROR(INDEX('[3]5.Grup_T'!$G$4:$G$22,MATCH('6.Turtas'!E869,'[3]5.Grup_T'!$E$4:$E$22,0)),"0")</f>
        <v>0</v>
      </c>
      <c r="V869" s="35">
        <f t="shared" si="174"/>
        <v>0</v>
      </c>
      <c r="W869" s="35">
        <f>IF(NOT(ISBLANK(H869)),(12-DATEDIF(H869,'[3]1.Pradzia'!$D$13,"m")),0)</f>
        <v>0</v>
      </c>
      <c r="X869" s="35">
        <f t="shared" si="173"/>
        <v>0</v>
      </c>
      <c r="Y869" s="35">
        <f t="shared" si="172"/>
        <v>0</v>
      </c>
      <c r="Z869" s="35">
        <f t="shared" si="184"/>
        <v>0</v>
      </c>
      <c r="AA869" s="36">
        <f t="shared" si="175"/>
        <v>0</v>
      </c>
      <c r="AB869" s="36">
        <f t="shared" si="177"/>
        <v>0</v>
      </c>
      <c r="AC869" s="37">
        <f t="shared" si="171"/>
        <v>0</v>
      </c>
      <c r="AD869" s="35">
        <f>IF(OR(YEAR(G869)&lt;2019,O869="X"),0,IF(ISBLANK(H869),DATEDIF(G869,'[3]1.Pradzia'!$D$13,"M"),DATEDIF(G869,H869,"m")))</f>
        <v>0</v>
      </c>
      <c r="AE869" s="37">
        <f>IF(E869='[3]5.Grup_T'!$E$20,0,IF(AD869&lt;&gt;0,M869/V869*MIN(12,AD869),0))</f>
        <v>0</v>
      </c>
      <c r="AF869" s="37">
        <f t="shared" si="176"/>
        <v>0</v>
      </c>
      <c r="AG869" s="37">
        <f t="shared" si="178"/>
        <v>0</v>
      </c>
      <c r="AH869" s="37">
        <f t="shared" si="179"/>
        <v>0</v>
      </c>
      <c r="AI869" s="35" t="str">
        <f t="shared" si="180"/>
        <v>Nusidėvėjęs</v>
      </c>
      <c r="AJ869" s="38" t="str">
        <f>IF(AND(F869&lt;&gt;[3]Pav.tvarkyklė!$B$12,F869&lt;&gt;[3]Pav.tvarkyklė!$B$13),"GVTNT","X")</f>
        <v>GVTNT</v>
      </c>
      <c r="AK869" s="39">
        <f t="shared" si="181"/>
        <v>0</v>
      </c>
      <c r="AL869" s="41"/>
      <c r="AM869" s="41"/>
      <c r="AN869" s="41">
        <f t="shared" si="182"/>
        <v>1900</v>
      </c>
      <c r="AO869" s="41"/>
      <c r="AP869" s="41"/>
      <c r="AQ869" s="41"/>
      <c r="AR869" s="42"/>
      <c r="AS869" s="42"/>
      <c r="AU869" s="43">
        <f t="shared" si="183"/>
        <v>0</v>
      </c>
    </row>
    <row r="870" spans="1:47" ht="15" customHeight="1" x14ac:dyDescent="0.25">
      <c r="A870" s="11"/>
      <c r="B870" s="19">
        <v>928</v>
      </c>
      <c r="C870" s="74"/>
      <c r="D870" s="77"/>
      <c r="E870" s="78"/>
      <c r="F870" s="74"/>
      <c r="G870" s="24"/>
      <c r="H870" s="49"/>
      <c r="I870" s="79"/>
      <c r="J870" s="27"/>
      <c r="K870" s="27"/>
      <c r="L870" s="79"/>
      <c r="M870" s="28"/>
      <c r="N870" s="29">
        <v>0</v>
      </c>
      <c r="O870" s="30" t="str">
        <f>IF(G870&lt;=$N$2,"",IF(F870=[3]Pav.tvarkyklė!$B$13,"",IF(ISBLANK(R870),"X","")))</f>
        <v/>
      </c>
      <c r="P870" s="31"/>
      <c r="Q870" s="32"/>
      <c r="R870" s="32"/>
      <c r="S870" s="33"/>
      <c r="T870" s="33"/>
      <c r="U870" s="34" t="str">
        <f>IFERROR(INDEX('[3]5.Grup_T'!$G$4:$G$22,MATCH('6.Turtas'!E870,'[3]5.Grup_T'!$E$4:$E$22,0)),"0")</f>
        <v>0</v>
      </c>
      <c r="V870" s="35">
        <f t="shared" si="174"/>
        <v>0</v>
      </c>
      <c r="W870" s="35">
        <f>IF(NOT(ISBLANK(H870)),(12-DATEDIF(H870,'[3]1.Pradzia'!$D$13,"m")),0)</f>
        <v>0</v>
      </c>
      <c r="X870" s="35">
        <f t="shared" si="173"/>
        <v>0</v>
      </c>
      <c r="Y870" s="35">
        <f t="shared" si="172"/>
        <v>0</v>
      </c>
      <c r="Z870" s="35">
        <f t="shared" si="184"/>
        <v>0</v>
      </c>
      <c r="AA870" s="36">
        <f t="shared" si="175"/>
        <v>0</v>
      </c>
      <c r="AB870" s="36">
        <f t="shared" si="177"/>
        <v>0</v>
      </c>
      <c r="AC870" s="37">
        <f t="shared" ref="AC870:AC933" si="185">IF(YEAR(G870)&lt;2019,M870-N870+AB870,0)</f>
        <v>0</v>
      </c>
      <c r="AD870" s="35">
        <f>IF(OR(YEAR(G870)&lt;2019,O870="X"),0,IF(ISBLANK(H870),DATEDIF(G870,'[3]1.Pradzia'!$D$13,"M"),DATEDIF(G870,H870,"m")))</f>
        <v>0</v>
      </c>
      <c r="AE870" s="37">
        <f>IF(E870='[3]5.Grup_T'!$E$20,0,IF(AD870&lt;&gt;0,M870/V870*MIN(12,AD870),0))</f>
        <v>0</v>
      </c>
      <c r="AF870" s="37">
        <f t="shared" si="176"/>
        <v>0</v>
      </c>
      <c r="AG870" s="37">
        <f t="shared" si="178"/>
        <v>0</v>
      </c>
      <c r="AH870" s="37">
        <f t="shared" si="179"/>
        <v>0</v>
      </c>
      <c r="AI870" s="35" t="str">
        <f t="shared" si="180"/>
        <v>Nusidėvėjęs</v>
      </c>
      <c r="AJ870" s="38" t="str">
        <f>IF(AND(F870&lt;&gt;[3]Pav.tvarkyklė!$B$12,F870&lt;&gt;[3]Pav.tvarkyklė!$B$13),"GVTNT","X")</f>
        <v>GVTNT</v>
      </c>
      <c r="AK870" s="39">
        <f t="shared" si="181"/>
        <v>0</v>
      </c>
      <c r="AL870" s="41"/>
      <c r="AM870" s="41"/>
      <c r="AN870" s="41">
        <f t="shared" si="182"/>
        <v>1900</v>
      </c>
      <c r="AO870" s="41"/>
      <c r="AP870" s="41"/>
      <c r="AQ870" s="41"/>
      <c r="AR870" s="42"/>
      <c r="AS870" s="42"/>
      <c r="AU870" s="43">
        <f t="shared" si="183"/>
        <v>0</v>
      </c>
    </row>
    <row r="871" spans="1:47" ht="15" customHeight="1" x14ac:dyDescent="0.25">
      <c r="A871" s="11"/>
      <c r="B871" s="19">
        <v>929</v>
      </c>
      <c r="C871" s="74"/>
      <c r="D871" s="77"/>
      <c r="E871" s="78"/>
      <c r="F871" s="74"/>
      <c r="G871" s="24"/>
      <c r="H871" s="49"/>
      <c r="I871" s="79"/>
      <c r="J871" s="27"/>
      <c r="K871" s="27"/>
      <c r="L871" s="79"/>
      <c r="M871" s="28"/>
      <c r="N871" s="29">
        <v>0</v>
      </c>
      <c r="O871" s="30" t="str">
        <f>IF(G871&lt;=$N$2,"",IF(F871=[3]Pav.tvarkyklė!$B$13,"",IF(ISBLANK(R871),"X","")))</f>
        <v/>
      </c>
      <c r="P871" s="31"/>
      <c r="Q871" s="32"/>
      <c r="R871" s="32"/>
      <c r="S871" s="33"/>
      <c r="T871" s="33"/>
      <c r="U871" s="34" t="str">
        <f>IFERROR(INDEX('[3]5.Grup_T'!$G$4:$G$22,MATCH('6.Turtas'!E871,'[3]5.Grup_T'!$E$4:$E$22,0)),"0")</f>
        <v>0</v>
      </c>
      <c r="V871" s="35">
        <f t="shared" si="174"/>
        <v>0</v>
      </c>
      <c r="W871" s="35">
        <f>IF(NOT(ISBLANK(H871)),(12-DATEDIF(H871,'[3]1.Pradzia'!$D$13,"m")),0)</f>
        <v>0</v>
      </c>
      <c r="X871" s="35">
        <f t="shared" si="173"/>
        <v>0</v>
      </c>
      <c r="Y871" s="35">
        <f t="shared" si="172"/>
        <v>0</v>
      </c>
      <c r="Z871" s="35">
        <f t="shared" si="184"/>
        <v>0</v>
      </c>
      <c r="AA871" s="36">
        <f t="shared" si="175"/>
        <v>0</v>
      </c>
      <c r="AB871" s="36">
        <f t="shared" si="177"/>
        <v>0</v>
      </c>
      <c r="AC871" s="37">
        <f t="shared" si="185"/>
        <v>0</v>
      </c>
      <c r="AD871" s="35">
        <f>IF(OR(YEAR(G871)&lt;2019,O871="X"),0,IF(ISBLANK(H871),DATEDIF(G871,'[3]1.Pradzia'!$D$13,"M"),DATEDIF(G871,H871,"m")))</f>
        <v>0</v>
      </c>
      <c r="AE871" s="37">
        <f>IF(E871='[3]5.Grup_T'!$E$20,0,IF(AD871&lt;&gt;0,M871/V871*MIN(12,AD871),0))</f>
        <v>0</v>
      </c>
      <c r="AF871" s="37">
        <f t="shared" si="176"/>
        <v>0</v>
      </c>
      <c r="AG871" s="37">
        <f t="shared" si="178"/>
        <v>0</v>
      </c>
      <c r="AH871" s="37">
        <f t="shared" si="179"/>
        <v>0</v>
      </c>
      <c r="AI871" s="35" t="str">
        <f t="shared" si="180"/>
        <v>Nusidėvėjęs</v>
      </c>
      <c r="AJ871" s="38" t="str">
        <f>IF(AND(F871&lt;&gt;[3]Pav.tvarkyklė!$B$12,F871&lt;&gt;[3]Pav.tvarkyklė!$B$13),"GVTNT","X")</f>
        <v>GVTNT</v>
      </c>
      <c r="AK871" s="39">
        <f t="shared" si="181"/>
        <v>0</v>
      </c>
      <c r="AL871" s="41"/>
      <c r="AM871" s="41"/>
      <c r="AN871" s="41">
        <f t="shared" si="182"/>
        <v>1900</v>
      </c>
      <c r="AO871" s="41"/>
      <c r="AP871" s="41"/>
      <c r="AQ871" s="41"/>
      <c r="AR871" s="42"/>
      <c r="AS871" s="42"/>
      <c r="AU871" s="43">
        <f t="shared" si="183"/>
        <v>0</v>
      </c>
    </row>
    <row r="872" spans="1:47" ht="15" customHeight="1" x14ac:dyDescent="0.25">
      <c r="A872" s="11"/>
      <c r="B872" s="19">
        <v>930</v>
      </c>
      <c r="C872" s="74"/>
      <c r="D872" s="77"/>
      <c r="E872" s="78"/>
      <c r="F872" s="74"/>
      <c r="G872" s="24"/>
      <c r="H872" s="49"/>
      <c r="I872" s="79"/>
      <c r="J872" s="27"/>
      <c r="K872" s="27"/>
      <c r="L872" s="79"/>
      <c r="M872" s="28"/>
      <c r="N872" s="29">
        <v>0</v>
      </c>
      <c r="O872" s="30" t="str">
        <f>IF(G872&lt;=$N$2,"",IF(F872=[3]Pav.tvarkyklė!$B$13,"",IF(ISBLANK(R872),"X","")))</f>
        <v/>
      </c>
      <c r="P872" s="31"/>
      <c r="Q872" s="32"/>
      <c r="R872" s="32"/>
      <c r="S872" s="33"/>
      <c r="T872" s="33"/>
      <c r="U872" s="34" t="str">
        <f>IFERROR(INDEX('[3]5.Grup_T'!$G$4:$G$22,MATCH('6.Turtas'!E872,'[3]5.Grup_T'!$E$4:$E$22,0)),"0")</f>
        <v>0</v>
      </c>
      <c r="V872" s="35">
        <f t="shared" si="174"/>
        <v>0</v>
      </c>
      <c r="W872" s="35">
        <f>IF(NOT(ISBLANK(H872)),(12-DATEDIF(H872,'[3]1.Pradzia'!$D$13,"m")),0)</f>
        <v>0</v>
      </c>
      <c r="X872" s="35">
        <f t="shared" si="173"/>
        <v>0</v>
      </c>
      <c r="Y872" s="35">
        <f t="shared" si="172"/>
        <v>0</v>
      </c>
      <c r="Z872" s="35">
        <f t="shared" si="184"/>
        <v>0</v>
      </c>
      <c r="AA872" s="36">
        <f t="shared" si="175"/>
        <v>0</v>
      </c>
      <c r="AB872" s="36">
        <f t="shared" si="177"/>
        <v>0</v>
      </c>
      <c r="AC872" s="37">
        <f t="shared" si="185"/>
        <v>0</v>
      </c>
      <c r="AD872" s="35">
        <f>IF(OR(YEAR(G872)&lt;2019,O872="X"),0,IF(ISBLANK(H872),DATEDIF(G872,'[3]1.Pradzia'!$D$13,"M"),DATEDIF(G872,H872,"m")))</f>
        <v>0</v>
      </c>
      <c r="AE872" s="37">
        <f>IF(E872='[3]5.Grup_T'!$E$20,0,IF(AD872&lt;&gt;0,M872/V872*MIN(12,AD872),0))</f>
        <v>0</v>
      </c>
      <c r="AF872" s="37">
        <f t="shared" si="176"/>
        <v>0</v>
      </c>
      <c r="AG872" s="37">
        <f t="shared" si="178"/>
        <v>0</v>
      </c>
      <c r="AH872" s="37">
        <f t="shared" si="179"/>
        <v>0</v>
      </c>
      <c r="AI872" s="35" t="str">
        <f t="shared" si="180"/>
        <v>Nusidėvėjęs</v>
      </c>
      <c r="AJ872" s="38" t="str">
        <f>IF(AND(F872&lt;&gt;[3]Pav.tvarkyklė!$B$12,F872&lt;&gt;[3]Pav.tvarkyklė!$B$13),"GVTNT","X")</f>
        <v>GVTNT</v>
      </c>
      <c r="AK872" s="39">
        <f t="shared" si="181"/>
        <v>0</v>
      </c>
      <c r="AL872" s="41"/>
      <c r="AM872" s="41"/>
      <c r="AN872" s="41">
        <f t="shared" si="182"/>
        <v>1900</v>
      </c>
      <c r="AO872" s="41"/>
      <c r="AP872" s="41"/>
      <c r="AQ872" s="41"/>
      <c r="AR872" s="42"/>
      <c r="AS872" s="42"/>
      <c r="AU872" s="43">
        <f t="shared" si="183"/>
        <v>0</v>
      </c>
    </row>
    <row r="873" spans="1:47" ht="15" customHeight="1" x14ac:dyDescent="0.25">
      <c r="A873" s="11"/>
      <c r="B873" s="19">
        <v>931</v>
      </c>
      <c r="C873" s="74"/>
      <c r="D873" s="77"/>
      <c r="E873" s="78"/>
      <c r="F873" s="74"/>
      <c r="G873" s="24"/>
      <c r="H873" s="49"/>
      <c r="I873" s="79"/>
      <c r="J873" s="27"/>
      <c r="K873" s="27"/>
      <c r="L873" s="79"/>
      <c r="M873" s="28"/>
      <c r="N873" s="29">
        <v>0</v>
      </c>
      <c r="O873" s="30" t="str">
        <f>IF(G873&lt;=$N$2,"",IF(F873=[3]Pav.tvarkyklė!$B$13,"",IF(ISBLANK(R873),"X","")))</f>
        <v/>
      </c>
      <c r="P873" s="31"/>
      <c r="Q873" s="32"/>
      <c r="R873" s="32"/>
      <c r="S873" s="33"/>
      <c r="T873" s="33"/>
      <c r="U873" s="34" t="str">
        <f>IFERROR(INDEX('[3]5.Grup_T'!$G$4:$G$22,MATCH('6.Turtas'!E873,'[3]5.Grup_T'!$E$4:$E$22,0)),"0")</f>
        <v>0</v>
      </c>
      <c r="V873" s="35">
        <f t="shared" si="174"/>
        <v>0</v>
      </c>
      <c r="W873" s="35">
        <f>IF(NOT(ISBLANK(H873)),(12-DATEDIF(H873,'[3]1.Pradzia'!$D$13,"m")),0)</f>
        <v>0</v>
      </c>
      <c r="X873" s="35">
        <f t="shared" si="173"/>
        <v>0</v>
      </c>
      <c r="Y873" s="35">
        <f t="shared" si="172"/>
        <v>0</v>
      </c>
      <c r="Z873" s="35">
        <f t="shared" si="184"/>
        <v>0</v>
      </c>
      <c r="AA873" s="36">
        <f t="shared" si="175"/>
        <v>0</v>
      </c>
      <c r="AB873" s="36">
        <f t="shared" si="177"/>
        <v>0</v>
      </c>
      <c r="AC873" s="37">
        <f t="shared" si="185"/>
        <v>0</v>
      </c>
      <c r="AD873" s="35">
        <f>IF(OR(YEAR(G873)&lt;2019,O873="X"),0,IF(ISBLANK(H873),DATEDIF(G873,'[3]1.Pradzia'!$D$13,"M"),DATEDIF(G873,H873,"m")))</f>
        <v>0</v>
      </c>
      <c r="AE873" s="37">
        <f>IF(E873='[3]5.Grup_T'!$E$20,0,IF(AD873&lt;&gt;0,M873/V873*MIN(12,AD873),0))</f>
        <v>0</v>
      </c>
      <c r="AF873" s="37">
        <f t="shared" si="176"/>
        <v>0</v>
      </c>
      <c r="AG873" s="37">
        <f t="shared" si="178"/>
        <v>0</v>
      </c>
      <c r="AH873" s="37">
        <f t="shared" si="179"/>
        <v>0</v>
      </c>
      <c r="AI873" s="35" t="str">
        <f t="shared" si="180"/>
        <v>Nusidėvėjęs</v>
      </c>
      <c r="AJ873" s="38" t="str">
        <f>IF(AND(F873&lt;&gt;[3]Pav.tvarkyklė!$B$12,F873&lt;&gt;[3]Pav.tvarkyklė!$B$13),"GVTNT","X")</f>
        <v>GVTNT</v>
      </c>
      <c r="AK873" s="39">
        <f t="shared" si="181"/>
        <v>0</v>
      </c>
      <c r="AL873" s="41"/>
      <c r="AM873" s="41"/>
      <c r="AN873" s="41">
        <f t="shared" si="182"/>
        <v>1900</v>
      </c>
      <c r="AO873" s="41"/>
      <c r="AP873" s="41"/>
      <c r="AQ873" s="41"/>
      <c r="AR873" s="42"/>
      <c r="AS873" s="42"/>
      <c r="AU873" s="43">
        <f t="shared" si="183"/>
        <v>0</v>
      </c>
    </row>
    <row r="874" spans="1:47" ht="15" customHeight="1" x14ac:dyDescent="0.25">
      <c r="A874" s="11"/>
      <c r="B874" s="19">
        <v>932</v>
      </c>
      <c r="C874" s="74"/>
      <c r="D874" s="77"/>
      <c r="E874" s="78"/>
      <c r="F874" s="74"/>
      <c r="G874" s="24"/>
      <c r="H874" s="49"/>
      <c r="I874" s="79"/>
      <c r="J874" s="27"/>
      <c r="K874" s="27"/>
      <c r="L874" s="79"/>
      <c r="M874" s="28"/>
      <c r="N874" s="29">
        <v>0</v>
      </c>
      <c r="O874" s="30" t="str">
        <f>IF(G874&lt;=$N$2,"",IF(F874=[3]Pav.tvarkyklė!$B$13,"",IF(ISBLANK(R874),"X","")))</f>
        <v/>
      </c>
      <c r="P874" s="31"/>
      <c r="Q874" s="32"/>
      <c r="R874" s="32"/>
      <c r="S874" s="33"/>
      <c r="T874" s="33"/>
      <c r="U874" s="34" t="str">
        <f>IFERROR(INDEX('[3]5.Grup_T'!$G$4:$G$22,MATCH('6.Turtas'!E874,'[3]5.Grup_T'!$E$4:$E$22,0)),"0")</f>
        <v>0</v>
      </c>
      <c r="V874" s="35">
        <f t="shared" si="174"/>
        <v>0</v>
      </c>
      <c r="W874" s="35">
        <f>IF(NOT(ISBLANK(H874)),(12-DATEDIF(H874,'[3]1.Pradzia'!$D$13,"m")),0)</f>
        <v>0</v>
      </c>
      <c r="X874" s="35">
        <f t="shared" si="173"/>
        <v>0</v>
      </c>
      <c r="Y874" s="35">
        <f t="shared" si="172"/>
        <v>0</v>
      </c>
      <c r="Z874" s="35">
        <f t="shared" si="184"/>
        <v>0</v>
      </c>
      <c r="AA874" s="36">
        <f t="shared" si="175"/>
        <v>0</v>
      </c>
      <c r="AB874" s="36">
        <f t="shared" si="177"/>
        <v>0</v>
      </c>
      <c r="AC874" s="37">
        <f t="shared" si="185"/>
        <v>0</v>
      </c>
      <c r="AD874" s="35">
        <f>IF(OR(YEAR(G874)&lt;2019,O874="X"),0,IF(ISBLANK(H874),DATEDIF(G874,'[3]1.Pradzia'!$D$13,"M"),DATEDIF(G874,H874,"m")))</f>
        <v>0</v>
      </c>
      <c r="AE874" s="37">
        <f>IF(E874='[3]5.Grup_T'!$E$20,0,IF(AD874&lt;&gt;0,M874/V874*MIN(12,AD874),0))</f>
        <v>0</v>
      </c>
      <c r="AF874" s="37">
        <f t="shared" si="176"/>
        <v>0</v>
      </c>
      <c r="AG874" s="37">
        <f t="shared" si="178"/>
        <v>0</v>
      </c>
      <c r="AH874" s="37">
        <f t="shared" si="179"/>
        <v>0</v>
      </c>
      <c r="AI874" s="35" t="str">
        <f t="shared" si="180"/>
        <v>Nusidėvėjęs</v>
      </c>
      <c r="AJ874" s="38" t="str">
        <f>IF(AND(F874&lt;&gt;[3]Pav.tvarkyklė!$B$12,F874&lt;&gt;[3]Pav.tvarkyklė!$B$13),"GVTNT","X")</f>
        <v>GVTNT</v>
      </c>
      <c r="AK874" s="39">
        <f t="shared" si="181"/>
        <v>0</v>
      </c>
      <c r="AL874" s="41"/>
      <c r="AM874" s="41"/>
      <c r="AN874" s="41">
        <f t="shared" si="182"/>
        <v>1900</v>
      </c>
      <c r="AO874" s="41"/>
      <c r="AP874" s="41"/>
      <c r="AQ874" s="41"/>
      <c r="AR874" s="42"/>
      <c r="AS874" s="42"/>
      <c r="AU874" s="43">
        <f t="shared" si="183"/>
        <v>0</v>
      </c>
    </row>
    <row r="875" spans="1:47" ht="15" customHeight="1" x14ac:dyDescent="0.25">
      <c r="A875" s="11"/>
      <c r="B875" s="19">
        <v>933</v>
      </c>
      <c r="C875" s="74"/>
      <c r="D875" s="77"/>
      <c r="E875" s="78"/>
      <c r="F875" s="74"/>
      <c r="G875" s="24"/>
      <c r="H875" s="49"/>
      <c r="I875" s="79"/>
      <c r="J875" s="27"/>
      <c r="K875" s="27"/>
      <c r="L875" s="79"/>
      <c r="M875" s="28"/>
      <c r="N875" s="29">
        <v>0</v>
      </c>
      <c r="O875" s="30" t="str">
        <f>IF(G875&lt;=$N$2,"",IF(F875=[3]Pav.tvarkyklė!$B$13,"",IF(ISBLANK(R875),"X","")))</f>
        <v/>
      </c>
      <c r="P875" s="31"/>
      <c r="Q875" s="32"/>
      <c r="R875" s="32"/>
      <c r="S875" s="33"/>
      <c r="T875" s="33"/>
      <c r="U875" s="34" t="str">
        <f>IFERROR(INDEX('[3]5.Grup_T'!$G$4:$G$22,MATCH('6.Turtas'!E875,'[3]5.Grup_T'!$E$4:$E$22,0)),"0")</f>
        <v>0</v>
      </c>
      <c r="V875" s="35">
        <f t="shared" si="174"/>
        <v>0</v>
      </c>
      <c r="W875" s="35">
        <f>IF(NOT(ISBLANK(H875)),(12-DATEDIF(H875,'[3]1.Pradzia'!$D$13,"m")),0)</f>
        <v>0</v>
      </c>
      <c r="X875" s="35">
        <f t="shared" si="173"/>
        <v>0</v>
      </c>
      <c r="Y875" s="35">
        <f t="shared" si="172"/>
        <v>0</v>
      </c>
      <c r="Z875" s="35">
        <f t="shared" si="184"/>
        <v>0</v>
      </c>
      <c r="AA875" s="36">
        <f t="shared" si="175"/>
        <v>0</v>
      </c>
      <c r="AB875" s="36">
        <f t="shared" si="177"/>
        <v>0</v>
      </c>
      <c r="AC875" s="37">
        <f t="shared" si="185"/>
        <v>0</v>
      </c>
      <c r="AD875" s="35">
        <f>IF(OR(YEAR(G875)&lt;2019,O875="X"),0,IF(ISBLANK(H875),DATEDIF(G875,'[3]1.Pradzia'!$D$13,"M"),DATEDIF(G875,H875,"m")))</f>
        <v>0</v>
      </c>
      <c r="AE875" s="37">
        <f>IF(E875='[3]5.Grup_T'!$E$20,0,IF(AD875&lt;&gt;0,M875/V875*MIN(12,AD875),0))</f>
        <v>0</v>
      </c>
      <c r="AF875" s="37">
        <f t="shared" si="176"/>
        <v>0</v>
      </c>
      <c r="AG875" s="37">
        <f t="shared" si="178"/>
        <v>0</v>
      </c>
      <c r="AH875" s="37">
        <f t="shared" si="179"/>
        <v>0</v>
      </c>
      <c r="AI875" s="35" t="str">
        <f t="shared" si="180"/>
        <v>Nusidėvėjęs</v>
      </c>
      <c r="AJ875" s="38" t="str">
        <f>IF(AND(F875&lt;&gt;[3]Pav.tvarkyklė!$B$12,F875&lt;&gt;[3]Pav.tvarkyklė!$B$13),"GVTNT","X")</f>
        <v>GVTNT</v>
      </c>
      <c r="AK875" s="39">
        <f t="shared" si="181"/>
        <v>0</v>
      </c>
      <c r="AL875" s="41"/>
      <c r="AM875" s="41"/>
      <c r="AN875" s="41">
        <f t="shared" si="182"/>
        <v>1900</v>
      </c>
      <c r="AO875" s="41"/>
      <c r="AP875" s="41"/>
      <c r="AQ875" s="41"/>
      <c r="AR875" s="42"/>
      <c r="AS875" s="42"/>
      <c r="AU875" s="43">
        <f t="shared" si="183"/>
        <v>0</v>
      </c>
    </row>
    <row r="876" spans="1:47" ht="15" customHeight="1" x14ac:dyDescent="0.25">
      <c r="A876" s="11"/>
      <c r="B876" s="19">
        <v>934</v>
      </c>
      <c r="C876" s="74"/>
      <c r="D876" s="77"/>
      <c r="E876" s="78"/>
      <c r="F876" s="74"/>
      <c r="G876" s="24"/>
      <c r="H876" s="49"/>
      <c r="I876" s="79"/>
      <c r="J876" s="27"/>
      <c r="K876" s="27"/>
      <c r="L876" s="79"/>
      <c r="M876" s="28"/>
      <c r="N876" s="29">
        <v>0</v>
      </c>
      <c r="O876" s="30" t="str">
        <f>IF(G876&lt;=$N$2,"",IF(F876=[3]Pav.tvarkyklė!$B$13,"",IF(ISBLANK(R876),"X","")))</f>
        <v/>
      </c>
      <c r="P876" s="31"/>
      <c r="Q876" s="32"/>
      <c r="R876" s="32"/>
      <c r="S876" s="33"/>
      <c r="T876" s="33"/>
      <c r="U876" s="34" t="str">
        <f>IFERROR(INDEX('[3]5.Grup_T'!$G$4:$G$22,MATCH('6.Turtas'!E876,'[3]5.Grup_T'!$E$4:$E$22,0)),"0")</f>
        <v>0</v>
      </c>
      <c r="V876" s="35">
        <f t="shared" si="174"/>
        <v>0</v>
      </c>
      <c r="W876" s="35">
        <f>IF(NOT(ISBLANK(H876)),(12-DATEDIF(H876,'[3]1.Pradzia'!$D$13,"m")),0)</f>
        <v>0</v>
      </c>
      <c r="X876" s="35">
        <f t="shared" si="173"/>
        <v>0</v>
      </c>
      <c r="Y876" s="35">
        <f t="shared" si="172"/>
        <v>0</v>
      </c>
      <c r="Z876" s="35">
        <f t="shared" si="184"/>
        <v>0</v>
      </c>
      <c r="AA876" s="36">
        <f t="shared" si="175"/>
        <v>0</v>
      </c>
      <c r="AB876" s="36">
        <f t="shared" si="177"/>
        <v>0</v>
      </c>
      <c r="AC876" s="37">
        <f t="shared" si="185"/>
        <v>0</v>
      </c>
      <c r="AD876" s="35">
        <f>IF(OR(YEAR(G876)&lt;2019,O876="X"),0,IF(ISBLANK(H876),DATEDIF(G876,'[3]1.Pradzia'!$D$13,"M"),DATEDIF(G876,H876,"m")))</f>
        <v>0</v>
      </c>
      <c r="AE876" s="37">
        <f>IF(E876='[3]5.Grup_T'!$E$20,0,IF(AD876&lt;&gt;0,M876/V876*MIN(12,AD876),0))</f>
        <v>0</v>
      </c>
      <c r="AF876" s="37">
        <f t="shared" si="176"/>
        <v>0</v>
      </c>
      <c r="AG876" s="37">
        <f t="shared" si="178"/>
        <v>0</v>
      </c>
      <c r="AH876" s="37">
        <f t="shared" si="179"/>
        <v>0</v>
      </c>
      <c r="AI876" s="35" t="str">
        <f t="shared" si="180"/>
        <v>Nusidėvėjęs</v>
      </c>
      <c r="AJ876" s="38" t="str">
        <f>IF(AND(F876&lt;&gt;[3]Pav.tvarkyklė!$B$12,F876&lt;&gt;[3]Pav.tvarkyklė!$B$13),"GVTNT","X")</f>
        <v>GVTNT</v>
      </c>
      <c r="AK876" s="39">
        <f t="shared" si="181"/>
        <v>0</v>
      </c>
      <c r="AL876" s="41"/>
      <c r="AM876" s="41"/>
      <c r="AN876" s="41">
        <f t="shared" si="182"/>
        <v>1900</v>
      </c>
      <c r="AO876" s="41"/>
      <c r="AP876" s="41"/>
      <c r="AQ876" s="41"/>
      <c r="AR876" s="42"/>
      <c r="AS876" s="42"/>
      <c r="AU876" s="43">
        <f t="shared" si="183"/>
        <v>0</v>
      </c>
    </row>
    <row r="877" spans="1:47" ht="15" customHeight="1" x14ac:dyDescent="0.25">
      <c r="A877" s="11"/>
      <c r="B877" s="19">
        <v>935</v>
      </c>
      <c r="C877" s="74"/>
      <c r="D877" s="77"/>
      <c r="E877" s="78"/>
      <c r="F877" s="75"/>
      <c r="G877" s="24"/>
      <c r="H877" s="25"/>
      <c r="I877" s="26"/>
      <c r="J877" s="27"/>
      <c r="K877" s="27"/>
      <c r="L877" s="79"/>
      <c r="M877" s="28"/>
      <c r="N877" s="29">
        <v>0</v>
      </c>
      <c r="O877" s="30" t="str">
        <f>IF(G877&lt;=$N$2,"",IF(F877=[3]Pav.tvarkyklė!$B$13,"",IF(ISBLANK(R877),"X","")))</f>
        <v/>
      </c>
      <c r="P877" s="31"/>
      <c r="Q877" s="32"/>
      <c r="R877" s="32"/>
      <c r="S877" s="33"/>
      <c r="T877" s="33"/>
      <c r="U877" s="34" t="str">
        <f>IFERROR(INDEX('[3]5.Grup_T'!$G$4:$G$22,MATCH('6.Turtas'!E877,'[3]5.Grup_T'!$E$4:$E$22,0)),"0")</f>
        <v>0</v>
      </c>
      <c r="V877" s="35">
        <f t="shared" si="174"/>
        <v>0</v>
      </c>
      <c r="W877" s="35">
        <f>IF(NOT(ISBLANK(H877)),(12-DATEDIF(H877,'[3]1.Pradzia'!$D$13,"m")),0)</f>
        <v>0</v>
      </c>
      <c r="X877" s="35">
        <f t="shared" si="173"/>
        <v>0</v>
      </c>
      <c r="Y877" s="35">
        <f t="shared" si="172"/>
        <v>0</v>
      </c>
      <c r="Z877" s="35">
        <f t="shared" si="184"/>
        <v>0</v>
      </c>
      <c r="AA877" s="36">
        <f t="shared" si="175"/>
        <v>0</v>
      </c>
      <c r="AB877" s="36">
        <f t="shared" si="177"/>
        <v>0</v>
      </c>
      <c r="AC877" s="37">
        <f t="shared" si="185"/>
        <v>0</v>
      </c>
      <c r="AD877" s="35">
        <f>IF(OR(YEAR(G877)&lt;2019,O877="X"),0,IF(ISBLANK(H877),DATEDIF(G877,'[3]1.Pradzia'!$D$13,"M"),DATEDIF(G877,H877,"m")))</f>
        <v>0</v>
      </c>
      <c r="AE877" s="37">
        <f>IF(E877='[3]5.Grup_T'!$E$20,0,IF(AD877&lt;&gt;0,M877/V877*MIN(12,AD877),0))</f>
        <v>0</v>
      </c>
      <c r="AF877" s="37">
        <f t="shared" si="176"/>
        <v>0</v>
      </c>
      <c r="AG877" s="37">
        <f t="shared" si="178"/>
        <v>0</v>
      </c>
      <c r="AH877" s="37">
        <f t="shared" si="179"/>
        <v>0</v>
      </c>
      <c r="AI877" s="35" t="str">
        <f t="shared" si="180"/>
        <v>Nusidėvėjęs</v>
      </c>
      <c r="AJ877" s="38" t="str">
        <f>IF(AND(F877&lt;&gt;[3]Pav.tvarkyklė!$B$12,F877&lt;&gt;[3]Pav.tvarkyklė!$B$13),"GVTNT","X")</f>
        <v>GVTNT</v>
      </c>
      <c r="AK877" s="39">
        <f t="shared" si="181"/>
        <v>0</v>
      </c>
      <c r="AL877" s="41"/>
      <c r="AM877" s="41"/>
      <c r="AN877" s="41">
        <f t="shared" si="182"/>
        <v>1900</v>
      </c>
      <c r="AO877" s="41"/>
      <c r="AP877" s="41"/>
      <c r="AQ877" s="41"/>
      <c r="AR877" s="42"/>
      <c r="AS877" s="42"/>
      <c r="AU877" s="43">
        <f t="shared" si="183"/>
        <v>0</v>
      </c>
    </row>
    <row r="878" spans="1:47" ht="15" customHeight="1" x14ac:dyDescent="0.25">
      <c r="A878" s="11"/>
      <c r="B878" s="19">
        <v>936</v>
      </c>
      <c r="C878" s="74"/>
      <c r="D878" s="77"/>
      <c r="E878" s="78"/>
      <c r="F878" s="75"/>
      <c r="G878" s="24"/>
      <c r="H878" s="25"/>
      <c r="I878" s="26"/>
      <c r="J878" s="27"/>
      <c r="K878" s="27"/>
      <c r="L878" s="79"/>
      <c r="M878" s="28"/>
      <c r="N878" s="29">
        <v>0</v>
      </c>
      <c r="O878" s="30" t="str">
        <f>IF(G878&lt;=$N$2,"",IF(F878=[3]Pav.tvarkyklė!$B$13,"",IF(ISBLANK(R878),"X","")))</f>
        <v/>
      </c>
      <c r="P878" s="31"/>
      <c r="Q878" s="32"/>
      <c r="R878" s="32"/>
      <c r="S878" s="33"/>
      <c r="T878" s="33"/>
      <c r="U878" s="34" t="str">
        <f>IFERROR(INDEX('[3]5.Grup_T'!$G$4:$G$22,MATCH('6.Turtas'!E878,'[3]5.Grup_T'!$E$4:$E$22,0)),"0")</f>
        <v>0</v>
      </c>
      <c r="V878" s="35">
        <f t="shared" si="174"/>
        <v>0</v>
      </c>
      <c r="W878" s="35">
        <f>IF(NOT(ISBLANK(H878)),(12-DATEDIF(H878,'[3]1.Pradzia'!$D$13,"m")),0)</f>
        <v>0</v>
      </c>
      <c r="X878" s="35">
        <f t="shared" si="173"/>
        <v>0</v>
      </c>
      <c r="Y878" s="35">
        <f t="shared" si="172"/>
        <v>0</v>
      </c>
      <c r="Z878" s="35">
        <f t="shared" si="184"/>
        <v>0</v>
      </c>
      <c r="AA878" s="36">
        <f t="shared" si="175"/>
        <v>0</v>
      </c>
      <c r="AB878" s="36">
        <f t="shared" si="177"/>
        <v>0</v>
      </c>
      <c r="AC878" s="37">
        <f t="shared" si="185"/>
        <v>0</v>
      </c>
      <c r="AD878" s="35">
        <f>IF(OR(YEAR(G878)&lt;2019,O878="X"),0,IF(ISBLANK(H878),DATEDIF(G878,'[3]1.Pradzia'!$D$13,"M"),DATEDIF(G878,H878,"m")))</f>
        <v>0</v>
      </c>
      <c r="AE878" s="37">
        <f>IF(E878='[3]5.Grup_T'!$E$20,0,IF(AD878&lt;&gt;0,M878/V878*MIN(12,AD878),0))</f>
        <v>0</v>
      </c>
      <c r="AF878" s="37">
        <f t="shared" si="176"/>
        <v>0</v>
      </c>
      <c r="AG878" s="37">
        <f t="shared" si="178"/>
        <v>0</v>
      </c>
      <c r="AH878" s="37">
        <f t="shared" si="179"/>
        <v>0</v>
      </c>
      <c r="AI878" s="35" t="str">
        <f t="shared" si="180"/>
        <v>Nusidėvėjęs</v>
      </c>
      <c r="AJ878" s="38" t="str">
        <f>IF(AND(F878&lt;&gt;[3]Pav.tvarkyklė!$B$12,F878&lt;&gt;[3]Pav.tvarkyklė!$B$13),"GVTNT","X")</f>
        <v>GVTNT</v>
      </c>
      <c r="AK878" s="39">
        <f t="shared" si="181"/>
        <v>0</v>
      </c>
      <c r="AL878" s="41"/>
      <c r="AM878" s="41"/>
      <c r="AN878" s="41">
        <f t="shared" si="182"/>
        <v>1900</v>
      </c>
      <c r="AO878" s="41"/>
      <c r="AP878" s="41"/>
      <c r="AQ878" s="41"/>
      <c r="AR878" s="42"/>
      <c r="AS878" s="42"/>
      <c r="AU878" s="43">
        <f t="shared" si="183"/>
        <v>0</v>
      </c>
    </row>
    <row r="879" spans="1:47" ht="15" customHeight="1" x14ac:dyDescent="0.25">
      <c r="A879" s="11"/>
      <c r="B879" s="19">
        <v>937</v>
      </c>
      <c r="C879" s="74"/>
      <c r="D879" s="77"/>
      <c r="E879" s="71"/>
      <c r="F879" s="75"/>
      <c r="G879" s="24"/>
      <c r="H879" s="49"/>
      <c r="I879" s="79"/>
      <c r="J879" s="27"/>
      <c r="K879" s="27"/>
      <c r="L879" s="79"/>
      <c r="M879" s="28"/>
      <c r="N879" s="29">
        <v>0</v>
      </c>
      <c r="O879" s="30" t="str">
        <f>IF(G879&lt;=$N$2,"",IF(F879=[3]Pav.tvarkyklė!$B$13,"",IF(ISBLANK(R879),"X","")))</f>
        <v/>
      </c>
      <c r="P879" s="31"/>
      <c r="Q879" s="32"/>
      <c r="R879" s="32"/>
      <c r="S879" s="33"/>
      <c r="T879" s="33"/>
      <c r="U879" s="34" t="str">
        <f>IFERROR(INDEX('[3]5.Grup_T'!$G$4:$G$22,MATCH('6.Turtas'!E879,'[3]5.Grup_T'!$E$4:$E$22,0)),"0")</f>
        <v>0</v>
      </c>
      <c r="V879" s="35">
        <f t="shared" si="174"/>
        <v>0</v>
      </c>
      <c r="W879" s="35">
        <f>IF(NOT(ISBLANK(H879)),(12-DATEDIF(H879,'[3]1.Pradzia'!$D$13,"m")),0)</f>
        <v>0</v>
      </c>
      <c r="X879" s="35">
        <f t="shared" si="173"/>
        <v>0</v>
      </c>
      <c r="Y879" s="35">
        <f t="shared" si="172"/>
        <v>0</v>
      </c>
      <c r="Z879" s="35">
        <f t="shared" si="184"/>
        <v>0</v>
      </c>
      <c r="AA879" s="36">
        <f t="shared" si="175"/>
        <v>0</v>
      </c>
      <c r="AB879" s="36">
        <f t="shared" si="177"/>
        <v>0</v>
      </c>
      <c r="AC879" s="37">
        <f t="shared" si="185"/>
        <v>0</v>
      </c>
      <c r="AD879" s="35">
        <f>IF(OR(YEAR(G879)&lt;2019,O879="X"),0,IF(ISBLANK(H879),DATEDIF(G879,'[3]1.Pradzia'!$D$13,"M"),DATEDIF(G879,H879,"m")))</f>
        <v>0</v>
      </c>
      <c r="AE879" s="37">
        <f>IF(E879='[3]5.Grup_T'!$E$20,0,IF(AD879&lt;&gt;0,M879/V879*MIN(12,AD879),0))</f>
        <v>0</v>
      </c>
      <c r="AF879" s="37">
        <f t="shared" si="176"/>
        <v>0</v>
      </c>
      <c r="AG879" s="37">
        <f t="shared" si="178"/>
        <v>0</v>
      </c>
      <c r="AH879" s="37">
        <f t="shared" si="179"/>
        <v>0</v>
      </c>
      <c r="AI879" s="35" t="str">
        <f t="shared" si="180"/>
        <v>Nusidėvėjęs</v>
      </c>
      <c r="AJ879" s="38" t="str">
        <f>IF(AND(F879&lt;&gt;[3]Pav.tvarkyklė!$B$12,F879&lt;&gt;[3]Pav.tvarkyklė!$B$13),"GVTNT","X")</f>
        <v>GVTNT</v>
      </c>
      <c r="AK879" s="39">
        <f t="shared" si="181"/>
        <v>0</v>
      </c>
      <c r="AL879" s="41"/>
      <c r="AM879" s="41"/>
      <c r="AN879" s="41">
        <f t="shared" si="182"/>
        <v>1900</v>
      </c>
      <c r="AO879" s="41"/>
      <c r="AP879" s="41"/>
      <c r="AQ879" s="41"/>
      <c r="AR879" s="42"/>
      <c r="AS879" s="42"/>
      <c r="AU879" s="43">
        <f t="shared" si="183"/>
        <v>0</v>
      </c>
    </row>
    <row r="880" spans="1:47" ht="15" customHeight="1" x14ac:dyDescent="0.25">
      <c r="A880" s="11"/>
      <c r="B880" s="19">
        <v>938</v>
      </c>
      <c r="C880" s="74"/>
      <c r="D880" s="77"/>
      <c r="E880" s="78"/>
      <c r="F880" s="75"/>
      <c r="G880" s="24"/>
      <c r="H880" s="25"/>
      <c r="I880" s="26"/>
      <c r="J880" s="27"/>
      <c r="K880" s="27"/>
      <c r="L880" s="79"/>
      <c r="M880" s="28"/>
      <c r="N880" s="29">
        <v>0</v>
      </c>
      <c r="O880" s="30" t="str">
        <f>IF(G880&lt;=$N$2,"",IF(F880=[3]Pav.tvarkyklė!$B$13,"",IF(ISBLANK(R880),"X","")))</f>
        <v/>
      </c>
      <c r="P880" s="31"/>
      <c r="Q880" s="32"/>
      <c r="R880" s="32"/>
      <c r="S880" s="33"/>
      <c r="T880" s="33"/>
      <c r="U880" s="34" t="str">
        <f>IFERROR(INDEX('[3]5.Grup_T'!$G$4:$G$22,MATCH('6.Turtas'!E880,'[3]5.Grup_T'!$E$4:$E$22,0)),"0")</f>
        <v>0</v>
      </c>
      <c r="V880" s="35">
        <f t="shared" si="174"/>
        <v>0</v>
      </c>
      <c r="W880" s="35">
        <f>IF(NOT(ISBLANK(H880)),(12-DATEDIF(H880,'[3]1.Pradzia'!$D$13,"m")),0)</f>
        <v>0</v>
      </c>
      <c r="X880" s="35">
        <f t="shared" si="173"/>
        <v>0</v>
      </c>
      <c r="Y880" s="35">
        <f t="shared" si="172"/>
        <v>0</v>
      </c>
      <c r="Z880" s="35">
        <f t="shared" si="184"/>
        <v>0</v>
      </c>
      <c r="AA880" s="36">
        <f t="shared" si="175"/>
        <v>0</v>
      </c>
      <c r="AB880" s="36">
        <f t="shared" si="177"/>
        <v>0</v>
      </c>
      <c r="AC880" s="37">
        <f t="shared" si="185"/>
        <v>0</v>
      </c>
      <c r="AD880" s="35">
        <f>IF(OR(YEAR(G880)&lt;2019,O880="X"),0,IF(ISBLANK(H880),DATEDIF(G880,'[3]1.Pradzia'!$D$13,"M"),DATEDIF(G880,H880,"m")))</f>
        <v>0</v>
      </c>
      <c r="AE880" s="37">
        <f>IF(E880='[3]5.Grup_T'!$E$20,0,IF(AD880&lt;&gt;0,M880/V880*MIN(12,AD880),0))</f>
        <v>0</v>
      </c>
      <c r="AF880" s="37">
        <f t="shared" si="176"/>
        <v>0</v>
      </c>
      <c r="AG880" s="37">
        <f t="shared" si="178"/>
        <v>0</v>
      </c>
      <c r="AH880" s="37">
        <f t="shared" si="179"/>
        <v>0</v>
      </c>
      <c r="AI880" s="35" t="str">
        <f t="shared" si="180"/>
        <v>Nusidėvėjęs</v>
      </c>
      <c r="AJ880" s="38" t="str">
        <f>IF(AND(F880&lt;&gt;[3]Pav.tvarkyklė!$B$12,F880&lt;&gt;[3]Pav.tvarkyklė!$B$13),"GVTNT","X")</f>
        <v>GVTNT</v>
      </c>
      <c r="AK880" s="39">
        <f t="shared" si="181"/>
        <v>0</v>
      </c>
      <c r="AL880" s="41"/>
      <c r="AM880" s="41"/>
      <c r="AN880" s="41">
        <f t="shared" si="182"/>
        <v>1900</v>
      </c>
      <c r="AO880" s="41"/>
      <c r="AP880" s="41"/>
      <c r="AQ880" s="41"/>
      <c r="AR880" s="42"/>
      <c r="AS880" s="42"/>
      <c r="AU880" s="43">
        <f t="shared" si="183"/>
        <v>0</v>
      </c>
    </row>
    <row r="881" spans="1:47" ht="15" customHeight="1" x14ac:dyDescent="0.25">
      <c r="A881" s="11"/>
      <c r="B881" s="19">
        <v>939</v>
      </c>
      <c r="C881" s="74"/>
      <c r="D881" s="77"/>
      <c r="E881" s="71"/>
      <c r="F881" s="75"/>
      <c r="G881" s="24"/>
      <c r="H881" s="49"/>
      <c r="I881" s="79"/>
      <c r="J881" s="27"/>
      <c r="K881" s="27"/>
      <c r="L881" s="79"/>
      <c r="M881" s="28"/>
      <c r="N881" s="29">
        <v>0</v>
      </c>
      <c r="O881" s="30" t="str">
        <f>IF(G881&lt;=$N$2,"",IF(F881=[3]Pav.tvarkyklė!$B$13,"",IF(ISBLANK(R881),"X","")))</f>
        <v/>
      </c>
      <c r="P881" s="31"/>
      <c r="Q881" s="32"/>
      <c r="R881" s="32"/>
      <c r="S881" s="33"/>
      <c r="T881" s="33"/>
      <c r="U881" s="34" t="str">
        <f>IFERROR(INDEX('[3]5.Grup_T'!$G$4:$G$22,MATCH('6.Turtas'!E881,'[3]5.Grup_T'!$E$4:$E$22,0)),"0")</f>
        <v>0</v>
      </c>
      <c r="V881" s="35">
        <f t="shared" si="174"/>
        <v>0</v>
      </c>
      <c r="W881" s="35">
        <f>IF(NOT(ISBLANK(H881)),(12-DATEDIF(H881,'[3]1.Pradzia'!$D$13,"m")),0)</f>
        <v>0</v>
      </c>
      <c r="X881" s="35">
        <f t="shared" si="173"/>
        <v>0</v>
      </c>
      <c r="Y881" s="35">
        <f t="shared" si="172"/>
        <v>0</v>
      </c>
      <c r="Z881" s="35">
        <f t="shared" si="184"/>
        <v>0</v>
      </c>
      <c r="AA881" s="36">
        <f t="shared" si="175"/>
        <v>0</v>
      </c>
      <c r="AB881" s="36">
        <f t="shared" si="177"/>
        <v>0</v>
      </c>
      <c r="AC881" s="37">
        <f t="shared" si="185"/>
        <v>0</v>
      </c>
      <c r="AD881" s="35">
        <f>IF(OR(YEAR(G881)&lt;2019,O881="X"),0,IF(ISBLANK(H881),DATEDIF(G881,'[3]1.Pradzia'!$D$13,"M"),DATEDIF(G881,H881,"m")))</f>
        <v>0</v>
      </c>
      <c r="AE881" s="37">
        <f>IF(E881='[3]5.Grup_T'!$E$20,0,IF(AD881&lt;&gt;0,M881/V881*MIN(12,AD881),0))</f>
        <v>0</v>
      </c>
      <c r="AF881" s="37">
        <f t="shared" si="176"/>
        <v>0</v>
      </c>
      <c r="AG881" s="37">
        <f t="shared" si="178"/>
        <v>0</v>
      </c>
      <c r="AH881" s="37">
        <f t="shared" si="179"/>
        <v>0</v>
      </c>
      <c r="AI881" s="35" t="str">
        <f t="shared" si="180"/>
        <v>Nusidėvėjęs</v>
      </c>
      <c r="AJ881" s="38" t="str">
        <f>IF(AND(F881&lt;&gt;[3]Pav.tvarkyklė!$B$12,F881&lt;&gt;[3]Pav.tvarkyklė!$B$13),"GVTNT","X")</f>
        <v>GVTNT</v>
      </c>
      <c r="AK881" s="39">
        <f t="shared" si="181"/>
        <v>0</v>
      </c>
      <c r="AL881" s="41"/>
      <c r="AM881" s="41"/>
      <c r="AN881" s="41">
        <f t="shared" si="182"/>
        <v>1900</v>
      </c>
      <c r="AO881" s="41"/>
      <c r="AP881" s="41"/>
      <c r="AQ881" s="41"/>
      <c r="AR881" s="42"/>
      <c r="AS881" s="42"/>
      <c r="AU881" s="43">
        <f t="shared" si="183"/>
        <v>0</v>
      </c>
    </row>
    <row r="882" spans="1:47" ht="15" customHeight="1" x14ac:dyDescent="0.25">
      <c r="A882" s="11"/>
      <c r="B882" s="19">
        <v>940</v>
      </c>
      <c r="C882" s="74"/>
      <c r="D882" s="77"/>
      <c r="E882" s="78"/>
      <c r="F882" s="75"/>
      <c r="G882" s="24"/>
      <c r="H882" s="49"/>
      <c r="I882" s="79"/>
      <c r="J882" s="27"/>
      <c r="K882" s="27"/>
      <c r="L882" s="79"/>
      <c r="M882" s="28"/>
      <c r="N882" s="29">
        <v>0</v>
      </c>
      <c r="O882" s="30" t="str">
        <f>IF(G882&lt;=$N$2,"",IF(F882=[3]Pav.tvarkyklė!$B$13,"",IF(ISBLANK(R882),"X","")))</f>
        <v/>
      </c>
      <c r="P882" s="31"/>
      <c r="Q882" s="32"/>
      <c r="R882" s="32"/>
      <c r="S882" s="33"/>
      <c r="T882" s="33"/>
      <c r="U882" s="34" t="str">
        <f>IFERROR(INDEX('[3]5.Grup_T'!$G$4:$G$22,MATCH('6.Turtas'!E882,'[3]5.Grup_T'!$E$4:$E$22,0)),"0")</f>
        <v>0</v>
      </c>
      <c r="V882" s="35">
        <f t="shared" si="174"/>
        <v>0</v>
      </c>
      <c r="W882" s="35">
        <f>IF(NOT(ISBLANK(H882)),(12-DATEDIF(H882,'[3]1.Pradzia'!$D$13,"m")),0)</f>
        <v>0</v>
      </c>
      <c r="X882" s="35">
        <f t="shared" si="173"/>
        <v>0</v>
      </c>
      <c r="Y882" s="35">
        <f t="shared" si="172"/>
        <v>0</v>
      </c>
      <c r="Z882" s="35">
        <f t="shared" si="184"/>
        <v>0</v>
      </c>
      <c r="AA882" s="36">
        <f t="shared" si="175"/>
        <v>0</v>
      </c>
      <c r="AB882" s="36">
        <f t="shared" si="177"/>
        <v>0</v>
      </c>
      <c r="AC882" s="37">
        <f t="shared" si="185"/>
        <v>0</v>
      </c>
      <c r="AD882" s="35">
        <f>IF(OR(YEAR(G882)&lt;2019,O882="X"),0,IF(ISBLANK(H882),DATEDIF(G882,'[3]1.Pradzia'!$D$13,"M"),DATEDIF(G882,H882,"m")))</f>
        <v>0</v>
      </c>
      <c r="AE882" s="37">
        <f>IF(E882='[3]5.Grup_T'!$E$20,0,IF(AD882&lt;&gt;0,M882/V882*MIN(12,AD882),0))</f>
        <v>0</v>
      </c>
      <c r="AF882" s="37">
        <f t="shared" si="176"/>
        <v>0</v>
      </c>
      <c r="AG882" s="37">
        <f t="shared" si="178"/>
        <v>0</v>
      </c>
      <c r="AH882" s="37">
        <f t="shared" si="179"/>
        <v>0</v>
      </c>
      <c r="AI882" s="35" t="str">
        <f t="shared" si="180"/>
        <v>Nusidėvėjęs</v>
      </c>
      <c r="AJ882" s="38" t="str">
        <f>IF(AND(F882&lt;&gt;[3]Pav.tvarkyklė!$B$12,F882&lt;&gt;[3]Pav.tvarkyklė!$B$13),"GVTNT","X")</f>
        <v>GVTNT</v>
      </c>
      <c r="AK882" s="39">
        <f t="shared" si="181"/>
        <v>0</v>
      </c>
      <c r="AL882" s="41"/>
      <c r="AM882" s="41"/>
      <c r="AN882" s="41">
        <f t="shared" si="182"/>
        <v>1900</v>
      </c>
      <c r="AO882" s="41"/>
      <c r="AP882" s="41"/>
      <c r="AQ882" s="41"/>
      <c r="AR882" s="42"/>
      <c r="AS882" s="42"/>
      <c r="AU882" s="43">
        <f t="shared" si="183"/>
        <v>0</v>
      </c>
    </row>
    <row r="883" spans="1:47" ht="15" customHeight="1" x14ac:dyDescent="0.25">
      <c r="A883" s="11"/>
      <c r="B883" s="19">
        <v>941</v>
      </c>
      <c r="C883" s="74"/>
      <c r="D883" s="77"/>
      <c r="E883" s="78"/>
      <c r="F883" s="75"/>
      <c r="G883" s="24"/>
      <c r="H883" s="49"/>
      <c r="I883" s="79"/>
      <c r="J883" s="27"/>
      <c r="K883" s="27"/>
      <c r="L883" s="79"/>
      <c r="M883" s="28"/>
      <c r="N883" s="29">
        <v>0</v>
      </c>
      <c r="O883" s="30" t="str">
        <f>IF(G883&lt;=$N$2,"",IF(F883=[3]Pav.tvarkyklė!$B$13,"",IF(ISBLANK(R883),"X","")))</f>
        <v/>
      </c>
      <c r="P883" s="31"/>
      <c r="Q883" s="32"/>
      <c r="R883" s="32"/>
      <c r="S883" s="33"/>
      <c r="T883" s="33"/>
      <c r="U883" s="34" t="str">
        <f>IFERROR(INDEX('[3]5.Grup_T'!$G$4:$G$22,MATCH('6.Turtas'!E883,'[3]5.Grup_T'!$E$4:$E$22,0)),"0")</f>
        <v>0</v>
      </c>
      <c r="V883" s="35">
        <f t="shared" si="174"/>
        <v>0</v>
      </c>
      <c r="W883" s="35">
        <f>IF(NOT(ISBLANK(H883)),(12-DATEDIF(H883,'[3]1.Pradzia'!$D$13,"m")),0)</f>
        <v>0</v>
      </c>
      <c r="X883" s="35">
        <f t="shared" si="173"/>
        <v>0</v>
      </c>
      <c r="Y883" s="35">
        <f t="shared" si="172"/>
        <v>0</v>
      </c>
      <c r="Z883" s="35">
        <f t="shared" si="184"/>
        <v>0</v>
      </c>
      <c r="AA883" s="36">
        <f t="shared" si="175"/>
        <v>0</v>
      </c>
      <c r="AB883" s="36">
        <f t="shared" si="177"/>
        <v>0</v>
      </c>
      <c r="AC883" s="37">
        <f t="shared" si="185"/>
        <v>0</v>
      </c>
      <c r="AD883" s="35">
        <f>IF(OR(YEAR(G883)&lt;2019,O883="X"),0,IF(ISBLANK(H883),DATEDIF(G883,'[3]1.Pradzia'!$D$13,"M"),DATEDIF(G883,H883,"m")))</f>
        <v>0</v>
      </c>
      <c r="AE883" s="37">
        <f>IF(E883='[3]5.Grup_T'!$E$20,0,IF(AD883&lt;&gt;0,M883/V883*MIN(12,AD883),0))</f>
        <v>0</v>
      </c>
      <c r="AF883" s="37">
        <f t="shared" si="176"/>
        <v>0</v>
      </c>
      <c r="AG883" s="37">
        <f t="shared" si="178"/>
        <v>0</v>
      </c>
      <c r="AH883" s="37">
        <f t="shared" si="179"/>
        <v>0</v>
      </c>
      <c r="AI883" s="35" t="str">
        <f t="shared" si="180"/>
        <v>Nusidėvėjęs</v>
      </c>
      <c r="AJ883" s="38" t="str">
        <f>IF(AND(F883&lt;&gt;[3]Pav.tvarkyklė!$B$12,F883&lt;&gt;[3]Pav.tvarkyklė!$B$13),"GVTNT","X")</f>
        <v>GVTNT</v>
      </c>
      <c r="AK883" s="39">
        <f t="shared" si="181"/>
        <v>0</v>
      </c>
      <c r="AL883" s="41"/>
      <c r="AM883" s="41"/>
      <c r="AN883" s="41">
        <f t="shared" si="182"/>
        <v>1900</v>
      </c>
      <c r="AO883" s="41"/>
      <c r="AP883" s="41"/>
      <c r="AQ883" s="41"/>
      <c r="AR883" s="42"/>
      <c r="AS883" s="42"/>
      <c r="AU883" s="43">
        <f t="shared" si="183"/>
        <v>0</v>
      </c>
    </row>
    <row r="884" spans="1:47" ht="15" customHeight="1" x14ac:dyDescent="0.25">
      <c r="A884" s="11"/>
      <c r="B884" s="19">
        <v>942</v>
      </c>
      <c r="C884" s="74"/>
      <c r="D884" s="77"/>
      <c r="E884" s="78"/>
      <c r="F884" s="75"/>
      <c r="G884" s="24"/>
      <c r="H884" s="49"/>
      <c r="I884" s="79"/>
      <c r="J884" s="27"/>
      <c r="K884" s="27"/>
      <c r="L884" s="79"/>
      <c r="M884" s="28"/>
      <c r="N884" s="29">
        <v>0</v>
      </c>
      <c r="O884" s="30" t="str">
        <f>IF(G884&lt;=$N$2,"",IF(F884=[3]Pav.tvarkyklė!$B$13,"",IF(ISBLANK(R884),"X","")))</f>
        <v/>
      </c>
      <c r="P884" s="31"/>
      <c r="Q884" s="32"/>
      <c r="R884" s="32"/>
      <c r="S884" s="33"/>
      <c r="T884" s="33"/>
      <c r="U884" s="34" t="str">
        <f>IFERROR(INDEX('[3]5.Grup_T'!$G$4:$G$22,MATCH('6.Turtas'!E884,'[3]5.Grup_T'!$E$4:$E$22,0)),"0")</f>
        <v>0</v>
      </c>
      <c r="V884" s="35">
        <f t="shared" si="174"/>
        <v>0</v>
      </c>
      <c r="W884" s="35">
        <f>IF(NOT(ISBLANK(H884)),(12-DATEDIF(H884,'[3]1.Pradzia'!$D$13,"m")),0)</f>
        <v>0</v>
      </c>
      <c r="X884" s="35">
        <f t="shared" si="173"/>
        <v>0</v>
      </c>
      <c r="Y884" s="35">
        <f t="shared" si="172"/>
        <v>0</v>
      </c>
      <c r="Z884" s="35">
        <f t="shared" si="184"/>
        <v>0</v>
      </c>
      <c r="AA884" s="36">
        <f t="shared" si="175"/>
        <v>0</v>
      </c>
      <c r="AB884" s="36">
        <f t="shared" si="177"/>
        <v>0</v>
      </c>
      <c r="AC884" s="37">
        <f t="shared" si="185"/>
        <v>0</v>
      </c>
      <c r="AD884" s="35">
        <f>IF(OR(YEAR(G884)&lt;2019,O884="X"),0,IF(ISBLANK(H884),DATEDIF(G884,'[3]1.Pradzia'!$D$13,"M"),DATEDIF(G884,H884,"m")))</f>
        <v>0</v>
      </c>
      <c r="AE884" s="37">
        <f>IF(E884='[3]5.Grup_T'!$E$20,0,IF(AD884&lt;&gt;0,M884/V884*MIN(12,AD884),0))</f>
        <v>0</v>
      </c>
      <c r="AF884" s="37">
        <f t="shared" si="176"/>
        <v>0</v>
      </c>
      <c r="AG884" s="37">
        <f t="shared" si="178"/>
        <v>0</v>
      </c>
      <c r="AH884" s="37">
        <f t="shared" si="179"/>
        <v>0</v>
      </c>
      <c r="AI884" s="35" t="str">
        <f t="shared" si="180"/>
        <v>Nusidėvėjęs</v>
      </c>
      <c r="AJ884" s="38" t="str">
        <f>IF(AND(F884&lt;&gt;[3]Pav.tvarkyklė!$B$12,F884&lt;&gt;[3]Pav.tvarkyklė!$B$13),"GVTNT","X")</f>
        <v>GVTNT</v>
      </c>
      <c r="AK884" s="39">
        <f t="shared" si="181"/>
        <v>0</v>
      </c>
      <c r="AL884" s="41"/>
      <c r="AM884" s="41"/>
      <c r="AN884" s="41">
        <f t="shared" si="182"/>
        <v>1900</v>
      </c>
      <c r="AO884" s="41"/>
      <c r="AP884" s="41"/>
      <c r="AQ884" s="41"/>
      <c r="AR884" s="42"/>
      <c r="AS884" s="42"/>
      <c r="AU884" s="43">
        <f t="shared" si="183"/>
        <v>0</v>
      </c>
    </row>
    <row r="885" spans="1:47" ht="15" customHeight="1" x14ac:dyDescent="0.25">
      <c r="A885" s="11"/>
      <c r="B885" s="19">
        <v>943</v>
      </c>
      <c r="C885" s="74"/>
      <c r="D885" s="77"/>
      <c r="E885" s="78"/>
      <c r="F885" s="75"/>
      <c r="G885" s="24"/>
      <c r="H885" s="49"/>
      <c r="I885" s="79"/>
      <c r="J885" s="27"/>
      <c r="K885" s="27"/>
      <c r="L885" s="79"/>
      <c r="M885" s="28"/>
      <c r="N885" s="29">
        <v>0</v>
      </c>
      <c r="O885" s="30" t="str">
        <f>IF(G885&lt;=$N$2,"",IF(F885=[3]Pav.tvarkyklė!$B$13,"",IF(ISBLANK(R885),"X","")))</f>
        <v/>
      </c>
      <c r="P885" s="31"/>
      <c r="Q885" s="32"/>
      <c r="R885" s="32"/>
      <c r="S885" s="33"/>
      <c r="T885" s="33"/>
      <c r="U885" s="34" t="str">
        <f>IFERROR(INDEX('[3]5.Grup_T'!$G$4:$G$22,MATCH('6.Turtas'!E885,'[3]5.Grup_T'!$E$4:$E$22,0)),"0")</f>
        <v>0</v>
      </c>
      <c r="V885" s="35">
        <f t="shared" si="174"/>
        <v>0</v>
      </c>
      <c r="W885" s="35">
        <f>IF(NOT(ISBLANK(H885)),(12-DATEDIF(H885,'[3]1.Pradzia'!$D$13,"m")),0)</f>
        <v>0</v>
      </c>
      <c r="X885" s="35">
        <f t="shared" si="173"/>
        <v>0</v>
      </c>
      <c r="Y885" s="35">
        <f t="shared" si="172"/>
        <v>0</v>
      </c>
      <c r="Z885" s="35">
        <f t="shared" si="184"/>
        <v>0</v>
      </c>
      <c r="AA885" s="36">
        <f t="shared" si="175"/>
        <v>0</v>
      </c>
      <c r="AB885" s="36">
        <f t="shared" si="177"/>
        <v>0</v>
      </c>
      <c r="AC885" s="37">
        <f t="shared" si="185"/>
        <v>0</v>
      </c>
      <c r="AD885" s="35">
        <f>IF(OR(YEAR(G885)&lt;2019,O885="X"),0,IF(ISBLANK(H885),DATEDIF(G885,'[3]1.Pradzia'!$D$13,"M"),DATEDIF(G885,H885,"m")))</f>
        <v>0</v>
      </c>
      <c r="AE885" s="37">
        <f>IF(E885='[3]5.Grup_T'!$E$20,0,IF(AD885&lt;&gt;0,M885/V885*MIN(12,AD885),0))</f>
        <v>0</v>
      </c>
      <c r="AF885" s="37">
        <f t="shared" si="176"/>
        <v>0</v>
      </c>
      <c r="AG885" s="37">
        <f t="shared" si="178"/>
        <v>0</v>
      </c>
      <c r="AH885" s="37">
        <f t="shared" si="179"/>
        <v>0</v>
      </c>
      <c r="AI885" s="35" t="str">
        <f t="shared" si="180"/>
        <v>Nusidėvėjęs</v>
      </c>
      <c r="AJ885" s="38" t="str">
        <f>IF(AND(F885&lt;&gt;[3]Pav.tvarkyklė!$B$12,F885&lt;&gt;[3]Pav.tvarkyklė!$B$13),"GVTNT","X")</f>
        <v>GVTNT</v>
      </c>
      <c r="AK885" s="39">
        <f t="shared" si="181"/>
        <v>0</v>
      </c>
      <c r="AL885" s="41"/>
      <c r="AM885" s="41"/>
      <c r="AN885" s="41">
        <f t="shared" si="182"/>
        <v>1900</v>
      </c>
      <c r="AO885" s="41"/>
      <c r="AP885" s="41"/>
      <c r="AQ885" s="41"/>
      <c r="AR885" s="42"/>
      <c r="AS885" s="42"/>
      <c r="AU885" s="43">
        <f t="shared" si="183"/>
        <v>0</v>
      </c>
    </row>
    <row r="886" spans="1:47" ht="15" customHeight="1" x14ac:dyDescent="0.25">
      <c r="A886" s="11"/>
      <c r="B886" s="19">
        <v>944</v>
      </c>
      <c r="C886" s="74"/>
      <c r="D886" s="77"/>
      <c r="E886" s="78"/>
      <c r="F886" s="75"/>
      <c r="G886" s="24"/>
      <c r="H886" s="49"/>
      <c r="I886" s="79"/>
      <c r="J886" s="27"/>
      <c r="K886" s="27"/>
      <c r="L886" s="79"/>
      <c r="M886" s="28"/>
      <c r="N886" s="29">
        <v>0</v>
      </c>
      <c r="O886" s="30" t="str">
        <f>IF(G886&lt;=$N$2,"",IF(F886=[3]Pav.tvarkyklė!$B$13,"",IF(ISBLANK(R886),"X","")))</f>
        <v/>
      </c>
      <c r="P886" s="31"/>
      <c r="Q886" s="32"/>
      <c r="R886" s="32"/>
      <c r="S886" s="33"/>
      <c r="T886" s="33"/>
      <c r="U886" s="34" t="str">
        <f>IFERROR(INDEX('[3]5.Grup_T'!$G$4:$G$22,MATCH('6.Turtas'!E886,'[3]5.Grup_T'!$E$4:$E$22,0)),"0")</f>
        <v>0</v>
      </c>
      <c r="V886" s="35">
        <f t="shared" si="174"/>
        <v>0</v>
      </c>
      <c r="W886" s="35">
        <f>IF(NOT(ISBLANK(H886)),(12-DATEDIF(H886,'[3]1.Pradzia'!$D$13,"m")),0)</f>
        <v>0</v>
      </c>
      <c r="X886" s="35">
        <f t="shared" si="173"/>
        <v>0</v>
      </c>
      <c r="Y886" s="35">
        <f t="shared" si="172"/>
        <v>0</v>
      </c>
      <c r="Z886" s="35">
        <f t="shared" si="184"/>
        <v>0</v>
      </c>
      <c r="AA886" s="36">
        <f t="shared" si="175"/>
        <v>0</v>
      </c>
      <c r="AB886" s="36">
        <f t="shared" si="177"/>
        <v>0</v>
      </c>
      <c r="AC886" s="37">
        <f t="shared" si="185"/>
        <v>0</v>
      </c>
      <c r="AD886" s="35">
        <f>IF(OR(YEAR(G886)&lt;2019,O886="X"),0,IF(ISBLANK(H886),DATEDIF(G886,'[3]1.Pradzia'!$D$13,"M"),DATEDIF(G886,H886,"m")))</f>
        <v>0</v>
      </c>
      <c r="AE886" s="37">
        <f>IF(E886='[3]5.Grup_T'!$E$20,0,IF(AD886&lt;&gt;0,M886/V886*MIN(12,AD886),0))</f>
        <v>0</v>
      </c>
      <c r="AF886" s="37">
        <f t="shared" si="176"/>
        <v>0</v>
      </c>
      <c r="AG886" s="37">
        <f t="shared" si="178"/>
        <v>0</v>
      </c>
      <c r="AH886" s="37">
        <f t="shared" si="179"/>
        <v>0</v>
      </c>
      <c r="AI886" s="35" t="str">
        <f t="shared" si="180"/>
        <v>Nusidėvėjęs</v>
      </c>
      <c r="AJ886" s="38" t="str">
        <f>IF(AND(F886&lt;&gt;[3]Pav.tvarkyklė!$B$12,F886&lt;&gt;[3]Pav.tvarkyklė!$B$13),"GVTNT","X")</f>
        <v>GVTNT</v>
      </c>
      <c r="AK886" s="39">
        <f t="shared" si="181"/>
        <v>0</v>
      </c>
      <c r="AL886" s="41"/>
      <c r="AM886" s="41"/>
      <c r="AN886" s="41">
        <f t="shared" si="182"/>
        <v>1900</v>
      </c>
      <c r="AO886" s="41"/>
      <c r="AP886" s="41"/>
      <c r="AQ886" s="41"/>
      <c r="AR886" s="42"/>
      <c r="AS886" s="42"/>
      <c r="AU886" s="43">
        <f t="shared" si="183"/>
        <v>0</v>
      </c>
    </row>
    <row r="887" spans="1:47" ht="15" customHeight="1" x14ac:dyDescent="0.25">
      <c r="A887" s="11"/>
      <c r="B887" s="19">
        <v>945</v>
      </c>
      <c r="C887" s="74"/>
      <c r="D887" s="77"/>
      <c r="E887" s="78"/>
      <c r="F887" s="75"/>
      <c r="G887" s="24"/>
      <c r="H887" s="49"/>
      <c r="I887" s="79"/>
      <c r="J887" s="27"/>
      <c r="K887" s="27"/>
      <c r="L887" s="79"/>
      <c r="M887" s="28"/>
      <c r="N887" s="29">
        <v>0</v>
      </c>
      <c r="O887" s="30" t="str">
        <f>IF(G887&lt;=$N$2,"",IF(F887=[3]Pav.tvarkyklė!$B$13,"",IF(ISBLANK(R887),"X","")))</f>
        <v/>
      </c>
      <c r="P887" s="31"/>
      <c r="Q887" s="32"/>
      <c r="R887" s="32"/>
      <c r="S887" s="33"/>
      <c r="T887" s="33"/>
      <c r="U887" s="34" t="str">
        <f>IFERROR(INDEX('[3]5.Grup_T'!$G$4:$G$22,MATCH('6.Turtas'!E887,'[3]5.Grup_T'!$E$4:$E$22,0)),"0")</f>
        <v>0</v>
      </c>
      <c r="V887" s="35">
        <f t="shared" si="174"/>
        <v>0</v>
      </c>
      <c r="W887" s="35">
        <f>IF(NOT(ISBLANK(H887)),(12-DATEDIF(H887,'[3]1.Pradzia'!$D$13,"m")),0)</f>
        <v>0</v>
      </c>
      <c r="X887" s="35">
        <f t="shared" si="173"/>
        <v>0</v>
      </c>
      <c r="Y887" s="35">
        <f t="shared" ref="Y887:Y950" si="186">IF(YEAR(G887)&gt;=2019,0,IF(Z887&lt;=0,0,IF(W887&lt;&gt;0,MIN(W887,Z887),MIN(12,Z887))))</f>
        <v>0</v>
      </c>
      <c r="Z887" s="35">
        <f t="shared" si="184"/>
        <v>0</v>
      </c>
      <c r="AA887" s="36">
        <f t="shared" si="175"/>
        <v>0</v>
      </c>
      <c r="AB887" s="36">
        <f t="shared" si="177"/>
        <v>0</v>
      </c>
      <c r="AC887" s="37">
        <f t="shared" si="185"/>
        <v>0</v>
      </c>
      <c r="AD887" s="35">
        <f>IF(OR(YEAR(G887)&lt;2019,O887="X"),0,IF(ISBLANK(H887),DATEDIF(G887,'[3]1.Pradzia'!$D$13,"M"),DATEDIF(G887,H887,"m")))</f>
        <v>0</v>
      </c>
      <c r="AE887" s="37">
        <f>IF(E887='[3]5.Grup_T'!$E$20,0,IF(AD887&lt;&gt;0,M887/V887*MIN(12,AD887),0))</f>
        <v>0</v>
      </c>
      <c r="AF887" s="37">
        <f t="shared" si="176"/>
        <v>0</v>
      </c>
      <c r="AG887" s="37">
        <f t="shared" si="178"/>
        <v>0</v>
      </c>
      <c r="AH887" s="37">
        <f t="shared" si="179"/>
        <v>0</v>
      </c>
      <c r="AI887" s="35" t="str">
        <f t="shared" si="180"/>
        <v>Nusidėvėjęs</v>
      </c>
      <c r="AJ887" s="38" t="str">
        <f>IF(AND(F887&lt;&gt;[3]Pav.tvarkyklė!$B$12,F887&lt;&gt;[3]Pav.tvarkyklė!$B$13),"GVTNT","X")</f>
        <v>GVTNT</v>
      </c>
      <c r="AK887" s="39">
        <f t="shared" si="181"/>
        <v>0</v>
      </c>
      <c r="AL887" s="41"/>
      <c r="AM887" s="41"/>
      <c r="AN887" s="41">
        <f t="shared" si="182"/>
        <v>1900</v>
      </c>
      <c r="AO887" s="41"/>
      <c r="AP887" s="41"/>
      <c r="AQ887" s="41"/>
      <c r="AR887" s="42"/>
      <c r="AS887" s="42"/>
      <c r="AU887" s="43">
        <f t="shared" si="183"/>
        <v>0</v>
      </c>
    </row>
    <row r="888" spans="1:47" ht="15" customHeight="1" x14ac:dyDescent="0.25">
      <c r="A888" s="11"/>
      <c r="B888" s="19">
        <v>946</v>
      </c>
      <c r="C888" s="74"/>
      <c r="D888" s="77"/>
      <c r="E888" s="78"/>
      <c r="F888" s="75"/>
      <c r="G888" s="24"/>
      <c r="H888" s="49"/>
      <c r="I888" s="79"/>
      <c r="J888" s="27"/>
      <c r="K888" s="27"/>
      <c r="L888" s="79"/>
      <c r="M888" s="28"/>
      <c r="N888" s="29">
        <v>0</v>
      </c>
      <c r="O888" s="30" t="str">
        <f>IF(G888&lt;=$N$2,"",IF(F888=[3]Pav.tvarkyklė!$B$13,"",IF(ISBLANK(R888),"X","")))</f>
        <v/>
      </c>
      <c r="P888" s="31"/>
      <c r="Q888" s="32"/>
      <c r="R888" s="32"/>
      <c r="S888" s="33"/>
      <c r="T888" s="33"/>
      <c r="U888" s="34" t="str">
        <f>IFERROR(INDEX('[3]5.Grup_T'!$G$4:$G$22,MATCH('6.Turtas'!E888,'[3]5.Grup_T'!$E$4:$E$22,0)),"0")</f>
        <v>0</v>
      </c>
      <c r="V888" s="35">
        <f t="shared" si="174"/>
        <v>0</v>
      </c>
      <c r="W888" s="35">
        <f>IF(NOT(ISBLANK(H888)),(12-DATEDIF(H888,'[3]1.Pradzia'!$D$13,"m")),0)</f>
        <v>0</v>
      </c>
      <c r="X888" s="35">
        <f t="shared" si="173"/>
        <v>0</v>
      </c>
      <c r="Y888" s="35">
        <f t="shared" si="186"/>
        <v>0</v>
      </c>
      <c r="Z888" s="35">
        <f t="shared" si="184"/>
        <v>0</v>
      </c>
      <c r="AA888" s="36">
        <f t="shared" si="175"/>
        <v>0</v>
      </c>
      <c r="AB888" s="36">
        <f t="shared" si="177"/>
        <v>0</v>
      </c>
      <c r="AC888" s="37">
        <f t="shared" si="185"/>
        <v>0</v>
      </c>
      <c r="AD888" s="35">
        <f>IF(OR(YEAR(G888)&lt;2019,O888="X"),0,IF(ISBLANK(H888),DATEDIF(G888,'[3]1.Pradzia'!$D$13,"M"),DATEDIF(G888,H888,"m")))</f>
        <v>0</v>
      </c>
      <c r="AE888" s="37">
        <f>IF(E888='[3]5.Grup_T'!$E$20,0,IF(AD888&lt;&gt;0,M888/V888*MIN(12,AD888),0))</f>
        <v>0</v>
      </c>
      <c r="AF888" s="37">
        <f t="shared" si="176"/>
        <v>0</v>
      </c>
      <c r="AG888" s="37">
        <f t="shared" si="178"/>
        <v>0</v>
      </c>
      <c r="AH888" s="37">
        <f t="shared" si="179"/>
        <v>0</v>
      </c>
      <c r="AI888" s="35" t="str">
        <f t="shared" si="180"/>
        <v>Nusidėvėjęs</v>
      </c>
      <c r="AJ888" s="38" t="str">
        <f>IF(AND(F888&lt;&gt;[3]Pav.tvarkyklė!$B$12,F888&lt;&gt;[3]Pav.tvarkyklė!$B$13),"GVTNT","X")</f>
        <v>GVTNT</v>
      </c>
      <c r="AK888" s="39">
        <f t="shared" si="181"/>
        <v>0</v>
      </c>
      <c r="AL888" s="41"/>
      <c r="AM888" s="41"/>
      <c r="AN888" s="41">
        <f t="shared" si="182"/>
        <v>1900</v>
      </c>
      <c r="AO888" s="41"/>
      <c r="AP888" s="41"/>
      <c r="AQ888" s="41"/>
      <c r="AR888" s="42"/>
      <c r="AS888" s="42"/>
      <c r="AU888" s="43">
        <f t="shared" si="183"/>
        <v>0</v>
      </c>
    </row>
    <row r="889" spans="1:47" ht="15" customHeight="1" x14ac:dyDescent="0.25">
      <c r="A889" s="11"/>
      <c r="B889" s="19">
        <v>947</v>
      </c>
      <c r="C889" s="74"/>
      <c r="D889" s="77"/>
      <c r="E889" s="78"/>
      <c r="F889" s="75"/>
      <c r="G889" s="24"/>
      <c r="H889" s="49"/>
      <c r="I889" s="79"/>
      <c r="J889" s="27"/>
      <c r="K889" s="27"/>
      <c r="L889" s="79"/>
      <c r="M889" s="28"/>
      <c r="N889" s="29">
        <v>0</v>
      </c>
      <c r="O889" s="30" t="str">
        <f>IF(G889&lt;=$N$2,"",IF(F889=[3]Pav.tvarkyklė!$B$13,"",IF(ISBLANK(R889),"X","")))</f>
        <v/>
      </c>
      <c r="P889" s="31"/>
      <c r="Q889" s="32"/>
      <c r="R889" s="32"/>
      <c r="S889" s="33"/>
      <c r="T889" s="33"/>
      <c r="U889" s="34" t="str">
        <f>IFERROR(INDEX('[3]5.Grup_T'!$G$4:$G$22,MATCH('6.Turtas'!E889,'[3]5.Grup_T'!$E$4:$E$22,0)),"0")</f>
        <v>0</v>
      </c>
      <c r="V889" s="35">
        <f t="shared" si="174"/>
        <v>0</v>
      </c>
      <c r="W889" s="35">
        <f>IF(NOT(ISBLANK(H889)),(12-DATEDIF(H889,'[3]1.Pradzia'!$D$13,"m")),0)</f>
        <v>0</v>
      </c>
      <c r="X889" s="35">
        <f t="shared" si="173"/>
        <v>0</v>
      </c>
      <c r="Y889" s="35">
        <f t="shared" si="186"/>
        <v>0</v>
      </c>
      <c r="Z889" s="35">
        <f t="shared" si="184"/>
        <v>0</v>
      </c>
      <c r="AA889" s="36">
        <f t="shared" si="175"/>
        <v>0</v>
      </c>
      <c r="AB889" s="36">
        <f t="shared" si="177"/>
        <v>0</v>
      </c>
      <c r="AC889" s="37">
        <f t="shared" si="185"/>
        <v>0</v>
      </c>
      <c r="AD889" s="35">
        <f>IF(OR(YEAR(G889)&lt;2019,O889="X"),0,IF(ISBLANK(H889),DATEDIF(G889,'[3]1.Pradzia'!$D$13,"M"),DATEDIF(G889,H889,"m")))</f>
        <v>0</v>
      </c>
      <c r="AE889" s="37">
        <f>IF(E889='[3]5.Grup_T'!$E$20,0,IF(AD889&lt;&gt;0,M889/V889*MIN(12,AD889),0))</f>
        <v>0</v>
      </c>
      <c r="AF889" s="37">
        <f t="shared" si="176"/>
        <v>0</v>
      </c>
      <c r="AG889" s="37">
        <f t="shared" si="178"/>
        <v>0</v>
      </c>
      <c r="AH889" s="37">
        <f t="shared" si="179"/>
        <v>0</v>
      </c>
      <c r="AI889" s="35" t="str">
        <f t="shared" si="180"/>
        <v>Nusidėvėjęs</v>
      </c>
      <c r="AJ889" s="38" t="str">
        <f>IF(AND(F889&lt;&gt;[3]Pav.tvarkyklė!$B$12,F889&lt;&gt;[3]Pav.tvarkyklė!$B$13),"GVTNT","X")</f>
        <v>GVTNT</v>
      </c>
      <c r="AK889" s="39">
        <f t="shared" si="181"/>
        <v>0</v>
      </c>
      <c r="AL889" s="41"/>
      <c r="AM889" s="41"/>
      <c r="AN889" s="41">
        <f t="shared" si="182"/>
        <v>1900</v>
      </c>
      <c r="AO889" s="41"/>
      <c r="AP889" s="41"/>
      <c r="AQ889" s="41"/>
      <c r="AR889" s="42"/>
      <c r="AS889" s="42"/>
      <c r="AU889" s="43">
        <f t="shared" si="183"/>
        <v>0</v>
      </c>
    </row>
    <row r="890" spans="1:47" ht="15" customHeight="1" x14ac:dyDescent="0.25">
      <c r="A890" s="11"/>
      <c r="B890" s="19">
        <v>948</v>
      </c>
      <c r="C890" s="74"/>
      <c r="D890" s="77"/>
      <c r="E890" s="78"/>
      <c r="F890" s="75"/>
      <c r="G890" s="24"/>
      <c r="H890" s="49"/>
      <c r="I890" s="79"/>
      <c r="J890" s="27"/>
      <c r="K890" s="27"/>
      <c r="L890" s="79"/>
      <c r="M890" s="28"/>
      <c r="N890" s="29">
        <v>0</v>
      </c>
      <c r="O890" s="30" t="str">
        <f>IF(G890&lt;=$N$2,"",IF(F890=[3]Pav.tvarkyklė!$B$13,"",IF(ISBLANK(R890),"X","")))</f>
        <v/>
      </c>
      <c r="P890" s="31"/>
      <c r="Q890" s="32"/>
      <c r="R890" s="32"/>
      <c r="S890" s="33"/>
      <c r="T890" s="33"/>
      <c r="U890" s="34" t="str">
        <f>IFERROR(INDEX('[3]5.Grup_T'!$G$4:$G$22,MATCH('6.Turtas'!E890,'[3]5.Grup_T'!$E$4:$E$22,0)),"0")</f>
        <v>0</v>
      </c>
      <c r="V890" s="35">
        <f t="shared" si="174"/>
        <v>0</v>
      </c>
      <c r="W890" s="35">
        <f>IF(NOT(ISBLANK(H890)),(12-DATEDIF(H890,'[3]1.Pradzia'!$D$13,"m")),0)</f>
        <v>0</v>
      </c>
      <c r="X890" s="35">
        <f t="shared" si="173"/>
        <v>0</v>
      </c>
      <c r="Y890" s="35">
        <f t="shared" si="186"/>
        <v>0</v>
      </c>
      <c r="Z890" s="35">
        <f t="shared" si="184"/>
        <v>0</v>
      </c>
      <c r="AA890" s="36">
        <f t="shared" si="175"/>
        <v>0</v>
      </c>
      <c r="AB890" s="36">
        <f t="shared" si="177"/>
        <v>0</v>
      </c>
      <c r="AC890" s="37">
        <f t="shared" si="185"/>
        <v>0</v>
      </c>
      <c r="AD890" s="35">
        <f>IF(OR(YEAR(G890)&lt;2019,O890="X"),0,IF(ISBLANK(H890),DATEDIF(G890,'[3]1.Pradzia'!$D$13,"M"),DATEDIF(G890,H890,"m")))</f>
        <v>0</v>
      </c>
      <c r="AE890" s="37">
        <f>IF(E890='[3]5.Grup_T'!$E$20,0,IF(AD890&lt;&gt;0,M890/V890*MIN(12,AD890),0))</f>
        <v>0</v>
      </c>
      <c r="AF890" s="37">
        <f t="shared" si="176"/>
        <v>0</v>
      </c>
      <c r="AG890" s="37">
        <f t="shared" si="178"/>
        <v>0</v>
      </c>
      <c r="AH890" s="37">
        <f t="shared" si="179"/>
        <v>0</v>
      </c>
      <c r="AI890" s="35" t="str">
        <f t="shared" si="180"/>
        <v>Nusidėvėjęs</v>
      </c>
      <c r="AJ890" s="38" t="str">
        <f>IF(AND(F890&lt;&gt;[3]Pav.tvarkyklė!$B$12,F890&lt;&gt;[3]Pav.tvarkyklė!$B$13),"GVTNT","X")</f>
        <v>GVTNT</v>
      </c>
      <c r="AK890" s="39">
        <f t="shared" si="181"/>
        <v>0</v>
      </c>
      <c r="AL890" s="41"/>
      <c r="AM890" s="41"/>
      <c r="AN890" s="41">
        <f t="shared" si="182"/>
        <v>1900</v>
      </c>
      <c r="AO890" s="41"/>
      <c r="AP890" s="41"/>
      <c r="AQ890" s="41"/>
      <c r="AR890" s="42"/>
      <c r="AS890" s="42"/>
      <c r="AU890" s="43">
        <f t="shared" si="183"/>
        <v>0</v>
      </c>
    </row>
    <row r="891" spans="1:47" ht="15" customHeight="1" x14ac:dyDescent="0.25">
      <c r="A891" s="11"/>
      <c r="B891" s="19">
        <v>949</v>
      </c>
      <c r="C891" s="74"/>
      <c r="D891" s="77"/>
      <c r="E891" s="78"/>
      <c r="F891" s="75"/>
      <c r="G891" s="24"/>
      <c r="H891" s="49"/>
      <c r="I891" s="79"/>
      <c r="J891" s="27"/>
      <c r="K891" s="27"/>
      <c r="L891" s="79"/>
      <c r="M891" s="28"/>
      <c r="N891" s="29">
        <v>0</v>
      </c>
      <c r="O891" s="30" t="str">
        <f>IF(G891&lt;=$N$2,"",IF(F891=[3]Pav.tvarkyklė!$B$13,"",IF(ISBLANK(R891),"X","")))</f>
        <v/>
      </c>
      <c r="P891" s="31"/>
      <c r="Q891" s="32"/>
      <c r="R891" s="32"/>
      <c r="S891" s="33"/>
      <c r="T891" s="33"/>
      <c r="U891" s="34" t="str">
        <f>IFERROR(INDEX('[3]5.Grup_T'!$G$4:$G$22,MATCH('6.Turtas'!E891,'[3]5.Grup_T'!$E$4:$E$22,0)),"0")</f>
        <v>0</v>
      </c>
      <c r="V891" s="35">
        <f t="shared" si="174"/>
        <v>0</v>
      </c>
      <c r="W891" s="35">
        <f>IF(NOT(ISBLANK(H891)),(12-DATEDIF(H891,'[3]1.Pradzia'!$D$13,"m")),0)</f>
        <v>0</v>
      </c>
      <c r="X891" s="35">
        <f t="shared" si="173"/>
        <v>0</v>
      </c>
      <c r="Y891" s="35">
        <f t="shared" si="186"/>
        <v>0</v>
      </c>
      <c r="Z891" s="35">
        <f t="shared" si="184"/>
        <v>0</v>
      </c>
      <c r="AA891" s="36">
        <f t="shared" si="175"/>
        <v>0</v>
      </c>
      <c r="AB891" s="36">
        <f t="shared" si="177"/>
        <v>0</v>
      </c>
      <c r="AC891" s="37">
        <f t="shared" si="185"/>
        <v>0</v>
      </c>
      <c r="AD891" s="35">
        <f>IF(OR(YEAR(G891)&lt;2019,O891="X"),0,IF(ISBLANK(H891),DATEDIF(G891,'[3]1.Pradzia'!$D$13,"M"),DATEDIF(G891,H891,"m")))</f>
        <v>0</v>
      </c>
      <c r="AE891" s="37">
        <f>IF(E891='[3]5.Grup_T'!$E$20,0,IF(AD891&lt;&gt;0,M891/V891*MIN(12,AD891),0))</f>
        <v>0</v>
      </c>
      <c r="AF891" s="37">
        <f t="shared" si="176"/>
        <v>0</v>
      </c>
      <c r="AG891" s="37">
        <f t="shared" si="178"/>
        <v>0</v>
      </c>
      <c r="AH891" s="37">
        <f t="shared" si="179"/>
        <v>0</v>
      </c>
      <c r="AI891" s="35" t="str">
        <f t="shared" si="180"/>
        <v>Nusidėvėjęs</v>
      </c>
      <c r="AJ891" s="38" t="str">
        <f>IF(AND(F891&lt;&gt;[3]Pav.tvarkyklė!$B$12,F891&lt;&gt;[3]Pav.tvarkyklė!$B$13),"GVTNT","X")</f>
        <v>GVTNT</v>
      </c>
      <c r="AK891" s="39">
        <f t="shared" si="181"/>
        <v>0</v>
      </c>
      <c r="AL891" s="41"/>
      <c r="AM891" s="41"/>
      <c r="AN891" s="41">
        <f t="shared" si="182"/>
        <v>1900</v>
      </c>
      <c r="AO891" s="41"/>
      <c r="AP891" s="41"/>
      <c r="AQ891" s="41"/>
      <c r="AR891" s="42"/>
      <c r="AS891" s="42"/>
      <c r="AU891" s="43">
        <f t="shared" si="183"/>
        <v>0</v>
      </c>
    </row>
    <row r="892" spans="1:47" ht="15" customHeight="1" x14ac:dyDescent="0.25">
      <c r="A892" s="11"/>
      <c r="B892" s="19">
        <v>950</v>
      </c>
      <c r="C892" s="74"/>
      <c r="D892" s="77"/>
      <c r="E892" s="78"/>
      <c r="F892" s="75"/>
      <c r="G892" s="24"/>
      <c r="H892" s="49"/>
      <c r="I892" s="79"/>
      <c r="J892" s="27"/>
      <c r="K892" s="27"/>
      <c r="L892" s="79"/>
      <c r="M892" s="28"/>
      <c r="N892" s="29">
        <v>0</v>
      </c>
      <c r="O892" s="30" t="str">
        <f>IF(G892&lt;=$N$2,"",IF(F892=[3]Pav.tvarkyklė!$B$13,"",IF(ISBLANK(R892),"X","")))</f>
        <v/>
      </c>
      <c r="P892" s="31"/>
      <c r="Q892" s="32"/>
      <c r="R892" s="32"/>
      <c r="S892" s="33"/>
      <c r="T892" s="33"/>
      <c r="U892" s="34" t="str">
        <f>IFERROR(INDEX('[3]5.Grup_T'!$G$4:$G$22,MATCH('6.Turtas'!E892,'[3]5.Grup_T'!$E$4:$E$22,0)),"0")</f>
        <v>0</v>
      </c>
      <c r="V892" s="35">
        <f t="shared" si="174"/>
        <v>0</v>
      </c>
      <c r="W892" s="35">
        <f>IF(NOT(ISBLANK(H892)),(12-DATEDIF(H892,'[3]1.Pradzia'!$D$13,"m")),0)</f>
        <v>0</v>
      </c>
      <c r="X892" s="35">
        <f t="shared" si="173"/>
        <v>0</v>
      </c>
      <c r="Y892" s="35">
        <f t="shared" si="186"/>
        <v>0</v>
      </c>
      <c r="Z892" s="35">
        <f t="shared" si="184"/>
        <v>0</v>
      </c>
      <c r="AA892" s="36">
        <f t="shared" si="175"/>
        <v>0</v>
      </c>
      <c r="AB892" s="36">
        <f t="shared" si="177"/>
        <v>0</v>
      </c>
      <c r="AC892" s="37">
        <f t="shared" si="185"/>
        <v>0</v>
      </c>
      <c r="AD892" s="35">
        <f>IF(OR(YEAR(G892)&lt;2019,O892="X"),0,IF(ISBLANK(H892),DATEDIF(G892,'[3]1.Pradzia'!$D$13,"M"),DATEDIF(G892,H892,"m")))</f>
        <v>0</v>
      </c>
      <c r="AE892" s="37">
        <f>IF(E892='[3]5.Grup_T'!$E$20,0,IF(AD892&lt;&gt;0,M892/V892*MIN(12,AD892),0))</f>
        <v>0</v>
      </c>
      <c r="AF892" s="37">
        <f t="shared" si="176"/>
        <v>0</v>
      </c>
      <c r="AG892" s="37">
        <f t="shared" si="178"/>
        <v>0</v>
      </c>
      <c r="AH892" s="37">
        <f t="shared" si="179"/>
        <v>0</v>
      </c>
      <c r="AI892" s="35" t="str">
        <f t="shared" si="180"/>
        <v>Nusidėvėjęs</v>
      </c>
      <c r="AJ892" s="38" t="str">
        <f>IF(AND(F892&lt;&gt;[3]Pav.tvarkyklė!$B$12,F892&lt;&gt;[3]Pav.tvarkyklė!$B$13),"GVTNT","X")</f>
        <v>GVTNT</v>
      </c>
      <c r="AK892" s="39">
        <f t="shared" si="181"/>
        <v>0</v>
      </c>
      <c r="AL892" s="41"/>
      <c r="AM892" s="41"/>
      <c r="AN892" s="41">
        <f t="shared" si="182"/>
        <v>1900</v>
      </c>
      <c r="AO892" s="41"/>
      <c r="AP892" s="41"/>
      <c r="AQ892" s="41"/>
      <c r="AR892" s="42"/>
      <c r="AS892" s="42"/>
      <c r="AU892" s="43">
        <f t="shared" si="183"/>
        <v>0</v>
      </c>
    </row>
    <row r="893" spans="1:47" ht="15" customHeight="1" x14ac:dyDescent="0.25">
      <c r="A893" s="11"/>
      <c r="B893" s="19">
        <v>951</v>
      </c>
      <c r="C893" s="74"/>
      <c r="D893" s="77"/>
      <c r="E893" s="78"/>
      <c r="F893" s="75"/>
      <c r="G893" s="24"/>
      <c r="H893" s="49"/>
      <c r="I893" s="79"/>
      <c r="J893" s="27"/>
      <c r="K893" s="27"/>
      <c r="L893" s="79"/>
      <c r="M893" s="28"/>
      <c r="N893" s="29">
        <v>0</v>
      </c>
      <c r="O893" s="30" t="str">
        <f>IF(G893&lt;=$N$2,"",IF(F893=[3]Pav.tvarkyklė!$B$13,"",IF(ISBLANK(R893),"X","")))</f>
        <v/>
      </c>
      <c r="P893" s="31"/>
      <c r="Q893" s="32"/>
      <c r="R893" s="32"/>
      <c r="S893" s="33"/>
      <c r="T893" s="33"/>
      <c r="U893" s="34" t="str">
        <f>IFERROR(INDEX('[3]5.Grup_T'!$G$4:$G$22,MATCH('6.Turtas'!E893,'[3]5.Grup_T'!$E$4:$E$22,0)),"0")</f>
        <v>0</v>
      </c>
      <c r="V893" s="35">
        <f t="shared" si="174"/>
        <v>0</v>
      </c>
      <c r="W893" s="35">
        <f>IF(NOT(ISBLANK(H893)),(12-DATEDIF(H893,'[3]1.Pradzia'!$D$13,"m")),0)</f>
        <v>0</v>
      </c>
      <c r="X893" s="35">
        <f t="shared" si="173"/>
        <v>0</v>
      </c>
      <c r="Y893" s="35">
        <f t="shared" si="186"/>
        <v>0</v>
      </c>
      <c r="Z893" s="35">
        <f t="shared" si="184"/>
        <v>0</v>
      </c>
      <c r="AA893" s="36">
        <f t="shared" si="175"/>
        <v>0</v>
      </c>
      <c r="AB893" s="36">
        <f t="shared" si="177"/>
        <v>0</v>
      </c>
      <c r="AC893" s="37">
        <f t="shared" si="185"/>
        <v>0</v>
      </c>
      <c r="AD893" s="35">
        <f>IF(OR(YEAR(G893)&lt;2019,O893="X"),0,IF(ISBLANK(H893),DATEDIF(G893,'[3]1.Pradzia'!$D$13,"M"),DATEDIF(G893,H893,"m")))</f>
        <v>0</v>
      </c>
      <c r="AE893" s="37">
        <f>IF(E893='[3]5.Grup_T'!$E$20,0,IF(AD893&lt;&gt;0,M893/V893*MIN(12,AD893),0))</f>
        <v>0</v>
      </c>
      <c r="AF893" s="37">
        <f t="shared" si="176"/>
        <v>0</v>
      </c>
      <c r="AG893" s="37">
        <f t="shared" si="178"/>
        <v>0</v>
      </c>
      <c r="AH893" s="37">
        <f t="shared" si="179"/>
        <v>0</v>
      </c>
      <c r="AI893" s="35" t="str">
        <f t="shared" si="180"/>
        <v>Nusidėvėjęs</v>
      </c>
      <c r="AJ893" s="38" t="str">
        <f>IF(AND(F893&lt;&gt;[3]Pav.tvarkyklė!$B$12,F893&lt;&gt;[3]Pav.tvarkyklė!$B$13),"GVTNT","X")</f>
        <v>GVTNT</v>
      </c>
      <c r="AK893" s="39">
        <f t="shared" si="181"/>
        <v>0</v>
      </c>
      <c r="AL893" s="41"/>
      <c r="AM893" s="41"/>
      <c r="AN893" s="41">
        <f t="shared" si="182"/>
        <v>1900</v>
      </c>
      <c r="AO893" s="41"/>
      <c r="AP893" s="41"/>
      <c r="AQ893" s="41"/>
      <c r="AR893" s="42"/>
      <c r="AS893" s="42"/>
      <c r="AU893" s="43">
        <f t="shared" si="183"/>
        <v>0</v>
      </c>
    </row>
    <row r="894" spans="1:47" ht="15" customHeight="1" x14ac:dyDescent="0.25">
      <c r="A894" s="11"/>
      <c r="B894" s="19">
        <v>952</v>
      </c>
      <c r="C894" s="74"/>
      <c r="D894" s="77"/>
      <c r="E894" s="78"/>
      <c r="F894" s="75"/>
      <c r="G894" s="24"/>
      <c r="H894" s="49"/>
      <c r="I894" s="79"/>
      <c r="J894" s="27"/>
      <c r="K894" s="27"/>
      <c r="L894" s="79"/>
      <c r="M894" s="28"/>
      <c r="N894" s="29">
        <v>0</v>
      </c>
      <c r="O894" s="30" t="str">
        <f>IF(G894&lt;=$N$2,"",IF(F894=[3]Pav.tvarkyklė!$B$13,"",IF(ISBLANK(R894),"X","")))</f>
        <v/>
      </c>
      <c r="P894" s="31"/>
      <c r="Q894" s="32"/>
      <c r="R894" s="32"/>
      <c r="S894" s="33"/>
      <c r="T894" s="33"/>
      <c r="U894" s="34" t="str">
        <f>IFERROR(INDEX('[3]5.Grup_T'!$G$4:$G$22,MATCH('6.Turtas'!E894,'[3]5.Grup_T'!$E$4:$E$22,0)),"0")</f>
        <v>0</v>
      </c>
      <c r="V894" s="35">
        <f t="shared" si="174"/>
        <v>0</v>
      </c>
      <c r="W894" s="35">
        <f>IF(NOT(ISBLANK(H894)),(12-DATEDIF(H894,'[3]1.Pradzia'!$D$13,"m")),0)</f>
        <v>0</v>
      </c>
      <c r="X894" s="35">
        <f t="shared" si="173"/>
        <v>0</v>
      </c>
      <c r="Y894" s="35">
        <f t="shared" si="186"/>
        <v>0</v>
      </c>
      <c r="Z894" s="35">
        <f t="shared" si="184"/>
        <v>0</v>
      </c>
      <c r="AA894" s="36">
        <f t="shared" si="175"/>
        <v>0</v>
      </c>
      <c r="AB894" s="36">
        <f t="shared" si="177"/>
        <v>0</v>
      </c>
      <c r="AC894" s="37">
        <f t="shared" si="185"/>
        <v>0</v>
      </c>
      <c r="AD894" s="35">
        <f>IF(OR(YEAR(G894)&lt;2019,O894="X"),0,IF(ISBLANK(H894),DATEDIF(G894,'[3]1.Pradzia'!$D$13,"M"),DATEDIF(G894,H894,"m")))</f>
        <v>0</v>
      </c>
      <c r="AE894" s="37">
        <f>IF(E894='[3]5.Grup_T'!$E$20,0,IF(AD894&lt;&gt;0,M894/V894*MIN(12,AD894),0))</f>
        <v>0</v>
      </c>
      <c r="AF894" s="37">
        <f t="shared" si="176"/>
        <v>0</v>
      </c>
      <c r="AG894" s="37">
        <f t="shared" si="178"/>
        <v>0</v>
      </c>
      <c r="AH894" s="37">
        <f t="shared" si="179"/>
        <v>0</v>
      </c>
      <c r="AI894" s="35" t="str">
        <f t="shared" si="180"/>
        <v>Nusidėvėjęs</v>
      </c>
      <c r="AJ894" s="38" t="str">
        <f>IF(AND(F894&lt;&gt;[3]Pav.tvarkyklė!$B$12,F894&lt;&gt;[3]Pav.tvarkyklė!$B$13),"GVTNT","X")</f>
        <v>GVTNT</v>
      </c>
      <c r="AK894" s="39">
        <f t="shared" si="181"/>
        <v>0</v>
      </c>
      <c r="AL894" s="41"/>
      <c r="AM894" s="41"/>
      <c r="AN894" s="41">
        <f t="shared" si="182"/>
        <v>1900</v>
      </c>
      <c r="AO894" s="41"/>
      <c r="AP894" s="41"/>
      <c r="AQ894" s="41"/>
      <c r="AR894" s="42"/>
      <c r="AS894" s="42"/>
      <c r="AU894" s="43">
        <f t="shared" si="183"/>
        <v>0</v>
      </c>
    </row>
    <row r="895" spans="1:47" ht="15" customHeight="1" x14ac:dyDescent="0.25">
      <c r="A895" s="11"/>
      <c r="B895" s="19">
        <v>953</v>
      </c>
      <c r="C895" s="74"/>
      <c r="D895" s="77"/>
      <c r="E895" s="78"/>
      <c r="F895" s="75"/>
      <c r="G895" s="24"/>
      <c r="H895" s="49"/>
      <c r="I895" s="79"/>
      <c r="J895" s="27"/>
      <c r="K895" s="27"/>
      <c r="L895" s="79"/>
      <c r="M895" s="28"/>
      <c r="N895" s="29">
        <v>0</v>
      </c>
      <c r="O895" s="30" t="str">
        <f>IF(G895&lt;=$N$2,"",IF(F895=[3]Pav.tvarkyklė!$B$13,"",IF(ISBLANK(R895),"X","")))</f>
        <v/>
      </c>
      <c r="P895" s="31"/>
      <c r="Q895" s="32"/>
      <c r="R895" s="32"/>
      <c r="S895" s="33"/>
      <c r="T895" s="33"/>
      <c r="U895" s="34" t="str">
        <f>IFERROR(INDEX('[3]5.Grup_T'!$G$4:$G$22,MATCH('6.Turtas'!E895,'[3]5.Grup_T'!$E$4:$E$22,0)),"0")</f>
        <v>0</v>
      </c>
      <c r="V895" s="35">
        <f t="shared" si="174"/>
        <v>0</v>
      </c>
      <c r="W895" s="35">
        <f>IF(NOT(ISBLANK(H895)),(12-DATEDIF(H895,'[3]1.Pradzia'!$D$13,"m")),0)</f>
        <v>0</v>
      </c>
      <c r="X895" s="35">
        <f t="shared" si="173"/>
        <v>0</v>
      </c>
      <c r="Y895" s="35">
        <f t="shared" si="186"/>
        <v>0</v>
      </c>
      <c r="Z895" s="35">
        <f t="shared" si="184"/>
        <v>0</v>
      </c>
      <c r="AA895" s="36">
        <f t="shared" si="175"/>
        <v>0</v>
      </c>
      <c r="AB895" s="36">
        <f t="shared" si="177"/>
        <v>0</v>
      </c>
      <c r="AC895" s="37">
        <f t="shared" si="185"/>
        <v>0</v>
      </c>
      <c r="AD895" s="35">
        <f>IF(OR(YEAR(G895)&lt;2019,O895="X"),0,IF(ISBLANK(H895),DATEDIF(G895,'[3]1.Pradzia'!$D$13,"M"),DATEDIF(G895,H895,"m")))</f>
        <v>0</v>
      </c>
      <c r="AE895" s="37">
        <f>IF(E895='[3]5.Grup_T'!$E$20,0,IF(AD895&lt;&gt;0,M895/V895*MIN(12,AD895),0))</f>
        <v>0</v>
      </c>
      <c r="AF895" s="37">
        <f t="shared" si="176"/>
        <v>0</v>
      </c>
      <c r="AG895" s="37">
        <f t="shared" si="178"/>
        <v>0</v>
      </c>
      <c r="AH895" s="37">
        <f t="shared" si="179"/>
        <v>0</v>
      </c>
      <c r="AI895" s="35" t="str">
        <f t="shared" si="180"/>
        <v>Nusidėvėjęs</v>
      </c>
      <c r="AJ895" s="38" t="str">
        <f>IF(AND(F895&lt;&gt;[3]Pav.tvarkyklė!$B$12,F895&lt;&gt;[3]Pav.tvarkyklė!$B$13),"GVTNT","X")</f>
        <v>GVTNT</v>
      </c>
      <c r="AK895" s="39">
        <f t="shared" si="181"/>
        <v>0</v>
      </c>
      <c r="AL895" s="41"/>
      <c r="AM895" s="41"/>
      <c r="AN895" s="41">
        <f t="shared" si="182"/>
        <v>1900</v>
      </c>
      <c r="AO895" s="41"/>
      <c r="AP895" s="41"/>
      <c r="AQ895" s="41"/>
      <c r="AR895" s="42"/>
      <c r="AS895" s="42"/>
      <c r="AU895" s="43">
        <f t="shared" si="183"/>
        <v>0</v>
      </c>
    </row>
    <row r="896" spans="1:47" ht="15" customHeight="1" x14ac:dyDescent="0.25">
      <c r="A896" s="11"/>
      <c r="B896" s="19">
        <v>954</v>
      </c>
      <c r="C896" s="74"/>
      <c r="D896" s="77"/>
      <c r="E896" s="78"/>
      <c r="F896" s="75"/>
      <c r="G896" s="24"/>
      <c r="H896" s="49"/>
      <c r="I896" s="79"/>
      <c r="J896" s="27"/>
      <c r="K896" s="27"/>
      <c r="L896" s="79"/>
      <c r="M896" s="28"/>
      <c r="N896" s="29">
        <v>0</v>
      </c>
      <c r="O896" s="30" t="str">
        <f>IF(G896&lt;=$N$2,"",IF(F896=[3]Pav.tvarkyklė!$B$13,"",IF(ISBLANK(R896),"X","")))</f>
        <v/>
      </c>
      <c r="P896" s="31"/>
      <c r="Q896" s="32"/>
      <c r="R896" s="32"/>
      <c r="S896" s="33"/>
      <c r="T896" s="33"/>
      <c r="U896" s="34" t="str">
        <f>IFERROR(INDEX('[3]5.Grup_T'!$G$4:$G$22,MATCH('6.Turtas'!E896,'[3]5.Grup_T'!$E$4:$E$22,0)),"0")</f>
        <v>0</v>
      </c>
      <c r="V896" s="35">
        <f t="shared" si="174"/>
        <v>0</v>
      </c>
      <c r="W896" s="35">
        <f>IF(NOT(ISBLANK(H896)),(12-DATEDIF(H896,'[3]1.Pradzia'!$D$13,"m")),0)</f>
        <v>0</v>
      </c>
      <c r="X896" s="35">
        <f t="shared" si="173"/>
        <v>0</v>
      </c>
      <c r="Y896" s="35">
        <f t="shared" si="186"/>
        <v>0</v>
      </c>
      <c r="Z896" s="35">
        <f t="shared" si="184"/>
        <v>0</v>
      </c>
      <c r="AA896" s="36">
        <f t="shared" si="175"/>
        <v>0</v>
      </c>
      <c r="AB896" s="36">
        <f t="shared" si="177"/>
        <v>0</v>
      </c>
      <c r="AC896" s="37">
        <f t="shared" si="185"/>
        <v>0</v>
      </c>
      <c r="AD896" s="35">
        <f>IF(OR(YEAR(G896)&lt;2019,O896="X"),0,IF(ISBLANK(H896),DATEDIF(G896,'[3]1.Pradzia'!$D$13,"M"),DATEDIF(G896,H896,"m")))</f>
        <v>0</v>
      </c>
      <c r="AE896" s="37">
        <f>IF(E896='[3]5.Grup_T'!$E$20,0,IF(AD896&lt;&gt;0,M896/V896*MIN(12,AD896),0))</f>
        <v>0</v>
      </c>
      <c r="AF896" s="37">
        <f t="shared" si="176"/>
        <v>0</v>
      </c>
      <c r="AG896" s="37">
        <f t="shared" si="178"/>
        <v>0</v>
      </c>
      <c r="AH896" s="37">
        <f t="shared" si="179"/>
        <v>0</v>
      </c>
      <c r="AI896" s="35" t="str">
        <f t="shared" si="180"/>
        <v>Nusidėvėjęs</v>
      </c>
      <c r="AJ896" s="38" t="str">
        <f>IF(AND(F896&lt;&gt;[3]Pav.tvarkyklė!$B$12,F896&lt;&gt;[3]Pav.tvarkyklė!$B$13),"GVTNT","X")</f>
        <v>GVTNT</v>
      </c>
      <c r="AK896" s="39">
        <f t="shared" si="181"/>
        <v>0</v>
      </c>
      <c r="AL896" s="41"/>
      <c r="AM896" s="41"/>
      <c r="AN896" s="41">
        <f t="shared" si="182"/>
        <v>1900</v>
      </c>
      <c r="AO896" s="41"/>
      <c r="AP896" s="41"/>
      <c r="AQ896" s="41"/>
      <c r="AR896" s="42"/>
      <c r="AS896" s="42"/>
      <c r="AU896" s="43">
        <f t="shared" si="183"/>
        <v>0</v>
      </c>
    </row>
    <row r="897" spans="1:47" ht="15" customHeight="1" x14ac:dyDescent="0.25">
      <c r="A897" s="11"/>
      <c r="B897" s="19">
        <v>955</v>
      </c>
      <c r="C897" s="74"/>
      <c r="D897" s="77"/>
      <c r="E897" s="78"/>
      <c r="F897" s="75"/>
      <c r="G897" s="24"/>
      <c r="H897" s="49"/>
      <c r="I897" s="79"/>
      <c r="J897" s="27"/>
      <c r="K897" s="27"/>
      <c r="L897" s="79"/>
      <c r="M897" s="28"/>
      <c r="N897" s="29">
        <v>0</v>
      </c>
      <c r="O897" s="30" t="str">
        <f>IF(G897&lt;=$N$2,"",IF(F897=[3]Pav.tvarkyklė!$B$13,"",IF(ISBLANK(R897),"X","")))</f>
        <v/>
      </c>
      <c r="P897" s="31"/>
      <c r="Q897" s="32"/>
      <c r="R897" s="32"/>
      <c r="S897" s="33"/>
      <c r="T897" s="33"/>
      <c r="U897" s="34" t="str">
        <f>IFERROR(INDEX('[3]5.Grup_T'!$G$4:$G$22,MATCH('6.Turtas'!E897,'[3]5.Grup_T'!$E$4:$E$22,0)),"0")</f>
        <v>0</v>
      </c>
      <c r="V897" s="35">
        <f t="shared" si="174"/>
        <v>0</v>
      </c>
      <c r="W897" s="35">
        <f>IF(NOT(ISBLANK(H897)),(12-DATEDIF(H897,'[3]1.Pradzia'!$D$13,"m")),0)</f>
        <v>0</v>
      </c>
      <c r="X897" s="35">
        <f t="shared" ref="X897:X960" si="187">IF(OR(ISBLANK(C897),YEAR(G897)&gt;=2019),0,DATEDIF(G897,$N$2,"M"))</f>
        <v>0</v>
      </c>
      <c r="Y897" s="35">
        <f t="shared" si="186"/>
        <v>0</v>
      </c>
      <c r="Z897" s="35">
        <f t="shared" si="184"/>
        <v>0</v>
      </c>
      <c r="AA897" s="36">
        <f t="shared" si="175"/>
        <v>0</v>
      </c>
      <c r="AB897" s="36">
        <f t="shared" si="177"/>
        <v>0</v>
      </c>
      <c r="AC897" s="37">
        <f t="shared" si="185"/>
        <v>0</v>
      </c>
      <c r="AD897" s="35">
        <f>IF(OR(YEAR(G897)&lt;2019,O897="X"),0,IF(ISBLANK(H897),DATEDIF(G897,'[3]1.Pradzia'!$D$13,"M"),DATEDIF(G897,H897,"m")))</f>
        <v>0</v>
      </c>
      <c r="AE897" s="37">
        <f>IF(E897='[3]5.Grup_T'!$E$20,0,IF(AD897&lt;&gt;0,M897/V897*MIN(12,AD897),0))</f>
        <v>0</v>
      </c>
      <c r="AF897" s="37">
        <f t="shared" si="176"/>
        <v>0</v>
      </c>
      <c r="AG897" s="37">
        <f t="shared" si="178"/>
        <v>0</v>
      </c>
      <c r="AH897" s="37">
        <f t="shared" si="179"/>
        <v>0</v>
      </c>
      <c r="AI897" s="35" t="str">
        <f t="shared" si="180"/>
        <v>Nusidėvėjęs</v>
      </c>
      <c r="AJ897" s="38" t="str">
        <f>IF(AND(F897&lt;&gt;[3]Pav.tvarkyklė!$B$12,F897&lt;&gt;[3]Pav.tvarkyklė!$B$13),"GVTNT","X")</f>
        <v>GVTNT</v>
      </c>
      <c r="AK897" s="39">
        <f t="shared" si="181"/>
        <v>0</v>
      </c>
      <c r="AL897" s="41"/>
      <c r="AM897" s="41"/>
      <c r="AN897" s="41">
        <f t="shared" si="182"/>
        <v>1900</v>
      </c>
      <c r="AO897" s="41"/>
      <c r="AP897" s="41"/>
      <c r="AQ897" s="41"/>
      <c r="AR897" s="42"/>
      <c r="AS897" s="42"/>
      <c r="AU897" s="43">
        <f t="shared" si="183"/>
        <v>0</v>
      </c>
    </row>
    <row r="898" spans="1:47" ht="15" customHeight="1" x14ac:dyDescent="0.25">
      <c r="A898" s="11"/>
      <c r="B898" s="19">
        <v>956</v>
      </c>
      <c r="C898" s="74"/>
      <c r="D898" s="77"/>
      <c r="E898" s="78"/>
      <c r="F898" s="75"/>
      <c r="G898" s="24"/>
      <c r="H898" s="49"/>
      <c r="I898" s="79"/>
      <c r="J898" s="27"/>
      <c r="K898" s="27"/>
      <c r="L898" s="79"/>
      <c r="M898" s="28"/>
      <c r="N898" s="29">
        <v>0</v>
      </c>
      <c r="O898" s="30" t="str">
        <f>IF(G898&lt;=$N$2,"",IF(F898=[3]Pav.tvarkyklė!$B$13,"",IF(ISBLANK(R898),"X","")))</f>
        <v/>
      </c>
      <c r="P898" s="31"/>
      <c r="Q898" s="32"/>
      <c r="R898" s="32"/>
      <c r="S898" s="33"/>
      <c r="T898" s="33"/>
      <c r="U898" s="34" t="str">
        <f>IFERROR(INDEX('[3]5.Grup_T'!$G$4:$G$22,MATCH('6.Turtas'!E898,'[3]5.Grup_T'!$E$4:$E$22,0)),"0")</f>
        <v>0</v>
      </c>
      <c r="V898" s="35">
        <f t="shared" si="174"/>
        <v>0</v>
      </c>
      <c r="W898" s="35">
        <f>IF(NOT(ISBLANK(H898)),(12-DATEDIF(H898,'[3]1.Pradzia'!$D$13,"m")),0)</f>
        <v>0</v>
      </c>
      <c r="X898" s="35">
        <f t="shared" si="187"/>
        <v>0</v>
      </c>
      <c r="Y898" s="35">
        <f t="shared" si="186"/>
        <v>0</v>
      </c>
      <c r="Z898" s="35">
        <f t="shared" si="184"/>
        <v>0</v>
      </c>
      <c r="AA898" s="36">
        <f t="shared" si="175"/>
        <v>0</v>
      </c>
      <c r="AB898" s="36">
        <f t="shared" si="177"/>
        <v>0</v>
      </c>
      <c r="AC898" s="37">
        <f t="shared" si="185"/>
        <v>0</v>
      </c>
      <c r="AD898" s="35">
        <f>IF(OR(YEAR(G898)&lt;2019,O898="X"),0,IF(ISBLANK(H898),DATEDIF(G898,'[3]1.Pradzia'!$D$13,"M"),DATEDIF(G898,H898,"m")))</f>
        <v>0</v>
      </c>
      <c r="AE898" s="37">
        <f>IF(E898='[3]5.Grup_T'!$E$20,0,IF(AD898&lt;&gt;0,M898/V898*MIN(12,AD898),0))</f>
        <v>0</v>
      </c>
      <c r="AF898" s="37">
        <f t="shared" si="176"/>
        <v>0</v>
      </c>
      <c r="AG898" s="37">
        <f t="shared" si="178"/>
        <v>0</v>
      </c>
      <c r="AH898" s="37">
        <f t="shared" si="179"/>
        <v>0</v>
      </c>
      <c r="AI898" s="35" t="str">
        <f t="shared" si="180"/>
        <v>Nusidėvėjęs</v>
      </c>
      <c r="AJ898" s="38" t="str">
        <f>IF(AND(F898&lt;&gt;[3]Pav.tvarkyklė!$B$12,F898&lt;&gt;[3]Pav.tvarkyklė!$B$13),"GVTNT","X")</f>
        <v>GVTNT</v>
      </c>
      <c r="AK898" s="39">
        <f t="shared" si="181"/>
        <v>0</v>
      </c>
      <c r="AL898" s="41"/>
      <c r="AM898" s="41"/>
      <c r="AN898" s="41">
        <f t="shared" si="182"/>
        <v>1900</v>
      </c>
      <c r="AO898" s="41"/>
      <c r="AP898" s="41"/>
      <c r="AQ898" s="41"/>
      <c r="AR898" s="42"/>
      <c r="AS898" s="42"/>
      <c r="AU898" s="43">
        <f t="shared" si="183"/>
        <v>0</v>
      </c>
    </row>
    <row r="899" spans="1:47" ht="15" customHeight="1" x14ac:dyDescent="0.25">
      <c r="A899" s="11"/>
      <c r="B899" s="19">
        <v>957</v>
      </c>
      <c r="C899" s="74"/>
      <c r="D899" s="77"/>
      <c r="E899" s="78"/>
      <c r="F899" s="75"/>
      <c r="G899" s="24"/>
      <c r="H899" s="49"/>
      <c r="I899" s="79"/>
      <c r="J899" s="27"/>
      <c r="K899" s="27"/>
      <c r="L899" s="79"/>
      <c r="M899" s="28"/>
      <c r="N899" s="29">
        <v>0</v>
      </c>
      <c r="O899" s="30" t="str">
        <f>IF(G899&lt;=$N$2,"",IF(F899=[3]Pav.tvarkyklė!$B$13,"",IF(ISBLANK(R899),"X","")))</f>
        <v/>
      </c>
      <c r="P899" s="31"/>
      <c r="Q899" s="32"/>
      <c r="R899" s="32"/>
      <c r="S899" s="33"/>
      <c r="T899" s="33"/>
      <c r="U899" s="34" t="str">
        <f>IFERROR(INDEX('[3]5.Grup_T'!$G$4:$G$22,MATCH('6.Turtas'!E899,'[3]5.Grup_T'!$E$4:$E$22,0)),"0")</f>
        <v>0</v>
      </c>
      <c r="V899" s="35">
        <f t="shared" si="174"/>
        <v>0</v>
      </c>
      <c r="W899" s="35">
        <f>IF(NOT(ISBLANK(H899)),(12-DATEDIF(H899,'[3]1.Pradzia'!$D$13,"m")),0)</f>
        <v>0</v>
      </c>
      <c r="X899" s="35">
        <f t="shared" si="187"/>
        <v>0</v>
      </c>
      <c r="Y899" s="35">
        <f t="shared" si="186"/>
        <v>0</v>
      </c>
      <c r="Z899" s="35">
        <f t="shared" si="184"/>
        <v>0</v>
      </c>
      <c r="AA899" s="36">
        <f t="shared" si="175"/>
        <v>0</v>
      </c>
      <c r="AB899" s="36">
        <f t="shared" si="177"/>
        <v>0</v>
      </c>
      <c r="AC899" s="37">
        <f t="shared" si="185"/>
        <v>0</v>
      </c>
      <c r="AD899" s="35">
        <f>IF(OR(YEAR(G899)&lt;2019,O899="X"),0,IF(ISBLANK(H899),DATEDIF(G899,'[3]1.Pradzia'!$D$13,"M"),DATEDIF(G899,H899,"m")))</f>
        <v>0</v>
      </c>
      <c r="AE899" s="37">
        <f>IF(E899='[3]5.Grup_T'!$E$20,0,IF(AD899&lt;&gt;0,M899/V899*MIN(12,AD899),0))</f>
        <v>0</v>
      </c>
      <c r="AF899" s="37">
        <f t="shared" si="176"/>
        <v>0</v>
      </c>
      <c r="AG899" s="37">
        <f t="shared" si="178"/>
        <v>0</v>
      </c>
      <c r="AH899" s="37">
        <f t="shared" si="179"/>
        <v>0</v>
      </c>
      <c r="AI899" s="35" t="str">
        <f t="shared" si="180"/>
        <v>Nusidėvėjęs</v>
      </c>
      <c r="AJ899" s="38" t="str">
        <f>IF(AND(F899&lt;&gt;[3]Pav.tvarkyklė!$B$12,F899&lt;&gt;[3]Pav.tvarkyklė!$B$13),"GVTNT","X")</f>
        <v>GVTNT</v>
      </c>
      <c r="AK899" s="39">
        <f t="shared" si="181"/>
        <v>0</v>
      </c>
      <c r="AL899" s="41"/>
      <c r="AM899" s="41"/>
      <c r="AN899" s="41">
        <f t="shared" si="182"/>
        <v>1900</v>
      </c>
      <c r="AO899" s="41"/>
      <c r="AP899" s="41"/>
      <c r="AQ899" s="41"/>
      <c r="AR899" s="42"/>
      <c r="AS899" s="42"/>
      <c r="AU899" s="43">
        <f t="shared" si="183"/>
        <v>0</v>
      </c>
    </row>
    <row r="900" spans="1:47" ht="15" customHeight="1" x14ac:dyDescent="0.25">
      <c r="A900" s="11"/>
      <c r="B900" s="19">
        <v>958</v>
      </c>
      <c r="C900" s="74"/>
      <c r="D900" s="77"/>
      <c r="E900" s="78"/>
      <c r="F900" s="75"/>
      <c r="G900" s="24"/>
      <c r="H900" s="49"/>
      <c r="I900" s="79"/>
      <c r="J900" s="27"/>
      <c r="K900" s="27"/>
      <c r="L900" s="79"/>
      <c r="M900" s="28"/>
      <c r="N900" s="29">
        <v>0</v>
      </c>
      <c r="O900" s="30" t="str">
        <f>IF(G900&lt;=$N$2,"",IF(F900=[3]Pav.tvarkyklė!$B$13,"",IF(ISBLANK(R900),"X","")))</f>
        <v/>
      </c>
      <c r="P900" s="31"/>
      <c r="Q900" s="32"/>
      <c r="R900" s="32"/>
      <c r="S900" s="33"/>
      <c r="T900" s="33"/>
      <c r="U900" s="34" t="str">
        <f>IFERROR(INDEX('[3]5.Grup_T'!$G$4:$G$22,MATCH('6.Turtas'!E900,'[3]5.Grup_T'!$E$4:$E$22,0)),"0")</f>
        <v>0</v>
      </c>
      <c r="V900" s="35">
        <f t="shared" ref="V900:V963" si="188">U900*12</f>
        <v>0</v>
      </c>
      <c r="W900" s="35">
        <f>IF(NOT(ISBLANK(H900)),(12-DATEDIF(H900,'[3]1.Pradzia'!$D$13,"m")),0)</f>
        <v>0</v>
      </c>
      <c r="X900" s="35">
        <f t="shared" si="187"/>
        <v>0</v>
      </c>
      <c r="Y900" s="35">
        <f t="shared" si="186"/>
        <v>0</v>
      </c>
      <c r="Z900" s="35">
        <f t="shared" si="184"/>
        <v>0</v>
      </c>
      <c r="AA900" s="36">
        <f t="shared" ref="AA900:AA963" si="189">+IF(Z900&lt;=0,0,N900/Z900)</f>
        <v>0</v>
      </c>
      <c r="AB900" s="36">
        <f t="shared" si="177"/>
        <v>0</v>
      </c>
      <c r="AC900" s="37">
        <f t="shared" si="185"/>
        <v>0</v>
      </c>
      <c r="AD900" s="35">
        <f>IF(OR(YEAR(G900)&lt;2019,O900="X"),0,IF(ISBLANK(H900),DATEDIF(G900,'[3]1.Pradzia'!$D$13,"M"),DATEDIF(G900,H900,"m")))</f>
        <v>0</v>
      </c>
      <c r="AE900" s="37">
        <f>IF(E900='[3]5.Grup_T'!$E$20,0,IF(AD900&lt;&gt;0,M900/V900*MIN(12,AD900),0))</f>
        <v>0</v>
      </c>
      <c r="AF900" s="37">
        <f t="shared" ref="AF900:AF963" si="190">+AB900+AE900</f>
        <v>0</v>
      </c>
      <c r="AG900" s="37">
        <f t="shared" si="178"/>
        <v>0</v>
      </c>
      <c r="AH900" s="37">
        <f t="shared" si="179"/>
        <v>0</v>
      </c>
      <c r="AI900" s="35" t="str">
        <f t="shared" si="180"/>
        <v>Nusidėvėjęs</v>
      </c>
      <c r="AJ900" s="38" t="str">
        <f>IF(AND(F900&lt;&gt;[3]Pav.tvarkyklė!$B$12,F900&lt;&gt;[3]Pav.tvarkyklė!$B$13),"GVTNT","X")</f>
        <v>GVTNT</v>
      </c>
      <c r="AK900" s="39">
        <f t="shared" si="181"/>
        <v>0</v>
      </c>
      <c r="AL900" s="41"/>
      <c r="AM900" s="41"/>
      <c r="AN900" s="41">
        <f t="shared" si="182"/>
        <v>1900</v>
      </c>
      <c r="AO900" s="41"/>
      <c r="AP900" s="41"/>
      <c r="AQ900" s="41"/>
      <c r="AR900" s="42"/>
      <c r="AS900" s="42"/>
      <c r="AU900" s="43">
        <f t="shared" si="183"/>
        <v>0</v>
      </c>
    </row>
    <row r="901" spans="1:47" ht="15" customHeight="1" x14ac:dyDescent="0.25">
      <c r="A901" s="11"/>
      <c r="B901" s="19">
        <v>959</v>
      </c>
      <c r="C901" s="74"/>
      <c r="D901" s="77"/>
      <c r="E901" s="78"/>
      <c r="F901" s="75"/>
      <c r="G901" s="24"/>
      <c r="H901" s="49"/>
      <c r="I901" s="79"/>
      <c r="J901" s="27"/>
      <c r="K901" s="27"/>
      <c r="L901" s="79"/>
      <c r="M901" s="28"/>
      <c r="N901" s="29">
        <v>0</v>
      </c>
      <c r="O901" s="30" t="str">
        <f>IF(G901&lt;=$N$2,"",IF(F901=[3]Pav.tvarkyklė!$B$13,"",IF(ISBLANK(R901),"X","")))</f>
        <v/>
      </c>
      <c r="P901" s="31"/>
      <c r="Q901" s="32"/>
      <c r="R901" s="32"/>
      <c r="S901" s="33"/>
      <c r="T901" s="33"/>
      <c r="U901" s="34" t="str">
        <f>IFERROR(INDEX('[3]5.Grup_T'!$G$4:$G$22,MATCH('6.Turtas'!E901,'[3]5.Grup_T'!$E$4:$E$22,0)),"0")</f>
        <v>0</v>
      </c>
      <c r="V901" s="35">
        <f t="shared" si="188"/>
        <v>0</v>
      </c>
      <c r="W901" s="35">
        <f>IF(NOT(ISBLANK(H901)),(12-DATEDIF(H901,'[3]1.Pradzia'!$D$13,"m")),0)</f>
        <v>0</v>
      </c>
      <c r="X901" s="35">
        <f t="shared" si="187"/>
        <v>0</v>
      </c>
      <c r="Y901" s="35">
        <f t="shared" si="186"/>
        <v>0</v>
      </c>
      <c r="Z901" s="35">
        <f t="shared" si="184"/>
        <v>0</v>
      </c>
      <c r="AA901" s="36">
        <f t="shared" si="189"/>
        <v>0</v>
      </c>
      <c r="AB901" s="36">
        <f t="shared" ref="AB901:AB964" si="191">IF(Z901&lt;=0,N901,N901/Z901*Y901)</f>
        <v>0</v>
      </c>
      <c r="AC901" s="37">
        <f t="shared" si="185"/>
        <v>0</v>
      </c>
      <c r="AD901" s="35">
        <f>IF(OR(YEAR(G901)&lt;2019,O901="X"),0,IF(ISBLANK(H901),DATEDIF(G901,'[3]1.Pradzia'!$D$13,"M"),DATEDIF(G901,H901,"m")))</f>
        <v>0</v>
      </c>
      <c r="AE901" s="37">
        <f>IF(E901='[3]5.Grup_T'!$E$20,0,IF(AD901&lt;&gt;0,M901/V901*MIN(12,AD901),0))</f>
        <v>0</v>
      </c>
      <c r="AF901" s="37">
        <f t="shared" si="190"/>
        <v>0</v>
      </c>
      <c r="AG901" s="37">
        <f t="shared" ref="AG901:AG964" si="192">AC901+AE901</f>
        <v>0</v>
      </c>
      <c r="AH901" s="37">
        <f t="shared" ref="AH901:AH964" si="193">M901-AG901</f>
        <v>0</v>
      </c>
      <c r="AI901" s="35" t="str">
        <f t="shared" ref="AI901:AI964" si="194">IF(H901&lt;&gt;0,"Nurašytas",IF(O901="X","Nesuderintas",IF(AH901&lt;=0,"Nusidėvėjęs","")))</f>
        <v>Nusidėvėjęs</v>
      </c>
      <c r="AJ901" s="38" t="str">
        <f>IF(AND(F901&lt;&gt;[3]Pav.tvarkyklė!$B$12,F901&lt;&gt;[3]Pav.tvarkyklė!$B$13),"GVTNT","X")</f>
        <v>GVTNT</v>
      </c>
      <c r="AK901" s="39">
        <f t="shared" ref="AK901:AK964" si="195">I901-J901-K901-L901-M901</f>
        <v>0</v>
      </c>
      <c r="AL901" s="41"/>
      <c r="AM901" s="41"/>
      <c r="AN901" s="41">
        <f t="shared" ref="AN901:AN964" si="196">YEAR(G901)</f>
        <v>1900</v>
      </c>
      <c r="AO901" s="41"/>
      <c r="AP901" s="41"/>
      <c r="AQ901" s="41"/>
      <c r="AR901" s="42"/>
      <c r="AS901" s="42"/>
      <c r="AU901" s="43">
        <f t="shared" ref="AU901:AU964" si="197">AF901-AT901</f>
        <v>0</v>
      </c>
    </row>
    <row r="902" spans="1:47" ht="15" customHeight="1" x14ac:dyDescent="0.25">
      <c r="A902" s="11"/>
      <c r="B902" s="19">
        <v>960</v>
      </c>
      <c r="C902" s="74"/>
      <c r="D902" s="77"/>
      <c r="E902" s="78"/>
      <c r="F902" s="75"/>
      <c r="G902" s="24"/>
      <c r="H902" s="49"/>
      <c r="I902" s="79"/>
      <c r="J902" s="27"/>
      <c r="K902" s="27"/>
      <c r="L902" s="79"/>
      <c r="M902" s="28"/>
      <c r="N902" s="29">
        <v>0</v>
      </c>
      <c r="O902" s="30" t="str">
        <f>IF(G902&lt;=$N$2,"",IF(F902=[3]Pav.tvarkyklė!$B$13,"",IF(ISBLANK(R902),"X","")))</f>
        <v/>
      </c>
      <c r="P902" s="31"/>
      <c r="Q902" s="32"/>
      <c r="R902" s="32"/>
      <c r="S902" s="33"/>
      <c r="T902" s="33"/>
      <c r="U902" s="34" t="str">
        <f>IFERROR(INDEX('[3]5.Grup_T'!$G$4:$G$22,MATCH('6.Turtas'!E902,'[3]5.Grup_T'!$E$4:$E$22,0)),"0")</f>
        <v>0</v>
      </c>
      <c r="V902" s="35">
        <f t="shared" si="188"/>
        <v>0</v>
      </c>
      <c r="W902" s="35">
        <f>IF(NOT(ISBLANK(H902)),(12-DATEDIF(H902,'[3]1.Pradzia'!$D$13,"m")),0)</f>
        <v>0</v>
      </c>
      <c r="X902" s="35">
        <f t="shared" si="187"/>
        <v>0</v>
      </c>
      <c r="Y902" s="35">
        <f t="shared" si="186"/>
        <v>0</v>
      </c>
      <c r="Z902" s="35">
        <f t="shared" si="184"/>
        <v>0</v>
      </c>
      <c r="AA902" s="36">
        <f t="shared" si="189"/>
        <v>0</v>
      </c>
      <c r="AB902" s="36">
        <f t="shared" si="191"/>
        <v>0</v>
      </c>
      <c r="AC902" s="37">
        <f t="shared" si="185"/>
        <v>0</v>
      </c>
      <c r="AD902" s="35">
        <f>IF(OR(YEAR(G902)&lt;2019,O902="X"),0,IF(ISBLANK(H902),DATEDIF(G902,'[3]1.Pradzia'!$D$13,"M"),DATEDIF(G902,H902,"m")))</f>
        <v>0</v>
      </c>
      <c r="AE902" s="37">
        <f>IF(E902='[3]5.Grup_T'!$E$20,0,IF(AD902&lt;&gt;0,M902/V902*MIN(12,AD902),0))</f>
        <v>0</v>
      </c>
      <c r="AF902" s="37">
        <f t="shared" si="190"/>
        <v>0</v>
      </c>
      <c r="AG902" s="37">
        <f t="shared" si="192"/>
        <v>0</v>
      </c>
      <c r="AH902" s="37">
        <f t="shared" si="193"/>
        <v>0</v>
      </c>
      <c r="AI902" s="35" t="str">
        <f t="shared" si="194"/>
        <v>Nusidėvėjęs</v>
      </c>
      <c r="AJ902" s="38" t="str">
        <f>IF(AND(F902&lt;&gt;[3]Pav.tvarkyklė!$B$12,F902&lt;&gt;[3]Pav.tvarkyklė!$B$13),"GVTNT","X")</f>
        <v>GVTNT</v>
      </c>
      <c r="AK902" s="39">
        <f t="shared" si="195"/>
        <v>0</v>
      </c>
      <c r="AL902" s="41"/>
      <c r="AM902" s="41"/>
      <c r="AN902" s="41">
        <f t="shared" si="196"/>
        <v>1900</v>
      </c>
      <c r="AO902" s="41"/>
      <c r="AP902" s="41"/>
      <c r="AQ902" s="41"/>
      <c r="AR902" s="42"/>
      <c r="AS902" s="42"/>
      <c r="AU902" s="43">
        <f t="shared" si="197"/>
        <v>0</v>
      </c>
    </row>
    <row r="903" spans="1:47" ht="15" customHeight="1" x14ac:dyDescent="0.25">
      <c r="A903" s="11"/>
      <c r="B903" s="19">
        <v>961</v>
      </c>
      <c r="C903" s="74"/>
      <c r="D903" s="77"/>
      <c r="E903" s="71"/>
      <c r="F903" s="75"/>
      <c r="G903" s="24"/>
      <c r="H903" s="49"/>
      <c r="I903" s="79"/>
      <c r="J903" s="27"/>
      <c r="K903" s="27"/>
      <c r="L903" s="79"/>
      <c r="M903" s="28"/>
      <c r="N903" s="29">
        <v>0</v>
      </c>
      <c r="O903" s="30" t="str">
        <f>IF(G903&lt;=$N$2,"",IF(F903=[3]Pav.tvarkyklė!$B$13,"",IF(ISBLANK(R903),"X","")))</f>
        <v/>
      </c>
      <c r="P903" s="31"/>
      <c r="Q903" s="32"/>
      <c r="R903" s="32"/>
      <c r="S903" s="33"/>
      <c r="T903" s="33"/>
      <c r="U903" s="34" t="str">
        <f>IFERROR(INDEX('[3]5.Grup_T'!$G$4:$G$22,MATCH('6.Turtas'!E903,'[3]5.Grup_T'!$E$4:$E$22,0)),"0")</f>
        <v>0</v>
      </c>
      <c r="V903" s="35">
        <f t="shared" si="188"/>
        <v>0</v>
      </c>
      <c r="W903" s="35">
        <f>IF(NOT(ISBLANK(H903)),(12-DATEDIF(H903,'[3]1.Pradzia'!$D$13,"m")),0)</f>
        <v>0</v>
      </c>
      <c r="X903" s="35">
        <f t="shared" si="187"/>
        <v>0</v>
      </c>
      <c r="Y903" s="35">
        <f t="shared" si="186"/>
        <v>0</v>
      </c>
      <c r="Z903" s="35">
        <f t="shared" ref="Z903:Z966" si="198">IF(YEAR(G903)&gt;=2019,0,V903-X903)</f>
        <v>0</v>
      </c>
      <c r="AA903" s="36">
        <f t="shared" si="189"/>
        <v>0</v>
      </c>
      <c r="AB903" s="36">
        <f t="shared" si="191"/>
        <v>0</v>
      </c>
      <c r="AC903" s="37">
        <f t="shared" si="185"/>
        <v>0</v>
      </c>
      <c r="AD903" s="35">
        <f>IF(OR(YEAR(G903)&lt;2019,O903="X"),0,IF(ISBLANK(H903),DATEDIF(G903,'[3]1.Pradzia'!$D$13,"M"),DATEDIF(G903,H903,"m")))</f>
        <v>0</v>
      </c>
      <c r="AE903" s="37">
        <f>IF(E903='[3]5.Grup_T'!$E$20,0,IF(AD903&lt;&gt;0,M903/V903*MIN(12,AD903),0))</f>
        <v>0</v>
      </c>
      <c r="AF903" s="37">
        <f t="shared" si="190"/>
        <v>0</v>
      </c>
      <c r="AG903" s="37">
        <f t="shared" si="192"/>
        <v>0</v>
      </c>
      <c r="AH903" s="37">
        <f t="shared" si="193"/>
        <v>0</v>
      </c>
      <c r="AI903" s="35" t="str">
        <f t="shared" si="194"/>
        <v>Nusidėvėjęs</v>
      </c>
      <c r="AJ903" s="38" t="str">
        <f>IF(AND(F903&lt;&gt;[3]Pav.tvarkyklė!$B$12,F903&lt;&gt;[3]Pav.tvarkyklė!$B$13),"GVTNT","X")</f>
        <v>GVTNT</v>
      </c>
      <c r="AK903" s="39">
        <f t="shared" si="195"/>
        <v>0</v>
      </c>
      <c r="AL903" s="41"/>
      <c r="AM903" s="41"/>
      <c r="AN903" s="41">
        <f t="shared" si="196"/>
        <v>1900</v>
      </c>
      <c r="AO903" s="41"/>
      <c r="AP903" s="41"/>
      <c r="AQ903" s="41"/>
      <c r="AR903" s="42"/>
      <c r="AS903" s="42"/>
      <c r="AU903" s="43">
        <f t="shared" si="197"/>
        <v>0</v>
      </c>
    </row>
    <row r="904" spans="1:47" ht="15" customHeight="1" x14ac:dyDescent="0.25">
      <c r="A904" s="11"/>
      <c r="B904" s="19">
        <v>962</v>
      </c>
      <c r="C904" s="74"/>
      <c r="D904" s="77"/>
      <c r="E904" s="78"/>
      <c r="F904" s="75"/>
      <c r="G904" s="24"/>
      <c r="H904" s="49"/>
      <c r="I904" s="79"/>
      <c r="J904" s="27"/>
      <c r="K904" s="27"/>
      <c r="L904" s="79"/>
      <c r="M904" s="28"/>
      <c r="N904" s="29">
        <v>0</v>
      </c>
      <c r="O904" s="30" t="str">
        <f>IF(G904&lt;=$N$2,"",IF(F904=[3]Pav.tvarkyklė!$B$13,"",IF(ISBLANK(R904),"X","")))</f>
        <v/>
      </c>
      <c r="P904" s="31"/>
      <c r="Q904" s="32"/>
      <c r="R904" s="32"/>
      <c r="S904" s="33"/>
      <c r="T904" s="33"/>
      <c r="U904" s="34" t="str">
        <f>IFERROR(INDEX('[3]5.Grup_T'!$G$4:$G$22,MATCH('6.Turtas'!E904,'[3]5.Grup_T'!$E$4:$E$22,0)),"0")</f>
        <v>0</v>
      </c>
      <c r="V904" s="35">
        <f t="shared" si="188"/>
        <v>0</v>
      </c>
      <c r="W904" s="35">
        <f>IF(NOT(ISBLANK(H904)),(12-DATEDIF(H904,'[3]1.Pradzia'!$D$13,"m")),0)</f>
        <v>0</v>
      </c>
      <c r="X904" s="35">
        <f t="shared" si="187"/>
        <v>0</v>
      </c>
      <c r="Y904" s="35">
        <f t="shared" si="186"/>
        <v>0</v>
      </c>
      <c r="Z904" s="35">
        <f t="shared" si="198"/>
        <v>0</v>
      </c>
      <c r="AA904" s="36">
        <f t="shared" si="189"/>
        <v>0</v>
      </c>
      <c r="AB904" s="36">
        <f t="shared" si="191"/>
        <v>0</v>
      </c>
      <c r="AC904" s="37">
        <f t="shared" si="185"/>
        <v>0</v>
      </c>
      <c r="AD904" s="35">
        <f>IF(OR(YEAR(G904)&lt;2019,O904="X"),0,IF(ISBLANK(H904),DATEDIF(G904,'[3]1.Pradzia'!$D$13,"M"),DATEDIF(G904,H904,"m")))</f>
        <v>0</v>
      </c>
      <c r="AE904" s="37">
        <f>IF(E904='[3]5.Grup_T'!$E$20,0,IF(AD904&lt;&gt;0,M904/V904*MIN(12,AD904),0))</f>
        <v>0</v>
      </c>
      <c r="AF904" s="37">
        <f t="shared" si="190"/>
        <v>0</v>
      </c>
      <c r="AG904" s="37">
        <f t="shared" si="192"/>
        <v>0</v>
      </c>
      <c r="AH904" s="37">
        <f t="shared" si="193"/>
        <v>0</v>
      </c>
      <c r="AI904" s="35" t="str">
        <f t="shared" si="194"/>
        <v>Nusidėvėjęs</v>
      </c>
      <c r="AJ904" s="38" t="str">
        <f>IF(AND(F904&lt;&gt;[3]Pav.tvarkyklė!$B$12,F904&lt;&gt;[3]Pav.tvarkyklė!$B$13),"GVTNT","X")</f>
        <v>GVTNT</v>
      </c>
      <c r="AK904" s="39">
        <f t="shared" si="195"/>
        <v>0</v>
      </c>
      <c r="AL904" s="41"/>
      <c r="AM904" s="41"/>
      <c r="AN904" s="41">
        <f t="shared" si="196"/>
        <v>1900</v>
      </c>
      <c r="AO904" s="41"/>
      <c r="AP904" s="41"/>
      <c r="AQ904" s="41"/>
      <c r="AR904" s="42"/>
      <c r="AS904" s="42"/>
      <c r="AU904" s="43">
        <f t="shared" si="197"/>
        <v>0</v>
      </c>
    </row>
    <row r="905" spans="1:47" ht="15" customHeight="1" x14ac:dyDescent="0.25">
      <c r="A905" s="11"/>
      <c r="B905" s="19">
        <v>963</v>
      </c>
      <c r="C905" s="74"/>
      <c r="D905" s="77"/>
      <c r="E905" s="78"/>
      <c r="F905" s="75"/>
      <c r="G905" s="24"/>
      <c r="H905" s="49"/>
      <c r="I905" s="79"/>
      <c r="J905" s="27"/>
      <c r="K905" s="27"/>
      <c r="L905" s="79"/>
      <c r="M905" s="28"/>
      <c r="N905" s="29">
        <v>0</v>
      </c>
      <c r="O905" s="30" t="str">
        <f>IF(G905&lt;=$N$2,"",IF(F905=[3]Pav.tvarkyklė!$B$13,"",IF(ISBLANK(R905),"X","")))</f>
        <v/>
      </c>
      <c r="P905" s="31"/>
      <c r="Q905" s="32"/>
      <c r="R905" s="32"/>
      <c r="S905" s="33"/>
      <c r="T905" s="33"/>
      <c r="U905" s="34" t="str">
        <f>IFERROR(INDEX('[3]5.Grup_T'!$G$4:$G$22,MATCH('6.Turtas'!E905,'[3]5.Grup_T'!$E$4:$E$22,0)),"0")</f>
        <v>0</v>
      </c>
      <c r="V905" s="35">
        <f t="shared" si="188"/>
        <v>0</v>
      </c>
      <c r="W905" s="35">
        <f>IF(NOT(ISBLANK(H905)),(12-DATEDIF(H905,'[3]1.Pradzia'!$D$13,"m")),0)</f>
        <v>0</v>
      </c>
      <c r="X905" s="35">
        <f t="shared" si="187"/>
        <v>0</v>
      </c>
      <c r="Y905" s="35">
        <f t="shared" si="186"/>
        <v>0</v>
      </c>
      <c r="Z905" s="35">
        <f t="shared" si="198"/>
        <v>0</v>
      </c>
      <c r="AA905" s="36">
        <f t="shared" si="189"/>
        <v>0</v>
      </c>
      <c r="AB905" s="36">
        <f t="shared" si="191"/>
        <v>0</v>
      </c>
      <c r="AC905" s="37">
        <f t="shared" si="185"/>
        <v>0</v>
      </c>
      <c r="AD905" s="35">
        <f>IF(OR(YEAR(G905)&lt;2019,O905="X"),0,IF(ISBLANK(H905),DATEDIF(G905,'[3]1.Pradzia'!$D$13,"M"),DATEDIF(G905,H905,"m")))</f>
        <v>0</v>
      </c>
      <c r="AE905" s="37">
        <f>IF(E905='[3]5.Grup_T'!$E$20,0,IF(AD905&lt;&gt;0,M905/V905*MIN(12,AD905),0))</f>
        <v>0</v>
      </c>
      <c r="AF905" s="37">
        <f t="shared" si="190"/>
        <v>0</v>
      </c>
      <c r="AG905" s="37">
        <f t="shared" si="192"/>
        <v>0</v>
      </c>
      <c r="AH905" s="37">
        <f t="shared" si="193"/>
        <v>0</v>
      </c>
      <c r="AI905" s="35" t="str">
        <f t="shared" si="194"/>
        <v>Nusidėvėjęs</v>
      </c>
      <c r="AJ905" s="38" t="str">
        <f>IF(AND(F905&lt;&gt;[3]Pav.tvarkyklė!$B$12,F905&lt;&gt;[3]Pav.tvarkyklė!$B$13),"GVTNT","X")</f>
        <v>GVTNT</v>
      </c>
      <c r="AK905" s="39">
        <f t="shared" si="195"/>
        <v>0</v>
      </c>
      <c r="AL905" s="41"/>
      <c r="AM905" s="41"/>
      <c r="AN905" s="41">
        <f t="shared" si="196"/>
        <v>1900</v>
      </c>
      <c r="AO905" s="41"/>
      <c r="AP905" s="41"/>
      <c r="AQ905" s="41"/>
      <c r="AR905" s="42"/>
      <c r="AS905" s="42"/>
      <c r="AU905" s="43">
        <f t="shared" si="197"/>
        <v>0</v>
      </c>
    </row>
    <row r="906" spans="1:47" ht="15" customHeight="1" x14ac:dyDescent="0.25">
      <c r="A906" s="11"/>
      <c r="B906" s="19">
        <v>964</v>
      </c>
      <c r="C906" s="74"/>
      <c r="D906" s="77"/>
      <c r="E906" s="78"/>
      <c r="F906" s="75"/>
      <c r="G906" s="24"/>
      <c r="H906" s="49"/>
      <c r="I906" s="79"/>
      <c r="J906" s="27"/>
      <c r="K906" s="27"/>
      <c r="L906" s="79"/>
      <c r="M906" s="28"/>
      <c r="N906" s="29">
        <v>0</v>
      </c>
      <c r="O906" s="30" t="str">
        <f>IF(G906&lt;=$N$2,"",IF(F906=[3]Pav.tvarkyklė!$B$13,"",IF(ISBLANK(R906),"X","")))</f>
        <v/>
      </c>
      <c r="P906" s="31"/>
      <c r="Q906" s="32"/>
      <c r="R906" s="32"/>
      <c r="S906" s="33"/>
      <c r="T906" s="33"/>
      <c r="U906" s="34" t="str">
        <f>IFERROR(INDEX('[3]5.Grup_T'!$G$4:$G$22,MATCH('6.Turtas'!E906,'[3]5.Grup_T'!$E$4:$E$22,0)),"0")</f>
        <v>0</v>
      </c>
      <c r="V906" s="35">
        <f t="shared" si="188"/>
        <v>0</v>
      </c>
      <c r="W906" s="35">
        <f>IF(NOT(ISBLANK(H906)),(12-DATEDIF(H906,'[3]1.Pradzia'!$D$13,"m")),0)</f>
        <v>0</v>
      </c>
      <c r="X906" s="35">
        <f t="shared" si="187"/>
        <v>0</v>
      </c>
      <c r="Y906" s="35">
        <f t="shared" si="186"/>
        <v>0</v>
      </c>
      <c r="Z906" s="35">
        <f t="shared" si="198"/>
        <v>0</v>
      </c>
      <c r="AA906" s="36">
        <f t="shared" si="189"/>
        <v>0</v>
      </c>
      <c r="AB906" s="36">
        <f t="shared" si="191"/>
        <v>0</v>
      </c>
      <c r="AC906" s="37">
        <f t="shared" si="185"/>
        <v>0</v>
      </c>
      <c r="AD906" s="35">
        <f>IF(OR(YEAR(G906)&lt;2019,O906="X"),0,IF(ISBLANK(H906),DATEDIF(G906,'[3]1.Pradzia'!$D$13,"M"),DATEDIF(G906,H906,"m")))</f>
        <v>0</v>
      </c>
      <c r="AE906" s="37">
        <f>IF(E906='[3]5.Grup_T'!$E$20,0,IF(AD906&lt;&gt;0,M906/V906*MIN(12,AD906),0))</f>
        <v>0</v>
      </c>
      <c r="AF906" s="37">
        <f t="shared" si="190"/>
        <v>0</v>
      </c>
      <c r="AG906" s="37">
        <f t="shared" si="192"/>
        <v>0</v>
      </c>
      <c r="AH906" s="37">
        <f t="shared" si="193"/>
        <v>0</v>
      </c>
      <c r="AI906" s="35" t="str">
        <f t="shared" si="194"/>
        <v>Nusidėvėjęs</v>
      </c>
      <c r="AJ906" s="38" t="str">
        <f>IF(AND(F906&lt;&gt;[3]Pav.tvarkyklė!$B$12,F906&lt;&gt;[3]Pav.tvarkyklė!$B$13),"GVTNT","X")</f>
        <v>GVTNT</v>
      </c>
      <c r="AK906" s="39">
        <f t="shared" si="195"/>
        <v>0</v>
      </c>
      <c r="AL906" s="41"/>
      <c r="AM906" s="41"/>
      <c r="AN906" s="41">
        <f t="shared" si="196"/>
        <v>1900</v>
      </c>
      <c r="AO906" s="41"/>
      <c r="AP906" s="41"/>
      <c r="AQ906" s="41"/>
      <c r="AR906" s="42"/>
      <c r="AS906" s="42"/>
      <c r="AU906" s="43">
        <f t="shared" si="197"/>
        <v>0</v>
      </c>
    </row>
    <row r="907" spans="1:47" ht="15" customHeight="1" x14ac:dyDescent="0.25">
      <c r="A907" s="11"/>
      <c r="B907" s="19">
        <v>965</v>
      </c>
      <c r="C907" s="74"/>
      <c r="D907" s="77"/>
      <c r="E907" s="78"/>
      <c r="F907" s="75"/>
      <c r="G907" s="24"/>
      <c r="H907" s="49"/>
      <c r="I907" s="79"/>
      <c r="J907" s="27"/>
      <c r="K907" s="27"/>
      <c r="L907" s="79"/>
      <c r="M907" s="28"/>
      <c r="N907" s="29">
        <v>0</v>
      </c>
      <c r="O907" s="30" t="str">
        <f>IF(G907&lt;=$N$2,"",IF(F907=[3]Pav.tvarkyklė!$B$13,"",IF(ISBLANK(R907),"X","")))</f>
        <v/>
      </c>
      <c r="P907" s="31"/>
      <c r="Q907" s="32"/>
      <c r="R907" s="32"/>
      <c r="S907" s="33"/>
      <c r="T907" s="33"/>
      <c r="U907" s="34" t="str">
        <f>IFERROR(INDEX('[3]5.Grup_T'!$G$4:$G$22,MATCH('6.Turtas'!E907,'[3]5.Grup_T'!$E$4:$E$22,0)),"0")</f>
        <v>0</v>
      </c>
      <c r="V907" s="35">
        <f t="shared" si="188"/>
        <v>0</v>
      </c>
      <c r="W907" s="35">
        <f>IF(NOT(ISBLANK(H907)),(12-DATEDIF(H907,'[3]1.Pradzia'!$D$13,"m")),0)</f>
        <v>0</v>
      </c>
      <c r="X907" s="35">
        <f t="shared" si="187"/>
        <v>0</v>
      </c>
      <c r="Y907" s="35">
        <f t="shared" si="186"/>
        <v>0</v>
      </c>
      <c r="Z907" s="35">
        <f t="shared" si="198"/>
        <v>0</v>
      </c>
      <c r="AA907" s="36">
        <f t="shared" si="189"/>
        <v>0</v>
      </c>
      <c r="AB907" s="36">
        <f t="shared" si="191"/>
        <v>0</v>
      </c>
      <c r="AC907" s="37">
        <f t="shared" si="185"/>
        <v>0</v>
      </c>
      <c r="AD907" s="35">
        <f>IF(OR(YEAR(G907)&lt;2019,O907="X"),0,IF(ISBLANK(H907),DATEDIF(G907,'[3]1.Pradzia'!$D$13,"M"),DATEDIF(G907,H907,"m")))</f>
        <v>0</v>
      </c>
      <c r="AE907" s="37">
        <f>IF(E907='[3]5.Grup_T'!$E$20,0,IF(AD907&lt;&gt;0,M907/V907*MIN(12,AD907),0))</f>
        <v>0</v>
      </c>
      <c r="AF907" s="37">
        <f t="shared" si="190"/>
        <v>0</v>
      </c>
      <c r="AG907" s="37">
        <f t="shared" si="192"/>
        <v>0</v>
      </c>
      <c r="AH907" s="37">
        <f t="shared" si="193"/>
        <v>0</v>
      </c>
      <c r="AI907" s="35" t="str">
        <f t="shared" si="194"/>
        <v>Nusidėvėjęs</v>
      </c>
      <c r="AJ907" s="38" t="str">
        <f>IF(AND(F907&lt;&gt;[3]Pav.tvarkyklė!$B$12,F907&lt;&gt;[3]Pav.tvarkyklė!$B$13),"GVTNT","X")</f>
        <v>GVTNT</v>
      </c>
      <c r="AK907" s="39">
        <f t="shared" si="195"/>
        <v>0</v>
      </c>
      <c r="AL907" s="41"/>
      <c r="AM907" s="41"/>
      <c r="AN907" s="41">
        <f t="shared" si="196"/>
        <v>1900</v>
      </c>
      <c r="AO907" s="41"/>
      <c r="AP907" s="41"/>
      <c r="AQ907" s="41"/>
      <c r="AR907" s="42"/>
      <c r="AS907" s="42"/>
      <c r="AU907" s="43">
        <f t="shared" si="197"/>
        <v>0</v>
      </c>
    </row>
    <row r="908" spans="1:47" ht="15" customHeight="1" x14ac:dyDescent="0.25">
      <c r="A908" s="11"/>
      <c r="B908" s="19">
        <v>966</v>
      </c>
      <c r="C908" s="74"/>
      <c r="D908" s="77"/>
      <c r="E908" s="78"/>
      <c r="F908" s="75"/>
      <c r="G908" s="24"/>
      <c r="H908" s="49"/>
      <c r="I908" s="79"/>
      <c r="J908" s="27"/>
      <c r="K908" s="27"/>
      <c r="L908" s="79"/>
      <c r="M908" s="28"/>
      <c r="N908" s="29">
        <v>0</v>
      </c>
      <c r="O908" s="30" t="str">
        <f>IF(G908&lt;=$N$2,"",IF(F908=[3]Pav.tvarkyklė!$B$13,"",IF(ISBLANK(R908),"X","")))</f>
        <v/>
      </c>
      <c r="P908" s="31"/>
      <c r="Q908" s="32"/>
      <c r="R908" s="32"/>
      <c r="S908" s="33"/>
      <c r="T908" s="33"/>
      <c r="U908" s="34" t="str">
        <f>IFERROR(INDEX('[3]5.Grup_T'!$G$4:$G$22,MATCH('6.Turtas'!E908,'[3]5.Grup_T'!$E$4:$E$22,0)),"0")</f>
        <v>0</v>
      </c>
      <c r="V908" s="35">
        <f t="shared" si="188"/>
        <v>0</v>
      </c>
      <c r="W908" s="35">
        <f>IF(NOT(ISBLANK(H908)),(12-DATEDIF(H908,'[3]1.Pradzia'!$D$13,"m")),0)</f>
        <v>0</v>
      </c>
      <c r="X908" s="35">
        <f t="shared" si="187"/>
        <v>0</v>
      </c>
      <c r="Y908" s="35">
        <f t="shared" si="186"/>
        <v>0</v>
      </c>
      <c r="Z908" s="35">
        <f t="shared" si="198"/>
        <v>0</v>
      </c>
      <c r="AA908" s="36">
        <f t="shared" si="189"/>
        <v>0</v>
      </c>
      <c r="AB908" s="36">
        <f t="shared" si="191"/>
        <v>0</v>
      </c>
      <c r="AC908" s="37">
        <f t="shared" si="185"/>
        <v>0</v>
      </c>
      <c r="AD908" s="35">
        <f>IF(OR(YEAR(G908)&lt;2019,O908="X"),0,IF(ISBLANK(H908),DATEDIF(G908,'[3]1.Pradzia'!$D$13,"M"),DATEDIF(G908,H908,"m")))</f>
        <v>0</v>
      </c>
      <c r="AE908" s="37">
        <f>IF(E908='[3]5.Grup_T'!$E$20,0,IF(AD908&lt;&gt;0,M908/V908*MIN(12,AD908),0))</f>
        <v>0</v>
      </c>
      <c r="AF908" s="37">
        <f t="shared" si="190"/>
        <v>0</v>
      </c>
      <c r="AG908" s="37">
        <f t="shared" si="192"/>
        <v>0</v>
      </c>
      <c r="AH908" s="37">
        <f t="shared" si="193"/>
        <v>0</v>
      </c>
      <c r="AI908" s="35" t="str">
        <f t="shared" si="194"/>
        <v>Nusidėvėjęs</v>
      </c>
      <c r="AJ908" s="38" t="str">
        <f>IF(AND(F908&lt;&gt;[3]Pav.tvarkyklė!$B$12,F908&lt;&gt;[3]Pav.tvarkyklė!$B$13),"GVTNT","X")</f>
        <v>GVTNT</v>
      </c>
      <c r="AK908" s="39">
        <f t="shared" si="195"/>
        <v>0</v>
      </c>
      <c r="AL908" s="41"/>
      <c r="AM908" s="41"/>
      <c r="AN908" s="41">
        <f t="shared" si="196"/>
        <v>1900</v>
      </c>
      <c r="AO908" s="41"/>
      <c r="AP908" s="41"/>
      <c r="AQ908" s="41"/>
      <c r="AR908" s="42"/>
      <c r="AS908" s="42"/>
      <c r="AU908" s="43">
        <f t="shared" si="197"/>
        <v>0</v>
      </c>
    </row>
    <row r="909" spans="1:47" ht="15" customHeight="1" x14ac:dyDescent="0.25">
      <c r="A909" s="11"/>
      <c r="B909" s="19">
        <v>967</v>
      </c>
      <c r="C909" s="74"/>
      <c r="D909" s="77"/>
      <c r="E909" s="78"/>
      <c r="F909" s="75"/>
      <c r="G909" s="24"/>
      <c r="H909" s="49"/>
      <c r="I909" s="79"/>
      <c r="J909" s="27"/>
      <c r="K909" s="27"/>
      <c r="L909" s="79"/>
      <c r="M909" s="28"/>
      <c r="N909" s="29">
        <v>0</v>
      </c>
      <c r="O909" s="30" t="str">
        <f>IF(G909&lt;=$N$2,"",IF(F909=[3]Pav.tvarkyklė!$B$13,"",IF(ISBLANK(R909),"X","")))</f>
        <v/>
      </c>
      <c r="P909" s="31"/>
      <c r="Q909" s="32"/>
      <c r="R909" s="32"/>
      <c r="S909" s="33"/>
      <c r="T909" s="33"/>
      <c r="U909" s="34" t="str">
        <f>IFERROR(INDEX('[3]5.Grup_T'!$G$4:$G$22,MATCH('6.Turtas'!E909,'[3]5.Grup_T'!$E$4:$E$22,0)),"0")</f>
        <v>0</v>
      </c>
      <c r="V909" s="35">
        <f t="shared" si="188"/>
        <v>0</v>
      </c>
      <c r="W909" s="35">
        <f>IF(NOT(ISBLANK(H909)),(12-DATEDIF(H909,'[3]1.Pradzia'!$D$13,"m")),0)</f>
        <v>0</v>
      </c>
      <c r="X909" s="35">
        <f t="shared" si="187"/>
        <v>0</v>
      </c>
      <c r="Y909" s="35">
        <f t="shared" si="186"/>
        <v>0</v>
      </c>
      <c r="Z909" s="35">
        <f t="shared" si="198"/>
        <v>0</v>
      </c>
      <c r="AA909" s="36">
        <f t="shared" si="189"/>
        <v>0</v>
      </c>
      <c r="AB909" s="36">
        <f t="shared" si="191"/>
        <v>0</v>
      </c>
      <c r="AC909" s="37">
        <f t="shared" si="185"/>
        <v>0</v>
      </c>
      <c r="AD909" s="35">
        <f>IF(OR(YEAR(G909)&lt;2019,O909="X"),0,IF(ISBLANK(H909),DATEDIF(G909,'[3]1.Pradzia'!$D$13,"M"),DATEDIF(G909,H909,"m")))</f>
        <v>0</v>
      </c>
      <c r="AE909" s="37">
        <f>IF(E909='[3]5.Grup_T'!$E$20,0,IF(AD909&lt;&gt;0,M909/V909*MIN(12,AD909),0))</f>
        <v>0</v>
      </c>
      <c r="AF909" s="37">
        <f t="shared" si="190"/>
        <v>0</v>
      </c>
      <c r="AG909" s="37">
        <f t="shared" si="192"/>
        <v>0</v>
      </c>
      <c r="AH909" s="37">
        <f t="shared" si="193"/>
        <v>0</v>
      </c>
      <c r="AI909" s="35" t="str">
        <f t="shared" si="194"/>
        <v>Nusidėvėjęs</v>
      </c>
      <c r="AJ909" s="38" t="str">
        <f>IF(AND(F909&lt;&gt;[3]Pav.tvarkyklė!$B$12,F909&lt;&gt;[3]Pav.tvarkyklė!$B$13),"GVTNT","X")</f>
        <v>GVTNT</v>
      </c>
      <c r="AK909" s="39">
        <f t="shared" si="195"/>
        <v>0</v>
      </c>
      <c r="AL909" s="41"/>
      <c r="AM909" s="41"/>
      <c r="AN909" s="41">
        <f t="shared" si="196"/>
        <v>1900</v>
      </c>
      <c r="AO909" s="41"/>
      <c r="AP909" s="41"/>
      <c r="AQ909" s="41"/>
      <c r="AR909" s="42"/>
      <c r="AS909" s="42"/>
      <c r="AU909" s="43">
        <f t="shared" si="197"/>
        <v>0</v>
      </c>
    </row>
    <row r="910" spans="1:47" ht="15" customHeight="1" x14ac:dyDescent="0.25">
      <c r="A910" s="11"/>
      <c r="B910" s="19">
        <v>968</v>
      </c>
      <c r="C910" s="74"/>
      <c r="D910" s="77"/>
      <c r="E910" s="78"/>
      <c r="F910" s="75"/>
      <c r="G910" s="24"/>
      <c r="H910" s="49"/>
      <c r="I910" s="79"/>
      <c r="J910" s="27"/>
      <c r="K910" s="27"/>
      <c r="L910" s="79"/>
      <c r="M910" s="28"/>
      <c r="N910" s="29">
        <v>0</v>
      </c>
      <c r="O910" s="30" t="str">
        <f>IF(G910&lt;=$N$2,"",IF(F910=[3]Pav.tvarkyklė!$B$13,"",IF(ISBLANK(R910),"X","")))</f>
        <v/>
      </c>
      <c r="P910" s="31"/>
      <c r="Q910" s="32"/>
      <c r="R910" s="32"/>
      <c r="S910" s="33"/>
      <c r="T910" s="33"/>
      <c r="U910" s="34" t="str">
        <f>IFERROR(INDEX('[3]5.Grup_T'!$G$4:$G$22,MATCH('6.Turtas'!E910,'[3]5.Grup_T'!$E$4:$E$22,0)),"0")</f>
        <v>0</v>
      </c>
      <c r="V910" s="35">
        <f t="shared" si="188"/>
        <v>0</v>
      </c>
      <c r="W910" s="35">
        <f>IF(NOT(ISBLANK(H910)),(12-DATEDIF(H910,'[3]1.Pradzia'!$D$13,"m")),0)</f>
        <v>0</v>
      </c>
      <c r="X910" s="35">
        <f t="shared" si="187"/>
        <v>0</v>
      </c>
      <c r="Y910" s="35">
        <f t="shared" si="186"/>
        <v>0</v>
      </c>
      <c r="Z910" s="35">
        <f t="shared" si="198"/>
        <v>0</v>
      </c>
      <c r="AA910" s="36">
        <f t="shared" si="189"/>
        <v>0</v>
      </c>
      <c r="AB910" s="36">
        <f t="shared" si="191"/>
        <v>0</v>
      </c>
      <c r="AC910" s="37">
        <f t="shared" si="185"/>
        <v>0</v>
      </c>
      <c r="AD910" s="35">
        <f>IF(OR(YEAR(G910)&lt;2019,O910="X"),0,IF(ISBLANK(H910),DATEDIF(G910,'[3]1.Pradzia'!$D$13,"M"),DATEDIF(G910,H910,"m")))</f>
        <v>0</v>
      </c>
      <c r="AE910" s="37">
        <f>IF(E910='[3]5.Grup_T'!$E$20,0,IF(AD910&lt;&gt;0,M910/V910*MIN(12,AD910),0))</f>
        <v>0</v>
      </c>
      <c r="AF910" s="37">
        <f t="shared" si="190"/>
        <v>0</v>
      </c>
      <c r="AG910" s="37">
        <f t="shared" si="192"/>
        <v>0</v>
      </c>
      <c r="AH910" s="37">
        <f t="shared" si="193"/>
        <v>0</v>
      </c>
      <c r="AI910" s="35" t="str">
        <f t="shared" si="194"/>
        <v>Nusidėvėjęs</v>
      </c>
      <c r="AJ910" s="38" t="str">
        <f>IF(AND(F910&lt;&gt;[3]Pav.tvarkyklė!$B$12,F910&lt;&gt;[3]Pav.tvarkyklė!$B$13),"GVTNT","X")</f>
        <v>GVTNT</v>
      </c>
      <c r="AK910" s="39">
        <f t="shared" si="195"/>
        <v>0</v>
      </c>
      <c r="AL910" s="41"/>
      <c r="AM910" s="41"/>
      <c r="AN910" s="41">
        <f t="shared" si="196"/>
        <v>1900</v>
      </c>
      <c r="AO910" s="41"/>
      <c r="AP910" s="41"/>
      <c r="AQ910" s="41"/>
      <c r="AR910" s="42"/>
      <c r="AS910" s="42"/>
      <c r="AU910" s="43">
        <f t="shared" si="197"/>
        <v>0</v>
      </c>
    </row>
    <row r="911" spans="1:47" ht="15" customHeight="1" x14ac:dyDescent="0.25">
      <c r="A911" s="11"/>
      <c r="B911" s="19">
        <v>969</v>
      </c>
      <c r="C911" s="74"/>
      <c r="D911" s="77"/>
      <c r="E911" s="78"/>
      <c r="F911" s="75"/>
      <c r="G911" s="24"/>
      <c r="H911" s="49"/>
      <c r="I911" s="79"/>
      <c r="J911" s="27"/>
      <c r="K911" s="27"/>
      <c r="L911" s="79"/>
      <c r="M911" s="28"/>
      <c r="N911" s="29">
        <v>0</v>
      </c>
      <c r="O911" s="30" t="str">
        <f>IF(G911&lt;=$N$2,"",IF(F911=[3]Pav.tvarkyklė!$B$13,"",IF(ISBLANK(R911),"X","")))</f>
        <v/>
      </c>
      <c r="P911" s="31"/>
      <c r="Q911" s="32"/>
      <c r="R911" s="32"/>
      <c r="S911" s="33"/>
      <c r="T911" s="33"/>
      <c r="U911" s="34" t="str">
        <f>IFERROR(INDEX('[3]5.Grup_T'!$G$4:$G$22,MATCH('6.Turtas'!E911,'[3]5.Grup_T'!$E$4:$E$22,0)),"0")</f>
        <v>0</v>
      </c>
      <c r="V911" s="35">
        <f t="shared" si="188"/>
        <v>0</v>
      </c>
      <c r="W911" s="35">
        <f>IF(NOT(ISBLANK(H911)),(12-DATEDIF(H911,'[3]1.Pradzia'!$D$13,"m")),0)</f>
        <v>0</v>
      </c>
      <c r="X911" s="35">
        <f t="shared" si="187"/>
        <v>0</v>
      </c>
      <c r="Y911" s="35">
        <f t="shared" si="186"/>
        <v>0</v>
      </c>
      <c r="Z911" s="35">
        <f t="shared" si="198"/>
        <v>0</v>
      </c>
      <c r="AA911" s="36">
        <f t="shared" si="189"/>
        <v>0</v>
      </c>
      <c r="AB911" s="36">
        <f t="shared" si="191"/>
        <v>0</v>
      </c>
      <c r="AC911" s="37">
        <f t="shared" si="185"/>
        <v>0</v>
      </c>
      <c r="AD911" s="35">
        <f>IF(OR(YEAR(G911)&lt;2019,O911="X"),0,IF(ISBLANK(H911),DATEDIF(G911,'[3]1.Pradzia'!$D$13,"M"),DATEDIF(G911,H911,"m")))</f>
        <v>0</v>
      </c>
      <c r="AE911" s="37">
        <f>IF(E911='[3]5.Grup_T'!$E$20,0,IF(AD911&lt;&gt;0,M911/V911*MIN(12,AD911),0))</f>
        <v>0</v>
      </c>
      <c r="AF911" s="37">
        <f t="shared" si="190"/>
        <v>0</v>
      </c>
      <c r="AG911" s="37">
        <f t="shared" si="192"/>
        <v>0</v>
      </c>
      <c r="AH911" s="37">
        <f t="shared" si="193"/>
        <v>0</v>
      </c>
      <c r="AI911" s="35" t="str">
        <f t="shared" si="194"/>
        <v>Nusidėvėjęs</v>
      </c>
      <c r="AJ911" s="38" t="str">
        <f>IF(AND(F911&lt;&gt;[3]Pav.tvarkyklė!$B$12,F911&lt;&gt;[3]Pav.tvarkyklė!$B$13),"GVTNT","X")</f>
        <v>GVTNT</v>
      </c>
      <c r="AK911" s="39">
        <f t="shared" si="195"/>
        <v>0</v>
      </c>
      <c r="AL911" s="41"/>
      <c r="AM911" s="41"/>
      <c r="AN911" s="41">
        <f t="shared" si="196"/>
        <v>1900</v>
      </c>
      <c r="AO911" s="41"/>
      <c r="AP911" s="41"/>
      <c r="AQ911" s="41"/>
      <c r="AR911" s="42"/>
      <c r="AS911" s="42"/>
      <c r="AU911" s="43">
        <f t="shared" si="197"/>
        <v>0</v>
      </c>
    </row>
    <row r="912" spans="1:47" ht="15" customHeight="1" x14ac:dyDescent="0.25">
      <c r="A912" s="11"/>
      <c r="B912" s="19">
        <v>970</v>
      </c>
      <c r="C912" s="74"/>
      <c r="D912" s="77"/>
      <c r="E912" s="78"/>
      <c r="F912" s="75"/>
      <c r="G912" s="24"/>
      <c r="H912" s="49"/>
      <c r="I912" s="79"/>
      <c r="J912" s="27"/>
      <c r="K912" s="27"/>
      <c r="L912" s="79"/>
      <c r="M912" s="28"/>
      <c r="N912" s="29">
        <v>0</v>
      </c>
      <c r="O912" s="30" t="str">
        <f>IF(G912&lt;=$N$2,"",IF(F912=[3]Pav.tvarkyklė!$B$13,"",IF(ISBLANK(R912),"X","")))</f>
        <v/>
      </c>
      <c r="P912" s="31"/>
      <c r="Q912" s="32"/>
      <c r="R912" s="32"/>
      <c r="S912" s="33"/>
      <c r="T912" s="33"/>
      <c r="U912" s="34" t="str">
        <f>IFERROR(INDEX('[3]5.Grup_T'!$G$4:$G$22,MATCH('6.Turtas'!E912,'[3]5.Grup_T'!$E$4:$E$22,0)),"0")</f>
        <v>0</v>
      </c>
      <c r="V912" s="35">
        <f t="shared" si="188"/>
        <v>0</v>
      </c>
      <c r="W912" s="35">
        <f>IF(NOT(ISBLANK(H912)),(12-DATEDIF(H912,'[3]1.Pradzia'!$D$13,"m")),0)</f>
        <v>0</v>
      </c>
      <c r="X912" s="35">
        <f t="shared" si="187"/>
        <v>0</v>
      </c>
      <c r="Y912" s="35">
        <f t="shared" si="186"/>
        <v>0</v>
      </c>
      <c r="Z912" s="35">
        <f t="shared" si="198"/>
        <v>0</v>
      </c>
      <c r="AA912" s="36">
        <f t="shared" si="189"/>
        <v>0</v>
      </c>
      <c r="AB912" s="36">
        <f t="shared" si="191"/>
        <v>0</v>
      </c>
      <c r="AC912" s="37">
        <f t="shared" si="185"/>
        <v>0</v>
      </c>
      <c r="AD912" s="35">
        <f>IF(OR(YEAR(G912)&lt;2019,O912="X"),0,IF(ISBLANK(H912),DATEDIF(G912,'[3]1.Pradzia'!$D$13,"M"),DATEDIF(G912,H912,"m")))</f>
        <v>0</v>
      </c>
      <c r="AE912" s="37">
        <f>IF(E912='[3]5.Grup_T'!$E$20,0,IF(AD912&lt;&gt;0,M912/V912*MIN(12,AD912),0))</f>
        <v>0</v>
      </c>
      <c r="AF912" s="37">
        <f t="shared" si="190"/>
        <v>0</v>
      </c>
      <c r="AG912" s="37">
        <f t="shared" si="192"/>
        <v>0</v>
      </c>
      <c r="AH912" s="37">
        <f t="shared" si="193"/>
        <v>0</v>
      </c>
      <c r="AI912" s="35" t="str">
        <f t="shared" si="194"/>
        <v>Nusidėvėjęs</v>
      </c>
      <c r="AJ912" s="38" t="str">
        <f>IF(AND(F912&lt;&gt;[3]Pav.tvarkyklė!$B$12,F912&lt;&gt;[3]Pav.tvarkyklė!$B$13),"GVTNT","X")</f>
        <v>GVTNT</v>
      </c>
      <c r="AK912" s="39">
        <f t="shared" si="195"/>
        <v>0</v>
      </c>
      <c r="AL912" s="41"/>
      <c r="AM912" s="41"/>
      <c r="AN912" s="41">
        <f t="shared" si="196"/>
        <v>1900</v>
      </c>
      <c r="AO912" s="41"/>
      <c r="AP912" s="41"/>
      <c r="AQ912" s="41"/>
      <c r="AR912" s="42"/>
      <c r="AS912" s="42"/>
      <c r="AU912" s="43">
        <f t="shared" si="197"/>
        <v>0</v>
      </c>
    </row>
    <row r="913" spans="1:47" ht="15" customHeight="1" x14ac:dyDescent="0.25">
      <c r="A913" s="11"/>
      <c r="B913" s="19">
        <v>971</v>
      </c>
      <c r="C913" s="74"/>
      <c r="D913" s="77"/>
      <c r="E913" s="78"/>
      <c r="F913" s="75"/>
      <c r="G913" s="24"/>
      <c r="H913" s="49"/>
      <c r="I913" s="79"/>
      <c r="J913" s="27"/>
      <c r="K913" s="27"/>
      <c r="L913" s="79"/>
      <c r="M913" s="28"/>
      <c r="N913" s="29">
        <v>0</v>
      </c>
      <c r="O913" s="30" t="str">
        <f>IF(G913&lt;=$N$2,"",IF(F913=[3]Pav.tvarkyklė!$B$13,"",IF(ISBLANK(R913),"X","")))</f>
        <v/>
      </c>
      <c r="P913" s="31"/>
      <c r="Q913" s="32"/>
      <c r="R913" s="32"/>
      <c r="S913" s="33"/>
      <c r="T913" s="33"/>
      <c r="U913" s="34" t="str">
        <f>IFERROR(INDEX('[3]5.Grup_T'!$G$4:$G$22,MATCH('6.Turtas'!E913,'[3]5.Grup_T'!$E$4:$E$22,0)),"0")</f>
        <v>0</v>
      </c>
      <c r="V913" s="35">
        <f t="shared" si="188"/>
        <v>0</v>
      </c>
      <c r="W913" s="35">
        <f>IF(NOT(ISBLANK(H913)),(12-DATEDIF(H913,'[3]1.Pradzia'!$D$13,"m")),0)</f>
        <v>0</v>
      </c>
      <c r="X913" s="35">
        <f t="shared" si="187"/>
        <v>0</v>
      </c>
      <c r="Y913" s="35">
        <f t="shared" si="186"/>
        <v>0</v>
      </c>
      <c r="Z913" s="35">
        <f t="shared" si="198"/>
        <v>0</v>
      </c>
      <c r="AA913" s="36">
        <f t="shared" si="189"/>
        <v>0</v>
      </c>
      <c r="AB913" s="36">
        <f t="shared" si="191"/>
        <v>0</v>
      </c>
      <c r="AC913" s="37">
        <f t="shared" si="185"/>
        <v>0</v>
      </c>
      <c r="AD913" s="35">
        <f>IF(OR(YEAR(G913)&lt;2019,O913="X"),0,IF(ISBLANK(H913),DATEDIF(G913,'[3]1.Pradzia'!$D$13,"M"),DATEDIF(G913,H913,"m")))</f>
        <v>0</v>
      </c>
      <c r="AE913" s="37">
        <f>IF(E913='[3]5.Grup_T'!$E$20,0,IF(AD913&lt;&gt;0,M913/V913*MIN(12,AD913),0))</f>
        <v>0</v>
      </c>
      <c r="AF913" s="37">
        <f t="shared" si="190"/>
        <v>0</v>
      </c>
      <c r="AG913" s="37">
        <f t="shared" si="192"/>
        <v>0</v>
      </c>
      <c r="AH913" s="37">
        <f t="shared" si="193"/>
        <v>0</v>
      </c>
      <c r="AI913" s="35" t="str">
        <f t="shared" si="194"/>
        <v>Nusidėvėjęs</v>
      </c>
      <c r="AJ913" s="38" t="str">
        <f>IF(AND(F913&lt;&gt;[3]Pav.tvarkyklė!$B$12,F913&lt;&gt;[3]Pav.tvarkyklė!$B$13),"GVTNT","X")</f>
        <v>GVTNT</v>
      </c>
      <c r="AK913" s="39">
        <f t="shared" si="195"/>
        <v>0</v>
      </c>
      <c r="AL913" s="41"/>
      <c r="AM913" s="41"/>
      <c r="AN913" s="41">
        <f t="shared" si="196"/>
        <v>1900</v>
      </c>
      <c r="AO913" s="41"/>
      <c r="AP913" s="41"/>
      <c r="AQ913" s="41"/>
      <c r="AR913" s="42"/>
      <c r="AS913" s="42"/>
      <c r="AU913" s="43">
        <f t="shared" si="197"/>
        <v>0</v>
      </c>
    </row>
    <row r="914" spans="1:47" ht="15" customHeight="1" x14ac:dyDescent="0.25">
      <c r="A914" s="11"/>
      <c r="B914" s="19">
        <v>972</v>
      </c>
      <c r="C914" s="74"/>
      <c r="D914" s="77"/>
      <c r="E914" s="78"/>
      <c r="F914" s="75"/>
      <c r="G914" s="24"/>
      <c r="H914" s="49"/>
      <c r="I914" s="79"/>
      <c r="J914" s="27"/>
      <c r="K914" s="27"/>
      <c r="L914" s="79"/>
      <c r="M914" s="28"/>
      <c r="N914" s="29">
        <v>0</v>
      </c>
      <c r="O914" s="30" t="str">
        <f>IF(G914&lt;=$N$2,"",IF(F914=[3]Pav.tvarkyklė!$B$13,"",IF(ISBLANK(R914),"X","")))</f>
        <v/>
      </c>
      <c r="P914" s="31"/>
      <c r="Q914" s="32"/>
      <c r="R914" s="32"/>
      <c r="S914" s="33"/>
      <c r="T914" s="33"/>
      <c r="U914" s="34" t="str">
        <f>IFERROR(INDEX('[3]5.Grup_T'!$G$4:$G$22,MATCH('6.Turtas'!E914,'[3]5.Grup_T'!$E$4:$E$22,0)),"0")</f>
        <v>0</v>
      </c>
      <c r="V914" s="35">
        <f t="shared" si="188"/>
        <v>0</v>
      </c>
      <c r="W914" s="35">
        <f>IF(NOT(ISBLANK(H914)),(12-DATEDIF(H914,'[3]1.Pradzia'!$D$13,"m")),0)</f>
        <v>0</v>
      </c>
      <c r="X914" s="35">
        <f t="shared" si="187"/>
        <v>0</v>
      </c>
      <c r="Y914" s="35">
        <f t="shared" si="186"/>
        <v>0</v>
      </c>
      <c r="Z914" s="35">
        <f t="shared" si="198"/>
        <v>0</v>
      </c>
      <c r="AA914" s="36">
        <f t="shared" si="189"/>
        <v>0</v>
      </c>
      <c r="AB914" s="36">
        <f t="shared" si="191"/>
        <v>0</v>
      </c>
      <c r="AC914" s="37">
        <f t="shared" si="185"/>
        <v>0</v>
      </c>
      <c r="AD914" s="35">
        <f>IF(OR(YEAR(G914)&lt;2019,O914="X"),0,IF(ISBLANK(H914),DATEDIF(G914,'[3]1.Pradzia'!$D$13,"M"),DATEDIF(G914,H914,"m")))</f>
        <v>0</v>
      </c>
      <c r="AE914" s="37">
        <f>IF(E914='[3]5.Grup_T'!$E$20,0,IF(AD914&lt;&gt;0,M914/V914*MIN(12,AD914),0))</f>
        <v>0</v>
      </c>
      <c r="AF914" s="37">
        <f t="shared" si="190"/>
        <v>0</v>
      </c>
      <c r="AG914" s="37">
        <f t="shared" si="192"/>
        <v>0</v>
      </c>
      <c r="AH914" s="37">
        <f t="shared" si="193"/>
        <v>0</v>
      </c>
      <c r="AI914" s="35" t="str">
        <f t="shared" si="194"/>
        <v>Nusidėvėjęs</v>
      </c>
      <c r="AJ914" s="38" t="str">
        <f>IF(AND(F914&lt;&gt;[3]Pav.tvarkyklė!$B$12,F914&lt;&gt;[3]Pav.tvarkyklė!$B$13),"GVTNT","X")</f>
        <v>GVTNT</v>
      </c>
      <c r="AK914" s="39">
        <f t="shared" si="195"/>
        <v>0</v>
      </c>
      <c r="AL914" s="41"/>
      <c r="AM914" s="41"/>
      <c r="AN914" s="41">
        <f t="shared" si="196"/>
        <v>1900</v>
      </c>
      <c r="AO914" s="41"/>
      <c r="AP914" s="41"/>
      <c r="AQ914" s="41"/>
      <c r="AR914" s="42"/>
      <c r="AS914" s="42"/>
      <c r="AU914" s="43">
        <f t="shared" si="197"/>
        <v>0</v>
      </c>
    </row>
    <row r="915" spans="1:47" ht="15" customHeight="1" x14ac:dyDescent="0.25">
      <c r="A915" s="11"/>
      <c r="B915" s="19">
        <v>973</v>
      </c>
      <c r="C915" s="74"/>
      <c r="D915" s="77"/>
      <c r="E915" s="78"/>
      <c r="F915" s="75"/>
      <c r="G915" s="24"/>
      <c r="H915" s="49"/>
      <c r="I915" s="79"/>
      <c r="J915" s="27"/>
      <c r="K915" s="27"/>
      <c r="L915" s="79"/>
      <c r="M915" s="28"/>
      <c r="N915" s="29">
        <v>0</v>
      </c>
      <c r="O915" s="30" t="str">
        <f>IF(G915&lt;=$N$2,"",IF(F915=[3]Pav.tvarkyklė!$B$13,"",IF(ISBLANK(R915),"X","")))</f>
        <v/>
      </c>
      <c r="P915" s="31"/>
      <c r="Q915" s="32"/>
      <c r="R915" s="32"/>
      <c r="S915" s="33"/>
      <c r="T915" s="33"/>
      <c r="U915" s="34" t="str">
        <f>IFERROR(INDEX('[3]5.Grup_T'!$G$4:$G$22,MATCH('6.Turtas'!E915,'[3]5.Grup_T'!$E$4:$E$22,0)),"0")</f>
        <v>0</v>
      </c>
      <c r="V915" s="35">
        <f t="shared" si="188"/>
        <v>0</v>
      </c>
      <c r="W915" s="35">
        <f>IF(NOT(ISBLANK(H915)),(12-DATEDIF(H915,'[3]1.Pradzia'!$D$13,"m")),0)</f>
        <v>0</v>
      </c>
      <c r="X915" s="35">
        <f t="shared" si="187"/>
        <v>0</v>
      </c>
      <c r="Y915" s="35">
        <f t="shared" si="186"/>
        <v>0</v>
      </c>
      <c r="Z915" s="35">
        <f t="shared" si="198"/>
        <v>0</v>
      </c>
      <c r="AA915" s="36">
        <f t="shared" si="189"/>
        <v>0</v>
      </c>
      <c r="AB915" s="36">
        <f t="shared" si="191"/>
        <v>0</v>
      </c>
      <c r="AC915" s="37">
        <f t="shared" si="185"/>
        <v>0</v>
      </c>
      <c r="AD915" s="35">
        <f>IF(OR(YEAR(G915)&lt;2019,O915="X"),0,IF(ISBLANK(H915),DATEDIF(G915,'[3]1.Pradzia'!$D$13,"M"),DATEDIF(G915,H915,"m")))</f>
        <v>0</v>
      </c>
      <c r="AE915" s="37">
        <f>IF(E915='[3]5.Grup_T'!$E$20,0,IF(AD915&lt;&gt;0,M915/V915*MIN(12,AD915),0))</f>
        <v>0</v>
      </c>
      <c r="AF915" s="37">
        <f t="shared" si="190"/>
        <v>0</v>
      </c>
      <c r="AG915" s="37">
        <f t="shared" si="192"/>
        <v>0</v>
      </c>
      <c r="AH915" s="37">
        <f t="shared" si="193"/>
        <v>0</v>
      </c>
      <c r="AI915" s="35" t="str">
        <f t="shared" si="194"/>
        <v>Nusidėvėjęs</v>
      </c>
      <c r="AJ915" s="38" t="str">
        <f>IF(AND(F915&lt;&gt;[3]Pav.tvarkyklė!$B$12,F915&lt;&gt;[3]Pav.tvarkyklė!$B$13),"GVTNT","X")</f>
        <v>GVTNT</v>
      </c>
      <c r="AK915" s="39">
        <f t="shared" si="195"/>
        <v>0</v>
      </c>
      <c r="AL915" s="41"/>
      <c r="AM915" s="41"/>
      <c r="AN915" s="41">
        <f t="shared" si="196"/>
        <v>1900</v>
      </c>
      <c r="AO915" s="41"/>
      <c r="AP915" s="41"/>
      <c r="AQ915" s="41"/>
      <c r="AR915" s="42"/>
      <c r="AS915" s="42"/>
      <c r="AU915" s="43">
        <f t="shared" si="197"/>
        <v>0</v>
      </c>
    </row>
    <row r="916" spans="1:47" ht="15" customHeight="1" x14ac:dyDescent="0.25">
      <c r="A916" s="11"/>
      <c r="B916" s="19">
        <v>974</v>
      </c>
      <c r="C916" s="74"/>
      <c r="D916" s="77"/>
      <c r="E916" s="78"/>
      <c r="F916" s="75"/>
      <c r="G916" s="24"/>
      <c r="H916" s="49"/>
      <c r="I916" s="79"/>
      <c r="J916" s="27"/>
      <c r="K916" s="27"/>
      <c r="L916" s="79"/>
      <c r="M916" s="28"/>
      <c r="N916" s="29">
        <v>0</v>
      </c>
      <c r="O916" s="30" t="str">
        <f>IF(G916&lt;=$N$2,"",IF(F916=[3]Pav.tvarkyklė!$B$13,"",IF(ISBLANK(R916),"X","")))</f>
        <v/>
      </c>
      <c r="P916" s="31"/>
      <c r="Q916" s="32"/>
      <c r="R916" s="32"/>
      <c r="S916" s="33"/>
      <c r="T916" s="33"/>
      <c r="U916" s="34" t="str">
        <f>IFERROR(INDEX('[3]5.Grup_T'!$G$4:$G$22,MATCH('6.Turtas'!E916,'[3]5.Grup_T'!$E$4:$E$22,0)),"0")</f>
        <v>0</v>
      </c>
      <c r="V916" s="35">
        <f t="shared" si="188"/>
        <v>0</v>
      </c>
      <c r="W916" s="35">
        <f>IF(NOT(ISBLANK(H916)),(12-DATEDIF(H916,'[3]1.Pradzia'!$D$13,"m")),0)</f>
        <v>0</v>
      </c>
      <c r="X916" s="35">
        <f t="shared" si="187"/>
        <v>0</v>
      </c>
      <c r="Y916" s="35">
        <f t="shared" si="186"/>
        <v>0</v>
      </c>
      <c r="Z916" s="35">
        <f t="shared" si="198"/>
        <v>0</v>
      </c>
      <c r="AA916" s="36">
        <f t="shared" si="189"/>
        <v>0</v>
      </c>
      <c r="AB916" s="36">
        <f t="shared" si="191"/>
        <v>0</v>
      </c>
      <c r="AC916" s="37">
        <f t="shared" si="185"/>
        <v>0</v>
      </c>
      <c r="AD916" s="35">
        <f>IF(OR(YEAR(G916)&lt;2019,O916="X"),0,IF(ISBLANK(H916),DATEDIF(G916,'[3]1.Pradzia'!$D$13,"M"),DATEDIF(G916,H916,"m")))</f>
        <v>0</v>
      </c>
      <c r="AE916" s="37">
        <f>IF(E916='[3]5.Grup_T'!$E$20,0,IF(AD916&lt;&gt;0,M916/V916*MIN(12,AD916),0))</f>
        <v>0</v>
      </c>
      <c r="AF916" s="37">
        <f t="shared" si="190"/>
        <v>0</v>
      </c>
      <c r="AG916" s="37">
        <f t="shared" si="192"/>
        <v>0</v>
      </c>
      <c r="AH916" s="37">
        <f t="shared" si="193"/>
        <v>0</v>
      </c>
      <c r="AI916" s="35" t="str">
        <f t="shared" si="194"/>
        <v>Nusidėvėjęs</v>
      </c>
      <c r="AJ916" s="38" t="str">
        <f>IF(AND(F916&lt;&gt;[3]Pav.tvarkyklė!$B$12,F916&lt;&gt;[3]Pav.tvarkyklė!$B$13),"GVTNT","X")</f>
        <v>GVTNT</v>
      </c>
      <c r="AK916" s="39">
        <f t="shared" si="195"/>
        <v>0</v>
      </c>
      <c r="AL916" s="41"/>
      <c r="AM916" s="41"/>
      <c r="AN916" s="41">
        <f t="shared" si="196"/>
        <v>1900</v>
      </c>
      <c r="AO916" s="41"/>
      <c r="AP916" s="41"/>
      <c r="AQ916" s="41"/>
      <c r="AR916" s="42"/>
      <c r="AS916" s="42"/>
      <c r="AU916" s="43">
        <f t="shared" si="197"/>
        <v>0</v>
      </c>
    </row>
    <row r="917" spans="1:47" ht="15" customHeight="1" x14ac:dyDescent="0.25">
      <c r="A917" s="11"/>
      <c r="B917" s="19">
        <v>975</v>
      </c>
      <c r="C917" s="74"/>
      <c r="D917" s="77"/>
      <c r="E917" s="78"/>
      <c r="F917" s="75"/>
      <c r="G917" s="80"/>
      <c r="H917" s="49"/>
      <c r="I917" s="79"/>
      <c r="J917" s="27"/>
      <c r="K917" s="27"/>
      <c r="L917" s="79"/>
      <c r="M917" s="28"/>
      <c r="N917" s="29">
        <v>0</v>
      </c>
      <c r="O917" s="30" t="str">
        <f>IF(G917&lt;=$N$2,"",IF(F917=[3]Pav.tvarkyklė!$B$13,"",IF(ISBLANK(R917),"X","")))</f>
        <v/>
      </c>
      <c r="P917" s="31"/>
      <c r="Q917" s="32"/>
      <c r="R917" s="32"/>
      <c r="S917" s="33"/>
      <c r="T917" s="33"/>
      <c r="U917" s="34" t="str">
        <f>IFERROR(INDEX('[3]5.Grup_T'!$G$4:$G$22,MATCH('6.Turtas'!E917,'[3]5.Grup_T'!$E$4:$E$22,0)),"0")</f>
        <v>0</v>
      </c>
      <c r="V917" s="35">
        <f t="shared" si="188"/>
        <v>0</v>
      </c>
      <c r="W917" s="35">
        <f>IF(NOT(ISBLANK(H917)),(12-DATEDIF(H917,'[3]1.Pradzia'!$D$13,"m")),0)</f>
        <v>0</v>
      </c>
      <c r="X917" s="35">
        <f t="shared" si="187"/>
        <v>0</v>
      </c>
      <c r="Y917" s="35">
        <f t="shared" si="186"/>
        <v>0</v>
      </c>
      <c r="Z917" s="35">
        <f t="shared" si="198"/>
        <v>0</v>
      </c>
      <c r="AA917" s="36">
        <f t="shared" si="189"/>
        <v>0</v>
      </c>
      <c r="AB917" s="36">
        <f t="shared" si="191"/>
        <v>0</v>
      </c>
      <c r="AC917" s="37">
        <f t="shared" si="185"/>
        <v>0</v>
      </c>
      <c r="AD917" s="35">
        <f>IF(OR(YEAR(G917)&lt;2019,O917="X"),0,IF(ISBLANK(H917),DATEDIF(G917,'[3]1.Pradzia'!$D$13,"M"),DATEDIF(G917,H917,"m")))</f>
        <v>0</v>
      </c>
      <c r="AE917" s="37">
        <f>IF(E917='[3]5.Grup_T'!$E$20,0,IF(AD917&lt;&gt;0,M917/V917*MIN(12,AD917),0))</f>
        <v>0</v>
      </c>
      <c r="AF917" s="37">
        <f t="shared" si="190"/>
        <v>0</v>
      </c>
      <c r="AG917" s="37">
        <f t="shared" si="192"/>
        <v>0</v>
      </c>
      <c r="AH917" s="37">
        <f t="shared" si="193"/>
        <v>0</v>
      </c>
      <c r="AI917" s="35" t="str">
        <f t="shared" si="194"/>
        <v>Nusidėvėjęs</v>
      </c>
      <c r="AJ917" s="38" t="str">
        <f>IF(AND(F917&lt;&gt;[3]Pav.tvarkyklė!$B$12,F917&lt;&gt;[3]Pav.tvarkyklė!$B$13),"GVTNT","X")</f>
        <v>GVTNT</v>
      </c>
      <c r="AK917" s="39">
        <f t="shared" si="195"/>
        <v>0</v>
      </c>
      <c r="AL917" s="41"/>
      <c r="AM917" s="41"/>
      <c r="AN917" s="41">
        <f t="shared" si="196"/>
        <v>1900</v>
      </c>
      <c r="AO917" s="41"/>
      <c r="AP917" s="41"/>
      <c r="AQ917" s="41"/>
      <c r="AR917" s="42"/>
      <c r="AS917" s="42"/>
      <c r="AU917" s="43">
        <f t="shared" si="197"/>
        <v>0</v>
      </c>
    </row>
    <row r="918" spans="1:47" ht="15" customHeight="1" x14ac:dyDescent="0.25">
      <c r="A918" s="11"/>
      <c r="B918" s="19">
        <v>976</v>
      </c>
      <c r="C918" s="74"/>
      <c r="D918" s="77"/>
      <c r="E918" s="78"/>
      <c r="F918" s="75"/>
      <c r="G918" s="80"/>
      <c r="H918" s="49"/>
      <c r="I918" s="79"/>
      <c r="J918" s="27"/>
      <c r="K918" s="27"/>
      <c r="L918" s="79"/>
      <c r="M918" s="28"/>
      <c r="N918" s="29">
        <v>0</v>
      </c>
      <c r="O918" s="30" t="str">
        <f>IF(G918&lt;=$N$2,"",IF(F918=[3]Pav.tvarkyklė!$B$13,"",IF(ISBLANK(R918),"X","")))</f>
        <v/>
      </c>
      <c r="P918" s="31"/>
      <c r="Q918" s="32"/>
      <c r="R918" s="32"/>
      <c r="S918" s="33"/>
      <c r="T918" s="33"/>
      <c r="U918" s="34" t="str">
        <f>IFERROR(INDEX('[3]5.Grup_T'!$G$4:$G$22,MATCH('6.Turtas'!E918,'[3]5.Grup_T'!$E$4:$E$22,0)),"0")</f>
        <v>0</v>
      </c>
      <c r="V918" s="35">
        <f t="shared" si="188"/>
        <v>0</v>
      </c>
      <c r="W918" s="35">
        <f>IF(NOT(ISBLANK(H918)),(12-DATEDIF(H918,'[3]1.Pradzia'!$D$13,"m")),0)</f>
        <v>0</v>
      </c>
      <c r="X918" s="35">
        <f t="shared" si="187"/>
        <v>0</v>
      </c>
      <c r="Y918" s="35">
        <f t="shared" si="186"/>
        <v>0</v>
      </c>
      <c r="Z918" s="35">
        <f t="shared" si="198"/>
        <v>0</v>
      </c>
      <c r="AA918" s="36">
        <f t="shared" si="189"/>
        <v>0</v>
      </c>
      <c r="AB918" s="36">
        <f t="shared" si="191"/>
        <v>0</v>
      </c>
      <c r="AC918" s="37">
        <f t="shared" si="185"/>
        <v>0</v>
      </c>
      <c r="AD918" s="35">
        <f>IF(OR(YEAR(G918)&lt;2019,O918="X"),0,IF(ISBLANK(H918),DATEDIF(G918,'[3]1.Pradzia'!$D$13,"M"),DATEDIF(G918,H918,"m")))</f>
        <v>0</v>
      </c>
      <c r="AE918" s="37">
        <f>IF(E918='[3]5.Grup_T'!$E$20,0,IF(AD918&lt;&gt;0,M918/V918*MIN(12,AD918),0))</f>
        <v>0</v>
      </c>
      <c r="AF918" s="37">
        <f t="shared" si="190"/>
        <v>0</v>
      </c>
      <c r="AG918" s="37">
        <f t="shared" si="192"/>
        <v>0</v>
      </c>
      <c r="AH918" s="37">
        <f t="shared" si="193"/>
        <v>0</v>
      </c>
      <c r="AI918" s="35" t="str">
        <f t="shared" si="194"/>
        <v>Nusidėvėjęs</v>
      </c>
      <c r="AJ918" s="38" t="str">
        <f>IF(AND(F918&lt;&gt;[3]Pav.tvarkyklė!$B$12,F918&lt;&gt;[3]Pav.tvarkyklė!$B$13),"GVTNT","X")</f>
        <v>GVTNT</v>
      </c>
      <c r="AK918" s="39">
        <f t="shared" si="195"/>
        <v>0</v>
      </c>
      <c r="AL918" s="41"/>
      <c r="AM918" s="41"/>
      <c r="AN918" s="41">
        <f t="shared" si="196"/>
        <v>1900</v>
      </c>
      <c r="AO918" s="41"/>
      <c r="AP918" s="41"/>
      <c r="AQ918" s="41"/>
      <c r="AR918" s="42"/>
      <c r="AS918" s="42"/>
      <c r="AU918" s="43">
        <f t="shared" si="197"/>
        <v>0</v>
      </c>
    </row>
    <row r="919" spans="1:47" ht="15" customHeight="1" x14ac:dyDescent="0.25">
      <c r="A919" s="11"/>
      <c r="B919" s="19">
        <v>977</v>
      </c>
      <c r="C919" s="74"/>
      <c r="D919" s="77"/>
      <c r="E919" s="78"/>
      <c r="F919" s="75"/>
      <c r="G919" s="80"/>
      <c r="H919" s="49"/>
      <c r="I919" s="79"/>
      <c r="J919" s="27"/>
      <c r="K919" s="27"/>
      <c r="L919" s="79"/>
      <c r="M919" s="28"/>
      <c r="N919" s="29">
        <v>0</v>
      </c>
      <c r="O919" s="30" t="str">
        <f>IF(G919&lt;=$N$2,"",IF(F919=[3]Pav.tvarkyklė!$B$13,"",IF(ISBLANK(R919),"X","")))</f>
        <v/>
      </c>
      <c r="P919" s="31"/>
      <c r="Q919" s="32"/>
      <c r="R919" s="32"/>
      <c r="S919" s="33"/>
      <c r="T919" s="33"/>
      <c r="U919" s="34" t="str">
        <f>IFERROR(INDEX('[3]5.Grup_T'!$G$4:$G$22,MATCH('6.Turtas'!E919,'[3]5.Grup_T'!$E$4:$E$22,0)),"0")</f>
        <v>0</v>
      </c>
      <c r="V919" s="35">
        <f t="shared" si="188"/>
        <v>0</v>
      </c>
      <c r="W919" s="35">
        <f>IF(NOT(ISBLANK(H919)),(12-DATEDIF(H919,'[3]1.Pradzia'!$D$13,"m")),0)</f>
        <v>0</v>
      </c>
      <c r="X919" s="35">
        <f t="shared" si="187"/>
        <v>0</v>
      </c>
      <c r="Y919" s="35">
        <f t="shared" si="186"/>
        <v>0</v>
      </c>
      <c r="Z919" s="35">
        <f t="shared" si="198"/>
        <v>0</v>
      </c>
      <c r="AA919" s="36">
        <f t="shared" si="189"/>
        <v>0</v>
      </c>
      <c r="AB919" s="36">
        <f t="shared" si="191"/>
        <v>0</v>
      </c>
      <c r="AC919" s="37">
        <f t="shared" si="185"/>
        <v>0</v>
      </c>
      <c r="AD919" s="35">
        <f>IF(OR(YEAR(G919)&lt;2019,O919="X"),0,IF(ISBLANK(H919),DATEDIF(G919,'[3]1.Pradzia'!$D$13,"M"),DATEDIF(G919,H919,"m")))</f>
        <v>0</v>
      </c>
      <c r="AE919" s="37">
        <f>IF(E919='[3]5.Grup_T'!$E$20,0,IF(AD919&lt;&gt;0,M919/V919*MIN(12,AD919),0))</f>
        <v>0</v>
      </c>
      <c r="AF919" s="37">
        <f t="shared" si="190"/>
        <v>0</v>
      </c>
      <c r="AG919" s="37">
        <f t="shared" si="192"/>
        <v>0</v>
      </c>
      <c r="AH919" s="37">
        <f t="shared" si="193"/>
        <v>0</v>
      </c>
      <c r="AI919" s="35" t="str">
        <f t="shared" si="194"/>
        <v>Nusidėvėjęs</v>
      </c>
      <c r="AJ919" s="38" t="str">
        <f>IF(AND(F919&lt;&gt;[3]Pav.tvarkyklė!$B$12,F919&lt;&gt;[3]Pav.tvarkyklė!$B$13),"GVTNT","X")</f>
        <v>GVTNT</v>
      </c>
      <c r="AK919" s="39">
        <f t="shared" si="195"/>
        <v>0</v>
      </c>
      <c r="AL919" s="41"/>
      <c r="AM919" s="41"/>
      <c r="AN919" s="41">
        <f t="shared" si="196"/>
        <v>1900</v>
      </c>
      <c r="AO919" s="41"/>
      <c r="AP919" s="41"/>
      <c r="AQ919" s="41"/>
      <c r="AR919" s="42"/>
      <c r="AS919" s="42"/>
      <c r="AU919" s="43">
        <f t="shared" si="197"/>
        <v>0</v>
      </c>
    </row>
    <row r="920" spans="1:47" ht="15" customHeight="1" x14ac:dyDescent="0.25">
      <c r="A920" s="11"/>
      <c r="B920" s="19">
        <v>978</v>
      </c>
      <c r="C920" s="74"/>
      <c r="D920" s="77"/>
      <c r="E920" s="78"/>
      <c r="F920" s="75"/>
      <c r="G920" s="80"/>
      <c r="H920" s="49"/>
      <c r="I920" s="79"/>
      <c r="J920" s="27"/>
      <c r="K920" s="27"/>
      <c r="L920" s="79"/>
      <c r="M920" s="28"/>
      <c r="N920" s="29">
        <v>0</v>
      </c>
      <c r="O920" s="30" t="str">
        <f>IF(G920&lt;=$N$2,"",IF(F920=[3]Pav.tvarkyklė!$B$13,"",IF(ISBLANK(R920),"X","")))</f>
        <v/>
      </c>
      <c r="P920" s="31"/>
      <c r="Q920" s="32"/>
      <c r="R920" s="32"/>
      <c r="S920" s="33"/>
      <c r="T920" s="33"/>
      <c r="U920" s="34" t="str">
        <f>IFERROR(INDEX('[3]5.Grup_T'!$G$4:$G$22,MATCH('6.Turtas'!E920,'[3]5.Grup_T'!$E$4:$E$22,0)),"0")</f>
        <v>0</v>
      </c>
      <c r="V920" s="35">
        <f t="shared" si="188"/>
        <v>0</v>
      </c>
      <c r="W920" s="35">
        <f>IF(NOT(ISBLANK(H920)),(12-DATEDIF(H920,'[3]1.Pradzia'!$D$13,"m")),0)</f>
        <v>0</v>
      </c>
      <c r="X920" s="35">
        <f t="shared" si="187"/>
        <v>0</v>
      </c>
      <c r="Y920" s="35">
        <f t="shared" si="186"/>
        <v>0</v>
      </c>
      <c r="Z920" s="35">
        <f t="shared" si="198"/>
        <v>0</v>
      </c>
      <c r="AA920" s="36">
        <f t="shared" si="189"/>
        <v>0</v>
      </c>
      <c r="AB920" s="36">
        <f t="shared" si="191"/>
        <v>0</v>
      </c>
      <c r="AC920" s="37">
        <f t="shared" si="185"/>
        <v>0</v>
      </c>
      <c r="AD920" s="35">
        <f>IF(OR(YEAR(G920)&lt;2019,O920="X"),0,IF(ISBLANK(H920),DATEDIF(G920,'[3]1.Pradzia'!$D$13,"M"),DATEDIF(G920,H920,"m")))</f>
        <v>0</v>
      </c>
      <c r="AE920" s="37">
        <f>IF(E920='[3]5.Grup_T'!$E$20,0,IF(AD920&lt;&gt;0,M920/V920*MIN(12,AD920),0))</f>
        <v>0</v>
      </c>
      <c r="AF920" s="37">
        <f t="shared" si="190"/>
        <v>0</v>
      </c>
      <c r="AG920" s="37">
        <f t="shared" si="192"/>
        <v>0</v>
      </c>
      <c r="AH920" s="37">
        <f t="shared" si="193"/>
        <v>0</v>
      </c>
      <c r="AI920" s="35" t="str">
        <f t="shared" si="194"/>
        <v>Nusidėvėjęs</v>
      </c>
      <c r="AJ920" s="38" t="str">
        <f>IF(AND(F920&lt;&gt;[3]Pav.tvarkyklė!$B$12,F920&lt;&gt;[3]Pav.tvarkyklė!$B$13),"GVTNT","X")</f>
        <v>GVTNT</v>
      </c>
      <c r="AK920" s="39">
        <f t="shared" si="195"/>
        <v>0</v>
      </c>
      <c r="AL920" s="41"/>
      <c r="AM920" s="41"/>
      <c r="AN920" s="41">
        <f t="shared" si="196"/>
        <v>1900</v>
      </c>
      <c r="AO920" s="41"/>
      <c r="AP920" s="41"/>
      <c r="AQ920" s="41"/>
      <c r="AR920" s="42"/>
      <c r="AS920" s="42"/>
      <c r="AU920" s="43">
        <f t="shared" si="197"/>
        <v>0</v>
      </c>
    </row>
    <row r="921" spans="1:47" ht="15" customHeight="1" x14ac:dyDescent="0.25">
      <c r="A921" s="11"/>
      <c r="B921" s="19">
        <v>979</v>
      </c>
      <c r="C921" s="74"/>
      <c r="D921" s="77"/>
      <c r="E921" s="78"/>
      <c r="F921" s="75"/>
      <c r="G921" s="80"/>
      <c r="H921" s="49"/>
      <c r="I921" s="79"/>
      <c r="J921" s="27"/>
      <c r="K921" s="27"/>
      <c r="L921" s="79"/>
      <c r="M921" s="28"/>
      <c r="N921" s="29">
        <v>0</v>
      </c>
      <c r="O921" s="30" t="str">
        <f>IF(G921&lt;=$N$2,"",IF(F921=[3]Pav.tvarkyklė!$B$13,"",IF(ISBLANK(R921),"X","")))</f>
        <v/>
      </c>
      <c r="P921" s="31"/>
      <c r="Q921" s="32"/>
      <c r="R921" s="32"/>
      <c r="S921" s="33"/>
      <c r="T921" s="33"/>
      <c r="U921" s="34" t="str">
        <f>IFERROR(INDEX('[3]5.Grup_T'!$G$4:$G$22,MATCH('6.Turtas'!E921,'[3]5.Grup_T'!$E$4:$E$22,0)),"0")</f>
        <v>0</v>
      </c>
      <c r="V921" s="35">
        <f t="shared" si="188"/>
        <v>0</v>
      </c>
      <c r="W921" s="35">
        <f>IF(NOT(ISBLANK(H921)),(12-DATEDIF(H921,'[3]1.Pradzia'!$D$13,"m")),0)</f>
        <v>0</v>
      </c>
      <c r="X921" s="35">
        <f t="shared" si="187"/>
        <v>0</v>
      </c>
      <c r="Y921" s="35">
        <f t="shared" si="186"/>
        <v>0</v>
      </c>
      <c r="Z921" s="35">
        <f t="shared" si="198"/>
        <v>0</v>
      </c>
      <c r="AA921" s="36">
        <f t="shared" si="189"/>
        <v>0</v>
      </c>
      <c r="AB921" s="36">
        <f t="shared" si="191"/>
        <v>0</v>
      </c>
      <c r="AC921" s="37">
        <f t="shared" si="185"/>
        <v>0</v>
      </c>
      <c r="AD921" s="35">
        <f>IF(OR(YEAR(G921)&lt;2019,O921="X"),0,IF(ISBLANK(H921),DATEDIF(G921,'[3]1.Pradzia'!$D$13,"M"),DATEDIF(G921,H921,"m")))</f>
        <v>0</v>
      </c>
      <c r="AE921" s="37">
        <f>IF(E921='[3]5.Grup_T'!$E$20,0,IF(AD921&lt;&gt;0,M921/V921*MIN(12,AD921),0))</f>
        <v>0</v>
      </c>
      <c r="AF921" s="37">
        <f t="shared" si="190"/>
        <v>0</v>
      </c>
      <c r="AG921" s="37">
        <f t="shared" si="192"/>
        <v>0</v>
      </c>
      <c r="AH921" s="37">
        <f t="shared" si="193"/>
        <v>0</v>
      </c>
      <c r="AI921" s="35" t="str">
        <f t="shared" si="194"/>
        <v>Nusidėvėjęs</v>
      </c>
      <c r="AJ921" s="38" t="str">
        <f>IF(AND(F921&lt;&gt;[3]Pav.tvarkyklė!$B$12,F921&lt;&gt;[3]Pav.tvarkyklė!$B$13),"GVTNT","X")</f>
        <v>GVTNT</v>
      </c>
      <c r="AK921" s="39">
        <f t="shared" si="195"/>
        <v>0</v>
      </c>
      <c r="AL921" s="41"/>
      <c r="AM921" s="41"/>
      <c r="AN921" s="41">
        <f t="shared" si="196"/>
        <v>1900</v>
      </c>
      <c r="AO921" s="41"/>
      <c r="AP921" s="41"/>
      <c r="AQ921" s="41"/>
      <c r="AR921" s="42"/>
      <c r="AS921" s="42"/>
      <c r="AU921" s="43">
        <f t="shared" si="197"/>
        <v>0</v>
      </c>
    </row>
    <row r="922" spans="1:47" ht="15" customHeight="1" x14ac:dyDescent="0.25">
      <c r="A922" s="11"/>
      <c r="B922" s="19">
        <v>980</v>
      </c>
      <c r="C922" s="74"/>
      <c r="D922" s="77"/>
      <c r="E922" s="78"/>
      <c r="F922" s="75"/>
      <c r="G922" s="80"/>
      <c r="H922" s="49"/>
      <c r="I922" s="79"/>
      <c r="J922" s="27"/>
      <c r="K922" s="27"/>
      <c r="L922" s="79"/>
      <c r="M922" s="28"/>
      <c r="N922" s="29">
        <v>0</v>
      </c>
      <c r="O922" s="30" t="str">
        <f>IF(G922&lt;=$N$2,"",IF(F922=[3]Pav.tvarkyklė!$B$13,"",IF(ISBLANK(R922),"X","")))</f>
        <v/>
      </c>
      <c r="P922" s="31"/>
      <c r="Q922" s="32"/>
      <c r="R922" s="32"/>
      <c r="S922" s="33"/>
      <c r="T922" s="33"/>
      <c r="U922" s="34" t="str">
        <f>IFERROR(INDEX('[3]5.Grup_T'!$G$4:$G$22,MATCH('6.Turtas'!E922,'[3]5.Grup_T'!$E$4:$E$22,0)),"0")</f>
        <v>0</v>
      </c>
      <c r="V922" s="35">
        <f t="shared" si="188"/>
        <v>0</v>
      </c>
      <c r="W922" s="35">
        <f>IF(NOT(ISBLANK(H922)),(12-DATEDIF(H922,'[3]1.Pradzia'!$D$13,"m")),0)</f>
        <v>0</v>
      </c>
      <c r="X922" s="35">
        <f t="shared" si="187"/>
        <v>0</v>
      </c>
      <c r="Y922" s="35">
        <f t="shared" si="186"/>
        <v>0</v>
      </c>
      <c r="Z922" s="35">
        <f t="shared" si="198"/>
        <v>0</v>
      </c>
      <c r="AA922" s="36">
        <f t="shared" si="189"/>
        <v>0</v>
      </c>
      <c r="AB922" s="36">
        <f t="shared" si="191"/>
        <v>0</v>
      </c>
      <c r="AC922" s="37">
        <f t="shared" si="185"/>
        <v>0</v>
      </c>
      <c r="AD922" s="35">
        <f>IF(OR(YEAR(G922)&lt;2019,O922="X"),0,IF(ISBLANK(H922),DATEDIF(G922,'[3]1.Pradzia'!$D$13,"M"),DATEDIF(G922,H922,"m")))</f>
        <v>0</v>
      </c>
      <c r="AE922" s="37">
        <f>IF(E922='[3]5.Grup_T'!$E$20,0,IF(AD922&lt;&gt;0,M922/V922*MIN(12,AD922),0))</f>
        <v>0</v>
      </c>
      <c r="AF922" s="37">
        <f t="shared" si="190"/>
        <v>0</v>
      </c>
      <c r="AG922" s="37">
        <f t="shared" si="192"/>
        <v>0</v>
      </c>
      <c r="AH922" s="37">
        <f t="shared" si="193"/>
        <v>0</v>
      </c>
      <c r="AI922" s="35" t="str">
        <f t="shared" si="194"/>
        <v>Nusidėvėjęs</v>
      </c>
      <c r="AJ922" s="38" t="str">
        <f>IF(AND(F922&lt;&gt;[3]Pav.tvarkyklė!$B$12,F922&lt;&gt;[3]Pav.tvarkyklė!$B$13),"GVTNT","X")</f>
        <v>GVTNT</v>
      </c>
      <c r="AK922" s="39">
        <f t="shared" si="195"/>
        <v>0</v>
      </c>
      <c r="AL922" s="41"/>
      <c r="AM922" s="41"/>
      <c r="AN922" s="41">
        <f t="shared" si="196"/>
        <v>1900</v>
      </c>
      <c r="AO922" s="41"/>
      <c r="AP922" s="41"/>
      <c r="AQ922" s="41"/>
      <c r="AR922" s="42"/>
      <c r="AS922" s="42"/>
      <c r="AU922" s="43">
        <f t="shared" si="197"/>
        <v>0</v>
      </c>
    </row>
    <row r="923" spans="1:47" ht="15" customHeight="1" x14ac:dyDescent="0.25">
      <c r="A923" s="11"/>
      <c r="B923" s="19">
        <v>981</v>
      </c>
      <c r="C923" s="74"/>
      <c r="D923" s="77"/>
      <c r="E923" s="78"/>
      <c r="F923" s="75"/>
      <c r="G923" s="80"/>
      <c r="H923" s="49"/>
      <c r="I923" s="79"/>
      <c r="J923" s="27"/>
      <c r="K923" s="27"/>
      <c r="L923" s="79"/>
      <c r="M923" s="28"/>
      <c r="N923" s="29">
        <v>0</v>
      </c>
      <c r="O923" s="30" t="str">
        <f>IF(G923&lt;=$N$2,"",IF(F923=[3]Pav.tvarkyklė!$B$13,"",IF(ISBLANK(R923),"X","")))</f>
        <v/>
      </c>
      <c r="P923" s="31"/>
      <c r="Q923" s="32"/>
      <c r="R923" s="32"/>
      <c r="S923" s="33"/>
      <c r="T923" s="33"/>
      <c r="U923" s="34" t="str">
        <f>IFERROR(INDEX('[3]5.Grup_T'!$G$4:$G$22,MATCH('6.Turtas'!E923,'[3]5.Grup_T'!$E$4:$E$22,0)),"0")</f>
        <v>0</v>
      </c>
      <c r="V923" s="35">
        <f t="shared" si="188"/>
        <v>0</v>
      </c>
      <c r="W923" s="35">
        <f>IF(NOT(ISBLANK(H923)),(12-DATEDIF(H923,'[3]1.Pradzia'!$D$13,"m")),0)</f>
        <v>0</v>
      </c>
      <c r="X923" s="35">
        <f t="shared" si="187"/>
        <v>0</v>
      </c>
      <c r="Y923" s="35">
        <f t="shared" si="186"/>
        <v>0</v>
      </c>
      <c r="Z923" s="35">
        <f t="shared" si="198"/>
        <v>0</v>
      </c>
      <c r="AA923" s="36">
        <f t="shared" si="189"/>
        <v>0</v>
      </c>
      <c r="AB923" s="36">
        <f t="shared" si="191"/>
        <v>0</v>
      </c>
      <c r="AC923" s="37">
        <f t="shared" si="185"/>
        <v>0</v>
      </c>
      <c r="AD923" s="35">
        <f>IF(OR(YEAR(G923)&lt;2019,O923="X"),0,IF(ISBLANK(H923),DATEDIF(G923,'[3]1.Pradzia'!$D$13,"M"),DATEDIF(G923,H923,"m")))</f>
        <v>0</v>
      </c>
      <c r="AE923" s="37">
        <f>IF(E923='[3]5.Grup_T'!$E$20,0,IF(AD923&lt;&gt;0,M923/V923*MIN(12,AD923),0))</f>
        <v>0</v>
      </c>
      <c r="AF923" s="37">
        <f t="shared" si="190"/>
        <v>0</v>
      </c>
      <c r="AG923" s="37">
        <f t="shared" si="192"/>
        <v>0</v>
      </c>
      <c r="AH923" s="37">
        <f t="shared" si="193"/>
        <v>0</v>
      </c>
      <c r="AI923" s="35" t="str">
        <f t="shared" si="194"/>
        <v>Nusidėvėjęs</v>
      </c>
      <c r="AJ923" s="38" t="str">
        <f>IF(AND(F923&lt;&gt;[3]Pav.tvarkyklė!$B$12,F923&lt;&gt;[3]Pav.tvarkyklė!$B$13),"GVTNT","X")</f>
        <v>GVTNT</v>
      </c>
      <c r="AK923" s="39">
        <f t="shared" si="195"/>
        <v>0</v>
      </c>
      <c r="AL923" s="41"/>
      <c r="AM923" s="41"/>
      <c r="AN923" s="41">
        <f t="shared" si="196"/>
        <v>1900</v>
      </c>
      <c r="AO923" s="41"/>
      <c r="AP923" s="41"/>
      <c r="AQ923" s="41"/>
      <c r="AR923" s="42"/>
      <c r="AS923" s="42"/>
      <c r="AU923" s="43">
        <f t="shared" si="197"/>
        <v>0</v>
      </c>
    </row>
    <row r="924" spans="1:47" ht="15" customHeight="1" x14ac:dyDescent="0.25">
      <c r="A924" s="11"/>
      <c r="B924" s="19">
        <v>982</v>
      </c>
      <c r="C924" s="74"/>
      <c r="D924" s="77"/>
      <c r="E924" s="78"/>
      <c r="F924" s="75"/>
      <c r="G924" s="80"/>
      <c r="H924" s="49"/>
      <c r="I924" s="79"/>
      <c r="J924" s="27"/>
      <c r="K924" s="27"/>
      <c r="L924" s="79"/>
      <c r="M924" s="28"/>
      <c r="N924" s="29">
        <v>0</v>
      </c>
      <c r="O924" s="30" t="str">
        <f>IF(G924&lt;=$N$2,"",IF(F924=[3]Pav.tvarkyklė!$B$13,"",IF(ISBLANK(R924),"X","")))</f>
        <v/>
      </c>
      <c r="P924" s="31"/>
      <c r="Q924" s="32"/>
      <c r="R924" s="32"/>
      <c r="S924" s="33"/>
      <c r="T924" s="33"/>
      <c r="U924" s="34" t="str">
        <f>IFERROR(INDEX('[3]5.Grup_T'!$G$4:$G$22,MATCH('6.Turtas'!E924,'[3]5.Grup_T'!$E$4:$E$22,0)),"0")</f>
        <v>0</v>
      </c>
      <c r="V924" s="35">
        <f t="shared" si="188"/>
        <v>0</v>
      </c>
      <c r="W924" s="35">
        <f>IF(NOT(ISBLANK(H924)),(12-DATEDIF(H924,'[3]1.Pradzia'!$D$13,"m")),0)</f>
        <v>0</v>
      </c>
      <c r="X924" s="35">
        <f t="shared" si="187"/>
        <v>0</v>
      </c>
      <c r="Y924" s="35">
        <f t="shared" si="186"/>
        <v>0</v>
      </c>
      <c r="Z924" s="35">
        <f t="shared" si="198"/>
        <v>0</v>
      </c>
      <c r="AA924" s="36">
        <f t="shared" si="189"/>
        <v>0</v>
      </c>
      <c r="AB924" s="36">
        <f t="shared" si="191"/>
        <v>0</v>
      </c>
      <c r="AC924" s="37">
        <f t="shared" si="185"/>
        <v>0</v>
      </c>
      <c r="AD924" s="35">
        <f>IF(OR(YEAR(G924)&lt;2019,O924="X"),0,IF(ISBLANK(H924),DATEDIF(G924,'[3]1.Pradzia'!$D$13,"M"),DATEDIF(G924,H924,"m")))</f>
        <v>0</v>
      </c>
      <c r="AE924" s="37">
        <f>IF(E924='[3]5.Grup_T'!$E$20,0,IF(AD924&lt;&gt;0,M924/V924*MIN(12,AD924),0))</f>
        <v>0</v>
      </c>
      <c r="AF924" s="37">
        <f t="shared" si="190"/>
        <v>0</v>
      </c>
      <c r="AG924" s="37">
        <f t="shared" si="192"/>
        <v>0</v>
      </c>
      <c r="AH924" s="37">
        <f t="shared" si="193"/>
        <v>0</v>
      </c>
      <c r="AI924" s="35" t="str">
        <f t="shared" si="194"/>
        <v>Nusidėvėjęs</v>
      </c>
      <c r="AJ924" s="38" t="str">
        <f>IF(AND(F924&lt;&gt;[3]Pav.tvarkyklė!$B$12,F924&lt;&gt;[3]Pav.tvarkyklė!$B$13),"GVTNT","X")</f>
        <v>GVTNT</v>
      </c>
      <c r="AK924" s="39">
        <f t="shared" si="195"/>
        <v>0</v>
      </c>
      <c r="AL924" s="41"/>
      <c r="AM924" s="41"/>
      <c r="AN924" s="41">
        <f t="shared" si="196"/>
        <v>1900</v>
      </c>
      <c r="AO924" s="41"/>
      <c r="AP924" s="41"/>
      <c r="AQ924" s="41"/>
      <c r="AR924" s="42"/>
      <c r="AS924" s="42"/>
      <c r="AU924" s="43">
        <f t="shared" si="197"/>
        <v>0</v>
      </c>
    </row>
    <row r="925" spans="1:47" ht="15" customHeight="1" x14ac:dyDescent="0.25">
      <c r="A925" s="11"/>
      <c r="B925" s="19">
        <v>983</v>
      </c>
      <c r="C925" s="74"/>
      <c r="D925" s="77"/>
      <c r="E925" s="78"/>
      <c r="F925" s="75"/>
      <c r="G925" s="80"/>
      <c r="H925" s="49"/>
      <c r="I925" s="79"/>
      <c r="J925" s="27"/>
      <c r="K925" s="27"/>
      <c r="L925" s="79"/>
      <c r="M925" s="28"/>
      <c r="N925" s="29">
        <v>0</v>
      </c>
      <c r="O925" s="30" t="str">
        <f>IF(G925&lt;=$N$2,"",IF(F925=[3]Pav.tvarkyklė!$B$13,"",IF(ISBLANK(R925),"X","")))</f>
        <v/>
      </c>
      <c r="P925" s="31"/>
      <c r="Q925" s="32"/>
      <c r="R925" s="32"/>
      <c r="S925" s="33"/>
      <c r="T925" s="33"/>
      <c r="U925" s="34" t="str">
        <f>IFERROR(INDEX('[3]5.Grup_T'!$G$4:$G$22,MATCH('6.Turtas'!E925,'[3]5.Grup_T'!$E$4:$E$22,0)),"0")</f>
        <v>0</v>
      </c>
      <c r="V925" s="35">
        <f t="shared" si="188"/>
        <v>0</v>
      </c>
      <c r="W925" s="35">
        <f>IF(NOT(ISBLANK(H925)),(12-DATEDIF(H925,'[3]1.Pradzia'!$D$13,"m")),0)</f>
        <v>0</v>
      </c>
      <c r="X925" s="35">
        <f t="shared" si="187"/>
        <v>0</v>
      </c>
      <c r="Y925" s="35">
        <f t="shared" si="186"/>
        <v>0</v>
      </c>
      <c r="Z925" s="35">
        <f t="shared" si="198"/>
        <v>0</v>
      </c>
      <c r="AA925" s="36">
        <f t="shared" si="189"/>
        <v>0</v>
      </c>
      <c r="AB925" s="36">
        <f t="shared" si="191"/>
        <v>0</v>
      </c>
      <c r="AC925" s="37">
        <f t="shared" si="185"/>
        <v>0</v>
      </c>
      <c r="AD925" s="35">
        <f>IF(OR(YEAR(G925)&lt;2019,O925="X"),0,IF(ISBLANK(H925),DATEDIF(G925,'[3]1.Pradzia'!$D$13,"M"),DATEDIF(G925,H925,"m")))</f>
        <v>0</v>
      </c>
      <c r="AE925" s="37">
        <f>IF(E925='[3]5.Grup_T'!$E$20,0,IF(AD925&lt;&gt;0,M925/V925*MIN(12,AD925),0))</f>
        <v>0</v>
      </c>
      <c r="AF925" s="37">
        <f t="shared" si="190"/>
        <v>0</v>
      </c>
      <c r="AG925" s="37">
        <f t="shared" si="192"/>
        <v>0</v>
      </c>
      <c r="AH925" s="37">
        <f t="shared" si="193"/>
        <v>0</v>
      </c>
      <c r="AI925" s="35" t="str">
        <f t="shared" si="194"/>
        <v>Nusidėvėjęs</v>
      </c>
      <c r="AJ925" s="38" t="str">
        <f>IF(AND(F925&lt;&gt;[3]Pav.tvarkyklė!$B$12,F925&lt;&gt;[3]Pav.tvarkyklė!$B$13),"GVTNT","X")</f>
        <v>GVTNT</v>
      </c>
      <c r="AK925" s="39">
        <f t="shared" si="195"/>
        <v>0</v>
      </c>
      <c r="AL925" s="41"/>
      <c r="AM925" s="41"/>
      <c r="AN925" s="41">
        <f t="shared" si="196"/>
        <v>1900</v>
      </c>
      <c r="AO925" s="41"/>
      <c r="AP925" s="41"/>
      <c r="AQ925" s="41"/>
      <c r="AR925" s="42"/>
      <c r="AS925" s="42"/>
      <c r="AU925" s="43">
        <f t="shared" si="197"/>
        <v>0</v>
      </c>
    </row>
    <row r="926" spans="1:47" ht="15" customHeight="1" x14ac:dyDescent="0.25">
      <c r="A926" s="11"/>
      <c r="B926" s="19">
        <v>984</v>
      </c>
      <c r="C926" s="74"/>
      <c r="D926" s="77"/>
      <c r="E926" s="78"/>
      <c r="F926" s="75"/>
      <c r="G926" s="80"/>
      <c r="H926" s="49"/>
      <c r="I926" s="79"/>
      <c r="J926" s="27"/>
      <c r="K926" s="27"/>
      <c r="L926" s="79"/>
      <c r="M926" s="28"/>
      <c r="N926" s="29">
        <v>0</v>
      </c>
      <c r="O926" s="30" t="str">
        <f>IF(G926&lt;=$N$2,"",IF(F926=[3]Pav.tvarkyklė!$B$13,"",IF(ISBLANK(R926),"X","")))</f>
        <v/>
      </c>
      <c r="P926" s="31"/>
      <c r="Q926" s="32"/>
      <c r="R926" s="32"/>
      <c r="S926" s="33"/>
      <c r="T926" s="33"/>
      <c r="U926" s="34" t="str">
        <f>IFERROR(INDEX('[3]5.Grup_T'!$G$4:$G$22,MATCH('6.Turtas'!E926,'[3]5.Grup_T'!$E$4:$E$22,0)),"0")</f>
        <v>0</v>
      </c>
      <c r="V926" s="35">
        <f t="shared" si="188"/>
        <v>0</v>
      </c>
      <c r="W926" s="35">
        <f>IF(NOT(ISBLANK(H926)),(12-DATEDIF(H926,'[3]1.Pradzia'!$D$13,"m")),0)</f>
        <v>0</v>
      </c>
      <c r="X926" s="35">
        <f t="shared" si="187"/>
        <v>0</v>
      </c>
      <c r="Y926" s="35">
        <f t="shared" si="186"/>
        <v>0</v>
      </c>
      <c r="Z926" s="35">
        <f t="shared" si="198"/>
        <v>0</v>
      </c>
      <c r="AA926" s="36">
        <f t="shared" si="189"/>
        <v>0</v>
      </c>
      <c r="AB926" s="36">
        <f t="shared" si="191"/>
        <v>0</v>
      </c>
      <c r="AC926" s="37">
        <f t="shared" si="185"/>
        <v>0</v>
      </c>
      <c r="AD926" s="35">
        <f>IF(OR(YEAR(G926)&lt;2019,O926="X"),0,IF(ISBLANK(H926),DATEDIF(G926,'[3]1.Pradzia'!$D$13,"M"),DATEDIF(G926,H926,"m")))</f>
        <v>0</v>
      </c>
      <c r="AE926" s="37">
        <f>IF(E926='[3]5.Grup_T'!$E$20,0,IF(AD926&lt;&gt;0,M926/V926*MIN(12,AD926),0))</f>
        <v>0</v>
      </c>
      <c r="AF926" s="37">
        <f t="shared" si="190"/>
        <v>0</v>
      </c>
      <c r="AG926" s="37">
        <f t="shared" si="192"/>
        <v>0</v>
      </c>
      <c r="AH926" s="37">
        <f t="shared" si="193"/>
        <v>0</v>
      </c>
      <c r="AI926" s="35" t="str">
        <f t="shared" si="194"/>
        <v>Nusidėvėjęs</v>
      </c>
      <c r="AJ926" s="38" t="str">
        <f>IF(AND(F926&lt;&gt;[3]Pav.tvarkyklė!$B$12,F926&lt;&gt;[3]Pav.tvarkyklė!$B$13),"GVTNT","X")</f>
        <v>GVTNT</v>
      </c>
      <c r="AK926" s="39">
        <f t="shared" si="195"/>
        <v>0</v>
      </c>
      <c r="AL926" s="41"/>
      <c r="AM926" s="41"/>
      <c r="AN926" s="41">
        <f t="shared" si="196"/>
        <v>1900</v>
      </c>
      <c r="AO926" s="41"/>
      <c r="AP926" s="41"/>
      <c r="AQ926" s="41"/>
      <c r="AR926" s="42"/>
      <c r="AS926" s="42"/>
      <c r="AU926" s="43">
        <f t="shared" si="197"/>
        <v>0</v>
      </c>
    </row>
    <row r="927" spans="1:47" ht="15" customHeight="1" x14ac:dyDescent="0.25">
      <c r="A927" s="11"/>
      <c r="B927" s="19">
        <v>985</v>
      </c>
      <c r="C927" s="74"/>
      <c r="D927" s="77"/>
      <c r="E927" s="71"/>
      <c r="F927" s="75"/>
      <c r="G927" s="80"/>
      <c r="H927" s="49"/>
      <c r="I927" s="79"/>
      <c r="J927" s="27"/>
      <c r="K927" s="27"/>
      <c r="L927" s="79"/>
      <c r="M927" s="28"/>
      <c r="N927" s="29">
        <v>0</v>
      </c>
      <c r="O927" s="30" t="str">
        <f>IF(G927&lt;=$N$2,"",IF(F927=[3]Pav.tvarkyklė!$B$13,"",IF(ISBLANK(R927),"X","")))</f>
        <v/>
      </c>
      <c r="P927" s="31"/>
      <c r="Q927" s="32"/>
      <c r="R927" s="32"/>
      <c r="S927" s="33"/>
      <c r="T927" s="33"/>
      <c r="U927" s="34" t="str">
        <f>IFERROR(INDEX('[3]5.Grup_T'!$G$4:$G$22,MATCH('6.Turtas'!E927,'[3]5.Grup_T'!$E$4:$E$22,0)),"0")</f>
        <v>0</v>
      </c>
      <c r="V927" s="35">
        <f t="shared" si="188"/>
        <v>0</v>
      </c>
      <c r="W927" s="35">
        <f>IF(NOT(ISBLANK(H927)),(12-DATEDIF(H927,'[3]1.Pradzia'!$D$13,"m")),0)</f>
        <v>0</v>
      </c>
      <c r="X927" s="35">
        <f t="shared" si="187"/>
        <v>0</v>
      </c>
      <c r="Y927" s="35">
        <f t="shared" si="186"/>
        <v>0</v>
      </c>
      <c r="Z927" s="35">
        <f t="shared" si="198"/>
        <v>0</v>
      </c>
      <c r="AA927" s="36">
        <f t="shared" si="189"/>
        <v>0</v>
      </c>
      <c r="AB927" s="36">
        <f t="shared" si="191"/>
        <v>0</v>
      </c>
      <c r="AC927" s="37">
        <f t="shared" si="185"/>
        <v>0</v>
      </c>
      <c r="AD927" s="35">
        <f>IF(OR(YEAR(G927)&lt;2019,O927="X"),0,IF(ISBLANK(H927),DATEDIF(G927,'[3]1.Pradzia'!$D$13,"M"),DATEDIF(G927,H927,"m")))</f>
        <v>0</v>
      </c>
      <c r="AE927" s="37">
        <f>IF(E927='[3]5.Grup_T'!$E$20,0,IF(AD927&lt;&gt;0,M927/V927*MIN(12,AD927),0))</f>
        <v>0</v>
      </c>
      <c r="AF927" s="37">
        <f t="shared" si="190"/>
        <v>0</v>
      </c>
      <c r="AG927" s="37">
        <f t="shared" si="192"/>
        <v>0</v>
      </c>
      <c r="AH927" s="37">
        <f t="shared" si="193"/>
        <v>0</v>
      </c>
      <c r="AI927" s="35" t="str">
        <f t="shared" si="194"/>
        <v>Nusidėvėjęs</v>
      </c>
      <c r="AJ927" s="38" t="str">
        <f>IF(AND(F927&lt;&gt;[3]Pav.tvarkyklė!$B$12,F927&lt;&gt;[3]Pav.tvarkyklė!$B$13),"GVTNT","X")</f>
        <v>GVTNT</v>
      </c>
      <c r="AK927" s="39">
        <f t="shared" si="195"/>
        <v>0</v>
      </c>
      <c r="AL927" s="41"/>
      <c r="AM927" s="41"/>
      <c r="AN927" s="41">
        <f t="shared" si="196"/>
        <v>1900</v>
      </c>
      <c r="AO927" s="41"/>
      <c r="AP927" s="41"/>
      <c r="AQ927" s="41"/>
      <c r="AR927" s="42"/>
      <c r="AS927" s="42"/>
      <c r="AU927" s="43">
        <f t="shared" si="197"/>
        <v>0</v>
      </c>
    </row>
    <row r="928" spans="1:47" ht="15" customHeight="1" x14ac:dyDescent="0.25">
      <c r="A928" s="11"/>
      <c r="B928" s="19">
        <v>986</v>
      </c>
      <c r="C928" s="74"/>
      <c r="D928" s="77"/>
      <c r="E928" s="78"/>
      <c r="F928" s="75"/>
      <c r="G928" s="80"/>
      <c r="H928" s="49"/>
      <c r="I928" s="79"/>
      <c r="J928" s="27"/>
      <c r="K928" s="27"/>
      <c r="L928" s="79"/>
      <c r="M928" s="28"/>
      <c r="N928" s="29">
        <v>0</v>
      </c>
      <c r="O928" s="30" t="str">
        <f>IF(G928&lt;=$N$2,"",IF(F928=[3]Pav.tvarkyklė!$B$13,"",IF(ISBLANK(R928),"X","")))</f>
        <v/>
      </c>
      <c r="P928" s="31"/>
      <c r="Q928" s="32"/>
      <c r="R928" s="32"/>
      <c r="S928" s="33"/>
      <c r="T928" s="33"/>
      <c r="U928" s="34" t="str">
        <f>IFERROR(INDEX('[3]5.Grup_T'!$G$4:$G$22,MATCH('6.Turtas'!E928,'[3]5.Grup_T'!$E$4:$E$22,0)),"0")</f>
        <v>0</v>
      </c>
      <c r="V928" s="35">
        <f t="shared" si="188"/>
        <v>0</v>
      </c>
      <c r="W928" s="35">
        <f>IF(NOT(ISBLANK(H928)),(12-DATEDIF(H928,'[3]1.Pradzia'!$D$13,"m")),0)</f>
        <v>0</v>
      </c>
      <c r="X928" s="35">
        <f t="shared" si="187"/>
        <v>0</v>
      </c>
      <c r="Y928" s="35">
        <f t="shared" si="186"/>
        <v>0</v>
      </c>
      <c r="Z928" s="35">
        <f t="shared" si="198"/>
        <v>0</v>
      </c>
      <c r="AA928" s="36">
        <f t="shared" si="189"/>
        <v>0</v>
      </c>
      <c r="AB928" s="36">
        <f t="shared" si="191"/>
        <v>0</v>
      </c>
      <c r="AC928" s="37">
        <f t="shared" si="185"/>
        <v>0</v>
      </c>
      <c r="AD928" s="35">
        <f>IF(OR(YEAR(G928)&lt;2019,O928="X"),0,IF(ISBLANK(H928),DATEDIF(G928,'[3]1.Pradzia'!$D$13,"M"),DATEDIF(G928,H928,"m")))</f>
        <v>0</v>
      </c>
      <c r="AE928" s="37">
        <f>IF(E928='[3]5.Grup_T'!$E$20,0,IF(AD928&lt;&gt;0,M928/V928*MIN(12,AD928),0))</f>
        <v>0</v>
      </c>
      <c r="AF928" s="37">
        <f t="shared" si="190"/>
        <v>0</v>
      </c>
      <c r="AG928" s="37">
        <f t="shared" si="192"/>
        <v>0</v>
      </c>
      <c r="AH928" s="37">
        <f t="shared" si="193"/>
        <v>0</v>
      </c>
      <c r="AI928" s="35" t="str">
        <f t="shared" si="194"/>
        <v>Nusidėvėjęs</v>
      </c>
      <c r="AJ928" s="38" t="str">
        <f>IF(AND(F928&lt;&gt;[3]Pav.tvarkyklė!$B$12,F928&lt;&gt;[3]Pav.tvarkyklė!$B$13),"GVTNT","X")</f>
        <v>GVTNT</v>
      </c>
      <c r="AK928" s="39">
        <f t="shared" si="195"/>
        <v>0</v>
      </c>
      <c r="AL928" s="41"/>
      <c r="AM928" s="41"/>
      <c r="AN928" s="41">
        <f t="shared" si="196"/>
        <v>1900</v>
      </c>
      <c r="AO928" s="41"/>
      <c r="AP928" s="41"/>
      <c r="AQ928" s="41"/>
      <c r="AR928" s="42"/>
      <c r="AS928" s="42"/>
      <c r="AU928" s="43">
        <f t="shared" si="197"/>
        <v>0</v>
      </c>
    </row>
    <row r="929" spans="1:47" ht="15" customHeight="1" x14ac:dyDescent="0.25">
      <c r="A929" s="11"/>
      <c r="B929" s="19">
        <v>987</v>
      </c>
      <c r="C929" s="74"/>
      <c r="D929" s="77"/>
      <c r="E929" s="78"/>
      <c r="F929" s="75"/>
      <c r="G929" s="80"/>
      <c r="H929" s="49"/>
      <c r="I929" s="79"/>
      <c r="J929" s="27"/>
      <c r="K929" s="27"/>
      <c r="L929" s="79"/>
      <c r="M929" s="28"/>
      <c r="N929" s="29">
        <v>0</v>
      </c>
      <c r="O929" s="30" t="str">
        <f>IF(G929&lt;=$N$2,"",IF(F929=[3]Pav.tvarkyklė!$B$13,"",IF(ISBLANK(R929),"X","")))</f>
        <v/>
      </c>
      <c r="P929" s="31"/>
      <c r="Q929" s="32"/>
      <c r="R929" s="32"/>
      <c r="S929" s="33"/>
      <c r="T929" s="33"/>
      <c r="U929" s="34" t="str">
        <f>IFERROR(INDEX('[3]5.Grup_T'!$G$4:$G$22,MATCH('6.Turtas'!E929,'[3]5.Grup_T'!$E$4:$E$22,0)),"0")</f>
        <v>0</v>
      </c>
      <c r="V929" s="35">
        <f t="shared" si="188"/>
        <v>0</v>
      </c>
      <c r="W929" s="35">
        <f>IF(NOT(ISBLANK(H929)),(12-DATEDIF(H929,'[3]1.Pradzia'!$D$13,"m")),0)</f>
        <v>0</v>
      </c>
      <c r="X929" s="35">
        <f t="shared" si="187"/>
        <v>0</v>
      </c>
      <c r="Y929" s="35">
        <f t="shared" si="186"/>
        <v>0</v>
      </c>
      <c r="Z929" s="35">
        <f t="shared" si="198"/>
        <v>0</v>
      </c>
      <c r="AA929" s="36">
        <f t="shared" si="189"/>
        <v>0</v>
      </c>
      <c r="AB929" s="36">
        <f t="shared" si="191"/>
        <v>0</v>
      </c>
      <c r="AC929" s="37">
        <f t="shared" si="185"/>
        <v>0</v>
      </c>
      <c r="AD929" s="35">
        <f>IF(OR(YEAR(G929)&lt;2019,O929="X"),0,IF(ISBLANK(H929),DATEDIF(G929,'[3]1.Pradzia'!$D$13,"M"),DATEDIF(G929,H929,"m")))</f>
        <v>0</v>
      </c>
      <c r="AE929" s="37">
        <f>IF(E929='[3]5.Grup_T'!$E$20,0,IF(AD929&lt;&gt;0,M929/V929*MIN(12,AD929),0))</f>
        <v>0</v>
      </c>
      <c r="AF929" s="37">
        <f t="shared" si="190"/>
        <v>0</v>
      </c>
      <c r="AG929" s="37">
        <f t="shared" si="192"/>
        <v>0</v>
      </c>
      <c r="AH929" s="37">
        <f t="shared" si="193"/>
        <v>0</v>
      </c>
      <c r="AI929" s="35" t="str">
        <f t="shared" si="194"/>
        <v>Nusidėvėjęs</v>
      </c>
      <c r="AJ929" s="38" t="str">
        <f>IF(AND(F929&lt;&gt;[3]Pav.tvarkyklė!$B$12,F929&lt;&gt;[3]Pav.tvarkyklė!$B$13),"GVTNT","X")</f>
        <v>GVTNT</v>
      </c>
      <c r="AK929" s="39">
        <f t="shared" si="195"/>
        <v>0</v>
      </c>
      <c r="AL929" s="41"/>
      <c r="AM929" s="41"/>
      <c r="AN929" s="41">
        <f t="shared" si="196"/>
        <v>1900</v>
      </c>
      <c r="AO929" s="41"/>
      <c r="AP929" s="41"/>
      <c r="AQ929" s="41"/>
      <c r="AR929" s="42"/>
      <c r="AS929" s="42"/>
      <c r="AU929" s="43">
        <f t="shared" si="197"/>
        <v>0</v>
      </c>
    </row>
    <row r="930" spans="1:47" ht="15" customHeight="1" x14ac:dyDescent="0.25">
      <c r="A930" s="11"/>
      <c r="B930" s="19">
        <v>988</v>
      </c>
      <c r="C930" s="74"/>
      <c r="D930" s="77"/>
      <c r="E930" s="78"/>
      <c r="F930" s="75"/>
      <c r="G930" s="80"/>
      <c r="H930" s="49"/>
      <c r="I930" s="79"/>
      <c r="J930" s="27"/>
      <c r="K930" s="27"/>
      <c r="L930" s="79"/>
      <c r="M930" s="28"/>
      <c r="N930" s="29">
        <v>0</v>
      </c>
      <c r="O930" s="30" t="str">
        <f>IF(G930&lt;=$N$2,"",IF(F930=[3]Pav.tvarkyklė!$B$13,"",IF(ISBLANK(R930),"X","")))</f>
        <v/>
      </c>
      <c r="P930" s="31"/>
      <c r="Q930" s="32"/>
      <c r="R930" s="32"/>
      <c r="S930" s="33"/>
      <c r="T930" s="33"/>
      <c r="U930" s="34" t="str">
        <f>IFERROR(INDEX('[3]5.Grup_T'!$G$4:$G$22,MATCH('6.Turtas'!E930,'[3]5.Grup_T'!$E$4:$E$22,0)),"0")</f>
        <v>0</v>
      </c>
      <c r="V930" s="35">
        <f t="shared" si="188"/>
        <v>0</v>
      </c>
      <c r="W930" s="35">
        <f>IF(NOT(ISBLANK(H930)),(12-DATEDIF(H930,'[3]1.Pradzia'!$D$13,"m")),0)</f>
        <v>0</v>
      </c>
      <c r="X930" s="35">
        <f t="shared" si="187"/>
        <v>0</v>
      </c>
      <c r="Y930" s="35">
        <f t="shared" si="186"/>
        <v>0</v>
      </c>
      <c r="Z930" s="35">
        <f t="shared" si="198"/>
        <v>0</v>
      </c>
      <c r="AA930" s="36">
        <f t="shared" si="189"/>
        <v>0</v>
      </c>
      <c r="AB930" s="36">
        <f t="shared" si="191"/>
        <v>0</v>
      </c>
      <c r="AC930" s="37">
        <f t="shared" si="185"/>
        <v>0</v>
      </c>
      <c r="AD930" s="35">
        <f>IF(OR(YEAR(G930)&lt;2019,O930="X"),0,IF(ISBLANK(H930),DATEDIF(G930,'[3]1.Pradzia'!$D$13,"M"),DATEDIF(G930,H930,"m")))</f>
        <v>0</v>
      </c>
      <c r="AE930" s="37">
        <f>IF(E930='[3]5.Grup_T'!$E$20,0,IF(AD930&lt;&gt;0,M930/V930*MIN(12,AD930),0))</f>
        <v>0</v>
      </c>
      <c r="AF930" s="37">
        <f t="shared" si="190"/>
        <v>0</v>
      </c>
      <c r="AG930" s="37">
        <f t="shared" si="192"/>
        <v>0</v>
      </c>
      <c r="AH930" s="37">
        <f t="shared" si="193"/>
        <v>0</v>
      </c>
      <c r="AI930" s="35" t="str">
        <f t="shared" si="194"/>
        <v>Nusidėvėjęs</v>
      </c>
      <c r="AJ930" s="38" t="str">
        <f>IF(AND(F930&lt;&gt;[3]Pav.tvarkyklė!$B$12,F930&lt;&gt;[3]Pav.tvarkyklė!$B$13),"GVTNT","X")</f>
        <v>GVTNT</v>
      </c>
      <c r="AK930" s="39">
        <f t="shared" si="195"/>
        <v>0</v>
      </c>
      <c r="AL930" s="41"/>
      <c r="AM930" s="41"/>
      <c r="AN930" s="41">
        <f t="shared" si="196"/>
        <v>1900</v>
      </c>
      <c r="AO930" s="41"/>
      <c r="AP930" s="41"/>
      <c r="AQ930" s="41"/>
      <c r="AR930" s="42"/>
      <c r="AS930" s="42"/>
      <c r="AU930" s="43">
        <f t="shared" si="197"/>
        <v>0</v>
      </c>
    </row>
    <row r="931" spans="1:47" ht="15" customHeight="1" x14ac:dyDescent="0.25">
      <c r="A931" s="11"/>
      <c r="B931" s="19">
        <v>989</v>
      </c>
      <c r="C931" s="74"/>
      <c r="D931" s="77"/>
      <c r="E931" s="78"/>
      <c r="F931" s="75"/>
      <c r="G931" s="80"/>
      <c r="H931" s="49"/>
      <c r="I931" s="79"/>
      <c r="J931" s="27"/>
      <c r="K931" s="27"/>
      <c r="L931" s="79"/>
      <c r="M931" s="28"/>
      <c r="N931" s="29">
        <v>0</v>
      </c>
      <c r="O931" s="30" t="str">
        <f>IF(G931&lt;=$N$2,"",IF(F931=[3]Pav.tvarkyklė!$B$13,"",IF(ISBLANK(R931),"X","")))</f>
        <v/>
      </c>
      <c r="P931" s="31"/>
      <c r="Q931" s="32"/>
      <c r="R931" s="32"/>
      <c r="S931" s="33"/>
      <c r="T931" s="33"/>
      <c r="U931" s="34" t="str">
        <f>IFERROR(INDEX('[3]5.Grup_T'!$G$4:$G$22,MATCH('6.Turtas'!E931,'[3]5.Grup_T'!$E$4:$E$22,0)),"0")</f>
        <v>0</v>
      </c>
      <c r="V931" s="35">
        <f t="shared" si="188"/>
        <v>0</v>
      </c>
      <c r="W931" s="35">
        <f>IF(NOT(ISBLANK(H931)),(12-DATEDIF(H931,'[3]1.Pradzia'!$D$13,"m")),0)</f>
        <v>0</v>
      </c>
      <c r="X931" s="35">
        <f t="shared" si="187"/>
        <v>0</v>
      </c>
      <c r="Y931" s="35">
        <f t="shared" si="186"/>
        <v>0</v>
      </c>
      <c r="Z931" s="35">
        <f t="shared" si="198"/>
        <v>0</v>
      </c>
      <c r="AA931" s="36">
        <f t="shared" si="189"/>
        <v>0</v>
      </c>
      <c r="AB931" s="36">
        <f t="shared" si="191"/>
        <v>0</v>
      </c>
      <c r="AC931" s="37">
        <f t="shared" si="185"/>
        <v>0</v>
      </c>
      <c r="AD931" s="35">
        <f>IF(OR(YEAR(G931)&lt;2019,O931="X"),0,IF(ISBLANK(H931),DATEDIF(G931,'[3]1.Pradzia'!$D$13,"M"),DATEDIF(G931,H931,"m")))</f>
        <v>0</v>
      </c>
      <c r="AE931" s="37">
        <f>IF(E931='[3]5.Grup_T'!$E$20,0,IF(AD931&lt;&gt;0,M931/V931*MIN(12,AD931),0))</f>
        <v>0</v>
      </c>
      <c r="AF931" s="37">
        <f t="shared" si="190"/>
        <v>0</v>
      </c>
      <c r="AG931" s="37">
        <f t="shared" si="192"/>
        <v>0</v>
      </c>
      <c r="AH931" s="37">
        <f t="shared" si="193"/>
        <v>0</v>
      </c>
      <c r="AI931" s="35" t="str">
        <f t="shared" si="194"/>
        <v>Nusidėvėjęs</v>
      </c>
      <c r="AJ931" s="38" t="str">
        <f>IF(AND(F931&lt;&gt;[3]Pav.tvarkyklė!$B$12,F931&lt;&gt;[3]Pav.tvarkyklė!$B$13),"GVTNT","X")</f>
        <v>GVTNT</v>
      </c>
      <c r="AK931" s="39">
        <f t="shared" si="195"/>
        <v>0</v>
      </c>
      <c r="AL931" s="41"/>
      <c r="AM931" s="41"/>
      <c r="AN931" s="41">
        <f t="shared" si="196"/>
        <v>1900</v>
      </c>
      <c r="AO931" s="41"/>
      <c r="AP931" s="41"/>
      <c r="AQ931" s="41"/>
      <c r="AR931" s="42"/>
      <c r="AS931" s="42"/>
      <c r="AU931" s="43">
        <f t="shared" si="197"/>
        <v>0</v>
      </c>
    </row>
    <row r="932" spans="1:47" ht="15" customHeight="1" x14ac:dyDescent="0.25">
      <c r="A932" s="11"/>
      <c r="B932" s="19">
        <v>990</v>
      </c>
      <c r="C932" s="74"/>
      <c r="D932" s="77"/>
      <c r="E932" s="78"/>
      <c r="F932" s="75"/>
      <c r="G932" s="80"/>
      <c r="H932" s="49"/>
      <c r="I932" s="79"/>
      <c r="J932" s="27"/>
      <c r="K932" s="27"/>
      <c r="L932" s="79"/>
      <c r="M932" s="28"/>
      <c r="N932" s="29">
        <v>0</v>
      </c>
      <c r="O932" s="30" t="str">
        <f>IF(G932&lt;=$N$2,"",IF(F932=[3]Pav.tvarkyklė!$B$13,"",IF(ISBLANK(R932),"X","")))</f>
        <v/>
      </c>
      <c r="P932" s="31"/>
      <c r="Q932" s="32"/>
      <c r="R932" s="32"/>
      <c r="S932" s="33"/>
      <c r="T932" s="33"/>
      <c r="U932" s="34" t="str">
        <f>IFERROR(INDEX('[3]5.Grup_T'!$G$4:$G$22,MATCH('6.Turtas'!E932,'[3]5.Grup_T'!$E$4:$E$22,0)),"0")</f>
        <v>0</v>
      </c>
      <c r="V932" s="35">
        <f t="shared" si="188"/>
        <v>0</v>
      </c>
      <c r="W932" s="35">
        <f>IF(NOT(ISBLANK(H932)),(12-DATEDIF(H932,'[3]1.Pradzia'!$D$13,"m")),0)</f>
        <v>0</v>
      </c>
      <c r="X932" s="35">
        <f t="shared" si="187"/>
        <v>0</v>
      </c>
      <c r="Y932" s="35">
        <f t="shared" si="186"/>
        <v>0</v>
      </c>
      <c r="Z932" s="35">
        <f t="shared" si="198"/>
        <v>0</v>
      </c>
      <c r="AA932" s="36">
        <f t="shared" si="189"/>
        <v>0</v>
      </c>
      <c r="AB932" s="36">
        <f t="shared" si="191"/>
        <v>0</v>
      </c>
      <c r="AC932" s="37">
        <f t="shared" si="185"/>
        <v>0</v>
      </c>
      <c r="AD932" s="35">
        <f>IF(OR(YEAR(G932)&lt;2019,O932="X"),0,IF(ISBLANK(H932),DATEDIF(G932,'[3]1.Pradzia'!$D$13,"M"),DATEDIF(G932,H932,"m")))</f>
        <v>0</v>
      </c>
      <c r="AE932" s="37">
        <f>IF(E932='[3]5.Grup_T'!$E$20,0,IF(AD932&lt;&gt;0,M932/V932*MIN(12,AD932),0))</f>
        <v>0</v>
      </c>
      <c r="AF932" s="37">
        <f t="shared" si="190"/>
        <v>0</v>
      </c>
      <c r="AG932" s="37">
        <f t="shared" si="192"/>
        <v>0</v>
      </c>
      <c r="AH932" s="37">
        <f t="shared" si="193"/>
        <v>0</v>
      </c>
      <c r="AI932" s="35" t="str">
        <f t="shared" si="194"/>
        <v>Nusidėvėjęs</v>
      </c>
      <c r="AJ932" s="38" t="str">
        <f>IF(AND(F932&lt;&gt;[3]Pav.tvarkyklė!$B$12,F932&lt;&gt;[3]Pav.tvarkyklė!$B$13),"GVTNT","X")</f>
        <v>GVTNT</v>
      </c>
      <c r="AK932" s="39">
        <f t="shared" si="195"/>
        <v>0</v>
      </c>
      <c r="AL932" s="41"/>
      <c r="AM932" s="41"/>
      <c r="AN932" s="41">
        <f t="shared" si="196"/>
        <v>1900</v>
      </c>
      <c r="AO932" s="41"/>
      <c r="AP932" s="41"/>
      <c r="AQ932" s="41"/>
      <c r="AR932" s="42"/>
      <c r="AS932" s="42"/>
      <c r="AU932" s="43">
        <f t="shared" si="197"/>
        <v>0</v>
      </c>
    </row>
    <row r="933" spans="1:47" ht="15" customHeight="1" x14ac:dyDescent="0.25">
      <c r="A933" s="11"/>
      <c r="B933" s="19">
        <v>991</v>
      </c>
      <c r="C933" s="74"/>
      <c r="D933" s="77"/>
      <c r="E933" s="78"/>
      <c r="F933" s="75"/>
      <c r="G933" s="80"/>
      <c r="H933" s="49"/>
      <c r="I933" s="79"/>
      <c r="J933" s="27"/>
      <c r="K933" s="27"/>
      <c r="L933" s="79"/>
      <c r="M933" s="28"/>
      <c r="N933" s="29">
        <v>0</v>
      </c>
      <c r="O933" s="30" t="str">
        <f>IF(G933&lt;=$N$2,"",IF(F933=[3]Pav.tvarkyklė!$B$13,"",IF(ISBLANK(R933),"X","")))</f>
        <v/>
      </c>
      <c r="P933" s="31"/>
      <c r="Q933" s="32"/>
      <c r="R933" s="32"/>
      <c r="S933" s="33"/>
      <c r="T933" s="33"/>
      <c r="U933" s="34" t="str">
        <f>IFERROR(INDEX('[3]5.Grup_T'!$G$4:$G$22,MATCH('6.Turtas'!E933,'[3]5.Grup_T'!$E$4:$E$22,0)),"0")</f>
        <v>0</v>
      </c>
      <c r="V933" s="35">
        <f t="shared" si="188"/>
        <v>0</v>
      </c>
      <c r="W933" s="35">
        <f>IF(NOT(ISBLANK(H933)),(12-DATEDIF(H933,'[3]1.Pradzia'!$D$13,"m")),0)</f>
        <v>0</v>
      </c>
      <c r="X933" s="35">
        <f t="shared" si="187"/>
        <v>0</v>
      </c>
      <c r="Y933" s="35">
        <f t="shared" si="186"/>
        <v>0</v>
      </c>
      <c r="Z933" s="35">
        <f t="shared" si="198"/>
        <v>0</v>
      </c>
      <c r="AA933" s="36">
        <f t="shared" si="189"/>
        <v>0</v>
      </c>
      <c r="AB933" s="36">
        <f t="shared" si="191"/>
        <v>0</v>
      </c>
      <c r="AC933" s="37">
        <f t="shared" si="185"/>
        <v>0</v>
      </c>
      <c r="AD933" s="35">
        <f>IF(OR(YEAR(G933)&lt;2019,O933="X"),0,IF(ISBLANK(H933),DATEDIF(G933,'[3]1.Pradzia'!$D$13,"M"),DATEDIF(G933,H933,"m")))</f>
        <v>0</v>
      </c>
      <c r="AE933" s="37">
        <f>IF(E933='[3]5.Grup_T'!$E$20,0,IF(AD933&lt;&gt;0,M933/V933*MIN(12,AD933),0))</f>
        <v>0</v>
      </c>
      <c r="AF933" s="37">
        <f t="shared" si="190"/>
        <v>0</v>
      </c>
      <c r="AG933" s="37">
        <f t="shared" si="192"/>
        <v>0</v>
      </c>
      <c r="AH933" s="37">
        <f t="shared" si="193"/>
        <v>0</v>
      </c>
      <c r="AI933" s="35" t="str">
        <f t="shared" si="194"/>
        <v>Nusidėvėjęs</v>
      </c>
      <c r="AJ933" s="38" t="str">
        <f>IF(AND(F933&lt;&gt;[3]Pav.tvarkyklė!$B$12,F933&lt;&gt;[3]Pav.tvarkyklė!$B$13),"GVTNT","X")</f>
        <v>GVTNT</v>
      </c>
      <c r="AK933" s="39">
        <f t="shared" si="195"/>
        <v>0</v>
      </c>
      <c r="AL933" s="41"/>
      <c r="AM933" s="41"/>
      <c r="AN933" s="41">
        <f t="shared" si="196"/>
        <v>1900</v>
      </c>
      <c r="AO933" s="41"/>
      <c r="AP933" s="41"/>
      <c r="AQ933" s="41"/>
      <c r="AR933" s="42"/>
      <c r="AS933" s="42"/>
      <c r="AU933" s="43">
        <f t="shared" si="197"/>
        <v>0</v>
      </c>
    </row>
    <row r="934" spans="1:47" ht="15" customHeight="1" x14ac:dyDescent="0.25">
      <c r="A934" s="11"/>
      <c r="B934" s="19">
        <v>992</v>
      </c>
      <c r="C934" s="74"/>
      <c r="D934" s="77"/>
      <c r="E934" s="78"/>
      <c r="F934" s="75"/>
      <c r="G934" s="80"/>
      <c r="H934" s="49"/>
      <c r="I934" s="79"/>
      <c r="J934" s="27"/>
      <c r="K934" s="27"/>
      <c r="L934" s="79"/>
      <c r="M934" s="28"/>
      <c r="N934" s="29">
        <v>0</v>
      </c>
      <c r="O934" s="30" t="str">
        <f>IF(G934&lt;=$N$2,"",IF(F934=[3]Pav.tvarkyklė!$B$13,"",IF(ISBLANK(R934),"X","")))</f>
        <v/>
      </c>
      <c r="P934" s="31"/>
      <c r="Q934" s="32"/>
      <c r="R934" s="32"/>
      <c r="S934" s="33"/>
      <c r="T934" s="33"/>
      <c r="U934" s="34" t="str">
        <f>IFERROR(INDEX('[3]5.Grup_T'!$G$4:$G$22,MATCH('6.Turtas'!E934,'[3]5.Grup_T'!$E$4:$E$22,0)),"0")</f>
        <v>0</v>
      </c>
      <c r="V934" s="35">
        <f t="shared" si="188"/>
        <v>0</v>
      </c>
      <c r="W934" s="35">
        <f>IF(NOT(ISBLANK(H934)),(12-DATEDIF(H934,'[3]1.Pradzia'!$D$13,"m")),0)</f>
        <v>0</v>
      </c>
      <c r="X934" s="35">
        <f t="shared" si="187"/>
        <v>0</v>
      </c>
      <c r="Y934" s="35">
        <f t="shared" si="186"/>
        <v>0</v>
      </c>
      <c r="Z934" s="35">
        <f t="shared" si="198"/>
        <v>0</v>
      </c>
      <c r="AA934" s="36">
        <f t="shared" si="189"/>
        <v>0</v>
      </c>
      <c r="AB934" s="36">
        <f t="shared" si="191"/>
        <v>0</v>
      </c>
      <c r="AC934" s="37">
        <f t="shared" ref="AC934:AC997" si="199">IF(YEAR(G934)&lt;2019,M934-N934+AB934,0)</f>
        <v>0</v>
      </c>
      <c r="AD934" s="35">
        <f>IF(OR(YEAR(G934)&lt;2019,O934="X"),0,IF(ISBLANK(H934),DATEDIF(G934,'[3]1.Pradzia'!$D$13,"M"),DATEDIF(G934,H934,"m")))</f>
        <v>0</v>
      </c>
      <c r="AE934" s="37">
        <f>IF(E934='[3]5.Grup_T'!$E$20,0,IF(AD934&lt;&gt;0,M934/V934*MIN(12,AD934),0))</f>
        <v>0</v>
      </c>
      <c r="AF934" s="37">
        <f t="shared" si="190"/>
        <v>0</v>
      </c>
      <c r="AG934" s="37">
        <f t="shared" si="192"/>
        <v>0</v>
      </c>
      <c r="AH934" s="37">
        <f t="shared" si="193"/>
        <v>0</v>
      </c>
      <c r="AI934" s="35" t="str">
        <f t="shared" si="194"/>
        <v>Nusidėvėjęs</v>
      </c>
      <c r="AJ934" s="38" t="str">
        <f>IF(AND(F934&lt;&gt;[3]Pav.tvarkyklė!$B$12,F934&lt;&gt;[3]Pav.tvarkyklė!$B$13),"GVTNT","X")</f>
        <v>GVTNT</v>
      </c>
      <c r="AK934" s="39">
        <f t="shared" si="195"/>
        <v>0</v>
      </c>
      <c r="AL934" s="41"/>
      <c r="AM934" s="41"/>
      <c r="AN934" s="41">
        <f t="shared" si="196"/>
        <v>1900</v>
      </c>
      <c r="AO934" s="41"/>
      <c r="AP934" s="41"/>
      <c r="AQ934" s="41"/>
      <c r="AR934" s="42"/>
      <c r="AS934" s="42"/>
      <c r="AU934" s="43">
        <f t="shared" si="197"/>
        <v>0</v>
      </c>
    </row>
    <row r="935" spans="1:47" ht="15" customHeight="1" x14ac:dyDescent="0.25">
      <c r="A935" s="11"/>
      <c r="B935" s="19">
        <v>993</v>
      </c>
      <c r="C935" s="74"/>
      <c r="D935" s="77"/>
      <c r="E935" s="78"/>
      <c r="F935" s="75"/>
      <c r="G935" s="80"/>
      <c r="H935" s="49"/>
      <c r="I935" s="79"/>
      <c r="J935" s="27"/>
      <c r="K935" s="27"/>
      <c r="L935" s="79"/>
      <c r="M935" s="28"/>
      <c r="N935" s="29">
        <v>0</v>
      </c>
      <c r="O935" s="30" t="str">
        <f>IF(G935&lt;=$N$2,"",IF(F935=[3]Pav.tvarkyklė!$B$13,"",IF(ISBLANK(R935),"X","")))</f>
        <v/>
      </c>
      <c r="P935" s="31"/>
      <c r="Q935" s="32"/>
      <c r="R935" s="32"/>
      <c r="S935" s="33"/>
      <c r="T935" s="33"/>
      <c r="U935" s="34" t="str">
        <f>IFERROR(INDEX('[3]5.Grup_T'!$G$4:$G$22,MATCH('6.Turtas'!E935,'[3]5.Grup_T'!$E$4:$E$22,0)),"0")</f>
        <v>0</v>
      </c>
      <c r="V935" s="35">
        <f t="shared" si="188"/>
        <v>0</v>
      </c>
      <c r="W935" s="35">
        <f>IF(NOT(ISBLANK(H935)),(12-DATEDIF(H935,'[3]1.Pradzia'!$D$13,"m")),0)</f>
        <v>0</v>
      </c>
      <c r="X935" s="35">
        <f t="shared" si="187"/>
        <v>0</v>
      </c>
      <c r="Y935" s="35">
        <f t="shared" si="186"/>
        <v>0</v>
      </c>
      <c r="Z935" s="35">
        <f t="shared" si="198"/>
        <v>0</v>
      </c>
      <c r="AA935" s="36">
        <f t="shared" si="189"/>
        <v>0</v>
      </c>
      <c r="AB935" s="36">
        <f t="shared" si="191"/>
        <v>0</v>
      </c>
      <c r="AC935" s="37">
        <f t="shared" si="199"/>
        <v>0</v>
      </c>
      <c r="AD935" s="35">
        <f>IF(OR(YEAR(G935)&lt;2019,O935="X"),0,IF(ISBLANK(H935),DATEDIF(G935,'[3]1.Pradzia'!$D$13,"M"),DATEDIF(G935,H935,"m")))</f>
        <v>0</v>
      </c>
      <c r="AE935" s="37">
        <f>IF(E935='[3]5.Grup_T'!$E$20,0,IF(AD935&lt;&gt;0,M935/V935*MIN(12,AD935),0))</f>
        <v>0</v>
      </c>
      <c r="AF935" s="37">
        <f t="shared" si="190"/>
        <v>0</v>
      </c>
      <c r="AG935" s="37">
        <f t="shared" si="192"/>
        <v>0</v>
      </c>
      <c r="AH935" s="37">
        <f t="shared" si="193"/>
        <v>0</v>
      </c>
      <c r="AI935" s="35" t="str">
        <f t="shared" si="194"/>
        <v>Nusidėvėjęs</v>
      </c>
      <c r="AJ935" s="38" t="str">
        <f>IF(AND(F935&lt;&gt;[3]Pav.tvarkyklė!$B$12,F935&lt;&gt;[3]Pav.tvarkyklė!$B$13),"GVTNT","X")</f>
        <v>GVTNT</v>
      </c>
      <c r="AK935" s="39">
        <f t="shared" si="195"/>
        <v>0</v>
      </c>
      <c r="AL935" s="41"/>
      <c r="AM935" s="41"/>
      <c r="AN935" s="41">
        <f t="shared" si="196"/>
        <v>1900</v>
      </c>
      <c r="AO935" s="41"/>
      <c r="AP935" s="41"/>
      <c r="AQ935" s="41"/>
      <c r="AR935" s="42"/>
      <c r="AS935" s="42"/>
      <c r="AU935" s="43">
        <f t="shared" si="197"/>
        <v>0</v>
      </c>
    </row>
    <row r="936" spans="1:47" ht="15" customHeight="1" x14ac:dyDescent="0.25">
      <c r="A936" s="11"/>
      <c r="B936" s="19">
        <v>994</v>
      </c>
      <c r="C936" s="74"/>
      <c r="D936" s="77"/>
      <c r="E936" s="78"/>
      <c r="F936" s="75"/>
      <c r="G936" s="80"/>
      <c r="H936" s="49"/>
      <c r="I936" s="79"/>
      <c r="J936" s="27"/>
      <c r="K936" s="27"/>
      <c r="L936" s="79"/>
      <c r="M936" s="28"/>
      <c r="N936" s="29">
        <v>0</v>
      </c>
      <c r="O936" s="30" t="str">
        <f>IF(G936&lt;=$N$2,"",IF(F936=[3]Pav.tvarkyklė!$B$13,"",IF(ISBLANK(R936),"X","")))</f>
        <v/>
      </c>
      <c r="P936" s="31"/>
      <c r="Q936" s="32"/>
      <c r="R936" s="32"/>
      <c r="S936" s="33"/>
      <c r="T936" s="33"/>
      <c r="U936" s="34" t="str">
        <f>IFERROR(INDEX('[3]5.Grup_T'!$G$4:$G$22,MATCH('6.Turtas'!E936,'[3]5.Grup_T'!$E$4:$E$22,0)),"0")</f>
        <v>0</v>
      </c>
      <c r="V936" s="35">
        <f t="shared" si="188"/>
        <v>0</v>
      </c>
      <c r="W936" s="35">
        <f>IF(NOT(ISBLANK(H936)),(12-DATEDIF(H936,'[3]1.Pradzia'!$D$13,"m")),0)</f>
        <v>0</v>
      </c>
      <c r="X936" s="35">
        <f t="shared" si="187"/>
        <v>0</v>
      </c>
      <c r="Y936" s="35">
        <f t="shared" si="186"/>
        <v>0</v>
      </c>
      <c r="Z936" s="35">
        <f t="shared" si="198"/>
        <v>0</v>
      </c>
      <c r="AA936" s="36">
        <f t="shared" si="189"/>
        <v>0</v>
      </c>
      <c r="AB936" s="36">
        <f t="shared" si="191"/>
        <v>0</v>
      </c>
      <c r="AC936" s="37">
        <f t="shared" si="199"/>
        <v>0</v>
      </c>
      <c r="AD936" s="35">
        <f>IF(OR(YEAR(G936)&lt;2019,O936="X"),0,IF(ISBLANK(H936),DATEDIF(G936,'[3]1.Pradzia'!$D$13,"M"),DATEDIF(G936,H936,"m")))</f>
        <v>0</v>
      </c>
      <c r="AE936" s="37">
        <f>IF(E936='[3]5.Grup_T'!$E$20,0,IF(AD936&lt;&gt;0,M936/V936*MIN(12,AD936),0))</f>
        <v>0</v>
      </c>
      <c r="AF936" s="37">
        <f t="shared" si="190"/>
        <v>0</v>
      </c>
      <c r="AG936" s="37">
        <f t="shared" si="192"/>
        <v>0</v>
      </c>
      <c r="AH936" s="37">
        <f t="shared" si="193"/>
        <v>0</v>
      </c>
      <c r="AI936" s="35" t="str">
        <f t="shared" si="194"/>
        <v>Nusidėvėjęs</v>
      </c>
      <c r="AJ936" s="38" t="str">
        <f>IF(AND(F936&lt;&gt;[3]Pav.tvarkyklė!$B$12,F936&lt;&gt;[3]Pav.tvarkyklė!$B$13),"GVTNT","X")</f>
        <v>GVTNT</v>
      </c>
      <c r="AK936" s="39">
        <f t="shared" si="195"/>
        <v>0</v>
      </c>
      <c r="AL936" s="41"/>
      <c r="AM936" s="41"/>
      <c r="AN936" s="41">
        <f t="shared" si="196"/>
        <v>1900</v>
      </c>
      <c r="AO936" s="41"/>
      <c r="AP936" s="41"/>
      <c r="AQ936" s="41"/>
      <c r="AR936" s="42"/>
      <c r="AS936" s="42"/>
      <c r="AU936" s="43">
        <f t="shared" si="197"/>
        <v>0</v>
      </c>
    </row>
    <row r="937" spans="1:47" ht="15" customHeight="1" x14ac:dyDescent="0.25">
      <c r="A937" s="11"/>
      <c r="B937" s="19">
        <v>995</v>
      </c>
      <c r="C937" s="74"/>
      <c r="D937" s="77"/>
      <c r="E937" s="78"/>
      <c r="F937" s="75"/>
      <c r="G937" s="80"/>
      <c r="H937" s="49"/>
      <c r="I937" s="79"/>
      <c r="J937" s="27"/>
      <c r="K937" s="27"/>
      <c r="L937" s="79"/>
      <c r="M937" s="28"/>
      <c r="N937" s="29">
        <v>0</v>
      </c>
      <c r="O937" s="30" t="str">
        <f>IF(G937&lt;=$N$2,"",IF(F937=[3]Pav.tvarkyklė!$B$13,"",IF(ISBLANK(R937),"X","")))</f>
        <v/>
      </c>
      <c r="P937" s="31"/>
      <c r="Q937" s="32"/>
      <c r="R937" s="32"/>
      <c r="S937" s="33"/>
      <c r="T937" s="33"/>
      <c r="U937" s="34" t="str">
        <f>IFERROR(INDEX('[3]5.Grup_T'!$G$4:$G$22,MATCH('6.Turtas'!E937,'[3]5.Grup_T'!$E$4:$E$22,0)),"0")</f>
        <v>0</v>
      </c>
      <c r="V937" s="35">
        <f t="shared" si="188"/>
        <v>0</v>
      </c>
      <c r="W937" s="35">
        <f>IF(NOT(ISBLANK(H937)),(12-DATEDIF(H937,'[3]1.Pradzia'!$D$13,"m")),0)</f>
        <v>0</v>
      </c>
      <c r="X937" s="35">
        <f t="shared" si="187"/>
        <v>0</v>
      </c>
      <c r="Y937" s="35">
        <f t="shared" si="186"/>
        <v>0</v>
      </c>
      <c r="Z937" s="35">
        <f t="shared" si="198"/>
        <v>0</v>
      </c>
      <c r="AA937" s="36">
        <f t="shared" si="189"/>
        <v>0</v>
      </c>
      <c r="AB937" s="36">
        <f t="shared" si="191"/>
        <v>0</v>
      </c>
      <c r="AC937" s="37">
        <f t="shared" si="199"/>
        <v>0</v>
      </c>
      <c r="AD937" s="35">
        <f>IF(OR(YEAR(G937)&lt;2019,O937="X"),0,IF(ISBLANK(H937),DATEDIF(G937,'[3]1.Pradzia'!$D$13,"M"),DATEDIF(G937,H937,"m")))</f>
        <v>0</v>
      </c>
      <c r="AE937" s="37">
        <f>IF(E937='[3]5.Grup_T'!$E$20,0,IF(AD937&lt;&gt;0,M937/V937*MIN(12,AD937),0))</f>
        <v>0</v>
      </c>
      <c r="AF937" s="37">
        <f t="shared" si="190"/>
        <v>0</v>
      </c>
      <c r="AG937" s="37">
        <f t="shared" si="192"/>
        <v>0</v>
      </c>
      <c r="AH937" s="37">
        <f t="shared" si="193"/>
        <v>0</v>
      </c>
      <c r="AI937" s="35" t="str">
        <f t="shared" si="194"/>
        <v>Nusidėvėjęs</v>
      </c>
      <c r="AJ937" s="38" t="str">
        <f>IF(AND(F937&lt;&gt;[3]Pav.tvarkyklė!$B$12,F937&lt;&gt;[3]Pav.tvarkyklė!$B$13),"GVTNT","X")</f>
        <v>GVTNT</v>
      </c>
      <c r="AK937" s="39">
        <f t="shared" si="195"/>
        <v>0</v>
      </c>
      <c r="AL937" s="41"/>
      <c r="AM937" s="41"/>
      <c r="AN937" s="41">
        <f t="shared" si="196"/>
        <v>1900</v>
      </c>
      <c r="AO937" s="41"/>
      <c r="AP937" s="41"/>
      <c r="AQ937" s="41"/>
      <c r="AR937" s="42"/>
      <c r="AS937" s="42"/>
      <c r="AU937" s="43">
        <f t="shared" si="197"/>
        <v>0</v>
      </c>
    </row>
    <row r="938" spans="1:47" ht="15" customHeight="1" x14ac:dyDescent="0.25">
      <c r="A938" s="11"/>
      <c r="B938" s="19">
        <v>996</v>
      </c>
      <c r="C938" s="74"/>
      <c r="D938" s="77"/>
      <c r="E938" s="78"/>
      <c r="F938" s="75"/>
      <c r="G938" s="80"/>
      <c r="H938" s="49"/>
      <c r="I938" s="79"/>
      <c r="J938" s="27"/>
      <c r="K938" s="27"/>
      <c r="L938" s="79"/>
      <c r="M938" s="28"/>
      <c r="N938" s="29">
        <v>0</v>
      </c>
      <c r="O938" s="30" t="str">
        <f>IF(G938&lt;=$N$2,"",IF(F938=[3]Pav.tvarkyklė!$B$13,"",IF(ISBLANK(R938),"X","")))</f>
        <v/>
      </c>
      <c r="P938" s="31"/>
      <c r="Q938" s="32"/>
      <c r="R938" s="32"/>
      <c r="S938" s="33"/>
      <c r="T938" s="33"/>
      <c r="U938" s="34" t="str">
        <f>IFERROR(INDEX('[3]5.Grup_T'!$G$4:$G$22,MATCH('6.Turtas'!E938,'[3]5.Grup_T'!$E$4:$E$22,0)),"0")</f>
        <v>0</v>
      </c>
      <c r="V938" s="35">
        <f t="shared" si="188"/>
        <v>0</v>
      </c>
      <c r="W938" s="35">
        <f>IF(NOT(ISBLANK(H938)),(12-DATEDIF(H938,'[3]1.Pradzia'!$D$13,"m")),0)</f>
        <v>0</v>
      </c>
      <c r="X938" s="35">
        <f t="shared" si="187"/>
        <v>0</v>
      </c>
      <c r="Y938" s="35">
        <f t="shared" si="186"/>
        <v>0</v>
      </c>
      <c r="Z938" s="35">
        <f t="shared" si="198"/>
        <v>0</v>
      </c>
      <c r="AA938" s="36">
        <f t="shared" si="189"/>
        <v>0</v>
      </c>
      <c r="AB938" s="36">
        <f t="shared" si="191"/>
        <v>0</v>
      </c>
      <c r="AC938" s="37">
        <f t="shared" si="199"/>
        <v>0</v>
      </c>
      <c r="AD938" s="35">
        <f>IF(OR(YEAR(G938)&lt;2019,O938="X"),0,IF(ISBLANK(H938),DATEDIF(G938,'[3]1.Pradzia'!$D$13,"M"),DATEDIF(G938,H938,"m")))</f>
        <v>0</v>
      </c>
      <c r="AE938" s="37">
        <f>IF(E938='[3]5.Grup_T'!$E$20,0,IF(AD938&lt;&gt;0,M938/V938*MIN(12,AD938),0))</f>
        <v>0</v>
      </c>
      <c r="AF938" s="37">
        <f t="shared" si="190"/>
        <v>0</v>
      </c>
      <c r="AG938" s="37">
        <f t="shared" si="192"/>
        <v>0</v>
      </c>
      <c r="AH938" s="37">
        <f t="shared" si="193"/>
        <v>0</v>
      </c>
      <c r="AI938" s="35" t="str">
        <f t="shared" si="194"/>
        <v>Nusidėvėjęs</v>
      </c>
      <c r="AJ938" s="38" t="str">
        <f>IF(AND(F938&lt;&gt;[3]Pav.tvarkyklė!$B$12,F938&lt;&gt;[3]Pav.tvarkyklė!$B$13),"GVTNT","X")</f>
        <v>GVTNT</v>
      </c>
      <c r="AK938" s="39">
        <f t="shared" si="195"/>
        <v>0</v>
      </c>
      <c r="AL938" s="41"/>
      <c r="AM938" s="41"/>
      <c r="AN938" s="41">
        <f t="shared" si="196"/>
        <v>1900</v>
      </c>
      <c r="AO938" s="41"/>
      <c r="AP938" s="41"/>
      <c r="AQ938" s="41"/>
      <c r="AR938" s="42"/>
      <c r="AS938" s="42"/>
      <c r="AU938" s="43">
        <f t="shared" si="197"/>
        <v>0</v>
      </c>
    </row>
    <row r="939" spans="1:47" ht="15" customHeight="1" x14ac:dyDescent="0.25">
      <c r="A939" s="11"/>
      <c r="B939" s="19">
        <v>997</v>
      </c>
      <c r="C939" s="74"/>
      <c r="D939" s="77"/>
      <c r="E939" s="78"/>
      <c r="F939" s="75"/>
      <c r="G939" s="80"/>
      <c r="H939" s="49"/>
      <c r="I939" s="79"/>
      <c r="J939" s="27"/>
      <c r="K939" s="27"/>
      <c r="L939" s="79"/>
      <c r="M939" s="81"/>
      <c r="N939" s="29">
        <v>0</v>
      </c>
      <c r="O939" s="30" t="str">
        <f>IF(G939&lt;=$N$2,"",IF(F939=[3]Pav.tvarkyklė!$B$13,"",IF(ISBLANK(R939),"X","")))</f>
        <v/>
      </c>
      <c r="P939" s="31"/>
      <c r="Q939" s="32"/>
      <c r="R939" s="32"/>
      <c r="S939" s="33"/>
      <c r="T939" s="33"/>
      <c r="U939" s="34" t="str">
        <f>IFERROR(INDEX('[3]5.Grup_T'!$G$4:$G$22,MATCH('6.Turtas'!E939,'[3]5.Grup_T'!$E$4:$E$22,0)),"0")</f>
        <v>0</v>
      </c>
      <c r="V939" s="35">
        <f t="shared" si="188"/>
        <v>0</v>
      </c>
      <c r="W939" s="35">
        <f>IF(NOT(ISBLANK(H939)),(12-DATEDIF(H939,'[3]1.Pradzia'!$D$13,"m")),0)</f>
        <v>0</v>
      </c>
      <c r="X939" s="35">
        <f t="shared" si="187"/>
        <v>0</v>
      </c>
      <c r="Y939" s="35">
        <f t="shared" si="186"/>
        <v>0</v>
      </c>
      <c r="Z939" s="35">
        <f t="shared" si="198"/>
        <v>0</v>
      </c>
      <c r="AA939" s="36">
        <f t="shared" si="189"/>
        <v>0</v>
      </c>
      <c r="AB939" s="36">
        <f t="shared" si="191"/>
        <v>0</v>
      </c>
      <c r="AC939" s="37">
        <f t="shared" si="199"/>
        <v>0</v>
      </c>
      <c r="AD939" s="35">
        <f>IF(OR(YEAR(G939)&lt;2019,O939="X"),0,IF(ISBLANK(H939),DATEDIF(G939,'[3]1.Pradzia'!$D$13,"M"),DATEDIF(G939,H939,"m")))</f>
        <v>0</v>
      </c>
      <c r="AE939" s="37">
        <f>IF(E939='[3]5.Grup_T'!$E$20,0,IF(AD939&lt;&gt;0,M939/V939*MIN(12,AD939),0))</f>
        <v>0</v>
      </c>
      <c r="AF939" s="37">
        <f t="shared" si="190"/>
        <v>0</v>
      </c>
      <c r="AG939" s="37">
        <f t="shared" si="192"/>
        <v>0</v>
      </c>
      <c r="AH939" s="37">
        <f t="shared" si="193"/>
        <v>0</v>
      </c>
      <c r="AI939" s="35" t="str">
        <f t="shared" si="194"/>
        <v>Nusidėvėjęs</v>
      </c>
      <c r="AJ939" s="38" t="str">
        <f>IF(AND(F939&lt;&gt;[3]Pav.tvarkyklė!$B$12,F939&lt;&gt;[3]Pav.tvarkyklė!$B$13),"GVTNT","X")</f>
        <v>GVTNT</v>
      </c>
      <c r="AK939" s="39">
        <f t="shared" si="195"/>
        <v>0</v>
      </c>
      <c r="AL939" s="41"/>
      <c r="AM939" s="41"/>
      <c r="AN939" s="41">
        <f t="shared" si="196"/>
        <v>1900</v>
      </c>
      <c r="AO939" s="41"/>
      <c r="AP939" s="41"/>
      <c r="AQ939" s="41"/>
      <c r="AR939" s="42"/>
      <c r="AS939" s="42"/>
      <c r="AU939" s="43">
        <f t="shared" si="197"/>
        <v>0</v>
      </c>
    </row>
    <row r="940" spans="1:47" ht="15" customHeight="1" x14ac:dyDescent="0.25">
      <c r="A940" s="11"/>
      <c r="B940" s="19">
        <v>998</v>
      </c>
      <c r="C940" s="74"/>
      <c r="D940" s="77"/>
      <c r="E940" s="78"/>
      <c r="F940" s="75"/>
      <c r="G940" s="80"/>
      <c r="H940" s="49"/>
      <c r="I940" s="79"/>
      <c r="J940" s="27"/>
      <c r="K940" s="27"/>
      <c r="L940" s="79"/>
      <c r="M940" s="28"/>
      <c r="N940" s="29">
        <v>0</v>
      </c>
      <c r="O940" s="30" t="str">
        <f>IF(G940&lt;=$N$2,"",IF(F940=[3]Pav.tvarkyklė!$B$13,"",IF(ISBLANK(R940),"X","")))</f>
        <v/>
      </c>
      <c r="P940" s="31"/>
      <c r="Q940" s="32"/>
      <c r="R940" s="32"/>
      <c r="S940" s="33"/>
      <c r="T940" s="33"/>
      <c r="U940" s="34" t="str">
        <f>IFERROR(INDEX('[3]5.Grup_T'!$G$4:$G$22,MATCH('6.Turtas'!E940,'[3]5.Grup_T'!$E$4:$E$22,0)),"0")</f>
        <v>0</v>
      </c>
      <c r="V940" s="35">
        <f t="shared" si="188"/>
        <v>0</v>
      </c>
      <c r="W940" s="35">
        <f>IF(NOT(ISBLANK(H940)),(12-DATEDIF(H940,'[3]1.Pradzia'!$D$13,"m")),0)</f>
        <v>0</v>
      </c>
      <c r="X940" s="35">
        <f t="shared" si="187"/>
        <v>0</v>
      </c>
      <c r="Y940" s="35">
        <f t="shared" si="186"/>
        <v>0</v>
      </c>
      <c r="Z940" s="35">
        <f t="shared" si="198"/>
        <v>0</v>
      </c>
      <c r="AA940" s="36">
        <f t="shared" si="189"/>
        <v>0</v>
      </c>
      <c r="AB940" s="36">
        <f t="shared" si="191"/>
        <v>0</v>
      </c>
      <c r="AC940" s="37">
        <f t="shared" si="199"/>
        <v>0</v>
      </c>
      <c r="AD940" s="35">
        <f>IF(OR(YEAR(G940)&lt;2019,O940="X"),0,IF(ISBLANK(H940),DATEDIF(G940,'[3]1.Pradzia'!$D$13,"M"),DATEDIF(G940,H940,"m")))</f>
        <v>0</v>
      </c>
      <c r="AE940" s="37">
        <f>IF(E940='[3]5.Grup_T'!$E$20,0,IF(AD940&lt;&gt;0,M940/V940*MIN(12,AD940),0))</f>
        <v>0</v>
      </c>
      <c r="AF940" s="37">
        <f t="shared" si="190"/>
        <v>0</v>
      </c>
      <c r="AG940" s="37">
        <f t="shared" si="192"/>
        <v>0</v>
      </c>
      <c r="AH940" s="37">
        <f t="shared" si="193"/>
        <v>0</v>
      </c>
      <c r="AI940" s="35" t="str">
        <f t="shared" si="194"/>
        <v>Nusidėvėjęs</v>
      </c>
      <c r="AJ940" s="38" t="str">
        <f>IF(AND(F940&lt;&gt;[3]Pav.tvarkyklė!$B$12,F940&lt;&gt;[3]Pav.tvarkyklė!$B$13),"GVTNT","X")</f>
        <v>GVTNT</v>
      </c>
      <c r="AK940" s="39">
        <f t="shared" si="195"/>
        <v>0</v>
      </c>
      <c r="AL940" s="41"/>
      <c r="AM940" s="41"/>
      <c r="AN940" s="41">
        <f t="shared" si="196"/>
        <v>1900</v>
      </c>
      <c r="AO940" s="41"/>
      <c r="AP940" s="41"/>
      <c r="AQ940" s="41"/>
      <c r="AR940" s="42"/>
      <c r="AS940" s="42"/>
      <c r="AU940" s="43">
        <f t="shared" si="197"/>
        <v>0</v>
      </c>
    </row>
    <row r="941" spans="1:47" ht="15" customHeight="1" x14ac:dyDescent="0.25">
      <c r="A941" s="11"/>
      <c r="B941" s="19">
        <v>999</v>
      </c>
      <c r="C941" s="74"/>
      <c r="D941" s="77"/>
      <c r="E941" s="78"/>
      <c r="F941" s="75"/>
      <c r="G941" s="80"/>
      <c r="H941" s="49"/>
      <c r="I941" s="79"/>
      <c r="J941" s="27"/>
      <c r="K941" s="27"/>
      <c r="L941" s="79"/>
      <c r="M941" s="81"/>
      <c r="N941" s="29">
        <v>0</v>
      </c>
      <c r="O941" s="30" t="str">
        <f>IF(G941&lt;=$N$2,"",IF(F941=[3]Pav.tvarkyklė!$B$13,"",IF(ISBLANK(R941),"X","")))</f>
        <v/>
      </c>
      <c r="P941" s="31"/>
      <c r="Q941" s="32"/>
      <c r="R941" s="32"/>
      <c r="S941" s="33"/>
      <c r="T941" s="33"/>
      <c r="U941" s="34" t="str">
        <f>IFERROR(INDEX('[3]5.Grup_T'!$G$4:$G$22,MATCH('6.Turtas'!E941,'[3]5.Grup_T'!$E$4:$E$22,0)),"0")</f>
        <v>0</v>
      </c>
      <c r="V941" s="35">
        <f t="shared" si="188"/>
        <v>0</v>
      </c>
      <c r="W941" s="35">
        <f>IF(NOT(ISBLANK(H941)),(12-DATEDIF(H941,'[3]1.Pradzia'!$D$13,"m")),0)</f>
        <v>0</v>
      </c>
      <c r="X941" s="35">
        <f t="shared" si="187"/>
        <v>0</v>
      </c>
      <c r="Y941" s="35">
        <f t="shared" si="186"/>
        <v>0</v>
      </c>
      <c r="Z941" s="35">
        <f t="shared" si="198"/>
        <v>0</v>
      </c>
      <c r="AA941" s="36">
        <f t="shared" si="189"/>
        <v>0</v>
      </c>
      <c r="AB941" s="36">
        <f t="shared" si="191"/>
        <v>0</v>
      </c>
      <c r="AC941" s="37">
        <f t="shared" si="199"/>
        <v>0</v>
      </c>
      <c r="AD941" s="35">
        <f>IF(OR(YEAR(G941)&lt;2019,O941="X"),0,IF(ISBLANK(H941),DATEDIF(G941,'[3]1.Pradzia'!$D$13,"M"),DATEDIF(G941,H941,"m")))</f>
        <v>0</v>
      </c>
      <c r="AE941" s="37">
        <f>IF(E941='[3]5.Grup_T'!$E$20,0,IF(AD941&lt;&gt;0,M941/V941*MIN(12,AD941),0))</f>
        <v>0</v>
      </c>
      <c r="AF941" s="37">
        <f t="shared" si="190"/>
        <v>0</v>
      </c>
      <c r="AG941" s="37">
        <f t="shared" si="192"/>
        <v>0</v>
      </c>
      <c r="AH941" s="37">
        <f t="shared" si="193"/>
        <v>0</v>
      </c>
      <c r="AI941" s="35" t="str">
        <f t="shared" si="194"/>
        <v>Nusidėvėjęs</v>
      </c>
      <c r="AJ941" s="38" t="str">
        <f>IF(AND(F941&lt;&gt;[3]Pav.tvarkyklė!$B$12,F941&lt;&gt;[3]Pav.tvarkyklė!$B$13),"GVTNT","X")</f>
        <v>GVTNT</v>
      </c>
      <c r="AK941" s="39">
        <f t="shared" si="195"/>
        <v>0</v>
      </c>
      <c r="AL941" s="41"/>
      <c r="AM941" s="41"/>
      <c r="AN941" s="41">
        <f t="shared" si="196"/>
        <v>1900</v>
      </c>
      <c r="AO941" s="41"/>
      <c r="AP941" s="41"/>
      <c r="AQ941" s="41"/>
      <c r="AR941" s="42"/>
      <c r="AS941" s="42"/>
      <c r="AU941" s="43">
        <f t="shared" si="197"/>
        <v>0</v>
      </c>
    </row>
    <row r="942" spans="1:47" ht="15" customHeight="1" x14ac:dyDescent="0.25">
      <c r="A942" s="11"/>
      <c r="B942" s="19">
        <v>1000</v>
      </c>
      <c r="C942" s="74"/>
      <c r="D942" s="77"/>
      <c r="E942" s="78"/>
      <c r="F942" s="75"/>
      <c r="G942" s="80"/>
      <c r="H942" s="49"/>
      <c r="I942" s="79"/>
      <c r="J942" s="27"/>
      <c r="K942" s="27"/>
      <c r="L942" s="79"/>
      <c r="M942" s="28"/>
      <c r="N942" s="29">
        <v>0</v>
      </c>
      <c r="O942" s="30" t="str">
        <f>IF(G942&lt;=$N$2,"",IF(F942=[3]Pav.tvarkyklė!$B$13,"",IF(ISBLANK(R942),"X","")))</f>
        <v/>
      </c>
      <c r="P942" s="31"/>
      <c r="Q942" s="32"/>
      <c r="R942" s="32"/>
      <c r="S942" s="33"/>
      <c r="T942" s="33"/>
      <c r="U942" s="34" t="str">
        <f>IFERROR(INDEX('[3]5.Grup_T'!$G$4:$G$22,MATCH('6.Turtas'!E942,'[3]5.Grup_T'!$E$4:$E$22,0)),"0")</f>
        <v>0</v>
      </c>
      <c r="V942" s="35">
        <f t="shared" si="188"/>
        <v>0</v>
      </c>
      <c r="W942" s="35">
        <f>IF(NOT(ISBLANK(H942)),(12-DATEDIF(H942,'[3]1.Pradzia'!$D$13,"m")),0)</f>
        <v>0</v>
      </c>
      <c r="X942" s="35">
        <f t="shared" si="187"/>
        <v>0</v>
      </c>
      <c r="Y942" s="35">
        <f t="shared" si="186"/>
        <v>0</v>
      </c>
      <c r="Z942" s="35">
        <f t="shared" si="198"/>
        <v>0</v>
      </c>
      <c r="AA942" s="36">
        <f t="shared" si="189"/>
        <v>0</v>
      </c>
      <c r="AB942" s="36">
        <f t="shared" si="191"/>
        <v>0</v>
      </c>
      <c r="AC942" s="37">
        <f t="shared" si="199"/>
        <v>0</v>
      </c>
      <c r="AD942" s="35">
        <f>IF(OR(YEAR(G942)&lt;2019,O942="X"),0,IF(ISBLANK(H942),DATEDIF(G942,'[3]1.Pradzia'!$D$13,"M"),DATEDIF(G942,H942,"m")))</f>
        <v>0</v>
      </c>
      <c r="AE942" s="37">
        <f>IF(E942='[3]5.Grup_T'!$E$20,0,IF(AD942&lt;&gt;0,M942/V942*MIN(12,AD942),0))</f>
        <v>0</v>
      </c>
      <c r="AF942" s="37">
        <f t="shared" si="190"/>
        <v>0</v>
      </c>
      <c r="AG942" s="37">
        <f t="shared" si="192"/>
        <v>0</v>
      </c>
      <c r="AH942" s="37">
        <f t="shared" si="193"/>
        <v>0</v>
      </c>
      <c r="AI942" s="35" t="str">
        <f t="shared" si="194"/>
        <v>Nusidėvėjęs</v>
      </c>
      <c r="AJ942" s="38" t="str">
        <f>IF(AND(F942&lt;&gt;[3]Pav.tvarkyklė!$B$12,F942&lt;&gt;[3]Pav.tvarkyklė!$B$13),"GVTNT","X")</f>
        <v>GVTNT</v>
      </c>
      <c r="AK942" s="39">
        <f t="shared" si="195"/>
        <v>0</v>
      </c>
      <c r="AL942" s="41"/>
      <c r="AM942" s="41"/>
      <c r="AN942" s="41">
        <f t="shared" si="196"/>
        <v>1900</v>
      </c>
      <c r="AO942" s="41"/>
      <c r="AP942" s="41"/>
      <c r="AQ942" s="41"/>
      <c r="AR942" s="42"/>
      <c r="AS942" s="42"/>
      <c r="AU942" s="43">
        <f t="shared" si="197"/>
        <v>0</v>
      </c>
    </row>
    <row r="943" spans="1:47" ht="15" customHeight="1" x14ac:dyDescent="0.25">
      <c r="A943" s="11"/>
      <c r="B943" s="19">
        <v>1001</v>
      </c>
      <c r="C943" s="74"/>
      <c r="D943" s="77"/>
      <c r="E943" s="78"/>
      <c r="F943" s="75"/>
      <c r="G943" s="80"/>
      <c r="H943" s="49"/>
      <c r="I943" s="79"/>
      <c r="J943" s="27"/>
      <c r="K943" s="27"/>
      <c r="L943" s="79"/>
      <c r="M943" s="28"/>
      <c r="N943" s="29">
        <v>0</v>
      </c>
      <c r="O943" s="30" t="str">
        <f>IF(G943&lt;=$N$2,"",IF(F943=[3]Pav.tvarkyklė!$B$13,"",IF(ISBLANK(R943),"X","")))</f>
        <v/>
      </c>
      <c r="P943" s="31"/>
      <c r="Q943" s="32"/>
      <c r="R943" s="32"/>
      <c r="S943" s="33"/>
      <c r="T943" s="33"/>
      <c r="U943" s="34" t="str">
        <f>IFERROR(INDEX('[3]5.Grup_T'!$G$4:$G$22,MATCH('6.Turtas'!E943,'[3]5.Grup_T'!$E$4:$E$22,0)),"0")</f>
        <v>0</v>
      </c>
      <c r="V943" s="35">
        <f t="shared" si="188"/>
        <v>0</v>
      </c>
      <c r="W943" s="35">
        <f>IF(NOT(ISBLANK(H943)),(12-DATEDIF(H943,'[3]1.Pradzia'!$D$13,"m")),0)</f>
        <v>0</v>
      </c>
      <c r="X943" s="35">
        <f t="shared" si="187"/>
        <v>0</v>
      </c>
      <c r="Y943" s="35">
        <f t="shared" si="186"/>
        <v>0</v>
      </c>
      <c r="Z943" s="35">
        <f t="shared" si="198"/>
        <v>0</v>
      </c>
      <c r="AA943" s="36">
        <f t="shared" si="189"/>
        <v>0</v>
      </c>
      <c r="AB943" s="36">
        <f t="shared" si="191"/>
        <v>0</v>
      </c>
      <c r="AC943" s="37">
        <f t="shared" si="199"/>
        <v>0</v>
      </c>
      <c r="AD943" s="35">
        <f>IF(OR(YEAR(G943)&lt;2019,O943="X"),0,IF(ISBLANK(H943),DATEDIF(G943,'[3]1.Pradzia'!$D$13,"M"),DATEDIF(G943,H943,"m")))</f>
        <v>0</v>
      </c>
      <c r="AE943" s="37">
        <f>IF(E943='[3]5.Grup_T'!$E$20,0,IF(AD943&lt;&gt;0,M943/V943*MIN(12,AD943),0))</f>
        <v>0</v>
      </c>
      <c r="AF943" s="37">
        <f t="shared" si="190"/>
        <v>0</v>
      </c>
      <c r="AG943" s="37">
        <f t="shared" si="192"/>
        <v>0</v>
      </c>
      <c r="AH943" s="37">
        <f t="shared" si="193"/>
        <v>0</v>
      </c>
      <c r="AI943" s="35" t="str">
        <f t="shared" si="194"/>
        <v>Nusidėvėjęs</v>
      </c>
      <c r="AJ943" s="38" t="str">
        <f>IF(AND(F943&lt;&gt;[3]Pav.tvarkyklė!$B$12,F943&lt;&gt;[3]Pav.tvarkyklė!$B$13),"GVTNT","X")</f>
        <v>GVTNT</v>
      </c>
      <c r="AK943" s="39">
        <f t="shared" si="195"/>
        <v>0</v>
      </c>
      <c r="AL943" s="41"/>
      <c r="AM943" s="41"/>
      <c r="AN943" s="41">
        <f t="shared" si="196"/>
        <v>1900</v>
      </c>
      <c r="AO943" s="41"/>
      <c r="AP943" s="41"/>
      <c r="AQ943" s="41"/>
      <c r="AR943" s="42"/>
      <c r="AS943" s="42"/>
      <c r="AU943" s="43">
        <f t="shared" si="197"/>
        <v>0</v>
      </c>
    </row>
    <row r="944" spans="1:47" ht="15" customHeight="1" x14ac:dyDescent="0.25">
      <c r="A944" s="11"/>
      <c r="B944" s="19">
        <v>1002</v>
      </c>
      <c r="C944" s="74"/>
      <c r="D944" s="77"/>
      <c r="E944" s="78"/>
      <c r="F944" s="75"/>
      <c r="G944" s="80"/>
      <c r="H944" s="49"/>
      <c r="I944" s="79"/>
      <c r="J944" s="27"/>
      <c r="K944" s="27"/>
      <c r="L944" s="79"/>
      <c r="M944" s="28"/>
      <c r="N944" s="29">
        <v>0</v>
      </c>
      <c r="O944" s="30" t="str">
        <f>IF(G944&lt;=$N$2,"",IF(F944=[3]Pav.tvarkyklė!$B$13,"",IF(ISBLANK(R944),"X","")))</f>
        <v/>
      </c>
      <c r="P944" s="31"/>
      <c r="Q944" s="32"/>
      <c r="R944" s="32"/>
      <c r="S944" s="33"/>
      <c r="T944" s="33"/>
      <c r="U944" s="34" t="str">
        <f>IFERROR(INDEX('[3]5.Grup_T'!$G$4:$G$22,MATCH('6.Turtas'!E944,'[3]5.Grup_T'!$E$4:$E$22,0)),"0")</f>
        <v>0</v>
      </c>
      <c r="V944" s="35">
        <f t="shared" si="188"/>
        <v>0</v>
      </c>
      <c r="W944" s="35">
        <f>IF(NOT(ISBLANK(H944)),(12-DATEDIF(H944,'[3]1.Pradzia'!$D$13,"m")),0)</f>
        <v>0</v>
      </c>
      <c r="X944" s="35">
        <f t="shared" si="187"/>
        <v>0</v>
      </c>
      <c r="Y944" s="35">
        <f t="shared" si="186"/>
        <v>0</v>
      </c>
      <c r="Z944" s="35">
        <f t="shared" si="198"/>
        <v>0</v>
      </c>
      <c r="AA944" s="36">
        <f t="shared" si="189"/>
        <v>0</v>
      </c>
      <c r="AB944" s="36">
        <f t="shared" si="191"/>
        <v>0</v>
      </c>
      <c r="AC944" s="37">
        <f t="shared" si="199"/>
        <v>0</v>
      </c>
      <c r="AD944" s="35">
        <f>IF(OR(YEAR(G944)&lt;2019,O944="X"),0,IF(ISBLANK(H944),DATEDIF(G944,'[3]1.Pradzia'!$D$13,"M"),DATEDIF(G944,H944,"m")))</f>
        <v>0</v>
      </c>
      <c r="AE944" s="37">
        <f>IF(E944='[3]5.Grup_T'!$E$20,0,IF(AD944&lt;&gt;0,M944/V944*MIN(12,AD944),0))</f>
        <v>0</v>
      </c>
      <c r="AF944" s="37">
        <f t="shared" si="190"/>
        <v>0</v>
      </c>
      <c r="AG944" s="37">
        <f t="shared" si="192"/>
        <v>0</v>
      </c>
      <c r="AH944" s="37">
        <f t="shared" si="193"/>
        <v>0</v>
      </c>
      <c r="AI944" s="35" t="str">
        <f t="shared" si="194"/>
        <v>Nusidėvėjęs</v>
      </c>
      <c r="AJ944" s="38" t="str">
        <f>IF(AND(F944&lt;&gt;[3]Pav.tvarkyklė!$B$12,F944&lt;&gt;[3]Pav.tvarkyklė!$B$13),"GVTNT","X")</f>
        <v>GVTNT</v>
      </c>
      <c r="AK944" s="39">
        <f t="shared" si="195"/>
        <v>0</v>
      </c>
      <c r="AL944" s="41"/>
      <c r="AM944" s="41"/>
      <c r="AN944" s="41">
        <f t="shared" si="196"/>
        <v>1900</v>
      </c>
      <c r="AO944" s="41"/>
      <c r="AP944" s="41"/>
      <c r="AQ944" s="41"/>
      <c r="AR944" s="42"/>
      <c r="AS944" s="42"/>
      <c r="AU944" s="43">
        <f t="shared" si="197"/>
        <v>0</v>
      </c>
    </row>
    <row r="945" spans="1:47" ht="15" customHeight="1" x14ac:dyDescent="0.25">
      <c r="A945" s="11"/>
      <c r="B945" s="19">
        <v>1003</v>
      </c>
      <c r="C945" s="74"/>
      <c r="D945" s="77"/>
      <c r="E945" s="78"/>
      <c r="F945" s="75"/>
      <c r="G945" s="80"/>
      <c r="H945" s="49"/>
      <c r="I945" s="79"/>
      <c r="J945" s="27"/>
      <c r="K945" s="27"/>
      <c r="L945" s="79"/>
      <c r="M945" s="28"/>
      <c r="N945" s="29">
        <v>0</v>
      </c>
      <c r="O945" s="30" t="str">
        <f>IF(G945&lt;=$N$2,"",IF(F945=[3]Pav.tvarkyklė!$B$13,"",IF(ISBLANK(R945),"X","")))</f>
        <v/>
      </c>
      <c r="P945" s="31"/>
      <c r="Q945" s="32"/>
      <c r="R945" s="32"/>
      <c r="S945" s="33"/>
      <c r="T945" s="33"/>
      <c r="U945" s="34" t="str">
        <f>IFERROR(INDEX('[3]5.Grup_T'!$G$4:$G$22,MATCH('6.Turtas'!E945,'[3]5.Grup_T'!$E$4:$E$22,0)),"0")</f>
        <v>0</v>
      </c>
      <c r="V945" s="35">
        <f t="shared" si="188"/>
        <v>0</v>
      </c>
      <c r="W945" s="35">
        <f>IF(NOT(ISBLANK(H945)),(12-DATEDIF(H945,'[3]1.Pradzia'!$D$13,"m")),0)</f>
        <v>0</v>
      </c>
      <c r="X945" s="35">
        <f t="shared" si="187"/>
        <v>0</v>
      </c>
      <c r="Y945" s="35">
        <f t="shared" si="186"/>
        <v>0</v>
      </c>
      <c r="Z945" s="35">
        <f t="shared" si="198"/>
        <v>0</v>
      </c>
      <c r="AA945" s="36">
        <f t="shared" si="189"/>
        <v>0</v>
      </c>
      <c r="AB945" s="36">
        <f t="shared" si="191"/>
        <v>0</v>
      </c>
      <c r="AC945" s="37">
        <f t="shared" si="199"/>
        <v>0</v>
      </c>
      <c r="AD945" s="35">
        <f>IF(OR(YEAR(G945)&lt;2019,O945="X"),0,IF(ISBLANK(H945),DATEDIF(G945,'[3]1.Pradzia'!$D$13,"M"),DATEDIF(G945,H945,"m")))</f>
        <v>0</v>
      </c>
      <c r="AE945" s="37">
        <f>IF(E945='[3]5.Grup_T'!$E$20,0,IF(AD945&lt;&gt;0,M945/V945*MIN(12,AD945),0))</f>
        <v>0</v>
      </c>
      <c r="AF945" s="37">
        <f t="shared" si="190"/>
        <v>0</v>
      </c>
      <c r="AG945" s="37">
        <f t="shared" si="192"/>
        <v>0</v>
      </c>
      <c r="AH945" s="37">
        <f t="shared" si="193"/>
        <v>0</v>
      </c>
      <c r="AI945" s="35" t="str">
        <f t="shared" si="194"/>
        <v>Nusidėvėjęs</v>
      </c>
      <c r="AJ945" s="38" t="str">
        <f>IF(AND(F945&lt;&gt;[3]Pav.tvarkyklė!$B$12,F945&lt;&gt;[3]Pav.tvarkyklė!$B$13),"GVTNT","X")</f>
        <v>GVTNT</v>
      </c>
      <c r="AK945" s="39">
        <f t="shared" si="195"/>
        <v>0</v>
      </c>
      <c r="AL945" s="41"/>
      <c r="AM945" s="41"/>
      <c r="AN945" s="41">
        <f t="shared" si="196"/>
        <v>1900</v>
      </c>
      <c r="AO945" s="41"/>
      <c r="AP945" s="41"/>
      <c r="AQ945" s="41"/>
      <c r="AR945" s="42"/>
      <c r="AS945" s="42"/>
      <c r="AU945" s="43">
        <f t="shared" si="197"/>
        <v>0</v>
      </c>
    </row>
    <row r="946" spans="1:47" ht="15" customHeight="1" x14ac:dyDescent="0.25">
      <c r="A946" s="11"/>
      <c r="B946" s="19">
        <v>1004</v>
      </c>
      <c r="C946" s="74"/>
      <c r="D946" s="77"/>
      <c r="E946" s="78"/>
      <c r="F946" s="75"/>
      <c r="G946" s="80"/>
      <c r="H946" s="49"/>
      <c r="I946" s="79"/>
      <c r="J946" s="27"/>
      <c r="K946" s="27"/>
      <c r="L946" s="79"/>
      <c r="M946" s="28"/>
      <c r="N946" s="29">
        <v>0</v>
      </c>
      <c r="O946" s="30" t="str">
        <f>IF(G946&lt;=$N$2,"",IF(F946=[3]Pav.tvarkyklė!$B$13,"",IF(ISBLANK(R946),"X","")))</f>
        <v/>
      </c>
      <c r="P946" s="31"/>
      <c r="Q946" s="32"/>
      <c r="R946" s="32"/>
      <c r="S946" s="33"/>
      <c r="T946" s="33"/>
      <c r="U946" s="34" t="str">
        <f>IFERROR(INDEX('[3]5.Grup_T'!$G$4:$G$22,MATCH('6.Turtas'!E946,'[3]5.Grup_T'!$E$4:$E$22,0)),"0")</f>
        <v>0</v>
      </c>
      <c r="V946" s="35">
        <f t="shared" si="188"/>
        <v>0</v>
      </c>
      <c r="W946" s="35">
        <f>IF(NOT(ISBLANK(H946)),(12-DATEDIF(H946,'[3]1.Pradzia'!$D$13,"m")),0)</f>
        <v>0</v>
      </c>
      <c r="X946" s="35">
        <f t="shared" si="187"/>
        <v>0</v>
      </c>
      <c r="Y946" s="35">
        <f t="shared" si="186"/>
        <v>0</v>
      </c>
      <c r="Z946" s="35">
        <f t="shared" si="198"/>
        <v>0</v>
      </c>
      <c r="AA946" s="36">
        <f t="shared" si="189"/>
        <v>0</v>
      </c>
      <c r="AB946" s="36">
        <f t="shared" si="191"/>
        <v>0</v>
      </c>
      <c r="AC946" s="37">
        <f t="shared" si="199"/>
        <v>0</v>
      </c>
      <c r="AD946" s="35">
        <f>IF(OR(YEAR(G946)&lt;2019,O946="X"),0,IF(ISBLANK(H946),DATEDIF(G946,'[3]1.Pradzia'!$D$13,"M"),DATEDIF(G946,H946,"m")))</f>
        <v>0</v>
      </c>
      <c r="AE946" s="37">
        <f>IF(E946='[3]5.Grup_T'!$E$20,0,IF(AD946&lt;&gt;0,M946/V946*MIN(12,AD946),0))</f>
        <v>0</v>
      </c>
      <c r="AF946" s="37">
        <f t="shared" si="190"/>
        <v>0</v>
      </c>
      <c r="AG946" s="37">
        <f t="shared" si="192"/>
        <v>0</v>
      </c>
      <c r="AH946" s="37">
        <f t="shared" si="193"/>
        <v>0</v>
      </c>
      <c r="AI946" s="35" t="str">
        <f t="shared" si="194"/>
        <v>Nusidėvėjęs</v>
      </c>
      <c r="AJ946" s="38" t="str">
        <f>IF(AND(F946&lt;&gt;[3]Pav.tvarkyklė!$B$12,F946&lt;&gt;[3]Pav.tvarkyklė!$B$13),"GVTNT","X")</f>
        <v>GVTNT</v>
      </c>
      <c r="AK946" s="39">
        <f t="shared" si="195"/>
        <v>0</v>
      </c>
      <c r="AL946" s="41"/>
      <c r="AM946" s="41"/>
      <c r="AN946" s="41">
        <f t="shared" si="196"/>
        <v>1900</v>
      </c>
      <c r="AO946" s="41"/>
      <c r="AP946" s="41"/>
      <c r="AQ946" s="41"/>
      <c r="AR946" s="42"/>
      <c r="AS946" s="42"/>
      <c r="AU946" s="43">
        <f t="shared" si="197"/>
        <v>0</v>
      </c>
    </row>
    <row r="947" spans="1:47" ht="15" customHeight="1" x14ac:dyDescent="0.25">
      <c r="A947" s="11"/>
      <c r="B947" s="19">
        <v>1005</v>
      </c>
      <c r="C947" s="74"/>
      <c r="D947" s="77"/>
      <c r="E947" s="71"/>
      <c r="F947" s="75"/>
      <c r="G947" s="80"/>
      <c r="H947" s="49"/>
      <c r="I947" s="79"/>
      <c r="J947" s="27"/>
      <c r="K947" s="27"/>
      <c r="L947" s="79"/>
      <c r="M947" s="28"/>
      <c r="N947" s="29">
        <v>0</v>
      </c>
      <c r="O947" s="30" t="str">
        <f>IF(G947&lt;=$N$2,"",IF(F947=[3]Pav.tvarkyklė!$B$13,"",IF(ISBLANK(R947),"X","")))</f>
        <v/>
      </c>
      <c r="P947" s="31"/>
      <c r="Q947" s="32"/>
      <c r="R947" s="32"/>
      <c r="S947" s="33"/>
      <c r="T947" s="33"/>
      <c r="U947" s="34" t="str">
        <f>IFERROR(INDEX('[3]5.Grup_T'!$G$4:$G$22,MATCH('6.Turtas'!E947,'[3]5.Grup_T'!$E$4:$E$22,0)),"0")</f>
        <v>0</v>
      </c>
      <c r="V947" s="35">
        <f t="shared" si="188"/>
        <v>0</v>
      </c>
      <c r="W947" s="35">
        <f>IF(NOT(ISBLANK(H947)),(12-DATEDIF(H947,'[3]1.Pradzia'!$D$13,"m")),0)</f>
        <v>0</v>
      </c>
      <c r="X947" s="35">
        <f t="shared" si="187"/>
        <v>0</v>
      </c>
      <c r="Y947" s="35">
        <f t="shared" si="186"/>
        <v>0</v>
      </c>
      <c r="Z947" s="35">
        <f t="shared" si="198"/>
        <v>0</v>
      </c>
      <c r="AA947" s="36">
        <f t="shared" si="189"/>
        <v>0</v>
      </c>
      <c r="AB947" s="36">
        <f t="shared" si="191"/>
        <v>0</v>
      </c>
      <c r="AC947" s="37">
        <f t="shared" si="199"/>
        <v>0</v>
      </c>
      <c r="AD947" s="35">
        <f>IF(OR(YEAR(G947)&lt;2019,O947="X"),0,IF(ISBLANK(H947),DATEDIF(G947,'[3]1.Pradzia'!$D$13,"M"),DATEDIF(G947,H947,"m")))</f>
        <v>0</v>
      </c>
      <c r="AE947" s="37">
        <f>IF(E947='[3]5.Grup_T'!$E$20,0,IF(AD947&lt;&gt;0,M947/V947*MIN(12,AD947),0))</f>
        <v>0</v>
      </c>
      <c r="AF947" s="37">
        <f t="shared" si="190"/>
        <v>0</v>
      </c>
      <c r="AG947" s="37">
        <f t="shared" si="192"/>
        <v>0</v>
      </c>
      <c r="AH947" s="37">
        <f t="shared" si="193"/>
        <v>0</v>
      </c>
      <c r="AI947" s="35" t="str">
        <f t="shared" si="194"/>
        <v>Nusidėvėjęs</v>
      </c>
      <c r="AJ947" s="38" t="str">
        <f>IF(AND(F947&lt;&gt;[3]Pav.tvarkyklė!$B$12,F947&lt;&gt;[3]Pav.tvarkyklė!$B$13),"GVTNT","X")</f>
        <v>GVTNT</v>
      </c>
      <c r="AK947" s="39">
        <f t="shared" si="195"/>
        <v>0</v>
      </c>
      <c r="AL947" s="41"/>
      <c r="AM947" s="41"/>
      <c r="AN947" s="41">
        <f t="shared" si="196"/>
        <v>1900</v>
      </c>
      <c r="AO947" s="41"/>
      <c r="AP947" s="41"/>
      <c r="AQ947" s="41"/>
      <c r="AR947" s="42"/>
      <c r="AS947" s="42"/>
      <c r="AU947" s="43">
        <f t="shared" si="197"/>
        <v>0</v>
      </c>
    </row>
    <row r="948" spans="1:47" ht="15" customHeight="1" x14ac:dyDescent="0.25">
      <c r="A948" s="11"/>
      <c r="B948" s="19">
        <v>1006</v>
      </c>
      <c r="C948" s="74"/>
      <c r="D948" s="77"/>
      <c r="E948" s="78"/>
      <c r="F948" s="75"/>
      <c r="G948" s="80"/>
      <c r="H948" s="49"/>
      <c r="I948" s="79"/>
      <c r="J948" s="27"/>
      <c r="K948" s="27"/>
      <c r="L948" s="79"/>
      <c r="M948" s="28"/>
      <c r="N948" s="29">
        <v>0</v>
      </c>
      <c r="O948" s="30" t="str">
        <f>IF(G948&lt;=$N$2,"",IF(F948=[3]Pav.tvarkyklė!$B$13,"",IF(ISBLANK(R948),"X","")))</f>
        <v/>
      </c>
      <c r="P948" s="31"/>
      <c r="Q948" s="32"/>
      <c r="R948" s="32"/>
      <c r="S948" s="33"/>
      <c r="T948" s="33"/>
      <c r="U948" s="34" t="str">
        <f>IFERROR(INDEX('[3]5.Grup_T'!$G$4:$G$22,MATCH('6.Turtas'!E948,'[3]5.Grup_T'!$E$4:$E$22,0)),"0")</f>
        <v>0</v>
      </c>
      <c r="V948" s="35">
        <f t="shared" si="188"/>
        <v>0</v>
      </c>
      <c r="W948" s="35">
        <f>IF(NOT(ISBLANK(H948)),(12-DATEDIF(H948,'[3]1.Pradzia'!$D$13,"m")),0)</f>
        <v>0</v>
      </c>
      <c r="X948" s="35">
        <f t="shared" si="187"/>
        <v>0</v>
      </c>
      <c r="Y948" s="35">
        <f t="shared" si="186"/>
        <v>0</v>
      </c>
      <c r="Z948" s="35">
        <f t="shared" si="198"/>
        <v>0</v>
      </c>
      <c r="AA948" s="36">
        <f t="shared" si="189"/>
        <v>0</v>
      </c>
      <c r="AB948" s="36">
        <f t="shared" si="191"/>
        <v>0</v>
      </c>
      <c r="AC948" s="37">
        <f t="shared" si="199"/>
        <v>0</v>
      </c>
      <c r="AD948" s="35">
        <f>IF(OR(YEAR(G948)&lt;2019,O948="X"),0,IF(ISBLANK(H948),DATEDIF(G948,'[3]1.Pradzia'!$D$13,"M"),DATEDIF(G948,H948,"m")))</f>
        <v>0</v>
      </c>
      <c r="AE948" s="37">
        <f>IF(E948='[3]5.Grup_T'!$E$20,0,IF(AD948&lt;&gt;0,M948/V948*MIN(12,AD948),0))</f>
        <v>0</v>
      </c>
      <c r="AF948" s="37">
        <f t="shared" si="190"/>
        <v>0</v>
      </c>
      <c r="AG948" s="37">
        <f t="shared" si="192"/>
        <v>0</v>
      </c>
      <c r="AH948" s="37">
        <f t="shared" si="193"/>
        <v>0</v>
      </c>
      <c r="AI948" s="35" t="str">
        <f t="shared" si="194"/>
        <v>Nusidėvėjęs</v>
      </c>
      <c r="AJ948" s="38" t="str">
        <f>IF(AND(F948&lt;&gt;[3]Pav.tvarkyklė!$B$12,F948&lt;&gt;[3]Pav.tvarkyklė!$B$13),"GVTNT","X")</f>
        <v>GVTNT</v>
      </c>
      <c r="AK948" s="39">
        <f t="shared" si="195"/>
        <v>0</v>
      </c>
      <c r="AL948" s="41"/>
      <c r="AM948" s="41"/>
      <c r="AN948" s="41">
        <f t="shared" si="196"/>
        <v>1900</v>
      </c>
      <c r="AO948" s="41"/>
      <c r="AP948" s="41"/>
      <c r="AQ948" s="41"/>
      <c r="AR948" s="42"/>
      <c r="AS948" s="42"/>
      <c r="AU948" s="43">
        <f t="shared" si="197"/>
        <v>0</v>
      </c>
    </row>
    <row r="949" spans="1:47" ht="15" customHeight="1" x14ac:dyDescent="0.25">
      <c r="A949" s="11"/>
      <c r="B949" s="19">
        <v>1007</v>
      </c>
      <c r="C949" s="74"/>
      <c r="D949" s="77"/>
      <c r="E949" s="71"/>
      <c r="F949" s="75"/>
      <c r="G949" s="80"/>
      <c r="H949" s="49"/>
      <c r="I949" s="79"/>
      <c r="J949" s="27"/>
      <c r="K949" s="27"/>
      <c r="L949" s="79"/>
      <c r="M949" s="28"/>
      <c r="N949" s="29">
        <v>0</v>
      </c>
      <c r="O949" s="30" t="str">
        <f>IF(G949&lt;=$N$2,"",IF(F949=[3]Pav.tvarkyklė!$B$13,"",IF(ISBLANK(R949),"X","")))</f>
        <v/>
      </c>
      <c r="P949" s="31"/>
      <c r="Q949" s="32"/>
      <c r="R949" s="32"/>
      <c r="S949" s="33"/>
      <c r="T949" s="33"/>
      <c r="U949" s="34" t="str">
        <f>IFERROR(INDEX('[3]5.Grup_T'!$G$4:$G$22,MATCH('6.Turtas'!E949,'[3]5.Grup_T'!$E$4:$E$22,0)),"0")</f>
        <v>0</v>
      </c>
      <c r="V949" s="35">
        <f t="shared" si="188"/>
        <v>0</v>
      </c>
      <c r="W949" s="35">
        <f>IF(NOT(ISBLANK(H949)),(12-DATEDIF(H949,'[3]1.Pradzia'!$D$13,"m")),0)</f>
        <v>0</v>
      </c>
      <c r="X949" s="35">
        <f t="shared" si="187"/>
        <v>0</v>
      </c>
      <c r="Y949" s="35">
        <f t="shared" si="186"/>
        <v>0</v>
      </c>
      <c r="Z949" s="35">
        <f t="shared" si="198"/>
        <v>0</v>
      </c>
      <c r="AA949" s="36">
        <f t="shared" si="189"/>
        <v>0</v>
      </c>
      <c r="AB949" s="36">
        <f t="shared" si="191"/>
        <v>0</v>
      </c>
      <c r="AC949" s="37">
        <f t="shared" si="199"/>
        <v>0</v>
      </c>
      <c r="AD949" s="35">
        <f>IF(OR(YEAR(G949)&lt;2019,O949="X"),0,IF(ISBLANK(H949),DATEDIF(G949,'[3]1.Pradzia'!$D$13,"M"),DATEDIF(G949,H949,"m")))</f>
        <v>0</v>
      </c>
      <c r="AE949" s="37">
        <f>IF(E949='[3]5.Grup_T'!$E$20,0,IF(AD949&lt;&gt;0,M949/V949*MIN(12,AD949),0))</f>
        <v>0</v>
      </c>
      <c r="AF949" s="37">
        <f t="shared" si="190"/>
        <v>0</v>
      </c>
      <c r="AG949" s="37">
        <f t="shared" si="192"/>
        <v>0</v>
      </c>
      <c r="AH949" s="37">
        <f t="shared" si="193"/>
        <v>0</v>
      </c>
      <c r="AI949" s="35" t="str">
        <f t="shared" si="194"/>
        <v>Nusidėvėjęs</v>
      </c>
      <c r="AJ949" s="38" t="str">
        <f>IF(AND(F949&lt;&gt;[3]Pav.tvarkyklė!$B$12,F949&lt;&gt;[3]Pav.tvarkyklė!$B$13),"GVTNT","X")</f>
        <v>GVTNT</v>
      </c>
      <c r="AK949" s="39">
        <f t="shared" si="195"/>
        <v>0</v>
      </c>
      <c r="AL949" s="41"/>
      <c r="AM949" s="41"/>
      <c r="AN949" s="41">
        <f t="shared" si="196"/>
        <v>1900</v>
      </c>
      <c r="AO949" s="41"/>
      <c r="AP949" s="41"/>
      <c r="AQ949" s="41"/>
      <c r="AR949" s="42"/>
      <c r="AS949" s="42"/>
      <c r="AU949" s="43">
        <f t="shared" si="197"/>
        <v>0</v>
      </c>
    </row>
    <row r="950" spans="1:47" ht="15" customHeight="1" x14ac:dyDescent="0.25">
      <c r="A950" s="11"/>
      <c r="B950" s="19">
        <v>1008</v>
      </c>
      <c r="C950" s="74"/>
      <c r="D950" s="77"/>
      <c r="E950" s="78"/>
      <c r="F950" s="75"/>
      <c r="G950" s="80"/>
      <c r="H950" s="49"/>
      <c r="I950" s="79"/>
      <c r="J950" s="27"/>
      <c r="K950" s="27"/>
      <c r="L950" s="79"/>
      <c r="M950" s="28"/>
      <c r="N950" s="29">
        <v>0</v>
      </c>
      <c r="O950" s="30" t="str">
        <f>IF(G950&lt;=$N$2,"",IF(F950=[3]Pav.tvarkyklė!$B$13,"",IF(ISBLANK(R950),"X","")))</f>
        <v/>
      </c>
      <c r="P950" s="31"/>
      <c r="Q950" s="32"/>
      <c r="R950" s="32"/>
      <c r="S950" s="33"/>
      <c r="T950" s="33"/>
      <c r="U950" s="34" t="str">
        <f>IFERROR(INDEX('[3]5.Grup_T'!$G$4:$G$22,MATCH('6.Turtas'!E950,'[3]5.Grup_T'!$E$4:$E$22,0)),"0")</f>
        <v>0</v>
      </c>
      <c r="V950" s="35">
        <f t="shared" si="188"/>
        <v>0</v>
      </c>
      <c r="W950" s="35">
        <f>IF(NOT(ISBLANK(H950)),(12-DATEDIF(H950,'[3]1.Pradzia'!$D$13,"m")),0)</f>
        <v>0</v>
      </c>
      <c r="X950" s="35">
        <f t="shared" si="187"/>
        <v>0</v>
      </c>
      <c r="Y950" s="35">
        <f t="shared" si="186"/>
        <v>0</v>
      </c>
      <c r="Z950" s="35">
        <f t="shared" si="198"/>
        <v>0</v>
      </c>
      <c r="AA950" s="36">
        <f t="shared" si="189"/>
        <v>0</v>
      </c>
      <c r="AB950" s="36">
        <f t="shared" si="191"/>
        <v>0</v>
      </c>
      <c r="AC950" s="37">
        <f t="shared" si="199"/>
        <v>0</v>
      </c>
      <c r="AD950" s="35">
        <f>IF(OR(YEAR(G950)&lt;2019,O950="X"),0,IF(ISBLANK(H950),DATEDIF(G950,'[3]1.Pradzia'!$D$13,"M"),DATEDIF(G950,H950,"m")))</f>
        <v>0</v>
      </c>
      <c r="AE950" s="37">
        <f>IF(E950='[3]5.Grup_T'!$E$20,0,IF(AD950&lt;&gt;0,M950/V950*MIN(12,AD950),0))</f>
        <v>0</v>
      </c>
      <c r="AF950" s="37">
        <f t="shared" si="190"/>
        <v>0</v>
      </c>
      <c r="AG950" s="37">
        <f t="shared" si="192"/>
        <v>0</v>
      </c>
      <c r="AH950" s="37">
        <f t="shared" si="193"/>
        <v>0</v>
      </c>
      <c r="AI950" s="35" t="str">
        <f t="shared" si="194"/>
        <v>Nusidėvėjęs</v>
      </c>
      <c r="AJ950" s="38" t="str">
        <f>IF(AND(F950&lt;&gt;[3]Pav.tvarkyklė!$B$12,F950&lt;&gt;[3]Pav.tvarkyklė!$B$13),"GVTNT","X")</f>
        <v>GVTNT</v>
      </c>
      <c r="AK950" s="39">
        <f t="shared" si="195"/>
        <v>0</v>
      </c>
      <c r="AL950" s="41"/>
      <c r="AM950" s="41"/>
      <c r="AN950" s="41">
        <f t="shared" si="196"/>
        <v>1900</v>
      </c>
      <c r="AO950" s="41"/>
      <c r="AP950" s="41"/>
      <c r="AQ950" s="41"/>
      <c r="AR950" s="42"/>
      <c r="AS950" s="42"/>
      <c r="AU950" s="43">
        <f t="shared" si="197"/>
        <v>0</v>
      </c>
    </row>
    <row r="951" spans="1:47" ht="15" customHeight="1" x14ac:dyDescent="0.25">
      <c r="A951" s="11"/>
      <c r="B951" s="19">
        <v>1009</v>
      </c>
      <c r="C951" s="74"/>
      <c r="D951" s="77"/>
      <c r="E951" s="78"/>
      <c r="F951" s="75"/>
      <c r="G951" s="80"/>
      <c r="H951" s="49"/>
      <c r="I951" s="79"/>
      <c r="J951" s="27"/>
      <c r="K951" s="27"/>
      <c r="L951" s="79"/>
      <c r="M951" s="28"/>
      <c r="N951" s="29">
        <v>0</v>
      </c>
      <c r="O951" s="30" t="str">
        <f>IF(G951&lt;=$N$2,"",IF(F951=[3]Pav.tvarkyklė!$B$13,"",IF(ISBLANK(R951),"X","")))</f>
        <v/>
      </c>
      <c r="P951" s="31"/>
      <c r="Q951" s="32"/>
      <c r="R951" s="32"/>
      <c r="S951" s="33"/>
      <c r="T951" s="33"/>
      <c r="U951" s="34" t="str">
        <f>IFERROR(INDEX('[3]5.Grup_T'!$G$4:$G$22,MATCH('6.Turtas'!E951,'[3]5.Grup_T'!$E$4:$E$22,0)),"0")</f>
        <v>0</v>
      </c>
      <c r="V951" s="35">
        <f t="shared" si="188"/>
        <v>0</v>
      </c>
      <c r="W951" s="35">
        <f>IF(NOT(ISBLANK(H951)),(12-DATEDIF(H951,'[3]1.Pradzia'!$D$13,"m")),0)</f>
        <v>0</v>
      </c>
      <c r="X951" s="35">
        <f t="shared" si="187"/>
        <v>0</v>
      </c>
      <c r="Y951" s="35">
        <f t="shared" ref="Y951:Y1014" si="200">IF(YEAR(G951)&gt;=2019,0,IF(Z951&lt;=0,0,IF(W951&lt;&gt;0,MIN(W951,Z951),MIN(12,Z951))))</f>
        <v>0</v>
      </c>
      <c r="Z951" s="35">
        <f t="shared" si="198"/>
        <v>0</v>
      </c>
      <c r="AA951" s="36">
        <f t="shared" si="189"/>
        <v>0</v>
      </c>
      <c r="AB951" s="36">
        <f t="shared" si="191"/>
        <v>0</v>
      </c>
      <c r="AC951" s="37">
        <f t="shared" si="199"/>
        <v>0</v>
      </c>
      <c r="AD951" s="35">
        <f>IF(OR(YEAR(G951)&lt;2019,O951="X"),0,IF(ISBLANK(H951),DATEDIF(G951,'[3]1.Pradzia'!$D$13,"M"),DATEDIF(G951,H951,"m")))</f>
        <v>0</v>
      </c>
      <c r="AE951" s="37">
        <f>IF(E951='[3]5.Grup_T'!$E$20,0,IF(AD951&lt;&gt;0,M951/V951*MIN(12,AD951),0))</f>
        <v>0</v>
      </c>
      <c r="AF951" s="37">
        <f t="shared" si="190"/>
        <v>0</v>
      </c>
      <c r="AG951" s="37">
        <f t="shared" si="192"/>
        <v>0</v>
      </c>
      <c r="AH951" s="37">
        <f t="shared" si="193"/>
        <v>0</v>
      </c>
      <c r="AI951" s="35" t="str">
        <f t="shared" si="194"/>
        <v>Nusidėvėjęs</v>
      </c>
      <c r="AJ951" s="38" t="str">
        <f>IF(AND(F951&lt;&gt;[3]Pav.tvarkyklė!$B$12,F951&lt;&gt;[3]Pav.tvarkyklė!$B$13),"GVTNT","X")</f>
        <v>GVTNT</v>
      </c>
      <c r="AK951" s="39">
        <f t="shared" si="195"/>
        <v>0</v>
      </c>
      <c r="AL951" s="41"/>
      <c r="AM951" s="41"/>
      <c r="AN951" s="41">
        <f t="shared" si="196"/>
        <v>1900</v>
      </c>
      <c r="AO951" s="41"/>
      <c r="AP951" s="41"/>
      <c r="AQ951" s="41"/>
      <c r="AR951" s="42"/>
      <c r="AS951" s="42"/>
      <c r="AU951" s="43">
        <f t="shared" si="197"/>
        <v>0</v>
      </c>
    </row>
    <row r="952" spans="1:47" ht="15" customHeight="1" x14ac:dyDescent="0.25">
      <c r="A952" s="11"/>
      <c r="B952" s="19">
        <v>1010</v>
      </c>
      <c r="C952" s="74"/>
      <c r="D952" s="77"/>
      <c r="E952" s="78"/>
      <c r="F952" s="75"/>
      <c r="G952" s="80"/>
      <c r="H952" s="49"/>
      <c r="I952" s="79"/>
      <c r="J952" s="27"/>
      <c r="K952" s="27"/>
      <c r="L952" s="79"/>
      <c r="M952" s="28"/>
      <c r="N952" s="29">
        <v>0</v>
      </c>
      <c r="O952" s="30" t="str">
        <f>IF(G952&lt;=$N$2,"",IF(F952=[3]Pav.tvarkyklė!$B$13,"",IF(ISBLANK(R952),"X","")))</f>
        <v/>
      </c>
      <c r="P952" s="31"/>
      <c r="Q952" s="32"/>
      <c r="R952" s="32"/>
      <c r="S952" s="33"/>
      <c r="T952" s="33"/>
      <c r="U952" s="34" t="str">
        <f>IFERROR(INDEX('[3]5.Grup_T'!$G$4:$G$22,MATCH('6.Turtas'!E952,'[3]5.Grup_T'!$E$4:$E$22,0)),"0")</f>
        <v>0</v>
      </c>
      <c r="V952" s="35">
        <f t="shared" si="188"/>
        <v>0</v>
      </c>
      <c r="W952" s="35">
        <f>IF(NOT(ISBLANK(H952)),(12-DATEDIF(H952,'[3]1.Pradzia'!$D$13,"m")),0)</f>
        <v>0</v>
      </c>
      <c r="X952" s="35">
        <f t="shared" si="187"/>
        <v>0</v>
      </c>
      <c r="Y952" s="35">
        <f t="shared" si="200"/>
        <v>0</v>
      </c>
      <c r="Z952" s="35">
        <f t="shared" si="198"/>
        <v>0</v>
      </c>
      <c r="AA952" s="36">
        <f t="shared" si="189"/>
        <v>0</v>
      </c>
      <c r="AB952" s="36">
        <f t="shared" si="191"/>
        <v>0</v>
      </c>
      <c r="AC952" s="37">
        <f t="shared" si="199"/>
        <v>0</v>
      </c>
      <c r="AD952" s="35">
        <f>IF(OR(YEAR(G952)&lt;2019,O952="X"),0,IF(ISBLANK(H952),DATEDIF(G952,'[3]1.Pradzia'!$D$13,"M"),DATEDIF(G952,H952,"m")))</f>
        <v>0</v>
      </c>
      <c r="AE952" s="37">
        <f>IF(E952='[3]5.Grup_T'!$E$20,0,IF(AD952&lt;&gt;0,M952/V952*MIN(12,AD952),0))</f>
        <v>0</v>
      </c>
      <c r="AF952" s="37">
        <f t="shared" si="190"/>
        <v>0</v>
      </c>
      <c r="AG952" s="37">
        <f t="shared" si="192"/>
        <v>0</v>
      </c>
      <c r="AH952" s="37">
        <f t="shared" si="193"/>
        <v>0</v>
      </c>
      <c r="AI952" s="35" t="str">
        <f t="shared" si="194"/>
        <v>Nusidėvėjęs</v>
      </c>
      <c r="AJ952" s="38" t="str">
        <f>IF(AND(F952&lt;&gt;[3]Pav.tvarkyklė!$B$12,F952&lt;&gt;[3]Pav.tvarkyklė!$B$13),"GVTNT","X")</f>
        <v>GVTNT</v>
      </c>
      <c r="AK952" s="39">
        <f t="shared" si="195"/>
        <v>0</v>
      </c>
      <c r="AL952" s="41"/>
      <c r="AM952" s="41"/>
      <c r="AN952" s="41">
        <f t="shared" si="196"/>
        <v>1900</v>
      </c>
      <c r="AO952" s="41"/>
      <c r="AP952" s="41"/>
      <c r="AQ952" s="41"/>
      <c r="AR952" s="42"/>
      <c r="AS952" s="42"/>
      <c r="AU952" s="43">
        <f t="shared" si="197"/>
        <v>0</v>
      </c>
    </row>
    <row r="953" spans="1:47" ht="15" customHeight="1" x14ac:dyDescent="0.25">
      <c r="A953" s="11"/>
      <c r="B953" s="19">
        <v>1011</v>
      </c>
      <c r="C953" s="74"/>
      <c r="D953" s="77"/>
      <c r="E953" s="78"/>
      <c r="F953" s="75"/>
      <c r="G953" s="80"/>
      <c r="H953" s="49"/>
      <c r="I953" s="79"/>
      <c r="J953" s="27"/>
      <c r="K953" s="27"/>
      <c r="L953" s="79"/>
      <c r="M953" s="28"/>
      <c r="N953" s="29">
        <v>0</v>
      </c>
      <c r="O953" s="30" t="str">
        <f>IF(G953&lt;=$N$2,"",IF(F953=[3]Pav.tvarkyklė!$B$13,"",IF(ISBLANK(R953),"X","")))</f>
        <v/>
      </c>
      <c r="P953" s="31"/>
      <c r="Q953" s="32"/>
      <c r="R953" s="32"/>
      <c r="S953" s="33"/>
      <c r="T953" s="33"/>
      <c r="U953" s="34" t="str">
        <f>IFERROR(INDEX('[3]5.Grup_T'!$G$4:$G$22,MATCH('6.Turtas'!E953,'[3]5.Grup_T'!$E$4:$E$22,0)),"0")</f>
        <v>0</v>
      </c>
      <c r="V953" s="35">
        <f t="shared" si="188"/>
        <v>0</v>
      </c>
      <c r="W953" s="35">
        <f>IF(NOT(ISBLANK(H953)),(12-DATEDIF(H953,'[3]1.Pradzia'!$D$13,"m")),0)</f>
        <v>0</v>
      </c>
      <c r="X953" s="35">
        <f t="shared" si="187"/>
        <v>0</v>
      </c>
      <c r="Y953" s="35">
        <f t="shared" si="200"/>
        <v>0</v>
      </c>
      <c r="Z953" s="35">
        <f t="shared" si="198"/>
        <v>0</v>
      </c>
      <c r="AA953" s="36">
        <f t="shared" si="189"/>
        <v>0</v>
      </c>
      <c r="AB953" s="36">
        <f t="shared" si="191"/>
        <v>0</v>
      </c>
      <c r="AC953" s="37">
        <f t="shared" si="199"/>
        <v>0</v>
      </c>
      <c r="AD953" s="35">
        <f>IF(OR(YEAR(G953)&lt;2019,O953="X"),0,IF(ISBLANK(H953),DATEDIF(G953,'[3]1.Pradzia'!$D$13,"M"),DATEDIF(G953,H953,"m")))</f>
        <v>0</v>
      </c>
      <c r="AE953" s="37">
        <f>IF(E953='[3]5.Grup_T'!$E$20,0,IF(AD953&lt;&gt;0,M953/V953*MIN(12,AD953),0))</f>
        <v>0</v>
      </c>
      <c r="AF953" s="37">
        <f t="shared" si="190"/>
        <v>0</v>
      </c>
      <c r="AG953" s="37">
        <f t="shared" si="192"/>
        <v>0</v>
      </c>
      <c r="AH953" s="37">
        <f t="shared" si="193"/>
        <v>0</v>
      </c>
      <c r="AI953" s="35" t="str">
        <f t="shared" si="194"/>
        <v>Nusidėvėjęs</v>
      </c>
      <c r="AJ953" s="38" t="str">
        <f>IF(AND(F953&lt;&gt;[3]Pav.tvarkyklė!$B$12,F953&lt;&gt;[3]Pav.tvarkyklė!$B$13),"GVTNT","X")</f>
        <v>GVTNT</v>
      </c>
      <c r="AK953" s="39">
        <f t="shared" si="195"/>
        <v>0</v>
      </c>
      <c r="AL953" s="41"/>
      <c r="AM953" s="41"/>
      <c r="AN953" s="41">
        <f t="shared" si="196"/>
        <v>1900</v>
      </c>
      <c r="AO953" s="41"/>
      <c r="AP953" s="41"/>
      <c r="AQ953" s="41"/>
      <c r="AR953" s="42"/>
      <c r="AS953" s="42"/>
      <c r="AU953" s="43">
        <f t="shared" si="197"/>
        <v>0</v>
      </c>
    </row>
    <row r="954" spans="1:47" ht="15" customHeight="1" x14ac:dyDescent="0.25">
      <c r="A954" s="11"/>
      <c r="B954" s="19">
        <v>1012</v>
      </c>
      <c r="C954" s="74"/>
      <c r="D954" s="77"/>
      <c r="E954" s="75"/>
      <c r="F954" s="75"/>
      <c r="G954" s="80"/>
      <c r="H954" s="49"/>
      <c r="I954" s="27"/>
      <c r="J954" s="27"/>
      <c r="K954" s="27"/>
      <c r="L954" s="79"/>
      <c r="M954" s="81"/>
      <c r="N954" s="29">
        <v>0</v>
      </c>
      <c r="O954" s="30" t="str">
        <f>IF(G954&lt;=$N$2,"",IF(F954=[3]Pav.tvarkyklė!$B$13,"",IF(ISBLANK(R954),"X","")))</f>
        <v/>
      </c>
      <c r="P954" s="31"/>
      <c r="Q954" s="32"/>
      <c r="R954" s="32"/>
      <c r="S954" s="33"/>
      <c r="T954" s="33"/>
      <c r="U954" s="34" t="str">
        <f>IFERROR(INDEX('[3]5.Grup_T'!$G$4:$G$22,MATCH('6.Turtas'!E954,'[3]5.Grup_T'!$E$4:$E$22,0)),"0")</f>
        <v>0</v>
      </c>
      <c r="V954" s="35">
        <f t="shared" si="188"/>
        <v>0</v>
      </c>
      <c r="W954" s="35">
        <f>IF(NOT(ISBLANK(H954)),(12-DATEDIF(H954,'[3]1.Pradzia'!$D$13,"m")),0)</f>
        <v>0</v>
      </c>
      <c r="X954" s="35">
        <f t="shared" si="187"/>
        <v>0</v>
      </c>
      <c r="Y954" s="35">
        <f t="shared" si="200"/>
        <v>0</v>
      </c>
      <c r="Z954" s="35">
        <f t="shared" si="198"/>
        <v>0</v>
      </c>
      <c r="AA954" s="36">
        <f t="shared" si="189"/>
        <v>0</v>
      </c>
      <c r="AB954" s="36">
        <f t="shared" si="191"/>
        <v>0</v>
      </c>
      <c r="AC954" s="37">
        <f t="shared" si="199"/>
        <v>0</v>
      </c>
      <c r="AD954" s="35">
        <f>IF(OR(YEAR(G954)&lt;2019,O954="X"),0,IF(ISBLANK(H954),DATEDIF(G954,'[3]1.Pradzia'!$D$13,"M"),DATEDIF(G954,H954,"m")))</f>
        <v>0</v>
      </c>
      <c r="AE954" s="37">
        <f>IF(E954='[3]5.Grup_T'!$E$20,0,IF(AD954&lt;&gt;0,M954/V954*MIN(12,AD954),0))</f>
        <v>0</v>
      </c>
      <c r="AF954" s="37">
        <f t="shared" si="190"/>
        <v>0</v>
      </c>
      <c r="AG954" s="37">
        <f t="shared" si="192"/>
        <v>0</v>
      </c>
      <c r="AH954" s="37">
        <f t="shared" si="193"/>
        <v>0</v>
      </c>
      <c r="AI954" s="35" t="str">
        <f t="shared" si="194"/>
        <v>Nusidėvėjęs</v>
      </c>
      <c r="AJ954" s="38" t="str">
        <f>IF(AND(F954&lt;&gt;[3]Pav.tvarkyklė!$B$12,F954&lt;&gt;[3]Pav.tvarkyklė!$B$13),"GVTNT","X")</f>
        <v>GVTNT</v>
      </c>
      <c r="AK954" s="39">
        <f t="shared" si="195"/>
        <v>0</v>
      </c>
      <c r="AL954" s="41"/>
      <c r="AM954" s="41"/>
      <c r="AN954" s="41">
        <f t="shared" si="196"/>
        <v>1900</v>
      </c>
      <c r="AO954" s="41"/>
      <c r="AP954" s="41"/>
      <c r="AQ954" s="41"/>
      <c r="AR954" s="42"/>
      <c r="AS954" s="42"/>
      <c r="AU954" s="43">
        <f t="shared" si="197"/>
        <v>0</v>
      </c>
    </row>
    <row r="955" spans="1:47" ht="15" customHeight="1" x14ac:dyDescent="0.25">
      <c r="A955" s="11"/>
      <c r="B955" s="19">
        <v>1013</v>
      </c>
      <c r="C955" s="74"/>
      <c r="D955" s="77"/>
      <c r="E955" s="75"/>
      <c r="F955" s="75"/>
      <c r="G955" s="80"/>
      <c r="H955" s="49"/>
      <c r="I955" s="27"/>
      <c r="J955" s="27"/>
      <c r="K955" s="27"/>
      <c r="L955" s="79"/>
      <c r="M955" s="81"/>
      <c r="N955" s="29">
        <v>0</v>
      </c>
      <c r="O955" s="30" t="str">
        <f>IF(G955&lt;=$N$2,"",IF(F955=[3]Pav.tvarkyklė!$B$13,"",IF(ISBLANK(R955),"X","")))</f>
        <v/>
      </c>
      <c r="P955" s="31"/>
      <c r="Q955" s="32"/>
      <c r="R955" s="32"/>
      <c r="S955" s="33"/>
      <c r="T955" s="33"/>
      <c r="U955" s="34" t="str">
        <f>IFERROR(INDEX('[3]5.Grup_T'!$G$4:$G$22,MATCH('6.Turtas'!E955,'[3]5.Grup_T'!$E$4:$E$22,0)),"0")</f>
        <v>0</v>
      </c>
      <c r="V955" s="35">
        <f t="shared" si="188"/>
        <v>0</v>
      </c>
      <c r="W955" s="35">
        <f>IF(NOT(ISBLANK(H955)),(12-DATEDIF(H955,'[3]1.Pradzia'!$D$13,"m")),0)</f>
        <v>0</v>
      </c>
      <c r="X955" s="35">
        <f t="shared" si="187"/>
        <v>0</v>
      </c>
      <c r="Y955" s="35">
        <f t="shared" si="200"/>
        <v>0</v>
      </c>
      <c r="Z955" s="35">
        <f t="shared" si="198"/>
        <v>0</v>
      </c>
      <c r="AA955" s="36">
        <f t="shared" si="189"/>
        <v>0</v>
      </c>
      <c r="AB955" s="36">
        <f t="shared" si="191"/>
        <v>0</v>
      </c>
      <c r="AC955" s="37">
        <f t="shared" si="199"/>
        <v>0</v>
      </c>
      <c r="AD955" s="35">
        <f>IF(OR(YEAR(G955)&lt;2019,O955="X"),0,IF(ISBLANK(H955),DATEDIF(G955,'[3]1.Pradzia'!$D$13,"M"),DATEDIF(G955,H955,"m")))</f>
        <v>0</v>
      </c>
      <c r="AE955" s="37">
        <f>IF(E955='[3]5.Grup_T'!$E$20,0,IF(AD955&lt;&gt;0,M955/V955*MIN(12,AD955),0))</f>
        <v>0</v>
      </c>
      <c r="AF955" s="37">
        <f t="shared" si="190"/>
        <v>0</v>
      </c>
      <c r="AG955" s="37">
        <f t="shared" si="192"/>
        <v>0</v>
      </c>
      <c r="AH955" s="37">
        <f t="shared" si="193"/>
        <v>0</v>
      </c>
      <c r="AI955" s="35" t="str">
        <f t="shared" si="194"/>
        <v>Nusidėvėjęs</v>
      </c>
      <c r="AJ955" s="38" t="str">
        <f>IF(AND(F955&lt;&gt;[3]Pav.tvarkyklė!$B$12,F955&lt;&gt;[3]Pav.tvarkyklė!$B$13),"GVTNT","X")</f>
        <v>GVTNT</v>
      </c>
      <c r="AK955" s="39">
        <f t="shared" si="195"/>
        <v>0</v>
      </c>
      <c r="AL955" s="41"/>
      <c r="AM955" s="41"/>
      <c r="AN955" s="41">
        <f t="shared" si="196"/>
        <v>1900</v>
      </c>
      <c r="AO955" s="41"/>
      <c r="AP955" s="41"/>
      <c r="AQ955" s="41"/>
      <c r="AR955" s="42"/>
      <c r="AS955" s="42"/>
      <c r="AU955" s="43">
        <f t="shared" si="197"/>
        <v>0</v>
      </c>
    </row>
    <row r="956" spans="1:47" ht="15" customHeight="1" x14ac:dyDescent="0.25">
      <c r="A956" s="11"/>
      <c r="B956" s="19">
        <v>1014</v>
      </c>
      <c r="C956" s="74"/>
      <c r="D956" s="77"/>
      <c r="E956" s="75"/>
      <c r="F956" s="75"/>
      <c r="G956" s="80"/>
      <c r="H956" s="49"/>
      <c r="I956" s="27"/>
      <c r="J956" s="27"/>
      <c r="K956" s="27"/>
      <c r="L956" s="79"/>
      <c r="M956" s="81"/>
      <c r="N956" s="29">
        <v>0</v>
      </c>
      <c r="O956" s="30" t="str">
        <f>IF(G956&lt;=$N$2,"",IF(F956=[3]Pav.tvarkyklė!$B$13,"",IF(ISBLANK(R956),"X","")))</f>
        <v/>
      </c>
      <c r="P956" s="31"/>
      <c r="Q956" s="32"/>
      <c r="R956" s="32"/>
      <c r="S956" s="33"/>
      <c r="T956" s="33"/>
      <c r="U956" s="34" t="str">
        <f>IFERROR(INDEX('[3]5.Grup_T'!$G$4:$G$22,MATCH('6.Turtas'!E956,'[3]5.Grup_T'!$E$4:$E$22,0)),"0")</f>
        <v>0</v>
      </c>
      <c r="V956" s="35">
        <f t="shared" si="188"/>
        <v>0</v>
      </c>
      <c r="W956" s="35">
        <f>IF(NOT(ISBLANK(H956)),(12-DATEDIF(H956,'[3]1.Pradzia'!$D$13,"m")),0)</f>
        <v>0</v>
      </c>
      <c r="X956" s="35">
        <f t="shared" si="187"/>
        <v>0</v>
      </c>
      <c r="Y956" s="35">
        <f t="shared" si="200"/>
        <v>0</v>
      </c>
      <c r="Z956" s="35">
        <f t="shared" si="198"/>
        <v>0</v>
      </c>
      <c r="AA956" s="36">
        <f t="shared" si="189"/>
        <v>0</v>
      </c>
      <c r="AB956" s="36">
        <f t="shared" si="191"/>
        <v>0</v>
      </c>
      <c r="AC956" s="37">
        <f t="shared" si="199"/>
        <v>0</v>
      </c>
      <c r="AD956" s="35">
        <f>IF(OR(YEAR(G956)&lt;2019,O956="X"),0,IF(ISBLANK(H956),DATEDIF(G956,'[3]1.Pradzia'!$D$13,"M"),DATEDIF(G956,H956,"m")))</f>
        <v>0</v>
      </c>
      <c r="AE956" s="37">
        <f>IF(E956='[3]5.Grup_T'!$E$20,0,IF(AD956&lt;&gt;0,M956/V956*MIN(12,AD956),0))</f>
        <v>0</v>
      </c>
      <c r="AF956" s="37">
        <f t="shared" si="190"/>
        <v>0</v>
      </c>
      <c r="AG956" s="37">
        <f t="shared" si="192"/>
        <v>0</v>
      </c>
      <c r="AH956" s="37">
        <f t="shared" si="193"/>
        <v>0</v>
      </c>
      <c r="AI956" s="35" t="str">
        <f t="shared" si="194"/>
        <v>Nusidėvėjęs</v>
      </c>
      <c r="AJ956" s="38" t="str">
        <f>IF(AND(F956&lt;&gt;[3]Pav.tvarkyklė!$B$12,F956&lt;&gt;[3]Pav.tvarkyklė!$B$13),"GVTNT","X")</f>
        <v>GVTNT</v>
      </c>
      <c r="AK956" s="39">
        <f t="shared" si="195"/>
        <v>0</v>
      </c>
      <c r="AL956" s="41"/>
      <c r="AM956" s="41"/>
      <c r="AN956" s="41">
        <f t="shared" si="196"/>
        <v>1900</v>
      </c>
      <c r="AO956" s="41"/>
      <c r="AP956" s="41"/>
      <c r="AQ956" s="41"/>
      <c r="AR956" s="42"/>
      <c r="AS956" s="42"/>
      <c r="AU956" s="43">
        <f t="shared" si="197"/>
        <v>0</v>
      </c>
    </row>
    <row r="957" spans="1:47" ht="15" customHeight="1" x14ac:dyDescent="0.25">
      <c r="A957" s="11"/>
      <c r="B957" s="19">
        <v>1015</v>
      </c>
      <c r="C957" s="74"/>
      <c r="D957" s="77"/>
      <c r="E957" s="75"/>
      <c r="F957" s="75"/>
      <c r="G957" s="80"/>
      <c r="H957" s="49"/>
      <c r="I957" s="27"/>
      <c r="J957" s="27"/>
      <c r="K957" s="27"/>
      <c r="L957" s="79"/>
      <c r="M957" s="81"/>
      <c r="N957" s="29">
        <v>0</v>
      </c>
      <c r="O957" s="30" t="str">
        <f>IF(G957&lt;=$N$2,"",IF(F957=[3]Pav.tvarkyklė!$B$13,"",IF(ISBLANK(R957),"X","")))</f>
        <v/>
      </c>
      <c r="P957" s="31"/>
      <c r="Q957" s="32"/>
      <c r="R957" s="32"/>
      <c r="S957" s="33"/>
      <c r="T957" s="33"/>
      <c r="U957" s="34" t="str">
        <f>IFERROR(INDEX('[3]5.Grup_T'!$G$4:$G$22,MATCH('6.Turtas'!E957,'[3]5.Grup_T'!$E$4:$E$22,0)),"0")</f>
        <v>0</v>
      </c>
      <c r="V957" s="35">
        <f t="shared" si="188"/>
        <v>0</v>
      </c>
      <c r="W957" s="35">
        <f>IF(NOT(ISBLANK(H957)),(12-DATEDIF(H957,'[3]1.Pradzia'!$D$13,"m")),0)</f>
        <v>0</v>
      </c>
      <c r="X957" s="35">
        <f t="shared" si="187"/>
        <v>0</v>
      </c>
      <c r="Y957" s="35">
        <f t="shared" si="200"/>
        <v>0</v>
      </c>
      <c r="Z957" s="35">
        <f t="shared" si="198"/>
        <v>0</v>
      </c>
      <c r="AA957" s="36">
        <f t="shared" si="189"/>
        <v>0</v>
      </c>
      <c r="AB957" s="36">
        <f t="shared" si="191"/>
        <v>0</v>
      </c>
      <c r="AC957" s="37">
        <f t="shared" si="199"/>
        <v>0</v>
      </c>
      <c r="AD957" s="35">
        <f>IF(OR(YEAR(G957)&lt;2019,O957="X"),0,IF(ISBLANK(H957),DATEDIF(G957,'[3]1.Pradzia'!$D$13,"M"),DATEDIF(G957,H957,"m")))</f>
        <v>0</v>
      </c>
      <c r="AE957" s="37">
        <f>IF(E957='[3]5.Grup_T'!$E$20,0,IF(AD957&lt;&gt;0,M957/V957*MIN(12,AD957),0))</f>
        <v>0</v>
      </c>
      <c r="AF957" s="37">
        <f t="shared" si="190"/>
        <v>0</v>
      </c>
      <c r="AG957" s="37">
        <f t="shared" si="192"/>
        <v>0</v>
      </c>
      <c r="AH957" s="37">
        <f t="shared" si="193"/>
        <v>0</v>
      </c>
      <c r="AI957" s="35" t="str">
        <f t="shared" si="194"/>
        <v>Nusidėvėjęs</v>
      </c>
      <c r="AJ957" s="38" t="str">
        <f>IF(AND(F957&lt;&gt;[3]Pav.tvarkyklė!$B$12,F957&lt;&gt;[3]Pav.tvarkyklė!$B$13),"GVTNT","X")</f>
        <v>GVTNT</v>
      </c>
      <c r="AK957" s="39">
        <f t="shared" si="195"/>
        <v>0</v>
      </c>
      <c r="AL957" s="41"/>
      <c r="AM957" s="41"/>
      <c r="AN957" s="41">
        <f t="shared" si="196"/>
        <v>1900</v>
      </c>
      <c r="AO957" s="41"/>
      <c r="AP957" s="41"/>
      <c r="AQ957" s="41"/>
      <c r="AR957" s="42"/>
      <c r="AS957" s="42"/>
      <c r="AU957" s="43">
        <f t="shared" si="197"/>
        <v>0</v>
      </c>
    </row>
    <row r="958" spans="1:47" ht="15" customHeight="1" x14ac:dyDescent="0.25">
      <c r="A958" s="11"/>
      <c r="B958" s="19">
        <v>1016</v>
      </c>
      <c r="C958" s="74"/>
      <c r="D958" s="77"/>
      <c r="E958" s="75"/>
      <c r="F958" s="75"/>
      <c r="G958" s="80"/>
      <c r="H958" s="49"/>
      <c r="I958" s="27"/>
      <c r="J958" s="27"/>
      <c r="K958" s="27"/>
      <c r="L958" s="79"/>
      <c r="M958" s="81"/>
      <c r="N958" s="29">
        <v>0</v>
      </c>
      <c r="O958" s="30" t="str">
        <f>IF(G958&lt;=$N$2,"",IF(F958=[3]Pav.tvarkyklė!$B$13,"",IF(ISBLANK(R958),"X","")))</f>
        <v/>
      </c>
      <c r="P958" s="31"/>
      <c r="Q958" s="32"/>
      <c r="R958" s="32"/>
      <c r="S958" s="33"/>
      <c r="T958" s="33"/>
      <c r="U958" s="34" t="str">
        <f>IFERROR(INDEX('[3]5.Grup_T'!$G$4:$G$22,MATCH('6.Turtas'!E958,'[3]5.Grup_T'!$E$4:$E$22,0)),"0")</f>
        <v>0</v>
      </c>
      <c r="V958" s="35">
        <f t="shared" si="188"/>
        <v>0</v>
      </c>
      <c r="W958" s="35">
        <f>IF(NOT(ISBLANK(H958)),(12-DATEDIF(H958,'[3]1.Pradzia'!$D$13,"m")),0)</f>
        <v>0</v>
      </c>
      <c r="X958" s="35">
        <f t="shared" si="187"/>
        <v>0</v>
      </c>
      <c r="Y958" s="35">
        <f t="shared" si="200"/>
        <v>0</v>
      </c>
      <c r="Z958" s="35">
        <f t="shared" si="198"/>
        <v>0</v>
      </c>
      <c r="AA958" s="36">
        <f t="shared" si="189"/>
        <v>0</v>
      </c>
      <c r="AB958" s="36">
        <f t="shared" si="191"/>
        <v>0</v>
      </c>
      <c r="AC958" s="37">
        <f t="shared" si="199"/>
        <v>0</v>
      </c>
      <c r="AD958" s="35">
        <f>IF(OR(YEAR(G958)&lt;2019,O958="X"),0,IF(ISBLANK(H958),DATEDIF(G958,'[3]1.Pradzia'!$D$13,"M"),DATEDIF(G958,H958,"m")))</f>
        <v>0</v>
      </c>
      <c r="AE958" s="37">
        <f>IF(E958='[3]5.Grup_T'!$E$20,0,IF(AD958&lt;&gt;0,M958/V958*MIN(12,AD958),0))</f>
        <v>0</v>
      </c>
      <c r="AF958" s="37">
        <f t="shared" si="190"/>
        <v>0</v>
      </c>
      <c r="AG958" s="37">
        <f t="shared" si="192"/>
        <v>0</v>
      </c>
      <c r="AH958" s="37">
        <f t="shared" si="193"/>
        <v>0</v>
      </c>
      <c r="AI958" s="35" t="str">
        <f t="shared" si="194"/>
        <v>Nusidėvėjęs</v>
      </c>
      <c r="AJ958" s="38" t="str">
        <f>IF(AND(F958&lt;&gt;[3]Pav.tvarkyklė!$B$12,F958&lt;&gt;[3]Pav.tvarkyklė!$B$13),"GVTNT","X")</f>
        <v>GVTNT</v>
      </c>
      <c r="AK958" s="39">
        <f t="shared" si="195"/>
        <v>0</v>
      </c>
      <c r="AL958" s="41"/>
      <c r="AM958" s="41"/>
      <c r="AN958" s="41">
        <f t="shared" si="196"/>
        <v>1900</v>
      </c>
      <c r="AO958" s="41"/>
      <c r="AP958" s="41"/>
      <c r="AQ958" s="41"/>
      <c r="AR958" s="42"/>
      <c r="AS958" s="42"/>
      <c r="AU958" s="43">
        <f t="shared" si="197"/>
        <v>0</v>
      </c>
    </row>
    <row r="959" spans="1:47" ht="15" customHeight="1" x14ac:dyDescent="0.25">
      <c r="A959" s="11"/>
      <c r="B959" s="19">
        <v>1017</v>
      </c>
      <c r="C959" s="74"/>
      <c r="D959" s="77"/>
      <c r="E959" s="75"/>
      <c r="F959" s="75"/>
      <c r="G959" s="80"/>
      <c r="H959" s="49"/>
      <c r="I959" s="27"/>
      <c r="J959" s="27"/>
      <c r="K959" s="27"/>
      <c r="L959" s="79"/>
      <c r="M959" s="81"/>
      <c r="N959" s="29">
        <v>0</v>
      </c>
      <c r="O959" s="30" t="str">
        <f>IF(G959&lt;=$N$2,"",IF(F959=[3]Pav.tvarkyklė!$B$13,"",IF(ISBLANK(R959),"X","")))</f>
        <v/>
      </c>
      <c r="P959" s="31"/>
      <c r="Q959" s="32"/>
      <c r="R959" s="32"/>
      <c r="S959" s="33"/>
      <c r="T959" s="33"/>
      <c r="U959" s="34" t="str">
        <f>IFERROR(INDEX('[3]5.Grup_T'!$G$4:$G$22,MATCH('6.Turtas'!E959,'[3]5.Grup_T'!$E$4:$E$22,0)),"0")</f>
        <v>0</v>
      </c>
      <c r="V959" s="35">
        <f t="shared" si="188"/>
        <v>0</v>
      </c>
      <c r="W959" s="35">
        <f>IF(NOT(ISBLANK(H959)),(12-DATEDIF(H959,'[3]1.Pradzia'!$D$13,"m")),0)</f>
        <v>0</v>
      </c>
      <c r="X959" s="35">
        <f t="shared" si="187"/>
        <v>0</v>
      </c>
      <c r="Y959" s="35">
        <f t="shared" si="200"/>
        <v>0</v>
      </c>
      <c r="Z959" s="35">
        <f t="shared" si="198"/>
        <v>0</v>
      </c>
      <c r="AA959" s="36">
        <f t="shared" si="189"/>
        <v>0</v>
      </c>
      <c r="AB959" s="36">
        <f t="shared" si="191"/>
        <v>0</v>
      </c>
      <c r="AC959" s="37">
        <f t="shared" si="199"/>
        <v>0</v>
      </c>
      <c r="AD959" s="35">
        <f>IF(OR(YEAR(G959)&lt;2019,O959="X"),0,IF(ISBLANK(H959),DATEDIF(G959,'[3]1.Pradzia'!$D$13,"M"),DATEDIF(G959,H959,"m")))</f>
        <v>0</v>
      </c>
      <c r="AE959" s="37">
        <f>IF(E959='[3]5.Grup_T'!$E$20,0,IF(AD959&lt;&gt;0,M959/V959*MIN(12,AD959),0))</f>
        <v>0</v>
      </c>
      <c r="AF959" s="37">
        <f t="shared" si="190"/>
        <v>0</v>
      </c>
      <c r="AG959" s="37">
        <f t="shared" si="192"/>
        <v>0</v>
      </c>
      <c r="AH959" s="37">
        <f t="shared" si="193"/>
        <v>0</v>
      </c>
      <c r="AI959" s="35" t="str">
        <f t="shared" si="194"/>
        <v>Nusidėvėjęs</v>
      </c>
      <c r="AJ959" s="38" t="str">
        <f>IF(AND(F959&lt;&gt;[3]Pav.tvarkyklė!$B$12,F959&lt;&gt;[3]Pav.tvarkyklė!$B$13),"GVTNT","X")</f>
        <v>GVTNT</v>
      </c>
      <c r="AK959" s="39">
        <f t="shared" si="195"/>
        <v>0</v>
      </c>
      <c r="AL959" s="41"/>
      <c r="AM959" s="41"/>
      <c r="AN959" s="41">
        <f t="shared" si="196"/>
        <v>1900</v>
      </c>
      <c r="AO959" s="41"/>
      <c r="AP959" s="41"/>
      <c r="AQ959" s="41"/>
      <c r="AR959" s="42"/>
      <c r="AS959" s="42"/>
      <c r="AU959" s="43">
        <f t="shared" si="197"/>
        <v>0</v>
      </c>
    </row>
    <row r="960" spans="1:47" ht="15" customHeight="1" x14ac:dyDescent="0.25">
      <c r="A960" s="11"/>
      <c r="B960" s="19">
        <v>1018</v>
      </c>
      <c r="C960" s="74"/>
      <c r="D960" s="77"/>
      <c r="E960" s="75"/>
      <c r="F960" s="75"/>
      <c r="G960" s="80"/>
      <c r="H960" s="49"/>
      <c r="I960" s="27"/>
      <c r="J960" s="27"/>
      <c r="K960" s="27"/>
      <c r="L960" s="79"/>
      <c r="M960" s="81"/>
      <c r="N960" s="29">
        <v>0</v>
      </c>
      <c r="O960" s="30" t="str">
        <f>IF(G960&lt;=$N$2,"",IF(F960=[3]Pav.tvarkyklė!$B$13,"",IF(ISBLANK(R960),"X","")))</f>
        <v/>
      </c>
      <c r="P960" s="31"/>
      <c r="Q960" s="32"/>
      <c r="R960" s="32"/>
      <c r="S960" s="33"/>
      <c r="T960" s="33"/>
      <c r="U960" s="34" t="str">
        <f>IFERROR(INDEX('[3]5.Grup_T'!$G$4:$G$22,MATCH('6.Turtas'!E960,'[3]5.Grup_T'!$E$4:$E$22,0)),"0")</f>
        <v>0</v>
      </c>
      <c r="V960" s="35">
        <f t="shared" si="188"/>
        <v>0</v>
      </c>
      <c r="W960" s="35">
        <f>IF(NOT(ISBLANK(H960)),(12-DATEDIF(H960,'[3]1.Pradzia'!$D$13,"m")),0)</f>
        <v>0</v>
      </c>
      <c r="X960" s="35">
        <f t="shared" si="187"/>
        <v>0</v>
      </c>
      <c r="Y960" s="35">
        <f t="shared" si="200"/>
        <v>0</v>
      </c>
      <c r="Z960" s="35">
        <f t="shared" si="198"/>
        <v>0</v>
      </c>
      <c r="AA960" s="36">
        <f t="shared" si="189"/>
        <v>0</v>
      </c>
      <c r="AB960" s="36">
        <f t="shared" si="191"/>
        <v>0</v>
      </c>
      <c r="AC960" s="37">
        <f t="shared" si="199"/>
        <v>0</v>
      </c>
      <c r="AD960" s="35">
        <f>IF(OR(YEAR(G960)&lt;2019,O960="X"),0,IF(ISBLANK(H960),DATEDIF(G960,'[3]1.Pradzia'!$D$13,"M"),DATEDIF(G960,H960,"m")))</f>
        <v>0</v>
      </c>
      <c r="AE960" s="37">
        <f>IF(E960='[3]5.Grup_T'!$E$20,0,IF(AD960&lt;&gt;0,M960/V960*MIN(12,AD960),0))</f>
        <v>0</v>
      </c>
      <c r="AF960" s="37">
        <f t="shared" si="190"/>
        <v>0</v>
      </c>
      <c r="AG960" s="37">
        <f t="shared" si="192"/>
        <v>0</v>
      </c>
      <c r="AH960" s="37">
        <f t="shared" si="193"/>
        <v>0</v>
      </c>
      <c r="AI960" s="35" t="str">
        <f t="shared" si="194"/>
        <v>Nusidėvėjęs</v>
      </c>
      <c r="AJ960" s="38" t="str">
        <f>IF(AND(F960&lt;&gt;[3]Pav.tvarkyklė!$B$12,F960&lt;&gt;[3]Pav.tvarkyklė!$B$13),"GVTNT","X")</f>
        <v>GVTNT</v>
      </c>
      <c r="AK960" s="39">
        <f t="shared" si="195"/>
        <v>0</v>
      </c>
      <c r="AL960" s="41"/>
      <c r="AM960" s="41"/>
      <c r="AN960" s="41">
        <f t="shared" si="196"/>
        <v>1900</v>
      </c>
      <c r="AO960" s="41"/>
      <c r="AP960" s="41"/>
      <c r="AQ960" s="41"/>
      <c r="AR960" s="42"/>
      <c r="AS960" s="42"/>
      <c r="AU960" s="43">
        <f t="shared" si="197"/>
        <v>0</v>
      </c>
    </row>
    <row r="961" spans="1:47" ht="15" customHeight="1" x14ac:dyDescent="0.25">
      <c r="A961" s="11"/>
      <c r="B961" s="19">
        <v>1019</v>
      </c>
      <c r="C961" s="74"/>
      <c r="D961" s="77"/>
      <c r="E961" s="75"/>
      <c r="F961" s="75"/>
      <c r="G961" s="80"/>
      <c r="H961" s="49"/>
      <c r="I961" s="27"/>
      <c r="J961" s="27"/>
      <c r="K961" s="27"/>
      <c r="L961" s="79"/>
      <c r="M961" s="81"/>
      <c r="N961" s="29">
        <v>0</v>
      </c>
      <c r="O961" s="30" t="str">
        <f>IF(G961&lt;=$N$2,"",IF(F961=[3]Pav.tvarkyklė!$B$13,"",IF(ISBLANK(R961),"X","")))</f>
        <v/>
      </c>
      <c r="P961" s="31"/>
      <c r="Q961" s="32"/>
      <c r="R961" s="32"/>
      <c r="S961" s="33"/>
      <c r="T961" s="33"/>
      <c r="U961" s="34" t="str">
        <f>IFERROR(INDEX('[3]5.Grup_T'!$G$4:$G$22,MATCH('6.Turtas'!E961,'[3]5.Grup_T'!$E$4:$E$22,0)),"0")</f>
        <v>0</v>
      </c>
      <c r="V961" s="35">
        <f t="shared" si="188"/>
        <v>0</v>
      </c>
      <c r="W961" s="35">
        <f>IF(NOT(ISBLANK(H961)),(12-DATEDIF(H961,'[3]1.Pradzia'!$D$13,"m")),0)</f>
        <v>0</v>
      </c>
      <c r="X961" s="35">
        <f t="shared" ref="X961:X1024" si="201">IF(OR(ISBLANK(C961),YEAR(G961)&gt;=2019),0,DATEDIF(G961,$N$2,"M"))</f>
        <v>0</v>
      </c>
      <c r="Y961" s="35">
        <f t="shared" si="200"/>
        <v>0</v>
      </c>
      <c r="Z961" s="35">
        <f t="shared" si="198"/>
        <v>0</v>
      </c>
      <c r="AA961" s="36">
        <f t="shared" si="189"/>
        <v>0</v>
      </c>
      <c r="AB961" s="36">
        <f t="shared" si="191"/>
        <v>0</v>
      </c>
      <c r="AC961" s="37">
        <f t="shared" si="199"/>
        <v>0</v>
      </c>
      <c r="AD961" s="35">
        <f>IF(OR(YEAR(G961)&lt;2019,O961="X"),0,IF(ISBLANK(H961),DATEDIF(G961,'[3]1.Pradzia'!$D$13,"M"),DATEDIF(G961,H961,"m")))</f>
        <v>0</v>
      </c>
      <c r="AE961" s="37">
        <f>IF(E961='[3]5.Grup_T'!$E$20,0,IF(AD961&lt;&gt;0,M961/V961*MIN(12,AD961),0))</f>
        <v>0</v>
      </c>
      <c r="AF961" s="37">
        <f t="shared" si="190"/>
        <v>0</v>
      </c>
      <c r="AG961" s="37">
        <f t="shared" si="192"/>
        <v>0</v>
      </c>
      <c r="AH961" s="37">
        <f t="shared" si="193"/>
        <v>0</v>
      </c>
      <c r="AI961" s="35" t="str">
        <f t="shared" si="194"/>
        <v>Nusidėvėjęs</v>
      </c>
      <c r="AJ961" s="38" t="str">
        <f>IF(AND(F961&lt;&gt;[3]Pav.tvarkyklė!$B$12,F961&lt;&gt;[3]Pav.tvarkyklė!$B$13),"GVTNT","X")</f>
        <v>GVTNT</v>
      </c>
      <c r="AK961" s="39">
        <f t="shared" si="195"/>
        <v>0</v>
      </c>
      <c r="AL961" s="41"/>
      <c r="AM961" s="41"/>
      <c r="AN961" s="41">
        <f t="shared" si="196"/>
        <v>1900</v>
      </c>
      <c r="AO961" s="41"/>
      <c r="AP961" s="41"/>
      <c r="AQ961" s="41"/>
      <c r="AR961" s="42"/>
      <c r="AS961" s="42"/>
      <c r="AU961" s="43">
        <f t="shared" si="197"/>
        <v>0</v>
      </c>
    </row>
    <row r="962" spans="1:47" ht="15" customHeight="1" x14ac:dyDescent="0.25">
      <c r="A962" s="11"/>
      <c r="B962" s="19">
        <v>1020</v>
      </c>
      <c r="C962" s="74"/>
      <c r="D962" s="77"/>
      <c r="E962" s="75"/>
      <c r="F962" s="75"/>
      <c r="G962" s="80"/>
      <c r="H962" s="49"/>
      <c r="I962" s="27"/>
      <c r="J962" s="27"/>
      <c r="K962" s="27"/>
      <c r="L962" s="79"/>
      <c r="M962" s="81"/>
      <c r="N962" s="29">
        <v>0</v>
      </c>
      <c r="O962" s="30" t="str">
        <f>IF(G962&lt;=$N$2,"",IF(F962=[3]Pav.tvarkyklė!$B$13,"",IF(ISBLANK(R962),"X","")))</f>
        <v/>
      </c>
      <c r="P962" s="31"/>
      <c r="Q962" s="32"/>
      <c r="R962" s="32"/>
      <c r="S962" s="33"/>
      <c r="T962" s="33"/>
      <c r="U962" s="34" t="str">
        <f>IFERROR(INDEX('[3]5.Grup_T'!$G$4:$G$22,MATCH('6.Turtas'!E962,'[3]5.Grup_T'!$E$4:$E$22,0)),"0")</f>
        <v>0</v>
      </c>
      <c r="V962" s="35">
        <f t="shared" si="188"/>
        <v>0</v>
      </c>
      <c r="W962" s="35">
        <f>IF(NOT(ISBLANK(H962)),(12-DATEDIF(H962,'[3]1.Pradzia'!$D$13,"m")),0)</f>
        <v>0</v>
      </c>
      <c r="X962" s="35">
        <f t="shared" si="201"/>
        <v>0</v>
      </c>
      <c r="Y962" s="35">
        <f t="shared" si="200"/>
        <v>0</v>
      </c>
      <c r="Z962" s="35">
        <f t="shared" si="198"/>
        <v>0</v>
      </c>
      <c r="AA962" s="36">
        <f t="shared" si="189"/>
        <v>0</v>
      </c>
      <c r="AB962" s="36">
        <f t="shared" si="191"/>
        <v>0</v>
      </c>
      <c r="AC962" s="37">
        <f t="shared" si="199"/>
        <v>0</v>
      </c>
      <c r="AD962" s="35">
        <f>IF(OR(YEAR(G962)&lt;2019,O962="X"),0,IF(ISBLANK(H962),DATEDIF(G962,'[3]1.Pradzia'!$D$13,"M"),DATEDIF(G962,H962,"m")))</f>
        <v>0</v>
      </c>
      <c r="AE962" s="37">
        <f>IF(E962='[3]5.Grup_T'!$E$20,0,IF(AD962&lt;&gt;0,M962/V962*MIN(12,AD962),0))</f>
        <v>0</v>
      </c>
      <c r="AF962" s="37">
        <f t="shared" si="190"/>
        <v>0</v>
      </c>
      <c r="AG962" s="37">
        <f t="shared" si="192"/>
        <v>0</v>
      </c>
      <c r="AH962" s="37">
        <f t="shared" si="193"/>
        <v>0</v>
      </c>
      <c r="AI962" s="35" t="str">
        <f t="shared" si="194"/>
        <v>Nusidėvėjęs</v>
      </c>
      <c r="AJ962" s="38" t="str">
        <f>IF(AND(F962&lt;&gt;[3]Pav.tvarkyklė!$B$12,F962&lt;&gt;[3]Pav.tvarkyklė!$B$13),"GVTNT","X")</f>
        <v>GVTNT</v>
      </c>
      <c r="AK962" s="39">
        <f t="shared" si="195"/>
        <v>0</v>
      </c>
      <c r="AL962" s="41"/>
      <c r="AM962" s="41"/>
      <c r="AN962" s="41">
        <f t="shared" si="196"/>
        <v>1900</v>
      </c>
      <c r="AO962" s="41"/>
      <c r="AP962" s="41"/>
      <c r="AQ962" s="41"/>
      <c r="AR962" s="42"/>
      <c r="AS962" s="42"/>
      <c r="AU962" s="43">
        <f t="shared" si="197"/>
        <v>0</v>
      </c>
    </row>
    <row r="963" spans="1:47" ht="15" customHeight="1" x14ac:dyDescent="0.25">
      <c r="A963" s="11"/>
      <c r="B963" s="19">
        <v>1021</v>
      </c>
      <c r="C963" s="74"/>
      <c r="D963" s="77"/>
      <c r="E963" s="75"/>
      <c r="F963" s="75"/>
      <c r="G963" s="80"/>
      <c r="H963" s="49"/>
      <c r="I963" s="27"/>
      <c r="J963" s="27"/>
      <c r="K963" s="27"/>
      <c r="L963" s="79"/>
      <c r="M963" s="81"/>
      <c r="N963" s="29">
        <v>0</v>
      </c>
      <c r="O963" s="30" t="str">
        <f>IF(G963&lt;=$N$2,"",IF(F963=[3]Pav.tvarkyklė!$B$13,"",IF(ISBLANK(R963),"X","")))</f>
        <v/>
      </c>
      <c r="P963" s="31"/>
      <c r="Q963" s="32"/>
      <c r="R963" s="32"/>
      <c r="S963" s="33"/>
      <c r="T963" s="33"/>
      <c r="U963" s="34" t="str">
        <f>IFERROR(INDEX('[3]5.Grup_T'!$G$4:$G$22,MATCH('6.Turtas'!E963,'[3]5.Grup_T'!$E$4:$E$22,0)),"0")</f>
        <v>0</v>
      </c>
      <c r="V963" s="35">
        <f t="shared" si="188"/>
        <v>0</v>
      </c>
      <c r="W963" s="35">
        <f>IF(NOT(ISBLANK(H963)),(12-DATEDIF(H963,'[3]1.Pradzia'!$D$13,"m")),0)</f>
        <v>0</v>
      </c>
      <c r="X963" s="35">
        <f t="shared" si="201"/>
        <v>0</v>
      </c>
      <c r="Y963" s="35">
        <f t="shared" si="200"/>
        <v>0</v>
      </c>
      <c r="Z963" s="35">
        <f t="shared" si="198"/>
        <v>0</v>
      </c>
      <c r="AA963" s="36">
        <f t="shared" si="189"/>
        <v>0</v>
      </c>
      <c r="AB963" s="36">
        <f t="shared" si="191"/>
        <v>0</v>
      </c>
      <c r="AC963" s="37">
        <f t="shared" si="199"/>
        <v>0</v>
      </c>
      <c r="AD963" s="35">
        <f>IF(OR(YEAR(G963)&lt;2019,O963="X"),0,IF(ISBLANK(H963),DATEDIF(G963,'[3]1.Pradzia'!$D$13,"M"),DATEDIF(G963,H963,"m")))</f>
        <v>0</v>
      </c>
      <c r="AE963" s="37">
        <f>IF(E963='[3]5.Grup_T'!$E$20,0,IF(AD963&lt;&gt;0,M963/V963*MIN(12,AD963),0))</f>
        <v>0</v>
      </c>
      <c r="AF963" s="37">
        <f t="shared" si="190"/>
        <v>0</v>
      </c>
      <c r="AG963" s="37">
        <f t="shared" si="192"/>
        <v>0</v>
      </c>
      <c r="AH963" s="37">
        <f t="shared" si="193"/>
        <v>0</v>
      </c>
      <c r="AI963" s="35" t="str">
        <f t="shared" si="194"/>
        <v>Nusidėvėjęs</v>
      </c>
      <c r="AJ963" s="38" t="str">
        <f>IF(AND(F963&lt;&gt;[3]Pav.tvarkyklė!$B$12,F963&lt;&gt;[3]Pav.tvarkyklė!$B$13),"GVTNT","X")</f>
        <v>GVTNT</v>
      </c>
      <c r="AK963" s="39">
        <f t="shared" si="195"/>
        <v>0</v>
      </c>
      <c r="AL963" s="41"/>
      <c r="AM963" s="41"/>
      <c r="AN963" s="41">
        <f t="shared" si="196"/>
        <v>1900</v>
      </c>
      <c r="AO963" s="41"/>
      <c r="AP963" s="41"/>
      <c r="AQ963" s="41"/>
      <c r="AR963" s="42"/>
      <c r="AS963" s="42"/>
      <c r="AU963" s="43">
        <f t="shared" si="197"/>
        <v>0</v>
      </c>
    </row>
    <row r="964" spans="1:47" ht="15" customHeight="1" x14ac:dyDescent="0.25">
      <c r="A964" s="11"/>
      <c r="B964" s="19">
        <v>1022</v>
      </c>
      <c r="C964" s="74"/>
      <c r="D964" s="77"/>
      <c r="E964" s="75"/>
      <c r="F964" s="75"/>
      <c r="G964" s="80"/>
      <c r="H964" s="49"/>
      <c r="I964" s="27"/>
      <c r="J964" s="27"/>
      <c r="K964" s="27"/>
      <c r="L964" s="79"/>
      <c r="M964" s="81"/>
      <c r="N964" s="29">
        <v>0</v>
      </c>
      <c r="O964" s="30" t="str">
        <f>IF(G964&lt;=$N$2,"",IF(F964=[3]Pav.tvarkyklė!$B$13,"",IF(ISBLANK(R964),"X","")))</f>
        <v/>
      </c>
      <c r="P964" s="31"/>
      <c r="Q964" s="32"/>
      <c r="R964" s="32"/>
      <c r="S964" s="33"/>
      <c r="T964" s="33"/>
      <c r="U964" s="34" t="str">
        <f>IFERROR(INDEX('[3]5.Grup_T'!$G$4:$G$22,MATCH('6.Turtas'!E964,'[3]5.Grup_T'!$E$4:$E$22,0)),"0")</f>
        <v>0</v>
      </c>
      <c r="V964" s="35">
        <f t="shared" ref="V964:V1027" si="202">U964*12</f>
        <v>0</v>
      </c>
      <c r="W964" s="35">
        <f>IF(NOT(ISBLANK(H964)),(12-DATEDIF(H964,'[3]1.Pradzia'!$D$13,"m")),0)</f>
        <v>0</v>
      </c>
      <c r="X964" s="35">
        <f t="shared" si="201"/>
        <v>0</v>
      </c>
      <c r="Y964" s="35">
        <f t="shared" si="200"/>
        <v>0</v>
      </c>
      <c r="Z964" s="35">
        <f t="shared" si="198"/>
        <v>0</v>
      </c>
      <c r="AA964" s="36">
        <f t="shared" ref="AA964:AA1027" si="203">+IF(Z964&lt;=0,0,N964/Z964)</f>
        <v>0</v>
      </c>
      <c r="AB964" s="36">
        <f t="shared" si="191"/>
        <v>0</v>
      </c>
      <c r="AC964" s="37">
        <f t="shared" si="199"/>
        <v>0</v>
      </c>
      <c r="AD964" s="35">
        <f>IF(OR(YEAR(G964)&lt;2019,O964="X"),0,IF(ISBLANK(H964),DATEDIF(G964,'[3]1.Pradzia'!$D$13,"M"),DATEDIF(G964,H964,"m")))</f>
        <v>0</v>
      </c>
      <c r="AE964" s="37">
        <f>IF(E964='[3]5.Grup_T'!$E$20,0,IF(AD964&lt;&gt;0,M964/V964*MIN(12,AD964),0))</f>
        <v>0</v>
      </c>
      <c r="AF964" s="37">
        <f t="shared" ref="AF964:AF1027" si="204">+AB964+AE964</f>
        <v>0</v>
      </c>
      <c r="AG964" s="37">
        <f t="shared" si="192"/>
        <v>0</v>
      </c>
      <c r="AH964" s="37">
        <f t="shared" si="193"/>
        <v>0</v>
      </c>
      <c r="AI964" s="35" t="str">
        <f t="shared" si="194"/>
        <v>Nusidėvėjęs</v>
      </c>
      <c r="AJ964" s="38" t="str">
        <f>IF(AND(F964&lt;&gt;[3]Pav.tvarkyklė!$B$12,F964&lt;&gt;[3]Pav.tvarkyklė!$B$13),"GVTNT","X")</f>
        <v>GVTNT</v>
      </c>
      <c r="AK964" s="39">
        <f t="shared" si="195"/>
        <v>0</v>
      </c>
      <c r="AL964" s="41"/>
      <c r="AM964" s="41"/>
      <c r="AN964" s="41">
        <f t="shared" si="196"/>
        <v>1900</v>
      </c>
      <c r="AO964" s="41"/>
      <c r="AP964" s="41"/>
      <c r="AQ964" s="41"/>
      <c r="AR964" s="42"/>
      <c r="AS964" s="42"/>
      <c r="AU964" s="43">
        <f t="shared" si="197"/>
        <v>0</v>
      </c>
    </row>
    <row r="965" spans="1:47" ht="15" customHeight="1" x14ac:dyDescent="0.25">
      <c r="A965" s="11"/>
      <c r="B965" s="19">
        <v>1023</v>
      </c>
      <c r="C965" s="74"/>
      <c r="D965" s="77"/>
      <c r="E965" s="75"/>
      <c r="F965" s="75"/>
      <c r="G965" s="80"/>
      <c r="H965" s="49"/>
      <c r="I965" s="27"/>
      <c r="J965" s="27"/>
      <c r="K965" s="27"/>
      <c r="L965" s="79"/>
      <c r="M965" s="81"/>
      <c r="N965" s="29">
        <v>0</v>
      </c>
      <c r="O965" s="30" t="str">
        <f>IF(G965&lt;=$N$2,"",IF(F965=[3]Pav.tvarkyklė!$B$13,"",IF(ISBLANK(R965),"X","")))</f>
        <v/>
      </c>
      <c r="P965" s="31"/>
      <c r="Q965" s="32"/>
      <c r="R965" s="32"/>
      <c r="S965" s="33"/>
      <c r="T965" s="33"/>
      <c r="U965" s="34" t="str">
        <f>IFERROR(INDEX('[3]5.Grup_T'!$G$4:$G$22,MATCH('6.Turtas'!E965,'[3]5.Grup_T'!$E$4:$E$22,0)),"0")</f>
        <v>0</v>
      </c>
      <c r="V965" s="35">
        <f t="shared" si="202"/>
        <v>0</v>
      </c>
      <c r="W965" s="35">
        <f>IF(NOT(ISBLANK(H965)),(12-DATEDIF(H965,'[3]1.Pradzia'!$D$13,"m")),0)</f>
        <v>0</v>
      </c>
      <c r="X965" s="35">
        <f t="shared" si="201"/>
        <v>0</v>
      </c>
      <c r="Y965" s="35">
        <f t="shared" si="200"/>
        <v>0</v>
      </c>
      <c r="Z965" s="35">
        <f t="shared" si="198"/>
        <v>0</v>
      </c>
      <c r="AA965" s="36">
        <f t="shared" si="203"/>
        <v>0</v>
      </c>
      <c r="AB965" s="36">
        <f t="shared" ref="AB965:AB1028" si="205">IF(Z965&lt;=0,N965,N965/Z965*Y965)</f>
        <v>0</v>
      </c>
      <c r="AC965" s="37">
        <f t="shared" si="199"/>
        <v>0</v>
      </c>
      <c r="AD965" s="35">
        <f>IF(OR(YEAR(G965)&lt;2019,O965="X"),0,IF(ISBLANK(H965),DATEDIF(G965,'[3]1.Pradzia'!$D$13,"M"),DATEDIF(G965,H965,"m")))</f>
        <v>0</v>
      </c>
      <c r="AE965" s="37">
        <f>IF(E965='[3]5.Grup_T'!$E$20,0,IF(AD965&lt;&gt;0,M965/V965*MIN(12,AD965),0))</f>
        <v>0</v>
      </c>
      <c r="AF965" s="37">
        <f t="shared" si="204"/>
        <v>0</v>
      </c>
      <c r="AG965" s="37">
        <f t="shared" ref="AG965:AG1028" si="206">AC965+AE965</f>
        <v>0</v>
      </c>
      <c r="AH965" s="37">
        <f t="shared" ref="AH965:AH1028" si="207">M965-AG965</f>
        <v>0</v>
      </c>
      <c r="AI965" s="35" t="str">
        <f t="shared" ref="AI965:AI1028" si="208">IF(H965&lt;&gt;0,"Nurašytas",IF(O965="X","Nesuderintas",IF(AH965&lt;=0,"Nusidėvėjęs","")))</f>
        <v>Nusidėvėjęs</v>
      </c>
      <c r="AJ965" s="38" t="str">
        <f>IF(AND(F965&lt;&gt;[3]Pav.tvarkyklė!$B$12,F965&lt;&gt;[3]Pav.tvarkyklė!$B$13),"GVTNT","X")</f>
        <v>GVTNT</v>
      </c>
      <c r="AK965" s="39">
        <f t="shared" ref="AK965:AK1028" si="209">I965-J965-K965-L965-M965</f>
        <v>0</v>
      </c>
      <c r="AL965" s="41"/>
      <c r="AM965" s="41"/>
      <c r="AN965" s="41">
        <f t="shared" ref="AN965:AN1028" si="210">YEAR(G965)</f>
        <v>1900</v>
      </c>
      <c r="AO965" s="41"/>
      <c r="AP965" s="41"/>
      <c r="AQ965" s="41"/>
      <c r="AR965" s="42"/>
      <c r="AS965" s="42"/>
      <c r="AU965" s="43">
        <f t="shared" ref="AU965:AU1028" si="211">AF965-AT965</f>
        <v>0</v>
      </c>
    </row>
    <row r="966" spans="1:47" ht="15" customHeight="1" x14ac:dyDescent="0.25">
      <c r="A966" s="11"/>
      <c r="B966" s="19">
        <v>1024</v>
      </c>
      <c r="C966" s="74"/>
      <c r="D966" s="77"/>
      <c r="E966" s="75"/>
      <c r="F966" s="75"/>
      <c r="G966" s="80"/>
      <c r="H966" s="49"/>
      <c r="I966" s="27"/>
      <c r="J966" s="27"/>
      <c r="K966" s="27"/>
      <c r="L966" s="79"/>
      <c r="M966" s="81"/>
      <c r="N966" s="29">
        <v>0</v>
      </c>
      <c r="O966" s="30" t="str">
        <f>IF(G966&lt;=$N$2,"",IF(F966=[3]Pav.tvarkyklė!$B$13,"",IF(ISBLANK(R966),"X","")))</f>
        <v/>
      </c>
      <c r="P966" s="31"/>
      <c r="Q966" s="32"/>
      <c r="R966" s="32"/>
      <c r="S966" s="33"/>
      <c r="T966" s="33"/>
      <c r="U966" s="34" t="str">
        <f>IFERROR(INDEX('[3]5.Grup_T'!$G$4:$G$22,MATCH('6.Turtas'!E966,'[3]5.Grup_T'!$E$4:$E$22,0)),"0")</f>
        <v>0</v>
      </c>
      <c r="V966" s="35">
        <f t="shared" si="202"/>
        <v>0</v>
      </c>
      <c r="W966" s="35">
        <f>IF(NOT(ISBLANK(H966)),(12-DATEDIF(H966,'[3]1.Pradzia'!$D$13,"m")),0)</f>
        <v>0</v>
      </c>
      <c r="X966" s="35">
        <f t="shared" si="201"/>
        <v>0</v>
      </c>
      <c r="Y966" s="35">
        <f t="shared" si="200"/>
        <v>0</v>
      </c>
      <c r="Z966" s="35">
        <f t="shared" si="198"/>
        <v>0</v>
      </c>
      <c r="AA966" s="36">
        <f t="shared" si="203"/>
        <v>0</v>
      </c>
      <c r="AB966" s="36">
        <f t="shared" si="205"/>
        <v>0</v>
      </c>
      <c r="AC966" s="37">
        <f t="shared" si="199"/>
        <v>0</v>
      </c>
      <c r="AD966" s="35">
        <f>IF(OR(YEAR(G966)&lt;2019,O966="X"),0,IF(ISBLANK(H966),DATEDIF(G966,'[3]1.Pradzia'!$D$13,"M"),DATEDIF(G966,H966,"m")))</f>
        <v>0</v>
      </c>
      <c r="AE966" s="37">
        <f>IF(E966='[3]5.Grup_T'!$E$20,0,IF(AD966&lt;&gt;0,M966/V966*MIN(12,AD966),0))</f>
        <v>0</v>
      </c>
      <c r="AF966" s="37">
        <f t="shared" si="204"/>
        <v>0</v>
      </c>
      <c r="AG966" s="37">
        <f t="shared" si="206"/>
        <v>0</v>
      </c>
      <c r="AH966" s="37">
        <f t="shared" si="207"/>
        <v>0</v>
      </c>
      <c r="AI966" s="35" t="str">
        <f t="shared" si="208"/>
        <v>Nusidėvėjęs</v>
      </c>
      <c r="AJ966" s="38" t="str">
        <f>IF(AND(F966&lt;&gt;[3]Pav.tvarkyklė!$B$12,F966&lt;&gt;[3]Pav.tvarkyklė!$B$13),"GVTNT","X")</f>
        <v>GVTNT</v>
      </c>
      <c r="AK966" s="39">
        <f t="shared" si="209"/>
        <v>0</v>
      </c>
      <c r="AL966" s="41"/>
      <c r="AM966" s="41"/>
      <c r="AN966" s="41">
        <f t="shared" si="210"/>
        <v>1900</v>
      </c>
      <c r="AO966" s="41"/>
      <c r="AP966" s="41"/>
      <c r="AQ966" s="41"/>
      <c r="AR966" s="42"/>
      <c r="AS966" s="42"/>
      <c r="AU966" s="43">
        <f t="shared" si="211"/>
        <v>0</v>
      </c>
    </row>
    <row r="967" spans="1:47" ht="15" customHeight="1" x14ac:dyDescent="0.25">
      <c r="A967" s="11"/>
      <c r="B967" s="19">
        <v>1025</v>
      </c>
      <c r="C967" s="74"/>
      <c r="D967" s="77"/>
      <c r="E967" s="75"/>
      <c r="F967" s="75"/>
      <c r="G967" s="80"/>
      <c r="H967" s="49"/>
      <c r="I967" s="27"/>
      <c r="J967" s="27"/>
      <c r="K967" s="27"/>
      <c r="L967" s="79"/>
      <c r="M967" s="81"/>
      <c r="N967" s="29">
        <v>0</v>
      </c>
      <c r="O967" s="30" t="str">
        <f>IF(G967&lt;=$N$2,"",IF(F967=[3]Pav.tvarkyklė!$B$13,"",IF(ISBLANK(R967),"X","")))</f>
        <v/>
      </c>
      <c r="P967" s="31"/>
      <c r="Q967" s="32"/>
      <c r="R967" s="32"/>
      <c r="S967" s="33"/>
      <c r="T967" s="33"/>
      <c r="U967" s="34" t="str">
        <f>IFERROR(INDEX('[3]5.Grup_T'!$G$4:$G$22,MATCH('6.Turtas'!E967,'[3]5.Grup_T'!$E$4:$E$22,0)),"0")</f>
        <v>0</v>
      </c>
      <c r="V967" s="35">
        <f t="shared" si="202"/>
        <v>0</v>
      </c>
      <c r="W967" s="35">
        <f>IF(NOT(ISBLANK(H967)),(12-DATEDIF(H967,'[3]1.Pradzia'!$D$13,"m")),0)</f>
        <v>0</v>
      </c>
      <c r="X967" s="35">
        <f t="shared" si="201"/>
        <v>0</v>
      </c>
      <c r="Y967" s="35">
        <f t="shared" si="200"/>
        <v>0</v>
      </c>
      <c r="Z967" s="35">
        <f t="shared" ref="Z967:Z1030" si="212">IF(YEAR(G967)&gt;=2019,0,V967-X967)</f>
        <v>0</v>
      </c>
      <c r="AA967" s="36">
        <f t="shared" si="203"/>
        <v>0</v>
      </c>
      <c r="AB967" s="36">
        <f t="shared" si="205"/>
        <v>0</v>
      </c>
      <c r="AC967" s="37">
        <f t="shared" si="199"/>
        <v>0</v>
      </c>
      <c r="AD967" s="35">
        <f>IF(OR(YEAR(G967)&lt;2019,O967="X"),0,IF(ISBLANK(H967),DATEDIF(G967,'[3]1.Pradzia'!$D$13,"M"),DATEDIF(G967,H967,"m")))</f>
        <v>0</v>
      </c>
      <c r="AE967" s="37">
        <f>IF(E967='[3]5.Grup_T'!$E$20,0,IF(AD967&lt;&gt;0,M967/V967*MIN(12,AD967),0))</f>
        <v>0</v>
      </c>
      <c r="AF967" s="37">
        <f t="shared" si="204"/>
        <v>0</v>
      </c>
      <c r="AG967" s="37">
        <f t="shared" si="206"/>
        <v>0</v>
      </c>
      <c r="AH967" s="37">
        <f t="shared" si="207"/>
        <v>0</v>
      </c>
      <c r="AI967" s="35" t="str">
        <f t="shared" si="208"/>
        <v>Nusidėvėjęs</v>
      </c>
      <c r="AJ967" s="38" t="str">
        <f>IF(AND(F967&lt;&gt;[3]Pav.tvarkyklė!$B$12,F967&lt;&gt;[3]Pav.tvarkyklė!$B$13),"GVTNT","X")</f>
        <v>GVTNT</v>
      </c>
      <c r="AK967" s="39">
        <f t="shared" si="209"/>
        <v>0</v>
      </c>
      <c r="AL967" s="41"/>
      <c r="AM967" s="41"/>
      <c r="AN967" s="41">
        <f t="shared" si="210"/>
        <v>1900</v>
      </c>
      <c r="AO967" s="41"/>
      <c r="AP967" s="41"/>
      <c r="AQ967" s="41"/>
      <c r="AR967" s="42"/>
      <c r="AS967" s="42"/>
      <c r="AU967" s="43">
        <f t="shared" si="211"/>
        <v>0</v>
      </c>
    </row>
    <row r="968" spans="1:47" ht="15" customHeight="1" x14ac:dyDescent="0.25">
      <c r="A968" s="11"/>
      <c r="B968" s="19">
        <v>1026</v>
      </c>
      <c r="C968" s="74"/>
      <c r="D968" s="77"/>
      <c r="E968" s="75"/>
      <c r="F968" s="75"/>
      <c r="G968" s="80"/>
      <c r="H968" s="49"/>
      <c r="I968" s="27"/>
      <c r="J968" s="27"/>
      <c r="K968" s="27"/>
      <c r="L968" s="79"/>
      <c r="M968" s="81"/>
      <c r="N968" s="29">
        <v>0</v>
      </c>
      <c r="O968" s="30" t="str">
        <f>IF(G968&lt;=$N$2,"",IF(F968=[3]Pav.tvarkyklė!$B$13,"",IF(ISBLANK(R968),"X","")))</f>
        <v/>
      </c>
      <c r="P968" s="31"/>
      <c r="Q968" s="32"/>
      <c r="R968" s="32"/>
      <c r="S968" s="33"/>
      <c r="T968" s="33"/>
      <c r="U968" s="34" t="str">
        <f>IFERROR(INDEX('[3]5.Grup_T'!$G$4:$G$22,MATCH('6.Turtas'!E968,'[3]5.Grup_T'!$E$4:$E$22,0)),"0")</f>
        <v>0</v>
      </c>
      <c r="V968" s="35">
        <f t="shared" si="202"/>
        <v>0</v>
      </c>
      <c r="W968" s="35">
        <f>IF(NOT(ISBLANK(H968)),(12-DATEDIF(H968,'[3]1.Pradzia'!$D$13,"m")),0)</f>
        <v>0</v>
      </c>
      <c r="X968" s="35">
        <f t="shared" si="201"/>
        <v>0</v>
      </c>
      <c r="Y968" s="35">
        <f t="shared" si="200"/>
        <v>0</v>
      </c>
      <c r="Z968" s="35">
        <f t="shared" si="212"/>
        <v>0</v>
      </c>
      <c r="AA968" s="36">
        <f t="shared" si="203"/>
        <v>0</v>
      </c>
      <c r="AB968" s="36">
        <f t="shared" si="205"/>
        <v>0</v>
      </c>
      <c r="AC968" s="37">
        <f t="shared" si="199"/>
        <v>0</v>
      </c>
      <c r="AD968" s="35">
        <f>IF(OR(YEAR(G968)&lt;2019,O968="X"),0,IF(ISBLANK(H968),DATEDIF(G968,'[3]1.Pradzia'!$D$13,"M"),DATEDIF(G968,H968,"m")))</f>
        <v>0</v>
      </c>
      <c r="AE968" s="37">
        <f>IF(E968='[3]5.Grup_T'!$E$20,0,IF(AD968&lt;&gt;0,M968/V968*MIN(12,AD968),0))</f>
        <v>0</v>
      </c>
      <c r="AF968" s="37">
        <f t="shared" si="204"/>
        <v>0</v>
      </c>
      <c r="AG968" s="37">
        <f t="shared" si="206"/>
        <v>0</v>
      </c>
      <c r="AH968" s="37">
        <f t="shared" si="207"/>
        <v>0</v>
      </c>
      <c r="AI968" s="35" t="str">
        <f t="shared" si="208"/>
        <v>Nusidėvėjęs</v>
      </c>
      <c r="AJ968" s="38" t="str">
        <f>IF(AND(F968&lt;&gt;[3]Pav.tvarkyklė!$B$12,F968&lt;&gt;[3]Pav.tvarkyklė!$B$13),"GVTNT","X")</f>
        <v>GVTNT</v>
      </c>
      <c r="AK968" s="39">
        <f t="shared" si="209"/>
        <v>0</v>
      </c>
      <c r="AL968" s="41"/>
      <c r="AM968" s="41"/>
      <c r="AN968" s="41">
        <f t="shared" si="210"/>
        <v>1900</v>
      </c>
      <c r="AO968" s="41"/>
      <c r="AP968" s="41"/>
      <c r="AQ968" s="41"/>
      <c r="AR968" s="42"/>
      <c r="AS968" s="42"/>
      <c r="AU968" s="43">
        <f t="shared" si="211"/>
        <v>0</v>
      </c>
    </row>
    <row r="969" spans="1:47" ht="15" customHeight="1" x14ac:dyDescent="0.25">
      <c r="A969" s="11"/>
      <c r="B969" s="19">
        <v>1027</v>
      </c>
      <c r="C969" s="74"/>
      <c r="D969" s="77"/>
      <c r="E969" s="75"/>
      <c r="F969" s="75"/>
      <c r="G969" s="80"/>
      <c r="H969" s="49"/>
      <c r="I969" s="27"/>
      <c r="J969" s="27"/>
      <c r="K969" s="27"/>
      <c r="L969" s="79"/>
      <c r="M969" s="81"/>
      <c r="N969" s="29">
        <v>0</v>
      </c>
      <c r="O969" s="30" t="str">
        <f>IF(G969&lt;=$N$2,"",IF(F969=[3]Pav.tvarkyklė!$B$13,"",IF(ISBLANK(R969),"X","")))</f>
        <v/>
      </c>
      <c r="P969" s="31"/>
      <c r="Q969" s="32"/>
      <c r="R969" s="32"/>
      <c r="S969" s="33"/>
      <c r="T969" s="33"/>
      <c r="U969" s="34" t="str">
        <f>IFERROR(INDEX('[3]5.Grup_T'!$G$4:$G$22,MATCH('6.Turtas'!E969,'[3]5.Grup_T'!$E$4:$E$22,0)),"0")</f>
        <v>0</v>
      </c>
      <c r="V969" s="35">
        <f t="shared" si="202"/>
        <v>0</v>
      </c>
      <c r="W969" s="35">
        <f>IF(NOT(ISBLANK(H969)),(12-DATEDIF(H969,'[3]1.Pradzia'!$D$13,"m")),0)</f>
        <v>0</v>
      </c>
      <c r="X969" s="35">
        <f t="shared" si="201"/>
        <v>0</v>
      </c>
      <c r="Y969" s="35">
        <f t="shared" si="200"/>
        <v>0</v>
      </c>
      <c r="Z969" s="35">
        <f t="shared" si="212"/>
        <v>0</v>
      </c>
      <c r="AA969" s="36">
        <f t="shared" si="203"/>
        <v>0</v>
      </c>
      <c r="AB969" s="36">
        <f t="shared" si="205"/>
        <v>0</v>
      </c>
      <c r="AC969" s="37">
        <f t="shared" si="199"/>
        <v>0</v>
      </c>
      <c r="AD969" s="35">
        <f>IF(OR(YEAR(G969)&lt;2019,O969="X"),0,IF(ISBLANK(H969),DATEDIF(G969,'[3]1.Pradzia'!$D$13,"M"),DATEDIF(G969,H969,"m")))</f>
        <v>0</v>
      </c>
      <c r="AE969" s="37">
        <f>IF(E969='[3]5.Grup_T'!$E$20,0,IF(AD969&lt;&gt;0,M969/V969*MIN(12,AD969),0))</f>
        <v>0</v>
      </c>
      <c r="AF969" s="37">
        <f t="shared" si="204"/>
        <v>0</v>
      </c>
      <c r="AG969" s="37">
        <f t="shared" si="206"/>
        <v>0</v>
      </c>
      <c r="AH969" s="37">
        <f t="shared" si="207"/>
        <v>0</v>
      </c>
      <c r="AI969" s="35" t="str">
        <f t="shared" si="208"/>
        <v>Nusidėvėjęs</v>
      </c>
      <c r="AJ969" s="38" t="str">
        <f>IF(AND(F969&lt;&gt;[3]Pav.tvarkyklė!$B$12,F969&lt;&gt;[3]Pav.tvarkyklė!$B$13),"GVTNT","X")</f>
        <v>GVTNT</v>
      </c>
      <c r="AK969" s="39">
        <f t="shared" si="209"/>
        <v>0</v>
      </c>
      <c r="AL969" s="41"/>
      <c r="AM969" s="41"/>
      <c r="AN969" s="41">
        <f t="shared" si="210"/>
        <v>1900</v>
      </c>
      <c r="AO969" s="41"/>
      <c r="AP969" s="41"/>
      <c r="AQ969" s="41"/>
      <c r="AR969" s="42"/>
      <c r="AS969" s="42"/>
      <c r="AU969" s="43">
        <f t="shared" si="211"/>
        <v>0</v>
      </c>
    </row>
    <row r="970" spans="1:47" ht="15" customHeight="1" x14ac:dyDescent="0.25">
      <c r="A970" s="11"/>
      <c r="B970" s="19">
        <v>1028</v>
      </c>
      <c r="C970" s="74"/>
      <c r="D970" s="77"/>
      <c r="E970" s="75"/>
      <c r="F970" s="75"/>
      <c r="G970" s="80"/>
      <c r="H970" s="49"/>
      <c r="I970" s="27"/>
      <c r="J970" s="27"/>
      <c r="K970" s="27"/>
      <c r="L970" s="79"/>
      <c r="M970" s="81"/>
      <c r="N970" s="29">
        <v>0</v>
      </c>
      <c r="O970" s="30" t="str">
        <f>IF(G970&lt;=$N$2,"",IF(F970=[3]Pav.tvarkyklė!$B$13,"",IF(ISBLANK(R970),"X","")))</f>
        <v/>
      </c>
      <c r="P970" s="31"/>
      <c r="Q970" s="32"/>
      <c r="R970" s="32"/>
      <c r="S970" s="33"/>
      <c r="T970" s="33"/>
      <c r="U970" s="34" t="str">
        <f>IFERROR(INDEX('[3]5.Grup_T'!$G$4:$G$22,MATCH('6.Turtas'!E970,'[3]5.Grup_T'!$E$4:$E$22,0)),"0")</f>
        <v>0</v>
      </c>
      <c r="V970" s="35">
        <f t="shared" si="202"/>
        <v>0</v>
      </c>
      <c r="W970" s="35">
        <f>IF(NOT(ISBLANK(H970)),(12-DATEDIF(H970,'[3]1.Pradzia'!$D$13,"m")),0)</f>
        <v>0</v>
      </c>
      <c r="X970" s="35">
        <f t="shared" si="201"/>
        <v>0</v>
      </c>
      <c r="Y970" s="35">
        <f t="shared" si="200"/>
        <v>0</v>
      </c>
      <c r="Z970" s="35">
        <f t="shared" si="212"/>
        <v>0</v>
      </c>
      <c r="AA970" s="36">
        <f t="shared" si="203"/>
        <v>0</v>
      </c>
      <c r="AB970" s="36">
        <f t="shared" si="205"/>
        <v>0</v>
      </c>
      <c r="AC970" s="37">
        <f t="shared" si="199"/>
        <v>0</v>
      </c>
      <c r="AD970" s="35">
        <f>IF(OR(YEAR(G970)&lt;2019,O970="X"),0,IF(ISBLANK(H970),DATEDIF(G970,'[3]1.Pradzia'!$D$13,"M"),DATEDIF(G970,H970,"m")))</f>
        <v>0</v>
      </c>
      <c r="AE970" s="37">
        <f>IF(E970='[3]5.Grup_T'!$E$20,0,IF(AD970&lt;&gt;0,M970/V970*MIN(12,AD970),0))</f>
        <v>0</v>
      </c>
      <c r="AF970" s="37">
        <f t="shared" si="204"/>
        <v>0</v>
      </c>
      <c r="AG970" s="37">
        <f t="shared" si="206"/>
        <v>0</v>
      </c>
      <c r="AH970" s="37">
        <f t="shared" si="207"/>
        <v>0</v>
      </c>
      <c r="AI970" s="35" t="str">
        <f t="shared" si="208"/>
        <v>Nusidėvėjęs</v>
      </c>
      <c r="AJ970" s="38" t="str">
        <f>IF(AND(F970&lt;&gt;[3]Pav.tvarkyklė!$B$12,F970&lt;&gt;[3]Pav.tvarkyklė!$B$13),"GVTNT","X")</f>
        <v>GVTNT</v>
      </c>
      <c r="AK970" s="39">
        <f t="shared" si="209"/>
        <v>0</v>
      </c>
      <c r="AL970" s="41"/>
      <c r="AM970" s="41"/>
      <c r="AN970" s="41">
        <f t="shared" si="210"/>
        <v>1900</v>
      </c>
      <c r="AO970" s="41"/>
      <c r="AP970" s="41"/>
      <c r="AQ970" s="41"/>
      <c r="AR970" s="42"/>
      <c r="AS970" s="42"/>
      <c r="AU970" s="43">
        <f t="shared" si="211"/>
        <v>0</v>
      </c>
    </row>
    <row r="971" spans="1:47" ht="15" customHeight="1" x14ac:dyDescent="0.25">
      <c r="A971" s="11"/>
      <c r="B971" s="19">
        <v>1029</v>
      </c>
      <c r="C971" s="74"/>
      <c r="D971" s="77"/>
      <c r="E971" s="75"/>
      <c r="F971" s="75"/>
      <c r="G971" s="80"/>
      <c r="H971" s="49"/>
      <c r="I971" s="27"/>
      <c r="J971" s="27"/>
      <c r="K971" s="27"/>
      <c r="L971" s="79"/>
      <c r="M971" s="81"/>
      <c r="N971" s="29">
        <v>0</v>
      </c>
      <c r="O971" s="30" t="str">
        <f>IF(G971&lt;=$N$2,"",IF(F971=[3]Pav.tvarkyklė!$B$13,"",IF(ISBLANK(R971),"X","")))</f>
        <v/>
      </c>
      <c r="P971" s="31"/>
      <c r="Q971" s="32"/>
      <c r="R971" s="32"/>
      <c r="S971" s="33"/>
      <c r="T971" s="33"/>
      <c r="U971" s="34" t="str">
        <f>IFERROR(INDEX('[3]5.Grup_T'!$G$4:$G$22,MATCH('6.Turtas'!E971,'[3]5.Grup_T'!$E$4:$E$22,0)),"0")</f>
        <v>0</v>
      </c>
      <c r="V971" s="35">
        <f t="shared" si="202"/>
        <v>0</v>
      </c>
      <c r="W971" s="35">
        <f>IF(NOT(ISBLANK(H971)),(12-DATEDIF(H971,'[3]1.Pradzia'!$D$13,"m")),0)</f>
        <v>0</v>
      </c>
      <c r="X971" s="35">
        <f t="shared" si="201"/>
        <v>0</v>
      </c>
      <c r="Y971" s="35">
        <f t="shared" si="200"/>
        <v>0</v>
      </c>
      <c r="Z971" s="35">
        <f t="shared" si="212"/>
        <v>0</v>
      </c>
      <c r="AA971" s="36">
        <f t="shared" si="203"/>
        <v>0</v>
      </c>
      <c r="AB971" s="36">
        <f t="shared" si="205"/>
        <v>0</v>
      </c>
      <c r="AC971" s="37">
        <f t="shared" si="199"/>
        <v>0</v>
      </c>
      <c r="AD971" s="35">
        <f>IF(OR(YEAR(G971)&lt;2019,O971="X"),0,IF(ISBLANK(H971),DATEDIF(G971,'[3]1.Pradzia'!$D$13,"M"),DATEDIF(G971,H971,"m")))</f>
        <v>0</v>
      </c>
      <c r="AE971" s="37">
        <f>IF(E971='[3]5.Grup_T'!$E$20,0,IF(AD971&lt;&gt;0,M971/V971*MIN(12,AD971),0))</f>
        <v>0</v>
      </c>
      <c r="AF971" s="37">
        <f t="shared" si="204"/>
        <v>0</v>
      </c>
      <c r="AG971" s="37">
        <f t="shared" si="206"/>
        <v>0</v>
      </c>
      <c r="AH971" s="37">
        <f t="shared" si="207"/>
        <v>0</v>
      </c>
      <c r="AI971" s="35" t="str">
        <f t="shared" si="208"/>
        <v>Nusidėvėjęs</v>
      </c>
      <c r="AJ971" s="38" t="str">
        <f>IF(AND(F971&lt;&gt;[3]Pav.tvarkyklė!$B$12,F971&lt;&gt;[3]Pav.tvarkyklė!$B$13),"GVTNT","X")</f>
        <v>GVTNT</v>
      </c>
      <c r="AK971" s="39">
        <f t="shared" si="209"/>
        <v>0</v>
      </c>
      <c r="AL971" s="41"/>
      <c r="AM971" s="41"/>
      <c r="AN971" s="41">
        <f t="shared" si="210"/>
        <v>1900</v>
      </c>
      <c r="AO971" s="41"/>
      <c r="AP971" s="41"/>
      <c r="AQ971" s="41"/>
      <c r="AR971" s="42"/>
      <c r="AS971" s="42"/>
      <c r="AU971" s="43">
        <f t="shared" si="211"/>
        <v>0</v>
      </c>
    </row>
    <row r="972" spans="1:47" ht="15" customHeight="1" x14ac:dyDescent="0.25">
      <c r="A972" s="11"/>
      <c r="B972" s="19">
        <v>1030</v>
      </c>
      <c r="C972" s="74"/>
      <c r="D972" s="77"/>
      <c r="E972" s="75"/>
      <c r="F972" s="75"/>
      <c r="G972" s="80"/>
      <c r="H972" s="49"/>
      <c r="I972" s="27"/>
      <c r="J972" s="27"/>
      <c r="K972" s="27"/>
      <c r="L972" s="79"/>
      <c r="M972" s="81"/>
      <c r="N972" s="29">
        <v>0</v>
      </c>
      <c r="O972" s="30" t="str">
        <f>IF(G972&lt;=$N$2,"",IF(F972=[3]Pav.tvarkyklė!$B$13,"",IF(ISBLANK(R972),"X","")))</f>
        <v/>
      </c>
      <c r="P972" s="31"/>
      <c r="Q972" s="32"/>
      <c r="R972" s="32"/>
      <c r="S972" s="33"/>
      <c r="T972" s="33"/>
      <c r="U972" s="34" t="str">
        <f>IFERROR(INDEX('[3]5.Grup_T'!$G$4:$G$22,MATCH('6.Turtas'!E972,'[3]5.Grup_T'!$E$4:$E$22,0)),"0")</f>
        <v>0</v>
      </c>
      <c r="V972" s="35">
        <f t="shared" si="202"/>
        <v>0</v>
      </c>
      <c r="W972" s="35">
        <f>IF(NOT(ISBLANK(H972)),(12-DATEDIF(H972,'[3]1.Pradzia'!$D$13,"m")),0)</f>
        <v>0</v>
      </c>
      <c r="X972" s="35">
        <f t="shared" si="201"/>
        <v>0</v>
      </c>
      <c r="Y972" s="35">
        <f t="shared" si="200"/>
        <v>0</v>
      </c>
      <c r="Z972" s="35">
        <f t="shared" si="212"/>
        <v>0</v>
      </c>
      <c r="AA972" s="36">
        <f t="shared" si="203"/>
        <v>0</v>
      </c>
      <c r="AB972" s="36">
        <f t="shared" si="205"/>
        <v>0</v>
      </c>
      <c r="AC972" s="37">
        <f t="shared" si="199"/>
        <v>0</v>
      </c>
      <c r="AD972" s="35">
        <f>IF(OR(YEAR(G972)&lt;2019,O972="X"),0,IF(ISBLANK(H972),DATEDIF(G972,'[3]1.Pradzia'!$D$13,"M"),DATEDIF(G972,H972,"m")))</f>
        <v>0</v>
      </c>
      <c r="AE972" s="37">
        <f>IF(E972='[3]5.Grup_T'!$E$20,0,IF(AD972&lt;&gt;0,M972/V972*MIN(12,AD972),0))</f>
        <v>0</v>
      </c>
      <c r="AF972" s="37">
        <f t="shared" si="204"/>
        <v>0</v>
      </c>
      <c r="AG972" s="37">
        <f t="shared" si="206"/>
        <v>0</v>
      </c>
      <c r="AH972" s="37">
        <f t="shared" si="207"/>
        <v>0</v>
      </c>
      <c r="AI972" s="35" t="str">
        <f t="shared" si="208"/>
        <v>Nusidėvėjęs</v>
      </c>
      <c r="AJ972" s="38" t="str">
        <f>IF(AND(F972&lt;&gt;[3]Pav.tvarkyklė!$B$12,F972&lt;&gt;[3]Pav.tvarkyklė!$B$13),"GVTNT","X")</f>
        <v>GVTNT</v>
      </c>
      <c r="AK972" s="39">
        <f t="shared" si="209"/>
        <v>0</v>
      </c>
      <c r="AL972" s="41"/>
      <c r="AM972" s="41"/>
      <c r="AN972" s="41">
        <f t="shared" si="210"/>
        <v>1900</v>
      </c>
      <c r="AO972" s="41"/>
      <c r="AP972" s="41"/>
      <c r="AQ972" s="41"/>
      <c r="AR972" s="42"/>
      <c r="AS972" s="42"/>
      <c r="AU972" s="43">
        <f t="shared" si="211"/>
        <v>0</v>
      </c>
    </row>
    <row r="973" spans="1:47" ht="15" customHeight="1" x14ac:dyDescent="0.25">
      <c r="A973" s="11"/>
      <c r="B973" s="19">
        <v>1031</v>
      </c>
      <c r="C973" s="74"/>
      <c r="D973" s="77"/>
      <c r="E973" s="75"/>
      <c r="F973" s="75"/>
      <c r="G973" s="80"/>
      <c r="H973" s="49"/>
      <c r="I973" s="27"/>
      <c r="J973" s="27"/>
      <c r="K973" s="27"/>
      <c r="L973" s="79"/>
      <c r="M973" s="81"/>
      <c r="N973" s="29">
        <v>0</v>
      </c>
      <c r="O973" s="30" t="str">
        <f>IF(G973&lt;=$N$2,"",IF(F973=[3]Pav.tvarkyklė!$B$13,"",IF(ISBLANK(R973),"X","")))</f>
        <v/>
      </c>
      <c r="P973" s="31"/>
      <c r="Q973" s="32"/>
      <c r="R973" s="32"/>
      <c r="S973" s="33"/>
      <c r="T973" s="33"/>
      <c r="U973" s="34" t="str">
        <f>IFERROR(INDEX('[3]5.Grup_T'!$G$4:$G$22,MATCH('6.Turtas'!E973,'[3]5.Grup_T'!$E$4:$E$22,0)),"0")</f>
        <v>0</v>
      </c>
      <c r="V973" s="35">
        <f t="shared" si="202"/>
        <v>0</v>
      </c>
      <c r="W973" s="35">
        <f>IF(NOT(ISBLANK(H973)),(12-DATEDIF(H973,'[3]1.Pradzia'!$D$13,"m")),0)</f>
        <v>0</v>
      </c>
      <c r="X973" s="35">
        <f t="shared" si="201"/>
        <v>0</v>
      </c>
      <c r="Y973" s="35">
        <f t="shared" si="200"/>
        <v>0</v>
      </c>
      <c r="Z973" s="35">
        <f t="shared" si="212"/>
        <v>0</v>
      </c>
      <c r="AA973" s="36">
        <f t="shared" si="203"/>
        <v>0</v>
      </c>
      <c r="AB973" s="36">
        <f t="shared" si="205"/>
        <v>0</v>
      </c>
      <c r="AC973" s="37">
        <f t="shared" si="199"/>
        <v>0</v>
      </c>
      <c r="AD973" s="35">
        <f>IF(OR(YEAR(G973)&lt;2019,O973="X"),0,IF(ISBLANK(H973),DATEDIF(G973,'[3]1.Pradzia'!$D$13,"M"),DATEDIF(G973,H973,"m")))</f>
        <v>0</v>
      </c>
      <c r="AE973" s="37">
        <f>IF(E973='[3]5.Grup_T'!$E$20,0,IF(AD973&lt;&gt;0,M973/V973*MIN(12,AD973),0))</f>
        <v>0</v>
      </c>
      <c r="AF973" s="37">
        <f t="shared" si="204"/>
        <v>0</v>
      </c>
      <c r="AG973" s="37">
        <f t="shared" si="206"/>
        <v>0</v>
      </c>
      <c r="AH973" s="37">
        <f t="shared" si="207"/>
        <v>0</v>
      </c>
      <c r="AI973" s="35" t="str">
        <f t="shared" si="208"/>
        <v>Nusidėvėjęs</v>
      </c>
      <c r="AJ973" s="38" t="str">
        <f>IF(AND(F973&lt;&gt;[3]Pav.tvarkyklė!$B$12,F973&lt;&gt;[3]Pav.tvarkyklė!$B$13),"GVTNT","X")</f>
        <v>GVTNT</v>
      </c>
      <c r="AK973" s="39">
        <f t="shared" si="209"/>
        <v>0</v>
      </c>
      <c r="AL973" s="41"/>
      <c r="AM973" s="41"/>
      <c r="AN973" s="41">
        <f t="shared" si="210"/>
        <v>1900</v>
      </c>
      <c r="AO973" s="41"/>
      <c r="AP973" s="41"/>
      <c r="AQ973" s="41"/>
      <c r="AR973" s="42"/>
      <c r="AS973" s="42"/>
      <c r="AU973" s="43">
        <f t="shared" si="211"/>
        <v>0</v>
      </c>
    </row>
    <row r="974" spans="1:47" ht="15" customHeight="1" x14ac:dyDescent="0.25">
      <c r="A974" s="11"/>
      <c r="B974" s="19">
        <v>1032</v>
      </c>
      <c r="C974" s="74"/>
      <c r="D974" s="77"/>
      <c r="E974" s="75"/>
      <c r="F974" s="75"/>
      <c r="G974" s="80"/>
      <c r="H974" s="49"/>
      <c r="I974" s="27"/>
      <c r="J974" s="27"/>
      <c r="K974" s="27"/>
      <c r="L974" s="79"/>
      <c r="M974" s="81"/>
      <c r="N974" s="29">
        <v>0</v>
      </c>
      <c r="O974" s="30" t="str">
        <f>IF(G974&lt;=$N$2,"",IF(F974=[3]Pav.tvarkyklė!$B$13,"",IF(ISBLANK(R974),"X","")))</f>
        <v/>
      </c>
      <c r="P974" s="31"/>
      <c r="Q974" s="32"/>
      <c r="R974" s="32"/>
      <c r="S974" s="33"/>
      <c r="T974" s="33"/>
      <c r="U974" s="34" t="str">
        <f>IFERROR(INDEX('[3]5.Grup_T'!$G$4:$G$22,MATCH('6.Turtas'!E974,'[3]5.Grup_T'!$E$4:$E$22,0)),"0")</f>
        <v>0</v>
      </c>
      <c r="V974" s="35">
        <f t="shared" si="202"/>
        <v>0</v>
      </c>
      <c r="W974" s="35">
        <f>IF(NOT(ISBLANK(H974)),(12-DATEDIF(H974,'[3]1.Pradzia'!$D$13,"m")),0)</f>
        <v>0</v>
      </c>
      <c r="X974" s="35">
        <f t="shared" si="201"/>
        <v>0</v>
      </c>
      <c r="Y974" s="35">
        <f t="shared" si="200"/>
        <v>0</v>
      </c>
      <c r="Z974" s="35">
        <f t="shared" si="212"/>
        <v>0</v>
      </c>
      <c r="AA974" s="36">
        <f t="shared" si="203"/>
        <v>0</v>
      </c>
      <c r="AB974" s="36">
        <f t="shared" si="205"/>
        <v>0</v>
      </c>
      <c r="AC974" s="37">
        <f t="shared" si="199"/>
        <v>0</v>
      </c>
      <c r="AD974" s="35">
        <f>IF(OR(YEAR(G974)&lt;2019,O974="X"),0,IF(ISBLANK(H974),DATEDIF(G974,'[3]1.Pradzia'!$D$13,"M"),DATEDIF(G974,H974,"m")))</f>
        <v>0</v>
      </c>
      <c r="AE974" s="37">
        <f>IF(E974='[3]5.Grup_T'!$E$20,0,IF(AD974&lt;&gt;0,M974/V974*MIN(12,AD974),0))</f>
        <v>0</v>
      </c>
      <c r="AF974" s="37">
        <f t="shared" si="204"/>
        <v>0</v>
      </c>
      <c r="AG974" s="37">
        <f t="shared" si="206"/>
        <v>0</v>
      </c>
      <c r="AH974" s="37">
        <f t="shared" si="207"/>
        <v>0</v>
      </c>
      <c r="AI974" s="35" t="str">
        <f t="shared" si="208"/>
        <v>Nusidėvėjęs</v>
      </c>
      <c r="AJ974" s="38" t="str">
        <f>IF(AND(F974&lt;&gt;[3]Pav.tvarkyklė!$B$12,F974&lt;&gt;[3]Pav.tvarkyklė!$B$13),"GVTNT","X")</f>
        <v>GVTNT</v>
      </c>
      <c r="AK974" s="39">
        <f t="shared" si="209"/>
        <v>0</v>
      </c>
      <c r="AL974" s="41"/>
      <c r="AM974" s="41"/>
      <c r="AN974" s="41">
        <f t="shared" si="210"/>
        <v>1900</v>
      </c>
      <c r="AO974" s="41"/>
      <c r="AP974" s="41"/>
      <c r="AQ974" s="41"/>
      <c r="AR974" s="42"/>
      <c r="AS974" s="42"/>
      <c r="AU974" s="43">
        <f t="shared" si="211"/>
        <v>0</v>
      </c>
    </row>
    <row r="975" spans="1:47" ht="15" customHeight="1" x14ac:dyDescent="0.25">
      <c r="A975" s="11"/>
      <c r="B975" s="19">
        <v>1033</v>
      </c>
      <c r="C975" s="74"/>
      <c r="D975" s="77"/>
      <c r="E975" s="75"/>
      <c r="F975" s="75"/>
      <c r="G975" s="80"/>
      <c r="H975" s="49"/>
      <c r="I975" s="27"/>
      <c r="J975" s="27"/>
      <c r="K975" s="27"/>
      <c r="L975" s="79"/>
      <c r="M975" s="81"/>
      <c r="N975" s="29">
        <v>0</v>
      </c>
      <c r="O975" s="30" t="str">
        <f>IF(G975&lt;=$N$2,"",IF(F975=[3]Pav.tvarkyklė!$B$13,"",IF(ISBLANK(R975),"X","")))</f>
        <v/>
      </c>
      <c r="P975" s="31"/>
      <c r="Q975" s="32"/>
      <c r="R975" s="32"/>
      <c r="S975" s="33"/>
      <c r="T975" s="33"/>
      <c r="U975" s="34" t="str">
        <f>IFERROR(INDEX('[3]5.Grup_T'!$G$4:$G$22,MATCH('6.Turtas'!E975,'[3]5.Grup_T'!$E$4:$E$22,0)),"0")</f>
        <v>0</v>
      </c>
      <c r="V975" s="35">
        <f t="shared" si="202"/>
        <v>0</v>
      </c>
      <c r="W975" s="35">
        <f>IF(NOT(ISBLANK(H975)),(12-DATEDIF(H975,'[3]1.Pradzia'!$D$13,"m")),0)</f>
        <v>0</v>
      </c>
      <c r="X975" s="35">
        <f t="shared" si="201"/>
        <v>0</v>
      </c>
      <c r="Y975" s="35">
        <f t="shared" si="200"/>
        <v>0</v>
      </c>
      <c r="Z975" s="35">
        <f t="shared" si="212"/>
        <v>0</v>
      </c>
      <c r="AA975" s="36">
        <f t="shared" si="203"/>
        <v>0</v>
      </c>
      <c r="AB975" s="36">
        <f t="shared" si="205"/>
        <v>0</v>
      </c>
      <c r="AC975" s="37">
        <f t="shared" si="199"/>
        <v>0</v>
      </c>
      <c r="AD975" s="35">
        <f>IF(OR(YEAR(G975)&lt;2019,O975="X"),0,IF(ISBLANK(H975),DATEDIF(G975,'[3]1.Pradzia'!$D$13,"M"),DATEDIF(G975,H975,"m")))</f>
        <v>0</v>
      </c>
      <c r="AE975" s="37">
        <f>IF(E975='[3]5.Grup_T'!$E$20,0,IF(AD975&lt;&gt;0,M975/V975*MIN(12,AD975),0))</f>
        <v>0</v>
      </c>
      <c r="AF975" s="37">
        <f t="shared" si="204"/>
        <v>0</v>
      </c>
      <c r="AG975" s="37">
        <f t="shared" si="206"/>
        <v>0</v>
      </c>
      <c r="AH975" s="37">
        <f t="shared" si="207"/>
        <v>0</v>
      </c>
      <c r="AI975" s="35" t="str">
        <f t="shared" si="208"/>
        <v>Nusidėvėjęs</v>
      </c>
      <c r="AJ975" s="38" t="str">
        <f>IF(AND(F975&lt;&gt;[3]Pav.tvarkyklė!$B$12,F975&lt;&gt;[3]Pav.tvarkyklė!$B$13),"GVTNT","X")</f>
        <v>GVTNT</v>
      </c>
      <c r="AK975" s="39">
        <f t="shared" si="209"/>
        <v>0</v>
      </c>
      <c r="AL975" s="41"/>
      <c r="AM975" s="41"/>
      <c r="AN975" s="41">
        <f t="shared" si="210"/>
        <v>1900</v>
      </c>
      <c r="AO975" s="41"/>
      <c r="AP975" s="41"/>
      <c r="AQ975" s="41"/>
      <c r="AR975" s="42"/>
      <c r="AS975" s="42"/>
      <c r="AU975" s="43">
        <f t="shared" si="211"/>
        <v>0</v>
      </c>
    </row>
    <row r="976" spans="1:47" ht="15" customHeight="1" x14ac:dyDescent="0.25">
      <c r="A976" s="11"/>
      <c r="B976" s="19">
        <v>1034</v>
      </c>
      <c r="C976" s="74"/>
      <c r="D976" s="77"/>
      <c r="E976" s="75"/>
      <c r="F976" s="75"/>
      <c r="G976" s="80"/>
      <c r="H976" s="49"/>
      <c r="I976" s="27"/>
      <c r="J976" s="27"/>
      <c r="K976" s="27"/>
      <c r="L976" s="79"/>
      <c r="M976" s="81"/>
      <c r="N976" s="29">
        <v>0</v>
      </c>
      <c r="O976" s="30" t="str">
        <f>IF(G976&lt;=$N$2,"",IF(F976=[3]Pav.tvarkyklė!$B$13,"",IF(ISBLANK(R976),"X","")))</f>
        <v/>
      </c>
      <c r="P976" s="31"/>
      <c r="Q976" s="32"/>
      <c r="R976" s="32"/>
      <c r="S976" s="33"/>
      <c r="T976" s="33"/>
      <c r="U976" s="34" t="str">
        <f>IFERROR(INDEX('[3]5.Grup_T'!$G$4:$G$22,MATCH('6.Turtas'!E976,'[3]5.Grup_T'!$E$4:$E$22,0)),"0")</f>
        <v>0</v>
      </c>
      <c r="V976" s="35">
        <f t="shared" si="202"/>
        <v>0</v>
      </c>
      <c r="W976" s="35">
        <f>IF(NOT(ISBLANK(H976)),(12-DATEDIF(H976,'[3]1.Pradzia'!$D$13,"m")),0)</f>
        <v>0</v>
      </c>
      <c r="X976" s="35">
        <f t="shared" si="201"/>
        <v>0</v>
      </c>
      <c r="Y976" s="35">
        <f t="shared" si="200"/>
        <v>0</v>
      </c>
      <c r="Z976" s="35">
        <f t="shared" si="212"/>
        <v>0</v>
      </c>
      <c r="AA976" s="36">
        <f t="shared" si="203"/>
        <v>0</v>
      </c>
      <c r="AB976" s="36">
        <f t="shared" si="205"/>
        <v>0</v>
      </c>
      <c r="AC976" s="37">
        <f t="shared" si="199"/>
        <v>0</v>
      </c>
      <c r="AD976" s="35">
        <f>IF(OR(YEAR(G976)&lt;2019,O976="X"),0,IF(ISBLANK(H976),DATEDIF(G976,'[3]1.Pradzia'!$D$13,"M"),DATEDIF(G976,H976,"m")))</f>
        <v>0</v>
      </c>
      <c r="AE976" s="37">
        <f>IF(E976='[3]5.Grup_T'!$E$20,0,IF(AD976&lt;&gt;0,M976/V976*MIN(12,AD976),0))</f>
        <v>0</v>
      </c>
      <c r="AF976" s="37">
        <f t="shared" si="204"/>
        <v>0</v>
      </c>
      <c r="AG976" s="37">
        <f t="shared" si="206"/>
        <v>0</v>
      </c>
      <c r="AH976" s="37">
        <f t="shared" si="207"/>
        <v>0</v>
      </c>
      <c r="AI976" s="35" t="str">
        <f t="shared" si="208"/>
        <v>Nusidėvėjęs</v>
      </c>
      <c r="AJ976" s="38" t="str">
        <f>IF(AND(F976&lt;&gt;[3]Pav.tvarkyklė!$B$12,F976&lt;&gt;[3]Pav.tvarkyklė!$B$13),"GVTNT","X")</f>
        <v>GVTNT</v>
      </c>
      <c r="AK976" s="39">
        <f t="shared" si="209"/>
        <v>0</v>
      </c>
      <c r="AL976" s="41"/>
      <c r="AM976" s="41"/>
      <c r="AN976" s="41">
        <f t="shared" si="210"/>
        <v>1900</v>
      </c>
      <c r="AO976" s="41"/>
      <c r="AP976" s="41"/>
      <c r="AQ976" s="41"/>
      <c r="AR976" s="42"/>
      <c r="AS976" s="42"/>
      <c r="AU976" s="43">
        <f t="shared" si="211"/>
        <v>0</v>
      </c>
    </row>
    <row r="977" spans="1:47" ht="15" customHeight="1" x14ac:dyDescent="0.25">
      <c r="A977" s="11"/>
      <c r="B977" s="19">
        <v>1035</v>
      </c>
      <c r="C977" s="74"/>
      <c r="D977" s="77"/>
      <c r="E977" s="75"/>
      <c r="F977" s="75"/>
      <c r="G977" s="80"/>
      <c r="H977" s="49"/>
      <c r="I977" s="27"/>
      <c r="J977" s="27"/>
      <c r="K977" s="27"/>
      <c r="L977" s="79"/>
      <c r="M977" s="81"/>
      <c r="N977" s="29">
        <v>0</v>
      </c>
      <c r="O977" s="30" t="str">
        <f>IF(G977&lt;=$N$2,"",IF(F977=[3]Pav.tvarkyklė!$B$13,"",IF(ISBLANK(R977),"X","")))</f>
        <v/>
      </c>
      <c r="P977" s="31"/>
      <c r="Q977" s="32"/>
      <c r="R977" s="32"/>
      <c r="S977" s="33"/>
      <c r="T977" s="33"/>
      <c r="U977" s="34" t="str">
        <f>IFERROR(INDEX('[3]5.Grup_T'!$G$4:$G$22,MATCH('6.Turtas'!E977,'[3]5.Grup_T'!$E$4:$E$22,0)),"0")</f>
        <v>0</v>
      </c>
      <c r="V977" s="35">
        <f t="shared" si="202"/>
        <v>0</v>
      </c>
      <c r="W977" s="35">
        <f>IF(NOT(ISBLANK(H977)),(12-DATEDIF(H977,'[3]1.Pradzia'!$D$13,"m")),0)</f>
        <v>0</v>
      </c>
      <c r="X977" s="35">
        <f t="shared" si="201"/>
        <v>0</v>
      </c>
      <c r="Y977" s="35">
        <f t="shared" si="200"/>
        <v>0</v>
      </c>
      <c r="Z977" s="35">
        <f t="shared" si="212"/>
        <v>0</v>
      </c>
      <c r="AA977" s="36">
        <f t="shared" si="203"/>
        <v>0</v>
      </c>
      <c r="AB977" s="36">
        <f t="shared" si="205"/>
        <v>0</v>
      </c>
      <c r="AC977" s="37">
        <f t="shared" si="199"/>
        <v>0</v>
      </c>
      <c r="AD977" s="35">
        <f>IF(OR(YEAR(G977)&lt;2019,O977="X"),0,IF(ISBLANK(H977),DATEDIF(G977,'[3]1.Pradzia'!$D$13,"M"),DATEDIF(G977,H977,"m")))</f>
        <v>0</v>
      </c>
      <c r="AE977" s="37">
        <f>IF(E977='[3]5.Grup_T'!$E$20,0,IF(AD977&lt;&gt;0,M977/V977*MIN(12,AD977),0))</f>
        <v>0</v>
      </c>
      <c r="AF977" s="37">
        <f t="shared" si="204"/>
        <v>0</v>
      </c>
      <c r="AG977" s="37">
        <f t="shared" si="206"/>
        <v>0</v>
      </c>
      <c r="AH977" s="37">
        <f t="shared" si="207"/>
        <v>0</v>
      </c>
      <c r="AI977" s="35" t="str">
        <f t="shared" si="208"/>
        <v>Nusidėvėjęs</v>
      </c>
      <c r="AJ977" s="38" t="str">
        <f>IF(AND(F977&lt;&gt;[3]Pav.tvarkyklė!$B$12,F977&lt;&gt;[3]Pav.tvarkyklė!$B$13),"GVTNT","X")</f>
        <v>GVTNT</v>
      </c>
      <c r="AK977" s="39">
        <f t="shared" si="209"/>
        <v>0</v>
      </c>
      <c r="AL977" s="41"/>
      <c r="AM977" s="41"/>
      <c r="AN977" s="41">
        <f t="shared" si="210"/>
        <v>1900</v>
      </c>
      <c r="AO977" s="41"/>
      <c r="AP977" s="41"/>
      <c r="AQ977" s="41"/>
      <c r="AR977" s="42"/>
      <c r="AS977" s="42"/>
      <c r="AU977" s="43">
        <f t="shared" si="211"/>
        <v>0</v>
      </c>
    </row>
    <row r="978" spans="1:47" ht="15" customHeight="1" x14ac:dyDescent="0.25">
      <c r="A978" s="11"/>
      <c r="B978" s="19">
        <v>1036</v>
      </c>
      <c r="C978" s="74"/>
      <c r="D978" s="77"/>
      <c r="E978" s="75"/>
      <c r="F978" s="75"/>
      <c r="G978" s="80"/>
      <c r="H978" s="49"/>
      <c r="I978" s="27"/>
      <c r="J978" s="27"/>
      <c r="K978" s="27"/>
      <c r="L978" s="79"/>
      <c r="M978" s="81"/>
      <c r="N978" s="29">
        <v>0</v>
      </c>
      <c r="O978" s="30" t="str">
        <f>IF(G978&lt;=$N$2,"",IF(F978=[3]Pav.tvarkyklė!$B$13,"",IF(ISBLANK(R978),"X","")))</f>
        <v/>
      </c>
      <c r="P978" s="31"/>
      <c r="Q978" s="32"/>
      <c r="R978" s="32"/>
      <c r="S978" s="33"/>
      <c r="T978" s="33"/>
      <c r="U978" s="34" t="str">
        <f>IFERROR(INDEX('[3]5.Grup_T'!$G$4:$G$22,MATCH('6.Turtas'!E978,'[3]5.Grup_T'!$E$4:$E$22,0)),"0")</f>
        <v>0</v>
      </c>
      <c r="V978" s="35">
        <f t="shared" si="202"/>
        <v>0</v>
      </c>
      <c r="W978" s="35">
        <f>IF(NOT(ISBLANK(H978)),(12-DATEDIF(H978,'[3]1.Pradzia'!$D$13,"m")),0)</f>
        <v>0</v>
      </c>
      <c r="X978" s="35">
        <f t="shared" si="201"/>
        <v>0</v>
      </c>
      <c r="Y978" s="35">
        <f t="shared" si="200"/>
        <v>0</v>
      </c>
      <c r="Z978" s="35">
        <f t="shared" si="212"/>
        <v>0</v>
      </c>
      <c r="AA978" s="36">
        <f t="shared" si="203"/>
        <v>0</v>
      </c>
      <c r="AB978" s="36">
        <f t="shared" si="205"/>
        <v>0</v>
      </c>
      <c r="AC978" s="37">
        <f t="shared" si="199"/>
        <v>0</v>
      </c>
      <c r="AD978" s="35">
        <f>IF(OR(YEAR(G978)&lt;2019,O978="X"),0,IF(ISBLANK(H978),DATEDIF(G978,'[3]1.Pradzia'!$D$13,"M"),DATEDIF(G978,H978,"m")))</f>
        <v>0</v>
      </c>
      <c r="AE978" s="37">
        <f>IF(E978='[3]5.Grup_T'!$E$20,0,IF(AD978&lt;&gt;0,M978/V978*MIN(12,AD978),0))</f>
        <v>0</v>
      </c>
      <c r="AF978" s="37">
        <f t="shared" si="204"/>
        <v>0</v>
      </c>
      <c r="AG978" s="37">
        <f t="shared" si="206"/>
        <v>0</v>
      </c>
      <c r="AH978" s="37">
        <f t="shared" si="207"/>
        <v>0</v>
      </c>
      <c r="AI978" s="35" t="str">
        <f t="shared" si="208"/>
        <v>Nusidėvėjęs</v>
      </c>
      <c r="AJ978" s="38" t="str">
        <f>IF(AND(F978&lt;&gt;[3]Pav.tvarkyklė!$B$12,F978&lt;&gt;[3]Pav.tvarkyklė!$B$13),"GVTNT","X")</f>
        <v>GVTNT</v>
      </c>
      <c r="AK978" s="39">
        <f t="shared" si="209"/>
        <v>0</v>
      </c>
      <c r="AL978" s="41"/>
      <c r="AM978" s="41"/>
      <c r="AN978" s="41">
        <f t="shared" si="210"/>
        <v>1900</v>
      </c>
      <c r="AO978" s="41"/>
      <c r="AP978" s="41"/>
      <c r="AQ978" s="41"/>
      <c r="AR978" s="42"/>
      <c r="AS978" s="42"/>
      <c r="AU978" s="43">
        <f t="shared" si="211"/>
        <v>0</v>
      </c>
    </row>
    <row r="979" spans="1:47" ht="15" customHeight="1" x14ac:dyDescent="0.25">
      <c r="A979" s="11"/>
      <c r="B979" s="19">
        <v>1037</v>
      </c>
      <c r="C979" s="74"/>
      <c r="D979" s="77"/>
      <c r="E979" s="75"/>
      <c r="F979" s="75"/>
      <c r="G979" s="80"/>
      <c r="H979" s="49"/>
      <c r="I979" s="27"/>
      <c r="J979" s="27"/>
      <c r="K979" s="27"/>
      <c r="L979" s="79"/>
      <c r="M979" s="81"/>
      <c r="N979" s="29">
        <v>0</v>
      </c>
      <c r="O979" s="30" t="str">
        <f>IF(G979&lt;=$N$2,"",IF(F979=[3]Pav.tvarkyklė!$B$13,"",IF(ISBLANK(R979),"X","")))</f>
        <v/>
      </c>
      <c r="P979" s="31"/>
      <c r="Q979" s="32"/>
      <c r="R979" s="32"/>
      <c r="S979" s="33"/>
      <c r="T979" s="33"/>
      <c r="U979" s="34" t="str">
        <f>IFERROR(INDEX('[3]5.Grup_T'!$G$4:$G$22,MATCH('6.Turtas'!E979,'[3]5.Grup_T'!$E$4:$E$22,0)),"0")</f>
        <v>0</v>
      </c>
      <c r="V979" s="35">
        <f t="shared" si="202"/>
        <v>0</v>
      </c>
      <c r="W979" s="35">
        <f>IF(NOT(ISBLANK(H979)),(12-DATEDIF(H979,'[3]1.Pradzia'!$D$13,"m")),0)</f>
        <v>0</v>
      </c>
      <c r="X979" s="35">
        <f t="shared" si="201"/>
        <v>0</v>
      </c>
      <c r="Y979" s="35">
        <f t="shared" si="200"/>
        <v>0</v>
      </c>
      <c r="Z979" s="35">
        <f t="shared" si="212"/>
        <v>0</v>
      </c>
      <c r="AA979" s="36">
        <f t="shared" si="203"/>
        <v>0</v>
      </c>
      <c r="AB979" s="36">
        <f t="shared" si="205"/>
        <v>0</v>
      </c>
      <c r="AC979" s="37">
        <f t="shared" si="199"/>
        <v>0</v>
      </c>
      <c r="AD979" s="35">
        <f>IF(OR(YEAR(G979)&lt;2019,O979="X"),0,IF(ISBLANK(H979),DATEDIF(G979,'[3]1.Pradzia'!$D$13,"M"),DATEDIF(G979,H979,"m")))</f>
        <v>0</v>
      </c>
      <c r="AE979" s="37">
        <f>IF(E979='[3]5.Grup_T'!$E$20,0,IF(AD979&lt;&gt;0,M979/V979*MIN(12,AD979),0))</f>
        <v>0</v>
      </c>
      <c r="AF979" s="37">
        <f t="shared" si="204"/>
        <v>0</v>
      </c>
      <c r="AG979" s="37">
        <f t="shared" si="206"/>
        <v>0</v>
      </c>
      <c r="AH979" s="37">
        <f t="shared" si="207"/>
        <v>0</v>
      </c>
      <c r="AI979" s="35" t="str">
        <f t="shared" si="208"/>
        <v>Nusidėvėjęs</v>
      </c>
      <c r="AJ979" s="38" t="str">
        <f>IF(AND(F979&lt;&gt;[3]Pav.tvarkyklė!$B$12,F979&lt;&gt;[3]Pav.tvarkyklė!$B$13),"GVTNT","X")</f>
        <v>GVTNT</v>
      </c>
      <c r="AK979" s="39">
        <f t="shared" si="209"/>
        <v>0</v>
      </c>
      <c r="AL979" s="41"/>
      <c r="AM979" s="41"/>
      <c r="AN979" s="41">
        <f t="shared" si="210"/>
        <v>1900</v>
      </c>
      <c r="AO979" s="41"/>
      <c r="AP979" s="41"/>
      <c r="AQ979" s="41"/>
      <c r="AR979" s="42"/>
      <c r="AS979" s="42"/>
      <c r="AU979" s="43">
        <f t="shared" si="211"/>
        <v>0</v>
      </c>
    </row>
    <row r="980" spans="1:47" ht="15" customHeight="1" x14ac:dyDescent="0.25">
      <c r="A980" s="11"/>
      <c r="B980" s="19">
        <v>1038</v>
      </c>
      <c r="C980" s="74"/>
      <c r="D980" s="77"/>
      <c r="E980" s="75"/>
      <c r="F980" s="75"/>
      <c r="G980" s="80"/>
      <c r="H980" s="49"/>
      <c r="I980" s="27"/>
      <c r="J980" s="27"/>
      <c r="K980" s="27"/>
      <c r="L980" s="79"/>
      <c r="M980" s="81"/>
      <c r="N980" s="29">
        <v>0</v>
      </c>
      <c r="O980" s="30" t="str">
        <f>IF(G980&lt;=$N$2,"",IF(F980=[3]Pav.tvarkyklė!$B$13,"",IF(ISBLANK(R980),"X","")))</f>
        <v/>
      </c>
      <c r="P980" s="31"/>
      <c r="Q980" s="32"/>
      <c r="R980" s="32"/>
      <c r="S980" s="33"/>
      <c r="T980" s="33"/>
      <c r="U980" s="34" t="str">
        <f>IFERROR(INDEX('[3]5.Grup_T'!$G$4:$G$22,MATCH('6.Turtas'!E980,'[3]5.Grup_T'!$E$4:$E$22,0)),"0")</f>
        <v>0</v>
      </c>
      <c r="V980" s="35">
        <f t="shared" si="202"/>
        <v>0</v>
      </c>
      <c r="W980" s="35">
        <f>IF(NOT(ISBLANK(H980)),(12-DATEDIF(H980,'[3]1.Pradzia'!$D$13,"m")),0)</f>
        <v>0</v>
      </c>
      <c r="X980" s="35">
        <f t="shared" si="201"/>
        <v>0</v>
      </c>
      <c r="Y980" s="35">
        <f t="shared" si="200"/>
        <v>0</v>
      </c>
      <c r="Z980" s="35">
        <f t="shared" si="212"/>
        <v>0</v>
      </c>
      <c r="AA980" s="36">
        <f t="shared" si="203"/>
        <v>0</v>
      </c>
      <c r="AB980" s="36">
        <f t="shared" si="205"/>
        <v>0</v>
      </c>
      <c r="AC980" s="37">
        <f t="shared" si="199"/>
        <v>0</v>
      </c>
      <c r="AD980" s="35">
        <f>IF(OR(YEAR(G980)&lt;2019,O980="X"),0,IF(ISBLANK(H980),DATEDIF(G980,'[3]1.Pradzia'!$D$13,"M"),DATEDIF(G980,H980,"m")))</f>
        <v>0</v>
      </c>
      <c r="AE980" s="37">
        <f>IF(E980='[3]5.Grup_T'!$E$20,0,IF(AD980&lt;&gt;0,M980/V980*MIN(12,AD980),0))</f>
        <v>0</v>
      </c>
      <c r="AF980" s="37">
        <f t="shared" si="204"/>
        <v>0</v>
      </c>
      <c r="AG980" s="37">
        <f t="shared" si="206"/>
        <v>0</v>
      </c>
      <c r="AH980" s="37">
        <f t="shared" si="207"/>
        <v>0</v>
      </c>
      <c r="AI980" s="35" t="str">
        <f t="shared" si="208"/>
        <v>Nusidėvėjęs</v>
      </c>
      <c r="AJ980" s="38" t="str">
        <f>IF(AND(F980&lt;&gt;[3]Pav.tvarkyklė!$B$12,F980&lt;&gt;[3]Pav.tvarkyklė!$B$13),"GVTNT","X")</f>
        <v>GVTNT</v>
      </c>
      <c r="AK980" s="39">
        <f t="shared" si="209"/>
        <v>0</v>
      </c>
      <c r="AL980" s="41"/>
      <c r="AM980" s="41"/>
      <c r="AN980" s="41">
        <f t="shared" si="210"/>
        <v>1900</v>
      </c>
      <c r="AO980" s="41"/>
      <c r="AP980" s="41"/>
      <c r="AQ980" s="41"/>
      <c r="AR980" s="42"/>
      <c r="AS980" s="42"/>
      <c r="AU980" s="43">
        <f t="shared" si="211"/>
        <v>0</v>
      </c>
    </row>
    <row r="981" spans="1:47" ht="15" customHeight="1" x14ac:dyDescent="0.25">
      <c r="A981" s="11"/>
      <c r="B981" s="19">
        <v>1039</v>
      </c>
      <c r="C981" s="74"/>
      <c r="D981" s="77"/>
      <c r="E981" s="75"/>
      <c r="F981" s="75"/>
      <c r="G981" s="80"/>
      <c r="H981" s="49"/>
      <c r="I981" s="27"/>
      <c r="J981" s="27"/>
      <c r="K981" s="27"/>
      <c r="L981" s="79"/>
      <c r="M981" s="81"/>
      <c r="N981" s="29">
        <v>0</v>
      </c>
      <c r="O981" s="30" t="str">
        <f>IF(G981&lt;=$N$2,"",IF(F981=[3]Pav.tvarkyklė!$B$13,"",IF(ISBLANK(R981),"X","")))</f>
        <v/>
      </c>
      <c r="P981" s="31"/>
      <c r="Q981" s="32"/>
      <c r="R981" s="32"/>
      <c r="S981" s="33"/>
      <c r="T981" s="33"/>
      <c r="U981" s="34" t="str">
        <f>IFERROR(INDEX('[3]5.Grup_T'!$G$4:$G$22,MATCH('6.Turtas'!E981,'[3]5.Grup_T'!$E$4:$E$22,0)),"0")</f>
        <v>0</v>
      </c>
      <c r="V981" s="35">
        <f t="shared" si="202"/>
        <v>0</v>
      </c>
      <c r="W981" s="35">
        <f>IF(NOT(ISBLANK(H981)),(12-DATEDIF(H981,'[3]1.Pradzia'!$D$13,"m")),0)</f>
        <v>0</v>
      </c>
      <c r="X981" s="35">
        <f t="shared" si="201"/>
        <v>0</v>
      </c>
      <c r="Y981" s="35">
        <f t="shared" si="200"/>
        <v>0</v>
      </c>
      <c r="Z981" s="35">
        <f t="shared" si="212"/>
        <v>0</v>
      </c>
      <c r="AA981" s="36">
        <f t="shared" si="203"/>
        <v>0</v>
      </c>
      <c r="AB981" s="36">
        <f t="shared" si="205"/>
        <v>0</v>
      </c>
      <c r="AC981" s="37">
        <f t="shared" si="199"/>
        <v>0</v>
      </c>
      <c r="AD981" s="35">
        <f>IF(OR(YEAR(G981)&lt;2019,O981="X"),0,IF(ISBLANK(H981),DATEDIF(G981,'[3]1.Pradzia'!$D$13,"M"),DATEDIF(G981,H981,"m")))</f>
        <v>0</v>
      </c>
      <c r="AE981" s="37">
        <f>IF(E981='[3]5.Grup_T'!$E$20,0,IF(AD981&lt;&gt;0,M981/V981*MIN(12,AD981),0))</f>
        <v>0</v>
      </c>
      <c r="AF981" s="37">
        <f t="shared" si="204"/>
        <v>0</v>
      </c>
      <c r="AG981" s="37">
        <f t="shared" si="206"/>
        <v>0</v>
      </c>
      <c r="AH981" s="37">
        <f t="shared" si="207"/>
        <v>0</v>
      </c>
      <c r="AI981" s="35" t="str">
        <f t="shared" si="208"/>
        <v>Nusidėvėjęs</v>
      </c>
      <c r="AJ981" s="38" t="str">
        <f>IF(AND(F981&lt;&gt;[3]Pav.tvarkyklė!$B$12,F981&lt;&gt;[3]Pav.tvarkyklė!$B$13),"GVTNT","X")</f>
        <v>GVTNT</v>
      </c>
      <c r="AK981" s="39">
        <f t="shared" si="209"/>
        <v>0</v>
      </c>
      <c r="AL981" s="41"/>
      <c r="AM981" s="41"/>
      <c r="AN981" s="41">
        <f t="shared" si="210"/>
        <v>1900</v>
      </c>
      <c r="AO981" s="41"/>
      <c r="AP981" s="41"/>
      <c r="AQ981" s="41"/>
      <c r="AR981" s="42"/>
      <c r="AS981" s="42"/>
      <c r="AU981" s="43">
        <f t="shared" si="211"/>
        <v>0</v>
      </c>
    </row>
    <row r="982" spans="1:47" ht="15" customHeight="1" x14ac:dyDescent="0.25">
      <c r="A982" s="11"/>
      <c r="B982" s="19">
        <v>1040</v>
      </c>
      <c r="C982" s="74"/>
      <c r="D982" s="77"/>
      <c r="E982" s="75"/>
      <c r="F982" s="75"/>
      <c r="G982" s="80"/>
      <c r="H982" s="49"/>
      <c r="I982" s="27"/>
      <c r="J982" s="27"/>
      <c r="K982" s="27"/>
      <c r="L982" s="79"/>
      <c r="M982" s="81"/>
      <c r="N982" s="29">
        <v>0</v>
      </c>
      <c r="O982" s="30" t="str">
        <f>IF(G982&lt;=$N$2,"",IF(F982=[3]Pav.tvarkyklė!$B$13,"",IF(ISBLANK(R982),"X","")))</f>
        <v/>
      </c>
      <c r="P982" s="31"/>
      <c r="Q982" s="32"/>
      <c r="R982" s="32"/>
      <c r="S982" s="33"/>
      <c r="T982" s="33"/>
      <c r="U982" s="34" t="str">
        <f>IFERROR(INDEX('[3]5.Grup_T'!$G$4:$G$22,MATCH('6.Turtas'!E982,'[3]5.Grup_T'!$E$4:$E$22,0)),"0")</f>
        <v>0</v>
      </c>
      <c r="V982" s="35">
        <f t="shared" si="202"/>
        <v>0</v>
      </c>
      <c r="W982" s="35">
        <f>IF(NOT(ISBLANK(H982)),(12-DATEDIF(H982,'[3]1.Pradzia'!$D$13,"m")),0)</f>
        <v>0</v>
      </c>
      <c r="X982" s="35">
        <f t="shared" si="201"/>
        <v>0</v>
      </c>
      <c r="Y982" s="35">
        <f t="shared" si="200"/>
        <v>0</v>
      </c>
      <c r="Z982" s="35">
        <f t="shared" si="212"/>
        <v>0</v>
      </c>
      <c r="AA982" s="36">
        <f t="shared" si="203"/>
        <v>0</v>
      </c>
      <c r="AB982" s="36">
        <f t="shared" si="205"/>
        <v>0</v>
      </c>
      <c r="AC982" s="37">
        <f t="shared" si="199"/>
        <v>0</v>
      </c>
      <c r="AD982" s="35">
        <f>IF(OR(YEAR(G982)&lt;2019,O982="X"),0,IF(ISBLANK(H982),DATEDIF(G982,'[3]1.Pradzia'!$D$13,"M"),DATEDIF(G982,H982,"m")))</f>
        <v>0</v>
      </c>
      <c r="AE982" s="37">
        <f>IF(E982='[3]5.Grup_T'!$E$20,0,IF(AD982&lt;&gt;0,M982/V982*MIN(12,AD982),0))</f>
        <v>0</v>
      </c>
      <c r="AF982" s="37">
        <f t="shared" si="204"/>
        <v>0</v>
      </c>
      <c r="AG982" s="37">
        <f t="shared" si="206"/>
        <v>0</v>
      </c>
      <c r="AH982" s="37">
        <f t="shared" si="207"/>
        <v>0</v>
      </c>
      <c r="AI982" s="35" t="str">
        <f t="shared" si="208"/>
        <v>Nusidėvėjęs</v>
      </c>
      <c r="AJ982" s="38" t="str">
        <f>IF(AND(F982&lt;&gt;[3]Pav.tvarkyklė!$B$12,F982&lt;&gt;[3]Pav.tvarkyklė!$B$13),"GVTNT","X")</f>
        <v>GVTNT</v>
      </c>
      <c r="AK982" s="39">
        <f t="shared" si="209"/>
        <v>0</v>
      </c>
      <c r="AL982" s="41"/>
      <c r="AM982" s="41"/>
      <c r="AN982" s="41">
        <f t="shared" si="210"/>
        <v>1900</v>
      </c>
      <c r="AO982" s="41"/>
      <c r="AP982" s="41"/>
      <c r="AQ982" s="41"/>
      <c r="AR982" s="42"/>
      <c r="AS982" s="42"/>
      <c r="AU982" s="43">
        <f t="shared" si="211"/>
        <v>0</v>
      </c>
    </row>
    <row r="983" spans="1:47" ht="15" customHeight="1" x14ac:dyDescent="0.25">
      <c r="A983" s="11"/>
      <c r="B983" s="19">
        <v>1041</v>
      </c>
      <c r="C983" s="74"/>
      <c r="D983" s="77"/>
      <c r="E983" s="75"/>
      <c r="F983" s="75"/>
      <c r="G983" s="80"/>
      <c r="H983" s="49"/>
      <c r="I983" s="27"/>
      <c r="J983" s="27"/>
      <c r="K983" s="27"/>
      <c r="L983" s="79"/>
      <c r="M983" s="81"/>
      <c r="N983" s="29">
        <v>0</v>
      </c>
      <c r="O983" s="30" t="str">
        <f>IF(G983&lt;=$N$2,"",IF(F983=[3]Pav.tvarkyklė!$B$13,"",IF(ISBLANK(R983),"X","")))</f>
        <v/>
      </c>
      <c r="P983" s="31"/>
      <c r="Q983" s="32"/>
      <c r="R983" s="32"/>
      <c r="S983" s="33"/>
      <c r="T983" s="33"/>
      <c r="U983" s="34" t="str">
        <f>IFERROR(INDEX('[3]5.Grup_T'!$G$4:$G$22,MATCH('6.Turtas'!E983,'[3]5.Grup_T'!$E$4:$E$22,0)),"0")</f>
        <v>0</v>
      </c>
      <c r="V983" s="35">
        <f t="shared" si="202"/>
        <v>0</v>
      </c>
      <c r="W983" s="35">
        <f>IF(NOT(ISBLANK(H983)),(12-DATEDIF(H983,'[3]1.Pradzia'!$D$13,"m")),0)</f>
        <v>0</v>
      </c>
      <c r="X983" s="35">
        <f t="shared" si="201"/>
        <v>0</v>
      </c>
      <c r="Y983" s="35">
        <f t="shared" si="200"/>
        <v>0</v>
      </c>
      <c r="Z983" s="35">
        <f t="shared" si="212"/>
        <v>0</v>
      </c>
      <c r="AA983" s="36">
        <f t="shared" si="203"/>
        <v>0</v>
      </c>
      <c r="AB983" s="36">
        <f t="shared" si="205"/>
        <v>0</v>
      </c>
      <c r="AC983" s="37">
        <f t="shared" si="199"/>
        <v>0</v>
      </c>
      <c r="AD983" s="35">
        <f>IF(OR(YEAR(G983)&lt;2019,O983="X"),0,IF(ISBLANK(H983),DATEDIF(G983,'[3]1.Pradzia'!$D$13,"M"),DATEDIF(G983,H983,"m")))</f>
        <v>0</v>
      </c>
      <c r="AE983" s="37">
        <f>IF(E983='[3]5.Grup_T'!$E$20,0,IF(AD983&lt;&gt;0,M983/V983*MIN(12,AD983),0))</f>
        <v>0</v>
      </c>
      <c r="AF983" s="37">
        <f t="shared" si="204"/>
        <v>0</v>
      </c>
      <c r="AG983" s="37">
        <f t="shared" si="206"/>
        <v>0</v>
      </c>
      <c r="AH983" s="37">
        <f t="shared" si="207"/>
        <v>0</v>
      </c>
      <c r="AI983" s="35" t="str">
        <f t="shared" si="208"/>
        <v>Nusidėvėjęs</v>
      </c>
      <c r="AJ983" s="38" t="str">
        <f>IF(AND(F983&lt;&gt;[3]Pav.tvarkyklė!$B$12,F983&lt;&gt;[3]Pav.tvarkyklė!$B$13),"GVTNT","X")</f>
        <v>GVTNT</v>
      </c>
      <c r="AK983" s="39">
        <f t="shared" si="209"/>
        <v>0</v>
      </c>
      <c r="AL983" s="41"/>
      <c r="AM983" s="41"/>
      <c r="AN983" s="41">
        <f t="shared" si="210"/>
        <v>1900</v>
      </c>
      <c r="AO983" s="41"/>
      <c r="AP983" s="41"/>
      <c r="AQ983" s="41"/>
      <c r="AR983" s="42"/>
      <c r="AS983" s="42"/>
      <c r="AU983" s="43">
        <f t="shared" si="211"/>
        <v>0</v>
      </c>
    </row>
    <row r="984" spans="1:47" ht="15" customHeight="1" x14ac:dyDescent="0.25">
      <c r="A984" s="11"/>
      <c r="B984" s="19">
        <v>1042</v>
      </c>
      <c r="C984" s="74"/>
      <c r="D984" s="77"/>
      <c r="E984" s="71"/>
      <c r="F984" s="75"/>
      <c r="G984" s="80"/>
      <c r="H984" s="49"/>
      <c r="I984" s="27"/>
      <c r="J984" s="27"/>
      <c r="K984" s="27"/>
      <c r="L984" s="79"/>
      <c r="M984" s="81"/>
      <c r="N984" s="29">
        <v>0</v>
      </c>
      <c r="O984" s="30" t="str">
        <f>IF(G984&lt;=$N$2,"",IF(F984=[3]Pav.tvarkyklė!$B$13,"",IF(ISBLANK(R984),"X","")))</f>
        <v/>
      </c>
      <c r="P984" s="31"/>
      <c r="Q984" s="32"/>
      <c r="R984" s="32"/>
      <c r="S984" s="33"/>
      <c r="T984" s="33"/>
      <c r="U984" s="34" t="str">
        <f>IFERROR(INDEX('[3]5.Grup_T'!$G$4:$G$22,MATCH('6.Turtas'!E984,'[3]5.Grup_T'!$E$4:$E$22,0)),"0")</f>
        <v>0</v>
      </c>
      <c r="V984" s="35">
        <f t="shared" si="202"/>
        <v>0</v>
      </c>
      <c r="W984" s="35">
        <f>IF(NOT(ISBLANK(H984)),(12-DATEDIF(H984,'[3]1.Pradzia'!$D$13,"m")),0)</f>
        <v>0</v>
      </c>
      <c r="X984" s="35">
        <f t="shared" si="201"/>
        <v>0</v>
      </c>
      <c r="Y984" s="35">
        <f t="shared" si="200"/>
        <v>0</v>
      </c>
      <c r="Z984" s="35">
        <f t="shared" si="212"/>
        <v>0</v>
      </c>
      <c r="AA984" s="36">
        <f t="shared" si="203"/>
        <v>0</v>
      </c>
      <c r="AB984" s="36">
        <f t="shared" si="205"/>
        <v>0</v>
      </c>
      <c r="AC984" s="37">
        <f t="shared" si="199"/>
        <v>0</v>
      </c>
      <c r="AD984" s="35">
        <f>IF(OR(YEAR(G984)&lt;2019,O984="X"),0,IF(ISBLANK(H984),DATEDIF(G984,'[3]1.Pradzia'!$D$13,"M"),DATEDIF(G984,H984,"m")))</f>
        <v>0</v>
      </c>
      <c r="AE984" s="37">
        <f>IF(E984='[3]5.Grup_T'!$E$20,0,IF(AD984&lt;&gt;0,M984/V984*MIN(12,AD984),0))</f>
        <v>0</v>
      </c>
      <c r="AF984" s="37">
        <f t="shared" si="204"/>
        <v>0</v>
      </c>
      <c r="AG984" s="37">
        <f t="shared" si="206"/>
        <v>0</v>
      </c>
      <c r="AH984" s="37">
        <f t="shared" si="207"/>
        <v>0</v>
      </c>
      <c r="AI984" s="35" t="str">
        <f t="shared" si="208"/>
        <v>Nusidėvėjęs</v>
      </c>
      <c r="AJ984" s="38" t="str">
        <f>IF(AND(F984&lt;&gt;[3]Pav.tvarkyklė!$B$12,F984&lt;&gt;[3]Pav.tvarkyklė!$B$13),"GVTNT","X")</f>
        <v>GVTNT</v>
      </c>
      <c r="AK984" s="39">
        <f t="shared" si="209"/>
        <v>0</v>
      </c>
      <c r="AL984" s="41"/>
      <c r="AM984" s="41"/>
      <c r="AN984" s="41">
        <f t="shared" si="210"/>
        <v>1900</v>
      </c>
      <c r="AO984" s="41"/>
      <c r="AP984" s="41"/>
      <c r="AQ984" s="41"/>
      <c r="AR984" s="42"/>
      <c r="AS984" s="42"/>
      <c r="AU984" s="43">
        <f t="shared" si="211"/>
        <v>0</v>
      </c>
    </row>
    <row r="985" spans="1:47" ht="15" customHeight="1" x14ac:dyDescent="0.25">
      <c r="A985" s="11"/>
      <c r="B985" s="19">
        <v>1043</v>
      </c>
      <c r="C985" s="74"/>
      <c r="D985" s="77"/>
      <c r="E985" s="75"/>
      <c r="F985" s="75"/>
      <c r="G985" s="80"/>
      <c r="H985" s="49"/>
      <c r="I985" s="27"/>
      <c r="J985" s="27"/>
      <c r="K985" s="27"/>
      <c r="L985" s="79"/>
      <c r="M985" s="81"/>
      <c r="N985" s="29">
        <v>0</v>
      </c>
      <c r="O985" s="30" t="str">
        <f>IF(G985&lt;=$N$2,"",IF(F985=[3]Pav.tvarkyklė!$B$13,"",IF(ISBLANK(R985),"X","")))</f>
        <v/>
      </c>
      <c r="P985" s="31"/>
      <c r="Q985" s="32"/>
      <c r="R985" s="32"/>
      <c r="S985" s="33"/>
      <c r="T985" s="33"/>
      <c r="U985" s="34" t="str">
        <f>IFERROR(INDEX('[3]5.Grup_T'!$G$4:$G$22,MATCH('6.Turtas'!E985,'[3]5.Grup_T'!$E$4:$E$22,0)),"0")</f>
        <v>0</v>
      </c>
      <c r="V985" s="35">
        <f t="shared" si="202"/>
        <v>0</v>
      </c>
      <c r="W985" s="35">
        <f>IF(NOT(ISBLANK(H985)),(12-DATEDIF(H985,'[3]1.Pradzia'!$D$13,"m")),0)</f>
        <v>0</v>
      </c>
      <c r="X985" s="35">
        <f t="shared" si="201"/>
        <v>0</v>
      </c>
      <c r="Y985" s="35">
        <f t="shared" si="200"/>
        <v>0</v>
      </c>
      <c r="Z985" s="35">
        <f t="shared" si="212"/>
        <v>0</v>
      </c>
      <c r="AA985" s="36">
        <f t="shared" si="203"/>
        <v>0</v>
      </c>
      <c r="AB985" s="36">
        <f t="shared" si="205"/>
        <v>0</v>
      </c>
      <c r="AC985" s="37">
        <f t="shared" si="199"/>
        <v>0</v>
      </c>
      <c r="AD985" s="35">
        <f>IF(OR(YEAR(G985)&lt;2019,O985="X"),0,IF(ISBLANK(H985),DATEDIF(G985,'[3]1.Pradzia'!$D$13,"M"),DATEDIF(G985,H985,"m")))</f>
        <v>0</v>
      </c>
      <c r="AE985" s="37">
        <f>IF(E985='[3]5.Grup_T'!$E$20,0,IF(AD985&lt;&gt;0,M985/V985*MIN(12,AD985),0))</f>
        <v>0</v>
      </c>
      <c r="AF985" s="37">
        <f t="shared" si="204"/>
        <v>0</v>
      </c>
      <c r="AG985" s="37">
        <f t="shared" si="206"/>
        <v>0</v>
      </c>
      <c r="AH985" s="37">
        <f t="shared" si="207"/>
        <v>0</v>
      </c>
      <c r="AI985" s="35" t="str">
        <f t="shared" si="208"/>
        <v>Nusidėvėjęs</v>
      </c>
      <c r="AJ985" s="38" t="str">
        <f>IF(AND(F985&lt;&gt;[3]Pav.tvarkyklė!$B$12,F985&lt;&gt;[3]Pav.tvarkyklė!$B$13),"GVTNT","X")</f>
        <v>GVTNT</v>
      </c>
      <c r="AK985" s="39">
        <f t="shared" si="209"/>
        <v>0</v>
      </c>
      <c r="AL985" s="41"/>
      <c r="AM985" s="41"/>
      <c r="AN985" s="41">
        <f t="shared" si="210"/>
        <v>1900</v>
      </c>
      <c r="AO985" s="41"/>
      <c r="AP985" s="41"/>
      <c r="AQ985" s="41"/>
      <c r="AR985" s="42"/>
      <c r="AS985" s="42"/>
      <c r="AU985" s="43">
        <f t="shared" si="211"/>
        <v>0</v>
      </c>
    </row>
    <row r="986" spans="1:47" ht="15" customHeight="1" x14ac:dyDescent="0.25">
      <c r="A986" s="11"/>
      <c r="B986" s="19">
        <v>1044</v>
      </c>
      <c r="C986" s="74"/>
      <c r="D986" s="77"/>
      <c r="E986" s="75"/>
      <c r="F986" s="75"/>
      <c r="G986" s="80"/>
      <c r="H986" s="49"/>
      <c r="I986" s="27"/>
      <c r="J986" s="27"/>
      <c r="K986" s="27"/>
      <c r="L986" s="79"/>
      <c r="M986" s="81"/>
      <c r="N986" s="29">
        <v>0</v>
      </c>
      <c r="O986" s="30" t="str">
        <f>IF(G986&lt;=$N$2,"",IF(F986=[3]Pav.tvarkyklė!$B$13,"",IF(ISBLANK(R986),"X","")))</f>
        <v/>
      </c>
      <c r="P986" s="31"/>
      <c r="Q986" s="32"/>
      <c r="R986" s="32"/>
      <c r="S986" s="33"/>
      <c r="T986" s="33"/>
      <c r="U986" s="34" t="str">
        <f>IFERROR(INDEX('[3]5.Grup_T'!$G$4:$G$22,MATCH('6.Turtas'!E986,'[3]5.Grup_T'!$E$4:$E$22,0)),"0")</f>
        <v>0</v>
      </c>
      <c r="V986" s="35">
        <f t="shared" si="202"/>
        <v>0</v>
      </c>
      <c r="W986" s="35">
        <f>IF(NOT(ISBLANK(H986)),(12-DATEDIF(H986,'[3]1.Pradzia'!$D$13,"m")),0)</f>
        <v>0</v>
      </c>
      <c r="X986" s="35">
        <f t="shared" si="201"/>
        <v>0</v>
      </c>
      <c r="Y986" s="35">
        <f t="shared" si="200"/>
        <v>0</v>
      </c>
      <c r="Z986" s="35">
        <f t="shared" si="212"/>
        <v>0</v>
      </c>
      <c r="AA986" s="36">
        <f t="shared" si="203"/>
        <v>0</v>
      </c>
      <c r="AB986" s="36">
        <f t="shared" si="205"/>
        <v>0</v>
      </c>
      <c r="AC986" s="37">
        <f t="shared" si="199"/>
        <v>0</v>
      </c>
      <c r="AD986" s="35">
        <f>IF(OR(YEAR(G986)&lt;2019,O986="X"),0,IF(ISBLANK(H986),DATEDIF(G986,'[3]1.Pradzia'!$D$13,"M"),DATEDIF(G986,H986,"m")))</f>
        <v>0</v>
      </c>
      <c r="AE986" s="37">
        <f>IF(E986='[3]5.Grup_T'!$E$20,0,IF(AD986&lt;&gt;0,M986/V986*MIN(12,AD986),0))</f>
        <v>0</v>
      </c>
      <c r="AF986" s="37">
        <f t="shared" si="204"/>
        <v>0</v>
      </c>
      <c r="AG986" s="37">
        <f t="shared" si="206"/>
        <v>0</v>
      </c>
      <c r="AH986" s="37">
        <f t="shared" si="207"/>
        <v>0</v>
      </c>
      <c r="AI986" s="35" t="str">
        <f t="shared" si="208"/>
        <v>Nusidėvėjęs</v>
      </c>
      <c r="AJ986" s="38" t="str">
        <f>IF(AND(F986&lt;&gt;[3]Pav.tvarkyklė!$B$12,F986&lt;&gt;[3]Pav.tvarkyklė!$B$13),"GVTNT","X")</f>
        <v>GVTNT</v>
      </c>
      <c r="AK986" s="39">
        <f t="shared" si="209"/>
        <v>0</v>
      </c>
      <c r="AL986" s="41"/>
      <c r="AM986" s="41"/>
      <c r="AN986" s="41">
        <f t="shared" si="210"/>
        <v>1900</v>
      </c>
      <c r="AO986" s="41"/>
      <c r="AP986" s="41"/>
      <c r="AQ986" s="41"/>
      <c r="AR986" s="42"/>
      <c r="AS986" s="42"/>
      <c r="AU986" s="43">
        <f t="shared" si="211"/>
        <v>0</v>
      </c>
    </row>
    <row r="987" spans="1:47" ht="15" customHeight="1" x14ac:dyDescent="0.25">
      <c r="A987" s="11"/>
      <c r="B987" s="19">
        <v>1045</v>
      </c>
      <c r="C987" s="74"/>
      <c r="D987" s="77"/>
      <c r="E987" s="75"/>
      <c r="F987" s="75"/>
      <c r="G987" s="80"/>
      <c r="H987" s="49"/>
      <c r="I987" s="27"/>
      <c r="J987" s="27"/>
      <c r="K987" s="27"/>
      <c r="L987" s="79"/>
      <c r="M987" s="81"/>
      <c r="N987" s="29">
        <v>0</v>
      </c>
      <c r="O987" s="30" t="str">
        <f>IF(G987&lt;=$N$2,"",IF(F987=[3]Pav.tvarkyklė!$B$13,"",IF(ISBLANK(R987),"X","")))</f>
        <v/>
      </c>
      <c r="P987" s="31"/>
      <c r="Q987" s="32"/>
      <c r="R987" s="32"/>
      <c r="S987" s="33"/>
      <c r="T987" s="33"/>
      <c r="U987" s="34" t="str">
        <f>IFERROR(INDEX('[3]5.Grup_T'!$G$4:$G$22,MATCH('6.Turtas'!E987,'[3]5.Grup_T'!$E$4:$E$22,0)),"0")</f>
        <v>0</v>
      </c>
      <c r="V987" s="35">
        <f t="shared" si="202"/>
        <v>0</v>
      </c>
      <c r="W987" s="35">
        <f>IF(NOT(ISBLANK(H987)),(12-DATEDIF(H987,'[3]1.Pradzia'!$D$13,"m")),0)</f>
        <v>0</v>
      </c>
      <c r="X987" s="35">
        <f t="shared" si="201"/>
        <v>0</v>
      </c>
      <c r="Y987" s="35">
        <f t="shared" si="200"/>
        <v>0</v>
      </c>
      <c r="Z987" s="35">
        <f t="shared" si="212"/>
        <v>0</v>
      </c>
      <c r="AA987" s="36">
        <f t="shared" si="203"/>
        <v>0</v>
      </c>
      <c r="AB987" s="36">
        <f t="shared" si="205"/>
        <v>0</v>
      </c>
      <c r="AC987" s="37">
        <f t="shared" si="199"/>
        <v>0</v>
      </c>
      <c r="AD987" s="35">
        <f>IF(OR(YEAR(G987)&lt;2019,O987="X"),0,IF(ISBLANK(H987),DATEDIF(G987,'[3]1.Pradzia'!$D$13,"M"),DATEDIF(G987,H987,"m")))</f>
        <v>0</v>
      </c>
      <c r="AE987" s="37">
        <f>IF(E987='[3]5.Grup_T'!$E$20,0,IF(AD987&lt;&gt;0,M987/V987*MIN(12,AD987),0))</f>
        <v>0</v>
      </c>
      <c r="AF987" s="37">
        <f t="shared" si="204"/>
        <v>0</v>
      </c>
      <c r="AG987" s="37">
        <f t="shared" si="206"/>
        <v>0</v>
      </c>
      <c r="AH987" s="37">
        <f t="shared" si="207"/>
        <v>0</v>
      </c>
      <c r="AI987" s="35" t="str">
        <f t="shared" si="208"/>
        <v>Nusidėvėjęs</v>
      </c>
      <c r="AJ987" s="38" t="str">
        <f>IF(AND(F987&lt;&gt;[3]Pav.tvarkyklė!$B$12,F987&lt;&gt;[3]Pav.tvarkyklė!$B$13),"GVTNT","X")</f>
        <v>GVTNT</v>
      </c>
      <c r="AK987" s="39">
        <f t="shared" si="209"/>
        <v>0</v>
      </c>
      <c r="AL987" s="41"/>
      <c r="AM987" s="41"/>
      <c r="AN987" s="41">
        <f t="shared" si="210"/>
        <v>1900</v>
      </c>
      <c r="AO987" s="41"/>
      <c r="AP987" s="41"/>
      <c r="AQ987" s="41"/>
      <c r="AR987" s="42"/>
      <c r="AS987" s="42"/>
      <c r="AU987" s="43">
        <f t="shared" si="211"/>
        <v>0</v>
      </c>
    </row>
    <row r="988" spans="1:47" ht="15" customHeight="1" x14ac:dyDescent="0.25">
      <c r="A988" s="11"/>
      <c r="B988" s="19">
        <v>1046</v>
      </c>
      <c r="C988" s="74"/>
      <c r="D988" s="77"/>
      <c r="E988" s="75"/>
      <c r="F988" s="75"/>
      <c r="G988" s="80"/>
      <c r="H988" s="49"/>
      <c r="I988" s="27"/>
      <c r="J988" s="27"/>
      <c r="K988" s="27"/>
      <c r="L988" s="79"/>
      <c r="M988" s="81"/>
      <c r="N988" s="29">
        <v>0</v>
      </c>
      <c r="O988" s="30" t="str">
        <f>IF(G988&lt;=$N$2,"",IF(F988=[3]Pav.tvarkyklė!$B$13,"",IF(ISBLANK(R988),"X","")))</f>
        <v/>
      </c>
      <c r="P988" s="31"/>
      <c r="Q988" s="32"/>
      <c r="R988" s="32"/>
      <c r="S988" s="33"/>
      <c r="T988" s="33"/>
      <c r="U988" s="34" t="str">
        <f>IFERROR(INDEX('[3]5.Grup_T'!$G$4:$G$22,MATCH('6.Turtas'!E988,'[3]5.Grup_T'!$E$4:$E$22,0)),"0")</f>
        <v>0</v>
      </c>
      <c r="V988" s="35">
        <f t="shared" si="202"/>
        <v>0</v>
      </c>
      <c r="W988" s="35">
        <f>IF(NOT(ISBLANK(H988)),(12-DATEDIF(H988,'[3]1.Pradzia'!$D$13,"m")),0)</f>
        <v>0</v>
      </c>
      <c r="X988" s="35">
        <f t="shared" si="201"/>
        <v>0</v>
      </c>
      <c r="Y988" s="35">
        <f t="shared" si="200"/>
        <v>0</v>
      </c>
      <c r="Z988" s="35">
        <f t="shared" si="212"/>
        <v>0</v>
      </c>
      <c r="AA988" s="36">
        <f t="shared" si="203"/>
        <v>0</v>
      </c>
      <c r="AB988" s="36">
        <f t="shared" si="205"/>
        <v>0</v>
      </c>
      <c r="AC988" s="37">
        <f t="shared" si="199"/>
        <v>0</v>
      </c>
      <c r="AD988" s="35">
        <f>IF(OR(YEAR(G988)&lt;2019,O988="X"),0,IF(ISBLANK(H988),DATEDIF(G988,'[3]1.Pradzia'!$D$13,"M"),DATEDIF(G988,H988,"m")))</f>
        <v>0</v>
      </c>
      <c r="AE988" s="37">
        <f>IF(E988='[3]5.Grup_T'!$E$20,0,IF(AD988&lt;&gt;0,M988/V988*MIN(12,AD988),0))</f>
        <v>0</v>
      </c>
      <c r="AF988" s="37">
        <f t="shared" si="204"/>
        <v>0</v>
      </c>
      <c r="AG988" s="37">
        <f t="shared" si="206"/>
        <v>0</v>
      </c>
      <c r="AH988" s="37">
        <f t="shared" si="207"/>
        <v>0</v>
      </c>
      <c r="AI988" s="35" t="str">
        <f t="shared" si="208"/>
        <v>Nusidėvėjęs</v>
      </c>
      <c r="AJ988" s="38" t="str">
        <f>IF(AND(F988&lt;&gt;[3]Pav.tvarkyklė!$B$12,F988&lt;&gt;[3]Pav.tvarkyklė!$B$13),"GVTNT","X")</f>
        <v>GVTNT</v>
      </c>
      <c r="AK988" s="39">
        <f t="shared" si="209"/>
        <v>0</v>
      </c>
      <c r="AL988" s="41"/>
      <c r="AM988" s="41"/>
      <c r="AN988" s="41">
        <f t="shared" si="210"/>
        <v>1900</v>
      </c>
      <c r="AO988" s="41"/>
      <c r="AP988" s="41"/>
      <c r="AQ988" s="41"/>
      <c r="AR988" s="42"/>
      <c r="AS988" s="42"/>
      <c r="AU988" s="43">
        <f t="shared" si="211"/>
        <v>0</v>
      </c>
    </row>
    <row r="989" spans="1:47" ht="15" customHeight="1" x14ac:dyDescent="0.25">
      <c r="A989" s="11"/>
      <c r="B989" s="19">
        <v>1047</v>
      </c>
      <c r="C989" s="74"/>
      <c r="D989" s="77"/>
      <c r="E989" s="75"/>
      <c r="F989" s="75"/>
      <c r="G989" s="80"/>
      <c r="H989" s="49"/>
      <c r="I989" s="27"/>
      <c r="J989" s="27"/>
      <c r="K989" s="27"/>
      <c r="L989" s="79"/>
      <c r="M989" s="81"/>
      <c r="N989" s="29">
        <v>0</v>
      </c>
      <c r="O989" s="30" t="str">
        <f>IF(G989&lt;=$N$2,"",IF(F989=[3]Pav.tvarkyklė!$B$13,"",IF(ISBLANK(R989),"X","")))</f>
        <v/>
      </c>
      <c r="P989" s="31"/>
      <c r="Q989" s="32"/>
      <c r="R989" s="32"/>
      <c r="S989" s="33"/>
      <c r="T989" s="33"/>
      <c r="U989" s="34" t="str">
        <f>IFERROR(INDEX('[3]5.Grup_T'!$G$4:$G$22,MATCH('6.Turtas'!E989,'[3]5.Grup_T'!$E$4:$E$22,0)),"0")</f>
        <v>0</v>
      </c>
      <c r="V989" s="35">
        <f t="shared" si="202"/>
        <v>0</v>
      </c>
      <c r="W989" s="35">
        <f>IF(NOT(ISBLANK(H989)),(12-DATEDIF(H989,'[3]1.Pradzia'!$D$13,"m")),0)</f>
        <v>0</v>
      </c>
      <c r="X989" s="35">
        <f t="shared" si="201"/>
        <v>0</v>
      </c>
      <c r="Y989" s="35">
        <f t="shared" si="200"/>
        <v>0</v>
      </c>
      <c r="Z989" s="35">
        <f t="shared" si="212"/>
        <v>0</v>
      </c>
      <c r="AA989" s="36">
        <f t="shared" si="203"/>
        <v>0</v>
      </c>
      <c r="AB989" s="36">
        <f t="shared" si="205"/>
        <v>0</v>
      </c>
      <c r="AC989" s="37">
        <f t="shared" si="199"/>
        <v>0</v>
      </c>
      <c r="AD989" s="35">
        <f>IF(OR(YEAR(G989)&lt;2019,O989="X"),0,IF(ISBLANK(H989),DATEDIF(G989,'[3]1.Pradzia'!$D$13,"M"),DATEDIF(G989,H989,"m")))</f>
        <v>0</v>
      </c>
      <c r="AE989" s="37">
        <f>IF(E989='[3]5.Grup_T'!$E$20,0,IF(AD989&lt;&gt;0,M989/V989*MIN(12,AD989),0))</f>
        <v>0</v>
      </c>
      <c r="AF989" s="37">
        <f t="shared" si="204"/>
        <v>0</v>
      </c>
      <c r="AG989" s="37">
        <f t="shared" si="206"/>
        <v>0</v>
      </c>
      <c r="AH989" s="37">
        <f t="shared" si="207"/>
        <v>0</v>
      </c>
      <c r="AI989" s="35" t="str">
        <f t="shared" si="208"/>
        <v>Nusidėvėjęs</v>
      </c>
      <c r="AJ989" s="38" t="str">
        <f>IF(AND(F989&lt;&gt;[3]Pav.tvarkyklė!$B$12,F989&lt;&gt;[3]Pav.tvarkyklė!$B$13),"GVTNT","X")</f>
        <v>GVTNT</v>
      </c>
      <c r="AK989" s="39">
        <f t="shared" si="209"/>
        <v>0</v>
      </c>
      <c r="AL989" s="41"/>
      <c r="AM989" s="41"/>
      <c r="AN989" s="41">
        <f t="shared" si="210"/>
        <v>1900</v>
      </c>
      <c r="AO989" s="41"/>
      <c r="AP989" s="41"/>
      <c r="AQ989" s="41"/>
      <c r="AR989" s="42"/>
      <c r="AS989" s="42"/>
      <c r="AU989" s="43">
        <f t="shared" si="211"/>
        <v>0</v>
      </c>
    </row>
    <row r="990" spans="1:47" ht="15" customHeight="1" x14ac:dyDescent="0.25">
      <c r="A990" s="11"/>
      <c r="B990" s="19">
        <v>1048</v>
      </c>
      <c r="C990" s="74"/>
      <c r="D990" s="77"/>
      <c r="E990" s="75"/>
      <c r="F990" s="75"/>
      <c r="G990" s="80"/>
      <c r="H990" s="49"/>
      <c r="I990" s="27"/>
      <c r="J990" s="27"/>
      <c r="K990" s="27"/>
      <c r="L990" s="79"/>
      <c r="M990" s="81"/>
      <c r="N990" s="29">
        <v>0</v>
      </c>
      <c r="O990" s="30" t="str">
        <f>IF(G990&lt;=$N$2,"",IF(F990=[3]Pav.tvarkyklė!$B$13,"",IF(ISBLANK(R990),"X","")))</f>
        <v/>
      </c>
      <c r="P990" s="31"/>
      <c r="Q990" s="32"/>
      <c r="R990" s="32"/>
      <c r="S990" s="33"/>
      <c r="T990" s="33"/>
      <c r="U990" s="34" t="str">
        <f>IFERROR(INDEX('[3]5.Grup_T'!$G$4:$G$22,MATCH('6.Turtas'!E990,'[3]5.Grup_T'!$E$4:$E$22,0)),"0")</f>
        <v>0</v>
      </c>
      <c r="V990" s="35">
        <f t="shared" si="202"/>
        <v>0</v>
      </c>
      <c r="W990" s="35">
        <f>IF(NOT(ISBLANK(H990)),(12-DATEDIF(H990,'[3]1.Pradzia'!$D$13,"m")),0)</f>
        <v>0</v>
      </c>
      <c r="X990" s="35">
        <f t="shared" si="201"/>
        <v>0</v>
      </c>
      <c r="Y990" s="35">
        <f t="shared" si="200"/>
        <v>0</v>
      </c>
      <c r="Z990" s="35">
        <f t="shared" si="212"/>
        <v>0</v>
      </c>
      <c r="AA990" s="36">
        <f t="shared" si="203"/>
        <v>0</v>
      </c>
      <c r="AB990" s="36">
        <f t="shared" si="205"/>
        <v>0</v>
      </c>
      <c r="AC990" s="37">
        <f t="shared" si="199"/>
        <v>0</v>
      </c>
      <c r="AD990" s="35">
        <f>IF(OR(YEAR(G990)&lt;2019,O990="X"),0,IF(ISBLANK(H990),DATEDIF(G990,'[3]1.Pradzia'!$D$13,"M"),DATEDIF(G990,H990,"m")))</f>
        <v>0</v>
      </c>
      <c r="AE990" s="37">
        <f>IF(E990='[3]5.Grup_T'!$E$20,0,IF(AD990&lt;&gt;0,M990/V990*MIN(12,AD990),0))</f>
        <v>0</v>
      </c>
      <c r="AF990" s="37">
        <f t="shared" si="204"/>
        <v>0</v>
      </c>
      <c r="AG990" s="37">
        <f t="shared" si="206"/>
        <v>0</v>
      </c>
      <c r="AH990" s="37">
        <f t="shared" si="207"/>
        <v>0</v>
      </c>
      <c r="AI990" s="35" t="str">
        <f t="shared" si="208"/>
        <v>Nusidėvėjęs</v>
      </c>
      <c r="AJ990" s="38" t="str">
        <f>IF(AND(F990&lt;&gt;[3]Pav.tvarkyklė!$B$12,F990&lt;&gt;[3]Pav.tvarkyklė!$B$13),"GVTNT","X")</f>
        <v>GVTNT</v>
      </c>
      <c r="AK990" s="39">
        <f t="shared" si="209"/>
        <v>0</v>
      </c>
      <c r="AL990" s="41"/>
      <c r="AM990" s="41"/>
      <c r="AN990" s="41">
        <f t="shared" si="210"/>
        <v>1900</v>
      </c>
      <c r="AO990" s="41"/>
      <c r="AP990" s="41"/>
      <c r="AQ990" s="41"/>
      <c r="AR990" s="42"/>
      <c r="AS990" s="42"/>
      <c r="AU990" s="43">
        <f t="shared" si="211"/>
        <v>0</v>
      </c>
    </row>
    <row r="991" spans="1:47" ht="15" customHeight="1" x14ac:dyDescent="0.25">
      <c r="A991" s="11"/>
      <c r="B991" s="19">
        <v>1049</v>
      </c>
      <c r="C991" s="74"/>
      <c r="D991" s="77"/>
      <c r="E991" s="75"/>
      <c r="F991" s="75"/>
      <c r="G991" s="80"/>
      <c r="H991" s="49"/>
      <c r="I991" s="27"/>
      <c r="J991" s="27"/>
      <c r="K991" s="27"/>
      <c r="L991" s="79"/>
      <c r="M991" s="81"/>
      <c r="N991" s="29">
        <v>0</v>
      </c>
      <c r="O991" s="30" t="str">
        <f>IF(G991&lt;=$N$2,"",IF(F991=[3]Pav.tvarkyklė!$B$13,"",IF(ISBLANK(R991),"X","")))</f>
        <v/>
      </c>
      <c r="P991" s="31"/>
      <c r="Q991" s="32"/>
      <c r="R991" s="32"/>
      <c r="S991" s="33"/>
      <c r="T991" s="33"/>
      <c r="U991" s="34" t="str">
        <f>IFERROR(INDEX('[3]5.Grup_T'!$G$4:$G$22,MATCH('6.Turtas'!E991,'[3]5.Grup_T'!$E$4:$E$22,0)),"0")</f>
        <v>0</v>
      </c>
      <c r="V991" s="35">
        <f t="shared" si="202"/>
        <v>0</v>
      </c>
      <c r="W991" s="35">
        <f>IF(NOT(ISBLANK(H991)),(12-DATEDIF(H991,'[3]1.Pradzia'!$D$13,"m")),0)</f>
        <v>0</v>
      </c>
      <c r="X991" s="35">
        <f t="shared" si="201"/>
        <v>0</v>
      </c>
      <c r="Y991" s="35">
        <f t="shared" si="200"/>
        <v>0</v>
      </c>
      <c r="Z991" s="35">
        <f t="shared" si="212"/>
        <v>0</v>
      </c>
      <c r="AA991" s="36">
        <f t="shared" si="203"/>
        <v>0</v>
      </c>
      <c r="AB991" s="36">
        <f t="shared" si="205"/>
        <v>0</v>
      </c>
      <c r="AC991" s="37">
        <f t="shared" si="199"/>
        <v>0</v>
      </c>
      <c r="AD991" s="35">
        <f>IF(OR(YEAR(G991)&lt;2019,O991="X"),0,IF(ISBLANK(H991),DATEDIF(G991,'[3]1.Pradzia'!$D$13,"M"),DATEDIF(G991,H991,"m")))</f>
        <v>0</v>
      </c>
      <c r="AE991" s="37">
        <f>IF(E991='[3]5.Grup_T'!$E$20,0,IF(AD991&lt;&gt;0,M991/V991*MIN(12,AD991),0))</f>
        <v>0</v>
      </c>
      <c r="AF991" s="37">
        <f t="shared" si="204"/>
        <v>0</v>
      </c>
      <c r="AG991" s="37">
        <f t="shared" si="206"/>
        <v>0</v>
      </c>
      <c r="AH991" s="37">
        <f t="shared" si="207"/>
        <v>0</v>
      </c>
      <c r="AI991" s="35" t="str">
        <f t="shared" si="208"/>
        <v>Nusidėvėjęs</v>
      </c>
      <c r="AJ991" s="38" t="str">
        <f>IF(AND(F991&lt;&gt;[3]Pav.tvarkyklė!$B$12,F991&lt;&gt;[3]Pav.tvarkyklė!$B$13),"GVTNT","X")</f>
        <v>GVTNT</v>
      </c>
      <c r="AK991" s="39">
        <f t="shared" si="209"/>
        <v>0</v>
      </c>
      <c r="AL991" s="41"/>
      <c r="AM991" s="41"/>
      <c r="AN991" s="41">
        <f t="shared" si="210"/>
        <v>1900</v>
      </c>
      <c r="AO991" s="41"/>
      <c r="AP991" s="41"/>
      <c r="AQ991" s="41"/>
      <c r="AR991" s="42"/>
      <c r="AS991" s="42"/>
      <c r="AU991" s="43">
        <f t="shared" si="211"/>
        <v>0</v>
      </c>
    </row>
    <row r="992" spans="1:47" ht="15" customHeight="1" x14ac:dyDescent="0.25">
      <c r="A992" s="11"/>
      <c r="B992" s="19">
        <v>1050</v>
      </c>
      <c r="C992" s="74"/>
      <c r="D992" s="77"/>
      <c r="E992" s="75"/>
      <c r="F992" s="75"/>
      <c r="G992" s="80"/>
      <c r="H992" s="49"/>
      <c r="I992" s="27"/>
      <c r="J992" s="27"/>
      <c r="K992" s="27"/>
      <c r="L992" s="79"/>
      <c r="M992" s="81"/>
      <c r="N992" s="29">
        <v>0</v>
      </c>
      <c r="O992" s="30" t="str">
        <f>IF(G992&lt;=$N$2,"",IF(F992=[3]Pav.tvarkyklė!$B$13,"",IF(ISBLANK(R992),"X","")))</f>
        <v/>
      </c>
      <c r="P992" s="31"/>
      <c r="Q992" s="32"/>
      <c r="R992" s="32"/>
      <c r="S992" s="33"/>
      <c r="T992" s="33"/>
      <c r="U992" s="34" t="str">
        <f>IFERROR(INDEX('[3]5.Grup_T'!$G$4:$G$22,MATCH('6.Turtas'!E992,'[3]5.Grup_T'!$E$4:$E$22,0)),"0")</f>
        <v>0</v>
      </c>
      <c r="V992" s="35">
        <f t="shared" si="202"/>
        <v>0</v>
      </c>
      <c r="W992" s="35">
        <f>IF(NOT(ISBLANK(H992)),(12-DATEDIF(H992,'[3]1.Pradzia'!$D$13,"m")),0)</f>
        <v>0</v>
      </c>
      <c r="X992" s="35">
        <f t="shared" si="201"/>
        <v>0</v>
      </c>
      <c r="Y992" s="35">
        <f t="shared" si="200"/>
        <v>0</v>
      </c>
      <c r="Z992" s="35">
        <f t="shared" si="212"/>
        <v>0</v>
      </c>
      <c r="AA992" s="36">
        <f t="shared" si="203"/>
        <v>0</v>
      </c>
      <c r="AB992" s="36">
        <f t="shared" si="205"/>
        <v>0</v>
      </c>
      <c r="AC992" s="37">
        <f t="shared" si="199"/>
        <v>0</v>
      </c>
      <c r="AD992" s="35">
        <f>IF(OR(YEAR(G992)&lt;2019,O992="X"),0,IF(ISBLANK(H992),DATEDIF(G992,'[3]1.Pradzia'!$D$13,"M"),DATEDIF(G992,H992,"m")))</f>
        <v>0</v>
      </c>
      <c r="AE992" s="37">
        <f>IF(E992='[3]5.Grup_T'!$E$20,0,IF(AD992&lt;&gt;0,M992/V992*MIN(12,AD992),0))</f>
        <v>0</v>
      </c>
      <c r="AF992" s="37">
        <f t="shared" si="204"/>
        <v>0</v>
      </c>
      <c r="AG992" s="37">
        <f t="shared" si="206"/>
        <v>0</v>
      </c>
      <c r="AH992" s="37">
        <f t="shared" si="207"/>
        <v>0</v>
      </c>
      <c r="AI992" s="35" t="str">
        <f t="shared" si="208"/>
        <v>Nusidėvėjęs</v>
      </c>
      <c r="AJ992" s="38" t="str">
        <f>IF(AND(F992&lt;&gt;[3]Pav.tvarkyklė!$B$12,F992&lt;&gt;[3]Pav.tvarkyklė!$B$13),"GVTNT","X")</f>
        <v>GVTNT</v>
      </c>
      <c r="AK992" s="39">
        <f t="shared" si="209"/>
        <v>0</v>
      </c>
      <c r="AL992" s="41"/>
      <c r="AM992" s="41"/>
      <c r="AN992" s="41">
        <f t="shared" si="210"/>
        <v>1900</v>
      </c>
      <c r="AO992" s="41"/>
      <c r="AP992" s="41"/>
      <c r="AQ992" s="41"/>
      <c r="AR992" s="42"/>
      <c r="AS992" s="42"/>
      <c r="AU992" s="43">
        <f t="shared" si="211"/>
        <v>0</v>
      </c>
    </row>
    <row r="993" spans="1:47" ht="15" customHeight="1" x14ac:dyDescent="0.25">
      <c r="A993" s="11"/>
      <c r="B993" s="19">
        <v>1051</v>
      </c>
      <c r="C993" s="74"/>
      <c r="D993" s="77"/>
      <c r="E993" s="75"/>
      <c r="F993" s="75"/>
      <c r="G993" s="80"/>
      <c r="H993" s="49"/>
      <c r="I993" s="27"/>
      <c r="J993" s="27"/>
      <c r="K993" s="27"/>
      <c r="L993" s="79"/>
      <c r="M993" s="81"/>
      <c r="N993" s="29">
        <v>0</v>
      </c>
      <c r="O993" s="30" t="str">
        <f>IF(G993&lt;=$N$2,"",IF(F993=[3]Pav.tvarkyklė!$B$13,"",IF(ISBLANK(R993),"X","")))</f>
        <v/>
      </c>
      <c r="P993" s="31"/>
      <c r="Q993" s="32"/>
      <c r="R993" s="32"/>
      <c r="S993" s="33"/>
      <c r="T993" s="33"/>
      <c r="U993" s="34" t="str">
        <f>IFERROR(INDEX('[3]5.Grup_T'!$G$4:$G$22,MATCH('6.Turtas'!E993,'[3]5.Grup_T'!$E$4:$E$22,0)),"0")</f>
        <v>0</v>
      </c>
      <c r="V993" s="35">
        <f t="shared" si="202"/>
        <v>0</v>
      </c>
      <c r="W993" s="35">
        <f>IF(NOT(ISBLANK(H993)),(12-DATEDIF(H993,'[3]1.Pradzia'!$D$13,"m")),0)</f>
        <v>0</v>
      </c>
      <c r="X993" s="35">
        <f t="shared" si="201"/>
        <v>0</v>
      </c>
      <c r="Y993" s="35">
        <f t="shared" si="200"/>
        <v>0</v>
      </c>
      <c r="Z993" s="35">
        <f t="shared" si="212"/>
        <v>0</v>
      </c>
      <c r="AA993" s="36">
        <f t="shared" si="203"/>
        <v>0</v>
      </c>
      <c r="AB993" s="36">
        <f t="shared" si="205"/>
        <v>0</v>
      </c>
      <c r="AC993" s="37">
        <f t="shared" si="199"/>
        <v>0</v>
      </c>
      <c r="AD993" s="35">
        <f>IF(OR(YEAR(G993)&lt;2019,O993="X"),0,IF(ISBLANK(H993),DATEDIF(G993,'[3]1.Pradzia'!$D$13,"M"),DATEDIF(G993,H993,"m")))</f>
        <v>0</v>
      </c>
      <c r="AE993" s="37">
        <f>IF(E993='[3]5.Grup_T'!$E$20,0,IF(AD993&lt;&gt;0,M993/V993*MIN(12,AD993),0))</f>
        <v>0</v>
      </c>
      <c r="AF993" s="37">
        <f t="shared" si="204"/>
        <v>0</v>
      </c>
      <c r="AG993" s="37">
        <f t="shared" si="206"/>
        <v>0</v>
      </c>
      <c r="AH993" s="37">
        <f t="shared" si="207"/>
        <v>0</v>
      </c>
      <c r="AI993" s="35" t="str">
        <f t="shared" si="208"/>
        <v>Nusidėvėjęs</v>
      </c>
      <c r="AJ993" s="38" t="str">
        <f>IF(AND(F993&lt;&gt;[3]Pav.tvarkyklė!$B$12,F993&lt;&gt;[3]Pav.tvarkyklė!$B$13),"GVTNT","X")</f>
        <v>GVTNT</v>
      </c>
      <c r="AK993" s="39">
        <f t="shared" si="209"/>
        <v>0</v>
      </c>
      <c r="AL993" s="41"/>
      <c r="AM993" s="41"/>
      <c r="AN993" s="41">
        <f t="shared" si="210"/>
        <v>1900</v>
      </c>
      <c r="AO993" s="41"/>
      <c r="AP993" s="41"/>
      <c r="AQ993" s="41"/>
      <c r="AR993" s="42"/>
      <c r="AS993" s="42"/>
      <c r="AU993" s="43">
        <f t="shared" si="211"/>
        <v>0</v>
      </c>
    </row>
    <row r="994" spans="1:47" ht="15" customHeight="1" x14ac:dyDescent="0.25">
      <c r="A994" s="11"/>
      <c r="B994" s="19">
        <v>1052</v>
      </c>
      <c r="C994" s="74"/>
      <c r="D994" s="77"/>
      <c r="E994" s="75"/>
      <c r="F994" s="75"/>
      <c r="G994" s="80"/>
      <c r="H994" s="49"/>
      <c r="I994" s="27"/>
      <c r="J994" s="27"/>
      <c r="K994" s="27"/>
      <c r="L994" s="79"/>
      <c r="M994" s="81"/>
      <c r="N994" s="29">
        <v>0</v>
      </c>
      <c r="O994" s="30" t="str">
        <f>IF(G994&lt;=$N$2,"",IF(F994=[3]Pav.tvarkyklė!$B$13,"",IF(ISBLANK(R994),"X","")))</f>
        <v/>
      </c>
      <c r="P994" s="31"/>
      <c r="Q994" s="32"/>
      <c r="R994" s="32"/>
      <c r="S994" s="33"/>
      <c r="T994" s="33"/>
      <c r="U994" s="34" t="str">
        <f>IFERROR(INDEX('[3]5.Grup_T'!$G$4:$G$22,MATCH('6.Turtas'!E994,'[3]5.Grup_T'!$E$4:$E$22,0)),"0")</f>
        <v>0</v>
      </c>
      <c r="V994" s="35">
        <f t="shared" si="202"/>
        <v>0</v>
      </c>
      <c r="W994" s="35">
        <f>IF(NOT(ISBLANK(H994)),(12-DATEDIF(H994,'[3]1.Pradzia'!$D$13,"m")),0)</f>
        <v>0</v>
      </c>
      <c r="X994" s="35">
        <f t="shared" si="201"/>
        <v>0</v>
      </c>
      <c r="Y994" s="35">
        <f t="shared" si="200"/>
        <v>0</v>
      </c>
      <c r="Z994" s="35">
        <f t="shared" si="212"/>
        <v>0</v>
      </c>
      <c r="AA994" s="36">
        <f t="shared" si="203"/>
        <v>0</v>
      </c>
      <c r="AB994" s="36">
        <f t="shared" si="205"/>
        <v>0</v>
      </c>
      <c r="AC994" s="37">
        <f t="shared" si="199"/>
        <v>0</v>
      </c>
      <c r="AD994" s="35">
        <f>IF(OR(YEAR(G994)&lt;2019,O994="X"),0,IF(ISBLANK(H994),DATEDIF(G994,'[3]1.Pradzia'!$D$13,"M"),DATEDIF(G994,H994,"m")))</f>
        <v>0</v>
      </c>
      <c r="AE994" s="37">
        <f>IF(E994='[3]5.Grup_T'!$E$20,0,IF(AD994&lt;&gt;0,M994/V994*MIN(12,AD994),0))</f>
        <v>0</v>
      </c>
      <c r="AF994" s="37">
        <f t="shared" si="204"/>
        <v>0</v>
      </c>
      <c r="AG994" s="37">
        <f t="shared" si="206"/>
        <v>0</v>
      </c>
      <c r="AH994" s="37">
        <f t="shared" si="207"/>
        <v>0</v>
      </c>
      <c r="AI994" s="35" t="str">
        <f t="shared" si="208"/>
        <v>Nusidėvėjęs</v>
      </c>
      <c r="AJ994" s="38" t="str">
        <f>IF(AND(F994&lt;&gt;[3]Pav.tvarkyklė!$B$12,F994&lt;&gt;[3]Pav.tvarkyklė!$B$13),"GVTNT","X")</f>
        <v>GVTNT</v>
      </c>
      <c r="AK994" s="39">
        <f t="shared" si="209"/>
        <v>0</v>
      </c>
      <c r="AL994" s="41"/>
      <c r="AM994" s="41"/>
      <c r="AN994" s="41">
        <f t="shared" si="210"/>
        <v>1900</v>
      </c>
      <c r="AO994" s="41"/>
      <c r="AP994" s="41"/>
      <c r="AQ994" s="41"/>
      <c r="AR994" s="42"/>
      <c r="AS994" s="42"/>
      <c r="AU994" s="43">
        <f t="shared" si="211"/>
        <v>0</v>
      </c>
    </row>
    <row r="995" spans="1:47" ht="15" customHeight="1" x14ac:dyDescent="0.25">
      <c r="A995" s="11"/>
      <c r="B995" s="19">
        <v>1053</v>
      </c>
      <c r="C995" s="74"/>
      <c r="D995" s="77"/>
      <c r="E995" s="75"/>
      <c r="F995" s="75"/>
      <c r="G995" s="80"/>
      <c r="H995" s="49"/>
      <c r="I995" s="27"/>
      <c r="J995" s="27"/>
      <c r="K995" s="27"/>
      <c r="L995" s="79"/>
      <c r="M995" s="81"/>
      <c r="N995" s="29">
        <v>0</v>
      </c>
      <c r="O995" s="30" t="str">
        <f>IF(G995&lt;=$N$2,"",IF(F995=[3]Pav.tvarkyklė!$B$13,"",IF(ISBLANK(R995),"X","")))</f>
        <v/>
      </c>
      <c r="P995" s="31"/>
      <c r="Q995" s="32"/>
      <c r="R995" s="32"/>
      <c r="S995" s="33"/>
      <c r="T995" s="33"/>
      <c r="U995" s="34" t="str">
        <f>IFERROR(INDEX('[3]5.Grup_T'!$G$4:$G$22,MATCH('6.Turtas'!E995,'[3]5.Grup_T'!$E$4:$E$22,0)),"0")</f>
        <v>0</v>
      </c>
      <c r="V995" s="35">
        <f t="shared" si="202"/>
        <v>0</v>
      </c>
      <c r="W995" s="35">
        <f>IF(NOT(ISBLANK(H995)),(12-DATEDIF(H995,'[3]1.Pradzia'!$D$13,"m")),0)</f>
        <v>0</v>
      </c>
      <c r="X995" s="35">
        <f t="shared" si="201"/>
        <v>0</v>
      </c>
      <c r="Y995" s="35">
        <f t="shared" si="200"/>
        <v>0</v>
      </c>
      <c r="Z995" s="35">
        <f t="shared" si="212"/>
        <v>0</v>
      </c>
      <c r="AA995" s="36">
        <f t="shared" si="203"/>
        <v>0</v>
      </c>
      <c r="AB995" s="36">
        <f t="shared" si="205"/>
        <v>0</v>
      </c>
      <c r="AC995" s="37">
        <f t="shared" si="199"/>
        <v>0</v>
      </c>
      <c r="AD995" s="35">
        <f>IF(OR(YEAR(G995)&lt;2019,O995="X"),0,IF(ISBLANK(H995),DATEDIF(G995,'[3]1.Pradzia'!$D$13,"M"),DATEDIF(G995,H995,"m")))</f>
        <v>0</v>
      </c>
      <c r="AE995" s="37">
        <f>IF(E995='[3]5.Grup_T'!$E$20,0,IF(AD995&lt;&gt;0,M995/V995*MIN(12,AD995),0))</f>
        <v>0</v>
      </c>
      <c r="AF995" s="37">
        <f t="shared" si="204"/>
        <v>0</v>
      </c>
      <c r="AG995" s="37">
        <f t="shared" si="206"/>
        <v>0</v>
      </c>
      <c r="AH995" s="37">
        <f t="shared" si="207"/>
        <v>0</v>
      </c>
      <c r="AI995" s="35" t="str">
        <f t="shared" si="208"/>
        <v>Nusidėvėjęs</v>
      </c>
      <c r="AJ995" s="38" t="str">
        <f>IF(AND(F995&lt;&gt;[3]Pav.tvarkyklė!$B$12,F995&lt;&gt;[3]Pav.tvarkyklė!$B$13),"GVTNT","X")</f>
        <v>GVTNT</v>
      </c>
      <c r="AK995" s="39">
        <f t="shared" si="209"/>
        <v>0</v>
      </c>
      <c r="AL995" s="41"/>
      <c r="AM995" s="41"/>
      <c r="AN995" s="41">
        <f t="shared" si="210"/>
        <v>1900</v>
      </c>
      <c r="AO995" s="41"/>
      <c r="AP995" s="41"/>
      <c r="AQ995" s="41"/>
      <c r="AR995" s="42"/>
      <c r="AS995" s="42"/>
      <c r="AU995" s="43">
        <f t="shared" si="211"/>
        <v>0</v>
      </c>
    </row>
    <row r="996" spans="1:47" ht="15" customHeight="1" x14ac:dyDescent="0.25">
      <c r="A996" s="11"/>
      <c r="B996" s="19">
        <v>1054</v>
      </c>
      <c r="C996" s="74"/>
      <c r="D996" s="77"/>
      <c r="E996" s="75"/>
      <c r="F996" s="71"/>
      <c r="G996" s="80"/>
      <c r="H996" s="49"/>
      <c r="I996" s="27"/>
      <c r="J996" s="27"/>
      <c r="K996" s="27"/>
      <c r="L996" s="79"/>
      <c r="M996" s="81"/>
      <c r="N996" s="29">
        <v>0</v>
      </c>
      <c r="O996" s="30" t="str">
        <f>IF(G996&lt;=$N$2,"",IF(F996=[3]Pav.tvarkyklė!$B$13,"",IF(ISBLANK(R996),"X","")))</f>
        <v/>
      </c>
      <c r="P996" s="31"/>
      <c r="Q996" s="32"/>
      <c r="R996" s="32"/>
      <c r="S996" s="33"/>
      <c r="T996" s="33"/>
      <c r="U996" s="34" t="str">
        <f>IFERROR(INDEX('[3]5.Grup_T'!$G$4:$G$22,MATCH('6.Turtas'!E996,'[3]5.Grup_T'!$E$4:$E$22,0)),"0")</f>
        <v>0</v>
      </c>
      <c r="V996" s="35">
        <f t="shared" si="202"/>
        <v>0</v>
      </c>
      <c r="W996" s="35">
        <f>IF(NOT(ISBLANK(H996)),(12-DATEDIF(H996,'[3]1.Pradzia'!$D$13,"m")),0)</f>
        <v>0</v>
      </c>
      <c r="X996" s="35">
        <f t="shared" si="201"/>
        <v>0</v>
      </c>
      <c r="Y996" s="35">
        <f t="shared" si="200"/>
        <v>0</v>
      </c>
      <c r="Z996" s="35">
        <f t="shared" si="212"/>
        <v>0</v>
      </c>
      <c r="AA996" s="36">
        <f t="shared" si="203"/>
        <v>0</v>
      </c>
      <c r="AB996" s="36">
        <f t="shared" si="205"/>
        <v>0</v>
      </c>
      <c r="AC996" s="37">
        <f t="shared" si="199"/>
        <v>0</v>
      </c>
      <c r="AD996" s="35">
        <f>IF(OR(YEAR(G996)&lt;2019,O996="X"),0,IF(ISBLANK(H996),DATEDIF(G996,'[3]1.Pradzia'!$D$13,"M"),DATEDIF(G996,H996,"m")))</f>
        <v>0</v>
      </c>
      <c r="AE996" s="37">
        <f>IF(E996='[3]5.Grup_T'!$E$20,0,IF(AD996&lt;&gt;0,M996/V996*MIN(12,AD996),0))</f>
        <v>0</v>
      </c>
      <c r="AF996" s="37">
        <f t="shared" si="204"/>
        <v>0</v>
      </c>
      <c r="AG996" s="37">
        <f t="shared" si="206"/>
        <v>0</v>
      </c>
      <c r="AH996" s="37">
        <f t="shared" si="207"/>
        <v>0</v>
      </c>
      <c r="AI996" s="35" t="str">
        <f t="shared" si="208"/>
        <v>Nusidėvėjęs</v>
      </c>
      <c r="AJ996" s="38" t="str">
        <f>IF(AND(F996&lt;&gt;[3]Pav.tvarkyklė!$B$12,F996&lt;&gt;[3]Pav.tvarkyklė!$B$13),"GVTNT","X")</f>
        <v>GVTNT</v>
      </c>
      <c r="AK996" s="39">
        <f t="shared" si="209"/>
        <v>0</v>
      </c>
      <c r="AL996" s="41"/>
      <c r="AM996" s="41"/>
      <c r="AN996" s="41">
        <f t="shared" si="210"/>
        <v>1900</v>
      </c>
      <c r="AO996" s="41"/>
      <c r="AP996" s="41"/>
      <c r="AQ996" s="41"/>
      <c r="AR996" s="42"/>
      <c r="AS996" s="42"/>
      <c r="AU996" s="43">
        <f t="shared" si="211"/>
        <v>0</v>
      </c>
    </row>
    <row r="997" spans="1:47" ht="15" customHeight="1" x14ac:dyDescent="0.25">
      <c r="A997" s="11"/>
      <c r="B997" s="19">
        <v>1055</v>
      </c>
      <c r="C997" s="74"/>
      <c r="D997" s="77"/>
      <c r="E997" s="71"/>
      <c r="F997" s="75"/>
      <c r="G997" s="80"/>
      <c r="H997" s="49"/>
      <c r="I997" s="27"/>
      <c r="J997" s="27"/>
      <c r="K997" s="27"/>
      <c r="L997" s="79"/>
      <c r="M997" s="81"/>
      <c r="N997" s="29">
        <v>0</v>
      </c>
      <c r="O997" s="30" t="str">
        <f>IF(G997&lt;=$N$2,"",IF(F997=[3]Pav.tvarkyklė!$B$13,"",IF(ISBLANK(R997),"X","")))</f>
        <v/>
      </c>
      <c r="P997" s="31"/>
      <c r="Q997" s="32"/>
      <c r="R997" s="32"/>
      <c r="S997" s="33"/>
      <c r="T997" s="33"/>
      <c r="U997" s="34" t="str">
        <f>IFERROR(INDEX('[3]5.Grup_T'!$G$4:$G$22,MATCH('6.Turtas'!E997,'[3]5.Grup_T'!$E$4:$E$22,0)),"0")</f>
        <v>0</v>
      </c>
      <c r="V997" s="35">
        <f t="shared" si="202"/>
        <v>0</v>
      </c>
      <c r="W997" s="35">
        <f>IF(NOT(ISBLANK(H997)),(12-DATEDIF(H997,'[3]1.Pradzia'!$D$13,"m")),0)</f>
        <v>0</v>
      </c>
      <c r="X997" s="35">
        <f t="shared" si="201"/>
        <v>0</v>
      </c>
      <c r="Y997" s="35">
        <f t="shared" si="200"/>
        <v>0</v>
      </c>
      <c r="Z997" s="35">
        <f t="shared" si="212"/>
        <v>0</v>
      </c>
      <c r="AA997" s="36">
        <f t="shared" si="203"/>
        <v>0</v>
      </c>
      <c r="AB997" s="36">
        <f t="shared" si="205"/>
        <v>0</v>
      </c>
      <c r="AC997" s="37">
        <f t="shared" si="199"/>
        <v>0</v>
      </c>
      <c r="AD997" s="35">
        <f>IF(OR(YEAR(G997)&lt;2019,O997="X"),0,IF(ISBLANK(H997),DATEDIF(G997,'[3]1.Pradzia'!$D$13,"M"),DATEDIF(G997,H997,"m")))</f>
        <v>0</v>
      </c>
      <c r="AE997" s="37">
        <f>IF(E997='[3]5.Grup_T'!$E$20,0,IF(AD997&lt;&gt;0,M997/V997*MIN(12,AD997),0))</f>
        <v>0</v>
      </c>
      <c r="AF997" s="37">
        <f t="shared" si="204"/>
        <v>0</v>
      </c>
      <c r="AG997" s="37">
        <f t="shared" si="206"/>
        <v>0</v>
      </c>
      <c r="AH997" s="37">
        <f t="shared" si="207"/>
        <v>0</v>
      </c>
      <c r="AI997" s="35" t="str">
        <f t="shared" si="208"/>
        <v>Nusidėvėjęs</v>
      </c>
      <c r="AJ997" s="38" t="str">
        <f>IF(AND(F997&lt;&gt;[3]Pav.tvarkyklė!$B$12,F997&lt;&gt;[3]Pav.tvarkyklė!$B$13),"GVTNT","X")</f>
        <v>GVTNT</v>
      </c>
      <c r="AK997" s="39">
        <f t="shared" si="209"/>
        <v>0</v>
      </c>
      <c r="AL997" s="41"/>
      <c r="AM997" s="41"/>
      <c r="AN997" s="41">
        <f t="shared" si="210"/>
        <v>1900</v>
      </c>
      <c r="AO997" s="41"/>
      <c r="AP997" s="41"/>
      <c r="AQ997" s="41"/>
      <c r="AR997" s="42"/>
      <c r="AS997" s="42"/>
      <c r="AU997" s="43">
        <f t="shared" si="211"/>
        <v>0</v>
      </c>
    </row>
    <row r="998" spans="1:47" ht="15" customHeight="1" x14ac:dyDescent="0.25">
      <c r="A998" s="11"/>
      <c r="B998" s="19">
        <v>1056</v>
      </c>
      <c r="C998" s="74"/>
      <c r="D998" s="77"/>
      <c r="E998" s="75"/>
      <c r="F998" s="75"/>
      <c r="G998" s="80"/>
      <c r="H998" s="49"/>
      <c r="I998" s="27"/>
      <c r="J998" s="27"/>
      <c r="K998" s="27"/>
      <c r="L998" s="79"/>
      <c r="M998" s="81"/>
      <c r="N998" s="29">
        <v>0</v>
      </c>
      <c r="O998" s="30" t="str">
        <f>IF(G998&lt;=$N$2,"",IF(F998=[3]Pav.tvarkyklė!$B$13,"",IF(ISBLANK(R998),"X","")))</f>
        <v/>
      </c>
      <c r="P998" s="31"/>
      <c r="Q998" s="32"/>
      <c r="R998" s="32"/>
      <c r="S998" s="33"/>
      <c r="T998" s="33"/>
      <c r="U998" s="34" t="str">
        <f>IFERROR(INDEX('[3]5.Grup_T'!$G$4:$G$22,MATCH('6.Turtas'!E998,'[3]5.Grup_T'!$E$4:$E$22,0)),"0")</f>
        <v>0</v>
      </c>
      <c r="V998" s="35">
        <f t="shared" si="202"/>
        <v>0</v>
      </c>
      <c r="W998" s="35">
        <f>IF(NOT(ISBLANK(H998)),(12-DATEDIF(H998,'[3]1.Pradzia'!$D$13,"m")),0)</f>
        <v>0</v>
      </c>
      <c r="X998" s="35">
        <f t="shared" si="201"/>
        <v>0</v>
      </c>
      <c r="Y998" s="35">
        <f t="shared" si="200"/>
        <v>0</v>
      </c>
      <c r="Z998" s="35">
        <f t="shared" si="212"/>
        <v>0</v>
      </c>
      <c r="AA998" s="36">
        <f t="shared" si="203"/>
        <v>0</v>
      </c>
      <c r="AB998" s="36">
        <f t="shared" si="205"/>
        <v>0</v>
      </c>
      <c r="AC998" s="37">
        <f t="shared" ref="AC998:AC1061" si="213">IF(YEAR(G998)&lt;2019,M998-N998+AB998,0)</f>
        <v>0</v>
      </c>
      <c r="AD998" s="35">
        <f>IF(OR(YEAR(G998)&lt;2019,O998="X"),0,IF(ISBLANK(H998),DATEDIF(G998,'[3]1.Pradzia'!$D$13,"M"),DATEDIF(G998,H998,"m")))</f>
        <v>0</v>
      </c>
      <c r="AE998" s="37">
        <f>IF(E998='[3]5.Grup_T'!$E$20,0,IF(AD998&lt;&gt;0,M998/V998*MIN(12,AD998),0))</f>
        <v>0</v>
      </c>
      <c r="AF998" s="37">
        <f t="shared" si="204"/>
        <v>0</v>
      </c>
      <c r="AG998" s="37">
        <f t="shared" si="206"/>
        <v>0</v>
      </c>
      <c r="AH998" s="37">
        <f t="shared" si="207"/>
        <v>0</v>
      </c>
      <c r="AI998" s="35" t="str">
        <f t="shared" si="208"/>
        <v>Nusidėvėjęs</v>
      </c>
      <c r="AJ998" s="38" t="str">
        <f>IF(AND(F998&lt;&gt;[3]Pav.tvarkyklė!$B$12,F998&lt;&gt;[3]Pav.tvarkyklė!$B$13),"GVTNT","X")</f>
        <v>GVTNT</v>
      </c>
      <c r="AK998" s="39">
        <f t="shared" si="209"/>
        <v>0</v>
      </c>
      <c r="AL998" s="41"/>
      <c r="AM998" s="41"/>
      <c r="AN998" s="41">
        <f t="shared" si="210"/>
        <v>1900</v>
      </c>
      <c r="AO998" s="41"/>
      <c r="AP998" s="41"/>
      <c r="AQ998" s="41"/>
      <c r="AR998" s="42"/>
      <c r="AS998" s="42"/>
      <c r="AU998" s="43">
        <f t="shared" si="211"/>
        <v>0</v>
      </c>
    </row>
    <row r="999" spans="1:47" ht="15" customHeight="1" x14ac:dyDescent="0.25">
      <c r="A999" s="11"/>
      <c r="B999" s="19">
        <v>1057</v>
      </c>
      <c r="C999" s="74"/>
      <c r="D999" s="77"/>
      <c r="E999" s="75"/>
      <c r="F999" s="75"/>
      <c r="G999" s="80"/>
      <c r="H999" s="49"/>
      <c r="I999" s="27"/>
      <c r="J999" s="27"/>
      <c r="K999" s="27"/>
      <c r="L999" s="79"/>
      <c r="M999" s="81"/>
      <c r="N999" s="29">
        <v>0</v>
      </c>
      <c r="O999" s="30" t="str">
        <f>IF(G999&lt;=$N$2,"",IF(F999=[3]Pav.tvarkyklė!$B$13,"",IF(ISBLANK(R999),"X","")))</f>
        <v/>
      </c>
      <c r="P999" s="31"/>
      <c r="Q999" s="32"/>
      <c r="R999" s="32"/>
      <c r="S999" s="33"/>
      <c r="T999" s="33"/>
      <c r="U999" s="34" t="str">
        <f>IFERROR(INDEX('[3]5.Grup_T'!$G$4:$G$22,MATCH('6.Turtas'!E999,'[3]5.Grup_T'!$E$4:$E$22,0)),"0")</f>
        <v>0</v>
      </c>
      <c r="V999" s="35">
        <f t="shared" si="202"/>
        <v>0</v>
      </c>
      <c r="W999" s="35">
        <f>IF(NOT(ISBLANK(H999)),(12-DATEDIF(H999,'[3]1.Pradzia'!$D$13,"m")),0)</f>
        <v>0</v>
      </c>
      <c r="X999" s="35">
        <f t="shared" si="201"/>
        <v>0</v>
      </c>
      <c r="Y999" s="35">
        <f t="shared" si="200"/>
        <v>0</v>
      </c>
      <c r="Z999" s="35">
        <f t="shared" si="212"/>
        <v>0</v>
      </c>
      <c r="AA999" s="36">
        <f t="shared" si="203"/>
        <v>0</v>
      </c>
      <c r="AB999" s="36">
        <f t="shared" si="205"/>
        <v>0</v>
      </c>
      <c r="AC999" s="37">
        <f t="shared" si="213"/>
        <v>0</v>
      </c>
      <c r="AD999" s="35">
        <f>IF(OR(YEAR(G999)&lt;2019,O999="X"),0,IF(ISBLANK(H999),DATEDIF(G999,'[3]1.Pradzia'!$D$13,"M"),DATEDIF(G999,H999,"m")))</f>
        <v>0</v>
      </c>
      <c r="AE999" s="37">
        <f>IF(E999='[3]5.Grup_T'!$E$20,0,IF(AD999&lt;&gt;0,M999/V999*MIN(12,AD999),0))</f>
        <v>0</v>
      </c>
      <c r="AF999" s="37">
        <f t="shared" si="204"/>
        <v>0</v>
      </c>
      <c r="AG999" s="37">
        <f t="shared" si="206"/>
        <v>0</v>
      </c>
      <c r="AH999" s="37">
        <f t="shared" si="207"/>
        <v>0</v>
      </c>
      <c r="AI999" s="35" t="str">
        <f t="shared" si="208"/>
        <v>Nusidėvėjęs</v>
      </c>
      <c r="AJ999" s="38" t="str">
        <f>IF(AND(F999&lt;&gt;[3]Pav.tvarkyklė!$B$12,F999&lt;&gt;[3]Pav.tvarkyklė!$B$13),"GVTNT","X")</f>
        <v>GVTNT</v>
      </c>
      <c r="AK999" s="39">
        <f t="shared" si="209"/>
        <v>0</v>
      </c>
      <c r="AL999" s="41"/>
      <c r="AM999" s="41"/>
      <c r="AN999" s="41">
        <f t="shared" si="210"/>
        <v>1900</v>
      </c>
      <c r="AO999" s="41"/>
      <c r="AP999" s="41"/>
      <c r="AQ999" s="41"/>
      <c r="AR999" s="42"/>
      <c r="AS999" s="42"/>
      <c r="AU999" s="43">
        <f t="shared" si="211"/>
        <v>0</v>
      </c>
    </row>
    <row r="1000" spans="1:47" ht="15" customHeight="1" x14ac:dyDescent="0.25">
      <c r="A1000" s="11"/>
      <c r="B1000" s="19">
        <v>1058</v>
      </c>
      <c r="C1000" s="74"/>
      <c r="D1000" s="77"/>
      <c r="E1000" s="75"/>
      <c r="F1000" s="75"/>
      <c r="G1000" s="80"/>
      <c r="H1000" s="49"/>
      <c r="I1000" s="27"/>
      <c r="J1000" s="27"/>
      <c r="K1000" s="27"/>
      <c r="L1000" s="79"/>
      <c r="M1000" s="81"/>
      <c r="N1000" s="29">
        <v>0</v>
      </c>
      <c r="O1000" s="30" t="str">
        <f>IF(G1000&lt;=$N$2,"",IF(F1000=[3]Pav.tvarkyklė!$B$13,"",IF(ISBLANK(R1000),"X","")))</f>
        <v/>
      </c>
      <c r="P1000" s="31"/>
      <c r="Q1000" s="32"/>
      <c r="R1000" s="32"/>
      <c r="S1000" s="33"/>
      <c r="T1000" s="33"/>
      <c r="U1000" s="34" t="str">
        <f>IFERROR(INDEX('[3]5.Grup_T'!$G$4:$G$22,MATCH('6.Turtas'!E1000,'[3]5.Grup_T'!$E$4:$E$22,0)),"0")</f>
        <v>0</v>
      </c>
      <c r="V1000" s="35">
        <f t="shared" si="202"/>
        <v>0</v>
      </c>
      <c r="W1000" s="35">
        <f>IF(NOT(ISBLANK(H1000)),(12-DATEDIF(H1000,'[3]1.Pradzia'!$D$13,"m")),0)</f>
        <v>0</v>
      </c>
      <c r="X1000" s="35">
        <f t="shared" si="201"/>
        <v>0</v>
      </c>
      <c r="Y1000" s="35">
        <f t="shared" si="200"/>
        <v>0</v>
      </c>
      <c r="Z1000" s="35">
        <f t="shared" si="212"/>
        <v>0</v>
      </c>
      <c r="AA1000" s="36">
        <f t="shared" si="203"/>
        <v>0</v>
      </c>
      <c r="AB1000" s="36">
        <f t="shared" si="205"/>
        <v>0</v>
      </c>
      <c r="AC1000" s="37">
        <f t="shared" si="213"/>
        <v>0</v>
      </c>
      <c r="AD1000" s="35">
        <f>IF(OR(YEAR(G1000)&lt;2019,O1000="X"),0,IF(ISBLANK(H1000),DATEDIF(G1000,'[3]1.Pradzia'!$D$13,"M"),DATEDIF(G1000,H1000,"m")))</f>
        <v>0</v>
      </c>
      <c r="AE1000" s="37">
        <f>IF(E1000='[3]5.Grup_T'!$E$20,0,IF(AD1000&lt;&gt;0,M1000/V1000*MIN(12,AD1000),0))</f>
        <v>0</v>
      </c>
      <c r="AF1000" s="37">
        <f t="shared" si="204"/>
        <v>0</v>
      </c>
      <c r="AG1000" s="37">
        <f t="shared" si="206"/>
        <v>0</v>
      </c>
      <c r="AH1000" s="37">
        <f t="shared" si="207"/>
        <v>0</v>
      </c>
      <c r="AI1000" s="35" t="str">
        <f t="shared" si="208"/>
        <v>Nusidėvėjęs</v>
      </c>
      <c r="AJ1000" s="38" t="str">
        <f>IF(AND(F1000&lt;&gt;[3]Pav.tvarkyklė!$B$12,F1000&lt;&gt;[3]Pav.tvarkyklė!$B$13),"GVTNT","X")</f>
        <v>GVTNT</v>
      </c>
      <c r="AK1000" s="39">
        <f t="shared" si="209"/>
        <v>0</v>
      </c>
      <c r="AL1000" s="41"/>
      <c r="AM1000" s="41"/>
      <c r="AN1000" s="41">
        <f t="shared" si="210"/>
        <v>1900</v>
      </c>
      <c r="AO1000" s="41"/>
      <c r="AP1000" s="41"/>
      <c r="AQ1000" s="41"/>
      <c r="AR1000" s="42"/>
      <c r="AS1000" s="42"/>
      <c r="AU1000" s="43">
        <f t="shared" si="211"/>
        <v>0</v>
      </c>
    </row>
    <row r="1001" spans="1:47" ht="15" customHeight="1" x14ac:dyDescent="0.25">
      <c r="A1001" s="11"/>
      <c r="B1001" s="19">
        <v>1059</v>
      </c>
      <c r="C1001" s="74"/>
      <c r="D1001" s="77"/>
      <c r="E1001" s="75"/>
      <c r="F1001" s="75"/>
      <c r="G1001" s="80"/>
      <c r="H1001" s="49"/>
      <c r="I1001" s="27"/>
      <c r="J1001" s="27"/>
      <c r="K1001" s="27"/>
      <c r="L1001" s="79"/>
      <c r="M1001" s="81"/>
      <c r="N1001" s="29">
        <v>0</v>
      </c>
      <c r="O1001" s="30" t="str">
        <f>IF(G1001&lt;=$N$2,"",IF(F1001=[3]Pav.tvarkyklė!$B$13,"",IF(ISBLANK(R1001),"X","")))</f>
        <v/>
      </c>
      <c r="P1001" s="31"/>
      <c r="Q1001" s="32"/>
      <c r="R1001" s="32"/>
      <c r="S1001" s="33"/>
      <c r="T1001" s="33"/>
      <c r="U1001" s="34" t="str">
        <f>IFERROR(INDEX('[3]5.Grup_T'!$G$4:$G$22,MATCH('6.Turtas'!E1001,'[3]5.Grup_T'!$E$4:$E$22,0)),"0")</f>
        <v>0</v>
      </c>
      <c r="V1001" s="35">
        <f t="shared" si="202"/>
        <v>0</v>
      </c>
      <c r="W1001" s="35">
        <f>IF(NOT(ISBLANK(H1001)),(12-DATEDIF(H1001,'[3]1.Pradzia'!$D$13,"m")),0)</f>
        <v>0</v>
      </c>
      <c r="X1001" s="35">
        <f t="shared" si="201"/>
        <v>0</v>
      </c>
      <c r="Y1001" s="35">
        <f t="shared" si="200"/>
        <v>0</v>
      </c>
      <c r="Z1001" s="35">
        <f t="shared" si="212"/>
        <v>0</v>
      </c>
      <c r="AA1001" s="36">
        <f t="shared" si="203"/>
        <v>0</v>
      </c>
      <c r="AB1001" s="36">
        <f t="shared" si="205"/>
        <v>0</v>
      </c>
      <c r="AC1001" s="37">
        <f t="shared" si="213"/>
        <v>0</v>
      </c>
      <c r="AD1001" s="35">
        <f>IF(OR(YEAR(G1001)&lt;2019,O1001="X"),0,IF(ISBLANK(H1001),DATEDIF(G1001,'[3]1.Pradzia'!$D$13,"M"),DATEDIF(G1001,H1001,"m")))</f>
        <v>0</v>
      </c>
      <c r="AE1001" s="37">
        <f>IF(E1001='[3]5.Grup_T'!$E$20,0,IF(AD1001&lt;&gt;0,M1001/V1001*MIN(12,AD1001),0))</f>
        <v>0</v>
      </c>
      <c r="AF1001" s="37">
        <f t="shared" si="204"/>
        <v>0</v>
      </c>
      <c r="AG1001" s="37">
        <f t="shared" si="206"/>
        <v>0</v>
      </c>
      <c r="AH1001" s="37">
        <f t="shared" si="207"/>
        <v>0</v>
      </c>
      <c r="AI1001" s="35" t="str">
        <f t="shared" si="208"/>
        <v>Nusidėvėjęs</v>
      </c>
      <c r="AJ1001" s="38" t="str">
        <f>IF(AND(F1001&lt;&gt;[3]Pav.tvarkyklė!$B$12,F1001&lt;&gt;[3]Pav.tvarkyklė!$B$13),"GVTNT","X")</f>
        <v>GVTNT</v>
      </c>
      <c r="AK1001" s="39">
        <f t="shared" si="209"/>
        <v>0</v>
      </c>
      <c r="AL1001" s="41"/>
      <c r="AM1001" s="41"/>
      <c r="AN1001" s="41">
        <f t="shared" si="210"/>
        <v>1900</v>
      </c>
      <c r="AO1001" s="41"/>
      <c r="AP1001" s="41"/>
      <c r="AQ1001" s="41"/>
      <c r="AR1001" s="42"/>
      <c r="AS1001" s="42"/>
      <c r="AU1001" s="43">
        <f t="shared" si="211"/>
        <v>0</v>
      </c>
    </row>
    <row r="1002" spans="1:47" ht="15" customHeight="1" x14ac:dyDescent="0.25">
      <c r="A1002" s="11"/>
      <c r="B1002" s="19">
        <v>1060</v>
      </c>
      <c r="C1002" s="74"/>
      <c r="D1002" s="77"/>
      <c r="E1002" s="75"/>
      <c r="F1002" s="75"/>
      <c r="G1002" s="80"/>
      <c r="H1002" s="49"/>
      <c r="I1002" s="27"/>
      <c r="J1002" s="27"/>
      <c r="K1002" s="27"/>
      <c r="L1002" s="79"/>
      <c r="M1002" s="81"/>
      <c r="N1002" s="29">
        <v>0</v>
      </c>
      <c r="O1002" s="30" t="str">
        <f>IF(G1002&lt;=$N$2,"",IF(F1002=[3]Pav.tvarkyklė!$B$13,"",IF(ISBLANK(R1002),"X","")))</f>
        <v/>
      </c>
      <c r="P1002" s="31"/>
      <c r="Q1002" s="32"/>
      <c r="R1002" s="32"/>
      <c r="S1002" s="33"/>
      <c r="T1002" s="33"/>
      <c r="U1002" s="34" t="str">
        <f>IFERROR(INDEX('[3]5.Grup_T'!$G$4:$G$22,MATCH('6.Turtas'!E1002,'[3]5.Grup_T'!$E$4:$E$22,0)),"0")</f>
        <v>0</v>
      </c>
      <c r="V1002" s="35">
        <f t="shared" si="202"/>
        <v>0</v>
      </c>
      <c r="W1002" s="35">
        <f>IF(NOT(ISBLANK(H1002)),(12-DATEDIF(H1002,'[3]1.Pradzia'!$D$13,"m")),0)</f>
        <v>0</v>
      </c>
      <c r="X1002" s="35">
        <f t="shared" si="201"/>
        <v>0</v>
      </c>
      <c r="Y1002" s="35">
        <f t="shared" si="200"/>
        <v>0</v>
      </c>
      <c r="Z1002" s="35">
        <f t="shared" si="212"/>
        <v>0</v>
      </c>
      <c r="AA1002" s="36">
        <f t="shared" si="203"/>
        <v>0</v>
      </c>
      <c r="AB1002" s="36">
        <f t="shared" si="205"/>
        <v>0</v>
      </c>
      <c r="AC1002" s="37">
        <f t="shared" si="213"/>
        <v>0</v>
      </c>
      <c r="AD1002" s="35">
        <f>IF(OR(YEAR(G1002)&lt;2019,O1002="X"),0,IF(ISBLANK(H1002),DATEDIF(G1002,'[3]1.Pradzia'!$D$13,"M"),DATEDIF(G1002,H1002,"m")))</f>
        <v>0</v>
      </c>
      <c r="AE1002" s="37">
        <f>IF(E1002='[3]5.Grup_T'!$E$20,0,IF(AD1002&lt;&gt;0,M1002/V1002*MIN(12,AD1002),0))</f>
        <v>0</v>
      </c>
      <c r="AF1002" s="37">
        <f t="shared" si="204"/>
        <v>0</v>
      </c>
      <c r="AG1002" s="37">
        <f t="shared" si="206"/>
        <v>0</v>
      </c>
      <c r="AH1002" s="37">
        <f t="shared" si="207"/>
        <v>0</v>
      </c>
      <c r="AI1002" s="35" t="str">
        <f t="shared" si="208"/>
        <v>Nusidėvėjęs</v>
      </c>
      <c r="AJ1002" s="38" t="str">
        <f>IF(AND(F1002&lt;&gt;[3]Pav.tvarkyklė!$B$12,F1002&lt;&gt;[3]Pav.tvarkyklė!$B$13),"GVTNT","X")</f>
        <v>GVTNT</v>
      </c>
      <c r="AK1002" s="39">
        <f t="shared" si="209"/>
        <v>0</v>
      </c>
      <c r="AL1002" s="41"/>
      <c r="AM1002" s="41"/>
      <c r="AN1002" s="41">
        <f t="shared" si="210"/>
        <v>1900</v>
      </c>
      <c r="AO1002" s="41"/>
      <c r="AP1002" s="41"/>
      <c r="AQ1002" s="41"/>
      <c r="AR1002" s="42"/>
      <c r="AS1002" s="42"/>
      <c r="AU1002" s="43">
        <f t="shared" si="211"/>
        <v>0</v>
      </c>
    </row>
    <row r="1003" spans="1:47" ht="15" customHeight="1" x14ac:dyDescent="0.25">
      <c r="A1003" s="11"/>
      <c r="B1003" s="19">
        <v>1061</v>
      </c>
      <c r="C1003" s="74"/>
      <c r="D1003" s="77"/>
      <c r="E1003" s="75"/>
      <c r="F1003" s="75"/>
      <c r="G1003" s="80"/>
      <c r="H1003" s="49"/>
      <c r="I1003" s="27"/>
      <c r="J1003" s="27"/>
      <c r="K1003" s="27"/>
      <c r="L1003" s="79"/>
      <c r="M1003" s="81"/>
      <c r="N1003" s="29">
        <v>0</v>
      </c>
      <c r="O1003" s="30" t="str">
        <f>IF(G1003&lt;=$N$2,"",IF(F1003=[3]Pav.tvarkyklė!$B$13,"",IF(ISBLANK(R1003),"X","")))</f>
        <v/>
      </c>
      <c r="P1003" s="31"/>
      <c r="Q1003" s="32"/>
      <c r="R1003" s="32"/>
      <c r="S1003" s="33"/>
      <c r="T1003" s="33"/>
      <c r="U1003" s="34" t="str">
        <f>IFERROR(INDEX('[3]5.Grup_T'!$G$4:$G$22,MATCH('6.Turtas'!E1003,'[3]5.Grup_T'!$E$4:$E$22,0)),"0")</f>
        <v>0</v>
      </c>
      <c r="V1003" s="35">
        <f t="shared" si="202"/>
        <v>0</v>
      </c>
      <c r="W1003" s="35">
        <f>IF(NOT(ISBLANK(H1003)),(12-DATEDIF(H1003,'[3]1.Pradzia'!$D$13,"m")),0)</f>
        <v>0</v>
      </c>
      <c r="X1003" s="35">
        <f t="shared" si="201"/>
        <v>0</v>
      </c>
      <c r="Y1003" s="35">
        <f t="shared" si="200"/>
        <v>0</v>
      </c>
      <c r="Z1003" s="35">
        <f t="shared" si="212"/>
        <v>0</v>
      </c>
      <c r="AA1003" s="36">
        <f t="shared" si="203"/>
        <v>0</v>
      </c>
      <c r="AB1003" s="36">
        <f t="shared" si="205"/>
        <v>0</v>
      </c>
      <c r="AC1003" s="37">
        <f t="shared" si="213"/>
        <v>0</v>
      </c>
      <c r="AD1003" s="35">
        <f>IF(OR(YEAR(G1003)&lt;2019,O1003="X"),0,IF(ISBLANK(H1003),DATEDIF(G1003,'[3]1.Pradzia'!$D$13,"M"),DATEDIF(G1003,H1003,"m")))</f>
        <v>0</v>
      </c>
      <c r="AE1003" s="37">
        <f>IF(E1003='[3]5.Grup_T'!$E$20,0,IF(AD1003&lt;&gt;0,M1003/V1003*MIN(12,AD1003),0))</f>
        <v>0</v>
      </c>
      <c r="AF1003" s="37">
        <f t="shared" si="204"/>
        <v>0</v>
      </c>
      <c r="AG1003" s="37">
        <f t="shared" si="206"/>
        <v>0</v>
      </c>
      <c r="AH1003" s="37">
        <f t="shared" si="207"/>
        <v>0</v>
      </c>
      <c r="AI1003" s="35" t="str">
        <f t="shared" si="208"/>
        <v>Nusidėvėjęs</v>
      </c>
      <c r="AJ1003" s="38" t="str">
        <f>IF(AND(F1003&lt;&gt;[3]Pav.tvarkyklė!$B$12,F1003&lt;&gt;[3]Pav.tvarkyklė!$B$13),"GVTNT","X")</f>
        <v>GVTNT</v>
      </c>
      <c r="AK1003" s="39">
        <f t="shared" si="209"/>
        <v>0</v>
      </c>
      <c r="AL1003" s="41"/>
      <c r="AM1003" s="41"/>
      <c r="AN1003" s="41">
        <f t="shared" si="210"/>
        <v>1900</v>
      </c>
      <c r="AO1003" s="41"/>
      <c r="AP1003" s="41"/>
      <c r="AQ1003" s="41"/>
      <c r="AR1003" s="42"/>
      <c r="AS1003" s="42"/>
      <c r="AU1003" s="43">
        <f t="shared" si="211"/>
        <v>0</v>
      </c>
    </row>
    <row r="1004" spans="1:47" ht="15" customHeight="1" x14ac:dyDescent="0.25">
      <c r="A1004" s="11"/>
      <c r="B1004" s="19">
        <v>1062</v>
      </c>
      <c r="C1004" s="74"/>
      <c r="D1004" s="77"/>
      <c r="E1004" s="75"/>
      <c r="F1004" s="75"/>
      <c r="G1004" s="80"/>
      <c r="H1004" s="49"/>
      <c r="I1004" s="27"/>
      <c r="J1004" s="27"/>
      <c r="K1004" s="27"/>
      <c r="L1004" s="79"/>
      <c r="M1004" s="81"/>
      <c r="N1004" s="29">
        <v>0</v>
      </c>
      <c r="O1004" s="30" t="str">
        <f>IF(G1004&lt;=$N$2,"",IF(F1004=[3]Pav.tvarkyklė!$B$13,"",IF(ISBLANK(R1004),"X","")))</f>
        <v/>
      </c>
      <c r="P1004" s="31"/>
      <c r="Q1004" s="32"/>
      <c r="R1004" s="32"/>
      <c r="S1004" s="33"/>
      <c r="T1004" s="33"/>
      <c r="U1004" s="34" t="str">
        <f>IFERROR(INDEX('[3]5.Grup_T'!$G$4:$G$22,MATCH('6.Turtas'!E1004,'[3]5.Grup_T'!$E$4:$E$22,0)),"0")</f>
        <v>0</v>
      </c>
      <c r="V1004" s="35">
        <f t="shared" si="202"/>
        <v>0</v>
      </c>
      <c r="W1004" s="35">
        <f>IF(NOT(ISBLANK(H1004)),(12-DATEDIF(H1004,'[3]1.Pradzia'!$D$13,"m")),0)</f>
        <v>0</v>
      </c>
      <c r="X1004" s="35">
        <f t="shared" si="201"/>
        <v>0</v>
      </c>
      <c r="Y1004" s="35">
        <f t="shared" si="200"/>
        <v>0</v>
      </c>
      <c r="Z1004" s="35">
        <f t="shared" si="212"/>
        <v>0</v>
      </c>
      <c r="AA1004" s="36">
        <f t="shared" si="203"/>
        <v>0</v>
      </c>
      <c r="AB1004" s="36">
        <f t="shared" si="205"/>
        <v>0</v>
      </c>
      <c r="AC1004" s="37">
        <f t="shared" si="213"/>
        <v>0</v>
      </c>
      <c r="AD1004" s="35">
        <f>IF(OR(YEAR(G1004)&lt;2019,O1004="X"),0,IF(ISBLANK(H1004),DATEDIF(G1004,'[3]1.Pradzia'!$D$13,"M"),DATEDIF(G1004,H1004,"m")))</f>
        <v>0</v>
      </c>
      <c r="AE1004" s="37">
        <f>IF(E1004='[3]5.Grup_T'!$E$20,0,IF(AD1004&lt;&gt;0,M1004/V1004*MIN(12,AD1004),0))</f>
        <v>0</v>
      </c>
      <c r="AF1004" s="37">
        <f t="shared" si="204"/>
        <v>0</v>
      </c>
      <c r="AG1004" s="37">
        <f t="shared" si="206"/>
        <v>0</v>
      </c>
      <c r="AH1004" s="37">
        <f t="shared" si="207"/>
        <v>0</v>
      </c>
      <c r="AI1004" s="35" t="str">
        <f t="shared" si="208"/>
        <v>Nusidėvėjęs</v>
      </c>
      <c r="AJ1004" s="38" t="str">
        <f>IF(AND(F1004&lt;&gt;[3]Pav.tvarkyklė!$B$12,F1004&lt;&gt;[3]Pav.tvarkyklė!$B$13),"GVTNT","X")</f>
        <v>GVTNT</v>
      </c>
      <c r="AK1004" s="39">
        <f t="shared" si="209"/>
        <v>0</v>
      </c>
      <c r="AL1004" s="41"/>
      <c r="AM1004" s="41"/>
      <c r="AN1004" s="41">
        <f t="shared" si="210"/>
        <v>1900</v>
      </c>
      <c r="AO1004" s="41"/>
      <c r="AP1004" s="41"/>
      <c r="AQ1004" s="41"/>
      <c r="AR1004" s="42"/>
      <c r="AS1004" s="42"/>
      <c r="AU1004" s="43">
        <f t="shared" si="211"/>
        <v>0</v>
      </c>
    </row>
    <row r="1005" spans="1:47" ht="15" customHeight="1" x14ac:dyDescent="0.25">
      <c r="A1005" s="11"/>
      <c r="B1005" s="19">
        <v>1063</v>
      </c>
      <c r="C1005" s="74"/>
      <c r="D1005" s="77"/>
      <c r="E1005" s="75"/>
      <c r="F1005" s="75"/>
      <c r="G1005" s="80"/>
      <c r="H1005" s="49"/>
      <c r="I1005" s="27"/>
      <c r="J1005" s="27"/>
      <c r="K1005" s="27"/>
      <c r="L1005" s="79"/>
      <c r="M1005" s="81"/>
      <c r="N1005" s="29">
        <v>0</v>
      </c>
      <c r="O1005" s="30" t="str">
        <f>IF(G1005&lt;=$N$2,"",IF(F1005=[3]Pav.tvarkyklė!$B$13,"",IF(ISBLANK(R1005),"X","")))</f>
        <v/>
      </c>
      <c r="P1005" s="31"/>
      <c r="Q1005" s="32"/>
      <c r="R1005" s="32"/>
      <c r="S1005" s="33"/>
      <c r="T1005" s="33"/>
      <c r="U1005" s="34" t="str">
        <f>IFERROR(INDEX('[3]5.Grup_T'!$G$4:$G$22,MATCH('6.Turtas'!E1005,'[3]5.Grup_T'!$E$4:$E$22,0)),"0")</f>
        <v>0</v>
      </c>
      <c r="V1005" s="35">
        <f t="shared" si="202"/>
        <v>0</v>
      </c>
      <c r="W1005" s="35">
        <f>IF(NOT(ISBLANK(H1005)),(12-DATEDIF(H1005,'[3]1.Pradzia'!$D$13,"m")),0)</f>
        <v>0</v>
      </c>
      <c r="X1005" s="35">
        <f t="shared" si="201"/>
        <v>0</v>
      </c>
      <c r="Y1005" s="35">
        <f t="shared" si="200"/>
        <v>0</v>
      </c>
      <c r="Z1005" s="35">
        <f t="shared" si="212"/>
        <v>0</v>
      </c>
      <c r="AA1005" s="36">
        <f t="shared" si="203"/>
        <v>0</v>
      </c>
      <c r="AB1005" s="36">
        <f t="shared" si="205"/>
        <v>0</v>
      </c>
      <c r="AC1005" s="37">
        <f t="shared" si="213"/>
        <v>0</v>
      </c>
      <c r="AD1005" s="35">
        <f>IF(OR(YEAR(G1005)&lt;2019,O1005="X"),0,IF(ISBLANK(H1005),DATEDIF(G1005,'[3]1.Pradzia'!$D$13,"M"),DATEDIF(G1005,H1005,"m")))</f>
        <v>0</v>
      </c>
      <c r="AE1005" s="37">
        <f>IF(E1005='[3]5.Grup_T'!$E$20,0,IF(AD1005&lt;&gt;0,M1005/V1005*MIN(12,AD1005),0))</f>
        <v>0</v>
      </c>
      <c r="AF1005" s="37">
        <f t="shared" si="204"/>
        <v>0</v>
      </c>
      <c r="AG1005" s="37">
        <f t="shared" si="206"/>
        <v>0</v>
      </c>
      <c r="AH1005" s="37">
        <f t="shared" si="207"/>
        <v>0</v>
      </c>
      <c r="AI1005" s="35" t="str">
        <f t="shared" si="208"/>
        <v>Nusidėvėjęs</v>
      </c>
      <c r="AJ1005" s="38" t="str">
        <f>IF(AND(F1005&lt;&gt;[3]Pav.tvarkyklė!$B$12,F1005&lt;&gt;[3]Pav.tvarkyklė!$B$13),"GVTNT","X")</f>
        <v>GVTNT</v>
      </c>
      <c r="AK1005" s="39">
        <f t="shared" si="209"/>
        <v>0</v>
      </c>
      <c r="AL1005" s="41"/>
      <c r="AM1005" s="41"/>
      <c r="AN1005" s="41">
        <f t="shared" si="210"/>
        <v>1900</v>
      </c>
      <c r="AO1005" s="41"/>
      <c r="AP1005" s="41"/>
      <c r="AQ1005" s="41"/>
      <c r="AR1005" s="42"/>
      <c r="AS1005" s="42"/>
      <c r="AU1005" s="43">
        <f t="shared" si="211"/>
        <v>0</v>
      </c>
    </row>
    <row r="1006" spans="1:47" ht="15" customHeight="1" x14ac:dyDescent="0.25">
      <c r="A1006" s="11"/>
      <c r="B1006" s="19">
        <v>1064</v>
      </c>
      <c r="C1006" s="74"/>
      <c r="D1006" s="77"/>
      <c r="E1006" s="75"/>
      <c r="F1006" s="75"/>
      <c r="G1006" s="80"/>
      <c r="H1006" s="49"/>
      <c r="I1006" s="27"/>
      <c r="J1006" s="27"/>
      <c r="K1006" s="27"/>
      <c r="L1006" s="79"/>
      <c r="M1006" s="81"/>
      <c r="N1006" s="29">
        <v>0</v>
      </c>
      <c r="O1006" s="30" t="str">
        <f>IF(G1006&lt;=$N$2,"",IF(F1006=[3]Pav.tvarkyklė!$B$13,"",IF(ISBLANK(R1006),"X","")))</f>
        <v/>
      </c>
      <c r="P1006" s="31"/>
      <c r="Q1006" s="32"/>
      <c r="R1006" s="32"/>
      <c r="S1006" s="33"/>
      <c r="T1006" s="33"/>
      <c r="U1006" s="34" t="str">
        <f>IFERROR(INDEX('[3]5.Grup_T'!$G$4:$G$22,MATCH('6.Turtas'!E1006,'[3]5.Grup_T'!$E$4:$E$22,0)),"0")</f>
        <v>0</v>
      </c>
      <c r="V1006" s="35">
        <f t="shared" si="202"/>
        <v>0</v>
      </c>
      <c r="W1006" s="35">
        <f>IF(NOT(ISBLANK(H1006)),(12-DATEDIF(H1006,'[3]1.Pradzia'!$D$13,"m")),0)</f>
        <v>0</v>
      </c>
      <c r="X1006" s="35">
        <f t="shared" si="201"/>
        <v>0</v>
      </c>
      <c r="Y1006" s="35">
        <f t="shared" si="200"/>
        <v>0</v>
      </c>
      <c r="Z1006" s="35">
        <f t="shared" si="212"/>
        <v>0</v>
      </c>
      <c r="AA1006" s="36">
        <f t="shared" si="203"/>
        <v>0</v>
      </c>
      <c r="AB1006" s="36">
        <f t="shared" si="205"/>
        <v>0</v>
      </c>
      <c r="AC1006" s="37">
        <f t="shared" si="213"/>
        <v>0</v>
      </c>
      <c r="AD1006" s="35">
        <f>IF(OR(YEAR(G1006)&lt;2019,O1006="X"),0,IF(ISBLANK(H1006),DATEDIF(G1006,'[3]1.Pradzia'!$D$13,"M"),DATEDIF(G1006,H1006,"m")))</f>
        <v>0</v>
      </c>
      <c r="AE1006" s="37">
        <f>IF(E1006='[3]5.Grup_T'!$E$20,0,IF(AD1006&lt;&gt;0,M1006/V1006*MIN(12,AD1006),0))</f>
        <v>0</v>
      </c>
      <c r="AF1006" s="37">
        <f t="shared" si="204"/>
        <v>0</v>
      </c>
      <c r="AG1006" s="37">
        <f t="shared" si="206"/>
        <v>0</v>
      </c>
      <c r="AH1006" s="37">
        <f t="shared" si="207"/>
        <v>0</v>
      </c>
      <c r="AI1006" s="35" t="str">
        <f t="shared" si="208"/>
        <v>Nusidėvėjęs</v>
      </c>
      <c r="AJ1006" s="38" t="str">
        <f>IF(AND(F1006&lt;&gt;[3]Pav.tvarkyklė!$B$12,F1006&lt;&gt;[3]Pav.tvarkyklė!$B$13),"GVTNT","X")</f>
        <v>GVTNT</v>
      </c>
      <c r="AK1006" s="39">
        <f t="shared" si="209"/>
        <v>0</v>
      </c>
      <c r="AL1006" s="41"/>
      <c r="AM1006" s="41"/>
      <c r="AN1006" s="41">
        <f t="shared" si="210"/>
        <v>1900</v>
      </c>
      <c r="AO1006" s="41"/>
      <c r="AP1006" s="41"/>
      <c r="AQ1006" s="41"/>
      <c r="AR1006" s="42"/>
      <c r="AS1006" s="42"/>
      <c r="AU1006" s="43">
        <f t="shared" si="211"/>
        <v>0</v>
      </c>
    </row>
    <row r="1007" spans="1:47" ht="15" customHeight="1" x14ac:dyDescent="0.25">
      <c r="A1007" s="11"/>
      <c r="B1007" s="19">
        <v>1065</v>
      </c>
      <c r="C1007" s="74"/>
      <c r="D1007" s="77"/>
      <c r="E1007" s="75"/>
      <c r="F1007" s="75"/>
      <c r="G1007" s="80"/>
      <c r="H1007" s="49"/>
      <c r="I1007" s="27"/>
      <c r="J1007" s="27"/>
      <c r="K1007" s="27"/>
      <c r="L1007" s="79"/>
      <c r="M1007" s="81"/>
      <c r="N1007" s="29">
        <v>0</v>
      </c>
      <c r="O1007" s="30" t="str">
        <f>IF(G1007&lt;=$N$2,"",IF(F1007=[3]Pav.tvarkyklė!$B$13,"",IF(ISBLANK(R1007),"X","")))</f>
        <v/>
      </c>
      <c r="P1007" s="31"/>
      <c r="Q1007" s="32"/>
      <c r="R1007" s="32"/>
      <c r="S1007" s="33"/>
      <c r="T1007" s="33"/>
      <c r="U1007" s="34" t="str">
        <f>IFERROR(INDEX('[3]5.Grup_T'!$G$4:$G$22,MATCH('6.Turtas'!E1007,'[3]5.Grup_T'!$E$4:$E$22,0)),"0")</f>
        <v>0</v>
      </c>
      <c r="V1007" s="35">
        <f t="shared" si="202"/>
        <v>0</v>
      </c>
      <c r="W1007" s="35">
        <f>IF(NOT(ISBLANK(H1007)),(12-DATEDIF(H1007,'[3]1.Pradzia'!$D$13,"m")),0)</f>
        <v>0</v>
      </c>
      <c r="X1007" s="35">
        <f t="shared" si="201"/>
        <v>0</v>
      </c>
      <c r="Y1007" s="35">
        <f t="shared" si="200"/>
        <v>0</v>
      </c>
      <c r="Z1007" s="35">
        <f t="shared" si="212"/>
        <v>0</v>
      </c>
      <c r="AA1007" s="36">
        <f t="shared" si="203"/>
        <v>0</v>
      </c>
      <c r="AB1007" s="36">
        <f t="shared" si="205"/>
        <v>0</v>
      </c>
      <c r="AC1007" s="37">
        <f t="shared" si="213"/>
        <v>0</v>
      </c>
      <c r="AD1007" s="35">
        <f>IF(OR(YEAR(G1007)&lt;2019,O1007="X"),0,IF(ISBLANK(H1007),DATEDIF(G1007,'[3]1.Pradzia'!$D$13,"M"),DATEDIF(G1007,H1007,"m")))</f>
        <v>0</v>
      </c>
      <c r="AE1007" s="37">
        <f>IF(E1007='[3]5.Grup_T'!$E$20,0,IF(AD1007&lt;&gt;0,M1007/V1007*MIN(12,AD1007),0))</f>
        <v>0</v>
      </c>
      <c r="AF1007" s="37">
        <f t="shared" si="204"/>
        <v>0</v>
      </c>
      <c r="AG1007" s="37">
        <f t="shared" si="206"/>
        <v>0</v>
      </c>
      <c r="AH1007" s="37">
        <f t="shared" si="207"/>
        <v>0</v>
      </c>
      <c r="AI1007" s="35" t="str">
        <f t="shared" si="208"/>
        <v>Nusidėvėjęs</v>
      </c>
      <c r="AJ1007" s="38" t="str">
        <f>IF(AND(F1007&lt;&gt;[3]Pav.tvarkyklė!$B$12,F1007&lt;&gt;[3]Pav.tvarkyklė!$B$13),"GVTNT","X")</f>
        <v>GVTNT</v>
      </c>
      <c r="AK1007" s="39">
        <f t="shared" si="209"/>
        <v>0</v>
      </c>
      <c r="AL1007" s="41"/>
      <c r="AM1007" s="41"/>
      <c r="AN1007" s="41">
        <f t="shared" si="210"/>
        <v>1900</v>
      </c>
      <c r="AO1007" s="41"/>
      <c r="AP1007" s="41"/>
      <c r="AQ1007" s="41"/>
      <c r="AR1007" s="42"/>
      <c r="AS1007" s="42"/>
      <c r="AU1007" s="43">
        <f t="shared" si="211"/>
        <v>0</v>
      </c>
    </row>
    <row r="1008" spans="1:47" ht="15" customHeight="1" x14ac:dyDescent="0.25">
      <c r="A1008" s="11"/>
      <c r="B1008" s="19">
        <v>1066</v>
      </c>
      <c r="C1008" s="74"/>
      <c r="D1008" s="77"/>
      <c r="E1008" s="75"/>
      <c r="F1008" s="75"/>
      <c r="G1008" s="80"/>
      <c r="H1008" s="49"/>
      <c r="I1008" s="27"/>
      <c r="J1008" s="27"/>
      <c r="K1008" s="27"/>
      <c r="L1008" s="79"/>
      <c r="M1008" s="81"/>
      <c r="N1008" s="29">
        <v>0</v>
      </c>
      <c r="O1008" s="30" t="str">
        <f>IF(G1008&lt;=$N$2,"",IF(F1008=[3]Pav.tvarkyklė!$B$13,"",IF(ISBLANK(R1008),"X","")))</f>
        <v/>
      </c>
      <c r="P1008" s="31"/>
      <c r="Q1008" s="32"/>
      <c r="R1008" s="32"/>
      <c r="S1008" s="33"/>
      <c r="T1008" s="33"/>
      <c r="U1008" s="34" t="str">
        <f>IFERROR(INDEX('[3]5.Grup_T'!$G$4:$G$22,MATCH('6.Turtas'!E1008,'[3]5.Grup_T'!$E$4:$E$22,0)),"0")</f>
        <v>0</v>
      </c>
      <c r="V1008" s="35">
        <f t="shared" si="202"/>
        <v>0</v>
      </c>
      <c r="W1008" s="35">
        <f>IF(NOT(ISBLANK(H1008)),(12-DATEDIF(H1008,'[3]1.Pradzia'!$D$13,"m")),0)</f>
        <v>0</v>
      </c>
      <c r="X1008" s="35">
        <f t="shared" si="201"/>
        <v>0</v>
      </c>
      <c r="Y1008" s="35">
        <f t="shared" si="200"/>
        <v>0</v>
      </c>
      <c r="Z1008" s="35">
        <f t="shared" si="212"/>
        <v>0</v>
      </c>
      <c r="AA1008" s="36">
        <f t="shared" si="203"/>
        <v>0</v>
      </c>
      <c r="AB1008" s="36">
        <f t="shared" si="205"/>
        <v>0</v>
      </c>
      <c r="AC1008" s="37">
        <f t="shared" si="213"/>
        <v>0</v>
      </c>
      <c r="AD1008" s="35">
        <f>IF(OR(YEAR(G1008)&lt;2019,O1008="X"),0,IF(ISBLANK(H1008),DATEDIF(G1008,'[3]1.Pradzia'!$D$13,"M"),DATEDIF(G1008,H1008,"m")))</f>
        <v>0</v>
      </c>
      <c r="AE1008" s="37">
        <f>IF(E1008='[3]5.Grup_T'!$E$20,0,IF(AD1008&lt;&gt;0,M1008/V1008*MIN(12,AD1008),0))</f>
        <v>0</v>
      </c>
      <c r="AF1008" s="37">
        <f t="shared" si="204"/>
        <v>0</v>
      </c>
      <c r="AG1008" s="37">
        <f t="shared" si="206"/>
        <v>0</v>
      </c>
      <c r="AH1008" s="37">
        <f t="shared" si="207"/>
        <v>0</v>
      </c>
      <c r="AI1008" s="35" t="str">
        <f t="shared" si="208"/>
        <v>Nusidėvėjęs</v>
      </c>
      <c r="AJ1008" s="38" t="str">
        <f>IF(AND(F1008&lt;&gt;[3]Pav.tvarkyklė!$B$12,F1008&lt;&gt;[3]Pav.tvarkyklė!$B$13),"GVTNT","X")</f>
        <v>GVTNT</v>
      </c>
      <c r="AK1008" s="39">
        <f t="shared" si="209"/>
        <v>0</v>
      </c>
      <c r="AL1008" s="41"/>
      <c r="AM1008" s="41"/>
      <c r="AN1008" s="41">
        <f t="shared" si="210"/>
        <v>1900</v>
      </c>
      <c r="AO1008" s="41"/>
      <c r="AP1008" s="41"/>
      <c r="AQ1008" s="41"/>
      <c r="AR1008" s="42"/>
      <c r="AS1008" s="42"/>
      <c r="AU1008" s="43">
        <f t="shared" si="211"/>
        <v>0</v>
      </c>
    </row>
    <row r="1009" spans="1:47" ht="15" customHeight="1" x14ac:dyDescent="0.25">
      <c r="A1009" s="11"/>
      <c r="B1009" s="19">
        <v>1067</v>
      </c>
      <c r="C1009" s="74"/>
      <c r="D1009" s="77"/>
      <c r="E1009" s="75"/>
      <c r="F1009" s="75"/>
      <c r="G1009" s="80"/>
      <c r="H1009" s="49"/>
      <c r="I1009" s="27"/>
      <c r="J1009" s="27"/>
      <c r="K1009" s="27"/>
      <c r="L1009" s="79"/>
      <c r="M1009" s="81"/>
      <c r="N1009" s="29">
        <v>0</v>
      </c>
      <c r="O1009" s="30" t="str">
        <f>IF(G1009&lt;=$N$2,"",IF(F1009=[3]Pav.tvarkyklė!$B$13,"",IF(ISBLANK(R1009),"X","")))</f>
        <v/>
      </c>
      <c r="P1009" s="31"/>
      <c r="Q1009" s="32"/>
      <c r="R1009" s="32"/>
      <c r="S1009" s="33"/>
      <c r="T1009" s="33"/>
      <c r="U1009" s="34" t="str">
        <f>IFERROR(INDEX('[3]5.Grup_T'!$G$4:$G$22,MATCH('6.Turtas'!E1009,'[3]5.Grup_T'!$E$4:$E$22,0)),"0")</f>
        <v>0</v>
      </c>
      <c r="V1009" s="35">
        <f t="shared" si="202"/>
        <v>0</v>
      </c>
      <c r="W1009" s="35">
        <f>IF(NOT(ISBLANK(H1009)),(12-DATEDIF(H1009,'[3]1.Pradzia'!$D$13,"m")),0)</f>
        <v>0</v>
      </c>
      <c r="X1009" s="35">
        <f t="shared" si="201"/>
        <v>0</v>
      </c>
      <c r="Y1009" s="35">
        <f t="shared" si="200"/>
        <v>0</v>
      </c>
      <c r="Z1009" s="35">
        <f t="shared" si="212"/>
        <v>0</v>
      </c>
      <c r="AA1009" s="36">
        <f t="shared" si="203"/>
        <v>0</v>
      </c>
      <c r="AB1009" s="36">
        <f t="shared" si="205"/>
        <v>0</v>
      </c>
      <c r="AC1009" s="37">
        <f t="shared" si="213"/>
        <v>0</v>
      </c>
      <c r="AD1009" s="35">
        <f>IF(OR(YEAR(G1009)&lt;2019,O1009="X"),0,IF(ISBLANK(H1009),DATEDIF(G1009,'[3]1.Pradzia'!$D$13,"M"),DATEDIF(G1009,H1009,"m")))</f>
        <v>0</v>
      </c>
      <c r="AE1009" s="37">
        <f>IF(E1009='[3]5.Grup_T'!$E$20,0,IF(AD1009&lt;&gt;0,M1009/V1009*MIN(12,AD1009),0))</f>
        <v>0</v>
      </c>
      <c r="AF1009" s="37">
        <f t="shared" si="204"/>
        <v>0</v>
      </c>
      <c r="AG1009" s="37">
        <f t="shared" si="206"/>
        <v>0</v>
      </c>
      <c r="AH1009" s="37">
        <f t="shared" si="207"/>
        <v>0</v>
      </c>
      <c r="AI1009" s="35" t="str">
        <f t="shared" si="208"/>
        <v>Nusidėvėjęs</v>
      </c>
      <c r="AJ1009" s="38" t="str">
        <f>IF(AND(F1009&lt;&gt;[3]Pav.tvarkyklė!$B$12,F1009&lt;&gt;[3]Pav.tvarkyklė!$B$13),"GVTNT","X")</f>
        <v>GVTNT</v>
      </c>
      <c r="AK1009" s="39">
        <f t="shared" si="209"/>
        <v>0</v>
      </c>
      <c r="AL1009" s="41"/>
      <c r="AM1009" s="41"/>
      <c r="AN1009" s="41">
        <f t="shared" si="210"/>
        <v>1900</v>
      </c>
      <c r="AO1009" s="41"/>
      <c r="AP1009" s="41"/>
      <c r="AQ1009" s="41"/>
      <c r="AR1009" s="42"/>
      <c r="AS1009" s="42"/>
      <c r="AU1009" s="43">
        <f t="shared" si="211"/>
        <v>0</v>
      </c>
    </row>
    <row r="1010" spans="1:47" ht="15" customHeight="1" x14ac:dyDescent="0.25">
      <c r="A1010" s="11"/>
      <c r="B1010" s="19">
        <v>1068</v>
      </c>
      <c r="C1010" s="74"/>
      <c r="D1010" s="77"/>
      <c r="E1010" s="75"/>
      <c r="F1010" s="75"/>
      <c r="G1010" s="80"/>
      <c r="H1010" s="49"/>
      <c r="I1010" s="27"/>
      <c r="J1010" s="27"/>
      <c r="K1010" s="27"/>
      <c r="L1010" s="79"/>
      <c r="M1010" s="81"/>
      <c r="N1010" s="29">
        <v>0</v>
      </c>
      <c r="O1010" s="30" t="str">
        <f>IF(G1010&lt;=$N$2,"",IF(F1010=[3]Pav.tvarkyklė!$B$13,"",IF(ISBLANK(R1010),"X","")))</f>
        <v/>
      </c>
      <c r="P1010" s="31"/>
      <c r="Q1010" s="32"/>
      <c r="R1010" s="32"/>
      <c r="S1010" s="33"/>
      <c r="T1010" s="33"/>
      <c r="U1010" s="34" t="str">
        <f>IFERROR(INDEX('[3]5.Grup_T'!$G$4:$G$22,MATCH('6.Turtas'!E1010,'[3]5.Grup_T'!$E$4:$E$22,0)),"0")</f>
        <v>0</v>
      </c>
      <c r="V1010" s="35">
        <f t="shared" si="202"/>
        <v>0</v>
      </c>
      <c r="W1010" s="35">
        <f>IF(NOT(ISBLANK(H1010)),(12-DATEDIF(H1010,'[3]1.Pradzia'!$D$13,"m")),0)</f>
        <v>0</v>
      </c>
      <c r="X1010" s="35">
        <f t="shared" si="201"/>
        <v>0</v>
      </c>
      <c r="Y1010" s="35">
        <f t="shared" si="200"/>
        <v>0</v>
      </c>
      <c r="Z1010" s="35">
        <f t="shared" si="212"/>
        <v>0</v>
      </c>
      <c r="AA1010" s="36">
        <f t="shared" si="203"/>
        <v>0</v>
      </c>
      <c r="AB1010" s="36">
        <f t="shared" si="205"/>
        <v>0</v>
      </c>
      <c r="AC1010" s="37">
        <f t="shared" si="213"/>
        <v>0</v>
      </c>
      <c r="AD1010" s="35">
        <f>IF(OR(YEAR(G1010)&lt;2019,O1010="X"),0,IF(ISBLANK(H1010),DATEDIF(G1010,'[3]1.Pradzia'!$D$13,"M"),DATEDIF(G1010,H1010,"m")))</f>
        <v>0</v>
      </c>
      <c r="AE1010" s="37">
        <f>IF(E1010='[3]5.Grup_T'!$E$20,0,IF(AD1010&lt;&gt;0,M1010/V1010*MIN(12,AD1010),0))</f>
        <v>0</v>
      </c>
      <c r="AF1010" s="37">
        <f t="shared" si="204"/>
        <v>0</v>
      </c>
      <c r="AG1010" s="37">
        <f t="shared" si="206"/>
        <v>0</v>
      </c>
      <c r="AH1010" s="37">
        <f t="shared" si="207"/>
        <v>0</v>
      </c>
      <c r="AI1010" s="35" t="str">
        <f t="shared" si="208"/>
        <v>Nusidėvėjęs</v>
      </c>
      <c r="AJ1010" s="38" t="str">
        <f>IF(AND(F1010&lt;&gt;[3]Pav.tvarkyklė!$B$12,F1010&lt;&gt;[3]Pav.tvarkyklė!$B$13),"GVTNT","X")</f>
        <v>GVTNT</v>
      </c>
      <c r="AK1010" s="39">
        <f t="shared" si="209"/>
        <v>0</v>
      </c>
      <c r="AL1010" s="41"/>
      <c r="AM1010" s="41"/>
      <c r="AN1010" s="41">
        <f t="shared" si="210"/>
        <v>1900</v>
      </c>
      <c r="AO1010" s="41"/>
      <c r="AP1010" s="41"/>
      <c r="AQ1010" s="41"/>
      <c r="AR1010" s="42"/>
      <c r="AS1010" s="42"/>
      <c r="AU1010" s="43">
        <f t="shared" si="211"/>
        <v>0</v>
      </c>
    </row>
    <row r="1011" spans="1:47" ht="15" customHeight="1" x14ac:dyDescent="0.25">
      <c r="A1011" s="11"/>
      <c r="B1011" s="19">
        <v>1069</v>
      </c>
      <c r="C1011" s="74"/>
      <c r="D1011" s="77"/>
      <c r="E1011" s="75"/>
      <c r="F1011" s="75"/>
      <c r="G1011" s="80"/>
      <c r="H1011" s="49"/>
      <c r="I1011" s="27"/>
      <c r="J1011" s="27"/>
      <c r="K1011" s="27"/>
      <c r="L1011" s="79"/>
      <c r="M1011" s="81"/>
      <c r="N1011" s="29">
        <v>0</v>
      </c>
      <c r="O1011" s="30" t="str">
        <f>IF(G1011&lt;=$N$2,"",IF(F1011=[3]Pav.tvarkyklė!$B$13,"",IF(ISBLANK(R1011),"X","")))</f>
        <v/>
      </c>
      <c r="P1011" s="31"/>
      <c r="Q1011" s="32"/>
      <c r="R1011" s="32"/>
      <c r="S1011" s="33"/>
      <c r="T1011" s="33"/>
      <c r="U1011" s="34" t="str">
        <f>IFERROR(INDEX('[3]5.Grup_T'!$G$4:$G$22,MATCH('6.Turtas'!E1011,'[3]5.Grup_T'!$E$4:$E$22,0)),"0")</f>
        <v>0</v>
      </c>
      <c r="V1011" s="35">
        <f t="shared" si="202"/>
        <v>0</v>
      </c>
      <c r="W1011" s="35">
        <f>IF(NOT(ISBLANK(H1011)),(12-DATEDIF(H1011,'[3]1.Pradzia'!$D$13,"m")),0)</f>
        <v>0</v>
      </c>
      <c r="X1011" s="35">
        <f t="shared" si="201"/>
        <v>0</v>
      </c>
      <c r="Y1011" s="35">
        <f t="shared" si="200"/>
        <v>0</v>
      </c>
      <c r="Z1011" s="35">
        <f t="shared" si="212"/>
        <v>0</v>
      </c>
      <c r="AA1011" s="36">
        <f t="shared" si="203"/>
        <v>0</v>
      </c>
      <c r="AB1011" s="36">
        <f t="shared" si="205"/>
        <v>0</v>
      </c>
      <c r="AC1011" s="37">
        <f t="shared" si="213"/>
        <v>0</v>
      </c>
      <c r="AD1011" s="35">
        <f>IF(OR(YEAR(G1011)&lt;2019,O1011="X"),0,IF(ISBLANK(H1011),DATEDIF(G1011,'[3]1.Pradzia'!$D$13,"M"),DATEDIF(G1011,H1011,"m")))</f>
        <v>0</v>
      </c>
      <c r="AE1011" s="37">
        <f>IF(E1011='[3]5.Grup_T'!$E$20,0,IF(AD1011&lt;&gt;0,M1011/V1011*MIN(12,AD1011),0))</f>
        <v>0</v>
      </c>
      <c r="AF1011" s="37">
        <f t="shared" si="204"/>
        <v>0</v>
      </c>
      <c r="AG1011" s="37">
        <f t="shared" si="206"/>
        <v>0</v>
      </c>
      <c r="AH1011" s="37">
        <f t="shared" si="207"/>
        <v>0</v>
      </c>
      <c r="AI1011" s="35" t="str">
        <f t="shared" si="208"/>
        <v>Nusidėvėjęs</v>
      </c>
      <c r="AJ1011" s="38" t="str">
        <f>IF(AND(F1011&lt;&gt;[3]Pav.tvarkyklė!$B$12,F1011&lt;&gt;[3]Pav.tvarkyklė!$B$13),"GVTNT","X")</f>
        <v>GVTNT</v>
      </c>
      <c r="AK1011" s="39">
        <f t="shared" si="209"/>
        <v>0</v>
      </c>
      <c r="AL1011" s="41"/>
      <c r="AM1011" s="41"/>
      <c r="AN1011" s="41">
        <f t="shared" si="210"/>
        <v>1900</v>
      </c>
      <c r="AO1011" s="41"/>
      <c r="AP1011" s="41"/>
      <c r="AQ1011" s="41"/>
      <c r="AR1011" s="42"/>
      <c r="AS1011" s="42"/>
      <c r="AU1011" s="43">
        <f t="shared" si="211"/>
        <v>0</v>
      </c>
    </row>
    <row r="1012" spans="1:47" ht="15" customHeight="1" x14ac:dyDescent="0.25">
      <c r="A1012" s="11"/>
      <c r="B1012" s="19">
        <v>1070</v>
      </c>
      <c r="C1012" s="74"/>
      <c r="D1012" s="77"/>
      <c r="E1012" s="75"/>
      <c r="F1012" s="75"/>
      <c r="G1012" s="80"/>
      <c r="H1012" s="49"/>
      <c r="I1012" s="27"/>
      <c r="J1012" s="27"/>
      <c r="K1012" s="27"/>
      <c r="L1012" s="79"/>
      <c r="M1012" s="81"/>
      <c r="N1012" s="29">
        <v>0</v>
      </c>
      <c r="O1012" s="30" t="str">
        <f>IF(G1012&lt;=$N$2,"",IF(F1012=[3]Pav.tvarkyklė!$B$13,"",IF(ISBLANK(R1012),"X","")))</f>
        <v/>
      </c>
      <c r="P1012" s="31"/>
      <c r="Q1012" s="32"/>
      <c r="R1012" s="32"/>
      <c r="S1012" s="33"/>
      <c r="T1012" s="33"/>
      <c r="U1012" s="34" t="str">
        <f>IFERROR(INDEX('[3]5.Grup_T'!$G$4:$G$22,MATCH('6.Turtas'!E1012,'[3]5.Grup_T'!$E$4:$E$22,0)),"0")</f>
        <v>0</v>
      </c>
      <c r="V1012" s="35">
        <f t="shared" si="202"/>
        <v>0</v>
      </c>
      <c r="W1012" s="35">
        <f>IF(NOT(ISBLANK(H1012)),(12-DATEDIF(H1012,'[3]1.Pradzia'!$D$13,"m")),0)</f>
        <v>0</v>
      </c>
      <c r="X1012" s="35">
        <f t="shared" si="201"/>
        <v>0</v>
      </c>
      <c r="Y1012" s="35">
        <f t="shared" si="200"/>
        <v>0</v>
      </c>
      <c r="Z1012" s="35">
        <f t="shared" si="212"/>
        <v>0</v>
      </c>
      <c r="AA1012" s="36">
        <f t="shared" si="203"/>
        <v>0</v>
      </c>
      <c r="AB1012" s="36">
        <f t="shared" si="205"/>
        <v>0</v>
      </c>
      <c r="AC1012" s="37">
        <f t="shared" si="213"/>
        <v>0</v>
      </c>
      <c r="AD1012" s="35">
        <f>IF(OR(YEAR(G1012)&lt;2019,O1012="X"),0,IF(ISBLANK(H1012),DATEDIF(G1012,'[3]1.Pradzia'!$D$13,"M"),DATEDIF(G1012,H1012,"m")))</f>
        <v>0</v>
      </c>
      <c r="AE1012" s="37">
        <f>IF(E1012='[3]5.Grup_T'!$E$20,0,IF(AD1012&lt;&gt;0,M1012/V1012*MIN(12,AD1012),0))</f>
        <v>0</v>
      </c>
      <c r="AF1012" s="37">
        <f t="shared" si="204"/>
        <v>0</v>
      </c>
      <c r="AG1012" s="37">
        <f t="shared" si="206"/>
        <v>0</v>
      </c>
      <c r="AH1012" s="37">
        <f t="shared" si="207"/>
        <v>0</v>
      </c>
      <c r="AI1012" s="35" t="str">
        <f t="shared" si="208"/>
        <v>Nusidėvėjęs</v>
      </c>
      <c r="AJ1012" s="38" t="str">
        <f>IF(AND(F1012&lt;&gt;[3]Pav.tvarkyklė!$B$12,F1012&lt;&gt;[3]Pav.tvarkyklė!$B$13),"GVTNT","X")</f>
        <v>GVTNT</v>
      </c>
      <c r="AK1012" s="39">
        <f t="shared" si="209"/>
        <v>0</v>
      </c>
      <c r="AL1012" s="41"/>
      <c r="AM1012" s="41"/>
      <c r="AN1012" s="41">
        <f t="shared" si="210"/>
        <v>1900</v>
      </c>
      <c r="AO1012" s="41"/>
      <c r="AP1012" s="41"/>
      <c r="AQ1012" s="41"/>
      <c r="AR1012" s="42"/>
      <c r="AS1012" s="42"/>
      <c r="AU1012" s="43">
        <f t="shared" si="211"/>
        <v>0</v>
      </c>
    </row>
    <row r="1013" spans="1:47" ht="15" customHeight="1" x14ac:dyDescent="0.25">
      <c r="A1013" s="11"/>
      <c r="B1013" s="19">
        <v>1071</v>
      </c>
      <c r="C1013" s="74"/>
      <c r="D1013" s="77"/>
      <c r="E1013" s="75"/>
      <c r="F1013" s="75"/>
      <c r="G1013" s="80"/>
      <c r="H1013" s="49"/>
      <c r="I1013" s="27"/>
      <c r="J1013" s="27"/>
      <c r="K1013" s="27"/>
      <c r="L1013" s="79"/>
      <c r="M1013" s="81"/>
      <c r="N1013" s="29">
        <v>0</v>
      </c>
      <c r="O1013" s="30" t="str">
        <f>IF(G1013&lt;=$N$2,"",IF(F1013=[3]Pav.tvarkyklė!$B$13,"",IF(ISBLANK(R1013),"X","")))</f>
        <v/>
      </c>
      <c r="P1013" s="31"/>
      <c r="Q1013" s="32"/>
      <c r="R1013" s="32"/>
      <c r="S1013" s="33"/>
      <c r="T1013" s="33"/>
      <c r="U1013" s="34" t="str">
        <f>IFERROR(INDEX('[3]5.Grup_T'!$G$4:$G$22,MATCH('6.Turtas'!E1013,'[3]5.Grup_T'!$E$4:$E$22,0)),"0")</f>
        <v>0</v>
      </c>
      <c r="V1013" s="35">
        <f t="shared" si="202"/>
        <v>0</v>
      </c>
      <c r="W1013" s="35">
        <f>IF(NOT(ISBLANK(H1013)),(12-DATEDIF(H1013,'[3]1.Pradzia'!$D$13,"m")),0)</f>
        <v>0</v>
      </c>
      <c r="X1013" s="35">
        <f t="shared" si="201"/>
        <v>0</v>
      </c>
      <c r="Y1013" s="35">
        <f t="shared" si="200"/>
        <v>0</v>
      </c>
      <c r="Z1013" s="35">
        <f t="shared" si="212"/>
        <v>0</v>
      </c>
      <c r="AA1013" s="36">
        <f t="shared" si="203"/>
        <v>0</v>
      </c>
      <c r="AB1013" s="36">
        <f t="shared" si="205"/>
        <v>0</v>
      </c>
      <c r="AC1013" s="37">
        <f t="shared" si="213"/>
        <v>0</v>
      </c>
      <c r="AD1013" s="35">
        <f>IF(OR(YEAR(G1013)&lt;2019,O1013="X"),0,IF(ISBLANK(H1013),DATEDIF(G1013,'[3]1.Pradzia'!$D$13,"M"),DATEDIF(G1013,H1013,"m")))</f>
        <v>0</v>
      </c>
      <c r="AE1013" s="37">
        <f>IF(E1013='[3]5.Grup_T'!$E$20,0,IF(AD1013&lt;&gt;0,M1013/V1013*MIN(12,AD1013),0))</f>
        <v>0</v>
      </c>
      <c r="AF1013" s="37">
        <f t="shared" si="204"/>
        <v>0</v>
      </c>
      <c r="AG1013" s="37">
        <f t="shared" si="206"/>
        <v>0</v>
      </c>
      <c r="AH1013" s="37">
        <f t="shared" si="207"/>
        <v>0</v>
      </c>
      <c r="AI1013" s="35" t="str">
        <f t="shared" si="208"/>
        <v>Nusidėvėjęs</v>
      </c>
      <c r="AJ1013" s="38" t="str">
        <f>IF(AND(F1013&lt;&gt;[3]Pav.tvarkyklė!$B$12,F1013&lt;&gt;[3]Pav.tvarkyklė!$B$13),"GVTNT","X")</f>
        <v>GVTNT</v>
      </c>
      <c r="AK1013" s="39">
        <f t="shared" si="209"/>
        <v>0</v>
      </c>
      <c r="AL1013" s="41"/>
      <c r="AM1013" s="41"/>
      <c r="AN1013" s="41">
        <f t="shared" si="210"/>
        <v>1900</v>
      </c>
      <c r="AO1013" s="41"/>
      <c r="AP1013" s="41"/>
      <c r="AQ1013" s="41"/>
      <c r="AR1013" s="42"/>
      <c r="AS1013" s="42"/>
      <c r="AU1013" s="43">
        <f t="shared" si="211"/>
        <v>0</v>
      </c>
    </row>
    <row r="1014" spans="1:47" ht="15" customHeight="1" x14ac:dyDescent="0.25">
      <c r="A1014" s="11"/>
      <c r="B1014" s="19">
        <v>1072</v>
      </c>
      <c r="C1014" s="74"/>
      <c r="D1014" s="77"/>
      <c r="E1014" s="75"/>
      <c r="F1014" s="75"/>
      <c r="G1014" s="80"/>
      <c r="H1014" s="49"/>
      <c r="I1014" s="27"/>
      <c r="J1014" s="27"/>
      <c r="K1014" s="27"/>
      <c r="L1014" s="79"/>
      <c r="M1014" s="81"/>
      <c r="N1014" s="29">
        <v>0</v>
      </c>
      <c r="O1014" s="30" t="str">
        <f>IF(G1014&lt;=$N$2,"",IF(F1014=[3]Pav.tvarkyklė!$B$13,"",IF(ISBLANK(R1014),"X","")))</f>
        <v/>
      </c>
      <c r="P1014" s="31"/>
      <c r="Q1014" s="32"/>
      <c r="R1014" s="32"/>
      <c r="S1014" s="33"/>
      <c r="T1014" s="33"/>
      <c r="U1014" s="34" t="str">
        <f>IFERROR(INDEX('[3]5.Grup_T'!$G$4:$G$22,MATCH('6.Turtas'!E1014,'[3]5.Grup_T'!$E$4:$E$22,0)),"0")</f>
        <v>0</v>
      </c>
      <c r="V1014" s="35">
        <f t="shared" si="202"/>
        <v>0</v>
      </c>
      <c r="W1014" s="35">
        <f>IF(NOT(ISBLANK(H1014)),(12-DATEDIF(H1014,'[3]1.Pradzia'!$D$13,"m")),0)</f>
        <v>0</v>
      </c>
      <c r="X1014" s="35">
        <f t="shared" si="201"/>
        <v>0</v>
      </c>
      <c r="Y1014" s="35">
        <f t="shared" si="200"/>
        <v>0</v>
      </c>
      <c r="Z1014" s="35">
        <f t="shared" si="212"/>
        <v>0</v>
      </c>
      <c r="AA1014" s="36">
        <f t="shared" si="203"/>
        <v>0</v>
      </c>
      <c r="AB1014" s="36">
        <f t="shared" si="205"/>
        <v>0</v>
      </c>
      <c r="AC1014" s="37">
        <f t="shared" si="213"/>
        <v>0</v>
      </c>
      <c r="AD1014" s="35">
        <f>IF(OR(YEAR(G1014)&lt;2019,O1014="X"),0,IF(ISBLANK(H1014),DATEDIF(G1014,'[3]1.Pradzia'!$D$13,"M"),DATEDIF(G1014,H1014,"m")))</f>
        <v>0</v>
      </c>
      <c r="AE1014" s="37">
        <f>IF(E1014='[3]5.Grup_T'!$E$20,0,IF(AD1014&lt;&gt;0,M1014/V1014*MIN(12,AD1014),0))</f>
        <v>0</v>
      </c>
      <c r="AF1014" s="37">
        <f t="shared" si="204"/>
        <v>0</v>
      </c>
      <c r="AG1014" s="37">
        <f t="shared" si="206"/>
        <v>0</v>
      </c>
      <c r="AH1014" s="37">
        <f t="shared" si="207"/>
        <v>0</v>
      </c>
      <c r="AI1014" s="35" t="str">
        <f t="shared" si="208"/>
        <v>Nusidėvėjęs</v>
      </c>
      <c r="AJ1014" s="38" t="str">
        <f>IF(AND(F1014&lt;&gt;[3]Pav.tvarkyklė!$B$12,F1014&lt;&gt;[3]Pav.tvarkyklė!$B$13),"GVTNT","X")</f>
        <v>GVTNT</v>
      </c>
      <c r="AK1014" s="39">
        <f t="shared" si="209"/>
        <v>0</v>
      </c>
      <c r="AL1014" s="41"/>
      <c r="AM1014" s="41"/>
      <c r="AN1014" s="41">
        <f t="shared" si="210"/>
        <v>1900</v>
      </c>
      <c r="AO1014" s="41"/>
      <c r="AP1014" s="41"/>
      <c r="AQ1014" s="41"/>
      <c r="AR1014" s="42"/>
      <c r="AS1014" s="42"/>
      <c r="AU1014" s="43">
        <f t="shared" si="211"/>
        <v>0</v>
      </c>
    </row>
    <row r="1015" spans="1:47" ht="15" customHeight="1" x14ac:dyDescent="0.25">
      <c r="A1015" s="11"/>
      <c r="B1015" s="19">
        <v>1073</v>
      </c>
      <c r="C1015" s="74"/>
      <c r="D1015" s="77"/>
      <c r="E1015" s="75"/>
      <c r="F1015" s="75"/>
      <c r="G1015" s="80"/>
      <c r="H1015" s="49"/>
      <c r="I1015" s="27"/>
      <c r="J1015" s="27"/>
      <c r="K1015" s="27"/>
      <c r="L1015" s="79"/>
      <c r="M1015" s="81"/>
      <c r="N1015" s="29">
        <v>0</v>
      </c>
      <c r="O1015" s="30" t="str">
        <f>IF(G1015&lt;=$N$2,"",IF(F1015=[3]Pav.tvarkyklė!$B$13,"",IF(ISBLANK(R1015),"X","")))</f>
        <v/>
      </c>
      <c r="P1015" s="31"/>
      <c r="Q1015" s="32"/>
      <c r="R1015" s="32"/>
      <c r="S1015" s="33"/>
      <c r="T1015" s="33"/>
      <c r="U1015" s="34" t="str">
        <f>IFERROR(INDEX('[3]5.Grup_T'!$G$4:$G$22,MATCH('6.Turtas'!E1015,'[3]5.Grup_T'!$E$4:$E$22,0)),"0")</f>
        <v>0</v>
      </c>
      <c r="V1015" s="35">
        <f t="shared" si="202"/>
        <v>0</v>
      </c>
      <c r="W1015" s="35">
        <f>IF(NOT(ISBLANK(H1015)),(12-DATEDIF(H1015,'[3]1.Pradzia'!$D$13,"m")),0)</f>
        <v>0</v>
      </c>
      <c r="X1015" s="35">
        <f t="shared" si="201"/>
        <v>0</v>
      </c>
      <c r="Y1015" s="35">
        <f t="shared" ref="Y1015:Y1078" si="214">IF(YEAR(G1015)&gt;=2019,0,IF(Z1015&lt;=0,0,IF(W1015&lt;&gt;0,MIN(W1015,Z1015),MIN(12,Z1015))))</f>
        <v>0</v>
      </c>
      <c r="Z1015" s="35">
        <f t="shared" si="212"/>
        <v>0</v>
      </c>
      <c r="AA1015" s="36">
        <f t="shared" si="203"/>
        <v>0</v>
      </c>
      <c r="AB1015" s="36">
        <f t="shared" si="205"/>
        <v>0</v>
      </c>
      <c r="AC1015" s="37">
        <f t="shared" si="213"/>
        <v>0</v>
      </c>
      <c r="AD1015" s="35">
        <f>IF(OR(YEAR(G1015)&lt;2019,O1015="X"),0,IF(ISBLANK(H1015),DATEDIF(G1015,'[3]1.Pradzia'!$D$13,"M"),DATEDIF(G1015,H1015,"m")))</f>
        <v>0</v>
      </c>
      <c r="AE1015" s="37">
        <f>IF(E1015='[3]5.Grup_T'!$E$20,0,IF(AD1015&lt;&gt;0,M1015/V1015*MIN(12,AD1015),0))</f>
        <v>0</v>
      </c>
      <c r="AF1015" s="37">
        <f t="shared" si="204"/>
        <v>0</v>
      </c>
      <c r="AG1015" s="37">
        <f t="shared" si="206"/>
        <v>0</v>
      </c>
      <c r="AH1015" s="37">
        <f t="shared" si="207"/>
        <v>0</v>
      </c>
      <c r="AI1015" s="35" t="str">
        <f t="shared" si="208"/>
        <v>Nusidėvėjęs</v>
      </c>
      <c r="AJ1015" s="38" t="str">
        <f>IF(AND(F1015&lt;&gt;[3]Pav.tvarkyklė!$B$12,F1015&lt;&gt;[3]Pav.tvarkyklė!$B$13),"GVTNT","X")</f>
        <v>GVTNT</v>
      </c>
      <c r="AK1015" s="39">
        <f t="shared" si="209"/>
        <v>0</v>
      </c>
      <c r="AL1015" s="41"/>
      <c r="AM1015" s="41"/>
      <c r="AN1015" s="41">
        <f t="shared" si="210"/>
        <v>1900</v>
      </c>
      <c r="AO1015" s="41"/>
      <c r="AP1015" s="41"/>
      <c r="AQ1015" s="41"/>
      <c r="AR1015" s="42"/>
      <c r="AS1015" s="42"/>
      <c r="AU1015" s="43">
        <f t="shared" si="211"/>
        <v>0</v>
      </c>
    </row>
    <row r="1016" spans="1:47" ht="15" customHeight="1" x14ac:dyDescent="0.25">
      <c r="A1016" s="11"/>
      <c r="B1016" s="19">
        <v>1074</v>
      </c>
      <c r="C1016" s="74"/>
      <c r="D1016" s="77"/>
      <c r="E1016" s="75"/>
      <c r="F1016" s="75"/>
      <c r="G1016" s="80"/>
      <c r="H1016" s="49"/>
      <c r="I1016" s="27"/>
      <c r="J1016" s="27"/>
      <c r="K1016" s="27"/>
      <c r="L1016" s="79"/>
      <c r="M1016" s="81"/>
      <c r="N1016" s="29">
        <v>0</v>
      </c>
      <c r="O1016" s="30" t="str">
        <f>IF(G1016&lt;=$N$2,"",IF(F1016=[3]Pav.tvarkyklė!$B$13,"",IF(ISBLANK(R1016),"X","")))</f>
        <v/>
      </c>
      <c r="P1016" s="31"/>
      <c r="Q1016" s="32"/>
      <c r="R1016" s="32"/>
      <c r="S1016" s="33"/>
      <c r="T1016" s="33"/>
      <c r="U1016" s="34" t="str">
        <f>IFERROR(INDEX('[3]5.Grup_T'!$G$4:$G$22,MATCH('6.Turtas'!E1016,'[3]5.Grup_T'!$E$4:$E$22,0)),"0")</f>
        <v>0</v>
      </c>
      <c r="V1016" s="35">
        <f t="shared" si="202"/>
        <v>0</v>
      </c>
      <c r="W1016" s="35">
        <f>IF(NOT(ISBLANK(H1016)),(12-DATEDIF(H1016,'[3]1.Pradzia'!$D$13,"m")),0)</f>
        <v>0</v>
      </c>
      <c r="X1016" s="35">
        <f t="shared" si="201"/>
        <v>0</v>
      </c>
      <c r="Y1016" s="35">
        <f t="shared" si="214"/>
        <v>0</v>
      </c>
      <c r="Z1016" s="35">
        <f t="shared" si="212"/>
        <v>0</v>
      </c>
      <c r="AA1016" s="36">
        <f t="shared" si="203"/>
        <v>0</v>
      </c>
      <c r="AB1016" s="36">
        <f t="shared" si="205"/>
        <v>0</v>
      </c>
      <c r="AC1016" s="37">
        <f t="shared" si="213"/>
        <v>0</v>
      </c>
      <c r="AD1016" s="35">
        <f>IF(OR(YEAR(G1016)&lt;2019,O1016="X"),0,IF(ISBLANK(H1016),DATEDIF(G1016,'[3]1.Pradzia'!$D$13,"M"),DATEDIF(G1016,H1016,"m")))</f>
        <v>0</v>
      </c>
      <c r="AE1016" s="37">
        <f>IF(E1016='[3]5.Grup_T'!$E$20,0,IF(AD1016&lt;&gt;0,M1016/V1016*MIN(12,AD1016),0))</f>
        <v>0</v>
      </c>
      <c r="AF1016" s="37">
        <f t="shared" si="204"/>
        <v>0</v>
      </c>
      <c r="AG1016" s="37">
        <f t="shared" si="206"/>
        <v>0</v>
      </c>
      <c r="AH1016" s="37">
        <f t="shared" si="207"/>
        <v>0</v>
      </c>
      <c r="AI1016" s="35" t="str">
        <f t="shared" si="208"/>
        <v>Nusidėvėjęs</v>
      </c>
      <c r="AJ1016" s="38" t="str">
        <f>IF(AND(F1016&lt;&gt;[3]Pav.tvarkyklė!$B$12,F1016&lt;&gt;[3]Pav.tvarkyklė!$B$13),"GVTNT","X")</f>
        <v>GVTNT</v>
      </c>
      <c r="AK1016" s="39">
        <f t="shared" si="209"/>
        <v>0</v>
      </c>
      <c r="AL1016" s="41"/>
      <c r="AM1016" s="41"/>
      <c r="AN1016" s="41">
        <f t="shared" si="210"/>
        <v>1900</v>
      </c>
      <c r="AO1016" s="41"/>
      <c r="AP1016" s="41"/>
      <c r="AQ1016" s="41"/>
      <c r="AR1016" s="42"/>
      <c r="AS1016" s="42"/>
      <c r="AU1016" s="43">
        <f t="shared" si="211"/>
        <v>0</v>
      </c>
    </row>
    <row r="1017" spans="1:47" ht="15" customHeight="1" x14ac:dyDescent="0.25">
      <c r="A1017" s="11"/>
      <c r="B1017" s="19">
        <v>1075</v>
      </c>
      <c r="C1017" s="74"/>
      <c r="D1017" s="77"/>
      <c r="E1017" s="75"/>
      <c r="F1017" s="75"/>
      <c r="G1017" s="80"/>
      <c r="H1017" s="49"/>
      <c r="I1017" s="27"/>
      <c r="J1017" s="27"/>
      <c r="K1017" s="27"/>
      <c r="L1017" s="79"/>
      <c r="M1017" s="81"/>
      <c r="N1017" s="29">
        <v>0</v>
      </c>
      <c r="O1017" s="30" t="str">
        <f>IF(G1017&lt;=$N$2,"",IF(F1017=[3]Pav.tvarkyklė!$B$13,"",IF(ISBLANK(R1017),"X","")))</f>
        <v/>
      </c>
      <c r="P1017" s="31"/>
      <c r="Q1017" s="32"/>
      <c r="R1017" s="32"/>
      <c r="S1017" s="33"/>
      <c r="T1017" s="33"/>
      <c r="U1017" s="34" t="str">
        <f>IFERROR(INDEX('[3]5.Grup_T'!$G$4:$G$22,MATCH('6.Turtas'!E1017,'[3]5.Grup_T'!$E$4:$E$22,0)),"0")</f>
        <v>0</v>
      </c>
      <c r="V1017" s="35">
        <f t="shared" si="202"/>
        <v>0</v>
      </c>
      <c r="W1017" s="35">
        <f>IF(NOT(ISBLANK(H1017)),(12-DATEDIF(H1017,'[3]1.Pradzia'!$D$13,"m")),0)</f>
        <v>0</v>
      </c>
      <c r="X1017" s="35">
        <f t="shared" si="201"/>
        <v>0</v>
      </c>
      <c r="Y1017" s="35">
        <f t="shared" si="214"/>
        <v>0</v>
      </c>
      <c r="Z1017" s="35">
        <f t="shared" si="212"/>
        <v>0</v>
      </c>
      <c r="AA1017" s="36">
        <f t="shared" si="203"/>
        <v>0</v>
      </c>
      <c r="AB1017" s="36">
        <f t="shared" si="205"/>
        <v>0</v>
      </c>
      <c r="AC1017" s="37">
        <f t="shared" si="213"/>
        <v>0</v>
      </c>
      <c r="AD1017" s="35">
        <f>IF(OR(YEAR(G1017)&lt;2019,O1017="X"),0,IF(ISBLANK(H1017),DATEDIF(G1017,'[3]1.Pradzia'!$D$13,"M"),DATEDIF(G1017,H1017,"m")))</f>
        <v>0</v>
      </c>
      <c r="AE1017" s="37">
        <f>IF(E1017='[3]5.Grup_T'!$E$20,0,IF(AD1017&lt;&gt;0,M1017/V1017*MIN(12,AD1017),0))</f>
        <v>0</v>
      </c>
      <c r="AF1017" s="37">
        <f t="shared" si="204"/>
        <v>0</v>
      </c>
      <c r="AG1017" s="37">
        <f t="shared" si="206"/>
        <v>0</v>
      </c>
      <c r="AH1017" s="37">
        <f t="shared" si="207"/>
        <v>0</v>
      </c>
      <c r="AI1017" s="35" t="str">
        <f t="shared" si="208"/>
        <v>Nusidėvėjęs</v>
      </c>
      <c r="AJ1017" s="38" t="str">
        <f>IF(AND(F1017&lt;&gt;[3]Pav.tvarkyklė!$B$12,F1017&lt;&gt;[3]Pav.tvarkyklė!$B$13),"GVTNT","X")</f>
        <v>GVTNT</v>
      </c>
      <c r="AK1017" s="39">
        <f t="shared" si="209"/>
        <v>0</v>
      </c>
      <c r="AL1017" s="41"/>
      <c r="AM1017" s="41"/>
      <c r="AN1017" s="41">
        <f t="shared" si="210"/>
        <v>1900</v>
      </c>
      <c r="AO1017" s="41"/>
      <c r="AP1017" s="41"/>
      <c r="AQ1017" s="41"/>
      <c r="AR1017" s="42"/>
      <c r="AS1017" s="42"/>
      <c r="AU1017" s="43">
        <f t="shared" si="211"/>
        <v>0</v>
      </c>
    </row>
    <row r="1018" spans="1:47" ht="15" customHeight="1" x14ac:dyDescent="0.25">
      <c r="A1018" s="11"/>
      <c r="B1018" s="19">
        <v>1076</v>
      </c>
      <c r="C1018" s="74"/>
      <c r="D1018" s="77"/>
      <c r="E1018" s="75"/>
      <c r="F1018" s="75"/>
      <c r="G1018" s="80"/>
      <c r="H1018" s="49"/>
      <c r="I1018" s="27"/>
      <c r="J1018" s="27"/>
      <c r="K1018" s="27"/>
      <c r="L1018" s="79"/>
      <c r="M1018" s="81"/>
      <c r="N1018" s="29">
        <v>0</v>
      </c>
      <c r="O1018" s="30" t="str">
        <f>IF(G1018&lt;=$N$2,"",IF(F1018=[3]Pav.tvarkyklė!$B$13,"",IF(ISBLANK(R1018),"X","")))</f>
        <v/>
      </c>
      <c r="P1018" s="31"/>
      <c r="Q1018" s="32"/>
      <c r="R1018" s="32"/>
      <c r="S1018" s="33"/>
      <c r="T1018" s="33"/>
      <c r="U1018" s="34" t="str">
        <f>IFERROR(INDEX('[3]5.Grup_T'!$G$4:$G$22,MATCH('6.Turtas'!E1018,'[3]5.Grup_T'!$E$4:$E$22,0)),"0")</f>
        <v>0</v>
      </c>
      <c r="V1018" s="35">
        <f t="shared" si="202"/>
        <v>0</v>
      </c>
      <c r="W1018" s="35">
        <f>IF(NOT(ISBLANK(H1018)),(12-DATEDIF(H1018,'[3]1.Pradzia'!$D$13,"m")),0)</f>
        <v>0</v>
      </c>
      <c r="X1018" s="35">
        <f t="shared" si="201"/>
        <v>0</v>
      </c>
      <c r="Y1018" s="35">
        <f t="shared" si="214"/>
        <v>0</v>
      </c>
      <c r="Z1018" s="35">
        <f t="shared" si="212"/>
        <v>0</v>
      </c>
      <c r="AA1018" s="36">
        <f t="shared" si="203"/>
        <v>0</v>
      </c>
      <c r="AB1018" s="36">
        <f t="shared" si="205"/>
        <v>0</v>
      </c>
      <c r="AC1018" s="37">
        <f t="shared" si="213"/>
        <v>0</v>
      </c>
      <c r="AD1018" s="35">
        <f>IF(OR(YEAR(G1018)&lt;2019,O1018="X"),0,IF(ISBLANK(H1018),DATEDIF(G1018,'[3]1.Pradzia'!$D$13,"M"),DATEDIF(G1018,H1018,"m")))</f>
        <v>0</v>
      </c>
      <c r="AE1018" s="37">
        <f>IF(E1018='[3]5.Grup_T'!$E$20,0,IF(AD1018&lt;&gt;0,M1018/V1018*MIN(12,AD1018),0))</f>
        <v>0</v>
      </c>
      <c r="AF1018" s="37">
        <f t="shared" si="204"/>
        <v>0</v>
      </c>
      <c r="AG1018" s="37">
        <f t="shared" si="206"/>
        <v>0</v>
      </c>
      <c r="AH1018" s="37">
        <f t="shared" si="207"/>
        <v>0</v>
      </c>
      <c r="AI1018" s="35" t="str">
        <f t="shared" si="208"/>
        <v>Nusidėvėjęs</v>
      </c>
      <c r="AJ1018" s="38" t="str">
        <f>IF(AND(F1018&lt;&gt;[3]Pav.tvarkyklė!$B$12,F1018&lt;&gt;[3]Pav.tvarkyklė!$B$13),"GVTNT","X")</f>
        <v>GVTNT</v>
      </c>
      <c r="AK1018" s="39">
        <f t="shared" si="209"/>
        <v>0</v>
      </c>
      <c r="AL1018" s="41"/>
      <c r="AM1018" s="41"/>
      <c r="AN1018" s="41">
        <f t="shared" si="210"/>
        <v>1900</v>
      </c>
      <c r="AO1018" s="41"/>
      <c r="AP1018" s="41"/>
      <c r="AQ1018" s="41"/>
      <c r="AR1018" s="42"/>
      <c r="AS1018" s="42"/>
      <c r="AU1018" s="43">
        <f t="shared" si="211"/>
        <v>0</v>
      </c>
    </row>
    <row r="1019" spans="1:47" ht="15" customHeight="1" x14ac:dyDescent="0.25">
      <c r="A1019" s="11"/>
      <c r="B1019" s="19">
        <v>1077</v>
      </c>
      <c r="C1019" s="74"/>
      <c r="D1019" s="77"/>
      <c r="E1019" s="75"/>
      <c r="F1019" s="75"/>
      <c r="G1019" s="80"/>
      <c r="H1019" s="49"/>
      <c r="I1019" s="27"/>
      <c r="J1019" s="27"/>
      <c r="K1019" s="27"/>
      <c r="L1019" s="79"/>
      <c r="M1019" s="81"/>
      <c r="N1019" s="29">
        <v>0</v>
      </c>
      <c r="O1019" s="30" t="str">
        <f>IF(G1019&lt;=$N$2,"",IF(F1019=[3]Pav.tvarkyklė!$B$13,"",IF(ISBLANK(R1019),"X","")))</f>
        <v/>
      </c>
      <c r="P1019" s="31"/>
      <c r="Q1019" s="32"/>
      <c r="R1019" s="32"/>
      <c r="S1019" s="33"/>
      <c r="T1019" s="33"/>
      <c r="U1019" s="34" t="str">
        <f>IFERROR(INDEX('[3]5.Grup_T'!$G$4:$G$22,MATCH('6.Turtas'!E1019,'[3]5.Grup_T'!$E$4:$E$22,0)),"0")</f>
        <v>0</v>
      </c>
      <c r="V1019" s="35">
        <f t="shared" si="202"/>
        <v>0</v>
      </c>
      <c r="W1019" s="35">
        <f>IF(NOT(ISBLANK(H1019)),(12-DATEDIF(H1019,'[3]1.Pradzia'!$D$13,"m")),0)</f>
        <v>0</v>
      </c>
      <c r="X1019" s="35">
        <f t="shared" si="201"/>
        <v>0</v>
      </c>
      <c r="Y1019" s="35">
        <f t="shared" si="214"/>
        <v>0</v>
      </c>
      <c r="Z1019" s="35">
        <f t="shared" si="212"/>
        <v>0</v>
      </c>
      <c r="AA1019" s="36">
        <f t="shared" si="203"/>
        <v>0</v>
      </c>
      <c r="AB1019" s="36">
        <f t="shared" si="205"/>
        <v>0</v>
      </c>
      <c r="AC1019" s="37">
        <f t="shared" si="213"/>
        <v>0</v>
      </c>
      <c r="AD1019" s="35">
        <f>IF(OR(YEAR(G1019)&lt;2019,O1019="X"),0,IF(ISBLANK(H1019),DATEDIF(G1019,'[3]1.Pradzia'!$D$13,"M"),DATEDIF(G1019,H1019,"m")))</f>
        <v>0</v>
      </c>
      <c r="AE1019" s="37">
        <f>IF(E1019='[3]5.Grup_T'!$E$20,0,IF(AD1019&lt;&gt;0,M1019/V1019*MIN(12,AD1019),0))</f>
        <v>0</v>
      </c>
      <c r="AF1019" s="37">
        <f t="shared" si="204"/>
        <v>0</v>
      </c>
      <c r="AG1019" s="37">
        <f t="shared" si="206"/>
        <v>0</v>
      </c>
      <c r="AH1019" s="37">
        <f t="shared" si="207"/>
        <v>0</v>
      </c>
      <c r="AI1019" s="35" t="str">
        <f t="shared" si="208"/>
        <v>Nusidėvėjęs</v>
      </c>
      <c r="AJ1019" s="38" t="str">
        <f>IF(AND(F1019&lt;&gt;[3]Pav.tvarkyklė!$B$12,F1019&lt;&gt;[3]Pav.tvarkyklė!$B$13),"GVTNT","X")</f>
        <v>GVTNT</v>
      </c>
      <c r="AK1019" s="39">
        <f t="shared" si="209"/>
        <v>0</v>
      </c>
      <c r="AL1019" s="41"/>
      <c r="AM1019" s="41"/>
      <c r="AN1019" s="41">
        <f t="shared" si="210"/>
        <v>1900</v>
      </c>
      <c r="AO1019" s="41"/>
      <c r="AP1019" s="41"/>
      <c r="AQ1019" s="41"/>
      <c r="AR1019" s="42"/>
      <c r="AS1019" s="42"/>
      <c r="AU1019" s="43">
        <f t="shared" si="211"/>
        <v>0</v>
      </c>
    </row>
    <row r="1020" spans="1:47" ht="15" customHeight="1" x14ac:dyDescent="0.25">
      <c r="A1020" s="11"/>
      <c r="B1020" s="19">
        <v>1078</v>
      </c>
      <c r="C1020" s="74"/>
      <c r="D1020" s="77"/>
      <c r="E1020" s="75"/>
      <c r="F1020" s="75"/>
      <c r="G1020" s="80"/>
      <c r="H1020" s="49"/>
      <c r="I1020" s="27"/>
      <c r="J1020" s="27"/>
      <c r="K1020" s="27"/>
      <c r="L1020" s="79"/>
      <c r="M1020" s="81"/>
      <c r="N1020" s="29">
        <v>0</v>
      </c>
      <c r="O1020" s="30" t="str">
        <f>IF(G1020&lt;=$N$2,"",IF(F1020=[3]Pav.tvarkyklė!$B$13,"",IF(ISBLANK(R1020),"X","")))</f>
        <v/>
      </c>
      <c r="P1020" s="31"/>
      <c r="Q1020" s="32"/>
      <c r="R1020" s="32"/>
      <c r="S1020" s="33"/>
      <c r="T1020" s="33"/>
      <c r="U1020" s="34" t="str">
        <f>IFERROR(INDEX('[3]5.Grup_T'!$G$4:$G$22,MATCH('6.Turtas'!E1020,'[3]5.Grup_T'!$E$4:$E$22,0)),"0")</f>
        <v>0</v>
      </c>
      <c r="V1020" s="35">
        <f t="shared" si="202"/>
        <v>0</v>
      </c>
      <c r="W1020" s="35">
        <f>IF(NOT(ISBLANK(H1020)),(12-DATEDIF(H1020,'[3]1.Pradzia'!$D$13,"m")),0)</f>
        <v>0</v>
      </c>
      <c r="X1020" s="35">
        <f t="shared" si="201"/>
        <v>0</v>
      </c>
      <c r="Y1020" s="35">
        <f t="shared" si="214"/>
        <v>0</v>
      </c>
      <c r="Z1020" s="35">
        <f t="shared" si="212"/>
        <v>0</v>
      </c>
      <c r="AA1020" s="36">
        <f t="shared" si="203"/>
        <v>0</v>
      </c>
      <c r="AB1020" s="36">
        <f t="shared" si="205"/>
        <v>0</v>
      </c>
      <c r="AC1020" s="37">
        <f t="shared" si="213"/>
        <v>0</v>
      </c>
      <c r="AD1020" s="35">
        <f>IF(OR(YEAR(G1020)&lt;2019,O1020="X"),0,IF(ISBLANK(H1020),DATEDIF(G1020,'[3]1.Pradzia'!$D$13,"M"),DATEDIF(G1020,H1020,"m")))</f>
        <v>0</v>
      </c>
      <c r="AE1020" s="37">
        <f>IF(E1020='[3]5.Grup_T'!$E$20,0,IF(AD1020&lt;&gt;0,M1020/V1020*MIN(12,AD1020),0))</f>
        <v>0</v>
      </c>
      <c r="AF1020" s="37">
        <f t="shared" si="204"/>
        <v>0</v>
      </c>
      <c r="AG1020" s="37">
        <f t="shared" si="206"/>
        <v>0</v>
      </c>
      <c r="AH1020" s="37">
        <f t="shared" si="207"/>
        <v>0</v>
      </c>
      <c r="AI1020" s="35" t="str">
        <f t="shared" si="208"/>
        <v>Nusidėvėjęs</v>
      </c>
      <c r="AJ1020" s="38" t="str">
        <f>IF(AND(F1020&lt;&gt;[3]Pav.tvarkyklė!$B$12,F1020&lt;&gt;[3]Pav.tvarkyklė!$B$13),"GVTNT","X")</f>
        <v>GVTNT</v>
      </c>
      <c r="AK1020" s="39">
        <f t="shared" si="209"/>
        <v>0</v>
      </c>
      <c r="AL1020" s="41"/>
      <c r="AM1020" s="41"/>
      <c r="AN1020" s="41">
        <f t="shared" si="210"/>
        <v>1900</v>
      </c>
      <c r="AO1020" s="41"/>
      <c r="AP1020" s="41"/>
      <c r="AQ1020" s="41"/>
      <c r="AR1020" s="42"/>
      <c r="AS1020" s="42"/>
      <c r="AU1020" s="43">
        <f t="shared" si="211"/>
        <v>0</v>
      </c>
    </row>
    <row r="1021" spans="1:47" ht="15" customHeight="1" x14ac:dyDescent="0.25">
      <c r="A1021" s="11"/>
      <c r="B1021" s="19">
        <v>1079</v>
      </c>
      <c r="C1021" s="74"/>
      <c r="D1021" s="77"/>
      <c r="E1021" s="75"/>
      <c r="F1021" s="75"/>
      <c r="G1021" s="80"/>
      <c r="H1021" s="25"/>
      <c r="I1021" s="26"/>
      <c r="J1021" s="27"/>
      <c r="K1021" s="27"/>
      <c r="L1021" s="79"/>
      <c r="M1021" s="28"/>
      <c r="N1021" s="29">
        <v>0</v>
      </c>
      <c r="O1021" s="30" t="str">
        <f>IF(G1021&lt;=$N$2,"",IF(F1021=[3]Pav.tvarkyklė!$B$13,"",IF(ISBLANK(R1021),"X","")))</f>
        <v/>
      </c>
      <c r="P1021" s="31"/>
      <c r="Q1021" s="32"/>
      <c r="R1021" s="32"/>
      <c r="S1021" s="33"/>
      <c r="T1021" s="33"/>
      <c r="U1021" s="34" t="str">
        <f>IFERROR(INDEX('[3]5.Grup_T'!$G$4:$G$22,MATCH('6.Turtas'!E1021,'[3]5.Grup_T'!$E$4:$E$22,0)),"0")</f>
        <v>0</v>
      </c>
      <c r="V1021" s="35">
        <f t="shared" si="202"/>
        <v>0</v>
      </c>
      <c r="W1021" s="35">
        <f>IF(NOT(ISBLANK(H1021)),(12-DATEDIF(H1021,'[3]1.Pradzia'!$D$13,"m")),0)</f>
        <v>0</v>
      </c>
      <c r="X1021" s="35">
        <f t="shared" si="201"/>
        <v>0</v>
      </c>
      <c r="Y1021" s="35">
        <f t="shared" si="214"/>
        <v>0</v>
      </c>
      <c r="Z1021" s="35">
        <f t="shared" si="212"/>
        <v>0</v>
      </c>
      <c r="AA1021" s="36">
        <f t="shared" si="203"/>
        <v>0</v>
      </c>
      <c r="AB1021" s="36">
        <f t="shared" si="205"/>
        <v>0</v>
      </c>
      <c r="AC1021" s="37">
        <f t="shared" si="213"/>
        <v>0</v>
      </c>
      <c r="AD1021" s="35">
        <f>IF(OR(YEAR(G1021)&lt;2019,O1021="X"),0,IF(ISBLANK(H1021),DATEDIF(G1021,'[3]1.Pradzia'!$D$13,"M"),DATEDIF(G1021,H1021,"m")))</f>
        <v>0</v>
      </c>
      <c r="AE1021" s="37">
        <f>IF(E1021='[3]5.Grup_T'!$E$20,0,IF(AD1021&lt;&gt;0,M1021/V1021*MIN(12,AD1021),0))</f>
        <v>0</v>
      </c>
      <c r="AF1021" s="37">
        <f t="shared" si="204"/>
        <v>0</v>
      </c>
      <c r="AG1021" s="37">
        <f t="shared" si="206"/>
        <v>0</v>
      </c>
      <c r="AH1021" s="37">
        <f t="shared" si="207"/>
        <v>0</v>
      </c>
      <c r="AI1021" s="35" t="str">
        <f t="shared" si="208"/>
        <v>Nusidėvėjęs</v>
      </c>
      <c r="AJ1021" s="38" t="str">
        <f>IF(AND(F1021&lt;&gt;[3]Pav.tvarkyklė!$B$12,F1021&lt;&gt;[3]Pav.tvarkyklė!$B$13),"GVTNT","X")</f>
        <v>GVTNT</v>
      </c>
      <c r="AK1021" s="39">
        <f t="shared" si="209"/>
        <v>0</v>
      </c>
      <c r="AL1021" s="41"/>
      <c r="AM1021" s="41"/>
      <c r="AN1021" s="41">
        <f t="shared" si="210"/>
        <v>1900</v>
      </c>
      <c r="AO1021" s="41"/>
      <c r="AP1021" s="41"/>
      <c r="AQ1021" s="41"/>
      <c r="AR1021" s="42"/>
      <c r="AS1021" s="42"/>
      <c r="AU1021" s="43">
        <f t="shared" si="211"/>
        <v>0</v>
      </c>
    </row>
    <row r="1022" spans="1:47" ht="15" customHeight="1" x14ac:dyDescent="0.25">
      <c r="A1022" s="11"/>
      <c r="B1022" s="19">
        <v>1080</v>
      </c>
      <c r="C1022" s="74"/>
      <c r="D1022" s="77"/>
      <c r="E1022" s="75"/>
      <c r="F1022" s="75"/>
      <c r="G1022" s="80"/>
      <c r="H1022" s="49"/>
      <c r="I1022" s="27"/>
      <c r="J1022" s="27"/>
      <c r="K1022" s="27"/>
      <c r="L1022" s="79"/>
      <c r="M1022" s="81"/>
      <c r="N1022" s="29">
        <v>0</v>
      </c>
      <c r="O1022" s="30" t="str">
        <f>IF(G1022&lt;=$N$2,"",IF(F1022=[3]Pav.tvarkyklė!$B$13,"",IF(ISBLANK(R1022),"X","")))</f>
        <v/>
      </c>
      <c r="P1022" s="31"/>
      <c r="Q1022" s="32"/>
      <c r="R1022" s="32"/>
      <c r="S1022" s="33"/>
      <c r="T1022" s="33"/>
      <c r="U1022" s="34" t="str">
        <f>IFERROR(INDEX('[3]5.Grup_T'!$G$4:$G$22,MATCH('6.Turtas'!E1022,'[3]5.Grup_T'!$E$4:$E$22,0)),"0")</f>
        <v>0</v>
      </c>
      <c r="V1022" s="35">
        <f t="shared" si="202"/>
        <v>0</v>
      </c>
      <c r="W1022" s="35">
        <f>IF(NOT(ISBLANK(H1022)),(12-DATEDIF(H1022,'[3]1.Pradzia'!$D$13,"m")),0)</f>
        <v>0</v>
      </c>
      <c r="X1022" s="35">
        <f t="shared" si="201"/>
        <v>0</v>
      </c>
      <c r="Y1022" s="35">
        <f t="shared" si="214"/>
        <v>0</v>
      </c>
      <c r="Z1022" s="35">
        <f t="shared" si="212"/>
        <v>0</v>
      </c>
      <c r="AA1022" s="36">
        <f t="shared" si="203"/>
        <v>0</v>
      </c>
      <c r="AB1022" s="36">
        <f t="shared" si="205"/>
        <v>0</v>
      </c>
      <c r="AC1022" s="37">
        <f t="shared" si="213"/>
        <v>0</v>
      </c>
      <c r="AD1022" s="35">
        <f>IF(OR(YEAR(G1022)&lt;2019,O1022="X"),0,IF(ISBLANK(H1022),DATEDIF(G1022,'[3]1.Pradzia'!$D$13,"M"),DATEDIF(G1022,H1022,"m")))</f>
        <v>0</v>
      </c>
      <c r="AE1022" s="37">
        <f>IF(E1022='[3]5.Grup_T'!$E$20,0,IF(AD1022&lt;&gt;0,M1022/V1022*MIN(12,AD1022),0))</f>
        <v>0</v>
      </c>
      <c r="AF1022" s="37">
        <f t="shared" si="204"/>
        <v>0</v>
      </c>
      <c r="AG1022" s="37">
        <f t="shared" si="206"/>
        <v>0</v>
      </c>
      <c r="AH1022" s="37">
        <f t="shared" si="207"/>
        <v>0</v>
      </c>
      <c r="AI1022" s="35" t="str">
        <f t="shared" si="208"/>
        <v>Nusidėvėjęs</v>
      </c>
      <c r="AJ1022" s="38" t="str">
        <f>IF(AND(F1022&lt;&gt;[3]Pav.tvarkyklė!$B$12,F1022&lt;&gt;[3]Pav.tvarkyklė!$B$13),"GVTNT","X")</f>
        <v>GVTNT</v>
      </c>
      <c r="AK1022" s="39">
        <f t="shared" si="209"/>
        <v>0</v>
      </c>
      <c r="AL1022" s="41"/>
      <c r="AM1022" s="41"/>
      <c r="AN1022" s="41">
        <f t="shared" si="210"/>
        <v>1900</v>
      </c>
      <c r="AO1022" s="41"/>
      <c r="AP1022" s="41"/>
      <c r="AQ1022" s="41"/>
      <c r="AR1022" s="42"/>
      <c r="AS1022" s="42"/>
      <c r="AU1022" s="43">
        <f t="shared" si="211"/>
        <v>0</v>
      </c>
    </row>
    <row r="1023" spans="1:47" ht="15" customHeight="1" x14ac:dyDescent="0.25">
      <c r="A1023" s="11"/>
      <c r="B1023" s="19">
        <v>1081</v>
      </c>
      <c r="C1023" s="74"/>
      <c r="D1023" s="77"/>
      <c r="E1023" s="75"/>
      <c r="F1023" s="75"/>
      <c r="G1023" s="80"/>
      <c r="H1023" s="49"/>
      <c r="I1023" s="27"/>
      <c r="J1023" s="27"/>
      <c r="K1023" s="27"/>
      <c r="L1023" s="79"/>
      <c r="M1023" s="81"/>
      <c r="N1023" s="29">
        <v>0</v>
      </c>
      <c r="O1023" s="30" t="str">
        <f>IF(G1023&lt;=$N$2,"",IF(F1023=[3]Pav.tvarkyklė!$B$13,"",IF(ISBLANK(R1023),"X","")))</f>
        <v/>
      </c>
      <c r="P1023" s="31"/>
      <c r="Q1023" s="32"/>
      <c r="R1023" s="32"/>
      <c r="S1023" s="33"/>
      <c r="T1023" s="33"/>
      <c r="U1023" s="34" t="str">
        <f>IFERROR(INDEX('[3]5.Grup_T'!$G$4:$G$22,MATCH('6.Turtas'!E1023,'[3]5.Grup_T'!$E$4:$E$22,0)),"0")</f>
        <v>0</v>
      </c>
      <c r="V1023" s="35">
        <f t="shared" si="202"/>
        <v>0</v>
      </c>
      <c r="W1023" s="35">
        <f>IF(NOT(ISBLANK(H1023)),(12-DATEDIF(H1023,'[3]1.Pradzia'!$D$13,"m")),0)</f>
        <v>0</v>
      </c>
      <c r="X1023" s="35">
        <f t="shared" si="201"/>
        <v>0</v>
      </c>
      <c r="Y1023" s="35">
        <f t="shared" si="214"/>
        <v>0</v>
      </c>
      <c r="Z1023" s="35">
        <f t="shared" si="212"/>
        <v>0</v>
      </c>
      <c r="AA1023" s="36">
        <f t="shared" si="203"/>
        <v>0</v>
      </c>
      <c r="AB1023" s="36">
        <f t="shared" si="205"/>
        <v>0</v>
      </c>
      <c r="AC1023" s="37">
        <f t="shared" si="213"/>
        <v>0</v>
      </c>
      <c r="AD1023" s="35">
        <f>IF(OR(YEAR(G1023)&lt;2019,O1023="X"),0,IF(ISBLANK(H1023),DATEDIF(G1023,'[3]1.Pradzia'!$D$13,"M"),DATEDIF(G1023,H1023,"m")))</f>
        <v>0</v>
      </c>
      <c r="AE1023" s="37">
        <f>IF(E1023='[3]5.Grup_T'!$E$20,0,IF(AD1023&lt;&gt;0,M1023/V1023*MIN(12,AD1023),0))</f>
        <v>0</v>
      </c>
      <c r="AF1023" s="37">
        <f t="shared" si="204"/>
        <v>0</v>
      </c>
      <c r="AG1023" s="37">
        <f t="shared" si="206"/>
        <v>0</v>
      </c>
      <c r="AH1023" s="37">
        <f t="shared" si="207"/>
        <v>0</v>
      </c>
      <c r="AI1023" s="35" t="str">
        <f t="shared" si="208"/>
        <v>Nusidėvėjęs</v>
      </c>
      <c r="AJ1023" s="38" t="str">
        <f>IF(AND(F1023&lt;&gt;[3]Pav.tvarkyklė!$B$12,F1023&lt;&gt;[3]Pav.tvarkyklė!$B$13),"GVTNT","X")</f>
        <v>GVTNT</v>
      </c>
      <c r="AK1023" s="39">
        <f t="shared" si="209"/>
        <v>0</v>
      </c>
      <c r="AL1023" s="41"/>
      <c r="AM1023" s="41"/>
      <c r="AN1023" s="41">
        <f t="shared" si="210"/>
        <v>1900</v>
      </c>
      <c r="AO1023" s="41"/>
      <c r="AP1023" s="41"/>
      <c r="AQ1023" s="41"/>
      <c r="AR1023" s="42"/>
      <c r="AS1023" s="42"/>
      <c r="AU1023" s="43">
        <f t="shared" si="211"/>
        <v>0</v>
      </c>
    </row>
    <row r="1024" spans="1:47" ht="15" customHeight="1" x14ac:dyDescent="0.25">
      <c r="A1024" s="11"/>
      <c r="B1024" s="19">
        <v>1082</v>
      </c>
      <c r="C1024" s="74"/>
      <c r="D1024" s="77"/>
      <c r="E1024" s="75"/>
      <c r="F1024" s="75"/>
      <c r="G1024" s="80"/>
      <c r="H1024" s="49"/>
      <c r="I1024" s="27"/>
      <c r="J1024" s="27"/>
      <c r="K1024" s="27"/>
      <c r="L1024" s="79"/>
      <c r="M1024" s="81"/>
      <c r="N1024" s="29">
        <v>0</v>
      </c>
      <c r="O1024" s="30" t="str">
        <f>IF(G1024&lt;=$N$2,"",IF(F1024=[3]Pav.tvarkyklė!$B$13,"",IF(ISBLANK(R1024),"X","")))</f>
        <v/>
      </c>
      <c r="P1024" s="31"/>
      <c r="Q1024" s="32"/>
      <c r="R1024" s="32"/>
      <c r="S1024" s="33"/>
      <c r="T1024" s="33"/>
      <c r="U1024" s="34" t="str">
        <f>IFERROR(INDEX('[3]5.Grup_T'!$G$4:$G$22,MATCH('6.Turtas'!E1024,'[3]5.Grup_T'!$E$4:$E$22,0)),"0")</f>
        <v>0</v>
      </c>
      <c r="V1024" s="35">
        <f t="shared" si="202"/>
        <v>0</v>
      </c>
      <c r="W1024" s="35">
        <f>IF(NOT(ISBLANK(H1024)),(12-DATEDIF(H1024,'[3]1.Pradzia'!$D$13,"m")),0)</f>
        <v>0</v>
      </c>
      <c r="X1024" s="35">
        <f t="shared" si="201"/>
        <v>0</v>
      </c>
      <c r="Y1024" s="35">
        <f t="shared" si="214"/>
        <v>0</v>
      </c>
      <c r="Z1024" s="35">
        <f t="shared" si="212"/>
        <v>0</v>
      </c>
      <c r="AA1024" s="36">
        <f t="shared" si="203"/>
        <v>0</v>
      </c>
      <c r="AB1024" s="36">
        <f t="shared" si="205"/>
        <v>0</v>
      </c>
      <c r="AC1024" s="37">
        <f t="shared" si="213"/>
        <v>0</v>
      </c>
      <c r="AD1024" s="35">
        <f>IF(OR(YEAR(G1024)&lt;2019,O1024="X"),0,IF(ISBLANK(H1024),DATEDIF(G1024,'[3]1.Pradzia'!$D$13,"M"),DATEDIF(G1024,H1024,"m")))</f>
        <v>0</v>
      </c>
      <c r="AE1024" s="37">
        <f>IF(E1024='[3]5.Grup_T'!$E$20,0,IF(AD1024&lt;&gt;0,M1024/V1024*MIN(12,AD1024),0))</f>
        <v>0</v>
      </c>
      <c r="AF1024" s="37">
        <f t="shared" si="204"/>
        <v>0</v>
      </c>
      <c r="AG1024" s="37">
        <f t="shared" si="206"/>
        <v>0</v>
      </c>
      <c r="AH1024" s="37">
        <f t="shared" si="207"/>
        <v>0</v>
      </c>
      <c r="AI1024" s="35" t="str">
        <f t="shared" si="208"/>
        <v>Nusidėvėjęs</v>
      </c>
      <c r="AJ1024" s="38" t="str">
        <f>IF(AND(F1024&lt;&gt;[3]Pav.tvarkyklė!$B$12,F1024&lt;&gt;[3]Pav.tvarkyklė!$B$13),"GVTNT","X")</f>
        <v>GVTNT</v>
      </c>
      <c r="AK1024" s="39">
        <f t="shared" si="209"/>
        <v>0</v>
      </c>
      <c r="AL1024" s="41"/>
      <c r="AM1024" s="41"/>
      <c r="AN1024" s="41">
        <f t="shared" si="210"/>
        <v>1900</v>
      </c>
      <c r="AO1024" s="41"/>
      <c r="AP1024" s="41"/>
      <c r="AQ1024" s="41"/>
      <c r="AR1024" s="42"/>
      <c r="AS1024" s="42"/>
      <c r="AU1024" s="43">
        <f t="shared" si="211"/>
        <v>0</v>
      </c>
    </row>
    <row r="1025" spans="1:47" ht="15" customHeight="1" x14ac:dyDescent="0.25">
      <c r="A1025" s="11"/>
      <c r="B1025" s="19">
        <v>1083</v>
      </c>
      <c r="C1025" s="74"/>
      <c r="D1025" s="77"/>
      <c r="E1025" s="75"/>
      <c r="F1025" s="75"/>
      <c r="G1025" s="80"/>
      <c r="H1025" s="49"/>
      <c r="I1025" s="27"/>
      <c r="J1025" s="27"/>
      <c r="K1025" s="27"/>
      <c r="L1025" s="79"/>
      <c r="M1025" s="81"/>
      <c r="N1025" s="29">
        <v>0</v>
      </c>
      <c r="O1025" s="30" t="str">
        <f>IF(G1025&lt;=$N$2,"",IF(F1025=[3]Pav.tvarkyklė!$B$13,"",IF(ISBLANK(R1025),"X","")))</f>
        <v/>
      </c>
      <c r="P1025" s="31"/>
      <c r="Q1025" s="32"/>
      <c r="R1025" s="32"/>
      <c r="S1025" s="33"/>
      <c r="T1025" s="33"/>
      <c r="U1025" s="34" t="str">
        <f>IFERROR(INDEX('[3]5.Grup_T'!$G$4:$G$22,MATCH('6.Turtas'!E1025,'[3]5.Grup_T'!$E$4:$E$22,0)),"0")</f>
        <v>0</v>
      </c>
      <c r="V1025" s="35">
        <f t="shared" si="202"/>
        <v>0</v>
      </c>
      <c r="W1025" s="35">
        <f>IF(NOT(ISBLANK(H1025)),(12-DATEDIF(H1025,'[3]1.Pradzia'!$D$13,"m")),0)</f>
        <v>0</v>
      </c>
      <c r="X1025" s="35">
        <f t="shared" ref="X1025:X1088" si="215">IF(OR(ISBLANK(C1025),YEAR(G1025)&gt;=2019),0,DATEDIF(G1025,$N$2,"M"))</f>
        <v>0</v>
      </c>
      <c r="Y1025" s="35">
        <f t="shared" si="214"/>
        <v>0</v>
      </c>
      <c r="Z1025" s="35">
        <f t="shared" si="212"/>
        <v>0</v>
      </c>
      <c r="AA1025" s="36">
        <f t="shared" si="203"/>
        <v>0</v>
      </c>
      <c r="AB1025" s="36">
        <f t="shared" si="205"/>
        <v>0</v>
      </c>
      <c r="AC1025" s="37">
        <f t="shared" si="213"/>
        <v>0</v>
      </c>
      <c r="AD1025" s="35">
        <f>IF(OR(YEAR(G1025)&lt;2019,O1025="X"),0,IF(ISBLANK(H1025),DATEDIF(G1025,'[3]1.Pradzia'!$D$13,"M"),DATEDIF(G1025,H1025,"m")))</f>
        <v>0</v>
      </c>
      <c r="AE1025" s="37">
        <f>IF(E1025='[3]5.Grup_T'!$E$20,0,IF(AD1025&lt;&gt;0,M1025/V1025*MIN(12,AD1025),0))</f>
        <v>0</v>
      </c>
      <c r="AF1025" s="37">
        <f t="shared" si="204"/>
        <v>0</v>
      </c>
      <c r="AG1025" s="37">
        <f t="shared" si="206"/>
        <v>0</v>
      </c>
      <c r="AH1025" s="37">
        <f t="shared" si="207"/>
        <v>0</v>
      </c>
      <c r="AI1025" s="35" t="str">
        <f t="shared" si="208"/>
        <v>Nusidėvėjęs</v>
      </c>
      <c r="AJ1025" s="38" t="str">
        <f>IF(AND(F1025&lt;&gt;[3]Pav.tvarkyklė!$B$12,F1025&lt;&gt;[3]Pav.tvarkyklė!$B$13),"GVTNT","X")</f>
        <v>GVTNT</v>
      </c>
      <c r="AK1025" s="39">
        <f t="shared" si="209"/>
        <v>0</v>
      </c>
      <c r="AL1025" s="41"/>
      <c r="AM1025" s="41"/>
      <c r="AN1025" s="41">
        <f t="shared" si="210"/>
        <v>1900</v>
      </c>
      <c r="AO1025" s="41"/>
      <c r="AP1025" s="41"/>
      <c r="AQ1025" s="41"/>
      <c r="AR1025" s="42"/>
      <c r="AS1025" s="42"/>
      <c r="AU1025" s="43">
        <f t="shared" si="211"/>
        <v>0</v>
      </c>
    </row>
    <row r="1026" spans="1:47" ht="15" customHeight="1" x14ac:dyDescent="0.25">
      <c r="A1026" s="11"/>
      <c r="B1026" s="19">
        <v>1084</v>
      </c>
      <c r="C1026" s="74"/>
      <c r="D1026" s="77"/>
      <c r="E1026" s="75"/>
      <c r="F1026" s="75"/>
      <c r="G1026" s="80"/>
      <c r="H1026" s="49"/>
      <c r="I1026" s="27"/>
      <c r="J1026" s="27"/>
      <c r="K1026" s="27"/>
      <c r="L1026" s="79"/>
      <c r="M1026" s="81"/>
      <c r="N1026" s="29">
        <v>0</v>
      </c>
      <c r="O1026" s="30" t="str">
        <f>IF(G1026&lt;=$N$2,"",IF(F1026=[3]Pav.tvarkyklė!$B$13,"",IF(ISBLANK(R1026),"X","")))</f>
        <v/>
      </c>
      <c r="P1026" s="31"/>
      <c r="Q1026" s="32"/>
      <c r="R1026" s="32"/>
      <c r="S1026" s="33"/>
      <c r="T1026" s="33"/>
      <c r="U1026" s="34" t="str">
        <f>IFERROR(INDEX('[3]5.Grup_T'!$G$4:$G$22,MATCH('6.Turtas'!E1026,'[3]5.Grup_T'!$E$4:$E$22,0)),"0")</f>
        <v>0</v>
      </c>
      <c r="V1026" s="35">
        <f t="shared" si="202"/>
        <v>0</v>
      </c>
      <c r="W1026" s="35">
        <f>IF(NOT(ISBLANK(H1026)),(12-DATEDIF(H1026,'[3]1.Pradzia'!$D$13,"m")),0)</f>
        <v>0</v>
      </c>
      <c r="X1026" s="35">
        <f t="shared" si="215"/>
        <v>0</v>
      </c>
      <c r="Y1026" s="35">
        <f t="shared" si="214"/>
        <v>0</v>
      </c>
      <c r="Z1026" s="35">
        <f t="shared" si="212"/>
        <v>0</v>
      </c>
      <c r="AA1026" s="36">
        <f t="shared" si="203"/>
        <v>0</v>
      </c>
      <c r="AB1026" s="36">
        <f t="shared" si="205"/>
        <v>0</v>
      </c>
      <c r="AC1026" s="37">
        <f t="shared" si="213"/>
        <v>0</v>
      </c>
      <c r="AD1026" s="35">
        <f>IF(OR(YEAR(G1026)&lt;2019,O1026="X"),0,IF(ISBLANK(H1026),DATEDIF(G1026,'[3]1.Pradzia'!$D$13,"M"),DATEDIF(G1026,H1026,"m")))</f>
        <v>0</v>
      </c>
      <c r="AE1026" s="37">
        <f>IF(E1026='[3]5.Grup_T'!$E$20,0,IF(AD1026&lt;&gt;0,M1026/V1026*MIN(12,AD1026),0))</f>
        <v>0</v>
      </c>
      <c r="AF1026" s="37">
        <f t="shared" si="204"/>
        <v>0</v>
      </c>
      <c r="AG1026" s="37">
        <f t="shared" si="206"/>
        <v>0</v>
      </c>
      <c r="AH1026" s="37">
        <f t="shared" si="207"/>
        <v>0</v>
      </c>
      <c r="AI1026" s="35" t="str">
        <f t="shared" si="208"/>
        <v>Nusidėvėjęs</v>
      </c>
      <c r="AJ1026" s="38" t="str">
        <f>IF(AND(F1026&lt;&gt;[3]Pav.tvarkyklė!$B$12,F1026&lt;&gt;[3]Pav.tvarkyklė!$B$13),"GVTNT","X")</f>
        <v>GVTNT</v>
      </c>
      <c r="AK1026" s="39">
        <f t="shared" si="209"/>
        <v>0</v>
      </c>
      <c r="AL1026" s="41"/>
      <c r="AM1026" s="41"/>
      <c r="AN1026" s="41">
        <f t="shared" si="210"/>
        <v>1900</v>
      </c>
      <c r="AO1026" s="41"/>
      <c r="AP1026" s="41"/>
      <c r="AQ1026" s="41"/>
      <c r="AR1026" s="42"/>
      <c r="AS1026" s="42"/>
      <c r="AU1026" s="43">
        <f t="shared" si="211"/>
        <v>0</v>
      </c>
    </row>
    <row r="1027" spans="1:47" ht="15" customHeight="1" x14ac:dyDescent="0.25">
      <c r="A1027" s="11"/>
      <c r="B1027" s="19">
        <v>1085</v>
      </c>
      <c r="C1027" s="74"/>
      <c r="D1027" s="77"/>
      <c r="E1027" s="75"/>
      <c r="F1027" s="75"/>
      <c r="G1027" s="80"/>
      <c r="H1027" s="49"/>
      <c r="I1027" s="27"/>
      <c r="J1027" s="27"/>
      <c r="K1027" s="27"/>
      <c r="L1027" s="79"/>
      <c r="M1027" s="81"/>
      <c r="N1027" s="29">
        <v>0</v>
      </c>
      <c r="O1027" s="30" t="str">
        <f>IF(G1027&lt;=$N$2,"",IF(F1027=[3]Pav.tvarkyklė!$B$13,"",IF(ISBLANK(R1027),"X","")))</f>
        <v/>
      </c>
      <c r="P1027" s="31"/>
      <c r="Q1027" s="32"/>
      <c r="R1027" s="32"/>
      <c r="S1027" s="33"/>
      <c r="T1027" s="33"/>
      <c r="U1027" s="34" t="str">
        <f>IFERROR(INDEX('[3]5.Grup_T'!$G$4:$G$22,MATCH('6.Turtas'!E1027,'[3]5.Grup_T'!$E$4:$E$22,0)),"0")</f>
        <v>0</v>
      </c>
      <c r="V1027" s="35">
        <f t="shared" si="202"/>
        <v>0</v>
      </c>
      <c r="W1027" s="35">
        <f>IF(NOT(ISBLANK(H1027)),(12-DATEDIF(H1027,'[3]1.Pradzia'!$D$13,"m")),0)</f>
        <v>0</v>
      </c>
      <c r="X1027" s="35">
        <f t="shared" si="215"/>
        <v>0</v>
      </c>
      <c r="Y1027" s="35">
        <f t="shared" si="214"/>
        <v>0</v>
      </c>
      <c r="Z1027" s="35">
        <f t="shared" si="212"/>
        <v>0</v>
      </c>
      <c r="AA1027" s="36">
        <f t="shared" si="203"/>
        <v>0</v>
      </c>
      <c r="AB1027" s="36">
        <f t="shared" si="205"/>
        <v>0</v>
      </c>
      <c r="AC1027" s="37">
        <f t="shared" si="213"/>
        <v>0</v>
      </c>
      <c r="AD1027" s="35">
        <f>IF(OR(YEAR(G1027)&lt;2019,O1027="X"),0,IF(ISBLANK(H1027),DATEDIF(G1027,'[3]1.Pradzia'!$D$13,"M"),DATEDIF(G1027,H1027,"m")))</f>
        <v>0</v>
      </c>
      <c r="AE1027" s="37">
        <f>IF(E1027='[3]5.Grup_T'!$E$20,0,IF(AD1027&lt;&gt;0,M1027/V1027*MIN(12,AD1027),0))</f>
        <v>0</v>
      </c>
      <c r="AF1027" s="37">
        <f t="shared" si="204"/>
        <v>0</v>
      </c>
      <c r="AG1027" s="37">
        <f t="shared" si="206"/>
        <v>0</v>
      </c>
      <c r="AH1027" s="37">
        <f t="shared" si="207"/>
        <v>0</v>
      </c>
      <c r="AI1027" s="35" t="str">
        <f t="shared" si="208"/>
        <v>Nusidėvėjęs</v>
      </c>
      <c r="AJ1027" s="38" t="str">
        <f>IF(AND(F1027&lt;&gt;[3]Pav.tvarkyklė!$B$12,F1027&lt;&gt;[3]Pav.tvarkyklė!$B$13),"GVTNT","X")</f>
        <v>GVTNT</v>
      </c>
      <c r="AK1027" s="39">
        <f t="shared" si="209"/>
        <v>0</v>
      </c>
      <c r="AL1027" s="41"/>
      <c r="AM1027" s="41"/>
      <c r="AN1027" s="41">
        <f t="shared" si="210"/>
        <v>1900</v>
      </c>
      <c r="AO1027" s="41"/>
      <c r="AP1027" s="41"/>
      <c r="AQ1027" s="41"/>
      <c r="AR1027" s="42"/>
      <c r="AS1027" s="42"/>
      <c r="AU1027" s="43">
        <f t="shared" si="211"/>
        <v>0</v>
      </c>
    </row>
    <row r="1028" spans="1:47" ht="15" customHeight="1" x14ac:dyDescent="0.25">
      <c r="A1028" s="11"/>
      <c r="B1028" s="19">
        <v>1086</v>
      </c>
      <c r="C1028" s="74"/>
      <c r="D1028" s="77"/>
      <c r="E1028" s="75"/>
      <c r="F1028" s="75"/>
      <c r="G1028" s="80"/>
      <c r="H1028" s="49"/>
      <c r="I1028" s="27"/>
      <c r="J1028" s="27"/>
      <c r="K1028" s="27"/>
      <c r="L1028" s="79"/>
      <c r="M1028" s="81"/>
      <c r="N1028" s="29">
        <v>0</v>
      </c>
      <c r="O1028" s="30" t="str">
        <f>IF(G1028&lt;=$N$2,"",IF(F1028=[3]Pav.tvarkyklė!$B$13,"",IF(ISBLANK(R1028),"X","")))</f>
        <v/>
      </c>
      <c r="P1028" s="31"/>
      <c r="Q1028" s="32"/>
      <c r="R1028" s="32"/>
      <c r="S1028" s="33"/>
      <c r="T1028" s="33"/>
      <c r="U1028" s="34" t="str">
        <f>IFERROR(INDEX('[3]5.Grup_T'!$G$4:$G$22,MATCH('6.Turtas'!E1028,'[3]5.Grup_T'!$E$4:$E$22,0)),"0")</f>
        <v>0</v>
      </c>
      <c r="V1028" s="35">
        <f t="shared" ref="V1028:V1091" si="216">U1028*12</f>
        <v>0</v>
      </c>
      <c r="W1028" s="35">
        <f>IF(NOT(ISBLANK(H1028)),(12-DATEDIF(H1028,'[3]1.Pradzia'!$D$13,"m")),0)</f>
        <v>0</v>
      </c>
      <c r="X1028" s="35">
        <f t="shared" si="215"/>
        <v>0</v>
      </c>
      <c r="Y1028" s="35">
        <f t="shared" si="214"/>
        <v>0</v>
      </c>
      <c r="Z1028" s="35">
        <f t="shared" si="212"/>
        <v>0</v>
      </c>
      <c r="AA1028" s="36">
        <f t="shared" ref="AA1028:AA1091" si="217">+IF(Z1028&lt;=0,0,N1028/Z1028)</f>
        <v>0</v>
      </c>
      <c r="AB1028" s="36">
        <f t="shared" si="205"/>
        <v>0</v>
      </c>
      <c r="AC1028" s="37">
        <f t="shared" si="213"/>
        <v>0</v>
      </c>
      <c r="AD1028" s="35">
        <f>IF(OR(YEAR(G1028)&lt;2019,O1028="X"),0,IF(ISBLANK(H1028),DATEDIF(G1028,'[3]1.Pradzia'!$D$13,"M"),DATEDIF(G1028,H1028,"m")))</f>
        <v>0</v>
      </c>
      <c r="AE1028" s="37">
        <f>IF(E1028='[3]5.Grup_T'!$E$20,0,IF(AD1028&lt;&gt;0,M1028/V1028*MIN(12,AD1028),0))</f>
        <v>0</v>
      </c>
      <c r="AF1028" s="37">
        <f t="shared" ref="AF1028:AF1091" si="218">+AB1028+AE1028</f>
        <v>0</v>
      </c>
      <c r="AG1028" s="37">
        <f t="shared" si="206"/>
        <v>0</v>
      </c>
      <c r="AH1028" s="37">
        <f t="shared" si="207"/>
        <v>0</v>
      </c>
      <c r="AI1028" s="35" t="str">
        <f t="shared" si="208"/>
        <v>Nusidėvėjęs</v>
      </c>
      <c r="AJ1028" s="38" t="str">
        <f>IF(AND(F1028&lt;&gt;[3]Pav.tvarkyklė!$B$12,F1028&lt;&gt;[3]Pav.tvarkyklė!$B$13),"GVTNT","X")</f>
        <v>GVTNT</v>
      </c>
      <c r="AK1028" s="39">
        <f t="shared" si="209"/>
        <v>0</v>
      </c>
      <c r="AL1028" s="41"/>
      <c r="AM1028" s="41"/>
      <c r="AN1028" s="41">
        <f t="shared" si="210"/>
        <v>1900</v>
      </c>
      <c r="AO1028" s="41"/>
      <c r="AP1028" s="41"/>
      <c r="AQ1028" s="41"/>
      <c r="AR1028" s="42"/>
      <c r="AS1028" s="42"/>
      <c r="AU1028" s="43">
        <f t="shared" si="211"/>
        <v>0</v>
      </c>
    </row>
    <row r="1029" spans="1:47" ht="15" customHeight="1" x14ac:dyDescent="0.25">
      <c r="A1029" s="11"/>
      <c r="B1029" s="19">
        <v>1087</v>
      </c>
      <c r="C1029" s="74"/>
      <c r="D1029" s="77"/>
      <c r="E1029" s="75"/>
      <c r="F1029" s="75"/>
      <c r="G1029" s="80"/>
      <c r="H1029" s="49"/>
      <c r="I1029" s="27"/>
      <c r="J1029" s="27"/>
      <c r="K1029" s="27"/>
      <c r="L1029" s="79"/>
      <c r="M1029" s="81"/>
      <c r="N1029" s="29">
        <v>0</v>
      </c>
      <c r="O1029" s="30" t="str">
        <f>IF(G1029&lt;=$N$2,"",IF(F1029=[3]Pav.tvarkyklė!$B$13,"",IF(ISBLANK(R1029),"X","")))</f>
        <v/>
      </c>
      <c r="P1029" s="31"/>
      <c r="Q1029" s="32"/>
      <c r="R1029" s="32"/>
      <c r="S1029" s="33"/>
      <c r="T1029" s="33"/>
      <c r="U1029" s="34" t="str">
        <f>IFERROR(INDEX('[3]5.Grup_T'!$G$4:$G$22,MATCH('6.Turtas'!E1029,'[3]5.Grup_T'!$E$4:$E$22,0)),"0")</f>
        <v>0</v>
      </c>
      <c r="V1029" s="35">
        <f t="shared" si="216"/>
        <v>0</v>
      </c>
      <c r="W1029" s="35">
        <f>IF(NOT(ISBLANK(H1029)),(12-DATEDIF(H1029,'[3]1.Pradzia'!$D$13,"m")),0)</f>
        <v>0</v>
      </c>
      <c r="X1029" s="35">
        <f t="shared" si="215"/>
        <v>0</v>
      </c>
      <c r="Y1029" s="35">
        <f t="shared" si="214"/>
        <v>0</v>
      </c>
      <c r="Z1029" s="35">
        <f t="shared" si="212"/>
        <v>0</v>
      </c>
      <c r="AA1029" s="36">
        <f t="shared" si="217"/>
        <v>0</v>
      </c>
      <c r="AB1029" s="36">
        <f t="shared" ref="AB1029:AB1092" si="219">IF(Z1029&lt;=0,N1029,N1029/Z1029*Y1029)</f>
        <v>0</v>
      </c>
      <c r="AC1029" s="37">
        <f t="shared" si="213"/>
        <v>0</v>
      </c>
      <c r="AD1029" s="35">
        <f>IF(OR(YEAR(G1029)&lt;2019,O1029="X"),0,IF(ISBLANK(H1029),DATEDIF(G1029,'[3]1.Pradzia'!$D$13,"M"),DATEDIF(G1029,H1029,"m")))</f>
        <v>0</v>
      </c>
      <c r="AE1029" s="37">
        <f>IF(E1029='[3]5.Grup_T'!$E$20,0,IF(AD1029&lt;&gt;0,M1029/V1029*MIN(12,AD1029),0))</f>
        <v>0</v>
      </c>
      <c r="AF1029" s="37">
        <f t="shared" si="218"/>
        <v>0</v>
      </c>
      <c r="AG1029" s="37">
        <f t="shared" ref="AG1029:AG1092" si="220">AC1029+AE1029</f>
        <v>0</v>
      </c>
      <c r="AH1029" s="37">
        <f t="shared" ref="AH1029:AH1092" si="221">M1029-AG1029</f>
        <v>0</v>
      </c>
      <c r="AI1029" s="35" t="str">
        <f t="shared" ref="AI1029:AI1092" si="222">IF(H1029&lt;&gt;0,"Nurašytas",IF(O1029="X","Nesuderintas",IF(AH1029&lt;=0,"Nusidėvėjęs","")))</f>
        <v>Nusidėvėjęs</v>
      </c>
      <c r="AJ1029" s="38" t="str">
        <f>IF(AND(F1029&lt;&gt;[3]Pav.tvarkyklė!$B$12,F1029&lt;&gt;[3]Pav.tvarkyklė!$B$13),"GVTNT","X")</f>
        <v>GVTNT</v>
      </c>
      <c r="AK1029" s="39">
        <f t="shared" ref="AK1029:AK1092" si="223">I1029-J1029-K1029-L1029-M1029</f>
        <v>0</v>
      </c>
      <c r="AL1029" s="41"/>
      <c r="AM1029" s="41"/>
      <c r="AN1029" s="41">
        <f t="shared" ref="AN1029:AN1092" si="224">YEAR(G1029)</f>
        <v>1900</v>
      </c>
      <c r="AO1029" s="41"/>
      <c r="AP1029" s="41"/>
      <c r="AQ1029" s="41"/>
      <c r="AR1029" s="42"/>
      <c r="AS1029" s="42"/>
      <c r="AU1029" s="43">
        <f t="shared" ref="AU1029:AU1092" si="225">AF1029-AT1029</f>
        <v>0</v>
      </c>
    </row>
    <row r="1030" spans="1:47" ht="15" customHeight="1" x14ac:dyDescent="0.25">
      <c r="A1030" s="11"/>
      <c r="B1030" s="19">
        <v>1088</v>
      </c>
      <c r="C1030" s="74"/>
      <c r="D1030" s="77"/>
      <c r="E1030" s="75"/>
      <c r="F1030" s="75"/>
      <c r="G1030" s="80"/>
      <c r="H1030" s="49"/>
      <c r="I1030" s="27"/>
      <c r="J1030" s="27"/>
      <c r="K1030" s="27"/>
      <c r="L1030" s="79"/>
      <c r="M1030" s="81"/>
      <c r="N1030" s="29">
        <v>0</v>
      </c>
      <c r="O1030" s="30" t="str">
        <f>IF(G1030&lt;=$N$2,"",IF(F1030=[3]Pav.tvarkyklė!$B$13,"",IF(ISBLANK(R1030),"X","")))</f>
        <v/>
      </c>
      <c r="P1030" s="31"/>
      <c r="Q1030" s="32"/>
      <c r="R1030" s="32"/>
      <c r="S1030" s="33"/>
      <c r="T1030" s="33"/>
      <c r="U1030" s="34" t="str">
        <f>IFERROR(INDEX('[3]5.Grup_T'!$G$4:$G$22,MATCH('6.Turtas'!E1030,'[3]5.Grup_T'!$E$4:$E$22,0)),"0")</f>
        <v>0</v>
      </c>
      <c r="V1030" s="35">
        <f t="shared" si="216"/>
        <v>0</v>
      </c>
      <c r="W1030" s="35">
        <f>IF(NOT(ISBLANK(H1030)),(12-DATEDIF(H1030,'[3]1.Pradzia'!$D$13,"m")),0)</f>
        <v>0</v>
      </c>
      <c r="X1030" s="35">
        <f t="shared" si="215"/>
        <v>0</v>
      </c>
      <c r="Y1030" s="35">
        <f t="shared" si="214"/>
        <v>0</v>
      </c>
      <c r="Z1030" s="35">
        <f t="shared" si="212"/>
        <v>0</v>
      </c>
      <c r="AA1030" s="36">
        <f t="shared" si="217"/>
        <v>0</v>
      </c>
      <c r="AB1030" s="36">
        <f t="shared" si="219"/>
        <v>0</v>
      </c>
      <c r="AC1030" s="37">
        <f t="shared" si="213"/>
        <v>0</v>
      </c>
      <c r="AD1030" s="35">
        <f>IF(OR(YEAR(G1030)&lt;2019,O1030="X"),0,IF(ISBLANK(H1030),DATEDIF(G1030,'[3]1.Pradzia'!$D$13,"M"),DATEDIF(G1030,H1030,"m")))</f>
        <v>0</v>
      </c>
      <c r="AE1030" s="37">
        <f>IF(E1030='[3]5.Grup_T'!$E$20,0,IF(AD1030&lt;&gt;0,M1030/V1030*MIN(12,AD1030),0))</f>
        <v>0</v>
      </c>
      <c r="AF1030" s="37">
        <f t="shared" si="218"/>
        <v>0</v>
      </c>
      <c r="AG1030" s="37">
        <f t="shared" si="220"/>
        <v>0</v>
      </c>
      <c r="AH1030" s="37">
        <f t="shared" si="221"/>
        <v>0</v>
      </c>
      <c r="AI1030" s="35" t="str">
        <f t="shared" si="222"/>
        <v>Nusidėvėjęs</v>
      </c>
      <c r="AJ1030" s="38" t="str">
        <f>IF(AND(F1030&lt;&gt;[3]Pav.tvarkyklė!$B$12,F1030&lt;&gt;[3]Pav.tvarkyklė!$B$13),"GVTNT","X")</f>
        <v>GVTNT</v>
      </c>
      <c r="AK1030" s="39">
        <f t="shared" si="223"/>
        <v>0</v>
      </c>
      <c r="AL1030" s="41"/>
      <c r="AM1030" s="41"/>
      <c r="AN1030" s="41">
        <f t="shared" si="224"/>
        <v>1900</v>
      </c>
      <c r="AO1030" s="41"/>
      <c r="AP1030" s="41"/>
      <c r="AQ1030" s="41"/>
      <c r="AR1030" s="42"/>
      <c r="AS1030" s="42"/>
      <c r="AU1030" s="43">
        <f t="shared" si="225"/>
        <v>0</v>
      </c>
    </row>
    <row r="1031" spans="1:47" ht="15" customHeight="1" x14ac:dyDescent="0.25">
      <c r="A1031" s="11"/>
      <c r="B1031" s="19">
        <v>1089</v>
      </c>
      <c r="C1031" s="74"/>
      <c r="D1031" s="77"/>
      <c r="E1031" s="75"/>
      <c r="F1031" s="75"/>
      <c r="G1031" s="80"/>
      <c r="H1031" s="49"/>
      <c r="I1031" s="27"/>
      <c r="J1031" s="27"/>
      <c r="K1031" s="27"/>
      <c r="L1031" s="79"/>
      <c r="M1031" s="81"/>
      <c r="N1031" s="29">
        <v>0</v>
      </c>
      <c r="O1031" s="30" t="str">
        <f>IF(G1031&lt;=$N$2,"",IF(F1031=[3]Pav.tvarkyklė!$B$13,"",IF(ISBLANK(R1031),"X","")))</f>
        <v/>
      </c>
      <c r="P1031" s="31"/>
      <c r="Q1031" s="32"/>
      <c r="R1031" s="32"/>
      <c r="S1031" s="33"/>
      <c r="T1031" s="33"/>
      <c r="U1031" s="34" t="str">
        <f>IFERROR(INDEX('[3]5.Grup_T'!$G$4:$G$22,MATCH('6.Turtas'!E1031,'[3]5.Grup_T'!$E$4:$E$22,0)),"0")</f>
        <v>0</v>
      </c>
      <c r="V1031" s="35">
        <f t="shared" si="216"/>
        <v>0</v>
      </c>
      <c r="W1031" s="35">
        <f>IF(NOT(ISBLANK(H1031)),(12-DATEDIF(H1031,'[3]1.Pradzia'!$D$13,"m")),0)</f>
        <v>0</v>
      </c>
      <c r="X1031" s="35">
        <f t="shared" si="215"/>
        <v>0</v>
      </c>
      <c r="Y1031" s="35">
        <f t="shared" si="214"/>
        <v>0</v>
      </c>
      <c r="Z1031" s="35">
        <f t="shared" ref="Z1031:Z1094" si="226">IF(YEAR(G1031)&gt;=2019,0,V1031-X1031)</f>
        <v>0</v>
      </c>
      <c r="AA1031" s="36">
        <f t="shared" si="217"/>
        <v>0</v>
      </c>
      <c r="AB1031" s="36">
        <f t="shared" si="219"/>
        <v>0</v>
      </c>
      <c r="AC1031" s="37">
        <f t="shared" si="213"/>
        <v>0</v>
      </c>
      <c r="AD1031" s="35">
        <f>IF(OR(YEAR(G1031)&lt;2019,O1031="X"),0,IF(ISBLANK(H1031),DATEDIF(G1031,'[3]1.Pradzia'!$D$13,"M"),DATEDIF(G1031,H1031,"m")))</f>
        <v>0</v>
      </c>
      <c r="AE1031" s="37">
        <f>IF(E1031='[3]5.Grup_T'!$E$20,0,IF(AD1031&lt;&gt;0,M1031/V1031*MIN(12,AD1031),0))</f>
        <v>0</v>
      </c>
      <c r="AF1031" s="37">
        <f t="shared" si="218"/>
        <v>0</v>
      </c>
      <c r="AG1031" s="37">
        <f t="shared" si="220"/>
        <v>0</v>
      </c>
      <c r="AH1031" s="37">
        <f t="shared" si="221"/>
        <v>0</v>
      </c>
      <c r="AI1031" s="35" t="str">
        <f t="shared" si="222"/>
        <v>Nusidėvėjęs</v>
      </c>
      <c r="AJ1031" s="38" t="str">
        <f>IF(AND(F1031&lt;&gt;[3]Pav.tvarkyklė!$B$12,F1031&lt;&gt;[3]Pav.tvarkyklė!$B$13),"GVTNT","X")</f>
        <v>GVTNT</v>
      </c>
      <c r="AK1031" s="39">
        <f t="shared" si="223"/>
        <v>0</v>
      </c>
      <c r="AL1031" s="41"/>
      <c r="AM1031" s="41"/>
      <c r="AN1031" s="41">
        <f t="shared" si="224"/>
        <v>1900</v>
      </c>
      <c r="AO1031" s="41"/>
      <c r="AP1031" s="41"/>
      <c r="AQ1031" s="41"/>
      <c r="AR1031" s="42"/>
      <c r="AS1031" s="42"/>
      <c r="AU1031" s="43">
        <f t="shared" si="225"/>
        <v>0</v>
      </c>
    </row>
    <row r="1032" spans="1:47" ht="15" customHeight="1" x14ac:dyDescent="0.25">
      <c r="A1032" s="11"/>
      <c r="B1032" s="19">
        <v>1090</v>
      </c>
      <c r="C1032" s="74"/>
      <c r="D1032" s="77"/>
      <c r="E1032" s="75"/>
      <c r="F1032" s="75"/>
      <c r="G1032" s="80"/>
      <c r="H1032" s="49"/>
      <c r="I1032" s="27"/>
      <c r="J1032" s="27"/>
      <c r="K1032" s="27"/>
      <c r="L1032" s="79"/>
      <c r="M1032" s="81"/>
      <c r="N1032" s="29">
        <v>0</v>
      </c>
      <c r="O1032" s="30" t="str">
        <f>IF(G1032&lt;=$N$2,"",IF(F1032=[3]Pav.tvarkyklė!$B$13,"",IF(ISBLANK(R1032),"X","")))</f>
        <v/>
      </c>
      <c r="P1032" s="31"/>
      <c r="Q1032" s="32"/>
      <c r="R1032" s="32"/>
      <c r="S1032" s="33"/>
      <c r="T1032" s="33"/>
      <c r="U1032" s="34" t="str">
        <f>IFERROR(INDEX('[3]5.Grup_T'!$G$4:$G$22,MATCH('6.Turtas'!E1032,'[3]5.Grup_T'!$E$4:$E$22,0)),"0")</f>
        <v>0</v>
      </c>
      <c r="V1032" s="35">
        <f t="shared" si="216"/>
        <v>0</v>
      </c>
      <c r="W1032" s="35">
        <f>IF(NOT(ISBLANK(H1032)),(12-DATEDIF(H1032,'[3]1.Pradzia'!$D$13,"m")),0)</f>
        <v>0</v>
      </c>
      <c r="X1032" s="35">
        <f t="shared" si="215"/>
        <v>0</v>
      </c>
      <c r="Y1032" s="35">
        <f t="shared" si="214"/>
        <v>0</v>
      </c>
      <c r="Z1032" s="35">
        <f t="shared" si="226"/>
        <v>0</v>
      </c>
      <c r="AA1032" s="36">
        <f t="shared" si="217"/>
        <v>0</v>
      </c>
      <c r="AB1032" s="36">
        <f t="shared" si="219"/>
        <v>0</v>
      </c>
      <c r="AC1032" s="37">
        <f t="shared" si="213"/>
        <v>0</v>
      </c>
      <c r="AD1032" s="35">
        <f>IF(OR(YEAR(G1032)&lt;2019,O1032="X"),0,IF(ISBLANK(H1032),DATEDIF(G1032,'[3]1.Pradzia'!$D$13,"M"),DATEDIF(G1032,H1032,"m")))</f>
        <v>0</v>
      </c>
      <c r="AE1032" s="37">
        <f>IF(E1032='[3]5.Grup_T'!$E$20,0,IF(AD1032&lt;&gt;0,M1032/V1032*MIN(12,AD1032),0))</f>
        <v>0</v>
      </c>
      <c r="AF1032" s="37">
        <f t="shared" si="218"/>
        <v>0</v>
      </c>
      <c r="AG1032" s="37">
        <f t="shared" si="220"/>
        <v>0</v>
      </c>
      <c r="AH1032" s="37">
        <f t="shared" si="221"/>
        <v>0</v>
      </c>
      <c r="AI1032" s="35" t="str">
        <f t="shared" si="222"/>
        <v>Nusidėvėjęs</v>
      </c>
      <c r="AJ1032" s="38" t="str">
        <f>IF(AND(F1032&lt;&gt;[3]Pav.tvarkyklė!$B$12,F1032&lt;&gt;[3]Pav.tvarkyklė!$B$13),"GVTNT","X")</f>
        <v>GVTNT</v>
      </c>
      <c r="AK1032" s="39">
        <f t="shared" si="223"/>
        <v>0</v>
      </c>
      <c r="AL1032" s="41"/>
      <c r="AM1032" s="41"/>
      <c r="AN1032" s="41">
        <f t="shared" si="224"/>
        <v>1900</v>
      </c>
      <c r="AO1032" s="41"/>
      <c r="AP1032" s="41"/>
      <c r="AQ1032" s="41"/>
      <c r="AR1032" s="42"/>
      <c r="AS1032" s="42"/>
      <c r="AU1032" s="43">
        <f t="shared" si="225"/>
        <v>0</v>
      </c>
    </row>
    <row r="1033" spans="1:47" ht="15" customHeight="1" x14ac:dyDescent="0.25">
      <c r="A1033" s="11"/>
      <c r="B1033" s="19">
        <v>1091</v>
      </c>
      <c r="C1033" s="74"/>
      <c r="D1033" s="77"/>
      <c r="E1033" s="75"/>
      <c r="F1033" s="75"/>
      <c r="G1033" s="80"/>
      <c r="H1033" s="49"/>
      <c r="I1033" s="27"/>
      <c r="J1033" s="27"/>
      <c r="K1033" s="27"/>
      <c r="L1033" s="79"/>
      <c r="M1033" s="81"/>
      <c r="N1033" s="29">
        <v>0</v>
      </c>
      <c r="O1033" s="30" t="str">
        <f>IF(G1033&lt;=$N$2,"",IF(F1033=[3]Pav.tvarkyklė!$B$13,"",IF(ISBLANK(R1033),"X","")))</f>
        <v/>
      </c>
      <c r="P1033" s="31"/>
      <c r="Q1033" s="32"/>
      <c r="R1033" s="32"/>
      <c r="S1033" s="33"/>
      <c r="T1033" s="33"/>
      <c r="U1033" s="34" t="str">
        <f>IFERROR(INDEX('[3]5.Grup_T'!$G$4:$G$22,MATCH('6.Turtas'!E1033,'[3]5.Grup_T'!$E$4:$E$22,0)),"0")</f>
        <v>0</v>
      </c>
      <c r="V1033" s="35">
        <f t="shared" si="216"/>
        <v>0</v>
      </c>
      <c r="W1033" s="35">
        <f>IF(NOT(ISBLANK(H1033)),(12-DATEDIF(H1033,'[3]1.Pradzia'!$D$13,"m")),0)</f>
        <v>0</v>
      </c>
      <c r="X1033" s="35">
        <f t="shared" si="215"/>
        <v>0</v>
      </c>
      <c r="Y1033" s="35">
        <f t="shared" si="214"/>
        <v>0</v>
      </c>
      <c r="Z1033" s="35">
        <f t="shared" si="226"/>
        <v>0</v>
      </c>
      <c r="AA1033" s="36">
        <f t="shared" si="217"/>
        <v>0</v>
      </c>
      <c r="AB1033" s="36">
        <f t="shared" si="219"/>
        <v>0</v>
      </c>
      <c r="AC1033" s="37">
        <f t="shared" si="213"/>
        <v>0</v>
      </c>
      <c r="AD1033" s="35">
        <f>IF(OR(YEAR(G1033)&lt;2019,O1033="X"),0,IF(ISBLANK(H1033),DATEDIF(G1033,'[3]1.Pradzia'!$D$13,"M"),DATEDIF(G1033,H1033,"m")))</f>
        <v>0</v>
      </c>
      <c r="AE1033" s="37">
        <f>IF(E1033='[3]5.Grup_T'!$E$20,0,IF(AD1033&lt;&gt;0,M1033/V1033*MIN(12,AD1033),0))</f>
        <v>0</v>
      </c>
      <c r="AF1033" s="37">
        <f t="shared" si="218"/>
        <v>0</v>
      </c>
      <c r="AG1033" s="37">
        <f t="shared" si="220"/>
        <v>0</v>
      </c>
      <c r="AH1033" s="37">
        <f t="shared" si="221"/>
        <v>0</v>
      </c>
      <c r="AI1033" s="35" t="str">
        <f t="shared" si="222"/>
        <v>Nusidėvėjęs</v>
      </c>
      <c r="AJ1033" s="38" t="str">
        <f>IF(AND(F1033&lt;&gt;[3]Pav.tvarkyklė!$B$12,F1033&lt;&gt;[3]Pav.tvarkyklė!$B$13),"GVTNT","X")</f>
        <v>GVTNT</v>
      </c>
      <c r="AK1033" s="39">
        <f t="shared" si="223"/>
        <v>0</v>
      </c>
      <c r="AL1033" s="41"/>
      <c r="AM1033" s="41"/>
      <c r="AN1033" s="41">
        <f t="shared" si="224"/>
        <v>1900</v>
      </c>
      <c r="AO1033" s="41"/>
      <c r="AP1033" s="41"/>
      <c r="AQ1033" s="41"/>
      <c r="AR1033" s="42"/>
      <c r="AS1033" s="42"/>
      <c r="AU1033" s="43">
        <f t="shared" si="225"/>
        <v>0</v>
      </c>
    </row>
    <row r="1034" spans="1:47" ht="15" customHeight="1" x14ac:dyDescent="0.25">
      <c r="A1034" s="11"/>
      <c r="B1034" s="19">
        <v>1092</v>
      </c>
      <c r="C1034" s="74"/>
      <c r="D1034" s="77"/>
      <c r="E1034" s="75"/>
      <c r="F1034" s="75"/>
      <c r="G1034" s="80"/>
      <c r="H1034" s="49"/>
      <c r="I1034" s="27"/>
      <c r="J1034" s="27"/>
      <c r="K1034" s="27"/>
      <c r="L1034" s="79"/>
      <c r="M1034" s="81"/>
      <c r="N1034" s="29">
        <v>0</v>
      </c>
      <c r="O1034" s="30" t="str">
        <f>IF(G1034&lt;=$N$2,"",IF(F1034=[3]Pav.tvarkyklė!$B$13,"",IF(ISBLANK(R1034),"X","")))</f>
        <v/>
      </c>
      <c r="P1034" s="31"/>
      <c r="Q1034" s="32"/>
      <c r="R1034" s="32"/>
      <c r="S1034" s="33"/>
      <c r="T1034" s="33"/>
      <c r="U1034" s="34" t="str">
        <f>IFERROR(INDEX('[3]5.Grup_T'!$G$4:$G$22,MATCH('6.Turtas'!E1034,'[3]5.Grup_T'!$E$4:$E$22,0)),"0")</f>
        <v>0</v>
      </c>
      <c r="V1034" s="35">
        <f t="shared" si="216"/>
        <v>0</v>
      </c>
      <c r="W1034" s="35">
        <f>IF(NOT(ISBLANK(H1034)),(12-DATEDIF(H1034,'[3]1.Pradzia'!$D$13,"m")),0)</f>
        <v>0</v>
      </c>
      <c r="X1034" s="35">
        <f t="shared" si="215"/>
        <v>0</v>
      </c>
      <c r="Y1034" s="35">
        <f t="shared" si="214"/>
        <v>0</v>
      </c>
      <c r="Z1034" s="35">
        <f t="shared" si="226"/>
        <v>0</v>
      </c>
      <c r="AA1034" s="36">
        <f t="shared" si="217"/>
        <v>0</v>
      </c>
      <c r="AB1034" s="36">
        <f t="shared" si="219"/>
        <v>0</v>
      </c>
      <c r="AC1034" s="37">
        <f t="shared" si="213"/>
        <v>0</v>
      </c>
      <c r="AD1034" s="35">
        <f>IF(OR(YEAR(G1034)&lt;2019,O1034="X"),0,IF(ISBLANK(H1034),DATEDIF(G1034,'[3]1.Pradzia'!$D$13,"M"),DATEDIF(G1034,H1034,"m")))</f>
        <v>0</v>
      </c>
      <c r="AE1034" s="37">
        <f>IF(E1034='[3]5.Grup_T'!$E$20,0,IF(AD1034&lt;&gt;0,M1034/V1034*MIN(12,AD1034),0))</f>
        <v>0</v>
      </c>
      <c r="AF1034" s="37">
        <f t="shared" si="218"/>
        <v>0</v>
      </c>
      <c r="AG1034" s="37">
        <f t="shared" si="220"/>
        <v>0</v>
      </c>
      <c r="AH1034" s="37">
        <f t="shared" si="221"/>
        <v>0</v>
      </c>
      <c r="AI1034" s="35" t="str">
        <f t="shared" si="222"/>
        <v>Nusidėvėjęs</v>
      </c>
      <c r="AJ1034" s="38" t="str">
        <f>IF(AND(F1034&lt;&gt;[3]Pav.tvarkyklė!$B$12,F1034&lt;&gt;[3]Pav.tvarkyklė!$B$13),"GVTNT","X")</f>
        <v>GVTNT</v>
      </c>
      <c r="AK1034" s="39">
        <f t="shared" si="223"/>
        <v>0</v>
      </c>
      <c r="AL1034" s="41"/>
      <c r="AM1034" s="41"/>
      <c r="AN1034" s="41">
        <f t="shared" si="224"/>
        <v>1900</v>
      </c>
      <c r="AO1034" s="41"/>
      <c r="AP1034" s="41"/>
      <c r="AQ1034" s="41"/>
      <c r="AR1034" s="42"/>
      <c r="AS1034" s="42"/>
      <c r="AU1034" s="43">
        <f t="shared" si="225"/>
        <v>0</v>
      </c>
    </row>
    <row r="1035" spans="1:47" ht="15" customHeight="1" x14ac:dyDescent="0.25">
      <c r="A1035" s="11"/>
      <c r="B1035" s="19">
        <v>1093</v>
      </c>
      <c r="C1035" s="74"/>
      <c r="D1035" s="77"/>
      <c r="E1035" s="75"/>
      <c r="F1035" s="75"/>
      <c r="G1035" s="80"/>
      <c r="H1035" s="49"/>
      <c r="I1035" s="27"/>
      <c r="J1035" s="27"/>
      <c r="K1035" s="27"/>
      <c r="L1035" s="79"/>
      <c r="M1035" s="81"/>
      <c r="N1035" s="29">
        <v>0</v>
      </c>
      <c r="O1035" s="30" t="str">
        <f>IF(G1035&lt;=$N$2,"",IF(F1035=[3]Pav.tvarkyklė!$B$13,"",IF(ISBLANK(R1035),"X","")))</f>
        <v/>
      </c>
      <c r="P1035" s="31"/>
      <c r="Q1035" s="32"/>
      <c r="R1035" s="32"/>
      <c r="S1035" s="33"/>
      <c r="T1035" s="33"/>
      <c r="U1035" s="34" t="str">
        <f>IFERROR(INDEX('[3]5.Grup_T'!$G$4:$G$22,MATCH('6.Turtas'!E1035,'[3]5.Grup_T'!$E$4:$E$22,0)),"0")</f>
        <v>0</v>
      </c>
      <c r="V1035" s="35">
        <f t="shared" si="216"/>
        <v>0</v>
      </c>
      <c r="W1035" s="35">
        <f>IF(NOT(ISBLANK(H1035)),(12-DATEDIF(H1035,'[3]1.Pradzia'!$D$13,"m")),0)</f>
        <v>0</v>
      </c>
      <c r="X1035" s="35">
        <f t="shared" si="215"/>
        <v>0</v>
      </c>
      <c r="Y1035" s="35">
        <f t="shared" si="214"/>
        <v>0</v>
      </c>
      <c r="Z1035" s="35">
        <f t="shared" si="226"/>
        <v>0</v>
      </c>
      <c r="AA1035" s="36">
        <f t="shared" si="217"/>
        <v>0</v>
      </c>
      <c r="AB1035" s="36">
        <f t="shared" si="219"/>
        <v>0</v>
      </c>
      <c r="AC1035" s="37">
        <f t="shared" si="213"/>
        <v>0</v>
      </c>
      <c r="AD1035" s="35">
        <f>IF(OR(YEAR(G1035)&lt;2019,O1035="X"),0,IF(ISBLANK(H1035),DATEDIF(G1035,'[3]1.Pradzia'!$D$13,"M"),DATEDIF(G1035,H1035,"m")))</f>
        <v>0</v>
      </c>
      <c r="AE1035" s="37">
        <f>IF(E1035='[3]5.Grup_T'!$E$20,0,IF(AD1035&lt;&gt;0,M1035/V1035*MIN(12,AD1035),0))</f>
        <v>0</v>
      </c>
      <c r="AF1035" s="37">
        <f t="shared" si="218"/>
        <v>0</v>
      </c>
      <c r="AG1035" s="37">
        <f t="shared" si="220"/>
        <v>0</v>
      </c>
      <c r="AH1035" s="37">
        <f t="shared" si="221"/>
        <v>0</v>
      </c>
      <c r="AI1035" s="35" t="str">
        <f t="shared" si="222"/>
        <v>Nusidėvėjęs</v>
      </c>
      <c r="AJ1035" s="38" t="str">
        <f>IF(AND(F1035&lt;&gt;[3]Pav.tvarkyklė!$B$12,F1035&lt;&gt;[3]Pav.tvarkyklė!$B$13),"GVTNT","X")</f>
        <v>GVTNT</v>
      </c>
      <c r="AK1035" s="39">
        <f t="shared" si="223"/>
        <v>0</v>
      </c>
      <c r="AL1035" s="41"/>
      <c r="AM1035" s="41"/>
      <c r="AN1035" s="41">
        <f t="shared" si="224"/>
        <v>1900</v>
      </c>
      <c r="AO1035" s="41"/>
      <c r="AP1035" s="41"/>
      <c r="AQ1035" s="41"/>
      <c r="AR1035" s="42"/>
      <c r="AS1035" s="42"/>
      <c r="AU1035" s="43">
        <f t="shared" si="225"/>
        <v>0</v>
      </c>
    </row>
    <row r="1036" spans="1:47" ht="15" customHeight="1" x14ac:dyDescent="0.25">
      <c r="A1036" s="11"/>
      <c r="B1036" s="19">
        <v>1094</v>
      </c>
      <c r="C1036" s="74"/>
      <c r="D1036" s="77"/>
      <c r="E1036" s="75"/>
      <c r="F1036" s="75"/>
      <c r="G1036" s="80"/>
      <c r="H1036" s="49"/>
      <c r="I1036" s="27"/>
      <c r="J1036" s="27"/>
      <c r="K1036" s="27"/>
      <c r="L1036" s="79"/>
      <c r="M1036" s="81"/>
      <c r="N1036" s="29">
        <v>0</v>
      </c>
      <c r="O1036" s="30" t="str">
        <f>IF(G1036&lt;=$N$2,"",IF(F1036=[3]Pav.tvarkyklė!$B$13,"",IF(ISBLANK(R1036),"X","")))</f>
        <v/>
      </c>
      <c r="P1036" s="31"/>
      <c r="Q1036" s="32"/>
      <c r="R1036" s="32"/>
      <c r="S1036" s="33"/>
      <c r="T1036" s="33"/>
      <c r="U1036" s="34" t="str">
        <f>IFERROR(INDEX('[3]5.Grup_T'!$G$4:$G$22,MATCH('6.Turtas'!E1036,'[3]5.Grup_T'!$E$4:$E$22,0)),"0")</f>
        <v>0</v>
      </c>
      <c r="V1036" s="35">
        <f t="shared" si="216"/>
        <v>0</v>
      </c>
      <c r="W1036" s="35">
        <f>IF(NOT(ISBLANK(H1036)),(12-DATEDIF(H1036,'[3]1.Pradzia'!$D$13,"m")),0)</f>
        <v>0</v>
      </c>
      <c r="X1036" s="35">
        <f t="shared" si="215"/>
        <v>0</v>
      </c>
      <c r="Y1036" s="35">
        <f t="shared" si="214"/>
        <v>0</v>
      </c>
      <c r="Z1036" s="35">
        <f t="shared" si="226"/>
        <v>0</v>
      </c>
      <c r="AA1036" s="36">
        <f t="shared" si="217"/>
        <v>0</v>
      </c>
      <c r="AB1036" s="36">
        <f t="shared" si="219"/>
        <v>0</v>
      </c>
      <c r="AC1036" s="37">
        <f t="shared" si="213"/>
        <v>0</v>
      </c>
      <c r="AD1036" s="35">
        <f>IF(OR(YEAR(G1036)&lt;2019,O1036="X"),0,IF(ISBLANK(H1036),DATEDIF(G1036,'[3]1.Pradzia'!$D$13,"M"),DATEDIF(G1036,H1036,"m")))</f>
        <v>0</v>
      </c>
      <c r="AE1036" s="37">
        <f>IF(E1036='[3]5.Grup_T'!$E$20,0,IF(AD1036&lt;&gt;0,M1036/V1036*MIN(12,AD1036),0))</f>
        <v>0</v>
      </c>
      <c r="AF1036" s="37">
        <f t="shared" si="218"/>
        <v>0</v>
      </c>
      <c r="AG1036" s="37">
        <f t="shared" si="220"/>
        <v>0</v>
      </c>
      <c r="AH1036" s="37">
        <f t="shared" si="221"/>
        <v>0</v>
      </c>
      <c r="AI1036" s="35" t="str">
        <f t="shared" si="222"/>
        <v>Nusidėvėjęs</v>
      </c>
      <c r="AJ1036" s="38" t="str">
        <f>IF(AND(F1036&lt;&gt;[3]Pav.tvarkyklė!$B$12,F1036&lt;&gt;[3]Pav.tvarkyklė!$B$13),"GVTNT","X")</f>
        <v>GVTNT</v>
      </c>
      <c r="AK1036" s="39">
        <f t="shared" si="223"/>
        <v>0</v>
      </c>
      <c r="AL1036" s="41"/>
      <c r="AM1036" s="41"/>
      <c r="AN1036" s="41">
        <f t="shared" si="224"/>
        <v>1900</v>
      </c>
      <c r="AO1036" s="41"/>
      <c r="AP1036" s="41"/>
      <c r="AQ1036" s="41"/>
      <c r="AR1036" s="42"/>
      <c r="AS1036" s="42"/>
      <c r="AU1036" s="43">
        <f t="shared" si="225"/>
        <v>0</v>
      </c>
    </row>
    <row r="1037" spans="1:47" ht="15" customHeight="1" x14ac:dyDescent="0.25">
      <c r="A1037" s="11"/>
      <c r="B1037" s="19">
        <v>1095</v>
      </c>
      <c r="C1037" s="74"/>
      <c r="D1037" s="77"/>
      <c r="E1037" s="75"/>
      <c r="F1037" s="75"/>
      <c r="G1037" s="80"/>
      <c r="H1037" s="49"/>
      <c r="I1037" s="27"/>
      <c r="J1037" s="27"/>
      <c r="K1037" s="27"/>
      <c r="L1037" s="79"/>
      <c r="M1037" s="81"/>
      <c r="N1037" s="29">
        <v>0</v>
      </c>
      <c r="O1037" s="30" t="str">
        <f>IF(G1037&lt;=$N$2,"",IF(F1037=[3]Pav.tvarkyklė!$B$13,"",IF(ISBLANK(R1037),"X","")))</f>
        <v/>
      </c>
      <c r="P1037" s="31"/>
      <c r="Q1037" s="32"/>
      <c r="R1037" s="32"/>
      <c r="S1037" s="33"/>
      <c r="T1037" s="33"/>
      <c r="U1037" s="34" t="str">
        <f>IFERROR(INDEX('[3]5.Grup_T'!$G$4:$G$22,MATCH('6.Turtas'!E1037,'[3]5.Grup_T'!$E$4:$E$22,0)),"0")</f>
        <v>0</v>
      </c>
      <c r="V1037" s="35">
        <f t="shared" si="216"/>
        <v>0</v>
      </c>
      <c r="W1037" s="35">
        <f>IF(NOT(ISBLANK(H1037)),(12-DATEDIF(H1037,'[3]1.Pradzia'!$D$13,"m")),0)</f>
        <v>0</v>
      </c>
      <c r="X1037" s="35">
        <f t="shared" si="215"/>
        <v>0</v>
      </c>
      <c r="Y1037" s="35">
        <f t="shared" si="214"/>
        <v>0</v>
      </c>
      <c r="Z1037" s="35">
        <f t="shared" si="226"/>
        <v>0</v>
      </c>
      <c r="AA1037" s="36">
        <f t="shared" si="217"/>
        <v>0</v>
      </c>
      <c r="AB1037" s="36">
        <f t="shared" si="219"/>
        <v>0</v>
      </c>
      <c r="AC1037" s="37">
        <f t="shared" si="213"/>
        <v>0</v>
      </c>
      <c r="AD1037" s="35">
        <f>IF(OR(YEAR(G1037)&lt;2019,O1037="X"),0,IF(ISBLANK(H1037),DATEDIF(G1037,'[3]1.Pradzia'!$D$13,"M"),DATEDIF(G1037,H1037,"m")))</f>
        <v>0</v>
      </c>
      <c r="AE1037" s="37">
        <f>IF(E1037='[3]5.Grup_T'!$E$20,0,IF(AD1037&lt;&gt;0,M1037/V1037*MIN(12,AD1037),0))</f>
        <v>0</v>
      </c>
      <c r="AF1037" s="37">
        <f t="shared" si="218"/>
        <v>0</v>
      </c>
      <c r="AG1037" s="37">
        <f t="shared" si="220"/>
        <v>0</v>
      </c>
      <c r="AH1037" s="37">
        <f t="shared" si="221"/>
        <v>0</v>
      </c>
      <c r="AI1037" s="35" t="str">
        <f t="shared" si="222"/>
        <v>Nusidėvėjęs</v>
      </c>
      <c r="AJ1037" s="38" t="str">
        <f>IF(AND(F1037&lt;&gt;[3]Pav.tvarkyklė!$B$12,F1037&lt;&gt;[3]Pav.tvarkyklė!$B$13),"GVTNT","X")</f>
        <v>GVTNT</v>
      </c>
      <c r="AK1037" s="39">
        <f t="shared" si="223"/>
        <v>0</v>
      </c>
      <c r="AL1037" s="41"/>
      <c r="AM1037" s="41"/>
      <c r="AN1037" s="41">
        <f t="shared" si="224"/>
        <v>1900</v>
      </c>
      <c r="AO1037" s="41"/>
      <c r="AP1037" s="41"/>
      <c r="AQ1037" s="41"/>
      <c r="AR1037" s="42"/>
      <c r="AS1037" s="42"/>
      <c r="AU1037" s="43">
        <f t="shared" si="225"/>
        <v>0</v>
      </c>
    </row>
    <row r="1038" spans="1:47" ht="15" customHeight="1" x14ac:dyDescent="0.25">
      <c r="A1038" s="11"/>
      <c r="B1038" s="19">
        <v>1096</v>
      </c>
      <c r="C1038" s="74"/>
      <c r="D1038" s="77"/>
      <c r="E1038" s="75"/>
      <c r="F1038" s="75"/>
      <c r="G1038" s="80"/>
      <c r="H1038" s="49"/>
      <c r="I1038" s="27"/>
      <c r="J1038" s="27"/>
      <c r="K1038" s="27"/>
      <c r="L1038" s="79"/>
      <c r="M1038" s="81"/>
      <c r="N1038" s="29">
        <v>0</v>
      </c>
      <c r="O1038" s="30" t="str">
        <f>IF(G1038&lt;=$N$2,"",IF(F1038=[3]Pav.tvarkyklė!$B$13,"",IF(ISBLANK(R1038),"X","")))</f>
        <v/>
      </c>
      <c r="P1038" s="31"/>
      <c r="Q1038" s="32"/>
      <c r="R1038" s="32"/>
      <c r="S1038" s="33"/>
      <c r="T1038" s="33"/>
      <c r="U1038" s="34" t="str">
        <f>IFERROR(INDEX('[3]5.Grup_T'!$G$4:$G$22,MATCH('6.Turtas'!E1038,'[3]5.Grup_T'!$E$4:$E$22,0)),"0")</f>
        <v>0</v>
      </c>
      <c r="V1038" s="35">
        <f t="shared" si="216"/>
        <v>0</v>
      </c>
      <c r="W1038" s="35">
        <f>IF(NOT(ISBLANK(H1038)),(12-DATEDIF(H1038,'[3]1.Pradzia'!$D$13,"m")),0)</f>
        <v>0</v>
      </c>
      <c r="X1038" s="35">
        <f t="shared" si="215"/>
        <v>0</v>
      </c>
      <c r="Y1038" s="35">
        <f t="shared" si="214"/>
        <v>0</v>
      </c>
      <c r="Z1038" s="35">
        <f t="shared" si="226"/>
        <v>0</v>
      </c>
      <c r="AA1038" s="36">
        <f t="shared" si="217"/>
        <v>0</v>
      </c>
      <c r="AB1038" s="36">
        <f t="shared" si="219"/>
        <v>0</v>
      </c>
      <c r="AC1038" s="37">
        <f t="shared" si="213"/>
        <v>0</v>
      </c>
      <c r="AD1038" s="35">
        <f>IF(OR(YEAR(G1038)&lt;2019,O1038="X"),0,IF(ISBLANK(H1038),DATEDIF(G1038,'[3]1.Pradzia'!$D$13,"M"),DATEDIF(G1038,H1038,"m")))</f>
        <v>0</v>
      </c>
      <c r="AE1038" s="37">
        <f>IF(E1038='[3]5.Grup_T'!$E$20,0,IF(AD1038&lt;&gt;0,M1038/V1038*MIN(12,AD1038),0))</f>
        <v>0</v>
      </c>
      <c r="AF1038" s="37">
        <f t="shared" si="218"/>
        <v>0</v>
      </c>
      <c r="AG1038" s="37">
        <f t="shared" si="220"/>
        <v>0</v>
      </c>
      <c r="AH1038" s="37">
        <f t="shared" si="221"/>
        <v>0</v>
      </c>
      <c r="AI1038" s="35" t="str">
        <f t="shared" si="222"/>
        <v>Nusidėvėjęs</v>
      </c>
      <c r="AJ1038" s="38" t="str">
        <f>IF(AND(F1038&lt;&gt;[3]Pav.tvarkyklė!$B$12,F1038&lt;&gt;[3]Pav.tvarkyklė!$B$13),"GVTNT","X")</f>
        <v>GVTNT</v>
      </c>
      <c r="AK1038" s="39">
        <f t="shared" si="223"/>
        <v>0</v>
      </c>
      <c r="AL1038" s="41"/>
      <c r="AM1038" s="41"/>
      <c r="AN1038" s="41">
        <f t="shared" si="224"/>
        <v>1900</v>
      </c>
      <c r="AO1038" s="41"/>
      <c r="AP1038" s="41"/>
      <c r="AQ1038" s="41"/>
      <c r="AR1038" s="42"/>
      <c r="AS1038" s="42"/>
      <c r="AU1038" s="43">
        <f t="shared" si="225"/>
        <v>0</v>
      </c>
    </row>
    <row r="1039" spans="1:47" ht="15" customHeight="1" x14ac:dyDescent="0.25">
      <c r="A1039" s="11"/>
      <c r="B1039" s="19">
        <v>1097</v>
      </c>
      <c r="C1039" s="74"/>
      <c r="D1039" s="77"/>
      <c r="E1039" s="75"/>
      <c r="F1039" s="75"/>
      <c r="G1039" s="80"/>
      <c r="H1039" s="49"/>
      <c r="I1039" s="27"/>
      <c r="J1039" s="27"/>
      <c r="K1039" s="27"/>
      <c r="L1039" s="79"/>
      <c r="M1039" s="81"/>
      <c r="N1039" s="29">
        <v>0</v>
      </c>
      <c r="O1039" s="30" t="str">
        <f>IF(G1039&lt;=$N$2,"",IF(F1039=[3]Pav.tvarkyklė!$B$13,"",IF(ISBLANK(R1039),"X","")))</f>
        <v/>
      </c>
      <c r="P1039" s="31"/>
      <c r="Q1039" s="32"/>
      <c r="R1039" s="32"/>
      <c r="S1039" s="33"/>
      <c r="T1039" s="33"/>
      <c r="U1039" s="34" t="str">
        <f>IFERROR(INDEX('[3]5.Grup_T'!$G$4:$G$22,MATCH('6.Turtas'!E1039,'[3]5.Grup_T'!$E$4:$E$22,0)),"0")</f>
        <v>0</v>
      </c>
      <c r="V1039" s="35">
        <f t="shared" si="216"/>
        <v>0</v>
      </c>
      <c r="W1039" s="35">
        <f>IF(NOT(ISBLANK(H1039)),(12-DATEDIF(H1039,'[3]1.Pradzia'!$D$13,"m")),0)</f>
        <v>0</v>
      </c>
      <c r="X1039" s="35">
        <f t="shared" si="215"/>
        <v>0</v>
      </c>
      <c r="Y1039" s="35">
        <f t="shared" si="214"/>
        <v>0</v>
      </c>
      <c r="Z1039" s="35">
        <f t="shared" si="226"/>
        <v>0</v>
      </c>
      <c r="AA1039" s="36">
        <f t="shared" si="217"/>
        <v>0</v>
      </c>
      <c r="AB1039" s="36">
        <f t="shared" si="219"/>
        <v>0</v>
      </c>
      <c r="AC1039" s="37">
        <f t="shared" si="213"/>
        <v>0</v>
      </c>
      <c r="AD1039" s="35">
        <f>IF(OR(YEAR(G1039)&lt;2019,O1039="X"),0,IF(ISBLANK(H1039),DATEDIF(G1039,'[3]1.Pradzia'!$D$13,"M"),DATEDIF(G1039,H1039,"m")))</f>
        <v>0</v>
      </c>
      <c r="AE1039" s="37">
        <f>IF(E1039='[3]5.Grup_T'!$E$20,0,IF(AD1039&lt;&gt;0,M1039/V1039*MIN(12,AD1039),0))</f>
        <v>0</v>
      </c>
      <c r="AF1039" s="37">
        <f t="shared" si="218"/>
        <v>0</v>
      </c>
      <c r="AG1039" s="37">
        <f t="shared" si="220"/>
        <v>0</v>
      </c>
      <c r="AH1039" s="37">
        <f t="shared" si="221"/>
        <v>0</v>
      </c>
      <c r="AI1039" s="35" t="str">
        <f t="shared" si="222"/>
        <v>Nusidėvėjęs</v>
      </c>
      <c r="AJ1039" s="38" t="str">
        <f>IF(AND(F1039&lt;&gt;[3]Pav.tvarkyklė!$B$12,F1039&lt;&gt;[3]Pav.tvarkyklė!$B$13),"GVTNT","X")</f>
        <v>GVTNT</v>
      </c>
      <c r="AK1039" s="39">
        <f t="shared" si="223"/>
        <v>0</v>
      </c>
      <c r="AL1039" s="41"/>
      <c r="AM1039" s="41"/>
      <c r="AN1039" s="41">
        <f t="shared" si="224"/>
        <v>1900</v>
      </c>
      <c r="AO1039" s="41"/>
      <c r="AP1039" s="41"/>
      <c r="AQ1039" s="41"/>
      <c r="AR1039" s="42"/>
      <c r="AS1039" s="42"/>
      <c r="AU1039" s="43">
        <f t="shared" si="225"/>
        <v>0</v>
      </c>
    </row>
    <row r="1040" spans="1:47" ht="15" customHeight="1" x14ac:dyDescent="0.25">
      <c r="A1040" s="11"/>
      <c r="B1040" s="19">
        <v>1100</v>
      </c>
      <c r="C1040" s="74"/>
      <c r="D1040" s="77"/>
      <c r="E1040" s="75"/>
      <c r="F1040" s="75"/>
      <c r="G1040" s="80"/>
      <c r="H1040" s="49"/>
      <c r="I1040" s="27"/>
      <c r="J1040" s="27"/>
      <c r="K1040" s="27"/>
      <c r="L1040" s="79"/>
      <c r="M1040" s="81"/>
      <c r="N1040" s="29">
        <v>0</v>
      </c>
      <c r="O1040" s="30" t="str">
        <f>IF(G1040&lt;=$N$2,"",IF(F1040=[3]Pav.tvarkyklė!$B$13,"",IF(ISBLANK(R1040),"X","")))</f>
        <v/>
      </c>
      <c r="P1040" s="31"/>
      <c r="Q1040" s="32"/>
      <c r="R1040" s="32"/>
      <c r="S1040" s="33"/>
      <c r="T1040" s="33"/>
      <c r="U1040" s="34" t="str">
        <f>IFERROR(INDEX('[3]5.Grup_T'!$G$4:$G$22,MATCH('6.Turtas'!E1040,'[3]5.Grup_T'!$E$4:$E$22,0)),"0")</f>
        <v>0</v>
      </c>
      <c r="V1040" s="35">
        <f t="shared" si="216"/>
        <v>0</v>
      </c>
      <c r="W1040" s="35">
        <f>IF(NOT(ISBLANK(H1040)),(12-DATEDIF(H1040,'[3]1.Pradzia'!$D$13,"m")),0)</f>
        <v>0</v>
      </c>
      <c r="X1040" s="35">
        <f t="shared" si="215"/>
        <v>0</v>
      </c>
      <c r="Y1040" s="35">
        <f t="shared" si="214"/>
        <v>0</v>
      </c>
      <c r="Z1040" s="35">
        <f t="shared" si="226"/>
        <v>0</v>
      </c>
      <c r="AA1040" s="36">
        <f t="shared" si="217"/>
        <v>0</v>
      </c>
      <c r="AB1040" s="36">
        <f t="shared" si="219"/>
        <v>0</v>
      </c>
      <c r="AC1040" s="37">
        <f t="shared" si="213"/>
        <v>0</v>
      </c>
      <c r="AD1040" s="35">
        <f>IF(OR(YEAR(G1040)&lt;2019,O1040="X"),0,IF(ISBLANK(H1040),DATEDIF(G1040,'[3]1.Pradzia'!$D$13,"M"),DATEDIF(G1040,H1040,"m")))</f>
        <v>0</v>
      </c>
      <c r="AE1040" s="37">
        <f>IF(E1040='[3]5.Grup_T'!$E$20,0,IF(AD1040&lt;&gt;0,M1040/V1040*MIN(12,AD1040),0))</f>
        <v>0</v>
      </c>
      <c r="AF1040" s="37">
        <f t="shared" si="218"/>
        <v>0</v>
      </c>
      <c r="AG1040" s="37">
        <f t="shared" si="220"/>
        <v>0</v>
      </c>
      <c r="AH1040" s="37">
        <f t="shared" si="221"/>
        <v>0</v>
      </c>
      <c r="AI1040" s="35" t="str">
        <f t="shared" si="222"/>
        <v>Nusidėvėjęs</v>
      </c>
      <c r="AJ1040" s="38" t="str">
        <f>IF(AND(F1040&lt;&gt;[3]Pav.tvarkyklė!$B$12,F1040&lt;&gt;[3]Pav.tvarkyklė!$B$13),"GVTNT","X")</f>
        <v>GVTNT</v>
      </c>
      <c r="AK1040" s="39">
        <f t="shared" si="223"/>
        <v>0</v>
      </c>
      <c r="AL1040" s="41"/>
      <c r="AM1040" s="41"/>
      <c r="AN1040" s="41">
        <f t="shared" si="224"/>
        <v>1900</v>
      </c>
      <c r="AO1040" s="41"/>
      <c r="AP1040" s="41"/>
      <c r="AQ1040" s="41"/>
      <c r="AR1040" s="42"/>
      <c r="AS1040" s="42"/>
      <c r="AU1040" s="43">
        <f t="shared" si="225"/>
        <v>0</v>
      </c>
    </row>
    <row r="1041" spans="1:47" ht="15" customHeight="1" x14ac:dyDescent="0.25">
      <c r="A1041" s="11"/>
      <c r="B1041" s="19">
        <v>1101</v>
      </c>
      <c r="C1041" s="74"/>
      <c r="D1041" s="77"/>
      <c r="E1041" s="75"/>
      <c r="F1041" s="75"/>
      <c r="G1041" s="80"/>
      <c r="H1041" s="49"/>
      <c r="I1041" s="27"/>
      <c r="J1041" s="27"/>
      <c r="K1041" s="27"/>
      <c r="L1041" s="79"/>
      <c r="M1041" s="81"/>
      <c r="N1041" s="29">
        <v>0</v>
      </c>
      <c r="O1041" s="30" t="str">
        <f>IF(G1041&lt;=$N$2,"",IF(F1041=[3]Pav.tvarkyklė!$B$13,"",IF(ISBLANK(R1041),"X","")))</f>
        <v/>
      </c>
      <c r="P1041" s="31"/>
      <c r="Q1041" s="32"/>
      <c r="R1041" s="32"/>
      <c r="S1041" s="33"/>
      <c r="T1041" s="33"/>
      <c r="U1041" s="34" t="str">
        <f>IFERROR(INDEX('[3]5.Grup_T'!$G$4:$G$22,MATCH('6.Turtas'!E1041,'[3]5.Grup_T'!$E$4:$E$22,0)),"0")</f>
        <v>0</v>
      </c>
      <c r="V1041" s="35">
        <f t="shared" si="216"/>
        <v>0</v>
      </c>
      <c r="W1041" s="35">
        <f>IF(NOT(ISBLANK(H1041)),(12-DATEDIF(H1041,'[3]1.Pradzia'!$D$13,"m")),0)</f>
        <v>0</v>
      </c>
      <c r="X1041" s="35">
        <f t="shared" si="215"/>
        <v>0</v>
      </c>
      <c r="Y1041" s="35">
        <f t="shared" si="214"/>
        <v>0</v>
      </c>
      <c r="Z1041" s="35">
        <f t="shared" si="226"/>
        <v>0</v>
      </c>
      <c r="AA1041" s="36">
        <f t="shared" si="217"/>
        <v>0</v>
      </c>
      <c r="AB1041" s="36">
        <f t="shared" si="219"/>
        <v>0</v>
      </c>
      <c r="AC1041" s="37">
        <f t="shared" si="213"/>
        <v>0</v>
      </c>
      <c r="AD1041" s="35">
        <f>IF(OR(YEAR(G1041)&lt;2019,O1041="X"),0,IF(ISBLANK(H1041),DATEDIF(G1041,'[3]1.Pradzia'!$D$13,"M"),DATEDIF(G1041,H1041,"m")))</f>
        <v>0</v>
      </c>
      <c r="AE1041" s="37">
        <f>IF(E1041='[3]5.Grup_T'!$E$20,0,IF(AD1041&lt;&gt;0,M1041/V1041*MIN(12,AD1041),0))</f>
        <v>0</v>
      </c>
      <c r="AF1041" s="37">
        <f t="shared" si="218"/>
        <v>0</v>
      </c>
      <c r="AG1041" s="37">
        <f t="shared" si="220"/>
        <v>0</v>
      </c>
      <c r="AH1041" s="37">
        <f t="shared" si="221"/>
        <v>0</v>
      </c>
      <c r="AI1041" s="35" t="str">
        <f t="shared" si="222"/>
        <v>Nusidėvėjęs</v>
      </c>
      <c r="AJ1041" s="38" t="str">
        <f>IF(AND(F1041&lt;&gt;[3]Pav.tvarkyklė!$B$12,F1041&lt;&gt;[3]Pav.tvarkyklė!$B$13),"GVTNT","X")</f>
        <v>GVTNT</v>
      </c>
      <c r="AK1041" s="39">
        <f t="shared" si="223"/>
        <v>0</v>
      </c>
      <c r="AL1041" s="41"/>
      <c r="AM1041" s="41"/>
      <c r="AN1041" s="41">
        <f t="shared" si="224"/>
        <v>1900</v>
      </c>
      <c r="AO1041" s="41"/>
      <c r="AP1041" s="41"/>
      <c r="AQ1041" s="41"/>
      <c r="AR1041" s="42"/>
      <c r="AS1041" s="42"/>
      <c r="AU1041" s="43">
        <f t="shared" si="225"/>
        <v>0</v>
      </c>
    </row>
    <row r="1042" spans="1:47" ht="15" customHeight="1" x14ac:dyDescent="0.25">
      <c r="A1042" s="11"/>
      <c r="B1042" s="19">
        <v>1102</v>
      </c>
      <c r="C1042" s="74"/>
      <c r="D1042" s="77"/>
      <c r="E1042" s="75"/>
      <c r="F1042" s="75"/>
      <c r="G1042" s="80"/>
      <c r="H1042" s="49"/>
      <c r="I1042" s="27"/>
      <c r="J1042" s="27"/>
      <c r="K1042" s="27"/>
      <c r="L1042" s="79"/>
      <c r="M1042" s="81"/>
      <c r="N1042" s="29">
        <v>0</v>
      </c>
      <c r="O1042" s="30" t="str">
        <f>IF(G1042&lt;=$N$2,"",IF(F1042=[3]Pav.tvarkyklė!$B$13,"",IF(ISBLANK(R1042),"X","")))</f>
        <v/>
      </c>
      <c r="P1042" s="31"/>
      <c r="Q1042" s="32"/>
      <c r="R1042" s="32"/>
      <c r="S1042" s="33"/>
      <c r="T1042" s="33"/>
      <c r="U1042" s="34" t="str">
        <f>IFERROR(INDEX('[3]5.Grup_T'!$G$4:$G$22,MATCH('6.Turtas'!E1042,'[3]5.Grup_T'!$E$4:$E$22,0)),"0")</f>
        <v>0</v>
      </c>
      <c r="V1042" s="35">
        <f t="shared" si="216"/>
        <v>0</v>
      </c>
      <c r="W1042" s="35">
        <f>IF(NOT(ISBLANK(H1042)),(12-DATEDIF(H1042,'[3]1.Pradzia'!$D$13,"m")),0)</f>
        <v>0</v>
      </c>
      <c r="X1042" s="35">
        <f t="shared" si="215"/>
        <v>0</v>
      </c>
      <c r="Y1042" s="35">
        <f t="shared" si="214"/>
        <v>0</v>
      </c>
      <c r="Z1042" s="35">
        <f t="shared" si="226"/>
        <v>0</v>
      </c>
      <c r="AA1042" s="36">
        <f t="shared" si="217"/>
        <v>0</v>
      </c>
      <c r="AB1042" s="36">
        <f t="shared" si="219"/>
        <v>0</v>
      </c>
      <c r="AC1042" s="37">
        <f t="shared" si="213"/>
        <v>0</v>
      </c>
      <c r="AD1042" s="35">
        <f>IF(OR(YEAR(G1042)&lt;2019,O1042="X"),0,IF(ISBLANK(H1042),DATEDIF(G1042,'[3]1.Pradzia'!$D$13,"M"),DATEDIF(G1042,H1042,"m")))</f>
        <v>0</v>
      </c>
      <c r="AE1042" s="37">
        <f>IF(E1042='[3]5.Grup_T'!$E$20,0,IF(AD1042&lt;&gt;0,M1042/V1042*MIN(12,AD1042),0))</f>
        <v>0</v>
      </c>
      <c r="AF1042" s="37">
        <f t="shared" si="218"/>
        <v>0</v>
      </c>
      <c r="AG1042" s="37">
        <f t="shared" si="220"/>
        <v>0</v>
      </c>
      <c r="AH1042" s="37">
        <f t="shared" si="221"/>
        <v>0</v>
      </c>
      <c r="AI1042" s="35" t="str">
        <f t="shared" si="222"/>
        <v>Nusidėvėjęs</v>
      </c>
      <c r="AJ1042" s="38" t="str">
        <f>IF(AND(F1042&lt;&gt;[3]Pav.tvarkyklė!$B$12,F1042&lt;&gt;[3]Pav.tvarkyklė!$B$13),"GVTNT","X")</f>
        <v>GVTNT</v>
      </c>
      <c r="AK1042" s="39">
        <f t="shared" si="223"/>
        <v>0</v>
      </c>
      <c r="AL1042" s="41"/>
      <c r="AM1042" s="41"/>
      <c r="AN1042" s="41">
        <f t="shared" si="224"/>
        <v>1900</v>
      </c>
      <c r="AO1042" s="41"/>
      <c r="AP1042" s="41"/>
      <c r="AQ1042" s="41"/>
      <c r="AR1042" s="42"/>
      <c r="AS1042" s="42"/>
      <c r="AU1042" s="43">
        <f t="shared" si="225"/>
        <v>0</v>
      </c>
    </row>
    <row r="1043" spans="1:47" ht="15" customHeight="1" x14ac:dyDescent="0.25">
      <c r="A1043" s="11"/>
      <c r="B1043" s="19">
        <v>1103</v>
      </c>
      <c r="C1043" s="74"/>
      <c r="D1043" s="77"/>
      <c r="E1043" s="75"/>
      <c r="F1043" s="75"/>
      <c r="G1043" s="80"/>
      <c r="H1043" s="49"/>
      <c r="I1043" s="27"/>
      <c r="J1043" s="27"/>
      <c r="K1043" s="27"/>
      <c r="L1043" s="79"/>
      <c r="M1043" s="81"/>
      <c r="N1043" s="29">
        <v>0</v>
      </c>
      <c r="O1043" s="30" t="str">
        <f>IF(G1043&lt;=$N$2,"",IF(F1043=[3]Pav.tvarkyklė!$B$13,"",IF(ISBLANK(R1043),"X","")))</f>
        <v/>
      </c>
      <c r="P1043" s="31"/>
      <c r="Q1043" s="32"/>
      <c r="R1043" s="32"/>
      <c r="S1043" s="33"/>
      <c r="T1043" s="33"/>
      <c r="U1043" s="34" t="str">
        <f>IFERROR(INDEX('[3]5.Grup_T'!$G$4:$G$22,MATCH('6.Turtas'!E1043,'[3]5.Grup_T'!$E$4:$E$22,0)),"0")</f>
        <v>0</v>
      </c>
      <c r="V1043" s="35">
        <f t="shared" si="216"/>
        <v>0</v>
      </c>
      <c r="W1043" s="35">
        <f>IF(NOT(ISBLANK(H1043)),(12-DATEDIF(H1043,'[3]1.Pradzia'!$D$13,"m")),0)</f>
        <v>0</v>
      </c>
      <c r="X1043" s="35">
        <f t="shared" si="215"/>
        <v>0</v>
      </c>
      <c r="Y1043" s="35">
        <f t="shared" si="214"/>
        <v>0</v>
      </c>
      <c r="Z1043" s="35">
        <f t="shared" si="226"/>
        <v>0</v>
      </c>
      <c r="AA1043" s="36">
        <f t="shared" si="217"/>
        <v>0</v>
      </c>
      <c r="AB1043" s="36">
        <f t="shared" si="219"/>
        <v>0</v>
      </c>
      <c r="AC1043" s="37">
        <f t="shared" si="213"/>
        <v>0</v>
      </c>
      <c r="AD1043" s="35">
        <f>IF(OR(YEAR(G1043)&lt;2019,O1043="X"),0,IF(ISBLANK(H1043),DATEDIF(G1043,'[3]1.Pradzia'!$D$13,"M"),DATEDIF(G1043,H1043,"m")))</f>
        <v>0</v>
      </c>
      <c r="AE1043" s="37">
        <f>IF(E1043='[3]5.Grup_T'!$E$20,0,IF(AD1043&lt;&gt;0,M1043/V1043*MIN(12,AD1043),0))</f>
        <v>0</v>
      </c>
      <c r="AF1043" s="37">
        <f t="shared" si="218"/>
        <v>0</v>
      </c>
      <c r="AG1043" s="37">
        <f t="shared" si="220"/>
        <v>0</v>
      </c>
      <c r="AH1043" s="37">
        <f t="shared" si="221"/>
        <v>0</v>
      </c>
      <c r="AI1043" s="35" t="str">
        <f t="shared" si="222"/>
        <v>Nusidėvėjęs</v>
      </c>
      <c r="AJ1043" s="38" t="str">
        <f>IF(AND(F1043&lt;&gt;[3]Pav.tvarkyklė!$B$12,F1043&lt;&gt;[3]Pav.tvarkyklė!$B$13),"GVTNT","X")</f>
        <v>GVTNT</v>
      </c>
      <c r="AK1043" s="39">
        <f t="shared" si="223"/>
        <v>0</v>
      </c>
      <c r="AL1043" s="41"/>
      <c r="AM1043" s="41"/>
      <c r="AN1043" s="41">
        <f t="shared" si="224"/>
        <v>1900</v>
      </c>
      <c r="AO1043" s="41"/>
      <c r="AP1043" s="41"/>
      <c r="AQ1043" s="41"/>
      <c r="AR1043" s="42"/>
      <c r="AS1043" s="42"/>
      <c r="AU1043" s="43">
        <f t="shared" si="225"/>
        <v>0</v>
      </c>
    </row>
    <row r="1044" spans="1:47" ht="15" customHeight="1" x14ac:dyDescent="0.25">
      <c r="A1044" s="11"/>
      <c r="B1044" s="19">
        <v>1104</v>
      </c>
      <c r="C1044" s="74"/>
      <c r="D1044" s="77"/>
      <c r="E1044" s="75"/>
      <c r="F1044" s="75"/>
      <c r="G1044" s="80"/>
      <c r="H1044" s="49"/>
      <c r="I1044" s="27"/>
      <c r="J1044" s="27"/>
      <c r="K1044" s="27"/>
      <c r="L1044" s="79"/>
      <c r="M1044" s="81"/>
      <c r="N1044" s="29">
        <v>0</v>
      </c>
      <c r="O1044" s="30" t="str">
        <f>IF(G1044&lt;=$N$2,"",IF(F1044=[3]Pav.tvarkyklė!$B$13,"",IF(ISBLANK(R1044),"X","")))</f>
        <v/>
      </c>
      <c r="P1044" s="31"/>
      <c r="Q1044" s="32"/>
      <c r="R1044" s="32"/>
      <c r="S1044" s="33"/>
      <c r="T1044" s="33"/>
      <c r="U1044" s="34" t="str">
        <f>IFERROR(INDEX('[3]5.Grup_T'!$G$4:$G$22,MATCH('6.Turtas'!E1044,'[3]5.Grup_T'!$E$4:$E$22,0)),"0")</f>
        <v>0</v>
      </c>
      <c r="V1044" s="35">
        <f t="shared" si="216"/>
        <v>0</v>
      </c>
      <c r="W1044" s="35">
        <f>IF(NOT(ISBLANK(H1044)),(12-DATEDIF(H1044,'[3]1.Pradzia'!$D$13,"m")),0)</f>
        <v>0</v>
      </c>
      <c r="X1044" s="35">
        <f t="shared" si="215"/>
        <v>0</v>
      </c>
      <c r="Y1044" s="35">
        <f t="shared" si="214"/>
        <v>0</v>
      </c>
      <c r="Z1044" s="35">
        <f t="shared" si="226"/>
        <v>0</v>
      </c>
      <c r="AA1044" s="36">
        <f t="shared" si="217"/>
        <v>0</v>
      </c>
      <c r="AB1044" s="36">
        <f t="shared" si="219"/>
        <v>0</v>
      </c>
      <c r="AC1044" s="37">
        <f t="shared" si="213"/>
        <v>0</v>
      </c>
      <c r="AD1044" s="35">
        <f>IF(OR(YEAR(G1044)&lt;2019,O1044="X"),0,IF(ISBLANK(H1044),DATEDIF(G1044,'[3]1.Pradzia'!$D$13,"M"),DATEDIF(G1044,H1044,"m")))</f>
        <v>0</v>
      </c>
      <c r="AE1044" s="37">
        <f>IF(E1044='[3]5.Grup_T'!$E$20,0,IF(AD1044&lt;&gt;0,M1044/V1044*MIN(12,AD1044),0))</f>
        <v>0</v>
      </c>
      <c r="AF1044" s="37">
        <f t="shared" si="218"/>
        <v>0</v>
      </c>
      <c r="AG1044" s="37">
        <f t="shared" si="220"/>
        <v>0</v>
      </c>
      <c r="AH1044" s="37">
        <f t="shared" si="221"/>
        <v>0</v>
      </c>
      <c r="AI1044" s="35" t="str">
        <f t="shared" si="222"/>
        <v>Nusidėvėjęs</v>
      </c>
      <c r="AJ1044" s="38" t="str">
        <f>IF(AND(F1044&lt;&gt;[3]Pav.tvarkyklė!$B$12,F1044&lt;&gt;[3]Pav.tvarkyklė!$B$13),"GVTNT","X")</f>
        <v>GVTNT</v>
      </c>
      <c r="AK1044" s="39">
        <f t="shared" si="223"/>
        <v>0</v>
      </c>
      <c r="AL1044" s="41"/>
      <c r="AM1044" s="41"/>
      <c r="AN1044" s="41">
        <f t="shared" si="224"/>
        <v>1900</v>
      </c>
      <c r="AO1044" s="41"/>
      <c r="AP1044" s="41"/>
      <c r="AQ1044" s="41"/>
      <c r="AR1044" s="42"/>
      <c r="AS1044" s="42"/>
      <c r="AU1044" s="43">
        <f t="shared" si="225"/>
        <v>0</v>
      </c>
    </row>
    <row r="1045" spans="1:47" ht="15" customHeight="1" x14ac:dyDescent="0.25">
      <c r="A1045" s="11"/>
      <c r="B1045" s="19">
        <v>1105</v>
      </c>
      <c r="C1045" s="74"/>
      <c r="D1045" s="77"/>
      <c r="E1045" s="75"/>
      <c r="F1045" s="75"/>
      <c r="G1045" s="80"/>
      <c r="H1045" s="49"/>
      <c r="I1045" s="27"/>
      <c r="J1045" s="27"/>
      <c r="K1045" s="27"/>
      <c r="L1045" s="79"/>
      <c r="M1045" s="81"/>
      <c r="N1045" s="29">
        <v>0</v>
      </c>
      <c r="O1045" s="30" t="str">
        <f>IF(G1045&lt;=$N$2,"",IF(F1045=[3]Pav.tvarkyklė!$B$13,"",IF(ISBLANK(R1045),"X","")))</f>
        <v/>
      </c>
      <c r="P1045" s="31"/>
      <c r="Q1045" s="32"/>
      <c r="R1045" s="32"/>
      <c r="S1045" s="33"/>
      <c r="T1045" s="33"/>
      <c r="U1045" s="34" t="str">
        <f>IFERROR(INDEX('[3]5.Grup_T'!$G$4:$G$22,MATCH('6.Turtas'!E1045,'[3]5.Grup_T'!$E$4:$E$22,0)),"0")</f>
        <v>0</v>
      </c>
      <c r="V1045" s="35">
        <f t="shared" si="216"/>
        <v>0</v>
      </c>
      <c r="W1045" s="35">
        <f>IF(NOT(ISBLANK(H1045)),(12-DATEDIF(H1045,'[3]1.Pradzia'!$D$13,"m")),0)</f>
        <v>0</v>
      </c>
      <c r="X1045" s="35">
        <f t="shared" si="215"/>
        <v>0</v>
      </c>
      <c r="Y1045" s="35">
        <f t="shared" si="214"/>
        <v>0</v>
      </c>
      <c r="Z1045" s="35">
        <f t="shared" si="226"/>
        <v>0</v>
      </c>
      <c r="AA1045" s="36">
        <f t="shared" si="217"/>
        <v>0</v>
      </c>
      <c r="AB1045" s="36">
        <f t="shared" si="219"/>
        <v>0</v>
      </c>
      <c r="AC1045" s="37">
        <f t="shared" si="213"/>
        <v>0</v>
      </c>
      <c r="AD1045" s="35">
        <f>IF(OR(YEAR(G1045)&lt;2019,O1045="X"),0,IF(ISBLANK(H1045),DATEDIF(G1045,'[3]1.Pradzia'!$D$13,"M"),DATEDIF(G1045,H1045,"m")))</f>
        <v>0</v>
      </c>
      <c r="AE1045" s="37">
        <f>IF(E1045='[3]5.Grup_T'!$E$20,0,IF(AD1045&lt;&gt;0,M1045/V1045*MIN(12,AD1045),0))</f>
        <v>0</v>
      </c>
      <c r="AF1045" s="37">
        <f t="shared" si="218"/>
        <v>0</v>
      </c>
      <c r="AG1045" s="37">
        <f t="shared" si="220"/>
        <v>0</v>
      </c>
      <c r="AH1045" s="37">
        <f t="shared" si="221"/>
        <v>0</v>
      </c>
      <c r="AI1045" s="35" t="str">
        <f t="shared" si="222"/>
        <v>Nusidėvėjęs</v>
      </c>
      <c r="AJ1045" s="38" t="str">
        <f>IF(AND(F1045&lt;&gt;[3]Pav.tvarkyklė!$B$12,F1045&lt;&gt;[3]Pav.tvarkyklė!$B$13),"GVTNT","X")</f>
        <v>GVTNT</v>
      </c>
      <c r="AK1045" s="39">
        <f t="shared" si="223"/>
        <v>0</v>
      </c>
      <c r="AL1045" s="41"/>
      <c r="AM1045" s="41"/>
      <c r="AN1045" s="41">
        <f t="shared" si="224"/>
        <v>1900</v>
      </c>
      <c r="AO1045" s="41"/>
      <c r="AP1045" s="41"/>
      <c r="AQ1045" s="41"/>
      <c r="AR1045" s="42"/>
      <c r="AS1045" s="42"/>
      <c r="AU1045" s="43">
        <f t="shared" si="225"/>
        <v>0</v>
      </c>
    </row>
    <row r="1046" spans="1:47" ht="15" customHeight="1" x14ac:dyDescent="0.25">
      <c r="A1046" s="11"/>
      <c r="B1046" s="19">
        <v>1106</v>
      </c>
      <c r="C1046" s="74"/>
      <c r="D1046" s="77"/>
      <c r="E1046" s="75"/>
      <c r="F1046" s="75"/>
      <c r="G1046" s="80"/>
      <c r="H1046" s="49"/>
      <c r="I1046" s="26"/>
      <c r="J1046" s="27"/>
      <c r="K1046" s="27"/>
      <c r="L1046" s="79"/>
      <c r="M1046" s="28"/>
      <c r="N1046" s="29">
        <v>0</v>
      </c>
      <c r="O1046" s="30" t="str">
        <f>IF(G1046&lt;=$N$2,"",IF(F1046=[3]Pav.tvarkyklė!$B$13,"",IF(ISBLANK(R1046),"X","")))</f>
        <v/>
      </c>
      <c r="P1046" s="31"/>
      <c r="Q1046" s="32"/>
      <c r="R1046" s="32"/>
      <c r="S1046" s="33"/>
      <c r="T1046" s="33"/>
      <c r="U1046" s="34" t="str">
        <f>IFERROR(INDEX('[3]5.Grup_T'!$G$4:$G$22,MATCH('6.Turtas'!E1046,'[3]5.Grup_T'!$E$4:$E$22,0)),"0")</f>
        <v>0</v>
      </c>
      <c r="V1046" s="35">
        <f t="shared" si="216"/>
        <v>0</v>
      </c>
      <c r="W1046" s="35">
        <f>IF(NOT(ISBLANK(H1046)),(12-DATEDIF(H1046,'[3]1.Pradzia'!$D$13,"m")),0)</f>
        <v>0</v>
      </c>
      <c r="X1046" s="35">
        <f t="shared" si="215"/>
        <v>0</v>
      </c>
      <c r="Y1046" s="35">
        <f t="shared" si="214"/>
        <v>0</v>
      </c>
      <c r="Z1046" s="35">
        <f t="shared" si="226"/>
        <v>0</v>
      </c>
      <c r="AA1046" s="36">
        <f t="shared" si="217"/>
        <v>0</v>
      </c>
      <c r="AB1046" s="36">
        <f t="shared" si="219"/>
        <v>0</v>
      </c>
      <c r="AC1046" s="37">
        <f t="shared" si="213"/>
        <v>0</v>
      </c>
      <c r="AD1046" s="35">
        <f>IF(OR(YEAR(G1046)&lt;2019,O1046="X"),0,IF(ISBLANK(H1046),DATEDIF(G1046,'[3]1.Pradzia'!$D$13,"M"),DATEDIF(G1046,H1046,"m")))</f>
        <v>0</v>
      </c>
      <c r="AE1046" s="37">
        <f>IF(E1046='[3]5.Grup_T'!$E$20,0,IF(AD1046&lt;&gt;0,M1046/V1046*MIN(12,AD1046),0))</f>
        <v>0</v>
      </c>
      <c r="AF1046" s="37">
        <f t="shared" si="218"/>
        <v>0</v>
      </c>
      <c r="AG1046" s="37">
        <f t="shared" si="220"/>
        <v>0</v>
      </c>
      <c r="AH1046" s="37">
        <f t="shared" si="221"/>
        <v>0</v>
      </c>
      <c r="AI1046" s="35" t="str">
        <f t="shared" si="222"/>
        <v>Nusidėvėjęs</v>
      </c>
      <c r="AJ1046" s="38" t="str">
        <f>IF(AND(F1046&lt;&gt;[3]Pav.tvarkyklė!$B$12,F1046&lt;&gt;[3]Pav.tvarkyklė!$B$13),"GVTNT","X")</f>
        <v>GVTNT</v>
      </c>
      <c r="AK1046" s="39">
        <f t="shared" si="223"/>
        <v>0</v>
      </c>
      <c r="AL1046" s="41"/>
      <c r="AM1046" s="41"/>
      <c r="AN1046" s="41">
        <f t="shared" si="224"/>
        <v>1900</v>
      </c>
      <c r="AO1046" s="41"/>
      <c r="AP1046" s="41"/>
      <c r="AQ1046" s="41"/>
      <c r="AR1046" s="42"/>
      <c r="AS1046" s="42"/>
      <c r="AU1046" s="43">
        <f t="shared" si="225"/>
        <v>0</v>
      </c>
    </row>
    <row r="1047" spans="1:47" ht="15" customHeight="1" x14ac:dyDescent="0.25">
      <c r="A1047" s="11"/>
      <c r="B1047" s="19">
        <v>1107</v>
      </c>
      <c r="C1047" s="74"/>
      <c r="D1047" s="77"/>
      <c r="E1047" s="75"/>
      <c r="F1047" s="75"/>
      <c r="G1047" s="80"/>
      <c r="H1047" s="49"/>
      <c r="I1047" s="27"/>
      <c r="J1047" s="27"/>
      <c r="K1047" s="27"/>
      <c r="L1047" s="79"/>
      <c r="M1047" s="81"/>
      <c r="N1047" s="29">
        <v>0</v>
      </c>
      <c r="O1047" s="30" t="str">
        <f>IF(G1047&lt;=$N$2,"",IF(F1047=[3]Pav.tvarkyklė!$B$13,"",IF(ISBLANK(R1047),"X","")))</f>
        <v/>
      </c>
      <c r="P1047" s="31"/>
      <c r="Q1047" s="32"/>
      <c r="R1047" s="32"/>
      <c r="S1047" s="33"/>
      <c r="T1047" s="33"/>
      <c r="U1047" s="34" t="str">
        <f>IFERROR(INDEX('[3]5.Grup_T'!$G$4:$G$22,MATCH('6.Turtas'!E1047,'[3]5.Grup_T'!$E$4:$E$22,0)),"0")</f>
        <v>0</v>
      </c>
      <c r="V1047" s="35">
        <f t="shared" si="216"/>
        <v>0</v>
      </c>
      <c r="W1047" s="35">
        <f>IF(NOT(ISBLANK(H1047)),(12-DATEDIF(H1047,'[3]1.Pradzia'!$D$13,"m")),0)</f>
        <v>0</v>
      </c>
      <c r="X1047" s="35">
        <f t="shared" si="215"/>
        <v>0</v>
      </c>
      <c r="Y1047" s="35">
        <f t="shared" si="214"/>
        <v>0</v>
      </c>
      <c r="Z1047" s="35">
        <f t="shared" si="226"/>
        <v>0</v>
      </c>
      <c r="AA1047" s="36">
        <f t="shared" si="217"/>
        <v>0</v>
      </c>
      <c r="AB1047" s="36">
        <f t="shared" si="219"/>
        <v>0</v>
      </c>
      <c r="AC1047" s="37">
        <f t="shared" si="213"/>
        <v>0</v>
      </c>
      <c r="AD1047" s="35">
        <f>IF(OR(YEAR(G1047)&lt;2019,O1047="X"),0,IF(ISBLANK(H1047),DATEDIF(G1047,'[3]1.Pradzia'!$D$13,"M"),DATEDIF(G1047,H1047,"m")))</f>
        <v>0</v>
      </c>
      <c r="AE1047" s="37">
        <f>IF(E1047='[3]5.Grup_T'!$E$20,0,IF(AD1047&lt;&gt;0,M1047/V1047*MIN(12,AD1047),0))</f>
        <v>0</v>
      </c>
      <c r="AF1047" s="37">
        <f t="shared" si="218"/>
        <v>0</v>
      </c>
      <c r="AG1047" s="37">
        <f t="shared" si="220"/>
        <v>0</v>
      </c>
      <c r="AH1047" s="37">
        <f t="shared" si="221"/>
        <v>0</v>
      </c>
      <c r="AI1047" s="35" t="str">
        <f t="shared" si="222"/>
        <v>Nusidėvėjęs</v>
      </c>
      <c r="AJ1047" s="38" t="str">
        <f>IF(AND(F1047&lt;&gt;[3]Pav.tvarkyklė!$B$12,F1047&lt;&gt;[3]Pav.tvarkyklė!$B$13),"GVTNT","X")</f>
        <v>GVTNT</v>
      </c>
      <c r="AK1047" s="39">
        <f t="shared" si="223"/>
        <v>0</v>
      </c>
      <c r="AL1047" s="41"/>
      <c r="AM1047" s="41"/>
      <c r="AN1047" s="41">
        <f t="shared" si="224"/>
        <v>1900</v>
      </c>
      <c r="AO1047" s="41"/>
      <c r="AP1047" s="41"/>
      <c r="AQ1047" s="41"/>
      <c r="AR1047" s="42"/>
      <c r="AS1047" s="42"/>
      <c r="AU1047" s="43">
        <f t="shared" si="225"/>
        <v>0</v>
      </c>
    </row>
    <row r="1048" spans="1:47" ht="15" customHeight="1" x14ac:dyDescent="0.25">
      <c r="A1048" s="11"/>
      <c r="B1048" s="19">
        <v>1108</v>
      </c>
      <c r="C1048" s="74"/>
      <c r="D1048" s="77"/>
      <c r="E1048" s="75"/>
      <c r="F1048" s="75"/>
      <c r="G1048" s="80"/>
      <c r="H1048" s="49"/>
      <c r="I1048" s="27"/>
      <c r="J1048" s="27"/>
      <c r="K1048" s="27"/>
      <c r="L1048" s="79"/>
      <c r="M1048" s="81"/>
      <c r="N1048" s="29">
        <v>0</v>
      </c>
      <c r="O1048" s="30" t="str">
        <f>IF(G1048&lt;=$N$2,"",IF(F1048=[3]Pav.tvarkyklė!$B$13,"",IF(ISBLANK(R1048),"X","")))</f>
        <v/>
      </c>
      <c r="P1048" s="31"/>
      <c r="Q1048" s="32"/>
      <c r="R1048" s="32"/>
      <c r="S1048" s="33"/>
      <c r="T1048" s="33"/>
      <c r="U1048" s="34" t="str">
        <f>IFERROR(INDEX('[3]5.Grup_T'!$G$4:$G$22,MATCH('6.Turtas'!E1048,'[3]5.Grup_T'!$E$4:$E$22,0)),"0")</f>
        <v>0</v>
      </c>
      <c r="V1048" s="35">
        <f t="shared" si="216"/>
        <v>0</v>
      </c>
      <c r="W1048" s="35">
        <f>IF(NOT(ISBLANK(H1048)),(12-DATEDIF(H1048,'[3]1.Pradzia'!$D$13,"m")),0)</f>
        <v>0</v>
      </c>
      <c r="X1048" s="35">
        <f t="shared" si="215"/>
        <v>0</v>
      </c>
      <c r="Y1048" s="35">
        <f t="shared" si="214"/>
        <v>0</v>
      </c>
      <c r="Z1048" s="35">
        <f t="shared" si="226"/>
        <v>0</v>
      </c>
      <c r="AA1048" s="36">
        <f t="shared" si="217"/>
        <v>0</v>
      </c>
      <c r="AB1048" s="36">
        <f t="shared" si="219"/>
        <v>0</v>
      </c>
      <c r="AC1048" s="37">
        <f t="shared" si="213"/>
        <v>0</v>
      </c>
      <c r="AD1048" s="35">
        <f>IF(OR(YEAR(G1048)&lt;2019,O1048="X"),0,IF(ISBLANK(H1048),DATEDIF(G1048,'[3]1.Pradzia'!$D$13,"M"),DATEDIF(G1048,H1048,"m")))</f>
        <v>0</v>
      </c>
      <c r="AE1048" s="37">
        <f>IF(E1048='[3]5.Grup_T'!$E$20,0,IF(AD1048&lt;&gt;0,M1048/V1048*MIN(12,AD1048),0))</f>
        <v>0</v>
      </c>
      <c r="AF1048" s="37">
        <f t="shared" si="218"/>
        <v>0</v>
      </c>
      <c r="AG1048" s="37">
        <f t="shared" si="220"/>
        <v>0</v>
      </c>
      <c r="AH1048" s="37">
        <f t="shared" si="221"/>
        <v>0</v>
      </c>
      <c r="AI1048" s="35" t="str">
        <f t="shared" si="222"/>
        <v>Nusidėvėjęs</v>
      </c>
      <c r="AJ1048" s="38" t="str">
        <f>IF(AND(F1048&lt;&gt;[3]Pav.tvarkyklė!$B$12,F1048&lt;&gt;[3]Pav.tvarkyklė!$B$13),"GVTNT","X")</f>
        <v>GVTNT</v>
      </c>
      <c r="AK1048" s="39">
        <f t="shared" si="223"/>
        <v>0</v>
      </c>
      <c r="AL1048" s="41"/>
      <c r="AM1048" s="41"/>
      <c r="AN1048" s="41">
        <f t="shared" si="224"/>
        <v>1900</v>
      </c>
      <c r="AO1048" s="41"/>
      <c r="AP1048" s="41"/>
      <c r="AQ1048" s="41"/>
      <c r="AR1048" s="42"/>
      <c r="AS1048" s="42"/>
      <c r="AU1048" s="43">
        <f t="shared" si="225"/>
        <v>0</v>
      </c>
    </row>
    <row r="1049" spans="1:47" ht="15" customHeight="1" x14ac:dyDescent="0.25">
      <c r="A1049" s="11"/>
      <c r="B1049" s="19">
        <v>1109</v>
      </c>
      <c r="C1049" s="74"/>
      <c r="D1049" s="77"/>
      <c r="E1049" s="75"/>
      <c r="F1049" s="75"/>
      <c r="G1049" s="80"/>
      <c r="H1049" s="49"/>
      <c r="I1049" s="27"/>
      <c r="J1049" s="27"/>
      <c r="K1049" s="27"/>
      <c r="L1049" s="79"/>
      <c r="M1049" s="81"/>
      <c r="N1049" s="29">
        <v>0</v>
      </c>
      <c r="O1049" s="30" t="str">
        <f>IF(G1049&lt;=$N$2,"",IF(F1049=[3]Pav.tvarkyklė!$B$13,"",IF(ISBLANK(R1049),"X","")))</f>
        <v/>
      </c>
      <c r="P1049" s="31"/>
      <c r="Q1049" s="32"/>
      <c r="R1049" s="32"/>
      <c r="S1049" s="33"/>
      <c r="T1049" s="33"/>
      <c r="U1049" s="34" t="str">
        <f>IFERROR(INDEX('[3]5.Grup_T'!$G$4:$G$22,MATCH('6.Turtas'!E1049,'[3]5.Grup_T'!$E$4:$E$22,0)),"0")</f>
        <v>0</v>
      </c>
      <c r="V1049" s="35">
        <f t="shared" si="216"/>
        <v>0</v>
      </c>
      <c r="W1049" s="35">
        <f>IF(NOT(ISBLANK(H1049)),(12-DATEDIF(H1049,'[3]1.Pradzia'!$D$13,"m")),0)</f>
        <v>0</v>
      </c>
      <c r="X1049" s="35">
        <f t="shared" si="215"/>
        <v>0</v>
      </c>
      <c r="Y1049" s="35">
        <f t="shared" si="214"/>
        <v>0</v>
      </c>
      <c r="Z1049" s="35">
        <f t="shared" si="226"/>
        <v>0</v>
      </c>
      <c r="AA1049" s="36">
        <f t="shared" si="217"/>
        <v>0</v>
      </c>
      <c r="AB1049" s="36">
        <f t="shared" si="219"/>
        <v>0</v>
      </c>
      <c r="AC1049" s="37">
        <f t="shared" si="213"/>
        <v>0</v>
      </c>
      <c r="AD1049" s="35">
        <f>IF(OR(YEAR(G1049)&lt;2019,O1049="X"),0,IF(ISBLANK(H1049),DATEDIF(G1049,'[3]1.Pradzia'!$D$13,"M"),DATEDIF(G1049,H1049,"m")))</f>
        <v>0</v>
      </c>
      <c r="AE1049" s="37">
        <f>IF(E1049='[3]5.Grup_T'!$E$20,0,IF(AD1049&lt;&gt;0,M1049/V1049*MIN(12,AD1049),0))</f>
        <v>0</v>
      </c>
      <c r="AF1049" s="37">
        <f t="shared" si="218"/>
        <v>0</v>
      </c>
      <c r="AG1049" s="37">
        <f t="shared" si="220"/>
        <v>0</v>
      </c>
      <c r="AH1049" s="37">
        <f t="shared" si="221"/>
        <v>0</v>
      </c>
      <c r="AI1049" s="35" t="str">
        <f t="shared" si="222"/>
        <v>Nusidėvėjęs</v>
      </c>
      <c r="AJ1049" s="38" t="str">
        <f>IF(AND(F1049&lt;&gt;[3]Pav.tvarkyklė!$B$12,F1049&lt;&gt;[3]Pav.tvarkyklė!$B$13),"GVTNT","X")</f>
        <v>GVTNT</v>
      </c>
      <c r="AK1049" s="39">
        <f t="shared" si="223"/>
        <v>0</v>
      </c>
      <c r="AL1049" s="41"/>
      <c r="AM1049" s="41"/>
      <c r="AN1049" s="41">
        <f t="shared" si="224"/>
        <v>1900</v>
      </c>
      <c r="AO1049" s="41"/>
      <c r="AP1049" s="41"/>
      <c r="AQ1049" s="41"/>
      <c r="AR1049" s="42"/>
      <c r="AS1049" s="42"/>
      <c r="AU1049" s="43">
        <f t="shared" si="225"/>
        <v>0</v>
      </c>
    </row>
    <row r="1050" spans="1:47" ht="15" customHeight="1" x14ac:dyDescent="0.25">
      <c r="A1050" s="11"/>
      <c r="B1050" s="19">
        <v>1110</v>
      </c>
      <c r="C1050" s="74"/>
      <c r="D1050" s="77"/>
      <c r="E1050" s="75"/>
      <c r="F1050" s="75"/>
      <c r="G1050" s="80"/>
      <c r="H1050" s="49"/>
      <c r="I1050" s="27"/>
      <c r="J1050" s="27"/>
      <c r="K1050" s="27"/>
      <c r="L1050" s="79"/>
      <c r="M1050" s="81"/>
      <c r="N1050" s="29">
        <v>0</v>
      </c>
      <c r="O1050" s="30" t="str">
        <f>IF(G1050&lt;=$N$2,"",IF(F1050=[3]Pav.tvarkyklė!$B$13,"",IF(ISBLANK(R1050),"X","")))</f>
        <v/>
      </c>
      <c r="P1050" s="31"/>
      <c r="Q1050" s="32"/>
      <c r="R1050" s="32"/>
      <c r="S1050" s="33"/>
      <c r="T1050" s="33"/>
      <c r="U1050" s="34" t="str">
        <f>IFERROR(INDEX('[3]5.Grup_T'!$G$4:$G$22,MATCH('6.Turtas'!E1050,'[3]5.Grup_T'!$E$4:$E$22,0)),"0")</f>
        <v>0</v>
      </c>
      <c r="V1050" s="35">
        <f t="shared" si="216"/>
        <v>0</v>
      </c>
      <c r="W1050" s="35">
        <f>IF(NOT(ISBLANK(H1050)),(12-DATEDIF(H1050,'[3]1.Pradzia'!$D$13,"m")),0)</f>
        <v>0</v>
      </c>
      <c r="X1050" s="35">
        <f t="shared" si="215"/>
        <v>0</v>
      </c>
      <c r="Y1050" s="35">
        <f t="shared" si="214"/>
        <v>0</v>
      </c>
      <c r="Z1050" s="35">
        <f t="shared" si="226"/>
        <v>0</v>
      </c>
      <c r="AA1050" s="36">
        <f t="shared" si="217"/>
        <v>0</v>
      </c>
      <c r="AB1050" s="36">
        <f t="shared" si="219"/>
        <v>0</v>
      </c>
      <c r="AC1050" s="37">
        <f t="shared" si="213"/>
        <v>0</v>
      </c>
      <c r="AD1050" s="35">
        <f>IF(OR(YEAR(G1050)&lt;2019,O1050="X"),0,IF(ISBLANK(H1050),DATEDIF(G1050,'[3]1.Pradzia'!$D$13,"M"),DATEDIF(G1050,H1050,"m")))</f>
        <v>0</v>
      </c>
      <c r="AE1050" s="37">
        <f>IF(E1050='[3]5.Grup_T'!$E$20,0,IF(AD1050&lt;&gt;0,M1050/V1050*MIN(12,AD1050),0))</f>
        <v>0</v>
      </c>
      <c r="AF1050" s="37">
        <f t="shared" si="218"/>
        <v>0</v>
      </c>
      <c r="AG1050" s="37">
        <f t="shared" si="220"/>
        <v>0</v>
      </c>
      <c r="AH1050" s="37">
        <f t="shared" si="221"/>
        <v>0</v>
      </c>
      <c r="AI1050" s="35" t="str">
        <f t="shared" si="222"/>
        <v>Nusidėvėjęs</v>
      </c>
      <c r="AJ1050" s="38" t="str">
        <f>IF(AND(F1050&lt;&gt;[3]Pav.tvarkyklė!$B$12,F1050&lt;&gt;[3]Pav.tvarkyklė!$B$13),"GVTNT","X")</f>
        <v>GVTNT</v>
      </c>
      <c r="AK1050" s="39">
        <f t="shared" si="223"/>
        <v>0</v>
      </c>
      <c r="AL1050" s="41"/>
      <c r="AM1050" s="41"/>
      <c r="AN1050" s="41">
        <f t="shared" si="224"/>
        <v>1900</v>
      </c>
      <c r="AO1050" s="41"/>
      <c r="AP1050" s="41"/>
      <c r="AQ1050" s="41"/>
      <c r="AR1050" s="42"/>
      <c r="AS1050" s="42"/>
      <c r="AU1050" s="43">
        <f t="shared" si="225"/>
        <v>0</v>
      </c>
    </row>
    <row r="1051" spans="1:47" ht="15" customHeight="1" x14ac:dyDescent="0.25">
      <c r="A1051" s="11"/>
      <c r="B1051" s="19">
        <v>1111</v>
      </c>
      <c r="C1051" s="74"/>
      <c r="D1051" s="77"/>
      <c r="E1051" s="75"/>
      <c r="F1051" s="75"/>
      <c r="G1051" s="80"/>
      <c r="H1051" s="49"/>
      <c r="I1051" s="27"/>
      <c r="J1051" s="27"/>
      <c r="K1051" s="27"/>
      <c r="L1051" s="79"/>
      <c r="M1051" s="81"/>
      <c r="N1051" s="29">
        <v>0</v>
      </c>
      <c r="O1051" s="30" t="str">
        <f>IF(G1051&lt;=$N$2,"",IF(F1051=[3]Pav.tvarkyklė!$B$13,"",IF(ISBLANK(R1051),"X","")))</f>
        <v/>
      </c>
      <c r="P1051" s="31"/>
      <c r="Q1051" s="32"/>
      <c r="R1051" s="32"/>
      <c r="S1051" s="33"/>
      <c r="T1051" s="33"/>
      <c r="U1051" s="34" t="str">
        <f>IFERROR(INDEX('[3]5.Grup_T'!$G$4:$G$22,MATCH('6.Turtas'!E1051,'[3]5.Grup_T'!$E$4:$E$22,0)),"0")</f>
        <v>0</v>
      </c>
      <c r="V1051" s="35">
        <f t="shared" si="216"/>
        <v>0</v>
      </c>
      <c r="W1051" s="35">
        <f>IF(NOT(ISBLANK(H1051)),(12-DATEDIF(H1051,'[3]1.Pradzia'!$D$13,"m")),0)</f>
        <v>0</v>
      </c>
      <c r="X1051" s="35">
        <f t="shared" si="215"/>
        <v>0</v>
      </c>
      <c r="Y1051" s="35">
        <f t="shared" si="214"/>
        <v>0</v>
      </c>
      <c r="Z1051" s="35">
        <f t="shared" si="226"/>
        <v>0</v>
      </c>
      <c r="AA1051" s="36">
        <f t="shared" si="217"/>
        <v>0</v>
      </c>
      <c r="AB1051" s="36">
        <f t="shared" si="219"/>
        <v>0</v>
      </c>
      <c r="AC1051" s="37">
        <f t="shared" si="213"/>
        <v>0</v>
      </c>
      <c r="AD1051" s="35">
        <f>IF(OR(YEAR(G1051)&lt;2019,O1051="X"),0,IF(ISBLANK(H1051),DATEDIF(G1051,'[3]1.Pradzia'!$D$13,"M"),DATEDIF(G1051,H1051,"m")))</f>
        <v>0</v>
      </c>
      <c r="AE1051" s="37">
        <f>IF(E1051='[3]5.Grup_T'!$E$20,0,IF(AD1051&lt;&gt;0,M1051/V1051*MIN(12,AD1051),0))</f>
        <v>0</v>
      </c>
      <c r="AF1051" s="37">
        <f t="shared" si="218"/>
        <v>0</v>
      </c>
      <c r="AG1051" s="37">
        <f t="shared" si="220"/>
        <v>0</v>
      </c>
      <c r="AH1051" s="37">
        <f t="shared" si="221"/>
        <v>0</v>
      </c>
      <c r="AI1051" s="35" t="str">
        <f t="shared" si="222"/>
        <v>Nusidėvėjęs</v>
      </c>
      <c r="AJ1051" s="38" t="str">
        <f>IF(AND(F1051&lt;&gt;[3]Pav.tvarkyklė!$B$12,F1051&lt;&gt;[3]Pav.tvarkyklė!$B$13),"GVTNT","X")</f>
        <v>GVTNT</v>
      </c>
      <c r="AK1051" s="39">
        <f t="shared" si="223"/>
        <v>0</v>
      </c>
      <c r="AL1051" s="41"/>
      <c r="AM1051" s="41"/>
      <c r="AN1051" s="41">
        <f t="shared" si="224"/>
        <v>1900</v>
      </c>
      <c r="AO1051" s="41"/>
      <c r="AP1051" s="41"/>
      <c r="AQ1051" s="41"/>
      <c r="AR1051" s="42"/>
      <c r="AS1051" s="42"/>
      <c r="AU1051" s="43">
        <f t="shared" si="225"/>
        <v>0</v>
      </c>
    </row>
    <row r="1052" spans="1:47" ht="15" customHeight="1" x14ac:dyDescent="0.25">
      <c r="A1052" s="11"/>
      <c r="B1052" s="19">
        <v>1112</v>
      </c>
      <c r="C1052" s="74"/>
      <c r="D1052" s="77"/>
      <c r="E1052" s="75"/>
      <c r="F1052" s="75"/>
      <c r="G1052" s="80"/>
      <c r="H1052" s="49"/>
      <c r="I1052" s="27"/>
      <c r="J1052" s="27"/>
      <c r="K1052" s="27"/>
      <c r="L1052" s="79"/>
      <c r="M1052" s="81"/>
      <c r="N1052" s="29">
        <v>0</v>
      </c>
      <c r="O1052" s="30" t="str">
        <f>IF(G1052&lt;=$N$2,"",IF(F1052=[3]Pav.tvarkyklė!$B$13,"",IF(ISBLANK(R1052),"X","")))</f>
        <v/>
      </c>
      <c r="P1052" s="31"/>
      <c r="Q1052" s="32"/>
      <c r="R1052" s="32"/>
      <c r="S1052" s="33"/>
      <c r="T1052" s="33"/>
      <c r="U1052" s="34" t="str">
        <f>IFERROR(INDEX('[3]5.Grup_T'!$G$4:$G$22,MATCH('6.Turtas'!E1052,'[3]5.Grup_T'!$E$4:$E$22,0)),"0")</f>
        <v>0</v>
      </c>
      <c r="V1052" s="35">
        <f t="shared" si="216"/>
        <v>0</v>
      </c>
      <c r="W1052" s="35">
        <f>IF(NOT(ISBLANK(H1052)),(12-DATEDIF(H1052,'[3]1.Pradzia'!$D$13,"m")),0)</f>
        <v>0</v>
      </c>
      <c r="X1052" s="35">
        <f t="shared" si="215"/>
        <v>0</v>
      </c>
      <c r="Y1052" s="35">
        <f t="shared" si="214"/>
        <v>0</v>
      </c>
      <c r="Z1052" s="35">
        <f t="shared" si="226"/>
        <v>0</v>
      </c>
      <c r="AA1052" s="36">
        <f t="shared" si="217"/>
        <v>0</v>
      </c>
      <c r="AB1052" s="36">
        <f t="shared" si="219"/>
        <v>0</v>
      </c>
      <c r="AC1052" s="37">
        <f t="shared" si="213"/>
        <v>0</v>
      </c>
      <c r="AD1052" s="35">
        <f>IF(OR(YEAR(G1052)&lt;2019,O1052="X"),0,IF(ISBLANK(H1052),DATEDIF(G1052,'[3]1.Pradzia'!$D$13,"M"),DATEDIF(G1052,H1052,"m")))</f>
        <v>0</v>
      </c>
      <c r="AE1052" s="37">
        <f>IF(E1052='[3]5.Grup_T'!$E$20,0,IF(AD1052&lt;&gt;0,M1052/V1052*MIN(12,AD1052),0))</f>
        <v>0</v>
      </c>
      <c r="AF1052" s="37">
        <f t="shared" si="218"/>
        <v>0</v>
      </c>
      <c r="AG1052" s="37">
        <f t="shared" si="220"/>
        <v>0</v>
      </c>
      <c r="AH1052" s="37">
        <f t="shared" si="221"/>
        <v>0</v>
      </c>
      <c r="AI1052" s="35" t="str">
        <f t="shared" si="222"/>
        <v>Nusidėvėjęs</v>
      </c>
      <c r="AJ1052" s="38" t="str">
        <f>IF(AND(F1052&lt;&gt;[3]Pav.tvarkyklė!$B$12,F1052&lt;&gt;[3]Pav.tvarkyklė!$B$13),"GVTNT","X")</f>
        <v>GVTNT</v>
      </c>
      <c r="AK1052" s="39">
        <f t="shared" si="223"/>
        <v>0</v>
      </c>
      <c r="AL1052" s="41"/>
      <c r="AM1052" s="41"/>
      <c r="AN1052" s="41">
        <f t="shared" si="224"/>
        <v>1900</v>
      </c>
      <c r="AO1052" s="41"/>
      <c r="AP1052" s="41"/>
      <c r="AQ1052" s="41"/>
      <c r="AR1052" s="42"/>
      <c r="AS1052" s="42"/>
      <c r="AU1052" s="43">
        <f t="shared" si="225"/>
        <v>0</v>
      </c>
    </row>
    <row r="1053" spans="1:47" ht="15" customHeight="1" x14ac:dyDescent="0.25">
      <c r="A1053" s="11"/>
      <c r="B1053" s="19">
        <v>1113</v>
      </c>
      <c r="C1053" s="74"/>
      <c r="D1053" s="77"/>
      <c r="E1053" s="75"/>
      <c r="F1053" s="75"/>
      <c r="G1053" s="80"/>
      <c r="H1053" s="49"/>
      <c r="I1053" s="27"/>
      <c r="J1053" s="27"/>
      <c r="K1053" s="27"/>
      <c r="L1053" s="79"/>
      <c r="M1053" s="81"/>
      <c r="N1053" s="29">
        <v>0</v>
      </c>
      <c r="O1053" s="30" t="str">
        <f>IF(G1053&lt;=$N$2,"",IF(F1053=[3]Pav.tvarkyklė!$B$13,"",IF(ISBLANK(R1053),"X","")))</f>
        <v/>
      </c>
      <c r="P1053" s="31"/>
      <c r="Q1053" s="32"/>
      <c r="R1053" s="32"/>
      <c r="S1053" s="33"/>
      <c r="T1053" s="33"/>
      <c r="U1053" s="34" t="str">
        <f>IFERROR(INDEX('[3]5.Grup_T'!$G$4:$G$22,MATCH('6.Turtas'!E1053,'[3]5.Grup_T'!$E$4:$E$22,0)),"0")</f>
        <v>0</v>
      </c>
      <c r="V1053" s="35">
        <f t="shared" si="216"/>
        <v>0</v>
      </c>
      <c r="W1053" s="35">
        <f>IF(NOT(ISBLANK(H1053)),(12-DATEDIF(H1053,'[3]1.Pradzia'!$D$13,"m")),0)</f>
        <v>0</v>
      </c>
      <c r="X1053" s="35">
        <f t="shared" si="215"/>
        <v>0</v>
      </c>
      <c r="Y1053" s="35">
        <f t="shared" si="214"/>
        <v>0</v>
      </c>
      <c r="Z1053" s="35">
        <f t="shared" si="226"/>
        <v>0</v>
      </c>
      <c r="AA1053" s="36">
        <f t="shared" si="217"/>
        <v>0</v>
      </c>
      <c r="AB1053" s="36">
        <f t="shared" si="219"/>
        <v>0</v>
      </c>
      <c r="AC1053" s="37">
        <f t="shared" si="213"/>
        <v>0</v>
      </c>
      <c r="AD1053" s="35">
        <f>IF(OR(YEAR(G1053)&lt;2019,O1053="X"),0,IF(ISBLANK(H1053),DATEDIF(G1053,'[3]1.Pradzia'!$D$13,"M"),DATEDIF(G1053,H1053,"m")))</f>
        <v>0</v>
      </c>
      <c r="AE1053" s="37">
        <f>IF(E1053='[3]5.Grup_T'!$E$20,0,IF(AD1053&lt;&gt;0,M1053/V1053*MIN(12,AD1053),0))</f>
        <v>0</v>
      </c>
      <c r="AF1053" s="37">
        <f t="shared" si="218"/>
        <v>0</v>
      </c>
      <c r="AG1053" s="37">
        <f t="shared" si="220"/>
        <v>0</v>
      </c>
      <c r="AH1053" s="37">
        <f t="shared" si="221"/>
        <v>0</v>
      </c>
      <c r="AI1053" s="35" t="str">
        <f t="shared" si="222"/>
        <v>Nusidėvėjęs</v>
      </c>
      <c r="AJ1053" s="38" t="str">
        <f>IF(AND(F1053&lt;&gt;[3]Pav.tvarkyklė!$B$12,F1053&lt;&gt;[3]Pav.tvarkyklė!$B$13),"GVTNT","X")</f>
        <v>GVTNT</v>
      </c>
      <c r="AK1053" s="39">
        <f t="shared" si="223"/>
        <v>0</v>
      </c>
      <c r="AL1053" s="41"/>
      <c r="AM1053" s="41"/>
      <c r="AN1053" s="41">
        <f t="shared" si="224"/>
        <v>1900</v>
      </c>
      <c r="AO1053" s="41"/>
      <c r="AP1053" s="41"/>
      <c r="AQ1053" s="41"/>
      <c r="AR1053" s="42"/>
      <c r="AS1053" s="42"/>
      <c r="AU1053" s="43">
        <f t="shared" si="225"/>
        <v>0</v>
      </c>
    </row>
    <row r="1054" spans="1:47" ht="15" customHeight="1" x14ac:dyDescent="0.25">
      <c r="A1054" s="11"/>
      <c r="B1054" s="19">
        <v>1114</v>
      </c>
      <c r="C1054" s="74"/>
      <c r="D1054" s="77"/>
      <c r="E1054" s="75"/>
      <c r="F1054" s="75"/>
      <c r="G1054" s="80"/>
      <c r="H1054" s="49"/>
      <c r="I1054" s="27"/>
      <c r="J1054" s="27"/>
      <c r="K1054" s="27"/>
      <c r="L1054" s="79"/>
      <c r="M1054" s="81"/>
      <c r="N1054" s="29">
        <v>0</v>
      </c>
      <c r="O1054" s="30" t="str">
        <f>IF(G1054&lt;=$N$2,"",IF(F1054=[3]Pav.tvarkyklė!$B$13,"",IF(ISBLANK(R1054),"X","")))</f>
        <v/>
      </c>
      <c r="P1054" s="31"/>
      <c r="Q1054" s="32"/>
      <c r="R1054" s="32"/>
      <c r="S1054" s="33"/>
      <c r="T1054" s="33"/>
      <c r="U1054" s="34" t="str">
        <f>IFERROR(INDEX('[3]5.Grup_T'!$G$4:$G$22,MATCH('6.Turtas'!E1054,'[3]5.Grup_T'!$E$4:$E$22,0)),"0")</f>
        <v>0</v>
      </c>
      <c r="V1054" s="35">
        <f t="shared" si="216"/>
        <v>0</v>
      </c>
      <c r="W1054" s="35">
        <f>IF(NOT(ISBLANK(H1054)),(12-DATEDIF(H1054,'[3]1.Pradzia'!$D$13,"m")),0)</f>
        <v>0</v>
      </c>
      <c r="X1054" s="35">
        <f t="shared" si="215"/>
        <v>0</v>
      </c>
      <c r="Y1054" s="35">
        <f t="shared" si="214"/>
        <v>0</v>
      </c>
      <c r="Z1054" s="35">
        <f t="shared" si="226"/>
        <v>0</v>
      </c>
      <c r="AA1054" s="36">
        <f t="shared" si="217"/>
        <v>0</v>
      </c>
      <c r="AB1054" s="36">
        <f t="shared" si="219"/>
        <v>0</v>
      </c>
      <c r="AC1054" s="37">
        <f t="shared" si="213"/>
        <v>0</v>
      </c>
      <c r="AD1054" s="35">
        <f>IF(OR(YEAR(G1054)&lt;2019,O1054="X"),0,IF(ISBLANK(H1054),DATEDIF(G1054,'[3]1.Pradzia'!$D$13,"M"),DATEDIF(G1054,H1054,"m")))</f>
        <v>0</v>
      </c>
      <c r="AE1054" s="37">
        <f>IF(E1054='[3]5.Grup_T'!$E$20,0,IF(AD1054&lt;&gt;0,M1054/V1054*MIN(12,AD1054),0))</f>
        <v>0</v>
      </c>
      <c r="AF1054" s="37">
        <f t="shared" si="218"/>
        <v>0</v>
      </c>
      <c r="AG1054" s="37">
        <f t="shared" si="220"/>
        <v>0</v>
      </c>
      <c r="AH1054" s="37">
        <f t="shared" si="221"/>
        <v>0</v>
      </c>
      <c r="AI1054" s="35" t="str">
        <f t="shared" si="222"/>
        <v>Nusidėvėjęs</v>
      </c>
      <c r="AJ1054" s="38" t="str">
        <f>IF(AND(F1054&lt;&gt;[3]Pav.tvarkyklė!$B$12,F1054&lt;&gt;[3]Pav.tvarkyklė!$B$13),"GVTNT","X")</f>
        <v>GVTNT</v>
      </c>
      <c r="AK1054" s="39">
        <f t="shared" si="223"/>
        <v>0</v>
      </c>
      <c r="AL1054" s="41"/>
      <c r="AM1054" s="41"/>
      <c r="AN1054" s="41">
        <f t="shared" si="224"/>
        <v>1900</v>
      </c>
      <c r="AO1054" s="41"/>
      <c r="AP1054" s="41"/>
      <c r="AQ1054" s="41"/>
      <c r="AR1054" s="42"/>
      <c r="AS1054" s="42"/>
      <c r="AU1054" s="43">
        <f t="shared" si="225"/>
        <v>0</v>
      </c>
    </row>
    <row r="1055" spans="1:47" ht="15" customHeight="1" x14ac:dyDescent="0.25">
      <c r="A1055" s="11"/>
      <c r="B1055" s="19">
        <v>1115</v>
      </c>
      <c r="C1055" s="74"/>
      <c r="D1055" s="77"/>
      <c r="E1055" s="75"/>
      <c r="F1055" s="75"/>
      <c r="G1055" s="80"/>
      <c r="H1055" s="49"/>
      <c r="I1055" s="27"/>
      <c r="J1055" s="27"/>
      <c r="K1055" s="27"/>
      <c r="L1055" s="79"/>
      <c r="M1055" s="81"/>
      <c r="N1055" s="29">
        <v>0</v>
      </c>
      <c r="O1055" s="30" t="str">
        <f>IF(G1055&lt;=$N$2,"",IF(F1055=[3]Pav.tvarkyklė!$B$13,"",IF(ISBLANK(R1055),"X","")))</f>
        <v/>
      </c>
      <c r="P1055" s="31"/>
      <c r="Q1055" s="32"/>
      <c r="R1055" s="32"/>
      <c r="S1055" s="33"/>
      <c r="T1055" s="33"/>
      <c r="U1055" s="34" t="str">
        <f>IFERROR(INDEX('[3]5.Grup_T'!$G$4:$G$22,MATCH('6.Turtas'!E1055,'[3]5.Grup_T'!$E$4:$E$22,0)),"0")</f>
        <v>0</v>
      </c>
      <c r="V1055" s="35">
        <f t="shared" si="216"/>
        <v>0</v>
      </c>
      <c r="W1055" s="35">
        <f>IF(NOT(ISBLANK(H1055)),(12-DATEDIF(H1055,'[3]1.Pradzia'!$D$13,"m")),0)</f>
        <v>0</v>
      </c>
      <c r="X1055" s="35">
        <f t="shared" si="215"/>
        <v>0</v>
      </c>
      <c r="Y1055" s="35">
        <f t="shared" si="214"/>
        <v>0</v>
      </c>
      <c r="Z1055" s="35">
        <f t="shared" si="226"/>
        <v>0</v>
      </c>
      <c r="AA1055" s="36">
        <f t="shared" si="217"/>
        <v>0</v>
      </c>
      <c r="AB1055" s="36">
        <f t="shared" si="219"/>
        <v>0</v>
      </c>
      <c r="AC1055" s="37">
        <f t="shared" si="213"/>
        <v>0</v>
      </c>
      <c r="AD1055" s="35">
        <f>IF(OR(YEAR(G1055)&lt;2019,O1055="X"),0,IF(ISBLANK(H1055),DATEDIF(G1055,'[3]1.Pradzia'!$D$13,"M"),DATEDIF(G1055,H1055,"m")))</f>
        <v>0</v>
      </c>
      <c r="AE1055" s="37">
        <f>IF(E1055='[3]5.Grup_T'!$E$20,0,IF(AD1055&lt;&gt;0,M1055/V1055*MIN(12,AD1055),0))</f>
        <v>0</v>
      </c>
      <c r="AF1055" s="37">
        <f t="shared" si="218"/>
        <v>0</v>
      </c>
      <c r="AG1055" s="37">
        <f t="shared" si="220"/>
        <v>0</v>
      </c>
      <c r="AH1055" s="37">
        <f t="shared" si="221"/>
        <v>0</v>
      </c>
      <c r="AI1055" s="35" t="str">
        <f t="shared" si="222"/>
        <v>Nusidėvėjęs</v>
      </c>
      <c r="AJ1055" s="38" t="str">
        <f>IF(AND(F1055&lt;&gt;[3]Pav.tvarkyklė!$B$12,F1055&lt;&gt;[3]Pav.tvarkyklė!$B$13),"GVTNT","X")</f>
        <v>GVTNT</v>
      </c>
      <c r="AK1055" s="39">
        <f t="shared" si="223"/>
        <v>0</v>
      </c>
      <c r="AL1055" s="41"/>
      <c r="AM1055" s="41"/>
      <c r="AN1055" s="41">
        <f t="shared" si="224"/>
        <v>1900</v>
      </c>
      <c r="AO1055" s="41"/>
      <c r="AP1055" s="41"/>
      <c r="AQ1055" s="41"/>
      <c r="AR1055" s="42"/>
      <c r="AS1055" s="42"/>
      <c r="AU1055" s="43">
        <f t="shared" si="225"/>
        <v>0</v>
      </c>
    </row>
    <row r="1056" spans="1:47" ht="15" customHeight="1" x14ac:dyDescent="0.25">
      <c r="A1056" s="11"/>
      <c r="B1056" s="19">
        <v>1116</v>
      </c>
      <c r="C1056" s="74"/>
      <c r="D1056" s="77"/>
      <c r="E1056" s="75"/>
      <c r="F1056" s="75"/>
      <c r="G1056" s="80"/>
      <c r="H1056" s="49"/>
      <c r="I1056" s="27"/>
      <c r="J1056" s="27"/>
      <c r="K1056" s="27"/>
      <c r="L1056" s="79"/>
      <c r="M1056" s="81"/>
      <c r="N1056" s="29">
        <v>0</v>
      </c>
      <c r="O1056" s="30" t="str">
        <f>IF(G1056&lt;=$N$2,"",IF(F1056=[3]Pav.tvarkyklė!$B$13,"",IF(ISBLANK(R1056),"X","")))</f>
        <v/>
      </c>
      <c r="P1056" s="31"/>
      <c r="Q1056" s="32"/>
      <c r="R1056" s="32"/>
      <c r="S1056" s="33"/>
      <c r="T1056" s="33"/>
      <c r="U1056" s="34" t="str">
        <f>IFERROR(INDEX('[3]5.Grup_T'!$G$4:$G$22,MATCH('6.Turtas'!E1056,'[3]5.Grup_T'!$E$4:$E$22,0)),"0")</f>
        <v>0</v>
      </c>
      <c r="V1056" s="35">
        <f t="shared" si="216"/>
        <v>0</v>
      </c>
      <c r="W1056" s="35">
        <f>IF(NOT(ISBLANK(H1056)),(12-DATEDIF(H1056,'[3]1.Pradzia'!$D$13,"m")),0)</f>
        <v>0</v>
      </c>
      <c r="X1056" s="35">
        <f t="shared" si="215"/>
        <v>0</v>
      </c>
      <c r="Y1056" s="35">
        <f t="shared" si="214"/>
        <v>0</v>
      </c>
      <c r="Z1056" s="35">
        <f t="shared" si="226"/>
        <v>0</v>
      </c>
      <c r="AA1056" s="36">
        <f t="shared" si="217"/>
        <v>0</v>
      </c>
      <c r="AB1056" s="36">
        <f t="shared" si="219"/>
        <v>0</v>
      </c>
      <c r="AC1056" s="37">
        <f t="shared" si="213"/>
        <v>0</v>
      </c>
      <c r="AD1056" s="35">
        <f>IF(OR(YEAR(G1056)&lt;2019,O1056="X"),0,IF(ISBLANK(H1056),DATEDIF(G1056,'[3]1.Pradzia'!$D$13,"M"),DATEDIF(G1056,H1056,"m")))</f>
        <v>0</v>
      </c>
      <c r="AE1056" s="37">
        <f>IF(E1056='[3]5.Grup_T'!$E$20,0,IF(AD1056&lt;&gt;0,M1056/V1056*MIN(12,AD1056),0))</f>
        <v>0</v>
      </c>
      <c r="AF1056" s="37">
        <f t="shared" si="218"/>
        <v>0</v>
      </c>
      <c r="AG1056" s="37">
        <f t="shared" si="220"/>
        <v>0</v>
      </c>
      <c r="AH1056" s="37">
        <f t="shared" si="221"/>
        <v>0</v>
      </c>
      <c r="AI1056" s="35" t="str">
        <f t="shared" si="222"/>
        <v>Nusidėvėjęs</v>
      </c>
      <c r="AJ1056" s="38" t="str">
        <f>IF(AND(F1056&lt;&gt;[3]Pav.tvarkyklė!$B$12,F1056&lt;&gt;[3]Pav.tvarkyklė!$B$13),"GVTNT","X")</f>
        <v>GVTNT</v>
      </c>
      <c r="AK1056" s="39">
        <f t="shared" si="223"/>
        <v>0</v>
      </c>
      <c r="AL1056" s="41"/>
      <c r="AM1056" s="41"/>
      <c r="AN1056" s="41">
        <f t="shared" si="224"/>
        <v>1900</v>
      </c>
      <c r="AO1056" s="41"/>
      <c r="AP1056" s="41"/>
      <c r="AQ1056" s="41"/>
      <c r="AR1056" s="42"/>
      <c r="AS1056" s="42"/>
      <c r="AU1056" s="43">
        <f t="shared" si="225"/>
        <v>0</v>
      </c>
    </row>
    <row r="1057" spans="1:47" ht="15" customHeight="1" x14ac:dyDescent="0.25">
      <c r="A1057" s="11"/>
      <c r="B1057" s="19">
        <v>1117</v>
      </c>
      <c r="C1057" s="74"/>
      <c r="D1057" s="77"/>
      <c r="E1057" s="75"/>
      <c r="F1057" s="75"/>
      <c r="G1057" s="80"/>
      <c r="H1057" s="49"/>
      <c r="I1057" s="27"/>
      <c r="J1057" s="27"/>
      <c r="K1057" s="27"/>
      <c r="L1057" s="79"/>
      <c r="M1057" s="81"/>
      <c r="N1057" s="29">
        <v>0</v>
      </c>
      <c r="O1057" s="30" t="str">
        <f>IF(G1057&lt;=$N$2,"",IF(F1057=[3]Pav.tvarkyklė!$B$13,"",IF(ISBLANK(R1057),"X","")))</f>
        <v/>
      </c>
      <c r="P1057" s="31"/>
      <c r="Q1057" s="32"/>
      <c r="R1057" s="32"/>
      <c r="S1057" s="33"/>
      <c r="T1057" s="33"/>
      <c r="U1057" s="34" t="str">
        <f>IFERROR(INDEX('[3]5.Grup_T'!$G$4:$G$22,MATCH('6.Turtas'!E1057,'[3]5.Grup_T'!$E$4:$E$22,0)),"0")</f>
        <v>0</v>
      </c>
      <c r="V1057" s="35">
        <f t="shared" si="216"/>
        <v>0</v>
      </c>
      <c r="W1057" s="35">
        <f>IF(NOT(ISBLANK(H1057)),(12-DATEDIF(H1057,'[3]1.Pradzia'!$D$13,"m")),0)</f>
        <v>0</v>
      </c>
      <c r="X1057" s="35">
        <f t="shared" si="215"/>
        <v>0</v>
      </c>
      <c r="Y1057" s="35">
        <f t="shared" si="214"/>
        <v>0</v>
      </c>
      <c r="Z1057" s="35">
        <f t="shared" si="226"/>
        <v>0</v>
      </c>
      <c r="AA1057" s="36">
        <f t="shared" si="217"/>
        <v>0</v>
      </c>
      <c r="AB1057" s="36">
        <f t="shared" si="219"/>
        <v>0</v>
      </c>
      <c r="AC1057" s="37">
        <f t="shared" si="213"/>
        <v>0</v>
      </c>
      <c r="AD1057" s="35">
        <f>IF(OR(YEAR(G1057)&lt;2019,O1057="X"),0,IF(ISBLANK(H1057),DATEDIF(G1057,'[3]1.Pradzia'!$D$13,"M"),DATEDIF(G1057,H1057,"m")))</f>
        <v>0</v>
      </c>
      <c r="AE1057" s="37">
        <f>IF(E1057='[3]5.Grup_T'!$E$20,0,IF(AD1057&lt;&gt;0,M1057/V1057*MIN(12,AD1057),0))</f>
        <v>0</v>
      </c>
      <c r="AF1057" s="37">
        <f t="shared" si="218"/>
        <v>0</v>
      </c>
      <c r="AG1057" s="37">
        <f t="shared" si="220"/>
        <v>0</v>
      </c>
      <c r="AH1057" s="37">
        <f t="shared" si="221"/>
        <v>0</v>
      </c>
      <c r="AI1057" s="35" t="str">
        <f t="shared" si="222"/>
        <v>Nusidėvėjęs</v>
      </c>
      <c r="AJ1057" s="38" t="str">
        <f>IF(AND(F1057&lt;&gt;[3]Pav.tvarkyklė!$B$12,F1057&lt;&gt;[3]Pav.tvarkyklė!$B$13),"GVTNT","X")</f>
        <v>GVTNT</v>
      </c>
      <c r="AK1057" s="39">
        <f t="shared" si="223"/>
        <v>0</v>
      </c>
      <c r="AL1057" s="41"/>
      <c r="AM1057" s="41"/>
      <c r="AN1057" s="41">
        <f t="shared" si="224"/>
        <v>1900</v>
      </c>
      <c r="AO1057" s="41"/>
      <c r="AP1057" s="41"/>
      <c r="AQ1057" s="41"/>
      <c r="AR1057" s="42"/>
      <c r="AS1057" s="42"/>
      <c r="AU1057" s="43">
        <f t="shared" si="225"/>
        <v>0</v>
      </c>
    </row>
    <row r="1058" spans="1:47" ht="15" customHeight="1" x14ac:dyDescent="0.25">
      <c r="A1058" s="11"/>
      <c r="B1058" s="19">
        <v>1118</v>
      </c>
      <c r="C1058" s="74"/>
      <c r="D1058" s="77"/>
      <c r="E1058" s="75"/>
      <c r="F1058" s="75"/>
      <c r="G1058" s="80"/>
      <c r="H1058" s="49"/>
      <c r="I1058" s="27"/>
      <c r="J1058" s="27"/>
      <c r="K1058" s="27"/>
      <c r="L1058" s="79"/>
      <c r="M1058" s="81"/>
      <c r="N1058" s="29">
        <v>0</v>
      </c>
      <c r="O1058" s="30" t="str">
        <f>IF(G1058&lt;=$N$2,"",IF(F1058=[3]Pav.tvarkyklė!$B$13,"",IF(ISBLANK(R1058),"X","")))</f>
        <v/>
      </c>
      <c r="P1058" s="31"/>
      <c r="Q1058" s="32"/>
      <c r="R1058" s="32"/>
      <c r="S1058" s="33"/>
      <c r="T1058" s="33"/>
      <c r="U1058" s="34" t="str">
        <f>IFERROR(INDEX('[3]5.Grup_T'!$G$4:$G$22,MATCH('6.Turtas'!E1058,'[3]5.Grup_T'!$E$4:$E$22,0)),"0")</f>
        <v>0</v>
      </c>
      <c r="V1058" s="35">
        <f t="shared" si="216"/>
        <v>0</v>
      </c>
      <c r="W1058" s="35">
        <f>IF(NOT(ISBLANK(H1058)),(12-DATEDIF(H1058,'[3]1.Pradzia'!$D$13,"m")),0)</f>
        <v>0</v>
      </c>
      <c r="X1058" s="35">
        <f t="shared" si="215"/>
        <v>0</v>
      </c>
      <c r="Y1058" s="35">
        <f t="shared" si="214"/>
        <v>0</v>
      </c>
      <c r="Z1058" s="35">
        <f t="shared" si="226"/>
        <v>0</v>
      </c>
      <c r="AA1058" s="36">
        <f t="shared" si="217"/>
        <v>0</v>
      </c>
      <c r="AB1058" s="36">
        <f t="shared" si="219"/>
        <v>0</v>
      </c>
      <c r="AC1058" s="37">
        <f t="shared" si="213"/>
        <v>0</v>
      </c>
      <c r="AD1058" s="35">
        <f>IF(OR(YEAR(G1058)&lt;2019,O1058="X"),0,IF(ISBLANK(H1058),DATEDIF(G1058,'[3]1.Pradzia'!$D$13,"M"),DATEDIF(G1058,H1058,"m")))</f>
        <v>0</v>
      </c>
      <c r="AE1058" s="37">
        <f>IF(E1058='[3]5.Grup_T'!$E$20,0,IF(AD1058&lt;&gt;0,M1058/V1058*MIN(12,AD1058),0))</f>
        <v>0</v>
      </c>
      <c r="AF1058" s="37">
        <f t="shared" si="218"/>
        <v>0</v>
      </c>
      <c r="AG1058" s="37">
        <f t="shared" si="220"/>
        <v>0</v>
      </c>
      <c r="AH1058" s="37">
        <f t="shared" si="221"/>
        <v>0</v>
      </c>
      <c r="AI1058" s="35" t="str">
        <f t="shared" si="222"/>
        <v>Nusidėvėjęs</v>
      </c>
      <c r="AJ1058" s="38" t="str">
        <f>IF(AND(F1058&lt;&gt;[3]Pav.tvarkyklė!$B$12,F1058&lt;&gt;[3]Pav.tvarkyklė!$B$13),"GVTNT","X")</f>
        <v>GVTNT</v>
      </c>
      <c r="AK1058" s="39">
        <f t="shared" si="223"/>
        <v>0</v>
      </c>
      <c r="AL1058" s="41"/>
      <c r="AM1058" s="41"/>
      <c r="AN1058" s="41">
        <f t="shared" si="224"/>
        <v>1900</v>
      </c>
      <c r="AO1058" s="41"/>
      <c r="AP1058" s="41"/>
      <c r="AQ1058" s="41"/>
      <c r="AR1058" s="42"/>
      <c r="AS1058" s="42"/>
      <c r="AU1058" s="43">
        <f t="shared" si="225"/>
        <v>0</v>
      </c>
    </row>
    <row r="1059" spans="1:47" ht="15" customHeight="1" x14ac:dyDescent="0.25">
      <c r="A1059" s="11"/>
      <c r="B1059" s="19">
        <v>1119</v>
      </c>
      <c r="C1059" s="74"/>
      <c r="D1059" s="77"/>
      <c r="E1059" s="75"/>
      <c r="F1059" s="75"/>
      <c r="G1059" s="80"/>
      <c r="H1059" s="49"/>
      <c r="I1059" s="27"/>
      <c r="J1059" s="27"/>
      <c r="K1059" s="27"/>
      <c r="L1059" s="79"/>
      <c r="M1059" s="81"/>
      <c r="N1059" s="29">
        <v>0</v>
      </c>
      <c r="O1059" s="30" t="str">
        <f>IF(G1059&lt;=$N$2,"",IF(F1059=[3]Pav.tvarkyklė!$B$13,"",IF(ISBLANK(R1059),"X","")))</f>
        <v/>
      </c>
      <c r="P1059" s="31"/>
      <c r="Q1059" s="32"/>
      <c r="R1059" s="32"/>
      <c r="S1059" s="33"/>
      <c r="T1059" s="33"/>
      <c r="U1059" s="34" t="str">
        <f>IFERROR(INDEX('[3]5.Grup_T'!$G$4:$G$22,MATCH('6.Turtas'!E1059,'[3]5.Grup_T'!$E$4:$E$22,0)),"0")</f>
        <v>0</v>
      </c>
      <c r="V1059" s="35">
        <f t="shared" si="216"/>
        <v>0</v>
      </c>
      <c r="W1059" s="35">
        <f>IF(NOT(ISBLANK(H1059)),(12-DATEDIF(H1059,'[3]1.Pradzia'!$D$13,"m")),0)</f>
        <v>0</v>
      </c>
      <c r="X1059" s="35">
        <f t="shared" si="215"/>
        <v>0</v>
      </c>
      <c r="Y1059" s="35">
        <f t="shared" si="214"/>
        <v>0</v>
      </c>
      <c r="Z1059" s="35">
        <f t="shared" si="226"/>
        <v>0</v>
      </c>
      <c r="AA1059" s="36">
        <f t="shared" si="217"/>
        <v>0</v>
      </c>
      <c r="AB1059" s="36">
        <f t="shared" si="219"/>
        <v>0</v>
      </c>
      <c r="AC1059" s="37">
        <f t="shared" si="213"/>
        <v>0</v>
      </c>
      <c r="AD1059" s="35">
        <f>IF(OR(YEAR(G1059)&lt;2019,O1059="X"),0,IF(ISBLANK(H1059),DATEDIF(G1059,'[3]1.Pradzia'!$D$13,"M"),DATEDIF(G1059,H1059,"m")))</f>
        <v>0</v>
      </c>
      <c r="AE1059" s="37">
        <f>IF(E1059='[3]5.Grup_T'!$E$20,0,IF(AD1059&lt;&gt;0,M1059/V1059*MIN(12,AD1059),0))</f>
        <v>0</v>
      </c>
      <c r="AF1059" s="37">
        <f t="shared" si="218"/>
        <v>0</v>
      </c>
      <c r="AG1059" s="37">
        <f t="shared" si="220"/>
        <v>0</v>
      </c>
      <c r="AH1059" s="37">
        <f t="shared" si="221"/>
        <v>0</v>
      </c>
      <c r="AI1059" s="35" t="str">
        <f t="shared" si="222"/>
        <v>Nusidėvėjęs</v>
      </c>
      <c r="AJ1059" s="38" t="str">
        <f>IF(AND(F1059&lt;&gt;[3]Pav.tvarkyklė!$B$12,F1059&lt;&gt;[3]Pav.tvarkyklė!$B$13),"GVTNT","X")</f>
        <v>GVTNT</v>
      </c>
      <c r="AK1059" s="39">
        <f t="shared" si="223"/>
        <v>0</v>
      </c>
      <c r="AL1059" s="41"/>
      <c r="AM1059" s="41"/>
      <c r="AN1059" s="41">
        <f t="shared" si="224"/>
        <v>1900</v>
      </c>
      <c r="AO1059" s="41"/>
      <c r="AP1059" s="41"/>
      <c r="AQ1059" s="41"/>
      <c r="AR1059" s="42"/>
      <c r="AS1059" s="42"/>
      <c r="AU1059" s="43">
        <f t="shared" si="225"/>
        <v>0</v>
      </c>
    </row>
    <row r="1060" spans="1:47" ht="15" customHeight="1" x14ac:dyDescent="0.25">
      <c r="A1060" s="11"/>
      <c r="B1060" s="19">
        <v>1120</v>
      </c>
      <c r="C1060" s="74"/>
      <c r="D1060" s="77"/>
      <c r="E1060" s="75"/>
      <c r="F1060" s="75"/>
      <c r="G1060" s="80"/>
      <c r="H1060" s="49"/>
      <c r="I1060" s="27"/>
      <c r="J1060" s="27"/>
      <c r="K1060" s="27"/>
      <c r="L1060" s="79"/>
      <c r="M1060" s="81"/>
      <c r="N1060" s="29">
        <v>0</v>
      </c>
      <c r="O1060" s="30" t="str">
        <f>IF(G1060&lt;=$N$2,"",IF(F1060=[3]Pav.tvarkyklė!$B$13,"",IF(ISBLANK(R1060),"X","")))</f>
        <v/>
      </c>
      <c r="P1060" s="31"/>
      <c r="Q1060" s="32"/>
      <c r="R1060" s="32"/>
      <c r="S1060" s="33"/>
      <c r="T1060" s="33"/>
      <c r="U1060" s="34" t="str">
        <f>IFERROR(INDEX('[3]5.Grup_T'!$G$4:$G$22,MATCH('6.Turtas'!E1060,'[3]5.Grup_T'!$E$4:$E$22,0)),"0")</f>
        <v>0</v>
      </c>
      <c r="V1060" s="35">
        <f t="shared" si="216"/>
        <v>0</v>
      </c>
      <c r="W1060" s="35">
        <f>IF(NOT(ISBLANK(H1060)),(12-DATEDIF(H1060,'[3]1.Pradzia'!$D$13,"m")),0)</f>
        <v>0</v>
      </c>
      <c r="X1060" s="35">
        <f t="shared" si="215"/>
        <v>0</v>
      </c>
      <c r="Y1060" s="35">
        <f t="shared" si="214"/>
        <v>0</v>
      </c>
      <c r="Z1060" s="35">
        <f t="shared" si="226"/>
        <v>0</v>
      </c>
      <c r="AA1060" s="36">
        <f t="shared" si="217"/>
        <v>0</v>
      </c>
      <c r="AB1060" s="36">
        <f t="shared" si="219"/>
        <v>0</v>
      </c>
      <c r="AC1060" s="37">
        <f t="shared" si="213"/>
        <v>0</v>
      </c>
      <c r="AD1060" s="35">
        <f>IF(OR(YEAR(G1060)&lt;2019,O1060="X"),0,IF(ISBLANK(H1060),DATEDIF(G1060,'[3]1.Pradzia'!$D$13,"M"),DATEDIF(G1060,H1060,"m")))</f>
        <v>0</v>
      </c>
      <c r="AE1060" s="37">
        <f>IF(E1060='[3]5.Grup_T'!$E$20,0,IF(AD1060&lt;&gt;0,M1060/V1060*MIN(12,AD1060),0))</f>
        <v>0</v>
      </c>
      <c r="AF1060" s="37">
        <f t="shared" si="218"/>
        <v>0</v>
      </c>
      <c r="AG1060" s="37">
        <f t="shared" si="220"/>
        <v>0</v>
      </c>
      <c r="AH1060" s="37">
        <f t="shared" si="221"/>
        <v>0</v>
      </c>
      <c r="AI1060" s="35" t="str">
        <f t="shared" si="222"/>
        <v>Nusidėvėjęs</v>
      </c>
      <c r="AJ1060" s="38" t="str">
        <f>IF(AND(F1060&lt;&gt;[3]Pav.tvarkyklė!$B$12,F1060&lt;&gt;[3]Pav.tvarkyklė!$B$13),"GVTNT","X")</f>
        <v>GVTNT</v>
      </c>
      <c r="AK1060" s="39">
        <f t="shared" si="223"/>
        <v>0</v>
      </c>
      <c r="AL1060" s="41"/>
      <c r="AM1060" s="41"/>
      <c r="AN1060" s="41">
        <f t="shared" si="224"/>
        <v>1900</v>
      </c>
      <c r="AO1060" s="41"/>
      <c r="AP1060" s="41"/>
      <c r="AQ1060" s="41"/>
      <c r="AR1060" s="42"/>
      <c r="AS1060" s="42"/>
      <c r="AU1060" s="43">
        <f t="shared" si="225"/>
        <v>0</v>
      </c>
    </row>
    <row r="1061" spans="1:47" ht="15" customHeight="1" x14ac:dyDescent="0.25">
      <c r="A1061" s="11"/>
      <c r="B1061" s="19">
        <v>1121</v>
      </c>
      <c r="C1061" s="74"/>
      <c r="D1061" s="77"/>
      <c r="E1061" s="75"/>
      <c r="F1061" s="75"/>
      <c r="G1061" s="80"/>
      <c r="H1061" s="49"/>
      <c r="I1061" s="27"/>
      <c r="J1061" s="27"/>
      <c r="K1061" s="27"/>
      <c r="L1061" s="79"/>
      <c r="M1061" s="81"/>
      <c r="N1061" s="29">
        <v>0</v>
      </c>
      <c r="O1061" s="30" t="str">
        <f>IF(G1061&lt;=$N$2,"",IF(F1061=[3]Pav.tvarkyklė!$B$13,"",IF(ISBLANK(R1061),"X","")))</f>
        <v/>
      </c>
      <c r="P1061" s="31"/>
      <c r="Q1061" s="32"/>
      <c r="R1061" s="32"/>
      <c r="S1061" s="33"/>
      <c r="T1061" s="33"/>
      <c r="U1061" s="34" t="str">
        <f>IFERROR(INDEX('[3]5.Grup_T'!$G$4:$G$22,MATCH('6.Turtas'!E1061,'[3]5.Grup_T'!$E$4:$E$22,0)),"0")</f>
        <v>0</v>
      </c>
      <c r="V1061" s="35">
        <f t="shared" si="216"/>
        <v>0</v>
      </c>
      <c r="W1061" s="35">
        <f>IF(NOT(ISBLANK(H1061)),(12-DATEDIF(H1061,'[3]1.Pradzia'!$D$13,"m")),0)</f>
        <v>0</v>
      </c>
      <c r="X1061" s="35">
        <f t="shared" si="215"/>
        <v>0</v>
      </c>
      <c r="Y1061" s="35">
        <f t="shared" si="214"/>
        <v>0</v>
      </c>
      <c r="Z1061" s="35">
        <f t="shared" si="226"/>
        <v>0</v>
      </c>
      <c r="AA1061" s="36">
        <f t="shared" si="217"/>
        <v>0</v>
      </c>
      <c r="AB1061" s="36">
        <f t="shared" si="219"/>
        <v>0</v>
      </c>
      <c r="AC1061" s="37">
        <f t="shared" si="213"/>
        <v>0</v>
      </c>
      <c r="AD1061" s="35">
        <f>IF(OR(YEAR(G1061)&lt;2019,O1061="X"),0,IF(ISBLANK(H1061),DATEDIF(G1061,'[3]1.Pradzia'!$D$13,"M"),DATEDIF(G1061,H1061,"m")))</f>
        <v>0</v>
      </c>
      <c r="AE1061" s="37">
        <f>IF(E1061='[3]5.Grup_T'!$E$20,0,IF(AD1061&lt;&gt;0,M1061/V1061*MIN(12,AD1061),0))</f>
        <v>0</v>
      </c>
      <c r="AF1061" s="37">
        <f t="shared" si="218"/>
        <v>0</v>
      </c>
      <c r="AG1061" s="37">
        <f t="shared" si="220"/>
        <v>0</v>
      </c>
      <c r="AH1061" s="37">
        <f t="shared" si="221"/>
        <v>0</v>
      </c>
      <c r="AI1061" s="35" t="str">
        <f t="shared" si="222"/>
        <v>Nusidėvėjęs</v>
      </c>
      <c r="AJ1061" s="38" t="str">
        <f>IF(AND(F1061&lt;&gt;[3]Pav.tvarkyklė!$B$12,F1061&lt;&gt;[3]Pav.tvarkyklė!$B$13),"GVTNT","X")</f>
        <v>GVTNT</v>
      </c>
      <c r="AK1061" s="39">
        <f t="shared" si="223"/>
        <v>0</v>
      </c>
      <c r="AL1061" s="41"/>
      <c r="AM1061" s="41"/>
      <c r="AN1061" s="41">
        <f t="shared" si="224"/>
        <v>1900</v>
      </c>
      <c r="AO1061" s="41"/>
      <c r="AP1061" s="41"/>
      <c r="AQ1061" s="41"/>
      <c r="AR1061" s="42"/>
      <c r="AS1061" s="42"/>
      <c r="AU1061" s="43">
        <f t="shared" si="225"/>
        <v>0</v>
      </c>
    </row>
    <row r="1062" spans="1:47" ht="15" customHeight="1" x14ac:dyDescent="0.25">
      <c r="A1062" s="11"/>
      <c r="B1062" s="19">
        <v>1122</v>
      </c>
      <c r="C1062" s="74"/>
      <c r="D1062" s="77"/>
      <c r="E1062" s="75"/>
      <c r="F1062" s="75"/>
      <c r="G1062" s="80"/>
      <c r="H1062" s="49"/>
      <c r="I1062" s="27"/>
      <c r="J1062" s="27"/>
      <c r="K1062" s="27"/>
      <c r="L1062" s="79"/>
      <c r="M1062" s="81"/>
      <c r="N1062" s="29">
        <v>0</v>
      </c>
      <c r="O1062" s="30" t="str">
        <f>IF(G1062&lt;=$N$2,"",IF(F1062=[3]Pav.tvarkyklė!$B$13,"",IF(ISBLANK(R1062),"X","")))</f>
        <v/>
      </c>
      <c r="P1062" s="31"/>
      <c r="Q1062" s="32"/>
      <c r="R1062" s="32"/>
      <c r="S1062" s="33"/>
      <c r="T1062" s="33"/>
      <c r="U1062" s="34" t="str">
        <f>IFERROR(INDEX('[3]5.Grup_T'!$G$4:$G$22,MATCH('6.Turtas'!E1062,'[3]5.Grup_T'!$E$4:$E$22,0)),"0")</f>
        <v>0</v>
      </c>
      <c r="V1062" s="35">
        <f t="shared" si="216"/>
        <v>0</v>
      </c>
      <c r="W1062" s="35">
        <f>IF(NOT(ISBLANK(H1062)),(12-DATEDIF(H1062,'[3]1.Pradzia'!$D$13,"m")),0)</f>
        <v>0</v>
      </c>
      <c r="X1062" s="35">
        <f t="shared" si="215"/>
        <v>0</v>
      </c>
      <c r="Y1062" s="35">
        <f t="shared" si="214"/>
        <v>0</v>
      </c>
      <c r="Z1062" s="35">
        <f t="shared" si="226"/>
        <v>0</v>
      </c>
      <c r="AA1062" s="36">
        <f t="shared" si="217"/>
        <v>0</v>
      </c>
      <c r="AB1062" s="36">
        <f t="shared" si="219"/>
        <v>0</v>
      </c>
      <c r="AC1062" s="37">
        <f t="shared" ref="AC1062:AC1101" si="227">IF(YEAR(G1062)&lt;2019,M1062-N1062+AB1062,0)</f>
        <v>0</v>
      </c>
      <c r="AD1062" s="35">
        <f>IF(OR(YEAR(G1062)&lt;2019,O1062="X"),0,IF(ISBLANK(H1062),DATEDIF(G1062,'[3]1.Pradzia'!$D$13,"M"),DATEDIF(G1062,H1062,"m")))</f>
        <v>0</v>
      </c>
      <c r="AE1062" s="37">
        <f>IF(E1062='[3]5.Grup_T'!$E$20,0,IF(AD1062&lt;&gt;0,M1062/V1062*MIN(12,AD1062),0))</f>
        <v>0</v>
      </c>
      <c r="AF1062" s="37">
        <f t="shared" si="218"/>
        <v>0</v>
      </c>
      <c r="AG1062" s="37">
        <f t="shared" si="220"/>
        <v>0</v>
      </c>
      <c r="AH1062" s="37">
        <f t="shared" si="221"/>
        <v>0</v>
      </c>
      <c r="AI1062" s="35" t="str">
        <f t="shared" si="222"/>
        <v>Nusidėvėjęs</v>
      </c>
      <c r="AJ1062" s="38" t="str">
        <f>IF(AND(F1062&lt;&gt;[3]Pav.tvarkyklė!$B$12,F1062&lt;&gt;[3]Pav.tvarkyklė!$B$13),"GVTNT","X")</f>
        <v>GVTNT</v>
      </c>
      <c r="AK1062" s="39">
        <f t="shared" si="223"/>
        <v>0</v>
      </c>
      <c r="AL1062" s="41"/>
      <c r="AM1062" s="41"/>
      <c r="AN1062" s="41">
        <f t="shared" si="224"/>
        <v>1900</v>
      </c>
      <c r="AO1062" s="41"/>
      <c r="AP1062" s="41"/>
      <c r="AQ1062" s="41"/>
      <c r="AR1062" s="42"/>
      <c r="AS1062" s="42"/>
      <c r="AU1062" s="43">
        <f t="shared" si="225"/>
        <v>0</v>
      </c>
    </row>
    <row r="1063" spans="1:47" ht="15" customHeight="1" x14ac:dyDescent="0.25">
      <c r="A1063" s="11"/>
      <c r="B1063" s="19">
        <v>1123</v>
      </c>
      <c r="C1063" s="74"/>
      <c r="D1063" s="77"/>
      <c r="E1063" s="75"/>
      <c r="F1063" s="75"/>
      <c r="G1063" s="80"/>
      <c r="H1063" s="49"/>
      <c r="I1063" s="27"/>
      <c r="J1063" s="27"/>
      <c r="K1063" s="27"/>
      <c r="L1063" s="79"/>
      <c r="M1063" s="81"/>
      <c r="N1063" s="29">
        <v>0</v>
      </c>
      <c r="O1063" s="30" t="str">
        <f>IF(G1063&lt;=$N$2,"",IF(F1063=[3]Pav.tvarkyklė!$B$13,"",IF(ISBLANK(R1063),"X","")))</f>
        <v/>
      </c>
      <c r="P1063" s="31"/>
      <c r="Q1063" s="32"/>
      <c r="R1063" s="32"/>
      <c r="S1063" s="33"/>
      <c r="T1063" s="33"/>
      <c r="U1063" s="34" t="str">
        <f>IFERROR(INDEX('[3]5.Grup_T'!$G$4:$G$22,MATCH('6.Turtas'!E1063,'[3]5.Grup_T'!$E$4:$E$22,0)),"0")</f>
        <v>0</v>
      </c>
      <c r="V1063" s="35">
        <f t="shared" si="216"/>
        <v>0</v>
      </c>
      <c r="W1063" s="35">
        <f>IF(NOT(ISBLANK(H1063)),(12-DATEDIF(H1063,'[3]1.Pradzia'!$D$13,"m")),0)</f>
        <v>0</v>
      </c>
      <c r="X1063" s="35">
        <f t="shared" si="215"/>
        <v>0</v>
      </c>
      <c r="Y1063" s="35">
        <f t="shared" si="214"/>
        <v>0</v>
      </c>
      <c r="Z1063" s="35">
        <f t="shared" si="226"/>
        <v>0</v>
      </c>
      <c r="AA1063" s="36">
        <f t="shared" si="217"/>
        <v>0</v>
      </c>
      <c r="AB1063" s="36">
        <f t="shared" si="219"/>
        <v>0</v>
      </c>
      <c r="AC1063" s="37">
        <f t="shared" si="227"/>
        <v>0</v>
      </c>
      <c r="AD1063" s="35">
        <f>IF(OR(YEAR(G1063)&lt;2019,O1063="X"),0,IF(ISBLANK(H1063),DATEDIF(G1063,'[3]1.Pradzia'!$D$13,"M"),DATEDIF(G1063,H1063,"m")))</f>
        <v>0</v>
      </c>
      <c r="AE1063" s="37">
        <f>IF(E1063='[3]5.Grup_T'!$E$20,0,IF(AD1063&lt;&gt;0,M1063/V1063*MIN(12,AD1063),0))</f>
        <v>0</v>
      </c>
      <c r="AF1063" s="37">
        <f t="shared" si="218"/>
        <v>0</v>
      </c>
      <c r="AG1063" s="37">
        <f t="shared" si="220"/>
        <v>0</v>
      </c>
      <c r="AH1063" s="37">
        <f t="shared" si="221"/>
        <v>0</v>
      </c>
      <c r="AI1063" s="35" t="str">
        <f t="shared" si="222"/>
        <v>Nusidėvėjęs</v>
      </c>
      <c r="AJ1063" s="38" t="str">
        <f>IF(AND(F1063&lt;&gt;[3]Pav.tvarkyklė!$B$12,F1063&lt;&gt;[3]Pav.tvarkyklė!$B$13),"GVTNT","X")</f>
        <v>GVTNT</v>
      </c>
      <c r="AK1063" s="39">
        <f t="shared" si="223"/>
        <v>0</v>
      </c>
      <c r="AL1063" s="41"/>
      <c r="AM1063" s="41"/>
      <c r="AN1063" s="41">
        <f t="shared" si="224"/>
        <v>1900</v>
      </c>
      <c r="AO1063" s="41"/>
      <c r="AP1063" s="41"/>
      <c r="AQ1063" s="41"/>
      <c r="AR1063" s="42"/>
      <c r="AS1063" s="42"/>
      <c r="AU1063" s="43">
        <f t="shared" si="225"/>
        <v>0</v>
      </c>
    </row>
    <row r="1064" spans="1:47" ht="15" customHeight="1" x14ac:dyDescent="0.25">
      <c r="A1064" s="11"/>
      <c r="B1064" s="19">
        <v>1124</v>
      </c>
      <c r="C1064" s="74"/>
      <c r="D1064" s="77"/>
      <c r="E1064" s="75"/>
      <c r="F1064" s="75"/>
      <c r="G1064" s="80"/>
      <c r="H1064" s="49"/>
      <c r="I1064" s="27"/>
      <c r="J1064" s="27"/>
      <c r="K1064" s="27"/>
      <c r="L1064" s="79"/>
      <c r="M1064" s="81"/>
      <c r="N1064" s="29">
        <v>0</v>
      </c>
      <c r="O1064" s="30" t="str">
        <f>IF(G1064&lt;=$N$2,"",IF(F1064=[3]Pav.tvarkyklė!$B$13,"",IF(ISBLANK(R1064),"X","")))</f>
        <v/>
      </c>
      <c r="P1064" s="31"/>
      <c r="Q1064" s="32"/>
      <c r="R1064" s="32"/>
      <c r="S1064" s="33"/>
      <c r="T1064" s="33"/>
      <c r="U1064" s="34" t="str">
        <f>IFERROR(INDEX('[3]5.Grup_T'!$G$4:$G$22,MATCH('6.Turtas'!E1064,'[3]5.Grup_T'!$E$4:$E$22,0)),"0")</f>
        <v>0</v>
      </c>
      <c r="V1064" s="35">
        <f t="shared" si="216"/>
        <v>0</v>
      </c>
      <c r="W1064" s="35">
        <f>IF(NOT(ISBLANK(H1064)),(12-DATEDIF(H1064,'[3]1.Pradzia'!$D$13,"m")),0)</f>
        <v>0</v>
      </c>
      <c r="X1064" s="35">
        <f t="shared" si="215"/>
        <v>0</v>
      </c>
      <c r="Y1064" s="35">
        <f t="shared" si="214"/>
        <v>0</v>
      </c>
      <c r="Z1064" s="35">
        <f t="shared" si="226"/>
        <v>0</v>
      </c>
      <c r="AA1064" s="36">
        <f t="shared" si="217"/>
        <v>0</v>
      </c>
      <c r="AB1064" s="36">
        <f t="shared" si="219"/>
        <v>0</v>
      </c>
      <c r="AC1064" s="37">
        <f t="shared" si="227"/>
        <v>0</v>
      </c>
      <c r="AD1064" s="35">
        <f>IF(OR(YEAR(G1064)&lt;2019,O1064="X"),0,IF(ISBLANK(H1064),DATEDIF(G1064,'[3]1.Pradzia'!$D$13,"M"),DATEDIF(G1064,H1064,"m")))</f>
        <v>0</v>
      </c>
      <c r="AE1064" s="37">
        <f>IF(E1064='[3]5.Grup_T'!$E$20,0,IF(AD1064&lt;&gt;0,M1064/V1064*MIN(12,AD1064),0))</f>
        <v>0</v>
      </c>
      <c r="AF1064" s="37">
        <f t="shared" si="218"/>
        <v>0</v>
      </c>
      <c r="AG1064" s="37">
        <f t="shared" si="220"/>
        <v>0</v>
      </c>
      <c r="AH1064" s="37">
        <f t="shared" si="221"/>
        <v>0</v>
      </c>
      <c r="AI1064" s="35" t="str">
        <f t="shared" si="222"/>
        <v>Nusidėvėjęs</v>
      </c>
      <c r="AJ1064" s="38" t="str">
        <f>IF(AND(F1064&lt;&gt;[3]Pav.tvarkyklė!$B$12,F1064&lt;&gt;[3]Pav.tvarkyklė!$B$13),"GVTNT","X")</f>
        <v>GVTNT</v>
      </c>
      <c r="AK1064" s="39">
        <f t="shared" si="223"/>
        <v>0</v>
      </c>
      <c r="AL1064" s="41"/>
      <c r="AM1064" s="41"/>
      <c r="AN1064" s="41">
        <f t="shared" si="224"/>
        <v>1900</v>
      </c>
      <c r="AO1064" s="41"/>
      <c r="AP1064" s="41"/>
      <c r="AQ1064" s="41"/>
      <c r="AR1064" s="42"/>
      <c r="AS1064" s="42"/>
      <c r="AU1064" s="43">
        <f t="shared" si="225"/>
        <v>0</v>
      </c>
    </row>
    <row r="1065" spans="1:47" ht="15" customHeight="1" x14ac:dyDescent="0.25">
      <c r="A1065" s="11"/>
      <c r="B1065" s="19">
        <v>1125</v>
      </c>
      <c r="C1065" s="74"/>
      <c r="D1065" s="77"/>
      <c r="E1065" s="75"/>
      <c r="F1065" s="75"/>
      <c r="G1065" s="80"/>
      <c r="H1065" s="49"/>
      <c r="I1065" s="27"/>
      <c r="J1065" s="27"/>
      <c r="K1065" s="27"/>
      <c r="L1065" s="79"/>
      <c r="M1065" s="81"/>
      <c r="N1065" s="29">
        <v>0</v>
      </c>
      <c r="O1065" s="30" t="str">
        <f>IF(G1065&lt;=$N$2,"",IF(F1065=[3]Pav.tvarkyklė!$B$13,"",IF(ISBLANK(R1065),"X","")))</f>
        <v/>
      </c>
      <c r="P1065" s="31"/>
      <c r="Q1065" s="32"/>
      <c r="R1065" s="32"/>
      <c r="S1065" s="33"/>
      <c r="T1065" s="33"/>
      <c r="U1065" s="34" t="str">
        <f>IFERROR(INDEX('[3]5.Grup_T'!$G$4:$G$22,MATCH('6.Turtas'!E1065,'[3]5.Grup_T'!$E$4:$E$22,0)),"0")</f>
        <v>0</v>
      </c>
      <c r="V1065" s="35">
        <f t="shared" si="216"/>
        <v>0</v>
      </c>
      <c r="W1065" s="35">
        <f>IF(NOT(ISBLANK(H1065)),(12-DATEDIF(H1065,'[3]1.Pradzia'!$D$13,"m")),0)</f>
        <v>0</v>
      </c>
      <c r="X1065" s="35">
        <f t="shared" si="215"/>
        <v>0</v>
      </c>
      <c r="Y1065" s="35">
        <f t="shared" si="214"/>
        <v>0</v>
      </c>
      <c r="Z1065" s="35">
        <f t="shared" si="226"/>
        <v>0</v>
      </c>
      <c r="AA1065" s="36">
        <f t="shared" si="217"/>
        <v>0</v>
      </c>
      <c r="AB1065" s="36">
        <f t="shared" si="219"/>
        <v>0</v>
      </c>
      <c r="AC1065" s="37">
        <f t="shared" si="227"/>
        <v>0</v>
      </c>
      <c r="AD1065" s="35">
        <f>IF(OR(YEAR(G1065)&lt;2019,O1065="X"),0,IF(ISBLANK(H1065),DATEDIF(G1065,'[3]1.Pradzia'!$D$13,"M"),DATEDIF(G1065,H1065,"m")))</f>
        <v>0</v>
      </c>
      <c r="AE1065" s="37">
        <f>IF(E1065='[3]5.Grup_T'!$E$20,0,IF(AD1065&lt;&gt;0,M1065/V1065*MIN(12,AD1065),0))</f>
        <v>0</v>
      </c>
      <c r="AF1065" s="37">
        <f t="shared" si="218"/>
        <v>0</v>
      </c>
      <c r="AG1065" s="37">
        <f t="shared" si="220"/>
        <v>0</v>
      </c>
      <c r="AH1065" s="37">
        <f t="shared" si="221"/>
        <v>0</v>
      </c>
      <c r="AI1065" s="35" t="str">
        <f t="shared" si="222"/>
        <v>Nusidėvėjęs</v>
      </c>
      <c r="AJ1065" s="38" t="str">
        <f>IF(AND(F1065&lt;&gt;[3]Pav.tvarkyklė!$B$12,F1065&lt;&gt;[3]Pav.tvarkyklė!$B$13),"GVTNT","X")</f>
        <v>GVTNT</v>
      </c>
      <c r="AK1065" s="39">
        <f t="shared" si="223"/>
        <v>0</v>
      </c>
      <c r="AL1065" s="41"/>
      <c r="AM1065" s="41"/>
      <c r="AN1065" s="41">
        <f t="shared" si="224"/>
        <v>1900</v>
      </c>
      <c r="AO1065" s="41"/>
      <c r="AP1065" s="41"/>
      <c r="AQ1065" s="41"/>
      <c r="AR1065" s="42"/>
      <c r="AS1065" s="42"/>
      <c r="AU1065" s="43">
        <f t="shared" si="225"/>
        <v>0</v>
      </c>
    </row>
    <row r="1066" spans="1:47" ht="15" customHeight="1" x14ac:dyDescent="0.25">
      <c r="A1066" s="11"/>
      <c r="B1066" s="19">
        <v>1126</v>
      </c>
      <c r="C1066" s="74"/>
      <c r="D1066" s="77"/>
      <c r="E1066" s="75"/>
      <c r="F1066" s="75"/>
      <c r="G1066" s="80"/>
      <c r="H1066" s="49"/>
      <c r="I1066" s="27"/>
      <c r="J1066" s="27"/>
      <c r="K1066" s="27"/>
      <c r="L1066" s="79"/>
      <c r="M1066" s="81"/>
      <c r="N1066" s="29">
        <v>0</v>
      </c>
      <c r="O1066" s="30" t="str">
        <f>IF(G1066&lt;=$N$2,"",IF(F1066=[3]Pav.tvarkyklė!$B$13,"",IF(ISBLANK(R1066),"X","")))</f>
        <v/>
      </c>
      <c r="P1066" s="31"/>
      <c r="Q1066" s="32"/>
      <c r="R1066" s="32"/>
      <c r="S1066" s="33"/>
      <c r="T1066" s="33"/>
      <c r="U1066" s="34" t="str">
        <f>IFERROR(INDEX('[3]5.Grup_T'!$G$4:$G$22,MATCH('6.Turtas'!E1066,'[3]5.Grup_T'!$E$4:$E$22,0)),"0")</f>
        <v>0</v>
      </c>
      <c r="V1066" s="35">
        <f t="shared" si="216"/>
        <v>0</v>
      </c>
      <c r="W1066" s="35">
        <f>IF(NOT(ISBLANK(H1066)),(12-DATEDIF(H1066,'[3]1.Pradzia'!$D$13,"m")),0)</f>
        <v>0</v>
      </c>
      <c r="X1066" s="35">
        <f t="shared" si="215"/>
        <v>0</v>
      </c>
      <c r="Y1066" s="35">
        <f t="shared" si="214"/>
        <v>0</v>
      </c>
      <c r="Z1066" s="35">
        <f t="shared" si="226"/>
        <v>0</v>
      </c>
      <c r="AA1066" s="36">
        <f t="shared" si="217"/>
        <v>0</v>
      </c>
      <c r="AB1066" s="36">
        <f t="shared" si="219"/>
        <v>0</v>
      </c>
      <c r="AC1066" s="37">
        <f t="shared" si="227"/>
        <v>0</v>
      </c>
      <c r="AD1066" s="35">
        <f>IF(OR(YEAR(G1066)&lt;2019,O1066="X"),0,IF(ISBLANK(H1066),DATEDIF(G1066,'[3]1.Pradzia'!$D$13,"M"),DATEDIF(G1066,H1066,"m")))</f>
        <v>0</v>
      </c>
      <c r="AE1066" s="37">
        <f>IF(E1066='[3]5.Grup_T'!$E$20,0,IF(AD1066&lt;&gt;0,M1066/V1066*MIN(12,AD1066),0))</f>
        <v>0</v>
      </c>
      <c r="AF1066" s="37">
        <f t="shared" si="218"/>
        <v>0</v>
      </c>
      <c r="AG1066" s="37">
        <f t="shared" si="220"/>
        <v>0</v>
      </c>
      <c r="AH1066" s="37">
        <f t="shared" si="221"/>
        <v>0</v>
      </c>
      <c r="AI1066" s="35" t="str">
        <f t="shared" si="222"/>
        <v>Nusidėvėjęs</v>
      </c>
      <c r="AJ1066" s="38" t="str">
        <f>IF(AND(F1066&lt;&gt;[3]Pav.tvarkyklė!$B$12,F1066&lt;&gt;[3]Pav.tvarkyklė!$B$13),"GVTNT","X")</f>
        <v>GVTNT</v>
      </c>
      <c r="AK1066" s="39">
        <f t="shared" si="223"/>
        <v>0</v>
      </c>
      <c r="AL1066" s="41"/>
      <c r="AM1066" s="41"/>
      <c r="AN1066" s="41">
        <f t="shared" si="224"/>
        <v>1900</v>
      </c>
      <c r="AO1066" s="41"/>
      <c r="AP1066" s="41"/>
      <c r="AQ1066" s="41"/>
      <c r="AR1066" s="42"/>
      <c r="AS1066" s="42"/>
      <c r="AU1066" s="43">
        <f t="shared" si="225"/>
        <v>0</v>
      </c>
    </row>
    <row r="1067" spans="1:47" ht="15" customHeight="1" x14ac:dyDescent="0.25">
      <c r="A1067" s="11"/>
      <c r="B1067" s="19">
        <v>1127</v>
      </c>
      <c r="C1067" s="74"/>
      <c r="D1067" s="77"/>
      <c r="E1067" s="71"/>
      <c r="F1067" s="75"/>
      <c r="G1067" s="80"/>
      <c r="H1067" s="49"/>
      <c r="I1067" s="27"/>
      <c r="J1067" s="27"/>
      <c r="K1067" s="27"/>
      <c r="L1067" s="79"/>
      <c r="M1067" s="81"/>
      <c r="N1067" s="29">
        <v>0</v>
      </c>
      <c r="O1067" s="30" t="str">
        <f>IF(G1067&lt;=$N$2,"",IF(F1067=[3]Pav.tvarkyklė!$B$13,"",IF(ISBLANK(R1067),"X","")))</f>
        <v/>
      </c>
      <c r="P1067" s="31"/>
      <c r="Q1067" s="32"/>
      <c r="R1067" s="32"/>
      <c r="S1067" s="33"/>
      <c r="T1067" s="33"/>
      <c r="U1067" s="34" t="str">
        <f>IFERROR(INDEX('[3]5.Grup_T'!$G$4:$G$22,MATCH('6.Turtas'!E1067,'[3]5.Grup_T'!$E$4:$E$22,0)),"0")</f>
        <v>0</v>
      </c>
      <c r="V1067" s="35">
        <f t="shared" si="216"/>
        <v>0</v>
      </c>
      <c r="W1067" s="35">
        <f>IF(NOT(ISBLANK(H1067)),(12-DATEDIF(H1067,'[3]1.Pradzia'!$D$13,"m")),0)</f>
        <v>0</v>
      </c>
      <c r="X1067" s="35">
        <f t="shared" si="215"/>
        <v>0</v>
      </c>
      <c r="Y1067" s="35">
        <f t="shared" si="214"/>
        <v>0</v>
      </c>
      <c r="Z1067" s="35">
        <f t="shared" si="226"/>
        <v>0</v>
      </c>
      <c r="AA1067" s="36">
        <f t="shared" si="217"/>
        <v>0</v>
      </c>
      <c r="AB1067" s="36">
        <f t="shared" si="219"/>
        <v>0</v>
      </c>
      <c r="AC1067" s="37">
        <f t="shared" si="227"/>
        <v>0</v>
      </c>
      <c r="AD1067" s="35">
        <f>IF(OR(YEAR(G1067)&lt;2019,O1067="X"),0,IF(ISBLANK(H1067),DATEDIF(G1067,'[3]1.Pradzia'!$D$13,"M"),DATEDIF(G1067,H1067,"m")))</f>
        <v>0</v>
      </c>
      <c r="AE1067" s="37">
        <f>IF(E1067='[3]5.Grup_T'!$E$20,0,IF(AD1067&lt;&gt;0,M1067/V1067*MIN(12,AD1067),0))</f>
        <v>0</v>
      </c>
      <c r="AF1067" s="37">
        <f t="shared" si="218"/>
        <v>0</v>
      </c>
      <c r="AG1067" s="37">
        <f t="shared" si="220"/>
        <v>0</v>
      </c>
      <c r="AH1067" s="37">
        <f t="shared" si="221"/>
        <v>0</v>
      </c>
      <c r="AI1067" s="35" t="str">
        <f t="shared" si="222"/>
        <v>Nusidėvėjęs</v>
      </c>
      <c r="AJ1067" s="38" t="str">
        <f>IF(AND(F1067&lt;&gt;[3]Pav.tvarkyklė!$B$12,F1067&lt;&gt;[3]Pav.tvarkyklė!$B$13),"GVTNT","X")</f>
        <v>GVTNT</v>
      </c>
      <c r="AK1067" s="39">
        <f t="shared" si="223"/>
        <v>0</v>
      </c>
      <c r="AL1067" s="41"/>
      <c r="AM1067" s="41"/>
      <c r="AN1067" s="41">
        <f t="shared" si="224"/>
        <v>1900</v>
      </c>
      <c r="AO1067" s="41"/>
      <c r="AP1067" s="41"/>
      <c r="AQ1067" s="41"/>
      <c r="AR1067" s="42"/>
      <c r="AS1067" s="42"/>
      <c r="AU1067" s="43">
        <f t="shared" si="225"/>
        <v>0</v>
      </c>
    </row>
    <row r="1068" spans="1:47" ht="15" customHeight="1" x14ac:dyDescent="0.25">
      <c r="A1068" s="11"/>
      <c r="B1068" s="19">
        <v>1128</v>
      </c>
      <c r="C1068" s="74"/>
      <c r="D1068" s="77"/>
      <c r="E1068" s="71"/>
      <c r="F1068" s="75"/>
      <c r="G1068" s="80"/>
      <c r="H1068" s="49"/>
      <c r="I1068" s="27"/>
      <c r="J1068" s="27"/>
      <c r="K1068" s="27"/>
      <c r="L1068" s="79"/>
      <c r="M1068" s="81"/>
      <c r="N1068" s="29">
        <v>0</v>
      </c>
      <c r="O1068" s="30" t="str">
        <f>IF(G1068&lt;=$N$2,"",IF(F1068=[3]Pav.tvarkyklė!$B$13,"",IF(ISBLANK(R1068),"X","")))</f>
        <v/>
      </c>
      <c r="P1068" s="31"/>
      <c r="Q1068" s="32"/>
      <c r="R1068" s="32"/>
      <c r="S1068" s="33"/>
      <c r="T1068" s="33"/>
      <c r="U1068" s="34" t="str">
        <f>IFERROR(INDEX('[3]5.Grup_T'!$G$4:$G$22,MATCH('6.Turtas'!E1068,'[3]5.Grup_T'!$E$4:$E$22,0)),"0")</f>
        <v>0</v>
      </c>
      <c r="V1068" s="35">
        <f t="shared" si="216"/>
        <v>0</v>
      </c>
      <c r="W1068" s="35">
        <f>IF(NOT(ISBLANK(H1068)),(12-DATEDIF(H1068,'[3]1.Pradzia'!$D$13,"m")),0)</f>
        <v>0</v>
      </c>
      <c r="X1068" s="35">
        <f t="shared" si="215"/>
        <v>0</v>
      </c>
      <c r="Y1068" s="35">
        <f t="shared" si="214"/>
        <v>0</v>
      </c>
      <c r="Z1068" s="35">
        <f t="shared" si="226"/>
        <v>0</v>
      </c>
      <c r="AA1068" s="36">
        <f t="shared" si="217"/>
        <v>0</v>
      </c>
      <c r="AB1068" s="36">
        <f t="shared" si="219"/>
        <v>0</v>
      </c>
      <c r="AC1068" s="37">
        <f t="shared" si="227"/>
        <v>0</v>
      </c>
      <c r="AD1068" s="35">
        <f>IF(OR(YEAR(G1068)&lt;2019,O1068="X"),0,IF(ISBLANK(H1068),DATEDIF(G1068,'[3]1.Pradzia'!$D$13,"M"),DATEDIF(G1068,H1068,"m")))</f>
        <v>0</v>
      </c>
      <c r="AE1068" s="37">
        <f>IF(E1068='[3]5.Grup_T'!$E$20,0,IF(AD1068&lt;&gt;0,M1068/V1068*MIN(12,AD1068),0))</f>
        <v>0</v>
      </c>
      <c r="AF1068" s="37">
        <f t="shared" si="218"/>
        <v>0</v>
      </c>
      <c r="AG1068" s="37">
        <f t="shared" si="220"/>
        <v>0</v>
      </c>
      <c r="AH1068" s="37">
        <f t="shared" si="221"/>
        <v>0</v>
      </c>
      <c r="AI1068" s="35" t="str">
        <f t="shared" si="222"/>
        <v>Nusidėvėjęs</v>
      </c>
      <c r="AJ1068" s="38" t="str">
        <f>IF(AND(F1068&lt;&gt;[3]Pav.tvarkyklė!$B$12,F1068&lt;&gt;[3]Pav.tvarkyklė!$B$13),"GVTNT","X")</f>
        <v>GVTNT</v>
      </c>
      <c r="AK1068" s="39">
        <f t="shared" si="223"/>
        <v>0</v>
      </c>
      <c r="AL1068" s="41"/>
      <c r="AM1068" s="41"/>
      <c r="AN1068" s="41">
        <f t="shared" si="224"/>
        <v>1900</v>
      </c>
      <c r="AO1068" s="41"/>
      <c r="AP1068" s="41"/>
      <c r="AQ1068" s="41"/>
      <c r="AR1068" s="42"/>
      <c r="AS1068" s="42"/>
      <c r="AU1068" s="43">
        <f t="shared" si="225"/>
        <v>0</v>
      </c>
    </row>
    <row r="1069" spans="1:47" ht="15" customHeight="1" x14ac:dyDescent="0.25">
      <c r="A1069" s="11"/>
      <c r="B1069" s="19">
        <v>1129</v>
      </c>
      <c r="C1069" s="74"/>
      <c r="D1069" s="77"/>
      <c r="E1069" s="71"/>
      <c r="F1069" s="75"/>
      <c r="G1069" s="80"/>
      <c r="H1069" s="49"/>
      <c r="I1069" s="27"/>
      <c r="J1069" s="27"/>
      <c r="K1069" s="27"/>
      <c r="L1069" s="79"/>
      <c r="M1069" s="81"/>
      <c r="N1069" s="29">
        <v>0</v>
      </c>
      <c r="O1069" s="30" t="str">
        <f>IF(G1069&lt;=$N$2,"",IF(F1069=[3]Pav.tvarkyklė!$B$13,"",IF(ISBLANK(R1069),"X","")))</f>
        <v/>
      </c>
      <c r="P1069" s="31"/>
      <c r="Q1069" s="32"/>
      <c r="R1069" s="32"/>
      <c r="S1069" s="33"/>
      <c r="T1069" s="33"/>
      <c r="U1069" s="34" t="str">
        <f>IFERROR(INDEX('[3]5.Grup_T'!$G$4:$G$22,MATCH('6.Turtas'!E1069,'[3]5.Grup_T'!$E$4:$E$22,0)),"0")</f>
        <v>0</v>
      </c>
      <c r="V1069" s="35">
        <f t="shared" si="216"/>
        <v>0</v>
      </c>
      <c r="W1069" s="35">
        <f>IF(NOT(ISBLANK(H1069)),(12-DATEDIF(H1069,'[3]1.Pradzia'!$D$13,"m")),0)</f>
        <v>0</v>
      </c>
      <c r="X1069" s="35">
        <f t="shared" si="215"/>
        <v>0</v>
      </c>
      <c r="Y1069" s="35">
        <f t="shared" si="214"/>
        <v>0</v>
      </c>
      <c r="Z1069" s="35">
        <f t="shared" si="226"/>
        <v>0</v>
      </c>
      <c r="AA1069" s="36">
        <f t="shared" si="217"/>
        <v>0</v>
      </c>
      <c r="AB1069" s="36">
        <f t="shared" si="219"/>
        <v>0</v>
      </c>
      <c r="AC1069" s="37">
        <f t="shared" si="227"/>
        <v>0</v>
      </c>
      <c r="AD1069" s="35">
        <f>IF(OR(YEAR(G1069)&lt;2019,O1069="X"),0,IF(ISBLANK(H1069),DATEDIF(G1069,'[3]1.Pradzia'!$D$13,"M"),DATEDIF(G1069,H1069,"m")))</f>
        <v>0</v>
      </c>
      <c r="AE1069" s="37">
        <f>IF(E1069='[3]5.Grup_T'!$E$20,0,IF(AD1069&lt;&gt;0,M1069/V1069*MIN(12,AD1069),0))</f>
        <v>0</v>
      </c>
      <c r="AF1069" s="37">
        <f t="shared" si="218"/>
        <v>0</v>
      </c>
      <c r="AG1069" s="37">
        <f t="shared" si="220"/>
        <v>0</v>
      </c>
      <c r="AH1069" s="37">
        <f t="shared" si="221"/>
        <v>0</v>
      </c>
      <c r="AI1069" s="35" t="str">
        <f t="shared" si="222"/>
        <v>Nusidėvėjęs</v>
      </c>
      <c r="AJ1069" s="38" t="str">
        <f>IF(AND(F1069&lt;&gt;[3]Pav.tvarkyklė!$B$12,F1069&lt;&gt;[3]Pav.tvarkyklė!$B$13),"GVTNT","X")</f>
        <v>GVTNT</v>
      </c>
      <c r="AK1069" s="39">
        <f t="shared" si="223"/>
        <v>0</v>
      </c>
      <c r="AL1069" s="41"/>
      <c r="AM1069" s="41"/>
      <c r="AN1069" s="41">
        <f t="shared" si="224"/>
        <v>1900</v>
      </c>
      <c r="AO1069" s="41"/>
      <c r="AP1069" s="41"/>
      <c r="AQ1069" s="41"/>
      <c r="AR1069" s="42"/>
      <c r="AS1069" s="42"/>
      <c r="AU1069" s="43">
        <f t="shared" si="225"/>
        <v>0</v>
      </c>
    </row>
    <row r="1070" spans="1:47" ht="15" customHeight="1" x14ac:dyDescent="0.25">
      <c r="A1070" s="11"/>
      <c r="B1070" s="19">
        <v>1130</v>
      </c>
      <c r="C1070" s="74"/>
      <c r="D1070" s="77"/>
      <c r="E1070" s="71"/>
      <c r="F1070" s="75"/>
      <c r="G1070" s="80"/>
      <c r="H1070" s="49"/>
      <c r="I1070" s="27"/>
      <c r="J1070" s="27"/>
      <c r="K1070" s="27"/>
      <c r="L1070" s="79"/>
      <c r="M1070" s="81"/>
      <c r="N1070" s="29">
        <v>0</v>
      </c>
      <c r="O1070" s="30" t="str">
        <f>IF(G1070&lt;=$N$2,"",IF(F1070=[3]Pav.tvarkyklė!$B$13,"",IF(ISBLANK(R1070),"X","")))</f>
        <v/>
      </c>
      <c r="P1070" s="31"/>
      <c r="Q1070" s="32"/>
      <c r="R1070" s="32"/>
      <c r="S1070" s="33"/>
      <c r="T1070" s="33"/>
      <c r="U1070" s="34" t="str">
        <f>IFERROR(INDEX('[3]5.Grup_T'!$G$4:$G$22,MATCH('6.Turtas'!E1070,'[3]5.Grup_T'!$E$4:$E$22,0)),"0")</f>
        <v>0</v>
      </c>
      <c r="V1070" s="35">
        <f t="shared" si="216"/>
        <v>0</v>
      </c>
      <c r="W1070" s="35">
        <f>IF(NOT(ISBLANK(H1070)),(12-DATEDIF(H1070,'[3]1.Pradzia'!$D$13,"m")),0)</f>
        <v>0</v>
      </c>
      <c r="X1070" s="35">
        <f t="shared" si="215"/>
        <v>0</v>
      </c>
      <c r="Y1070" s="35">
        <f t="shared" si="214"/>
        <v>0</v>
      </c>
      <c r="Z1070" s="35">
        <f t="shared" si="226"/>
        <v>0</v>
      </c>
      <c r="AA1070" s="36">
        <f t="shared" si="217"/>
        <v>0</v>
      </c>
      <c r="AB1070" s="36">
        <f t="shared" si="219"/>
        <v>0</v>
      </c>
      <c r="AC1070" s="37">
        <f t="shared" si="227"/>
        <v>0</v>
      </c>
      <c r="AD1070" s="35">
        <f>IF(OR(YEAR(G1070)&lt;2019,O1070="X"),0,IF(ISBLANK(H1070),DATEDIF(G1070,'[3]1.Pradzia'!$D$13,"M"),DATEDIF(G1070,H1070,"m")))</f>
        <v>0</v>
      </c>
      <c r="AE1070" s="37">
        <f>IF(E1070='[3]5.Grup_T'!$E$20,0,IF(AD1070&lt;&gt;0,M1070/V1070*MIN(12,AD1070),0))</f>
        <v>0</v>
      </c>
      <c r="AF1070" s="37">
        <f t="shared" si="218"/>
        <v>0</v>
      </c>
      <c r="AG1070" s="37">
        <f t="shared" si="220"/>
        <v>0</v>
      </c>
      <c r="AH1070" s="37">
        <f t="shared" si="221"/>
        <v>0</v>
      </c>
      <c r="AI1070" s="35" t="str">
        <f t="shared" si="222"/>
        <v>Nusidėvėjęs</v>
      </c>
      <c r="AJ1070" s="38" t="str">
        <f>IF(AND(F1070&lt;&gt;[3]Pav.tvarkyklė!$B$12,F1070&lt;&gt;[3]Pav.tvarkyklė!$B$13),"GVTNT","X")</f>
        <v>GVTNT</v>
      </c>
      <c r="AK1070" s="39">
        <f t="shared" si="223"/>
        <v>0</v>
      </c>
      <c r="AL1070" s="41"/>
      <c r="AM1070" s="41"/>
      <c r="AN1070" s="41">
        <f t="shared" si="224"/>
        <v>1900</v>
      </c>
      <c r="AO1070" s="41"/>
      <c r="AP1070" s="41"/>
      <c r="AQ1070" s="41"/>
      <c r="AR1070" s="42"/>
      <c r="AS1070" s="42"/>
      <c r="AU1070" s="43">
        <f t="shared" si="225"/>
        <v>0</v>
      </c>
    </row>
    <row r="1071" spans="1:47" ht="15" customHeight="1" x14ac:dyDescent="0.25">
      <c r="A1071" s="11"/>
      <c r="B1071" s="19">
        <v>1131</v>
      </c>
      <c r="C1071" s="74"/>
      <c r="D1071" s="77"/>
      <c r="E1071" s="75"/>
      <c r="F1071" s="75"/>
      <c r="G1071" s="80"/>
      <c r="H1071" s="49"/>
      <c r="I1071" s="27"/>
      <c r="J1071" s="27"/>
      <c r="K1071" s="27"/>
      <c r="L1071" s="79"/>
      <c r="M1071" s="81"/>
      <c r="N1071" s="29">
        <v>0</v>
      </c>
      <c r="O1071" s="30" t="str">
        <f>IF(G1071&lt;=$N$2,"",IF(F1071=[3]Pav.tvarkyklė!$B$13,"",IF(ISBLANK(R1071),"X","")))</f>
        <v/>
      </c>
      <c r="P1071" s="31"/>
      <c r="Q1071" s="32"/>
      <c r="R1071" s="32"/>
      <c r="S1071" s="33"/>
      <c r="T1071" s="33"/>
      <c r="U1071" s="34" t="str">
        <f>IFERROR(INDEX('[3]5.Grup_T'!$G$4:$G$22,MATCH('6.Turtas'!E1071,'[3]5.Grup_T'!$E$4:$E$22,0)),"0")</f>
        <v>0</v>
      </c>
      <c r="V1071" s="35">
        <f t="shared" si="216"/>
        <v>0</v>
      </c>
      <c r="W1071" s="35">
        <f>IF(NOT(ISBLANK(H1071)),(12-DATEDIF(H1071,'[3]1.Pradzia'!$D$13,"m")),0)</f>
        <v>0</v>
      </c>
      <c r="X1071" s="35">
        <f t="shared" si="215"/>
        <v>0</v>
      </c>
      <c r="Y1071" s="35">
        <f t="shared" si="214"/>
        <v>0</v>
      </c>
      <c r="Z1071" s="35">
        <f t="shared" si="226"/>
        <v>0</v>
      </c>
      <c r="AA1071" s="36">
        <f t="shared" si="217"/>
        <v>0</v>
      </c>
      <c r="AB1071" s="36">
        <f t="shared" si="219"/>
        <v>0</v>
      </c>
      <c r="AC1071" s="37">
        <f t="shared" si="227"/>
        <v>0</v>
      </c>
      <c r="AD1071" s="35">
        <f>IF(OR(YEAR(G1071)&lt;2019,O1071="X"),0,IF(ISBLANK(H1071),DATEDIF(G1071,'[3]1.Pradzia'!$D$13,"M"),DATEDIF(G1071,H1071,"m")))</f>
        <v>0</v>
      </c>
      <c r="AE1071" s="37">
        <f>IF(E1071='[3]5.Grup_T'!$E$20,0,IF(AD1071&lt;&gt;0,M1071/V1071*MIN(12,AD1071),0))</f>
        <v>0</v>
      </c>
      <c r="AF1071" s="37">
        <f t="shared" si="218"/>
        <v>0</v>
      </c>
      <c r="AG1071" s="37">
        <f t="shared" si="220"/>
        <v>0</v>
      </c>
      <c r="AH1071" s="37">
        <f t="shared" si="221"/>
        <v>0</v>
      </c>
      <c r="AI1071" s="35" t="str">
        <f t="shared" si="222"/>
        <v>Nusidėvėjęs</v>
      </c>
      <c r="AJ1071" s="38" t="str">
        <f>IF(AND(F1071&lt;&gt;[3]Pav.tvarkyklė!$B$12,F1071&lt;&gt;[3]Pav.tvarkyklė!$B$13),"GVTNT","X")</f>
        <v>GVTNT</v>
      </c>
      <c r="AK1071" s="39">
        <f t="shared" si="223"/>
        <v>0</v>
      </c>
      <c r="AL1071" s="41"/>
      <c r="AM1071" s="41"/>
      <c r="AN1071" s="41">
        <f t="shared" si="224"/>
        <v>1900</v>
      </c>
      <c r="AO1071" s="41"/>
      <c r="AP1071" s="41"/>
      <c r="AQ1071" s="41"/>
      <c r="AR1071" s="42"/>
      <c r="AS1071" s="42"/>
      <c r="AU1071" s="43">
        <f t="shared" si="225"/>
        <v>0</v>
      </c>
    </row>
    <row r="1072" spans="1:47" ht="15" customHeight="1" x14ac:dyDescent="0.25">
      <c r="A1072" s="11"/>
      <c r="B1072" s="19">
        <v>1132</v>
      </c>
      <c r="C1072" s="74"/>
      <c r="D1072" s="77"/>
      <c r="E1072" s="75"/>
      <c r="F1072" s="74"/>
      <c r="G1072" s="80"/>
      <c r="H1072" s="49"/>
      <c r="I1072" s="27"/>
      <c r="J1072" s="27"/>
      <c r="K1072" s="27"/>
      <c r="L1072" s="79"/>
      <c r="M1072" s="81"/>
      <c r="N1072" s="29">
        <v>0</v>
      </c>
      <c r="O1072" s="30" t="str">
        <f>IF(G1072&lt;=$N$2,"",IF(F1072=[3]Pav.tvarkyklė!$B$13,"",IF(ISBLANK(R1072),"X","")))</f>
        <v/>
      </c>
      <c r="P1072" s="31"/>
      <c r="Q1072" s="32"/>
      <c r="R1072" s="32"/>
      <c r="S1072" s="33"/>
      <c r="T1072" s="33"/>
      <c r="U1072" s="34" t="str">
        <f>IFERROR(INDEX('[3]5.Grup_T'!$G$4:$G$22,MATCH('6.Turtas'!E1072,'[3]5.Grup_T'!$E$4:$E$22,0)),"0")</f>
        <v>0</v>
      </c>
      <c r="V1072" s="35">
        <f t="shared" si="216"/>
        <v>0</v>
      </c>
      <c r="W1072" s="35">
        <f>IF(NOT(ISBLANK(H1072)),(12-DATEDIF(H1072,'[3]1.Pradzia'!$D$13,"m")),0)</f>
        <v>0</v>
      </c>
      <c r="X1072" s="35">
        <f t="shared" si="215"/>
        <v>0</v>
      </c>
      <c r="Y1072" s="35">
        <f t="shared" si="214"/>
        <v>0</v>
      </c>
      <c r="Z1072" s="35">
        <f t="shared" si="226"/>
        <v>0</v>
      </c>
      <c r="AA1072" s="36">
        <f t="shared" si="217"/>
        <v>0</v>
      </c>
      <c r="AB1072" s="36">
        <f t="shared" si="219"/>
        <v>0</v>
      </c>
      <c r="AC1072" s="37">
        <f t="shared" si="227"/>
        <v>0</v>
      </c>
      <c r="AD1072" s="35">
        <f>IF(OR(YEAR(G1072)&lt;2019,O1072="X"),0,IF(ISBLANK(H1072),DATEDIF(G1072,'[3]1.Pradzia'!$D$13,"M"),DATEDIF(G1072,H1072,"m")))</f>
        <v>0</v>
      </c>
      <c r="AE1072" s="37">
        <f>IF(E1072='[3]5.Grup_T'!$E$20,0,IF(AD1072&lt;&gt;0,M1072/V1072*MIN(12,AD1072),0))</f>
        <v>0</v>
      </c>
      <c r="AF1072" s="37">
        <f t="shared" si="218"/>
        <v>0</v>
      </c>
      <c r="AG1072" s="37">
        <f t="shared" si="220"/>
        <v>0</v>
      </c>
      <c r="AH1072" s="37">
        <f t="shared" si="221"/>
        <v>0</v>
      </c>
      <c r="AI1072" s="35" t="str">
        <f t="shared" si="222"/>
        <v>Nusidėvėjęs</v>
      </c>
      <c r="AJ1072" s="38" t="str">
        <f>IF(AND(F1072&lt;&gt;[3]Pav.tvarkyklė!$B$12,F1072&lt;&gt;[3]Pav.tvarkyklė!$B$13),"GVTNT","X")</f>
        <v>GVTNT</v>
      </c>
      <c r="AK1072" s="39">
        <f t="shared" si="223"/>
        <v>0</v>
      </c>
      <c r="AL1072" s="41"/>
      <c r="AM1072" s="41"/>
      <c r="AN1072" s="41">
        <f t="shared" si="224"/>
        <v>1900</v>
      </c>
      <c r="AO1072" s="41"/>
      <c r="AP1072" s="41"/>
      <c r="AQ1072" s="41"/>
      <c r="AR1072" s="42"/>
      <c r="AS1072" s="42"/>
      <c r="AU1072" s="43">
        <f t="shared" si="225"/>
        <v>0</v>
      </c>
    </row>
    <row r="1073" spans="1:47" ht="15" customHeight="1" x14ac:dyDescent="0.25">
      <c r="A1073" s="11"/>
      <c r="B1073" s="19">
        <v>1133</v>
      </c>
      <c r="C1073" s="74"/>
      <c r="D1073" s="77"/>
      <c r="E1073" s="75"/>
      <c r="F1073" s="75"/>
      <c r="G1073" s="80"/>
      <c r="H1073" s="49"/>
      <c r="I1073" s="27"/>
      <c r="J1073" s="27"/>
      <c r="K1073" s="27"/>
      <c r="L1073" s="79"/>
      <c r="M1073" s="81"/>
      <c r="N1073" s="29">
        <v>0</v>
      </c>
      <c r="O1073" s="30" t="str">
        <f>IF(G1073&lt;=$N$2,"",IF(F1073=[3]Pav.tvarkyklė!$B$13,"",IF(ISBLANK(R1073),"X","")))</f>
        <v/>
      </c>
      <c r="P1073" s="31"/>
      <c r="Q1073" s="32"/>
      <c r="R1073" s="32"/>
      <c r="S1073" s="33"/>
      <c r="T1073" s="33"/>
      <c r="U1073" s="34" t="str">
        <f>IFERROR(INDEX('[3]5.Grup_T'!$G$4:$G$22,MATCH('6.Turtas'!E1073,'[3]5.Grup_T'!$E$4:$E$22,0)),"0")</f>
        <v>0</v>
      </c>
      <c r="V1073" s="35">
        <f t="shared" si="216"/>
        <v>0</v>
      </c>
      <c r="W1073" s="35">
        <f>IF(NOT(ISBLANK(H1073)),(12-DATEDIF(H1073,'[3]1.Pradzia'!$D$13,"m")),0)</f>
        <v>0</v>
      </c>
      <c r="X1073" s="35">
        <f t="shared" si="215"/>
        <v>0</v>
      </c>
      <c r="Y1073" s="35">
        <f t="shared" si="214"/>
        <v>0</v>
      </c>
      <c r="Z1073" s="35">
        <f t="shared" si="226"/>
        <v>0</v>
      </c>
      <c r="AA1073" s="36">
        <f t="shared" si="217"/>
        <v>0</v>
      </c>
      <c r="AB1073" s="36">
        <f t="shared" si="219"/>
        <v>0</v>
      </c>
      <c r="AC1073" s="37">
        <f t="shared" si="227"/>
        <v>0</v>
      </c>
      <c r="AD1073" s="35">
        <f>IF(OR(YEAR(G1073)&lt;2019,O1073="X"),0,IF(ISBLANK(H1073),DATEDIF(G1073,'[3]1.Pradzia'!$D$13,"M"),DATEDIF(G1073,H1073,"m")))</f>
        <v>0</v>
      </c>
      <c r="AE1073" s="37">
        <f>IF(E1073='[3]5.Grup_T'!$E$20,0,IF(AD1073&lt;&gt;0,M1073/V1073*MIN(12,AD1073),0))</f>
        <v>0</v>
      </c>
      <c r="AF1073" s="37">
        <f t="shared" si="218"/>
        <v>0</v>
      </c>
      <c r="AG1073" s="37">
        <f t="shared" si="220"/>
        <v>0</v>
      </c>
      <c r="AH1073" s="37">
        <f t="shared" si="221"/>
        <v>0</v>
      </c>
      <c r="AI1073" s="35" t="str">
        <f t="shared" si="222"/>
        <v>Nusidėvėjęs</v>
      </c>
      <c r="AJ1073" s="38" t="str">
        <f>IF(AND(F1073&lt;&gt;[3]Pav.tvarkyklė!$B$12,F1073&lt;&gt;[3]Pav.tvarkyklė!$B$13),"GVTNT","X")</f>
        <v>GVTNT</v>
      </c>
      <c r="AK1073" s="39">
        <f t="shared" si="223"/>
        <v>0</v>
      </c>
      <c r="AL1073" s="41"/>
      <c r="AM1073" s="41"/>
      <c r="AN1073" s="41">
        <f t="shared" si="224"/>
        <v>1900</v>
      </c>
      <c r="AO1073" s="41"/>
      <c r="AP1073" s="41"/>
      <c r="AQ1073" s="41"/>
      <c r="AR1073" s="42"/>
      <c r="AS1073" s="42"/>
      <c r="AU1073" s="43">
        <f t="shared" si="225"/>
        <v>0</v>
      </c>
    </row>
    <row r="1074" spans="1:47" ht="15" customHeight="1" x14ac:dyDescent="0.25">
      <c r="A1074" s="11"/>
      <c r="B1074" s="19">
        <v>1134</v>
      </c>
      <c r="C1074" s="74"/>
      <c r="D1074" s="77"/>
      <c r="E1074" s="75"/>
      <c r="F1074" s="75"/>
      <c r="G1074" s="80"/>
      <c r="H1074" s="49"/>
      <c r="I1074" s="27"/>
      <c r="J1074" s="27"/>
      <c r="K1074" s="27"/>
      <c r="L1074" s="79"/>
      <c r="M1074" s="81"/>
      <c r="N1074" s="29">
        <v>0</v>
      </c>
      <c r="O1074" s="30" t="str">
        <f>IF(G1074&lt;=$N$2,"",IF(F1074=[3]Pav.tvarkyklė!$B$13,"",IF(ISBLANK(R1074),"X","")))</f>
        <v/>
      </c>
      <c r="P1074" s="31"/>
      <c r="Q1074" s="32"/>
      <c r="R1074" s="32"/>
      <c r="S1074" s="33"/>
      <c r="T1074" s="33"/>
      <c r="U1074" s="34" t="str">
        <f>IFERROR(INDEX('[3]5.Grup_T'!$G$4:$G$22,MATCH('6.Turtas'!E1074,'[3]5.Grup_T'!$E$4:$E$22,0)),"0")</f>
        <v>0</v>
      </c>
      <c r="V1074" s="35">
        <f t="shared" si="216"/>
        <v>0</v>
      </c>
      <c r="W1074" s="35">
        <f>IF(NOT(ISBLANK(H1074)),(12-DATEDIF(H1074,'[3]1.Pradzia'!$D$13,"m")),0)</f>
        <v>0</v>
      </c>
      <c r="X1074" s="35">
        <f t="shared" si="215"/>
        <v>0</v>
      </c>
      <c r="Y1074" s="35">
        <f t="shared" si="214"/>
        <v>0</v>
      </c>
      <c r="Z1074" s="35">
        <f t="shared" si="226"/>
        <v>0</v>
      </c>
      <c r="AA1074" s="36">
        <f t="shared" si="217"/>
        <v>0</v>
      </c>
      <c r="AB1074" s="36">
        <f t="shared" si="219"/>
        <v>0</v>
      </c>
      <c r="AC1074" s="37">
        <f t="shared" si="227"/>
        <v>0</v>
      </c>
      <c r="AD1074" s="35">
        <f>IF(OR(YEAR(G1074)&lt;2019,O1074="X"),0,IF(ISBLANK(H1074),DATEDIF(G1074,'[3]1.Pradzia'!$D$13,"M"),DATEDIF(G1074,H1074,"m")))</f>
        <v>0</v>
      </c>
      <c r="AE1074" s="37">
        <f>IF(E1074='[3]5.Grup_T'!$E$20,0,IF(AD1074&lt;&gt;0,M1074/V1074*MIN(12,AD1074),0))</f>
        <v>0</v>
      </c>
      <c r="AF1074" s="37">
        <f t="shared" si="218"/>
        <v>0</v>
      </c>
      <c r="AG1074" s="37">
        <f t="shared" si="220"/>
        <v>0</v>
      </c>
      <c r="AH1074" s="37">
        <f t="shared" si="221"/>
        <v>0</v>
      </c>
      <c r="AI1074" s="35" t="str">
        <f t="shared" si="222"/>
        <v>Nusidėvėjęs</v>
      </c>
      <c r="AJ1074" s="38" t="str">
        <f>IF(AND(F1074&lt;&gt;[3]Pav.tvarkyklė!$B$12,F1074&lt;&gt;[3]Pav.tvarkyklė!$B$13),"GVTNT","X")</f>
        <v>GVTNT</v>
      </c>
      <c r="AK1074" s="39">
        <f t="shared" si="223"/>
        <v>0</v>
      </c>
      <c r="AL1074" s="41"/>
      <c r="AM1074" s="41"/>
      <c r="AN1074" s="41">
        <f t="shared" si="224"/>
        <v>1900</v>
      </c>
      <c r="AO1074" s="41"/>
      <c r="AP1074" s="41"/>
      <c r="AQ1074" s="41"/>
      <c r="AR1074" s="42"/>
      <c r="AS1074" s="42"/>
      <c r="AU1074" s="43">
        <f t="shared" si="225"/>
        <v>0</v>
      </c>
    </row>
    <row r="1075" spans="1:47" ht="15" customHeight="1" x14ac:dyDescent="0.25">
      <c r="A1075" s="11"/>
      <c r="B1075" s="19">
        <v>1135</v>
      </c>
      <c r="C1075" s="74"/>
      <c r="D1075" s="77"/>
      <c r="E1075" s="75"/>
      <c r="F1075" s="75"/>
      <c r="G1075" s="80"/>
      <c r="H1075" s="49"/>
      <c r="I1075" s="27"/>
      <c r="J1075" s="27"/>
      <c r="K1075" s="27"/>
      <c r="L1075" s="79"/>
      <c r="M1075" s="81"/>
      <c r="N1075" s="29">
        <v>0</v>
      </c>
      <c r="O1075" s="30" t="str">
        <f>IF(G1075&lt;=$N$2,"",IF(F1075=[3]Pav.tvarkyklė!$B$13,"",IF(ISBLANK(R1075),"X","")))</f>
        <v/>
      </c>
      <c r="P1075" s="31"/>
      <c r="Q1075" s="32"/>
      <c r="R1075" s="32"/>
      <c r="S1075" s="33"/>
      <c r="T1075" s="33"/>
      <c r="U1075" s="34" t="str">
        <f>IFERROR(INDEX('[3]5.Grup_T'!$G$4:$G$22,MATCH('6.Turtas'!E1075,'[3]5.Grup_T'!$E$4:$E$22,0)),"0")</f>
        <v>0</v>
      </c>
      <c r="V1075" s="35">
        <f t="shared" si="216"/>
        <v>0</v>
      </c>
      <c r="W1075" s="35">
        <f>IF(NOT(ISBLANK(H1075)),(12-DATEDIF(H1075,'[3]1.Pradzia'!$D$13,"m")),0)</f>
        <v>0</v>
      </c>
      <c r="X1075" s="35">
        <f t="shared" si="215"/>
        <v>0</v>
      </c>
      <c r="Y1075" s="35">
        <f t="shared" si="214"/>
        <v>0</v>
      </c>
      <c r="Z1075" s="35">
        <f t="shared" si="226"/>
        <v>0</v>
      </c>
      <c r="AA1075" s="36">
        <f t="shared" si="217"/>
        <v>0</v>
      </c>
      <c r="AB1075" s="36">
        <f t="shared" si="219"/>
        <v>0</v>
      </c>
      <c r="AC1075" s="37">
        <f t="shared" si="227"/>
        <v>0</v>
      </c>
      <c r="AD1075" s="35">
        <f>IF(OR(YEAR(G1075)&lt;2019,O1075="X"),0,IF(ISBLANK(H1075),DATEDIF(G1075,'[3]1.Pradzia'!$D$13,"M"),DATEDIF(G1075,H1075,"m")))</f>
        <v>0</v>
      </c>
      <c r="AE1075" s="37">
        <f>IF(E1075='[3]5.Grup_T'!$E$20,0,IF(AD1075&lt;&gt;0,M1075/V1075*MIN(12,AD1075),0))</f>
        <v>0</v>
      </c>
      <c r="AF1075" s="37">
        <f t="shared" si="218"/>
        <v>0</v>
      </c>
      <c r="AG1075" s="37">
        <f t="shared" si="220"/>
        <v>0</v>
      </c>
      <c r="AH1075" s="37">
        <f t="shared" si="221"/>
        <v>0</v>
      </c>
      <c r="AI1075" s="35" t="str">
        <f t="shared" si="222"/>
        <v>Nusidėvėjęs</v>
      </c>
      <c r="AJ1075" s="38" t="str">
        <f>IF(AND(F1075&lt;&gt;[3]Pav.tvarkyklė!$B$12,F1075&lt;&gt;[3]Pav.tvarkyklė!$B$13),"GVTNT","X")</f>
        <v>GVTNT</v>
      </c>
      <c r="AK1075" s="39">
        <f t="shared" si="223"/>
        <v>0</v>
      </c>
      <c r="AL1075" s="41"/>
      <c r="AM1075" s="41"/>
      <c r="AN1075" s="41">
        <f t="shared" si="224"/>
        <v>1900</v>
      </c>
      <c r="AO1075" s="41"/>
      <c r="AP1075" s="41"/>
      <c r="AQ1075" s="41"/>
      <c r="AR1075" s="42"/>
      <c r="AS1075" s="42"/>
      <c r="AU1075" s="43">
        <f t="shared" si="225"/>
        <v>0</v>
      </c>
    </row>
    <row r="1076" spans="1:47" ht="15" customHeight="1" x14ac:dyDescent="0.25">
      <c r="A1076" s="11"/>
      <c r="B1076" s="19">
        <v>1136</v>
      </c>
      <c r="C1076" s="74"/>
      <c r="D1076" s="77"/>
      <c r="E1076" s="75"/>
      <c r="F1076" s="75"/>
      <c r="G1076" s="80"/>
      <c r="H1076" s="49"/>
      <c r="I1076" s="27"/>
      <c r="J1076" s="27"/>
      <c r="K1076" s="27"/>
      <c r="L1076" s="79"/>
      <c r="M1076" s="81"/>
      <c r="N1076" s="29">
        <v>0</v>
      </c>
      <c r="O1076" s="30" t="str">
        <f>IF(G1076&lt;=$N$2,"",IF(F1076=[3]Pav.tvarkyklė!$B$13,"",IF(ISBLANK(R1076),"X","")))</f>
        <v/>
      </c>
      <c r="P1076" s="31"/>
      <c r="Q1076" s="32"/>
      <c r="R1076" s="32"/>
      <c r="S1076" s="33"/>
      <c r="T1076" s="33"/>
      <c r="U1076" s="34" t="str">
        <f>IFERROR(INDEX('[3]5.Grup_T'!$G$4:$G$22,MATCH('6.Turtas'!E1076,'[3]5.Grup_T'!$E$4:$E$22,0)),"0")</f>
        <v>0</v>
      </c>
      <c r="V1076" s="35">
        <f t="shared" si="216"/>
        <v>0</v>
      </c>
      <c r="W1076" s="35">
        <f>IF(NOT(ISBLANK(H1076)),(12-DATEDIF(H1076,'[3]1.Pradzia'!$D$13,"m")),0)</f>
        <v>0</v>
      </c>
      <c r="X1076" s="35">
        <f t="shared" si="215"/>
        <v>0</v>
      </c>
      <c r="Y1076" s="35">
        <f t="shared" si="214"/>
        <v>0</v>
      </c>
      <c r="Z1076" s="35">
        <f t="shared" si="226"/>
        <v>0</v>
      </c>
      <c r="AA1076" s="36">
        <f t="shared" si="217"/>
        <v>0</v>
      </c>
      <c r="AB1076" s="36">
        <f t="shared" si="219"/>
        <v>0</v>
      </c>
      <c r="AC1076" s="37">
        <f t="shared" si="227"/>
        <v>0</v>
      </c>
      <c r="AD1076" s="35">
        <f>IF(OR(YEAR(G1076)&lt;2019,O1076="X"),0,IF(ISBLANK(H1076),DATEDIF(G1076,'[3]1.Pradzia'!$D$13,"M"),DATEDIF(G1076,H1076,"m")))</f>
        <v>0</v>
      </c>
      <c r="AE1076" s="37">
        <f>IF(E1076='[3]5.Grup_T'!$E$20,0,IF(AD1076&lt;&gt;0,M1076/V1076*MIN(12,AD1076),0))</f>
        <v>0</v>
      </c>
      <c r="AF1076" s="37">
        <f t="shared" si="218"/>
        <v>0</v>
      </c>
      <c r="AG1076" s="37">
        <f t="shared" si="220"/>
        <v>0</v>
      </c>
      <c r="AH1076" s="37">
        <f t="shared" si="221"/>
        <v>0</v>
      </c>
      <c r="AI1076" s="35" t="str">
        <f t="shared" si="222"/>
        <v>Nusidėvėjęs</v>
      </c>
      <c r="AJ1076" s="38" t="str">
        <f>IF(AND(F1076&lt;&gt;[3]Pav.tvarkyklė!$B$12,F1076&lt;&gt;[3]Pav.tvarkyklė!$B$13),"GVTNT","X")</f>
        <v>GVTNT</v>
      </c>
      <c r="AK1076" s="39">
        <f t="shared" si="223"/>
        <v>0</v>
      </c>
      <c r="AL1076" s="41"/>
      <c r="AM1076" s="41"/>
      <c r="AN1076" s="41">
        <f t="shared" si="224"/>
        <v>1900</v>
      </c>
      <c r="AO1076" s="41"/>
      <c r="AP1076" s="41"/>
      <c r="AQ1076" s="41"/>
      <c r="AR1076" s="42"/>
      <c r="AS1076" s="42"/>
      <c r="AU1076" s="43">
        <f t="shared" si="225"/>
        <v>0</v>
      </c>
    </row>
    <row r="1077" spans="1:47" ht="15" customHeight="1" x14ac:dyDescent="0.25">
      <c r="A1077" s="11"/>
      <c r="B1077" s="19">
        <v>1137</v>
      </c>
      <c r="C1077" s="74"/>
      <c r="D1077" s="77"/>
      <c r="E1077" s="75"/>
      <c r="F1077" s="75"/>
      <c r="G1077" s="80"/>
      <c r="H1077" s="49"/>
      <c r="I1077" s="27"/>
      <c r="J1077" s="27"/>
      <c r="K1077" s="27"/>
      <c r="L1077" s="79"/>
      <c r="M1077" s="81"/>
      <c r="N1077" s="29">
        <v>0</v>
      </c>
      <c r="O1077" s="30" t="str">
        <f>IF(G1077&lt;=$N$2,"",IF(F1077=[3]Pav.tvarkyklė!$B$13,"",IF(ISBLANK(R1077),"X","")))</f>
        <v/>
      </c>
      <c r="P1077" s="31"/>
      <c r="Q1077" s="32"/>
      <c r="R1077" s="32"/>
      <c r="S1077" s="33"/>
      <c r="T1077" s="33"/>
      <c r="U1077" s="34" t="str">
        <f>IFERROR(INDEX('[3]5.Grup_T'!$G$4:$G$22,MATCH('6.Turtas'!E1077,'[3]5.Grup_T'!$E$4:$E$22,0)),"0")</f>
        <v>0</v>
      </c>
      <c r="V1077" s="35">
        <f t="shared" si="216"/>
        <v>0</v>
      </c>
      <c r="W1077" s="35">
        <f>IF(NOT(ISBLANK(H1077)),(12-DATEDIF(H1077,'[3]1.Pradzia'!$D$13,"m")),0)</f>
        <v>0</v>
      </c>
      <c r="X1077" s="35">
        <f t="shared" si="215"/>
        <v>0</v>
      </c>
      <c r="Y1077" s="35">
        <f t="shared" si="214"/>
        <v>0</v>
      </c>
      <c r="Z1077" s="35">
        <f t="shared" si="226"/>
        <v>0</v>
      </c>
      <c r="AA1077" s="36">
        <f t="shared" si="217"/>
        <v>0</v>
      </c>
      <c r="AB1077" s="36">
        <f t="shared" si="219"/>
        <v>0</v>
      </c>
      <c r="AC1077" s="37">
        <f t="shared" si="227"/>
        <v>0</v>
      </c>
      <c r="AD1077" s="35">
        <f>IF(OR(YEAR(G1077)&lt;2019,O1077="X"),0,IF(ISBLANK(H1077),DATEDIF(G1077,'[3]1.Pradzia'!$D$13,"M"),DATEDIF(G1077,H1077,"m")))</f>
        <v>0</v>
      </c>
      <c r="AE1077" s="37">
        <f>IF(E1077='[3]5.Grup_T'!$E$20,0,IF(AD1077&lt;&gt;0,M1077/V1077*MIN(12,AD1077),0))</f>
        <v>0</v>
      </c>
      <c r="AF1077" s="37">
        <f t="shared" si="218"/>
        <v>0</v>
      </c>
      <c r="AG1077" s="37">
        <f t="shared" si="220"/>
        <v>0</v>
      </c>
      <c r="AH1077" s="37">
        <f t="shared" si="221"/>
        <v>0</v>
      </c>
      <c r="AI1077" s="35" t="str">
        <f t="shared" si="222"/>
        <v>Nusidėvėjęs</v>
      </c>
      <c r="AJ1077" s="38" t="str">
        <f>IF(AND(F1077&lt;&gt;[3]Pav.tvarkyklė!$B$12,F1077&lt;&gt;[3]Pav.tvarkyklė!$B$13),"GVTNT","X")</f>
        <v>GVTNT</v>
      </c>
      <c r="AK1077" s="39">
        <f t="shared" si="223"/>
        <v>0</v>
      </c>
      <c r="AL1077" s="41"/>
      <c r="AM1077" s="41"/>
      <c r="AN1077" s="41">
        <f t="shared" si="224"/>
        <v>1900</v>
      </c>
      <c r="AO1077" s="41"/>
      <c r="AP1077" s="41"/>
      <c r="AQ1077" s="41"/>
      <c r="AR1077" s="42"/>
      <c r="AS1077" s="42"/>
      <c r="AU1077" s="43">
        <f t="shared" si="225"/>
        <v>0</v>
      </c>
    </row>
    <row r="1078" spans="1:47" ht="15" customHeight="1" x14ac:dyDescent="0.25">
      <c r="A1078" s="11"/>
      <c r="B1078" s="19">
        <v>1138</v>
      </c>
      <c r="C1078" s="74"/>
      <c r="D1078" s="77"/>
      <c r="E1078" s="75"/>
      <c r="F1078" s="75"/>
      <c r="G1078" s="80"/>
      <c r="H1078" s="49"/>
      <c r="I1078" s="27"/>
      <c r="J1078" s="27"/>
      <c r="K1078" s="27"/>
      <c r="L1078" s="79"/>
      <c r="M1078" s="81"/>
      <c r="N1078" s="29">
        <v>0</v>
      </c>
      <c r="O1078" s="30" t="str">
        <f>IF(G1078&lt;=$N$2,"",IF(F1078=[3]Pav.tvarkyklė!$B$13,"",IF(ISBLANK(R1078),"X","")))</f>
        <v/>
      </c>
      <c r="P1078" s="31"/>
      <c r="Q1078" s="32"/>
      <c r="R1078" s="32"/>
      <c r="S1078" s="33"/>
      <c r="T1078" s="33"/>
      <c r="U1078" s="34" t="str">
        <f>IFERROR(INDEX('[3]5.Grup_T'!$G$4:$G$22,MATCH('6.Turtas'!E1078,'[3]5.Grup_T'!$E$4:$E$22,0)),"0")</f>
        <v>0</v>
      </c>
      <c r="V1078" s="35">
        <f t="shared" si="216"/>
        <v>0</v>
      </c>
      <c r="W1078" s="35">
        <f>IF(NOT(ISBLANK(H1078)),(12-DATEDIF(H1078,'[3]1.Pradzia'!$D$13,"m")),0)</f>
        <v>0</v>
      </c>
      <c r="X1078" s="35">
        <f t="shared" si="215"/>
        <v>0</v>
      </c>
      <c r="Y1078" s="35">
        <f t="shared" si="214"/>
        <v>0</v>
      </c>
      <c r="Z1078" s="35">
        <f t="shared" si="226"/>
        <v>0</v>
      </c>
      <c r="AA1078" s="36">
        <f t="shared" si="217"/>
        <v>0</v>
      </c>
      <c r="AB1078" s="36">
        <f t="shared" si="219"/>
        <v>0</v>
      </c>
      <c r="AC1078" s="37">
        <f t="shared" si="227"/>
        <v>0</v>
      </c>
      <c r="AD1078" s="35">
        <f>IF(OR(YEAR(G1078)&lt;2019,O1078="X"),0,IF(ISBLANK(H1078),DATEDIF(G1078,'[3]1.Pradzia'!$D$13,"M"),DATEDIF(G1078,H1078,"m")))</f>
        <v>0</v>
      </c>
      <c r="AE1078" s="37">
        <f>IF(E1078='[3]5.Grup_T'!$E$20,0,IF(AD1078&lt;&gt;0,M1078/V1078*MIN(12,AD1078),0))</f>
        <v>0</v>
      </c>
      <c r="AF1078" s="37">
        <f t="shared" si="218"/>
        <v>0</v>
      </c>
      <c r="AG1078" s="37">
        <f t="shared" si="220"/>
        <v>0</v>
      </c>
      <c r="AH1078" s="37">
        <f t="shared" si="221"/>
        <v>0</v>
      </c>
      <c r="AI1078" s="35" t="str">
        <f t="shared" si="222"/>
        <v>Nusidėvėjęs</v>
      </c>
      <c r="AJ1078" s="38" t="str">
        <f>IF(AND(F1078&lt;&gt;[3]Pav.tvarkyklė!$B$12,F1078&lt;&gt;[3]Pav.tvarkyklė!$B$13),"GVTNT","X")</f>
        <v>GVTNT</v>
      </c>
      <c r="AK1078" s="39">
        <f t="shared" si="223"/>
        <v>0</v>
      </c>
      <c r="AL1078" s="41"/>
      <c r="AM1078" s="41"/>
      <c r="AN1078" s="41">
        <f t="shared" si="224"/>
        <v>1900</v>
      </c>
      <c r="AO1078" s="41"/>
      <c r="AP1078" s="41"/>
      <c r="AQ1078" s="41"/>
      <c r="AR1078" s="42"/>
      <c r="AS1078" s="42"/>
      <c r="AU1078" s="43">
        <f t="shared" si="225"/>
        <v>0</v>
      </c>
    </row>
    <row r="1079" spans="1:47" ht="15" customHeight="1" x14ac:dyDescent="0.25">
      <c r="A1079" s="11"/>
      <c r="B1079" s="19">
        <v>1139</v>
      </c>
      <c r="C1079" s="74"/>
      <c r="D1079" s="77"/>
      <c r="E1079" s="75"/>
      <c r="F1079" s="75"/>
      <c r="G1079" s="80"/>
      <c r="H1079" s="49"/>
      <c r="I1079" s="27"/>
      <c r="J1079" s="27"/>
      <c r="K1079" s="27"/>
      <c r="L1079" s="79"/>
      <c r="M1079" s="81"/>
      <c r="N1079" s="29">
        <v>0</v>
      </c>
      <c r="O1079" s="30" t="str">
        <f>IF(G1079&lt;=$N$2,"",IF(F1079=[3]Pav.tvarkyklė!$B$13,"",IF(ISBLANK(R1079),"X","")))</f>
        <v/>
      </c>
      <c r="P1079" s="31"/>
      <c r="Q1079" s="32"/>
      <c r="R1079" s="32"/>
      <c r="S1079" s="33"/>
      <c r="T1079" s="33"/>
      <c r="U1079" s="34" t="str">
        <f>IFERROR(INDEX('[3]5.Grup_T'!$G$4:$G$22,MATCH('6.Turtas'!E1079,'[3]5.Grup_T'!$E$4:$E$22,0)),"0")</f>
        <v>0</v>
      </c>
      <c r="V1079" s="35">
        <f t="shared" si="216"/>
        <v>0</v>
      </c>
      <c r="W1079" s="35">
        <f>IF(NOT(ISBLANK(H1079)),(12-DATEDIF(H1079,'[3]1.Pradzia'!$D$13,"m")),0)</f>
        <v>0</v>
      </c>
      <c r="X1079" s="35">
        <f t="shared" si="215"/>
        <v>0</v>
      </c>
      <c r="Y1079" s="35">
        <f t="shared" ref="Y1079:Y1142" si="228">IF(YEAR(G1079)&gt;=2019,0,IF(Z1079&lt;=0,0,IF(W1079&lt;&gt;0,MIN(W1079,Z1079),MIN(12,Z1079))))</f>
        <v>0</v>
      </c>
      <c r="Z1079" s="35">
        <f t="shared" si="226"/>
        <v>0</v>
      </c>
      <c r="AA1079" s="36">
        <f t="shared" si="217"/>
        <v>0</v>
      </c>
      <c r="AB1079" s="36">
        <f t="shared" si="219"/>
        <v>0</v>
      </c>
      <c r="AC1079" s="37">
        <f t="shared" si="227"/>
        <v>0</v>
      </c>
      <c r="AD1079" s="35">
        <f>IF(OR(YEAR(G1079)&lt;2019,O1079="X"),0,IF(ISBLANK(H1079),DATEDIF(G1079,'[3]1.Pradzia'!$D$13,"M"),DATEDIF(G1079,H1079,"m")))</f>
        <v>0</v>
      </c>
      <c r="AE1079" s="37">
        <f>IF(E1079='[3]5.Grup_T'!$E$20,0,IF(AD1079&lt;&gt;0,M1079/V1079*MIN(12,AD1079),0))</f>
        <v>0</v>
      </c>
      <c r="AF1079" s="37">
        <f t="shared" si="218"/>
        <v>0</v>
      </c>
      <c r="AG1079" s="37">
        <f t="shared" si="220"/>
        <v>0</v>
      </c>
      <c r="AH1079" s="37">
        <f t="shared" si="221"/>
        <v>0</v>
      </c>
      <c r="AI1079" s="35" t="str">
        <f t="shared" si="222"/>
        <v>Nusidėvėjęs</v>
      </c>
      <c r="AJ1079" s="38" t="str">
        <f>IF(AND(F1079&lt;&gt;[3]Pav.tvarkyklė!$B$12,F1079&lt;&gt;[3]Pav.tvarkyklė!$B$13),"GVTNT","X")</f>
        <v>GVTNT</v>
      </c>
      <c r="AK1079" s="39">
        <f t="shared" si="223"/>
        <v>0</v>
      </c>
      <c r="AL1079" s="41"/>
      <c r="AM1079" s="41"/>
      <c r="AN1079" s="41">
        <f t="shared" si="224"/>
        <v>1900</v>
      </c>
      <c r="AO1079" s="41"/>
      <c r="AP1079" s="41"/>
      <c r="AQ1079" s="41"/>
      <c r="AR1079" s="42"/>
      <c r="AS1079" s="42"/>
      <c r="AU1079" s="43">
        <f t="shared" si="225"/>
        <v>0</v>
      </c>
    </row>
    <row r="1080" spans="1:47" ht="15" customHeight="1" x14ac:dyDescent="0.25">
      <c r="A1080" s="11"/>
      <c r="B1080" s="19">
        <v>1140</v>
      </c>
      <c r="C1080" s="74"/>
      <c r="D1080" s="77"/>
      <c r="E1080" s="75"/>
      <c r="F1080" s="75"/>
      <c r="G1080" s="80"/>
      <c r="H1080" s="49"/>
      <c r="I1080" s="27"/>
      <c r="J1080" s="27"/>
      <c r="K1080" s="27"/>
      <c r="L1080" s="79"/>
      <c r="M1080" s="81"/>
      <c r="N1080" s="29">
        <v>0</v>
      </c>
      <c r="O1080" s="30" t="str">
        <f>IF(G1080&lt;=$N$2,"",IF(F1080=[3]Pav.tvarkyklė!$B$13,"",IF(ISBLANK(R1080),"X","")))</f>
        <v/>
      </c>
      <c r="P1080" s="31"/>
      <c r="Q1080" s="32"/>
      <c r="R1080" s="32"/>
      <c r="S1080" s="33"/>
      <c r="T1080" s="33"/>
      <c r="U1080" s="34" t="str">
        <f>IFERROR(INDEX('[3]5.Grup_T'!$G$4:$G$22,MATCH('6.Turtas'!E1080,'[3]5.Grup_T'!$E$4:$E$22,0)),"0")</f>
        <v>0</v>
      </c>
      <c r="V1080" s="35">
        <f t="shared" si="216"/>
        <v>0</v>
      </c>
      <c r="W1080" s="35">
        <f>IF(NOT(ISBLANK(H1080)),(12-DATEDIF(H1080,'[3]1.Pradzia'!$D$13,"m")),0)</f>
        <v>0</v>
      </c>
      <c r="X1080" s="35">
        <f t="shared" si="215"/>
        <v>0</v>
      </c>
      <c r="Y1080" s="35">
        <f t="shared" si="228"/>
        <v>0</v>
      </c>
      <c r="Z1080" s="35">
        <f t="shared" si="226"/>
        <v>0</v>
      </c>
      <c r="AA1080" s="36">
        <f t="shared" si="217"/>
        <v>0</v>
      </c>
      <c r="AB1080" s="36">
        <f t="shared" si="219"/>
        <v>0</v>
      </c>
      <c r="AC1080" s="37">
        <f t="shared" si="227"/>
        <v>0</v>
      </c>
      <c r="AD1080" s="35">
        <f>IF(OR(YEAR(G1080)&lt;2019,O1080="X"),0,IF(ISBLANK(H1080),DATEDIF(G1080,'[3]1.Pradzia'!$D$13,"M"),DATEDIF(G1080,H1080,"m")))</f>
        <v>0</v>
      </c>
      <c r="AE1080" s="37">
        <f>IF(E1080='[3]5.Grup_T'!$E$20,0,IF(AD1080&lt;&gt;0,M1080/V1080*MIN(12,AD1080),0))</f>
        <v>0</v>
      </c>
      <c r="AF1080" s="37">
        <f t="shared" si="218"/>
        <v>0</v>
      </c>
      <c r="AG1080" s="37">
        <f t="shared" si="220"/>
        <v>0</v>
      </c>
      <c r="AH1080" s="37">
        <f t="shared" si="221"/>
        <v>0</v>
      </c>
      <c r="AI1080" s="35" t="str">
        <f t="shared" si="222"/>
        <v>Nusidėvėjęs</v>
      </c>
      <c r="AJ1080" s="38" t="str">
        <f>IF(AND(F1080&lt;&gt;[3]Pav.tvarkyklė!$B$12,F1080&lt;&gt;[3]Pav.tvarkyklė!$B$13),"GVTNT","X")</f>
        <v>GVTNT</v>
      </c>
      <c r="AK1080" s="39">
        <f t="shared" si="223"/>
        <v>0</v>
      </c>
      <c r="AL1080" s="41"/>
      <c r="AM1080" s="41"/>
      <c r="AN1080" s="41">
        <f t="shared" si="224"/>
        <v>1900</v>
      </c>
      <c r="AO1080" s="41"/>
      <c r="AP1080" s="41"/>
      <c r="AQ1080" s="41"/>
      <c r="AR1080" s="42"/>
      <c r="AS1080" s="42"/>
      <c r="AU1080" s="43">
        <f t="shared" si="225"/>
        <v>0</v>
      </c>
    </row>
    <row r="1081" spans="1:47" ht="15" customHeight="1" x14ac:dyDescent="0.25">
      <c r="A1081" s="11"/>
      <c r="B1081" s="19">
        <v>1141</v>
      </c>
      <c r="C1081" s="74"/>
      <c r="D1081" s="77"/>
      <c r="E1081" s="75"/>
      <c r="F1081" s="75"/>
      <c r="G1081" s="80"/>
      <c r="H1081" s="49"/>
      <c r="I1081" s="27"/>
      <c r="J1081" s="27"/>
      <c r="K1081" s="27"/>
      <c r="L1081" s="79"/>
      <c r="M1081" s="81"/>
      <c r="N1081" s="29">
        <v>0</v>
      </c>
      <c r="O1081" s="30" t="str">
        <f>IF(G1081&lt;=$N$2,"",IF(F1081=[3]Pav.tvarkyklė!$B$13,"",IF(ISBLANK(R1081),"X","")))</f>
        <v/>
      </c>
      <c r="P1081" s="31"/>
      <c r="Q1081" s="32"/>
      <c r="R1081" s="32"/>
      <c r="S1081" s="33"/>
      <c r="T1081" s="33"/>
      <c r="U1081" s="34" t="str">
        <f>IFERROR(INDEX('[3]5.Grup_T'!$G$4:$G$22,MATCH('6.Turtas'!E1081,'[3]5.Grup_T'!$E$4:$E$22,0)),"0")</f>
        <v>0</v>
      </c>
      <c r="V1081" s="35">
        <f t="shared" si="216"/>
        <v>0</v>
      </c>
      <c r="W1081" s="35">
        <f>IF(NOT(ISBLANK(H1081)),(12-DATEDIF(H1081,'[3]1.Pradzia'!$D$13,"m")),0)</f>
        <v>0</v>
      </c>
      <c r="X1081" s="35">
        <f t="shared" si="215"/>
        <v>0</v>
      </c>
      <c r="Y1081" s="35">
        <f t="shared" si="228"/>
        <v>0</v>
      </c>
      <c r="Z1081" s="35">
        <f t="shared" si="226"/>
        <v>0</v>
      </c>
      <c r="AA1081" s="36">
        <f t="shared" si="217"/>
        <v>0</v>
      </c>
      <c r="AB1081" s="36">
        <f t="shared" si="219"/>
        <v>0</v>
      </c>
      <c r="AC1081" s="37">
        <f t="shared" si="227"/>
        <v>0</v>
      </c>
      <c r="AD1081" s="35">
        <f>IF(OR(YEAR(G1081)&lt;2019,O1081="X"),0,IF(ISBLANK(H1081),DATEDIF(G1081,'[3]1.Pradzia'!$D$13,"M"),DATEDIF(G1081,H1081,"m")))</f>
        <v>0</v>
      </c>
      <c r="AE1081" s="37">
        <f>IF(E1081='[3]5.Grup_T'!$E$20,0,IF(AD1081&lt;&gt;0,M1081/V1081*MIN(12,AD1081),0))</f>
        <v>0</v>
      </c>
      <c r="AF1081" s="37">
        <f t="shared" si="218"/>
        <v>0</v>
      </c>
      <c r="AG1081" s="37">
        <f t="shared" si="220"/>
        <v>0</v>
      </c>
      <c r="AH1081" s="37">
        <f t="shared" si="221"/>
        <v>0</v>
      </c>
      <c r="AI1081" s="35" t="str">
        <f t="shared" si="222"/>
        <v>Nusidėvėjęs</v>
      </c>
      <c r="AJ1081" s="38" t="str">
        <f>IF(AND(F1081&lt;&gt;[3]Pav.tvarkyklė!$B$12,F1081&lt;&gt;[3]Pav.tvarkyklė!$B$13),"GVTNT","X")</f>
        <v>GVTNT</v>
      </c>
      <c r="AK1081" s="39">
        <f t="shared" si="223"/>
        <v>0</v>
      </c>
      <c r="AL1081" s="41"/>
      <c r="AM1081" s="41"/>
      <c r="AN1081" s="41">
        <f t="shared" si="224"/>
        <v>1900</v>
      </c>
      <c r="AO1081" s="41"/>
      <c r="AP1081" s="41"/>
      <c r="AQ1081" s="41"/>
      <c r="AR1081" s="42"/>
      <c r="AS1081" s="42"/>
      <c r="AU1081" s="43">
        <f t="shared" si="225"/>
        <v>0</v>
      </c>
    </row>
    <row r="1082" spans="1:47" ht="15" customHeight="1" x14ac:dyDescent="0.25">
      <c r="A1082" s="11"/>
      <c r="B1082" s="19">
        <v>1142</v>
      </c>
      <c r="C1082" s="74"/>
      <c r="D1082" s="77"/>
      <c r="E1082" s="71"/>
      <c r="F1082" s="75"/>
      <c r="G1082" s="80"/>
      <c r="H1082" s="49"/>
      <c r="I1082" s="27"/>
      <c r="J1082" s="27"/>
      <c r="K1082" s="27"/>
      <c r="L1082" s="79"/>
      <c r="M1082" s="81"/>
      <c r="N1082" s="29">
        <v>0</v>
      </c>
      <c r="O1082" s="30" t="str">
        <f>IF(G1082&lt;=$N$2,"",IF(F1082=[3]Pav.tvarkyklė!$B$13,"",IF(ISBLANK(R1082),"X","")))</f>
        <v/>
      </c>
      <c r="P1082" s="31"/>
      <c r="Q1082" s="32"/>
      <c r="R1082" s="32"/>
      <c r="S1082" s="33"/>
      <c r="T1082" s="33"/>
      <c r="U1082" s="34" t="str">
        <f>IFERROR(INDEX('[3]5.Grup_T'!$G$4:$G$22,MATCH('6.Turtas'!E1082,'[3]5.Grup_T'!$E$4:$E$22,0)),"0")</f>
        <v>0</v>
      </c>
      <c r="V1082" s="35">
        <f t="shared" si="216"/>
        <v>0</v>
      </c>
      <c r="W1082" s="35">
        <f>IF(NOT(ISBLANK(H1082)),(12-DATEDIF(H1082,'[3]1.Pradzia'!$D$13,"m")),0)</f>
        <v>0</v>
      </c>
      <c r="X1082" s="35">
        <f t="shared" si="215"/>
        <v>0</v>
      </c>
      <c r="Y1082" s="35">
        <f t="shared" si="228"/>
        <v>0</v>
      </c>
      <c r="Z1082" s="35">
        <f t="shared" si="226"/>
        <v>0</v>
      </c>
      <c r="AA1082" s="36">
        <f t="shared" si="217"/>
        <v>0</v>
      </c>
      <c r="AB1082" s="36">
        <f t="shared" si="219"/>
        <v>0</v>
      </c>
      <c r="AC1082" s="37">
        <f t="shared" si="227"/>
        <v>0</v>
      </c>
      <c r="AD1082" s="35">
        <f>IF(OR(YEAR(G1082)&lt;2019,O1082="X"),0,IF(ISBLANK(H1082),DATEDIF(G1082,'[3]1.Pradzia'!$D$13,"M"),DATEDIF(G1082,H1082,"m")))</f>
        <v>0</v>
      </c>
      <c r="AE1082" s="37">
        <f>IF(E1082='[3]5.Grup_T'!$E$20,0,IF(AD1082&lt;&gt;0,M1082/V1082*MIN(12,AD1082),0))</f>
        <v>0</v>
      </c>
      <c r="AF1082" s="37">
        <f t="shared" si="218"/>
        <v>0</v>
      </c>
      <c r="AG1082" s="37">
        <f t="shared" si="220"/>
        <v>0</v>
      </c>
      <c r="AH1082" s="37">
        <f t="shared" si="221"/>
        <v>0</v>
      </c>
      <c r="AI1082" s="35" t="str">
        <f t="shared" si="222"/>
        <v>Nusidėvėjęs</v>
      </c>
      <c r="AJ1082" s="38" t="str">
        <f>IF(AND(F1082&lt;&gt;[3]Pav.tvarkyklė!$B$12,F1082&lt;&gt;[3]Pav.tvarkyklė!$B$13),"GVTNT","X")</f>
        <v>GVTNT</v>
      </c>
      <c r="AK1082" s="39">
        <f t="shared" si="223"/>
        <v>0</v>
      </c>
      <c r="AL1082" s="41"/>
      <c r="AM1082" s="41"/>
      <c r="AN1082" s="41">
        <f t="shared" si="224"/>
        <v>1900</v>
      </c>
      <c r="AO1082" s="41"/>
      <c r="AP1082" s="41"/>
      <c r="AQ1082" s="41"/>
      <c r="AR1082" s="42"/>
      <c r="AS1082" s="42"/>
      <c r="AU1082" s="43">
        <f t="shared" si="225"/>
        <v>0</v>
      </c>
    </row>
    <row r="1083" spans="1:47" ht="15" customHeight="1" x14ac:dyDescent="0.25">
      <c r="A1083" s="11"/>
      <c r="B1083" s="19">
        <v>1143</v>
      </c>
      <c r="C1083" s="74"/>
      <c r="D1083" s="77"/>
      <c r="E1083" s="75"/>
      <c r="F1083" s="75"/>
      <c r="G1083" s="80"/>
      <c r="H1083" s="49"/>
      <c r="I1083" s="27"/>
      <c r="J1083" s="27"/>
      <c r="K1083" s="27"/>
      <c r="L1083" s="79"/>
      <c r="M1083" s="81"/>
      <c r="N1083" s="29">
        <v>0</v>
      </c>
      <c r="O1083" s="30" t="str">
        <f>IF(G1083&lt;=$N$2,"",IF(F1083=[3]Pav.tvarkyklė!$B$13,"",IF(ISBLANK(R1083),"X","")))</f>
        <v/>
      </c>
      <c r="P1083" s="31"/>
      <c r="Q1083" s="32"/>
      <c r="R1083" s="32"/>
      <c r="S1083" s="33"/>
      <c r="T1083" s="33"/>
      <c r="U1083" s="34" t="str">
        <f>IFERROR(INDEX('[3]5.Grup_T'!$G$4:$G$22,MATCH('6.Turtas'!E1083,'[3]5.Grup_T'!$E$4:$E$22,0)),"0")</f>
        <v>0</v>
      </c>
      <c r="V1083" s="35">
        <f t="shared" si="216"/>
        <v>0</v>
      </c>
      <c r="W1083" s="35">
        <f>IF(NOT(ISBLANK(H1083)),(12-DATEDIF(H1083,'[3]1.Pradzia'!$D$13,"m")),0)</f>
        <v>0</v>
      </c>
      <c r="X1083" s="35">
        <f t="shared" si="215"/>
        <v>0</v>
      </c>
      <c r="Y1083" s="35">
        <f t="shared" si="228"/>
        <v>0</v>
      </c>
      <c r="Z1083" s="35">
        <f t="shared" si="226"/>
        <v>0</v>
      </c>
      <c r="AA1083" s="36">
        <f t="shared" si="217"/>
        <v>0</v>
      </c>
      <c r="AB1083" s="36">
        <f t="shared" si="219"/>
        <v>0</v>
      </c>
      <c r="AC1083" s="37">
        <f t="shared" si="227"/>
        <v>0</v>
      </c>
      <c r="AD1083" s="35">
        <f>IF(OR(YEAR(G1083)&lt;2019,O1083="X"),0,IF(ISBLANK(H1083),DATEDIF(G1083,'[3]1.Pradzia'!$D$13,"M"),DATEDIF(G1083,H1083,"m")))</f>
        <v>0</v>
      </c>
      <c r="AE1083" s="37">
        <f>IF(E1083='[3]5.Grup_T'!$E$20,0,IF(AD1083&lt;&gt;0,M1083/V1083*MIN(12,AD1083),0))</f>
        <v>0</v>
      </c>
      <c r="AF1083" s="37">
        <f t="shared" si="218"/>
        <v>0</v>
      </c>
      <c r="AG1083" s="37">
        <f t="shared" si="220"/>
        <v>0</v>
      </c>
      <c r="AH1083" s="37">
        <f t="shared" si="221"/>
        <v>0</v>
      </c>
      <c r="AI1083" s="35" t="str">
        <f t="shared" si="222"/>
        <v>Nusidėvėjęs</v>
      </c>
      <c r="AJ1083" s="38" t="str">
        <f>IF(AND(F1083&lt;&gt;[3]Pav.tvarkyklė!$B$12,F1083&lt;&gt;[3]Pav.tvarkyklė!$B$13),"GVTNT","X")</f>
        <v>GVTNT</v>
      </c>
      <c r="AK1083" s="39">
        <f t="shared" si="223"/>
        <v>0</v>
      </c>
      <c r="AL1083" s="41"/>
      <c r="AM1083" s="41"/>
      <c r="AN1083" s="41">
        <f t="shared" si="224"/>
        <v>1900</v>
      </c>
      <c r="AO1083" s="41"/>
      <c r="AP1083" s="41"/>
      <c r="AQ1083" s="41"/>
      <c r="AR1083" s="42"/>
      <c r="AS1083" s="42"/>
      <c r="AU1083" s="43">
        <f t="shared" si="225"/>
        <v>0</v>
      </c>
    </row>
    <row r="1084" spans="1:47" ht="15" customHeight="1" x14ac:dyDescent="0.25">
      <c r="A1084" s="11"/>
      <c r="B1084" s="19">
        <v>1144</v>
      </c>
      <c r="C1084" s="74"/>
      <c r="D1084" s="77"/>
      <c r="E1084" s="75"/>
      <c r="F1084" s="75"/>
      <c r="G1084" s="80"/>
      <c r="H1084" s="49"/>
      <c r="I1084" s="27"/>
      <c r="J1084" s="27"/>
      <c r="K1084" s="27"/>
      <c r="L1084" s="79"/>
      <c r="M1084" s="81"/>
      <c r="N1084" s="29">
        <v>0</v>
      </c>
      <c r="O1084" s="30" t="str">
        <f>IF(G1084&lt;=$N$2,"",IF(F1084=[3]Pav.tvarkyklė!$B$13,"",IF(ISBLANK(R1084),"X","")))</f>
        <v/>
      </c>
      <c r="P1084" s="31"/>
      <c r="Q1084" s="32"/>
      <c r="R1084" s="32"/>
      <c r="S1084" s="33"/>
      <c r="T1084" s="33"/>
      <c r="U1084" s="34" t="str">
        <f>IFERROR(INDEX('[3]5.Grup_T'!$G$4:$G$22,MATCH('6.Turtas'!E1084,'[3]5.Grup_T'!$E$4:$E$22,0)),"0")</f>
        <v>0</v>
      </c>
      <c r="V1084" s="35">
        <f t="shared" si="216"/>
        <v>0</v>
      </c>
      <c r="W1084" s="35">
        <f>IF(NOT(ISBLANK(H1084)),(12-DATEDIF(H1084,'[3]1.Pradzia'!$D$13,"m")),0)</f>
        <v>0</v>
      </c>
      <c r="X1084" s="35">
        <f t="shared" si="215"/>
        <v>0</v>
      </c>
      <c r="Y1084" s="35">
        <f t="shared" si="228"/>
        <v>0</v>
      </c>
      <c r="Z1084" s="35">
        <f t="shared" si="226"/>
        <v>0</v>
      </c>
      <c r="AA1084" s="36">
        <f t="shared" si="217"/>
        <v>0</v>
      </c>
      <c r="AB1084" s="36">
        <f t="shared" si="219"/>
        <v>0</v>
      </c>
      <c r="AC1084" s="37">
        <f t="shared" si="227"/>
        <v>0</v>
      </c>
      <c r="AD1084" s="35">
        <f>IF(OR(YEAR(G1084)&lt;2019,O1084="X"),0,IF(ISBLANK(H1084),DATEDIF(G1084,'[3]1.Pradzia'!$D$13,"M"),DATEDIF(G1084,H1084,"m")))</f>
        <v>0</v>
      </c>
      <c r="AE1084" s="37">
        <f>IF(E1084='[3]5.Grup_T'!$E$20,0,IF(AD1084&lt;&gt;0,M1084/V1084*MIN(12,AD1084),0))</f>
        <v>0</v>
      </c>
      <c r="AF1084" s="37">
        <f t="shared" si="218"/>
        <v>0</v>
      </c>
      <c r="AG1084" s="37">
        <f t="shared" si="220"/>
        <v>0</v>
      </c>
      <c r="AH1084" s="37">
        <f t="shared" si="221"/>
        <v>0</v>
      </c>
      <c r="AI1084" s="35" t="str">
        <f t="shared" si="222"/>
        <v>Nusidėvėjęs</v>
      </c>
      <c r="AJ1084" s="38" t="str">
        <f>IF(AND(F1084&lt;&gt;[3]Pav.tvarkyklė!$B$12,F1084&lt;&gt;[3]Pav.tvarkyklė!$B$13),"GVTNT","X")</f>
        <v>GVTNT</v>
      </c>
      <c r="AK1084" s="39">
        <f t="shared" si="223"/>
        <v>0</v>
      </c>
      <c r="AL1084" s="41"/>
      <c r="AM1084" s="41"/>
      <c r="AN1084" s="41">
        <f t="shared" si="224"/>
        <v>1900</v>
      </c>
      <c r="AO1084" s="41"/>
      <c r="AP1084" s="41"/>
      <c r="AQ1084" s="41"/>
      <c r="AR1084" s="42"/>
      <c r="AS1084" s="42"/>
      <c r="AU1084" s="43">
        <f t="shared" si="225"/>
        <v>0</v>
      </c>
    </row>
    <row r="1085" spans="1:47" ht="15" customHeight="1" x14ac:dyDescent="0.25">
      <c r="A1085" s="11"/>
      <c r="B1085" s="19">
        <v>1145</v>
      </c>
      <c r="C1085" s="74"/>
      <c r="D1085" s="77"/>
      <c r="E1085" s="75"/>
      <c r="F1085" s="75"/>
      <c r="G1085" s="80"/>
      <c r="H1085" s="49"/>
      <c r="I1085" s="27"/>
      <c r="J1085" s="27"/>
      <c r="K1085" s="27"/>
      <c r="L1085" s="79"/>
      <c r="M1085" s="81"/>
      <c r="N1085" s="29">
        <v>0</v>
      </c>
      <c r="O1085" s="30" t="str">
        <f>IF(G1085&lt;=$N$2,"",IF(F1085=[3]Pav.tvarkyklė!$B$13,"",IF(ISBLANK(R1085),"X","")))</f>
        <v/>
      </c>
      <c r="P1085" s="31"/>
      <c r="Q1085" s="32"/>
      <c r="R1085" s="32"/>
      <c r="S1085" s="33"/>
      <c r="T1085" s="33"/>
      <c r="U1085" s="34" t="str">
        <f>IFERROR(INDEX('[3]5.Grup_T'!$G$4:$G$22,MATCH('6.Turtas'!E1085,'[3]5.Grup_T'!$E$4:$E$22,0)),"0")</f>
        <v>0</v>
      </c>
      <c r="V1085" s="35">
        <f t="shared" si="216"/>
        <v>0</v>
      </c>
      <c r="W1085" s="35">
        <f>IF(NOT(ISBLANK(H1085)),(12-DATEDIF(H1085,'[3]1.Pradzia'!$D$13,"m")),0)</f>
        <v>0</v>
      </c>
      <c r="X1085" s="35">
        <f t="shared" si="215"/>
        <v>0</v>
      </c>
      <c r="Y1085" s="35">
        <f t="shared" si="228"/>
        <v>0</v>
      </c>
      <c r="Z1085" s="35">
        <f t="shared" si="226"/>
        <v>0</v>
      </c>
      <c r="AA1085" s="36">
        <f t="shared" si="217"/>
        <v>0</v>
      </c>
      <c r="AB1085" s="36">
        <f t="shared" si="219"/>
        <v>0</v>
      </c>
      <c r="AC1085" s="37">
        <f t="shared" si="227"/>
        <v>0</v>
      </c>
      <c r="AD1085" s="35">
        <f>IF(OR(YEAR(G1085)&lt;2019,O1085="X"),0,IF(ISBLANK(H1085),DATEDIF(G1085,'[3]1.Pradzia'!$D$13,"M"),DATEDIF(G1085,H1085,"m")))</f>
        <v>0</v>
      </c>
      <c r="AE1085" s="37">
        <f>IF(E1085='[3]5.Grup_T'!$E$20,0,IF(AD1085&lt;&gt;0,M1085/V1085*MIN(12,AD1085),0))</f>
        <v>0</v>
      </c>
      <c r="AF1085" s="37">
        <f t="shared" si="218"/>
        <v>0</v>
      </c>
      <c r="AG1085" s="37">
        <f t="shared" si="220"/>
        <v>0</v>
      </c>
      <c r="AH1085" s="37">
        <f t="shared" si="221"/>
        <v>0</v>
      </c>
      <c r="AI1085" s="35" t="str">
        <f t="shared" si="222"/>
        <v>Nusidėvėjęs</v>
      </c>
      <c r="AJ1085" s="38" t="str">
        <f>IF(AND(F1085&lt;&gt;[3]Pav.tvarkyklė!$B$12,F1085&lt;&gt;[3]Pav.tvarkyklė!$B$13),"GVTNT","X")</f>
        <v>GVTNT</v>
      </c>
      <c r="AK1085" s="39">
        <f t="shared" si="223"/>
        <v>0</v>
      </c>
      <c r="AL1085" s="41"/>
      <c r="AM1085" s="41"/>
      <c r="AN1085" s="41">
        <f t="shared" si="224"/>
        <v>1900</v>
      </c>
      <c r="AO1085" s="41"/>
      <c r="AP1085" s="41"/>
      <c r="AQ1085" s="41"/>
      <c r="AR1085" s="42"/>
      <c r="AS1085" s="42"/>
      <c r="AU1085" s="43">
        <f t="shared" si="225"/>
        <v>0</v>
      </c>
    </row>
    <row r="1086" spans="1:47" ht="15" customHeight="1" x14ac:dyDescent="0.25">
      <c r="A1086" s="11"/>
      <c r="B1086" s="19">
        <v>1146</v>
      </c>
      <c r="C1086" s="74"/>
      <c r="D1086" s="77"/>
      <c r="E1086" s="75"/>
      <c r="F1086" s="75"/>
      <c r="G1086" s="80"/>
      <c r="H1086" s="49"/>
      <c r="I1086" s="26"/>
      <c r="J1086" s="27"/>
      <c r="K1086" s="27"/>
      <c r="L1086" s="79"/>
      <c r="M1086" s="28"/>
      <c r="N1086" s="29">
        <v>0</v>
      </c>
      <c r="O1086" s="30" t="str">
        <f>IF(G1086&lt;=$N$2,"",IF(F1086=[3]Pav.tvarkyklė!$B$13,"",IF(ISBLANK(R1086),"X","")))</f>
        <v/>
      </c>
      <c r="P1086" s="31"/>
      <c r="Q1086" s="32"/>
      <c r="R1086" s="32"/>
      <c r="S1086" s="33"/>
      <c r="T1086" s="33"/>
      <c r="U1086" s="34" t="str">
        <f>IFERROR(INDEX('[3]5.Grup_T'!$G$4:$G$22,MATCH('6.Turtas'!E1086,'[3]5.Grup_T'!$E$4:$E$22,0)),"0")</f>
        <v>0</v>
      </c>
      <c r="V1086" s="35">
        <f t="shared" si="216"/>
        <v>0</v>
      </c>
      <c r="W1086" s="35">
        <f>IF(NOT(ISBLANK(H1086)),(12-DATEDIF(H1086,'[3]1.Pradzia'!$D$13,"m")),0)</f>
        <v>0</v>
      </c>
      <c r="X1086" s="35">
        <f t="shared" si="215"/>
        <v>0</v>
      </c>
      <c r="Y1086" s="35">
        <f t="shared" si="228"/>
        <v>0</v>
      </c>
      <c r="Z1086" s="35">
        <f t="shared" si="226"/>
        <v>0</v>
      </c>
      <c r="AA1086" s="36">
        <f t="shared" si="217"/>
        <v>0</v>
      </c>
      <c r="AB1086" s="36">
        <f t="shared" si="219"/>
        <v>0</v>
      </c>
      <c r="AC1086" s="37">
        <f t="shared" si="227"/>
        <v>0</v>
      </c>
      <c r="AD1086" s="35">
        <f>IF(OR(YEAR(G1086)&lt;2019,O1086="X"),0,IF(ISBLANK(H1086),DATEDIF(G1086,'[3]1.Pradzia'!$D$13,"M"),DATEDIF(G1086,H1086,"m")))</f>
        <v>0</v>
      </c>
      <c r="AE1086" s="37">
        <f>IF(E1086='[3]5.Grup_T'!$E$20,0,IF(AD1086&lt;&gt;0,M1086/V1086*MIN(12,AD1086),0))</f>
        <v>0</v>
      </c>
      <c r="AF1086" s="37">
        <f t="shared" si="218"/>
        <v>0</v>
      </c>
      <c r="AG1086" s="37">
        <f t="shared" si="220"/>
        <v>0</v>
      </c>
      <c r="AH1086" s="37">
        <f t="shared" si="221"/>
        <v>0</v>
      </c>
      <c r="AI1086" s="35" t="str">
        <f t="shared" si="222"/>
        <v>Nusidėvėjęs</v>
      </c>
      <c r="AJ1086" s="38" t="str">
        <f>IF(AND(F1086&lt;&gt;[3]Pav.tvarkyklė!$B$12,F1086&lt;&gt;[3]Pav.tvarkyklė!$B$13),"GVTNT","X")</f>
        <v>GVTNT</v>
      </c>
      <c r="AK1086" s="39">
        <f t="shared" si="223"/>
        <v>0</v>
      </c>
      <c r="AL1086" s="41"/>
      <c r="AM1086" s="41"/>
      <c r="AN1086" s="41">
        <f t="shared" si="224"/>
        <v>1900</v>
      </c>
      <c r="AO1086" s="41"/>
      <c r="AP1086" s="41"/>
      <c r="AQ1086" s="41"/>
      <c r="AR1086" s="42"/>
      <c r="AS1086" s="42"/>
      <c r="AU1086" s="43">
        <f t="shared" si="225"/>
        <v>0</v>
      </c>
    </row>
    <row r="1087" spans="1:47" ht="15" customHeight="1" x14ac:dyDescent="0.25">
      <c r="A1087" s="11"/>
      <c r="B1087" s="19">
        <v>1147</v>
      </c>
      <c r="C1087" s="74"/>
      <c r="D1087" s="77"/>
      <c r="E1087" s="71"/>
      <c r="F1087" s="75"/>
      <c r="G1087" s="80"/>
      <c r="H1087" s="49"/>
      <c r="I1087" s="27"/>
      <c r="J1087" s="27"/>
      <c r="K1087" s="27"/>
      <c r="L1087" s="79"/>
      <c r="M1087" s="81"/>
      <c r="N1087" s="29">
        <v>0</v>
      </c>
      <c r="O1087" s="30" t="str">
        <f>IF(G1087&lt;=$N$2,"",IF(F1087=[3]Pav.tvarkyklė!$B$13,"",IF(ISBLANK(R1087),"X","")))</f>
        <v/>
      </c>
      <c r="P1087" s="31"/>
      <c r="Q1087" s="32"/>
      <c r="R1087" s="32"/>
      <c r="S1087" s="33"/>
      <c r="T1087" s="33"/>
      <c r="U1087" s="34" t="str">
        <f>IFERROR(INDEX('[3]5.Grup_T'!$G$4:$G$22,MATCH('6.Turtas'!E1087,'[3]5.Grup_T'!$E$4:$E$22,0)),"0")</f>
        <v>0</v>
      </c>
      <c r="V1087" s="35">
        <f t="shared" si="216"/>
        <v>0</v>
      </c>
      <c r="W1087" s="35">
        <f>IF(NOT(ISBLANK(H1087)),(12-DATEDIF(H1087,'[3]1.Pradzia'!$D$13,"m")),0)</f>
        <v>0</v>
      </c>
      <c r="X1087" s="35">
        <f t="shared" si="215"/>
        <v>0</v>
      </c>
      <c r="Y1087" s="35">
        <f t="shared" si="228"/>
        <v>0</v>
      </c>
      <c r="Z1087" s="35">
        <f t="shared" si="226"/>
        <v>0</v>
      </c>
      <c r="AA1087" s="36">
        <f t="shared" si="217"/>
        <v>0</v>
      </c>
      <c r="AB1087" s="36">
        <f t="shared" si="219"/>
        <v>0</v>
      </c>
      <c r="AC1087" s="37">
        <f t="shared" si="227"/>
        <v>0</v>
      </c>
      <c r="AD1087" s="35">
        <f>IF(OR(YEAR(G1087)&lt;2019,O1087="X"),0,IF(ISBLANK(H1087),DATEDIF(G1087,'[3]1.Pradzia'!$D$13,"M"),DATEDIF(G1087,H1087,"m")))</f>
        <v>0</v>
      </c>
      <c r="AE1087" s="37">
        <f>IF(E1087='[3]5.Grup_T'!$E$20,0,IF(AD1087&lt;&gt;0,M1087/V1087*MIN(12,AD1087),0))</f>
        <v>0</v>
      </c>
      <c r="AF1087" s="37">
        <f t="shared" si="218"/>
        <v>0</v>
      </c>
      <c r="AG1087" s="37">
        <f t="shared" si="220"/>
        <v>0</v>
      </c>
      <c r="AH1087" s="37">
        <f t="shared" si="221"/>
        <v>0</v>
      </c>
      <c r="AI1087" s="35" t="str">
        <f t="shared" si="222"/>
        <v>Nusidėvėjęs</v>
      </c>
      <c r="AJ1087" s="38" t="str">
        <f>IF(AND(F1087&lt;&gt;[3]Pav.tvarkyklė!$B$12,F1087&lt;&gt;[3]Pav.tvarkyklė!$B$13),"GVTNT","X")</f>
        <v>GVTNT</v>
      </c>
      <c r="AK1087" s="39">
        <f t="shared" si="223"/>
        <v>0</v>
      </c>
      <c r="AL1087" s="41"/>
      <c r="AM1087" s="41"/>
      <c r="AN1087" s="41">
        <f t="shared" si="224"/>
        <v>1900</v>
      </c>
      <c r="AO1087" s="41"/>
      <c r="AP1087" s="41"/>
      <c r="AQ1087" s="41"/>
      <c r="AR1087" s="42"/>
      <c r="AS1087" s="42"/>
      <c r="AU1087" s="43">
        <f t="shared" si="225"/>
        <v>0</v>
      </c>
    </row>
    <row r="1088" spans="1:47" ht="15" customHeight="1" x14ac:dyDescent="0.25">
      <c r="A1088" s="11"/>
      <c r="B1088" s="19">
        <v>1148</v>
      </c>
      <c r="C1088" s="74"/>
      <c r="D1088" s="77"/>
      <c r="E1088" s="71"/>
      <c r="F1088" s="74"/>
      <c r="G1088" s="80"/>
      <c r="H1088" s="49"/>
      <c r="I1088" s="27"/>
      <c r="J1088" s="27"/>
      <c r="K1088" s="27"/>
      <c r="L1088" s="79"/>
      <c r="M1088" s="81"/>
      <c r="N1088" s="29">
        <v>0</v>
      </c>
      <c r="O1088" s="30" t="str">
        <f>IF(G1088&lt;=$N$2,"",IF(F1088=[3]Pav.tvarkyklė!$B$13,"",IF(ISBLANK(R1088),"X","")))</f>
        <v/>
      </c>
      <c r="P1088" s="31"/>
      <c r="Q1088" s="32"/>
      <c r="R1088" s="32"/>
      <c r="S1088" s="33"/>
      <c r="T1088" s="33"/>
      <c r="U1088" s="34" t="str">
        <f>IFERROR(INDEX('[3]5.Grup_T'!$G$4:$G$22,MATCH('6.Turtas'!E1088,'[3]5.Grup_T'!$E$4:$E$22,0)),"0")</f>
        <v>0</v>
      </c>
      <c r="V1088" s="35">
        <f t="shared" si="216"/>
        <v>0</v>
      </c>
      <c r="W1088" s="35">
        <f>IF(NOT(ISBLANK(H1088)),(12-DATEDIF(H1088,'[3]1.Pradzia'!$D$13,"m")),0)</f>
        <v>0</v>
      </c>
      <c r="X1088" s="35">
        <f t="shared" si="215"/>
        <v>0</v>
      </c>
      <c r="Y1088" s="35">
        <f t="shared" si="228"/>
        <v>0</v>
      </c>
      <c r="Z1088" s="35">
        <f t="shared" si="226"/>
        <v>0</v>
      </c>
      <c r="AA1088" s="36">
        <f t="shared" si="217"/>
        <v>0</v>
      </c>
      <c r="AB1088" s="36">
        <f t="shared" si="219"/>
        <v>0</v>
      </c>
      <c r="AC1088" s="37">
        <f t="shared" si="227"/>
        <v>0</v>
      </c>
      <c r="AD1088" s="35">
        <f>IF(OR(YEAR(G1088)&lt;2019,O1088="X"),0,IF(ISBLANK(H1088),DATEDIF(G1088,'[3]1.Pradzia'!$D$13,"M"),DATEDIF(G1088,H1088,"m")))</f>
        <v>0</v>
      </c>
      <c r="AE1088" s="37">
        <f>IF(E1088='[3]5.Grup_T'!$E$20,0,IF(AD1088&lt;&gt;0,M1088/V1088*MIN(12,AD1088),0))</f>
        <v>0</v>
      </c>
      <c r="AF1088" s="37">
        <f t="shared" si="218"/>
        <v>0</v>
      </c>
      <c r="AG1088" s="37">
        <f t="shared" si="220"/>
        <v>0</v>
      </c>
      <c r="AH1088" s="37">
        <f t="shared" si="221"/>
        <v>0</v>
      </c>
      <c r="AI1088" s="35" t="str">
        <f t="shared" si="222"/>
        <v>Nusidėvėjęs</v>
      </c>
      <c r="AJ1088" s="38" t="str">
        <f>IF(AND(F1088&lt;&gt;[3]Pav.tvarkyklė!$B$12,F1088&lt;&gt;[3]Pav.tvarkyklė!$B$13),"GVTNT","X")</f>
        <v>GVTNT</v>
      </c>
      <c r="AK1088" s="39">
        <f t="shared" si="223"/>
        <v>0</v>
      </c>
      <c r="AL1088" s="41"/>
      <c r="AM1088" s="41"/>
      <c r="AN1088" s="41">
        <f t="shared" si="224"/>
        <v>1900</v>
      </c>
      <c r="AO1088" s="41"/>
      <c r="AP1088" s="41"/>
      <c r="AQ1088" s="41"/>
      <c r="AR1088" s="42"/>
      <c r="AS1088" s="42"/>
      <c r="AU1088" s="43">
        <f t="shared" si="225"/>
        <v>0</v>
      </c>
    </row>
    <row r="1089" spans="1:47" ht="15" customHeight="1" x14ac:dyDescent="0.25">
      <c r="A1089" s="11"/>
      <c r="B1089" s="19">
        <v>1149</v>
      </c>
      <c r="C1089" s="74"/>
      <c r="D1089" s="77"/>
      <c r="E1089" s="71"/>
      <c r="F1089" s="75"/>
      <c r="G1089" s="80"/>
      <c r="H1089" s="49"/>
      <c r="I1089" s="27"/>
      <c r="J1089" s="27"/>
      <c r="K1089" s="27"/>
      <c r="L1089" s="79"/>
      <c r="M1089" s="81"/>
      <c r="N1089" s="29">
        <v>0</v>
      </c>
      <c r="O1089" s="30" t="str">
        <f>IF(G1089&lt;=$N$2,"",IF(F1089=[3]Pav.tvarkyklė!$B$13,"",IF(ISBLANK(R1089),"X","")))</f>
        <v/>
      </c>
      <c r="P1089" s="31"/>
      <c r="Q1089" s="32"/>
      <c r="R1089" s="32"/>
      <c r="S1089" s="33"/>
      <c r="T1089" s="33"/>
      <c r="U1089" s="34" t="str">
        <f>IFERROR(INDEX('[3]5.Grup_T'!$G$4:$G$22,MATCH('6.Turtas'!E1089,'[3]5.Grup_T'!$E$4:$E$22,0)),"0")</f>
        <v>0</v>
      </c>
      <c r="V1089" s="35">
        <f t="shared" si="216"/>
        <v>0</v>
      </c>
      <c r="W1089" s="35">
        <f>IF(NOT(ISBLANK(H1089)),(12-DATEDIF(H1089,'[3]1.Pradzia'!$D$13,"m")),0)</f>
        <v>0</v>
      </c>
      <c r="X1089" s="35">
        <f t="shared" ref="X1089:X1101" si="229">IF(OR(ISBLANK(C1089),YEAR(G1089)&gt;=2019),0,DATEDIF(G1089,$N$2,"M"))</f>
        <v>0</v>
      </c>
      <c r="Y1089" s="35">
        <f t="shared" si="228"/>
        <v>0</v>
      </c>
      <c r="Z1089" s="35">
        <f t="shared" si="226"/>
        <v>0</v>
      </c>
      <c r="AA1089" s="36">
        <f t="shared" si="217"/>
        <v>0</v>
      </c>
      <c r="AB1089" s="36">
        <f t="shared" si="219"/>
        <v>0</v>
      </c>
      <c r="AC1089" s="37">
        <f t="shared" si="227"/>
        <v>0</v>
      </c>
      <c r="AD1089" s="35">
        <f>IF(OR(YEAR(G1089)&lt;2019,O1089="X"),0,IF(ISBLANK(H1089),DATEDIF(G1089,'[3]1.Pradzia'!$D$13,"M"),DATEDIF(G1089,H1089,"m")))</f>
        <v>0</v>
      </c>
      <c r="AE1089" s="37">
        <f>IF(E1089='[3]5.Grup_T'!$E$20,0,IF(AD1089&lt;&gt;0,M1089/V1089*MIN(12,AD1089),0))</f>
        <v>0</v>
      </c>
      <c r="AF1089" s="37">
        <f t="shared" si="218"/>
        <v>0</v>
      </c>
      <c r="AG1089" s="37">
        <f t="shared" si="220"/>
        <v>0</v>
      </c>
      <c r="AH1089" s="37">
        <f t="shared" si="221"/>
        <v>0</v>
      </c>
      <c r="AI1089" s="35" t="str">
        <f t="shared" si="222"/>
        <v>Nusidėvėjęs</v>
      </c>
      <c r="AJ1089" s="38" t="str">
        <f>IF(AND(F1089&lt;&gt;[3]Pav.tvarkyklė!$B$12,F1089&lt;&gt;[3]Pav.tvarkyklė!$B$13),"GVTNT","X")</f>
        <v>GVTNT</v>
      </c>
      <c r="AK1089" s="39">
        <f t="shared" si="223"/>
        <v>0</v>
      </c>
      <c r="AL1089" s="41"/>
      <c r="AM1089" s="41"/>
      <c r="AN1089" s="41">
        <f t="shared" si="224"/>
        <v>1900</v>
      </c>
      <c r="AO1089" s="41"/>
      <c r="AP1089" s="41"/>
      <c r="AQ1089" s="41"/>
      <c r="AR1089" s="42"/>
      <c r="AS1089" s="42"/>
      <c r="AU1089" s="43">
        <f t="shared" si="225"/>
        <v>0</v>
      </c>
    </row>
    <row r="1090" spans="1:47" ht="15" customHeight="1" x14ac:dyDescent="0.25">
      <c r="A1090" s="11"/>
      <c r="B1090" s="19">
        <v>1150</v>
      </c>
      <c r="C1090" s="74"/>
      <c r="D1090" s="77"/>
      <c r="E1090" s="71"/>
      <c r="F1090" s="75"/>
      <c r="G1090" s="80"/>
      <c r="H1090" s="49"/>
      <c r="I1090" s="27"/>
      <c r="J1090" s="27"/>
      <c r="K1090" s="27"/>
      <c r="L1090" s="79"/>
      <c r="M1090" s="81"/>
      <c r="N1090" s="29">
        <v>0</v>
      </c>
      <c r="O1090" s="30" t="str">
        <f>IF(G1090&lt;=$N$2,"",IF(F1090=[3]Pav.tvarkyklė!$B$13,"",IF(ISBLANK(R1090),"X","")))</f>
        <v/>
      </c>
      <c r="P1090" s="31"/>
      <c r="Q1090" s="32"/>
      <c r="R1090" s="32"/>
      <c r="S1090" s="33"/>
      <c r="T1090" s="33"/>
      <c r="U1090" s="34" t="str">
        <f>IFERROR(INDEX('[3]5.Grup_T'!$G$4:$G$22,MATCH('6.Turtas'!E1090,'[3]5.Grup_T'!$E$4:$E$22,0)),"0")</f>
        <v>0</v>
      </c>
      <c r="V1090" s="35">
        <f t="shared" si="216"/>
        <v>0</v>
      </c>
      <c r="W1090" s="35">
        <f>IF(NOT(ISBLANK(H1090)),(12-DATEDIF(H1090,'[3]1.Pradzia'!$D$13,"m")),0)</f>
        <v>0</v>
      </c>
      <c r="X1090" s="35">
        <f t="shared" si="229"/>
        <v>0</v>
      </c>
      <c r="Y1090" s="35">
        <f t="shared" si="228"/>
        <v>0</v>
      </c>
      <c r="Z1090" s="35">
        <f t="shared" si="226"/>
        <v>0</v>
      </c>
      <c r="AA1090" s="36">
        <f t="shared" si="217"/>
        <v>0</v>
      </c>
      <c r="AB1090" s="36">
        <f t="shared" si="219"/>
        <v>0</v>
      </c>
      <c r="AC1090" s="37">
        <f t="shared" si="227"/>
        <v>0</v>
      </c>
      <c r="AD1090" s="35">
        <f>IF(OR(YEAR(G1090)&lt;2019,O1090="X"),0,IF(ISBLANK(H1090),DATEDIF(G1090,'[3]1.Pradzia'!$D$13,"M"),DATEDIF(G1090,H1090,"m")))</f>
        <v>0</v>
      </c>
      <c r="AE1090" s="37">
        <f>IF(E1090='[3]5.Grup_T'!$E$20,0,IF(AD1090&lt;&gt;0,M1090/V1090*MIN(12,AD1090),0))</f>
        <v>0</v>
      </c>
      <c r="AF1090" s="37">
        <f t="shared" si="218"/>
        <v>0</v>
      </c>
      <c r="AG1090" s="37">
        <f t="shared" si="220"/>
        <v>0</v>
      </c>
      <c r="AH1090" s="37">
        <f t="shared" si="221"/>
        <v>0</v>
      </c>
      <c r="AI1090" s="35" t="str">
        <f t="shared" si="222"/>
        <v>Nusidėvėjęs</v>
      </c>
      <c r="AJ1090" s="38" t="str">
        <f>IF(AND(F1090&lt;&gt;[3]Pav.tvarkyklė!$B$12,F1090&lt;&gt;[3]Pav.tvarkyklė!$B$13),"GVTNT","X")</f>
        <v>GVTNT</v>
      </c>
      <c r="AK1090" s="39">
        <f t="shared" si="223"/>
        <v>0</v>
      </c>
      <c r="AL1090" s="41"/>
      <c r="AM1090" s="41"/>
      <c r="AN1090" s="41">
        <f t="shared" si="224"/>
        <v>1900</v>
      </c>
      <c r="AO1090" s="41"/>
      <c r="AP1090" s="41"/>
      <c r="AQ1090" s="41"/>
      <c r="AR1090" s="42"/>
      <c r="AS1090" s="42"/>
      <c r="AU1090" s="43">
        <f t="shared" si="225"/>
        <v>0</v>
      </c>
    </row>
    <row r="1091" spans="1:47" ht="15" customHeight="1" x14ac:dyDescent="0.25">
      <c r="A1091" s="11"/>
      <c r="B1091" s="19">
        <v>1151</v>
      </c>
      <c r="C1091" s="74"/>
      <c r="D1091" s="77"/>
      <c r="E1091" s="75"/>
      <c r="F1091" s="75"/>
      <c r="G1091" s="80"/>
      <c r="H1091" s="49"/>
      <c r="I1091" s="27"/>
      <c r="J1091" s="27"/>
      <c r="K1091" s="27"/>
      <c r="L1091" s="79"/>
      <c r="M1091" s="81"/>
      <c r="N1091" s="29">
        <v>0</v>
      </c>
      <c r="O1091" s="30" t="str">
        <f>IF(G1091&lt;=$N$2,"",IF(F1091=[3]Pav.tvarkyklė!$B$13,"",IF(ISBLANK(R1091),"X","")))</f>
        <v/>
      </c>
      <c r="P1091" s="31"/>
      <c r="Q1091" s="32"/>
      <c r="R1091" s="32"/>
      <c r="S1091" s="33"/>
      <c r="T1091" s="33"/>
      <c r="U1091" s="34" t="str">
        <f>IFERROR(INDEX('[3]5.Grup_T'!$G$4:$G$22,MATCH('6.Turtas'!E1091,'[3]5.Grup_T'!$E$4:$E$22,0)),"0")</f>
        <v>0</v>
      </c>
      <c r="V1091" s="35">
        <f t="shared" si="216"/>
        <v>0</v>
      </c>
      <c r="W1091" s="35">
        <f>IF(NOT(ISBLANK(H1091)),(12-DATEDIF(H1091,'[3]1.Pradzia'!$D$13,"m")),0)</f>
        <v>0</v>
      </c>
      <c r="X1091" s="35">
        <f t="shared" si="229"/>
        <v>0</v>
      </c>
      <c r="Y1091" s="35">
        <f t="shared" si="228"/>
        <v>0</v>
      </c>
      <c r="Z1091" s="35">
        <f t="shared" si="226"/>
        <v>0</v>
      </c>
      <c r="AA1091" s="36">
        <f t="shared" si="217"/>
        <v>0</v>
      </c>
      <c r="AB1091" s="36">
        <f t="shared" si="219"/>
        <v>0</v>
      </c>
      <c r="AC1091" s="37">
        <f t="shared" si="227"/>
        <v>0</v>
      </c>
      <c r="AD1091" s="35">
        <f>IF(OR(YEAR(G1091)&lt;2019,O1091="X"),0,IF(ISBLANK(H1091),DATEDIF(G1091,'[3]1.Pradzia'!$D$13,"M"),DATEDIF(G1091,H1091,"m")))</f>
        <v>0</v>
      </c>
      <c r="AE1091" s="37">
        <f>IF(E1091='[3]5.Grup_T'!$E$20,0,IF(AD1091&lt;&gt;0,M1091/V1091*MIN(12,AD1091),0))</f>
        <v>0</v>
      </c>
      <c r="AF1091" s="37">
        <f t="shared" si="218"/>
        <v>0</v>
      </c>
      <c r="AG1091" s="37">
        <f t="shared" si="220"/>
        <v>0</v>
      </c>
      <c r="AH1091" s="37">
        <f t="shared" si="221"/>
        <v>0</v>
      </c>
      <c r="AI1091" s="35" t="str">
        <f t="shared" si="222"/>
        <v>Nusidėvėjęs</v>
      </c>
      <c r="AJ1091" s="38" t="str">
        <f>IF(AND(F1091&lt;&gt;[3]Pav.tvarkyklė!$B$12,F1091&lt;&gt;[3]Pav.tvarkyklė!$B$13),"GVTNT","X")</f>
        <v>GVTNT</v>
      </c>
      <c r="AK1091" s="39">
        <f t="shared" si="223"/>
        <v>0</v>
      </c>
      <c r="AL1091" s="41"/>
      <c r="AM1091" s="41"/>
      <c r="AN1091" s="41">
        <f t="shared" si="224"/>
        <v>1900</v>
      </c>
      <c r="AO1091" s="41"/>
      <c r="AP1091" s="41"/>
      <c r="AQ1091" s="41"/>
      <c r="AR1091" s="42"/>
      <c r="AS1091" s="42"/>
      <c r="AU1091" s="43">
        <f t="shared" si="225"/>
        <v>0</v>
      </c>
    </row>
    <row r="1092" spans="1:47" ht="15" customHeight="1" x14ac:dyDescent="0.25">
      <c r="A1092" s="11"/>
      <c r="B1092" s="19">
        <v>1152</v>
      </c>
      <c r="C1092" s="74"/>
      <c r="D1092" s="77"/>
      <c r="E1092" s="75"/>
      <c r="F1092" s="75"/>
      <c r="G1092" s="80"/>
      <c r="H1092" s="49"/>
      <c r="I1092" s="27"/>
      <c r="J1092" s="27"/>
      <c r="K1092" s="27"/>
      <c r="L1092" s="79"/>
      <c r="M1092" s="81"/>
      <c r="N1092" s="29">
        <v>0</v>
      </c>
      <c r="O1092" s="30" t="str">
        <f>IF(G1092&lt;=$N$2,"",IF(F1092=[3]Pav.tvarkyklė!$B$13,"",IF(ISBLANK(R1092),"X","")))</f>
        <v/>
      </c>
      <c r="P1092" s="31"/>
      <c r="Q1092" s="32"/>
      <c r="R1092" s="32"/>
      <c r="S1092" s="33"/>
      <c r="T1092" s="33"/>
      <c r="U1092" s="34" t="str">
        <f>IFERROR(INDEX('[3]5.Grup_T'!$G$4:$G$22,MATCH('6.Turtas'!E1092,'[3]5.Grup_T'!$E$4:$E$22,0)),"0")</f>
        <v>0</v>
      </c>
      <c r="V1092" s="35">
        <f t="shared" ref="V1092:V1101" si="230">U1092*12</f>
        <v>0</v>
      </c>
      <c r="W1092" s="35">
        <f>IF(NOT(ISBLANK(H1092)),(12-DATEDIF(H1092,'[3]1.Pradzia'!$D$13,"m")),0)</f>
        <v>0</v>
      </c>
      <c r="X1092" s="35">
        <f t="shared" si="229"/>
        <v>0</v>
      </c>
      <c r="Y1092" s="35">
        <f t="shared" si="228"/>
        <v>0</v>
      </c>
      <c r="Z1092" s="35">
        <f t="shared" si="226"/>
        <v>0</v>
      </c>
      <c r="AA1092" s="36">
        <f t="shared" ref="AA1092:AA1101" si="231">+IF(Z1092&lt;=0,0,N1092/Z1092)</f>
        <v>0</v>
      </c>
      <c r="AB1092" s="36">
        <f t="shared" si="219"/>
        <v>0</v>
      </c>
      <c r="AC1092" s="37">
        <f t="shared" si="227"/>
        <v>0</v>
      </c>
      <c r="AD1092" s="35">
        <f>IF(OR(YEAR(G1092)&lt;2019,O1092="X"),0,IF(ISBLANK(H1092),DATEDIF(G1092,'[3]1.Pradzia'!$D$13,"M"),DATEDIF(G1092,H1092,"m")))</f>
        <v>0</v>
      </c>
      <c r="AE1092" s="37">
        <f>IF(E1092='[3]5.Grup_T'!$E$20,0,IF(AD1092&lt;&gt;0,M1092/V1092*MIN(12,AD1092),0))</f>
        <v>0</v>
      </c>
      <c r="AF1092" s="37">
        <f t="shared" ref="AF1092:AF1101" si="232">+AB1092+AE1092</f>
        <v>0</v>
      </c>
      <c r="AG1092" s="37">
        <f t="shared" si="220"/>
        <v>0</v>
      </c>
      <c r="AH1092" s="37">
        <f t="shared" si="221"/>
        <v>0</v>
      </c>
      <c r="AI1092" s="35" t="str">
        <f t="shared" si="222"/>
        <v>Nusidėvėjęs</v>
      </c>
      <c r="AJ1092" s="38" t="str">
        <f>IF(AND(F1092&lt;&gt;[3]Pav.tvarkyklė!$B$12,F1092&lt;&gt;[3]Pav.tvarkyklė!$B$13),"GVTNT","X")</f>
        <v>GVTNT</v>
      </c>
      <c r="AK1092" s="39">
        <f t="shared" si="223"/>
        <v>0</v>
      </c>
      <c r="AL1092" s="41"/>
      <c r="AM1092" s="41"/>
      <c r="AN1092" s="41">
        <f t="shared" si="224"/>
        <v>1900</v>
      </c>
      <c r="AO1092" s="41"/>
      <c r="AP1092" s="41"/>
      <c r="AQ1092" s="41"/>
      <c r="AR1092" s="42"/>
      <c r="AS1092" s="42"/>
      <c r="AU1092" s="43">
        <f t="shared" si="225"/>
        <v>0</v>
      </c>
    </row>
    <row r="1093" spans="1:47" ht="15" customHeight="1" x14ac:dyDescent="0.25">
      <c r="A1093" s="11"/>
      <c r="B1093" s="19">
        <v>1153</v>
      </c>
      <c r="C1093" s="74"/>
      <c r="D1093" s="77"/>
      <c r="E1093" s="75"/>
      <c r="F1093" s="75"/>
      <c r="G1093" s="80"/>
      <c r="H1093" s="49"/>
      <c r="I1093" s="27"/>
      <c r="J1093" s="27"/>
      <c r="K1093" s="27"/>
      <c r="L1093" s="79"/>
      <c r="M1093" s="81"/>
      <c r="N1093" s="29">
        <v>0</v>
      </c>
      <c r="O1093" s="30" t="str">
        <f>IF(G1093&lt;=$N$2,"",IF(F1093=[3]Pav.tvarkyklė!$B$13,"",IF(ISBLANK(R1093),"X","")))</f>
        <v/>
      </c>
      <c r="P1093" s="31"/>
      <c r="Q1093" s="32"/>
      <c r="R1093" s="32"/>
      <c r="S1093" s="33"/>
      <c r="T1093" s="33"/>
      <c r="U1093" s="34" t="str">
        <f>IFERROR(INDEX('[3]5.Grup_T'!$G$4:$G$22,MATCH('6.Turtas'!E1093,'[3]5.Grup_T'!$E$4:$E$22,0)),"0")</f>
        <v>0</v>
      </c>
      <c r="V1093" s="35">
        <f t="shared" si="230"/>
        <v>0</v>
      </c>
      <c r="W1093" s="35">
        <f>IF(NOT(ISBLANK(H1093)),(12-DATEDIF(H1093,'[3]1.Pradzia'!$D$13,"m")),0)</f>
        <v>0</v>
      </c>
      <c r="X1093" s="35">
        <f t="shared" si="229"/>
        <v>0</v>
      </c>
      <c r="Y1093" s="35">
        <f t="shared" si="228"/>
        <v>0</v>
      </c>
      <c r="Z1093" s="35">
        <f t="shared" si="226"/>
        <v>0</v>
      </c>
      <c r="AA1093" s="36">
        <f t="shared" si="231"/>
        <v>0</v>
      </c>
      <c r="AB1093" s="36">
        <f t="shared" ref="AB1093:AB1101" si="233">IF(Z1093&lt;=0,N1093,N1093/Z1093*Y1093)</f>
        <v>0</v>
      </c>
      <c r="AC1093" s="37">
        <f t="shared" si="227"/>
        <v>0</v>
      </c>
      <c r="AD1093" s="35">
        <f>IF(OR(YEAR(G1093)&lt;2019,O1093="X"),0,IF(ISBLANK(H1093),DATEDIF(G1093,'[3]1.Pradzia'!$D$13,"M"),DATEDIF(G1093,H1093,"m")))</f>
        <v>0</v>
      </c>
      <c r="AE1093" s="37">
        <f>IF(E1093='[3]5.Grup_T'!$E$20,0,IF(AD1093&lt;&gt;0,M1093/V1093*MIN(12,AD1093),0))</f>
        <v>0</v>
      </c>
      <c r="AF1093" s="37">
        <f t="shared" si="232"/>
        <v>0</v>
      </c>
      <c r="AG1093" s="37">
        <f t="shared" ref="AG1093:AG1101" si="234">AC1093+AE1093</f>
        <v>0</v>
      </c>
      <c r="AH1093" s="37">
        <f t="shared" ref="AH1093:AH1101" si="235">M1093-AG1093</f>
        <v>0</v>
      </c>
      <c r="AI1093" s="35" t="str">
        <f t="shared" ref="AI1093:AI1101" si="236">IF(H1093&lt;&gt;0,"Nurašytas",IF(O1093="X","Nesuderintas",IF(AH1093&lt;=0,"Nusidėvėjęs","")))</f>
        <v>Nusidėvėjęs</v>
      </c>
      <c r="AJ1093" s="38" t="str">
        <f>IF(AND(F1093&lt;&gt;[3]Pav.tvarkyklė!$B$12,F1093&lt;&gt;[3]Pav.tvarkyklė!$B$13),"GVTNT","X")</f>
        <v>GVTNT</v>
      </c>
      <c r="AK1093" s="39">
        <f t="shared" ref="AK1093:AK1102" si="237">I1093-J1093-K1093-L1093-M1093</f>
        <v>0</v>
      </c>
      <c r="AL1093" s="41"/>
      <c r="AM1093" s="41"/>
      <c r="AN1093" s="41">
        <f t="shared" ref="AN1093:AN1156" si="238">YEAR(G1093)</f>
        <v>1900</v>
      </c>
      <c r="AO1093" s="41"/>
      <c r="AP1093" s="41"/>
      <c r="AQ1093" s="41"/>
      <c r="AR1093" s="42"/>
      <c r="AS1093" s="42"/>
      <c r="AU1093" s="43">
        <f t="shared" ref="AU1093:AU1156" si="239">AF1093-AT1093</f>
        <v>0</v>
      </c>
    </row>
    <row r="1094" spans="1:47" ht="15" customHeight="1" x14ac:dyDescent="0.25">
      <c r="A1094" s="11"/>
      <c r="B1094" s="19">
        <v>1155</v>
      </c>
      <c r="C1094" s="74"/>
      <c r="D1094" s="77"/>
      <c r="E1094" s="71"/>
      <c r="F1094" s="75"/>
      <c r="G1094" s="80"/>
      <c r="H1094" s="49"/>
      <c r="I1094" s="27"/>
      <c r="J1094" s="27"/>
      <c r="K1094" s="27"/>
      <c r="L1094" s="79"/>
      <c r="M1094" s="81"/>
      <c r="N1094" s="29">
        <v>0</v>
      </c>
      <c r="O1094" s="30" t="str">
        <f>IF(G1094&lt;=$N$2,"",IF(F1094=[3]Pav.tvarkyklė!$B$13,"",IF(ISBLANK(R1094),"X","")))</f>
        <v/>
      </c>
      <c r="P1094" s="31"/>
      <c r="Q1094" s="32"/>
      <c r="R1094" s="32"/>
      <c r="S1094" s="33"/>
      <c r="T1094" s="33"/>
      <c r="U1094" s="34" t="str">
        <f>IFERROR(INDEX('[3]5.Grup_T'!$G$4:$G$22,MATCH('6.Turtas'!E1094,'[3]5.Grup_T'!$E$4:$E$22,0)),"0")</f>
        <v>0</v>
      </c>
      <c r="V1094" s="35">
        <f t="shared" si="230"/>
        <v>0</v>
      </c>
      <c r="W1094" s="35">
        <f>IF(NOT(ISBLANK(H1094)),(12-DATEDIF(H1094,'[3]1.Pradzia'!$D$13,"m")),0)</f>
        <v>0</v>
      </c>
      <c r="X1094" s="35">
        <f t="shared" si="229"/>
        <v>0</v>
      </c>
      <c r="Y1094" s="35">
        <f t="shared" si="228"/>
        <v>0</v>
      </c>
      <c r="Z1094" s="35">
        <f t="shared" si="226"/>
        <v>0</v>
      </c>
      <c r="AA1094" s="36">
        <f t="shared" si="231"/>
        <v>0</v>
      </c>
      <c r="AB1094" s="36">
        <f t="shared" si="233"/>
        <v>0</v>
      </c>
      <c r="AC1094" s="37">
        <f t="shared" si="227"/>
        <v>0</v>
      </c>
      <c r="AD1094" s="35">
        <f>IF(OR(YEAR(G1094)&lt;2019,O1094="X"),0,IF(ISBLANK(H1094),DATEDIF(G1094,'[3]1.Pradzia'!$D$13,"M"),DATEDIF(G1094,H1094,"m")))</f>
        <v>0</v>
      </c>
      <c r="AE1094" s="37">
        <f>IF(E1094='[3]5.Grup_T'!$E$20,0,IF(AD1094&lt;&gt;0,M1094/V1094*MIN(12,AD1094),0))</f>
        <v>0</v>
      </c>
      <c r="AF1094" s="37">
        <f t="shared" si="232"/>
        <v>0</v>
      </c>
      <c r="AG1094" s="37">
        <f t="shared" si="234"/>
        <v>0</v>
      </c>
      <c r="AH1094" s="37">
        <f t="shared" si="235"/>
        <v>0</v>
      </c>
      <c r="AI1094" s="35" t="str">
        <f t="shared" si="236"/>
        <v>Nusidėvėjęs</v>
      </c>
      <c r="AJ1094" s="38" t="str">
        <f>IF(AND(F1094&lt;&gt;[3]Pav.tvarkyklė!$B$12,F1094&lt;&gt;[3]Pav.tvarkyklė!$B$13),"GVTNT","X")</f>
        <v>GVTNT</v>
      </c>
      <c r="AK1094" s="39">
        <f t="shared" si="237"/>
        <v>0</v>
      </c>
      <c r="AL1094" s="41"/>
      <c r="AM1094" s="41"/>
      <c r="AN1094" s="41">
        <f t="shared" si="238"/>
        <v>1900</v>
      </c>
      <c r="AO1094" s="41"/>
      <c r="AP1094" s="41"/>
      <c r="AQ1094" s="41"/>
      <c r="AR1094" s="42"/>
      <c r="AS1094" s="42"/>
      <c r="AU1094" s="43">
        <f t="shared" si="239"/>
        <v>0</v>
      </c>
    </row>
    <row r="1095" spans="1:47" ht="15" customHeight="1" x14ac:dyDescent="0.25">
      <c r="A1095" s="11"/>
      <c r="B1095" s="19">
        <v>1156</v>
      </c>
      <c r="C1095" s="74"/>
      <c r="D1095" s="77"/>
      <c r="E1095" s="75"/>
      <c r="F1095" s="75"/>
      <c r="G1095" s="80"/>
      <c r="H1095" s="49"/>
      <c r="I1095" s="27"/>
      <c r="J1095" s="27"/>
      <c r="K1095" s="27"/>
      <c r="L1095" s="79"/>
      <c r="M1095" s="81"/>
      <c r="N1095" s="29">
        <v>0</v>
      </c>
      <c r="O1095" s="30" t="str">
        <f>IF(G1095&lt;=$N$2,"",IF(F1095=[3]Pav.tvarkyklė!$B$13,"",IF(ISBLANK(R1095),"X","")))</f>
        <v/>
      </c>
      <c r="P1095" s="31"/>
      <c r="Q1095" s="32"/>
      <c r="R1095" s="32"/>
      <c r="S1095" s="33"/>
      <c r="T1095" s="33"/>
      <c r="U1095" s="34" t="str">
        <f>IFERROR(INDEX('[3]5.Grup_T'!$G$4:$G$22,MATCH('6.Turtas'!E1095,'[3]5.Grup_T'!$E$4:$E$22,0)),"0")</f>
        <v>0</v>
      </c>
      <c r="V1095" s="35">
        <f t="shared" si="230"/>
        <v>0</v>
      </c>
      <c r="W1095" s="35">
        <f>IF(NOT(ISBLANK(H1095)),(12-DATEDIF(H1095,'[3]1.Pradzia'!$D$13,"m")),0)</f>
        <v>0</v>
      </c>
      <c r="X1095" s="35">
        <f t="shared" si="229"/>
        <v>0</v>
      </c>
      <c r="Y1095" s="35">
        <f t="shared" si="228"/>
        <v>0</v>
      </c>
      <c r="Z1095" s="35">
        <f t="shared" ref="Z1095:Z1102" si="240">IF(YEAR(G1095)&gt;=2019,0,V1095-X1095)</f>
        <v>0</v>
      </c>
      <c r="AA1095" s="36">
        <f t="shared" si="231"/>
        <v>0</v>
      </c>
      <c r="AB1095" s="36">
        <f t="shared" si="233"/>
        <v>0</v>
      </c>
      <c r="AC1095" s="37">
        <f t="shared" si="227"/>
        <v>0</v>
      </c>
      <c r="AD1095" s="35">
        <f>IF(OR(YEAR(G1095)&lt;2019,O1095="X"),0,IF(ISBLANK(H1095),DATEDIF(G1095,'[3]1.Pradzia'!$D$13,"M"),DATEDIF(G1095,H1095,"m")))</f>
        <v>0</v>
      </c>
      <c r="AE1095" s="37">
        <f>IF(E1095='[3]5.Grup_T'!$E$20,0,IF(AD1095&lt;&gt;0,M1095/V1095*MIN(12,AD1095),0))</f>
        <v>0</v>
      </c>
      <c r="AF1095" s="37">
        <f t="shared" si="232"/>
        <v>0</v>
      </c>
      <c r="AG1095" s="37">
        <f t="shared" si="234"/>
        <v>0</v>
      </c>
      <c r="AH1095" s="37">
        <f t="shared" si="235"/>
        <v>0</v>
      </c>
      <c r="AI1095" s="35" t="str">
        <f t="shared" si="236"/>
        <v>Nusidėvėjęs</v>
      </c>
      <c r="AJ1095" s="38" t="str">
        <f>IF(AND(F1095&lt;&gt;[3]Pav.tvarkyklė!$B$12,F1095&lt;&gt;[3]Pav.tvarkyklė!$B$13),"GVTNT","X")</f>
        <v>GVTNT</v>
      </c>
      <c r="AK1095" s="39">
        <f t="shared" si="237"/>
        <v>0</v>
      </c>
      <c r="AL1095" s="41"/>
      <c r="AM1095" s="41"/>
      <c r="AN1095" s="41">
        <f t="shared" si="238"/>
        <v>1900</v>
      </c>
      <c r="AO1095" s="41"/>
      <c r="AP1095" s="41"/>
      <c r="AQ1095" s="41"/>
      <c r="AR1095" s="42"/>
      <c r="AS1095" s="42"/>
      <c r="AU1095" s="43">
        <f t="shared" si="239"/>
        <v>0</v>
      </c>
    </row>
    <row r="1096" spans="1:47" ht="15" customHeight="1" x14ac:dyDescent="0.25">
      <c r="A1096" s="11"/>
      <c r="B1096" s="19">
        <v>1157</v>
      </c>
      <c r="C1096" s="74"/>
      <c r="D1096" s="77"/>
      <c r="E1096" s="75"/>
      <c r="F1096" s="75"/>
      <c r="G1096" s="80"/>
      <c r="H1096" s="49"/>
      <c r="I1096" s="27"/>
      <c r="J1096" s="27"/>
      <c r="K1096" s="27"/>
      <c r="L1096" s="79"/>
      <c r="M1096" s="81"/>
      <c r="N1096" s="29">
        <v>0</v>
      </c>
      <c r="O1096" s="30" t="str">
        <f>IF(G1096&lt;=$N$2,"",IF(F1096=[3]Pav.tvarkyklė!$B$13,"",IF(ISBLANK(R1096),"X","")))</f>
        <v/>
      </c>
      <c r="P1096" s="31"/>
      <c r="Q1096" s="32"/>
      <c r="R1096" s="32"/>
      <c r="S1096" s="33"/>
      <c r="T1096" s="33"/>
      <c r="U1096" s="34" t="str">
        <f>IFERROR(INDEX('[3]5.Grup_T'!$G$4:$G$22,MATCH('6.Turtas'!E1096,'[3]5.Grup_T'!$E$4:$E$22,0)),"0")</f>
        <v>0</v>
      </c>
      <c r="V1096" s="35">
        <f t="shared" si="230"/>
        <v>0</v>
      </c>
      <c r="W1096" s="35">
        <f>IF(NOT(ISBLANK(H1096)),(12-DATEDIF(H1096,'[3]1.Pradzia'!$D$13,"m")),0)</f>
        <v>0</v>
      </c>
      <c r="X1096" s="35">
        <f t="shared" si="229"/>
        <v>0</v>
      </c>
      <c r="Y1096" s="35">
        <f t="shared" si="228"/>
        <v>0</v>
      </c>
      <c r="Z1096" s="35">
        <f t="shared" si="240"/>
        <v>0</v>
      </c>
      <c r="AA1096" s="36">
        <f t="shared" si="231"/>
        <v>0</v>
      </c>
      <c r="AB1096" s="36">
        <f t="shared" si="233"/>
        <v>0</v>
      </c>
      <c r="AC1096" s="37">
        <f t="shared" si="227"/>
        <v>0</v>
      </c>
      <c r="AD1096" s="35">
        <f>IF(OR(YEAR(G1096)&lt;2019,O1096="X"),0,IF(ISBLANK(H1096),DATEDIF(G1096,'[3]1.Pradzia'!$D$13,"M"),DATEDIF(G1096,H1096,"m")))</f>
        <v>0</v>
      </c>
      <c r="AE1096" s="37">
        <f>IF(E1096='[3]5.Grup_T'!$E$20,0,IF(AD1096&lt;&gt;0,M1096/V1096*MIN(12,AD1096),0))</f>
        <v>0</v>
      </c>
      <c r="AF1096" s="37">
        <f t="shared" si="232"/>
        <v>0</v>
      </c>
      <c r="AG1096" s="37">
        <f t="shared" si="234"/>
        <v>0</v>
      </c>
      <c r="AH1096" s="37">
        <f t="shared" si="235"/>
        <v>0</v>
      </c>
      <c r="AI1096" s="35" t="str">
        <f t="shared" si="236"/>
        <v>Nusidėvėjęs</v>
      </c>
      <c r="AJ1096" s="38" t="str">
        <f>IF(AND(F1096&lt;&gt;[3]Pav.tvarkyklė!$B$12,F1096&lt;&gt;[3]Pav.tvarkyklė!$B$13),"GVTNT","X")</f>
        <v>GVTNT</v>
      </c>
      <c r="AK1096" s="39">
        <f t="shared" si="237"/>
        <v>0</v>
      </c>
      <c r="AL1096" s="41"/>
      <c r="AM1096" s="41"/>
      <c r="AN1096" s="41">
        <f t="shared" si="238"/>
        <v>1900</v>
      </c>
      <c r="AO1096" s="41"/>
      <c r="AP1096" s="41"/>
      <c r="AQ1096" s="41"/>
      <c r="AR1096" s="42"/>
      <c r="AS1096" s="42"/>
      <c r="AU1096" s="43">
        <f t="shared" si="239"/>
        <v>0</v>
      </c>
    </row>
    <row r="1097" spans="1:47" ht="15" customHeight="1" x14ac:dyDescent="0.25">
      <c r="A1097" s="11"/>
      <c r="B1097" s="19">
        <v>1158</v>
      </c>
      <c r="C1097" s="74"/>
      <c r="D1097" s="77"/>
      <c r="E1097" s="75"/>
      <c r="F1097" s="75"/>
      <c r="G1097" s="80"/>
      <c r="H1097" s="49"/>
      <c r="I1097" s="27"/>
      <c r="J1097" s="27"/>
      <c r="K1097" s="27"/>
      <c r="L1097" s="79"/>
      <c r="M1097" s="81"/>
      <c r="N1097" s="29">
        <v>0</v>
      </c>
      <c r="O1097" s="30" t="str">
        <f>IF(G1097&lt;=$N$2,"",IF(F1097=[3]Pav.tvarkyklė!$B$13,"",IF(ISBLANK(R1097),"X","")))</f>
        <v/>
      </c>
      <c r="P1097" s="31"/>
      <c r="Q1097" s="32"/>
      <c r="R1097" s="32"/>
      <c r="S1097" s="33"/>
      <c r="T1097" s="33"/>
      <c r="U1097" s="34" t="str">
        <f>IFERROR(INDEX('[3]5.Grup_T'!$G$4:$G$22,MATCH('6.Turtas'!E1097,'[3]5.Grup_T'!$E$4:$E$22,0)),"0")</f>
        <v>0</v>
      </c>
      <c r="V1097" s="35">
        <f t="shared" si="230"/>
        <v>0</v>
      </c>
      <c r="W1097" s="35">
        <f>IF(NOT(ISBLANK(H1097)),(12-DATEDIF(H1097,'[3]1.Pradzia'!$D$13,"m")),0)</f>
        <v>0</v>
      </c>
      <c r="X1097" s="35">
        <f t="shared" si="229"/>
        <v>0</v>
      </c>
      <c r="Y1097" s="35">
        <f t="shared" si="228"/>
        <v>0</v>
      </c>
      <c r="Z1097" s="35">
        <f t="shared" si="240"/>
        <v>0</v>
      </c>
      <c r="AA1097" s="36">
        <f t="shared" si="231"/>
        <v>0</v>
      </c>
      <c r="AB1097" s="36">
        <f t="shared" si="233"/>
        <v>0</v>
      </c>
      <c r="AC1097" s="37">
        <f t="shared" si="227"/>
        <v>0</v>
      </c>
      <c r="AD1097" s="35">
        <f>IF(OR(YEAR(G1097)&lt;2019,O1097="X"),0,IF(ISBLANK(H1097),DATEDIF(G1097,'[3]1.Pradzia'!$D$13,"M"),DATEDIF(G1097,H1097,"m")))</f>
        <v>0</v>
      </c>
      <c r="AE1097" s="37">
        <f>IF(E1097='[3]5.Grup_T'!$E$20,0,IF(AD1097&lt;&gt;0,M1097/V1097*MIN(12,AD1097),0))</f>
        <v>0</v>
      </c>
      <c r="AF1097" s="37">
        <f t="shared" si="232"/>
        <v>0</v>
      </c>
      <c r="AG1097" s="37">
        <f t="shared" si="234"/>
        <v>0</v>
      </c>
      <c r="AH1097" s="37">
        <f t="shared" si="235"/>
        <v>0</v>
      </c>
      <c r="AI1097" s="35" t="str">
        <f t="shared" si="236"/>
        <v>Nusidėvėjęs</v>
      </c>
      <c r="AJ1097" s="38" t="str">
        <f>IF(AND(F1097&lt;&gt;[3]Pav.tvarkyklė!$B$12,F1097&lt;&gt;[3]Pav.tvarkyklė!$B$13),"GVTNT","X")</f>
        <v>GVTNT</v>
      </c>
      <c r="AK1097" s="39">
        <f t="shared" si="237"/>
        <v>0</v>
      </c>
      <c r="AL1097" s="41"/>
      <c r="AM1097" s="41"/>
      <c r="AN1097" s="41">
        <f t="shared" si="238"/>
        <v>1900</v>
      </c>
      <c r="AO1097" s="41"/>
      <c r="AP1097" s="41"/>
      <c r="AQ1097" s="41"/>
      <c r="AR1097" s="42"/>
      <c r="AS1097" s="42"/>
      <c r="AU1097" s="43">
        <f t="shared" si="239"/>
        <v>0</v>
      </c>
    </row>
    <row r="1098" spans="1:47" ht="15" customHeight="1" x14ac:dyDescent="0.25">
      <c r="A1098" s="11"/>
      <c r="B1098" s="19">
        <v>1159</v>
      </c>
      <c r="C1098" s="74"/>
      <c r="D1098" s="77"/>
      <c r="E1098" s="75"/>
      <c r="F1098" s="75"/>
      <c r="G1098" s="80"/>
      <c r="H1098" s="49"/>
      <c r="I1098" s="27"/>
      <c r="J1098" s="27"/>
      <c r="K1098" s="27"/>
      <c r="L1098" s="79"/>
      <c r="M1098" s="81"/>
      <c r="N1098" s="29">
        <v>0</v>
      </c>
      <c r="O1098" s="30" t="str">
        <f>IF(G1098&lt;=$N$2,"",IF(F1098=[3]Pav.tvarkyklė!$B$13,"",IF(ISBLANK(R1098),"X","")))</f>
        <v/>
      </c>
      <c r="P1098" s="31"/>
      <c r="Q1098" s="32"/>
      <c r="R1098" s="32"/>
      <c r="S1098" s="33"/>
      <c r="T1098" s="33"/>
      <c r="U1098" s="34" t="str">
        <f>IFERROR(INDEX('[3]5.Grup_T'!$G$4:$G$22,MATCH('6.Turtas'!E1098,'[3]5.Grup_T'!$E$4:$E$22,0)),"0")</f>
        <v>0</v>
      </c>
      <c r="V1098" s="35">
        <f t="shared" si="230"/>
        <v>0</v>
      </c>
      <c r="W1098" s="35">
        <f>IF(NOT(ISBLANK(H1098)),(12-DATEDIF(H1098,'[3]1.Pradzia'!$D$13,"m")),0)</f>
        <v>0</v>
      </c>
      <c r="X1098" s="35">
        <f t="shared" si="229"/>
        <v>0</v>
      </c>
      <c r="Y1098" s="35">
        <f t="shared" si="228"/>
        <v>0</v>
      </c>
      <c r="Z1098" s="35">
        <f t="shared" si="240"/>
        <v>0</v>
      </c>
      <c r="AA1098" s="36">
        <f t="shared" si="231"/>
        <v>0</v>
      </c>
      <c r="AB1098" s="36">
        <f t="shared" si="233"/>
        <v>0</v>
      </c>
      <c r="AC1098" s="37">
        <f t="shared" si="227"/>
        <v>0</v>
      </c>
      <c r="AD1098" s="35">
        <f>IF(OR(YEAR(G1098)&lt;2019,O1098="X"),0,IF(ISBLANK(H1098),DATEDIF(G1098,'[3]1.Pradzia'!$D$13,"M"),DATEDIF(G1098,H1098,"m")))</f>
        <v>0</v>
      </c>
      <c r="AE1098" s="37">
        <f>IF(E1098='[3]5.Grup_T'!$E$20,0,IF(AD1098&lt;&gt;0,M1098/V1098*MIN(12,AD1098),0))</f>
        <v>0</v>
      </c>
      <c r="AF1098" s="37">
        <f t="shared" si="232"/>
        <v>0</v>
      </c>
      <c r="AG1098" s="37">
        <f t="shared" si="234"/>
        <v>0</v>
      </c>
      <c r="AH1098" s="37">
        <f t="shared" si="235"/>
        <v>0</v>
      </c>
      <c r="AI1098" s="35" t="str">
        <f t="shared" si="236"/>
        <v>Nusidėvėjęs</v>
      </c>
      <c r="AJ1098" s="38" t="str">
        <f>IF(AND(F1098&lt;&gt;[3]Pav.tvarkyklė!$B$12,F1098&lt;&gt;[3]Pav.tvarkyklė!$B$13),"GVTNT","X")</f>
        <v>GVTNT</v>
      </c>
      <c r="AK1098" s="39">
        <f t="shared" si="237"/>
        <v>0</v>
      </c>
      <c r="AL1098" s="41"/>
      <c r="AM1098" s="41"/>
      <c r="AN1098" s="41">
        <f t="shared" si="238"/>
        <v>1900</v>
      </c>
      <c r="AO1098" s="41"/>
      <c r="AP1098" s="41"/>
      <c r="AQ1098" s="41"/>
      <c r="AR1098" s="42"/>
      <c r="AS1098" s="42"/>
      <c r="AU1098" s="43">
        <f t="shared" si="239"/>
        <v>0</v>
      </c>
    </row>
    <row r="1099" spans="1:47" ht="15" customHeight="1" x14ac:dyDescent="0.25">
      <c r="A1099" s="11"/>
      <c r="B1099" s="19">
        <v>1160</v>
      </c>
      <c r="C1099" s="74"/>
      <c r="D1099" s="77"/>
      <c r="E1099" s="75"/>
      <c r="F1099" s="75"/>
      <c r="G1099" s="80"/>
      <c r="H1099" s="49"/>
      <c r="I1099" s="27"/>
      <c r="J1099" s="27"/>
      <c r="K1099" s="27"/>
      <c r="L1099" s="79"/>
      <c r="M1099" s="81"/>
      <c r="N1099" s="29">
        <v>0</v>
      </c>
      <c r="O1099" s="30" t="str">
        <f>IF(G1099&lt;=$N$2,"",IF(F1099=[3]Pav.tvarkyklė!$B$13,"",IF(ISBLANK(R1099),"X","")))</f>
        <v/>
      </c>
      <c r="P1099" s="31"/>
      <c r="Q1099" s="32"/>
      <c r="R1099" s="32"/>
      <c r="S1099" s="33"/>
      <c r="T1099" s="33"/>
      <c r="U1099" s="34" t="str">
        <f>IFERROR(INDEX('[3]5.Grup_T'!$G$4:$G$22,MATCH('6.Turtas'!E1099,'[3]5.Grup_T'!$E$4:$E$22,0)),"0")</f>
        <v>0</v>
      </c>
      <c r="V1099" s="35">
        <f t="shared" si="230"/>
        <v>0</v>
      </c>
      <c r="W1099" s="35">
        <f>IF(NOT(ISBLANK(H1099)),(12-DATEDIF(H1099,'[3]1.Pradzia'!$D$13,"m")),0)</f>
        <v>0</v>
      </c>
      <c r="X1099" s="35">
        <f t="shared" si="229"/>
        <v>0</v>
      </c>
      <c r="Y1099" s="35">
        <f t="shared" si="228"/>
        <v>0</v>
      </c>
      <c r="Z1099" s="35">
        <f t="shared" si="240"/>
        <v>0</v>
      </c>
      <c r="AA1099" s="36">
        <f t="shared" si="231"/>
        <v>0</v>
      </c>
      <c r="AB1099" s="36">
        <f t="shared" si="233"/>
        <v>0</v>
      </c>
      <c r="AC1099" s="37">
        <f t="shared" si="227"/>
        <v>0</v>
      </c>
      <c r="AD1099" s="35">
        <f>IF(OR(YEAR(G1099)&lt;2019,O1099="X"),0,IF(ISBLANK(H1099),DATEDIF(G1099,'[3]1.Pradzia'!$D$13,"M"),DATEDIF(G1099,H1099,"m")))</f>
        <v>0</v>
      </c>
      <c r="AE1099" s="37">
        <f>IF(E1099='[3]5.Grup_T'!$E$20,0,IF(AD1099&lt;&gt;0,M1099/V1099*MIN(12,AD1099),0))</f>
        <v>0</v>
      </c>
      <c r="AF1099" s="37">
        <f t="shared" si="232"/>
        <v>0</v>
      </c>
      <c r="AG1099" s="37">
        <f t="shared" si="234"/>
        <v>0</v>
      </c>
      <c r="AH1099" s="37">
        <f t="shared" si="235"/>
        <v>0</v>
      </c>
      <c r="AI1099" s="35" t="str">
        <f t="shared" si="236"/>
        <v>Nusidėvėjęs</v>
      </c>
      <c r="AJ1099" s="38" t="str">
        <f>IF(AND(F1099&lt;&gt;[3]Pav.tvarkyklė!$B$12,F1099&lt;&gt;[3]Pav.tvarkyklė!$B$13),"GVTNT","X")</f>
        <v>GVTNT</v>
      </c>
      <c r="AK1099" s="39">
        <f t="shared" si="237"/>
        <v>0</v>
      </c>
      <c r="AL1099" s="41"/>
      <c r="AM1099" s="41"/>
      <c r="AN1099" s="41">
        <f t="shared" si="238"/>
        <v>1900</v>
      </c>
      <c r="AO1099" s="41"/>
      <c r="AP1099" s="41"/>
      <c r="AQ1099" s="41"/>
      <c r="AR1099" s="42"/>
      <c r="AS1099" s="42"/>
      <c r="AU1099" s="43">
        <f t="shared" si="239"/>
        <v>0</v>
      </c>
    </row>
    <row r="1100" spans="1:47" ht="15" customHeight="1" x14ac:dyDescent="0.25">
      <c r="A1100" s="11"/>
      <c r="B1100" s="19">
        <v>1161</v>
      </c>
      <c r="C1100" s="74"/>
      <c r="D1100" s="77"/>
      <c r="E1100" s="75"/>
      <c r="F1100" s="75"/>
      <c r="G1100" s="80"/>
      <c r="H1100" s="49"/>
      <c r="I1100" s="27"/>
      <c r="J1100" s="27"/>
      <c r="K1100" s="27"/>
      <c r="L1100" s="79"/>
      <c r="M1100" s="81"/>
      <c r="N1100" s="29">
        <v>0</v>
      </c>
      <c r="O1100" s="30" t="str">
        <f>IF(G1100&lt;=$N$2,"",IF(F1100=[3]Pav.tvarkyklė!$B$13,"",IF(ISBLANK(R1100),"X","")))</f>
        <v/>
      </c>
      <c r="P1100" s="31"/>
      <c r="Q1100" s="32"/>
      <c r="R1100" s="32"/>
      <c r="S1100" s="33"/>
      <c r="T1100" s="33"/>
      <c r="U1100" s="34" t="str">
        <f>IFERROR(INDEX('[3]5.Grup_T'!$G$4:$G$22,MATCH('6.Turtas'!E1100,'[3]5.Grup_T'!$E$4:$E$22,0)),"0")</f>
        <v>0</v>
      </c>
      <c r="V1100" s="35">
        <f t="shared" si="230"/>
        <v>0</v>
      </c>
      <c r="W1100" s="35">
        <f>IF(NOT(ISBLANK(H1100)),(12-DATEDIF(H1100,'[3]1.Pradzia'!$D$13,"m")),0)</f>
        <v>0</v>
      </c>
      <c r="X1100" s="35">
        <f t="shared" si="229"/>
        <v>0</v>
      </c>
      <c r="Y1100" s="35">
        <f t="shared" si="228"/>
        <v>0</v>
      </c>
      <c r="Z1100" s="35">
        <f t="shared" si="240"/>
        <v>0</v>
      </c>
      <c r="AA1100" s="36">
        <f t="shared" si="231"/>
        <v>0</v>
      </c>
      <c r="AB1100" s="36">
        <f t="shared" si="233"/>
        <v>0</v>
      </c>
      <c r="AC1100" s="37">
        <f t="shared" si="227"/>
        <v>0</v>
      </c>
      <c r="AD1100" s="35">
        <f>IF(OR(YEAR(G1100)&lt;2019,O1100="X"),0,IF(ISBLANK(H1100),DATEDIF(G1100,'[3]1.Pradzia'!$D$13,"M"),DATEDIF(G1100,H1100,"m")))</f>
        <v>0</v>
      </c>
      <c r="AE1100" s="37">
        <f>IF(E1100='[3]5.Grup_T'!$E$20,0,IF(AD1100&lt;&gt;0,M1100/V1100*MIN(12,AD1100),0))</f>
        <v>0</v>
      </c>
      <c r="AF1100" s="37">
        <f t="shared" si="232"/>
        <v>0</v>
      </c>
      <c r="AG1100" s="37">
        <f t="shared" si="234"/>
        <v>0</v>
      </c>
      <c r="AH1100" s="37">
        <f t="shared" si="235"/>
        <v>0</v>
      </c>
      <c r="AI1100" s="35" t="str">
        <f t="shared" si="236"/>
        <v>Nusidėvėjęs</v>
      </c>
      <c r="AJ1100" s="38" t="str">
        <f>IF(AND(F1100&lt;&gt;[3]Pav.tvarkyklė!$B$12,F1100&lt;&gt;[3]Pav.tvarkyklė!$B$13),"GVTNT","X")</f>
        <v>GVTNT</v>
      </c>
      <c r="AK1100" s="39">
        <f t="shared" si="237"/>
        <v>0</v>
      </c>
      <c r="AL1100" s="41"/>
      <c r="AM1100" s="41"/>
      <c r="AN1100" s="41">
        <f t="shared" si="238"/>
        <v>1900</v>
      </c>
      <c r="AO1100" s="41"/>
      <c r="AP1100" s="41"/>
      <c r="AQ1100" s="41"/>
      <c r="AR1100" s="42"/>
      <c r="AS1100" s="42"/>
      <c r="AU1100" s="43">
        <f t="shared" si="239"/>
        <v>0</v>
      </c>
    </row>
    <row r="1101" spans="1:47" ht="15" customHeight="1" x14ac:dyDescent="0.25">
      <c r="A1101" s="11"/>
      <c r="B1101" s="19">
        <v>1162</v>
      </c>
      <c r="C1101" s="74"/>
      <c r="D1101" s="77"/>
      <c r="E1101" s="75"/>
      <c r="F1101" s="75"/>
      <c r="G1101" s="80"/>
      <c r="H1101" s="49"/>
      <c r="I1101" s="27"/>
      <c r="J1101" s="27"/>
      <c r="K1101" s="27"/>
      <c r="L1101" s="79"/>
      <c r="M1101" s="81"/>
      <c r="N1101" s="29">
        <v>0</v>
      </c>
      <c r="O1101" s="30" t="str">
        <f>IF(G1101&lt;=$N$2,"",IF(F1101=[3]Pav.tvarkyklė!$B$13,"",IF(ISBLANK(R1101),"X","")))</f>
        <v/>
      </c>
      <c r="P1101" s="31"/>
      <c r="Q1101" s="32"/>
      <c r="R1101" s="32"/>
      <c r="S1101" s="33"/>
      <c r="T1101" s="33"/>
      <c r="U1101" s="34" t="str">
        <f>IFERROR(INDEX('[3]5.Grup_T'!$G$4:$G$22,MATCH('6.Turtas'!E1101,'[3]5.Grup_T'!$E$4:$E$22,0)),"0")</f>
        <v>0</v>
      </c>
      <c r="V1101" s="35">
        <f t="shared" si="230"/>
        <v>0</v>
      </c>
      <c r="W1101" s="35">
        <f>IF(NOT(ISBLANK(H1101)),(12-DATEDIF(H1101,'[3]1.Pradzia'!$D$13,"m")),0)</f>
        <v>0</v>
      </c>
      <c r="X1101" s="35">
        <f t="shared" si="229"/>
        <v>0</v>
      </c>
      <c r="Y1101" s="35">
        <f t="shared" si="228"/>
        <v>0</v>
      </c>
      <c r="Z1101" s="35">
        <f t="shared" si="240"/>
        <v>0</v>
      </c>
      <c r="AA1101" s="36">
        <f t="shared" si="231"/>
        <v>0</v>
      </c>
      <c r="AB1101" s="36">
        <f t="shared" si="233"/>
        <v>0</v>
      </c>
      <c r="AC1101" s="37">
        <f t="shared" si="227"/>
        <v>0</v>
      </c>
      <c r="AD1101" s="35">
        <f>IF(OR(YEAR(G1101)&lt;2019,O1101="X"),0,IF(ISBLANK(H1101),DATEDIF(G1101,'[3]1.Pradzia'!$D$13,"M"),DATEDIF(G1101,H1101,"m")))</f>
        <v>0</v>
      </c>
      <c r="AE1101" s="37">
        <f>IF(E1101='[3]5.Grup_T'!$E$20,0,IF(AD1101&lt;&gt;0,M1101/V1101*MIN(12,AD1101),0))</f>
        <v>0</v>
      </c>
      <c r="AF1101" s="37">
        <f t="shared" si="232"/>
        <v>0</v>
      </c>
      <c r="AG1101" s="37">
        <f t="shared" si="234"/>
        <v>0</v>
      </c>
      <c r="AH1101" s="37">
        <f t="shared" si="235"/>
        <v>0</v>
      </c>
      <c r="AI1101" s="35" t="str">
        <f t="shared" si="236"/>
        <v>Nusidėvėjęs</v>
      </c>
      <c r="AJ1101" s="38" t="str">
        <f>IF(AND(F1101&lt;&gt;[3]Pav.tvarkyklė!$B$12,F1101&lt;&gt;[3]Pav.tvarkyklė!$B$13),"GVTNT","X")</f>
        <v>GVTNT</v>
      </c>
      <c r="AK1101" s="39">
        <f t="shared" si="237"/>
        <v>0</v>
      </c>
      <c r="AL1101" s="41"/>
      <c r="AM1101" s="41"/>
      <c r="AN1101" s="41">
        <f t="shared" si="238"/>
        <v>1900</v>
      </c>
      <c r="AO1101" s="41"/>
      <c r="AP1101" s="41"/>
      <c r="AQ1101" s="41"/>
      <c r="AR1101" s="42"/>
      <c r="AS1101" s="42"/>
      <c r="AU1101" s="43">
        <f t="shared" si="239"/>
        <v>0</v>
      </c>
    </row>
    <row r="1102" spans="1:47" ht="15" customHeight="1" x14ac:dyDescent="0.25">
      <c r="A1102" s="11"/>
      <c r="B1102" s="19">
        <v>1163</v>
      </c>
      <c r="C1102" s="74"/>
      <c r="D1102" s="77"/>
      <c r="E1102" s="75"/>
      <c r="F1102" s="75"/>
      <c r="G1102" s="80"/>
      <c r="H1102" s="49"/>
      <c r="I1102" s="27"/>
      <c r="J1102" s="27"/>
      <c r="K1102" s="27"/>
      <c r="L1102" s="79"/>
      <c r="M1102" s="81"/>
      <c r="N1102" s="29">
        <v>0</v>
      </c>
      <c r="O1102" s="30" t="str">
        <f>IF(G1102&lt;=$N$2,"",IF(F1102=[3]Pav.tvarkyklė!$B$13,"",IF(ISBLANK(R1102),"X","")))</f>
        <v/>
      </c>
      <c r="P1102" s="31"/>
      <c r="Q1102" s="32"/>
      <c r="R1102" s="32"/>
      <c r="S1102" s="33"/>
      <c r="T1102" s="33"/>
      <c r="U1102" s="34" t="str">
        <f>IFERROR(INDEX('[3]5.Grup_T'!$G$4:$G$22,MATCH('6.Turtas'!E1102,'[3]5.Grup_T'!$E$4:$E$22,0)),"0")</f>
        <v>0</v>
      </c>
      <c r="V1102" s="35">
        <f>U1102*12</f>
        <v>0</v>
      </c>
      <c r="W1102" s="35">
        <f>IF(NOT(ISBLANK(H1102)),(12-DATEDIF(H1102,'[3]1.Pradzia'!$D$13,"m")),0)</f>
        <v>0</v>
      </c>
      <c r="X1102" s="35">
        <f>IF(OR(ISBLANK(C1102),YEAR(G1102)&gt;=2019),0,DATEDIF(G1102,$N$2,"M"))</f>
        <v>0</v>
      </c>
      <c r="Y1102" s="35">
        <f t="shared" si="228"/>
        <v>0</v>
      </c>
      <c r="Z1102" s="35">
        <f t="shared" si="240"/>
        <v>0</v>
      </c>
      <c r="AA1102" s="36">
        <f>+IF(Z1102&lt;=0,0,N1102/Z1102)</f>
        <v>0</v>
      </c>
      <c r="AB1102" s="36">
        <f>IF(Z1102&lt;=0,N1102,N1102/Z1102*Y1102)</f>
        <v>0</v>
      </c>
      <c r="AC1102" s="37">
        <f>IF(YEAR(G1102)&lt;2019,M1102-N1102+AB1102,0)</f>
        <v>0</v>
      </c>
      <c r="AD1102" s="35">
        <f>IF(OR(YEAR(G1102)&lt;2019,O1102="X"),0,IF(ISBLANK(H1102),DATEDIF(G1102,'[3]1.Pradzia'!$D$13,"M"),DATEDIF(G1102,H1102,"m")))</f>
        <v>0</v>
      </c>
      <c r="AE1102" s="37">
        <f>IF(E1102='[3]5.Grup_T'!$E$20,0,IF(AD1102&lt;&gt;0,M1102/V1102*MIN(12,AD1102),0))</f>
        <v>0</v>
      </c>
      <c r="AF1102" s="37">
        <f>+AB1102+AE1102</f>
        <v>0</v>
      </c>
      <c r="AG1102" s="37">
        <f>AC1102+AE1102</f>
        <v>0</v>
      </c>
      <c r="AH1102" s="37">
        <f>M1102-AG1102</f>
        <v>0</v>
      </c>
      <c r="AI1102" s="35" t="str">
        <f>IF(H1102&lt;&gt;0,"Nurašytas",IF(O1102="X","Nesuderintas",IF(AH1102&lt;=0,"Nusidėvėjęs","")))</f>
        <v>Nusidėvėjęs</v>
      </c>
      <c r="AJ1102" s="38" t="str">
        <f>IF(AND(F1102&lt;&gt;[3]Pav.tvarkyklė!$B$12,F1102&lt;&gt;[3]Pav.tvarkyklė!$B$13),"GVTNT","X")</f>
        <v>GVTNT</v>
      </c>
      <c r="AK1102" s="39">
        <f t="shared" si="237"/>
        <v>0</v>
      </c>
      <c r="AL1102" s="41"/>
      <c r="AM1102" s="41"/>
      <c r="AN1102" s="41">
        <f t="shared" si="238"/>
        <v>1900</v>
      </c>
      <c r="AO1102" s="41"/>
      <c r="AP1102" s="41"/>
      <c r="AQ1102" s="41"/>
      <c r="AR1102" s="42"/>
      <c r="AS1102" s="42"/>
      <c r="AU1102" s="43">
        <f t="shared" si="239"/>
        <v>0</v>
      </c>
    </row>
    <row r="1103" spans="1:47" ht="15" customHeight="1" x14ac:dyDescent="0.25">
      <c r="A1103" s="11"/>
      <c r="B1103" s="19">
        <v>1224</v>
      </c>
      <c r="C1103" s="74"/>
      <c r="D1103" s="82"/>
      <c r="E1103" s="75"/>
      <c r="F1103" s="83"/>
      <c r="G1103" s="80"/>
      <c r="H1103" s="49"/>
      <c r="I1103" s="27"/>
      <c r="J1103" s="27"/>
      <c r="K1103" s="27"/>
      <c r="L1103" s="79"/>
      <c r="M1103" s="81"/>
      <c r="N1103" s="29">
        <v>0</v>
      </c>
      <c r="O1103" s="30" t="str">
        <f>IF(G1103&lt;=$N$2,"",IF(F1103=[3]Pav.tvarkyklė!$B$13,"",IF(ISBLANK(R1103),"X","")))</f>
        <v/>
      </c>
      <c r="P1103" s="31"/>
      <c r="Q1103" s="32"/>
      <c r="R1103" s="32"/>
      <c r="S1103" s="33"/>
      <c r="T1103" s="33"/>
      <c r="U1103" s="34" t="str">
        <f>IFERROR(INDEX('[3]5.Grup_T'!$G$4:$G$22,MATCH('6.Turtas'!E1103,'[3]5.Grup_T'!$E$4:$E$22,0)),"0")</f>
        <v>0</v>
      </c>
      <c r="V1103" s="35">
        <f>U1103*12</f>
        <v>0</v>
      </c>
      <c r="W1103" s="35">
        <f>IF(NOT(ISBLANK(H1103)),(12-DATEDIF(H1103,'[3]1.Pradzia'!$D$13,"m")),0)</f>
        <v>0</v>
      </c>
      <c r="X1103" s="35">
        <f>IF(OR(ISBLANK(C1103),YEAR(G1103)&gt;=2019),0,DATEDIF(G1103,$N$2,"M"))</f>
        <v>0</v>
      </c>
      <c r="Y1103" s="35">
        <f t="shared" si="228"/>
        <v>0</v>
      </c>
      <c r="Z1103" s="35">
        <f>IF(YEAR(G1103)&gt;=2019,0,V1103-X1103)</f>
        <v>0</v>
      </c>
      <c r="AA1103" s="36">
        <f>+IF(Z1103&lt;=0,0,N1103/Z1103)</f>
        <v>0</v>
      </c>
      <c r="AB1103" s="36">
        <f>IF(Z1103&lt;=0,N1103,N1103/Z1103*Y1103)</f>
        <v>0</v>
      </c>
      <c r="AC1103" s="37">
        <f>IF(YEAR(G1103)&lt;2019,M1103-N1103+AB1103,0)</f>
        <v>0</v>
      </c>
      <c r="AD1103" s="35">
        <f>IF(OR(YEAR(G1103)&lt;2019,O1103="X"),0,IF(ISBLANK(H1103),DATEDIF(G1103,'[3]1.Pradzia'!$D$13,"M"),DATEDIF(G1103,H1103,"m")))</f>
        <v>0</v>
      </c>
      <c r="AE1103" s="37">
        <f>IF(E1103='[3]5.Grup_T'!$E$20,0,IF(AD1103&lt;&gt;0,M1103/V1103*MIN(12,AD1103),0))</f>
        <v>0</v>
      </c>
      <c r="AF1103" s="37">
        <f>+AB1103+AE1103</f>
        <v>0</v>
      </c>
      <c r="AG1103" s="37">
        <f>AC1103+AE1103</f>
        <v>0</v>
      </c>
      <c r="AH1103" s="37">
        <f>M1103-AG1103</f>
        <v>0</v>
      </c>
      <c r="AI1103" s="35" t="str">
        <f>IF(H1103&lt;&gt;0,"Nurašytas",IF(O1103="X","Nesuderintas",IF(AH1103&lt;=0,"Nusidėvėjęs","")))</f>
        <v>Nusidėvėjęs</v>
      </c>
      <c r="AJ1103" s="38" t="str">
        <f>IF(AND(F1103&lt;&gt;[3]Pav.tvarkyklė!$B$12,F1103&lt;&gt;[3]Pav.tvarkyklė!$B$13),"GVTNT","X")</f>
        <v>GVTNT</v>
      </c>
      <c r="AK1103" s="39">
        <f>I1103-J1103-K1103-L1103-M1103</f>
        <v>0</v>
      </c>
      <c r="AL1103" s="41"/>
      <c r="AM1103" s="41"/>
      <c r="AN1103" s="41">
        <f t="shared" si="238"/>
        <v>1900</v>
      </c>
      <c r="AO1103" s="41"/>
      <c r="AP1103" s="41"/>
      <c r="AQ1103" s="41"/>
      <c r="AR1103" s="42"/>
      <c r="AS1103" s="42"/>
      <c r="AU1103" s="43">
        <f t="shared" si="239"/>
        <v>0</v>
      </c>
    </row>
    <row r="1104" spans="1:47" ht="15" customHeight="1" x14ac:dyDescent="0.25">
      <c r="A1104" s="11"/>
      <c r="B1104" s="19">
        <v>1225</v>
      </c>
      <c r="C1104" s="74"/>
      <c r="D1104" s="77"/>
      <c r="E1104" s="75"/>
      <c r="F1104" s="75"/>
      <c r="G1104" s="80"/>
      <c r="H1104" s="49"/>
      <c r="I1104" s="27"/>
      <c r="J1104" s="27"/>
      <c r="K1104" s="27"/>
      <c r="L1104" s="79"/>
      <c r="M1104" s="81"/>
      <c r="N1104" s="29">
        <v>0</v>
      </c>
      <c r="O1104" s="30" t="str">
        <f>IF(G1104&lt;=$N$2,"",IF(F1104=[3]Pav.tvarkyklė!$B$13,"",IF(ISBLANK(R1104),"X","")))</f>
        <v/>
      </c>
      <c r="P1104" s="31"/>
      <c r="Q1104" s="32"/>
      <c r="R1104" s="32"/>
      <c r="S1104" s="33"/>
      <c r="T1104" s="33"/>
      <c r="U1104" s="34" t="str">
        <f>IFERROR(INDEX('[3]5.Grup_T'!$G$4:$G$22,MATCH('6.Turtas'!E1104,'[3]5.Grup_T'!$E$4:$E$22,0)),"0")</f>
        <v>0</v>
      </c>
      <c r="V1104" s="35">
        <f>U1104*12</f>
        <v>0</v>
      </c>
      <c r="W1104" s="35">
        <f>IF(NOT(ISBLANK(H1104)),(12-DATEDIF(H1104,'[3]1.Pradzia'!$D$13,"m")),0)</f>
        <v>0</v>
      </c>
      <c r="X1104" s="35">
        <f>IF(OR(ISBLANK(C1104),YEAR(G1104)&gt;=2019),0,DATEDIF(G1104,$N$2,"M"))</f>
        <v>0</v>
      </c>
      <c r="Y1104" s="35">
        <f t="shared" si="228"/>
        <v>0</v>
      </c>
      <c r="Z1104" s="35">
        <f>IF(YEAR(G1104)&gt;=2019,0,V1104-X1104)</f>
        <v>0</v>
      </c>
      <c r="AA1104" s="36">
        <f>+IF(Z1104&lt;=0,0,N1104/Z1104)</f>
        <v>0</v>
      </c>
      <c r="AB1104" s="36">
        <f>IF(Z1104&lt;=0,N1104,N1104/Z1104*Y1104)</f>
        <v>0</v>
      </c>
      <c r="AC1104" s="37">
        <f>IF(YEAR(G1104)&lt;2019,M1104-N1104+AB1104,0)</f>
        <v>0</v>
      </c>
      <c r="AD1104" s="35">
        <f>IF(OR(YEAR(G1104)&lt;2019,O1104="X"),0,IF(ISBLANK(H1104),DATEDIF(G1104,'[3]1.Pradzia'!$D$13,"M"),DATEDIF(G1104,H1104,"m")))</f>
        <v>0</v>
      </c>
      <c r="AE1104" s="37">
        <f>IF(E1104='[3]5.Grup_T'!$E$20,0,IF(AD1104&lt;&gt;0,M1104/V1104*MIN(12,AD1104),0))</f>
        <v>0</v>
      </c>
      <c r="AF1104" s="37">
        <f>+AB1104+AE1104</f>
        <v>0</v>
      </c>
      <c r="AG1104" s="37">
        <f>AC1104+AE1104</f>
        <v>0</v>
      </c>
      <c r="AH1104" s="37">
        <f>M1104-AG1104</f>
        <v>0</v>
      </c>
      <c r="AI1104" s="35" t="str">
        <f>IF(H1104&lt;&gt;0,"Nurašytas",IF(O1104="X","Nesuderintas",IF(AH1104&lt;=0,"Nusidėvėjęs","")))</f>
        <v>Nusidėvėjęs</v>
      </c>
      <c r="AJ1104" s="38" t="str">
        <f>IF(AND(F1104&lt;&gt;[3]Pav.tvarkyklė!$B$12,F1104&lt;&gt;[3]Pav.tvarkyklė!$B$13),"GVTNT","X")</f>
        <v>GVTNT</v>
      </c>
      <c r="AK1104" s="39">
        <f>I1104-J1104-K1104-L1104-M1104</f>
        <v>0</v>
      </c>
      <c r="AL1104" s="41"/>
      <c r="AM1104" s="41"/>
      <c r="AN1104" s="41">
        <f t="shared" si="238"/>
        <v>1900</v>
      </c>
      <c r="AO1104" s="41"/>
      <c r="AP1104" s="41"/>
      <c r="AQ1104" s="41"/>
      <c r="AR1104" s="42"/>
      <c r="AS1104" s="42"/>
      <c r="AU1104" s="43">
        <f t="shared" si="239"/>
        <v>0</v>
      </c>
    </row>
    <row r="1105" spans="1:47" ht="15" customHeight="1" x14ac:dyDescent="0.25">
      <c r="A1105" s="11"/>
      <c r="B1105" s="19">
        <v>1226</v>
      </c>
      <c r="C1105" s="74"/>
      <c r="D1105" s="77"/>
      <c r="E1105" s="75"/>
      <c r="F1105" s="75"/>
      <c r="G1105" s="80"/>
      <c r="H1105" s="49"/>
      <c r="I1105" s="27"/>
      <c r="J1105" s="27"/>
      <c r="K1105" s="27"/>
      <c r="L1105" s="79"/>
      <c r="M1105" s="81"/>
      <c r="N1105" s="29">
        <v>0</v>
      </c>
      <c r="O1105" s="30" t="str">
        <f>IF(G1105&lt;=$N$2,"",IF(F1105=[3]Pav.tvarkyklė!$B$13,"",IF(ISBLANK(R1105),"X","")))</f>
        <v/>
      </c>
      <c r="P1105" s="31"/>
      <c r="Q1105" s="32"/>
      <c r="R1105" s="32"/>
      <c r="S1105" s="33"/>
      <c r="T1105" s="33"/>
      <c r="U1105" s="34" t="str">
        <f>IFERROR(INDEX('[3]5.Grup_T'!$G$4:$G$22,MATCH('6.Turtas'!E1105,'[3]5.Grup_T'!$E$4:$E$22,0)),"0")</f>
        <v>0</v>
      </c>
      <c r="V1105" s="35">
        <f>U1105*12</f>
        <v>0</v>
      </c>
      <c r="W1105" s="35">
        <f>IF(NOT(ISBLANK(H1105)),(12-DATEDIF(H1105,'[3]1.Pradzia'!$D$13,"m")),0)</f>
        <v>0</v>
      </c>
      <c r="X1105" s="35">
        <f>IF(OR(ISBLANK(C1105),YEAR(G1105)&gt;=2019),0,DATEDIF(G1105,$N$2,"M"))</f>
        <v>0</v>
      </c>
      <c r="Y1105" s="35">
        <f t="shared" si="228"/>
        <v>0</v>
      </c>
      <c r="Z1105" s="35">
        <f>IF(YEAR(G1105)&gt;=2019,0,V1105-X1105)</f>
        <v>0</v>
      </c>
      <c r="AA1105" s="36">
        <f>+IF(Z1105&lt;=0,0,N1105/Z1105)</f>
        <v>0</v>
      </c>
      <c r="AB1105" s="36">
        <f>IF(Z1105&lt;=0,N1105,N1105/Z1105*Y1105)</f>
        <v>0</v>
      </c>
      <c r="AC1105" s="37">
        <f>IF(YEAR(G1105)&lt;2019,M1105-N1105+AB1105,0)</f>
        <v>0</v>
      </c>
      <c r="AD1105" s="35">
        <f>IF(OR(YEAR(G1105)&lt;2019,O1105="X"),0,IF(ISBLANK(H1105),DATEDIF(G1105,'[3]1.Pradzia'!$D$13,"M"),DATEDIF(G1105,H1105,"m")))</f>
        <v>0</v>
      </c>
      <c r="AE1105" s="37">
        <f>IF(E1105='[3]5.Grup_T'!$E$20,0,IF(AD1105&lt;&gt;0,M1105/V1105*MIN(12,AD1105),0))</f>
        <v>0</v>
      </c>
      <c r="AF1105" s="37">
        <f>+AB1105+AE1105</f>
        <v>0</v>
      </c>
      <c r="AG1105" s="37">
        <f>AC1105+AE1105</f>
        <v>0</v>
      </c>
      <c r="AH1105" s="37">
        <f>M1105-AG1105</f>
        <v>0</v>
      </c>
      <c r="AI1105" s="35" t="str">
        <f>IF(H1105&lt;&gt;0,"Nurašytas",IF(O1105="X","Nesuderintas",IF(AH1105&lt;=0,"Nusidėvėjęs","")))</f>
        <v>Nusidėvėjęs</v>
      </c>
      <c r="AJ1105" s="38" t="str">
        <f>IF(AND(F1105&lt;&gt;[3]Pav.tvarkyklė!$B$12,F1105&lt;&gt;[3]Pav.tvarkyklė!$B$13),"GVTNT","X")</f>
        <v>GVTNT</v>
      </c>
      <c r="AK1105" s="39">
        <f>I1105-J1105-K1105-L1105-M1105</f>
        <v>0</v>
      </c>
      <c r="AL1105" s="41"/>
      <c r="AM1105" s="41"/>
      <c r="AN1105" s="41">
        <f t="shared" si="238"/>
        <v>1900</v>
      </c>
      <c r="AO1105" s="41"/>
      <c r="AP1105" s="41"/>
      <c r="AQ1105" s="41"/>
      <c r="AR1105" s="42"/>
      <c r="AS1105" s="42"/>
      <c r="AU1105" s="43">
        <f t="shared" si="239"/>
        <v>0</v>
      </c>
    </row>
    <row r="1106" spans="1:47" ht="15" customHeight="1" x14ac:dyDescent="0.25">
      <c r="A1106" s="11"/>
      <c r="B1106" s="19">
        <v>1227</v>
      </c>
      <c r="C1106" s="74"/>
      <c r="D1106" s="77"/>
      <c r="E1106" s="75"/>
      <c r="F1106" s="75"/>
      <c r="G1106" s="80"/>
      <c r="H1106" s="49"/>
      <c r="I1106" s="27"/>
      <c r="J1106" s="27"/>
      <c r="K1106" s="27"/>
      <c r="L1106" s="79"/>
      <c r="M1106" s="81"/>
      <c r="N1106" s="29">
        <v>0</v>
      </c>
      <c r="O1106" s="30" t="str">
        <f>IF(G1106&lt;=$N$2,"",IF(F1106=[3]Pav.tvarkyklė!$B$13,"",IF(ISBLANK(R1106),"X","")))</f>
        <v/>
      </c>
      <c r="P1106" s="31"/>
      <c r="Q1106" s="32"/>
      <c r="R1106" s="32"/>
      <c r="S1106" s="33"/>
      <c r="T1106" s="33"/>
      <c r="U1106" s="34" t="str">
        <f>IFERROR(INDEX('[3]5.Grup_T'!$G$4:$G$22,MATCH('6.Turtas'!E1106,'[3]5.Grup_T'!$E$4:$E$22,0)),"0")</f>
        <v>0</v>
      </c>
      <c r="V1106" s="35">
        <f t="shared" ref="V1106:V1169" si="241">U1106*12</f>
        <v>0</v>
      </c>
      <c r="W1106" s="35">
        <f>IF(NOT(ISBLANK(H1106)),(12-DATEDIF(H1106,'[3]1.Pradzia'!$D$13,"m")),0)</f>
        <v>0</v>
      </c>
      <c r="X1106" s="35">
        <f t="shared" ref="X1106:X1169" si="242">IF(OR(ISBLANK(C1106),YEAR(G1106)&gt;=2019),0,DATEDIF(G1106,$N$2,"M"))</f>
        <v>0</v>
      </c>
      <c r="Y1106" s="35">
        <f t="shared" si="228"/>
        <v>0</v>
      </c>
      <c r="Z1106" s="35">
        <f>IF(YEAR(G1106)&gt;=2019,0,V1106-X1106)</f>
        <v>0</v>
      </c>
      <c r="AA1106" s="36">
        <f t="shared" ref="AA1106:AA1169" si="243">+IF(Z1106&lt;=0,0,N1106/Z1106)</f>
        <v>0</v>
      </c>
      <c r="AB1106" s="36">
        <f t="shared" ref="AB1106:AB1169" si="244">IF(Z1106&lt;=0,N1106,N1106/Z1106*Y1106)</f>
        <v>0</v>
      </c>
      <c r="AC1106" s="37">
        <f t="shared" ref="AC1106:AC1169" si="245">IF(YEAR(G1106)&lt;2019,M1106-N1106+AB1106,0)</f>
        <v>0</v>
      </c>
      <c r="AD1106" s="35">
        <f>IF(OR(YEAR(G1106)&lt;2019,O1106="X"),0,IF(ISBLANK(H1106),DATEDIF(G1106,'[3]1.Pradzia'!$D$13,"M"),DATEDIF(G1106,H1106,"m")))</f>
        <v>0</v>
      </c>
      <c r="AE1106" s="37">
        <f>IF(E1106='[3]5.Grup_T'!$E$20,0,IF(AD1106&lt;&gt;0,M1106/V1106*MIN(12,AD1106),0))</f>
        <v>0</v>
      </c>
      <c r="AF1106" s="37">
        <f t="shared" ref="AF1106:AF1169" si="246">+AB1106+AE1106</f>
        <v>0</v>
      </c>
      <c r="AG1106" s="37">
        <f t="shared" ref="AG1106:AG1169" si="247">AC1106+AE1106</f>
        <v>0</v>
      </c>
      <c r="AH1106" s="37">
        <f t="shared" ref="AH1106:AH1169" si="248">M1106-AG1106</f>
        <v>0</v>
      </c>
      <c r="AI1106" s="35" t="str">
        <f t="shared" ref="AI1106:AI1169" si="249">IF(H1106&lt;&gt;0,"Nurašytas",IF(O1106="X","Nesuderintas",IF(AH1106&lt;=0,"Nusidėvėjęs","")))</f>
        <v>Nusidėvėjęs</v>
      </c>
      <c r="AJ1106" s="38" t="str">
        <f>IF(AND(F1106&lt;&gt;[3]Pav.tvarkyklė!$B$12,F1106&lt;&gt;[3]Pav.tvarkyklė!$B$13),"GVTNT","X")</f>
        <v>GVTNT</v>
      </c>
      <c r="AK1106" s="39">
        <f>I1106-J1106-K1106-L1106-M1106</f>
        <v>0</v>
      </c>
      <c r="AL1106" s="41"/>
      <c r="AM1106" s="41"/>
      <c r="AN1106" s="41">
        <f t="shared" si="238"/>
        <v>1900</v>
      </c>
      <c r="AO1106" s="41"/>
      <c r="AP1106" s="41"/>
      <c r="AQ1106" s="41"/>
      <c r="AR1106" s="42"/>
      <c r="AS1106" s="42"/>
      <c r="AU1106" s="43">
        <f t="shared" si="239"/>
        <v>0</v>
      </c>
    </row>
    <row r="1107" spans="1:47" ht="15" customHeight="1" x14ac:dyDescent="0.25">
      <c r="A1107" s="11"/>
      <c r="B1107" s="19">
        <v>1228</v>
      </c>
      <c r="C1107" s="74"/>
      <c r="D1107" s="77"/>
      <c r="E1107" s="75"/>
      <c r="F1107" s="75"/>
      <c r="G1107" s="80"/>
      <c r="H1107" s="49"/>
      <c r="I1107" s="27"/>
      <c r="J1107" s="27"/>
      <c r="K1107" s="27"/>
      <c r="L1107" s="79"/>
      <c r="M1107" s="81"/>
      <c r="N1107" s="29">
        <v>0</v>
      </c>
      <c r="O1107" s="30" t="str">
        <f>IF(G1107&lt;=$N$2,"",IF(F1107=[3]Pav.tvarkyklė!$B$13,"",IF(ISBLANK(R1107),"X","")))</f>
        <v/>
      </c>
      <c r="P1107" s="31"/>
      <c r="Q1107" s="32"/>
      <c r="R1107" s="32"/>
      <c r="S1107" s="33"/>
      <c r="T1107" s="33"/>
      <c r="U1107" s="34" t="str">
        <f>IFERROR(INDEX('[3]5.Grup_T'!$G$4:$G$22,MATCH('6.Turtas'!E1107,'[3]5.Grup_T'!$E$4:$E$22,0)),"0")</f>
        <v>0</v>
      </c>
      <c r="V1107" s="35">
        <f t="shared" si="241"/>
        <v>0</v>
      </c>
      <c r="W1107" s="35">
        <f>IF(NOT(ISBLANK(H1107)),(12-DATEDIF(H1107,'[3]1.Pradzia'!$D$13,"m")),0)</f>
        <v>0</v>
      </c>
      <c r="X1107" s="35">
        <f t="shared" si="242"/>
        <v>0</v>
      </c>
      <c r="Y1107" s="35">
        <f t="shared" si="228"/>
        <v>0</v>
      </c>
      <c r="Z1107" s="35">
        <f t="shared" ref="Z1107:Z1170" si="250">IF(YEAR(G1107)&gt;=2019,0,V1107-X1107)</f>
        <v>0</v>
      </c>
      <c r="AA1107" s="36">
        <f t="shared" si="243"/>
        <v>0</v>
      </c>
      <c r="AB1107" s="36">
        <f t="shared" si="244"/>
        <v>0</v>
      </c>
      <c r="AC1107" s="37">
        <f t="shared" si="245"/>
        <v>0</v>
      </c>
      <c r="AD1107" s="35">
        <f>IF(OR(YEAR(G1107)&lt;2019,O1107="X"),0,IF(ISBLANK(H1107),DATEDIF(G1107,'[3]1.Pradzia'!$D$13,"M"),DATEDIF(G1107,H1107,"m")))</f>
        <v>0</v>
      </c>
      <c r="AE1107" s="37">
        <f>IF(E1107='[3]5.Grup_T'!$E$20,0,IF(AD1107&lt;&gt;0,M1107/V1107*MIN(12,AD1107),0))</f>
        <v>0</v>
      </c>
      <c r="AF1107" s="37">
        <f t="shared" si="246"/>
        <v>0</v>
      </c>
      <c r="AG1107" s="37">
        <f t="shared" si="247"/>
        <v>0</v>
      </c>
      <c r="AH1107" s="37">
        <f t="shared" si="248"/>
        <v>0</v>
      </c>
      <c r="AI1107" s="35" t="str">
        <f t="shared" si="249"/>
        <v>Nusidėvėjęs</v>
      </c>
      <c r="AJ1107" s="38" t="str">
        <f>IF(AND(F1107&lt;&gt;[3]Pav.tvarkyklė!$B$12,F1107&lt;&gt;[3]Pav.tvarkyklė!$B$13),"GVTNT","X")</f>
        <v>GVTNT</v>
      </c>
      <c r="AK1107" s="39">
        <f t="shared" ref="AK1107:AK1170" si="251">I1107-J1107-K1107-L1107-M1107</f>
        <v>0</v>
      </c>
      <c r="AL1107" s="41"/>
      <c r="AM1107" s="41"/>
      <c r="AN1107" s="41">
        <f t="shared" si="238"/>
        <v>1900</v>
      </c>
      <c r="AO1107" s="41"/>
      <c r="AP1107" s="41"/>
      <c r="AQ1107" s="41"/>
      <c r="AR1107" s="42"/>
      <c r="AS1107" s="42"/>
      <c r="AU1107" s="43">
        <f t="shared" si="239"/>
        <v>0</v>
      </c>
    </row>
    <row r="1108" spans="1:47" ht="15" customHeight="1" x14ac:dyDescent="0.25">
      <c r="A1108" s="11"/>
      <c r="B1108" s="19">
        <v>1229</v>
      </c>
      <c r="C1108" s="74"/>
      <c r="D1108" s="77"/>
      <c r="E1108" s="75"/>
      <c r="F1108" s="75"/>
      <c r="G1108" s="80"/>
      <c r="H1108" s="49"/>
      <c r="I1108" s="27"/>
      <c r="J1108" s="27"/>
      <c r="K1108" s="27"/>
      <c r="L1108" s="79"/>
      <c r="M1108" s="81"/>
      <c r="N1108" s="29">
        <v>0</v>
      </c>
      <c r="O1108" s="30" t="str">
        <f>IF(G1108&lt;=$N$2,"",IF(F1108=[3]Pav.tvarkyklė!$B$13,"",IF(ISBLANK(R1108),"X","")))</f>
        <v/>
      </c>
      <c r="P1108" s="31"/>
      <c r="Q1108" s="32"/>
      <c r="R1108" s="32"/>
      <c r="S1108" s="33"/>
      <c r="T1108" s="33"/>
      <c r="U1108" s="34" t="str">
        <f>IFERROR(INDEX('[3]5.Grup_T'!$G$4:$G$22,MATCH('6.Turtas'!E1108,'[3]5.Grup_T'!$E$4:$E$22,0)),"0")</f>
        <v>0</v>
      </c>
      <c r="V1108" s="35">
        <f t="shared" si="241"/>
        <v>0</v>
      </c>
      <c r="W1108" s="35">
        <f>IF(NOT(ISBLANK(H1108)),(12-DATEDIF(H1108,'[3]1.Pradzia'!$D$13,"m")),0)</f>
        <v>0</v>
      </c>
      <c r="X1108" s="35">
        <f t="shared" si="242"/>
        <v>0</v>
      </c>
      <c r="Y1108" s="35">
        <f t="shared" si="228"/>
        <v>0</v>
      </c>
      <c r="Z1108" s="35">
        <f t="shared" si="250"/>
        <v>0</v>
      </c>
      <c r="AA1108" s="36">
        <f t="shared" si="243"/>
        <v>0</v>
      </c>
      <c r="AB1108" s="36">
        <f t="shared" si="244"/>
        <v>0</v>
      </c>
      <c r="AC1108" s="37">
        <f t="shared" si="245"/>
        <v>0</v>
      </c>
      <c r="AD1108" s="35">
        <f>IF(OR(YEAR(G1108)&lt;2019,O1108="X"),0,IF(ISBLANK(H1108),DATEDIF(G1108,'[3]1.Pradzia'!$D$13,"M"),DATEDIF(G1108,H1108,"m")))</f>
        <v>0</v>
      </c>
      <c r="AE1108" s="37">
        <f>IF(E1108='[3]5.Grup_T'!$E$20,0,IF(AD1108&lt;&gt;0,M1108/V1108*MIN(12,AD1108),0))</f>
        <v>0</v>
      </c>
      <c r="AF1108" s="37">
        <f t="shared" si="246"/>
        <v>0</v>
      </c>
      <c r="AG1108" s="37">
        <f t="shared" si="247"/>
        <v>0</v>
      </c>
      <c r="AH1108" s="37">
        <f t="shared" si="248"/>
        <v>0</v>
      </c>
      <c r="AI1108" s="35" t="str">
        <f t="shared" si="249"/>
        <v>Nusidėvėjęs</v>
      </c>
      <c r="AJ1108" s="38" t="str">
        <f>IF(AND(F1108&lt;&gt;[3]Pav.tvarkyklė!$B$12,F1108&lt;&gt;[3]Pav.tvarkyklė!$B$13),"GVTNT","X")</f>
        <v>GVTNT</v>
      </c>
      <c r="AK1108" s="39">
        <f t="shared" si="251"/>
        <v>0</v>
      </c>
      <c r="AL1108" s="41"/>
      <c r="AM1108" s="41"/>
      <c r="AN1108" s="41">
        <f t="shared" si="238"/>
        <v>1900</v>
      </c>
      <c r="AO1108" s="41"/>
      <c r="AP1108" s="41"/>
      <c r="AQ1108" s="41"/>
      <c r="AR1108" s="42"/>
      <c r="AS1108" s="42"/>
      <c r="AU1108" s="43">
        <f t="shared" si="239"/>
        <v>0</v>
      </c>
    </row>
    <row r="1109" spans="1:47" ht="15" customHeight="1" x14ac:dyDescent="0.25">
      <c r="A1109" s="11"/>
      <c r="B1109" s="19">
        <v>1230</v>
      </c>
      <c r="C1109" s="74"/>
      <c r="D1109" s="77"/>
      <c r="E1109" s="75"/>
      <c r="F1109" s="75"/>
      <c r="G1109" s="80"/>
      <c r="H1109" s="49"/>
      <c r="I1109" s="27"/>
      <c r="J1109" s="27"/>
      <c r="K1109" s="27"/>
      <c r="L1109" s="79"/>
      <c r="M1109" s="81"/>
      <c r="N1109" s="29">
        <v>0</v>
      </c>
      <c r="O1109" s="30" t="str">
        <f>IF(G1109&lt;=$N$2,"",IF(F1109=[3]Pav.tvarkyklė!$B$13,"",IF(ISBLANK(R1109),"X","")))</f>
        <v/>
      </c>
      <c r="P1109" s="31"/>
      <c r="Q1109" s="32"/>
      <c r="R1109" s="32"/>
      <c r="S1109" s="33"/>
      <c r="T1109" s="33"/>
      <c r="U1109" s="34" t="str">
        <f>IFERROR(INDEX('[3]5.Grup_T'!$G$4:$G$22,MATCH('6.Turtas'!E1109,'[3]5.Grup_T'!$E$4:$E$22,0)),"0")</f>
        <v>0</v>
      </c>
      <c r="V1109" s="35">
        <f t="shared" si="241"/>
        <v>0</v>
      </c>
      <c r="W1109" s="35">
        <f>IF(NOT(ISBLANK(H1109)),(12-DATEDIF(H1109,'[3]1.Pradzia'!$D$13,"m")),0)</f>
        <v>0</v>
      </c>
      <c r="X1109" s="35">
        <f t="shared" si="242"/>
        <v>0</v>
      </c>
      <c r="Y1109" s="35">
        <f t="shared" si="228"/>
        <v>0</v>
      </c>
      <c r="Z1109" s="35">
        <f t="shared" si="250"/>
        <v>0</v>
      </c>
      <c r="AA1109" s="36">
        <f t="shared" si="243"/>
        <v>0</v>
      </c>
      <c r="AB1109" s="36">
        <f t="shared" si="244"/>
        <v>0</v>
      </c>
      <c r="AC1109" s="37">
        <f t="shared" si="245"/>
        <v>0</v>
      </c>
      <c r="AD1109" s="35">
        <f>IF(OR(YEAR(G1109)&lt;2019,O1109="X"),0,IF(ISBLANK(H1109),DATEDIF(G1109,'[3]1.Pradzia'!$D$13,"M"),DATEDIF(G1109,H1109,"m")))</f>
        <v>0</v>
      </c>
      <c r="AE1109" s="37">
        <f>IF(E1109='[3]5.Grup_T'!$E$20,0,IF(AD1109&lt;&gt;0,M1109/V1109*MIN(12,AD1109),0))</f>
        <v>0</v>
      </c>
      <c r="AF1109" s="37">
        <f t="shared" si="246"/>
        <v>0</v>
      </c>
      <c r="AG1109" s="37">
        <f t="shared" si="247"/>
        <v>0</v>
      </c>
      <c r="AH1109" s="37">
        <f t="shared" si="248"/>
        <v>0</v>
      </c>
      <c r="AI1109" s="35" t="str">
        <f t="shared" si="249"/>
        <v>Nusidėvėjęs</v>
      </c>
      <c r="AJ1109" s="38" t="str">
        <f>IF(AND(F1109&lt;&gt;[3]Pav.tvarkyklė!$B$12,F1109&lt;&gt;[3]Pav.tvarkyklė!$B$13),"GVTNT","X")</f>
        <v>GVTNT</v>
      </c>
      <c r="AK1109" s="39">
        <f t="shared" si="251"/>
        <v>0</v>
      </c>
      <c r="AL1109" s="41"/>
      <c r="AM1109" s="41"/>
      <c r="AN1109" s="41">
        <f t="shared" si="238"/>
        <v>1900</v>
      </c>
      <c r="AO1109" s="41"/>
      <c r="AP1109" s="41"/>
      <c r="AQ1109" s="41"/>
      <c r="AR1109" s="42"/>
      <c r="AS1109" s="42"/>
      <c r="AU1109" s="43">
        <f t="shared" si="239"/>
        <v>0</v>
      </c>
    </row>
    <row r="1110" spans="1:47" ht="15" customHeight="1" x14ac:dyDescent="0.25">
      <c r="A1110" s="11"/>
      <c r="B1110" s="19">
        <v>1231</v>
      </c>
      <c r="C1110" s="74"/>
      <c r="D1110" s="77"/>
      <c r="E1110" s="75"/>
      <c r="F1110" s="75"/>
      <c r="G1110" s="80"/>
      <c r="H1110" s="49"/>
      <c r="I1110" s="27"/>
      <c r="J1110" s="27"/>
      <c r="K1110" s="27"/>
      <c r="L1110" s="79"/>
      <c r="M1110" s="81"/>
      <c r="N1110" s="29">
        <v>0</v>
      </c>
      <c r="O1110" s="30" t="str">
        <f>IF(G1110&lt;=$N$2,"",IF(F1110=[3]Pav.tvarkyklė!$B$13,"",IF(ISBLANK(R1110),"X","")))</f>
        <v/>
      </c>
      <c r="P1110" s="31"/>
      <c r="Q1110" s="32"/>
      <c r="R1110" s="32"/>
      <c r="S1110" s="33"/>
      <c r="T1110" s="33"/>
      <c r="U1110" s="34" t="str">
        <f>IFERROR(INDEX('[3]5.Grup_T'!$G$4:$G$22,MATCH('6.Turtas'!E1110,'[3]5.Grup_T'!$E$4:$E$22,0)),"0")</f>
        <v>0</v>
      </c>
      <c r="V1110" s="35">
        <f t="shared" si="241"/>
        <v>0</v>
      </c>
      <c r="W1110" s="35">
        <f>IF(NOT(ISBLANK(H1110)),(12-DATEDIF(H1110,'[3]1.Pradzia'!$D$13,"m")),0)</f>
        <v>0</v>
      </c>
      <c r="X1110" s="35">
        <f t="shared" si="242"/>
        <v>0</v>
      </c>
      <c r="Y1110" s="35">
        <f t="shared" si="228"/>
        <v>0</v>
      </c>
      <c r="Z1110" s="35">
        <f t="shared" si="250"/>
        <v>0</v>
      </c>
      <c r="AA1110" s="36">
        <f t="shared" si="243"/>
        <v>0</v>
      </c>
      <c r="AB1110" s="36">
        <f t="shared" si="244"/>
        <v>0</v>
      </c>
      <c r="AC1110" s="37">
        <f t="shared" si="245"/>
        <v>0</v>
      </c>
      <c r="AD1110" s="35">
        <f>IF(OR(YEAR(G1110)&lt;2019,O1110="X"),0,IF(ISBLANK(H1110),DATEDIF(G1110,'[3]1.Pradzia'!$D$13,"M"),DATEDIF(G1110,H1110,"m")))</f>
        <v>0</v>
      </c>
      <c r="AE1110" s="37">
        <f>IF(E1110='[3]5.Grup_T'!$E$20,0,IF(AD1110&lt;&gt;0,M1110/V1110*MIN(12,AD1110),0))</f>
        <v>0</v>
      </c>
      <c r="AF1110" s="37">
        <f t="shared" si="246"/>
        <v>0</v>
      </c>
      <c r="AG1110" s="37">
        <f t="shared" si="247"/>
        <v>0</v>
      </c>
      <c r="AH1110" s="37">
        <f t="shared" si="248"/>
        <v>0</v>
      </c>
      <c r="AI1110" s="35" t="str">
        <f t="shared" si="249"/>
        <v>Nusidėvėjęs</v>
      </c>
      <c r="AJ1110" s="38" t="str">
        <f>IF(AND(F1110&lt;&gt;[3]Pav.tvarkyklė!$B$12,F1110&lt;&gt;[3]Pav.tvarkyklė!$B$13),"GVTNT","X")</f>
        <v>GVTNT</v>
      </c>
      <c r="AK1110" s="39">
        <f t="shared" si="251"/>
        <v>0</v>
      </c>
      <c r="AL1110" s="41"/>
      <c r="AM1110" s="41"/>
      <c r="AN1110" s="41">
        <f t="shared" si="238"/>
        <v>1900</v>
      </c>
      <c r="AO1110" s="41"/>
      <c r="AP1110" s="41"/>
      <c r="AQ1110" s="41"/>
      <c r="AR1110" s="42"/>
      <c r="AS1110" s="42"/>
      <c r="AU1110" s="43">
        <f t="shared" si="239"/>
        <v>0</v>
      </c>
    </row>
    <row r="1111" spans="1:47" ht="15" customHeight="1" x14ac:dyDescent="0.25">
      <c r="A1111" s="11"/>
      <c r="B1111" s="19">
        <v>1232</v>
      </c>
      <c r="C1111" s="74"/>
      <c r="D1111" s="77"/>
      <c r="E1111" s="75"/>
      <c r="F1111" s="75"/>
      <c r="G1111" s="80"/>
      <c r="H1111" s="49"/>
      <c r="I1111" s="27"/>
      <c r="J1111" s="27"/>
      <c r="K1111" s="27"/>
      <c r="L1111" s="79"/>
      <c r="M1111" s="81"/>
      <c r="N1111" s="29">
        <v>0</v>
      </c>
      <c r="O1111" s="30" t="str">
        <f>IF(G1111&lt;=$N$2,"",IF(F1111=[3]Pav.tvarkyklė!$B$13,"",IF(ISBLANK(R1111),"X","")))</f>
        <v/>
      </c>
      <c r="P1111" s="31"/>
      <c r="Q1111" s="32"/>
      <c r="R1111" s="32"/>
      <c r="S1111" s="33"/>
      <c r="T1111" s="33"/>
      <c r="U1111" s="34" t="str">
        <f>IFERROR(INDEX('[3]5.Grup_T'!$G$4:$G$22,MATCH('6.Turtas'!E1111,'[3]5.Grup_T'!$E$4:$E$22,0)),"0")</f>
        <v>0</v>
      </c>
      <c r="V1111" s="35">
        <f t="shared" si="241"/>
        <v>0</v>
      </c>
      <c r="W1111" s="35">
        <f>IF(NOT(ISBLANK(H1111)),(12-DATEDIF(H1111,'[3]1.Pradzia'!$D$13,"m")),0)</f>
        <v>0</v>
      </c>
      <c r="X1111" s="35">
        <f t="shared" si="242"/>
        <v>0</v>
      </c>
      <c r="Y1111" s="35">
        <f t="shared" si="228"/>
        <v>0</v>
      </c>
      <c r="Z1111" s="35">
        <f t="shared" si="250"/>
        <v>0</v>
      </c>
      <c r="AA1111" s="36">
        <f t="shared" si="243"/>
        <v>0</v>
      </c>
      <c r="AB1111" s="36">
        <f t="shared" si="244"/>
        <v>0</v>
      </c>
      <c r="AC1111" s="37">
        <f t="shared" si="245"/>
        <v>0</v>
      </c>
      <c r="AD1111" s="35">
        <f>IF(OR(YEAR(G1111)&lt;2019,O1111="X"),0,IF(ISBLANK(H1111),DATEDIF(G1111,'[3]1.Pradzia'!$D$13,"M"),DATEDIF(G1111,H1111,"m")))</f>
        <v>0</v>
      </c>
      <c r="AE1111" s="37">
        <f>IF(E1111='[3]5.Grup_T'!$E$20,0,IF(AD1111&lt;&gt;0,M1111/V1111*MIN(12,AD1111),0))</f>
        <v>0</v>
      </c>
      <c r="AF1111" s="37">
        <f t="shared" si="246"/>
        <v>0</v>
      </c>
      <c r="AG1111" s="37">
        <f t="shared" si="247"/>
        <v>0</v>
      </c>
      <c r="AH1111" s="37">
        <f t="shared" si="248"/>
        <v>0</v>
      </c>
      <c r="AI1111" s="35" t="str">
        <f t="shared" si="249"/>
        <v>Nusidėvėjęs</v>
      </c>
      <c r="AJ1111" s="38" t="str">
        <f>IF(AND(F1111&lt;&gt;[3]Pav.tvarkyklė!$B$12,F1111&lt;&gt;[3]Pav.tvarkyklė!$B$13),"GVTNT","X")</f>
        <v>GVTNT</v>
      </c>
      <c r="AK1111" s="39">
        <f t="shared" si="251"/>
        <v>0</v>
      </c>
      <c r="AL1111" s="41"/>
      <c r="AM1111" s="41"/>
      <c r="AN1111" s="41">
        <f t="shared" si="238"/>
        <v>1900</v>
      </c>
      <c r="AO1111" s="41"/>
      <c r="AP1111" s="41"/>
      <c r="AQ1111" s="41"/>
      <c r="AR1111" s="42"/>
      <c r="AS1111" s="42"/>
      <c r="AU1111" s="43">
        <f t="shared" si="239"/>
        <v>0</v>
      </c>
    </row>
    <row r="1112" spans="1:47" ht="15" customHeight="1" x14ac:dyDescent="0.25">
      <c r="A1112" s="11"/>
      <c r="B1112" s="19">
        <v>1233</v>
      </c>
      <c r="C1112" s="74"/>
      <c r="D1112" s="77"/>
      <c r="E1112" s="75"/>
      <c r="F1112" s="75"/>
      <c r="G1112" s="80"/>
      <c r="H1112" s="49"/>
      <c r="I1112" s="27"/>
      <c r="J1112" s="27"/>
      <c r="K1112" s="27"/>
      <c r="L1112" s="79"/>
      <c r="M1112" s="81"/>
      <c r="N1112" s="29">
        <v>0</v>
      </c>
      <c r="O1112" s="30" t="str">
        <f>IF(G1112&lt;=$N$2,"",IF(F1112=[3]Pav.tvarkyklė!$B$13,"",IF(ISBLANK(R1112),"X","")))</f>
        <v/>
      </c>
      <c r="P1112" s="31"/>
      <c r="Q1112" s="32"/>
      <c r="R1112" s="32"/>
      <c r="S1112" s="33"/>
      <c r="T1112" s="33"/>
      <c r="U1112" s="34" t="str">
        <f>IFERROR(INDEX('[3]5.Grup_T'!$G$4:$G$22,MATCH('6.Turtas'!E1112,'[3]5.Grup_T'!$E$4:$E$22,0)),"0")</f>
        <v>0</v>
      </c>
      <c r="V1112" s="35">
        <f t="shared" si="241"/>
        <v>0</v>
      </c>
      <c r="W1112" s="35">
        <f>IF(NOT(ISBLANK(H1112)),(12-DATEDIF(H1112,'[3]1.Pradzia'!$D$13,"m")),0)</f>
        <v>0</v>
      </c>
      <c r="X1112" s="35">
        <f t="shared" si="242"/>
        <v>0</v>
      </c>
      <c r="Y1112" s="35">
        <f t="shared" si="228"/>
        <v>0</v>
      </c>
      <c r="Z1112" s="35">
        <f t="shared" si="250"/>
        <v>0</v>
      </c>
      <c r="AA1112" s="36">
        <f t="shared" si="243"/>
        <v>0</v>
      </c>
      <c r="AB1112" s="36">
        <f t="shared" si="244"/>
        <v>0</v>
      </c>
      <c r="AC1112" s="37">
        <f t="shared" si="245"/>
        <v>0</v>
      </c>
      <c r="AD1112" s="35">
        <f>IF(OR(YEAR(G1112)&lt;2019,O1112="X"),0,IF(ISBLANK(H1112),DATEDIF(G1112,'[3]1.Pradzia'!$D$13,"M"),DATEDIF(G1112,H1112,"m")))</f>
        <v>0</v>
      </c>
      <c r="AE1112" s="37">
        <f>IF(E1112='[3]5.Grup_T'!$E$20,0,IF(AD1112&lt;&gt;0,M1112/V1112*MIN(12,AD1112),0))</f>
        <v>0</v>
      </c>
      <c r="AF1112" s="37">
        <f t="shared" si="246"/>
        <v>0</v>
      </c>
      <c r="AG1112" s="37">
        <f t="shared" si="247"/>
        <v>0</v>
      </c>
      <c r="AH1112" s="37">
        <f t="shared" si="248"/>
        <v>0</v>
      </c>
      <c r="AI1112" s="35" t="str">
        <f t="shared" si="249"/>
        <v>Nusidėvėjęs</v>
      </c>
      <c r="AJ1112" s="38" t="str">
        <f>IF(AND(F1112&lt;&gt;[3]Pav.tvarkyklė!$B$12,F1112&lt;&gt;[3]Pav.tvarkyklė!$B$13),"GVTNT","X")</f>
        <v>GVTNT</v>
      </c>
      <c r="AK1112" s="39">
        <f t="shared" si="251"/>
        <v>0</v>
      </c>
      <c r="AL1112" s="41"/>
      <c r="AM1112" s="41"/>
      <c r="AN1112" s="41">
        <f t="shared" si="238"/>
        <v>1900</v>
      </c>
      <c r="AO1112" s="41"/>
      <c r="AP1112" s="41"/>
      <c r="AQ1112" s="41"/>
      <c r="AR1112" s="42"/>
      <c r="AS1112" s="42"/>
      <c r="AU1112" s="43">
        <f t="shared" si="239"/>
        <v>0</v>
      </c>
    </row>
    <row r="1113" spans="1:47" ht="15" customHeight="1" x14ac:dyDescent="0.25">
      <c r="A1113" s="11"/>
      <c r="B1113" s="19">
        <v>1234</v>
      </c>
      <c r="C1113" s="74"/>
      <c r="D1113" s="77"/>
      <c r="E1113" s="75"/>
      <c r="F1113" s="75"/>
      <c r="G1113" s="80"/>
      <c r="H1113" s="49"/>
      <c r="I1113" s="27"/>
      <c r="J1113" s="27"/>
      <c r="K1113" s="27"/>
      <c r="L1113" s="79"/>
      <c r="M1113" s="81"/>
      <c r="N1113" s="29">
        <v>0</v>
      </c>
      <c r="O1113" s="30" t="str">
        <f>IF(G1113&lt;=$N$2,"",IF(F1113=[3]Pav.tvarkyklė!$B$13,"",IF(ISBLANK(R1113),"X","")))</f>
        <v/>
      </c>
      <c r="P1113" s="31"/>
      <c r="Q1113" s="32"/>
      <c r="R1113" s="32"/>
      <c r="S1113" s="33"/>
      <c r="T1113" s="33"/>
      <c r="U1113" s="34" t="str">
        <f>IFERROR(INDEX('[3]5.Grup_T'!$G$4:$G$22,MATCH('6.Turtas'!E1113,'[3]5.Grup_T'!$E$4:$E$22,0)),"0")</f>
        <v>0</v>
      </c>
      <c r="V1113" s="35">
        <f t="shared" si="241"/>
        <v>0</v>
      </c>
      <c r="W1113" s="35">
        <f>IF(NOT(ISBLANK(H1113)),(12-DATEDIF(H1113,'[3]1.Pradzia'!$D$13,"m")),0)</f>
        <v>0</v>
      </c>
      <c r="X1113" s="35">
        <f t="shared" si="242"/>
        <v>0</v>
      </c>
      <c r="Y1113" s="35">
        <f t="shared" si="228"/>
        <v>0</v>
      </c>
      <c r="Z1113" s="35">
        <f t="shared" si="250"/>
        <v>0</v>
      </c>
      <c r="AA1113" s="36">
        <f t="shared" si="243"/>
        <v>0</v>
      </c>
      <c r="AB1113" s="36">
        <f t="shared" si="244"/>
        <v>0</v>
      </c>
      <c r="AC1113" s="37">
        <f t="shared" si="245"/>
        <v>0</v>
      </c>
      <c r="AD1113" s="35">
        <f>IF(OR(YEAR(G1113)&lt;2019,O1113="X"),0,IF(ISBLANK(H1113),DATEDIF(G1113,'[3]1.Pradzia'!$D$13,"M"),DATEDIF(G1113,H1113,"m")))</f>
        <v>0</v>
      </c>
      <c r="AE1113" s="37">
        <f>IF(E1113='[3]5.Grup_T'!$E$20,0,IF(AD1113&lt;&gt;0,M1113/V1113*MIN(12,AD1113),0))</f>
        <v>0</v>
      </c>
      <c r="AF1113" s="37">
        <f t="shared" si="246"/>
        <v>0</v>
      </c>
      <c r="AG1113" s="37">
        <f t="shared" si="247"/>
        <v>0</v>
      </c>
      <c r="AH1113" s="37">
        <f t="shared" si="248"/>
        <v>0</v>
      </c>
      <c r="AI1113" s="35" t="str">
        <f t="shared" si="249"/>
        <v>Nusidėvėjęs</v>
      </c>
      <c r="AJ1113" s="38" t="str">
        <f>IF(AND(F1113&lt;&gt;[3]Pav.tvarkyklė!$B$12,F1113&lt;&gt;[3]Pav.tvarkyklė!$B$13),"GVTNT","X")</f>
        <v>GVTNT</v>
      </c>
      <c r="AK1113" s="39">
        <f t="shared" si="251"/>
        <v>0</v>
      </c>
      <c r="AL1113" s="41"/>
      <c r="AM1113" s="41"/>
      <c r="AN1113" s="41">
        <f t="shared" si="238"/>
        <v>1900</v>
      </c>
      <c r="AO1113" s="41"/>
      <c r="AP1113" s="41"/>
      <c r="AQ1113" s="41"/>
      <c r="AR1113" s="42"/>
      <c r="AS1113" s="42"/>
      <c r="AU1113" s="43">
        <f t="shared" si="239"/>
        <v>0</v>
      </c>
    </row>
    <row r="1114" spans="1:47" ht="15" customHeight="1" x14ac:dyDescent="0.25">
      <c r="A1114" s="11"/>
      <c r="B1114" s="19">
        <v>1235</v>
      </c>
      <c r="C1114" s="74"/>
      <c r="D1114" s="77"/>
      <c r="E1114" s="75"/>
      <c r="F1114" s="75"/>
      <c r="G1114" s="80"/>
      <c r="H1114" s="49"/>
      <c r="I1114" s="27"/>
      <c r="J1114" s="27"/>
      <c r="K1114" s="27"/>
      <c r="L1114" s="79"/>
      <c r="M1114" s="81"/>
      <c r="N1114" s="29">
        <v>0</v>
      </c>
      <c r="O1114" s="30" t="str">
        <f>IF(G1114&lt;=$N$2,"",IF(F1114=[3]Pav.tvarkyklė!$B$13,"",IF(ISBLANK(R1114),"X","")))</f>
        <v/>
      </c>
      <c r="P1114" s="31"/>
      <c r="Q1114" s="32"/>
      <c r="R1114" s="32"/>
      <c r="S1114" s="33"/>
      <c r="T1114" s="33"/>
      <c r="U1114" s="34" t="str">
        <f>IFERROR(INDEX('[3]5.Grup_T'!$G$4:$G$22,MATCH('6.Turtas'!E1114,'[3]5.Grup_T'!$E$4:$E$22,0)),"0")</f>
        <v>0</v>
      </c>
      <c r="V1114" s="35">
        <f t="shared" si="241"/>
        <v>0</v>
      </c>
      <c r="W1114" s="35">
        <f>IF(NOT(ISBLANK(H1114)),(12-DATEDIF(H1114,'[3]1.Pradzia'!$D$13,"m")),0)</f>
        <v>0</v>
      </c>
      <c r="X1114" s="35">
        <f t="shared" si="242"/>
        <v>0</v>
      </c>
      <c r="Y1114" s="35">
        <f t="shared" si="228"/>
        <v>0</v>
      </c>
      <c r="Z1114" s="35">
        <f t="shared" si="250"/>
        <v>0</v>
      </c>
      <c r="AA1114" s="36">
        <f t="shared" si="243"/>
        <v>0</v>
      </c>
      <c r="AB1114" s="36">
        <f t="shared" si="244"/>
        <v>0</v>
      </c>
      <c r="AC1114" s="37">
        <f t="shared" si="245"/>
        <v>0</v>
      </c>
      <c r="AD1114" s="35">
        <f>IF(OR(YEAR(G1114)&lt;2019,O1114="X"),0,IF(ISBLANK(H1114),DATEDIF(G1114,'[3]1.Pradzia'!$D$13,"M"),DATEDIF(G1114,H1114,"m")))</f>
        <v>0</v>
      </c>
      <c r="AE1114" s="37">
        <f>IF(E1114='[3]5.Grup_T'!$E$20,0,IF(AD1114&lt;&gt;0,M1114/V1114*MIN(12,AD1114),0))</f>
        <v>0</v>
      </c>
      <c r="AF1114" s="37">
        <f t="shared" si="246"/>
        <v>0</v>
      </c>
      <c r="AG1114" s="37">
        <f t="shared" si="247"/>
        <v>0</v>
      </c>
      <c r="AH1114" s="37">
        <f t="shared" si="248"/>
        <v>0</v>
      </c>
      <c r="AI1114" s="35" t="str">
        <f t="shared" si="249"/>
        <v>Nusidėvėjęs</v>
      </c>
      <c r="AJ1114" s="38" t="str">
        <f>IF(AND(F1114&lt;&gt;[3]Pav.tvarkyklė!$B$12,F1114&lt;&gt;[3]Pav.tvarkyklė!$B$13),"GVTNT","X")</f>
        <v>GVTNT</v>
      </c>
      <c r="AK1114" s="39">
        <f t="shared" si="251"/>
        <v>0</v>
      </c>
      <c r="AL1114" s="41"/>
      <c r="AM1114" s="41"/>
      <c r="AN1114" s="41">
        <f t="shared" si="238"/>
        <v>1900</v>
      </c>
      <c r="AO1114" s="41"/>
      <c r="AP1114" s="41"/>
      <c r="AQ1114" s="41"/>
      <c r="AR1114" s="42"/>
      <c r="AS1114" s="42"/>
      <c r="AU1114" s="43">
        <f t="shared" si="239"/>
        <v>0</v>
      </c>
    </row>
    <row r="1115" spans="1:47" ht="15" customHeight="1" x14ac:dyDescent="0.25">
      <c r="A1115" s="11"/>
      <c r="B1115" s="19">
        <v>1236</v>
      </c>
      <c r="C1115" s="74"/>
      <c r="D1115" s="77"/>
      <c r="E1115" s="75"/>
      <c r="F1115" s="75"/>
      <c r="G1115" s="80"/>
      <c r="H1115" s="49"/>
      <c r="I1115" s="27"/>
      <c r="J1115" s="27"/>
      <c r="K1115" s="27"/>
      <c r="L1115" s="79"/>
      <c r="M1115" s="81"/>
      <c r="N1115" s="29">
        <v>0</v>
      </c>
      <c r="O1115" s="30" t="str">
        <f>IF(G1115&lt;=$N$2,"",IF(F1115=[3]Pav.tvarkyklė!$B$13,"",IF(ISBLANK(R1115),"X","")))</f>
        <v/>
      </c>
      <c r="P1115" s="31"/>
      <c r="Q1115" s="32"/>
      <c r="R1115" s="32"/>
      <c r="S1115" s="33"/>
      <c r="T1115" s="33"/>
      <c r="U1115" s="34" t="str">
        <f>IFERROR(INDEX('[3]5.Grup_T'!$G$4:$G$22,MATCH('6.Turtas'!E1115,'[3]5.Grup_T'!$E$4:$E$22,0)),"0")</f>
        <v>0</v>
      </c>
      <c r="V1115" s="35">
        <f t="shared" si="241"/>
        <v>0</v>
      </c>
      <c r="W1115" s="35">
        <f>IF(NOT(ISBLANK(H1115)),(12-DATEDIF(H1115,'[3]1.Pradzia'!$D$13,"m")),0)</f>
        <v>0</v>
      </c>
      <c r="X1115" s="35">
        <f t="shared" si="242"/>
        <v>0</v>
      </c>
      <c r="Y1115" s="35">
        <f t="shared" si="228"/>
        <v>0</v>
      </c>
      <c r="Z1115" s="35">
        <f t="shared" si="250"/>
        <v>0</v>
      </c>
      <c r="AA1115" s="36">
        <f t="shared" si="243"/>
        <v>0</v>
      </c>
      <c r="AB1115" s="36">
        <f t="shared" si="244"/>
        <v>0</v>
      </c>
      <c r="AC1115" s="37">
        <f t="shared" si="245"/>
        <v>0</v>
      </c>
      <c r="AD1115" s="35">
        <f>IF(OR(YEAR(G1115)&lt;2019,O1115="X"),0,IF(ISBLANK(H1115),DATEDIF(G1115,'[3]1.Pradzia'!$D$13,"M"),DATEDIF(G1115,H1115,"m")))</f>
        <v>0</v>
      </c>
      <c r="AE1115" s="37">
        <f>IF(E1115='[3]5.Grup_T'!$E$20,0,IF(AD1115&lt;&gt;0,M1115/V1115*MIN(12,AD1115),0))</f>
        <v>0</v>
      </c>
      <c r="AF1115" s="37">
        <f t="shared" si="246"/>
        <v>0</v>
      </c>
      <c r="AG1115" s="37">
        <f t="shared" si="247"/>
        <v>0</v>
      </c>
      <c r="AH1115" s="37">
        <f t="shared" si="248"/>
        <v>0</v>
      </c>
      <c r="AI1115" s="35" t="str">
        <f t="shared" si="249"/>
        <v>Nusidėvėjęs</v>
      </c>
      <c r="AJ1115" s="38" t="str">
        <f>IF(AND(F1115&lt;&gt;[3]Pav.tvarkyklė!$B$12,F1115&lt;&gt;[3]Pav.tvarkyklė!$B$13),"GVTNT","X")</f>
        <v>GVTNT</v>
      </c>
      <c r="AK1115" s="39">
        <f t="shared" si="251"/>
        <v>0</v>
      </c>
      <c r="AL1115" s="41"/>
      <c r="AM1115" s="41"/>
      <c r="AN1115" s="41">
        <f t="shared" si="238"/>
        <v>1900</v>
      </c>
      <c r="AO1115" s="41"/>
      <c r="AP1115" s="41"/>
      <c r="AQ1115" s="41"/>
      <c r="AR1115" s="42"/>
      <c r="AS1115" s="42"/>
      <c r="AU1115" s="43">
        <f t="shared" si="239"/>
        <v>0</v>
      </c>
    </row>
    <row r="1116" spans="1:47" ht="15" customHeight="1" x14ac:dyDescent="0.25">
      <c r="A1116" s="11"/>
      <c r="B1116" s="19">
        <v>1237</v>
      </c>
      <c r="C1116" s="74"/>
      <c r="D1116" s="77"/>
      <c r="E1116" s="75"/>
      <c r="F1116" s="75"/>
      <c r="G1116" s="80"/>
      <c r="H1116" s="49"/>
      <c r="I1116" s="27"/>
      <c r="J1116" s="27"/>
      <c r="K1116" s="27"/>
      <c r="L1116" s="79"/>
      <c r="M1116" s="81"/>
      <c r="N1116" s="29">
        <v>0</v>
      </c>
      <c r="O1116" s="30" t="str">
        <f>IF(G1116&lt;=$N$2,"",IF(F1116=[3]Pav.tvarkyklė!$B$13,"",IF(ISBLANK(R1116),"X","")))</f>
        <v/>
      </c>
      <c r="P1116" s="31"/>
      <c r="Q1116" s="32"/>
      <c r="R1116" s="32"/>
      <c r="S1116" s="33"/>
      <c r="T1116" s="33"/>
      <c r="U1116" s="34" t="str">
        <f>IFERROR(INDEX('[3]5.Grup_T'!$G$4:$G$22,MATCH('6.Turtas'!E1116,'[3]5.Grup_T'!$E$4:$E$22,0)),"0")</f>
        <v>0</v>
      </c>
      <c r="V1116" s="35">
        <f t="shared" si="241"/>
        <v>0</v>
      </c>
      <c r="W1116" s="35">
        <f>IF(NOT(ISBLANK(H1116)),(12-DATEDIF(H1116,'[3]1.Pradzia'!$D$13,"m")),0)</f>
        <v>0</v>
      </c>
      <c r="X1116" s="35">
        <f t="shared" si="242"/>
        <v>0</v>
      </c>
      <c r="Y1116" s="35">
        <f t="shared" si="228"/>
        <v>0</v>
      </c>
      <c r="Z1116" s="35">
        <f t="shared" si="250"/>
        <v>0</v>
      </c>
      <c r="AA1116" s="36">
        <f t="shared" si="243"/>
        <v>0</v>
      </c>
      <c r="AB1116" s="36">
        <f t="shared" si="244"/>
        <v>0</v>
      </c>
      <c r="AC1116" s="37">
        <f t="shared" si="245"/>
        <v>0</v>
      </c>
      <c r="AD1116" s="35">
        <f>IF(OR(YEAR(G1116)&lt;2019,O1116="X"),0,IF(ISBLANK(H1116),DATEDIF(G1116,'[3]1.Pradzia'!$D$13,"M"),DATEDIF(G1116,H1116,"m")))</f>
        <v>0</v>
      </c>
      <c r="AE1116" s="37">
        <f>IF(E1116='[3]5.Grup_T'!$E$20,0,IF(AD1116&lt;&gt;0,M1116/V1116*MIN(12,AD1116),0))</f>
        <v>0</v>
      </c>
      <c r="AF1116" s="37">
        <f t="shared" si="246"/>
        <v>0</v>
      </c>
      <c r="AG1116" s="37">
        <f t="shared" si="247"/>
        <v>0</v>
      </c>
      <c r="AH1116" s="37">
        <f t="shared" si="248"/>
        <v>0</v>
      </c>
      <c r="AI1116" s="35" t="str">
        <f t="shared" si="249"/>
        <v>Nusidėvėjęs</v>
      </c>
      <c r="AJ1116" s="38" t="str">
        <f>IF(AND(F1116&lt;&gt;[3]Pav.tvarkyklė!$B$12,F1116&lt;&gt;[3]Pav.tvarkyklė!$B$13),"GVTNT","X")</f>
        <v>GVTNT</v>
      </c>
      <c r="AK1116" s="39">
        <f t="shared" si="251"/>
        <v>0</v>
      </c>
      <c r="AL1116" s="41"/>
      <c r="AM1116" s="41"/>
      <c r="AN1116" s="41">
        <f t="shared" si="238"/>
        <v>1900</v>
      </c>
      <c r="AO1116" s="41"/>
      <c r="AP1116" s="41"/>
      <c r="AQ1116" s="41"/>
      <c r="AR1116" s="42"/>
      <c r="AS1116" s="42"/>
      <c r="AU1116" s="43">
        <f t="shared" si="239"/>
        <v>0</v>
      </c>
    </row>
    <row r="1117" spans="1:47" ht="15" customHeight="1" x14ac:dyDescent="0.25">
      <c r="A1117" s="11"/>
      <c r="B1117" s="19">
        <v>1238</v>
      </c>
      <c r="C1117" s="74"/>
      <c r="D1117" s="77"/>
      <c r="E1117" s="75"/>
      <c r="F1117" s="75"/>
      <c r="G1117" s="80"/>
      <c r="H1117" s="49"/>
      <c r="I1117" s="27"/>
      <c r="J1117" s="27"/>
      <c r="K1117" s="27"/>
      <c r="L1117" s="79"/>
      <c r="M1117" s="81"/>
      <c r="N1117" s="29">
        <v>0</v>
      </c>
      <c r="O1117" s="30" t="str">
        <f>IF(G1117&lt;=$N$2,"",IF(F1117=[3]Pav.tvarkyklė!$B$13,"",IF(ISBLANK(R1117),"X","")))</f>
        <v/>
      </c>
      <c r="P1117" s="31"/>
      <c r="Q1117" s="32"/>
      <c r="R1117" s="32"/>
      <c r="S1117" s="33"/>
      <c r="T1117" s="33"/>
      <c r="U1117" s="34" t="str">
        <f>IFERROR(INDEX('[3]5.Grup_T'!$G$4:$G$22,MATCH('6.Turtas'!E1117,'[3]5.Grup_T'!$E$4:$E$22,0)),"0")</f>
        <v>0</v>
      </c>
      <c r="V1117" s="35">
        <f t="shared" si="241"/>
        <v>0</v>
      </c>
      <c r="W1117" s="35">
        <f>IF(NOT(ISBLANK(H1117)),(12-DATEDIF(H1117,'[3]1.Pradzia'!$D$13,"m")),0)</f>
        <v>0</v>
      </c>
      <c r="X1117" s="35">
        <f t="shared" si="242"/>
        <v>0</v>
      </c>
      <c r="Y1117" s="35">
        <f t="shared" si="228"/>
        <v>0</v>
      </c>
      <c r="Z1117" s="35">
        <f t="shared" si="250"/>
        <v>0</v>
      </c>
      <c r="AA1117" s="36">
        <f t="shared" si="243"/>
        <v>0</v>
      </c>
      <c r="AB1117" s="36">
        <f t="shared" si="244"/>
        <v>0</v>
      </c>
      <c r="AC1117" s="37">
        <f t="shared" si="245"/>
        <v>0</v>
      </c>
      <c r="AD1117" s="35">
        <f>IF(OR(YEAR(G1117)&lt;2019,O1117="X"),0,IF(ISBLANK(H1117),DATEDIF(G1117,'[3]1.Pradzia'!$D$13,"M"),DATEDIF(G1117,H1117,"m")))</f>
        <v>0</v>
      </c>
      <c r="AE1117" s="37">
        <f>IF(E1117='[3]5.Grup_T'!$E$20,0,IF(AD1117&lt;&gt;0,M1117/V1117*MIN(12,AD1117),0))</f>
        <v>0</v>
      </c>
      <c r="AF1117" s="37">
        <f t="shared" si="246"/>
        <v>0</v>
      </c>
      <c r="AG1117" s="37">
        <f t="shared" si="247"/>
        <v>0</v>
      </c>
      <c r="AH1117" s="37">
        <f t="shared" si="248"/>
        <v>0</v>
      </c>
      <c r="AI1117" s="35" t="str">
        <f t="shared" si="249"/>
        <v>Nusidėvėjęs</v>
      </c>
      <c r="AJ1117" s="38" t="str">
        <f>IF(AND(F1117&lt;&gt;[3]Pav.tvarkyklė!$B$12,F1117&lt;&gt;[3]Pav.tvarkyklė!$B$13),"GVTNT","X")</f>
        <v>GVTNT</v>
      </c>
      <c r="AK1117" s="39">
        <f t="shared" si="251"/>
        <v>0</v>
      </c>
      <c r="AL1117" s="41"/>
      <c r="AM1117" s="41"/>
      <c r="AN1117" s="41">
        <f t="shared" si="238"/>
        <v>1900</v>
      </c>
      <c r="AO1117" s="41"/>
      <c r="AP1117" s="41"/>
      <c r="AQ1117" s="41"/>
      <c r="AR1117" s="42"/>
      <c r="AS1117" s="42"/>
      <c r="AU1117" s="43">
        <f t="shared" si="239"/>
        <v>0</v>
      </c>
    </row>
    <row r="1118" spans="1:47" ht="15" customHeight="1" x14ac:dyDescent="0.25">
      <c r="A1118" s="11"/>
      <c r="B1118" s="19">
        <v>1239</v>
      </c>
      <c r="C1118" s="74"/>
      <c r="D1118" s="77"/>
      <c r="E1118" s="75"/>
      <c r="F1118" s="75"/>
      <c r="G1118" s="80"/>
      <c r="H1118" s="49"/>
      <c r="I1118" s="27"/>
      <c r="J1118" s="27"/>
      <c r="K1118" s="27"/>
      <c r="L1118" s="79"/>
      <c r="M1118" s="81"/>
      <c r="N1118" s="29">
        <v>0</v>
      </c>
      <c r="O1118" s="30" t="str">
        <f>IF(G1118&lt;=$N$2,"",IF(F1118=[3]Pav.tvarkyklė!$B$13,"",IF(ISBLANK(R1118),"X","")))</f>
        <v/>
      </c>
      <c r="P1118" s="31"/>
      <c r="Q1118" s="32"/>
      <c r="R1118" s="32"/>
      <c r="S1118" s="33"/>
      <c r="T1118" s="33"/>
      <c r="U1118" s="34" t="str">
        <f>IFERROR(INDEX('[3]5.Grup_T'!$G$4:$G$22,MATCH('6.Turtas'!E1118,'[3]5.Grup_T'!$E$4:$E$22,0)),"0")</f>
        <v>0</v>
      </c>
      <c r="V1118" s="35">
        <f t="shared" si="241"/>
        <v>0</v>
      </c>
      <c r="W1118" s="35">
        <f>IF(NOT(ISBLANK(H1118)),(12-DATEDIF(H1118,'[3]1.Pradzia'!$D$13,"m")),0)</f>
        <v>0</v>
      </c>
      <c r="X1118" s="35">
        <f t="shared" si="242"/>
        <v>0</v>
      </c>
      <c r="Y1118" s="35">
        <f t="shared" si="228"/>
        <v>0</v>
      </c>
      <c r="Z1118" s="35">
        <f t="shared" si="250"/>
        <v>0</v>
      </c>
      <c r="AA1118" s="36">
        <f t="shared" si="243"/>
        <v>0</v>
      </c>
      <c r="AB1118" s="36">
        <f t="shared" si="244"/>
        <v>0</v>
      </c>
      <c r="AC1118" s="37">
        <f t="shared" si="245"/>
        <v>0</v>
      </c>
      <c r="AD1118" s="35">
        <f>IF(OR(YEAR(G1118)&lt;2019,O1118="X"),0,IF(ISBLANK(H1118),DATEDIF(G1118,'[3]1.Pradzia'!$D$13,"M"),DATEDIF(G1118,H1118,"m")))</f>
        <v>0</v>
      </c>
      <c r="AE1118" s="37">
        <f>IF(E1118='[3]5.Grup_T'!$E$20,0,IF(AD1118&lt;&gt;0,M1118/V1118*MIN(12,AD1118),0))</f>
        <v>0</v>
      </c>
      <c r="AF1118" s="37">
        <f t="shared" si="246"/>
        <v>0</v>
      </c>
      <c r="AG1118" s="37">
        <f t="shared" si="247"/>
        <v>0</v>
      </c>
      <c r="AH1118" s="37">
        <f t="shared" si="248"/>
        <v>0</v>
      </c>
      <c r="AI1118" s="35" t="str">
        <f t="shared" si="249"/>
        <v>Nusidėvėjęs</v>
      </c>
      <c r="AJ1118" s="38" t="str">
        <f>IF(AND(F1118&lt;&gt;[3]Pav.tvarkyklė!$B$12,F1118&lt;&gt;[3]Pav.tvarkyklė!$B$13),"GVTNT","X")</f>
        <v>GVTNT</v>
      </c>
      <c r="AK1118" s="39">
        <f t="shared" si="251"/>
        <v>0</v>
      </c>
      <c r="AL1118" s="41"/>
      <c r="AM1118" s="41"/>
      <c r="AN1118" s="41">
        <f t="shared" si="238"/>
        <v>1900</v>
      </c>
      <c r="AO1118" s="41"/>
      <c r="AP1118" s="41"/>
      <c r="AQ1118" s="41"/>
      <c r="AR1118" s="42"/>
      <c r="AS1118" s="42"/>
      <c r="AU1118" s="43">
        <f t="shared" si="239"/>
        <v>0</v>
      </c>
    </row>
    <row r="1119" spans="1:47" ht="15" customHeight="1" x14ac:dyDescent="0.25">
      <c r="A1119" s="11"/>
      <c r="B1119" s="19">
        <v>1240</v>
      </c>
      <c r="C1119" s="74"/>
      <c r="D1119" s="77"/>
      <c r="E1119" s="75"/>
      <c r="F1119" s="75"/>
      <c r="G1119" s="80"/>
      <c r="H1119" s="49"/>
      <c r="I1119" s="27"/>
      <c r="J1119" s="27"/>
      <c r="K1119" s="27"/>
      <c r="L1119" s="79"/>
      <c r="M1119" s="28"/>
      <c r="N1119" s="29">
        <v>0</v>
      </c>
      <c r="O1119" s="30" t="str">
        <f>IF(G1119&lt;=$N$2,"",IF(F1119=[3]Pav.tvarkyklė!$B$13,"",IF(ISBLANK(R1119),"X","")))</f>
        <v/>
      </c>
      <c r="P1119" s="31"/>
      <c r="Q1119" s="32"/>
      <c r="R1119" s="32"/>
      <c r="S1119" s="33"/>
      <c r="T1119" s="33"/>
      <c r="U1119" s="34" t="str">
        <f>IFERROR(INDEX('[3]5.Grup_T'!$G$4:$G$22,MATCH('6.Turtas'!E1119,'[3]5.Grup_T'!$E$4:$E$22,0)),"0")</f>
        <v>0</v>
      </c>
      <c r="V1119" s="35">
        <f t="shared" si="241"/>
        <v>0</v>
      </c>
      <c r="W1119" s="35">
        <f>IF(NOT(ISBLANK(H1119)),(12-DATEDIF(H1119,'[3]1.Pradzia'!$D$13,"m")),0)</f>
        <v>0</v>
      </c>
      <c r="X1119" s="35">
        <f t="shared" si="242"/>
        <v>0</v>
      </c>
      <c r="Y1119" s="35">
        <f t="shared" si="228"/>
        <v>0</v>
      </c>
      <c r="Z1119" s="35">
        <f t="shared" si="250"/>
        <v>0</v>
      </c>
      <c r="AA1119" s="36">
        <f t="shared" si="243"/>
        <v>0</v>
      </c>
      <c r="AB1119" s="36">
        <f t="shared" si="244"/>
        <v>0</v>
      </c>
      <c r="AC1119" s="37">
        <f t="shared" si="245"/>
        <v>0</v>
      </c>
      <c r="AD1119" s="35">
        <f>IF(OR(YEAR(G1119)&lt;2019,O1119="X"),0,IF(ISBLANK(H1119),DATEDIF(G1119,'[3]1.Pradzia'!$D$13,"M"),DATEDIF(G1119,H1119,"m")))</f>
        <v>0</v>
      </c>
      <c r="AE1119" s="37">
        <f>IF(E1119='[3]5.Grup_T'!$E$20,0,IF(AD1119&lt;&gt;0,M1119/V1119*MIN(12,AD1119),0))</f>
        <v>0</v>
      </c>
      <c r="AF1119" s="37">
        <f t="shared" si="246"/>
        <v>0</v>
      </c>
      <c r="AG1119" s="37">
        <f t="shared" si="247"/>
        <v>0</v>
      </c>
      <c r="AH1119" s="37">
        <f t="shared" si="248"/>
        <v>0</v>
      </c>
      <c r="AI1119" s="35" t="str">
        <f t="shared" si="249"/>
        <v>Nusidėvėjęs</v>
      </c>
      <c r="AJ1119" s="38" t="str">
        <f>IF(AND(F1119&lt;&gt;[3]Pav.tvarkyklė!$B$12,F1119&lt;&gt;[3]Pav.tvarkyklė!$B$13),"GVTNT","X")</f>
        <v>GVTNT</v>
      </c>
      <c r="AK1119" s="39">
        <f t="shared" si="251"/>
        <v>0</v>
      </c>
      <c r="AL1119" s="41"/>
      <c r="AM1119" s="41"/>
      <c r="AN1119" s="41">
        <f t="shared" si="238"/>
        <v>1900</v>
      </c>
      <c r="AO1119" s="41"/>
      <c r="AP1119" s="41"/>
      <c r="AQ1119" s="41"/>
      <c r="AR1119" s="42"/>
      <c r="AS1119" s="42"/>
      <c r="AU1119" s="43">
        <f t="shared" si="239"/>
        <v>0</v>
      </c>
    </row>
    <row r="1120" spans="1:47" ht="15" customHeight="1" x14ac:dyDescent="0.25">
      <c r="A1120" s="11"/>
      <c r="B1120" s="19">
        <v>1241</v>
      </c>
      <c r="C1120" s="74"/>
      <c r="D1120" s="77"/>
      <c r="E1120" s="75"/>
      <c r="F1120" s="75"/>
      <c r="G1120" s="80"/>
      <c r="H1120" s="49"/>
      <c r="I1120" s="27"/>
      <c r="J1120" s="27"/>
      <c r="K1120" s="27"/>
      <c r="L1120" s="79"/>
      <c r="M1120" s="81"/>
      <c r="N1120" s="29">
        <v>0</v>
      </c>
      <c r="O1120" s="30" t="str">
        <f>IF(G1120&lt;=$N$2,"",IF(F1120=[3]Pav.tvarkyklė!$B$13,"",IF(ISBLANK(R1120),"X","")))</f>
        <v/>
      </c>
      <c r="P1120" s="31"/>
      <c r="Q1120" s="32"/>
      <c r="R1120" s="32"/>
      <c r="S1120" s="33"/>
      <c r="T1120" s="33"/>
      <c r="U1120" s="34" t="str">
        <f>IFERROR(INDEX('[3]5.Grup_T'!$G$4:$G$22,MATCH('6.Turtas'!E1120,'[3]5.Grup_T'!$E$4:$E$22,0)),"0")</f>
        <v>0</v>
      </c>
      <c r="V1120" s="35">
        <f t="shared" si="241"/>
        <v>0</v>
      </c>
      <c r="W1120" s="35">
        <f>IF(NOT(ISBLANK(H1120)),(12-DATEDIF(H1120,'[3]1.Pradzia'!$D$13,"m")),0)</f>
        <v>0</v>
      </c>
      <c r="X1120" s="35">
        <f t="shared" si="242"/>
        <v>0</v>
      </c>
      <c r="Y1120" s="35">
        <f t="shared" si="228"/>
        <v>0</v>
      </c>
      <c r="Z1120" s="35">
        <f t="shared" si="250"/>
        <v>0</v>
      </c>
      <c r="AA1120" s="36">
        <f t="shared" si="243"/>
        <v>0</v>
      </c>
      <c r="AB1120" s="36">
        <f t="shared" si="244"/>
        <v>0</v>
      </c>
      <c r="AC1120" s="37">
        <f t="shared" si="245"/>
        <v>0</v>
      </c>
      <c r="AD1120" s="35">
        <f>IF(OR(YEAR(G1120)&lt;2019,O1120="X"),0,IF(ISBLANK(H1120),DATEDIF(G1120,'[3]1.Pradzia'!$D$13,"M"),DATEDIF(G1120,H1120,"m")))</f>
        <v>0</v>
      </c>
      <c r="AE1120" s="37">
        <f>IF(E1120='[3]5.Grup_T'!$E$20,0,IF(AD1120&lt;&gt;0,M1120/V1120*MIN(12,AD1120),0))</f>
        <v>0</v>
      </c>
      <c r="AF1120" s="37">
        <f t="shared" si="246"/>
        <v>0</v>
      </c>
      <c r="AG1120" s="37">
        <f t="shared" si="247"/>
        <v>0</v>
      </c>
      <c r="AH1120" s="37">
        <f t="shared" si="248"/>
        <v>0</v>
      </c>
      <c r="AI1120" s="35" t="str">
        <f t="shared" si="249"/>
        <v>Nusidėvėjęs</v>
      </c>
      <c r="AJ1120" s="38" t="str">
        <f>IF(AND(F1120&lt;&gt;[3]Pav.tvarkyklė!$B$12,F1120&lt;&gt;[3]Pav.tvarkyklė!$B$13),"GVTNT","X")</f>
        <v>GVTNT</v>
      </c>
      <c r="AK1120" s="39">
        <f t="shared" si="251"/>
        <v>0</v>
      </c>
      <c r="AL1120" s="41"/>
      <c r="AM1120" s="41"/>
      <c r="AN1120" s="41">
        <f t="shared" si="238"/>
        <v>1900</v>
      </c>
      <c r="AO1120" s="41"/>
      <c r="AP1120" s="41"/>
      <c r="AQ1120" s="41"/>
      <c r="AR1120" s="42"/>
      <c r="AS1120" s="42"/>
      <c r="AU1120" s="43">
        <f t="shared" si="239"/>
        <v>0</v>
      </c>
    </row>
    <row r="1121" spans="1:47" ht="15" customHeight="1" x14ac:dyDescent="0.25">
      <c r="A1121" s="11"/>
      <c r="B1121" s="19">
        <v>1242</v>
      </c>
      <c r="C1121" s="74"/>
      <c r="D1121" s="77"/>
      <c r="E1121" s="75"/>
      <c r="F1121" s="75"/>
      <c r="G1121" s="80"/>
      <c r="H1121" s="49"/>
      <c r="I1121" s="27"/>
      <c r="J1121" s="27"/>
      <c r="K1121" s="27"/>
      <c r="L1121" s="79"/>
      <c r="M1121" s="81"/>
      <c r="N1121" s="29">
        <v>0</v>
      </c>
      <c r="O1121" s="30" t="str">
        <f>IF(G1121&lt;=$N$2,"",IF(F1121=[3]Pav.tvarkyklė!$B$13,"",IF(ISBLANK(R1121),"X","")))</f>
        <v/>
      </c>
      <c r="P1121" s="31"/>
      <c r="Q1121" s="32"/>
      <c r="R1121" s="32"/>
      <c r="S1121" s="33"/>
      <c r="T1121" s="33"/>
      <c r="U1121" s="34" t="str">
        <f>IFERROR(INDEX('[3]5.Grup_T'!$G$4:$G$22,MATCH('6.Turtas'!E1121,'[3]5.Grup_T'!$E$4:$E$22,0)),"0")</f>
        <v>0</v>
      </c>
      <c r="V1121" s="35">
        <f t="shared" si="241"/>
        <v>0</v>
      </c>
      <c r="W1121" s="35">
        <f>IF(NOT(ISBLANK(H1121)),(12-DATEDIF(H1121,'[3]1.Pradzia'!$D$13,"m")),0)</f>
        <v>0</v>
      </c>
      <c r="X1121" s="35">
        <f t="shared" si="242"/>
        <v>0</v>
      </c>
      <c r="Y1121" s="35">
        <f t="shared" si="228"/>
        <v>0</v>
      </c>
      <c r="Z1121" s="35">
        <f t="shared" si="250"/>
        <v>0</v>
      </c>
      <c r="AA1121" s="36">
        <f t="shared" si="243"/>
        <v>0</v>
      </c>
      <c r="AB1121" s="36">
        <f t="shared" si="244"/>
        <v>0</v>
      </c>
      <c r="AC1121" s="37">
        <f t="shared" si="245"/>
        <v>0</v>
      </c>
      <c r="AD1121" s="35">
        <f>IF(OR(YEAR(G1121)&lt;2019,O1121="X"),0,IF(ISBLANK(H1121),DATEDIF(G1121,'[3]1.Pradzia'!$D$13,"M"),DATEDIF(G1121,H1121,"m")))</f>
        <v>0</v>
      </c>
      <c r="AE1121" s="37">
        <f>IF(E1121='[3]5.Grup_T'!$E$20,0,IF(AD1121&lt;&gt;0,M1121/V1121*MIN(12,AD1121),0))</f>
        <v>0</v>
      </c>
      <c r="AF1121" s="37">
        <f t="shared" si="246"/>
        <v>0</v>
      </c>
      <c r="AG1121" s="37">
        <f t="shared" si="247"/>
        <v>0</v>
      </c>
      <c r="AH1121" s="37">
        <f t="shared" si="248"/>
        <v>0</v>
      </c>
      <c r="AI1121" s="35" t="str">
        <f t="shared" si="249"/>
        <v>Nusidėvėjęs</v>
      </c>
      <c r="AJ1121" s="38" t="str">
        <f>IF(AND(F1121&lt;&gt;[3]Pav.tvarkyklė!$B$12,F1121&lt;&gt;[3]Pav.tvarkyklė!$B$13),"GVTNT","X")</f>
        <v>GVTNT</v>
      </c>
      <c r="AK1121" s="39">
        <f t="shared" si="251"/>
        <v>0</v>
      </c>
      <c r="AL1121" s="41"/>
      <c r="AM1121" s="41"/>
      <c r="AN1121" s="41">
        <f t="shared" si="238"/>
        <v>1900</v>
      </c>
      <c r="AO1121" s="41"/>
      <c r="AP1121" s="41"/>
      <c r="AQ1121" s="41"/>
      <c r="AR1121" s="42"/>
      <c r="AS1121" s="42"/>
      <c r="AU1121" s="43">
        <f t="shared" si="239"/>
        <v>0</v>
      </c>
    </row>
    <row r="1122" spans="1:47" ht="15" customHeight="1" x14ac:dyDescent="0.25">
      <c r="A1122" s="11"/>
      <c r="B1122" s="19">
        <v>1243</v>
      </c>
      <c r="C1122" s="74"/>
      <c r="D1122" s="77"/>
      <c r="E1122" s="75"/>
      <c r="F1122" s="75"/>
      <c r="G1122" s="80"/>
      <c r="H1122" s="49"/>
      <c r="I1122" s="27"/>
      <c r="J1122" s="27"/>
      <c r="K1122" s="27"/>
      <c r="L1122" s="79"/>
      <c r="M1122" s="81"/>
      <c r="N1122" s="29">
        <v>0</v>
      </c>
      <c r="O1122" s="30" t="str">
        <f>IF(G1122&lt;=$N$2,"",IF(F1122=[3]Pav.tvarkyklė!$B$13,"",IF(ISBLANK(R1122),"X","")))</f>
        <v/>
      </c>
      <c r="P1122" s="31"/>
      <c r="Q1122" s="32"/>
      <c r="R1122" s="32"/>
      <c r="S1122" s="33"/>
      <c r="T1122" s="33"/>
      <c r="U1122" s="34" t="str">
        <f>IFERROR(INDEX('[3]5.Grup_T'!$G$4:$G$22,MATCH('6.Turtas'!E1122,'[3]5.Grup_T'!$E$4:$E$22,0)),"0")</f>
        <v>0</v>
      </c>
      <c r="V1122" s="35">
        <f t="shared" si="241"/>
        <v>0</v>
      </c>
      <c r="W1122" s="35">
        <f>IF(NOT(ISBLANK(H1122)),(12-DATEDIF(H1122,'[3]1.Pradzia'!$D$13,"m")),0)</f>
        <v>0</v>
      </c>
      <c r="X1122" s="35">
        <f t="shared" si="242"/>
        <v>0</v>
      </c>
      <c r="Y1122" s="35">
        <f t="shared" si="228"/>
        <v>0</v>
      </c>
      <c r="Z1122" s="35">
        <f t="shared" si="250"/>
        <v>0</v>
      </c>
      <c r="AA1122" s="36">
        <f t="shared" si="243"/>
        <v>0</v>
      </c>
      <c r="AB1122" s="36">
        <f t="shared" si="244"/>
        <v>0</v>
      </c>
      <c r="AC1122" s="37">
        <f t="shared" si="245"/>
        <v>0</v>
      </c>
      <c r="AD1122" s="35">
        <f>IF(OR(YEAR(G1122)&lt;2019,O1122="X"),0,IF(ISBLANK(H1122),DATEDIF(G1122,'[3]1.Pradzia'!$D$13,"M"),DATEDIF(G1122,H1122,"m")))</f>
        <v>0</v>
      </c>
      <c r="AE1122" s="37">
        <f>IF(E1122='[3]5.Grup_T'!$E$20,0,IF(AD1122&lt;&gt;0,M1122/V1122*MIN(12,AD1122),0))</f>
        <v>0</v>
      </c>
      <c r="AF1122" s="37">
        <f t="shared" si="246"/>
        <v>0</v>
      </c>
      <c r="AG1122" s="37">
        <f t="shared" si="247"/>
        <v>0</v>
      </c>
      <c r="AH1122" s="37">
        <f t="shared" si="248"/>
        <v>0</v>
      </c>
      <c r="AI1122" s="35" t="str">
        <f t="shared" si="249"/>
        <v>Nusidėvėjęs</v>
      </c>
      <c r="AJ1122" s="38" t="str">
        <f>IF(AND(F1122&lt;&gt;[3]Pav.tvarkyklė!$B$12,F1122&lt;&gt;[3]Pav.tvarkyklė!$B$13),"GVTNT","X")</f>
        <v>GVTNT</v>
      </c>
      <c r="AK1122" s="39">
        <f t="shared" si="251"/>
        <v>0</v>
      </c>
      <c r="AL1122" s="41"/>
      <c r="AM1122" s="41"/>
      <c r="AN1122" s="41">
        <f t="shared" si="238"/>
        <v>1900</v>
      </c>
      <c r="AO1122" s="41"/>
      <c r="AP1122" s="41"/>
      <c r="AQ1122" s="41"/>
      <c r="AR1122" s="42"/>
      <c r="AS1122" s="42"/>
      <c r="AU1122" s="43">
        <f t="shared" si="239"/>
        <v>0</v>
      </c>
    </row>
    <row r="1123" spans="1:47" ht="15" customHeight="1" x14ac:dyDescent="0.25">
      <c r="A1123" s="11"/>
      <c r="B1123" s="19">
        <v>1244</v>
      </c>
      <c r="C1123" s="74"/>
      <c r="D1123" s="77"/>
      <c r="E1123" s="75"/>
      <c r="F1123" s="75"/>
      <c r="G1123" s="80"/>
      <c r="H1123" s="49"/>
      <c r="I1123" s="27"/>
      <c r="J1123" s="27"/>
      <c r="K1123" s="27"/>
      <c r="L1123" s="79"/>
      <c r="M1123" s="81"/>
      <c r="N1123" s="29">
        <v>0</v>
      </c>
      <c r="O1123" s="30" t="str">
        <f>IF(G1123&lt;=$N$2,"",IF(F1123=[3]Pav.tvarkyklė!$B$13,"",IF(ISBLANK(R1123),"X","")))</f>
        <v/>
      </c>
      <c r="P1123" s="31"/>
      <c r="Q1123" s="32"/>
      <c r="R1123" s="32"/>
      <c r="S1123" s="33"/>
      <c r="T1123" s="33"/>
      <c r="U1123" s="34" t="str">
        <f>IFERROR(INDEX('[3]5.Grup_T'!$G$4:$G$22,MATCH('6.Turtas'!E1123,'[3]5.Grup_T'!$E$4:$E$22,0)),"0")</f>
        <v>0</v>
      </c>
      <c r="V1123" s="35">
        <f t="shared" si="241"/>
        <v>0</v>
      </c>
      <c r="W1123" s="35">
        <f>IF(NOT(ISBLANK(H1123)),(12-DATEDIF(H1123,'[3]1.Pradzia'!$D$13,"m")),0)</f>
        <v>0</v>
      </c>
      <c r="X1123" s="35">
        <f t="shared" si="242"/>
        <v>0</v>
      </c>
      <c r="Y1123" s="35">
        <f t="shared" si="228"/>
        <v>0</v>
      </c>
      <c r="Z1123" s="35">
        <f t="shared" si="250"/>
        <v>0</v>
      </c>
      <c r="AA1123" s="36">
        <f t="shared" si="243"/>
        <v>0</v>
      </c>
      <c r="AB1123" s="36">
        <f t="shared" si="244"/>
        <v>0</v>
      </c>
      <c r="AC1123" s="37">
        <f t="shared" si="245"/>
        <v>0</v>
      </c>
      <c r="AD1123" s="35">
        <f>IF(OR(YEAR(G1123)&lt;2019,O1123="X"),0,IF(ISBLANK(H1123),DATEDIF(G1123,'[3]1.Pradzia'!$D$13,"M"),DATEDIF(G1123,H1123,"m")))</f>
        <v>0</v>
      </c>
      <c r="AE1123" s="37">
        <f>IF(E1123='[3]5.Grup_T'!$E$20,0,IF(AD1123&lt;&gt;0,M1123/V1123*MIN(12,AD1123),0))</f>
        <v>0</v>
      </c>
      <c r="AF1123" s="37">
        <f t="shared" si="246"/>
        <v>0</v>
      </c>
      <c r="AG1123" s="37">
        <f t="shared" si="247"/>
        <v>0</v>
      </c>
      <c r="AH1123" s="37">
        <f t="shared" si="248"/>
        <v>0</v>
      </c>
      <c r="AI1123" s="35" t="str">
        <f t="shared" si="249"/>
        <v>Nusidėvėjęs</v>
      </c>
      <c r="AJ1123" s="38" t="str">
        <f>IF(AND(F1123&lt;&gt;[3]Pav.tvarkyklė!$B$12,F1123&lt;&gt;[3]Pav.tvarkyklė!$B$13),"GVTNT","X")</f>
        <v>GVTNT</v>
      </c>
      <c r="AK1123" s="39">
        <f t="shared" si="251"/>
        <v>0</v>
      </c>
      <c r="AL1123" s="41"/>
      <c r="AM1123" s="41"/>
      <c r="AN1123" s="41">
        <f t="shared" si="238"/>
        <v>1900</v>
      </c>
      <c r="AO1123" s="41"/>
      <c r="AP1123" s="41"/>
      <c r="AQ1123" s="41"/>
      <c r="AR1123" s="42"/>
      <c r="AS1123" s="42"/>
      <c r="AU1123" s="43">
        <f t="shared" si="239"/>
        <v>0</v>
      </c>
    </row>
    <row r="1124" spans="1:47" ht="15" customHeight="1" x14ac:dyDescent="0.25">
      <c r="A1124" s="11"/>
      <c r="B1124" s="19">
        <v>1245</v>
      </c>
      <c r="C1124" s="74"/>
      <c r="D1124" s="77"/>
      <c r="E1124" s="75"/>
      <c r="F1124" s="75"/>
      <c r="G1124" s="80"/>
      <c r="H1124" s="49"/>
      <c r="I1124" s="27"/>
      <c r="J1124" s="27"/>
      <c r="K1124" s="27"/>
      <c r="L1124" s="79"/>
      <c r="M1124" s="28"/>
      <c r="N1124" s="29">
        <v>0</v>
      </c>
      <c r="O1124" s="30" t="str">
        <f>IF(G1124&lt;=$N$2,"",IF(F1124=[3]Pav.tvarkyklė!$B$13,"",IF(ISBLANK(R1124),"X","")))</f>
        <v/>
      </c>
      <c r="P1124" s="31"/>
      <c r="Q1124" s="32"/>
      <c r="R1124" s="32"/>
      <c r="S1124" s="33"/>
      <c r="T1124" s="33"/>
      <c r="U1124" s="34" t="str">
        <f>IFERROR(INDEX('[3]5.Grup_T'!$G$4:$G$22,MATCH('6.Turtas'!E1124,'[3]5.Grup_T'!$E$4:$E$22,0)),"0")</f>
        <v>0</v>
      </c>
      <c r="V1124" s="35">
        <f t="shared" si="241"/>
        <v>0</v>
      </c>
      <c r="W1124" s="35">
        <f>IF(NOT(ISBLANK(H1124)),(12-DATEDIF(H1124,'[3]1.Pradzia'!$D$13,"m")),0)</f>
        <v>0</v>
      </c>
      <c r="X1124" s="35">
        <f t="shared" si="242"/>
        <v>0</v>
      </c>
      <c r="Y1124" s="35">
        <f t="shared" si="228"/>
        <v>0</v>
      </c>
      <c r="Z1124" s="35">
        <f t="shared" si="250"/>
        <v>0</v>
      </c>
      <c r="AA1124" s="36">
        <f t="shared" si="243"/>
        <v>0</v>
      </c>
      <c r="AB1124" s="36">
        <f t="shared" si="244"/>
        <v>0</v>
      </c>
      <c r="AC1124" s="37">
        <f t="shared" si="245"/>
        <v>0</v>
      </c>
      <c r="AD1124" s="35">
        <f>IF(OR(YEAR(G1124)&lt;2019,O1124="X"),0,IF(ISBLANK(H1124),DATEDIF(G1124,'[3]1.Pradzia'!$D$13,"M"),DATEDIF(G1124,H1124,"m")))</f>
        <v>0</v>
      </c>
      <c r="AE1124" s="37">
        <f>IF(E1124='[3]5.Grup_T'!$E$20,0,IF(AD1124&lt;&gt;0,M1124/V1124*MIN(12,AD1124),0))</f>
        <v>0</v>
      </c>
      <c r="AF1124" s="37">
        <f t="shared" si="246"/>
        <v>0</v>
      </c>
      <c r="AG1124" s="37">
        <f t="shared" si="247"/>
        <v>0</v>
      </c>
      <c r="AH1124" s="37">
        <f t="shared" si="248"/>
        <v>0</v>
      </c>
      <c r="AI1124" s="35" t="str">
        <f t="shared" si="249"/>
        <v>Nusidėvėjęs</v>
      </c>
      <c r="AJ1124" s="38" t="str">
        <f>IF(AND(F1124&lt;&gt;[3]Pav.tvarkyklė!$B$12,F1124&lt;&gt;[3]Pav.tvarkyklė!$B$13),"GVTNT","X")</f>
        <v>GVTNT</v>
      </c>
      <c r="AK1124" s="39">
        <f t="shared" si="251"/>
        <v>0</v>
      </c>
      <c r="AL1124" s="41"/>
      <c r="AM1124" s="41"/>
      <c r="AN1124" s="41">
        <f t="shared" si="238"/>
        <v>1900</v>
      </c>
      <c r="AO1124" s="41"/>
      <c r="AP1124" s="41"/>
      <c r="AQ1124" s="41"/>
      <c r="AR1124" s="42"/>
      <c r="AS1124" s="42"/>
      <c r="AU1124" s="43">
        <f t="shared" si="239"/>
        <v>0</v>
      </c>
    </row>
    <row r="1125" spans="1:47" ht="15" customHeight="1" x14ac:dyDescent="0.25">
      <c r="A1125" s="11"/>
      <c r="B1125" s="19">
        <v>1246</v>
      </c>
      <c r="C1125" s="74"/>
      <c r="D1125" s="77"/>
      <c r="E1125" s="75"/>
      <c r="F1125" s="75"/>
      <c r="G1125" s="80"/>
      <c r="H1125" s="49"/>
      <c r="I1125" s="27"/>
      <c r="J1125" s="27"/>
      <c r="K1125" s="27"/>
      <c r="L1125" s="79"/>
      <c r="M1125" s="81"/>
      <c r="N1125" s="29">
        <v>0</v>
      </c>
      <c r="O1125" s="30" t="str">
        <f>IF(G1125&lt;=$N$2,"",IF(F1125=[3]Pav.tvarkyklė!$B$13,"",IF(ISBLANK(R1125),"X","")))</f>
        <v/>
      </c>
      <c r="P1125" s="31"/>
      <c r="Q1125" s="32"/>
      <c r="R1125" s="32"/>
      <c r="S1125" s="33"/>
      <c r="T1125" s="33"/>
      <c r="U1125" s="34" t="str">
        <f>IFERROR(INDEX('[3]5.Grup_T'!$G$4:$G$22,MATCH('6.Turtas'!E1125,'[3]5.Grup_T'!$E$4:$E$22,0)),"0")</f>
        <v>0</v>
      </c>
      <c r="V1125" s="35">
        <f t="shared" si="241"/>
        <v>0</v>
      </c>
      <c r="W1125" s="35">
        <f>IF(NOT(ISBLANK(H1125)),(12-DATEDIF(H1125,'[3]1.Pradzia'!$D$13,"m")),0)</f>
        <v>0</v>
      </c>
      <c r="X1125" s="35">
        <f t="shared" si="242"/>
        <v>0</v>
      </c>
      <c r="Y1125" s="35">
        <f t="shared" si="228"/>
        <v>0</v>
      </c>
      <c r="Z1125" s="35">
        <f t="shared" si="250"/>
        <v>0</v>
      </c>
      <c r="AA1125" s="36">
        <f t="shared" si="243"/>
        <v>0</v>
      </c>
      <c r="AB1125" s="36">
        <f t="shared" si="244"/>
        <v>0</v>
      </c>
      <c r="AC1125" s="37">
        <f t="shared" si="245"/>
        <v>0</v>
      </c>
      <c r="AD1125" s="35">
        <f>IF(OR(YEAR(G1125)&lt;2019,O1125="X"),0,IF(ISBLANK(H1125),DATEDIF(G1125,'[3]1.Pradzia'!$D$13,"M"),DATEDIF(G1125,H1125,"m")))</f>
        <v>0</v>
      </c>
      <c r="AE1125" s="37">
        <f>IF(E1125='[3]5.Grup_T'!$E$20,0,IF(AD1125&lt;&gt;0,M1125/V1125*MIN(12,AD1125),0))</f>
        <v>0</v>
      </c>
      <c r="AF1125" s="37">
        <f t="shared" si="246"/>
        <v>0</v>
      </c>
      <c r="AG1125" s="37">
        <f t="shared" si="247"/>
        <v>0</v>
      </c>
      <c r="AH1125" s="37">
        <f t="shared" si="248"/>
        <v>0</v>
      </c>
      <c r="AI1125" s="35" t="str">
        <f t="shared" si="249"/>
        <v>Nusidėvėjęs</v>
      </c>
      <c r="AJ1125" s="38" t="str">
        <f>IF(AND(F1125&lt;&gt;[3]Pav.tvarkyklė!$B$12,F1125&lt;&gt;[3]Pav.tvarkyklė!$B$13),"GVTNT","X")</f>
        <v>GVTNT</v>
      </c>
      <c r="AK1125" s="39">
        <f t="shared" si="251"/>
        <v>0</v>
      </c>
      <c r="AL1125" s="41"/>
      <c r="AM1125" s="41"/>
      <c r="AN1125" s="41">
        <f t="shared" si="238"/>
        <v>1900</v>
      </c>
      <c r="AO1125" s="41"/>
      <c r="AP1125" s="41"/>
      <c r="AQ1125" s="41"/>
      <c r="AR1125" s="42"/>
      <c r="AS1125" s="42"/>
      <c r="AU1125" s="43">
        <f t="shared" si="239"/>
        <v>0</v>
      </c>
    </row>
    <row r="1126" spans="1:47" ht="15" customHeight="1" x14ac:dyDescent="0.25">
      <c r="A1126" s="11"/>
      <c r="B1126" s="19">
        <v>1247</v>
      </c>
      <c r="C1126" s="74"/>
      <c r="D1126" s="77"/>
      <c r="E1126" s="75"/>
      <c r="F1126" s="75"/>
      <c r="G1126" s="80"/>
      <c r="H1126" s="49"/>
      <c r="I1126" s="27"/>
      <c r="J1126" s="27"/>
      <c r="K1126" s="27"/>
      <c r="L1126" s="79"/>
      <c r="M1126" s="81"/>
      <c r="N1126" s="29">
        <v>0</v>
      </c>
      <c r="O1126" s="30" t="str">
        <f>IF(G1126&lt;=$N$2,"",IF(F1126=[3]Pav.tvarkyklė!$B$13,"",IF(ISBLANK(R1126),"X","")))</f>
        <v/>
      </c>
      <c r="P1126" s="31"/>
      <c r="Q1126" s="32"/>
      <c r="R1126" s="32"/>
      <c r="S1126" s="33"/>
      <c r="T1126" s="33"/>
      <c r="U1126" s="34" t="str">
        <f>IFERROR(INDEX('[3]5.Grup_T'!$G$4:$G$22,MATCH('6.Turtas'!E1126,'[3]5.Grup_T'!$E$4:$E$22,0)),"0")</f>
        <v>0</v>
      </c>
      <c r="V1126" s="35">
        <f t="shared" si="241"/>
        <v>0</v>
      </c>
      <c r="W1126" s="35">
        <f>IF(NOT(ISBLANK(H1126)),(12-DATEDIF(H1126,'[3]1.Pradzia'!$D$13,"m")),0)</f>
        <v>0</v>
      </c>
      <c r="X1126" s="35">
        <f t="shared" si="242"/>
        <v>0</v>
      </c>
      <c r="Y1126" s="35">
        <f t="shared" si="228"/>
        <v>0</v>
      </c>
      <c r="Z1126" s="35">
        <f t="shared" si="250"/>
        <v>0</v>
      </c>
      <c r="AA1126" s="36">
        <f t="shared" si="243"/>
        <v>0</v>
      </c>
      <c r="AB1126" s="36">
        <f t="shared" si="244"/>
        <v>0</v>
      </c>
      <c r="AC1126" s="37">
        <f t="shared" si="245"/>
        <v>0</v>
      </c>
      <c r="AD1126" s="35">
        <f>IF(OR(YEAR(G1126)&lt;2019,O1126="X"),0,IF(ISBLANK(H1126),DATEDIF(G1126,'[3]1.Pradzia'!$D$13,"M"),DATEDIF(G1126,H1126,"m")))</f>
        <v>0</v>
      </c>
      <c r="AE1126" s="37">
        <f>IF(E1126='[3]5.Grup_T'!$E$20,0,IF(AD1126&lt;&gt;0,M1126/V1126*MIN(12,AD1126),0))</f>
        <v>0</v>
      </c>
      <c r="AF1126" s="37">
        <f t="shared" si="246"/>
        <v>0</v>
      </c>
      <c r="AG1126" s="37">
        <f t="shared" si="247"/>
        <v>0</v>
      </c>
      <c r="AH1126" s="37">
        <f t="shared" si="248"/>
        <v>0</v>
      </c>
      <c r="AI1126" s="35" t="str">
        <f t="shared" si="249"/>
        <v>Nusidėvėjęs</v>
      </c>
      <c r="AJ1126" s="38" t="str">
        <f>IF(AND(F1126&lt;&gt;[3]Pav.tvarkyklė!$B$12,F1126&lt;&gt;[3]Pav.tvarkyklė!$B$13),"GVTNT","X")</f>
        <v>GVTNT</v>
      </c>
      <c r="AK1126" s="39">
        <f t="shared" si="251"/>
        <v>0</v>
      </c>
      <c r="AL1126" s="41"/>
      <c r="AM1126" s="41"/>
      <c r="AN1126" s="41">
        <f t="shared" si="238"/>
        <v>1900</v>
      </c>
      <c r="AO1126" s="41"/>
      <c r="AP1126" s="41"/>
      <c r="AQ1126" s="41"/>
      <c r="AR1126" s="42"/>
      <c r="AS1126" s="42"/>
      <c r="AU1126" s="43">
        <f t="shared" si="239"/>
        <v>0</v>
      </c>
    </row>
    <row r="1127" spans="1:47" ht="15" customHeight="1" x14ac:dyDescent="0.25">
      <c r="A1127" s="11"/>
      <c r="B1127" s="19">
        <v>1248</v>
      </c>
      <c r="C1127" s="74"/>
      <c r="D1127" s="77"/>
      <c r="E1127" s="75"/>
      <c r="F1127" s="75"/>
      <c r="G1127" s="80"/>
      <c r="H1127" s="49"/>
      <c r="I1127" s="27"/>
      <c r="J1127" s="27"/>
      <c r="K1127" s="27"/>
      <c r="L1127" s="79"/>
      <c r="M1127" s="81"/>
      <c r="N1127" s="29">
        <v>0</v>
      </c>
      <c r="O1127" s="30" t="str">
        <f>IF(G1127&lt;=$N$2,"",IF(F1127=[3]Pav.tvarkyklė!$B$13,"",IF(ISBLANK(R1127),"X","")))</f>
        <v/>
      </c>
      <c r="P1127" s="31"/>
      <c r="Q1127" s="32"/>
      <c r="R1127" s="32"/>
      <c r="S1127" s="33"/>
      <c r="T1127" s="33"/>
      <c r="U1127" s="34" t="str">
        <f>IFERROR(INDEX('[3]5.Grup_T'!$G$4:$G$22,MATCH('6.Turtas'!E1127,'[3]5.Grup_T'!$E$4:$E$22,0)),"0")</f>
        <v>0</v>
      </c>
      <c r="V1127" s="35">
        <f t="shared" si="241"/>
        <v>0</v>
      </c>
      <c r="W1127" s="35">
        <f>IF(NOT(ISBLANK(H1127)),(12-DATEDIF(H1127,'[3]1.Pradzia'!$D$13,"m")),0)</f>
        <v>0</v>
      </c>
      <c r="X1127" s="35">
        <f t="shared" si="242"/>
        <v>0</v>
      </c>
      <c r="Y1127" s="35">
        <f t="shared" si="228"/>
        <v>0</v>
      </c>
      <c r="Z1127" s="35">
        <f t="shared" si="250"/>
        <v>0</v>
      </c>
      <c r="AA1127" s="36">
        <f t="shared" si="243"/>
        <v>0</v>
      </c>
      <c r="AB1127" s="36">
        <f t="shared" si="244"/>
        <v>0</v>
      </c>
      <c r="AC1127" s="37">
        <f t="shared" si="245"/>
        <v>0</v>
      </c>
      <c r="AD1127" s="35">
        <f>IF(OR(YEAR(G1127)&lt;2019,O1127="X"),0,IF(ISBLANK(H1127),DATEDIF(G1127,'[3]1.Pradzia'!$D$13,"M"),DATEDIF(G1127,H1127,"m")))</f>
        <v>0</v>
      </c>
      <c r="AE1127" s="37">
        <f>IF(E1127='[3]5.Grup_T'!$E$20,0,IF(AD1127&lt;&gt;0,M1127/V1127*MIN(12,AD1127),0))</f>
        <v>0</v>
      </c>
      <c r="AF1127" s="37">
        <f t="shared" si="246"/>
        <v>0</v>
      </c>
      <c r="AG1127" s="37">
        <f t="shared" si="247"/>
        <v>0</v>
      </c>
      <c r="AH1127" s="37">
        <f t="shared" si="248"/>
        <v>0</v>
      </c>
      <c r="AI1127" s="35" t="str">
        <f t="shared" si="249"/>
        <v>Nusidėvėjęs</v>
      </c>
      <c r="AJ1127" s="38" t="str">
        <f>IF(AND(F1127&lt;&gt;[3]Pav.tvarkyklė!$B$12,F1127&lt;&gt;[3]Pav.tvarkyklė!$B$13),"GVTNT","X")</f>
        <v>GVTNT</v>
      </c>
      <c r="AK1127" s="39">
        <f t="shared" si="251"/>
        <v>0</v>
      </c>
      <c r="AL1127" s="41"/>
      <c r="AM1127" s="41"/>
      <c r="AN1127" s="41">
        <f t="shared" si="238"/>
        <v>1900</v>
      </c>
      <c r="AO1127" s="41"/>
      <c r="AP1127" s="41"/>
      <c r="AQ1127" s="41"/>
      <c r="AR1127" s="42"/>
      <c r="AS1127" s="42"/>
      <c r="AU1127" s="43">
        <f t="shared" si="239"/>
        <v>0</v>
      </c>
    </row>
    <row r="1128" spans="1:47" ht="15" customHeight="1" x14ac:dyDescent="0.25">
      <c r="A1128" s="11"/>
      <c r="B1128" s="19">
        <v>1249</v>
      </c>
      <c r="C1128" s="74"/>
      <c r="D1128" s="77"/>
      <c r="E1128" s="75"/>
      <c r="F1128" s="75"/>
      <c r="G1128" s="80"/>
      <c r="H1128" s="49"/>
      <c r="I1128" s="27"/>
      <c r="J1128" s="27"/>
      <c r="K1128" s="27"/>
      <c r="L1128" s="79"/>
      <c r="M1128" s="81"/>
      <c r="N1128" s="29">
        <v>0</v>
      </c>
      <c r="O1128" s="30" t="str">
        <f>IF(G1128&lt;=$N$2,"",IF(F1128=[3]Pav.tvarkyklė!$B$13,"",IF(ISBLANK(R1128),"X","")))</f>
        <v/>
      </c>
      <c r="P1128" s="31"/>
      <c r="Q1128" s="32"/>
      <c r="R1128" s="32"/>
      <c r="S1128" s="33"/>
      <c r="T1128" s="33"/>
      <c r="U1128" s="34" t="str">
        <f>IFERROR(INDEX('[3]5.Grup_T'!$G$4:$G$22,MATCH('6.Turtas'!E1128,'[3]5.Grup_T'!$E$4:$E$22,0)),"0")</f>
        <v>0</v>
      </c>
      <c r="V1128" s="35">
        <f t="shared" si="241"/>
        <v>0</v>
      </c>
      <c r="W1128" s="35">
        <f>IF(NOT(ISBLANK(H1128)),(12-DATEDIF(H1128,'[3]1.Pradzia'!$D$13,"m")),0)</f>
        <v>0</v>
      </c>
      <c r="X1128" s="35">
        <f t="shared" si="242"/>
        <v>0</v>
      </c>
      <c r="Y1128" s="35">
        <f t="shared" si="228"/>
        <v>0</v>
      </c>
      <c r="Z1128" s="35">
        <f t="shared" si="250"/>
        <v>0</v>
      </c>
      <c r="AA1128" s="36">
        <f t="shared" si="243"/>
        <v>0</v>
      </c>
      <c r="AB1128" s="36">
        <f t="shared" si="244"/>
        <v>0</v>
      </c>
      <c r="AC1128" s="37">
        <f t="shared" si="245"/>
        <v>0</v>
      </c>
      <c r="AD1128" s="35">
        <f>IF(OR(YEAR(G1128)&lt;2019,O1128="X"),0,IF(ISBLANK(H1128),DATEDIF(G1128,'[3]1.Pradzia'!$D$13,"M"),DATEDIF(G1128,H1128,"m")))</f>
        <v>0</v>
      </c>
      <c r="AE1128" s="37">
        <f>IF(E1128='[3]5.Grup_T'!$E$20,0,IF(AD1128&lt;&gt;0,M1128/V1128*MIN(12,AD1128),0))</f>
        <v>0</v>
      </c>
      <c r="AF1128" s="37">
        <f t="shared" si="246"/>
        <v>0</v>
      </c>
      <c r="AG1128" s="37">
        <f t="shared" si="247"/>
        <v>0</v>
      </c>
      <c r="AH1128" s="37">
        <f t="shared" si="248"/>
        <v>0</v>
      </c>
      <c r="AI1128" s="35" t="str">
        <f t="shared" si="249"/>
        <v>Nusidėvėjęs</v>
      </c>
      <c r="AJ1128" s="38" t="str">
        <f>IF(AND(F1128&lt;&gt;[3]Pav.tvarkyklė!$B$12,F1128&lt;&gt;[3]Pav.tvarkyklė!$B$13),"GVTNT","X")</f>
        <v>GVTNT</v>
      </c>
      <c r="AK1128" s="39">
        <f t="shared" si="251"/>
        <v>0</v>
      </c>
      <c r="AL1128" s="41"/>
      <c r="AM1128" s="41"/>
      <c r="AN1128" s="41">
        <f t="shared" si="238"/>
        <v>1900</v>
      </c>
      <c r="AO1128" s="41"/>
      <c r="AP1128" s="41"/>
      <c r="AQ1128" s="41"/>
      <c r="AR1128" s="42"/>
      <c r="AS1128" s="42"/>
      <c r="AU1128" s="43">
        <f t="shared" si="239"/>
        <v>0</v>
      </c>
    </row>
    <row r="1129" spans="1:47" ht="15" customHeight="1" x14ac:dyDescent="0.25">
      <c r="A1129" s="11"/>
      <c r="B1129" s="19">
        <v>1250</v>
      </c>
      <c r="C1129" s="74"/>
      <c r="D1129" s="77"/>
      <c r="E1129" s="75"/>
      <c r="F1129" s="75"/>
      <c r="G1129" s="80"/>
      <c r="H1129" s="49"/>
      <c r="I1129" s="27"/>
      <c r="J1129" s="27"/>
      <c r="K1129" s="27"/>
      <c r="L1129" s="79"/>
      <c r="M1129" s="81"/>
      <c r="N1129" s="29">
        <v>0</v>
      </c>
      <c r="O1129" s="30" t="str">
        <f>IF(G1129&lt;=$N$2,"",IF(F1129=[3]Pav.tvarkyklė!$B$13,"",IF(ISBLANK(R1129),"X","")))</f>
        <v/>
      </c>
      <c r="P1129" s="31"/>
      <c r="Q1129" s="32"/>
      <c r="R1129" s="32"/>
      <c r="S1129" s="33"/>
      <c r="T1129" s="33"/>
      <c r="U1129" s="34" t="str">
        <f>IFERROR(INDEX('[3]5.Grup_T'!$G$4:$G$22,MATCH('6.Turtas'!E1129,'[3]5.Grup_T'!$E$4:$E$22,0)),"0")</f>
        <v>0</v>
      </c>
      <c r="V1129" s="35">
        <f t="shared" si="241"/>
        <v>0</v>
      </c>
      <c r="W1129" s="35">
        <f>IF(NOT(ISBLANK(H1129)),(12-DATEDIF(H1129,'[3]1.Pradzia'!$D$13,"m")),0)</f>
        <v>0</v>
      </c>
      <c r="X1129" s="35">
        <f t="shared" si="242"/>
        <v>0</v>
      </c>
      <c r="Y1129" s="35">
        <f t="shared" si="228"/>
        <v>0</v>
      </c>
      <c r="Z1129" s="35">
        <f t="shared" si="250"/>
        <v>0</v>
      </c>
      <c r="AA1129" s="36">
        <f t="shared" si="243"/>
        <v>0</v>
      </c>
      <c r="AB1129" s="36">
        <f t="shared" si="244"/>
        <v>0</v>
      </c>
      <c r="AC1129" s="37">
        <f t="shared" si="245"/>
        <v>0</v>
      </c>
      <c r="AD1129" s="35">
        <f>IF(OR(YEAR(G1129)&lt;2019,O1129="X"),0,IF(ISBLANK(H1129),DATEDIF(G1129,'[3]1.Pradzia'!$D$13,"M"),DATEDIF(G1129,H1129,"m")))</f>
        <v>0</v>
      </c>
      <c r="AE1129" s="37">
        <f>IF(E1129='[3]5.Grup_T'!$E$20,0,IF(AD1129&lt;&gt;0,M1129/V1129*MIN(12,AD1129),0))</f>
        <v>0</v>
      </c>
      <c r="AF1129" s="37">
        <f t="shared" si="246"/>
        <v>0</v>
      </c>
      <c r="AG1129" s="37">
        <f t="shared" si="247"/>
        <v>0</v>
      </c>
      <c r="AH1129" s="37">
        <f t="shared" si="248"/>
        <v>0</v>
      </c>
      <c r="AI1129" s="35" t="str">
        <f t="shared" si="249"/>
        <v>Nusidėvėjęs</v>
      </c>
      <c r="AJ1129" s="38" t="str">
        <f>IF(AND(F1129&lt;&gt;[3]Pav.tvarkyklė!$B$12,F1129&lt;&gt;[3]Pav.tvarkyklė!$B$13),"GVTNT","X")</f>
        <v>GVTNT</v>
      </c>
      <c r="AK1129" s="39">
        <f t="shared" si="251"/>
        <v>0</v>
      </c>
      <c r="AL1129" s="41"/>
      <c r="AM1129" s="41"/>
      <c r="AN1129" s="41">
        <f t="shared" si="238"/>
        <v>1900</v>
      </c>
      <c r="AO1129" s="41"/>
      <c r="AP1129" s="41"/>
      <c r="AQ1129" s="41"/>
      <c r="AR1129" s="42"/>
      <c r="AS1129" s="42"/>
      <c r="AU1129" s="43">
        <f t="shared" si="239"/>
        <v>0</v>
      </c>
    </row>
    <row r="1130" spans="1:47" ht="15" customHeight="1" x14ac:dyDescent="0.25">
      <c r="A1130" s="11"/>
      <c r="B1130" s="19">
        <v>1251</v>
      </c>
      <c r="C1130" s="74"/>
      <c r="D1130" s="77"/>
      <c r="E1130" s="75"/>
      <c r="F1130" s="75"/>
      <c r="G1130" s="80"/>
      <c r="H1130" s="49"/>
      <c r="I1130" s="27"/>
      <c r="J1130" s="27"/>
      <c r="K1130" s="27"/>
      <c r="L1130" s="79"/>
      <c r="M1130" s="81"/>
      <c r="N1130" s="29">
        <v>0</v>
      </c>
      <c r="O1130" s="30" t="str">
        <f>IF(G1130&lt;=$N$2,"",IF(F1130=[3]Pav.tvarkyklė!$B$13,"",IF(ISBLANK(R1130),"X","")))</f>
        <v/>
      </c>
      <c r="P1130" s="31"/>
      <c r="Q1130" s="32"/>
      <c r="R1130" s="32"/>
      <c r="S1130" s="33"/>
      <c r="T1130" s="33"/>
      <c r="U1130" s="34" t="str">
        <f>IFERROR(INDEX('[3]5.Grup_T'!$G$4:$G$22,MATCH('6.Turtas'!E1130,'[3]5.Grup_T'!$E$4:$E$22,0)),"0")</f>
        <v>0</v>
      </c>
      <c r="V1130" s="35">
        <f t="shared" si="241"/>
        <v>0</v>
      </c>
      <c r="W1130" s="35">
        <f>IF(NOT(ISBLANK(H1130)),(12-DATEDIF(H1130,'[3]1.Pradzia'!$D$13,"m")),0)</f>
        <v>0</v>
      </c>
      <c r="X1130" s="35">
        <f t="shared" si="242"/>
        <v>0</v>
      </c>
      <c r="Y1130" s="35">
        <f t="shared" si="228"/>
        <v>0</v>
      </c>
      <c r="Z1130" s="35">
        <f t="shared" si="250"/>
        <v>0</v>
      </c>
      <c r="AA1130" s="36">
        <f t="shared" si="243"/>
        <v>0</v>
      </c>
      <c r="AB1130" s="36">
        <f t="shared" si="244"/>
        <v>0</v>
      </c>
      <c r="AC1130" s="37">
        <f t="shared" si="245"/>
        <v>0</v>
      </c>
      <c r="AD1130" s="35">
        <f>IF(OR(YEAR(G1130)&lt;2019,O1130="X"),0,IF(ISBLANK(H1130),DATEDIF(G1130,'[3]1.Pradzia'!$D$13,"M"),DATEDIF(G1130,H1130,"m")))</f>
        <v>0</v>
      </c>
      <c r="AE1130" s="37">
        <f>IF(E1130='[3]5.Grup_T'!$E$20,0,IF(AD1130&lt;&gt;0,M1130/V1130*MIN(12,AD1130),0))</f>
        <v>0</v>
      </c>
      <c r="AF1130" s="37">
        <f t="shared" si="246"/>
        <v>0</v>
      </c>
      <c r="AG1130" s="37">
        <f t="shared" si="247"/>
        <v>0</v>
      </c>
      <c r="AH1130" s="37">
        <f t="shared" si="248"/>
        <v>0</v>
      </c>
      <c r="AI1130" s="35" t="str">
        <f t="shared" si="249"/>
        <v>Nusidėvėjęs</v>
      </c>
      <c r="AJ1130" s="38" t="str">
        <f>IF(AND(F1130&lt;&gt;[3]Pav.tvarkyklė!$B$12,F1130&lt;&gt;[3]Pav.tvarkyklė!$B$13),"GVTNT","X")</f>
        <v>GVTNT</v>
      </c>
      <c r="AK1130" s="39">
        <f t="shared" si="251"/>
        <v>0</v>
      </c>
      <c r="AL1130" s="41"/>
      <c r="AM1130" s="41"/>
      <c r="AN1130" s="41">
        <f t="shared" si="238"/>
        <v>1900</v>
      </c>
      <c r="AO1130" s="41"/>
      <c r="AP1130" s="41"/>
      <c r="AQ1130" s="41"/>
      <c r="AR1130" s="42"/>
      <c r="AS1130" s="42"/>
      <c r="AU1130" s="43">
        <f t="shared" si="239"/>
        <v>0</v>
      </c>
    </row>
    <row r="1131" spans="1:47" ht="15" customHeight="1" x14ac:dyDescent="0.25">
      <c r="A1131" s="11"/>
      <c r="B1131" s="19">
        <v>1252</v>
      </c>
      <c r="C1131" s="74"/>
      <c r="D1131" s="77"/>
      <c r="E1131" s="75"/>
      <c r="F1131" s="75"/>
      <c r="G1131" s="80"/>
      <c r="H1131" s="49"/>
      <c r="I1131" s="27"/>
      <c r="J1131" s="27"/>
      <c r="K1131" s="27"/>
      <c r="L1131" s="79"/>
      <c r="M1131" s="81"/>
      <c r="N1131" s="29">
        <v>0</v>
      </c>
      <c r="O1131" s="30" t="str">
        <f>IF(G1131&lt;=$N$2,"",IF(F1131=[3]Pav.tvarkyklė!$B$13,"",IF(ISBLANK(R1131),"X","")))</f>
        <v/>
      </c>
      <c r="P1131" s="31"/>
      <c r="Q1131" s="32"/>
      <c r="R1131" s="32"/>
      <c r="S1131" s="33"/>
      <c r="T1131" s="33"/>
      <c r="U1131" s="34" t="str">
        <f>IFERROR(INDEX('[3]5.Grup_T'!$G$4:$G$22,MATCH('6.Turtas'!E1131,'[3]5.Grup_T'!$E$4:$E$22,0)),"0")</f>
        <v>0</v>
      </c>
      <c r="V1131" s="35">
        <f t="shared" si="241"/>
        <v>0</v>
      </c>
      <c r="W1131" s="35">
        <f>IF(NOT(ISBLANK(H1131)),(12-DATEDIF(H1131,'[3]1.Pradzia'!$D$13,"m")),0)</f>
        <v>0</v>
      </c>
      <c r="X1131" s="35">
        <f t="shared" si="242"/>
        <v>0</v>
      </c>
      <c r="Y1131" s="35">
        <f t="shared" si="228"/>
        <v>0</v>
      </c>
      <c r="Z1131" s="35">
        <f t="shared" si="250"/>
        <v>0</v>
      </c>
      <c r="AA1131" s="36">
        <f t="shared" si="243"/>
        <v>0</v>
      </c>
      <c r="AB1131" s="36">
        <f t="shared" si="244"/>
        <v>0</v>
      </c>
      <c r="AC1131" s="37">
        <f t="shared" si="245"/>
        <v>0</v>
      </c>
      <c r="AD1131" s="35">
        <f>IF(OR(YEAR(G1131)&lt;2019,O1131="X"),0,IF(ISBLANK(H1131),DATEDIF(G1131,'[3]1.Pradzia'!$D$13,"M"),DATEDIF(G1131,H1131,"m")))</f>
        <v>0</v>
      </c>
      <c r="AE1131" s="37">
        <f>IF(E1131='[3]5.Grup_T'!$E$20,0,IF(AD1131&lt;&gt;0,M1131/V1131*MIN(12,AD1131),0))</f>
        <v>0</v>
      </c>
      <c r="AF1131" s="37">
        <f t="shared" si="246"/>
        <v>0</v>
      </c>
      <c r="AG1131" s="37">
        <f t="shared" si="247"/>
        <v>0</v>
      </c>
      <c r="AH1131" s="37">
        <f t="shared" si="248"/>
        <v>0</v>
      </c>
      <c r="AI1131" s="35" t="str">
        <f t="shared" si="249"/>
        <v>Nusidėvėjęs</v>
      </c>
      <c r="AJ1131" s="38" t="str">
        <f>IF(AND(F1131&lt;&gt;[3]Pav.tvarkyklė!$B$12,F1131&lt;&gt;[3]Pav.tvarkyklė!$B$13),"GVTNT","X")</f>
        <v>GVTNT</v>
      </c>
      <c r="AK1131" s="39">
        <f t="shared" si="251"/>
        <v>0</v>
      </c>
      <c r="AL1131" s="41"/>
      <c r="AM1131" s="41"/>
      <c r="AN1131" s="41">
        <f t="shared" si="238"/>
        <v>1900</v>
      </c>
      <c r="AO1131" s="41"/>
      <c r="AP1131" s="41"/>
      <c r="AQ1131" s="41"/>
      <c r="AR1131" s="42"/>
      <c r="AS1131" s="42"/>
      <c r="AU1131" s="43">
        <f t="shared" si="239"/>
        <v>0</v>
      </c>
    </row>
    <row r="1132" spans="1:47" ht="15" customHeight="1" x14ac:dyDescent="0.25">
      <c r="A1132" s="11"/>
      <c r="B1132" s="19">
        <v>1253</v>
      </c>
      <c r="C1132" s="74"/>
      <c r="D1132" s="77"/>
      <c r="E1132" s="75"/>
      <c r="F1132" s="75"/>
      <c r="G1132" s="80"/>
      <c r="H1132" s="49"/>
      <c r="I1132" s="27"/>
      <c r="J1132" s="27"/>
      <c r="K1132" s="27"/>
      <c r="L1132" s="79"/>
      <c r="M1132" s="81"/>
      <c r="N1132" s="29">
        <v>0</v>
      </c>
      <c r="O1132" s="30" t="str">
        <f>IF(G1132&lt;=$N$2,"",IF(F1132=[3]Pav.tvarkyklė!$B$13,"",IF(ISBLANK(R1132),"X","")))</f>
        <v/>
      </c>
      <c r="P1132" s="31"/>
      <c r="Q1132" s="32"/>
      <c r="R1132" s="32"/>
      <c r="S1132" s="33"/>
      <c r="T1132" s="33"/>
      <c r="U1132" s="34" t="str">
        <f>IFERROR(INDEX('[3]5.Grup_T'!$G$4:$G$22,MATCH('6.Turtas'!E1132,'[3]5.Grup_T'!$E$4:$E$22,0)),"0")</f>
        <v>0</v>
      </c>
      <c r="V1132" s="35">
        <f t="shared" si="241"/>
        <v>0</v>
      </c>
      <c r="W1132" s="35">
        <f>IF(NOT(ISBLANK(H1132)),(12-DATEDIF(H1132,'[3]1.Pradzia'!$D$13,"m")),0)</f>
        <v>0</v>
      </c>
      <c r="X1132" s="35">
        <f t="shared" si="242"/>
        <v>0</v>
      </c>
      <c r="Y1132" s="35">
        <f t="shared" si="228"/>
        <v>0</v>
      </c>
      <c r="Z1132" s="35">
        <f t="shared" si="250"/>
        <v>0</v>
      </c>
      <c r="AA1132" s="36">
        <f t="shared" si="243"/>
        <v>0</v>
      </c>
      <c r="AB1132" s="36">
        <f t="shared" si="244"/>
        <v>0</v>
      </c>
      <c r="AC1132" s="37">
        <f t="shared" si="245"/>
        <v>0</v>
      </c>
      <c r="AD1132" s="35">
        <f>IF(OR(YEAR(G1132)&lt;2019,O1132="X"),0,IF(ISBLANK(H1132),DATEDIF(G1132,'[3]1.Pradzia'!$D$13,"M"),DATEDIF(G1132,H1132,"m")))</f>
        <v>0</v>
      </c>
      <c r="AE1132" s="37">
        <f>IF(E1132='[3]5.Grup_T'!$E$20,0,IF(AD1132&lt;&gt;0,M1132/V1132*MIN(12,AD1132),0))</f>
        <v>0</v>
      </c>
      <c r="AF1132" s="37">
        <f t="shared" si="246"/>
        <v>0</v>
      </c>
      <c r="AG1132" s="37">
        <f t="shared" si="247"/>
        <v>0</v>
      </c>
      <c r="AH1132" s="37">
        <f t="shared" si="248"/>
        <v>0</v>
      </c>
      <c r="AI1132" s="35" t="str">
        <f t="shared" si="249"/>
        <v>Nusidėvėjęs</v>
      </c>
      <c r="AJ1132" s="38" t="str">
        <f>IF(AND(F1132&lt;&gt;[3]Pav.tvarkyklė!$B$12,F1132&lt;&gt;[3]Pav.tvarkyklė!$B$13),"GVTNT","X")</f>
        <v>GVTNT</v>
      </c>
      <c r="AK1132" s="39">
        <f t="shared" si="251"/>
        <v>0</v>
      </c>
      <c r="AL1132" s="41"/>
      <c r="AM1132" s="41"/>
      <c r="AN1132" s="41">
        <f t="shared" si="238"/>
        <v>1900</v>
      </c>
      <c r="AO1132" s="41"/>
      <c r="AP1132" s="41"/>
      <c r="AQ1132" s="41"/>
      <c r="AR1132" s="42"/>
      <c r="AS1132" s="42"/>
      <c r="AU1132" s="43">
        <f t="shared" si="239"/>
        <v>0</v>
      </c>
    </row>
    <row r="1133" spans="1:47" ht="15" customHeight="1" x14ac:dyDescent="0.25">
      <c r="A1133" s="11"/>
      <c r="B1133" s="19">
        <v>1254</v>
      </c>
      <c r="C1133" s="74"/>
      <c r="D1133" s="77"/>
      <c r="E1133" s="75"/>
      <c r="F1133" s="75"/>
      <c r="G1133" s="80"/>
      <c r="H1133" s="49"/>
      <c r="I1133" s="27"/>
      <c r="J1133" s="27"/>
      <c r="K1133" s="27"/>
      <c r="L1133" s="79"/>
      <c r="M1133" s="81"/>
      <c r="N1133" s="29">
        <v>0</v>
      </c>
      <c r="O1133" s="30" t="str">
        <f>IF(G1133&lt;=$N$2,"",IF(F1133=[3]Pav.tvarkyklė!$B$13,"",IF(ISBLANK(R1133),"X","")))</f>
        <v/>
      </c>
      <c r="P1133" s="31"/>
      <c r="Q1133" s="32"/>
      <c r="R1133" s="32"/>
      <c r="S1133" s="33"/>
      <c r="T1133" s="33"/>
      <c r="U1133" s="34" t="str">
        <f>IFERROR(INDEX('[3]5.Grup_T'!$G$4:$G$22,MATCH('6.Turtas'!E1133,'[3]5.Grup_T'!$E$4:$E$22,0)),"0")</f>
        <v>0</v>
      </c>
      <c r="V1133" s="35">
        <f t="shared" si="241"/>
        <v>0</v>
      </c>
      <c r="W1133" s="35">
        <f>IF(NOT(ISBLANK(H1133)),(12-DATEDIF(H1133,'[3]1.Pradzia'!$D$13,"m")),0)</f>
        <v>0</v>
      </c>
      <c r="X1133" s="35">
        <f t="shared" si="242"/>
        <v>0</v>
      </c>
      <c r="Y1133" s="35">
        <f t="shared" si="228"/>
        <v>0</v>
      </c>
      <c r="Z1133" s="35">
        <f t="shared" si="250"/>
        <v>0</v>
      </c>
      <c r="AA1133" s="36">
        <f t="shared" si="243"/>
        <v>0</v>
      </c>
      <c r="AB1133" s="36">
        <f t="shared" si="244"/>
        <v>0</v>
      </c>
      <c r="AC1133" s="37">
        <f t="shared" si="245"/>
        <v>0</v>
      </c>
      <c r="AD1133" s="35">
        <f>IF(OR(YEAR(G1133)&lt;2019,O1133="X"),0,IF(ISBLANK(H1133),DATEDIF(G1133,'[3]1.Pradzia'!$D$13,"M"),DATEDIF(G1133,H1133,"m")))</f>
        <v>0</v>
      </c>
      <c r="AE1133" s="37">
        <f>IF(E1133='[3]5.Grup_T'!$E$20,0,IF(AD1133&lt;&gt;0,M1133/V1133*MIN(12,AD1133),0))</f>
        <v>0</v>
      </c>
      <c r="AF1133" s="37">
        <f t="shared" si="246"/>
        <v>0</v>
      </c>
      <c r="AG1133" s="37">
        <f t="shared" si="247"/>
        <v>0</v>
      </c>
      <c r="AH1133" s="37">
        <f t="shared" si="248"/>
        <v>0</v>
      </c>
      <c r="AI1133" s="35" t="str">
        <f t="shared" si="249"/>
        <v>Nusidėvėjęs</v>
      </c>
      <c r="AJ1133" s="38" t="str">
        <f>IF(AND(F1133&lt;&gt;[3]Pav.tvarkyklė!$B$12,F1133&lt;&gt;[3]Pav.tvarkyklė!$B$13),"GVTNT","X")</f>
        <v>GVTNT</v>
      </c>
      <c r="AK1133" s="39">
        <f t="shared" si="251"/>
        <v>0</v>
      </c>
      <c r="AL1133" s="41"/>
      <c r="AM1133" s="41"/>
      <c r="AN1133" s="41">
        <f t="shared" si="238"/>
        <v>1900</v>
      </c>
      <c r="AO1133" s="41"/>
      <c r="AP1133" s="41"/>
      <c r="AQ1133" s="41"/>
      <c r="AR1133" s="42"/>
      <c r="AS1133" s="42"/>
      <c r="AU1133" s="43">
        <f t="shared" si="239"/>
        <v>0</v>
      </c>
    </row>
    <row r="1134" spans="1:47" ht="15" customHeight="1" x14ac:dyDescent="0.25">
      <c r="A1134" s="11"/>
      <c r="B1134" s="19">
        <v>1255</v>
      </c>
      <c r="C1134" s="74"/>
      <c r="D1134" s="77"/>
      <c r="E1134" s="75"/>
      <c r="F1134" s="75"/>
      <c r="G1134" s="80"/>
      <c r="H1134" s="49"/>
      <c r="I1134" s="27"/>
      <c r="J1134" s="27"/>
      <c r="K1134" s="27"/>
      <c r="L1134" s="79"/>
      <c r="M1134" s="81"/>
      <c r="N1134" s="29">
        <v>0</v>
      </c>
      <c r="O1134" s="30" t="str">
        <f>IF(G1134&lt;=$N$2,"",IF(F1134=[3]Pav.tvarkyklė!$B$13,"",IF(ISBLANK(R1134),"X","")))</f>
        <v/>
      </c>
      <c r="P1134" s="31"/>
      <c r="Q1134" s="32"/>
      <c r="R1134" s="32"/>
      <c r="S1134" s="33"/>
      <c r="T1134" s="33"/>
      <c r="U1134" s="34" t="str">
        <f>IFERROR(INDEX('[3]5.Grup_T'!$G$4:$G$22,MATCH('6.Turtas'!E1134,'[3]5.Grup_T'!$E$4:$E$22,0)),"0")</f>
        <v>0</v>
      </c>
      <c r="V1134" s="35">
        <f t="shared" si="241"/>
        <v>0</v>
      </c>
      <c r="W1134" s="35">
        <f>IF(NOT(ISBLANK(H1134)),(12-DATEDIF(H1134,'[3]1.Pradzia'!$D$13,"m")),0)</f>
        <v>0</v>
      </c>
      <c r="X1134" s="35">
        <f t="shared" si="242"/>
        <v>0</v>
      </c>
      <c r="Y1134" s="35">
        <f t="shared" si="228"/>
        <v>0</v>
      </c>
      <c r="Z1134" s="35">
        <f t="shared" si="250"/>
        <v>0</v>
      </c>
      <c r="AA1134" s="36">
        <f t="shared" si="243"/>
        <v>0</v>
      </c>
      <c r="AB1134" s="36">
        <f t="shared" si="244"/>
        <v>0</v>
      </c>
      <c r="AC1134" s="37">
        <f t="shared" si="245"/>
        <v>0</v>
      </c>
      <c r="AD1134" s="35">
        <f>IF(OR(YEAR(G1134)&lt;2019,O1134="X"),0,IF(ISBLANK(H1134),DATEDIF(G1134,'[3]1.Pradzia'!$D$13,"M"),DATEDIF(G1134,H1134,"m")))</f>
        <v>0</v>
      </c>
      <c r="AE1134" s="37">
        <f>IF(E1134='[3]5.Grup_T'!$E$20,0,IF(AD1134&lt;&gt;0,M1134/V1134*MIN(12,AD1134),0))</f>
        <v>0</v>
      </c>
      <c r="AF1134" s="37">
        <f t="shared" si="246"/>
        <v>0</v>
      </c>
      <c r="AG1134" s="37">
        <f t="shared" si="247"/>
        <v>0</v>
      </c>
      <c r="AH1134" s="37">
        <f t="shared" si="248"/>
        <v>0</v>
      </c>
      <c r="AI1134" s="35" t="str">
        <f t="shared" si="249"/>
        <v>Nusidėvėjęs</v>
      </c>
      <c r="AJ1134" s="38" t="str">
        <f>IF(AND(F1134&lt;&gt;[3]Pav.tvarkyklė!$B$12,F1134&lt;&gt;[3]Pav.tvarkyklė!$B$13),"GVTNT","X")</f>
        <v>GVTNT</v>
      </c>
      <c r="AK1134" s="39">
        <f t="shared" si="251"/>
        <v>0</v>
      </c>
      <c r="AL1134" s="41"/>
      <c r="AM1134" s="41"/>
      <c r="AN1134" s="41">
        <f t="shared" si="238"/>
        <v>1900</v>
      </c>
      <c r="AO1134" s="41"/>
      <c r="AP1134" s="41"/>
      <c r="AQ1134" s="41"/>
      <c r="AR1134" s="42"/>
      <c r="AS1134" s="42"/>
      <c r="AU1134" s="43">
        <f t="shared" si="239"/>
        <v>0</v>
      </c>
    </row>
    <row r="1135" spans="1:47" ht="15" customHeight="1" x14ac:dyDescent="0.25">
      <c r="A1135" s="11"/>
      <c r="B1135" s="19">
        <v>1256</v>
      </c>
      <c r="C1135" s="74"/>
      <c r="D1135" s="77"/>
      <c r="E1135" s="75"/>
      <c r="F1135" s="75"/>
      <c r="G1135" s="80"/>
      <c r="H1135" s="49"/>
      <c r="I1135" s="27"/>
      <c r="J1135" s="27"/>
      <c r="K1135" s="27"/>
      <c r="L1135" s="79"/>
      <c r="M1135" s="81"/>
      <c r="N1135" s="29">
        <v>0</v>
      </c>
      <c r="O1135" s="30" t="str">
        <f>IF(G1135&lt;=$N$2,"",IF(F1135=[3]Pav.tvarkyklė!$B$13,"",IF(ISBLANK(R1135),"X","")))</f>
        <v/>
      </c>
      <c r="P1135" s="31"/>
      <c r="Q1135" s="32"/>
      <c r="R1135" s="32"/>
      <c r="S1135" s="33"/>
      <c r="T1135" s="33"/>
      <c r="U1135" s="34" t="str">
        <f>IFERROR(INDEX('[3]5.Grup_T'!$G$4:$G$22,MATCH('6.Turtas'!E1135,'[3]5.Grup_T'!$E$4:$E$22,0)),"0")</f>
        <v>0</v>
      </c>
      <c r="V1135" s="35">
        <f t="shared" si="241"/>
        <v>0</v>
      </c>
      <c r="W1135" s="35">
        <f>IF(NOT(ISBLANK(H1135)),(12-DATEDIF(H1135,'[3]1.Pradzia'!$D$13,"m")),0)</f>
        <v>0</v>
      </c>
      <c r="X1135" s="35">
        <f t="shared" si="242"/>
        <v>0</v>
      </c>
      <c r="Y1135" s="35">
        <f t="shared" si="228"/>
        <v>0</v>
      </c>
      <c r="Z1135" s="35">
        <f t="shared" si="250"/>
        <v>0</v>
      </c>
      <c r="AA1135" s="36">
        <f t="shared" si="243"/>
        <v>0</v>
      </c>
      <c r="AB1135" s="36">
        <f t="shared" si="244"/>
        <v>0</v>
      </c>
      <c r="AC1135" s="37">
        <f t="shared" si="245"/>
        <v>0</v>
      </c>
      <c r="AD1135" s="35">
        <f>IF(OR(YEAR(G1135)&lt;2019,O1135="X"),0,IF(ISBLANK(H1135),DATEDIF(G1135,'[3]1.Pradzia'!$D$13,"M"),DATEDIF(G1135,H1135,"m")))</f>
        <v>0</v>
      </c>
      <c r="AE1135" s="37">
        <f>IF(E1135='[3]5.Grup_T'!$E$20,0,IF(AD1135&lt;&gt;0,M1135/V1135*MIN(12,AD1135),0))</f>
        <v>0</v>
      </c>
      <c r="AF1135" s="37">
        <f t="shared" si="246"/>
        <v>0</v>
      </c>
      <c r="AG1135" s="37">
        <f t="shared" si="247"/>
        <v>0</v>
      </c>
      <c r="AH1135" s="37">
        <f t="shared" si="248"/>
        <v>0</v>
      </c>
      <c r="AI1135" s="35" t="str">
        <f t="shared" si="249"/>
        <v>Nusidėvėjęs</v>
      </c>
      <c r="AJ1135" s="38" t="str">
        <f>IF(AND(F1135&lt;&gt;[3]Pav.tvarkyklė!$B$12,F1135&lt;&gt;[3]Pav.tvarkyklė!$B$13),"GVTNT","X")</f>
        <v>GVTNT</v>
      </c>
      <c r="AK1135" s="39">
        <f t="shared" si="251"/>
        <v>0</v>
      </c>
      <c r="AL1135" s="41"/>
      <c r="AM1135" s="41"/>
      <c r="AN1135" s="41">
        <f t="shared" si="238"/>
        <v>1900</v>
      </c>
      <c r="AO1135" s="41"/>
      <c r="AP1135" s="41"/>
      <c r="AQ1135" s="41"/>
      <c r="AR1135" s="42"/>
      <c r="AS1135" s="42"/>
      <c r="AU1135" s="43">
        <f t="shared" si="239"/>
        <v>0</v>
      </c>
    </row>
    <row r="1136" spans="1:47" ht="15" customHeight="1" x14ac:dyDescent="0.25">
      <c r="A1136" s="11"/>
      <c r="B1136" s="19">
        <v>1257</v>
      </c>
      <c r="C1136" s="74"/>
      <c r="D1136" s="77"/>
      <c r="E1136" s="75"/>
      <c r="F1136" s="75"/>
      <c r="G1136" s="80"/>
      <c r="H1136" s="49"/>
      <c r="I1136" s="27"/>
      <c r="J1136" s="27"/>
      <c r="K1136" s="27"/>
      <c r="L1136" s="79"/>
      <c r="M1136" s="81"/>
      <c r="N1136" s="29">
        <v>0</v>
      </c>
      <c r="O1136" s="30" t="str">
        <f>IF(G1136&lt;=$N$2,"",IF(F1136=[3]Pav.tvarkyklė!$B$13,"",IF(ISBLANK(R1136),"X","")))</f>
        <v/>
      </c>
      <c r="P1136" s="31"/>
      <c r="Q1136" s="32"/>
      <c r="R1136" s="32"/>
      <c r="S1136" s="33"/>
      <c r="T1136" s="33"/>
      <c r="U1136" s="34" t="str">
        <f>IFERROR(INDEX('[3]5.Grup_T'!$G$4:$G$22,MATCH('6.Turtas'!E1136,'[3]5.Grup_T'!$E$4:$E$22,0)),"0")</f>
        <v>0</v>
      </c>
      <c r="V1136" s="35">
        <f t="shared" si="241"/>
        <v>0</v>
      </c>
      <c r="W1136" s="35">
        <f>IF(NOT(ISBLANK(H1136)),(12-DATEDIF(H1136,'[3]1.Pradzia'!$D$13,"m")),0)</f>
        <v>0</v>
      </c>
      <c r="X1136" s="35">
        <f t="shared" si="242"/>
        <v>0</v>
      </c>
      <c r="Y1136" s="35">
        <f t="shared" si="228"/>
        <v>0</v>
      </c>
      <c r="Z1136" s="35">
        <f t="shared" si="250"/>
        <v>0</v>
      </c>
      <c r="AA1136" s="36">
        <f t="shared" si="243"/>
        <v>0</v>
      </c>
      <c r="AB1136" s="36">
        <f t="shared" si="244"/>
        <v>0</v>
      </c>
      <c r="AC1136" s="37">
        <f t="shared" si="245"/>
        <v>0</v>
      </c>
      <c r="AD1136" s="35">
        <f>IF(OR(YEAR(G1136)&lt;2019,O1136="X"),0,IF(ISBLANK(H1136),DATEDIF(G1136,'[3]1.Pradzia'!$D$13,"M"),DATEDIF(G1136,H1136,"m")))</f>
        <v>0</v>
      </c>
      <c r="AE1136" s="37">
        <f>IF(E1136='[3]5.Grup_T'!$E$20,0,IF(AD1136&lt;&gt;0,M1136/V1136*MIN(12,AD1136),0))</f>
        <v>0</v>
      </c>
      <c r="AF1136" s="37">
        <f t="shared" si="246"/>
        <v>0</v>
      </c>
      <c r="AG1136" s="37">
        <f t="shared" si="247"/>
        <v>0</v>
      </c>
      <c r="AH1136" s="37">
        <f t="shared" si="248"/>
        <v>0</v>
      </c>
      <c r="AI1136" s="35" t="str">
        <f t="shared" si="249"/>
        <v>Nusidėvėjęs</v>
      </c>
      <c r="AJ1136" s="38" t="str">
        <f>IF(AND(F1136&lt;&gt;[3]Pav.tvarkyklė!$B$12,F1136&lt;&gt;[3]Pav.tvarkyklė!$B$13),"GVTNT","X")</f>
        <v>GVTNT</v>
      </c>
      <c r="AK1136" s="39">
        <f t="shared" si="251"/>
        <v>0</v>
      </c>
      <c r="AL1136" s="41"/>
      <c r="AM1136" s="41"/>
      <c r="AN1136" s="41">
        <f t="shared" si="238"/>
        <v>1900</v>
      </c>
      <c r="AO1136" s="41"/>
      <c r="AP1136" s="41"/>
      <c r="AQ1136" s="41"/>
      <c r="AR1136" s="42"/>
      <c r="AS1136" s="42"/>
      <c r="AU1136" s="43">
        <f t="shared" si="239"/>
        <v>0</v>
      </c>
    </row>
    <row r="1137" spans="1:47" ht="15" customHeight="1" x14ac:dyDescent="0.25">
      <c r="A1137" s="11"/>
      <c r="B1137" s="19">
        <v>1258</v>
      </c>
      <c r="C1137" s="74"/>
      <c r="D1137" s="77"/>
      <c r="E1137" s="75"/>
      <c r="F1137" s="75"/>
      <c r="G1137" s="80"/>
      <c r="H1137" s="49"/>
      <c r="I1137" s="27"/>
      <c r="J1137" s="27"/>
      <c r="K1137" s="27"/>
      <c r="L1137" s="79"/>
      <c r="M1137" s="81"/>
      <c r="N1137" s="29">
        <v>0</v>
      </c>
      <c r="O1137" s="30" t="str">
        <f>IF(G1137&lt;=$N$2,"",IF(F1137=[3]Pav.tvarkyklė!$B$13,"",IF(ISBLANK(R1137),"X","")))</f>
        <v/>
      </c>
      <c r="P1137" s="31"/>
      <c r="Q1137" s="32"/>
      <c r="R1137" s="32"/>
      <c r="S1137" s="33"/>
      <c r="T1137" s="33"/>
      <c r="U1137" s="34" t="str">
        <f>IFERROR(INDEX('[3]5.Grup_T'!$G$4:$G$22,MATCH('6.Turtas'!E1137,'[3]5.Grup_T'!$E$4:$E$22,0)),"0")</f>
        <v>0</v>
      </c>
      <c r="V1137" s="35">
        <f t="shared" si="241"/>
        <v>0</v>
      </c>
      <c r="W1137" s="35">
        <f>IF(NOT(ISBLANK(H1137)),(12-DATEDIF(H1137,'[3]1.Pradzia'!$D$13,"m")),0)</f>
        <v>0</v>
      </c>
      <c r="X1137" s="35">
        <f t="shared" si="242"/>
        <v>0</v>
      </c>
      <c r="Y1137" s="35">
        <f t="shared" si="228"/>
        <v>0</v>
      </c>
      <c r="Z1137" s="35">
        <f t="shared" si="250"/>
        <v>0</v>
      </c>
      <c r="AA1137" s="36">
        <f t="shared" si="243"/>
        <v>0</v>
      </c>
      <c r="AB1137" s="36">
        <f t="shared" si="244"/>
        <v>0</v>
      </c>
      <c r="AC1137" s="37">
        <f t="shared" si="245"/>
        <v>0</v>
      </c>
      <c r="AD1137" s="35">
        <f>IF(OR(YEAR(G1137)&lt;2019,O1137="X"),0,IF(ISBLANK(H1137),DATEDIF(G1137,'[3]1.Pradzia'!$D$13,"M"),DATEDIF(G1137,H1137,"m")))</f>
        <v>0</v>
      </c>
      <c r="AE1137" s="37">
        <f>IF(E1137='[3]5.Grup_T'!$E$20,0,IF(AD1137&lt;&gt;0,M1137/V1137*MIN(12,AD1137),0))</f>
        <v>0</v>
      </c>
      <c r="AF1137" s="37">
        <f t="shared" si="246"/>
        <v>0</v>
      </c>
      <c r="AG1137" s="37">
        <f t="shared" si="247"/>
        <v>0</v>
      </c>
      <c r="AH1137" s="37">
        <f t="shared" si="248"/>
        <v>0</v>
      </c>
      <c r="AI1137" s="35" t="str">
        <f t="shared" si="249"/>
        <v>Nusidėvėjęs</v>
      </c>
      <c r="AJ1137" s="38" t="str">
        <f>IF(AND(F1137&lt;&gt;[3]Pav.tvarkyklė!$B$12,F1137&lt;&gt;[3]Pav.tvarkyklė!$B$13),"GVTNT","X")</f>
        <v>GVTNT</v>
      </c>
      <c r="AK1137" s="39">
        <f t="shared" si="251"/>
        <v>0</v>
      </c>
      <c r="AL1137" s="41"/>
      <c r="AM1137" s="41"/>
      <c r="AN1137" s="41">
        <f t="shared" si="238"/>
        <v>1900</v>
      </c>
      <c r="AO1137" s="41"/>
      <c r="AP1137" s="41"/>
      <c r="AQ1137" s="41"/>
      <c r="AR1137" s="42"/>
      <c r="AS1137" s="42"/>
      <c r="AU1137" s="43">
        <f t="shared" si="239"/>
        <v>0</v>
      </c>
    </row>
    <row r="1138" spans="1:47" ht="15" customHeight="1" x14ac:dyDescent="0.25">
      <c r="A1138" s="11"/>
      <c r="B1138" s="19">
        <v>1259</v>
      </c>
      <c r="C1138" s="74"/>
      <c r="D1138" s="77"/>
      <c r="E1138" s="75"/>
      <c r="F1138" s="75"/>
      <c r="G1138" s="80"/>
      <c r="H1138" s="49"/>
      <c r="I1138" s="27"/>
      <c r="J1138" s="27"/>
      <c r="K1138" s="27"/>
      <c r="L1138" s="79"/>
      <c r="M1138" s="81"/>
      <c r="N1138" s="29">
        <v>0</v>
      </c>
      <c r="O1138" s="30" t="str">
        <f>IF(G1138&lt;=$N$2,"",IF(F1138=[3]Pav.tvarkyklė!$B$13,"",IF(ISBLANK(R1138),"X","")))</f>
        <v/>
      </c>
      <c r="P1138" s="31"/>
      <c r="Q1138" s="32"/>
      <c r="R1138" s="32"/>
      <c r="S1138" s="33"/>
      <c r="T1138" s="33"/>
      <c r="U1138" s="34" t="str">
        <f>IFERROR(INDEX('[3]5.Grup_T'!$G$4:$G$22,MATCH('6.Turtas'!E1138,'[3]5.Grup_T'!$E$4:$E$22,0)),"0")</f>
        <v>0</v>
      </c>
      <c r="V1138" s="35">
        <f t="shared" si="241"/>
        <v>0</v>
      </c>
      <c r="W1138" s="35">
        <f>IF(NOT(ISBLANK(H1138)),(12-DATEDIF(H1138,'[3]1.Pradzia'!$D$13,"m")),0)</f>
        <v>0</v>
      </c>
      <c r="X1138" s="35">
        <f t="shared" si="242"/>
        <v>0</v>
      </c>
      <c r="Y1138" s="35">
        <f t="shared" si="228"/>
        <v>0</v>
      </c>
      <c r="Z1138" s="35">
        <f t="shared" si="250"/>
        <v>0</v>
      </c>
      <c r="AA1138" s="36">
        <f t="shared" si="243"/>
        <v>0</v>
      </c>
      <c r="AB1138" s="36">
        <f t="shared" si="244"/>
        <v>0</v>
      </c>
      <c r="AC1138" s="37">
        <f t="shared" si="245"/>
        <v>0</v>
      </c>
      <c r="AD1138" s="35">
        <f>IF(OR(YEAR(G1138)&lt;2019,O1138="X"),0,IF(ISBLANK(H1138),DATEDIF(G1138,'[3]1.Pradzia'!$D$13,"M"),DATEDIF(G1138,H1138,"m")))</f>
        <v>0</v>
      </c>
      <c r="AE1138" s="37">
        <f>IF(E1138='[3]5.Grup_T'!$E$20,0,IF(AD1138&lt;&gt;0,M1138/V1138*MIN(12,AD1138),0))</f>
        <v>0</v>
      </c>
      <c r="AF1138" s="37">
        <f t="shared" si="246"/>
        <v>0</v>
      </c>
      <c r="AG1138" s="37">
        <f t="shared" si="247"/>
        <v>0</v>
      </c>
      <c r="AH1138" s="37">
        <f t="shared" si="248"/>
        <v>0</v>
      </c>
      <c r="AI1138" s="35" t="str">
        <f t="shared" si="249"/>
        <v>Nusidėvėjęs</v>
      </c>
      <c r="AJ1138" s="38" t="str">
        <f>IF(AND(F1138&lt;&gt;[3]Pav.tvarkyklė!$B$12,F1138&lt;&gt;[3]Pav.tvarkyklė!$B$13),"GVTNT","X")</f>
        <v>GVTNT</v>
      </c>
      <c r="AK1138" s="39">
        <f t="shared" si="251"/>
        <v>0</v>
      </c>
      <c r="AL1138" s="41"/>
      <c r="AM1138" s="41"/>
      <c r="AN1138" s="41">
        <f t="shared" si="238"/>
        <v>1900</v>
      </c>
      <c r="AO1138" s="41"/>
      <c r="AP1138" s="41"/>
      <c r="AQ1138" s="41"/>
      <c r="AR1138" s="42"/>
      <c r="AS1138" s="42"/>
      <c r="AU1138" s="43">
        <f t="shared" si="239"/>
        <v>0</v>
      </c>
    </row>
    <row r="1139" spans="1:47" ht="15" customHeight="1" x14ac:dyDescent="0.25">
      <c r="A1139" s="11"/>
      <c r="B1139" s="19">
        <v>1260</v>
      </c>
      <c r="C1139" s="74"/>
      <c r="D1139" s="77"/>
      <c r="E1139" s="75"/>
      <c r="F1139" s="75"/>
      <c r="G1139" s="80"/>
      <c r="H1139" s="49"/>
      <c r="I1139" s="27"/>
      <c r="J1139" s="27"/>
      <c r="K1139" s="27"/>
      <c r="L1139" s="79"/>
      <c r="M1139" s="81"/>
      <c r="N1139" s="29">
        <v>0</v>
      </c>
      <c r="O1139" s="30" t="str">
        <f>IF(G1139&lt;=$N$2,"",IF(F1139=[3]Pav.tvarkyklė!$B$13,"",IF(ISBLANK(R1139),"X","")))</f>
        <v/>
      </c>
      <c r="P1139" s="31"/>
      <c r="Q1139" s="32"/>
      <c r="R1139" s="32"/>
      <c r="S1139" s="33"/>
      <c r="T1139" s="33"/>
      <c r="U1139" s="34" t="str">
        <f>IFERROR(INDEX('[3]5.Grup_T'!$G$4:$G$22,MATCH('6.Turtas'!E1139,'[3]5.Grup_T'!$E$4:$E$22,0)),"0")</f>
        <v>0</v>
      </c>
      <c r="V1139" s="35">
        <f t="shared" si="241"/>
        <v>0</v>
      </c>
      <c r="W1139" s="35">
        <f>IF(NOT(ISBLANK(H1139)),(12-DATEDIF(H1139,'[3]1.Pradzia'!$D$13,"m")),0)</f>
        <v>0</v>
      </c>
      <c r="X1139" s="35">
        <f t="shared" si="242"/>
        <v>0</v>
      </c>
      <c r="Y1139" s="35">
        <f t="shared" si="228"/>
        <v>0</v>
      </c>
      <c r="Z1139" s="35">
        <f t="shared" si="250"/>
        <v>0</v>
      </c>
      <c r="AA1139" s="36">
        <f t="shared" si="243"/>
        <v>0</v>
      </c>
      <c r="AB1139" s="36">
        <f t="shared" si="244"/>
        <v>0</v>
      </c>
      <c r="AC1139" s="37">
        <f t="shared" si="245"/>
        <v>0</v>
      </c>
      <c r="AD1139" s="35">
        <f>IF(OR(YEAR(G1139)&lt;2019,O1139="X"),0,IF(ISBLANK(H1139),DATEDIF(G1139,'[3]1.Pradzia'!$D$13,"M"),DATEDIF(G1139,H1139,"m")))</f>
        <v>0</v>
      </c>
      <c r="AE1139" s="37">
        <f>IF(E1139='[3]5.Grup_T'!$E$20,0,IF(AD1139&lt;&gt;0,M1139/V1139*MIN(12,AD1139),0))</f>
        <v>0</v>
      </c>
      <c r="AF1139" s="37">
        <f t="shared" si="246"/>
        <v>0</v>
      </c>
      <c r="AG1139" s="37">
        <f t="shared" si="247"/>
        <v>0</v>
      </c>
      <c r="AH1139" s="37">
        <f t="shared" si="248"/>
        <v>0</v>
      </c>
      <c r="AI1139" s="35" t="str">
        <f t="shared" si="249"/>
        <v>Nusidėvėjęs</v>
      </c>
      <c r="AJ1139" s="38" t="str">
        <f>IF(AND(F1139&lt;&gt;[3]Pav.tvarkyklė!$B$12,F1139&lt;&gt;[3]Pav.tvarkyklė!$B$13),"GVTNT","X")</f>
        <v>GVTNT</v>
      </c>
      <c r="AK1139" s="39">
        <f t="shared" si="251"/>
        <v>0</v>
      </c>
      <c r="AL1139" s="41"/>
      <c r="AM1139" s="41"/>
      <c r="AN1139" s="41">
        <f t="shared" si="238"/>
        <v>1900</v>
      </c>
      <c r="AO1139" s="41"/>
      <c r="AP1139" s="41"/>
      <c r="AQ1139" s="41"/>
      <c r="AR1139" s="42"/>
      <c r="AS1139" s="42"/>
      <c r="AU1139" s="43">
        <f t="shared" si="239"/>
        <v>0</v>
      </c>
    </row>
    <row r="1140" spans="1:47" ht="15" customHeight="1" x14ac:dyDescent="0.25">
      <c r="A1140" s="11"/>
      <c r="B1140" s="19">
        <v>1261</v>
      </c>
      <c r="C1140" s="74"/>
      <c r="D1140" s="77"/>
      <c r="E1140" s="75"/>
      <c r="F1140" s="75"/>
      <c r="G1140" s="80"/>
      <c r="H1140" s="49"/>
      <c r="I1140" s="27"/>
      <c r="J1140" s="27"/>
      <c r="K1140" s="27"/>
      <c r="L1140" s="79"/>
      <c r="M1140" s="81"/>
      <c r="N1140" s="29">
        <v>0</v>
      </c>
      <c r="O1140" s="30" t="str">
        <f>IF(G1140&lt;=$N$2,"",IF(F1140=[3]Pav.tvarkyklė!$B$13,"",IF(ISBLANK(R1140),"X","")))</f>
        <v/>
      </c>
      <c r="P1140" s="31"/>
      <c r="Q1140" s="32"/>
      <c r="R1140" s="32"/>
      <c r="S1140" s="33"/>
      <c r="T1140" s="33"/>
      <c r="U1140" s="34" t="str">
        <f>IFERROR(INDEX('[3]5.Grup_T'!$G$4:$G$22,MATCH('6.Turtas'!E1140,'[3]5.Grup_T'!$E$4:$E$22,0)),"0")</f>
        <v>0</v>
      </c>
      <c r="V1140" s="35">
        <f t="shared" si="241"/>
        <v>0</v>
      </c>
      <c r="W1140" s="35">
        <f>IF(NOT(ISBLANK(H1140)),(12-DATEDIF(H1140,'[3]1.Pradzia'!$D$13,"m")),0)</f>
        <v>0</v>
      </c>
      <c r="X1140" s="35">
        <f t="shared" si="242"/>
        <v>0</v>
      </c>
      <c r="Y1140" s="35">
        <f t="shared" si="228"/>
        <v>0</v>
      </c>
      <c r="Z1140" s="35">
        <f t="shared" si="250"/>
        <v>0</v>
      </c>
      <c r="AA1140" s="36">
        <f t="shared" si="243"/>
        <v>0</v>
      </c>
      <c r="AB1140" s="36">
        <f t="shared" si="244"/>
        <v>0</v>
      </c>
      <c r="AC1140" s="37">
        <f t="shared" si="245"/>
        <v>0</v>
      </c>
      <c r="AD1140" s="35">
        <f>IF(OR(YEAR(G1140)&lt;2019,O1140="X"),0,IF(ISBLANK(H1140),DATEDIF(G1140,'[3]1.Pradzia'!$D$13,"M"),DATEDIF(G1140,H1140,"m")))</f>
        <v>0</v>
      </c>
      <c r="AE1140" s="37">
        <f>IF(E1140='[3]5.Grup_T'!$E$20,0,IF(AD1140&lt;&gt;0,M1140/V1140*MIN(12,AD1140),0))</f>
        <v>0</v>
      </c>
      <c r="AF1140" s="37">
        <f t="shared" si="246"/>
        <v>0</v>
      </c>
      <c r="AG1140" s="37">
        <f t="shared" si="247"/>
        <v>0</v>
      </c>
      <c r="AH1140" s="37">
        <f t="shared" si="248"/>
        <v>0</v>
      </c>
      <c r="AI1140" s="35" t="str">
        <f t="shared" si="249"/>
        <v>Nusidėvėjęs</v>
      </c>
      <c r="AJ1140" s="38" t="str">
        <f>IF(AND(F1140&lt;&gt;[3]Pav.tvarkyklė!$B$12,F1140&lt;&gt;[3]Pav.tvarkyklė!$B$13),"GVTNT","X")</f>
        <v>GVTNT</v>
      </c>
      <c r="AK1140" s="39">
        <f t="shared" si="251"/>
        <v>0</v>
      </c>
      <c r="AL1140" s="41"/>
      <c r="AM1140" s="41"/>
      <c r="AN1140" s="41">
        <f t="shared" si="238"/>
        <v>1900</v>
      </c>
      <c r="AO1140" s="41"/>
      <c r="AP1140" s="41"/>
      <c r="AQ1140" s="41"/>
      <c r="AR1140" s="42"/>
      <c r="AS1140" s="42"/>
      <c r="AU1140" s="43">
        <f t="shared" si="239"/>
        <v>0</v>
      </c>
    </row>
    <row r="1141" spans="1:47" ht="15" customHeight="1" x14ac:dyDescent="0.25">
      <c r="A1141" s="11"/>
      <c r="B1141" s="19">
        <v>1262</v>
      </c>
      <c r="C1141" s="74"/>
      <c r="D1141" s="77"/>
      <c r="E1141" s="75"/>
      <c r="F1141" s="75"/>
      <c r="G1141" s="80"/>
      <c r="H1141" s="49"/>
      <c r="I1141" s="27"/>
      <c r="J1141" s="27"/>
      <c r="K1141" s="27"/>
      <c r="L1141" s="79"/>
      <c r="M1141" s="81"/>
      <c r="N1141" s="29">
        <v>0</v>
      </c>
      <c r="O1141" s="30" t="str">
        <f>IF(G1141&lt;=$N$2,"",IF(F1141=[3]Pav.tvarkyklė!$B$13,"",IF(ISBLANK(R1141),"X","")))</f>
        <v/>
      </c>
      <c r="P1141" s="31"/>
      <c r="Q1141" s="32"/>
      <c r="R1141" s="32"/>
      <c r="S1141" s="33"/>
      <c r="T1141" s="33"/>
      <c r="U1141" s="34" t="str">
        <f>IFERROR(INDEX('[3]5.Grup_T'!$G$4:$G$22,MATCH('6.Turtas'!E1141,'[3]5.Grup_T'!$E$4:$E$22,0)),"0")</f>
        <v>0</v>
      </c>
      <c r="V1141" s="35">
        <f t="shared" si="241"/>
        <v>0</v>
      </c>
      <c r="W1141" s="35">
        <f>IF(NOT(ISBLANK(H1141)),(12-DATEDIF(H1141,'[3]1.Pradzia'!$D$13,"m")),0)</f>
        <v>0</v>
      </c>
      <c r="X1141" s="35">
        <f t="shared" si="242"/>
        <v>0</v>
      </c>
      <c r="Y1141" s="35">
        <f t="shared" si="228"/>
        <v>0</v>
      </c>
      <c r="Z1141" s="35">
        <f t="shared" si="250"/>
        <v>0</v>
      </c>
      <c r="AA1141" s="36">
        <f t="shared" si="243"/>
        <v>0</v>
      </c>
      <c r="AB1141" s="36">
        <f t="shared" si="244"/>
        <v>0</v>
      </c>
      <c r="AC1141" s="37">
        <f t="shared" si="245"/>
        <v>0</v>
      </c>
      <c r="AD1141" s="35">
        <f>IF(OR(YEAR(G1141)&lt;2019,O1141="X"),0,IF(ISBLANK(H1141),DATEDIF(G1141,'[3]1.Pradzia'!$D$13,"M"),DATEDIF(G1141,H1141,"m")))</f>
        <v>0</v>
      </c>
      <c r="AE1141" s="37">
        <f>IF(E1141='[3]5.Grup_T'!$E$20,0,IF(AD1141&lt;&gt;0,M1141/V1141*MIN(12,AD1141),0))</f>
        <v>0</v>
      </c>
      <c r="AF1141" s="37">
        <f t="shared" si="246"/>
        <v>0</v>
      </c>
      <c r="AG1141" s="37">
        <f t="shared" si="247"/>
        <v>0</v>
      </c>
      <c r="AH1141" s="37">
        <f t="shared" si="248"/>
        <v>0</v>
      </c>
      <c r="AI1141" s="35" t="str">
        <f t="shared" si="249"/>
        <v>Nusidėvėjęs</v>
      </c>
      <c r="AJ1141" s="38" t="str">
        <f>IF(AND(F1141&lt;&gt;[3]Pav.tvarkyklė!$B$12,F1141&lt;&gt;[3]Pav.tvarkyklė!$B$13),"GVTNT","X")</f>
        <v>GVTNT</v>
      </c>
      <c r="AK1141" s="39">
        <f t="shared" si="251"/>
        <v>0</v>
      </c>
      <c r="AL1141" s="41"/>
      <c r="AM1141" s="41"/>
      <c r="AN1141" s="41">
        <f t="shared" si="238"/>
        <v>1900</v>
      </c>
      <c r="AO1141" s="41"/>
      <c r="AP1141" s="41"/>
      <c r="AQ1141" s="41"/>
      <c r="AR1141" s="42"/>
      <c r="AS1141" s="42"/>
      <c r="AU1141" s="43">
        <f t="shared" si="239"/>
        <v>0</v>
      </c>
    </row>
    <row r="1142" spans="1:47" ht="15" customHeight="1" x14ac:dyDescent="0.25">
      <c r="A1142" s="11"/>
      <c r="B1142" s="19">
        <v>1263</v>
      </c>
      <c r="C1142" s="74"/>
      <c r="D1142" s="77"/>
      <c r="E1142" s="75"/>
      <c r="F1142" s="75"/>
      <c r="G1142" s="80"/>
      <c r="H1142" s="49"/>
      <c r="I1142" s="27"/>
      <c r="J1142" s="27"/>
      <c r="K1142" s="27"/>
      <c r="L1142" s="79"/>
      <c r="M1142" s="81"/>
      <c r="N1142" s="29">
        <v>0</v>
      </c>
      <c r="O1142" s="30" t="str">
        <f>IF(G1142&lt;=$N$2,"",IF(F1142=[3]Pav.tvarkyklė!$B$13,"",IF(ISBLANK(R1142),"X","")))</f>
        <v/>
      </c>
      <c r="P1142" s="31"/>
      <c r="Q1142" s="32"/>
      <c r="R1142" s="32"/>
      <c r="S1142" s="33"/>
      <c r="T1142" s="33"/>
      <c r="U1142" s="34" t="str">
        <f>IFERROR(INDEX('[3]5.Grup_T'!$G$4:$G$22,MATCH('6.Turtas'!E1142,'[3]5.Grup_T'!$E$4:$E$22,0)),"0")</f>
        <v>0</v>
      </c>
      <c r="V1142" s="35">
        <f t="shared" si="241"/>
        <v>0</v>
      </c>
      <c r="W1142" s="35">
        <f>IF(NOT(ISBLANK(H1142)),(12-DATEDIF(H1142,'[3]1.Pradzia'!$D$13,"m")),0)</f>
        <v>0</v>
      </c>
      <c r="X1142" s="35">
        <f t="shared" si="242"/>
        <v>0</v>
      </c>
      <c r="Y1142" s="35">
        <f t="shared" si="228"/>
        <v>0</v>
      </c>
      <c r="Z1142" s="35">
        <f t="shared" si="250"/>
        <v>0</v>
      </c>
      <c r="AA1142" s="36">
        <f t="shared" si="243"/>
        <v>0</v>
      </c>
      <c r="AB1142" s="36">
        <f t="shared" si="244"/>
        <v>0</v>
      </c>
      <c r="AC1142" s="37">
        <f t="shared" si="245"/>
        <v>0</v>
      </c>
      <c r="AD1142" s="35">
        <f>IF(OR(YEAR(G1142)&lt;2019,O1142="X"),0,IF(ISBLANK(H1142),DATEDIF(G1142,'[3]1.Pradzia'!$D$13,"M"),DATEDIF(G1142,H1142,"m")))</f>
        <v>0</v>
      </c>
      <c r="AE1142" s="37">
        <f>IF(E1142='[3]5.Grup_T'!$E$20,0,IF(AD1142&lt;&gt;0,M1142/V1142*MIN(12,AD1142),0))</f>
        <v>0</v>
      </c>
      <c r="AF1142" s="37">
        <f t="shared" si="246"/>
        <v>0</v>
      </c>
      <c r="AG1142" s="37">
        <f t="shared" si="247"/>
        <v>0</v>
      </c>
      <c r="AH1142" s="37">
        <f t="shared" si="248"/>
        <v>0</v>
      </c>
      <c r="AI1142" s="35" t="str">
        <f t="shared" si="249"/>
        <v>Nusidėvėjęs</v>
      </c>
      <c r="AJ1142" s="38" t="str">
        <f>IF(AND(F1142&lt;&gt;[3]Pav.tvarkyklė!$B$12,F1142&lt;&gt;[3]Pav.tvarkyklė!$B$13),"GVTNT","X")</f>
        <v>GVTNT</v>
      </c>
      <c r="AK1142" s="39">
        <f t="shared" si="251"/>
        <v>0</v>
      </c>
      <c r="AL1142" s="41"/>
      <c r="AM1142" s="41"/>
      <c r="AN1142" s="41">
        <f t="shared" si="238"/>
        <v>1900</v>
      </c>
      <c r="AO1142" s="41"/>
      <c r="AP1142" s="41"/>
      <c r="AQ1142" s="41"/>
      <c r="AR1142" s="42"/>
      <c r="AS1142" s="42"/>
      <c r="AU1142" s="43">
        <f t="shared" si="239"/>
        <v>0</v>
      </c>
    </row>
    <row r="1143" spans="1:47" ht="15" customHeight="1" x14ac:dyDescent="0.25">
      <c r="A1143" s="11"/>
      <c r="B1143" s="19">
        <v>1264</v>
      </c>
      <c r="C1143" s="74"/>
      <c r="D1143" s="77"/>
      <c r="E1143" s="75"/>
      <c r="F1143" s="75"/>
      <c r="G1143" s="80"/>
      <c r="H1143" s="49"/>
      <c r="I1143" s="27"/>
      <c r="J1143" s="27"/>
      <c r="K1143" s="27"/>
      <c r="L1143" s="79"/>
      <c r="M1143" s="81"/>
      <c r="N1143" s="29">
        <v>0</v>
      </c>
      <c r="O1143" s="30" t="str">
        <f>IF(G1143&lt;=$N$2,"",IF(F1143=[3]Pav.tvarkyklė!$B$13,"",IF(ISBLANK(R1143),"X","")))</f>
        <v/>
      </c>
      <c r="P1143" s="31"/>
      <c r="Q1143" s="32"/>
      <c r="R1143" s="32"/>
      <c r="S1143" s="33"/>
      <c r="T1143" s="33"/>
      <c r="U1143" s="34" t="str">
        <f>IFERROR(INDEX('[3]5.Grup_T'!$G$4:$G$22,MATCH('6.Turtas'!E1143,'[3]5.Grup_T'!$E$4:$E$22,0)),"0")</f>
        <v>0</v>
      </c>
      <c r="V1143" s="35">
        <f t="shared" si="241"/>
        <v>0</v>
      </c>
      <c r="W1143" s="35">
        <f>IF(NOT(ISBLANK(H1143)),(12-DATEDIF(H1143,'[3]1.Pradzia'!$D$13,"m")),0)</f>
        <v>0</v>
      </c>
      <c r="X1143" s="35">
        <f t="shared" si="242"/>
        <v>0</v>
      </c>
      <c r="Y1143" s="35">
        <f t="shared" ref="Y1143:Y1206" si="252">IF(YEAR(G1143)&gt;=2019,0,IF(Z1143&lt;=0,0,IF(W1143&lt;&gt;0,MIN(W1143,Z1143),MIN(12,Z1143))))</f>
        <v>0</v>
      </c>
      <c r="Z1143" s="35">
        <f t="shared" si="250"/>
        <v>0</v>
      </c>
      <c r="AA1143" s="36">
        <f t="shared" si="243"/>
        <v>0</v>
      </c>
      <c r="AB1143" s="36">
        <f t="shared" si="244"/>
        <v>0</v>
      </c>
      <c r="AC1143" s="37">
        <f t="shared" si="245"/>
        <v>0</v>
      </c>
      <c r="AD1143" s="35">
        <f>IF(OR(YEAR(G1143)&lt;2019,O1143="X"),0,IF(ISBLANK(H1143),DATEDIF(G1143,'[3]1.Pradzia'!$D$13,"M"),DATEDIF(G1143,H1143,"m")))</f>
        <v>0</v>
      </c>
      <c r="AE1143" s="37">
        <f>IF(E1143='[3]5.Grup_T'!$E$20,0,IF(AD1143&lt;&gt;0,M1143/V1143*MIN(12,AD1143),0))</f>
        <v>0</v>
      </c>
      <c r="AF1143" s="37">
        <f t="shared" si="246"/>
        <v>0</v>
      </c>
      <c r="AG1143" s="37">
        <f t="shared" si="247"/>
        <v>0</v>
      </c>
      <c r="AH1143" s="37">
        <f t="shared" si="248"/>
        <v>0</v>
      </c>
      <c r="AI1143" s="35" t="str">
        <f t="shared" si="249"/>
        <v>Nusidėvėjęs</v>
      </c>
      <c r="AJ1143" s="38" t="str">
        <f>IF(AND(F1143&lt;&gt;[3]Pav.tvarkyklė!$B$12,F1143&lt;&gt;[3]Pav.tvarkyklė!$B$13),"GVTNT","X")</f>
        <v>GVTNT</v>
      </c>
      <c r="AK1143" s="39">
        <f t="shared" si="251"/>
        <v>0</v>
      </c>
      <c r="AL1143" s="41"/>
      <c r="AM1143" s="41"/>
      <c r="AN1143" s="41">
        <f t="shared" si="238"/>
        <v>1900</v>
      </c>
      <c r="AO1143" s="41"/>
      <c r="AP1143" s="41"/>
      <c r="AQ1143" s="41"/>
      <c r="AR1143" s="42"/>
      <c r="AS1143" s="42"/>
      <c r="AU1143" s="43">
        <f t="shared" si="239"/>
        <v>0</v>
      </c>
    </row>
    <row r="1144" spans="1:47" ht="15" customHeight="1" x14ac:dyDescent="0.25">
      <c r="A1144" s="11"/>
      <c r="B1144" s="19">
        <v>1265</v>
      </c>
      <c r="C1144" s="74"/>
      <c r="D1144" s="77"/>
      <c r="E1144" s="75"/>
      <c r="F1144" s="75"/>
      <c r="G1144" s="80"/>
      <c r="H1144" s="49"/>
      <c r="I1144" s="27"/>
      <c r="J1144" s="27"/>
      <c r="K1144" s="27"/>
      <c r="L1144" s="79"/>
      <c r="M1144" s="81"/>
      <c r="N1144" s="29">
        <v>0</v>
      </c>
      <c r="O1144" s="30" t="str">
        <f>IF(G1144&lt;=$N$2,"",IF(F1144=[3]Pav.tvarkyklė!$B$13,"",IF(ISBLANK(R1144),"X","")))</f>
        <v/>
      </c>
      <c r="P1144" s="31"/>
      <c r="Q1144" s="32"/>
      <c r="R1144" s="32"/>
      <c r="S1144" s="33"/>
      <c r="T1144" s="33"/>
      <c r="U1144" s="34" t="str">
        <f>IFERROR(INDEX('[3]5.Grup_T'!$G$4:$G$22,MATCH('6.Turtas'!E1144,'[3]5.Grup_T'!$E$4:$E$22,0)),"0")</f>
        <v>0</v>
      </c>
      <c r="V1144" s="35">
        <f t="shared" si="241"/>
        <v>0</v>
      </c>
      <c r="W1144" s="35">
        <f>IF(NOT(ISBLANK(H1144)),(12-DATEDIF(H1144,'[3]1.Pradzia'!$D$13,"m")),0)</f>
        <v>0</v>
      </c>
      <c r="X1144" s="35">
        <f t="shared" si="242"/>
        <v>0</v>
      </c>
      <c r="Y1144" s="35">
        <f t="shared" si="252"/>
        <v>0</v>
      </c>
      <c r="Z1144" s="35">
        <f t="shared" si="250"/>
        <v>0</v>
      </c>
      <c r="AA1144" s="36">
        <f t="shared" si="243"/>
        <v>0</v>
      </c>
      <c r="AB1144" s="36">
        <f t="shared" si="244"/>
        <v>0</v>
      </c>
      <c r="AC1144" s="37">
        <f t="shared" si="245"/>
        <v>0</v>
      </c>
      <c r="AD1144" s="35">
        <f>IF(OR(YEAR(G1144)&lt;2019,O1144="X"),0,IF(ISBLANK(H1144),DATEDIF(G1144,'[3]1.Pradzia'!$D$13,"M"),DATEDIF(G1144,H1144,"m")))</f>
        <v>0</v>
      </c>
      <c r="AE1144" s="37">
        <f>IF(E1144='[3]5.Grup_T'!$E$20,0,IF(AD1144&lt;&gt;0,M1144/V1144*MIN(12,AD1144),0))</f>
        <v>0</v>
      </c>
      <c r="AF1144" s="37">
        <f t="shared" si="246"/>
        <v>0</v>
      </c>
      <c r="AG1144" s="37">
        <f t="shared" si="247"/>
        <v>0</v>
      </c>
      <c r="AH1144" s="37">
        <f t="shared" si="248"/>
        <v>0</v>
      </c>
      <c r="AI1144" s="35" t="str">
        <f t="shared" si="249"/>
        <v>Nusidėvėjęs</v>
      </c>
      <c r="AJ1144" s="38" t="str">
        <f>IF(AND(F1144&lt;&gt;[3]Pav.tvarkyklė!$B$12,F1144&lt;&gt;[3]Pav.tvarkyklė!$B$13),"GVTNT","X")</f>
        <v>GVTNT</v>
      </c>
      <c r="AK1144" s="39">
        <f t="shared" si="251"/>
        <v>0</v>
      </c>
      <c r="AL1144" s="41"/>
      <c r="AM1144" s="41"/>
      <c r="AN1144" s="41">
        <f t="shared" si="238"/>
        <v>1900</v>
      </c>
      <c r="AO1144" s="41"/>
      <c r="AP1144" s="41"/>
      <c r="AQ1144" s="41"/>
      <c r="AR1144" s="42"/>
      <c r="AS1144" s="42"/>
      <c r="AU1144" s="43">
        <f t="shared" si="239"/>
        <v>0</v>
      </c>
    </row>
    <row r="1145" spans="1:47" ht="15" customHeight="1" x14ac:dyDescent="0.25">
      <c r="A1145" s="11"/>
      <c r="B1145" s="19">
        <v>1266</v>
      </c>
      <c r="C1145" s="74"/>
      <c r="D1145" s="77"/>
      <c r="E1145" s="75"/>
      <c r="F1145" s="75"/>
      <c r="G1145" s="80"/>
      <c r="H1145" s="49"/>
      <c r="I1145" s="27"/>
      <c r="J1145" s="27"/>
      <c r="K1145" s="27"/>
      <c r="L1145" s="79"/>
      <c r="M1145" s="81"/>
      <c r="N1145" s="29">
        <v>0</v>
      </c>
      <c r="O1145" s="30" t="str">
        <f>IF(G1145&lt;=$N$2,"",IF(F1145=[3]Pav.tvarkyklė!$B$13,"",IF(ISBLANK(R1145),"X","")))</f>
        <v/>
      </c>
      <c r="P1145" s="31"/>
      <c r="Q1145" s="32"/>
      <c r="R1145" s="32"/>
      <c r="S1145" s="33"/>
      <c r="T1145" s="33"/>
      <c r="U1145" s="34" t="str">
        <f>IFERROR(INDEX('[3]5.Grup_T'!$G$4:$G$22,MATCH('6.Turtas'!E1145,'[3]5.Grup_T'!$E$4:$E$22,0)),"0")</f>
        <v>0</v>
      </c>
      <c r="V1145" s="35">
        <f t="shared" si="241"/>
        <v>0</v>
      </c>
      <c r="W1145" s="35">
        <f>IF(NOT(ISBLANK(H1145)),(12-DATEDIF(H1145,'[3]1.Pradzia'!$D$13,"m")),0)</f>
        <v>0</v>
      </c>
      <c r="X1145" s="35">
        <f t="shared" si="242"/>
        <v>0</v>
      </c>
      <c r="Y1145" s="35">
        <f t="shared" si="252"/>
        <v>0</v>
      </c>
      <c r="Z1145" s="35">
        <f t="shared" si="250"/>
        <v>0</v>
      </c>
      <c r="AA1145" s="36">
        <f t="shared" si="243"/>
        <v>0</v>
      </c>
      <c r="AB1145" s="36">
        <f t="shared" si="244"/>
        <v>0</v>
      </c>
      <c r="AC1145" s="37">
        <f t="shared" si="245"/>
        <v>0</v>
      </c>
      <c r="AD1145" s="35">
        <f>IF(OR(YEAR(G1145)&lt;2019,O1145="X"),0,IF(ISBLANK(H1145),DATEDIF(G1145,'[3]1.Pradzia'!$D$13,"M"),DATEDIF(G1145,H1145,"m")))</f>
        <v>0</v>
      </c>
      <c r="AE1145" s="37">
        <f>IF(E1145='[3]5.Grup_T'!$E$20,0,IF(AD1145&lt;&gt;0,M1145/V1145*MIN(12,AD1145),0))</f>
        <v>0</v>
      </c>
      <c r="AF1145" s="37">
        <f t="shared" si="246"/>
        <v>0</v>
      </c>
      <c r="AG1145" s="37">
        <f t="shared" si="247"/>
        <v>0</v>
      </c>
      <c r="AH1145" s="37">
        <f t="shared" si="248"/>
        <v>0</v>
      </c>
      <c r="AI1145" s="35" t="str">
        <f t="shared" si="249"/>
        <v>Nusidėvėjęs</v>
      </c>
      <c r="AJ1145" s="38" t="str">
        <f>IF(AND(F1145&lt;&gt;[3]Pav.tvarkyklė!$B$12,F1145&lt;&gt;[3]Pav.tvarkyklė!$B$13),"GVTNT","X")</f>
        <v>GVTNT</v>
      </c>
      <c r="AK1145" s="39">
        <f t="shared" si="251"/>
        <v>0</v>
      </c>
      <c r="AL1145" s="41"/>
      <c r="AM1145" s="41"/>
      <c r="AN1145" s="41">
        <f t="shared" si="238"/>
        <v>1900</v>
      </c>
      <c r="AO1145" s="41"/>
      <c r="AP1145" s="41"/>
      <c r="AQ1145" s="41"/>
      <c r="AR1145" s="42"/>
      <c r="AS1145" s="42"/>
      <c r="AU1145" s="43">
        <f t="shared" si="239"/>
        <v>0</v>
      </c>
    </row>
    <row r="1146" spans="1:47" ht="15" customHeight="1" x14ac:dyDescent="0.25">
      <c r="A1146" s="11"/>
      <c r="B1146" s="19">
        <v>1267</v>
      </c>
      <c r="C1146" s="74"/>
      <c r="D1146" s="77"/>
      <c r="E1146" s="75"/>
      <c r="F1146" s="75"/>
      <c r="G1146" s="80"/>
      <c r="H1146" s="49"/>
      <c r="I1146" s="27"/>
      <c r="J1146" s="27"/>
      <c r="K1146" s="27"/>
      <c r="L1146" s="79"/>
      <c r="M1146" s="81"/>
      <c r="N1146" s="29">
        <v>0</v>
      </c>
      <c r="O1146" s="30" t="str">
        <f>IF(G1146&lt;=$N$2,"",IF(F1146=[3]Pav.tvarkyklė!$B$13,"",IF(ISBLANK(R1146),"X","")))</f>
        <v/>
      </c>
      <c r="P1146" s="31"/>
      <c r="Q1146" s="32"/>
      <c r="R1146" s="32"/>
      <c r="S1146" s="33"/>
      <c r="T1146" s="33"/>
      <c r="U1146" s="34" t="str">
        <f>IFERROR(INDEX('[3]5.Grup_T'!$G$4:$G$22,MATCH('6.Turtas'!E1146,'[3]5.Grup_T'!$E$4:$E$22,0)),"0")</f>
        <v>0</v>
      </c>
      <c r="V1146" s="35">
        <f t="shared" si="241"/>
        <v>0</v>
      </c>
      <c r="W1146" s="35">
        <f>IF(NOT(ISBLANK(H1146)),(12-DATEDIF(H1146,'[3]1.Pradzia'!$D$13,"m")),0)</f>
        <v>0</v>
      </c>
      <c r="X1146" s="35">
        <f t="shared" si="242"/>
        <v>0</v>
      </c>
      <c r="Y1146" s="35">
        <f t="shared" si="252"/>
        <v>0</v>
      </c>
      <c r="Z1146" s="35">
        <f t="shared" si="250"/>
        <v>0</v>
      </c>
      <c r="AA1146" s="36">
        <f t="shared" si="243"/>
        <v>0</v>
      </c>
      <c r="AB1146" s="36">
        <f t="shared" si="244"/>
        <v>0</v>
      </c>
      <c r="AC1146" s="37">
        <f t="shared" si="245"/>
        <v>0</v>
      </c>
      <c r="AD1146" s="35">
        <f>IF(OR(YEAR(G1146)&lt;2019,O1146="X"),0,IF(ISBLANK(H1146),DATEDIF(G1146,'[3]1.Pradzia'!$D$13,"M"),DATEDIF(G1146,H1146,"m")))</f>
        <v>0</v>
      </c>
      <c r="AE1146" s="37">
        <f>IF(E1146='[3]5.Grup_T'!$E$20,0,IF(AD1146&lt;&gt;0,M1146/V1146*MIN(12,AD1146),0))</f>
        <v>0</v>
      </c>
      <c r="AF1146" s="37">
        <f t="shared" si="246"/>
        <v>0</v>
      </c>
      <c r="AG1146" s="37">
        <f t="shared" si="247"/>
        <v>0</v>
      </c>
      <c r="AH1146" s="37">
        <f t="shared" si="248"/>
        <v>0</v>
      </c>
      <c r="AI1146" s="35" t="str">
        <f t="shared" si="249"/>
        <v>Nusidėvėjęs</v>
      </c>
      <c r="AJ1146" s="38" t="str">
        <f>IF(AND(F1146&lt;&gt;[3]Pav.tvarkyklė!$B$12,F1146&lt;&gt;[3]Pav.tvarkyklė!$B$13),"GVTNT","X")</f>
        <v>GVTNT</v>
      </c>
      <c r="AK1146" s="39">
        <f t="shared" si="251"/>
        <v>0</v>
      </c>
      <c r="AL1146" s="41"/>
      <c r="AM1146" s="41"/>
      <c r="AN1146" s="41">
        <f t="shared" si="238"/>
        <v>1900</v>
      </c>
      <c r="AO1146" s="41"/>
      <c r="AP1146" s="41"/>
      <c r="AQ1146" s="41"/>
      <c r="AR1146" s="42"/>
      <c r="AS1146" s="42"/>
      <c r="AU1146" s="43">
        <f t="shared" si="239"/>
        <v>0</v>
      </c>
    </row>
    <row r="1147" spans="1:47" ht="15" customHeight="1" x14ac:dyDescent="0.25">
      <c r="A1147" s="11"/>
      <c r="B1147" s="19">
        <v>1268</v>
      </c>
      <c r="C1147" s="74"/>
      <c r="D1147" s="77"/>
      <c r="E1147" s="75"/>
      <c r="F1147" s="75"/>
      <c r="G1147" s="80"/>
      <c r="H1147" s="49"/>
      <c r="I1147" s="27"/>
      <c r="J1147" s="27"/>
      <c r="K1147" s="27"/>
      <c r="L1147" s="79"/>
      <c r="M1147" s="81"/>
      <c r="N1147" s="29">
        <v>0</v>
      </c>
      <c r="O1147" s="30" t="str">
        <f>IF(G1147&lt;=$N$2,"",IF(F1147=[3]Pav.tvarkyklė!$B$13,"",IF(ISBLANK(R1147),"X","")))</f>
        <v/>
      </c>
      <c r="P1147" s="31"/>
      <c r="Q1147" s="32"/>
      <c r="R1147" s="32"/>
      <c r="S1147" s="33"/>
      <c r="T1147" s="33"/>
      <c r="U1147" s="34" t="str">
        <f>IFERROR(INDEX('[3]5.Grup_T'!$G$4:$G$22,MATCH('6.Turtas'!E1147,'[3]5.Grup_T'!$E$4:$E$22,0)),"0")</f>
        <v>0</v>
      </c>
      <c r="V1147" s="35">
        <f t="shared" si="241"/>
        <v>0</v>
      </c>
      <c r="W1147" s="35">
        <f>IF(NOT(ISBLANK(H1147)),(12-DATEDIF(H1147,'[3]1.Pradzia'!$D$13,"m")),0)</f>
        <v>0</v>
      </c>
      <c r="X1147" s="35">
        <f t="shared" si="242"/>
        <v>0</v>
      </c>
      <c r="Y1147" s="35">
        <f t="shared" si="252"/>
        <v>0</v>
      </c>
      <c r="Z1147" s="35">
        <f t="shared" si="250"/>
        <v>0</v>
      </c>
      <c r="AA1147" s="36">
        <f t="shared" si="243"/>
        <v>0</v>
      </c>
      <c r="AB1147" s="36">
        <f t="shared" si="244"/>
        <v>0</v>
      </c>
      <c r="AC1147" s="37">
        <f t="shared" si="245"/>
        <v>0</v>
      </c>
      <c r="AD1147" s="35">
        <f>IF(OR(YEAR(G1147)&lt;2019,O1147="X"),0,IF(ISBLANK(H1147),DATEDIF(G1147,'[3]1.Pradzia'!$D$13,"M"),DATEDIF(G1147,H1147,"m")))</f>
        <v>0</v>
      </c>
      <c r="AE1147" s="37">
        <f>IF(E1147='[3]5.Grup_T'!$E$20,0,IF(AD1147&lt;&gt;0,M1147/V1147*MIN(12,AD1147),0))</f>
        <v>0</v>
      </c>
      <c r="AF1147" s="37">
        <f t="shared" si="246"/>
        <v>0</v>
      </c>
      <c r="AG1147" s="37">
        <f t="shared" si="247"/>
        <v>0</v>
      </c>
      <c r="AH1147" s="37">
        <f t="shared" si="248"/>
        <v>0</v>
      </c>
      <c r="AI1147" s="35" t="str">
        <f t="shared" si="249"/>
        <v>Nusidėvėjęs</v>
      </c>
      <c r="AJ1147" s="38" t="str">
        <f>IF(AND(F1147&lt;&gt;[3]Pav.tvarkyklė!$B$12,F1147&lt;&gt;[3]Pav.tvarkyklė!$B$13),"GVTNT","X")</f>
        <v>GVTNT</v>
      </c>
      <c r="AK1147" s="39">
        <f t="shared" si="251"/>
        <v>0</v>
      </c>
      <c r="AL1147" s="41"/>
      <c r="AM1147" s="41"/>
      <c r="AN1147" s="41">
        <f t="shared" si="238"/>
        <v>1900</v>
      </c>
      <c r="AO1147" s="41"/>
      <c r="AP1147" s="41"/>
      <c r="AQ1147" s="41"/>
      <c r="AR1147" s="42"/>
      <c r="AS1147" s="42"/>
      <c r="AU1147" s="43">
        <f t="shared" si="239"/>
        <v>0</v>
      </c>
    </row>
    <row r="1148" spans="1:47" ht="15" customHeight="1" x14ac:dyDescent="0.25">
      <c r="A1148" s="11"/>
      <c r="B1148" s="19">
        <v>1269</v>
      </c>
      <c r="C1148" s="74"/>
      <c r="D1148" s="77"/>
      <c r="E1148" s="75"/>
      <c r="F1148" s="75"/>
      <c r="G1148" s="80"/>
      <c r="H1148" s="49"/>
      <c r="I1148" s="27"/>
      <c r="J1148" s="27"/>
      <c r="K1148" s="27"/>
      <c r="L1148" s="79"/>
      <c r="M1148" s="81"/>
      <c r="N1148" s="29">
        <v>0</v>
      </c>
      <c r="O1148" s="30" t="str">
        <f>IF(G1148&lt;=$N$2,"",IF(F1148=[3]Pav.tvarkyklė!$B$13,"",IF(ISBLANK(R1148),"X","")))</f>
        <v/>
      </c>
      <c r="P1148" s="31"/>
      <c r="Q1148" s="32"/>
      <c r="R1148" s="32"/>
      <c r="S1148" s="33"/>
      <c r="T1148" s="33"/>
      <c r="U1148" s="34" t="str">
        <f>IFERROR(INDEX('[3]5.Grup_T'!$G$4:$G$22,MATCH('6.Turtas'!E1148,'[3]5.Grup_T'!$E$4:$E$22,0)),"0")</f>
        <v>0</v>
      </c>
      <c r="V1148" s="35">
        <f t="shared" si="241"/>
        <v>0</v>
      </c>
      <c r="W1148" s="35">
        <f>IF(NOT(ISBLANK(H1148)),(12-DATEDIF(H1148,'[3]1.Pradzia'!$D$13,"m")),0)</f>
        <v>0</v>
      </c>
      <c r="X1148" s="35">
        <f t="shared" si="242"/>
        <v>0</v>
      </c>
      <c r="Y1148" s="35">
        <f t="shared" si="252"/>
        <v>0</v>
      </c>
      <c r="Z1148" s="35">
        <f t="shared" si="250"/>
        <v>0</v>
      </c>
      <c r="AA1148" s="36">
        <f t="shared" si="243"/>
        <v>0</v>
      </c>
      <c r="AB1148" s="36">
        <f t="shared" si="244"/>
        <v>0</v>
      </c>
      <c r="AC1148" s="37">
        <f t="shared" si="245"/>
        <v>0</v>
      </c>
      <c r="AD1148" s="35">
        <f>IF(OR(YEAR(G1148)&lt;2019,O1148="X"),0,IF(ISBLANK(H1148),DATEDIF(G1148,'[3]1.Pradzia'!$D$13,"M"),DATEDIF(G1148,H1148,"m")))</f>
        <v>0</v>
      </c>
      <c r="AE1148" s="37">
        <f>IF(E1148='[3]5.Grup_T'!$E$20,0,IF(AD1148&lt;&gt;0,M1148/V1148*MIN(12,AD1148),0))</f>
        <v>0</v>
      </c>
      <c r="AF1148" s="37">
        <f t="shared" si="246"/>
        <v>0</v>
      </c>
      <c r="AG1148" s="37">
        <f t="shared" si="247"/>
        <v>0</v>
      </c>
      <c r="AH1148" s="37">
        <f t="shared" si="248"/>
        <v>0</v>
      </c>
      <c r="AI1148" s="35" t="str">
        <f t="shared" si="249"/>
        <v>Nusidėvėjęs</v>
      </c>
      <c r="AJ1148" s="38" t="str">
        <f>IF(AND(F1148&lt;&gt;[3]Pav.tvarkyklė!$B$12,F1148&lt;&gt;[3]Pav.tvarkyklė!$B$13),"GVTNT","X")</f>
        <v>GVTNT</v>
      </c>
      <c r="AK1148" s="39">
        <f t="shared" si="251"/>
        <v>0</v>
      </c>
      <c r="AL1148" s="41"/>
      <c r="AM1148" s="41"/>
      <c r="AN1148" s="41">
        <f t="shared" si="238"/>
        <v>1900</v>
      </c>
      <c r="AO1148" s="41"/>
      <c r="AP1148" s="41"/>
      <c r="AQ1148" s="41"/>
      <c r="AR1148" s="42"/>
      <c r="AS1148" s="42"/>
      <c r="AU1148" s="43">
        <f t="shared" si="239"/>
        <v>0</v>
      </c>
    </row>
    <row r="1149" spans="1:47" ht="15" customHeight="1" x14ac:dyDescent="0.25">
      <c r="A1149" s="11"/>
      <c r="B1149" s="19">
        <v>1270</v>
      </c>
      <c r="C1149" s="74"/>
      <c r="D1149" s="77"/>
      <c r="E1149" s="75"/>
      <c r="F1149" s="75"/>
      <c r="G1149" s="80"/>
      <c r="H1149" s="49"/>
      <c r="I1149" s="27"/>
      <c r="J1149" s="27"/>
      <c r="K1149" s="27"/>
      <c r="L1149" s="79"/>
      <c r="M1149" s="81"/>
      <c r="N1149" s="29">
        <v>0</v>
      </c>
      <c r="O1149" s="30" t="str">
        <f>IF(G1149&lt;=$N$2,"",IF(F1149=[3]Pav.tvarkyklė!$B$13,"",IF(ISBLANK(R1149),"X","")))</f>
        <v/>
      </c>
      <c r="P1149" s="31"/>
      <c r="Q1149" s="32"/>
      <c r="R1149" s="32"/>
      <c r="S1149" s="33"/>
      <c r="T1149" s="33"/>
      <c r="U1149" s="34" t="str">
        <f>IFERROR(INDEX('[3]5.Grup_T'!$G$4:$G$22,MATCH('6.Turtas'!E1149,'[3]5.Grup_T'!$E$4:$E$22,0)),"0")</f>
        <v>0</v>
      </c>
      <c r="V1149" s="35">
        <f t="shared" si="241"/>
        <v>0</v>
      </c>
      <c r="W1149" s="35">
        <f>IF(NOT(ISBLANK(H1149)),(12-DATEDIF(H1149,'[3]1.Pradzia'!$D$13,"m")),0)</f>
        <v>0</v>
      </c>
      <c r="X1149" s="35">
        <f t="shared" si="242"/>
        <v>0</v>
      </c>
      <c r="Y1149" s="35">
        <f t="shared" si="252"/>
        <v>0</v>
      </c>
      <c r="Z1149" s="35">
        <f t="shared" si="250"/>
        <v>0</v>
      </c>
      <c r="AA1149" s="36">
        <f t="shared" si="243"/>
        <v>0</v>
      </c>
      <c r="AB1149" s="36">
        <f t="shared" si="244"/>
        <v>0</v>
      </c>
      <c r="AC1149" s="37">
        <f t="shared" si="245"/>
        <v>0</v>
      </c>
      <c r="AD1149" s="35">
        <f>IF(OR(YEAR(G1149)&lt;2019,O1149="X"),0,IF(ISBLANK(H1149),DATEDIF(G1149,'[3]1.Pradzia'!$D$13,"M"),DATEDIF(G1149,H1149,"m")))</f>
        <v>0</v>
      </c>
      <c r="AE1149" s="37">
        <f>IF(E1149='[3]5.Grup_T'!$E$20,0,IF(AD1149&lt;&gt;0,M1149/V1149*MIN(12,AD1149),0))</f>
        <v>0</v>
      </c>
      <c r="AF1149" s="37">
        <f t="shared" si="246"/>
        <v>0</v>
      </c>
      <c r="AG1149" s="37">
        <f t="shared" si="247"/>
        <v>0</v>
      </c>
      <c r="AH1149" s="37">
        <f t="shared" si="248"/>
        <v>0</v>
      </c>
      <c r="AI1149" s="35" t="str">
        <f t="shared" si="249"/>
        <v>Nusidėvėjęs</v>
      </c>
      <c r="AJ1149" s="38" t="str">
        <f>IF(AND(F1149&lt;&gt;[3]Pav.tvarkyklė!$B$12,F1149&lt;&gt;[3]Pav.tvarkyklė!$B$13),"GVTNT","X")</f>
        <v>GVTNT</v>
      </c>
      <c r="AK1149" s="39">
        <f t="shared" si="251"/>
        <v>0</v>
      </c>
      <c r="AL1149" s="41"/>
      <c r="AM1149" s="41"/>
      <c r="AN1149" s="41">
        <f t="shared" si="238"/>
        <v>1900</v>
      </c>
      <c r="AO1149" s="41"/>
      <c r="AP1149" s="41"/>
      <c r="AQ1149" s="41"/>
      <c r="AR1149" s="42"/>
      <c r="AS1149" s="42"/>
      <c r="AU1149" s="43">
        <f t="shared" si="239"/>
        <v>0</v>
      </c>
    </row>
    <row r="1150" spans="1:47" ht="15" customHeight="1" x14ac:dyDescent="0.25">
      <c r="A1150" s="11"/>
      <c r="B1150" s="19">
        <v>1271</v>
      </c>
      <c r="C1150" s="74"/>
      <c r="D1150" s="77"/>
      <c r="E1150" s="75"/>
      <c r="F1150" s="75"/>
      <c r="G1150" s="80"/>
      <c r="H1150" s="49"/>
      <c r="I1150" s="27"/>
      <c r="J1150" s="27"/>
      <c r="K1150" s="27"/>
      <c r="L1150" s="79"/>
      <c r="M1150" s="81"/>
      <c r="N1150" s="29">
        <v>0</v>
      </c>
      <c r="O1150" s="30" t="str">
        <f>IF(G1150&lt;=$N$2,"",IF(F1150=[3]Pav.tvarkyklė!$B$13,"",IF(ISBLANK(R1150),"X","")))</f>
        <v/>
      </c>
      <c r="P1150" s="31"/>
      <c r="Q1150" s="32"/>
      <c r="R1150" s="32"/>
      <c r="S1150" s="33"/>
      <c r="T1150" s="33"/>
      <c r="U1150" s="34" t="str">
        <f>IFERROR(INDEX('[3]5.Grup_T'!$G$4:$G$22,MATCH('6.Turtas'!E1150,'[3]5.Grup_T'!$E$4:$E$22,0)),"0")</f>
        <v>0</v>
      </c>
      <c r="V1150" s="35">
        <f t="shared" si="241"/>
        <v>0</v>
      </c>
      <c r="W1150" s="35">
        <f>IF(NOT(ISBLANK(H1150)),(12-DATEDIF(H1150,'[3]1.Pradzia'!$D$13,"m")),0)</f>
        <v>0</v>
      </c>
      <c r="X1150" s="35">
        <f t="shared" si="242"/>
        <v>0</v>
      </c>
      <c r="Y1150" s="35">
        <f t="shared" si="252"/>
        <v>0</v>
      </c>
      <c r="Z1150" s="35">
        <f t="shared" si="250"/>
        <v>0</v>
      </c>
      <c r="AA1150" s="36">
        <f t="shared" si="243"/>
        <v>0</v>
      </c>
      <c r="AB1150" s="36">
        <f t="shared" si="244"/>
        <v>0</v>
      </c>
      <c r="AC1150" s="37">
        <f t="shared" si="245"/>
        <v>0</v>
      </c>
      <c r="AD1150" s="35">
        <f>IF(OR(YEAR(G1150)&lt;2019,O1150="X"),0,IF(ISBLANK(H1150),DATEDIF(G1150,'[3]1.Pradzia'!$D$13,"M"),DATEDIF(G1150,H1150,"m")))</f>
        <v>0</v>
      </c>
      <c r="AE1150" s="37">
        <f>IF(E1150='[3]5.Grup_T'!$E$20,0,IF(AD1150&lt;&gt;0,M1150/V1150*MIN(12,AD1150),0))</f>
        <v>0</v>
      </c>
      <c r="AF1150" s="37">
        <f t="shared" si="246"/>
        <v>0</v>
      </c>
      <c r="AG1150" s="37">
        <f t="shared" si="247"/>
        <v>0</v>
      </c>
      <c r="AH1150" s="37">
        <f t="shared" si="248"/>
        <v>0</v>
      </c>
      <c r="AI1150" s="35" t="str">
        <f t="shared" si="249"/>
        <v>Nusidėvėjęs</v>
      </c>
      <c r="AJ1150" s="38" t="str">
        <f>IF(AND(F1150&lt;&gt;[3]Pav.tvarkyklė!$B$12,F1150&lt;&gt;[3]Pav.tvarkyklė!$B$13),"GVTNT","X")</f>
        <v>GVTNT</v>
      </c>
      <c r="AK1150" s="39">
        <f t="shared" si="251"/>
        <v>0</v>
      </c>
      <c r="AL1150" s="41"/>
      <c r="AM1150" s="41"/>
      <c r="AN1150" s="41">
        <f t="shared" si="238"/>
        <v>1900</v>
      </c>
      <c r="AO1150" s="41"/>
      <c r="AP1150" s="41"/>
      <c r="AQ1150" s="41"/>
      <c r="AR1150" s="42"/>
      <c r="AS1150" s="42"/>
      <c r="AU1150" s="43">
        <f t="shared" si="239"/>
        <v>0</v>
      </c>
    </row>
    <row r="1151" spans="1:47" ht="15" customHeight="1" x14ac:dyDescent="0.25">
      <c r="A1151" s="11"/>
      <c r="B1151" s="19">
        <v>1272</v>
      </c>
      <c r="C1151" s="74"/>
      <c r="D1151" s="77"/>
      <c r="E1151" s="75"/>
      <c r="F1151" s="75"/>
      <c r="G1151" s="80"/>
      <c r="H1151" s="49"/>
      <c r="I1151" s="27"/>
      <c r="J1151" s="27"/>
      <c r="K1151" s="27"/>
      <c r="L1151" s="79"/>
      <c r="M1151" s="81"/>
      <c r="N1151" s="29">
        <v>0</v>
      </c>
      <c r="O1151" s="30" t="str">
        <f>IF(G1151&lt;=$N$2,"",IF(F1151=[3]Pav.tvarkyklė!$B$13,"",IF(ISBLANK(R1151),"X","")))</f>
        <v/>
      </c>
      <c r="P1151" s="31"/>
      <c r="Q1151" s="32"/>
      <c r="R1151" s="32"/>
      <c r="S1151" s="33"/>
      <c r="T1151" s="33"/>
      <c r="U1151" s="34" t="str">
        <f>IFERROR(INDEX('[3]5.Grup_T'!$G$4:$G$22,MATCH('6.Turtas'!E1151,'[3]5.Grup_T'!$E$4:$E$22,0)),"0")</f>
        <v>0</v>
      </c>
      <c r="V1151" s="35">
        <f t="shared" si="241"/>
        <v>0</v>
      </c>
      <c r="W1151" s="35">
        <f>IF(NOT(ISBLANK(H1151)),(12-DATEDIF(H1151,'[3]1.Pradzia'!$D$13,"m")),0)</f>
        <v>0</v>
      </c>
      <c r="X1151" s="35">
        <f t="shared" si="242"/>
        <v>0</v>
      </c>
      <c r="Y1151" s="35">
        <f t="shared" si="252"/>
        <v>0</v>
      </c>
      <c r="Z1151" s="35">
        <f t="shared" si="250"/>
        <v>0</v>
      </c>
      <c r="AA1151" s="36">
        <f t="shared" si="243"/>
        <v>0</v>
      </c>
      <c r="AB1151" s="36">
        <f t="shared" si="244"/>
        <v>0</v>
      </c>
      <c r="AC1151" s="37">
        <f t="shared" si="245"/>
        <v>0</v>
      </c>
      <c r="AD1151" s="35">
        <f>IF(OR(YEAR(G1151)&lt;2019,O1151="X"),0,IF(ISBLANK(H1151),DATEDIF(G1151,'[3]1.Pradzia'!$D$13,"M"),DATEDIF(G1151,H1151,"m")))</f>
        <v>0</v>
      </c>
      <c r="AE1151" s="37">
        <f>IF(E1151='[3]5.Grup_T'!$E$20,0,IF(AD1151&lt;&gt;0,M1151/V1151*MIN(12,AD1151),0))</f>
        <v>0</v>
      </c>
      <c r="AF1151" s="37">
        <f t="shared" si="246"/>
        <v>0</v>
      </c>
      <c r="AG1151" s="37">
        <f t="shared" si="247"/>
        <v>0</v>
      </c>
      <c r="AH1151" s="37">
        <f t="shared" si="248"/>
        <v>0</v>
      </c>
      <c r="AI1151" s="35" t="str">
        <f t="shared" si="249"/>
        <v>Nusidėvėjęs</v>
      </c>
      <c r="AJ1151" s="38" t="str">
        <f>IF(AND(F1151&lt;&gt;[3]Pav.tvarkyklė!$B$12,F1151&lt;&gt;[3]Pav.tvarkyklė!$B$13),"GVTNT","X")</f>
        <v>GVTNT</v>
      </c>
      <c r="AK1151" s="39">
        <f t="shared" si="251"/>
        <v>0</v>
      </c>
      <c r="AL1151" s="41"/>
      <c r="AM1151" s="41"/>
      <c r="AN1151" s="41">
        <f t="shared" si="238"/>
        <v>1900</v>
      </c>
      <c r="AO1151" s="41"/>
      <c r="AP1151" s="41"/>
      <c r="AQ1151" s="41"/>
      <c r="AR1151" s="42"/>
      <c r="AS1151" s="42"/>
      <c r="AU1151" s="43">
        <f t="shared" si="239"/>
        <v>0</v>
      </c>
    </row>
    <row r="1152" spans="1:47" ht="15" customHeight="1" x14ac:dyDescent="0.25">
      <c r="A1152" s="11"/>
      <c r="B1152" s="19">
        <v>1273</v>
      </c>
      <c r="C1152" s="74"/>
      <c r="D1152" s="77"/>
      <c r="E1152" s="75"/>
      <c r="F1152" s="75"/>
      <c r="G1152" s="80"/>
      <c r="H1152" s="49"/>
      <c r="I1152" s="27"/>
      <c r="J1152" s="27"/>
      <c r="K1152" s="27"/>
      <c r="L1152" s="79"/>
      <c r="M1152" s="81"/>
      <c r="N1152" s="29">
        <v>0</v>
      </c>
      <c r="O1152" s="30" t="str">
        <f>IF(G1152&lt;=$N$2,"",IF(F1152=[3]Pav.tvarkyklė!$B$13,"",IF(ISBLANK(R1152),"X","")))</f>
        <v/>
      </c>
      <c r="P1152" s="31"/>
      <c r="Q1152" s="32"/>
      <c r="R1152" s="32"/>
      <c r="S1152" s="33"/>
      <c r="T1152" s="33"/>
      <c r="U1152" s="34" t="str">
        <f>IFERROR(INDEX('[3]5.Grup_T'!$G$4:$G$22,MATCH('6.Turtas'!E1152,'[3]5.Grup_T'!$E$4:$E$22,0)),"0")</f>
        <v>0</v>
      </c>
      <c r="V1152" s="35">
        <f t="shared" si="241"/>
        <v>0</v>
      </c>
      <c r="W1152" s="35">
        <f>IF(NOT(ISBLANK(H1152)),(12-DATEDIF(H1152,'[3]1.Pradzia'!$D$13,"m")),0)</f>
        <v>0</v>
      </c>
      <c r="X1152" s="35">
        <f t="shared" si="242"/>
        <v>0</v>
      </c>
      <c r="Y1152" s="35">
        <f t="shared" si="252"/>
        <v>0</v>
      </c>
      <c r="Z1152" s="35">
        <f t="shared" si="250"/>
        <v>0</v>
      </c>
      <c r="AA1152" s="36">
        <f t="shared" si="243"/>
        <v>0</v>
      </c>
      <c r="AB1152" s="36">
        <f t="shared" si="244"/>
        <v>0</v>
      </c>
      <c r="AC1152" s="37">
        <f t="shared" si="245"/>
        <v>0</v>
      </c>
      <c r="AD1152" s="35">
        <f>IF(OR(YEAR(G1152)&lt;2019,O1152="X"),0,IF(ISBLANK(H1152),DATEDIF(G1152,'[3]1.Pradzia'!$D$13,"M"),DATEDIF(G1152,H1152,"m")))</f>
        <v>0</v>
      </c>
      <c r="AE1152" s="37">
        <f>IF(E1152='[3]5.Grup_T'!$E$20,0,IF(AD1152&lt;&gt;0,M1152/V1152*MIN(12,AD1152),0))</f>
        <v>0</v>
      </c>
      <c r="AF1152" s="37">
        <f t="shared" si="246"/>
        <v>0</v>
      </c>
      <c r="AG1152" s="37">
        <f t="shared" si="247"/>
        <v>0</v>
      </c>
      <c r="AH1152" s="37">
        <f t="shared" si="248"/>
        <v>0</v>
      </c>
      <c r="AI1152" s="35" t="str">
        <f t="shared" si="249"/>
        <v>Nusidėvėjęs</v>
      </c>
      <c r="AJ1152" s="38" t="str">
        <f>IF(AND(F1152&lt;&gt;[3]Pav.tvarkyklė!$B$12,F1152&lt;&gt;[3]Pav.tvarkyklė!$B$13),"GVTNT","X")</f>
        <v>GVTNT</v>
      </c>
      <c r="AK1152" s="39">
        <f t="shared" si="251"/>
        <v>0</v>
      </c>
      <c r="AL1152" s="41"/>
      <c r="AM1152" s="41"/>
      <c r="AN1152" s="41">
        <f t="shared" si="238"/>
        <v>1900</v>
      </c>
      <c r="AO1152" s="41"/>
      <c r="AP1152" s="41"/>
      <c r="AQ1152" s="41"/>
      <c r="AR1152" s="42"/>
      <c r="AS1152" s="42"/>
      <c r="AU1152" s="43">
        <f t="shared" si="239"/>
        <v>0</v>
      </c>
    </row>
    <row r="1153" spans="1:47" ht="15" customHeight="1" x14ac:dyDescent="0.25">
      <c r="A1153" s="11"/>
      <c r="B1153" s="19">
        <v>1274</v>
      </c>
      <c r="C1153" s="74"/>
      <c r="D1153" s="77"/>
      <c r="E1153" s="75"/>
      <c r="F1153" s="75"/>
      <c r="G1153" s="80"/>
      <c r="H1153" s="49"/>
      <c r="I1153" s="27"/>
      <c r="J1153" s="27"/>
      <c r="K1153" s="27"/>
      <c r="L1153" s="79"/>
      <c r="M1153" s="81"/>
      <c r="N1153" s="29">
        <v>0</v>
      </c>
      <c r="O1153" s="30" t="str">
        <f>IF(G1153&lt;=$N$2,"",IF(F1153=[3]Pav.tvarkyklė!$B$13,"",IF(ISBLANK(R1153),"X","")))</f>
        <v/>
      </c>
      <c r="P1153" s="31"/>
      <c r="Q1153" s="32"/>
      <c r="R1153" s="32"/>
      <c r="S1153" s="33"/>
      <c r="T1153" s="33"/>
      <c r="U1153" s="34" t="str">
        <f>IFERROR(INDEX('[3]5.Grup_T'!$G$4:$G$22,MATCH('6.Turtas'!E1153,'[3]5.Grup_T'!$E$4:$E$22,0)),"0")</f>
        <v>0</v>
      </c>
      <c r="V1153" s="35">
        <f t="shared" si="241"/>
        <v>0</v>
      </c>
      <c r="W1153" s="35">
        <f>IF(NOT(ISBLANK(H1153)),(12-DATEDIF(H1153,'[3]1.Pradzia'!$D$13,"m")),0)</f>
        <v>0</v>
      </c>
      <c r="X1153" s="35">
        <f t="shared" si="242"/>
        <v>0</v>
      </c>
      <c r="Y1153" s="35">
        <f t="shared" si="252"/>
        <v>0</v>
      </c>
      <c r="Z1153" s="35">
        <f t="shared" si="250"/>
        <v>0</v>
      </c>
      <c r="AA1153" s="36">
        <f t="shared" si="243"/>
        <v>0</v>
      </c>
      <c r="AB1153" s="36">
        <f t="shared" si="244"/>
        <v>0</v>
      </c>
      <c r="AC1153" s="37">
        <f t="shared" si="245"/>
        <v>0</v>
      </c>
      <c r="AD1153" s="35">
        <f>IF(OR(YEAR(G1153)&lt;2019,O1153="X"),0,IF(ISBLANK(H1153),DATEDIF(G1153,'[3]1.Pradzia'!$D$13,"M"),DATEDIF(G1153,H1153,"m")))</f>
        <v>0</v>
      </c>
      <c r="AE1153" s="37">
        <f>IF(E1153='[3]5.Grup_T'!$E$20,0,IF(AD1153&lt;&gt;0,M1153/V1153*MIN(12,AD1153),0))</f>
        <v>0</v>
      </c>
      <c r="AF1153" s="37">
        <f t="shared" si="246"/>
        <v>0</v>
      </c>
      <c r="AG1153" s="37">
        <f t="shared" si="247"/>
        <v>0</v>
      </c>
      <c r="AH1153" s="37">
        <f t="shared" si="248"/>
        <v>0</v>
      </c>
      <c r="AI1153" s="35" t="str">
        <f t="shared" si="249"/>
        <v>Nusidėvėjęs</v>
      </c>
      <c r="AJ1153" s="38" t="str">
        <f>IF(AND(F1153&lt;&gt;[3]Pav.tvarkyklė!$B$12,F1153&lt;&gt;[3]Pav.tvarkyklė!$B$13),"GVTNT","X")</f>
        <v>GVTNT</v>
      </c>
      <c r="AK1153" s="39">
        <f t="shared" si="251"/>
        <v>0</v>
      </c>
      <c r="AL1153" s="41"/>
      <c r="AM1153" s="41"/>
      <c r="AN1153" s="41">
        <f t="shared" si="238"/>
        <v>1900</v>
      </c>
      <c r="AO1153" s="41"/>
      <c r="AP1153" s="41"/>
      <c r="AQ1153" s="41"/>
      <c r="AR1153" s="42"/>
      <c r="AS1153" s="42"/>
      <c r="AU1153" s="43">
        <f t="shared" si="239"/>
        <v>0</v>
      </c>
    </row>
    <row r="1154" spans="1:47" ht="15" customHeight="1" x14ac:dyDescent="0.25">
      <c r="A1154" s="11"/>
      <c r="B1154" s="19">
        <v>1275</v>
      </c>
      <c r="C1154" s="74"/>
      <c r="D1154" s="77"/>
      <c r="E1154" s="75"/>
      <c r="F1154" s="75"/>
      <c r="G1154" s="80"/>
      <c r="H1154" s="49"/>
      <c r="I1154" s="27"/>
      <c r="J1154" s="27"/>
      <c r="K1154" s="27"/>
      <c r="L1154" s="79"/>
      <c r="M1154" s="81"/>
      <c r="N1154" s="29">
        <v>0</v>
      </c>
      <c r="O1154" s="30" t="str">
        <f>IF(G1154&lt;=$N$2,"",IF(F1154=[3]Pav.tvarkyklė!$B$13,"",IF(ISBLANK(R1154),"X","")))</f>
        <v/>
      </c>
      <c r="P1154" s="31"/>
      <c r="Q1154" s="32"/>
      <c r="R1154" s="32"/>
      <c r="S1154" s="33"/>
      <c r="T1154" s="33"/>
      <c r="U1154" s="34" t="str">
        <f>IFERROR(INDEX('[3]5.Grup_T'!$G$4:$G$22,MATCH('6.Turtas'!E1154,'[3]5.Grup_T'!$E$4:$E$22,0)),"0")</f>
        <v>0</v>
      </c>
      <c r="V1154" s="35">
        <f t="shared" si="241"/>
        <v>0</v>
      </c>
      <c r="W1154" s="35">
        <f>IF(NOT(ISBLANK(H1154)),(12-DATEDIF(H1154,'[3]1.Pradzia'!$D$13,"m")),0)</f>
        <v>0</v>
      </c>
      <c r="X1154" s="35">
        <f t="shared" si="242"/>
        <v>0</v>
      </c>
      <c r="Y1154" s="35">
        <f t="shared" si="252"/>
        <v>0</v>
      </c>
      <c r="Z1154" s="35">
        <f t="shared" si="250"/>
        <v>0</v>
      </c>
      <c r="AA1154" s="36">
        <f t="shared" si="243"/>
        <v>0</v>
      </c>
      <c r="AB1154" s="36">
        <f t="shared" si="244"/>
        <v>0</v>
      </c>
      <c r="AC1154" s="37">
        <f t="shared" si="245"/>
        <v>0</v>
      </c>
      <c r="AD1154" s="35">
        <f>IF(OR(YEAR(G1154)&lt;2019,O1154="X"),0,IF(ISBLANK(H1154),DATEDIF(G1154,'[3]1.Pradzia'!$D$13,"M"),DATEDIF(G1154,H1154,"m")))</f>
        <v>0</v>
      </c>
      <c r="AE1154" s="37">
        <f>IF(E1154='[3]5.Grup_T'!$E$20,0,IF(AD1154&lt;&gt;0,M1154/V1154*MIN(12,AD1154),0))</f>
        <v>0</v>
      </c>
      <c r="AF1154" s="37">
        <f t="shared" si="246"/>
        <v>0</v>
      </c>
      <c r="AG1154" s="37">
        <f t="shared" si="247"/>
        <v>0</v>
      </c>
      <c r="AH1154" s="37">
        <f t="shared" si="248"/>
        <v>0</v>
      </c>
      <c r="AI1154" s="35" t="str">
        <f t="shared" si="249"/>
        <v>Nusidėvėjęs</v>
      </c>
      <c r="AJ1154" s="38" t="str">
        <f>IF(AND(F1154&lt;&gt;[3]Pav.tvarkyklė!$B$12,F1154&lt;&gt;[3]Pav.tvarkyklė!$B$13),"GVTNT","X")</f>
        <v>GVTNT</v>
      </c>
      <c r="AK1154" s="39">
        <f t="shared" si="251"/>
        <v>0</v>
      </c>
      <c r="AL1154" s="41"/>
      <c r="AM1154" s="41"/>
      <c r="AN1154" s="41">
        <f t="shared" si="238"/>
        <v>1900</v>
      </c>
      <c r="AO1154" s="41"/>
      <c r="AP1154" s="41"/>
      <c r="AQ1154" s="41"/>
      <c r="AR1154" s="42"/>
      <c r="AS1154" s="42"/>
      <c r="AU1154" s="43">
        <f t="shared" si="239"/>
        <v>0</v>
      </c>
    </row>
    <row r="1155" spans="1:47" ht="15" customHeight="1" x14ac:dyDescent="0.25">
      <c r="A1155" s="11"/>
      <c r="B1155" s="19">
        <v>1276</v>
      </c>
      <c r="C1155" s="74"/>
      <c r="D1155" s="77"/>
      <c r="E1155" s="75"/>
      <c r="F1155" s="75"/>
      <c r="G1155" s="80"/>
      <c r="H1155" s="49"/>
      <c r="I1155" s="27"/>
      <c r="J1155" s="27"/>
      <c r="K1155" s="27"/>
      <c r="L1155" s="79"/>
      <c r="M1155" s="81"/>
      <c r="N1155" s="29">
        <v>0</v>
      </c>
      <c r="O1155" s="30" t="str">
        <f>IF(G1155&lt;=$N$2,"",IF(F1155=[3]Pav.tvarkyklė!$B$13,"",IF(ISBLANK(R1155),"X","")))</f>
        <v/>
      </c>
      <c r="P1155" s="31"/>
      <c r="Q1155" s="32"/>
      <c r="R1155" s="32"/>
      <c r="S1155" s="33"/>
      <c r="T1155" s="33"/>
      <c r="U1155" s="34" t="str">
        <f>IFERROR(INDEX('[3]5.Grup_T'!$G$4:$G$22,MATCH('6.Turtas'!E1155,'[3]5.Grup_T'!$E$4:$E$22,0)),"0")</f>
        <v>0</v>
      </c>
      <c r="V1155" s="35">
        <f t="shared" si="241"/>
        <v>0</v>
      </c>
      <c r="W1155" s="35">
        <f>IF(NOT(ISBLANK(H1155)),(12-DATEDIF(H1155,'[3]1.Pradzia'!$D$13,"m")),0)</f>
        <v>0</v>
      </c>
      <c r="X1155" s="35">
        <f t="shared" si="242"/>
        <v>0</v>
      </c>
      <c r="Y1155" s="35">
        <f t="shared" si="252"/>
        <v>0</v>
      </c>
      <c r="Z1155" s="35">
        <f t="shared" si="250"/>
        <v>0</v>
      </c>
      <c r="AA1155" s="36">
        <f t="shared" si="243"/>
        <v>0</v>
      </c>
      <c r="AB1155" s="36">
        <f t="shared" si="244"/>
        <v>0</v>
      </c>
      <c r="AC1155" s="37">
        <f t="shared" si="245"/>
        <v>0</v>
      </c>
      <c r="AD1155" s="35">
        <f>IF(OR(YEAR(G1155)&lt;2019,O1155="X"),0,IF(ISBLANK(H1155),DATEDIF(G1155,'[3]1.Pradzia'!$D$13,"M"),DATEDIF(G1155,H1155,"m")))</f>
        <v>0</v>
      </c>
      <c r="AE1155" s="37">
        <f>IF(E1155='[3]5.Grup_T'!$E$20,0,IF(AD1155&lt;&gt;0,M1155/V1155*MIN(12,AD1155),0))</f>
        <v>0</v>
      </c>
      <c r="AF1155" s="37">
        <f t="shared" si="246"/>
        <v>0</v>
      </c>
      <c r="AG1155" s="37">
        <f t="shared" si="247"/>
        <v>0</v>
      </c>
      <c r="AH1155" s="37">
        <f t="shared" si="248"/>
        <v>0</v>
      </c>
      <c r="AI1155" s="35" t="str">
        <f t="shared" si="249"/>
        <v>Nusidėvėjęs</v>
      </c>
      <c r="AJ1155" s="38" t="str">
        <f>IF(AND(F1155&lt;&gt;[3]Pav.tvarkyklė!$B$12,F1155&lt;&gt;[3]Pav.tvarkyklė!$B$13),"GVTNT","X")</f>
        <v>GVTNT</v>
      </c>
      <c r="AK1155" s="39">
        <f t="shared" si="251"/>
        <v>0</v>
      </c>
      <c r="AL1155" s="41"/>
      <c r="AM1155" s="41"/>
      <c r="AN1155" s="41">
        <f t="shared" si="238"/>
        <v>1900</v>
      </c>
      <c r="AO1155" s="41"/>
      <c r="AP1155" s="41"/>
      <c r="AQ1155" s="41"/>
      <c r="AR1155" s="42"/>
      <c r="AS1155" s="42"/>
      <c r="AU1155" s="43">
        <f t="shared" si="239"/>
        <v>0</v>
      </c>
    </row>
    <row r="1156" spans="1:47" ht="15" customHeight="1" x14ac:dyDescent="0.25">
      <c r="A1156" s="11"/>
      <c r="B1156" s="19">
        <v>1277</v>
      </c>
      <c r="C1156" s="74"/>
      <c r="D1156" s="77"/>
      <c r="E1156" s="75"/>
      <c r="F1156" s="75"/>
      <c r="G1156" s="80"/>
      <c r="H1156" s="49"/>
      <c r="I1156" s="27"/>
      <c r="J1156" s="27"/>
      <c r="K1156" s="27"/>
      <c r="L1156" s="79"/>
      <c r="M1156" s="81"/>
      <c r="N1156" s="29">
        <v>0</v>
      </c>
      <c r="O1156" s="30" t="str">
        <f>IF(G1156&lt;=$N$2,"",IF(F1156=[3]Pav.tvarkyklė!$B$13,"",IF(ISBLANK(R1156),"X","")))</f>
        <v/>
      </c>
      <c r="P1156" s="31"/>
      <c r="Q1156" s="32"/>
      <c r="R1156" s="32"/>
      <c r="S1156" s="33"/>
      <c r="T1156" s="33"/>
      <c r="U1156" s="34" t="str">
        <f>IFERROR(INDEX('[3]5.Grup_T'!$G$4:$G$22,MATCH('6.Turtas'!E1156,'[3]5.Grup_T'!$E$4:$E$22,0)),"0")</f>
        <v>0</v>
      </c>
      <c r="V1156" s="35">
        <f t="shared" si="241"/>
        <v>0</v>
      </c>
      <c r="W1156" s="35">
        <f>IF(NOT(ISBLANK(H1156)),(12-DATEDIF(H1156,'[3]1.Pradzia'!$D$13,"m")),0)</f>
        <v>0</v>
      </c>
      <c r="X1156" s="35">
        <f t="shared" si="242"/>
        <v>0</v>
      </c>
      <c r="Y1156" s="35">
        <f t="shared" si="252"/>
        <v>0</v>
      </c>
      <c r="Z1156" s="35">
        <f t="shared" si="250"/>
        <v>0</v>
      </c>
      <c r="AA1156" s="36">
        <f t="shared" si="243"/>
        <v>0</v>
      </c>
      <c r="AB1156" s="36">
        <f t="shared" si="244"/>
        <v>0</v>
      </c>
      <c r="AC1156" s="37">
        <f t="shared" si="245"/>
        <v>0</v>
      </c>
      <c r="AD1156" s="35">
        <f>IF(OR(YEAR(G1156)&lt;2019,O1156="X"),0,IF(ISBLANK(H1156),DATEDIF(G1156,'[3]1.Pradzia'!$D$13,"M"),DATEDIF(G1156,H1156,"m")))</f>
        <v>0</v>
      </c>
      <c r="AE1156" s="37">
        <f>IF(E1156='[3]5.Grup_T'!$E$20,0,IF(AD1156&lt;&gt;0,M1156/V1156*MIN(12,AD1156),0))</f>
        <v>0</v>
      </c>
      <c r="AF1156" s="37">
        <f t="shared" si="246"/>
        <v>0</v>
      </c>
      <c r="AG1156" s="37">
        <f t="shared" si="247"/>
        <v>0</v>
      </c>
      <c r="AH1156" s="37">
        <f t="shared" si="248"/>
        <v>0</v>
      </c>
      <c r="AI1156" s="35" t="str">
        <f t="shared" si="249"/>
        <v>Nusidėvėjęs</v>
      </c>
      <c r="AJ1156" s="38" t="str">
        <f>IF(AND(F1156&lt;&gt;[3]Pav.tvarkyklė!$B$12,F1156&lt;&gt;[3]Pav.tvarkyklė!$B$13),"GVTNT","X")</f>
        <v>GVTNT</v>
      </c>
      <c r="AK1156" s="39">
        <f t="shared" si="251"/>
        <v>0</v>
      </c>
      <c r="AL1156" s="41"/>
      <c r="AM1156" s="41"/>
      <c r="AN1156" s="41">
        <f t="shared" si="238"/>
        <v>1900</v>
      </c>
      <c r="AO1156" s="41"/>
      <c r="AP1156" s="41"/>
      <c r="AQ1156" s="41"/>
      <c r="AR1156" s="42"/>
      <c r="AS1156" s="42"/>
      <c r="AU1156" s="43">
        <f t="shared" si="239"/>
        <v>0</v>
      </c>
    </row>
    <row r="1157" spans="1:47" ht="15" customHeight="1" x14ac:dyDescent="0.25">
      <c r="A1157" s="11"/>
      <c r="B1157" s="19">
        <v>1278</v>
      </c>
      <c r="C1157" s="74"/>
      <c r="D1157" s="77"/>
      <c r="E1157" s="75"/>
      <c r="F1157" s="75"/>
      <c r="G1157" s="80"/>
      <c r="H1157" s="49"/>
      <c r="I1157" s="27"/>
      <c r="J1157" s="27"/>
      <c r="K1157" s="27"/>
      <c r="L1157" s="79"/>
      <c r="M1157" s="81"/>
      <c r="N1157" s="29">
        <v>0</v>
      </c>
      <c r="O1157" s="30" t="str">
        <f>IF(G1157&lt;=$N$2,"",IF(F1157=[3]Pav.tvarkyklė!$B$13,"",IF(ISBLANK(R1157),"X","")))</f>
        <v/>
      </c>
      <c r="P1157" s="31"/>
      <c r="Q1157" s="32"/>
      <c r="R1157" s="32"/>
      <c r="S1157" s="33"/>
      <c r="T1157" s="33"/>
      <c r="U1157" s="34" t="str">
        <f>IFERROR(INDEX('[3]5.Grup_T'!$G$4:$G$22,MATCH('6.Turtas'!E1157,'[3]5.Grup_T'!$E$4:$E$22,0)),"0")</f>
        <v>0</v>
      </c>
      <c r="V1157" s="35">
        <f t="shared" si="241"/>
        <v>0</v>
      </c>
      <c r="W1157" s="35">
        <f>IF(NOT(ISBLANK(H1157)),(12-DATEDIF(H1157,'[3]1.Pradzia'!$D$13,"m")),0)</f>
        <v>0</v>
      </c>
      <c r="X1157" s="35">
        <f t="shared" si="242"/>
        <v>0</v>
      </c>
      <c r="Y1157" s="35">
        <f t="shared" si="252"/>
        <v>0</v>
      </c>
      <c r="Z1157" s="35">
        <f t="shared" si="250"/>
        <v>0</v>
      </c>
      <c r="AA1157" s="36">
        <f t="shared" si="243"/>
        <v>0</v>
      </c>
      <c r="AB1157" s="36">
        <f t="shared" si="244"/>
        <v>0</v>
      </c>
      <c r="AC1157" s="37">
        <f t="shared" si="245"/>
        <v>0</v>
      </c>
      <c r="AD1157" s="35">
        <f>IF(OR(YEAR(G1157)&lt;2019,O1157="X"),0,IF(ISBLANK(H1157),DATEDIF(G1157,'[3]1.Pradzia'!$D$13,"M"),DATEDIF(G1157,H1157,"m")))</f>
        <v>0</v>
      </c>
      <c r="AE1157" s="37">
        <f>IF(E1157='[3]5.Grup_T'!$E$20,0,IF(AD1157&lt;&gt;0,M1157/V1157*MIN(12,AD1157),0))</f>
        <v>0</v>
      </c>
      <c r="AF1157" s="37">
        <f t="shared" si="246"/>
        <v>0</v>
      </c>
      <c r="AG1157" s="37">
        <f t="shared" si="247"/>
        <v>0</v>
      </c>
      <c r="AH1157" s="37">
        <f t="shared" si="248"/>
        <v>0</v>
      </c>
      <c r="AI1157" s="35" t="str">
        <f t="shared" si="249"/>
        <v>Nusidėvėjęs</v>
      </c>
      <c r="AJ1157" s="38" t="str">
        <f>IF(AND(F1157&lt;&gt;[3]Pav.tvarkyklė!$B$12,F1157&lt;&gt;[3]Pav.tvarkyklė!$B$13),"GVTNT","X")</f>
        <v>GVTNT</v>
      </c>
      <c r="AK1157" s="39">
        <f t="shared" si="251"/>
        <v>0</v>
      </c>
      <c r="AL1157" s="41"/>
      <c r="AM1157" s="41"/>
      <c r="AN1157" s="41">
        <f t="shared" ref="AN1157:AN1220" si="253">YEAR(G1157)</f>
        <v>1900</v>
      </c>
      <c r="AO1157" s="41"/>
      <c r="AP1157" s="41"/>
      <c r="AQ1157" s="41"/>
      <c r="AR1157" s="42"/>
      <c r="AS1157" s="42"/>
      <c r="AU1157" s="43">
        <f t="shared" ref="AU1157:AU1220" si="254">AF1157-AT1157</f>
        <v>0</v>
      </c>
    </row>
    <row r="1158" spans="1:47" ht="15" customHeight="1" x14ac:dyDescent="0.25">
      <c r="A1158" s="11"/>
      <c r="B1158" s="19">
        <v>1279</v>
      </c>
      <c r="C1158" s="74"/>
      <c r="D1158" s="77"/>
      <c r="E1158" s="75"/>
      <c r="F1158" s="75"/>
      <c r="G1158" s="80"/>
      <c r="H1158" s="49"/>
      <c r="I1158" s="27"/>
      <c r="J1158" s="27"/>
      <c r="K1158" s="27"/>
      <c r="L1158" s="79"/>
      <c r="M1158" s="81"/>
      <c r="N1158" s="29">
        <v>0</v>
      </c>
      <c r="O1158" s="30" t="str">
        <f>IF(G1158&lt;=$N$2,"",IF(F1158=[3]Pav.tvarkyklė!$B$13,"",IF(ISBLANK(R1158),"X","")))</f>
        <v/>
      </c>
      <c r="P1158" s="31"/>
      <c r="Q1158" s="32"/>
      <c r="R1158" s="32"/>
      <c r="S1158" s="33"/>
      <c r="T1158" s="33"/>
      <c r="U1158" s="34" t="str">
        <f>IFERROR(INDEX('[3]5.Grup_T'!$G$4:$G$22,MATCH('6.Turtas'!E1158,'[3]5.Grup_T'!$E$4:$E$22,0)),"0")</f>
        <v>0</v>
      </c>
      <c r="V1158" s="35">
        <f t="shared" si="241"/>
        <v>0</v>
      </c>
      <c r="W1158" s="35">
        <f>IF(NOT(ISBLANK(H1158)),(12-DATEDIF(H1158,'[3]1.Pradzia'!$D$13,"m")),0)</f>
        <v>0</v>
      </c>
      <c r="X1158" s="35">
        <f t="shared" si="242"/>
        <v>0</v>
      </c>
      <c r="Y1158" s="35">
        <f t="shared" si="252"/>
        <v>0</v>
      </c>
      <c r="Z1158" s="35">
        <f t="shared" si="250"/>
        <v>0</v>
      </c>
      <c r="AA1158" s="36">
        <f t="shared" si="243"/>
        <v>0</v>
      </c>
      <c r="AB1158" s="36">
        <f t="shared" si="244"/>
        <v>0</v>
      </c>
      <c r="AC1158" s="37">
        <f t="shared" si="245"/>
        <v>0</v>
      </c>
      <c r="AD1158" s="35">
        <f>IF(OR(YEAR(G1158)&lt;2019,O1158="X"),0,IF(ISBLANK(H1158),DATEDIF(G1158,'[3]1.Pradzia'!$D$13,"M"),DATEDIF(G1158,H1158,"m")))</f>
        <v>0</v>
      </c>
      <c r="AE1158" s="37">
        <f>IF(E1158='[3]5.Grup_T'!$E$20,0,IF(AD1158&lt;&gt;0,M1158/V1158*MIN(12,AD1158),0))</f>
        <v>0</v>
      </c>
      <c r="AF1158" s="37">
        <f t="shared" si="246"/>
        <v>0</v>
      </c>
      <c r="AG1158" s="37">
        <f t="shared" si="247"/>
        <v>0</v>
      </c>
      <c r="AH1158" s="37">
        <f t="shared" si="248"/>
        <v>0</v>
      </c>
      <c r="AI1158" s="35" t="str">
        <f t="shared" si="249"/>
        <v>Nusidėvėjęs</v>
      </c>
      <c r="AJ1158" s="38" t="str">
        <f>IF(AND(F1158&lt;&gt;[3]Pav.tvarkyklė!$B$12,F1158&lt;&gt;[3]Pav.tvarkyklė!$B$13),"GVTNT","X")</f>
        <v>GVTNT</v>
      </c>
      <c r="AK1158" s="39">
        <f t="shared" si="251"/>
        <v>0</v>
      </c>
      <c r="AL1158" s="41"/>
      <c r="AM1158" s="41"/>
      <c r="AN1158" s="41">
        <f t="shared" si="253"/>
        <v>1900</v>
      </c>
      <c r="AO1158" s="41"/>
      <c r="AP1158" s="41"/>
      <c r="AQ1158" s="41"/>
      <c r="AR1158" s="42"/>
      <c r="AS1158" s="42"/>
      <c r="AU1158" s="43">
        <f t="shared" si="254"/>
        <v>0</v>
      </c>
    </row>
    <row r="1159" spans="1:47" ht="15" customHeight="1" x14ac:dyDescent="0.25">
      <c r="A1159" s="11"/>
      <c r="B1159" s="19">
        <v>1280</v>
      </c>
      <c r="C1159" s="74"/>
      <c r="D1159" s="77"/>
      <c r="E1159" s="75"/>
      <c r="F1159" s="75"/>
      <c r="G1159" s="80"/>
      <c r="H1159" s="49"/>
      <c r="I1159" s="27"/>
      <c r="J1159" s="27"/>
      <c r="K1159" s="27"/>
      <c r="L1159" s="79"/>
      <c r="M1159" s="81"/>
      <c r="N1159" s="29">
        <v>0</v>
      </c>
      <c r="O1159" s="30" t="str">
        <f>IF(G1159&lt;=$N$2,"",IF(F1159=[3]Pav.tvarkyklė!$B$13,"",IF(ISBLANK(R1159),"X","")))</f>
        <v/>
      </c>
      <c r="P1159" s="31"/>
      <c r="Q1159" s="32"/>
      <c r="R1159" s="32"/>
      <c r="S1159" s="33"/>
      <c r="T1159" s="33"/>
      <c r="U1159" s="34" t="str">
        <f>IFERROR(INDEX('[3]5.Grup_T'!$G$4:$G$22,MATCH('6.Turtas'!E1159,'[3]5.Grup_T'!$E$4:$E$22,0)),"0")</f>
        <v>0</v>
      </c>
      <c r="V1159" s="35">
        <f t="shared" si="241"/>
        <v>0</v>
      </c>
      <c r="W1159" s="35">
        <f>IF(NOT(ISBLANK(H1159)),(12-DATEDIF(H1159,'[3]1.Pradzia'!$D$13,"m")),0)</f>
        <v>0</v>
      </c>
      <c r="X1159" s="35">
        <f t="shared" si="242"/>
        <v>0</v>
      </c>
      <c r="Y1159" s="35">
        <f t="shared" si="252"/>
        <v>0</v>
      </c>
      <c r="Z1159" s="35">
        <f t="shared" si="250"/>
        <v>0</v>
      </c>
      <c r="AA1159" s="36">
        <f t="shared" si="243"/>
        <v>0</v>
      </c>
      <c r="AB1159" s="36">
        <f t="shared" si="244"/>
        <v>0</v>
      </c>
      <c r="AC1159" s="37">
        <f t="shared" si="245"/>
        <v>0</v>
      </c>
      <c r="AD1159" s="35">
        <f>IF(OR(YEAR(G1159)&lt;2019,O1159="X"),0,IF(ISBLANK(H1159),DATEDIF(G1159,'[3]1.Pradzia'!$D$13,"M"),DATEDIF(G1159,H1159,"m")))</f>
        <v>0</v>
      </c>
      <c r="AE1159" s="37">
        <f>IF(E1159='[3]5.Grup_T'!$E$20,0,IF(AD1159&lt;&gt;0,M1159/V1159*MIN(12,AD1159),0))</f>
        <v>0</v>
      </c>
      <c r="AF1159" s="37">
        <f t="shared" si="246"/>
        <v>0</v>
      </c>
      <c r="AG1159" s="37">
        <f t="shared" si="247"/>
        <v>0</v>
      </c>
      <c r="AH1159" s="37">
        <f t="shared" si="248"/>
        <v>0</v>
      </c>
      <c r="AI1159" s="35" t="str">
        <f t="shared" si="249"/>
        <v>Nusidėvėjęs</v>
      </c>
      <c r="AJ1159" s="38" t="str">
        <f>IF(AND(F1159&lt;&gt;[3]Pav.tvarkyklė!$B$12,F1159&lt;&gt;[3]Pav.tvarkyklė!$B$13),"GVTNT","X")</f>
        <v>GVTNT</v>
      </c>
      <c r="AK1159" s="39">
        <f t="shared" si="251"/>
        <v>0</v>
      </c>
      <c r="AL1159" s="41"/>
      <c r="AM1159" s="41"/>
      <c r="AN1159" s="41">
        <f t="shared" si="253"/>
        <v>1900</v>
      </c>
      <c r="AO1159" s="41"/>
      <c r="AP1159" s="41"/>
      <c r="AQ1159" s="41"/>
      <c r="AR1159" s="42"/>
      <c r="AS1159" s="42"/>
      <c r="AU1159" s="43">
        <f t="shared" si="254"/>
        <v>0</v>
      </c>
    </row>
    <row r="1160" spans="1:47" ht="15" customHeight="1" x14ac:dyDescent="0.25">
      <c r="A1160" s="11"/>
      <c r="B1160" s="19">
        <v>1281</v>
      </c>
      <c r="C1160" s="74"/>
      <c r="D1160" s="77"/>
      <c r="E1160" s="75"/>
      <c r="F1160" s="75"/>
      <c r="G1160" s="80"/>
      <c r="H1160" s="49"/>
      <c r="I1160" s="27"/>
      <c r="J1160" s="27"/>
      <c r="K1160" s="27"/>
      <c r="L1160" s="79"/>
      <c r="M1160" s="81"/>
      <c r="N1160" s="29">
        <v>0</v>
      </c>
      <c r="O1160" s="30" t="str">
        <f>IF(G1160&lt;=$N$2,"",IF(F1160=[3]Pav.tvarkyklė!$B$13,"",IF(ISBLANK(R1160),"X","")))</f>
        <v/>
      </c>
      <c r="P1160" s="31"/>
      <c r="Q1160" s="32"/>
      <c r="R1160" s="32"/>
      <c r="S1160" s="33"/>
      <c r="T1160" s="33"/>
      <c r="U1160" s="34" t="str">
        <f>IFERROR(INDEX('[3]5.Grup_T'!$G$4:$G$22,MATCH('6.Turtas'!E1160,'[3]5.Grup_T'!$E$4:$E$22,0)),"0")</f>
        <v>0</v>
      </c>
      <c r="V1160" s="35">
        <f t="shared" si="241"/>
        <v>0</v>
      </c>
      <c r="W1160" s="35">
        <f>IF(NOT(ISBLANK(H1160)),(12-DATEDIF(H1160,'[3]1.Pradzia'!$D$13,"m")),0)</f>
        <v>0</v>
      </c>
      <c r="X1160" s="35">
        <f t="shared" si="242"/>
        <v>0</v>
      </c>
      <c r="Y1160" s="35">
        <f t="shared" si="252"/>
        <v>0</v>
      </c>
      <c r="Z1160" s="35">
        <f t="shared" si="250"/>
        <v>0</v>
      </c>
      <c r="AA1160" s="36">
        <f t="shared" si="243"/>
        <v>0</v>
      </c>
      <c r="AB1160" s="36">
        <f t="shared" si="244"/>
        <v>0</v>
      </c>
      <c r="AC1160" s="37">
        <f t="shared" si="245"/>
        <v>0</v>
      </c>
      <c r="AD1160" s="35">
        <f>IF(OR(YEAR(G1160)&lt;2019,O1160="X"),0,IF(ISBLANK(H1160),DATEDIF(G1160,'[3]1.Pradzia'!$D$13,"M"),DATEDIF(G1160,H1160,"m")))</f>
        <v>0</v>
      </c>
      <c r="AE1160" s="37">
        <f>IF(E1160='[3]5.Grup_T'!$E$20,0,IF(AD1160&lt;&gt;0,M1160/V1160*MIN(12,AD1160),0))</f>
        <v>0</v>
      </c>
      <c r="AF1160" s="37">
        <f t="shared" si="246"/>
        <v>0</v>
      </c>
      <c r="AG1160" s="37">
        <f t="shared" si="247"/>
        <v>0</v>
      </c>
      <c r="AH1160" s="37">
        <f t="shared" si="248"/>
        <v>0</v>
      </c>
      <c r="AI1160" s="35" t="str">
        <f t="shared" si="249"/>
        <v>Nusidėvėjęs</v>
      </c>
      <c r="AJ1160" s="38" t="str">
        <f>IF(AND(F1160&lt;&gt;[3]Pav.tvarkyklė!$B$12,F1160&lt;&gt;[3]Pav.tvarkyklė!$B$13),"GVTNT","X")</f>
        <v>GVTNT</v>
      </c>
      <c r="AK1160" s="39">
        <f t="shared" si="251"/>
        <v>0</v>
      </c>
      <c r="AL1160" s="41"/>
      <c r="AM1160" s="41"/>
      <c r="AN1160" s="41">
        <f t="shared" si="253"/>
        <v>1900</v>
      </c>
      <c r="AO1160" s="41"/>
      <c r="AP1160" s="41"/>
      <c r="AQ1160" s="41"/>
      <c r="AR1160" s="42"/>
      <c r="AS1160" s="42"/>
      <c r="AU1160" s="43">
        <f t="shared" si="254"/>
        <v>0</v>
      </c>
    </row>
    <row r="1161" spans="1:47" ht="15" customHeight="1" x14ac:dyDescent="0.25">
      <c r="A1161" s="11"/>
      <c r="B1161" s="19">
        <v>1282</v>
      </c>
      <c r="C1161" s="74"/>
      <c r="D1161" s="77"/>
      <c r="E1161" s="75"/>
      <c r="F1161" s="75"/>
      <c r="G1161" s="80"/>
      <c r="H1161" s="49"/>
      <c r="I1161" s="27"/>
      <c r="J1161" s="27"/>
      <c r="K1161" s="27"/>
      <c r="L1161" s="79"/>
      <c r="M1161" s="81"/>
      <c r="N1161" s="29">
        <v>0</v>
      </c>
      <c r="O1161" s="30" t="str">
        <f>IF(G1161&lt;=$N$2,"",IF(F1161=[3]Pav.tvarkyklė!$B$13,"",IF(ISBLANK(R1161),"X","")))</f>
        <v/>
      </c>
      <c r="P1161" s="31"/>
      <c r="Q1161" s="32"/>
      <c r="R1161" s="32"/>
      <c r="S1161" s="33"/>
      <c r="T1161" s="33"/>
      <c r="U1161" s="34" t="str">
        <f>IFERROR(INDEX('[3]5.Grup_T'!$G$4:$G$22,MATCH('6.Turtas'!E1161,'[3]5.Grup_T'!$E$4:$E$22,0)),"0")</f>
        <v>0</v>
      </c>
      <c r="V1161" s="35">
        <f t="shared" si="241"/>
        <v>0</v>
      </c>
      <c r="W1161" s="35">
        <f>IF(NOT(ISBLANK(H1161)),(12-DATEDIF(H1161,'[3]1.Pradzia'!$D$13,"m")),0)</f>
        <v>0</v>
      </c>
      <c r="X1161" s="35">
        <f t="shared" si="242"/>
        <v>0</v>
      </c>
      <c r="Y1161" s="35">
        <f t="shared" si="252"/>
        <v>0</v>
      </c>
      <c r="Z1161" s="35">
        <f t="shared" si="250"/>
        <v>0</v>
      </c>
      <c r="AA1161" s="36">
        <f t="shared" si="243"/>
        <v>0</v>
      </c>
      <c r="AB1161" s="36">
        <f t="shared" si="244"/>
        <v>0</v>
      </c>
      <c r="AC1161" s="37">
        <f t="shared" si="245"/>
        <v>0</v>
      </c>
      <c r="AD1161" s="35">
        <f>IF(OR(YEAR(G1161)&lt;2019,O1161="X"),0,IF(ISBLANK(H1161),DATEDIF(G1161,'[3]1.Pradzia'!$D$13,"M"),DATEDIF(G1161,H1161,"m")))</f>
        <v>0</v>
      </c>
      <c r="AE1161" s="37">
        <f>IF(E1161='[3]5.Grup_T'!$E$20,0,IF(AD1161&lt;&gt;0,M1161/V1161*MIN(12,AD1161),0))</f>
        <v>0</v>
      </c>
      <c r="AF1161" s="37">
        <f t="shared" si="246"/>
        <v>0</v>
      </c>
      <c r="AG1161" s="37">
        <f t="shared" si="247"/>
        <v>0</v>
      </c>
      <c r="AH1161" s="37">
        <f t="shared" si="248"/>
        <v>0</v>
      </c>
      <c r="AI1161" s="35" t="str">
        <f t="shared" si="249"/>
        <v>Nusidėvėjęs</v>
      </c>
      <c r="AJ1161" s="38" t="str">
        <f>IF(AND(F1161&lt;&gt;[3]Pav.tvarkyklė!$B$12,F1161&lt;&gt;[3]Pav.tvarkyklė!$B$13),"GVTNT","X")</f>
        <v>GVTNT</v>
      </c>
      <c r="AK1161" s="39">
        <f t="shared" si="251"/>
        <v>0</v>
      </c>
      <c r="AL1161" s="41"/>
      <c r="AM1161" s="41"/>
      <c r="AN1161" s="41">
        <f t="shared" si="253"/>
        <v>1900</v>
      </c>
      <c r="AO1161" s="41"/>
      <c r="AP1161" s="41"/>
      <c r="AQ1161" s="41"/>
      <c r="AR1161" s="42"/>
      <c r="AS1161" s="42"/>
      <c r="AU1161" s="43">
        <f t="shared" si="254"/>
        <v>0</v>
      </c>
    </row>
    <row r="1162" spans="1:47" ht="15" customHeight="1" x14ac:dyDescent="0.25">
      <c r="A1162" s="11"/>
      <c r="B1162" s="19">
        <v>1283</v>
      </c>
      <c r="C1162" s="74"/>
      <c r="D1162" s="77"/>
      <c r="E1162" s="75"/>
      <c r="F1162" s="75"/>
      <c r="G1162" s="80"/>
      <c r="H1162" s="49"/>
      <c r="I1162" s="27"/>
      <c r="J1162" s="27"/>
      <c r="K1162" s="27"/>
      <c r="L1162" s="79"/>
      <c r="M1162" s="81"/>
      <c r="N1162" s="29">
        <v>0</v>
      </c>
      <c r="O1162" s="30" t="str">
        <f>IF(G1162&lt;=$N$2,"",IF(F1162=[3]Pav.tvarkyklė!$B$13,"",IF(ISBLANK(R1162),"X","")))</f>
        <v/>
      </c>
      <c r="P1162" s="31"/>
      <c r="Q1162" s="32"/>
      <c r="R1162" s="32"/>
      <c r="S1162" s="33"/>
      <c r="T1162" s="33"/>
      <c r="U1162" s="34" t="str">
        <f>IFERROR(INDEX('[3]5.Grup_T'!$G$4:$G$22,MATCH('6.Turtas'!E1162,'[3]5.Grup_T'!$E$4:$E$22,0)),"0")</f>
        <v>0</v>
      </c>
      <c r="V1162" s="35">
        <f t="shared" si="241"/>
        <v>0</v>
      </c>
      <c r="W1162" s="35">
        <f>IF(NOT(ISBLANK(H1162)),(12-DATEDIF(H1162,'[3]1.Pradzia'!$D$13,"m")),0)</f>
        <v>0</v>
      </c>
      <c r="X1162" s="35">
        <f t="shared" si="242"/>
        <v>0</v>
      </c>
      <c r="Y1162" s="35">
        <f t="shared" si="252"/>
        <v>0</v>
      </c>
      <c r="Z1162" s="35">
        <f t="shared" si="250"/>
        <v>0</v>
      </c>
      <c r="AA1162" s="36">
        <f t="shared" si="243"/>
        <v>0</v>
      </c>
      <c r="AB1162" s="36">
        <f t="shared" si="244"/>
        <v>0</v>
      </c>
      <c r="AC1162" s="37">
        <f t="shared" si="245"/>
        <v>0</v>
      </c>
      <c r="AD1162" s="35">
        <f>IF(OR(YEAR(G1162)&lt;2019,O1162="X"),0,IF(ISBLANK(H1162),DATEDIF(G1162,'[3]1.Pradzia'!$D$13,"M"),DATEDIF(G1162,H1162,"m")))</f>
        <v>0</v>
      </c>
      <c r="AE1162" s="37">
        <f>IF(E1162='[3]5.Grup_T'!$E$20,0,IF(AD1162&lt;&gt;0,M1162/V1162*MIN(12,AD1162),0))</f>
        <v>0</v>
      </c>
      <c r="AF1162" s="37">
        <f t="shared" si="246"/>
        <v>0</v>
      </c>
      <c r="AG1162" s="37">
        <f t="shared" si="247"/>
        <v>0</v>
      </c>
      <c r="AH1162" s="37">
        <f t="shared" si="248"/>
        <v>0</v>
      </c>
      <c r="AI1162" s="35" t="str">
        <f t="shared" si="249"/>
        <v>Nusidėvėjęs</v>
      </c>
      <c r="AJ1162" s="38" t="str">
        <f>IF(AND(F1162&lt;&gt;[3]Pav.tvarkyklė!$B$12,F1162&lt;&gt;[3]Pav.tvarkyklė!$B$13),"GVTNT","X")</f>
        <v>GVTNT</v>
      </c>
      <c r="AK1162" s="39">
        <f t="shared" si="251"/>
        <v>0</v>
      </c>
      <c r="AL1162" s="41"/>
      <c r="AM1162" s="41"/>
      <c r="AN1162" s="41">
        <f t="shared" si="253"/>
        <v>1900</v>
      </c>
      <c r="AO1162" s="41"/>
      <c r="AP1162" s="41"/>
      <c r="AQ1162" s="41"/>
      <c r="AR1162" s="42"/>
      <c r="AS1162" s="42"/>
      <c r="AU1162" s="43">
        <f t="shared" si="254"/>
        <v>0</v>
      </c>
    </row>
    <row r="1163" spans="1:47" ht="15" customHeight="1" x14ac:dyDescent="0.25">
      <c r="A1163" s="11"/>
      <c r="B1163" s="19">
        <v>1284</v>
      </c>
      <c r="C1163" s="74"/>
      <c r="D1163" s="77"/>
      <c r="E1163" s="75"/>
      <c r="F1163" s="75"/>
      <c r="G1163" s="80"/>
      <c r="H1163" s="49"/>
      <c r="I1163" s="27"/>
      <c r="J1163" s="27"/>
      <c r="K1163" s="27"/>
      <c r="L1163" s="79"/>
      <c r="M1163" s="81"/>
      <c r="N1163" s="29">
        <v>0</v>
      </c>
      <c r="O1163" s="30" t="str">
        <f>IF(G1163&lt;=$N$2,"",IF(F1163=[3]Pav.tvarkyklė!$B$13,"",IF(ISBLANK(R1163),"X","")))</f>
        <v/>
      </c>
      <c r="P1163" s="31"/>
      <c r="Q1163" s="32"/>
      <c r="R1163" s="32"/>
      <c r="S1163" s="33"/>
      <c r="T1163" s="33"/>
      <c r="U1163" s="34" t="str">
        <f>IFERROR(INDEX('[3]5.Grup_T'!$G$4:$G$22,MATCH('6.Turtas'!E1163,'[3]5.Grup_T'!$E$4:$E$22,0)),"0")</f>
        <v>0</v>
      </c>
      <c r="V1163" s="35">
        <f t="shared" si="241"/>
        <v>0</v>
      </c>
      <c r="W1163" s="35">
        <f>IF(NOT(ISBLANK(H1163)),(12-DATEDIF(H1163,'[3]1.Pradzia'!$D$13,"m")),0)</f>
        <v>0</v>
      </c>
      <c r="X1163" s="35">
        <f t="shared" si="242"/>
        <v>0</v>
      </c>
      <c r="Y1163" s="35">
        <f t="shared" si="252"/>
        <v>0</v>
      </c>
      <c r="Z1163" s="35">
        <f t="shared" si="250"/>
        <v>0</v>
      </c>
      <c r="AA1163" s="36">
        <f t="shared" si="243"/>
        <v>0</v>
      </c>
      <c r="AB1163" s="36">
        <f t="shared" si="244"/>
        <v>0</v>
      </c>
      <c r="AC1163" s="37">
        <f t="shared" si="245"/>
        <v>0</v>
      </c>
      <c r="AD1163" s="35">
        <f>IF(OR(YEAR(G1163)&lt;2019,O1163="X"),0,IF(ISBLANK(H1163),DATEDIF(G1163,'[3]1.Pradzia'!$D$13,"M"),DATEDIF(G1163,H1163,"m")))</f>
        <v>0</v>
      </c>
      <c r="AE1163" s="37">
        <f>IF(E1163='[3]5.Grup_T'!$E$20,0,IF(AD1163&lt;&gt;0,M1163/V1163*MIN(12,AD1163),0))</f>
        <v>0</v>
      </c>
      <c r="AF1163" s="37">
        <f t="shared" si="246"/>
        <v>0</v>
      </c>
      <c r="AG1163" s="37">
        <f t="shared" si="247"/>
        <v>0</v>
      </c>
      <c r="AH1163" s="37">
        <f t="shared" si="248"/>
        <v>0</v>
      </c>
      <c r="AI1163" s="35" t="str">
        <f t="shared" si="249"/>
        <v>Nusidėvėjęs</v>
      </c>
      <c r="AJ1163" s="38" t="str">
        <f>IF(AND(F1163&lt;&gt;[3]Pav.tvarkyklė!$B$12,F1163&lt;&gt;[3]Pav.tvarkyklė!$B$13),"GVTNT","X")</f>
        <v>GVTNT</v>
      </c>
      <c r="AK1163" s="39">
        <f t="shared" si="251"/>
        <v>0</v>
      </c>
      <c r="AL1163" s="41"/>
      <c r="AM1163" s="41"/>
      <c r="AN1163" s="41">
        <f t="shared" si="253"/>
        <v>1900</v>
      </c>
      <c r="AO1163" s="41"/>
      <c r="AP1163" s="41"/>
      <c r="AQ1163" s="41"/>
      <c r="AR1163" s="42"/>
      <c r="AS1163" s="42"/>
      <c r="AU1163" s="43">
        <f t="shared" si="254"/>
        <v>0</v>
      </c>
    </row>
    <row r="1164" spans="1:47" ht="15" customHeight="1" x14ac:dyDescent="0.25">
      <c r="A1164" s="11"/>
      <c r="B1164" s="19">
        <v>1285</v>
      </c>
      <c r="C1164" s="74"/>
      <c r="D1164" s="77"/>
      <c r="E1164" s="75"/>
      <c r="F1164" s="75"/>
      <c r="G1164" s="80"/>
      <c r="H1164" s="49"/>
      <c r="I1164" s="27"/>
      <c r="J1164" s="27"/>
      <c r="K1164" s="27"/>
      <c r="L1164" s="79"/>
      <c r="M1164" s="81"/>
      <c r="N1164" s="29">
        <v>0</v>
      </c>
      <c r="O1164" s="30" t="str">
        <f>IF(G1164&lt;=$N$2,"",IF(F1164=[3]Pav.tvarkyklė!$B$13,"",IF(ISBLANK(R1164),"X","")))</f>
        <v/>
      </c>
      <c r="P1164" s="31"/>
      <c r="Q1164" s="32"/>
      <c r="R1164" s="32"/>
      <c r="S1164" s="33"/>
      <c r="T1164" s="33"/>
      <c r="U1164" s="34" t="str">
        <f>IFERROR(INDEX('[3]5.Grup_T'!$G$4:$G$22,MATCH('6.Turtas'!E1164,'[3]5.Grup_T'!$E$4:$E$22,0)),"0")</f>
        <v>0</v>
      </c>
      <c r="V1164" s="35">
        <f t="shared" si="241"/>
        <v>0</v>
      </c>
      <c r="W1164" s="35">
        <f>IF(NOT(ISBLANK(H1164)),(12-DATEDIF(H1164,'[3]1.Pradzia'!$D$13,"m")),0)</f>
        <v>0</v>
      </c>
      <c r="X1164" s="35">
        <f t="shared" si="242"/>
        <v>0</v>
      </c>
      <c r="Y1164" s="35">
        <f t="shared" si="252"/>
        <v>0</v>
      </c>
      <c r="Z1164" s="35">
        <f t="shared" si="250"/>
        <v>0</v>
      </c>
      <c r="AA1164" s="36">
        <f t="shared" si="243"/>
        <v>0</v>
      </c>
      <c r="AB1164" s="36">
        <f t="shared" si="244"/>
        <v>0</v>
      </c>
      <c r="AC1164" s="37">
        <f t="shared" si="245"/>
        <v>0</v>
      </c>
      <c r="AD1164" s="35">
        <f>IF(OR(YEAR(G1164)&lt;2019,O1164="X"),0,IF(ISBLANK(H1164),DATEDIF(G1164,'[3]1.Pradzia'!$D$13,"M"),DATEDIF(G1164,H1164,"m")))</f>
        <v>0</v>
      </c>
      <c r="AE1164" s="37">
        <f>IF(E1164='[3]5.Grup_T'!$E$20,0,IF(AD1164&lt;&gt;0,M1164/V1164*MIN(12,AD1164),0))</f>
        <v>0</v>
      </c>
      <c r="AF1164" s="37">
        <f t="shared" si="246"/>
        <v>0</v>
      </c>
      <c r="AG1164" s="37">
        <f t="shared" si="247"/>
        <v>0</v>
      </c>
      <c r="AH1164" s="37">
        <f t="shared" si="248"/>
        <v>0</v>
      </c>
      <c r="AI1164" s="35" t="str">
        <f t="shared" si="249"/>
        <v>Nusidėvėjęs</v>
      </c>
      <c r="AJ1164" s="38" t="str">
        <f>IF(AND(F1164&lt;&gt;[3]Pav.tvarkyklė!$B$12,F1164&lt;&gt;[3]Pav.tvarkyklė!$B$13),"GVTNT","X")</f>
        <v>GVTNT</v>
      </c>
      <c r="AK1164" s="39">
        <f t="shared" si="251"/>
        <v>0</v>
      </c>
      <c r="AL1164" s="41"/>
      <c r="AM1164" s="41"/>
      <c r="AN1164" s="41">
        <f t="shared" si="253"/>
        <v>1900</v>
      </c>
      <c r="AO1164" s="41"/>
      <c r="AP1164" s="41"/>
      <c r="AQ1164" s="41"/>
      <c r="AR1164" s="42"/>
      <c r="AS1164" s="42"/>
      <c r="AU1164" s="43">
        <f t="shared" si="254"/>
        <v>0</v>
      </c>
    </row>
    <row r="1165" spans="1:47" ht="15" customHeight="1" x14ac:dyDescent="0.25">
      <c r="A1165" s="11"/>
      <c r="B1165" s="19">
        <v>1286</v>
      </c>
      <c r="C1165" s="74"/>
      <c r="D1165" s="77"/>
      <c r="E1165" s="71"/>
      <c r="F1165" s="75"/>
      <c r="G1165" s="80"/>
      <c r="H1165" s="49"/>
      <c r="I1165" s="27"/>
      <c r="J1165" s="27"/>
      <c r="K1165" s="27"/>
      <c r="L1165" s="79"/>
      <c r="M1165" s="81"/>
      <c r="N1165" s="29">
        <v>0</v>
      </c>
      <c r="O1165" s="30" t="str">
        <f>IF(G1165&lt;=$N$2,"",IF(F1165=[3]Pav.tvarkyklė!$B$13,"",IF(ISBLANK(R1165),"X","")))</f>
        <v/>
      </c>
      <c r="P1165" s="31"/>
      <c r="Q1165" s="32"/>
      <c r="R1165" s="32"/>
      <c r="S1165" s="33"/>
      <c r="T1165" s="33"/>
      <c r="U1165" s="34" t="str">
        <f>IFERROR(INDEX('[3]5.Grup_T'!$G$4:$G$22,MATCH('6.Turtas'!E1165,'[3]5.Grup_T'!$E$4:$E$22,0)),"0")</f>
        <v>0</v>
      </c>
      <c r="V1165" s="35">
        <f t="shared" si="241"/>
        <v>0</v>
      </c>
      <c r="W1165" s="35">
        <f>IF(NOT(ISBLANK(H1165)),(12-DATEDIF(H1165,'[3]1.Pradzia'!$D$13,"m")),0)</f>
        <v>0</v>
      </c>
      <c r="X1165" s="35">
        <f t="shared" si="242"/>
        <v>0</v>
      </c>
      <c r="Y1165" s="35">
        <f t="shared" si="252"/>
        <v>0</v>
      </c>
      <c r="Z1165" s="35">
        <f t="shared" si="250"/>
        <v>0</v>
      </c>
      <c r="AA1165" s="36">
        <f t="shared" si="243"/>
        <v>0</v>
      </c>
      <c r="AB1165" s="36">
        <f t="shared" si="244"/>
        <v>0</v>
      </c>
      <c r="AC1165" s="37">
        <f t="shared" si="245"/>
        <v>0</v>
      </c>
      <c r="AD1165" s="35">
        <f>IF(OR(YEAR(G1165)&lt;2019,O1165="X"),0,IF(ISBLANK(H1165),DATEDIF(G1165,'[3]1.Pradzia'!$D$13,"M"),DATEDIF(G1165,H1165,"m")))</f>
        <v>0</v>
      </c>
      <c r="AE1165" s="37">
        <f>IF(E1165='[3]5.Grup_T'!$E$20,0,IF(AD1165&lt;&gt;0,M1165/V1165*MIN(12,AD1165),0))</f>
        <v>0</v>
      </c>
      <c r="AF1165" s="37">
        <f t="shared" si="246"/>
        <v>0</v>
      </c>
      <c r="AG1165" s="37">
        <f t="shared" si="247"/>
        <v>0</v>
      </c>
      <c r="AH1165" s="37">
        <f t="shared" si="248"/>
        <v>0</v>
      </c>
      <c r="AI1165" s="35" t="str">
        <f t="shared" si="249"/>
        <v>Nusidėvėjęs</v>
      </c>
      <c r="AJ1165" s="38" t="str">
        <f>IF(AND(F1165&lt;&gt;[3]Pav.tvarkyklė!$B$12,F1165&lt;&gt;[3]Pav.tvarkyklė!$B$13),"GVTNT","X")</f>
        <v>GVTNT</v>
      </c>
      <c r="AK1165" s="39">
        <f t="shared" si="251"/>
        <v>0</v>
      </c>
      <c r="AL1165" s="41"/>
      <c r="AM1165" s="41"/>
      <c r="AN1165" s="41">
        <f t="shared" si="253"/>
        <v>1900</v>
      </c>
      <c r="AO1165" s="41"/>
      <c r="AP1165" s="41"/>
      <c r="AQ1165" s="41"/>
      <c r="AR1165" s="42"/>
      <c r="AS1165" s="42"/>
      <c r="AU1165" s="43">
        <f t="shared" si="254"/>
        <v>0</v>
      </c>
    </row>
    <row r="1166" spans="1:47" ht="15" customHeight="1" x14ac:dyDescent="0.25">
      <c r="A1166" s="11"/>
      <c r="B1166" s="19">
        <v>1287</v>
      </c>
      <c r="C1166" s="74"/>
      <c r="D1166" s="77"/>
      <c r="E1166" s="71"/>
      <c r="F1166" s="75"/>
      <c r="G1166" s="80"/>
      <c r="H1166" s="49"/>
      <c r="I1166" s="27"/>
      <c r="J1166" s="27"/>
      <c r="K1166" s="27"/>
      <c r="L1166" s="79"/>
      <c r="M1166" s="81"/>
      <c r="N1166" s="29">
        <v>0</v>
      </c>
      <c r="O1166" s="30" t="str">
        <f>IF(G1166&lt;=$N$2,"",IF(F1166=[3]Pav.tvarkyklė!$B$13,"",IF(ISBLANK(R1166),"X","")))</f>
        <v/>
      </c>
      <c r="P1166" s="31"/>
      <c r="Q1166" s="32"/>
      <c r="R1166" s="32"/>
      <c r="S1166" s="33"/>
      <c r="T1166" s="33"/>
      <c r="U1166" s="34" t="str">
        <f>IFERROR(INDEX('[3]5.Grup_T'!$G$4:$G$22,MATCH('6.Turtas'!E1166,'[3]5.Grup_T'!$E$4:$E$22,0)),"0")</f>
        <v>0</v>
      </c>
      <c r="V1166" s="35">
        <f t="shared" si="241"/>
        <v>0</v>
      </c>
      <c r="W1166" s="35">
        <f>IF(NOT(ISBLANK(H1166)),(12-DATEDIF(H1166,'[3]1.Pradzia'!$D$13,"m")),0)</f>
        <v>0</v>
      </c>
      <c r="X1166" s="35">
        <f t="shared" si="242"/>
        <v>0</v>
      </c>
      <c r="Y1166" s="35">
        <f t="shared" si="252"/>
        <v>0</v>
      </c>
      <c r="Z1166" s="35">
        <f t="shared" si="250"/>
        <v>0</v>
      </c>
      <c r="AA1166" s="36">
        <f t="shared" si="243"/>
        <v>0</v>
      </c>
      <c r="AB1166" s="36">
        <f t="shared" si="244"/>
        <v>0</v>
      </c>
      <c r="AC1166" s="37">
        <f t="shared" si="245"/>
        <v>0</v>
      </c>
      <c r="AD1166" s="35">
        <f>IF(OR(YEAR(G1166)&lt;2019,O1166="X"),0,IF(ISBLANK(H1166),DATEDIF(G1166,'[3]1.Pradzia'!$D$13,"M"),DATEDIF(G1166,H1166,"m")))</f>
        <v>0</v>
      </c>
      <c r="AE1166" s="37">
        <f>IF(E1166='[3]5.Grup_T'!$E$20,0,IF(AD1166&lt;&gt;0,M1166/V1166*MIN(12,AD1166),0))</f>
        <v>0</v>
      </c>
      <c r="AF1166" s="37">
        <f t="shared" si="246"/>
        <v>0</v>
      </c>
      <c r="AG1166" s="37">
        <f t="shared" si="247"/>
        <v>0</v>
      </c>
      <c r="AH1166" s="37">
        <f t="shared" si="248"/>
        <v>0</v>
      </c>
      <c r="AI1166" s="35" t="str">
        <f t="shared" si="249"/>
        <v>Nusidėvėjęs</v>
      </c>
      <c r="AJ1166" s="38" t="str">
        <f>IF(AND(F1166&lt;&gt;[3]Pav.tvarkyklė!$B$12,F1166&lt;&gt;[3]Pav.tvarkyklė!$B$13),"GVTNT","X")</f>
        <v>GVTNT</v>
      </c>
      <c r="AK1166" s="39">
        <f t="shared" si="251"/>
        <v>0</v>
      </c>
      <c r="AL1166" s="41"/>
      <c r="AM1166" s="41"/>
      <c r="AN1166" s="41">
        <f t="shared" si="253"/>
        <v>1900</v>
      </c>
      <c r="AO1166" s="41"/>
      <c r="AP1166" s="41"/>
      <c r="AQ1166" s="41"/>
      <c r="AR1166" s="42"/>
      <c r="AS1166" s="42"/>
      <c r="AU1166" s="43">
        <f t="shared" si="254"/>
        <v>0</v>
      </c>
    </row>
    <row r="1167" spans="1:47" ht="15" customHeight="1" x14ac:dyDescent="0.25">
      <c r="A1167" s="11"/>
      <c r="B1167" s="19">
        <v>1288</v>
      </c>
      <c r="C1167" s="74"/>
      <c r="D1167" s="77"/>
      <c r="E1167" s="71"/>
      <c r="F1167" s="75"/>
      <c r="G1167" s="80"/>
      <c r="H1167" s="49"/>
      <c r="I1167" s="27"/>
      <c r="J1167" s="27"/>
      <c r="K1167" s="27"/>
      <c r="L1167" s="79"/>
      <c r="M1167" s="81"/>
      <c r="N1167" s="29">
        <v>0</v>
      </c>
      <c r="O1167" s="30" t="str">
        <f>IF(G1167&lt;=$N$2,"",IF(F1167=[3]Pav.tvarkyklė!$B$13,"",IF(ISBLANK(R1167),"X","")))</f>
        <v/>
      </c>
      <c r="P1167" s="31"/>
      <c r="Q1167" s="32"/>
      <c r="R1167" s="32"/>
      <c r="S1167" s="33"/>
      <c r="T1167" s="33"/>
      <c r="U1167" s="34" t="str">
        <f>IFERROR(INDEX('[3]5.Grup_T'!$G$4:$G$22,MATCH('6.Turtas'!E1167,'[3]5.Grup_T'!$E$4:$E$22,0)),"0")</f>
        <v>0</v>
      </c>
      <c r="V1167" s="35">
        <f t="shared" si="241"/>
        <v>0</v>
      </c>
      <c r="W1167" s="35">
        <f>IF(NOT(ISBLANK(H1167)),(12-DATEDIF(H1167,'[3]1.Pradzia'!$D$13,"m")),0)</f>
        <v>0</v>
      </c>
      <c r="X1167" s="35">
        <f t="shared" si="242"/>
        <v>0</v>
      </c>
      <c r="Y1167" s="35">
        <f t="shared" si="252"/>
        <v>0</v>
      </c>
      <c r="Z1167" s="35">
        <f t="shared" si="250"/>
        <v>0</v>
      </c>
      <c r="AA1167" s="36">
        <f t="shared" si="243"/>
        <v>0</v>
      </c>
      <c r="AB1167" s="36">
        <f t="shared" si="244"/>
        <v>0</v>
      </c>
      <c r="AC1167" s="37">
        <f t="shared" si="245"/>
        <v>0</v>
      </c>
      <c r="AD1167" s="35">
        <f>IF(OR(YEAR(G1167)&lt;2019,O1167="X"),0,IF(ISBLANK(H1167),DATEDIF(G1167,'[3]1.Pradzia'!$D$13,"M"),DATEDIF(G1167,H1167,"m")))</f>
        <v>0</v>
      </c>
      <c r="AE1167" s="37">
        <f>IF(E1167='[3]5.Grup_T'!$E$20,0,IF(AD1167&lt;&gt;0,M1167/V1167*MIN(12,AD1167),0))</f>
        <v>0</v>
      </c>
      <c r="AF1167" s="37">
        <f t="shared" si="246"/>
        <v>0</v>
      </c>
      <c r="AG1167" s="37">
        <f t="shared" si="247"/>
        <v>0</v>
      </c>
      <c r="AH1167" s="37">
        <f t="shared" si="248"/>
        <v>0</v>
      </c>
      <c r="AI1167" s="35" t="str">
        <f t="shared" si="249"/>
        <v>Nusidėvėjęs</v>
      </c>
      <c r="AJ1167" s="38" t="str">
        <f>IF(AND(F1167&lt;&gt;[3]Pav.tvarkyklė!$B$12,F1167&lt;&gt;[3]Pav.tvarkyklė!$B$13),"GVTNT","X")</f>
        <v>GVTNT</v>
      </c>
      <c r="AK1167" s="39">
        <f t="shared" si="251"/>
        <v>0</v>
      </c>
      <c r="AL1167" s="41"/>
      <c r="AM1167" s="41"/>
      <c r="AN1167" s="41">
        <f t="shared" si="253"/>
        <v>1900</v>
      </c>
      <c r="AO1167" s="41"/>
      <c r="AP1167" s="41"/>
      <c r="AQ1167" s="41"/>
      <c r="AR1167" s="42"/>
      <c r="AS1167" s="42"/>
      <c r="AU1167" s="43">
        <f t="shared" si="254"/>
        <v>0</v>
      </c>
    </row>
    <row r="1168" spans="1:47" ht="15" customHeight="1" x14ac:dyDescent="0.25">
      <c r="A1168" s="11"/>
      <c r="B1168" s="19">
        <v>1289</v>
      </c>
      <c r="C1168" s="74"/>
      <c r="D1168" s="77"/>
      <c r="E1168" s="71"/>
      <c r="F1168" s="75"/>
      <c r="G1168" s="80"/>
      <c r="H1168" s="49"/>
      <c r="I1168" s="27"/>
      <c r="J1168" s="27"/>
      <c r="K1168" s="27"/>
      <c r="L1168" s="79"/>
      <c r="M1168" s="81"/>
      <c r="N1168" s="29">
        <v>0</v>
      </c>
      <c r="O1168" s="30" t="str">
        <f>IF(G1168&lt;=$N$2,"",IF(F1168=[3]Pav.tvarkyklė!$B$13,"",IF(ISBLANK(R1168),"X","")))</f>
        <v/>
      </c>
      <c r="P1168" s="31"/>
      <c r="Q1168" s="32"/>
      <c r="R1168" s="32"/>
      <c r="S1168" s="33"/>
      <c r="T1168" s="33"/>
      <c r="U1168" s="34" t="str">
        <f>IFERROR(INDEX('[3]5.Grup_T'!$G$4:$G$22,MATCH('6.Turtas'!E1168,'[3]5.Grup_T'!$E$4:$E$22,0)),"0")</f>
        <v>0</v>
      </c>
      <c r="V1168" s="35">
        <f t="shared" si="241"/>
        <v>0</v>
      </c>
      <c r="W1168" s="35">
        <f>IF(NOT(ISBLANK(H1168)),(12-DATEDIF(H1168,'[3]1.Pradzia'!$D$13,"m")),0)</f>
        <v>0</v>
      </c>
      <c r="X1168" s="35">
        <f t="shared" si="242"/>
        <v>0</v>
      </c>
      <c r="Y1168" s="35">
        <f t="shared" si="252"/>
        <v>0</v>
      </c>
      <c r="Z1168" s="35">
        <f t="shared" si="250"/>
        <v>0</v>
      </c>
      <c r="AA1168" s="36">
        <f t="shared" si="243"/>
        <v>0</v>
      </c>
      <c r="AB1168" s="36">
        <f t="shared" si="244"/>
        <v>0</v>
      </c>
      <c r="AC1168" s="37">
        <f t="shared" si="245"/>
        <v>0</v>
      </c>
      <c r="AD1168" s="35">
        <f>IF(OR(YEAR(G1168)&lt;2019,O1168="X"),0,IF(ISBLANK(H1168),DATEDIF(G1168,'[3]1.Pradzia'!$D$13,"M"),DATEDIF(G1168,H1168,"m")))</f>
        <v>0</v>
      </c>
      <c r="AE1168" s="37">
        <f>IF(E1168='[3]5.Grup_T'!$E$20,0,IF(AD1168&lt;&gt;0,M1168/V1168*MIN(12,AD1168),0))</f>
        <v>0</v>
      </c>
      <c r="AF1168" s="37">
        <f t="shared" si="246"/>
        <v>0</v>
      </c>
      <c r="AG1168" s="37">
        <f t="shared" si="247"/>
        <v>0</v>
      </c>
      <c r="AH1168" s="37">
        <f t="shared" si="248"/>
        <v>0</v>
      </c>
      <c r="AI1168" s="35" t="str">
        <f t="shared" si="249"/>
        <v>Nusidėvėjęs</v>
      </c>
      <c r="AJ1168" s="38" t="str">
        <f>IF(AND(F1168&lt;&gt;[3]Pav.tvarkyklė!$B$12,F1168&lt;&gt;[3]Pav.tvarkyklė!$B$13),"GVTNT","X")</f>
        <v>GVTNT</v>
      </c>
      <c r="AK1168" s="39">
        <f t="shared" si="251"/>
        <v>0</v>
      </c>
      <c r="AL1168" s="41"/>
      <c r="AM1168" s="41"/>
      <c r="AN1168" s="41">
        <f t="shared" si="253"/>
        <v>1900</v>
      </c>
      <c r="AO1168" s="41"/>
      <c r="AP1168" s="41"/>
      <c r="AQ1168" s="41"/>
      <c r="AR1168" s="42"/>
      <c r="AS1168" s="42"/>
      <c r="AU1168" s="43">
        <f t="shared" si="254"/>
        <v>0</v>
      </c>
    </row>
    <row r="1169" spans="1:47" ht="15" customHeight="1" x14ac:dyDescent="0.25">
      <c r="A1169" s="11"/>
      <c r="B1169" s="19">
        <v>1290</v>
      </c>
      <c r="C1169" s="74"/>
      <c r="D1169" s="77"/>
      <c r="E1169" s="75"/>
      <c r="F1169" s="75"/>
      <c r="G1169" s="80"/>
      <c r="H1169" s="49"/>
      <c r="I1169" s="27"/>
      <c r="J1169" s="27"/>
      <c r="K1169" s="27"/>
      <c r="L1169" s="79"/>
      <c r="M1169" s="81"/>
      <c r="N1169" s="29">
        <v>0</v>
      </c>
      <c r="O1169" s="30" t="str">
        <f>IF(G1169&lt;=$N$2,"",IF(F1169=[3]Pav.tvarkyklė!$B$13,"",IF(ISBLANK(R1169),"X","")))</f>
        <v/>
      </c>
      <c r="P1169" s="31"/>
      <c r="Q1169" s="32"/>
      <c r="R1169" s="32"/>
      <c r="S1169" s="33"/>
      <c r="T1169" s="33"/>
      <c r="U1169" s="34" t="str">
        <f>IFERROR(INDEX('[3]5.Grup_T'!$G$4:$G$22,MATCH('6.Turtas'!E1169,'[3]5.Grup_T'!$E$4:$E$22,0)),"0")</f>
        <v>0</v>
      </c>
      <c r="V1169" s="35">
        <f t="shared" si="241"/>
        <v>0</v>
      </c>
      <c r="W1169" s="35">
        <f>IF(NOT(ISBLANK(H1169)),(12-DATEDIF(H1169,'[3]1.Pradzia'!$D$13,"m")),0)</f>
        <v>0</v>
      </c>
      <c r="X1169" s="35">
        <f t="shared" si="242"/>
        <v>0</v>
      </c>
      <c r="Y1169" s="35">
        <f t="shared" si="252"/>
        <v>0</v>
      </c>
      <c r="Z1169" s="35">
        <f t="shared" si="250"/>
        <v>0</v>
      </c>
      <c r="AA1169" s="36">
        <f t="shared" si="243"/>
        <v>0</v>
      </c>
      <c r="AB1169" s="36">
        <f t="shared" si="244"/>
        <v>0</v>
      </c>
      <c r="AC1169" s="37">
        <f t="shared" si="245"/>
        <v>0</v>
      </c>
      <c r="AD1169" s="35">
        <f>IF(OR(YEAR(G1169)&lt;2019,O1169="X"),0,IF(ISBLANK(H1169),DATEDIF(G1169,'[3]1.Pradzia'!$D$13,"M"),DATEDIF(G1169,H1169,"m")))</f>
        <v>0</v>
      </c>
      <c r="AE1169" s="37">
        <f>IF(E1169='[3]5.Grup_T'!$E$20,0,IF(AD1169&lt;&gt;0,M1169/V1169*MIN(12,AD1169),0))</f>
        <v>0</v>
      </c>
      <c r="AF1169" s="37">
        <f t="shared" si="246"/>
        <v>0</v>
      </c>
      <c r="AG1169" s="37">
        <f t="shared" si="247"/>
        <v>0</v>
      </c>
      <c r="AH1169" s="37">
        <f t="shared" si="248"/>
        <v>0</v>
      </c>
      <c r="AI1169" s="35" t="str">
        <f t="shared" si="249"/>
        <v>Nusidėvėjęs</v>
      </c>
      <c r="AJ1169" s="38" t="str">
        <f>IF(AND(F1169&lt;&gt;[3]Pav.tvarkyklė!$B$12,F1169&lt;&gt;[3]Pav.tvarkyklė!$B$13),"GVTNT","X")</f>
        <v>GVTNT</v>
      </c>
      <c r="AK1169" s="39">
        <f t="shared" si="251"/>
        <v>0</v>
      </c>
      <c r="AL1169" s="41"/>
      <c r="AM1169" s="41"/>
      <c r="AN1169" s="41">
        <f t="shared" si="253"/>
        <v>1900</v>
      </c>
      <c r="AO1169" s="41"/>
      <c r="AP1169" s="41"/>
      <c r="AQ1169" s="41"/>
      <c r="AR1169" s="42"/>
      <c r="AS1169" s="42"/>
      <c r="AU1169" s="43">
        <f t="shared" si="254"/>
        <v>0</v>
      </c>
    </row>
    <row r="1170" spans="1:47" ht="15" customHeight="1" x14ac:dyDescent="0.25">
      <c r="A1170" s="11"/>
      <c r="B1170" s="19">
        <v>1291</v>
      </c>
      <c r="C1170" s="74"/>
      <c r="D1170" s="77"/>
      <c r="E1170" s="75"/>
      <c r="F1170" s="75"/>
      <c r="G1170" s="80"/>
      <c r="H1170" s="49"/>
      <c r="I1170" s="27"/>
      <c r="J1170" s="27"/>
      <c r="K1170" s="27"/>
      <c r="L1170" s="79"/>
      <c r="M1170" s="81"/>
      <c r="N1170" s="29">
        <v>0</v>
      </c>
      <c r="O1170" s="30" t="str">
        <f>IF(G1170&lt;=$N$2,"",IF(F1170=[3]Pav.tvarkyklė!$B$13,"",IF(ISBLANK(R1170),"X","")))</f>
        <v/>
      </c>
      <c r="P1170" s="31"/>
      <c r="Q1170" s="32"/>
      <c r="R1170" s="32"/>
      <c r="S1170" s="33"/>
      <c r="T1170" s="33"/>
      <c r="U1170" s="34" t="str">
        <f>IFERROR(INDEX('[3]5.Grup_T'!$G$4:$G$22,MATCH('6.Turtas'!E1170,'[3]5.Grup_T'!$E$4:$E$22,0)),"0")</f>
        <v>0</v>
      </c>
      <c r="V1170" s="35">
        <f t="shared" ref="V1170:V1233" si="255">U1170*12</f>
        <v>0</v>
      </c>
      <c r="W1170" s="35">
        <f>IF(NOT(ISBLANK(H1170)),(12-DATEDIF(H1170,'[3]1.Pradzia'!$D$13,"m")),0)</f>
        <v>0</v>
      </c>
      <c r="X1170" s="35">
        <f t="shared" ref="X1170:X1233" si="256">IF(OR(ISBLANK(C1170),YEAR(G1170)&gt;=2019),0,DATEDIF(G1170,$N$2,"M"))</f>
        <v>0</v>
      </c>
      <c r="Y1170" s="35">
        <f t="shared" si="252"/>
        <v>0</v>
      </c>
      <c r="Z1170" s="35">
        <f t="shared" si="250"/>
        <v>0</v>
      </c>
      <c r="AA1170" s="36">
        <f t="shared" ref="AA1170:AA1233" si="257">+IF(Z1170&lt;=0,0,N1170/Z1170)</f>
        <v>0</v>
      </c>
      <c r="AB1170" s="36">
        <f t="shared" ref="AB1170:AB1233" si="258">IF(Z1170&lt;=0,N1170,N1170/Z1170*Y1170)</f>
        <v>0</v>
      </c>
      <c r="AC1170" s="37">
        <f t="shared" ref="AC1170:AC1233" si="259">IF(YEAR(G1170)&lt;2019,M1170-N1170+AB1170,0)</f>
        <v>0</v>
      </c>
      <c r="AD1170" s="35">
        <f>IF(OR(YEAR(G1170)&lt;2019,O1170="X"),0,IF(ISBLANK(H1170),DATEDIF(G1170,'[3]1.Pradzia'!$D$13,"M"),DATEDIF(G1170,H1170,"m")))</f>
        <v>0</v>
      </c>
      <c r="AE1170" s="37">
        <f>IF(E1170='[3]5.Grup_T'!$E$20,0,IF(AD1170&lt;&gt;0,M1170/V1170*MIN(12,AD1170),0))</f>
        <v>0</v>
      </c>
      <c r="AF1170" s="37">
        <f t="shared" ref="AF1170:AF1233" si="260">+AB1170+AE1170</f>
        <v>0</v>
      </c>
      <c r="AG1170" s="37">
        <f t="shared" ref="AG1170:AG1233" si="261">AC1170+AE1170</f>
        <v>0</v>
      </c>
      <c r="AH1170" s="37">
        <f t="shared" ref="AH1170:AH1233" si="262">M1170-AG1170</f>
        <v>0</v>
      </c>
      <c r="AI1170" s="35" t="str">
        <f t="shared" ref="AI1170:AI1233" si="263">IF(H1170&lt;&gt;0,"Nurašytas",IF(O1170="X","Nesuderintas",IF(AH1170&lt;=0,"Nusidėvėjęs","")))</f>
        <v>Nusidėvėjęs</v>
      </c>
      <c r="AJ1170" s="38" t="str">
        <f>IF(AND(F1170&lt;&gt;[3]Pav.tvarkyklė!$B$12,F1170&lt;&gt;[3]Pav.tvarkyklė!$B$13),"GVTNT","X")</f>
        <v>GVTNT</v>
      </c>
      <c r="AK1170" s="39">
        <f t="shared" si="251"/>
        <v>0</v>
      </c>
      <c r="AL1170" s="41"/>
      <c r="AM1170" s="41"/>
      <c r="AN1170" s="41">
        <f t="shared" si="253"/>
        <v>1900</v>
      </c>
      <c r="AO1170" s="41"/>
      <c r="AP1170" s="41"/>
      <c r="AQ1170" s="41"/>
      <c r="AR1170" s="42"/>
      <c r="AS1170" s="42"/>
      <c r="AU1170" s="43">
        <f t="shared" si="254"/>
        <v>0</v>
      </c>
    </row>
    <row r="1171" spans="1:47" ht="15" customHeight="1" x14ac:dyDescent="0.25">
      <c r="A1171" s="11"/>
      <c r="B1171" s="19">
        <v>1292</v>
      </c>
      <c r="C1171" s="74"/>
      <c r="D1171" s="77"/>
      <c r="E1171" s="71"/>
      <c r="F1171" s="75"/>
      <c r="G1171" s="80"/>
      <c r="H1171" s="49"/>
      <c r="I1171" s="27"/>
      <c r="J1171" s="27"/>
      <c r="K1171" s="27"/>
      <c r="L1171" s="79"/>
      <c r="M1171" s="81"/>
      <c r="N1171" s="29">
        <v>0</v>
      </c>
      <c r="O1171" s="30" t="str">
        <f>IF(G1171&lt;=$N$2,"",IF(F1171=[3]Pav.tvarkyklė!$B$13,"",IF(ISBLANK(R1171),"X","")))</f>
        <v/>
      </c>
      <c r="P1171" s="31"/>
      <c r="Q1171" s="32"/>
      <c r="R1171" s="32"/>
      <c r="S1171" s="33"/>
      <c r="T1171" s="33"/>
      <c r="U1171" s="34" t="str">
        <f>IFERROR(INDEX('[3]5.Grup_T'!$G$4:$G$22,MATCH('6.Turtas'!E1171,'[3]5.Grup_T'!$E$4:$E$22,0)),"0")</f>
        <v>0</v>
      </c>
      <c r="V1171" s="35">
        <f t="shared" si="255"/>
        <v>0</v>
      </c>
      <c r="W1171" s="35">
        <f>IF(NOT(ISBLANK(H1171)),(12-DATEDIF(H1171,'[3]1.Pradzia'!$D$13,"m")),0)</f>
        <v>0</v>
      </c>
      <c r="X1171" s="35">
        <f t="shared" si="256"/>
        <v>0</v>
      </c>
      <c r="Y1171" s="35">
        <f t="shared" si="252"/>
        <v>0</v>
      </c>
      <c r="Z1171" s="35">
        <f t="shared" ref="Z1171:Z1234" si="264">IF(YEAR(G1171)&gt;=2019,0,V1171-X1171)</f>
        <v>0</v>
      </c>
      <c r="AA1171" s="36">
        <f t="shared" si="257"/>
        <v>0</v>
      </c>
      <c r="AB1171" s="36">
        <f t="shared" si="258"/>
        <v>0</v>
      </c>
      <c r="AC1171" s="37">
        <f t="shared" si="259"/>
        <v>0</v>
      </c>
      <c r="AD1171" s="35">
        <f>IF(OR(YEAR(G1171)&lt;2019,O1171="X"),0,IF(ISBLANK(H1171),DATEDIF(G1171,'[3]1.Pradzia'!$D$13,"M"),DATEDIF(G1171,H1171,"m")))</f>
        <v>0</v>
      </c>
      <c r="AE1171" s="37">
        <f>IF(E1171='[3]5.Grup_T'!$E$20,0,IF(AD1171&lt;&gt;0,M1171/V1171*MIN(12,AD1171),0))</f>
        <v>0</v>
      </c>
      <c r="AF1171" s="37">
        <f t="shared" si="260"/>
        <v>0</v>
      </c>
      <c r="AG1171" s="37">
        <f t="shared" si="261"/>
        <v>0</v>
      </c>
      <c r="AH1171" s="37">
        <f t="shared" si="262"/>
        <v>0</v>
      </c>
      <c r="AI1171" s="35" t="str">
        <f t="shared" si="263"/>
        <v>Nusidėvėjęs</v>
      </c>
      <c r="AJ1171" s="38" t="str">
        <f>IF(AND(F1171&lt;&gt;[3]Pav.tvarkyklė!$B$12,F1171&lt;&gt;[3]Pav.tvarkyklė!$B$13),"GVTNT","X")</f>
        <v>GVTNT</v>
      </c>
      <c r="AK1171" s="39">
        <f t="shared" ref="AK1171:AK1234" si="265">I1171-J1171-K1171-L1171-M1171</f>
        <v>0</v>
      </c>
      <c r="AL1171" s="41"/>
      <c r="AM1171" s="41"/>
      <c r="AN1171" s="41">
        <f t="shared" si="253"/>
        <v>1900</v>
      </c>
      <c r="AO1171" s="41"/>
      <c r="AP1171" s="41"/>
      <c r="AQ1171" s="41"/>
      <c r="AR1171" s="42"/>
      <c r="AS1171" s="42"/>
      <c r="AU1171" s="43">
        <f t="shared" si="254"/>
        <v>0</v>
      </c>
    </row>
    <row r="1172" spans="1:47" ht="15" customHeight="1" x14ac:dyDescent="0.25">
      <c r="A1172" s="11"/>
      <c r="B1172" s="19">
        <v>1293</v>
      </c>
      <c r="C1172" s="74"/>
      <c r="D1172" s="77"/>
      <c r="E1172" s="75"/>
      <c r="F1172" s="75"/>
      <c r="G1172" s="80"/>
      <c r="H1172" s="49"/>
      <c r="I1172" s="27"/>
      <c r="J1172" s="27"/>
      <c r="K1172" s="27"/>
      <c r="L1172" s="79"/>
      <c r="M1172" s="81"/>
      <c r="N1172" s="29">
        <v>0</v>
      </c>
      <c r="O1172" s="30" t="str">
        <f>IF(G1172&lt;=$N$2,"",IF(F1172=[3]Pav.tvarkyklė!$B$13,"",IF(ISBLANK(R1172),"X","")))</f>
        <v/>
      </c>
      <c r="P1172" s="31"/>
      <c r="Q1172" s="32"/>
      <c r="R1172" s="32"/>
      <c r="S1172" s="33"/>
      <c r="T1172" s="33"/>
      <c r="U1172" s="34" t="str">
        <f>IFERROR(INDEX('[3]5.Grup_T'!$G$4:$G$22,MATCH('6.Turtas'!E1172,'[3]5.Grup_T'!$E$4:$E$22,0)),"0")</f>
        <v>0</v>
      </c>
      <c r="V1172" s="35">
        <f t="shared" si="255"/>
        <v>0</v>
      </c>
      <c r="W1172" s="35">
        <f>IF(NOT(ISBLANK(H1172)),(12-DATEDIF(H1172,'[3]1.Pradzia'!$D$13,"m")),0)</f>
        <v>0</v>
      </c>
      <c r="X1172" s="35">
        <f t="shared" si="256"/>
        <v>0</v>
      </c>
      <c r="Y1172" s="35">
        <f t="shared" si="252"/>
        <v>0</v>
      </c>
      <c r="Z1172" s="35">
        <f t="shared" si="264"/>
        <v>0</v>
      </c>
      <c r="AA1172" s="36">
        <f t="shared" si="257"/>
        <v>0</v>
      </c>
      <c r="AB1172" s="36">
        <f t="shared" si="258"/>
        <v>0</v>
      </c>
      <c r="AC1172" s="37">
        <f t="shared" si="259"/>
        <v>0</v>
      </c>
      <c r="AD1172" s="35">
        <f>IF(OR(YEAR(G1172)&lt;2019,O1172="X"),0,IF(ISBLANK(H1172),DATEDIF(G1172,'[3]1.Pradzia'!$D$13,"M"),DATEDIF(G1172,H1172,"m")))</f>
        <v>0</v>
      </c>
      <c r="AE1172" s="37">
        <f>IF(E1172='[3]5.Grup_T'!$E$20,0,IF(AD1172&lt;&gt;0,M1172/V1172*MIN(12,AD1172),0))</f>
        <v>0</v>
      </c>
      <c r="AF1172" s="37">
        <f t="shared" si="260"/>
        <v>0</v>
      </c>
      <c r="AG1172" s="37">
        <f t="shared" si="261"/>
        <v>0</v>
      </c>
      <c r="AH1172" s="37">
        <f t="shared" si="262"/>
        <v>0</v>
      </c>
      <c r="AI1172" s="35" t="str">
        <f t="shared" si="263"/>
        <v>Nusidėvėjęs</v>
      </c>
      <c r="AJ1172" s="38" t="str">
        <f>IF(AND(F1172&lt;&gt;[3]Pav.tvarkyklė!$B$12,F1172&lt;&gt;[3]Pav.tvarkyklė!$B$13),"GVTNT","X")</f>
        <v>GVTNT</v>
      </c>
      <c r="AK1172" s="39">
        <f t="shared" si="265"/>
        <v>0</v>
      </c>
      <c r="AL1172" s="41"/>
      <c r="AM1172" s="41"/>
      <c r="AN1172" s="41">
        <f t="shared" si="253"/>
        <v>1900</v>
      </c>
      <c r="AO1172" s="41"/>
      <c r="AP1172" s="41"/>
      <c r="AQ1172" s="41"/>
      <c r="AR1172" s="42"/>
      <c r="AS1172" s="42"/>
      <c r="AU1172" s="43">
        <f t="shared" si="254"/>
        <v>0</v>
      </c>
    </row>
    <row r="1173" spans="1:47" ht="15" customHeight="1" x14ac:dyDescent="0.25">
      <c r="A1173" s="11"/>
      <c r="B1173" s="19">
        <v>1294</v>
      </c>
      <c r="C1173" s="74"/>
      <c r="D1173" s="77"/>
      <c r="E1173" s="71"/>
      <c r="F1173" s="75"/>
      <c r="G1173" s="80"/>
      <c r="H1173" s="49"/>
      <c r="I1173" s="27"/>
      <c r="J1173" s="27"/>
      <c r="K1173" s="27"/>
      <c r="L1173" s="79"/>
      <c r="M1173" s="81"/>
      <c r="N1173" s="29">
        <v>0</v>
      </c>
      <c r="O1173" s="30" t="str">
        <f>IF(G1173&lt;=$N$2,"",IF(F1173=[3]Pav.tvarkyklė!$B$13,"",IF(ISBLANK(R1173),"X","")))</f>
        <v/>
      </c>
      <c r="P1173" s="31"/>
      <c r="Q1173" s="32"/>
      <c r="R1173" s="32"/>
      <c r="S1173" s="33"/>
      <c r="T1173" s="33"/>
      <c r="U1173" s="34" t="str">
        <f>IFERROR(INDEX('[3]5.Grup_T'!$G$4:$G$22,MATCH('6.Turtas'!E1173,'[3]5.Grup_T'!$E$4:$E$22,0)),"0")</f>
        <v>0</v>
      </c>
      <c r="V1173" s="35">
        <f t="shared" si="255"/>
        <v>0</v>
      </c>
      <c r="W1173" s="35">
        <f>IF(NOT(ISBLANK(H1173)),(12-DATEDIF(H1173,'[3]1.Pradzia'!$D$13,"m")),0)</f>
        <v>0</v>
      </c>
      <c r="X1173" s="35">
        <f t="shared" si="256"/>
        <v>0</v>
      </c>
      <c r="Y1173" s="35">
        <f t="shared" si="252"/>
        <v>0</v>
      </c>
      <c r="Z1173" s="35">
        <f t="shared" si="264"/>
        <v>0</v>
      </c>
      <c r="AA1173" s="36">
        <f t="shared" si="257"/>
        <v>0</v>
      </c>
      <c r="AB1173" s="36">
        <f t="shared" si="258"/>
        <v>0</v>
      </c>
      <c r="AC1173" s="37">
        <f t="shared" si="259"/>
        <v>0</v>
      </c>
      <c r="AD1173" s="35">
        <f>IF(OR(YEAR(G1173)&lt;2019,O1173="X"),0,IF(ISBLANK(H1173),DATEDIF(G1173,'[3]1.Pradzia'!$D$13,"M"),DATEDIF(G1173,H1173,"m")))</f>
        <v>0</v>
      </c>
      <c r="AE1173" s="37">
        <f>IF(E1173='[3]5.Grup_T'!$E$20,0,IF(AD1173&lt;&gt;0,M1173/V1173*MIN(12,AD1173),0))</f>
        <v>0</v>
      </c>
      <c r="AF1173" s="37">
        <f t="shared" si="260"/>
        <v>0</v>
      </c>
      <c r="AG1173" s="37">
        <f t="shared" si="261"/>
        <v>0</v>
      </c>
      <c r="AH1173" s="37">
        <f t="shared" si="262"/>
        <v>0</v>
      </c>
      <c r="AI1173" s="35" t="str">
        <f t="shared" si="263"/>
        <v>Nusidėvėjęs</v>
      </c>
      <c r="AJ1173" s="38" t="str">
        <f>IF(AND(F1173&lt;&gt;[3]Pav.tvarkyklė!$B$12,F1173&lt;&gt;[3]Pav.tvarkyklė!$B$13),"GVTNT","X")</f>
        <v>GVTNT</v>
      </c>
      <c r="AK1173" s="39">
        <f t="shared" si="265"/>
        <v>0</v>
      </c>
      <c r="AL1173" s="41"/>
      <c r="AM1173" s="41"/>
      <c r="AN1173" s="41">
        <f t="shared" si="253"/>
        <v>1900</v>
      </c>
      <c r="AO1173" s="41"/>
      <c r="AP1173" s="41"/>
      <c r="AQ1173" s="41"/>
      <c r="AR1173" s="42"/>
      <c r="AS1173" s="42"/>
      <c r="AU1173" s="43">
        <f t="shared" si="254"/>
        <v>0</v>
      </c>
    </row>
    <row r="1174" spans="1:47" ht="15" customHeight="1" x14ac:dyDescent="0.25">
      <c r="A1174" s="11"/>
      <c r="B1174" s="19">
        <v>1295</v>
      </c>
      <c r="C1174" s="74"/>
      <c r="D1174" s="77"/>
      <c r="E1174" s="71"/>
      <c r="F1174" s="75"/>
      <c r="G1174" s="80"/>
      <c r="H1174" s="49"/>
      <c r="I1174" s="27"/>
      <c r="J1174" s="27"/>
      <c r="K1174" s="27"/>
      <c r="L1174" s="79"/>
      <c r="M1174" s="81"/>
      <c r="N1174" s="29">
        <v>0</v>
      </c>
      <c r="O1174" s="30" t="str">
        <f>IF(G1174&lt;=$N$2,"",IF(F1174=[3]Pav.tvarkyklė!$B$13,"",IF(ISBLANK(R1174),"X","")))</f>
        <v/>
      </c>
      <c r="P1174" s="31"/>
      <c r="Q1174" s="32"/>
      <c r="R1174" s="32"/>
      <c r="S1174" s="33"/>
      <c r="T1174" s="33"/>
      <c r="U1174" s="34" t="str">
        <f>IFERROR(INDEX('[3]5.Grup_T'!$G$4:$G$22,MATCH('6.Turtas'!E1174,'[3]5.Grup_T'!$E$4:$E$22,0)),"0")</f>
        <v>0</v>
      </c>
      <c r="V1174" s="35">
        <f t="shared" si="255"/>
        <v>0</v>
      </c>
      <c r="W1174" s="35">
        <f>IF(NOT(ISBLANK(H1174)),(12-DATEDIF(H1174,'[3]1.Pradzia'!$D$13,"m")),0)</f>
        <v>0</v>
      </c>
      <c r="X1174" s="35">
        <f t="shared" si="256"/>
        <v>0</v>
      </c>
      <c r="Y1174" s="35">
        <f t="shared" si="252"/>
        <v>0</v>
      </c>
      <c r="Z1174" s="35">
        <f t="shared" si="264"/>
        <v>0</v>
      </c>
      <c r="AA1174" s="36">
        <f t="shared" si="257"/>
        <v>0</v>
      </c>
      <c r="AB1174" s="36">
        <f t="shared" si="258"/>
        <v>0</v>
      </c>
      <c r="AC1174" s="37">
        <f t="shared" si="259"/>
        <v>0</v>
      </c>
      <c r="AD1174" s="35">
        <f>IF(OR(YEAR(G1174)&lt;2019,O1174="X"),0,IF(ISBLANK(H1174),DATEDIF(G1174,'[3]1.Pradzia'!$D$13,"M"),DATEDIF(G1174,H1174,"m")))</f>
        <v>0</v>
      </c>
      <c r="AE1174" s="37">
        <f>IF(E1174='[3]5.Grup_T'!$E$20,0,IF(AD1174&lt;&gt;0,M1174/V1174*MIN(12,AD1174),0))</f>
        <v>0</v>
      </c>
      <c r="AF1174" s="37">
        <f t="shared" si="260"/>
        <v>0</v>
      </c>
      <c r="AG1174" s="37">
        <f t="shared" si="261"/>
        <v>0</v>
      </c>
      <c r="AH1174" s="37">
        <f t="shared" si="262"/>
        <v>0</v>
      </c>
      <c r="AI1174" s="35" t="str">
        <f t="shared" si="263"/>
        <v>Nusidėvėjęs</v>
      </c>
      <c r="AJ1174" s="38" t="str">
        <f>IF(AND(F1174&lt;&gt;[3]Pav.tvarkyklė!$B$12,F1174&lt;&gt;[3]Pav.tvarkyklė!$B$13),"GVTNT","X")</f>
        <v>GVTNT</v>
      </c>
      <c r="AK1174" s="39">
        <f t="shared" si="265"/>
        <v>0</v>
      </c>
      <c r="AL1174" s="41"/>
      <c r="AM1174" s="41"/>
      <c r="AN1174" s="41">
        <f t="shared" si="253"/>
        <v>1900</v>
      </c>
      <c r="AO1174" s="41"/>
      <c r="AP1174" s="41"/>
      <c r="AQ1174" s="41"/>
      <c r="AR1174" s="42"/>
      <c r="AS1174" s="42"/>
      <c r="AU1174" s="43">
        <f t="shared" si="254"/>
        <v>0</v>
      </c>
    </row>
    <row r="1175" spans="1:47" ht="15" customHeight="1" x14ac:dyDescent="0.25">
      <c r="A1175" s="11"/>
      <c r="B1175" s="19">
        <v>1296</v>
      </c>
      <c r="C1175" s="74"/>
      <c r="D1175" s="77"/>
      <c r="E1175" s="71"/>
      <c r="F1175" s="75"/>
      <c r="G1175" s="80"/>
      <c r="H1175" s="49"/>
      <c r="I1175" s="27"/>
      <c r="J1175" s="27"/>
      <c r="K1175" s="27"/>
      <c r="L1175" s="79"/>
      <c r="M1175" s="81"/>
      <c r="N1175" s="29">
        <v>0</v>
      </c>
      <c r="O1175" s="30" t="str">
        <f>IF(G1175&lt;=$N$2,"",IF(F1175=[3]Pav.tvarkyklė!$B$13,"",IF(ISBLANK(R1175),"X","")))</f>
        <v/>
      </c>
      <c r="P1175" s="31"/>
      <c r="Q1175" s="32"/>
      <c r="R1175" s="32"/>
      <c r="S1175" s="33"/>
      <c r="T1175" s="33"/>
      <c r="U1175" s="34" t="str">
        <f>IFERROR(INDEX('[3]5.Grup_T'!$G$4:$G$22,MATCH('6.Turtas'!E1175,'[3]5.Grup_T'!$E$4:$E$22,0)),"0")</f>
        <v>0</v>
      </c>
      <c r="V1175" s="35">
        <f t="shared" si="255"/>
        <v>0</v>
      </c>
      <c r="W1175" s="35">
        <f>IF(NOT(ISBLANK(H1175)),(12-DATEDIF(H1175,'[3]1.Pradzia'!$D$13,"m")),0)</f>
        <v>0</v>
      </c>
      <c r="X1175" s="35">
        <f t="shared" si="256"/>
        <v>0</v>
      </c>
      <c r="Y1175" s="35">
        <f t="shared" si="252"/>
        <v>0</v>
      </c>
      <c r="Z1175" s="35">
        <f t="shared" si="264"/>
        <v>0</v>
      </c>
      <c r="AA1175" s="36">
        <f t="shared" si="257"/>
        <v>0</v>
      </c>
      <c r="AB1175" s="36">
        <f t="shared" si="258"/>
        <v>0</v>
      </c>
      <c r="AC1175" s="37">
        <f t="shared" si="259"/>
        <v>0</v>
      </c>
      <c r="AD1175" s="35">
        <f>IF(OR(YEAR(G1175)&lt;2019,O1175="X"),0,IF(ISBLANK(H1175),DATEDIF(G1175,'[3]1.Pradzia'!$D$13,"M"),DATEDIF(G1175,H1175,"m")))</f>
        <v>0</v>
      </c>
      <c r="AE1175" s="37">
        <f>IF(E1175='[3]5.Grup_T'!$E$20,0,IF(AD1175&lt;&gt;0,M1175/V1175*MIN(12,AD1175),0))</f>
        <v>0</v>
      </c>
      <c r="AF1175" s="37">
        <f t="shared" si="260"/>
        <v>0</v>
      </c>
      <c r="AG1175" s="37">
        <f t="shared" si="261"/>
        <v>0</v>
      </c>
      <c r="AH1175" s="37">
        <f t="shared" si="262"/>
        <v>0</v>
      </c>
      <c r="AI1175" s="35" t="str">
        <f t="shared" si="263"/>
        <v>Nusidėvėjęs</v>
      </c>
      <c r="AJ1175" s="38" t="str">
        <f>IF(AND(F1175&lt;&gt;[3]Pav.tvarkyklė!$B$12,F1175&lt;&gt;[3]Pav.tvarkyklė!$B$13),"GVTNT","X")</f>
        <v>GVTNT</v>
      </c>
      <c r="AK1175" s="39">
        <f t="shared" si="265"/>
        <v>0</v>
      </c>
      <c r="AL1175" s="41"/>
      <c r="AM1175" s="41"/>
      <c r="AN1175" s="41">
        <f t="shared" si="253"/>
        <v>1900</v>
      </c>
      <c r="AO1175" s="41"/>
      <c r="AP1175" s="41"/>
      <c r="AQ1175" s="41"/>
      <c r="AR1175" s="42"/>
      <c r="AS1175" s="42"/>
      <c r="AU1175" s="43">
        <f t="shared" si="254"/>
        <v>0</v>
      </c>
    </row>
    <row r="1176" spans="1:47" ht="15" customHeight="1" x14ac:dyDescent="0.25">
      <c r="A1176" s="11"/>
      <c r="B1176" s="19">
        <v>1297</v>
      </c>
      <c r="C1176" s="74"/>
      <c r="D1176" s="77"/>
      <c r="E1176" s="75"/>
      <c r="F1176" s="75"/>
      <c r="G1176" s="80"/>
      <c r="H1176" s="49"/>
      <c r="I1176" s="27"/>
      <c r="J1176" s="27"/>
      <c r="K1176" s="27"/>
      <c r="L1176" s="79"/>
      <c r="M1176" s="81"/>
      <c r="N1176" s="29">
        <v>0</v>
      </c>
      <c r="O1176" s="30" t="str">
        <f>IF(G1176&lt;=$N$2,"",IF(F1176=[3]Pav.tvarkyklė!$B$13,"",IF(ISBLANK(R1176),"X","")))</f>
        <v/>
      </c>
      <c r="P1176" s="31"/>
      <c r="Q1176" s="32"/>
      <c r="R1176" s="32"/>
      <c r="S1176" s="33"/>
      <c r="T1176" s="33"/>
      <c r="U1176" s="34" t="str">
        <f>IFERROR(INDEX('[3]5.Grup_T'!$G$4:$G$22,MATCH('6.Turtas'!E1176,'[3]5.Grup_T'!$E$4:$E$22,0)),"0")</f>
        <v>0</v>
      </c>
      <c r="V1176" s="35">
        <f t="shared" si="255"/>
        <v>0</v>
      </c>
      <c r="W1176" s="35">
        <f>IF(NOT(ISBLANK(H1176)),(12-DATEDIF(H1176,'[3]1.Pradzia'!$D$13,"m")),0)</f>
        <v>0</v>
      </c>
      <c r="X1176" s="35">
        <f t="shared" si="256"/>
        <v>0</v>
      </c>
      <c r="Y1176" s="35">
        <f t="shared" si="252"/>
        <v>0</v>
      </c>
      <c r="Z1176" s="35">
        <f t="shared" si="264"/>
        <v>0</v>
      </c>
      <c r="AA1176" s="36">
        <f t="shared" si="257"/>
        <v>0</v>
      </c>
      <c r="AB1176" s="36">
        <f t="shared" si="258"/>
        <v>0</v>
      </c>
      <c r="AC1176" s="37">
        <f t="shared" si="259"/>
        <v>0</v>
      </c>
      <c r="AD1176" s="35">
        <f>IF(OR(YEAR(G1176)&lt;2019,O1176="X"),0,IF(ISBLANK(H1176),DATEDIF(G1176,'[3]1.Pradzia'!$D$13,"M"),DATEDIF(G1176,H1176,"m")))</f>
        <v>0</v>
      </c>
      <c r="AE1176" s="37">
        <f>IF(E1176='[3]5.Grup_T'!$E$20,0,IF(AD1176&lt;&gt;0,M1176/V1176*MIN(12,AD1176),0))</f>
        <v>0</v>
      </c>
      <c r="AF1176" s="37">
        <f t="shared" si="260"/>
        <v>0</v>
      </c>
      <c r="AG1176" s="37">
        <f t="shared" si="261"/>
        <v>0</v>
      </c>
      <c r="AH1176" s="37">
        <f t="shared" si="262"/>
        <v>0</v>
      </c>
      <c r="AI1176" s="35" t="str">
        <f t="shared" si="263"/>
        <v>Nusidėvėjęs</v>
      </c>
      <c r="AJ1176" s="38" t="str">
        <f>IF(AND(F1176&lt;&gt;[3]Pav.tvarkyklė!$B$12,F1176&lt;&gt;[3]Pav.tvarkyklė!$B$13),"GVTNT","X")</f>
        <v>GVTNT</v>
      </c>
      <c r="AK1176" s="39">
        <f t="shared" si="265"/>
        <v>0</v>
      </c>
      <c r="AL1176" s="41"/>
      <c r="AM1176" s="41"/>
      <c r="AN1176" s="41">
        <f t="shared" si="253"/>
        <v>1900</v>
      </c>
      <c r="AO1176" s="41"/>
      <c r="AP1176" s="41"/>
      <c r="AQ1176" s="41"/>
      <c r="AR1176" s="42"/>
      <c r="AS1176" s="42"/>
      <c r="AU1176" s="43">
        <f t="shared" si="254"/>
        <v>0</v>
      </c>
    </row>
    <row r="1177" spans="1:47" ht="15" customHeight="1" x14ac:dyDescent="0.25">
      <c r="A1177" s="11"/>
      <c r="B1177" s="19">
        <v>1298</v>
      </c>
      <c r="C1177" s="74"/>
      <c r="D1177" s="77"/>
      <c r="E1177" s="75"/>
      <c r="F1177" s="75"/>
      <c r="G1177" s="80"/>
      <c r="H1177" s="49"/>
      <c r="I1177" s="27"/>
      <c r="J1177" s="27"/>
      <c r="K1177" s="27"/>
      <c r="L1177" s="79"/>
      <c r="M1177" s="81"/>
      <c r="N1177" s="29">
        <v>0</v>
      </c>
      <c r="O1177" s="30" t="str">
        <f>IF(G1177&lt;=$N$2,"",IF(F1177=[3]Pav.tvarkyklė!$B$13,"",IF(ISBLANK(R1177),"X","")))</f>
        <v/>
      </c>
      <c r="P1177" s="31"/>
      <c r="Q1177" s="32"/>
      <c r="R1177" s="32"/>
      <c r="S1177" s="33"/>
      <c r="T1177" s="33"/>
      <c r="U1177" s="34" t="str">
        <f>IFERROR(INDEX('[3]5.Grup_T'!$G$4:$G$22,MATCH('6.Turtas'!E1177,'[3]5.Grup_T'!$E$4:$E$22,0)),"0")</f>
        <v>0</v>
      </c>
      <c r="V1177" s="35">
        <f t="shared" si="255"/>
        <v>0</v>
      </c>
      <c r="W1177" s="35">
        <f>IF(NOT(ISBLANK(H1177)),(12-DATEDIF(H1177,'[3]1.Pradzia'!$D$13,"m")),0)</f>
        <v>0</v>
      </c>
      <c r="X1177" s="35">
        <f t="shared" si="256"/>
        <v>0</v>
      </c>
      <c r="Y1177" s="35">
        <f t="shared" si="252"/>
        <v>0</v>
      </c>
      <c r="Z1177" s="35">
        <f t="shared" si="264"/>
        <v>0</v>
      </c>
      <c r="AA1177" s="36">
        <f t="shared" si="257"/>
        <v>0</v>
      </c>
      <c r="AB1177" s="36">
        <f t="shared" si="258"/>
        <v>0</v>
      </c>
      <c r="AC1177" s="37">
        <f t="shared" si="259"/>
        <v>0</v>
      </c>
      <c r="AD1177" s="35">
        <f>IF(OR(YEAR(G1177)&lt;2019,O1177="X"),0,IF(ISBLANK(H1177),DATEDIF(G1177,'[3]1.Pradzia'!$D$13,"M"),DATEDIF(G1177,H1177,"m")))</f>
        <v>0</v>
      </c>
      <c r="AE1177" s="37">
        <f>IF(E1177='[3]5.Grup_T'!$E$20,0,IF(AD1177&lt;&gt;0,M1177/V1177*MIN(12,AD1177),0))</f>
        <v>0</v>
      </c>
      <c r="AF1177" s="37">
        <f t="shared" si="260"/>
        <v>0</v>
      </c>
      <c r="AG1177" s="37">
        <f t="shared" si="261"/>
        <v>0</v>
      </c>
      <c r="AH1177" s="37">
        <f t="shared" si="262"/>
        <v>0</v>
      </c>
      <c r="AI1177" s="35" t="str">
        <f t="shared" si="263"/>
        <v>Nusidėvėjęs</v>
      </c>
      <c r="AJ1177" s="38" t="str">
        <f>IF(AND(F1177&lt;&gt;[3]Pav.tvarkyklė!$B$12,F1177&lt;&gt;[3]Pav.tvarkyklė!$B$13),"GVTNT","X")</f>
        <v>GVTNT</v>
      </c>
      <c r="AK1177" s="39">
        <f t="shared" si="265"/>
        <v>0</v>
      </c>
      <c r="AL1177" s="41"/>
      <c r="AM1177" s="41"/>
      <c r="AN1177" s="41">
        <f t="shared" si="253"/>
        <v>1900</v>
      </c>
      <c r="AO1177" s="41"/>
      <c r="AP1177" s="41"/>
      <c r="AQ1177" s="41"/>
      <c r="AR1177" s="42"/>
      <c r="AS1177" s="42"/>
      <c r="AU1177" s="43">
        <f t="shared" si="254"/>
        <v>0</v>
      </c>
    </row>
    <row r="1178" spans="1:47" ht="15" customHeight="1" x14ac:dyDescent="0.25">
      <c r="A1178" s="11"/>
      <c r="B1178" s="19">
        <v>1299</v>
      </c>
      <c r="C1178" s="74"/>
      <c r="D1178" s="77"/>
      <c r="E1178" s="75"/>
      <c r="F1178" s="75"/>
      <c r="G1178" s="80"/>
      <c r="H1178" s="49"/>
      <c r="I1178" s="27"/>
      <c r="J1178" s="27"/>
      <c r="K1178" s="27"/>
      <c r="L1178" s="79"/>
      <c r="M1178" s="81"/>
      <c r="N1178" s="29">
        <v>0</v>
      </c>
      <c r="O1178" s="30" t="str">
        <f>IF(G1178&lt;=$N$2,"",IF(F1178=[3]Pav.tvarkyklė!$B$13,"",IF(ISBLANK(R1178),"X","")))</f>
        <v/>
      </c>
      <c r="P1178" s="31"/>
      <c r="Q1178" s="32"/>
      <c r="R1178" s="32"/>
      <c r="S1178" s="33"/>
      <c r="T1178" s="33"/>
      <c r="U1178" s="34" t="str">
        <f>IFERROR(INDEX('[3]5.Grup_T'!$G$4:$G$22,MATCH('6.Turtas'!E1178,'[3]5.Grup_T'!$E$4:$E$22,0)),"0")</f>
        <v>0</v>
      </c>
      <c r="V1178" s="35">
        <f t="shared" si="255"/>
        <v>0</v>
      </c>
      <c r="W1178" s="35">
        <f>IF(NOT(ISBLANK(H1178)),(12-DATEDIF(H1178,'[3]1.Pradzia'!$D$13,"m")),0)</f>
        <v>0</v>
      </c>
      <c r="X1178" s="35">
        <f t="shared" si="256"/>
        <v>0</v>
      </c>
      <c r="Y1178" s="35">
        <f t="shared" si="252"/>
        <v>0</v>
      </c>
      <c r="Z1178" s="35">
        <f t="shared" si="264"/>
        <v>0</v>
      </c>
      <c r="AA1178" s="36">
        <f t="shared" si="257"/>
        <v>0</v>
      </c>
      <c r="AB1178" s="36">
        <f t="shared" si="258"/>
        <v>0</v>
      </c>
      <c r="AC1178" s="37">
        <f t="shared" si="259"/>
        <v>0</v>
      </c>
      <c r="AD1178" s="35">
        <f>IF(OR(YEAR(G1178)&lt;2019,O1178="X"),0,IF(ISBLANK(H1178),DATEDIF(G1178,'[3]1.Pradzia'!$D$13,"M"),DATEDIF(G1178,H1178,"m")))</f>
        <v>0</v>
      </c>
      <c r="AE1178" s="37">
        <f>IF(E1178='[3]5.Grup_T'!$E$20,0,IF(AD1178&lt;&gt;0,M1178/V1178*MIN(12,AD1178),0))</f>
        <v>0</v>
      </c>
      <c r="AF1178" s="37">
        <f t="shared" si="260"/>
        <v>0</v>
      </c>
      <c r="AG1178" s="37">
        <f t="shared" si="261"/>
        <v>0</v>
      </c>
      <c r="AH1178" s="37">
        <f t="shared" si="262"/>
        <v>0</v>
      </c>
      <c r="AI1178" s="35" t="str">
        <f t="shared" si="263"/>
        <v>Nusidėvėjęs</v>
      </c>
      <c r="AJ1178" s="38" t="str">
        <f>IF(AND(F1178&lt;&gt;[3]Pav.tvarkyklė!$B$12,F1178&lt;&gt;[3]Pav.tvarkyklė!$B$13),"GVTNT","X")</f>
        <v>GVTNT</v>
      </c>
      <c r="AK1178" s="39">
        <f t="shared" si="265"/>
        <v>0</v>
      </c>
      <c r="AL1178" s="41"/>
      <c r="AM1178" s="41"/>
      <c r="AN1178" s="41">
        <f t="shared" si="253"/>
        <v>1900</v>
      </c>
      <c r="AO1178" s="41"/>
      <c r="AP1178" s="41"/>
      <c r="AQ1178" s="41"/>
      <c r="AR1178" s="42"/>
      <c r="AS1178" s="42"/>
      <c r="AU1178" s="43">
        <f t="shared" si="254"/>
        <v>0</v>
      </c>
    </row>
    <row r="1179" spans="1:47" ht="15" customHeight="1" x14ac:dyDescent="0.25">
      <c r="A1179" s="11"/>
      <c r="B1179" s="19">
        <v>1300</v>
      </c>
      <c r="C1179" s="74"/>
      <c r="D1179" s="77"/>
      <c r="E1179" s="75"/>
      <c r="F1179" s="75"/>
      <c r="G1179" s="80"/>
      <c r="H1179" s="49"/>
      <c r="I1179" s="27"/>
      <c r="J1179" s="27"/>
      <c r="K1179" s="27"/>
      <c r="L1179" s="79"/>
      <c r="M1179" s="81"/>
      <c r="N1179" s="29">
        <v>0</v>
      </c>
      <c r="O1179" s="30" t="str">
        <f>IF(G1179&lt;=$N$2,"",IF(F1179=[3]Pav.tvarkyklė!$B$13,"",IF(ISBLANK(R1179),"X","")))</f>
        <v/>
      </c>
      <c r="P1179" s="31"/>
      <c r="Q1179" s="32"/>
      <c r="R1179" s="32"/>
      <c r="S1179" s="33"/>
      <c r="T1179" s="33"/>
      <c r="U1179" s="34" t="str">
        <f>IFERROR(INDEX('[3]5.Grup_T'!$G$4:$G$22,MATCH('6.Turtas'!E1179,'[3]5.Grup_T'!$E$4:$E$22,0)),"0")</f>
        <v>0</v>
      </c>
      <c r="V1179" s="35">
        <f t="shared" si="255"/>
        <v>0</v>
      </c>
      <c r="W1179" s="35">
        <f>IF(NOT(ISBLANK(H1179)),(12-DATEDIF(H1179,'[3]1.Pradzia'!$D$13,"m")),0)</f>
        <v>0</v>
      </c>
      <c r="X1179" s="35">
        <f t="shared" si="256"/>
        <v>0</v>
      </c>
      <c r="Y1179" s="35">
        <f t="shared" si="252"/>
        <v>0</v>
      </c>
      <c r="Z1179" s="35">
        <f t="shared" si="264"/>
        <v>0</v>
      </c>
      <c r="AA1179" s="36">
        <f t="shared" si="257"/>
        <v>0</v>
      </c>
      <c r="AB1179" s="36">
        <f t="shared" si="258"/>
        <v>0</v>
      </c>
      <c r="AC1179" s="37">
        <f t="shared" si="259"/>
        <v>0</v>
      </c>
      <c r="AD1179" s="35">
        <f>IF(OR(YEAR(G1179)&lt;2019,O1179="X"),0,IF(ISBLANK(H1179),DATEDIF(G1179,'[3]1.Pradzia'!$D$13,"M"),DATEDIF(G1179,H1179,"m")))</f>
        <v>0</v>
      </c>
      <c r="AE1179" s="37">
        <f>IF(E1179='[3]5.Grup_T'!$E$20,0,IF(AD1179&lt;&gt;0,M1179/V1179*MIN(12,AD1179),0))</f>
        <v>0</v>
      </c>
      <c r="AF1179" s="37">
        <f t="shared" si="260"/>
        <v>0</v>
      </c>
      <c r="AG1179" s="37">
        <f t="shared" si="261"/>
        <v>0</v>
      </c>
      <c r="AH1179" s="37">
        <f t="shared" si="262"/>
        <v>0</v>
      </c>
      <c r="AI1179" s="35" t="str">
        <f t="shared" si="263"/>
        <v>Nusidėvėjęs</v>
      </c>
      <c r="AJ1179" s="38" t="str">
        <f>IF(AND(F1179&lt;&gt;[3]Pav.tvarkyklė!$B$12,F1179&lt;&gt;[3]Pav.tvarkyklė!$B$13),"GVTNT","X")</f>
        <v>GVTNT</v>
      </c>
      <c r="AK1179" s="39">
        <f t="shared" si="265"/>
        <v>0</v>
      </c>
      <c r="AL1179" s="41"/>
      <c r="AM1179" s="41"/>
      <c r="AN1179" s="41">
        <f t="shared" si="253"/>
        <v>1900</v>
      </c>
      <c r="AO1179" s="41"/>
      <c r="AP1179" s="41"/>
      <c r="AQ1179" s="41"/>
      <c r="AR1179" s="42"/>
      <c r="AS1179" s="42"/>
      <c r="AU1179" s="43">
        <f t="shared" si="254"/>
        <v>0</v>
      </c>
    </row>
    <row r="1180" spans="1:47" ht="15" customHeight="1" x14ac:dyDescent="0.25">
      <c r="A1180" s="11"/>
      <c r="B1180" s="19">
        <v>1301</v>
      </c>
      <c r="C1180" s="74"/>
      <c r="D1180" s="77"/>
      <c r="E1180" s="75"/>
      <c r="F1180" s="75"/>
      <c r="G1180" s="80"/>
      <c r="H1180" s="49"/>
      <c r="I1180" s="27"/>
      <c r="J1180" s="27"/>
      <c r="K1180" s="27"/>
      <c r="L1180" s="79"/>
      <c r="M1180" s="81"/>
      <c r="N1180" s="29">
        <v>0</v>
      </c>
      <c r="O1180" s="30" t="str">
        <f>IF(G1180&lt;=$N$2,"",IF(F1180=[3]Pav.tvarkyklė!$B$13,"",IF(ISBLANK(R1180),"X","")))</f>
        <v/>
      </c>
      <c r="P1180" s="31"/>
      <c r="Q1180" s="32"/>
      <c r="R1180" s="32"/>
      <c r="S1180" s="33"/>
      <c r="T1180" s="33"/>
      <c r="U1180" s="34" t="str">
        <f>IFERROR(INDEX('[3]5.Grup_T'!$G$4:$G$22,MATCH('6.Turtas'!E1180,'[3]5.Grup_T'!$E$4:$E$22,0)),"0")</f>
        <v>0</v>
      </c>
      <c r="V1180" s="35">
        <f t="shared" si="255"/>
        <v>0</v>
      </c>
      <c r="W1180" s="35">
        <f>IF(NOT(ISBLANK(H1180)),(12-DATEDIF(H1180,'[3]1.Pradzia'!$D$13,"m")),0)</f>
        <v>0</v>
      </c>
      <c r="X1180" s="35">
        <f t="shared" si="256"/>
        <v>0</v>
      </c>
      <c r="Y1180" s="35">
        <f t="shared" si="252"/>
        <v>0</v>
      </c>
      <c r="Z1180" s="35">
        <f t="shared" si="264"/>
        <v>0</v>
      </c>
      <c r="AA1180" s="36">
        <f t="shared" si="257"/>
        <v>0</v>
      </c>
      <c r="AB1180" s="36">
        <f t="shared" si="258"/>
        <v>0</v>
      </c>
      <c r="AC1180" s="37">
        <f t="shared" si="259"/>
        <v>0</v>
      </c>
      <c r="AD1180" s="35">
        <f>IF(OR(YEAR(G1180)&lt;2019,O1180="X"),0,IF(ISBLANK(H1180),DATEDIF(G1180,'[3]1.Pradzia'!$D$13,"M"),DATEDIF(G1180,H1180,"m")))</f>
        <v>0</v>
      </c>
      <c r="AE1180" s="37">
        <f>IF(E1180='[3]5.Grup_T'!$E$20,0,IF(AD1180&lt;&gt;0,M1180/V1180*MIN(12,AD1180),0))</f>
        <v>0</v>
      </c>
      <c r="AF1180" s="37">
        <f t="shared" si="260"/>
        <v>0</v>
      </c>
      <c r="AG1180" s="37">
        <f t="shared" si="261"/>
        <v>0</v>
      </c>
      <c r="AH1180" s="37">
        <f t="shared" si="262"/>
        <v>0</v>
      </c>
      <c r="AI1180" s="35" t="str">
        <f t="shared" si="263"/>
        <v>Nusidėvėjęs</v>
      </c>
      <c r="AJ1180" s="38" t="str">
        <f>IF(AND(F1180&lt;&gt;[3]Pav.tvarkyklė!$B$12,F1180&lt;&gt;[3]Pav.tvarkyklė!$B$13),"GVTNT","X")</f>
        <v>GVTNT</v>
      </c>
      <c r="AK1180" s="39">
        <f t="shared" si="265"/>
        <v>0</v>
      </c>
      <c r="AL1180" s="41"/>
      <c r="AM1180" s="41"/>
      <c r="AN1180" s="41">
        <f t="shared" si="253"/>
        <v>1900</v>
      </c>
      <c r="AO1180" s="41"/>
      <c r="AP1180" s="41"/>
      <c r="AQ1180" s="41"/>
      <c r="AR1180" s="42"/>
      <c r="AS1180" s="42"/>
      <c r="AU1180" s="43">
        <f t="shared" si="254"/>
        <v>0</v>
      </c>
    </row>
    <row r="1181" spans="1:47" ht="15" customHeight="1" x14ac:dyDescent="0.25">
      <c r="A1181" s="11"/>
      <c r="B1181" s="19">
        <v>1302</v>
      </c>
      <c r="C1181" s="74"/>
      <c r="D1181" s="77"/>
      <c r="E1181" s="75"/>
      <c r="F1181" s="75"/>
      <c r="G1181" s="80"/>
      <c r="H1181" s="49"/>
      <c r="I1181" s="27"/>
      <c r="J1181" s="27"/>
      <c r="K1181" s="27"/>
      <c r="L1181" s="79"/>
      <c r="M1181" s="81"/>
      <c r="N1181" s="29">
        <v>0</v>
      </c>
      <c r="O1181" s="30" t="str">
        <f>IF(G1181&lt;=$N$2,"",IF(F1181=[3]Pav.tvarkyklė!$B$13,"",IF(ISBLANK(R1181),"X","")))</f>
        <v/>
      </c>
      <c r="P1181" s="31"/>
      <c r="Q1181" s="32"/>
      <c r="R1181" s="32"/>
      <c r="S1181" s="33"/>
      <c r="T1181" s="33"/>
      <c r="U1181" s="34" t="str">
        <f>IFERROR(INDEX('[3]5.Grup_T'!$G$4:$G$22,MATCH('6.Turtas'!E1181,'[3]5.Grup_T'!$E$4:$E$22,0)),"0")</f>
        <v>0</v>
      </c>
      <c r="V1181" s="35">
        <f t="shared" si="255"/>
        <v>0</v>
      </c>
      <c r="W1181" s="35">
        <f>IF(NOT(ISBLANK(H1181)),(12-DATEDIF(H1181,'[3]1.Pradzia'!$D$13,"m")),0)</f>
        <v>0</v>
      </c>
      <c r="X1181" s="35">
        <f t="shared" si="256"/>
        <v>0</v>
      </c>
      <c r="Y1181" s="35">
        <f t="shared" si="252"/>
        <v>0</v>
      </c>
      <c r="Z1181" s="35">
        <f t="shared" si="264"/>
        <v>0</v>
      </c>
      <c r="AA1181" s="36">
        <f t="shared" si="257"/>
        <v>0</v>
      </c>
      <c r="AB1181" s="36">
        <f t="shared" si="258"/>
        <v>0</v>
      </c>
      <c r="AC1181" s="37">
        <f t="shared" si="259"/>
        <v>0</v>
      </c>
      <c r="AD1181" s="35">
        <f>IF(OR(YEAR(G1181)&lt;2019,O1181="X"),0,IF(ISBLANK(H1181),DATEDIF(G1181,'[3]1.Pradzia'!$D$13,"M"),DATEDIF(G1181,H1181,"m")))</f>
        <v>0</v>
      </c>
      <c r="AE1181" s="37">
        <f>IF(E1181='[3]5.Grup_T'!$E$20,0,IF(AD1181&lt;&gt;0,M1181/V1181*MIN(12,AD1181),0))</f>
        <v>0</v>
      </c>
      <c r="AF1181" s="37">
        <f t="shared" si="260"/>
        <v>0</v>
      </c>
      <c r="AG1181" s="37">
        <f t="shared" si="261"/>
        <v>0</v>
      </c>
      <c r="AH1181" s="37">
        <f t="shared" si="262"/>
        <v>0</v>
      </c>
      <c r="AI1181" s="35" t="str">
        <f t="shared" si="263"/>
        <v>Nusidėvėjęs</v>
      </c>
      <c r="AJ1181" s="38" t="str">
        <f>IF(AND(F1181&lt;&gt;[3]Pav.tvarkyklė!$B$12,F1181&lt;&gt;[3]Pav.tvarkyklė!$B$13),"GVTNT","X")</f>
        <v>GVTNT</v>
      </c>
      <c r="AK1181" s="39">
        <f t="shared" si="265"/>
        <v>0</v>
      </c>
      <c r="AL1181" s="41"/>
      <c r="AM1181" s="41"/>
      <c r="AN1181" s="41">
        <f t="shared" si="253"/>
        <v>1900</v>
      </c>
      <c r="AO1181" s="41"/>
      <c r="AP1181" s="41"/>
      <c r="AQ1181" s="41"/>
      <c r="AR1181" s="42"/>
      <c r="AS1181" s="42"/>
      <c r="AU1181" s="43">
        <f t="shared" si="254"/>
        <v>0</v>
      </c>
    </row>
    <row r="1182" spans="1:47" ht="15" customHeight="1" x14ac:dyDescent="0.25">
      <c r="A1182" s="11"/>
      <c r="B1182" s="19">
        <v>1303</v>
      </c>
      <c r="C1182" s="74"/>
      <c r="D1182" s="77"/>
      <c r="E1182" s="75"/>
      <c r="F1182" s="75"/>
      <c r="G1182" s="80"/>
      <c r="H1182" s="49"/>
      <c r="I1182" s="27"/>
      <c r="J1182" s="27"/>
      <c r="K1182" s="27"/>
      <c r="L1182" s="79"/>
      <c r="M1182" s="81"/>
      <c r="N1182" s="29">
        <v>0</v>
      </c>
      <c r="O1182" s="30" t="str">
        <f>IF(G1182&lt;=$N$2,"",IF(F1182=[3]Pav.tvarkyklė!$B$13,"",IF(ISBLANK(R1182),"X","")))</f>
        <v/>
      </c>
      <c r="P1182" s="31"/>
      <c r="Q1182" s="32"/>
      <c r="R1182" s="32"/>
      <c r="S1182" s="33"/>
      <c r="T1182" s="33"/>
      <c r="U1182" s="34" t="str">
        <f>IFERROR(INDEX('[3]5.Grup_T'!$G$4:$G$22,MATCH('6.Turtas'!E1182,'[3]5.Grup_T'!$E$4:$E$22,0)),"0")</f>
        <v>0</v>
      </c>
      <c r="V1182" s="35">
        <f t="shared" si="255"/>
        <v>0</v>
      </c>
      <c r="W1182" s="35">
        <f>IF(NOT(ISBLANK(H1182)),(12-DATEDIF(H1182,'[3]1.Pradzia'!$D$13,"m")),0)</f>
        <v>0</v>
      </c>
      <c r="X1182" s="35">
        <f t="shared" si="256"/>
        <v>0</v>
      </c>
      <c r="Y1182" s="35">
        <f t="shared" si="252"/>
        <v>0</v>
      </c>
      <c r="Z1182" s="35">
        <f t="shared" si="264"/>
        <v>0</v>
      </c>
      <c r="AA1182" s="36">
        <f t="shared" si="257"/>
        <v>0</v>
      </c>
      <c r="AB1182" s="36">
        <f t="shared" si="258"/>
        <v>0</v>
      </c>
      <c r="AC1182" s="37">
        <f t="shared" si="259"/>
        <v>0</v>
      </c>
      <c r="AD1182" s="35">
        <f>IF(OR(YEAR(G1182)&lt;2019,O1182="X"),0,IF(ISBLANK(H1182),DATEDIF(G1182,'[3]1.Pradzia'!$D$13,"M"),DATEDIF(G1182,H1182,"m")))</f>
        <v>0</v>
      </c>
      <c r="AE1182" s="37">
        <f>IF(E1182='[3]5.Grup_T'!$E$20,0,IF(AD1182&lt;&gt;0,M1182/V1182*MIN(12,AD1182),0))</f>
        <v>0</v>
      </c>
      <c r="AF1182" s="37">
        <f t="shared" si="260"/>
        <v>0</v>
      </c>
      <c r="AG1182" s="37">
        <f t="shared" si="261"/>
        <v>0</v>
      </c>
      <c r="AH1182" s="37">
        <f t="shared" si="262"/>
        <v>0</v>
      </c>
      <c r="AI1182" s="35" t="str">
        <f t="shared" si="263"/>
        <v>Nusidėvėjęs</v>
      </c>
      <c r="AJ1182" s="38" t="str">
        <f>IF(AND(F1182&lt;&gt;[3]Pav.tvarkyklė!$B$12,F1182&lt;&gt;[3]Pav.tvarkyklė!$B$13),"GVTNT","X")</f>
        <v>GVTNT</v>
      </c>
      <c r="AK1182" s="39">
        <f t="shared" si="265"/>
        <v>0</v>
      </c>
      <c r="AL1182" s="41"/>
      <c r="AM1182" s="41"/>
      <c r="AN1182" s="41">
        <f t="shared" si="253"/>
        <v>1900</v>
      </c>
      <c r="AO1182" s="41"/>
      <c r="AP1182" s="41"/>
      <c r="AQ1182" s="41"/>
      <c r="AR1182" s="42"/>
      <c r="AS1182" s="42"/>
      <c r="AU1182" s="43">
        <f t="shared" si="254"/>
        <v>0</v>
      </c>
    </row>
    <row r="1183" spans="1:47" ht="15" customHeight="1" x14ac:dyDescent="0.25">
      <c r="A1183" s="11"/>
      <c r="B1183" s="19">
        <v>1304</v>
      </c>
      <c r="C1183" s="74"/>
      <c r="D1183" s="77"/>
      <c r="E1183" s="75"/>
      <c r="F1183" s="75"/>
      <c r="G1183" s="80"/>
      <c r="H1183" s="49"/>
      <c r="I1183" s="27"/>
      <c r="J1183" s="27"/>
      <c r="K1183" s="27"/>
      <c r="L1183" s="79"/>
      <c r="M1183" s="81"/>
      <c r="N1183" s="29">
        <v>0</v>
      </c>
      <c r="O1183" s="30" t="str">
        <f>IF(G1183&lt;=$N$2,"",IF(F1183=[3]Pav.tvarkyklė!$B$13,"",IF(ISBLANK(R1183),"X","")))</f>
        <v/>
      </c>
      <c r="P1183" s="31"/>
      <c r="Q1183" s="32"/>
      <c r="R1183" s="32"/>
      <c r="S1183" s="33"/>
      <c r="T1183" s="33"/>
      <c r="U1183" s="34" t="str">
        <f>IFERROR(INDEX('[3]5.Grup_T'!$G$4:$G$22,MATCH('6.Turtas'!E1183,'[3]5.Grup_T'!$E$4:$E$22,0)),"0")</f>
        <v>0</v>
      </c>
      <c r="V1183" s="35">
        <f t="shared" si="255"/>
        <v>0</v>
      </c>
      <c r="W1183" s="35">
        <f>IF(NOT(ISBLANK(H1183)),(12-DATEDIF(H1183,'[3]1.Pradzia'!$D$13,"m")),0)</f>
        <v>0</v>
      </c>
      <c r="X1183" s="35">
        <f t="shared" si="256"/>
        <v>0</v>
      </c>
      <c r="Y1183" s="35">
        <f t="shared" si="252"/>
        <v>0</v>
      </c>
      <c r="Z1183" s="35">
        <f t="shared" si="264"/>
        <v>0</v>
      </c>
      <c r="AA1183" s="36">
        <f t="shared" si="257"/>
        <v>0</v>
      </c>
      <c r="AB1183" s="36">
        <f t="shared" si="258"/>
        <v>0</v>
      </c>
      <c r="AC1183" s="37">
        <f t="shared" si="259"/>
        <v>0</v>
      </c>
      <c r="AD1183" s="35">
        <f>IF(OR(YEAR(G1183)&lt;2019,O1183="X"),0,IF(ISBLANK(H1183),DATEDIF(G1183,'[3]1.Pradzia'!$D$13,"M"),DATEDIF(G1183,H1183,"m")))</f>
        <v>0</v>
      </c>
      <c r="AE1183" s="37">
        <f>IF(E1183='[3]5.Grup_T'!$E$20,0,IF(AD1183&lt;&gt;0,M1183/V1183*MIN(12,AD1183),0))</f>
        <v>0</v>
      </c>
      <c r="AF1183" s="37">
        <f t="shared" si="260"/>
        <v>0</v>
      </c>
      <c r="AG1183" s="37">
        <f t="shared" si="261"/>
        <v>0</v>
      </c>
      <c r="AH1183" s="37">
        <f t="shared" si="262"/>
        <v>0</v>
      </c>
      <c r="AI1183" s="35" t="str">
        <f t="shared" si="263"/>
        <v>Nusidėvėjęs</v>
      </c>
      <c r="AJ1183" s="38" t="str">
        <f>IF(AND(F1183&lt;&gt;[3]Pav.tvarkyklė!$B$12,F1183&lt;&gt;[3]Pav.tvarkyklė!$B$13),"GVTNT","X")</f>
        <v>GVTNT</v>
      </c>
      <c r="AK1183" s="39">
        <f t="shared" si="265"/>
        <v>0</v>
      </c>
      <c r="AL1183" s="41"/>
      <c r="AM1183" s="41"/>
      <c r="AN1183" s="41">
        <f t="shared" si="253"/>
        <v>1900</v>
      </c>
      <c r="AO1183" s="41"/>
      <c r="AP1183" s="41"/>
      <c r="AQ1183" s="41"/>
      <c r="AR1183" s="42"/>
      <c r="AS1183" s="42"/>
      <c r="AU1183" s="43">
        <f t="shared" si="254"/>
        <v>0</v>
      </c>
    </row>
    <row r="1184" spans="1:47" ht="15" customHeight="1" x14ac:dyDescent="0.25">
      <c r="A1184" s="11"/>
      <c r="B1184" s="19">
        <v>1305</v>
      </c>
      <c r="C1184" s="74"/>
      <c r="D1184" s="77"/>
      <c r="E1184" s="75"/>
      <c r="F1184" s="75"/>
      <c r="G1184" s="80"/>
      <c r="H1184" s="49"/>
      <c r="I1184" s="27"/>
      <c r="J1184" s="27"/>
      <c r="K1184" s="27"/>
      <c r="L1184" s="79"/>
      <c r="M1184" s="81"/>
      <c r="N1184" s="29">
        <v>0</v>
      </c>
      <c r="O1184" s="30" t="str">
        <f>IF(G1184&lt;=$N$2,"",IF(F1184=[3]Pav.tvarkyklė!$B$13,"",IF(ISBLANK(R1184),"X","")))</f>
        <v/>
      </c>
      <c r="P1184" s="31"/>
      <c r="Q1184" s="32"/>
      <c r="R1184" s="32"/>
      <c r="S1184" s="33"/>
      <c r="T1184" s="33"/>
      <c r="U1184" s="34" t="str">
        <f>IFERROR(INDEX('[3]5.Grup_T'!$G$4:$G$22,MATCH('6.Turtas'!E1184,'[3]5.Grup_T'!$E$4:$E$22,0)),"0")</f>
        <v>0</v>
      </c>
      <c r="V1184" s="35">
        <f t="shared" si="255"/>
        <v>0</v>
      </c>
      <c r="W1184" s="35">
        <f>IF(NOT(ISBLANK(H1184)),(12-DATEDIF(H1184,'[3]1.Pradzia'!$D$13,"m")),0)</f>
        <v>0</v>
      </c>
      <c r="X1184" s="35">
        <f t="shared" si="256"/>
        <v>0</v>
      </c>
      <c r="Y1184" s="35">
        <f t="shared" si="252"/>
        <v>0</v>
      </c>
      <c r="Z1184" s="35">
        <f t="shared" si="264"/>
        <v>0</v>
      </c>
      <c r="AA1184" s="36">
        <f t="shared" si="257"/>
        <v>0</v>
      </c>
      <c r="AB1184" s="36">
        <f t="shared" si="258"/>
        <v>0</v>
      </c>
      <c r="AC1184" s="37">
        <f t="shared" si="259"/>
        <v>0</v>
      </c>
      <c r="AD1184" s="35">
        <f>IF(OR(YEAR(G1184)&lt;2019,O1184="X"),0,IF(ISBLANK(H1184),DATEDIF(G1184,'[3]1.Pradzia'!$D$13,"M"),DATEDIF(G1184,H1184,"m")))</f>
        <v>0</v>
      </c>
      <c r="AE1184" s="37">
        <f>IF(E1184='[3]5.Grup_T'!$E$20,0,IF(AD1184&lt;&gt;0,M1184/V1184*MIN(12,AD1184),0))</f>
        <v>0</v>
      </c>
      <c r="AF1184" s="37">
        <f t="shared" si="260"/>
        <v>0</v>
      </c>
      <c r="AG1184" s="37">
        <f t="shared" si="261"/>
        <v>0</v>
      </c>
      <c r="AH1184" s="37">
        <f t="shared" si="262"/>
        <v>0</v>
      </c>
      <c r="AI1184" s="35" t="str">
        <f t="shared" si="263"/>
        <v>Nusidėvėjęs</v>
      </c>
      <c r="AJ1184" s="38" t="str">
        <f>IF(AND(F1184&lt;&gt;[3]Pav.tvarkyklė!$B$12,F1184&lt;&gt;[3]Pav.tvarkyklė!$B$13),"GVTNT","X")</f>
        <v>GVTNT</v>
      </c>
      <c r="AK1184" s="39">
        <f t="shared" si="265"/>
        <v>0</v>
      </c>
      <c r="AL1184" s="41"/>
      <c r="AM1184" s="41"/>
      <c r="AN1184" s="41">
        <f t="shared" si="253"/>
        <v>1900</v>
      </c>
      <c r="AO1184" s="41"/>
      <c r="AP1184" s="41"/>
      <c r="AQ1184" s="41"/>
      <c r="AR1184" s="42"/>
      <c r="AS1184" s="42"/>
      <c r="AU1184" s="43">
        <f t="shared" si="254"/>
        <v>0</v>
      </c>
    </row>
    <row r="1185" spans="1:47" ht="15" customHeight="1" x14ac:dyDescent="0.25">
      <c r="A1185" s="11"/>
      <c r="B1185" s="19">
        <v>1345</v>
      </c>
      <c r="C1185" s="74"/>
      <c r="D1185" s="82"/>
      <c r="E1185" s="78"/>
      <c r="F1185" s="84"/>
      <c r="G1185" s="80"/>
      <c r="H1185" s="49"/>
      <c r="I1185" s="27"/>
      <c r="J1185" s="27"/>
      <c r="K1185" s="27"/>
      <c r="L1185" s="79"/>
      <c r="M1185" s="81"/>
      <c r="N1185" s="29">
        <v>0</v>
      </c>
      <c r="O1185" s="30" t="str">
        <f>IF(G1185&lt;=$N$2,"",IF(F1185=[3]Pav.tvarkyklė!$B$13,"",IF(ISBLANK(R1185),"X","")))</f>
        <v/>
      </c>
      <c r="P1185" s="31"/>
      <c r="Q1185" s="32"/>
      <c r="R1185" s="32"/>
      <c r="S1185" s="33"/>
      <c r="T1185" s="33"/>
      <c r="U1185" s="34" t="str">
        <f>IFERROR(INDEX('[3]5.Grup_T'!$G$4:$G$22,MATCH('6.Turtas'!E1185,'[3]5.Grup_T'!$E$4:$E$22,0)),"0")</f>
        <v>0</v>
      </c>
      <c r="V1185" s="35">
        <f t="shared" si="255"/>
        <v>0</v>
      </c>
      <c r="W1185" s="35">
        <f>IF(NOT(ISBLANK(H1185)),(12-DATEDIF(H1185,'[3]1.Pradzia'!$D$13,"m")),0)</f>
        <v>0</v>
      </c>
      <c r="X1185" s="35">
        <f t="shared" si="256"/>
        <v>0</v>
      </c>
      <c r="Y1185" s="35">
        <f t="shared" si="252"/>
        <v>0</v>
      </c>
      <c r="Z1185" s="35">
        <f t="shared" si="264"/>
        <v>0</v>
      </c>
      <c r="AA1185" s="36">
        <f t="shared" si="257"/>
        <v>0</v>
      </c>
      <c r="AB1185" s="36">
        <f t="shared" si="258"/>
        <v>0</v>
      </c>
      <c r="AC1185" s="37">
        <f t="shared" si="259"/>
        <v>0</v>
      </c>
      <c r="AD1185" s="35">
        <f>IF(OR(YEAR(G1185)&lt;2019,O1185="X"),0,IF(ISBLANK(H1185),DATEDIF(G1185,'[3]1.Pradzia'!$D$13,"M"),DATEDIF(G1185,H1185,"m")))</f>
        <v>0</v>
      </c>
      <c r="AE1185" s="37">
        <f>IF(E1185='[3]5.Grup_T'!$E$20,0,IF(AD1185&lt;&gt;0,M1185/V1185*MIN(12,AD1185),0))</f>
        <v>0</v>
      </c>
      <c r="AF1185" s="37">
        <f t="shared" si="260"/>
        <v>0</v>
      </c>
      <c r="AG1185" s="37">
        <f t="shared" si="261"/>
        <v>0</v>
      </c>
      <c r="AH1185" s="37">
        <f t="shared" si="262"/>
        <v>0</v>
      </c>
      <c r="AI1185" s="35" t="str">
        <f t="shared" si="263"/>
        <v>Nusidėvėjęs</v>
      </c>
      <c r="AJ1185" s="38" t="str">
        <f>IF(AND(F1185&lt;&gt;[3]Pav.tvarkyklė!$B$12,F1185&lt;&gt;[3]Pav.tvarkyklė!$B$13),"GVTNT","X")</f>
        <v>GVTNT</v>
      </c>
      <c r="AK1185" s="39">
        <f t="shared" si="265"/>
        <v>0</v>
      </c>
      <c r="AL1185" s="41"/>
      <c r="AM1185" s="41"/>
      <c r="AN1185" s="41">
        <f t="shared" si="253"/>
        <v>1900</v>
      </c>
      <c r="AO1185" s="41"/>
      <c r="AP1185" s="41"/>
      <c r="AQ1185" s="41"/>
      <c r="AR1185" s="42"/>
      <c r="AS1185" s="42"/>
      <c r="AU1185" s="43">
        <f t="shared" si="254"/>
        <v>0</v>
      </c>
    </row>
    <row r="1186" spans="1:47" ht="15" customHeight="1" x14ac:dyDescent="0.25">
      <c r="A1186" s="11"/>
      <c r="B1186" s="19">
        <v>1346</v>
      </c>
      <c r="C1186" s="74"/>
      <c r="D1186" s="77"/>
      <c r="E1186" s="78"/>
      <c r="F1186" s="84"/>
      <c r="G1186" s="80"/>
      <c r="H1186" s="49"/>
      <c r="I1186" s="27"/>
      <c r="J1186" s="27"/>
      <c r="K1186" s="27"/>
      <c r="L1186" s="79"/>
      <c r="M1186" s="81"/>
      <c r="N1186" s="29">
        <v>0</v>
      </c>
      <c r="O1186" s="30" t="str">
        <f>IF(G1186&lt;=$N$2,"",IF(F1186=[3]Pav.tvarkyklė!$B$13,"",IF(ISBLANK(R1186),"X","")))</f>
        <v/>
      </c>
      <c r="P1186" s="31"/>
      <c r="Q1186" s="32"/>
      <c r="R1186" s="32"/>
      <c r="S1186" s="33"/>
      <c r="T1186" s="33"/>
      <c r="U1186" s="34" t="str">
        <f>IFERROR(INDEX('[3]5.Grup_T'!$G$4:$G$22,MATCH('6.Turtas'!E1186,'[3]5.Grup_T'!$E$4:$E$22,0)),"0")</f>
        <v>0</v>
      </c>
      <c r="V1186" s="35">
        <f t="shared" si="255"/>
        <v>0</v>
      </c>
      <c r="W1186" s="35">
        <f>IF(NOT(ISBLANK(H1186)),(12-DATEDIF(H1186,'[3]1.Pradzia'!$D$13,"m")),0)</f>
        <v>0</v>
      </c>
      <c r="X1186" s="35">
        <f t="shared" si="256"/>
        <v>0</v>
      </c>
      <c r="Y1186" s="35">
        <f t="shared" si="252"/>
        <v>0</v>
      </c>
      <c r="Z1186" s="35">
        <f t="shared" si="264"/>
        <v>0</v>
      </c>
      <c r="AA1186" s="36">
        <f t="shared" si="257"/>
        <v>0</v>
      </c>
      <c r="AB1186" s="36">
        <f t="shared" si="258"/>
        <v>0</v>
      </c>
      <c r="AC1186" s="37">
        <f t="shared" si="259"/>
        <v>0</v>
      </c>
      <c r="AD1186" s="35">
        <f>IF(OR(YEAR(G1186)&lt;2019,O1186="X"),0,IF(ISBLANK(H1186),DATEDIF(G1186,'[3]1.Pradzia'!$D$13,"M"),DATEDIF(G1186,H1186,"m")))</f>
        <v>0</v>
      </c>
      <c r="AE1186" s="37">
        <f>IF(E1186='[3]5.Grup_T'!$E$20,0,IF(AD1186&lt;&gt;0,M1186/V1186*MIN(12,AD1186),0))</f>
        <v>0</v>
      </c>
      <c r="AF1186" s="37">
        <f t="shared" si="260"/>
        <v>0</v>
      </c>
      <c r="AG1186" s="37">
        <f t="shared" si="261"/>
        <v>0</v>
      </c>
      <c r="AH1186" s="37">
        <f t="shared" si="262"/>
        <v>0</v>
      </c>
      <c r="AI1186" s="35" t="str">
        <f t="shared" si="263"/>
        <v>Nusidėvėjęs</v>
      </c>
      <c r="AJ1186" s="38" t="str">
        <f>IF(AND(F1186&lt;&gt;[3]Pav.tvarkyklė!$B$12,F1186&lt;&gt;[3]Pav.tvarkyklė!$B$13),"GVTNT","X")</f>
        <v>GVTNT</v>
      </c>
      <c r="AK1186" s="39">
        <f t="shared" si="265"/>
        <v>0</v>
      </c>
      <c r="AL1186" s="41"/>
      <c r="AM1186" s="41"/>
      <c r="AN1186" s="41">
        <f t="shared" si="253"/>
        <v>1900</v>
      </c>
      <c r="AO1186" s="41"/>
      <c r="AP1186" s="41"/>
      <c r="AQ1186" s="41"/>
      <c r="AR1186" s="42"/>
      <c r="AS1186" s="42"/>
      <c r="AU1186" s="43">
        <f t="shared" si="254"/>
        <v>0</v>
      </c>
    </row>
    <row r="1187" spans="1:47" ht="15" customHeight="1" x14ac:dyDescent="0.25">
      <c r="A1187" s="11"/>
      <c r="B1187" s="19">
        <v>1347</v>
      </c>
      <c r="C1187" s="74"/>
      <c r="D1187" s="77"/>
      <c r="E1187" s="78"/>
      <c r="F1187" s="84"/>
      <c r="G1187" s="80"/>
      <c r="H1187" s="49"/>
      <c r="I1187" s="27"/>
      <c r="J1187" s="27"/>
      <c r="K1187" s="27"/>
      <c r="L1187" s="79"/>
      <c r="M1187" s="81"/>
      <c r="N1187" s="29">
        <v>0</v>
      </c>
      <c r="O1187" s="30" t="str">
        <f>IF(G1187&lt;=$N$2,"",IF(F1187=[3]Pav.tvarkyklė!$B$13,"",IF(ISBLANK(R1187),"X","")))</f>
        <v/>
      </c>
      <c r="P1187" s="31"/>
      <c r="Q1187" s="32"/>
      <c r="R1187" s="32"/>
      <c r="S1187" s="33"/>
      <c r="T1187" s="33"/>
      <c r="U1187" s="34" t="str">
        <f>IFERROR(INDEX('[3]5.Grup_T'!$G$4:$G$22,MATCH('6.Turtas'!E1187,'[3]5.Grup_T'!$E$4:$E$22,0)),"0")</f>
        <v>0</v>
      </c>
      <c r="V1187" s="35">
        <f t="shared" si="255"/>
        <v>0</v>
      </c>
      <c r="W1187" s="35">
        <f>IF(NOT(ISBLANK(H1187)),(12-DATEDIF(H1187,'[3]1.Pradzia'!$D$13,"m")),0)</f>
        <v>0</v>
      </c>
      <c r="X1187" s="35">
        <f t="shared" si="256"/>
        <v>0</v>
      </c>
      <c r="Y1187" s="35">
        <f t="shared" si="252"/>
        <v>0</v>
      </c>
      <c r="Z1187" s="35">
        <f t="shared" si="264"/>
        <v>0</v>
      </c>
      <c r="AA1187" s="36">
        <f t="shared" si="257"/>
        <v>0</v>
      </c>
      <c r="AB1187" s="36">
        <f t="shared" si="258"/>
        <v>0</v>
      </c>
      <c r="AC1187" s="37">
        <f t="shared" si="259"/>
        <v>0</v>
      </c>
      <c r="AD1187" s="35">
        <f>IF(OR(YEAR(G1187)&lt;2019,O1187="X"),0,IF(ISBLANK(H1187),DATEDIF(G1187,'[3]1.Pradzia'!$D$13,"M"),DATEDIF(G1187,H1187,"m")))</f>
        <v>0</v>
      </c>
      <c r="AE1187" s="37">
        <f>IF(E1187='[3]5.Grup_T'!$E$20,0,IF(AD1187&lt;&gt;0,M1187/V1187*MIN(12,AD1187),0))</f>
        <v>0</v>
      </c>
      <c r="AF1187" s="37">
        <f t="shared" si="260"/>
        <v>0</v>
      </c>
      <c r="AG1187" s="37">
        <f t="shared" si="261"/>
        <v>0</v>
      </c>
      <c r="AH1187" s="37">
        <f t="shared" si="262"/>
        <v>0</v>
      </c>
      <c r="AI1187" s="35" t="str">
        <f t="shared" si="263"/>
        <v>Nusidėvėjęs</v>
      </c>
      <c r="AJ1187" s="38" t="str">
        <f>IF(AND(F1187&lt;&gt;[3]Pav.tvarkyklė!$B$12,F1187&lt;&gt;[3]Pav.tvarkyklė!$B$13),"GVTNT","X")</f>
        <v>GVTNT</v>
      </c>
      <c r="AK1187" s="39">
        <f t="shared" si="265"/>
        <v>0</v>
      </c>
      <c r="AL1187" s="41"/>
      <c r="AM1187" s="41"/>
      <c r="AN1187" s="41">
        <f t="shared" si="253"/>
        <v>1900</v>
      </c>
      <c r="AO1187" s="41"/>
      <c r="AP1187" s="41"/>
      <c r="AQ1187" s="41"/>
      <c r="AR1187" s="42"/>
      <c r="AS1187" s="42"/>
      <c r="AU1187" s="43">
        <f t="shared" si="254"/>
        <v>0</v>
      </c>
    </row>
    <row r="1188" spans="1:47" ht="15" customHeight="1" x14ac:dyDescent="0.25">
      <c r="A1188" s="11"/>
      <c r="B1188" s="19">
        <v>1348</v>
      </c>
      <c r="C1188" s="74"/>
      <c r="D1188" s="77"/>
      <c r="E1188" s="78"/>
      <c r="F1188" s="78"/>
      <c r="G1188" s="80"/>
      <c r="H1188" s="49"/>
      <c r="I1188" s="27"/>
      <c r="J1188" s="27"/>
      <c r="K1188" s="27"/>
      <c r="L1188" s="79"/>
      <c r="M1188" s="81"/>
      <c r="N1188" s="29">
        <v>0</v>
      </c>
      <c r="O1188" s="30" t="str">
        <f>IF(G1188&lt;=$N$2,"",IF(F1188=[3]Pav.tvarkyklė!$B$13,"",IF(ISBLANK(R1188),"X","")))</f>
        <v/>
      </c>
      <c r="P1188" s="31"/>
      <c r="Q1188" s="32"/>
      <c r="R1188" s="32"/>
      <c r="S1188" s="33"/>
      <c r="T1188" s="33"/>
      <c r="U1188" s="34" t="str">
        <f>IFERROR(INDEX('[3]5.Grup_T'!$G$4:$G$22,MATCH('6.Turtas'!E1188,'[3]5.Grup_T'!$E$4:$E$22,0)),"0")</f>
        <v>0</v>
      </c>
      <c r="V1188" s="35">
        <f t="shared" si="255"/>
        <v>0</v>
      </c>
      <c r="W1188" s="35">
        <f>IF(NOT(ISBLANK(H1188)),(12-DATEDIF(H1188,'[3]1.Pradzia'!$D$13,"m")),0)</f>
        <v>0</v>
      </c>
      <c r="X1188" s="35">
        <f t="shared" si="256"/>
        <v>0</v>
      </c>
      <c r="Y1188" s="35">
        <f t="shared" si="252"/>
        <v>0</v>
      </c>
      <c r="Z1188" s="35">
        <f t="shared" si="264"/>
        <v>0</v>
      </c>
      <c r="AA1188" s="36">
        <f t="shared" si="257"/>
        <v>0</v>
      </c>
      <c r="AB1188" s="36">
        <f t="shared" si="258"/>
        <v>0</v>
      </c>
      <c r="AC1188" s="37">
        <f t="shared" si="259"/>
        <v>0</v>
      </c>
      <c r="AD1188" s="35">
        <f>IF(OR(YEAR(G1188)&lt;2019,O1188="X"),0,IF(ISBLANK(H1188),DATEDIF(G1188,'[3]1.Pradzia'!$D$13,"M"),DATEDIF(G1188,H1188,"m")))</f>
        <v>0</v>
      </c>
      <c r="AE1188" s="37">
        <f>IF(E1188='[3]5.Grup_T'!$E$20,0,IF(AD1188&lt;&gt;0,M1188/V1188*MIN(12,AD1188),0))</f>
        <v>0</v>
      </c>
      <c r="AF1188" s="37">
        <f t="shared" si="260"/>
        <v>0</v>
      </c>
      <c r="AG1188" s="37">
        <f t="shared" si="261"/>
        <v>0</v>
      </c>
      <c r="AH1188" s="37">
        <f t="shared" si="262"/>
        <v>0</v>
      </c>
      <c r="AI1188" s="35" t="str">
        <f t="shared" si="263"/>
        <v>Nusidėvėjęs</v>
      </c>
      <c r="AJ1188" s="38" t="str">
        <f>IF(AND(F1188&lt;&gt;[3]Pav.tvarkyklė!$B$12,F1188&lt;&gt;[3]Pav.tvarkyklė!$B$13),"GVTNT","X")</f>
        <v>GVTNT</v>
      </c>
      <c r="AK1188" s="39">
        <f t="shared" si="265"/>
        <v>0</v>
      </c>
      <c r="AL1188" s="41"/>
      <c r="AM1188" s="41"/>
      <c r="AN1188" s="41">
        <f t="shared" si="253"/>
        <v>1900</v>
      </c>
      <c r="AO1188" s="41"/>
      <c r="AP1188" s="41"/>
      <c r="AQ1188" s="41"/>
      <c r="AR1188" s="42"/>
      <c r="AS1188" s="42"/>
      <c r="AU1188" s="43">
        <f t="shared" si="254"/>
        <v>0</v>
      </c>
    </row>
    <row r="1189" spans="1:47" ht="15" customHeight="1" x14ac:dyDescent="0.25">
      <c r="A1189" s="11"/>
      <c r="B1189" s="19">
        <v>1349</v>
      </c>
      <c r="C1189" s="74"/>
      <c r="D1189" s="77"/>
      <c r="E1189" s="78"/>
      <c r="F1189" s="75"/>
      <c r="G1189" s="80"/>
      <c r="H1189" s="49"/>
      <c r="I1189" s="27"/>
      <c r="J1189" s="27"/>
      <c r="K1189" s="27"/>
      <c r="L1189" s="79"/>
      <c r="M1189" s="81"/>
      <c r="N1189" s="29">
        <v>0</v>
      </c>
      <c r="O1189" s="30" t="str">
        <f>IF(G1189&lt;=$N$2,"",IF(F1189=[3]Pav.tvarkyklė!$B$13,"",IF(ISBLANK(R1189),"X","")))</f>
        <v/>
      </c>
      <c r="P1189" s="31"/>
      <c r="Q1189" s="32"/>
      <c r="R1189" s="32"/>
      <c r="S1189" s="33"/>
      <c r="T1189" s="33"/>
      <c r="U1189" s="34" t="str">
        <f>IFERROR(INDEX('[3]5.Grup_T'!$G$4:$G$22,MATCH('6.Turtas'!E1189,'[3]5.Grup_T'!$E$4:$E$22,0)),"0")</f>
        <v>0</v>
      </c>
      <c r="V1189" s="35">
        <f t="shared" si="255"/>
        <v>0</v>
      </c>
      <c r="W1189" s="35">
        <f>IF(NOT(ISBLANK(H1189)),(12-DATEDIF(H1189,'[3]1.Pradzia'!$D$13,"m")),0)</f>
        <v>0</v>
      </c>
      <c r="X1189" s="35">
        <f t="shared" si="256"/>
        <v>0</v>
      </c>
      <c r="Y1189" s="35">
        <f t="shared" si="252"/>
        <v>0</v>
      </c>
      <c r="Z1189" s="35">
        <f t="shared" si="264"/>
        <v>0</v>
      </c>
      <c r="AA1189" s="36">
        <f t="shared" si="257"/>
        <v>0</v>
      </c>
      <c r="AB1189" s="36">
        <f t="shared" si="258"/>
        <v>0</v>
      </c>
      <c r="AC1189" s="37">
        <f t="shared" si="259"/>
        <v>0</v>
      </c>
      <c r="AD1189" s="35">
        <f>IF(OR(YEAR(G1189)&lt;2019,O1189="X"),0,IF(ISBLANK(H1189),DATEDIF(G1189,'[3]1.Pradzia'!$D$13,"M"),DATEDIF(G1189,H1189,"m")))</f>
        <v>0</v>
      </c>
      <c r="AE1189" s="37">
        <f>IF(E1189='[3]5.Grup_T'!$E$20,0,IF(AD1189&lt;&gt;0,M1189/V1189*MIN(12,AD1189),0))</f>
        <v>0</v>
      </c>
      <c r="AF1189" s="37">
        <f t="shared" si="260"/>
        <v>0</v>
      </c>
      <c r="AG1189" s="37">
        <f t="shared" si="261"/>
        <v>0</v>
      </c>
      <c r="AH1189" s="37">
        <f t="shared" si="262"/>
        <v>0</v>
      </c>
      <c r="AI1189" s="35" t="str">
        <f t="shared" si="263"/>
        <v>Nusidėvėjęs</v>
      </c>
      <c r="AJ1189" s="38" t="str">
        <f>IF(AND(F1189&lt;&gt;[3]Pav.tvarkyklė!$B$12,F1189&lt;&gt;[3]Pav.tvarkyklė!$B$13),"GVTNT","X")</f>
        <v>GVTNT</v>
      </c>
      <c r="AK1189" s="39">
        <f t="shared" si="265"/>
        <v>0</v>
      </c>
      <c r="AL1189" s="41"/>
      <c r="AM1189" s="41"/>
      <c r="AN1189" s="41">
        <f t="shared" si="253"/>
        <v>1900</v>
      </c>
      <c r="AO1189" s="41"/>
      <c r="AP1189" s="41"/>
      <c r="AQ1189" s="41"/>
      <c r="AR1189" s="42"/>
      <c r="AS1189" s="42"/>
      <c r="AU1189" s="43">
        <f t="shared" si="254"/>
        <v>0</v>
      </c>
    </row>
    <row r="1190" spans="1:47" ht="15" customHeight="1" x14ac:dyDescent="0.25">
      <c r="A1190" s="11"/>
      <c r="B1190" s="19">
        <v>1350</v>
      </c>
      <c r="C1190" s="74"/>
      <c r="D1190" s="77"/>
      <c r="E1190" s="78"/>
      <c r="F1190" s="84"/>
      <c r="G1190" s="80"/>
      <c r="H1190" s="49"/>
      <c r="I1190" s="27"/>
      <c r="J1190" s="27"/>
      <c r="K1190" s="27"/>
      <c r="L1190" s="79"/>
      <c r="M1190" s="81"/>
      <c r="N1190" s="29">
        <v>0</v>
      </c>
      <c r="O1190" s="30" t="str">
        <f>IF(G1190&lt;=$N$2,"",IF(F1190=[3]Pav.tvarkyklė!$B$13,"",IF(ISBLANK(R1190),"X","")))</f>
        <v/>
      </c>
      <c r="P1190" s="31"/>
      <c r="Q1190" s="32"/>
      <c r="R1190" s="32"/>
      <c r="S1190" s="33"/>
      <c r="T1190" s="33"/>
      <c r="U1190" s="34" t="str">
        <f>IFERROR(INDEX('[3]5.Grup_T'!$G$4:$G$22,MATCH('6.Turtas'!E1190,'[3]5.Grup_T'!$E$4:$E$22,0)),"0")</f>
        <v>0</v>
      </c>
      <c r="V1190" s="35">
        <f t="shared" si="255"/>
        <v>0</v>
      </c>
      <c r="W1190" s="35">
        <f>IF(NOT(ISBLANK(H1190)),(12-DATEDIF(H1190,'[3]1.Pradzia'!$D$13,"m")),0)</f>
        <v>0</v>
      </c>
      <c r="X1190" s="35">
        <f t="shared" si="256"/>
        <v>0</v>
      </c>
      <c r="Y1190" s="35">
        <f t="shared" si="252"/>
        <v>0</v>
      </c>
      <c r="Z1190" s="35">
        <f t="shared" si="264"/>
        <v>0</v>
      </c>
      <c r="AA1190" s="36">
        <f t="shared" si="257"/>
        <v>0</v>
      </c>
      <c r="AB1190" s="36">
        <f t="shared" si="258"/>
        <v>0</v>
      </c>
      <c r="AC1190" s="37">
        <f t="shared" si="259"/>
        <v>0</v>
      </c>
      <c r="AD1190" s="35">
        <f>IF(OR(YEAR(G1190)&lt;2019,O1190="X"),0,IF(ISBLANK(H1190),DATEDIF(G1190,'[3]1.Pradzia'!$D$13,"M"),DATEDIF(G1190,H1190,"m")))</f>
        <v>0</v>
      </c>
      <c r="AE1190" s="37">
        <f>IF(E1190='[3]5.Grup_T'!$E$20,0,IF(AD1190&lt;&gt;0,M1190/V1190*MIN(12,AD1190),0))</f>
        <v>0</v>
      </c>
      <c r="AF1190" s="37">
        <f t="shared" si="260"/>
        <v>0</v>
      </c>
      <c r="AG1190" s="37">
        <f t="shared" si="261"/>
        <v>0</v>
      </c>
      <c r="AH1190" s="37">
        <f t="shared" si="262"/>
        <v>0</v>
      </c>
      <c r="AI1190" s="35" t="str">
        <f t="shared" si="263"/>
        <v>Nusidėvėjęs</v>
      </c>
      <c r="AJ1190" s="38" t="str">
        <f>IF(AND(F1190&lt;&gt;[3]Pav.tvarkyklė!$B$12,F1190&lt;&gt;[3]Pav.tvarkyklė!$B$13),"GVTNT","X")</f>
        <v>GVTNT</v>
      </c>
      <c r="AK1190" s="39">
        <f t="shared" si="265"/>
        <v>0</v>
      </c>
      <c r="AL1190" s="41"/>
      <c r="AM1190" s="41"/>
      <c r="AN1190" s="41">
        <f t="shared" si="253"/>
        <v>1900</v>
      </c>
      <c r="AO1190" s="41"/>
      <c r="AP1190" s="41"/>
      <c r="AQ1190" s="41"/>
      <c r="AR1190" s="42"/>
      <c r="AS1190" s="42"/>
      <c r="AU1190" s="43">
        <f t="shared" si="254"/>
        <v>0</v>
      </c>
    </row>
    <row r="1191" spans="1:47" ht="15" customHeight="1" x14ac:dyDescent="0.25">
      <c r="A1191" s="11"/>
      <c r="B1191" s="19">
        <v>1351</v>
      </c>
      <c r="C1191" s="74"/>
      <c r="D1191" s="77"/>
      <c r="E1191" s="78"/>
      <c r="F1191" s="78"/>
      <c r="G1191" s="80"/>
      <c r="H1191" s="49"/>
      <c r="I1191" s="27"/>
      <c r="J1191" s="27"/>
      <c r="K1191" s="27"/>
      <c r="L1191" s="79"/>
      <c r="M1191" s="81"/>
      <c r="N1191" s="29">
        <v>0</v>
      </c>
      <c r="O1191" s="30" t="str">
        <f>IF(G1191&lt;=$N$2,"",IF(F1191=[3]Pav.tvarkyklė!$B$13,"",IF(ISBLANK(R1191),"X","")))</f>
        <v/>
      </c>
      <c r="P1191" s="31"/>
      <c r="Q1191" s="32"/>
      <c r="R1191" s="32"/>
      <c r="S1191" s="33"/>
      <c r="T1191" s="33"/>
      <c r="U1191" s="34" t="str">
        <f>IFERROR(INDEX('[3]5.Grup_T'!$G$4:$G$22,MATCH('6.Turtas'!E1191,'[3]5.Grup_T'!$E$4:$E$22,0)),"0")</f>
        <v>0</v>
      </c>
      <c r="V1191" s="35">
        <f t="shared" si="255"/>
        <v>0</v>
      </c>
      <c r="W1191" s="35">
        <f>IF(NOT(ISBLANK(H1191)),(12-DATEDIF(H1191,'[3]1.Pradzia'!$D$13,"m")),0)</f>
        <v>0</v>
      </c>
      <c r="X1191" s="35">
        <f t="shared" si="256"/>
        <v>0</v>
      </c>
      <c r="Y1191" s="35">
        <f t="shared" si="252"/>
        <v>0</v>
      </c>
      <c r="Z1191" s="35">
        <f t="shared" si="264"/>
        <v>0</v>
      </c>
      <c r="AA1191" s="36">
        <f t="shared" si="257"/>
        <v>0</v>
      </c>
      <c r="AB1191" s="36">
        <f t="shared" si="258"/>
        <v>0</v>
      </c>
      <c r="AC1191" s="37">
        <f t="shared" si="259"/>
        <v>0</v>
      </c>
      <c r="AD1191" s="35">
        <f>IF(OR(YEAR(G1191)&lt;2019,O1191="X"),0,IF(ISBLANK(H1191),DATEDIF(G1191,'[3]1.Pradzia'!$D$13,"M"),DATEDIF(G1191,H1191,"m")))</f>
        <v>0</v>
      </c>
      <c r="AE1191" s="37">
        <f>IF(E1191='[3]5.Grup_T'!$E$20,0,IF(AD1191&lt;&gt;0,M1191/V1191*MIN(12,AD1191),0))</f>
        <v>0</v>
      </c>
      <c r="AF1191" s="37">
        <f t="shared" si="260"/>
        <v>0</v>
      </c>
      <c r="AG1191" s="37">
        <f t="shared" si="261"/>
        <v>0</v>
      </c>
      <c r="AH1191" s="37">
        <f t="shared" si="262"/>
        <v>0</v>
      </c>
      <c r="AI1191" s="35" t="str">
        <f t="shared" si="263"/>
        <v>Nusidėvėjęs</v>
      </c>
      <c r="AJ1191" s="38" t="str">
        <f>IF(AND(F1191&lt;&gt;[3]Pav.tvarkyklė!$B$12,F1191&lt;&gt;[3]Pav.tvarkyklė!$B$13),"GVTNT","X")</f>
        <v>GVTNT</v>
      </c>
      <c r="AK1191" s="39">
        <f t="shared" si="265"/>
        <v>0</v>
      </c>
      <c r="AL1191" s="41"/>
      <c r="AM1191" s="41"/>
      <c r="AN1191" s="41">
        <f t="shared" si="253"/>
        <v>1900</v>
      </c>
      <c r="AO1191" s="41"/>
      <c r="AP1191" s="41"/>
      <c r="AQ1191" s="41"/>
      <c r="AR1191" s="42"/>
      <c r="AS1191" s="42"/>
      <c r="AU1191" s="43">
        <f t="shared" si="254"/>
        <v>0</v>
      </c>
    </row>
    <row r="1192" spans="1:47" ht="15" customHeight="1" x14ac:dyDescent="0.25">
      <c r="A1192" s="11"/>
      <c r="B1192" s="19">
        <v>1352</v>
      </c>
      <c r="C1192" s="74"/>
      <c r="D1192" s="77"/>
      <c r="E1192" s="78"/>
      <c r="F1192" s="78"/>
      <c r="G1192" s="80"/>
      <c r="H1192" s="49"/>
      <c r="I1192" s="27"/>
      <c r="J1192" s="27"/>
      <c r="K1192" s="27"/>
      <c r="L1192" s="79"/>
      <c r="M1192" s="81"/>
      <c r="N1192" s="29">
        <v>0</v>
      </c>
      <c r="O1192" s="30" t="str">
        <f>IF(G1192&lt;=$N$2,"",IF(F1192=[3]Pav.tvarkyklė!$B$13,"",IF(ISBLANK(R1192),"X","")))</f>
        <v/>
      </c>
      <c r="P1192" s="85">
        <v>43454</v>
      </c>
      <c r="Q1192" s="86" t="s">
        <v>757</v>
      </c>
      <c r="R1192" s="32"/>
      <c r="S1192" s="33"/>
      <c r="T1192" s="33"/>
      <c r="U1192" s="34" t="str">
        <f>IFERROR(INDEX('[3]5.Grup_T'!$G$4:$G$22,MATCH('6.Turtas'!E1192,'[3]5.Grup_T'!$E$4:$E$22,0)),"0")</f>
        <v>0</v>
      </c>
      <c r="V1192" s="35">
        <f t="shared" si="255"/>
        <v>0</v>
      </c>
      <c r="W1192" s="35">
        <f>IF(NOT(ISBLANK(H1192)),(12-DATEDIF(H1192,'[3]1.Pradzia'!$D$13,"m")),0)</f>
        <v>0</v>
      </c>
      <c r="X1192" s="35">
        <f t="shared" si="256"/>
        <v>0</v>
      </c>
      <c r="Y1192" s="35">
        <f t="shared" si="252"/>
        <v>0</v>
      </c>
      <c r="Z1192" s="35">
        <f t="shared" si="264"/>
        <v>0</v>
      </c>
      <c r="AA1192" s="36">
        <f t="shared" si="257"/>
        <v>0</v>
      </c>
      <c r="AB1192" s="36">
        <f t="shared" si="258"/>
        <v>0</v>
      </c>
      <c r="AC1192" s="37">
        <f t="shared" si="259"/>
        <v>0</v>
      </c>
      <c r="AD1192" s="35">
        <f>IF(OR(YEAR(G1192)&lt;2019,O1192="X"),0,IF(ISBLANK(H1192),DATEDIF(G1192,'[3]1.Pradzia'!$D$13,"M"),DATEDIF(G1192,H1192,"m")))</f>
        <v>0</v>
      </c>
      <c r="AE1192" s="37">
        <f>IF(E1192='[3]5.Grup_T'!$E$20,0,IF(AD1192&lt;&gt;0,M1192/V1192*MIN(12,AD1192),0))</f>
        <v>0</v>
      </c>
      <c r="AF1192" s="37">
        <f t="shared" si="260"/>
        <v>0</v>
      </c>
      <c r="AG1192" s="37">
        <f t="shared" si="261"/>
        <v>0</v>
      </c>
      <c r="AH1192" s="37">
        <f t="shared" si="262"/>
        <v>0</v>
      </c>
      <c r="AI1192" s="35" t="str">
        <f t="shared" si="263"/>
        <v>Nusidėvėjęs</v>
      </c>
      <c r="AJ1192" s="38" t="str">
        <f>IF(AND(F1192&lt;&gt;[3]Pav.tvarkyklė!$B$12,F1192&lt;&gt;[3]Pav.tvarkyklė!$B$13),"GVTNT","X")</f>
        <v>GVTNT</v>
      </c>
      <c r="AK1192" s="39">
        <f t="shared" si="265"/>
        <v>0</v>
      </c>
      <c r="AL1192" s="41"/>
      <c r="AM1192" s="41"/>
      <c r="AN1192" s="41">
        <f t="shared" si="253"/>
        <v>1900</v>
      </c>
      <c r="AO1192" s="41"/>
      <c r="AP1192" s="41"/>
      <c r="AQ1192" s="41"/>
      <c r="AR1192" s="42"/>
      <c r="AS1192" s="42"/>
      <c r="AU1192" s="43">
        <f t="shared" si="254"/>
        <v>0</v>
      </c>
    </row>
    <row r="1193" spans="1:47" ht="15" customHeight="1" x14ac:dyDescent="0.25">
      <c r="A1193" s="11"/>
      <c r="B1193" s="19">
        <v>1353</v>
      </c>
      <c r="C1193" s="74"/>
      <c r="D1193" s="77"/>
      <c r="E1193" s="78"/>
      <c r="F1193" s="78"/>
      <c r="G1193" s="80"/>
      <c r="H1193" s="49"/>
      <c r="I1193" s="27"/>
      <c r="J1193" s="27"/>
      <c r="K1193" s="27"/>
      <c r="L1193" s="79"/>
      <c r="M1193" s="81"/>
      <c r="N1193" s="29">
        <v>0</v>
      </c>
      <c r="O1193" s="30" t="str">
        <f>IF(G1193&lt;=$N$2,"",IF(F1193=[3]Pav.tvarkyklė!$B$13,"",IF(ISBLANK(R1193),"X","")))</f>
        <v/>
      </c>
      <c r="P1193" s="85">
        <v>43454</v>
      </c>
      <c r="Q1193" s="86" t="s">
        <v>757</v>
      </c>
      <c r="R1193" s="32"/>
      <c r="S1193" s="33"/>
      <c r="T1193" s="33"/>
      <c r="U1193" s="34" t="str">
        <f>IFERROR(INDEX('[3]5.Grup_T'!$G$4:$G$22,MATCH('6.Turtas'!E1193,'[3]5.Grup_T'!$E$4:$E$22,0)),"0")</f>
        <v>0</v>
      </c>
      <c r="V1193" s="35">
        <f t="shared" si="255"/>
        <v>0</v>
      </c>
      <c r="W1193" s="35">
        <f>IF(NOT(ISBLANK(H1193)),(12-DATEDIF(H1193,'[3]1.Pradzia'!$D$13,"m")),0)</f>
        <v>0</v>
      </c>
      <c r="X1193" s="35">
        <f t="shared" si="256"/>
        <v>0</v>
      </c>
      <c r="Y1193" s="35">
        <f t="shared" si="252"/>
        <v>0</v>
      </c>
      <c r="Z1193" s="35">
        <f t="shared" si="264"/>
        <v>0</v>
      </c>
      <c r="AA1193" s="36">
        <f t="shared" si="257"/>
        <v>0</v>
      </c>
      <c r="AB1193" s="36">
        <f t="shared" si="258"/>
        <v>0</v>
      </c>
      <c r="AC1193" s="37">
        <f t="shared" si="259"/>
        <v>0</v>
      </c>
      <c r="AD1193" s="35">
        <f>IF(OR(YEAR(G1193)&lt;2019,O1193="X"),0,IF(ISBLANK(H1193),DATEDIF(G1193,'[3]1.Pradzia'!$D$13,"M"),DATEDIF(G1193,H1193,"m")))</f>
        <v>0</v>
      </c>
      <c r="AE1193" s="37">
        <f>IF(E1193='[3]5.Grup_T'!$E$20,0,IF(AD1193&lt;&gt;0,M1193/V1193*MIN(12,AD1193),0))</f>
        <v>0</v>
      </c>
      <c r="AF1193" s="37">
        <f t="shared" si="260"/>
        <v>0</v>
      </c>
      <c r="AG1193" s="37">
        <f t="shared" si="261"/>
        <v>0</v>
      </c>
      <c r="AH1193" s="37">
        <f t="shared" si="262"/>
        <v>0</v>
      </c>
      <c r="AI1193" s="35" t="str">
        <f t="shared" si="263"/>
        <v>Nusidėvėjęs</v>
      </c>
      <c r="AJ1193" s="38" t="str">
        <f>IF(AND(F1193&lt;&gt;[3]Pav.tvarkyklė!$B$12,F1193&lt;&gt;[3]Pav.tvarkyklė!$B$13),"GVTNT","X")</f>
        <v>GVTNT</v>
      </c>
      <c r="AK1193" s="39">
        <f t="shared" si="265"/>
        <v>0</v>
      </c>
      <c r="AL1193" s="41"/>
      <c r="AM1193" s="41"/>
      <c r="AN1193" s="41">
        <f t="shared" si="253"/>
        <v>1900</v>
      </c>
      <c r="AO1193" s="41"/>
      <c r="AP1193" s="41"/>
      <c r="AQ1193" s="41"/>
      <c r="AR1193" s="42"/>
      <c r="AS1193" s="42"/>
      <c r="AU1193" s="43">
        <f t="shared" si="254"/>
        <v>0</v>
      </c>
    </row>
    <row r="1194" spans="1:47" ht="15" customHeight="1" x14ac:dyDescent="0.25">
      <c r="A1194" s="11"/>
      <c r="B1194" s="19">
        <v>1354</v>
      </c>
      <c r="C1194" s="74"/>
      <c r="D1194" s="77"/>
      <c r="E1194" s="78"/>
      <c r="F1194" s="78"/>
      <c r="G1194" s="80"/>
      <c r="H1194" s="49"/>
      <c r="I1194" s="27"/>
      <c r="J1194" s="27"/>
      <c r="K1194" s="27"/>
      <c r="L1194" s="79"/>
      <c r="M1194" s="81"/>
      <c r="N1194" s="29">
        <v>0</v>
      </c>
      <c r="O1194" s="30" t="str">
        <f>IF(G1194&lt;=$N$2,"",IF(F1194=[3]Pav.tvarkyklė!$B$13,"",IF(ISBLANK(R1194),"X","")))</f>
        <v/>
      </c>
      <c r="P1194" s="85">
        <v>43454</v>
      </c>
      <c r="Q1194" s="86" t="s">
        <v>757</v>
      </c>
      <c r="R1194" s="32"/>
      <c r="S1194" s="33"/>
      <c r="T1194" s="33"/>
      <c r="U1194" s="34" t="str">
        <f>IFERROR(INDEX('[3]5.Grup_T'!$G$4:$G$22,MATCH('6.Turtas'!E1194,'[3]5.Grup_T'!$E$4:$E$22,0)),"0")</f>
        <v>0</v>
      </c>
      <c r="V1194" s="35">
        <f t="shared" si="255"/>
        <v>0</v>
      </c>
      <c r="W1194" s="35">
        <f>IF(NOT(ISBLANK(H1194)),(12-DATEDIF(H1194,'[3]1.Pradzia'!$D$13,"m")),0)</f>
        <v>0</v>
      </c>
      <c r="X1194" s="35">
        <f t="shared" si="256"/>
        <v>0</v>
      </c>
      <c r="Y1194" s="35">
        <f t="shared" si="252"/>
        <v>0</v>
      </c>
      <c r="Z1194" s="35">
        <f t="shared" si="264"/>
        <v>0</v>
      </c>
      <c r="AA1194" s="36">
        <f t="shared" si="257"/>
        <v>0</v>
      </c>
      <c r="AB1194" s="36">
        <f t="shared" si="258"/>
        <v>0</v>
      </c>
      <c r="AC1194" s="37">
        <f t="shared" si="259"/>
        <v>0</v>
      </c>
      <c r="AD1194" s="35">
        <f>IF(OR(YEAR(G1194)&lt;2019,O1194="X"),0,IF(ISBLANK(H1194),DATEDIF(G1194,'[3]1.Pradzia'!$D$13,"M"),DATEDIF(G1194,H1194,"m")))</f>
        <v>0</v>
      </c>
      <c r="AE1194" s="37">
        <f>IF(E1194='[3]5.Grup_T'!$E$20,0,IF(AD1194&lt;&gt;0,M1194/V1194*MIN(12,AD1194),0))</f>
        <v>0</v>
      </c>
      <c r="AF1194" s="37">
        <f t="shared" si="260"/>
        <v>0</v>
      </c>
      <c r="AG1194" s="37">
        <f t="shared" si="261"/>
        <v>0</v>
      </c>
      <c r="AH1194" s="37">
        <f t="shared" si="262"/>
        <v>0</v>
      </c>
      <c r="AI1194" s="35" t="str">
        <f t="shared" si="263"/>
        <v>Nusidėvėjęs</v>
      </c>
      <c r="AJ1194" s="38" t="str">
        <f>IF(AND(F1194&lt;&gt;[3]Pav.tvarkyklė!$B$12,F1194&lt;&gt;[3]Pav.tvarkyklė!$B$13),"GVTNT","X")</f>
        <v>GVTNT</v>
      </c>
      <c r="AK1194" s="39">
        <f t="shared" si="265"/>
        <v>0</v>
      </c>
      <c r="AL1194" s="41"/>
      <c r="AM1194" s="41"/>
      <c r="AN1194" s="41">
        <f t="shared" si="253"/>
        <v>1900</v>
      </c>
      <c r="AO1194" s="41"/>
      <c r="AP1194" s="41"/>
      <c r="AQ1194" s="41"/>
      <c r="AR1194" s="42"/>
      <c r="AS1194" s="42"/>
      <c r="AU1194" s="43">
        <f t="shared" si="254"/>
        <v>0</v>
      </c>
    </row>
    <row r="1195" spans="1:47" ht="15" customHeight="1" x14ac:dyDescent="0.25">
      <c r="A1195" s="11"/>
      <c r="B1195" s="19">
        <v>1355</v>
      </c>
      <c r="C1195" s="74"/>
      <c r="D1195" s="77"/>
      <c r="E1195" s="78"/>
      <c r="F1195" s="78"/>
      <c r="G1195" s="80"/>
      <c r="H1195" s="49"/>
      <c r="I1195" s="27"/>
      <c r="J1195" s="27"/>
      <c r="K1195" s="27"/>
      <c r="L1195" s="79"/>
      <c r="M1195" s="81"/>
      <c r="N1195" s="29">
        <v>0</v>
      </c>
      <c r="O1195" s="30" t="str">
        <f>IF(G1195&lt;=$N$2,"",IF(F1195=[3]Pav.tvarkyklė!$B$13,"",IF(ISBLANK(R1195),"X","")))</f>
        <v/>
      </c>
      <c r="P1195" s="85">
        <v>43454</v>
      </c>
      <c r="Q1195" s="86" t="s">
        <v>757</v>
      </c>
      <c r="R1195" s="32"/>
      <c r="S1195" s="33"/>
      <c r="T1195" s="33"/>
      <c r="U1195" s="34" t="str">
        <f>IFERROR(INDEX('[3]5.Grup_T'!$G$4:$G$22,MATCH('6.Turtas'!E1195,'[3]5.Grup_T'!$E$4:$E$22,0)),"0")</f>
        <v>0</v>
      </c>
      <c r="V1195" s="35">
        <f t="shared" si="255"/>
        <v>0</v>
      </c>
      <c r="W1195" s="35">
        <f>IF(NOT(ISBLANK(H1195)),(12-DATEDIF(H1195,'[3]1.Pradzia'!$D$13,"m")),0)</f>
        <v>0</v>
      </c>
      <c r="X1195" s="35">
        <f t="shared" si="256"/>
        <v>0</v>
      </c>
      <c r="Y1195" s="35">
        <f t="shared" si="252"/>
        <v>0</v>
      </c>
      <c r="Z1195" s="35">
        <f t="shared" si="264"/>
        <v>0</v>
      </c>
      <c r="AA1195" s="36">
        <f t="shared" si="257"/>
        <v>0</v>
      </c>
      <c r="AB1195" s="36">
        <f t="shared" si="258"/>
        <v>0</v>
      </c>
      <c r="AC1195" s="37">
        <f t="shared" si="259"/>
        <v>0</v>
      </c>
      <c r="AD1195" s="35">
        <f>IF(OR(YEAR(G1195)&lt;2019,O1195="X"),0,IF(ISBLANK(H1195),DATEDIF(G1195,'[3]1.Pradzia'!$D$13,"M"),DATEDIF(G1195,H1195,"m")))</f>
        <v>0</v>
      </c>
      <c r="AE1195" s="37">
        <f>IF(E1195='[3]5.Grup_T'!$E$20,0,IF(AD1195&lt;&gt;0,M1195/V1195*MIN(12,AD1195),0))</f>
        <v>0</v>
      </c>
      <c r="AF1195" s="37">
        <f t="shared" si="260"/>
        <v>0</v>
      </c>
      <c r="AG1195" s="37">
        <f t="shared" si="261"/>
        <v>0</v>
      </c>
      <c r="AH1195" s="37">
        <f t="shared" si="262"/>
        <v>0</v>
      </c>
      <c r="AI1195" s="35" t="str">
        <f t="shared" si="263"/>
        <v>Nusidėvėjęs</v>
      </c>
      <c r="AJ1195" s="38" t="str">
        <f>IF(AND(F1195&lt;&gt;[3]Pav.tvarkyklė!$B$12,F1195&lt;&gt;[3]Pav.tvarkyklė!$B$13),"GVTNT","X")</f>
        <v>GVTNT</v>
      </c>
      <c r="AK1195" s="39">
        <f t="shared" si="265"/>
        <v>0</v>
      </c>
      <c r="AL1195" s="41"/>
      <c r="AM1195" s="41"/>
      <c r="AN1195" s="41">
        <f t="shared" si="253"/>
        <v>1900</v>
      </c>
      <c r="AO1195" s="41"/>
      <c r="AP1195" s="41"/>
      <c r="AQ1195" s="41"/>
      <c r="AR1195" s="42"/>
      <c r="AS1195" s="42"/>
      <c r="AU1195" s="43">
        <f t="shared" si="254"/>
        <v>0</v>
      </c>
    </row>
    <row r="1196" spans="1:47" ht="15" customHeight="1" x14ac:dyDescent="0.25">
      <c r="A1196" s="11"/>
      <c r="B1196" s="19">
        <v>1356</v>
      </c>
      <c r="C1196" s="74"/>
      <c r="D1196" s="77"/>
      <c r="E1196" s="78"/>
      <c r="F1196" s="78"/>
      <c r="G1196" s="80"/>
      <c r="H1196" s="49"/>
      <c r="I1196" s="27"/>
      <c r="J1196" s="27"/>
      <c r="K1196" s="27"/>
      <c r="L1196" s="79"/>
      <c r="M1196" s="81"/>
      <c r="N1196" s="29">
        <v>0</v>
      </c>
      <c r="O1196" s="30" t="str">
        <f>IF(G1196&lt;=$N$2,"",IF(F1196=[3]Pav.tvarkyklė!$B$13,"",IF(ISBLANK(R1196),"X","")))</f>
        <v/>
      </c>
      <c r="P1196" s="31"/>
      <c r="Q1196" s="32"/>
      <c r="R1196" s="32"/>
      <c r="S1196" s="33"/>
      <c r="T1196" s="33"/>
      <c r="U1196" s="34" t="str">
        <f>IFERROR(INDEX('[3]5.Grup_T'!$G$4:$G$22,MATCH('6.Turtas'!E1196,'[3]5.Grup_T'!$E$4:$E$22,0)),"0")</f>
        <v>0</v>
      </c>
      <c r="V1196" s="35">
        <f t="shared" si="255"/>
        <v>0</v>
      </c>
      <c r="W1196" s="35">
        <f>IF(NOT(ISBLANK(H1196)),(12-DATEDIF(H1196,'[3]1.Pradzia'!$D$13,"m")),0)</f>
        <v>0</v>
      </c>
      <c r="X1196" s="35">
        <f t="shared" si="256"/>
        <v>0</v>
      </c>
      <c r="Y1196" s="35">
        <f t="shared" si="252"/>
        <v>0</v>
      </c>
      <c r="Z1196" s="35">
        <f t="shared" si="264"/>
        <v>0</v>
      </c>
      <c r="AA1196" s="36">
        <f t="shared" si="257"/>
        <v>0</v>
      </c>
      <c r="AB1196" s="36">
        <f t="shared" si="258"/>
        <v>0</v>
      </c>
      <c r="AC1196" s="37">
        <f t="shared" si="259"/>
        <v>0</v>
      </c>
      <c r="AD1196" s="35">
        <f>IF(OR(YEAR(G1196)&lt;2019,O1196="X"),0,IF(ISBLANK(H1196),DATEDIF(G1196,'[3]1.Pradzia'!$D$13,"M"),DATEDIF(G1196,H1196,"m")))</f>
        <v>0</v>
      </c>
      <c r="AE1196" s="37">
        <f>IF(E1196='[3]5.Grup_T'!$E$20,0,IF(AD1196&lt;&gt;0,M1196/V1196*MIN(12,AD1196),0))</f>
        <v>0</v>
      </c>
      <c r="AF1196" s="37">
        <f t="shared" si="260"/>
        <v>0</v>
      </c>
      <c r="AG1196" s="37">
        <f t="shared" si="261"/>
        <v>0</v>
      </c>
      <c r="AH1196" s="37">
        <f t="shared" si="262"/>
        <v>0</v>
      </c>
      <c r="AI1196" s="35" t="str">
        <f t="shared" si="263"/>
        <v>Nusidėvėjęs</v>
      </c>
      <c r="AJ1196" s="38" t="str">
        <f>IF(AND(F1196&lt;&gt;[3]Pav.tvarkyklė!$B$12,F1196&lt;&gt;[3]Pav.tvarkyklė!$B$13),"GVTNT","X")</f>
        <v>GVTNT</v>
      </c>
      <c r="AK1196" s="39">
        <f t="shared" si="265"/>
        <v>0</v>
      </c>
      <c r="AL1196" s="41"/>
      <c r="AM1196" s="41"/>
      <c r="AN1196" s="41">
        <f t="shared" si="253"/>
        <v>1900</v>
      </c>
      <c r="AO1196" s="41"/>
      <c r="AP1196" s="41"/>
      <c r="AQ1196" s="41"/>
      <c r="AR1196" s="42"/>
      <c r="AS1196" s="42"/>
      <c r="AU1196" s="43">
        <f t="shared" si="254"/>
        <v>0</v>
      </c>
    </row>
    <row r="1197" spans="1:47" ht="15" customHeight="1" x14ac:dyDescent="0.25">
      <c r="A1197" s="11"/>
      <c r="B1197" s="19">
        <v>1357</v>
      </c>
      <c r="C1197" s="74"/>
      <c r="D1197" s="77"/>
      <c r="E1197" s="78"/>
      <c r="F1197" s="78"/>
      <c r="G1197" s="80"/>
      <c r="H1197" s="49"/>
      <c r="I1197" s="27"/>
      <c r="J1197" s="27"/>
      <c r="K1197" s="27"/>
      <c r="L1197" s="79"/>
      <c r="M1197" s="81"/>
      <c r="N1197" s="29">
        <v>0</v>
      </c>
      <c r="O1197" s="30" t="str">
        <f>IF(G1197&lt;=$N$2,"",IF(F1197=[3]Pav.tvarkyklė!$B$13,"",IF(ISBLANK(R1197),"X","")))</f>
        <v/>
      </c>
      <c r="P1197" s="31"/>
      <c r="Q1197" s="32"/>
      <c r="R1197" s="32"/>
      <c r="S1197" s="33"/>
      <c r="T1197" s="33"/>
      <c r="U1197" s="34" t="str">
        <f>IFERROR(INDEX('[3]5.Grup_T'!$G$4:$G$22,MATCH('6.Turtas'!E1197,'[3]5.Grup_T'!$E$4:$E$22,0)),"0")</f>
        <v>0</v>
      </c>
      <c r="V1197" s="35">
        <f t="shared" si="255"/>
        <v>0</v>
      </c>
      <c r="W1197" s="35">
        <f>IF(NOT(ISBLANK(H1197)),(12-DATEDIF(H1197,'[3]1.Pradzia'!$D$13,"m")),0)</f>
        <v>0</v>
      </c>
      <c r="X1197" s="35">
        <f t="shared" si="256"/>
        <v>0</v>
      </c>
      <c r="Y1197" s="35">
        <f t="shared" si="252"/>
        <v>0</v>
      </c>
      <c r="Z1197" s="35">
        <f t="shared" si="264"/>
        <v>0</v>
      </c>
      <c r="AA1197" s="36">
        <f t="shared" si="257"/>
        <v>0</v>
      </c>
      <c r="AB1197" s="36">
        <f t="shared" si="258"/>
        <v>0</v>
      </c>
      <c r="AC1197" s="37">
        <f t="shared" si="259"/>
        <v>0</v>
      </c>
      <c r="AD1197" s="35">
        <f>IF(OR(YEAR(G1197)&lt;2019,O1197="X"),0,IF(ISBLANK(H1197),DATEDIF(G1197,'[3]1.Pradzia'!$D$13,"M"),DATEDIF(G1197,H1197,"m")))</f>
        <v>0</v>
      </c>
      <c r="AE1197" s="37">
        <f>IF(E1197='[3]5.Grup_T'!$E$20,0,IF(AD1197&lt;&gt;0,M1197/V1197*MIN(12,AD1197),0))</f>
        <v>0</v>
      </c>
      <c r="AF1197" s="37">
        <f t="shared" si="260"/>
        <v>0</v>
      </c>
      <c r="AG1197" s="37">
        <f t="shared" si="261"/>
        <v>0</v>
      </c>
      <c r="AH1197" s="37">
        <f t="shared" si="262"/>
        <v>0</v>
      </c>
      <c r="AI1197" s="35" t="str">
        <f t="shared" si="263"/>
        <v>Nusidėvėjęs</v>
      </c>
      <c r="AJ1197" s="38" t="str">
        <f>IF(AND(F1197&lt;&gt;[3]Pav.tvarkyklė!$B$12,F1197&lt;&gt;[3]Pav.tvarkyklė!$B$13),"GVTNT","X")</f>
        <v>GVTNT</v>
      </c>
      <c r="AK1197" s="39">
        <f t="shared" si="265"/>
        <v>0</v>
      </c>
      <c r="AL1197" s="41"/>
      <c r="AM1197" s="41"/>
      <c r="AN1197" s="41">
        <f t="shared" si="253"/>
        <v>1900</v>
      </c>
      <c r="AO1197" s="41"/>
      <c r="AP1197" s="41"/>
      <c r="AQ1197" s="41"/>
      <c r="AR1197" s="42"/>
      <c r="AS1197" s="42"/>
      <c r="AU1197" s="43">
        <f t="shared" si="254"/>
        <v>0</v>
      </c>
    </row>
    <row r="1198" spans="1:47" ht="15" customHeight="1" x14ac:dyDescent="0.25">
      <c r="A1198" s="11"/>
      <c r="B1198" s="19">
        <v>1358</v>
      </c>
      <c r="C1198" s="74"/>
      <c r="D1198" s="77"/>
      <c r="E1198" s="78"/>
      <c r="F1198" s="78"/>
      <c r="G1198" s="80"/>
      <c r="H1198" s="49"/>
      <c r="I1198" s="27"/>
      <c r="J1198" s="27"/>
      <c r="K1198" s="27"/>
      <c r="L1198" s="79"/>
      <c r="M1198" s="81"/>
      <c r="N1198" s="29">
        <v>0</v>
      </c>
      <c r="O1198" s="30" t="str">
        <f>IF(G1198&lt;=$N$2,"",IF(F1198=[3]Pav.tvarkyklė!$B$13,"",IF(ISBLANK(R1198),"X","")))</f>
        <v/>
      </c>
      <c r="P1198" s="31"/>
      <c r="Q1198" s="32"/>
      <c r="R1198" s="32"/>
      <c r="S1198" s="33"/>
      <c r="T1198" s="33"/>
      <c r="U1198" s="34" t="str">
        <f>IFERROR(INDEX('[3]5.Grup_T'!$G$4:$G$22,MATCH('6.Turtas'!E1198,'[3]5.Grup_T'!$E$4:$E$22,0)),"0")</f>
        <v>0</v>
      </c>
      <c r="V1198" s="35">
        <f t="shared" si="255"/>
        <v>0</v>
      </c>
      <c r="W1198" s="35">
        <f>IF(NOT(ISBLANK(H1198)),(12-DATEDIF(H1198,'[3]1.Pradzia'!$D$13,"m")),0)</f>
        <v>0</v>
      </c>
      <c r="X1198" s="35">
        <f t="shared" si="256"/>
        <v>0</v>
      </c>
      <c r="Y1198" s="35">
        <f t="shared" si="252"/>
        <v>0</v>
      </c>
      <c r="Z1198" s="35">
        <f t="shared" si="264"/>
        <v>0</v>
      </c>
      <c r="AA1198" s="36">
        <f t="shared" si="257"/>
        <v>0</v>
      </c>
      <c r="AB1198" s="36">
        <f t="shared" si="258"/>
        <v>0</v>
      </c>
      <c r="AC1198" s="37">
        <f t="shared" si="259"/>
        <v>0</v>
      </c>
      <c r="AD1198" s="35">
        <f>IF(OR(YEAR(G1198)&lt;2019,O1198="X"),0,IF(ISBLANK(H1198),DATEDIF(G1198,'[3]1.Pradzia'!$D$13,"M"),DATEDIF(G1198,H1198,"m")))</f>
        <v>0</v>
      </c>
      <c r="AE1198" s="37">
        <f>IF(E1198='[3]5.Grup_T'!$E$20,0,IF(AD1198&lt;&gt;0,M1198/V1198*MIN(12,AD1198),0))</f>
        <v>0</v>
      </c>
      <c r="AF1198" s="37">
        <f t="shared" si="260"/>
        <v>0</v>
      </c>
      <c r="AG1198" s="37">
        <f t="shared" si="261"/>
        <v>0</v>
      </c>
      <c r="AH1198" s="37">
        <f t="shared" si="262"/>
        <v>0</v>
      </c>
      <c r="AI1198" s="35" t="str">
        <f t="shared" si="263"/>
        <v>Nusidėvėjęs</v>
      </c>
      <c r="AJ1198" s="38" t="str">
        <f>IF(AND(F1198&lt;&gt;[3]Pav.tvarkyklė!$B$12,F1198&lt;&gt;[3]Pav.tvarkyklė!$B$13),"GVTNT","X")</f>
        <v>GVTNT</v>
      </c>
      <c r="AK1198" s="39">
        <f t="shared" si="265"/>
        <v>0</v>
      </c>
      <c r="AL1198" s="41"/>
      <c r="AM1198" s="41"/>
      <c r="AN1198" s="41">
        <f t="shared" si="253"/>
        <v>1900</v>
      </c>
      <c r="AO1198" s="41"/>
      <c r="AP1198" s="41"/>
      <c r="AQ1198" s="41"/>
      <c r="AR1198" s="42"/>
      <c r="AS1198" s="42"/>
      <c r="AU1198" s="43">
        <f t="shared" si="254"/>
        <v>0</v>
      </c>
    </row>
    <row r="1199" spans="1:47" ht="15" customHeight="1" x14ac:dyDescent="0.25">
      <c r="A1199" s="11"/>
      <c r="B1199" s="19">
        <v>1359</v>
      </c>
      <c r="C1199" s="74"/>
      <c r="D1199" s="77"/>
      <c r="E1199" s="78"/>
      <c r="F1199" s="78"/>
      <c r="G1199" s="80"/>
      <c r="H1199" s="49"/>
      <c r="I1199" s="27"/>
      <c r="J1199" s="27"/>
      <c r="K1199" s="27"/>
      <c r="L1199" s="79"/>
      <c r="M1199" s="81"/>
      <c r="N1199" s="29">
        <v>0</v>
      </c>
      <c r="O1199" s="30" t="str">
        <f>IF(G1199&lt;=$N$2,"",IF(F1199=[3]Pav.tvarkyklė!$B$13,"",IF(ISBLANK(R1199),"X","")))</f>
        <v/>
      </c>
      <c r="P1199" s="31"/>
      <c r="Q1199" s="32"/>
      <c r="R1199" s="32"/>
      <c r="S1199" s="33"/>
      <c r="T1199" s="33"/>
      <c r="U1199" s="34" t="str">
        <f>IFERROR(INDEX('[3]5.Grup_T'!$G$4:$G$22,MATCH('6.Turtas'!E1199,'[3]5.Grup_T'!$E$4:$E$22,0)),"0")</f>
        <v>0</v>
      </c>
      <c r="V1199" s="35">
        <f t="shared" si="255"/>
        <v>0</v>
      </c>
      <c r="W1199" s="35">
        <f>IF(NOT(ISBLANK(H1199)),(12-DATEDIF(H1199,'[3]1.Pradzia'!$D$13,"m")),0)</f>
        <v>0</v>
      </c>
      <c r="X1199" s="35">
        <f t="shared" si="256"/>
        <v>0</v>
      </c>
      <c r="Y1199" s="35">
        <f t="shared" si="252"/>
        <v>0</v>
      </c>
      <c r="Z1199" s="35">
        <f t="shared" si="264"/>
        <v>0</v>
      </c>
      <c r="AA1199" s="36">
        <f t="shared" si="257"/>
        <v>0</v>
      </c>
      <c r="AB1199" s="36">
        <f t="shared" si="258"/>
        <v>0</v>
      </c>
      <c r="AC1199" s="37">
        <f t="shared" si="259"/>
        <v>0</v>
      </c>
      <c r="AD1199" s="35">
        <f>IF(OR(YEAR(G1199)&lt;2019,O1199="X"),0,IF(ISBLANK(H1199),DATEDIF(G1199,'[3]1.Pradzia'!$D$13,"M"),DATEDIF(G1199,H1199,"m")))</f>
        <v>0</v>
      </c>
      <c r="AE1199" s="37">
        <f>IF(E1199='[3]5.Grup_T'!$E$20,0,IF(AD1199&lt;&gt;0,M1199/V1199*MIN(12,AD1199),0))</f>
        <v>0</v>
      </c>
      <c r="AF1199" s="37">
        <f t="shared" si="260"/>
        <v>0</v>
      </c>
      <c r="AG1199" s="37">
        <f t="shared" si="261"/>
        <v>0</v>
      </c>
      <c r="AH1199" s="37">
        <f t="shared" si="262"/>
        <v>0</v>
      </c>
      <c r="AI1199" s="35" t="str">
        <f t="shared" si="263"/>
        <v>Nusidėvėjęs</v>
      </c>
      <c r="AJ1199" s="38" t="str">
        <f>IF(AND(F1199&lt;&gt;[3]Pav.tvarkyklė!$B$12,F1199&lt;&gt;[3]Pav.tvarkyklė!$B$13),"GVTNT","X")</f>
        <v>GVTNT</v>
      </c>
      <c r="AK1199" s="39">
        <f t="shared" si="265"/>
        <v>0</v>
      </c>
      <c r="AL1199" s="41"/>
      <c r="AM1199" s="41"/>
      <c r="AN1199" s="41">
        <f t="shared" si="253"/>
        <v>1900</v>
      </c>
      <c r="AO1199" s="41"/>
      <c r="AP1199" s="41"/>
      <c r="AQ1199" s="41"/>
      <c r="AR1199" s="42"/>
      <c r="AS1199" s="42"/>
      <c r="AU1199" s="43">
        <f t="shared" si="254"/>
        <v>0</v>
      </c>
    </row>
    <row r="1200" spans="1:47" ht="15" customHeight="1" x14ac:dyDescent="0.25">
      <c r="A1200" s="11"/>
      <c r="B1200" s="19">
        <v>1360</v>
      </c>
      <c r="C1200" s="74"/>
      <c r="D1200" s="77"/>
      <c r="E1200" s="78"/>
      <c r="F1200" s="78"/>
      <c r="G1200" s="80"/>
      <c r="H1200" s="49"/>
      <c r="I1200" s="27"/>
      <c r="J1200" s="27"/>
      <c r="K1200" s="27"/>
      <c r="L1200" s="79"/>
      <c r="M1200" s="81"/>
      <c r="N1200" s="29">
        <v>0</v>
      </c>
      <c r="O1200" s="30" t="str">
        <f>IF(G1200&lt;=$N$2,"",IF(F1200=[3]Pav.tvarkyklė!$B$13,"",IF(ISBLANK(R1200),"X","")))</f>
        <v/>
      </c>
      <c r="P1200" s="31"/>
      <c r="Q1200" s="32"/>
      <c r="R1200" s="32"/>
      <c r="S1200" s="33"/>
      <c r="T1200" s="33"/>
      <c r="U1200" s="34" t="str">
        <f>IFERROR(INDEX('[3]5.Grup_T'!$G$4:$G$22,MATCH('6.Turtas'!E1200,'[3]5.Grup_T'!$E$4:$E$22,0)),"0")</f>
        <v>0</v>
      </c>
      <c r="V1200" s="35">
        <f t="shared" si="255"/>
        <v>0</v>
      </c>
      <c r="W1200" s="35">
        <f>IF(NOT(ISBLANK(H1200)),(12-DATEDIF(H1200,'[3]1.Pradzia'!$D$13,"m")),0)</f>
        <v>0</v>
      </c>
      <c r="X1200" s="35">
        <f t="shared" si="256"/>
        <v>0</v>
      </c>
      <c r="Y1200" s="35">
        <f t="shared" si="252"/>
        <v>0</v>
      </c>
      <c r="Z1200" s="35">
        <f t="shared" si="264"/>
        <v>0</v>
      </c>
      <c r="AA1200" s="36">
        <f t="shared" si="257"/>
        <v>0</v>
      </c>
      <c r="AB1200" s="36">
        <f t="shared" si="258"/>
        <v>0</v>
      </c>
      <c r="AC1200" s="37">
        <f t="shared" si="259"/>
        <v>0</v>
      </c>
      <c r="AD1200" s="35">
        <f>IF(OR(YEAR(G1200)&lt;2019,O1200="X"),0,IF(ISBLANK(H1200),DATEDIF(G1200,'[3]1.Pradzia'!$D$13,"M"),DATEDIF(G1200,H1200,"m")))</f>
        <v>0</v>
      </c>
      <c r="AE1200" s="37">
        <f>IF(E1200='[3]5.Grup_T'!$E$20,0,IF(AD1200&lt;&gt;0,M1200/V1200*MIN(12,AD1200),0))</f>
        <v>0</v>
      </c>
      <c r="AF1200" s="37">
        <f t="shared" si="260"/>
        <v>0</v>
      </c>
      <c r="AG1200" s="37">
        <f t="shared" si="261"/>
        <v>0</v>
      </c>
      <c r="AH1200" s="37">
        <f t="shared" si="262"/>
        <v>0</v>
      </c>
      <c r="AI1200" s="35" t="str">
        <f t="shared" si="263"/>
        <v>Nusidėvėjęs</v>
      </c>
      <c r="AJ1200" s="38" t="str">
        <f>IF(AND(F1200&lt;&gt;[3]Pav.tvarkyklė!$B$12,F1200&lt;&gt;[3]Pav.tvarkyklė!$B$13),"GVTNT","X")</f>
        <v>GVTNT</v>
      </c>
      <c r="AK1200" s="39">
        <f t="shared" si="265"/>
        <v>0</v>
      </c>
      <c r="AL1200" s="41"/>
      <c r="AM1200" s="41"/>
      <c r="AN1200" s="41">
        <f t="shared" si="253"/>
        <v>1900</v>
      </c>
      <c r="AO1200" s="41"/>
      <c r="AP1200" s="41"/>
      <c r="AQ1200" s="41"/>
      <c r="AR1200" s="42"/>
      <c r="AS1200" s="42"/>
      <c r="AU1200" s="43">
        <f t="shared" si="254"/>
        <v>0</v>
      </c>
    </row>
    <row r="1201" spans="1:47" ht="15" customHeight="1" x14ac:dyDescent="0.25">
      <c r="A1201" s="11"/>
      <c r="B1201" s="19">
        <v>1361</v>
      </c>
      <c r="C1201" s="74"/>
      <c r="D1201" s="77"/>
      <c r="E1201" s="78"/>
      <c r="F1201" s="78"/>
      <c r="G1201" s="80"/>
      <c r="H1201" s="49"/>
      <c r="I1201" s="27"/>
      <c r="J1201" s="27"/>
      <c r="K1201" s="27"/>
      <c r="L1201" s="79"/>
      <c r="M1201" s="81"/>
      <c r="N1201" s="29">
        <v>0</v>
      </c>
      <c r="O1201" s="30" t="str">
        <f>IF(G1201&lt;=$N$2,"",IF(F1201=[3]Pav.tvarkyklė!$B$13,"",IF(ISBLANK(R1201),"X","")))</f>
        <v/>
      </c>
      <c r="P1201" s="31"/>
      <c r="Q1201" s="32"/>
      <c r="R1201" s="32"/>
      <c r="S1201" s="33"/>
      <c r="T1201" s="33"/>
      <c r="U1201" s="34" t="str">
        <f>IFERROR(INDEX('[3]5.Grup_T'!$G$4:$G$22,MATCH('6.Turtas'!E1201,'[3]5.Grup_T'!$E$4:$E$22,0)),"0")</f>
        <v>0</v>
      </c>
      <c r="V1201" s="35">
        <f t="shared" si="255"/>
        <v>0</v>
      </c>
      <c r="W1201" s="35">
        <f>IF(NOT(ISBLANK(H1201)),(12-DATEDIF(H1201,'[3]1.Pradzia'!$D$13,"m")),0)</f>
        <v>0</v>
      </c>
      <c r="X1201" s="35">
        <f t="shared" si="256"/>
        <v>0</v>
      </c>
      <c r="Y1201" s="35">
        <f t="shared" si="252"/>
        <v>0</v>
      </c>
      <c r="Z1201" s="35">
        <f t="shared" si="264"/>
        <v>0</v>
      </c>
      <c r="AA1201" s="36">
        <f t="shared" si="257"/>
        <v>0</v>
      </c>
      <c r="AB1201" s="36">
        <f t="shared" si="258"/>
        <v>0</v>
      </c>
      <c r="AC1201" s="37">
        <f t="shared" si="259"/>
        <v>0</v>
      </c>
      <c r="AD1201" s="35">
        <f>IF(OR(YEAR(G1201)&lt;2019,O1201="X"),0,IF(ISBLANK(H1201),DATEDIF(G1201,'[3]1.Pradzia'!$D$13,"M"),DATEDIF(G1201,H1201,"m")))</f>
        <v>0</v>
      </c>
      <c r="AE1201" s="37">
        <f>IF(E1201='[3]5.Grup_T'!$E$20,0,IF(AD1201&lt;&gt;0,M1201/V1201*MIN(12,AD1201),0))</f>
        <v>0</v>
      </c>
      <c r="AF1201" s="37">
        <f t="shared" si="260"/>
        <v>0</v>
      </c>
      <c r="AG1201" s="37">
        <f t="shared" si="261"/>
        <v>0</v>
      </c>
      <c r="AH1201" s="37">
        <f t="shared" si="262"/>
        <v>0</v>
      </c>
      <c r="AI1201" s="35" t="str">
        <f t="shared" si="263"/>
        <v>Nusidėvėjęs</v>
      </c>
      <c r="AJ1201" s="38" t="str">
        <f>IF(AND(F1201&lt;&gt;[3]Pav.tvarkyklė!$B$12,F1201&lt;&gt;[3]Pav.tvarkyklė!$B$13),"GVTNT","X")</f>
        <v>GVTNT</v>
      </c>
      <c r="AK1201" s="39">
        <f t="shared" si="265"/>
        <v>0</v>
      </c>
      <c r="AL1201" s="41"/>
      <c r="AM1201" s="41"/>
      <c r="AN1201" s="41">
        <f t="shared" si="253"/>
        <v>1900</v>
      </c>
      <c r="AO1201" s="41"/>
      <c r="AP1201" s="41"/>
      <c r="AQ1201" s="41"/>
      <c r="AR1201" s="42"/>
      <c r="AS1201" s="42"/>
      <c r="AU1201" s="43">
        <f t="shared" si="254"/>
        <v>0</v>
      </c>
    </row>
    <row r="1202" spans="1:47" ht="15" customHeight="1" x14ac:dyDescent="0.25">
      <c r="A1202" s="11"/>
      <c r="B1202" s="19">
        <v>1362</v>
      </c>
      <c r="C1202" s="74"/>
      <c r="D1202" s="77"/>
      <c r="E1202" s="78"/>
      <c r="F1202" s="78"/>
      <c r="G1202" s="80"/>
      <c r="H1202" s="49"/>
      <c r="I1202" s="27"/>
      <c r="J1202" s="27"/>
      <c r="K1202" s="27"/>
      <c r="L1202" s="79"/>
      <c r="M1202" s="81"/>
      <c r="N1202" s="29">
        <v>0</v>
      </c>
      <c r="O1202" s="30" t="str">
        <f>IF(G1202&lt;=$N$2,"",IF(F1202=[3]Pav.tvarkyklė!$B$13,"",IF(ISBLANK(R1202),"X","")))</f>
        <v/>
      </c>
      <c r="P1202" s="31"/>
      <c r="Q1202" s="32"/>
      <c r="R1202" s="32"/>
      <c r="S1202" s="33"/>
      <c r="T1202" s="33"/>
      <c r="U1202" s="34" t="str">
        <f>IFERROR(INDEX('[3]5.Grup_T'!$G$4:$G$22,MATCH('6.Turtas'!E1202,'[3]5.Grup_T'!$E$4:$E$22,0)),"0")</f>
        <v>0</v>
      </c>
      <c r="V1202" s="35">
        <f t="shared" si="255"/>
        <v>0</v>
      </c>
      <c r="W1202" s="35">
        <f>IF(NOT(ISBLANK(H1202)),(12-DATEDIF(H1202,'[3]1.Pradzia'!$D$13,"m")),0)</f>
        <v>0</v>
      </c>
      <c r="X1202" s="35">
        <f t="shared" si="256"/>
        <v>0</v>
      </c>
      <c r="Y1202" s="35">
        <f t="shared" si="252"/>
        <v>0</v>
      </c>
      <c r="Z1202" s="35">
        <f t="shared" si="264"/>
        <v>0</v>
      </c>
      <c r="AA1202" s="36">
        <f t="shared" si="257"/>
        <v>0</v>
      </c>
      <c r="AB1202" s="36">
        <f t="shared" si="258"/>
        <v>0</v>
      </c>
      <c r="AC1202" s="37">
        <f t="shared" si="259"/>
        <v>0</v>
      </c>
      <c r="AD1202" s="35">
        <f>IF(OR(YEAR(G1202)&lt;2019,O1202="X"),0,IF(ISBLANK(H1202),DATEDIF(G1202,'[3]1.Pradzia'!$D$13,"M"),DATEDIF(G1202,H1202,"m")))</f>
        <v>0</v>
      </c>
      <c r="AE1202" s="37">
        <f>IF(E1202='[3]5.Grup_T'!$E$20,0,IF(AD1202&lt;&gt;0,M1202/V1202*MIN(12,AD1202),0))</f>
        <v>0</v>
      </c>
      <c r="AF1202" s="37">
        <f t="shared" si="260"/>
        <v>0</v>
      </c>
      <c r="AG1202" s="37">
        <f t="shared" si="261"/>
        <v>0</v>
      </c>
      <c r="AH1202" s="37">
        <f t="shared" si="262"/>
        <v>0</v>
      </c>
      <c r="AI1202" s="35" t="str">
        <f t="shared" si="263"/>
        <v>Nusidėvėjęs</v>
      </c>
      <c r="AJ1202" s="38" t="str">
        <f>IF(AND(F1202&lt;&gt;[3]Pav.tvarkyklė!$B$12,F1202&lt;&gt;[3]Pav.tvarkyklė!$B$13),"GVTNT","X")</f>
        <v>GVTNT</v>
      </c>
      <c r="AK1202" s="39">
        <f t="shared" si="265"/>
        <v>0</v>
      </c>
      <c r="AL1202" s="41"/>
      <c r="AM1202" s="41"/>
      <c r="AN1202" s="41">
        <f t="shared" si="253"/>
        <v>1900</v>
      </c>
      <c r="AO1202" s="41"/>
      <c r="AP1202" s="41"/>
      <c r="AQ1202" s="41"/>
      <c r="AR1202" s="42"/>
      <c r="AS1202" s="42"/>
      <c r="AU1202" s="43">
        <f t="shared" si="254"/>
        <v>0</v>
      </c>
    </row>
    <row r="1203" spans="1:47" ht="15" customHeight="1" x14ac:dyDescent="0.25">
      <c r="A1203" s="11"/>
      <c r="B1203" s="19">
        <v>1363</v>
      </c>
      <c r="C1203" s="74"/>
      <c r="D1203" s="77"/>
      <c r="E1203" s="78"/>
      <c r="F1203" s="78"/>
      <c r="G1203" s="80"/>
      <c r="H1203" s="49"/>
      <c r="I1203" s="27"/>
      <c r="J1203" s="27"/>
      <c r="K1203" s="27"/>
      <c r="L1203" s="79"/>
      <c r="M1203" s="81"/>
      <c r="N1203" s="29">
        <v>0</v>
      </c>
      <c r="O1203" s="30" t="str">
        <f>IF(G1203&lt;=$N$2,"",IF(F1203=[3]Pav.tvarkyklė!$B$13,"",IF(ISBLANK(R1203),"X","")))</f>
        <v/>
      </c>
      <c r="P1203" s="31"/>
      <c r="Q1203" s="32"/>
      <c r="R1203" s="32"/>
      <c r="S1203" s="33"/>
      <c r="T1203" s="33"/>
      <c r="U1203" s="34" t="str">
        <f>IFERROR(INDEX('[3]5.Grup_T'!$G$4:$G$22,MATCH('6.Turtas'!E1203,'[3]5.Grup_T'!$E$4:$E$22,0)),"0")</f>
        <v>0</v>
      </c>
      <c r="V1203" s="35">
        <f t="shared" si="255"/>
        <v>0</v>
      </c>
      <c r="W1203" s="35">
        <f>IF(NOT(ISBLANK(H1203)),(12-DATEDIF(H1203,'[3]1.Pradzia'!$D$13,"m")),0)</f>
        <v>0</v>
      </c>
      <c r="X1203" s="35">
        <f t="shared" si="256"/>
        <v>0</v>
      </c>
      <c r="Y1203" s="35">
        <f t="shared" si="252"/>
        <v>0</v>
      </c>
      <c r="Z1203" s="35">
        <f t="shared" si="264"/>
        <v>0</v>
      </c>
      <c r="AA1203" s="36">
        <f t="shared" si="257"/>
        <v>0</v>
      </c>
      <c r="AB1203" s="36">
        <f t="shared" si="258"/>
        <v>0</v>
      </c>
      <c r="AC1203" s="37">
        <f t="shared" si="259"/>
        <v>0</v>
      </c>
      <c r="AD1203" s="35">
        <f>IF(OR(YEAR(G1203)&lt;2019,O1203="X"),0,IF(ISBLANK(H1203),DATEDIF(G1203,'[3]1.Pradzia'!$D$13,"M"),DATEDIF(G1203,H1203,"m")))</f>
        <v>0</v>
      </c>
      <c r="AE1203" s="37">
        <f>IF(E1203='[3]5.Grup_T'!$E$20,0,IF(AD1203&lt;&gt;0,M1203/V1203*MIN(12,AD1203),0))</f>
        <v>0</v>
      </c>
      <c r="AF1203" s="37">
        <f t="shared" si="260"/>
        <v>0</v>
      </c>
      <c r="AG1203" s="37">
        <f t="shared" si="261"/>
        <v>0</v>
      </c>
      <c r="AH1203" s="37">
        <f t="shared" si="262"/>
        <v>0</v>
      </c>
      <c r="AI1203" s="35" t="str">
        <f t="shared" si="263"/>
        <v>Nusidėvėjęs</v>
      </c>
      <c r="AJ1203" s="38" t="str">
        <f>IF(AND(F1203&lt;&gt;[3]Pav.tvarkyklė!$B$12,F1203&lt;&gt;[3]Pav.tvarkyklė!$B$13),"GVTNT","X")</f>
        <v>GVTNT</v>
      </c>
      <c r="AK1203" s="39">
        <f t="shared" si="265"/>
        <v>0</v>
      </c>
      <c r="AL1203" s="41"/>
      <c r="AM1203" s="41"/>
      <c r="AN1203" s="41">
        <f t="shared" si="253"/>
        <v>1900</v>
      </c>
      <c r="AO1203" s="41"/>
      <c r="AP1203" s="41"/>
      <c r="AQ1203" s="41"/>
      <c r="AR1203" s="42"/>
      <c r="AS1203" s="42"/>
      <c r="AU1203" s="43">
        <f t="shared" si="254"/>
        <v>0</v>
      </c>
    </row>
    <row r="1204" spans="1:47" ht="15" customHeight="1" x14ac:dyDescent="0.25">
      <c r="A1204" s="11"/>
      <c r="B1204" s="19">
        <v>1364</v>
      </c>
      <c r="C1204" s="74"/>
      <c r="D1204" s="77"/>
      <c r="E1204" s="78"/>
      <c r="F1204" s="78"/>
      <c r="G1204" s="80"/>
      <c r="H1204" s="49"/>
      <c r="I1204" s="27"/>
      <c r="J1204" s="27"/>
      <c r="K1204" s="27"/>
      <c r="L1204" s="79"/>
      <c r="M1204" s="81"/>
      <c r="N1204" s="29">
        <v>0</v>
      </c>
      <c r="O1204" s="30" t="str">
        <f>IF(G1204&lt;=$N$2,"",IF(F1204=[3]Pav.tvarkyklė!$B$13,"",IF(ISBLANK(R1204),"X","")))</f>
        <v/>
      </c>
      <c r="P1204" s="31"/>
      <c r="Q1204" s="32"/>
      <c r="R1204" s="32"/>
      <c r="S1204" s="33"/>
      <c r="T1204" s="33"/>
      <c r="U1204" s="34" t="str">
        <f>IFERROR(INDEX('[3]5.Grup_T'!$G$4:$G$22,MATCH('6.Turtas'!E1204,'[3]5.Grup_T'!$E$4:$E$22,0)),"0")</f>
        <v>0</v>
      </c>
      <c r="V1204" s="35">
        <f t="shared" si="255"/>
        <v>0</v>
      </c>
      <c r="W1204" s="35">
        <f>IF(NOT(ISBLANK(H1204)),(12-DATEDIF(H1204,'[3]1.Pradzia'!$D$13,"m")),0)</f>
        <v>0</v>
      </c>
      <c r="X1204" s="35">
        <f t="shared" si="256"/>
        <v>0</v>
      </c>
      <c r="Y1204" s="35">
        <f t="shared" si="252"/>
        <v>0</v>
      </c>
      <c r="Z1204" s="35">
        <f t="shared" si="264"/>
        <v>0</v>
      </c>
      <c r="AA1204" s="36">
        <f t="shared" si="257"/>
        <v>0</v>
      </c>
      <c r="AB1204" s="36">
        <f t="shared" si="258"/>
        <v>0</v>
      </c>
      <c r="AC1204" s="37">
        <f t="shared" si="259"/>
        <v>0</v>
      </c>
      <c r="AD1204" s="35">
        <f>IF(OR(YEAR(G1204)&lt;2019,O1204="X"),0,IF(ISBLANK(H1204),DATEDIF(G1204,'[3]1.Pradzia'!$D$13,"M"),DATEDIF(G1204,H1204,"m")))</f>
        <v>0</v>
      </c>
      <c r="AE1204" s="37">
        <f>IF(E1204='[3]5.Grup_T'!$E$20,0,IF(AD1204&lt;&gt;0,M1204/V1204*MIN(12,AD1204),0))</f>
        <v>0</v>
      </c>
      <c r="AF1204" s="37">
        <f t="shared" si="260"/>
        <v>0</v>
      </c>
      <c r="AG1204" s="37">
        <f t="shared" si="261"/>
        <v>0</v>
      </c>
      <c r="AH1204" s="37">
        <f t="shared" si="262"/>
        <v>0</v>
      </c>
      <c r="AI1204" s="35" t="str">
        <f t="shared" si="263"/>
        <v>Nusidėvėjęs</v>
      </c>
      <c r="AJ1204" s="38" t="str">
        <f>IF(AND(F1204&lt;&gt;[3]Pav.tvarkyklė!$B$12,F1204&lt;&gt;[3]Pav.tvarkyklė!$B$13),"GVTNT","X")</f>
        <v>GVTNT</v>
      </c>
      <c r="AK1204" s="39">
        <f t="shared" si="265"/>
        <v>0</v>
      </c>
      <c r="AL1204" s="41"/>
      <c r="AM1204" s="41"/>
      <c r="AN1204" s="41">
        <f t="shared" si="253"/>
        <v>1900</v>
      </c>
      <c r="AO1204" s="41"/>
      <c r="AP1204" s="41"/>
      <c r="AQ1204" s="41"/>
      <c r="AR1204" s="42"/>
      <c r="AS1204" s="42"/>
      <c r="AU1204" s="43">
        <f t="shared" si="254"/>
        <v>0</v>
      </c>
    </row>
    <row r="1205" spans="1:47" ht="15" customHeight="1" x14ac:dyDescent="0.25">
      <c r="A1205" s="11"/>
      <c r="B1205" s="19">
        <v>1365</v>
      </c>
      <c r="C1205" s="74"/>
      <c r="D1205" s="77"/>
      <c r="E1205" s="78"/>
      <c r="F1205" s="78"/>
      <c r="G1205" s="80"/>
      <c r="H1205" s="49"/>
      <c r="I1205" s="27"/>
      <c r="J1205" s="27"/>
      <c r="K1205" s="27"/>
      <c r="L1205" s="79"/>
      <c r="M1205" s="81"/>
      <c r="N1205" s="29">
        <v>0</v>
      </c>
      <c r="O1205" s="30" t="str">
        <f>IF(G1205&lt;=$N$2,"",IF(F1205=[3]Pav.tvarkyklė!$B$13,"",IF(ISBLANK(R1205),"X","")))</f>
        <v/>
      </c>
      <c r="P1205" s="31"/>
      <c r="Q1205" s="32"/>
      <c r="R1205" s="32"/>
      <c r="S1205" s="33"/>
      <c r="T1205" s="33"/>
      <c r="U1205" s="34" t="str">
        <f>IFERROR(INDEX('[3]5.Grup_T'!$G$4:$G$22,MATCH('6.Turtas'!E1205,'[3]5.Grup_T'!$E$4:$E$22,0)),"0")</f>
        <v>0</v>
      </c>
      <c r="V1205" s="35">
        <f t="shared" si="255"/>
        <v>0</v>
      </c>
      <c r="W1205" s="35">
        <f>IF(NOT(ISBLANK(H1205)),(12-DATEDIF(H1205,'[3]1.Pradzia'!$D$13,"m")),0)</f>
        <v>0</v>
      </c>
      <c r="X1205" s="35">
        <f t="shared" si="256"/>
        <v>0</v>
      </c>
      <c r="Y1205" s="35">
        <f t="shared" si="252"/>
        <v>0</v>
      </c>
      <c r="Z1205" s="35">
        <f t="shared" si="264"/>
        <v>0</v>
      </c>
      <c r="AA1205" s="36">
        <f t="shared" si="257"/>
        <v>0</v>
      </c>
      <c r="AB1205" s="36">
        <f t="shared" si="258"/>
        <v>0</v>
      </c>
      <c r="AC1205" s="37">
        <f t="shared" si="259"/>
        <v>0</v>
      </c>
      <c r="AD1205" s="35">
        <f>IF(OR(YEAR(G1205)&lt;2019,O1205="X"),0,IF(ISBLANK(H1205),DATEDIF(G1205,'[3]1.Pradzia'!$D$13,"M"),DATEDIF(G1205,H1205,"m")))</f>
        <v>0</v>
      </c>
      <c r="AE1205" s="37">
        <f>IF(E1205='[3]5.Grup_T'!$E$20,0,IF(AD1205&lt;&gt;0,M1205/V1205*MIN(12,AD1205),0))</f>
        <v>0</v>
      </c>
      <c r="AF1205" s="37">
        <f t="shared" si="260"/>
        <v>0</v>
      </c>
      <c r="AG1205" s="37">
        <f t="shared" si="261"/>
        <v>0</v>
      </c>
      <c r="AH1205" s="37">
        <f t="shared" si="262"/>
        <v>0</v>
      </c>
      <c r="AI1205" s="35" t="str">
        <f t="shared" si="263"/>
        <v>Nusidėvėjęs</v>
      </c>
      <c r="AJ1205" s="38" t="str">
        <f>IF(AND(F1205&lt;&gt;[3]Pav.tvarkyklė!$B$12,F1205&lt;&gt;[3]Pav.tvarkyklė!$B$13),"GVTNT","X")</f>
        <v>GVTNT</v>
      </c>
      <c r="AK1205" s="39">
        <f t="shared" si="265"/>
        <v>0</v>
      </c>
      <c r="AL1205" s="41"/>
      <c r="AM1205" s="41"/>
      <c r="AN1205" s="41">
        <f t="shared" si="253"/>
        <v>1900</v>
      </c>
      <c r="AO1205" s="41"/>
      <c r="AP1205" s="41"/>
      <c r="AQ1205" s="41"/>
      <c r="AR1205" s="42"/>
      <c r="AS1205" s="42"/>
      <c r="AU1205" s="43">
        <f t="shared" si="254"/>
        <v>0</v>
      </c>
    </row>
    <row r="1206" spans="1:47" ht="15" customHeight="1" x14ac:dyDescent="0.25">
      <c r="A1206" s="11"/>
      <c r="B1206" s="19">
        <v>1366</v>
      </c>
      <c r="C1206" s="74"/>
      <c r="D1206" s="77"/>
      <c r="E1206" s="78"/>
      <c r="F1206" s="78"/>
      <c r="G1206" s="80"/>
      <c r="H1206" s="49"/>
      <c r="I1206" s="27"/>
      <c r="J1206" s="27"/>
      <c r="K1206" s="27"/>
      <c r="L1206" s="79"/>
      <c r="M1206" s="81"/>
      <c r="N1206" s="29">
        <v>0</v>
      </c>
      <c r="O1206" s="30" t="str">
        <f>IF(G1206&lt;=$N$2,"",IF(F1206=[3]Pav.tvarkyklė!$B$13,"",IF(ISBLANK(R1206),"X","")))</f>
        <v/>
      </c>
      <c r="P1206" s="31"/>
      <c r="Q1206" s="32"/>
      <c r="R1206" s="32"/>
      <c r="S1206" s="33"/>
      <c r="T1206" s="33"/>
      <c r="U1206" s="34" t="str">
        <f>IFERROR(INDEX('[3]5.Grup_T'!$G$4:$G$22,MATCH('6.Turtas'!E1206,'[3]5.Grup_T'!$E$4:$E$22,0)),"0")</f>
        <v>0</v>
      </c>
      <c r="V1206" s="35">
        <f t="shared" si="255"/>
        <v>0</v>
      </c>
      <c r="W1206" s="35">
        <f>IF(NOT(ISBLANK(H1206)),(12-DATEDIF(H1206,'[3]1.Pradzia'!$D$13,"m")),0)</f>
        <v>0</v>
      </c>
      <c r="X1206" s="35">
        <f t="shared" si="256"/>
        <v>0</v>
      </c>
      <c r="Y1206" s="35">
        <f t="shared" si="252"/>
        <v>0</v>
      </c>
      <c r="Z1206" s="35">
        <f t="shared" si="264"/>
        <v>0</v>
      </c>
      <c r="AA1206" s="36">
        <f t="shared" si="257"/>
        <v>0</v>
      </c>
      <c r="AB1206" s="36">
        <f t="shared" si="258"/>
        <v>0</v>
      </c>
      <c r="AC1206" s="37">
        <f t="shared" si="259"/>
        <v>0</v>
      </c>
      <c r="AD1206" s="35">
        <f>IF(OR(YEAR(G1206)&lt;2019,O1206="X"),0,IF(ISBLANK(H1206),DATEDIF(G1206,'[3]1.Pradzia'!$D$13,"M"),DATEDIF(G1206,H1206,"m")))</f>
        <v>0</v>
      </c>
      <c r="AE1206" s="37">
        <f>IF(E1206='[3]5.Grup_T'!$E$20,0,IF(AD1206&lt;&gt;0,M1206/V1206*MIN(12,AD1206),0))</f>
        <v>0</v>
      </c>
      <c r="AF1206" s="37">
        <f t="shared" si="260"/>
        <v>0</v>
      </c>
      <c r="AG1206" s="37">
        <f t="shared" si="261"/>
        <v>0</v>
      </c>
      <c r="AH1206" s="37">
        <f t="shared" si="262"/>
        <v>0</v>
      </c>
      <c r="AI1206" s="35" t="str">
        <f t="shared" si="263"/>
        <v>Nusidėvėjęs</v>
      </c>
      <c r="AJ1206" s="38" t="str">
        <f>IF(AND(F1206&lt;&gt;[3]Pav.tvarkyklė!$B$12,F1206&lt;&gt;[3]Pav.tvarkyklė!$B$13),"GVTNT","X")</f>
        <v>GVTNT</v>
      </c>
      <c r="AK1206" s="39">
        <f t="shared" si="265"/>
        <v>0</v>
      </c>
      <c r="AL1206" s="41"/>
      <c r="AM1206" s="41"/>
      <c r="AN1206" s="41">
        <f t="shared" si="253"/>
        <v>1900</v>
      </c>
      <c r="AO1206" s="41"/>
      <c r="AP1206" s="41"/>
      <c r="AQ1206" s="41"/>
      <c r="AR1206" s="42"/>
      <c r="AS1206" s="42"/>
      <c r="AU1206" s="43">
        <f t="shared" si="254"/>
        <v>0</v>
      </c>
    </row>
    <row r="1207" spans="1:47" ht="15" customHeight="1" x14ac:dyDescent="0.25">
      <c r="A1207" s="11"/>
      <c r="B1207" s="19">
        <v>1367</v>
      </c>
      <c r="C1207" s="74"/>
      <c r="D1207" s="77"/>
      <c r="E1207" s="78"/>
      <c r="F1207" s="78"/>
      <c r="G1207" s="80"/>
      <c r="H1207" s="49"/>
      <c r="I1207" s="27"/>
      <c r="J1207" s="27"/>
      <c r="K1207" s="27"/>
      <c r="L1207" s="79"/>
      <c r="M1207" s="81"/>
      <c r="N1207" s="29">
        <v>0</v>
      </c>
      <c r="O1207" s="30" t="str">
        <f>IF(G1207&lt;=$N$2,"",IF(F1207=[3]Pav.tvarkyklė!$B$13,"",IF(ISBLANK(R1207),"X","")))</f>
        <v/>
      </c>
      <c r="P1207" s="31"/>
      <c r="Q1207" s="32"/>
      <c r="R1207" s="32"/>
      <c r="S1207" s="33"/>
      <c r="T1207" s="33"/>
      <c r="U1207" s="34" t="str">
        <f>IFERROR(INDEX('[3]5.Grup_T'!$G$4:$G$22,MATCH('6.Turtas'!E1207,'[3]5.Grup_T'!$E$4:$E$22,0)),"0")</f>
        <v>0</v>
      </c>
      <c r="V1207" s="35">
        <f t="shared" si="255"/>
        <v>0</v>
      </c>
      <c r="W1207" s="35">
        <f>IF(NOT(ISBLANK(H1207)),(12-DATEDIF(H1207,'[3]1.Pradzia'!$D$13,"m")),0)</f>
        <v>0</v>
      </c>
      <c r="X1207" s="35">
        <f t="shared" si="256"/>
        <v>0</v>
      </c>
      <c r="Y1207" s="35">
        <f t="shared" ref="Y1207:Y1270" si="266">IF(YEAR(G1207)&gt;=2019,0,IF(Z1207&lt;=0,0,IF(W1207&lt;&gt;0,MIN(W1207,Z1207),MIN(12,Z1207))))</f>
        <v>0</v>
      </c>
      <c r="Z1207" s="35">
        <f t="shared" si="264"/>
        <v>0</v>
      </c>
      <c r="AA1207" s="36">
        <f t="shared" si="257"/>
        <v>0</v>
      </c>
      <c r="AB1207" s="36">
        <f t="shared" si="258"/>
        <v>0</v>
      </c>
      <c r="AC1207" s="37">
        <f t="shared" si="259"/>
        <v>0</v>
      </c>
      <c r="AD1207" s="35">
        <f>IF(OR(YEAR(G1207)&lt;2019,O1207="X"),0,IF(ISBLANK(H1207),DATEDIF(G1207,'[3]1.Pradzia'!$D$13,"M"),DATEDIF(G1207,H1207,"m")))</f>
        <v>0</v>
      </c>
      <c r="AE1207" s="37">
        <f>IF(E1207='[3]5.Grup_T'!$E$20,0,IF(AD1207&lt;&gt;0,M1207/V1207*MIN(12,AD1207),0))</f>
        <v>0</v>
      </c>
      <c r="AF1207" s="37">
        <f t="shared" si="260"/>
        <v>0</v>
      </c>
      <c r="AG1207" s="37">
        <f t="shared" si="261"/>
        <v>0</v>
      </c>
      <c r="AH1207" s="37">
        <f t="shared" si="262"/>
        <v>0</v>
      </c>
      <c r="AI1207" s="35" t="str">
        <f t="shared" si="263"/>
        <v>Nusidėvėjęs</v>
      </c>
      <c r="AJ1207" s="38" t="str">
        <f>IF(AND(F1207&lt;&gt;[3]Pav.tvarkyklė!$B$12,F1207&lt;&gt;[3]Pav.tvarkyklė!$B$13),"GVTNT","X")</f>
        <v>GVTNT</v>
      </c>
      <c r="AK1207" s="39">
        <f t="shared" si="265"/>
        <v>0</v>
      </c>
      <c r="AL1207" s="41"/>
      <c r="AM1207" s="41"/>
      <c r="AN1207" s="41">
        <f t="shared" si="253"/>
        <v>1900</v>
      </c>
      <c r="AO1207" s="41"/>
      <c r="AP1207" s="41"/>
      <c r="AQ1207" s="41"/>
      <c r="AR1207" s="42"/>
      <c r="AS1207" s="42"/>
      <c r="AU1207" s="43">
        <f t="shared" si="254"/>
        <v>0</v>
      </c>
    </row>
    <row r="1208" spans="1:47" ht="15" customHeight="1" x14ac:dyDescent="0.25">
      <c r="A1208" s="11"/>
      <c r="B1208" s="19">
        <v>1368</v>
      </c>
      <c r="C1208" s="74"/>
      <c r="D1208" s="77"/>
      <c r="E1208" s="78"/>
      <c r="F1208" s="78"/>
      <c r="G1208" s="80"/>
      <c r="H1208" s="49"/>
      <c r="I1208" s="27"/>
      <c r="J1208" s="27"/>
      <c r="K1208" s="27"/>
      <c r="L1208" s="79"/>
      <c r="M1208" s="81"/>
      <c r="N1208" s="29">
        <v>0</v>
      </c>
      <c r="O1208" s="30" t="str">
        <f>IF(G1208&lt;=$N$2,"",IF(F1208=[3]Pav.tvarkyklė!$B$13,"",IF(ISBLANK(R1208),"X","")))</f>
        <v/>
      </c>
      <c r="P1208" s="31"/>
      <c r="Q1208" s="32"/>
      <c r="R1208" s="32"/>
      <c r="S1208" s="33"/>
      <c r="T1208" s="33"/>
      <c r="U1208" s="34" t="str">
        <f>IFERROR(INDEX('[3]5.Grup_T'!$G$4:$G$22,MATCH('6.Turtas'!E1208,'[3]5.Grup_T'!$E$4:$E$22,0)),"0")</f>
        <v>0</v>
      </c>
      <c r="V1208" s="35">
        <f t="shared" si="255"/>
        <v>0</v>
      </c>
      <c r="W1208" s="35">
        <f>IF(NOT(ISBLANK(H1208)),(12-DATEDIF(H1208,'[3]1.Pradzia'!$D$13,"m")),0)</f>
        <v>0</v>
      </c>
      <c r="X1208" s="35">
        <f t="shared" si="256"/>
        <v>0</v>
      </c>
      <c r="Y1208" s="35">
        <f t="shared" si="266"/>
        <v>0</v>
      </c>
      <c r="Z1208" s="35">
        <f t="shared" si="264"/>
        <v>0</v>
      </c>
      <c r="AA1208" s="36">
        <f t="shared" si="257"/>
        <v>0</v>
      </c>
      <c r="AB1208" s="36">
        <f t="shared" si="258"/>
        <v>0</v>
      </c>
      <c r="AC1208" s="37">
        <f t="shared" si="259"/>
        <v>0</v>
      </c>
      <c r="AD1208" s="35">
        <f>IF(OR(YEAR(G1208)&lt;2019,O1208="X"),0,IF(ISBLANK(H1208),DATEDIF(G1208,'[3]1.Pradzia'!$D$13,"M"),DATEDIF(G1208,H1208,"m")))</f>
        <v>0</v>
      </c>
      <c r="AE1208" s="37">
        <f>IF(E1208='[3]5.Grup_T'!$E$20,0,IF(AD1208&lt;&gt;0,M1208/V1208*MIN(12,AD1208),0))</f>
        <v>0</v>
      </c>
      <c r="AF1208" s="37">
        <f t="shared" si="260"/>
        <v>0</v>
      </c>
      <c r="AG1208" s="37">
        <f t="shared" si="261"/>
        <v>0</v>
      </c>
      <c r="AH1208" s="37">
        <f t="shared" si="262"/>
        <v>0</v>
      </c>
      <c r="AI1208" s="35" t="str">
        <f t="shared" si="263"/>
        <v>Nusidėvėjęs</v>
      </c>
      <c r="AJ1208" s="38" t="str">
        <f>IF(AND(F1208&lt;&gt;[3]Pav.tvarkyklė!$B$12,F1208&lt;&gt;[3]Pav.tvarkyklė!$B$13),"GVTNT","X")</f>
        <v>GVTNT</v>
      </c>
      <c r="AK1208" s="39">
        <f t="shared" si="265"/>
        <v>0</v>
      </c>
      <c r="AL1208" s="41"/>
      <c r="AM1208" s="41"/>
      <c r="AN1208" s="41">
        <f t="shared" si="253"/>
        <v>1900</v>
      </c>
      <c r="AO1208" s="41"/>
      <c r="AP1208" s="41"/>
      <c r="AQ1208" s="41"/>
      <c r="AR1208" s="42"/>
      <c r="AS1208" s="42"/>
      <c r="AU1208" s="43">
        <f t="shared" si="254"/>
        <v>0</v>
      </c>
    </row>
    <row r="1209" spans="1:47" ht="15" customHeight="1" x14ac:dyDescent="0.25">
      <c r="A1209" s="11"/>
      <c r="B1209" s="19">
        <v>1369</v>
      </c>
      <c r="C1209" s="74"/>
      <c r="D1209" s="77"/>
      <c r="E1209" s="78"/>
      <c r="F1209" s="78"/>
      <c r="G1209" s="80"/>
      <c r="H1209" s="49"/>
      <c r="I1209" s="27"/>
      <c r="J1209" s="27"/>
      <c r="K1209" s="27"/>
      <c r="L1209" s="79"/>
      <c r="M1209" s="81"/>
      <c r="N1209" s="29">
        <v>0</v>
      </c>
      <c r="O1209" s="30" t="str">
        <f>IF(G1209&lt;=$N$2,"",IF(F1209=[3]Pav.tvarkyklė!$B$13,"",IF(ISBLANK(R1209),"X","")))</f>
        <v/>
      </c>
      <c r="P1209" s="31"/>
      <c r="Q1209" s="32"/>
      <c r="R1209" s="32"/>
      <c r="S1209" s="33"/>
      <c r="T1209" s="33"/>
      <c r="U1209" s="34" t="str">
        <f>IFERROR(INDEX('[3]5.Grup_T'!$G$4:$G$22,MATCH('6.Turtas'!E1209,'[3]5.Grup_T'!$E$4:$E$22,0)),"0")</f>
        <v>0</v>
      </c>
      <c r="V1209" s="35">
        <f t="shared" si="255"/>
        <v>0</v>
      </c>
      <c r="W1209" s="35">
        <f>IF(NOT(ISBLANK(H1209)),(12-DATEDIF(H1209,'[3]1.Pradzia'!$D$13,"m")),0)</f>
        <v>0</v>
      </c>
      <c r="X1209" s="35">
        <f t="shared" si="256"/>
        <v>0</v>
      </c>
      <c r="Y1209" s="35">
        <f t="shared" si="266"/>
        <v>0</v>
      </c>
      <c r="Z1209" s="35">
        <f t="shared" si="264"/>
        <v>0</v>
      </c>
      <c r="AA1209" s="36">
        <f t="shared" si="257"/>
        <v>0</v>
      </c>
      <c r="AB1209" s="36">
        <f t="shared" si="258"/>
        <v>0</v>
      </c>
      <c r="AC1209" s="37">
        <f t="shared" si="259"/>
        <v>0</v>
      </c>
      <c r="AD1209" s="35">
        <f>IF(OR(YEAR(G1209)&lt;2019,O1209="X"),0,IF(ISBLANK(H1209),DATEDIF(G1209,'[3]1.Pradzia'!$D$13,"M"),DATEDIF(G1209,H1209,"m")))</f>
        <v>0</v>
      </c>
      <c r="AE1209" s="37">
        <f>IF(E1209='[3]5.Grup_T'!$E$20,0,IF(AD1209&lt;&gt;0,M1209/V1209*MIN(12,AD1209),0))</f>
        <v>0</v>
      </c>
      <c r="AF1209" s="37">
        <f t="shared" si="260"/>
        <v>0</v>
      </c>
      <c r="AG1209" s="37">
        <f t="shared" si="261"/>
        <v>0</v>
      </c>
      <c r="AH1209" s="37">
        <f t="shared" si="262"/>
        <v>0</v>
      </c>
      <c r="AI1209" s="35" t="str">
        <f t="shared" si="263"/>
        <v>Nusidėvėjęs</v>
      </c>
      <c r="AJ1209" s="38" t="str">
        <f>IF(AND(F1209&lt;&gt;[3]Pav.tvarkyklė!$B$12,F1209&lt;&gt;[3]Pav.tvarkyklė!$B$13),"GVTNT","X")</f>
        <v>GVTNT</v>
      </c>
      <c r="AK1209" s="39">
        <f t="shared" si="265"/>
        <v>0</v>
      </c>
      <c r="AL1209" s="41"/>
      <c r="AM1209" s="41"/>
      <c r="AN1209" s="41">
        <f t="shared" si="253"/>
        <v>1900</v>
      </c>
      <c r="AO1209" s="41"/>
      <c r="AP1209" s="41"/>
      <c r="AQ1209" s="41"/>
      <c r="AR1209" s="42"/>
      <c r="AS1209" s="42"/>
      <c r="AU1209" s="43">
        <f t="shared" si="254"/>
        <v>0</v>
      </c>
    </row>
    <row r="1210" spans="1:47" ht="15" customHeight="1" x14ac:dyDescent="0.25">
      <c r="A1210" s="11"/>
      <c r="B1210" s="19">
        <v>1370</v>
      </c>
      <c r="C1210" s="74"/>
      <c r="D1210" s="77"/>
      <c r="E1210" s="78"/>
      <c r="F1210" s="78"/>
      <c r="G1210" s="80"/>
      <c r="H1210" s="49"/>
      <c r="I1210" s="27"/>
      <c r="J1210" s="27"/>
      <c r="K1210" s="27"/>
      <c r="L1210" s="79"/>
      <c r="M1210" s="81"/>
      <c r="N1210" s="29">
        <v>0</v>
      </c>
      <c r="O1210" s="30" t="str">
        <f>IF(G1210&lt;=$N$2,"",IF(F1210=[3]Pav.tvarkyklė!$B$13,"",IF(ISBLANK(R1210),"X","")))</f>
        <v/>
      </c>
      <c r="P1210" s="31"/>
      <c r="Q1210" s="32"/>
      <c r="R1210" s="32"/>
      <c r="S1210" s="33"/>
      <c r="T1210" s="33"/>
      <c r="U1210" s="34" t="str">
        <f>IFERROR(INDEX('[3]5.Grup_T'!$G$4:$G$22,MATCH('6.Turtas'!E1210,'[3]5.Grup_T'!$E$4:$E$22,0)),"0")</f>
        <v>0</v>
      </c>
      <c r="V1210" s="35">
        <f t="shared" si="255"/>
        <v>0</v>
      </c>
      <c r="W1210" s="35">
        <f>IF(NOT(ISBLANK(H1210)),(12-DATEDIF(H1210,'[3]1.Pradzia'!$D$13,"m")),0)</f>
        <v>0</v>
      </c>
      <c r="X1210" s="35">
        <f t="shared" si="256"/>
        <v>0</v>
      </c>
      <c r="Y1210" s="35">
        <f t="shared" si="266"/>
        <v>0</v>
      </c>
      <c r="Z1210" s="35">
        <f t="shared" si="264"/>
        <v>0</v>
      </c>
      <c r="AA1210" s="36">
        <f t="shared" si="257"/>
        <v>0</v>
      </c>
      <c r="AB1210" s="36">
        <f t="shared" si="258"/>
        <v>0</v>
      </c>
      <c r="AC1210" s="37">
        <f t="shared" si="259"/>
        <v>0</v>
      </c>
      <c r="AD1210" s="35">
        <f>IF(OR(YEAR(G1210)&lt;2019,O1210="X"),0,IF(ISBLANK(H1210),DATEDIF(G1210,'[3]1.Pradzia'!$D$13,"M"),DATEDIF(G1210,H1210,"m")))</f>
        <v>0</v>
      </c>
      <c r="AE1210" s="37">
        <f>IF(E1210='[3]5.Grup_T'!$E$20,0,IF(AD1210&lt;&gt;0,M1210/V1210*MIN(12,AD1210),0))</f>
        <v>0</v>
      </c>
      <c r="AF1210" s="37">
        <f t="shared" si="260"/>
        <v>0</v>
      </c>
      <c r="AG1210" s="37">
        <f t="shared" si="261"/>
        <v>0</v>
      </c>
      <c r="AH1210" s="37">
        <f t="shared" si="262"/>
        <v>0</v>
      </c>
      <c r="AI1210" s="35" t="str">
        <f t="shared" si="263"/>
        <v>Nusidėvėjęs</v>
      </c>
      <c r="AJ1210" s="38" t="str">
        <f>IF(AND(F1210&lt;&gt;[3]Pav.tvarkyklė!$B$12,F1210&lt;&gt;[3]Pav.tvarkyklė!$B$13),"GVTNT","X")</f>
        <v>GVTNT</v>
      </c>
      <c r="AK1210" s="39">
        <f t="shared" si="265"/>
        <v>0</v>
      </c>
      <c r="AL1210" s="41"/>
      <c r="AM1210" s="41"/>
      <c r="AN1210" s="41">
        <f t="shared" si="253"/>
        <v>1900</v>
      </c>
      <c r="AO1210" s="41"/>
      <c r="AP1210" s="41"/>
      <c r="AQ1210" s="41"/>
      <c r="AR1210" s="42"/>
      <c r="AS1210" s="42"/>
      <c r="AU1210" s="43">
        <f t="shared" si="254"/>
        <v>0</v>
      </c>
    </row>
    <row r="1211" spans="1:47" ht="15" customHeight="1" x14ac:dyDescent="0.25">
      <c r="A1211" s="11"/>
      <c r="B1211" s="19">
        <v>1371</v>
      </c>
      <c r="C1211" s="74"/>
      <c r="D1211" s="77"/>
      <c r="E1211" s="78"/>
      <c r="F1211" s="78"/>
      <c r="G1211" s="80"/>
      <c r="H1211" s="49"/>
      <c r="I1211" s="27"/>
      <c r="J1211" s="27"/>
      <c r="K1211" s="27"/>
      <c r="L1211" s="79"/>
      <c r="M1211" s="81"/>
      <c r="N1211" s="29">
        <v>0</v>
      </c>
      <c r="O1211" s="30" t="str">
        <f>IF(G1211&lt;=$N$2,"",IF(F1211=[3]Pav.tvarkyklė!$B$13,"",IF(ISBLANK(R1211),"X","")))</f>
        <v/>
      </c>
      <c r="P1211" s="31"/>
      <c r="Q1211" s="32"/>
      <c r="R1211" s="32"/>
      <c r="S1211" s="33"/>
      <c r="T1211" s="33"/>
      <c r="U1211" s="34" t="str">
        <f>IFERROR(INDEX('[3]5.Grup_T'!$G$4:$G$22,MATCH('6.Turtas'!E1211,'[3]5.Grup_T'!$E$4:$E$22,0)),"0")</f>
        <v>0</v>
      </c>
      <c r="V1211" s="35">
        <f t="shared" si="255"/>
        <v>0</v>
      </c>
      <c r="W1211" s="35">
        <f>IF(NOT(ISBLANK(H1211)),(12-DATEDIF(H1211,'[3]1.Pradzia'!$D$13,"m")),0)</f>
        <v>0</v>
      </c>
      <c r="X1211" s="35">
        <f t="shared" si="256"/>
        <v>0</v>
      </c>
      <c r="Y1211" s="35">
        <f t="shared" si="266"/>
        <v>0</v>
      </c>
      <c r="Z1211" s="35">
        <f t="shared" si="264"/>
        <v>0</v>
      </c>
      <c r="AA1211" s="36">
        <f t="shared" si="257"/>
        <v>0</v>
      </c>
      <c r="AB1211" s="36">
        <f t="shared" si="258"/>
        <v>0</v>
      </c>
      <c r="AC1211" s="37">
        <f t="shared" si="259"/>
        <v>0</v>
      </c>
      <c r="AD1211" s="35">
        <f>IF(OR(YEAR(G1211)&lt;2019,O1211="X"),0,IF(ISBLANK(H1211),DATEDIF(G1211,'[3]1.Pradzia'!$D$13,"M"),DATEDIF(G1211,H1211,"m")))</f>
        <v>0</v>
      </c>
      <c r="AE1211" s="37">
        <f>IF(E1211='[3]5.Grup_T'!$E$20,0,IF(AD1211&lt;&gt;0,M1211/V1211*MIN(12,AD1211),0))</f>
        <v>0</v>
      </c>
      <c r="AF1211" s="37">
        <f t="shared" si="260"/>
        <v>0</v>
      </c>
      <c r="AG1211" s="37">
        <f t="shared" si="261"/>
        <v>0</v>
      </c>
      <c r="AH1211" s="37">
        <f t="shared" si="262"/>
        <v>0</v>
      </c>
      <c r="AI1211" s="35" t="str">
        <f t="shared" si="263"/>
        <v>Nusidėvėjęs</v>
      </c>
      <c r="AJ1211" s="38" t="str">
        <f>IF(AND(F1211&lt;&gt;[3]Pav.tvarkyklė!$B$12,F1211&lt;&gt;[3]Pav.tvarkyklė!$B$13),"GVTNT","X")</f>
        <v>GVTNT</v>
      </c>
      <c r="AK1211" s="39">
        <f t="shared" si="265"/>
        <v>0</v>
      </c>
      <c r="AL1211" s="41"/>
      <c r="AM1211" s="41"/>
      <c r="AN1211" s="41">
        <f t="shared" si="253"/>
        <v>1900</v>
      </c>
      <c r="AO1211" s="41"/>
      <c r="AP1211" s="41"/>
      <c r="AQ1211" s="41"/>
      <c r="AR1211" s="42"/>
      <c r="AS1211" s="42"/>
      <c r="AU1211" s="43">
        <f t="shared" si="254"/>
        <v>0</v>
      </c>
    </row>
    <row r="1212" spans="1:47" ht="15" customHeight="1" x14ac:dyDescent="0.25">
      <c r="A1212" s="11"/>
      <c r="B1212" s="19">
        <v>1372</v>
      </c>
      <c r="C1212" s="74"/>
      <c r="D1212" s="77"/>
      <c r="E1212" s="78"/>
      <c r="F1212" s="78"/>
      <c r="G1212" s="80"/>
      <c r="H1212" s="49"/>
      <c r="I1212" s="27"/>
      <c r="J1212" s="27"/>
      <c r="K1212" s="27"/>
      <c r="L1212" s="79"/>
      <c r="M1212" s="81"/>
      <c r="N1212" s="29">
        <v>0</v>
      </c>
      <c r="O1212" s="30" t="str">
        <f>IF(G1212&lt;=$N$2,"",IF(F1212=[3]Pav.tvarkyklė!$B$13,"",IF(ISBLANK(R1212),"X","")))</f>
        <v/>
      </c>
      <c r="P1212" s="31"/>
      <c r="Q1212" s="32"/>
      <c r="R1212" s="32"/>
      <c r="S1212" s="33"/>
      <c r="T1212" s="33"/>
      <c r="U1212" s="34" t="str">
        <f>IFERROR(INDEX('[3]5.Grup_T'!$G$4:$G$22,MATCH('6.Turtas'!E1212,'[3]5.Grup_T'!$E$4:$E$22,0)),"0")</f>
        <v>0</v>
      </c>
      <c r="V1212" s="35">
        <f t="shared" si="255"/>
        <v>0</v>
      </c>
      <c r="W1212" s="35">
        <f>IF(NOT(ISBLANK(H1212)),(12-DATEDIF(H1212,'[3]1.Pradzia'!$D$13,"m")),0)</f>
        <v>0</v>
      </c>
      <c r="X1212" s="35">
        <f t="shared" si="256"/>
        <v>0</v>
      </c>
      <c r="Y1212" s="35">
        <f t="shared" si="266"/>
        <v>0</v>
      </c>
      <c r="Z1212" s="35">
        <f t="shared" si="264"/>
        <v>0</v>
      </c>
      <c r="AA1212" s="36">
        <f t="shared" si="257"/>
        <v>0</v>
      </c>
      <c r="AB1212" s="36">
        <f t="shared" si="258"/>
        <v>0</v>
      </c>
      <c r="AC1212" s="37">
        <f t="shared" si="259"/>
        <v>0</v>
      </c>
      <c r="AD1212" s="35">
        <f>IF(OR(YEAR(G1212)&lt;2019,O1212="X"),0,IF(ISBLANK(H1212),DATEDIF(G1212,'[3]1.Pradzia'!$D$13,"M"),DATEDIF(G1212,H1212,"m")))</f>
        <v>0</v>
      </c>
      <c r="AE1212" s="37">
        <f>IF(E1212='[3]5.Grup_T'!$E$20,0,IF(AD1212&lt;&gt;0,M1212/V1212*MIN(12,AD1212),0))</f>
        <v>0</v>
      </c>
      <c r="AF1212" s="37">
        <f t="shared" si="260"/>
        <v>0</v>
      </c>
      <c r="AG1212" s="37">
        <f t="shared" si="261"/>
        <v>0</v>
      </c>
      <c r="AH1212" s="37">
        <f t="shared" si="262"/>
        <v>0</v>
      </c>
      <c r="AI1212" s="35" t="str">
        <f t="shared" si="263"/>
        <v>Nusidėvėjęs</v>
      </c>
      <c r="AJ1212" s="38" t="str">
        <f>IF(AND(F1212&lt;&gt;[3]Pav.tvarkyklė!$B$12,F1212&lt;&gt;[3]Pav.tvarkyklė!$B$13),"GVTNT","X")</f>
        <v>GVTNT</v>
      </c>
      <c r="AK1212" s="39">
        <f t="shared" si="265"/>
        <v>0</v>
      </c>
      <c r="AL1212" s="41"/>
      <c r="AM1212" s="41"/>
      <c r="AN1212" s="41">
        <f t="shared" si="253"/>
        <v>1900</v>
      </c>
      <c r="AO1212" s="41"/>
      <c r="AP1212" s="41"/>
      <c r="AQ1212" s="41"/>
      <c r="AR1212" s="42"/>
      <c r="AS1212" s="42"/>
      <c r="AU1212" s="43">
        <f t="shared" si="254"/>
        <v>0</v>
      </c>
    </row>
    <row r="1213" spans="1:47" ht="15" customHeight="1" x14ac:dyDescent="0.25">
      <c r="A1213" s="11"/>
      <c r="B1213" s="19">
        <v>1373</v>
      </c>
      <c r="C1213" s="74"/>
      <c r="D1213" s="77"/>
      <c r="E1213" s="78"/>
      <c r="F1213" s="78"/>
      <c r="G1213" s="80"/>
      <c r="H1213" s="49"/>
      <c r="I1213" s="27"/>
      <c r="J1213" s="27"/>
      <c r="K1213" s="27"/>
      <c r="L1213" s="79"/>
      <c r="M1213" s="81"/>
      <c r="N1213" s="29">
        <v>0</v>
      </c>
      <c r="O1213" s="30" t="str">
        <f>IF(G1213&lt;=$N$2,"",IF(F1213=[3]Pav.tvarkyklė!$B$13,"",IF(ISBLANK(R1213),"X","")))</f>
        <v/>
      </c>
      <c r="P1213" s="31"/>
      <c r="Q1213" s="32"/>
      <c r="R1213" s="32"/>
      <c r="S1213" s="33"/>
      <c r="T1213" s="33"/>
      <c r="U1213" s="34" t="str">
        <f>IFERROR(INDEX('[3]5.Grup_T'!$G$4:$G$22,MATCH('6.Turtas'!E1213,'[3]5.Grup_T'!$E$4:$E$22,0)),"0")</f>
        <v>0</v>
      </c>
      <c r="V1213" s="35">
        <f t="shared" si="255"/>
        <v>0</v>
      </c>
      <c r="W1213" s="35">
        <f>IF(NOT(ISBLANK(H1213)),(12-DATEDIF(H1213,'[3]1.Pradzia'!$D$13,"m")),0)</f>
        <v>0</v>
      </c>
      <c r="X1213" s="35">
        <f t="shared" si="256"/>
        <v>0</v>
      </c>
      <c r="Y1213" s="35">
        <f t="shared" si="266"/>
        <v>0</v>
      </c>
      <c r="Z1213" s="35">
        <f t="shared" si="264"/>
        <v>0</v>
      </c>
      <c r="AA1213" s="36">
        <f t="shared" si="257"/>
        <v>0</v>
      </c>
      <c r="AB1213" s="36">
        <f t="shared" si="258"/>
        <v>0</v>
      </c>
      <c r="AC1213" s="37">
        <f t="shared" si="259"/>
        <v>0</v>
      </c>
      <c r="AD1213" s="35">
        <f>IF(OR(YEAR(G1213)&lt;2019,O1213="X"),0,IF(ISBLANK(H1213),DATEDIF(G1213,'[3]1.Pradzia'!$D$13,"M"),DATEDIF(G1213,H1213,"m")))</f>
        <v>0</v>
      </c>
      <c r="AE1213" s="37">
        <f>IF(E1213='[3]5.Grup_T'!$E$20,0,IF(AD1213&lt;&gt;0,M1213/V1213*MIN(12,AD1213),0))</f>
        <v>0</v>
      </c>
      <c r="AF1213" s="37">
        <f t="shared" si="260"/>
        <v>0</v>
      </c>
      <c r="AG1213" s="37">
        <f t="shared" si="261"/>
        <v>0</v>
      </c>
      <c r="AH1213" s="37">
        <f t="shared" si="262"/>
        <v>0</v>
      </c>
      <c r="AI1213" s="35" t="str">
        <f t="shared" si="263"/>
        <v>Nusidėvėjęs</v>
      </c>
      <c r="AJ1213" s="38" t="str">
        <f>IF(AND(F1213&lt;&gt;[3]Pav.tvarkyklė!$B$12,F1213&lt;&gt;[3]Pav.tvarkyklė!$B$13),"GVTNT","X")</f>
        <v>GVTNT</v>
      </c>
      <c r="AK1213" s="39">
        <f t="shared" si="265"/>
        <v>0</v>
      </c>
      <c r="AL1213" s="41"/>
      <c r="AM1213" s="41"/>
      <c r="AN1213" s="41">
        <f t="shared" si="253"/>
        <v>1900</v>
      </c>
      <c r="AO1213" s="41"/>
      <c r="AP1213" s="41"/>
      <c r="AQ1213" s="41"/>
      <c r="AR1213" s="42"/>
      <c r="AS1213" s="42"/>
      <c r="AU1213" s="43">
        <f t="shared" si="254"/>
        <v>0</v>
      </c>
    </row>
    <row r="1214" spans="1:47" ht="15" customHeight="1" x14ac:dyDescent="0.25">
      <c r="A1214" s="11"/>
      <c r="B1214" s="19">
        <v>1374</v>
      </c>
      <c r="C1214" s="74"/>
      <c r="D1214" s="77"/>
      <c r="E1214" s="78"/>
      <c r="F1214" s="78"/>
      <c r="G1214" s="80"/>
      <c r="H1214" s="49"/>
      <c r="I1214" s="27"/>
      <c r="J1214" s="27"/>
      <c r="K1214" s="27"/>
      <c r="L1214" s="79"/>
      <c r="M1214" s="81"/>
      <c r="N1214" s="29">
        <v>0</v>
      </c>
      <c r="O1214" s="30" t="str">
        <f>IF(G1214&lt;=$N$2,"",IF(F1214=[3]Pav.tvarkyklė!$B$13,"",IF(ISBLANK(R1214),"X","")))</f>
        <v/>
      </c>
      <c r="P1214" s="31"/>
      <c r="Q1214" s="32"/>
      <c r="R1214" s="32"/>
      <c r="S1214" s="33"/>
      <c r="T1214" s="33"/>
      <c r="U1214" s="34" t="str">
        <f>IFERROR(INDEX('[3]5.Grup_T'!$G$4:$G$22,MATCH('6.Turtas'!E1214,'[3]5.Grup_T'!$E$4:$E$22,0)),"0")</f>
        <v>0</v>
      </c>
      <c r="V1214" s="35">
        <f t="shared" si="255"/>
        <v>0</v>
      </c>
      <c r="W1214" s="35">
        <f>IF(NOT(ISBLANK(H1214)),(12-DATEDIF(H1214,'[3]1.Pradzia'!$D$13,"m")),0)</f>
        <v>0</v>
      </c>
      <c r="X1214" s="35">
        <f t="shared" si="256"/>
        <v>0</v>
      </c>
      <c r="Y1214" s="35">
        <f t="shared" si="266"/>
        <v>0</v>
      </c>
      <c r="Z1214" s="35">
        <f t="shared" si="264"/>
        <v>0</v>
      </c>
      <c r="AA1214" s="36">
        <f t="shared" si="257"/>
        <v>0</v>
      </c>
      <c r="AB1214" s="36">
        <f t="shared" si="258"/>
        <v>0</v>
      </c>
      <c r="AC1214" s="37">
        <f t="shared" si="259"/>
        <v>0</v>
      </c>
      <c r="AD1214" s="35">
        <f>IF(OR(YEAR(G1214)&lt;2019,O1214="X"),0,IF(ISBLANK(H1214),DATEDIF(G1214,'[3]1.Pradzia'!$D$13,"M"),DATEDIF(G1214,H1214,"m")))</f>
        <v>0</v>
      </c>
      <c r="AE1214" s="37">
        <f>IF(E1214='[3]5.Grup_T'!$E$20,0,IF(AD1214&lt;&gt;0,M1214/V1214*MIN(12,AD1214),0))</f>
        <v>0</v>
      </c>
      <c r="AF1214" s="37">
        <f t="shared" si="260"/>
        <v>0</v>
      </c>
      <c r="AG1214" s="37">
        <f t="shared" si="261"/>
        <v>0</v>
      </c>
      <c r="AH1214" s="37">
        <f t="shared" si="262"/>
        <v>0</v>
      </c>
      <c r="AI1214" s="35" t="str">
        <f t="shared" si="263"/>
        <v>Nusidėvėjęs</v>
      </c>
      <c r="AJ1214" s="38" t="str">
        <f>IF(AND(F1214&lt;&gt;[3]Pav.tvarkyklė!$B$12,F1214&lt;&gt;[3]Pav.tvarkyklė!$B$13),"GVTNT","X")</f>
        <v>GVTNT</v>
      </c>
      <c r="AK1214" s="39">
        <f t="shared" si="265"/>
        <v>0</v>
      </c>
      <c r="AL1214" s="41"/>
      <c r="AM1214" s="41"/>
      <c r="AN1214" s="41">
        <f t="shared" si="253"/>
        <v>1900</v>
      </c>
      <c r="AO1214" s="41"/>
      <c r="AP1214" s="41"/>
      <c r="AQ1214" s="41"/>
      <c r="AR1214" s="42"/>
      <c r="AS1214" s="42"/>
      <c r="AU1214" s="43">
        <f t="shared" si="254"/>
        <v>0</v>
      </c>
    </row>
    <row r="1215" spans="1:47" ht="15" customHeight="1" x14ac:dyDescent="0.25">
      <c r="A1215" s="11"/>
      <c r="B1215" s="19">
        <v>1375</v>
      </c>
      <c r="C1215" s="74"/>
      <c r="D1215" s="77"/>
      <c r="E1215" s="78"/>
      <c r="F1215" s="78"/>
      <c r="G1215" s="80"/>
      <c r="H1215" s="49"/>
      <c r="I1215" s="27"/>
      <c r="J1215" s="27"/>
      <c r="K1215" s="27"/>
      <c r="L1215" s="79"/>
      <c r="M1215" s="81"/>
      <c r="N1215" s="29">
        <v>0</v>
      </c>
      <c r="O1215" s="30" t="str">
        <f>IF(G1215&lt;=$N$2,"",IF(F1215=[3]Pav.tvarkyklė!$B$13,"",IF(ISBLANK(R1215),"X","")))</f>
        <v/>
      </c>
      <c r="P1215" s="31"/>
      <c r="Q1215" s="32"/>
      <c r="R1215" s="32"/>
      <c r="S1215" s="33"/>
      <c r="T1215" s="33"/>
      <c r="U1215" s="34" t="str">
        <f>IFERROR(INDEX('[3]5.Grup_T'!$G$4:$G$22,MATCH('6.Turtas'!E1215,'[3]5.Grup_T'!$E$4:$E$22,0)),"0")</f>
        <v>0</v>
      </c>
      <c r="V1215" s="35">
        <f t="shared" si="255"/>
        <v>0</v>
      </c>
      <c r="W1215" s="35">
        <f>IF(NOT(ISBLANK(H1215)),(12-DATEDIF(H1215,'[3]1.Pradzia'!$D$13,"m")),0)</f>
        <v>0</v>
      </c>
      <c r="X1215" s="35">
        <f t="shared" si="256"/>
        <v>0</v>
      </c>
      <c r="Y1215" s="35">
        <f t="shared" si="266"/>
        <v>0</v>
      </c>
      <c r="Z1215" s="35">
        <f t="shared" si="264"/>
        <v>0</v>
      </c>
      <c r="AA1215" s="36">
        <f t="shared" si="257"/>
        <v>0</v>
      </c>
      <c r="AB1215" s="36">
        <f t="shared" si="258"/>
        <v>0</v>
      </c>
      <c r="AC1215" s="37">
        <f t="shared" si="259"/>
        <v>0</v>
      </c>
      <c r="AD1215" s="35">
        <f>IF(OR(YEAR(G1215)&lt;2019,O1215="X"),0,IF(ISBLANK(H1215),DATEDIF(G1215,'[3]1.Pradzia'!$D$13,"M"),DATEDIF(G1215,H1215,"m")))</f>
        <v>0</v>
      </c>
      <c r="AE1215" s="37">
        <f>IF(E1215='[3]5.Grup_T'!$E$20,0,IF(AD1215&lt;&gt;0,M1215/V1215*MIN(12,AD1215),0))</f>
        <v>0</v>
      </c>
      <c r="AF1215" s="37">
        <f t="shared" si="260"/>
        <v>0</v>
      </c>
      <c r="AG1215" s="37">
        <f t="shared" si="261"/>
        <v>0</v>
      </c>
      <c r="AH1215" s="37">
        <f t="shared" si="262"/>
        <v>0</v>
      </c>
      <c r="AI1215" s="35" t="str">
        <f t="shared" si="263"/>
        <v>Nusidėvėjęs</v>
      </c>
      <c r="AJ1215" s="38" t="str">
        <f>IF(AND(F1215&lt;&gt;[3]Pav.tvarkyklė!$B$12,F1215&lt;&gt;[3]Pav.tvarkyklė!$B$13),"GVTNT","X")</f>
        <v>GVTNT</v>
      </c>
      <c r="AK1215" s="39">
        <f t="shared" si="265"/>
        <v>0</v>
      </c>
      <c r="AL1215" s="41"/>
      <c r="AM1215" s="41"/>
      <c r="AN1215" s="41">
        <f t="shared" si="253"/>
        <v>1900</v>
      </c>
      <c r="AO1215" s="41"/>
      <c r="AP1215" s="41"/>
      <c r="AQ1215" s="41"/>
      <c r="AR1215" s="42"/>
      <c r="AS1215" s="42"/>
      <c r="AU1215" s="43">
        <f t="shared" si="254"/>
        <v>0</v>
      </c>
    </row>
    <row r="1216" spans="1:47" ht="15" customHeight="1" x14ac:dyDescent="0.25">
      <c r="A1216" s="11"/>
      <c r="B1216" s="19">
        <v>1376</v>
      </c>
      <c r="C1216" s="74"/>
      <c r="D1216" s="77"/>
      <c r="E1216" s="78"/>
      <c r="F1216" s="78"/>
      <c r="G1216" s="80"/>
      <c r="H1216" s="49"/>
      <c r="I1216" s="27"/>
      <c r="J1216" s="27"/>
      <c r="K1216" s="27"/>
      <c r="L1216" s="79"/>
      <c r="M1216" s="81"/>
      <c r="N1216" s="29">
        <v>0</v>
      </c>
      <c r="O1216" s="30" t="str">
        <f>IF(G1216&lt;=$N$2,"",IF(F1216=[3]Pav.tvarkyklė!$B$13,"",IF(ISBLANK(R1216),"X","")))</f>
        <v/>
      </c>
      <c r="P1216" s="31"/>
      <c r="Q1216" s="32"/>
      <c r="R1216" s="32"/>
      <c r="S1216" s="33"/>
      <c r="T1216" s="33"/>
      <c r="U1216" s="34" t="str">
        <f>IFERROR(INDEX('[3]5.Grup_T'!$G$4:$G$22,MATCH('6.Turtas'!E1216,'[3]5.Grup_T'!$E$4:$E$22,0)),"0")</f>
        <v>0</v>
      </c>
      <c r="V1216" s="35">
        <f t="shared" si="255"/>
        <v>0</v>
      </c>
      <c r="W1216" s="35">
        <f>IF(NOT(ISBLANK(H1216)),(12-DATEDIF(H1216,'[3]1.Pradzia'!$D$13,"m")),0)</f>
        <v>0</v>
      </c>
      <c r="X1216" s="35">
        <f t="shared" si="256"/>
        <v>0</v>
      </c>
      <c r="Y1216" s="35">
        <f t="shared" si="266"/>
        <v>0</v>
      </c>
      <c r="Z1216" s="35">
        <f t="shared" si="264"/>
        <v>0</v>
      </c>
      <c r="AA1216" s="36">
        <f t="shared" si="257"/>
        <v>0</v>
      </c>
      <c r="AB1216" s="36">
        <f t="shared" si="258"/>
        <v>0</v>
      </c>
      <c r="AC1216" s="37">
        <f t="shared" si="259"/>
        <v>0</v>
      </c>
      <c r="AD1216" s="35">
        <f>IF(OR(YEAR(G1216)&lt;2019,O1216="X"),0,IF(ISBLANK(H1216),DATEDIF(G1216,'[3]1.Pradzia'!$D$13,"M"),DATEDIF(G1216,H1216,"m")))</f>
        <v>0</v>
      </c>
      <c r="AE1216" s="37">
        <f>IF(E1216='[3]5.Grup_T'!$E$20,0,IF(AD1216&lt;&gt;0,M1216/V1216*MIN(12,AD1216),0))</f>
        <v>0</v>
      </c>
      <c r="AF1216" s="37">
        <f t="shared" si="260"/>
        <v>0</v>
      </c>
      <c r="AG1216" s="37">
        <f t="shared" si="261"/>
        <v>0</v>
      </c>
      <c r="AH1216" s="37">
        <f t="shared" si="262"/>
        <v>0</v>
      </c>
      <c r="AI1216" s="35" t="str">
        <f t="shared" si="263"/>
        <v>Nusidėvėjęs</v>
      </c>
      <c r="AJ1216" s="38" t="str">
        <f>IF(AND(F1216&lt;&gt;[3]Pav.tvarkyklė!$B$12,F1216&lt;&gt;[3]Pav.tvarkyklė!$B$13),"GVTNT","X")</f>
        <v>GVTNT</v>
      </c>
      <c r="AK1216" s="39">
        <f t="shared" si="265"/>
        <v>0</v>
      </c>
      <c r="AL1216" s="41"/>
      <c r="AM1216" s="41"/>
      <c r="AN1216" s="41">
        <f t="shared" si="253"/>
        <v>1900</v>
      </c>
      <c r="AO1216" s="41"/>
      <c r="AP1216" s="41"/>
      <c r="AQ1216" s="41"/>
      <c r="AR1216" s="42"/>
      <c r="AS1216" s="42"/>
      <c r="AU1216" s="43">
        <f t="shared" si="254"/>
        <v>0</v>
      </c>
    </row>
    <row r="1217" spans="1:47" ht="15" customHeight="1" x14ac:dyDescent="0.25">
      <c r="A1217" s="11"/>
      <c r="B1217" s="19">
        <v>1377</v>
      </c>
      <c r="C1217" s="74"/>
      <c r="D1217" s="77"/>
      <c r="E1217" s="78"/>
      <c r="F1217" s="78"/>
      <c r="G1217" s="80"/>
      <c r="H1217" s="49"/>
      <c r="I1217" s="27"/>
      <c r="J1217" s="27"/>
      <c r="K1217" s="27"/>
      <c r="L1217" s="79"/>
      <c r="M1217" s="81"/>
      <c r="N1217" s="29">
        <v>0</v>
      </c>
      <c r="O1217" s="30" t="str">
        <f>IF(G1217&lt;=$N$2,"",IF(F1217=[3]Pav.tvarkyklė!$B$13,"",IF(ISBLANK(R1217),"X","")))</f>
        <v/>
      </c>
      <c r="P1217" s="31"/>
      <c r="Q1217" s="32"/>
      <c r="R1217" s="32"/>
      <c r="S1217" s="33"/>
      <c r="T1217" s="33"/>
      <c r="U1217" s="34" t="str">
        <f>IFERROR(INDEX('[3]5.Grup_T'!$G$4:$G$22,MATCH('6.Turtas'!E1217,'[3]5.Grup_T'!$E$4:$E$22,0)),"0")</f>
        <v>0</v>
      </c>
      <c r="V1217" s="35">
        <f t="shared" si="255"/>
        <v>0</v>
      </c>
      <c r="W1217" s="35">
        <f>IF(NOT(ISBLANK(H1217)),(12-DATEDIF(H1217,'[3]1.Pradzia'!$D$13,"m")),0)</f>
        <v>0</v>
      </c>
      <c r="X1217" s="35">
        <f t="shared" si="256"/>
        <v>0</v>
      </c>
      <c r="Y1217" s="35">
        <f t="shared" si="266"/>
        <v>0</v>
      </c>
      <c r="Z1217" s="35">
        <f t="shared" si="264"/>
        <v>0</v>
      </c>
      <c r="AA1217" s="36">
        <f t="shared" si="257"/>
        <v>0</v>
      </c>
      <c r="AB1217" s="36">
        <f t="shared" si="258"/>
        <v>0</v>
      </c>
      <c r="AC1217" s="37">
        <f t="shared" si="259"/>
        <v>0</v>
      </c>
      <c r="AD1217" s="35">
        <f>IF(OR(YEAR(G1217)&lt;2019,O1217="X"),0,IF(ISBLANK(H1217),DATEDIF(G1217,'[3]1.Pradzia'!$D$13,"M"),DATEDIF(G1217,H1217,"m")))</f>
        <v>0</v>
      </c>
      <c r="AE1217" s="37">
        <f>IF(E1217='[3]5.Grup_T'!$E$20,0,IF(AD1217&lt;&gt;0,M1217/V1217*MIN(12,AD1217),0))</f>
        <v>0</v>
      </c>
      <c r="AF1217" s="37">
        <f t="shared" si="260"/>
        <v>0</v>
      </c>
      <c r="AG1217" s="37">
        <f t="shared" si="261"/>
        <v>0</v>
      </c>
      <c r="AH1217" s="37">
        <f t="shared" si="262"/>
        <v>0</v>
      </c>
      <c r="AI1217" s="35" t="str">
        <f t="shared" si="263"/>
        <v>Nusidėvėjęs</v>
      </c>
      <c r="AJ1217" s="38" t="str">
        <f>IF(AND(F1217&lt;&gt;[3]Pav.tvarkyklė!$B$12,F1217&lt;&gt;[3]Pav.tvarkyklė!$B$13),"GVTNT","X")</f>
        <v>GVTNT</v>
      </c>
      <c r="AK1217" s="39">
        <f t="shared" si="265"/>
        <v>0</v>
      </c>
      <c r="AL1217" s="41"/>
      <c r="AM1217" s="41"/>
      <c r="AN1217" s="41">
        <f t="shared" si="253"/>
        <v>1900</v>
      </c>
      <c r="AO1217" s="41"/>
      <c r="AP1217" s="41"/>
      <c r="AQ1217" s="41"/>
      <c r="AR1217" s="42"/>
      <c r="AS1217" s="42"/>
      <c r="AU1217" s="43">
        <f t="shared" si="254"/>
        <v>0</v>
      </c>
    </row>
    <row r="1218" spans="1:47" ht="15" customHeight="1" x14ac:dyDescent="0.25">
      <c r="A1218" s="11"/>
      <c r="B1218" s="19">
        <v>1378</v>
      </c>
      <c r="C1218" s="74"/>
      <c r="D1218" s="77"/>
      <c r="E1218" s="78"/>
      <c r="F1218" s="78"/>
      <c r="G1218" s="80"/>
      <c r="H1218" s="49"/>
      <c r="I1218" s="27"/>
      <c r="J1218" s="27"/>
      <c r="K1218" s="27"/>
      <c r="L1218" s="79"/>
      <c r="M1218" s="81"/>
      <c r="N1218" s="29">
        <v>0</v>
      </c>
      <c r="O1218" s="30" t="str">
        <f>IF(G1218&lt;=$N$2,"",IF(F1218=[3]Pav.tvarkyklė!$B$13,"",IF(ISBLANK(R1218),"X","")))</f>
        <v/>
      </c>
      <c r="P1218" s="31"/>
      <c r="Q1218" s="32"/>
      <c r="R1218" s="32"/>
      <c r="S1218" s="33"/>
      <c r="T1218" s="33"/>
      <c r="U1218" s="34" t="str">
        <f>IFERROR(INDEX('[3]5.Grup_T'!$G$4:$G$22,MATCH('6.Turtas'!E1218,'[3]5.Grup_T'!$E$4:$E$22,0)),"0")</f>
        <v>0</v>
      </c>
      <c r="V1218" s="35">
        <f t="shared" si="255"/>
        <v>0</v>
      </c>
      <c r="W1218" s="35">
        <f>IF(NOT(ISBLANK(H1218)),(12-DATEDIF(H1218,'[3]1.Pradzia'!$D$13,"m")),0)</f>
        <v>0</v>
      </c>
      <c r="X1218" s="35">
        <f t="shared" si="256"/>
        <v>0</v>
      </c>
      <c r="Y1218" s="35">
        <f t="shared" si="266"/>
        <v>0</v>
      </c>
      <c r="Z1218" s="35">
        <f t="shared" si="264"/>
        <v>0</v>
      </c>
      <c r="AA1218" s="36">
        <f t="shared" si="257"/>
        <v>0</v>
      </c>
      <c r="AB1218" s="36">
        <f t="shared" si="258"/>
        <v>0</v>
      </c>
      <c r="AC1218" s="37">
        <f t="shared" si="259"/>
        <v>0</v>
      </c>
      <c r="AD1218" s="35">
        <f>IF(OR(YEAR(G1218)&lt;2019,O1218="X"),0,IF(ISBLANK(H1218),DATEDIF(G1218,'[3]1.Pradzia'!$D$13,"M"),DATEDIF(G1218,H1218,"m")))</f>
        <v>0</v>
      </c>
      <c r="AE1218" s="37">
        <f>IF(E1218='[3]5.Grup_T'!$E$20,0,IF(AD1218&lt;&gt;0,M1218/V1218*MIN(12,AD1218),0))</f>
        <v>0</v>
      </c>
      <c r="AF1218" s="37">
        <f t="shared" si="260"/>
        <v>0</v>
      </c>
      <c r="AG1218" s="37">
        <f t="shared" si="261"/>
        <v>0</v>
      </c>
      <c r="AH1218" s="37">
        <f t="shared" si="262"/>
        <v>0</v>
      </c>
      <c r="AI1218" s="35" t="str">
        <f t="shared" si="263"/>
        <v>Nusidėvėjęs</v>
      </c>
      <c r="AJ1218" s="38" t="str">
        <f>IF(AND(F1218&lt;&gt;[3]Pav.tvarkyklė!$B$12,F1218&lt;&gt;[3]Pav.tvarkyklė!$B$13),"GVTNT","X")</f>
        <v>GVTNT</v>
      </c>
      <c r="AK1218" s="39">
        <f t="shared" si="265"/>
        <v>0</v>
      </c>
      <c r="AL1218" s="41"/>
      <c r="AM1218" s="41"/>
      <c r="AN1218" s="41">
        <f t="shared" si="253"/>
        <v>1900</v>
      </c>
      <c r="AO1218" s="41"/>
      <c r="AP1218" s="41"/>
      <c r="AQ1218" s="41"/>
      <c r="AR1218" s="42"/>
      <c r="AS1218" s="42"/>
      <c r="AU1218" s="43">
        <f t="shared" si="254"/>
        <v>0</v>
      </c>
    </row>
    <row r="1219" spans="1:47" ht="15" customHeight="1" x14ac:dyDescent="0.25">
      <c r="A1219" s="11"/>
      <c r="B1219" s="19">
        <v>1379</v>
      </c>
      <c r="C1219" s="74"/>
      <c r="D1219" s="77"/>
      <c r="E1219" s="78"/>
      <c r="F1219" s="78"/>
      <c r="G1219" s="80"/>
      <c r="H1219" s="49"/>
      <c r="I1219" s="27"/>
      <c r="J1219" s="27"/>
      <c r="K1219" s="27"/>
      <c r="L1219" s="79"/>
      <c r="M1219" s="81"/>
      <c r="N1219" s="29">
        <v>0</v>
      </c>
      <c r="O1219" s="30" t="str">
        <f>IF(G1219&lt;=$N$2,"",IF(F1219=[3]Pav.tvarkyklė!$B$13,"",IF(ISBLANK(R1219),"X","")))</f>
        <v/>
      </c>
      <c r="P1219" s="31"/>
      <c r="Q1219" s="32"/>
      <c r="R1219" s="32"/>
      <c r="S1219" s="33"/>
      <c r="T1219" s="33"/>
      <c r="U1219" s="34" t="str">
        <f>IFERROR(INDEX('[3]5.Grup_T'!$G$4:$G$22,MATCH('6.Turtas'!E1219,'[3]5.Grup_T'!$E$4:$E$22,0)),"0")</f>
        <v>0</v>
      </c>
      <c r="V1219" s="35">
        <f t="shared" si="255"/>
        <v>0</v>
      </c>
      <c r="W1219" s="35">
        <f>IF(NOT(ISBLANK(H1219)),(12-DATEDIF(H1219,'[3]1.Pradzia'!$D$13,"m")),0)</f>
        <v>0</v>
      </c>
      <c r="X1219" s="35">
        <f t="shared" si="256"/>
        <v>0</v>
      </c>
      <c r="Y1219" s="35">
        <f t="shared" si="266"/>
        <v>0</v>
      </c>
      <c r="Z1219" s="35">
        <f t="shared" si="264"/>
        <v>0</v>
      </c>
      <c r="AA1219" s="36">
        <f t="shared" si="257"/>
        <v>0</v>
      </c>
      <c r="AB1219" s="36">
        <f t="shared" si="258"/>
        <v>0</v>
      </c>
      <c r="AC1219" s="37">
        <f t="shared" si="259"/>
        <v>0</v>
      </c>
      <c r="AD1219" s="35">
        <f>IF(OR(YEAR(G1219)&lt;2019,O1219="X"),0,IF(ISBLANK(H1219),DATEDIF(G1219,'[3]1.Pradzia'!$D$13,"M"),DATEDIF(G1219,H1219,"m")))</f>
        <v>0</v>
      </c>
      <c r="AE1219" s="37">
        <f>IF(E1219='[3]5.Grup_T'!$E$20,0,IF(AD1219&lt;&gt;0,M1219/V1219*MIN(12,AD1219),0))</f>
        <v>0</v>
      </c>
      <c r="AF1219" s="37">
        <f t="shared" si="260"/>
        <v>0</v>
      </c>
      <c r="AG1219" s="37">
        <f t="shared" si="261"/>
        <v>0</v>
      </c>
      <c r="AH1219" s="37">
        <f t="shared" si="262"/>
        <v>0</v>
      </c>
      <c r="AI1219" s="35" t="str">
        <f t="shared" si="263"/>
        <v>Nusidėvėjęs</v>
      </c>
      <c r="AJ1219" s="38" t="str">
        <f>IF(AND(F1219&lt;&gt;[3]Pav.tvarkyklė!$B$12,F1219&lt;&gt;[3]Pav.tvarkyklė!$B$13),"GVTNT","X")</f>
        <v>GVTNT</v>
      </c>
      <c r="AK1219" s="39">
        <f t="shared" si="265"/>
        <v>0</v>
      </c>
      <c r="AL1219" s="41"/>
      <c r="AM1219" s="41"/>
      <c r="AN1219" s="41">
        <f t="shared" si="253"/>
        <v>1900</v>
      </c>
      <c r="AO1219" s="41"/>
      <c r="AP1219" s="41"/>
      <c r="AQ1219" s="41"/>
      <c r="AR1219" s="42"/>
      <c r="AS1219" s="42"/>
      <c r="AU1219" s="43">
        <f t="shared" si="254"/>
        <v>0</v>
      </c>
    </row>
    <row r="1220" spans="1:47" ht="15" customHeight="1" x14ac:dyDescent="0.25">
      <c r="A1220" s="11"/>
      <c r="B1220" s="19">
        <v>1380</v>
      </c>
      <c r="C1220" s="74"/>
      <c r="D1220" s="77"/>
      <c r="E1220" s="78"/>
      <c r="F1220" s="78"/>
      <c r="G1220" s="80"/>
      <c r="H1220" s="49"/>
      <c r="I1220" s="27"/>
      <c r="J1220" s="27"/>
      <c r="K1220" s="27"/>
      <c r="L1220" s="79"/>
      <c r="M1220" s="81"/>
      <c r="N1220" s="29">
        <v>0</v>
      </c>
      <c r="O1220" s="30" t="str">
        <f>IF(G1220&lt;=$N$2,"",IF(F1220=[3]Pav.tvarkyklė!$B$13,"",IF(ISBLANK(R1220),"X","")))</f>
        <v/>
      </c>
      <c r="P1220" s="31"/>
      <c r="Q1220" s="32"/>
      <c r="R1220" s="32"/>
      <c r="S1220" s="33"/>
      <c r="T1220" s="33"/>
      <c r="U1220" s="34" t="str">
        <f>IFERROR(INDEX('[3]5.Grup_T'!$G$4:$G$22,MATCH('6.Turtas'!E1220,'[3]5.Grup_T'!$E$4:$E$22,0)),"0")</f>
        <v>0</v>
      </c>
      <c r="V1220" s="35">
        <f t="shared" si="255"/>
        <v>0</v>
      </c>
      <c r="W1220" s="35">
        <f>IF(NOT(ISBLANK(H1220)),(12-DATEDIF(H1220,'[3]1.Pradzia'!$D$13,"m")),0)</f>
        <v>0</v>
      </c>
      <c r="X1220" s="35">
        <f t="shared" si="256"/>
        <v>0</v>
      </c>
      <c r="Y1220" s="35">
        <f t="shared" si="266"/>
        <v>0</v>
      </c>
      <c r="Z1220" s="35">
        <f t="shared" si="264"/>
        <v>0</v>
      </c>
      <c r="AA1220" s="36">
        <f t="shared" si="257"/>
        <v>0</v>
      </c>
      <c r="AB1220" s="36">
        <f t="shared" si="258"/>
        <v>0</v>
      </c>
      <c r="AC1220" s="37">
        <f t="shared" si="259"/>
        <v>0</v>
      </c>
      <c r="AD1220" s="35">
        <f>IF(OR(YEAR(G1220)&lt;2019,O1220="X"),0,IF(ISBLANK(H1220),DATEDIF(G1220,'[3]1.Pradzia'!$D$13,"M"),DATEDIF(G1220,H1220,"m")))</f>
        <v>0</v>
      </c>
      <c r="AE1220" s="37">
        <f>IF(E1220='[3]5.Grup_T'!$E$20,0,IF(AD1220&lt;&gt;0,M1220/V1220*MIN(12,AD1220),0))</f>
        <v>0</v>
      </c>
      <c r="AF1220" s="37">
        <f t="shared" si="260"/>
        <v>0</v>
      </c>
      <c r="AG1220" s="37">
        <f t="shared" si="261"/>
        <v>0</v>
      </c>
      <c r="AH1220" s="37">
        <f t="shared" si="262"/>
        <v>0</v>
      </c>
      <c r="AI1220" s="35" t="str">
        <f t="shared" si="263"/>
        <v>Nusidėvėjęs</v>
      </c>
      <c r="AJ1220" s="38" t="str">
        <f>IF(AND(F1220&lt;&gt;[3]Pav.tvarkyklė!$B$12,F1220&lt;&gt;[3]Pav.tvarkyklė!$B$13),"GVTNT","X")</f>
        <v>GVTNT</v>
      </c>
      <c r="AK1220" s="39">
        <f t="shared" si="265"/>
        <v>0</v>
      </c>
      <c r="AL1220" s="41"/>
      <c r="AM1220" s="41"/>
      <c r="AN1220" s="41">
        <f t="shared" si="253"/>
        <v>1900</v>
      </c>
      <c r="AO1220" s="41"/>
      <c r="AP1220" s="41"/>
      <c r="AQ1220" s="41"/>
      <c r="AR1220" s="42"/>
      <c r="AS1220" s="42"/>
      <c r="AU1220" s="43">
        <f t="shared" si="254"/>
        <v>0</v>
      </c>
    </row>
    <row r="1221" spans="1:47" ht="15" customHeight="1" x14ac:dyDescent="0.25">
      <c r="A1221" s="11"/>
      <c r="B1221" s="19">
        <v>1381</v>
      </c>
      <c r="C1221" s="74"/>
      <c r="D1221" s="77"/>
      <c r="E1221" s="78"/>
      <c r="F1221" s="78"/>
      <c r="G1221" s="80"/>
      <c r="H1221" s="49"/>
      <c r="I1221" s="27"/>
      <c r="J1221" s="27"/>
      <c r="K1221" s="27"/>
      <c r="L1221" s="79"/>
      <c r="M1221" s="81"/>
      <c r="N1221" s="29">
        <v>0</v>
      </c>
      <c r="O1221" s="30" t="str">
        <f>IF(G1221&lt;=$N$2,"",IF(F1221=[3]Pav.tvarkyklė!$B$13,"",IF(ISBLANK(R1221),"X","")))</f>
        <v/>
      </c>
      <c r="P1221" s="31"/>
      <c r="Q1221" s="32"/>
      <c r="R1221" s="32"/>
      <c r="S1221" s="33"/>
      <c r="T1221" s="33"/>
      <c r="U1221" s="34" t="str">
        <f>IFERROR(INDEX('[3]5.Grup_T'!$G$4:$G$22,MATCH('6.Turtas'!E1221,'[3]5.Grup_T'!$E$4:$E$22,0)),"0")</f>
        <v>0</v>
      </c>
      <c r="V1221" s="35">
        <f t="shared" si="255"/>
        <v>0</v>
      </c>
      <c r="W1221" s="35">
        <f>IF(NOT(ISBLANK(H1221)),(12-DATEDIF(H1221,'[3]1.Pradzia'!$D$13,"m")),0)</f>
        <v>0</v>
      </c>
      <c r="X1221" s="35">
        <f t="shared" si="256"/>
        <v>0</v>
      </c>
      <c r="Y1221" s="35">
        <f t="shared" si="266"/>
        <v>0</v>
      </c>
      <c r="Z1221" s="35">
        <f t="shared" si="264"/>
        <v>0</v>
      </c>
      <c r="AA1221" s="36">
        <f t="shared" si="257"/>
        <v>0</v>
      </c>
      <c r="AB1221" s="36">
        <f t="shared" si="258"/>
        <v>0</v>
      </c>
      <c r="AC1221" s="37">
        <f t="shared" si="259"/>
        <v>0</v>
      </c>
      <c r="AD1221" s="35">
        <f>IF(OR(YEAR(G1221)&lt;2019,O1221="X"),0,IF(ISBLANK(H1221),DATEDIF(G1221,'[3]1.Pradzia'!$D$13,"M"),DATEDIF(G1221,H1221,"m")))</f>
        <v>0</v>
      </c>
      <c r="AE1221" s="37">
        <f>IF(E1221='[3]5.Grup_T'!$E$20,0,IF(AD1221&lt;&gt;0,M1221/V1221*MIN(12,AD1221),0))</f>
        <v>0</v>
      </c>
      <c r="AF1221" s="37">
        <f t="shared" si="260"/>
        <v>0</v>
      </c>
      <c r="AG1221" s="37">
        <f t="shared" si="261"/>
        <v>0</v>
      </c>
      <c r="AH1221" s="37">
        <f t="shared" si="262"/>
        <v>0</v>
      </c>
      <c r="AI1221" s="35" t="str">
        <f t="shared" si="263"/>
        <v>Nusidėvėjęs</v>
      </c>
      <c r="AJ1221" s="38" t="str">
        <f>IF(AND(F1221&lt;&gt;[3]Pav.tvarkyklė!$B$12,F1221&lt;&gt;[3]Pav.tvarkyklė!$B$13),"GVTNT","X")</f>
        <v>GVTNT</v>
      </c>
      <c r="AK1221" s="39">
        <f t="shared" si="265"/>
        <v>0</v>
      </c>
      <c r="AL1221" s="41"/>
      <c r="AM1221" s="41"/>
      <c r="AN1221" s="41">
        <f t="shared" ref="AN1221:AN1284" si="267">YEAR(G1221)</f>
        <v>1900</v>
      </c>
      <c r="AO1221" s="41"/>
      <c r="AP1221" s="41"/>
      <c r="AQ1221" s="41"/>
      <c r="AR1221" s="42"/>
      <c r="AS1221" s="42"/>
      <c r="AU1221" s="43">
        <f t="shared" ref="AU1221:AU1284" si="268">AF1221-AT1221</f>
        <v>0</v>
      </c>
    </row>
    <row r="1222" spans="1:47" ht="15" customHeight="1" x14ac:dyDescent="0.25">
      <c r="A1222" s="11"/>
      <c r="B1222" s="19">
        <v>1382</v>
      </c>
      <c r="C1222" s="74"/>
      <c r="D1222" s="77"/>
      <c r="E1222" s="78"/>
      <c r="F1222" s="78"/>
      <c r="G1222" s="80"/>
      <c r="H1222" s="49"/>
      <c r="I1222" s="27"/>
      <c r="J1222" s="27"/>
      <c r="K1222" s="27"/>
      <c r="L1222" s="79"/>
      <c r="M1222" s="81"/>
      <c r="N1222" s="29">
        <v>0</v>
      </c>
      <c r="O1222" s="30" t="str">
        <f>IF(G1222&lt;=$N$2,"",IF(F1222=[3]Pav.tvarkyklė!$B$13,"",IF(ISBLANK(R1222),"X","")))</f>
        <v/>
      </c>
      <c r="P1222" s="31"/>
      <c r="Q1222" s="32"/>
      <c r="R1222" s="32"/>
      <c r="S1222" s="33"/>
      <c r="T1222" s="33"/>
      <c r="U1222" s="34" t="str">
        <f>IFERROR(INDEX('[3]5.Grup_T'!$G$4:$G$22,MATCH('6.Turtas'!E1222,'[3]5.Grup_T'!$E$4:$E$22,0)),"0")</f>
        <v>0</v>
      </c>
      <c r="V1222" s="35">
        <f t="shared" si="255"/>
        <v>0</v>
      </c>
      <c r="W1222" s="35">
        <f>IF(NOT(ISBLANK(H1222)),(12-DATEDIF(H1222,'[3]1.Pradzia'!$D$13,"m")),0)</f>
        <v>0</v>
      </c>
      <c r="X1222" s="35">
        <f t="shared" si="256"/>
        <v>0</v>
      </c>
      <c r="Y1222" s="35">
        <f t="shared" si="266"/>
        <v>0</v>
      </c>
      <c r="Z1222" s="35">
        <f t="shared" si="264"/>
        <v>0</v>
      </c>
      <c r="AA1222" s="36">
        <f t="shared" si="257"/>
        <v>0</v>
      </c>
      <c r="AB1222" s="36">
        <f t="shared" si="258"/>
        <v>0</v>
      </c>
      <c r="AC1222" s="37">
        <f t="shared" si="259"/>
        <v>0</v>
      </c>
      <c r="AD1222" s="35">
        <f>IF(OR(YEAR(G1222)&lt;2019,O1222="X"),0,IF(ISBLANK(H1222),DATEDIF(G1222,'[3]1.Pradzia'!$D$13,"M"),DATEDIF(G1222,H1222,"m")))</f>
        <v>0</v>
      </c>
      <c r="AE1222" s="37">
        <f>IF(E1222='[3]5.Grup_T'!$E$20,0,IF(AD1222&lt;&gt;0,M1222/V1222*MIN(12,AD1222),0))</f>
        <v>0</v>
      </c>
      <c r="AF1222" s="37">
        <f t="shared" si="260"/>
        <v>0</v>
      </c>
      <c r="AG1222" s="37">
        <f t="shared" si="261"/>
        <v>0</v>
      </c>
      <c r="AH1222" s="37">
        <f t="shared" si="262"/>
        <v>0</v>
      </c>
      <c r="AI1222" s="35" t="str">
        <f t="shared" si="263"/>
        <v>Nusidėvėjęs</v>
      </c>
      <c r="AJ1222" s="38" t="str">
        <f>IF(AND(F1222&lt;&gt;[3]Pav.tvarkyklė!$B$12,F1222&lt;&gt;[3]Pav.tvarkyklė!$B$13),"GVTNT","X")</f>
        <v>GVTNT</v>
      </c>
      <c r="AK1222" s="39">
        <f t="shared" si="265"/>
        <v>0</v>
      </c>
      <c r="AL1222" s="41"/>
      <c r="AM1222" s="41"/>
      <c r="AN1222" s="41">
        <f t="shared" si="267"/>
        <v>1900</v>
      </c>
      <c r="AO1222" s="41"/>
      <c r="AP1222" s="41"/>
      <c r="AQ1222" s="41"/>
      <c r="AR1222" s="42"/>
      <c r="AS1222" s="42"/>
      <c r="AU1222" s="43">
        <f t="shared" si="268"/>
        <v>0</v>
      </c>
    </row>
    <row r="1223" spans="1:47" ht="15" customHeight="1" x14ac:dyDescent="0.25">
      <c r="A1223" s="11"/>
      <c r="B1223" s="19">
        <v>1383</v>
      </c>
      <c r="C1223" s="74"/>
      <c r="D1223" s="77"/>
      <c r="E1223" s="78"/>
      <c r="F1223" s="78"/>
      <c r="G1223" s="80"/>
      <c r="H1223" s="49"/>
      <c r="I1223" s="27"/>
      <c r="J1223" s="27"/>
      <c r="K1223" s="27"/>
      <c r="L1223" s="79"/>
      <c r="M1223" s="81"/>
      <c r="N1223" s="29">
        <v>0</v>
      </c>
      <c r="O1223" s="30" t="str">
        <f>IF(G1223&lt;=$N$2,"",IF(F1223=[3]Pav.tvarkyklė!$B$13,"",IF(ISBLANK(R1223),"X","")))</f>
        <v/>
      </c>
      <c r="P1223" s="31"/>
      <c r="Q1223" s="32"/>
      <c r="R1223" s="32"/>
      <c r="S1223" s="33"/>
      <c r="T1223" s="33"/>
      <c r="U1223" s="34" t="str">
        <f>IFERROR(INDEX('[3]5.Grup_T'!$G$4:$G$22,MATCH('6.Turtas'!E1223,'[3]5.Grup_T'!$E$4:$E$22,0)),"0")</f>
        <v>0</v>
      </c>
      <c r="V1223" s="35">
        <f t="shared" si="255"/>
        <v>0</v>
      </c>
      <c r="W1223" s="35">
        <f>IF(NOT(ISBLANK(H1223)),(12-DATEDIF(H1223,'[3]1.Pradzia'!$D$13,"m")),0)</f>
        <v>0</v>
      </c>
      <c r="X1223" s="35">
        <f t="shared" si="256"/>
        <v>0</v>
      </c>
      <c r="Y1223" s="35">
        <f t="shared" si="266"/>
        <v>0</v>
      </c>
      <c r="Z1223" s="35">
        <f t="shared" si="264"/>
        <v>0</v>
      </c>
      <c r="AA1223" s="36">
        <f t="shared" si="257"/>
        <v>0</v>
      </c>
      <c r="AB1223" s="36">
        <f t="shared" si="258"/>
        <v>0</v>
      </c>
      <c r="AC1223" s="37">
        <f t="shared" si="259"/>
        <v>0</v>
      </c>
      <c r="AD1223" s="35">
        <f>IF(OR(YEAR(G1223)&lt;2019,O1223="X"),0,IF(ISBLANK(H1223),DATEDIF(G1223,'[3]1.Pradzia'!$D$13,"M"),DATEDIF(G1223,H1223,"m")))</f>
        <v>0</v>
      </c>
      <c r="AE1223" s="37">
        <f>IF(E1223='[3]5.Grup_T'!$E$20,0,IF(AD1223&lt;&gt;0,M1223/V1223*MIN(12,AD1223),0))</f>
        <v>0</v>
      </c>
      <c r="AF1223" s="37">
        <f t="shared" si="260"/>
        <v>0</v>
      </c>
      <c r="AG1223" s="37">
        <f t="shared" si="261"/>
        <v>0</v>
      </c>
      <c r="AH1223" s="37">
        <f t="shared" si="262"/>
        <v>0</v>
      </c>
      <c r="AI1223" s="35" t="str">
        <f t="shared" si="263"/>
        <v>Nusidėvėjęs</v>
      </c>
      <c r="AJ1223" s="38" t="str">
        <f>IF(AND(F1223&lt;&gt;[3]Pav.tvarkyklė!$B$12,F1223&lt;&gt;[3]Pav.tvarkyklė!$B$13),"GVTNT","X")</f>
        <v>GVTNT</v>
      </c>
      <c r="AK1223" s="39">
        <f t="shared" si="265"/>
        <v>0</v>
      </c>
      <c r="AL1223" s="41"/>
      <c r="AM1223" s="41"/>
      <c r="AN1223" s="41">
        <f t="shared" si="267"/>
        <v>1900</v>
      </c>
      <c r="AO1223" s="41"/>
      <c r="AP1223" s="41"/>
      <c r="AQ1223" s="41"/>
      <c r="AR1223" s="42"/>
      <c r="AS1223" s="42"/>
      <c r="AU1223" s="43">
        <f t="shared" si="268"/>
        <v>0</v>
      </c>
    </row>
    <row r="1224" spans="1:47" ht="15" customHeight="1" x14ac:dyDescent="0.25">
      <c r="A1224" s="11"/>
      <c r="B1224" s="19">
        <v>1384</v>
      </c>
      <c r="C1224" s="74"/>
      <c r="D1224" s="77"/>
      <c r="E1224" s="78"/>
      <c r="F1224" s="78"/>
      <c r="G1224" s="80"/>
      <c r="H1224" s="49"/>
      <c r="I1224" s="27"/>
      <c r="J1224" s="27"/>
      <c r="K1224" s="27"/>
      <c r="L1224" s="79"/>
      <c r="M1224" s="81"/>
      <c r="N1224" s="29">
        <v>0</v>
      </c>
      <c r="O1224" s="30" t="str">
        <f>IF(G1224&lt;=$N$2,"",IF(F1224=[3]Pav.tvarkyklė!$B$13,"",IF(ISBLANK(R1224),"X","")))</f>
        <v/>
      </c>
      <c r="P1224" s="31"/>
      <c r="Q1224" s="32"/>
      <c r="R1224" s="32"/>
      <c r="S1224" s="33"/>
      <c r="T1224" s="33"/>
      <c r="U1224" s="34" t="str">
        <f>IFERROR(INDEX('[3]5.Grup_T'!$G$4:$G$22,MATCH('6.Turtas'!E1224,'[3]5.Grup_T'!$E$4:$E$22,0)),"0")</f>
        <v>0</v>
      </c>
      <c r="V1224" s="35">
        <f t="shared" si="255"/>
        <v>0</v>
      </c>
      <c r="W1224" s="35">
        <f>IF(NOT(ISBLANK(H1224)),(12-DATEDIF(H1224,'[3]1.Pradzia'!$D$13,"m")),0)</f>
        <v>0</v>
      </c>
      <c r="X1224" s="35">
        <f t="shared" si="256"/>
        <v>0</v>
      </c>
      <c r="Y1224" s="35">
        <f t="shared" si="266"/>
        <v>0</v>
      </c>
      <c r="Z1224" s="35">
        <f t="shared" si="264"/>
        <v>0</v>
      </c>
      <c r="AA1224" s="36">
        <f t="shared" si="257"/>
        <v>0</v>
      </c>
      <c r="AB1224" s="36">
        <f t="shared" si="258"/>
        <v>0</v>
      </c>
      <c r="AC1224" s="37">
        <f t="shared" si="259"/>
        <v>0</v>
      </c>
      <c r="AD1224" s="35">
        <f>IF(OR(YEAR(G1224)&lt;2019,O1224="X"),0,IF(ISBLANK(H1224),DATEDIF(G1224,'[3]1.Pradzia'!$D$13,"M"),DATEDIF(G1224,H1224,"m")))</f>
        <v>0</v>
      </c>
      <c r="AE1224" s="37">
        <f>IF(E1224='[3]5.Grup_T'!$E$20,0,IF(AD1224&lt;&gt;0,M1224/V1224*MIN(12,AD1224),0))</f>
        <v>0</v>
      </c>
      <c r="AF1224" s="37">
        <f t="shared" si="260"/>
        <v>0</v>
      </c>
      <c r="AG1224" s="37">
        <f t="shared" si="261"/>
        <v>0</v>
      </c>
      <c r="AH1224" s="37">
        <f t="shared" si="262"/>
        <v>0</v>
      </c>
      <c r="AI1224" s="35" t="str">
        <f t="shared" si="263"/>
        <v>Nusidėvėjęs</v>
      </c>
      <c r="AJ1224" s="38" t="str">
        <f>IF(AND(F1224&lt;&gt;[3]Pav.tvarkyklė!$B$12,F1224&lt;&gt;[3]Pav.tvarkyklė!$B$13),"GVTNT","X")</f>
        <v>GVTNT</v>
      </c>
      <c r="AK1224" s="39">
        <f t="shared" si="265"/>
        <v>0</v>
      </c>
      <c r="AL1224" s="41"/>
      <c r="AM1224" s="41"/>
      <c r="AN1224" s="41">
        <f t="shared" si="267"/>
        <v>1900</v>
      </c>
      <c r="AO1224" s="41"/>
      <c r="AP1224" s="41"/>
      <c r="AQ1224" s="41"/>
      <c r="AR1224" s="42"/>
      <c r="AS1224" s="42"/>
      <c r="AU1224" s="43">
        <f t="shared" si="268"/>
        <v>0</v>
      </c>
    </row>
    <row r="1225" spans="1:47" ht="15" customHeight="1" x14ac:dyDescent="0.25">
      <c r="A1225" s="11"/>
      <c r="B1225" s="19">
        <v>1385</v>
      </c>
      <c r="C1225" s="74"/>
      <c r="D1225" s="77"/>
      <c r="E1225" s="78"/>
      <c r="F1225" s="78"/>
      <c r="G1225" s="80"/>
      <c r="H1225" s="49"/>
      <c r="I1225" s="27"/>
      <c r="J1225" s="27"/>
      <c r="K1225" s="27"/>
      <c r="L1225" s="79"/>
      <c r="M1225" s="81"/>
      <c r="N1225" s="29">
        <v>0</v>
      </c>
      <c r="O1225" s="30" t="str">
        <f>IF(G1225&lt;=$N$2,"",IF(F1225=[3]Pav.tvarkyklė!$B$13,"",IF(ISBLANK(R1225),"X","")))</f>
        <v/>
      </c>
      <c r="P1225" s="31"/>
      <c r="Q1225" s="32"/>
      <c r="R1225" s="32"/>
      <c r="S1225" s="33"/>
      <c r="T1225" s="33"/>
      <c r="U1225" s="34" t="str">
        <f>IFERROR(INDEX('[3]5.Grup_T'!$G$4:$G$22,MATCH('6.Turtas'!E1225,'[3]5.Grup_T'!$E$4:$E$22,0)),"0")</f>
        <v>0</v>
      </c>
      <c r="V1225" s="35">
        <f t="shared" si="255"/>
        <v>0</v>
      </c>
      <c r="W1225" s="35">
        <f>IF(NOT(ISBLANK(H1225)),(12-DATEDIF(H1225,'[3]1.Pradzia'!$D$13,"m")),0)</f>
        <v>0</v>
      </c>
      <c r="X1225" s="35">
        <f t="shared" si="256"/>
        <v>0</v>
      </c>
      <c r="Y1225" s="35">
        <f t="shared" si="266"/>
        <v>0</v>
      </c>
      <c r="Z1225" s="35">
        <f t="shared" si="264"/>
        <v>0</v>
      </c>
      <c r="AA1225" s="36">
        <f t="shared" si="257"/>
        <v>0</v>
      </c>
      <c r="AB1225" s="36">
        <f t="shared" si="258"/>
        <v>0</v>
      </c>
      <c r="AC1225" s="37">
        <f t="shared" si="259"/>
        <v>0</v>
      </c>
      <c r="AD1225" s="35">
        <f>IF(OR(YEAR(G1225)&lt;2019,O1225="X"),0,IF(ISBLANK(H1225),DATEDIF(G1225,'[3]1.Pradzia'!$D$13,"M"),DATEDIF(G1225,H1225,"m")))</f>
        <v>0</v>
      </c>
      <c r="AE1225" s="37">
        <f>IF(E1225='[3]5.Grup_T'!$E$20,0,IF(AD1225&lt;&gt;0,M1225/V1225*MIN(12,AD1225),0))</f>
        <v>0</v>
      </c>
      <c r="AF1225" s="37">
        <f t="shared" si="260"/>
        <v>0</v>
      </c>
      <c r="AG1225" s="37">
        <f t="shared" si="261"/>
        <v>0</v>
      </c>
      <c r="AH1225" s="37">
        <f t="shared" si="262"/>
        <v>0</v>
      </c>
      <c r="AI1225" s="35" t="str">
        <f t="shared" si="263"/>
        <v>Nusidėvėjęs</v>
      </c>
      <c r="AJ1225" s="38" t="str">
        <f>IF(AND(F1225&lt;&gt;[3]Pav.tvarkyklė!$B$12,F1225&lt;&gt;[3]Pav.tvarkyklė!$B$13),"GVTNT","X")</f>
        <v>GVTNT</v>
      </c>
      <c r="AK1225" s="39">
        <f t="shared" si="265"/>
        <v>0</v>
      </c>
      <c r="AL1225" s="41"/>
      <c r="AM1225" s="41"/>
      <c r="AN1225" s="41">
        <f t="shared" si="267"/>
        <v>1900</v>
      </c>
      <c r="AO1225" s="41"/>
      <c r="AP1225" s="41"/>
      <c r="AQ1225" s="41"/>
      <c r="AR1225" s="42"/>
      <c r="AS1225" s="42"/>
      <c r="AU1225" s="43">
        <f t="shared" si="268"/>
        <v>0</v>
      </c>
    </row>
    <row r="1226" spans="1:47" ht="15" customHeight="1" x14ac:dyDescent="0.25">
      <c r="A1226" s="11"/>
      <c r="B1226" s="19">
        <v>1386</v>
      </c>
      <c r="C1226" s="74"/>
      <c r="D1226" s="77"/>
      <c r="E1226" s="78"/>
      <c r="F1226" s="78"/>
      <c r="G1226" s="80"/>
      <c r="H1226" s="49"/>
      <c r="I1226" s="27"/>
      <c r="J1226" s="27"/>
      <c r="K1226" s="27"/>
      <c r="L1226" s="79"/>
      <c r="M1226" s="81"/>
      <c r="N1226" s="29">
        <v>0</v>
      </c>
      <c r="O1226" s="30" t="str">
        <f>IF(G1226&lt;=$N$2,"",IF(F1226=[3]Pav.tvarkyklė!$B$13,"",IF(ISBLANK(R1226),"X","")))</f>
        <v/>
      </c>
      <c r="P1226" s="31"/>
      <c r="Q1226" s="32"/>
      <c r="R1226" s="32"/>
      <c r="S1226" s="33"/>
      <c r="T1226" s="33"/>
      <c r="U1226" s="34" t="str">
        <f>IFERROR(INDEX('[3]5.Grup_T'!$G$4:$G$22,MATCH('6.Turtas'!E1226,'[3]5.Grup_T'!$E$4:$E$22,0)),"0")</f>
        <v>0</v>
      </c>
      <c r="V1226" s="35">
        <f t="shared" si="255"/>
        <v>0</v>
      </c>
      <c r="W1226" s="35">
        <f>IF(NOT(ISBLANK(H1226)),(12-DATEDIF(H1226,'[3]1.Pradzia'!$D$13,"m")),0)</f>
        <v>0</v>
      </c>
      <c r="X1226" s="35">
        <f t="shared" si="256"/>
        <v>0</v>
      </c>
      <c r="Y1226" s="35">
        <f t="shared" si="266"/>
        <v>0</v>
      </c>
      <c r="Z1226" s="35">
        <f t="shared" si="264"/>
        <v>0</v>
      </c>
      <c r="AA1226" s="36">
        <f t="shared" si="257"/>
        <v>0</v>
      </c>
      <c r="AB1226" s="36">
        <f t="shared" si="258"/>
        <v>0</v>
      </c>
      <c r="AC1226" s="37">
        <f t="shared" si="259"/>
        <v>0</v>
      </c>
      <c r="AD1226" s="35">
        <f>IF(OR(YEAR(G1226)&lt;2019,O1226="X"),0,IF(ISBLANK(H1226),DATEDIF(G1226,'[3]1.Pradzia'!$D$13,"M"),DATEDIF(G1226,H1226,"m")))</f>
        <v>0</v>
      </c>
      <c r="AE1226" s="37">
        <f>IF(E1226='[3]5.Grup_T'!$E$20,0,IF(AD1226&lt;&gt;0,M1226/V1226*MIN(12,AD1226),0))</f>
        <v>0</v>
      </c>
      <c r="AF1226" s="37">
        <f t="shared" si="260"/>
        <v>0</v>
      </c>
      <c r="AG1226" s="37">
        <f t="shared" si="261"/>
        <v>0</v>
      </c>
      <c r="AH1226" s="37">
        <f t="shared" si="262"/>
        <v>0</v>
      </c>
      <c r="AI1226" s="35" t="str">
        <f t="shared" si="263"/>
        <v>Nusidėvėjęs</v>
      </c>
      <c r="AJ1226" s="38" t="str">
        <f>IF(AND(F1226&lt;&gt;[3]Pav.tvarkyklė!$B$12,F1226&lt;&gt;[3]Pav.tvarkyklė!$B$13),"GVTNT","X")</f>
        <v>GVTNT</v>
      </c>
      <c r="AK1226" s="39">
        <f t="shared" si="265"/>
        <v>0</v>
      </c>
      <c r="AL1226" s="41"/>
      <c r="AM1226" s="41"/>
      <c r="AN1226" s="41">
        <f t="shared" si="267"/>
        <v>1900</v>
      </c>
      <c r="AO1226" s="41"/>
      <c r="AP1226" s="41"/>
      <c r="AQ1226" s="41"/>
      <c r="AR1226" s="42"/>
      <c r="AS1226" s="42"/>
      <c r="AU1226" s="43">
        <f t="shared" si="268"/>
        <v>0</v>
      </c>
    </row>
    <row r="1227" spans="1:47" ht="15" customHeight="1" x14ac:dyDescent="0.25">
      <c r="A1227" s="11"/>
      <c r="B1227" s="19">
        <v>1387</v>
      </c>
      <c r="C1227" s="74"/>
      <c r="D1227" s="77"/>
      <c r="E1227" s="78"/>
      <c r="F1227" s="78"/>
      <c r="G1227" s="80"/>
      <c r="H1227" s="49"/>
      <c r="I1227" s="27"/>
      <c r="J1227" s="27"/>
      <c r="K1227" s="27"/>
      <c r="L1227" s="79"/>
      <c r="M1227" s="81"/>
      <c r="N1227" s="29">
        <v>0</v>
      </c>
      <c r="O1227" s="30" t="str">
        <f>IF(G1227&lt;=$N$2,"",IF(F1227=[3]Pav.tvarkyklė!$B$13,"",IF(ISBLANK(R1227),"X","")))</f>
        <v/>
      </c>
      <c r="P1227" s="31"/>
      <c r="Q1227" s="32"/>
      <c r="R1227" s="32"/>
      <c r="S1227" s="33"/>
      <c r="T1227" s="33"/>
      <c r="U1227" s="34" t="str">
        <f>IFERROR(INDEX('[3]5.Grup_T'!$G$4:$G$22,MATCH('6.Turtas'!E1227,'[3]5.Grup_T'!$E$4:$E$22,0)),"0")</f>
        <v>0</v>
      </c>
      <c r="V1227" s="35">
        <f t="shared" si="255"/>
        <v>0</v>
      </c>
      <c r="W1227" s="35">
        <f>IF(NOT(ISBLANK(H1227)),(12-DATEDIF(H1227,'[3]1.Pradzia'!$D$13,"m")),0)</f>
        <v>0</v>
      </c>
      <c r="X1227" s="35">
        <f t="shared" si="256"/>
        <v>0</v>
      </c>
      <c r="Y1227" s="35">
        <f t="shared" si="266"/>
        <v>0</v>
      </c>
      <c r="Z1227" s="35">
        <f t="shared" si="264"/>
        <v>0</v>
      </c>
      <c r="AA1227" s="36">
        <f t="shared" si="257"/>
        <v>0</v>
      </c>
      <c r="AB1227" s="36">
        <f t="shared" si="258"/>
        <v>0</v>
      </c>
      <c r="AC1227" s="37">
        <f t="shared" si="259"/>
        <v>0</v>
      </c>
      <c r="AD1227" s="35">
        <f>IF(OR(YEAR(G1227)&lt;2019,O1227="X"),0,IF(ISBLANK(H1227),DATEDIF(G1227,'[3]1.Pradzia'!$D$13,"M"),DATEDIF(G1227,H1227,"m")))</f>
        <v>0</v>
      </c>
      <c r="AE1227" s="37">
        <f>IF(E1227='[3]5.Grup_T'!$E$20,0,IF(AD1227&lt;&gt;0,M1227/V1227*MIN(12,AD1227),0))</f>
        <v>0</v>
      </c>
      <c r="AF1227" s="37">
        <f t="shared" si="260"/>
        <v>0</v>
      </c>
      <c r="AG1227" s="37">
        <f t="shared" si="261"/>
        <v>0</v>
      </c>
      <c r="AH1227" s="37">
        <f t="shared" si="262"/>
        <v>0</v>
      </c>
      <c r="AI1227" s="35" t="str">
        <f t="shared" si="263"/>
        <v>Nusidėvėjęs</v>
      </c>
      <c r="AJ1227" s="38" t="str">
        <f>IF(AND(F1227&lt;&gt;[3]Pav.tvarkyklė!$B$12,F1227&lt;&gt;[3]Pav.tvarkyklė!$B$13),"GVTNT","X")</f>
        <v>GVTNT</v>
      </c>
      <c r="AK1227" s="39">
        <f t="shared" si="265"/>
        <v>0</v>
      </c>
      <c r="AL1227" s="41"/>
      <c r="AM1227" s="41"/>
      <c r="AN1227" s="41">
        <f t="shared" si="267"/>
        <v>1900</v>
      </c>
      <c r="AO1227" s="41"/>
      <c r="AP1227" s="41"/>
      <c r="AQ1227" s="41"/>
      <c r="AR1227" s="42"/>
      <c r="AS1227" s="42"/>
      <c r="AU1227" s="43">
        <f t="shared" si="268"/>
        <v>0</v>
      </c>
    </row>
    <row r="1228" spans="1:47" ht="15" customHeight="1" x14ac:dyDescent="0.25">
      <c r="A1228" s="11"/>
      <c r="B1228" s="19">
        <v>1388</v>
      </c>
      <c r="C1228" s="74"/>
      <c r="D1228" s="77"/>
      <c r="E1228" s="78"/>
      <c r="F1228" s="78"/>
      <c r="G1228" s="80"/>
      <c r="H1228" s="49"/>
      <c r="I1228" s="27"/>
      <c r="J1228" s="27"/>
      <c r="K1228" s="27"/>
      <c r="L1228" s="79"/>
      <c r="M1228" s="81"/>
      <c r="N1228" s="29">
        <v>0</v>
      </c>
      <c r="O1228" s="30" t="str">
        <f>IF(G1228&lt;=$N$2,"",IF(F1228=[3]Pav.tvarkyklė!$B$13,"",IF(ISBLANK(R1228),"X","")))</f>
        <v/>
      </c>
      <c r="P1228" s="31"/>
      <c r="Q1228" s="32"/>
      <c r="R1228" s="32"/>
      <c r="S1228" s="33"/>
      <c r="T1228" s="33"/>
      <c r="U1228" s="34" t="str">
        <f>IFERROR(INDEX('[3]5.Grup_T'!$G$4:$G$22,MATCH('6.Turtas'!E1228,'[3]5.Grup_T'!$E$4:$E$22,0)),"0")</f>
        <v>0</v>
      </c>
      <c r="V1228" s="35">
        <f t="shared" si="255"/>
        <v>0</v>
      </c>
      <c r="W1228" s="35">
        <f>IF(NOT(ISBLANK(H1228)),(12-DATEDIF(H1228,'[3]1.Pradzia'!$D$13,"m")),0)</f>
        <v>0</v>
      </c>
      <c r="X1228" s="35">
        <f t="shared" si="256"/>
        <v>0</v>
      </c>
      <c r="Y1228" s="35">
        <f t="shared" si="266"/>
        <v>0</v>
      </c>
      <c r="Z1228" s="35">
        <f t="shared" si="264"/>
        <v>0</v>
      </c>
      <c r="AA1228" s="36">
        <f t="shared" si="257"/>
        <v>0</v>
      </c>
      <c r="AB1228" s="36">
        <f t="shared" si="258"/>
        <v>0</v>
      </c>
      <c r="AC1228" s="37">
        <f t="shared" si="259"/>
        <v>0</v>
      </c>
      <c r="AD1228" s="35">
        <f>IF(OR(YEAR(G1228)&lt;2019,O1228="X"),0,IF(ISBLANK(H1228),DATEDIF(G1228,'[3]1.Pradzia'!$D$13,"M"),DATEDIF(G1228,H1228,"m")))</f>
        <v>0</v>
      </c>
      <c r="AE1228" s="37">
        <f>IF(E1228='[3]5.Grup_T'!$E$20,0,IF(AD1228&lt;&gt;0,M1228/V1228*MIN(12,AD1228),0))</f>
        <v>0</v>
      </c>
      <c r="AF1228" s="37">
        <f t="shared" si="260"/>
        <v>0</v>
      </c>
      <c r="AG1228" s="37">
        <f t="shared" si="261"/>
        <v>0</v>
      </c>
      <c r="AH1228" s="37">
        <f t="shared" si="262"/>
        <v>0</v>
      </c>
      <c r="AI1228" s="35" t="str">
        <f t="shared" si="263"/>
        <v>Nusidėvėjęs</v>
      </c>
      <c r="AJ1228" s="38" t="str">
        <f>IF(AND(F1228&lt;&gt;[3]Pav.tvarkyklė!$B$12,F1228&lt;&gt;[3]Pav.tvarkyklė!$B$13),"GVTNT","X")</f>
        <v>GVTNT</v>
      </c>
      <c r="AK1228" s="39">
        <f t="shared" si="265"/>
        <v>0</v>
      </c>
      <c r="AL1228" s="41"/>
      <c r="AM1228" s="41"/>
      <c r="AN1228" s="41">
        <f t="shared" si="267"/>
        <v>1900</v>
      </c>
      <c r="AO1228" s="41"/>
      <c r="AP1228" s="41"/>
      <c r="AQ1228" s="41"/>
      <c r="AR1228" s="42"/>
      <c r="AS1228" s="42"/>
      <c r="AU1228" s="43">
        <f t="shared" si="268"/>
        <v>0</v>
      </c>
    </row>
    <row r="1229" spans="1:47" ht="15" customHeight="1" x14ac:dyDescent="0.25">
      <c r="A1229" s="11"/>
      <c r="B1229" s="19">
        <v>1389</v>
      </c>
      <c r="C1229" s="74"/>
      <c r="D1229" s="77"/>
      <c r="E1229" s="78"/>
      <c r="F1229" s="78"/>
      <c r="G1229" s="80"/>
      <c r="H1229" s="49"/>
      <c r="I1229" s="27"/>
      <c r="J1229" s="27"/>
      <c r="K1229" s="27"/>
      <c r="L1229" s="79"/>
      <c r="M1229" s="81"/>
      <c r="N1229" s="29">
        <v>0</v>
      </c>
      <c r="O1229" s="30" t="str">
        <f>IF(G1229&lt;=$N$2,"",IF(F1229=[3]Pav.tvarkyklė!$B$13,"",IF(ISBLANK(R1229),"X","")))</f>
        <v/>
      </c>
      <c r="P1229" s="31"/>
      <c r="Q1229" s="32"/>
      <c r="R1229" s="32"/>
      <c r="S1229" s="33"/>
      <c r="T1229" s="33"/>
      <c r="U1229" s="34" t="str">
        <f>IFERROR(INDEX('[3]5.Grup_T'!$G$4:$G$22,MATCH('6.Turtas'!E1229,'[3]5.Grup_T'!$E$4:$E$22,0)),"0")</f>
        <v>0</v>
      </c>
      <c r="V1229" s="35">
        <f t="shared" si="255"/>
        <v>0</v>
      </c>
      <c r="W1229" s="35">
        <f>IF(NOT(ISBLANK(H1229)),(12-DATEDIF(H1229,'[3]1.Pradzia'!$D$13,"m")),0)</f>
        <v>0</v>
      </c>
      <c r="X1229" s="35">
        <f t="shared" si="256"/>
        <v>0</v>
      </c>
      <c r="Y1229" s="35">
        <f t="shared" si="266"/>
        <v>0</v>
      </c>
      <c r="Z1229" s="35">
        <f t="shared" si="264"/>
        <v>0</v>
      </c>
      <c r="AA1229" s="36">
        <f t="shared" si="257"/>
        <v>0</v>
      </c>
      <c r="AB1229" s="36">
        <f t="shared" si="258"/>
        <v>0</v>
      </c>
      <c r="AC1229" s="37">
        <f t="shared" si="259"/>
        <v>0</v>
      </c>
      <c r="AD1229" s="35">
        <f>IF(OR(YEAR(G1229)&lt;2019,O1229="X"),0,IF(ISBLANK(H1229),DATEDIF(G1229,'[3]1.Pradzia'!$D$13,"M"),DATEDIF(G1229,H1229,"m")))</f>
        <v>0</v>
      </c>
      <c r="AE1229" s="37">
        <f>IF(E1229='[3]5.Grup_T'!$E$20,0,IF(AD1229&lt;&gt;0,M1229/V1229*MIN(12,AD1229),0))</f>
        <v>0</v>
      </c>
      <c r="AF1229" s="37">
        <f t="shared" si="260"/>
        <v>0</v>
      </c>
      <c r="AG1229" s="37">
        <f t="shared" si="261"/>
        <v>0</v>
      </c>
      <c r="AH1229" s="37">
        <f t="shared" si="262"/>
        <v>0</v>
      </c>
      <c r="AI1229" s="35" t="str">
        <f t="shared" si="263"/>
        <v>Nusidėvėjęs</v>
      </c>
      <c r="AJ1229" s="38" t="str">
        <f>IF(AND(F1229&lt;&gt;[3]Pav.tvarkyklė!$B$12,F1229&lt;&gt;[3]Pav.tvarkyklė!$B$13),"GVTNT","X")</f>
        <v>GVTNT</v>
      </c>
      <c r="AK1229" s="39">
        <f t="shared" si="265"/>
        <v>0</v>
      </c>
      <c r="AL1229" s="41"/>
      <c r="AM1229" s="41"/>
      <c r="AN1229" s="41">
        <f t="shared" si="267"/>
        <v>1900</v>
      </c>
      <c r="AO1229" s="41"/>
      <c r="AP1229" s="41"/>
      <c r="AQ1229" s="41"/>
      <c r="AR1229" s="42"/>
      <c r="AS1229" s="42"/>
      <c r="AU1229" s="43">
        <f t="shared" si="268"/>
        <v>0</v>
      </c>
    </row>
    <row r="1230" spans="1:47" ht="15" customHeight="1" x14ac:dyDescent="0.25">
      <c r="A1230" s="11"/>
      <c r="B1230" s="19">
        <v>1390</v>
      </c>
      <c r="C1230" s="74"/>
      <c r="D1230" s="77"/>
      <c r="E1230" s="78"/>
      <c r="F1230" s="78"/>
      <c r="G1230" s="80"/>
      <c r="H1230" s="49"/>
      <c r="I1230" s="27"/>
      <c r="J1230" s="27"/>
      <c r="K1230" s="27"/>
      <c r="L1230" s="79"/>
      <c r="M1230" s="81"/>
      <c r="N1230" s="29">
        <v>0</v>
      </c>
      <c r="O1230" s="30" t="str">
        <f>IF(G1230&lt;=$N$2,"",IF(F1230=[3]Pav.tvarkyklė!$B$13,"",IF(ISBLANK(R1230),"X","")))</f>
        <v/>
      </c>
      <c r="P1230" s="31"/>
      <c r="Q1230" s="32"/>
      <c r="R1230" s="32"/>
      <c r="S1230" s="33"/>
      <c r="T1230" s="33"/>
      <c r="U1230" s="34" t="str">
        <f>IFERROR(INDEX('[3]5.Grup_T'!$G$4:$G$22,MATCH('6.Turtas'!E1230,'[3]5.Grup_T'!$E$4:$E$22,0)),"0")</f>
        <v>0</v>
      </c>
      <c r="V1230" s="35">
        <f t="shared" si="255"/>
        <v>0</v>
      </c>
      <c r="W1230" s="35">
        <f>IF(NOT(ISBLANK(H1230)),(12-DATEDIF(H1230,'[3]1.Pradzia'!$D$13,"m")),0)</f>
        <v>0</v>
      </c>
      <c r="X1230" s="35">
        <f t="shared" si="256"/>
        <v>0</v>
      </c>
      <c r="Y1230" s="35">
        <f t="shared" si="266"/>
        <v>0</v>
      </c>
      <c r="Z1230" s="35">
        <f t="shared" si="264"/>
        <v>0</v>
      </c>
      <c r="AA1230" s="36">
        <f t="shared" si="257"/>
        <v>0</v>
      </c>
      <c r="AB1230" s="36">
        <f t="shared" si="258"/>
        <v>0</v>
      </c>
      <c r="AC1230" s="37">
        <f t="shared" si="259"/>
        <v>0</v>
      </c>
      <c r="AD1230" s="35">
        <f>IF(OR(YEAR(G1230)&lt;2019,O1230="X"),0,IF(ISBLANK(H1230),DATEDIF(G1230,'[3]1.Pradzia'!$D$13,"M"),DATEDIF(G1230,H1230,"m")))</f>
        <v>0</v>
      </c>
      <c r="AE1230" s="37">
        <f>IF(E1230='[3]5.Grup_T'!$E$20,0,IF(AD1230&lt;&gt;0,M1230/V1230*MIN(12,AD1230),0))</f>
        <v>0</v>
      </c>
      <c r="AF1230" s="37">
        <f t="shared" si="260"/>
        <v>0</v>
      </c>
      <c r="AG1230" s="37">
        <f t="shared" si="261"/>
        <v>0</v>
      </c>
      <c r="AH1230" s="37">
        <f t="shared" si="262"/>
        <v>0</v>
      </c>
      <c r="AI1230" s="35" t="str">
        <f t="shared" si="263"/>
        <v>Nusidėvėjęs</v>
      </c>
      <c r="AJ1230" s="38" t="str">
        <f>IF(AND(F1230&lt;&gt;[3]Pav.tvarkyklė!$B$12,F1230&lt;&gt;[3]Pav.tvarkyklė!$B$13),"GVTNT","X")</f>
        <v>GVTNT</v>
      </c>
      <c r="AK1230" s="39">
        <f t="shared" si="265"/>
        <v>0</v>
      </c>
      <c r="AL1230" s="41"/>
      <c r="AM1230" s="41"/>
      <c r="AN1230" s="41">
        <f t="shared" si="267"/>
        <v>1900</v>
      </c>
      <c r="AO1230" s="41"/>
      <c r="AP1230" s="41"/>
      <c r="AQ1230" s="41"/>
      <c r="AR1230" s="42"/>
      <c r="AS1230" s="42"/>
      <c r="AU1230" s="43">
        <f t="shared" si="268"/>
        <v>0</v>
      </c>
    </row>
    <row r="1231" spans="1:47" ht="15" customHeight="1" x14ac:dyDescent="0.25">
      <c r="A1231" s="11"/>
      <c r="B1231" s="19">
        <v>1391</v>
      </c>
      <c r="C1231" s="74"/>
      <c r="D1231" s="77"/>
      <c r="E1231" s="78"/>
      <c r="F1231" s="78"/>
      <c r="G1231" s="80"/>
      <c r="H1231" s="49"/>
      <c r="I1231" s="27"/>
      <c r="J1231" s="27"/>
      <c r="K1231" s="27"/>
      <c r="L1231" s="79"/>
      <c r="M1231" s="81"/>
      <c r="N1231" s="29">
        <v>0</v>
      </c>
      <c r="O1231" s="30" t="str">
        <f>IF(G1231&lt;=$N$2,"",IF(F1231=[3]Pav.tvarkyklė!$B$13,"",IF(ISBLANK(R1231),"X","")))</f>
        <v/>
      </c>
      <c r="P1231" s="31"/>
      <c r="Q1231" s="32"/>
      <c r="R1231" s="32"/>
      <c r="S1231" s="33"/>
      <c r="T1231" s="33"/>
      <c r="U1231" s="34" t="str">
        <f>IFERROR(INDEX('[3]5.Grup_T'!$G$4:$G$22,MATCH('6.Turtas'!E1231,'[3]5.Grup_T'!$E$4:$E$22,0)),"0")</f>
        <v>0</v>
      </c>
      <c r="V1231" s="35">
        <f t="shared" si="255"/>
        <v>0</v>
      </c>
      <c r="W1231" s="35">
        <f>IF(NOT(ISBLANK(H1231)),(12-DATEDIF(H1231,'[3]1.Pradzia'!$D$13,"m")),0)</f>
        <v>0</v>
      </c>
      <c r="X1231" s="35">
        <f t="shared" si="256"/>
        <v>0</v>
      </c>
      <c r="Y1231" s="35">
        <f t="shared" si="266"/>
        <v>0</v>
      </c>
      <c r="Z1231" s="35">
        <f t="shared" si="264"/>
        <v>0</v>
      </c>
      <c r="AA1231" s="36">
        <f t="shared" si="257"/>
        <v>0</v>
      </c>
      <c r="AB1231" s="36">
        <f t="shared" si="258"/>
        <v>0</v>
      </c>
      <c r="AC1231" s="37">
        <f t="shared" si="259"/>
        <v>0</v>
      </c>
      <c r="AD1231" s="35">
        <f>IF(OR(YEAR(G1231)&lt;2019,O1231="X"),0,IF(ISBLANK(H1231),DATEDIF(G1231,'[3]1.Pradzia'!$D$13,"M"),DATEDIF(G1231,H1231,"m")))</f>
        <v>0</v>
      </c>
      <c r="AE1231" s="37">
        <f>IF(E1231='[3]5.Grup_T'!$E$20,0,IF(AD1231&lt;&gt;0,M1231/V1231*MIN(12,AD1231),0))</f>
        <v>0</v>
      </c>
      <c r="AF1231" s="37">
        <f t="shared" si="260"/>
        <v>0</v>
      </c>
      <c r="AG1231" s="37">
        <f t="shared" si="261"/>
        <v>0</v>
      </c>
      <c r="AH1231" s="37">
        <f t="shared" si="262"/>
        <v>0</v>
      </c>
      <c r="AI1231" s="35" t="str">
        <f t="shared" si="263"/>
        <v>Nusidėvėjęs</v>
      </c>
      <c r="AJ1231" s="38" t="str">
        <f>IF(AND(F1231&lt;&gt;[3]Pav.tvarkyklė!$B$12,F1231&lt;&gt;[3]Pav.tvarkyklė!$B$13),"GVTNT","X")</f>
        <v>GVTNT</v>
      </c>
      <c r="AK1231" s="39">
        <f t="shared" si="265"/>
        <v>0</v>
      </c>
      <c r="AL1231" s="41"/>
      <c r="AM1231" s="41"/>
      <c r="AN1231" s="41">
        <f t="shared" si="267"/>
        <v>1900</v>
      </c>
      <c r="AO1231" s="41"/>
      <c r="AP1231" s="41"/>
      <c r="AQ1231" s="41"/>
      <c r="AR1231" s="42"/>
      <c r="AS1231" s="42"/>
      <c r="AU1231" s="43">
        <f t="shared" si="268"/>
        <v>0</v>
      </c>
    </row>
    <row r="1232" spans="1:47" ht="15" customHeight="1" x14ac:dyDescent="0.25">
      <c r="A1232" s="11"/>
      <c r="B1232" s="19">
        <v>1392</v>
      </c>
      <c r="C1232" s="74"/>
      <c r="D1232" s="77"/>
      <c r="E1232" s="78"/>
      <c r="F1232" s="78"/>
      <c r="G1232" s="80"/>
      <c r="H1232" s="49"/>
      <c r="I1232" s="27"/>
      <c r="J1232" s="27"/>
      <c r="K1232" s="27"/>
      <c r="L1232" s="79"/>
      <c r="M1232" s="81"/>
      <c r="N1232" s="29">
        <v>0</v>
      </c>
      <c r="O1232" s="30" t="str">
        <f>IF(G1232&lt;=$N$2,"",IF(F1232=[3]Pav.tvarkyklė!$B$13,"",IF(ISBLANK(R1232),"X","")))</f>
        <v/>
      </c>
      <c r="P1232" s="31"/>
      <c r="Q1232" s="32"/>
      <c r="R1232" s="32"/>
      <c r="S1232" s="33"/>
      <c r="T1232" s="33"/>
      <c r="U1232" s="34" t="str">
        <f>IFERROR(INDEX('[3]5.Grup_T'!$G$4:$G$22,MATCH('6.Turtas'!E1232,'[3]5.Grup_T'!$E$4:$E$22,0)),"0")</f>
        <v>0</v>
      </c>
      <c r="V1232" s="35">
        <f t="shared" si="255"/>
        <v>0</v>
      </c>
      <c r="W1232" s="35">
        <f>IF(NOT(ISBLANK(H1232)),(12-DATEDIF(H1232,'[3]1.Pradzia'!$D$13,"m")),0)</f>
        <v>0</v>
      </c>
      <c r="X1232" s="35">
        <f t="shared" si="256"/>
        <v>0</v>
      </c>
      <c r="Y1232" s="35">
        <f t="shared" si="266"/>
        <v>0</v>
      </c>
      <c r="Z1232" s="35">
        <f t="shared" si="264"/>
        <v>0</v>
      </c>
      <c r="AA1232" s="36">
        <f t="shared" si="257"/>
        <v>0</v>
      </c>
      <c r="AB1232" s="36">
        <f t="shared" si="258"/>
        <v>0</v>
      </c>
      <c r="AC1232" s="37">
        <f t="shared" si="259"/>
        <v>0</v>
      </c>
      <c r="AD1232" s="35">
        <f>IF(OR(YEAR(G1232)&lt;2019,O1232="X"),0,IF(ISBLANK(H1232),DATEDIF(G1232,'[3]1.Pradzia'!$D$13,"M"),DATEDIF(G1232,H1232,"m")))</f>
        <v>0</v>
      </c>
      <c r="AE1232" s="37">
        <f>IF(E1232='[3]5.Grup_T'!$E$20,0,IF(AD1232&lt;&gt;0,M1232/V1232*MIN(12,AD1232),0))</f>
        <v>0</v>
      </c>
      <c r="AF1232" s="37">
        <f t="shared" si="260"/>
        <v>0</v>
      </c>
      <c r="AG1232" s="37">
        <f t="shared" si="261"/>
        <v>0</v>
      </c>
      <c r="AH1232" s="37">
        <f t="shared" si="262"/>
        <v>0</v>
      </c>
      <c r="AI1232" s="35" t="str">
        <f t="shared" si="263"/>
        <v>Nusidėvėjęs</v>
      </c>
      <c r="AJ1232" s="38" t="str">
        <f>IF(AND(F1232&lt;&gt;[3]Pav.tvarkyklė!$B$12,F1232&lt;&gt;[3]Pav.tvarkyklė!$B$13),"GVTNT","X")</f>
        <v>GVTNT</v>
      </c>
      <c r="AK1232" s="39">
        <f t="shared" si="265"/>
        <v>0</v>
      </c>
      <c r="AL1232" s="41"/>
      <c r="AM1232" s="41"/>
      <c r="AN1232" s="41">
        <f t="shared" si="267"/>
        <v>1900</v>
      </c>
      <c r="AO1232" s="41"/>
      <c r="AP1232" s="41"/>
      <c r="AQ1232" s="41"/>
      <c r="AR1232" s="42"/>
      <c r="AS1232" s="42"/>
      <c r="AU1232" s="43">
        <f t="shared" si="268"/>
        <v>0</v>
      </c>
    </row>
    <row r="1233" spans="1:47" ht="15" customHeight="1" x14ac:dyDescent="0.25">
      <c r="A1233" s="11"/>
      <c r="B1233" s="19">
        <v>1393</v>
      </c>
      <c r="C1233" s="74"/>
      <c r="D1233" s="77"/>
      <c r="E1233" s="78"/>
      <c r="F1233" s="78"/>
      <c r="G1233" s="80"/>
      <c r="H1233" s="49"/>
      <c r="I1233" s="27"/>
      <c r="J1233" s="27"/>
      <c r="K1233" s="27"/>
      <c r="L1233" s="79"/>
      <c r="M1233" s="81"/>
      <c r="N1233" s="29">
        <v>0</v>
      </c>
      <c r="O1233" s="30" t="str">
        <f>IF(G1233&lt;=$N$2,"",IF(F1233=[3]Pav.tvarkyklė!$B$13,"",IF(ISBLANK(R1233),"X","")))</f>
        <v/>
      </c>
      <c r="P1233" s="31"/>
      <c r="Q1233" s="32"/>
      <c r="R1233" s="32"/>
      <c r="S1233" s="33"/>
      <c r="T1233" s="33"/>
      <c r="U1233" s="34" t="str">
        <f>IFERROR(INDEX('[3]5.Grup_T'!$G$4:$G$22,MATCH('6.Turtas'!E1233,'[3]5.Grup_T'!$E$4:$E$22,0)),"0")</f>
        <v>0</v>
      </c>
      <c r="V1233" s="35">
        <f t="shared" si="255"/>
        <v>0</v>
      </c>
      <c r="W1233" s="35">
        <f>IF(NOT(ISBLANK(H1233)),(12-DATEDIF(H1233,'[3]1.Pradzia'!$D$13,"m")),0)</f>
        <v>0</v>
      </c>
      <c r="X1233" s="35">
        <f t="shared" si="256"/>
        <v>0</v>
      </c>
      <c r="Y1233" s="35">
        <f t="shared" si="266"/>
        <v>0</v>
      </c>
      <c r="Z1233" s="35">
        <f t="shared" si="264"/>
        <v>0</v>
      </c>
      <c r="AA1233" s="36">
        <f t="shared" si="257"/>
        <v>0</v>
      </c>
      <c r="AB1233" s="36">
        <f t="shared" si="258"/>
        <v>0</v>
      </c>
      <c r="AC1233" s="37">
        <f t="shared" si="259"/>
        <v>0</v>
      </c>
      <c r="AD1233" s="35">
        <f>IF(OR(YEAR(G1233)&lt;2019,O1233="X"),0,IF(ISBLANK(H1233),DATEDIF(G1233,'[3]1.Pradzia'!$D$13,"M"),DATEDIF(G1233,H1233,"m")))</f>
        <v>0</v>
      </c>
      <c r="AE1233" s="37">
        <f>IF(E1233='[3]5.Grup_T'!$E$20,0,IF(AD1233&lt;&gt;0,M1233/V1233*MIN(12,AD1233),0))</f>
        <v>0</v>
      </c>
      <c r="AF1233" s="37">
        <f t="shared" si="260"/>
        <v>0</v>
      </c>
      <c r="AG1233" s="37">
        <f t="shared" si="261"/>
        <v>0</v>
      </c>
      <c r="AH1233" s="37">
        <f t="shared" si="262"/>
        <v>0</v>
      </c>
      <c r="AI1233" s="35" t="str">
        <f t="shared" si="263"/>
        <v>Nusidėvėjęs</v>
      </c>
      <c r="AJ1233" s="38" t="str">
        <f>IF(AND(F1233&lt;&gt;[3]Pav.tvarkyklė!$B$12,F1233&lt;&gt;[3]Pav.tvarkyklė!$B$13),"GVTNT","X")</f>
        <v>GVTNT</v>
      </c>
      <c r="AK1233" s="39">
        <f t="shared" si="265"/>
        <v>0</v>
      </c>
      <c r="AL1233" s="41"/>
      <c r="AM1233" s="41"/>
      <c r="AN1233" s="41">
        <f t="shared" si="267"/>
        <v>1900</v>
      </c>
      <c r="AO1233" s="41"/>
      <c r="AP1233" s="41"/>
      <c r="AQ1233" s="41"/>
      <c r="AR1233" s="42"/>
      <c r="AS1233" s="42"/>
      <c r="AU1233" s="43">
        <f t="shared" si="268"/>
        <v>0</v>
      </c>
    </row>
    <row r="1234" spans="1:47" ht="15" customHeight="1" x14ac:dyDescent="0.25">
      <c r="A1234" s="11"/>
      <c r="B1234" s="19">
        <v>1394</v>
      </c>
      <c r="C1234" s="74"/>
      <c r="D1234" s="77"/>
      <c r="E1234" s="78"/>
      <c r="F1234" s="78"/>
      <c r="G1234" s="80"/>
      <c r="H1234" s="49"/>
      <c r="I1234" s="27"/>
      <c r="J1234" s="27"/>
      <c r="K1234" s="27"/>
      <c r="L1234" s="79"/>
      <c r="M1234" s="81"/>
      <c r="N1234" s="29">
        <v>0</v>
      </c>
      <c r="O1234" s="30" t="str">
        <f>IF(G1234&lt;=$N$2,"",IF(F1234=[3]Pav.tvarkyklė!$B$13,"",IF(ISBLANK(R1234),"X","")))</f>
        <v/>
      </c>
      <c r="P1234" s="31"/>
      <c r="Q1234" s="32"/>
      <c r="R1234" s="32"/>
      <c r="S1234" s="33"/>
      <c r="T1234" s="33"/>
      <c r="U1234" s="34" t="str">
        <f>IFERROR(INDEX('[3]5.Grup_T'!$G$4:$G$22,MATCH('6.Turtas'!E1234,'[3]5.Grup_T'!$E$4:$E$22,0)),"0")</f>
        <v>0</v>
      </c>
      <c r="V1234" s="35">
        <f t="shared" ref="V1234:V1297" si="269">U1234*12</f>
        <v>0</v>
      </c>
      <c r="W1234" s="35">
        <f>IF(NOT(ISBLANK(H1234)),(12-DATEDIF(H1234,'[3]1.Pradzia'!$D$13,"m")),0)</f>
        <v>0</v>
      </c>
      <c r="X1234" s="35">
        <f t="shared" ref="X1234:X1297" si="270">IF(OR(ISBLANK(C1234),YEAR(G1234)&gt;=2019),0,DATEDIF(G1234,$N$2,"M"))</f>
        <v>0</v>
      </c>
      <c r="Y1234" s="35">
        <f t="shared" si="266"/>
        <v>0</v>
      </c>
      <c r="Z1234" s="35">
        <f t="shared" si="264"/>
        <v>0</v>
      </c>
      <c r="AA1234" s="36">
        <f t="shared" ref="AA1234:AA1297" si="271">+IF(Z1234&lt;=0,0,N1234/Z1234)</f>
        <v>0</v>
      </c>
      <c r="AB1234" s="36">
        <f t="shared" ref="AB1234:AB1297" si="272">IF(Z1234&lt;=0,N1234,N1234/Z1234*Y1234)</f>
        <v>0</v>
      </c>
      <c r="AC1234" s="37">
        <f t="shared" ref="AC1234:AC1297" si="273">IF(YEAR(G1234)&lt;2019,M1234-N1234+AB1234,0)</f>
        <v>0</v>
      </c>
      <c r="AD1234" s="35">
        <f>IF(OR(YEAR(G1234)&lt;2019,O1234="X"),0,IF(ISBLANK(H1234),DATEDIF(G1234,'[3]1.Pradzia'!$D$13,"M"),DATEDIF(G1234,H1234,"m")))</f>
        <v>0</v>
      </c>
      <c r="AE1234" s="37">
        <f>IF(E1234='[3]5.Grup_T'!$E$20,0,IF(AD1234&lt;&gt;0,M1234/V1234*MIN(12,AD1234),0))</f>
        <v>0</v>
      </c>
      <c r="AF1234" s="37">
        <f t="shared" ref="AF1234:AF1297" si="274">+AB1234+AE1234</f>
        <v>0</v>
      </c>
      <c r="AG1234" s="37">
        <f t="shared" ref="AG1234:AG1297" si="275">AC1234+AE1234</f>
        <v>0</v>
      </c>
      <c r="AH1234" s="37">
        <f t="shared" ref="AH1234:AH1297" si="276">M1234-AG1234</f>
        <v>0</v>
      </c>
      <c r="AI1234" s="35" t="str">
        <f t="shared" ref="AI1234:AI1297" si="277">IF(H1234&lt;&gt;0,"Nurašytas",IF(O1234="X","Nesuderintas",IF(AH1234&lt;=0,"Nusidėvėjęs","")))</f>
        <v>Nusidėvėjęs</v>
      </c>
      <c r="AJ1234" s="38" t="str">
        <f>IF(AND(F1234&lt;&gt;[3]Pav.tvarkyklė!$B$12,F1234&lt;&gt;[3]Pav.tvarkyklė!$B$13),"GVTNT","X")</f>
        <v>GVTNT</v>
      </c>
      <c r="AK1234" s="39">
        <f t="shared" si="265"/>
        <v>0</v>
      </c>
      <c r="AL1234" s="41"/>
      <c r="AM1234" s="41"/>
      <c r="AN1234" s="41">
        <f t="shared" si="267"/>
        <v>1900</v>
      </c>
      <c r="AO1234" s="41"/>
      <c r="AP1234" s="41"/>
      <c r="AQ1234" s="41"/>
      <c r="AR1234" s="42"/>
      <c r="AS1234" s="42"/>
      <c r="AU1234" s="43">
        <f t="shared" si="268"/>
        <v>0</v>
      </c>
    </row>
    <row r="1235" spans="1:47" ht="15" customHeight="1" x14ac:dyDescent="0.25">
      <c r="A1235" s="11"/>
      <c r="B1235" s="19">
        <v>1395</v>
      </c>
      <c r="C1235" s="74"/>
      <c r="D1235" s="77"/>
      <c r="E1235" s="78"/>
      <c r="F1235" s="78"/>
      <c r="G1235" s="80"/>
      <c r="H1235" s="49"/>
      <c r="I1235" s="27"/>
      <c r="J1235" s="27"/>
      <c r="K1235" s="27"/>
      <c r="L1235" s="79"/>
      <c r="M1235" s="81"/>
      <c r="N1235" s="29">
        <v>0</v>
      </c>
      <c r="O1235" s="30" t="str">
        <f>IF(G1235&lt;=$N$2,"",IF(F1235=[3]Pav.tvarkyklė!$B$13,"",IF(ISBLANK(R1235),"X","")))</f>
        <v/>
      </c>
      <c r="P1235" s="31"/>
      <c r="Q1235" s="32"/>
      <c r="R1235" s="32"/>
      <c r="S1235" s="33"/>
      <c r="T1235" s="33"/>
      <c r="U1235" s="34" t="str">
        <f>IFERROR(INDEX('[3]5.Grup_T'!$G$4:$G$22,MATCH('6.Turtas'!E1235,'[3]5.Grup_T'!$E$4:$E$22,0)),"0")</f>
        <v>0</v>
      </c>
      <c r="V1235" s="35">
        <f t="shared" si="269"/>
        <v>0</v>
      </c>
      <c r="W1235" s="35">
        <f>IF(NOT(ISBLANK(H1235)),(12-DATEDIF(H1235,'[3]1.Pradzia'!$D$13,"m")),0)</f>
        <v>0</v>
      </c>
      <c r="X1235" s="35">
        <f t="shared" si="270"/>
        <v>0</v>
      </c>
      <c r="Y1235" s="35">
        <f t="shared" si="266"/>
        <v>0</v>
      </c>
      <c r="Z1235" s="35">
        <f t="shared" ref="Z1235:Z1298" si="278">IF(YEAR(G1235)&gt;=2019,0,V1235-X1235)</f>
        <v>0</v>
      </c>
      <c r="AA1235" s="36">
        <f t="shared" si="271"/>
        <v>0</v>
      </c>
      <c r="AB1235" s="36">
        <f t="shared" si="272"/>
        <v>0</v>
      </c>
      <c r="AC1235" s="37">
        <f t="shared" si="273"/>
        <v>0</v>
      </c>
      <c r="AD1235" s="35">
        <f>IF(OR(YEAR(G1235)&lt;2019,O1235="X"),0,IF(ISBLANK(H1235),DATEDIF(G1235,'[3]1.Pradzia'!$D$13,"M"),DATEDIF(G1235,H1235,"m")))</f>
        <v>0</v>
      </c>
      <c r="AE1235" s="37">
        <f>IF(E1235='[3]5.Grup_T'!$E$20,0,IF(AD1235&lt;&gt;0,M1235/V1235*MIN(12,AD1235),0))</f>
        <v>0</v>
      </c>
      <c r="AF1235" s="37">
        <f t="shared" si="274"/>
        <v>0</v>
      </c>
      <c r="AG1235" s="37">
        <f t="shared" si="275"/>
        <v>0</v>
      </c>
      <c r="AH1235" s="37">
        <f t="shared" si="276"/>
        <v>0</v>
      </c>
      <c r="AI1235" s="35" t="str">
        <f t="shared" si="277"/>
        <v>Nusidėvėjęs</v>
      </c>
      <c r="AJ1235" s="38" t="str">
        <f>IF(AND(F1235&lt;&gt;[3]Pav.tvarkyklė!$B$12,F1235&lt;&gt;[3]Pav.tvarkyklė!$B$13),"GVTNT","X")</f>
        <v>GVTNT</v>
      </c>
      <c r="AK1235" s="39">
        <f t="shared" ref="AK1235:AK1298" si="279">I1235-J1235-K1235-L1235-M1235</f>
        <v>0</v>
      </c>
      <c r="AL1235" s="41"/>
      <c r="AM1235" s="41"/>
      <c r="AN1235" s="41">
        <f t="shared" si="267"/>
        <v>1900</v>
      </c>
      <c r="AO1235" s="41"/>
      <c r="AP1235" s="41"/>
      <c r="AQ1235" s="41"/>
      <c r="AR1235" s="42"/>
      <c r="AS1235" s="42"/>
      <c r="AU1235" s="43">
        <f t="shared" si="268"/>
        <v>0</v>
      </c>
    </row>
    <row r="1236" spans="1:47" ht="15" customHeight="1" x14ac:dyDescent="0.25">
      <c r="A1236" s="11"/>
      <c r="B1236" s="19">
        <v>1396</v>
      </c>
      <c r="C1236" s="74"/>
      <c r="D1236" s="77"/>
      <c r="E1236" s="78"/>
      <c r="F1236" s="78"/>
      <c r="G1236" s="80"/>
      <c r="H1236" s="49"/>
      <c r="I1236" s="27"/>
      <c r="J1236" s="27"/>
      <c r="K1236" s="27"/>
      <c r="L1236" s="79"/>
      <c r="M1236" s="81"/>
      <c r="N1236" s="29">
        <v>0</v>
      </c>
      <c r="O1236" s="30" t="str">
        <f>IF(G1236&lt;=$N$2,"",IF(F1236=[3]Pav.tvarkyklė!$B$13,"",IF(ISBLANK(R1236),"X","")))</f>
        <v/>
      </c>
      <c r="P1236" s="31"/>
      <c r="Q1236" s="32"/>
      <c r="R1236" s="32"/>
      <c r="S1236" s="33"/>
      <c r="T1236" s="33"/>
      <c r="U1236" s="34" t="str">
        <f>IFERROR(INDEX('[3]5.Grup_T'!$G$4:$G$22,MATCH('6.Turtas'!E1236,'[3]5.Grup_T'!$E$4:$E$22,0)),"0")</f>
        <v>0</v>
      </c>
      <c r="V1236" s="35">
        <f t="shared" si="269"/>
        <v>0</v>
      </c>
      <c r="W1236" s="35">
        <f>IF(NOT(ISBLANK(H1236)),(12-DATEDIF(H1236,'[3]1.Pradzia'!$D$13,"m")),0)</f>
        <v>0</v>
      </c>
      <c r="X1236" s="35">
        <f t="shared" si="270"/>
        <v>0</v>
      </c>
      <c r="Y1236" s="35">
        <f t="shared" si="266"/>
        <v>0</v>
      </c>
      <c r="Z1236" s="35">
        <f t="shared" si="278"/>
        <v>0</v>
      </c>
      <c r="AA1236" s="36">
        <f t="shared" si="271"/>
        <v>0</v>
      </c>
      <c r="AB1236" s="36">
        <f t="shared" si="272"/>
        <v>0</v>
      </c>
      <c r="AC1236" s="37">
        <f t="shared" si="273"/>
        <v>0</v>
      </c>
      <c r="AD1236" s="35">
        <f>IF(OR(YEAR(G1236)&lt;2019,O1236="X"),0,IF(ISBLANK(H1236),DATEDIF(G1236,'[3]1.Pradzia'!$D$13,"M"),DATEDIF(G1236,H1236,"m")))</f>
        <v>0</v>
      </c>
      <c r="AE1236" s="37">
        <f>IF(E1236='[3]5.Grup_T'!$E$20,0,IF(AD1236&lt;&gt;0,M1236/V1236*MIN(12,AD1236),0))</f>
        <v>0</v>
      </c>
      <c r="AF1236" s="37">
        <f t="shared" si="274"/>
        <v>0</v>
      </c>
      <c r="AG1236" s="37">
        <f t="shared" si="275"/>
        <v>0</v>
      </c>
      <c r="AH1236" s="37">
        <f t="shared" si="276"/>
        <v>0</v>
      </c>
      <c r="AI1236" s="35" t="str">
        <f t="shared" si="277"/>
        <v>Nusidėvėjęs</v>
      </c>
      <c r="AJ1236" s="38" t="str">
        <f>IF(AND(F1236&lt;&gt;[3]Pav.tvarkyklė!$B$12,F1236&lt;&gt;[3]Pav.tvarkyklė!$B$13),"GVTNT","X")</f>
        <v>GVTNT</v>
      </c>
      <c r="AK1236" s="39">
        <f t="shared" si="279"/>
        <v>0</v>
      </c>
      <c r="AL1236" s="41"/>
      <c r="AM1236" s="41"/>
      <c r="AN1236" s="41">
        <f t="shared" si="267"/>
        <v>1900</v>
      </c>
      <c r="AO1236" s="41"/>
      <c r="AP1236" s="41"/>
      <c r="AQ1236" s="41"/>
      <c r="AR1236" s="42"/>
      <c r="AS1236" s="42"/>
      <c r="AU1236" s="43">
        <f t="shared" si="268"/>
        <v>0</v>
      </c>
    </row>
    <row r="1237" spans="1:47" ht="15" customHeight="1" x14ac:dyDescent="0.25">
      <c r="A1237" s="11"/>
      <c r="B1237" s="19">
        <v>1397</v>
      </c>
      <c r="C1237" s="74"/>
      <c r="D1237" s="77"/>
      <c r="E1237" s="78"/>
      <c r="F1237" s="78"/>
      <c r="G1237" s="80"/>
      <c r="H1237" s="49"/>
      <c r="I1237" s="27"/>
      <c r="J1237" s="27"/>
      <c r="K1237" s="27"/>
      <c r="L1237" s="79"/>
      <c r="M1237" s="81"/>
      <c r="N1237" s="29">
        <v>0</v>
      </c>
      <c r="O1237" s="30" t="str">
        <f>IF(G1237&lt;=$N$2,"",IF(F1237=[3]Pav.tvarkyklė!$B$13,"",IF(ISBLANK(R1237),"X","")))</f>
        <v/>
      </c>
      <c r="P1237" s="31"/>
      <c r="Q1237" s="32"/>
      <c r="R1237" s="32"/>
      <c r="S1237" s="33"/>
      <c r="T1237" s="33"/>
      <c r="U1237" s="34" t="str">
        <f>IFERROR(INDEX('[3]5.Grup_T'!$G$4:$G$22,MATCH('6.Turtas'!E1237,'[3]5.Grup_T'!$E$4:$E$22,0)),"0")</f>
        <v>0</v>
      </c>
      <c r="V1237" s="35">
        <f t="shared" si="269"/>
        <v>0</v>
      </c>
      <c r="W1237" s="35">
        <f>IF(NOT(ISBLANK(H1237)),(12-DATEDIF(H1237,'[3]1.Pradzia'!$D$13,"m")),0)</f>
        <v>0</v>
      </c>
      <c r="X1237" s="35">
        <f t="shared" si="270"/>
        <v>0</v>
      </c>
      <c r="Y1237" s="35">
        <f t="shared" si="266"/>
        <v>0</v>
      </c>
      <c r="Z1237" s="35">
        <f t="shared" si="278"/>
        <v>0</v>
      </c>
      <c r="AA1237" s="36">
        <f t="shared" si="271"/>
        <v>0</v>
      </c>
      <c r="AB1237" s="36">
        <f t="shared" si="272"/>
        <v>0</v>
      </c>
      <c r="AC1237" s="37">
        <f t="shared" si="273"/>
        <v>0</v>
      </c>
      <c r="AD1237" s="35">
        <f>IF(OR(YEAR(G1237)&lt;2019,O1237="X"),0,IF(ISBLANK(H1237),DATEDIF(G1237,'[3]1.Pradzia'!$D$13,"M"),DATEDIF(G1237,H1237,"m")))</f>
        <v>0</v>
      </c>
      <c r="AE1237" s="37">
        <f>IF(E1237='[3]5.Grup_T'!$E$20,0,IF(AD1237&lt;&gt;0,M1237/V1237*MIN(12,AD1237),0))</f>
        <v>0</v>
      </c>
      <c r="AF1237" s="37">
        <f t="shared" si="274"/>
        <v>0</v>
      </c>
      <c r="AG1237" s="37">
        <f t="shared" si="275"/>
        <v>0</v>
      </c>
      <c r="AH1237" s="37">
        <f t="shared" si="276"/>
        <v>0</v>
      </c>
      <c r="AI1237" s="35" t="str">
        <f t="shared" si="277"/>
        <v>Nusidėvėjęs</v>
      </c>
      <c r="AJ1237" s="38" t="str">
        <f>IF(AND(F1237&lt;&gt;[3]Pav.tvarkyklė!$B$12,F1237&lt;&gt;[3]Pav.tvarkyklė!$B$13),"GVTNT","X")</f>
        <v>GVTNT</v>
      </c>
      <c r="AK1237" s="39">
        <f t="shared" si="279"/>
        <v>0</v>
      </c>
      <c r="AL1237" s="41"/>
      <c r="AM1237" s="41"/>
      <c r="AN1237" s="41">
        <f t="shared" si="267"/>
        <v>1900</v>
      </c>
      <c r="AO1237" s="41"/>
      <c r="AP1237" s="41"/>
      <c r="AQ1237" s="41"/>
      <c r="AR1237" s="42"/>
      <c r="AS1237" s="42"/>
      <c r="AU1237" s="43">
        <f t="shared" si="268"/>
        <v>0</v>
      </c>
    </row>
    <row r="1238" spans="1:47" ht="15" customHeight="1" x14ac:dyDescent="0.25">
      <c r="A1238" s="11"/>
      <c r="B1238" s="19">
        <v>1398</v>
      </c>
      <c r="C1238" s="74"/>
      <c r="D1238" s="77"/>
      <c r="E1238" s="78"/>
      <c r="F1238" s="78"/>
      <c r="G1238" s="80"/>
      <c r="H1238" s="49"/>
      <c r="I1238" s="27"/>
      <c r="J1238" s="27"/>
      <c r="K1238" s="27"/>
      <c r="L1238" s="79"/>
      <c r="M1238" s="81"/>
      <c r="N1238" s="29">
        <v>0</v>
      </c>
      <c r="O1238" s="30" t="str">
        <f>IF(G1238&lt;=$N$2,"",IF(F1238=[3]Pav.tvarkyklė!$B$13,"",IF(ISBLANK(R1238),"X","")))</f>
        <v/>
      </c>
      <c r="P1238" s="31"/>
      <c r="Q1238" s="32"/>
      <c r="R1238" s="32"/>
      <c r="S1238" s="33"/>
      <c r="T1238" s="33"/>
      <c r="U1238" s="34" t="str">
        <f>IFERROR(INDEX('[3]5.Grup_T'!$G$4:$G$22,MATCH('6.Turtas'!E1238,'[3]5.Grup_T'!$E$4:$E$22,0)),"0")</f>
        <v>0</v>
      </c>
      <c r="V1238" s="35">
        <f t="shared" si="269"/>
        <v>0</v>
      </c>
      <c r="W1238" s="35">
        <f>IF(NOT(ISBLANK(H1238)),(12-DATEDIF(H1238,'[3]1.Pradzia'!$D$13,"m")),0)</f>
        <v>0</v>
      </c>
      <c r="X1238" s="35">
        <f t="shared" si="270"/>
        <v>0</v>
      </c>
      <c r="Y1238" s="35">
        <f t="shared" si="266"/>
        <v>0</v>
      </c>
      <c r="Z1238" s="35">
        <f t="shared" si="278"/>
        <v>0</v>
      </c>
      <c r="AA1238" s="36">
        <f t="shared" si="271"/>
        <v>0</v>
      </c>
      <c r="AB1238" s="36">
        <f t="shared" si="272"/>
        <v>0</v>
      </c>
      <c r="AC1238" s="37">
        <f t="shared" si="273"/>
        <v>0</v>
      </c>
      <c r="AD1238" s="35">
        <f>IF(OR(YEAR(G1238)&lt;2019,O1238="X"),0,IF(ISBLANK(H1238),DATEDIF(G1238,'[3]1.Pradzia'!$D$13,"M"),DATEDIF(G1238,H1238,"m")))</f>
        <v>0</v>
      </c>
      <c r="AE1238" s="37">
        <f>IF(E1238='[3]5.Grup_T'!$E$20,0,IF(AD1238&lt;&gt;0,M1238/V1238*MIN(12,AD1238),0))</f>
        <v>0</v>
      </c>
      <c r="AF1238" s="37">
        <f t="shared" si="274"/>
        <v>0</v>
      </c>
      <c r="AG1238" s="37">
        <f t="shared" si="275"/>
        <v>0</v>
      </c>
      <c r="AH1238" s="37">
        <f t="shared" si="276"/>
        <v>0</v>
      </c>
      <c r="AI1238" s="35" t="str">
        <f t="shared" si="277"/>
        <v>Nusidėvėjęs</v>
      </c>
      <c r="AJ1238" s="38" t="str">
        <f>IF(AND(F1238&lt;&gt;[3]Pav.tvarkyklė!$B$12,F1238&lt;&gt;[3]Pav.tvarkyklė!$B$13),"GVTNT","X")</f>
        <v>GVTNT</v>
      </c>
      <c r="AK1238" s="39">
        <f t="shared" si="279"/>
        <v>0</v>
      </c>
      <c r="AL1238" s="41"/>
      <c r="AM1238" s="41"/>
      <c r="AN1238" s="41">
        <f t="shared" si="267"/>
        <v>1900</v>
      </c>
      <c r="AO1238" s="41"/>
      <c r="AP1238" s="41"/>
      <c r="AQ1238" s="41"/>
      <c r="AR1238" s="42"/>
      <c r="AS1238" s="42"/>
      <c r="AU1238" s="43">
        <f t="shared" si="268"/>
        <v>0</v>
      </c>
    </row>
    <row r="1239" spans="1:47" ht="15" customHeight="1" x14ac:dyDescent="0.25">
      <c r="A1239" s="11"/>
      <c r="B1239" s="19">
        <v>1399</v>
      </c>
      <c r="C1239" s="74"/>
      <c r="D1239" s="77"/>
      <c r="E1239" s="78"/>
      <c r="F1239" s="78"/>
      <c r="G1239" s="80"/>
      <c r="H1239" s="49"/>
      <c r="I1239" s="27"/>
      <c r="J1239" s="27"/>
      <c r="K1239" s="27"/>
      <c r="L1239" s="79"/>
      <c r="M1239" s="81"/>
      <c r="N1239" s="29">
        <v>0</v>
      </c>
      <c r="O1239" s="30" t="str">
        <f>IF(G1239&lt;=$N$2,"",IF(F1239=[3]Pav.tvarkyklė!$B$13,"",IF(ISBLANK(R1239),"X","")))</f>
        <v/>
      </c>
      <c r="P1239" s="31"/>
      <c r="Q1239" s="32"/>
      <c r="R1239" s="32"/>
      <c r="S1239" s="33"/>
      <c r="T1239" s="33"/>
      <c r="U1239" s="34" t="str">
        <f>IFERROR(INDEX('[3]5.Grup_T'!$G$4:$G$22,MATCH('6.Turtas'!E1239,'[3]5.Grup_T'!$E$4:$E$22,0)),"0")</f>
        <v>0</v>
      </c>
      <c r="V1239" s="35">
        <f t="shared" si="269"/>
        <v>0</v>
      </c>
      <c r="W1239" s="35">
        <f>IF(NOT(ISBLANK(H1239)),(12-DATEDIF(H1239,'[3]1.Pradzia'!$D$13,"m")),0)</f>
        <v>0</v>
      </c>
      <c r="X1239" s="35">
        <f t="shared" si="270"/>
        <v>0</v>
      </c>
      <c r="Y1239" s="35">
        <f t="shared" si="266"/>
        <v>0</v>
      </c>
      <c r="Z1239" s="35">
        <f t="shared" si="278"/>
        <v>0</v>
      </c>
      <c r="AA1239" s="36">
        <f t="shared" si="271"/>
        <v>0</v>
      </c>
      <c r="AB1239" s="36">
        <f t="shared" si="272"/>
        <v>0</v>
      </c>
      <c r="AC1239" s="37">
        <f t="shared" si="273"/>
        <v>0</v>
      </c>
      <c r="AD1239" s="35">
        <f>IF(OR(YEAR(G1239)&lt;2019,O1239="X"),0,IF(ISBLANK(H1239),DATEDIF(G1239,'[3]1.Pradzia'!$D$13,"M"),DATEDIF(G1239,H1239,"m")))</f>
        <v>0</v>
      </c>
      <c r="AE1239" s="37">
        <f>IF(E1239='[3]5.Grup_T'!$E$20,0,IF(AD1239&lt;&gt;0,M1239/V1239*MIN(12,AD1239),0))</f>
        <v>0</v>
      </c>
      <c r="AF1239" s="37">
        <f t="shared" si="274"/>
        <v>0</v>
      </c>
      <c r="AG1239" s="37">
        <f t="shared" si="275"/>
        <v>0</v>
      </c>
      <c r="AH1239" s="37">
        <f t="shared" si="276"/>
        <v>0</v>
      </c>
      <c r="AI1239" s="35" t="str">
        <f t="shared" si="277"/>
        <v>Nusidėvėjęs</v>
      </c>
      <c r="AJ1239" s="38" t="str">
        <f>IF(AND(F1239&lt;&gt;[3]Pav.tvarkyklė!$B$12,F1239&lt;&gt;[3]Pav.tvarkyklė!$B$13),"GVTNT","X")</f>
        <v>GVTNT</v>
      </c>
      <c r="AK1239" s="39">
        <f t="shared" si="279"/>
        <v>0</v>
      </c>
      <c r="AL1239" s="41"/>
      <c r="AM1239" s="41"/>
      <c r="AN1239" s="41">
        <f t="shared" si="267"/>
        <v>1900</v>
      </c>
      <c r="AO1239" s="41"/>
      <c r="AP1239" s="41"/>
      <c r="AQ1239" s="41"/>
      <c r="AR1239" s="42"/>
      <c r="AS1239" s="42"/>
      <c r="AU1239" s="43">
        <f t="shared" si="268"/>
        <v>0</v>
      </c>
    </row>
    <row r="1240" spans="1:47" ht="15" customHeight="1" x14ac:dyDescent="0.25">
      <c r="A1240" s="11"/>
      <c r="B1240" s="19">
        <v>1400</v>
      </c>
      <c r="C1240" s="74"/>
      <c r="D1240" s="77"/>
      <c r="E1240" s="78"/>
      <c r="F1240" s="78"/>
      <c r="G1240" s="80"/>
      <c r="H1240" s="49"/>
      <c r="I1240" s="27"/>
      <c r="J1240" s="27"/>
      <c r="K1240" s="27"/>
      <c r="L1240" s="79"/>
      <c r="M1240" s="81"/>
      <c r="N1240" s="29">
        <v>0</v>
      </c>
      <c r="O1240" s="30" t="str">
        <f>IF(G1240&lt;=$N$2,"",IF(F1240=[3]Pav.tvarkyklė!$B$13,"",IF(ISBLANK(R1240),"X","")))</f>
        <v/>
      </c>
      <c r="P1240" s="31"/>
      <c r="Q1240" s="32"/>
      <c r="R1240" s="32"/>
      <c r="S1240" s="33"/>
      <c r="T1240" s="33"/>
      <c r="U1240" s="34" t="str">
        <f>IFERROR(INDEX('[3]5.Grup_T'!$G$4:$G$22,MATCH('6.Turtas'!E1240,'[3]5.Grup_T'!$E$4:$E$22,0)),"0")</f>
        <v>0</v>
      </c>
      <c r="V1240" s="35">
        <f t="shared" si="269"/>
        <v>0</v>
      </c>
      <c r="W1240" s="35">
        <f>IF(NOT(ISBLANK(H1240)),(12-DATEDIF(H1240,'[3]1.Pradzia'!$D$13,"m")),0)</f>
        <v>0</v>
      </c>
      <c r="X1240" s="35">
        <f t="shared" si="270"/>
        <v>0</v>
      </c>
      <c r="Y1240" s="35">
        <f t="shared" si="266"/>
        <v>0</v>
      </c>
      <c r="Z1240" s="35">
        <f t="shared" si="278"/>
        <v>0</v>
      </c>
      <c r="AA1240" s="36">
        <f t="shared" si="271"/>
        <v>0</v>
      </c>
      <c r="AB1240" s="36">
        <f t="shared" si="272"/>
        <v>0</v>
      </c>
      <c r="AC1240" s="37">
        <f t="shared" si="273"/>
        <v>0</v>
      </c>
      <c r="AD1240" s="35">
        <f>IF(OR(YEAR(G1240)&lt;2019,O1240="X"),0,IF(ISBLANK(H1240),DATEDIF(G1240,'[3]1.Pradzia'!$D$13,"M"),DATEDIF(G1240,H1240,"m")))</f>
        <v>0</v>
      </c>
      <c r="AE1240" s="37">
        <f>IF(E1240='[3]5.Grup_T'!$E$20,0,IF(AD1240&lt;&gt;0,M1240/V1240*MIN(12,AD1240),0))</f>
        <v>0</v>
      </c>
      <c r="AF1240" s="37">
        <f t="shared" si="274"/>
        <v>0</v>
      </c>
      <c r="AG1240" s="37">
        <f t="shared" si="275"/>
        <v>0</v>
      </c>
      <c r="AH1240" s="37">
        <f t="shared" si="276"/>
        <v>0</v>
      </c>
      <c r="AI1240" s="35" t="str">
        <f t="shared" si="277"/>
        <v>Nusidėvėjęs</v>
      </c>
      <c r="AJ1240" s="38" t="str">
        <f>IF(AND(F1240&lt;&gt;[3]Pav.tvarkyklė!$B$12,F1240&lt;&gt;[3]Pav.tvarkyklė!$B$13),"GVTNT","X")</f>
        <v>GVTNT</v>
      </c>
      <c r="AK1240" s="39">
        <f t="shared" si="279"/>
        <v>0</v>
      </c>
      <c r="AL1240" s="41"/>
      <c r="AM1240" s="41"/>
      <c r="AN1240" s="41">
        <f t="shared" si="267"/>
        <v>1900</v>
      </c>
      <c r="AO1240" s="41"/>
      <c r="AP1240" s="41"/>
      <c r="AQ1240" s="41"/>
      <c r="AR1240" s="42"/>
      <c r="AS1240" s="42"/>
      <c r="AU1240" s="43">
        <f t="shared" si="268"/>
        <v>0</v>
      </c>
    </row>
    <row r="1241" spans="1:47" ht="15" customHeight="1" x14ac:dyDescent="0.25">
      <c r="A1241" s="11"/>
      <c r="B1241" s="19">
        <v>1401</v>
      </c>
      <c r="C1241" s="74"/>
      <c r="D1241" s="77"/>
      <c r="E1241" s="78"/>
      <c r="F1241" s="78"/>
      <c r="G1241" s="80"/>
      <c r="H1241" s="49"/>
      <c r="I1241" s="27"/>
      <c r="J1241" s="27"/>
      <c r="K1241" s="27"/>
      <c r="L1241" s="79"/>
      <c r="M1241" s="81"/>
      <c r="N1241" s="29">
        <v>0</v>
      </c>
      <c r="O1241" s="30" t="str">
        <f>IF(G1241&lt;=$N$2,"",IF(F1241=[3]Pav.tvarkyklė!$B$13,"",IF(ISBLANK(R1241),"X","")))</f>
        <v/>
      </c>
      <c r="P1241" s="31"/>
      <c r="Q1241" s="32"/>
      <c r="R1241" s="32"/>
      <c r="S1241" s="33"/>
      <c r="T1241" s="33"/>
      <c r="U1241" s="34" t="str">
        <f>IFERROR(INDEX('[3]5.Grup_T'!$G$4:$G$22,MATCH('6.Turtas'!E1241,'[3]5.Grup_T'!$E$4:$E$22,0)),"0")</f>
        <v>0</v>
      </c>
      <c r="V1241" s="35">
        <f t="shared" si="269"/>
        <v>0</v>
      </c>
      <c r="W1241" s="35">
        <f>IF(NOT(ISBLANK(H1241)),(12-DATEDIF(H1241,'[3]1.Pradzia'!$D$13,"m")),0)</f>
        <v>0</v>
      </c>
      <c r="X1241" s="35">
        <f t="shared" si="270"/>
        <v>0</v>
      </c>
      <c r="Y1241" s="35">
        <f t="shared" si="266"/>
        <v>0</v>
      </c>
      <c r="Z1241" s="35">
        <f t="shared" si="278"/>
        <v>0</v>
      </c>
      <c r="AA1241" s="36">
        <f t="shared" si="271"/>
        <v>0</v>
      </c>
      <c r="AB1241" s="36">
        <f t="shared" si="272"/>
        <v>0</v>
      </c>
      <c r="AC1241" s="37">
        <f t="shared" si="273"/>
        <v>0</v>
      </c>
      <c r="AD1241" s="35">
        <f>IF(OR(YEAR(G1241)&lt;2019,O1241="X"),0,IF(ISBLANK(H1241),DATEDIF(G1241,'[3]1.Pradzia'!$D$13,"M"),DATEDIF(G1241,H1241,"m")))</f>
        <v>0</v>
      </c>
      <c r="AE1241" s="37">
        <f>IF(E1241='[3]5.Grup_T'!$E$20,0,IF(AD1241&lt;&gt;0,M1241/V1241*MIN(12,AD1241),0))</f>
        <v>0</v>
      </c>
      <c r="AF1241" s="37">
        <f t="shared" si="274"/>
        <v>0</v>
      </c>
      <c r="AG1241" s="37">
        <f t="shared" si="275"/>
        <v>0</v>
      </c>
      <c r="AH1241" s="37">
        <f t="shared" si="276"/>
        <v>0</v>
      </c>
      <c r="AI1241" s="35" t="str">
        <f t="shared" si="277"/>
        <v>Nusidėvėjęs</v>
      </c>
      <c r="AJ1241" s="38" t="str">
        <f>IF(AND(F1241&lt;&gt;[3]Pav.tvarkyklė!$B$12,F1241&lt;&gt;[3]Pav.tvarkyklė!$B$13),"GVTNT","X")</f>
        <v>GVTNT</v>
      </c>
      <c r="AK1241" s="39">
        <f t="shared" si="279"/>
        <v>0</v>
      </c>
      <c r="AL1241" s="41"/>
      <c r="AM1241" s="41"/>
      <c r="AN1241" s="41">
        <f t="shared" si="267"/>
        <v>1900</v>
      </c>
      <c r="AO1241" s="41"/>
      <c r="AP1241" s="41"/>
      <c r="AQ1241" s="41"/>
      <c r="AR1241" s="42"/>
      <c r="AS1241" s="42"/>
      <c r="AU1241" s="43">
        <f t="shared" si="268"/>
        <v>0</v>
      </c>
    </row>
    <row r="1242" spans="1:47" ht="15" customHeight="1" x14ac:dyDescent="0.25">
      <c r="A1242" s="11"/>
      <c r="B1242" s="19">
        <v>1402</v>
      </c>
      <c r="C1242" s="74"/>
      <c r="D1242" s="77"/>
      <c r="E1242" s="78"/>
      <c r="F1242" s="78"/>
      <c r="G1242" s="80"/>
      <c r="H1242" s="49"/>
      <c r="I1242" s="27"/>
      <c r="J1242" s="27"/>
      <c r="K1242" s="27"/>
      <c r="L1242" s="79"/>
      <c r="M1242" s="81"/>
      <c r="N1242" s="29">
        <v>0</v>
      </c>
      <c r="O1242" s="30" t="str">
        <f>IF(G1242&lt;=$N$2,"",IF(F1242=[3]Pav.tvarkyklė!$B$13,"",IF(ISBLANK(R1242),"X","")))</f>
        <v/>
      </c>
      <c r="P1242" s="31"/>
      <c r="Q1242" s="32"/>
      <c r="R1242" s="32"/>
      <c r="S1242" s="33"/>
      <c r="T1242" s="33"/>
      <c r="U1242" s="34" t="str">
        <f>IFERROR(INDEX('[3]5.Grup_T'!$G$4:$G$22,MATCH('6.Turtas'!E1242,'[3]5.Grup_T'!$E$4:$E$22,0)),"0")</f>
        <v>0</v>
      </c>
      <c r="V1242" s="35">
        <f t="shared" si="269"/>
        <v>0</v>
      </c>
      <c r="W1242" s="35">
        <f>IF(NOT(ISBLANK(H1242)),(12-DATEDIF(H1242,'[3]1.Pradzia'!$D$13,"m")),0)</f>
        <v>0</v>
      </c>
      <c r="X1242" s="35">
        <f t="shared" si="270"/>
        <v>0</v>
      </c>
      <c r="Y1242" s="35">
        <f t="shared" si="266"/>
        <v>0</v>
      </c>
      <c r="Z1242" s="35">
        <f t="shared" si="278"/>
        <v>0</v>
      </c>
      <c r="AA1242" s="36">
        <f t="shared" si="271"/>
        <v>0</v>
      </c>
      <c r="AB1242" s="36">
        <f t="shared" si="272"/>
        <v>0</v>
      </c>
      <c r="AC1242" s="37">
        <f t="shared" si="273"/>
        <v>0</v>
      </c>
      <c r="AD1242" s="35">
        <f>IF(OR(YEAR(G1242)&lt;2019,O1242="X"),0,IF(ISBLANK(H1242),DATEDIF(G1242,'[3]1.Pradzia'!$D$13,"M"),DATEDIF(G1242,H1242,"m")))</f>
        <v>0</v>
      </c>
      <c r="AE1242" s="37">
        <f>IF(E1242='[3]5.Grup_T'!$E$20,0,IF(AD1242&lt;&gt;0,M1242/V1242*MIN(12,AD1242),0))</f>
        <v>0</v>
      </c>
      <c r="AF1242" s="37">
        <f t="shared" si="274"/>
        <v>0</v>
      </c>
      <c r="AG1242" s="37">
        <f t="shared" si="275"/>
        <v>0</v>
      </c>
      <c r="AH1242" s="37">
        <f t="shared" si="276"/>
        <v>0</v>
      </c>
      <c r="AI1242" s="35" t="str">
        <f t="shared" si="277"/>
        <v>Nusidėvėjęs</v>
      </c>
      <c r="AJ1242" s="38" t="str">
        <f>IF(AND(F1242&lt;&gt;[3]Pav.tvarkyklė!$B$12,F1242&lt;&gt;[3]Pav.tvarkyklė!$B$13),"GVTNT","X")</f>
        <v>GVTNT</v>
      </c>
      <c r="AK1242" s="39">
        <f t="shared" si="279"/>
        <v>0</v>
      </c>
      <c r="AL1242" s="41"/>
      <c r="AM1242" s="41"/>
      <c r="AN1242" s="41">
        <f t="shared" si="267"/>
        <v>1900</v>
      </c>
      <c r="AO1242" s="41"/>
      <c r="AP1242" s="41"/>
      <c r="AQ1242" s="41"/>
      <c r="AR1242" s="42"/>
      <c r="AS1242" s="42"/>
      <c r="AU1242" s="43">
        <f t="shared" si="268"/>
        <v>0</v>
      </c>
    </row>
    <row r="1243" spans="1:47" ht="15" customHeight="1" x14ac:dyDescent="0.25">
      <c r="A1243" s="11"/>
      <c r="B1243" s="19">
        <v>1403</v>
      </c>
      <c r="C1243" s="74"/>
      <c r="D1243" s="77"/>
      <c r="E1243" s="78"/>
      <c r="F1243" s="78"/>
      <c r="G1243" s="80"/>
      <c r="H1243" s="49"/>
      <c r="I1243" s="27"/>
      <c r="J1243" s="27"/>
      <c r="K1243" s="27"/>
      <c r="L1243" s="79"/>
      <c r="M1243" s="81"/>
      <c r="N1243" s="29">
        <v>0</v>
      </c>
      <c r="O1243" s="30" t="str">
        <f>IF(G1243&lt;=$N$2,"",IF(F1243=[3]Pav.tvarkyklė!$B$13,"",IF(ISBLANK(R1243),"X","")))</f>
        <v/>
      </c>
      <c r="P1243" s="31"/>
      <c r="Q1243" s="32"/>
      <c r="R1243" s="32"/>
      <c r="S1243" s="33"/>
      <c r="T1243" s="33"/>
      <c r="U1243" s="34" t="str">
        <f>IFERROR(INDEX('[3]5.Grup_T'!$G$4:$G$22,MATCH('6.Turtas'!E1243,'[3]5.Grup_T'!$E$4:$E$22,0)),"0")</f>
        <v>0</v>
      </c>
      <c r="V1243" s="35">
        <f t="shared" si="269"/>
        <v>0</v>
      </c>
      <c r="W1243" s="35">
        <f>IF(NOT(ISBLANK(H1243)),(12-DATEDIF(H1243,'[3]1.Pradzia'!$D$13,"m")),0)</f>
        <v>0</v>
      </c>
      <c r="X1243" s="35">
        <f t="shared" si="270"/>
        <v>0</v>
      </c>
      <c r="Y1243" s="35">
        <f t="shared" si="266"/>
        <v>0</v>
      </c>
      <c r="Z1243" s="35">
        <f t="shared" si="278"/>
        <v>0</v>
      </c>
      <c r="AA1243" s="36">
        <f t="shared" si="271"/>
        <v>0</v>
      </c>
      <c r="AB1243" s="36">
        <f t="shared" si="272"/>
        <v>0</v>
      </c>
      <c r="AC1243" s="37">
        <f t="shared" si="273"/>
        <v>0</v>
      </c>
      <c r="AD1243" s="35">
        <f>IF(OR(YEAR(G1243)&lt;2019,O1243="X"),0,IF(ISBLANK(H1243),DATEDIF(G1243,'[3]1.Pradzia'!$D$13,"M"),DATEDIF(G1243,H1243,"m")))</f>
        <v>0</v>
      </c>
      <c r="AE1243" s="37">
        <f>IF(E1243='[3]5.Grup_T'!$E$20,0,IF(AD1243&lt;&gt;0,M1243/V1243*MIN(12,AD1243),0))</f>
        <v>0</v>
      </c>
      <c r="AF1243" s="37">
        <f t="shared" si="274"/>
        <v>0</v>
      </c>
      <c r="AG1243" s="37">
        <f t="shared" si="275"/>
        <v>0</v>
      </c>
      <c r="AH1243" s="37">
        <f t="shared" si="276"/>
        <v>0</v>
      </c>
      <c r="AI1243" s="35" t="str">
        <f t="shared" si="277"/>
        <v>Nusidėvėjęs</v>
      </c>
      <c r="AJ1243" s="38" t="str">
        <f>IF(AND(F1243&lt;&gt;[3]Pav.tvarkyklė!$B$12,F1243&lt;&gt;[3]Pav.tvarkyklė!$B$13),"GVTNT","X")</f>
        <v>GVTNT</v>
      </c>
      <c r="AK1243" s="39">
        <f t="shared" si="279"/>
        <v>0</v>
      </c>
      <c r="AL1243" s="41"/>
      <c r="AM1243" s="41"/>
      <c r="AN1243" s="41">
        <f t="shared" si="267"/>
        <v>1900</v>
      </c>
      <c r="AO1243" s="41"/>
      <c r="AP1243" s="41"/>
      <c r="AQ1243" s="41"/>
      <c r="AR1243" s="42"/>
      <c r="AS1243" s="42"/>
      <c r="AU1243" s="43">
        <f t="shared" si="268"/>
        <v>0</v>
      </c>
    </row>
    <row r="1244" spans="1:47" ht="15" customHeight="1" x14ac:dyDescent="0.25">
      <c r="A1244" s="11"/>
      <c r="B1244" s="19">
        <v>1404</v>
      </c>
      <c r="C1244" s="74"/>
      <c r="D1244" s="77"/>
      <c r="E1244" s="78"/>
      <c r="F1244" s="78"/>
      <c r="G1244" s="80"/>
      <c r="H1244" s="49"/>
      <c r="I1244" s="27"/>
      <c r="J1244" s="27"/>
      <c r="K1244" s="27"/>
      <c r="L1244" s="79"/>
      <c r="M1244" s="81"/>
      <c r="N1244" s="29">
        <v>0</v>
      </c>
      <c r="O1244" s="30" t="str">
        <f>IF(G1244&lt;=$N$2,"",IF(F1244=[3]Pav.tvarkyklė!$B$13,"",IF(ISBLANK(R1244),"X","")))</f>
        <v/>
      </c>
      <c r="P1244" s="31"/>
      <c r="Q1244" s="32"/>
      <c r="R1244" s="32"/>
      <c r="S1244" s="33"/>
      <c r="T1244" s="33"/>
      <c r="U1244" s="34" t="str">
        <f>IFERROR(INDEX('[3]5.Grup_T'!$G$4:$G$22,MATCH('6.Turtas'!E1244,'[3]5.Grup_T'!$E$4:$E$22,0)),"0")</f>
        <v>0</v>
      </c>
      <c r="V1244" s="35">
        <f t="shared" si="269"/>
        <v>0</v>
      </c>
      <c r="W1244" s="35">
        <f>IF(NOT(ISBLANK(H1244)),(12-DATEDIF(H1244,'[3]1.Pradzia'!$D$13,"m")),0)</f>
        <v>0</v>
      </c>
      <c r="X1244" s="35">
        <f t="shared" si="270"/>
        <v>0</v>
      </c>
      <c r="Y1244" s="35">
        <f t="shared" si="266"/>
        <v>0</v>
      </c>
      <c r="Z1244" s="35">
        <f t="shared" si="278"/>
        <v>0</v>
      </c>
      <c r="AA1244" s="36">
        <f t="shared" si="271"/>
        <v>0</v>
      </c>
      <c r="AB1244" s="36">
        <f t="shared" si="272"/>
        <v>0</v>
      </c>
      <c r="AC1244" s="37">
        <f t="shared" si="273"/>
        <v>0</v>
      </c>
      <c r="AD1244" s="35">
        <f>IF(OR(YEAR(G1244)&lt;2019,O1244="X"),0,IF(ISBLANK(H1244),DATEDIF(G1244,'[3]1.Pradzia'!$D$13,"M"),DATEDIF(G1244,H1244,"m")))</f>
        <v>0</v>
      </c>
      <c r="AE1244" s="37">
        <f>IF(E1244='[3]5.Grup_T'!$E$20,0,IF(AD1244&lt;&gt;0,M1244/V1244*MIN(12,AD1244),0))</f>
        <v>0</v>
      </c>
      <c r="AF1244" s="37">
        <f t="shared" si="274"/>
        <v>0</v>
      </c>
      <c r="AG1244" s="37">
        <f t="shared" si="275"/>
        <v>0</v>
      </c>
      <c r="AH1244" s="37">
        <f t="shared" si="276"/>
        <v>0</v>
      </c>
      <c r="AI1244" s="35" t="str">
        <f t="shared" si="277"/>
        <v>Nusidėvėjęs</v>
      </c>
      <c r="AJ1244" s="38" t="str">
        <f>IF(AND(F1244&lt;&gt;[3]Pav.tvarkyklė!$B$12,F1244&lt;&gt;[3]Pav.tvarkyklė!$B$13),"GVTNT","X")</f>
        <v>GVTNT</v>
      </c>
      <c r="AK1244" s="39">
        <f t="shared" si="279"/>
        <v>0</v>
      </c>
      <c r="AL1244" s="41"/>
      <c r="AM1244" s="41"/>
      <c r="AN1244" s="41">
        <f t="shared" si="267"/>
        <v>1900</v>
      </c>
      <c r="AO1244" s="41"/>
      <c r="AP1244" s="41"/>
      <c r="AQ1244" s="41"/>
      <c r="AR1244" s="42"/>
      <c r="AS1244" s="42"/>
      <c r="AU1244" s="43">
        <f t="shared" si="268"/>
        <v>0</v>
      </c>
    </row>
    <row r="1245" spans="1:47" ht="15" customHeight="1" x14ac:dyDescent="0.25">
      <c r="A1245" s="11"/>
      <c r="B1245" s="19">
        <v>1405</v>
      </c>
      <c r="C1245" s="74"/>
      <c r="D1245" s="77"/>
      <c r="E1245" s="78"/>
      <c r="F1245" s="78"/>
      <c r="G1245" s="80"/>
      <c r="H1245" s="49"/>
      <c r="I1245" s="27"/>
      <c r="J1245" s="27"/>
      <c r="K1245" s="27"/>
      <c r="L1245" s="79"/>
      <c r="M1245" s="81"/>
      <c r="N1245" s="29">
        <v>0</v>
      </c>
      <c r="O1245" s="30" t="str">
        <f>IF(G1245&lt;=$N$2,"",IF(F1245=[3]Pav.tvarkyklė!$B$13,"",IF(ISBLANK(R1245),"X","")))</f>
        <v/>
      </c>
      <c r="P1245" s="31"/>
      <c r="Q1245" s="32"/>
      <c r="R1245" s="32"/>
      <c r="S1245" s="33"/>
      <c r="T1245" s="33"/>
      <c r="U1245" s="34" t="str">
        <f>IFERROR(INDEX('[3]5.Grup_T'!$G$4:$G$22,MATCH('6.Turtas'!E1245,'[3]5.Grup_T'!$E$4:$E$22,0)),"0")</f>
        <v>0</v>
      </c>
      <c r="V1245" s="35">
        <f t="shared" si="269"/>
        <v>0</v>
      </c>
      <c r="W1245" s="35">
        <f>IF(NOT(ISBLANK(H1245)),(12-DATEDIF(H1245,'[3]1.Pradzia'!$D$13,"m")),0)</f>
        <v>0</v>
      </c>
      <c r="X1245" s="35">
        <f t="shared" si="270"/>
        <v>0</v>
      </c>
      <c r="Y1245" s="35">
        <f t="shared" si="266"/>
        <v>0</v>
      </c>
      <c r="Z1245" s="35">
        <f t="shared" si="278"/>
        <v>0</v>
      </c>
      <c r="AA1245" s="36">
        <f t="shared" si="271"/>
        <v>0</v>
      </c>
      <c r="AB1245" s="36">
        <f t="shared" si="272"/>
        <v>0</v>
      </c>
      <c r="AC1245" s="37">
        <f t="shared" si="273"/>
        <v>0</v>
      </c>
      <c r="AD1245" s="35">
        <f>IF(OR(YEAR(G1245)&lt;2019,O1245="X"),0,IF(ISBLANK(H1245),DATEDIF(G1245,'[3]1.Pradzia'!$D$13,"M"),DATEDIF(G1245,H1245,"m")))</f>
        <v>0</v>
      </c>
      <c r="AE1245" s="37">
        <f>IF(E1245='[3]5.Grup_T'!$E$20,0,IF(AD1245&lt;&gt;0,M1245/V1245*MIN(12,AD1245),0))</f>
        <v>0</v>
      </c>
      <c r="AF1245" s="37">
        <f t="shared" si="274"/>
        <v>0</v>
      </c>
      <c r="AG1245" s="37">
        <f t="shared" si="275"/>
        <v>0</v>
      </c>
      <c r="AH1245" s="37">
        <f t="shared" si="276"/>
        <v>0</v>
      </c>
      <c r="AI1245" s="35" t="str">
        <f t="shared" si="277"/>
        <v>Nusidėvėjęs</v>
      </c>
      <c r="AJ1245" s="38" t="str">
        <f>IF(AND(F1245&lt;&gt;[3]Pav.tvarkyklė!$B$12,F1245&lt;&gt;[3]Pav.tvarkyklė!$B$13),"GVTNT","X")</f>
        <v>GVTNT</v>
      </c>
      <c r="AK1245" s="39">
        <f t="shared" si="279"/>
        <v>0</v>
      </c>
      <c r="AL1245" s="41"/>
      <c r="AM1245" s="41"/>
      <c r="AN1245" s="41">
        <f t="shared" si="267"/>
        <v>1900</v>
      </c>
      <c r="AO1245" s="41"/>
      <c r="AP1245" s="41"/>
      <c r="AQ1245" s="41"/>
      <c r="AR1245" s="42"/>
      <c r="AS1245" s="42"/>
      <c r="AU1245" s="43">
        <f t="shared" si="268"/>
        <v>0</v>
      </c>
    </row>
    <row r="1246" spans="1:47" ht="15" customHeight="1" x14ac:dyDescent="0.25">
      <c r="A1246" s="11"/>
      <c r="B1246" s="19">
        <v>1406</v>
      </c>
      <c r="C1246" s="74"/>
      <c r="D1246" s="77"/>
      <c r="E1246" s="78"/>
      <c r="F1246" s="78"/>
      <c r="G1246" s="80"/>
      <c r="H1246" s="49"/>
      <c r="I1246" s="27"/>
      <c r="J1246" s="27"/>
      <c r="K1246" s="27"/>
      <c r="L1246" s="79"/>
      <c r="M1246" s="81"/>
      <c r="N1246" s="29">
        <v>0</v>
      </c>
      <c r="O1246" s="30" t="str">
        <f>IF(G1246&lt;=$N$2,"",IF(F1246=[3]Pav.tvarkyklė!$B$13,"",IF(ISBLANK(R1246),"X","")))</f>
        <v/>
      </c>
      <c r="P1246" s="31"/>
      <c r="Q1246" s="32"/>
      <c r="R1246" s="32"/>
      <c r="S1246" s="33"/>
      <c r="T1246" s="33"/>
      <c r="U1246" s="34" t="str">
        <f>IFERROR(INDEX('[3]5.Grup_T'!$G$4:$G$22,MATCH('6.Turtas'!E1246,'[3]5.Grup_T'!$E$4:$E$22,0)),"0")</f>
        <v>0</v>
      </c>
      <c r="V1246" s="35">
        <f t="shared" si="269"/>
        <v>0</v>
      </c>
      <c r="W1246" s="35">
        <f>IF(NOT(ISBLANK(H1246)),(12-DATEDIF(H1246,'[3]1.Pradzia'!$D$13,"m")),0)</f>
        <v>0</v>
      </c>
      <c r="X1246" s="35">
        <f t="shared" si="270"/>
        <v>0</v>
      </c>
      <c r="Y1246" s="35">
        <f t="shared" si="266"/>
        <v>0</v>
      </c>
      <c r="Z1246" s="35">
        <f t="shared" si="278"/>
        <v>0</v>
      </c>
      <c r="AA1246" s="36">
        <f t="shared" si="271"/>
        <v>0</v>
      </c>
      <c r="AB1246" s="36">
        <f t="shared" si="272"/>
        <v>0</v>
      </c>
      <c r="AC1246" s="37">
        <f t="shared" si="273"/>
        <v>0</v>
      </c>
      <c r="AD1246" s="35">
        <f>IF(OR(YEAR(G1246)&lt;2019,O1246="X"),0,IF(ISBLANK(H1246),DATEDIF(G1246,'[3]1.Pradzia'!$D$13,"M"),DATEDIF(G1246,H1246,"m")))</f>
        <v>0</v>
      </c>
      <c r="AE1246" s="37">
        <f>IF(E1246='[3]5.Grup_T'!$E$20,0,IF(AD1246&lt;&gt;0,M1246/V1246*MIN(12,AD1246),0))</f>
        <v>0</v>
      </c>
      <c r="AF1246" s="37">
        <f t="shared" si="274"/>
        <v>0</v>
      </c>
      <c r="AG1246" s="37">
        <f t="shared" si="275"/>
        <v>0</v>
      </c>
      <c r="AH1246" s="37">
        <f t="shared" si="276"/>
        <v>0</v>
      </c>
      <c r="AI1246" s="35" t="str">
        <f t="shared" si="277"/>
        <v>Nusidėvėjęs</v>
      </c>
      <c r="AJ1246" s="38" t="str">
        <f>IF(AND(F1246&lt;&gt;[3]Pav.tvarkyklė!$B$12,F1246&lt;&gt;[3]Pav.tvarkyklė!$B$13),"GVTNT","X")</f>
        <v>GVTNT</v>
      </c>
      <c r="AK1246" s="39">
        <f t="shared" si="279"/>
        <v>0</v>
      </c>
      <c r="AL1246" s="41"/>
      <c r="AM1246" s="41"/>
      <c r="AN1246" s="41">
        <f t="shared" si="267"/>
        <v>1900</v>
      </c>
      <c r="AO1246" s="41"/>
      <c r="AP1246" s="41"/>
      <c r="AQ1246" s="41"/>
      <c r="AR1246" s="42"/>
      <c r="AS1246" s="42"/>
      <c r="AU1246" s="43">
        <f t="shared" si="268"/>
        <v>0</v>
      </c>
    </row>
    <row r="1247" spans="1:47" ht="15" customHeight="1" x14ac:dyDescent="0.25">
      <c r="A1247" s="11"/>
      <c r="B1247" s="19">
        <v>1407</v>
      </c>
      <c r="C1247" s="74"/>
      <c r="D1247" s="77"/>
      <c r="E1247" s="78"/>
      <c r="F1247" s="78"/>
      <c r="G1247" s="80"/>
      <c r="H1247" s="49"/>
      <c r="I1247" s="27"/>
      <c r="J1247" s="27"/>
      <c r="K1247" s="27"/>
      <c r="L1247" s="79"/>
      <c r="M1247" s="81"/>
      <c r="N1247" s="29">
        <v>0</v>
      </c>
      <c r="O1247" s="30" t="str">
        <f>IF(G1247&lt;=$N$2,"",IF(F1247=[3]Pav.tvarkyklė!$B$13,"",IF(ISBLANK(R1247),"X","")))</f>
        <v/>
      </c>
      <c r="P1247" s="31"/>
      <c r="Q1247" s="32"/>
      <c r="R1247" s="32"/>
      <c r="S1247" s="33"/>
      <c r="T1247" s="33"/>
      <c r="U1247" s="34" t="str">
        <f>IFERROR(INDEX('[3]5.Grup_T'!$G$4:$G$22,MATCH('6.Turtas'!E1247,'[3]5.Grup_T'!$E$4:$E$22,0)),"0")</f>
        <v>0</v>
      </c>
      <c r="V1247" s="35">
        <f t="shared" si="269"/>
        <v>0</v>
      </c>
      <c r="W1247" s="35">
        <f>IF(NOT(ISBLANK(H1247)),(12-DATEDIF(H1247,'[3]1.Pradzia'!$D$13,"m")),0)</f>
        <v>0</v>
      </c>
      <c r="X1247" s="35">
        <f t="shared" si="270"/>
        <v>0</v>
      </c>
      <c r="Y1247" s="35">
        <f t="shared" si="266"/>
        <v>0</v>
      </c>
      <c r="Z1247" s="35">
        <f t="shared" si="278"/>
        <v>0</v>
      </c>
      <c r="AA1247" s="36">
        <f t="shared" si="271"/>
        <v>0</v>
      </c>
      <c r="AB1247" s="36">
        <f t="shared" si="272"/>
        <v>0</v>
      </c>
      <c r="AC1247" s="37">
        <f t="shared" si="273"/>
        <v>0</v>
      </c>
      <c r="AD1247" s="35">
        <f>IF(OR(YEAR(G1247)&lt;2019,O1247="X"),0,IF(ISBLANK(H1247),DATEDIF(G1247,'[3]1.Pradzia'!$D$13,"M"),DATEDIF(G1247,H1247,"m")))</f>
        <v>0</v>
      </c>
      <c r="AE1247" s="37">
        <f>IF(E1247='[3]5.Grup_T'!$E$20,0,IF(AD1247&lt;&gt;0,M1247/V1247*MIN(12,AD1247),0))</f>
        <v>0</v>
      </c>
      <c r="AF1247" s="37">
        <f t="shared" si="274"/>
        <v>0</v>
      </c>
      <c r="AG1247" s="37">
        <f t="shared" si="275"/>
        <v>0</v>
      </c>
      <c r="AH1247" s="37">
        <f t="shared" si="276"/>
        <v>0</v>
      </c>
      <c r="AI1247" s="35" t="str">
        <f t="shared" si="277"/>
        <v>Nusidėvėjęs</v>
      </c>
      <c r="AJ1247" s="38" t="str">
        <f>IF(AND(F1247&lt;&gt;[3]Pav.tvarkyklė!$B$12,F1247&lt;&gt;[3]Pav.tvarkyklė!$B$13),"GVTNT","X")</f>
        <v>GVTNT</v>
      </c>
      <c r="AK1247" s="39">
        <f t="shared" si="279"/>
        <v>0</v>
      </c>
      <c r="AL1247" s="41"/>
      <c r="AM1247" s="41"/>
      <c r="AN1247" s="41">
        <f t="shared" si="267"/>
        <v>1900</v>
      </c>
      <c r="AO1247" s="41"/>
      <c r="AP1247" s="41"/>
      <c r="AQ1247" s="41"/>
      <c r="AR1247" s="42"/>
      <c r="AS1247" s="42"/>
      <c r="AU1247" s="43">
        <f t="shared" si="268"/>
        <v>0</v>
      </c>
    </row>
    <row r="1248" spans="1:47" ht="15" customHeight="1" x14ac:dyDescent="0.25">
      <c r="A1248" s="11"/>
      <c r="B1248" s="19">
        <v>1408</v>
      </c>
      <c r="C1248" s="74"/>
      <c r="D1248" s="77"/>
      <c r="E1248" s="78"/>
      <c r="F1248" s="78"/>
      <c r="G1248" s="80"/>
      <c r="H1248" s="49"/>
      <c r="I1248" s="27"/>
      <c r="J1248" s="27"/>
      <c r="K1248" s="27"/>
      <c r="L1248" s="79"/>
      <c r="M1248" s="81"/>
      <c r="N1248" s="29">
        <v>0</v>
      </c>
      <c r="O1248" s="30" t="str">
        <f>IF(G1248&lt;=$N$2,"",IF(F1248=[3]Pav.tvarkyklė!$B$13,"",IF(ISBLANK(R1248),"X","")))</f>
        <v/>
      </c>
      <c r="P1248" s="31"/>
      <c r="Q1248" s="32"/>
      <c r="R1248" s="32"/>
      <c r="S1248" s="33"/>
      <c r="T1248" s="33"/>
      <c r="U1248" s="34" t="str">
        <f>IFERROR(INDEX('[3]5.Grup_T'!$G$4:$G$22,MATCH('6.Turtas'!E1248,'[3]5.Grup_T'!$E$4:$E$22,0)),"0")</f>
        <v>0</v>
      </c>
      <c r="V1248" s="35">
        <f t="shared" si="269"/>
        <v>0</v>
      </c>
      <c r="W1248" s="35">
        <f>IF(NOT(ISBLANK(H1248)),(12-DATEDIF(H1248,'[3]1.Pradzia'!$D$13,"m")),0)</f>
        <v>0</v>
      </c>
      <c r="X1248" s="35">
        <f t="shared" si="270"/>
        <v>0</v>
      </c>
      <c r="Y1248" s="35">
        <f t="shared" si="266"/>
        <v>0</v>
      </c>
      <c r="Z1248" s="35">
        <f t="shared" si="278"/>
        <v>0</v>
      </c>
      <c r="AA1248" s="36">
        <f t="shared" si="271"/>
        <v>0</v>
      </c>
      <c r="AB1248" s="36">
        <f t="shared" si="272"/>
        <v>0</v>
      </c>
      <c r="AC1248" s="37">
        <f t="shared" si="273"/>
        <v>0</v>
      </c>
      <c r="AD1248" s="35">
        <f>IF(OR(YEAR(G1248)&lt;2019,O1248="X"),0,IF(ISBLANK(H1248),DATEDIF(G1248,'[3]1.Pradzia'!$D$13,"M"),DATEDIF(G1248,H1248,"m")))</f>
        <v>0</v>
      </c>
      <c r="AE1248" s="37">
        <f>IF(E1248='[3]5.Grup_T'!$E$20,0,IF(AD1248&lt;&gt;0,M1248/V1248*MIN(12,AD1248),0))</f>
        <v>0</v>
      </c>
      <c r="AF1248" s="37">
        <f t="shared" si="274"/>
        <v>0</v>
      </c>
      <c r="AG1248" s="37">
        <f t="shared" si="275"/>
        <v>0</v>
      </c>
      <c r="AH1248" s="37">
        <f t="shared" si="276"/>
        <v>0</v>
      </c>
      <c r="AI1248" s="35" t="str">
        <f t="shared" si="277"/>
        <v>Nusidėvėjęs</v>
      </c>
      <c r="AJ1248" s="38" t="str">
        <f>IF(AND(F1248&lt;&gt;[3]Pav.tvarkyklė!$B$12,F1248&lt;&gt;[3]Pav.tvarkyklė!$B$13),"GVTNT","X")</f>
        <v>GVTNT</v>
      </c>
      <c r="AK1248" s="39">
        <f t="shared" si="279"/>
        <v>0</v>
      </c>
      <c r="AL1248" s="41"/>
      <c r="AM1248" s="41"/>
      <c r="AN1248" s="41">
        <f t="shared" si="267"/>
        <v>1900</v>
      </c>
      <c r="AO1248" s="41"/>
      <c r="AP1248" s="41"/>
      <c r="AQ1248" s="41"/>
      <c r="AR1248" s="42"/>
      <c r="AS1248" s="42"/>
      <c r="AU1248" s="43">
        <f t="shared" si="268"/>
        <v>0</v>
      </c>
    </row>
    <row r="1249" spans="1:47" ht="15" customHeight="1" x14ac:dyDescent="0.25">
      <c r="A1249" s="11"/>
      <c r="B1249" s="19">
        <v>1409</v>
      </c>
      <c r="C1249" s="74"/>
      <c r="D1249" s="77"/>
      <c r="E1249" s="78"/>
      <c r="F1249" s="78"/>
      <c r="G1249" s="80"/>
      <c r="H1249" s="49"/>
      <c r="I1249" s="27"/>
      <c r="J1249" s="27"/>
      <c r="K1249" s="27"/>
      <c r="L1249" s="79"/>
      <c r="M1249" s="81"/>
      <c r="N1249" s="29">
        <v>0</v>
      </c>
      <c r="O1249" s="30" t="str">
        <f>IF(G1249&lt;=$N$2,"",IF(F1249=[3]Pav.tvarkyklė!$B$13,"",IF(ISBLANK(R1249),"X","")))</f>
        <v/>
      </c>
      <c r="P1249" s="31"/>
      <c r="Q1249" s="32"/>
      <c r="R1249" s="32"/>
      <c r="S1249" s="33"/>
      <c r="T1249" s="33"/>
      <c r="U1249" s="34" t="str">
        <f>IFERROR(INDEX('[3]5.Grup_T'!$G$4:$G$22,MATCH('6.Turtas'!E1249,'[3]5.Grup_T'!$E$4:$E$22,0)),"0")</f>
        <v>0</v>
      </c>
      <c r="V1249" s="35">
        <f t="shared" si="269"/>
        <v>0</v>
      </c>
      <c r="W1249" s="35">
        <f>IF(NOT(ISBLANK(H1249)),(12-DATEDIF(H1249,'[3]1.Pradzia'!$D$13,"m")),0)</f>
        <v>0</v>
      </c>
      <c r="X1249" s="35">
        <f t="shared" si="270"/>
        <v>0</v>
      </c>
      <c r="Y1249" s="35">
        <f t="shared" si="266"/>
        <v>0</v>
      </c>
      <c r="Z1249" s="35">
        <f t="shared" si="278"/>
        <v>0</v>
      </c>
      <c r="AA1249" s="36">
        <f t="shared" si="271"/>
        <v>0</v>
      </c>
      <c r="AB1249" s="36">
        <f t="shared" si="272"/>
        <v>0</v>
      </c>
      <c r="AC1249" s="37">
        <f t="shared" si="273"/>
        <v>0</v>
      </c>
      <c r="AD1249" s="35">
        <f>IF(OR(YEAR(G1249)&lt;2019,O1249="X"),0,IF(ISBLANK(H1249),DATEDIF(G1249,'[3]1.Pradzia'!$D$13,"M"),DATEDIF(G1249,H1249,"m")))</f>
        <v>0</v>
      </c>
      <c r="AE1249" s="37">
        <f>IF(E1249='[3]5.Grup_T'!$E$20,0,IF(AD1249&lt;&gt;0,M1249/V1249*MIN(12,AD1249),0))</f>
        <v>0</v>
      </c>
      <c r="AF1249" s="37">
        <f t="shared" si="274"/>
        <v>0</v>
      </c>
      <c r="AG1249" s="37">
        <f t="shared" si="275"/>
        <v>0</v>
      </c>
      <c r="AH1249" s="37">
        <f t="shared" si="276"/>
        <v>0</v>
      </c>
      <c r="AI1249" s="35" t="str">
        <f t="shared" si="277"/>
        <v>Nusidėvėjęs</v>
      </c>
      <c r="AJ1249" s="38" t="str">
        <f>IF(AND(F1249&lt;&gt;[3]Pav.tvarkyklė!$B$12,F1249&lt;&gt;[3]Pav.tvarkyklė!$B$13),"GVTNT","X")</f>
        <v>GVTNT</v>
      </c>
      <c r="AK1249" s="39">
        <f t="shared" si="279"/>
        <v>0</v>
      </c>
      <c r="AL1249" s="41"/>
      <c r="AM1249" s="41"/>
      <c r="AN1249" s="41">
        <f t="shared" si="267"/>
        <v>1900</v>
      </c>
      <c r="AO1249" s="41"/>
      <c r="AP1249" s="41"/>
      <c r="AQ1249" s="41"/>
      <c r="AR1249" s="42"/>
      <c r="AS1249" s="42"/>
      <c r="AU1249" s="43">
        <f t="shared" si="268"/>
        <v>0</v>
      </c>
    </row>
    <row r="1250" spans="1:47" ht="15" customHeight="1" x14ac:dyDescent="0.25">
      <c r="A1250" s="11"/>
      <c r="B1250" s="19">
        <v>1410</v>
      </c>
      <c r="C1250" s="74"/>
      <c r="D1250" s="77"/>
      <c r="E1250" s="78"/>
      <c r="F1250" s="78"/>
      <c r="G1250" s="80"/>
      <c r="H1250" s="49"/>
      <c r="I1250" s="27"/>
      <c r="J1250" s="27"/>
      <c r="K1250" s="27"/>
      <c r="L1250" s="79"/>
      <c r="M1250" s="81"/>
      <c r="N1250" s="29">
        <v>0</v>
      </c>
      <c r="O1250" s="30" t="str">
        <f>IF(G1250&lt;=$N$2,"",IF(F1250=[3]Pav.tvarkyklė!$B$13,"",IF(ISBLANK(R1250),"X","")))</f>
        <v/>
      </c>
      <c r="P1250" s="31"/>
      <c r="Q1250" s="32"/>
      <c r="R1250" s="32"/>
      <c r="S1250" s="33"/>
      <c r="T1250" s="33"/>
      <c r="U1250" s="34" t="str">
        <f>IFERROR(INDEX('[3]5.Grup_T'!$G$4:$G$22,MATCH('6.Turtas'!E1250,'[3]5.Grup_T'!$E$4:$E$22,0)),"0")</f>
        <v>0</v>
      </c>
      <c r="V1250" s="35">
        <f t="shared" si="269"/>
        <v>0</v>
      </c>
      <c r="W1250" s="35">
        <f>IF(NOT(ISBLANK(H1250)),(12-DATEDIF(H1250,'[3]1.Pradzia'!$D$13,"m")),0)</f>
        <v>0</v>
      </c>
      <c r="X1250" s="35">
        <f t="shared" si="270"/>
        <v>0</v>
      </c>
      <c r="Y1250" s="35">
        <f t="shared" si="266"/>
        <v>0</v>
      </c>
      <c r="Z1250" s="35">
        <f t="shared" si="278"/>
        <v>0</v>
      </c>
      <c r="AA1250" s="36">
        <f t="shared" si="271"/>
        <v>0</v>
      </c>
      <c r="AB1250" s="36">
        <f t="shared" si="272"/>
        <v>0</v>
      </c>
      <c r="AC1250" s="37">
        <f t="shared" si="273"/>
        <v>0</v>
      </c>
      <c r="AD1250" s="35">
        <f>IF(OR(YEAR(G1250)&lt;2019,O1250="X"),0,IF(ISBLANK(H1250),DATEDIF(G1250,'[3]1.Pradzia'!$D$13,"M"),DATEDIF(G1250,H1250,"m")))</f>
        <v>0</v>
      </c>
      <c r="AE1250" s="37">
        <f>IF(E1250='[3]5.Grup_T'!$E$20,0,IF(AD1250&lt;&gt;0,M1250/V1250*MIN(12,AD1250),0))</f>
        <v>0</v>
      </c>
      <c r="AF1250" s="37">
        <f t="shared" si="274"/>
        <v>0</v>
      </c>
      <c r="AG1250" s="37">
        <f t="shared" si="275"/>
        <v>0</v>
      </c>
      <c r="AH1250" s="37">
        <f t="shared" si="276"/>
        <v>0</v>
      </c>
      <c r="AI1250" s="35" t="str">
        <f t="shared" si="277"/>
        <v>Nusidėvėjęs</v>
      </c>
      <c r="AJ1250" s="38" t="str">
        <f>IF(AND(F1250&lt;&gt;[3]Pav.tvarkyklė!$B$12,F1250&lt;&gt;[3]Pav.tvarkyklė!$B$13),"GVTNT","X")</f>
        <v>GVTNT</v>
      </c>
      <c r="AK1250" s="39">
        <f t="shared" si="279"/>
        <v>0</v>
      </c>
      <c r="AL1250" s="41"/>
      <c r="AM1250" s="41"/>
      <c r="AN1250" s="41">
        <f t="shared" si="267"/>
        <v>1900</v>
      </c>
      <c r="AO1250" s="41"/>
      <c r="AP1250" s="41"/>
      <c r="AQ1250" s="41"/>
      <c r="AR1250" s="42"/>
      <c r="AS1250" s="42"/>
      <c r="AU1250" s="43">
        <f t="shared" si="268"/>
        <v>0</v>
      </c>
    </row>
    <row r="1251" spans="1:47" ht="15" customHeight="1" x14ac:dyDescent="0.25">
      <c r="A1251" s="11"/>
      <c r="B1251" s="19">
        <v>1411</v>
      </c>
      <c r="C1251" s="74"/>
      <c r="D1251" s="77"/>
      <c r="E1251" s="78"/>
      <c r="F1251" s="78"/>
      <c r="G1251" s="80"/>
      <c r="H1251" s="49"/>
      <c r="I1251" s="27"/>
      <c r="J1251" s="27"/>
      <c r="K1251" s="27"/>
      <c r="L1251" s="79"/>
      <c r="M1251" s="81"/>
      <c r="N1251" s="29">
        <v>0</v>
      </c>
      <c r="O1251" s="30" t="str">
        <f>IF(G1251&lt;=$N$2,"",IF(F1251=[3]Pav.tvarkyklė!$B$13,"",IF(ISBLANK(R1251),"X","")))</f>
        <v/>
      </c>
      <c r="P1251" s="31"/>
      <c r="Q1251" s="32"/>
      <c r="R1251" s="32"/>
      <c r="S1251" s="33"/>
      <c r="T1251" s="33"/>
      <c r="U1251" s="34" t="str">
        <f>IFERROR(INDEX('[3]5.Grup_T'!$G$4:$G$22,MATCH('6.Turtas'!E1251,'[3]5.Grup_T'!$E$4:$E$22,0)),"0")</f>
        <v>0</v>
      </c>
      <c r="V1251" s="35">
        <f t="shared" si="269"/>
        <v>0</v>
      </c>
      <c r="W1251" s="35">
        <f>IF(NOT(ISBLANK(H1251)),(12-DATEDIF(H1251,'[3]1.Pradzia'!$D$13,"m")),0)</f>
        <v>0</v>
      </c>
      <c r="X1251" s="35">
        <f t="shared" si="270"/>
        <v>0</v>
      </c>
      <c r="Y1251" s="35">
        <f t="shared" si="266"/>
        <v>0</v>
      </c>
      <c r="Z1251" s="35">
        <f t="shared" si="278"/>
        <v>0</v>
      </c>
      <c r="AA1251" s="36">
        <f t="shared" si="271"/>
        <v>0</v>
      </c>
      <c r="AB1251" s="36">
        <f t="shared" si="272"/>
        <v>0</v>
      </c>
      <c r="AC1251" s="37">
        <f t="shared" si="273"/>
        <v>0</v>
      </c>
      <c r="AD1251" s="35">
        <f>IF(OR(YEAR(G1251)&lt;2019,O1251="X"),0,IF(ISBLANK(H1251),DATEDIF(G1251,'[3]1.Pradzia'!$D$13,"M"),DATEDIF(G1251,H1251,"m")))</f>
        <v>0</v>
      </c>
      <c r="AE1251" s="37">
        <f>IF(E1251='[3]5.Grup_T'!$E$20,0,IF(AD1251&lt;&gt;0,M1251/V1251*MIN(12,AD1251),0))</f>
        <v>0</v>
      </c>
      <c r="AF1251" s="37">
        <f t="shared" si="274"/>
        <v>0</v>
      </c>
      <c r="AG1251" s="37">
        <f t="shared" si="275"/>
        <v>0</v>
      </c>
      <c r="AH1251" s="37">
        <f t="shared" si="276"/>
        <v>0</v>
      </c>
      <c r="AI1251" s="35" t="str">
        <f t="shared" si="277"/>
        <v>Nusidėvėjęs</v>
      </c>
      <c r="AJ1251" s="38" t="str">
        <f>IF(AND(F1251&lt;&gt;[3]Pav.tvarkyklė!$B$12,F1251&lt;&gt;[3]Pav.tvarkyklė!$B$13),"GVTNT","X")</f>
        <v>GVTNT</v>
      </c>
      <c r="AK1251" s="39">
        <f t="shared" si="279"/>
        <v>0</v>
      </c>
      <c r="AL1251" s="41"/>
      <c r="AM1251" s="41"/>
      <c r="AN1251" s="41">
        <f t="shared" si="267"/>
        <v>1900</v>
      </c>
      <c r="AO1251" s="41"/>
      <c r="AP1251" s="41"/>
      <c r="AQ1251" s="41"/>
      <c r="AR1251" s="42"/>
      <c r="AS1251" s="42"/>
      <c r="AU1251" s="43">
        <f t="shared" si="268"/>
        <v>0</v>
      </c>
    </row>
    <row r="1252" spans="1:47" ht="15" customHeight="1" x14ac:dyDescent="0.25">
      <c r="A1252" s="11"/>
      <c r="B1252" s="19">
        <v>1412</v>
      </c>
      <c r="C1252" s="74"/>
      <c r="D1252" s="77"/>
      <c r="E1252" s="78"/>
      <c r="F1252" s="78"/>
      <c r="G1252" s="80"/>
      <c r="H1252" s="49"/>
      <c r="I1252" s="27"/>
      <c r="J1252" s="27"/>
      <c r="K1252" s="27"/>
      <c r="L1252" s="79"/>
      <c r="M1252" s="81"/>
      <c r="N1252" s="29">
        <v>0</v>
      </c>
      <c r="O1252" s="30" t="str">
        <f>IF(G1252&lt;=$N$2,"",IF(F1252=[3]Pav.tvarkyklė!$B$13,"",IF(ISBLANK(R1252),"X","")))</f>
        <v/>
      </c>
      <c r="P1252" s="31"/>
      <c r="Q1252" s="32"/>
      <c r="R1252" s="32"/>
      <c r="S1252" s="33"/>
      <c r="T1252" s="33"/>
      <c r="U1252" s="34" t="str">
        <f>IFERROR(INDEX('[3]5.Grup_T'!$G$4:$G$22,MATCH('6.Turtas'!E1252,'[3]5.Grup_T'!$E$4:$E$22,0)),"0")</f>
        <v>0</v>
      </c>
      <c r="V1252" s="35">
        <f t="shared" si="269"/>
        <v>0</v>
      </c>
      <c r="W1252" s="35">
        <f>IF(NOT(ISBLANK(H1252)),(12-DATEDIF(H1252,'[3]1.Pradzia'!$D$13,"m")),0)</f>
        <v>0</v>
      </c>
      <c r="X1252" s="35">
        <f t="shared" si="270"/>
        <v>0</v>
      </c>
      <c r="Y1252" s="35">
        <f t="shared" si="266"/>
        <v>0</v>
      </c>
      <c r="Z1252" s="35">
        <f t="shared" si="278"/>
        <v>0</v>
      </c>
      <c r="AA1252" s="36">
        <f t="shared" si="271"/>
        <v>0</v>
      </c>
      <c r="AB1252" s="36">
        <f t="shared" si="272"/>
        <v>0</v>
      </c>
      <c r="AC1252" s="37">
        <f t="shared" si="273"/>
        <v>0</v>
      </c>
      <c r="AD1252" s="35">
        <f>IF(OR(YEAR(G1252)&lt;2019,O1252="X"),0,IF(ISBLANK(H1252),DATEDIF(G1252,'[3]1.Pradzia'!$D$13,"M"),DATEDIF(G1252,H1252,"m")))</f>
        <v>0</v>
      </c>
      <c r="AE1252" s="37">
        <f>IF(E1252='[3]5.Grup_T'!$E$20,0,IF(AD1252&lt;&gt;0,M1252/V1252*MIN(12,AD1252),0))</f>
        <v>0</v>
      </c>
      <c r="AF1252" s="37">
        <f t="shared" si="274"/>
        <v>0</v>
      </c>
      <c r="AG1252" s="37">
        <f t="shared" si="275"/>
        <v>0</v>
      </c>
      <c r="AH1252" s="37">
        <f t="shared" si="276"/>
        <v>0</v>
      </c>
      <c r="AI1252" s="35" t="str">
        <f t="shared" si="277"/>
        <v>Nusidėvėjęs</v>
      </c>
      <c r="AJ1252" s="38" t="str">
        <f>IF(AND(F1252&lt;&gt;[3]Pav.tvarkyklė!$B$12,F1252&lt;&gt;[3]Pav.tvarkyklė!$B$13),"GVTNT","X")</f>
        <v>GVTNT</v>
      </c>
      <c r="AK1252" s="39">
        <f t="shared" si="279"/>
        <v>0</v>
      </c>
      <c r="AL1252" s="41"/>
      <c r="AM1252" s="41"/>
      <c r="AN1252" s="41">
        <f t="shared" si="267"/>
        <v>1900</v>
      </c>
      <c r="AO1252" s="41"/>
      <c r="AP1252" s="41"/>
      <c r="AQ1252" s="41"/>
      <c r="AR1252" s="42"/>
      <c r="AS1252" s="42"/>
      <c r="AU1252" s="43">
        <f t="shared" si="268"/>
        <v>0</v>
      </c>
    </row>
    <row r="1253" spans="1:47" ht="15" customHeight="1" x14ac:dyDescent="0.25">
      <c r="A1253" s="11"/>
      <c r="B1253" s="19">
        <v>1413</v>
      </c>
      <c r="C1253" s="74"/>
      <c r="D1253" s="77"/>
      <c r="E1253" s="78"/>
      <c r="F1253" s="78"/>
      <c r="G1253" s="80"/>
      <c r="H1253" s="49"/>
      <c r="I1253" s="27"/>
      <c r="J1253" s="27"/>
      <c r="K1253" s="27"/>
      <c r="L1253" s="79"/>
      <c r="M1253" s="81"/>
      <c r="N1253" s="29">
        <v>0</v>
      </c>
      <c r="O1253" s="30" t="str">
        <f>IF(G1253&lt;=$N$2,"",IF(F1253=[3]Pav.tvarkyklė!$B$13,"",IF(ISBLANK(R1253),"X","")))</f>
        <v/>
      </c>
      <c r="P1253" s="31"/>
      <c r="Q1253" s="32"/>
      <c r="R1253" s="32"/>
      <c r="S1253" s="33"/>
      <c r="T1253" s="33"/>
      <c r="U1253" s="34" t="str">
        <f>IFERROR(INDEX('[3]5.Grup_T'!$G$4:$G$22,MATCH('6.Turtas'!E1253,'[3]5.Grup_T'!$E$4:$E$22,0)),"0")</f>
        <v>0</v>
      </c>
      <c r="V1253" s="35">
        <f t="shared" si="269"/>
        <v>0</v>
      </c>
      <c r="W1253" s="35">
        <f>IF(NOT(ISBLANK(H1253)),(12-DATEDIF(H1253,'[3]1.Pradzia'!$D$13,"m")),0)</f>
        <v>0</v>
      </c>
      <c r="X1253" s="35">
        <f t="shared" si="270"/>
        <v>0</v>
      </c>
      <c r="Y1253" s="35">
        <f t="shared" si="266"/>
        <v>0</v>
      </c>
      <c r="Z1253" s="35">
        <f t="shared" si="278"/>
        <v>0</v>
      </c>
      <c r="AA1253" s="36">
        <f t="shared" si="271"/>
        <v>0</v>
      </c>
      <c r="AB1253" s="36">
        <f t="shared" si="272"/>
        <v>0</v>
      </c>
      <c r="AC1253" s="37">
        <f t="shared" si="273"/>
        <v>0</v>
      </c>
      <c r="AD1253" s="35">
        <f>IF(OR(YEAR(G1253)&lt;2019,O1253="X"),0,IF(ISBLANK(H1253),DATEDIF(G1253,'[3]1.Pradzia'!$D$13,"M"),DATEDIF(G1253,H1253,"m")))</f>
        <v>0</v>
      </c>
      <c r="AE1253" s="37">
        <f>IF(E1253='[3]5.Grup_T'!$E$20,0,IF(AD1253&lt;&gt;0,M1253/V1253*MIN(12,AD1253),0))</f>
        <v>0</v>
      </c>
      <c r="AF1253" s="37">
        <f t="shared" si="274"/>
        <v>0</v>
      </c>
      <c r="AG1253" s="37">
        <f t="shared" si="275"/>
        <v>0</v>
      </c>
      <c r="AH1253" s="37">
        <f t="shared" si="276"/>
        <v>0</v>
      </c>
      <c r="AI1253" s="35" t="str">
        <f t="shared" si="277"/>
        <v>Nusidėvėjęs</v>
      </c>
      <c r="AJ1253" s="38" t="str">
        <f>IF(AND(F1253&lt;&gt;[3]Pav.tvarkyklė!$B$12,F1253&lt;&gt;[3]Pav.tvarkyklė!$B$13),"GVTNT","X")</f>
        <v>GVTNT</v>
      </c>
      <c r="AK1253" s="39">
        <f t="shared" si="279"/>
        <v>0</v>
      </c>
      <c r="AL1253" s="41"/>
      <c r="AM1253" s="41"/>
      <c r="AN1253" s="41">
        <f t="shared" si="267"/>
        <v>1900</v>
      </c>
      <c r="AO1253" s="41"/>
      <c r="AP1253" s="41"/>
      <c r="AQ1253" s="41"/>
      <c r="AR1253" s="42"/>
      <c r="AS1253" s="42"/>
      <c r="AU1253" s="43">
        <f t="shared" si="268"/>
        <v>0</v>
      </c>
    </row>
    <row r="1254" spans="1:47" ht="15" customHeight="1" x14ac:dyDescent="0.25">
      <c r="A1254" s="11"/>
      <c r="B1254" s="19">
        <v>1414</v>
      </c>
      <c r="C1254" s="74"/>
      <c r="D1254" s="77"/>
      <c r="E1254" s="78"/>
      <c r="F1254" s="78"/>
      <c r="G1254" s="80"/>
      <c r="H1254" s="49"/>
      <c r="I1254" s="27"/>
      <c r="J1254" s="27"/>
      <c r="K1254" s="27"/>
      <c r="L1254" s="79"/>
      <c r="M1254" s="81"/>
      <c r="N1254" s="29">
        <v>0</v>
      </c>
      <c r="O1254" s="30" t="str">
        <f>IF(G1254&lt;=$N$2,"",IF(F1254=[3]Pav.tvarkyklė!$B$13,"",IF(ISBLANK(R1254),"X","")))</f>
        <v/>
      </c>
      <c r="P1254" s="31"/>
      <c r="Q1254" s="32"/>
      <c r="R1254" s="32"/>
      <c r="S1254" s="33"/>
      <c r="T1254" s="33"/>
      <c r="U1254" s="34" t="str">
        <f>IFERROR(INDEX('[3]5.Grup_T'!$G$4:$G$22,MATCH('6.Turtas'!E1254,'[3]5.Grup_T'!$E$4:$E$22,0)),"0")</f>
        <v>0</v>
      </c>
      <c r="V1254" s="35">
        <f t="shared" si="269"/>
        <v>0</v>
      </c>
      <c r="W1254" s="35">
        <f>IF(NOT(ISBLANK(H1254)),(12-DATEDIF(H1254,'[3]1.Pradzia'!$D$13,"m")),0)</f>
        <v>0</v>
      </c>
      <c r="X1254" s="35">
        <f t="shared" si="270"/>
        <v>0</v>
      </c>
      <c r="Y1254" s="35">
        <f t="shared" si="266"/>
        <v>0</v>
      </c>
      <c r="Z1254" s="35">
        <f t="shared" si="278"/>
        <v>0</v>
      </c>
      <c r="AA1254" s="36">
        <f t="shared" si="271"/>
        <v>0</v>
      </c>
      <c r="AB1254" s="36">
        <f t="shared" si="272"/>
        <v>0</v>
      </c>
      <c r="AC1254" s="37">
        <f t="shared" si="273"/>
        <v>0</v>
      </c>
      <c r="AD1254" s="35">
        <f>IF(OR(YEAR(G1254)&lt;2019,O1254="X"),0,IF(ISBLANK(H1254),DATEDIF(G1254,'[3]1.Pradzia'!$D$13,"M"),DATEDIF(G1254,H1254,"m")))</f>
        <v>0</v>
      </c>
      <c r="AE1254" s="37">
        <f>IF(E1254='[3]5.Grup_T'!$E$20,0,IF(AD1254&lt;&gt;0,M1254/V1254*MIN(12,AD1254),0))</f>
        <v>0</v>
      </c>
      <c r="AF1254" s="37">
        <f t="shared" si="274"/>
        <v>0</v>
      </c>
      <c r="AG1254" s="37">
        <f t="shared" si="275"/>
        <v>0</v>
      </c>
      <c r="AH1254" s="37">
        <f t="shared" si="276"/>
        <v>0</v>
      </c>
      <c r="AI1254" s="35" t="str">
        <f t="shared" si="277"/>
        <v>Nusidėvėjęs</v>
      </c>
      <c r="AJ1254" s="38" t="str">
        <f>IF(AND(F1254&lt;&gt;[3]Pav.tvarkyklė!$B$12,F1254&lt;&gt;[3]Pav.tvarkyklė!$B$13),"GVTNT","X")</f>
        <v>GVTNT</v>
      </c>
      <c r="AK1254" s="39">
        <f t="shared" si="279"/>
        <v>0</v>
      </c>
      <c r="AL1254" s="41"/>
      <c r="AM1254" s="41"/>
      <c r="AN1254" s="41">
        <f t="shared" si="267"/>
        <v>1900</v>
      </c>
      <c r="AO1254" s="41"/>
      <c r="AP1254" s="41"/>
      <c r="AQ1254" s="41"/>
      <c r="AR1254" s="42"/>
      <c r="AS1254" s="42"/>
      <c r="AU1254" s="43">
        <f t="shared" si="268"/>
        <v>0</v>
      </c>
    </row>
    <row r="1255" spans="1:47" ht="15" customHeight="1" x14ac:dyDescent="0.25">
      <c r="A1255" s="11"/>
      <c r="B1255" s="19">
        <v>1415</v>
      </c>
      <c r="C1255" s="74"/>
      <c r="D1255" s="77"/>
      <c r="E1255" s="78"/>
      <c r="F1255" s="78"/>
      <c r="G1255" s="80"/>
      <c r="H1255" s="49"/>
      <c r="I1255" s="27"/>
      <c r="J1255" s="27"/>
      <c r="K1255" s="27"/>
      <c r="L1255" s="79"/>
      <c r="M1255" s="81"/>
      <c r="N1255" s="29">
        <v>0</v>
      </c>
      <c r="O1255" s="30" t="str">
        <f>IF(G1255&lt;=$N$2,"",IF(F1255=[3]Pav.tvarkyklė!$B$13,"",IF(ISBLANK(R1255),"X","")))</f>
        <v/>
      </c>
      <c r="P1255" s="31"/>
      <c r="Q1255" s="32"/>
      <c r="R1255" s="32"/>
      <c r="S1255" s="33"/>
      <c r="T1255" s="33"/>
      <c r="U1255" s="34" t="str">
        <f>IFERROR(INDEX('[3]5.Grup_T'!$G$4:$G$22,MATCH('6.Turtas'!E1255,'[3]5.Grup_T'!$E$4:$E$22,0)),"0")</f>
        <v>0</v>
      </c>
      <c r="V1255" s="35">
        <f t="shared" si="269"/>
        <v>0</v>
      </c>
      <c r="W1255" s="35">
        <f>IF(NOT(ISBLANK(H1255)),(12-DATEDIF(H1255,'[3]1.Pradzia'!$D$13,"m")),0)</f>
        <v>0</v>
      </c>
      <c r="X1255" s="35">
        <f t="shared" si="270"/>
        <v>0</v>
      </c>
      <c r="Y1255" s="35">
        <f t="shared" si="266"/>
        <v>0</v>
      </c>
      <c r="Z1255" s="35">
        <f t="shared" si="278"/>
        <v>0</v>
      </c>
      <c r="AA1255" s="36">
        <f t="shared" si="271"/>
        <v>0</v>
      </c>
      <c r="AB1255" s="36">
        <f t="shared" si="272"/>
        <v>0</v>
      </c>
      <c r="AC1255" s="37">
        <f t="shared" si="273"/>
        <v>0</v>
      </c>
      <c r="AD1255" s="35">
        <f>IF(OR(YEAR(G1255)&lt;2019,O1255="X"),0,IF(ISBLANK(H1255),DATEDIF(G1255,'[3]1.Pradzia'!$D$13,"M"),DATEDIF(G1255,H1255,"m")))</f>
        <v>0</v>
      </c>
      <c r="AE1255" s="37">
        <f>IF(E1255='[3]5.Grup_T'!$E$20,0,IF(AD1255&lt;&gt;0,M1255/V1255*MIN(12,AD1255),0))</f>
        <v>0</v>
      </c>
      <c r="AF1255" s="37">
        <f t="shared" si="274"/>
        <v>0</v>
      </c>
      <c r="AG1255" s="37">
        <f t="shared" si="275"/>
        <v>0</v>
      </c>
      <c r="AH1255" s="37">
        <f t="shared" si="276"/>
        <v>0</v>
      </c>
      <c r="AI1255" s="35" t="str">
        <f t="shared" si="277"/>
        <v>Nusidėvėjęs</v>
      </c>
      <c r="AJ1255" s="38" t="str">
        <f>IF(AND(F1255&lt;&gt;[3]Pav.tvarkyklė!$B$12,F1255&lt;&gt;[3]Pav.tvarkyklė!$B$13),"GVTNT","X")</f>
        <v>GVTNT</v>
      </c>
      <c r="AK1255" s="39">
        <f t="shared" si="279"/>
        <v>0</v>
      </c>
      <c r="AL1255" s="41"/>
      <c r="AM1255" s="41"/>
      <c r="AN1255" s="41">
        <f t="shared" si="267"/>
        <v>1900</v>
      </c>
      <c r="AO1255" s="41"/>
      <c r="AP1255" s="41"/>
      <c r="AQ1255" s="41"/>
      <c r="AR1255" s="42"/>
      <c r="AS1255" s="42"/>
      <c r="AU1255" s="43">
        <f t="shared" si="268"/>
        <v>0</v>
      </c>
    </row>
    <row r="1256" spans="1:47" ht="15" customHeight="1" x14ac:dyDescent="0.25">
      <c r="A1256" s="11"/>
      <c r="B1256" s="19">
        <v>1416</v>
      </c>
      <c r="C1256" s="74"/>
      <c r="D1256" s="77"/>
      <c r="E1256" s="78"/>
      <c r="F1256" s="78"/>
      <c r="G1256" s="80"/>
      <c r="H1256" s="49"/>
      <c r="I1256" s="27"/>
      <c r="J1256" s="27"/>
      <c r="K1256" s="27"/>
      <c r="L1256" s="79"/>
      <c r="M1256" s="81"/>
      <c r="N1256" s="29">
        <v>0</v>
      </c>
      <c r="O1256" s="30" t="str">
        <f>IF(G1256&lt;=$N$2,"",IF(F1256=[3]Pav.tvarkyklė!$B$13,"",IF(ISBLANK(R1256),"X","")))</f>
        <v/>
      </c>
      <c r="P1256" s="31"/>
      <c r="Q1256" s="32"/>
      <c r="R1256" s="32"/>
      <c r="S1256" s="33"/>
      <c r="T1256" s="33"/>
      <c r="U1256" s="34" t="str">
        <f>IFERROR(INDEX('[3]5.Grup_T'!$G$4:$G$22,MATCH('6.Turtas'!E1256,'[3]5.Grup_T'!$E$4:$E$22,0)),"0")</f>
        <v>0</v>
      </c>
      <c r="V1256" s="35">
        <f t="shared" si="269"/>
        <v>0</v>
      </c>
      <c r="W1256" s="35">
        <f>IF(NOT(ISBLANK(H1256)),(12-DATEDIF(H1256,'[3]1.Pradzia'!$D$13,"m")),0)</f>
        <v>0</v>
      </c>
      <c r="X1256" s="35">
        <f t="shared" si="270"/>
        <v>0</v>
      </c>
      <c r="Y1256" s="35">
        <f t="shared" si="266"/>
        <v>0</v>
      </c>
      <c r="Z1256" s="35">
        <f t="shared" si="278"/>
        <v>0</v>
      </c>
      <c r="AA1256" s="36">
        <f t="shared" si="271"/>
        <v>0</v>
      </c>
      <c r="AB1256" s="36">
        <f t="shared" si="272"/>
        <v>0</v>
      </c>
      <c r="AC1256" s="37">
        <f t="shared" si="273"/>
        <v>0</v>
      </c>
      <c r="AD1256" s="35">
        <f>IF(OR(YEAR(G1256)&lt;2019,O1256="X"),0,IF(ISBLANK(H1256),DATEDIF(G1256,'[3]1.Pradzia'!$D$13,"M"),DATEDIF(G1256,H1256,"m")))</f>
        <v>0</v>
      </c>
      <c r="AE1256" s="37">
        <f>IF(E1256='[3]5.Grup_T'!$E$20,0,IF(AD1256&lt;&gt;0,M1256/V1256*MIN(12,AD1256),0))</f>
        <v>0</v>
      </c>
      <c r="AF1256" s="37">
        <f t="shared" si="274"/>
        <v>0</v>
      </c>
      <c r="AG1256" s="37">
        <f t="shared" si="275"/>
        <v>0</v>
      </c>
      <c r="AH1256" s="37">
        <f t="shared" si="276"/>
        <v>0</v>
      </c>
      <c r="AI1256" s="35" t="str">
        <f t="shared" si="277"/>
        <v>Nusidėvėjęs</v>
      </c>
      <c r="AJ1256" s="38" t="str">
        <f>IF(AND(F1256&lt;&gt;[3]Pav.tvarkyklė!$B$12,F1256&lt;&gt;[3]Pav.tvarkyklė!$B$13),"GVTNT","X")</f>
        <v>GVTNT</v>
      </c>
      <c r="AK1256" s="39">
        <f t="shared" si="279"/>
        <v>0</v>
      </c>
      <c r="AL1256" s="41"/>
      <c r="AM1256" s="41"/>
      <c r="AN1256" s="41">
        <f t="shared" si="267"/>
        <v>1900</v>
      </c>
      <c r="AO1256" s="41"/>
      <c r="AP1256" s="41"/>
      <c r="AQ1256" s="41"/>
      <c r="AR1256" s="42"/>
      <c r="AS1256" s="42"/>
      <c r="AU1256" s="43">
        <f t="shared" si="268"/>
        <v>0</v>
      </c>
    </row>
    <row r="1257" spans="1:47" ht="15" customHeight="1" x14ac:dyDescent="0.25">
      <c r="A1257" s="11"/>
      <c r="B1257" s="19">
        <v>1417</v>
      </c>
      <c r="C1257" s="74"/>
      <c r="D1257" s="77"/>
      <c r="E1257" s="78"/>
      <c r="F1257" s="78"/>
      <c r="G1257" s="80"/>
      <c r="H1257" s="49"/>
      <c r="I1257" s="27"/>
      <c r="J1257" s="27"/>
      <c r="K1257" s="27"/>
      <c r="L1257" s="79"/>
      <c r="M1257" s="81"/>
      <c r="N1257" s="29">
        <v>0</v>
      </c>
      <c r="O1257" s="30" t="str">
        <f>IF(G1257&lt;=$N$2,"",IF(F1257=[3]Pav.tvarkyklė!$B$13,"",IF(ISBLANK(R1257),"X","")))</f>
        <v/>
      </c>
      <c r="P1257" s="31"/>
      <c r="Q1257" s="32"/>
      <c r="R1257" s="32"/>
      <c r="S1257" s="33"/>
      <c r="T1257" s="33"/>
      <c r="U1257" s="34" t="str">
        <f>IFERROR(INDEX('[3]5.Grup_T'!$G$4:$G$22,MATCH('6.Turtas'!E1257,'[3]5.Grup_T'!$E$4:$E$22,0)),"0")</f>
        <v>0</v>
      </c>
      <c r="V1257" s="35">
        <f t="shared" si="269"/>
        <v>0</v>
      </c>
      <c r="W1257" s="35">
        <f>IF(NOT(ISBLANK(H1257)),(12-DATEDIF(H1257,'[3]1.Pradzia'!$D$13,"m")),0)</f>
        <v>0</v>
      </c>
      <c r="X1257" s="35">
        <f t="shared" si="270"/>
        <v>0</v>
      </c>
      <c r="Y1257" s="35">
        <f t="shared" si="266"/>
        <v>0</v>
      </c>
      <c r="Z1257" s="35">
        <f t="shared" si="278"/>
        <v>0</v>
      </c>
      <c r="AA1257" s="36">
        <f t="shared" si="271"/>
        <v>0</v>
      </c>
      <c r="AB1257" s="36">
        <f t="shared" si="272"/>
        <v>0</v>
      </c>
      <c r="AC1257" s="37">
        <f t="shared" si="273"/>
        <v>0</v>
      </c>
      <c r="AD1257" s="35">
        <f>IF(OR(YEAR(G1257)&lt;2019,O1257="X"),0,IF(ISBLANK(H1257),DATEDIF(G1257,'[3]1.Pradzia'!$D$13,"M"),DATEDIF(G1257,H1257,"m")))</f>
        <v>0</v>
      </c>
      <c r="AE1257" s="37">
        <f>IF(E1257='[3]5.Grup_T'!$E$20,0,IF(AD1257&lt;&gt;0,M1257/V1257*MIN(12,AD1257),0))</f>
        <v>0</v>
      </c>
      <c r="AF1257" s="37">
        <f t="shared" si="274"/>
        <v>0</v>
      </c>
      <c r="AG1257" s="37">
        <f t="shared" si="275"/>
        <v>0</v>
      </c>
      <c r="AH1257" s="37">
        <f t="shared" si="276"/>
        <v>0</v>
      </c>
      <c r="AI1257" s="35" t="str">
        <f t="shared" si="277"/>
        <v>Nusidėvėjęs</v>
      </c>
      <c r="AJ1257" s="38" t="str">
        <f>IF(AND(F1257&lt;&gt;[3]Pav.tvarkyklė!$B$12,F1257&lt;&gt;[3]Pav.tvarkyklė!$B$13),"GVTNT","X")</f>
        <v>GVTNT</v>
      </c>
      <c r="AK1257" s="39">
        <f t="shared" si="279"/>
        <v>0</v>
      </c>
      <c r="AL1257" s="41"/>
      <c r="AM1257" s="41"/>
      <c r="AN1257" s="41">
        <f t="shared" si="267"/>
        <v>1900</v>
      </c>
      <c r="AO1257" s="41"/>
      <c r="AP1257" s="41"/>
      <c r="AQ1257" s="41"/>
      <c r="AR1257" s="42"/>
      <c r="AS1257" s="42"/>
      <c r="AU1257" s="43">
        <f t="shared" si="268"/>
        <v>0</v>
      </c>
    </row>
    <row r="1258" spans="1:47" ht="15" customHeight="1" x14ac:dyDescent="0.25">
      <c r="A1258" s="11"/>
      <c r="B1258" s="19">
        <v>1418</v>
      </c>
      <c r="C1258" s="74"/>
      <c r="D1258" s="77"/>
      <c r="E1258" s="75"/>
      <c r="F1258" s="78"/>
      <c r="G1258" s="80"/>
      <c r="H1258" s="49"/>
      <c r="I1258" s="27"/>
      <c r="J1258" s="27"/>
      <c r="K1258" s="27"/>
      <c r="L1258" s="79"/>
      <c r="M1258" s="81"/>
      <c r="N1258" s="29">
        <v>0</v>
      </c>
      <c r="O1258" s="30" t="str">
        <f>IF(G1258&lt;=$N$2,"",IF(F1258=[3]Pav.tvarkyklė!$B$13,"",IF(ISBLANK(R1258),"X","")))</f>
        <v/>
      </c>
      <c r="P1258" s="31"/>
      <c r="Q1258" s="32"/>
      <c r="R1258" s="32"/>
      <c r="S1258" s="33"/>
      <c r="T1258" s="33"/>
      <c r="U1258" s="34" t="str">
        <f>IFERROR(INDEX('[3]5.Grup_T'!$G$4:$G$22,MATCH('6.Turtas'!E1258,'[3]5.Grup_T'!$E$4:$E$22,0)),"0")</f>
        <v>0</v>
      </c>
      <c r="V1258" s="35">
        <f t="shared" si="269"/>
        <v>0</v>
      </c>
      <c r="W1258" s="35">
        <f>IF(NOT(ISBLANK(H1258)),(12-DATEDIF(H1258,'[3]1.Pradzia'!$D$13,"m")),0)</f>
        <v>0</v>
      </c>
      <c r="X1258" s="35">
        <f t="shared" si="270"/>
        <v>0</v>
      </c>
      <c r="Y1258" s="35">
        <f t="shared" si="266"/>
        <v>0</v>
      </c>
      <c r="Z1258" s="35">
        <f t="shared" si="278"/>
        <v>0</v>
      </c>
      <c r="AA1258" s="36">
        <f t="shared" si="271"/>
        <v>0</v>
      </c>
      <c r="AB1258" s="36">
        <f t="shared" si="272"/>
        <v>0</v>
      </c>
      <c r="AC1258" s="37">
        <f t="shared" si="273"/>
        <v>0</v>
      </c>
      <c r="AD1258" s="35">
        <f>IF(OR(YEAR(G1258)&lt;2019,O1258="X"),0,IF(ISBLANK(H1258),DATEDIF(G1258,'[3]1.Pradzia'!$D$13,"M"),DATEDIF(G1258,H1258,"m")))</f>
        <v>0</v>
      </c>
      <c r="AE1258" s="37">
        <f>IF(E1258='[3]5.Grup_T'!$E$20,0,IF(AD1258&lt;&gt;0,M1258/V1258*MIN(12,AD1258),0))</f>
        <v>0</v>
      </c>
      <c r="AF1258" s="37">
        <f t="shared" si="274"/>
        <v>0</v>
      </c>
      <c r="AG1258" s="37">
        <f t="shared" si="275"/>
        <v>0</v>
      </c>
      <c r="AH1258" s="37">
        <f t="shared" si="276"/>
        <v>0</v>
      </c>
      <c r="AI1258" s="35" t="str">
        <f t="shared" si="277"/>
        <v>Nusidėvėjęs</v>
      </c>
      <c r="AJ1258" s="38" t="str">
        <f>IF(AND(F1258&lt;&gt;[3]Pav.tvarkyklė!$B$12,F1258&lt;&gt;[3]Pav.tvarkyklė!$B$13),"GVTNT","X")</f>
        <v>GVTNT</v>
      </c>
      <c r="AK1258" s="39">
        <f t="shared" si="279"/>
        <v>0</v>
      </c>
      <c r="AL1258" s="41"/>
      <c r="AM1258" s="41"/>
      <c r="AN1258" s="41">
        <f t="shared" si="267"/>
        <v>1900</v>
      </c>
      <c r="AO1258" s="41"/>
      <c r="AP1258" s="41"/>
      <c r="AQ1258" s="41"/>
      <c r="AR1258" s="42"/>
      <c r="AS1258" s="42"/>
      <c r="AU1258" s="43">
        <f t="shared" si="268"/>
        <v>0</v>
      </c>
    </row>
    <row r="1259" spans="1:47" ht="15" customHeight="1" x14ac:dyDescent="0.25">
      <c r="A1259" s="11"/>
      <c r="B1259" s="19">
        <v>1419</v>
      </c>
      <c r="C1259" s="74"/>
      <c r="D1259" s="77"/>
      <c r="E1259" s="78"/>
      <c r="F1259" s="78"/>
      <c r="G1259" s="80"/>
      <c r="H1259" s="49"/>
      <c r="I1259" s="27"/>
      <c r="J1259" s="27"/>
      <c r="K1259" s="27"/>
      <c r="L1259" s="79"/>
      <c r="M1259" s="81"/>
      <c r="N1259" s="29">
        <v>0</v>
      </c>
      <c r="O1259" s="30" t="str">
        <f>IF(G1259&lt;=$N$2,"",IF(F1259=[3]Pav.tvarkyklė!$B$13,"",IF(ISBLANK(R1259),"X","")))</f>
        <v/>
      </c>
      <c r="P1259" s="31"/>
      <c r="Q1259" s="32"/>
      <c r="R1259" s="32"/>
      <c r="S1259" s="33"/>
      <c r="T1259" s="33"/>
      <c r="U1259" s="34" t="str">
        <f>IFERROR(INDEX('[3]5.Grup_T'!$G$4:$G$22,MATCH('6.Turtas'!E1259,'[3]5.Grup_T'!$E$4:$E$22,0)),"0")</f>
        <v>0</v>
      </c>
      <c r="V1259" s="35">
        <f t="shared" si="269"/>
        <v>0</v>
      </c>
      <c r="W1259" s="35">
        <f>IF(NOT(ISBLANK(H1259)),(12-DATEDIF(H1259,'[3]1.Pradzia'!$D$13,"m")),0)</f>
        <v>0</v>
      </c>
      <c r="X1259" s="35">
        <f t="shared" si="270"/>
        <v>0</v>
      </c>
      <c r="Y1259" s="35">
        <f t="shared" si="266"/>
        <v>0</v>
      </c>
      <c r="Z1259" s="35">
        <f t="shared" si="278"/>
        <v>0</v>
      </c>
      <c r="AA1259" s="36">
        <f t="shared" si="271"/>
        <v>0</v>
      </c>
      <c r="AB1259" s="36">
        <f t="shared" si="272"/>
        <v>0</v>
      </c>
      <c r="AC1259" s="37">
        <f t="shared" si="273"/>
        <v>0</v>
      </c>
      <c r="AD1259" s="35">
        <f>IF(OR(YEAR(G1259)&lt;2019,O1259="X"),0,IF(ISBLANK(H1259),DATEDIF(G1259,'[3]1.Pradzia'!$D$13,"M"),DATEDIF(G1259,H1259,"m")))</f>
        <v>0</v>
      </c>
      <c r="AE1259" s="37">
        <f>IF(E1259='[3]5.Grup_T'!$E$20,0,IF(AD1259&lt;&gt;0,M1259/V1259*MIN(12,AD1259),0))</f>
        <v>0</v>
      </c>
      <c r="AF1259" s="37">
        <f t="shared" si="274"/>
        <v>0</v>
      </c>
      <c r="AG1259" s="37">
        <f t="shared" si="275"/>
        <v>0</v>
      </c>
      <c r="AH1259" s="37">
        <f t="shared" si="276"/>
        <v>0</v>
      </c>
      <c r="AI1259" s="35" t="str">
        <f t="shared" si="277"/>
        <v>Nusidėvėjęs</v>
      </c>
      <c r="AJ1259" s="38" t="str">
        <f>IF(AND(F1259&lt;&gt;[3]Pav.tvarkyklė!$B$12,F1259&lt;&gt;[3]Pav.tvarkyklė!$B$13),"GVTNT","X")</f>
        <v>GVTNT</v>
      </c>
      <c r="AK1259" s="39">
        <f t="shared" si="279"/>
        <v>0</v>
      </c>
      <c r="AL1259" s="41"/>
      <c r="AM1259" s="41"/>
      <c r="AN1259" s="41">
        <f t="shared" si="267"/>
        <v>1900</v>
      </c>
      <c r="AO1259" s="41"/>
      <c r="AP1259" s="41"/>
      <c r="AQ1259" s="41"/>
      <c r="AR1259" s="42"/>
      <c r="AS1259" s="42"/>
      <c r="AU1259" s="43">
        <f t="shared" si="268"/>
        <v>0</v>
      </c>
    </row>
    <row r="1260" spans="1:47" ht="15" customHeight="1" x14ac:dyDescent="0.25">
      <c r="A1260" s="11"/>
      <c r="B1260" s="19">
        <v>1420</v>
      </c>
      <c r="C1260" s="74"/>
      <c r="D1260" s="77"/>
      <c r="E1260" s="78"/>
      <c r="F1260" s="78"/>
      <c r="G1260" s="80"/>
      <c r="H1260" s="49"/>
      <c r="I1260" s="27"/>
      <c r="J1260" s="27"/>
      <c r="K1260" s="27"/>
      <c r="L1260" s="79"/>
      <c r="M1260" s="81"/>
      <c r="N1260" s="29">
        <v>0</v>
      </c>
      <c r="O1260" s="30" t="str">
        <f>IF(G1260&lt;=$N$2,"",IF(F1260=[3]Pav.tvarkyklė!$B$13,"",IF(ISBLANK(R1260),"X","")))</f>
        <v/>
      </c>
      <c r="P1260" s="31"/>
      <c r="Q1260" s="32"/>
      <c r="R1260" s="32"/>
      <c r="S1260" s="33"/>
      <c r="T1260" s="33"/>
      <c r="U1260" s="34" t="str">
        <f>IFERROR(INDEX('[3]5.Grup_T'!$G$4:$G$22,MATCH('6.Turtas'!E1260,'[3]5.Grup_T'!$E$4:$E$22,0)),"0")</f>
        <v>0</v>
      </c>
      <c r="V1260" s="35">
        <f t="shared" si="269"/>
        <v>0</v>
      </c>
      <c r="W1260" s="35">
        <f>IF(NOT(ISBLANK(H1260)),(12-DATEDIF(H1260,'[3]1.Pradzia'!$D$13,"m")),0)</f>
        <v>0</v>
      </c>
      <c r="X1260" s="35">
        <f t="shared" si="270"/>
        <v>0</v>
      </c>
      <c r="Y1260" s="35">
        <f t="shared" si="266"/>
        <v>0</v>
      </c>
      <c r="Z1260" s="35">
        <f t="shared" si="278"/>
        <v>0</v>
      </c>
      <c r="AA1260" s="36">
        <f t="shared" si="271"/>
        <v>0</v>
      </c>
      <c r="AB1260" s="36">
        <f t="shared" si="272"/>
        <v>0</v>
      </c>
      <c r="AC1260" s="37">
        <f t="shared" si="273"/>
        <v>0</v>
      </c>
      <c r="AD1260" s="35">
        <f>IF(OR(YEAR(G1260)&lt;2019,O1260="X"),0,IF(ISBLANK(H1260),DATEDIF(G1260,'[3]1.Pradzia'!$D$13,"M"),DATEDIF(G1260,H1260,"m")))</f>
        <v>0</v>
      </c>
      <c r="AE1260" s="37">
        <f>IF(E1260='[3]5.Grup_T'!$E$20,0,IF(AD1260&lt;&gt;0,M1260/V1260*MIN(12,AD1260),0))</f>
        <v>0</v>
      </c>
      <c r="AF1260" s="37">
        <f t="shared" si="274"/>
        <v>0</v>
      </c>
      <c r="AG1260" s="37">
        <f t="shared" si="275"/>
        <v>0</v>
      </c>
      <c r="AH1260" s="37">
        <f t="shared" si="276"/>
        <v>0</v>
      </c>
      <c r="AI1260" s="35" t="str">
        <f t="shared" si="277"/>
        <v>Nusidėvėjęs</v>
      </c>
      <c r="AJ1260" s="38" t="str">
        <f>IF(AND(F1260&lt;&gt;[3]Pav.tvarkyklė!$B$12,F1260&lt;&gt;[3]Pav.tvarkyklė!$B$13),"GVTNT","X")</f>
        <v>GVTNT</v>
      </c>
      <c r="AK1260" s="39">
        <f t="shared" si="279"/>
        <v>0</v>
      </c>
      <c r="AL1260" s="41"/>
      <c r="AM1260" s="41"/>
      <c r="AN1260" s="41">
        <f t="shared" si="267"/>
        <v>1900</v>
      </c>
      <c r="AO1260" s="41"/>
      <c r="AP1260" s="41"/>
      <c r="AQ1260" s="41"/>
      <c r="AR1260" s="42"/>
      <c r="AS1260" s="42"/>
      <c r="AU1260" s="43">
        <f t="shared" si="268"/>
        <v>0</v>
      </c>
    </row>
    <row r="1261" spans="1:47" ht="15" customHeight="1" x14ac:dyDescent="0.25">
      <c r="A1261" s="11"/>
      <c r="B1261" s="19">
        <v>1421</v>
      </c>
      <c r="C1261" s="74"/>
      <c r="D1261" s="77"/>
      <c r="E1261" s="78"/>
      <c r="F1261" s="78"/>
      <c r="G1261" s="80"/>
      <c r="H1261" s="49"/>
      <c r="I1261" s="27"/>
      <c r="J1261" s="27"/>
      <c r="K1261" s="27"/>
      <c r="L1261" s="79"/>
      <c r="M1261" s="81"/>
      <c r="N1261" s="29">
        <v>0</v>
      </c>
      <c r="O1261" s="30" t="str">
        <f>IF(G1261&lt;=$N$2,"",IF(F1261=[3]Pav.tvarkyklė!$B$13,"",IF(ISBLANK(R1261),"X","")))</f>
        <v/>
      </c>
      <c r="P1261" s="31"/>
      <c r="Q1261" s="32"/>
      <c r="R1261" s="32"/>
      <c r="S1261" s="33"/>
      <c r="T1261" s="33"/>
      <c r="U1261" s="34" t="str">
        <f>IFERROR(INDEX('[3]5.Grup_T'!$G$4:$G$22,MATCH('6.Turtas'!E1261,'[3]5.Grup_T'!$E$4:$E$22,0)),"0")</f>
        <v>0</v>
      </c>
      <c r="V1261" s="35">
        <f t="shared" si="269"/>
        <v>0</v>
      </c>
      <c r="W1261" s="35">
        <f>IF(NOT(ISBLANK(H1261)),(12-DATEDIF(H1261,'[3]1.Pradzia'!$D$13,"m")),0)</f>
        <v>0</v>
      </c>
      <c r="X1261" s="35">
        <f t="shared" si="270"/>
        <v>0</v>
      </c>
      <c r="Y1261" s="35">
        <f t="shared" si="266"/>
        <v>0</v>
      </c>
      <c r="Z1261" s="35">
        <f t="shared" si="278"/>
        <v>0</v>
      </c>
      <c r="AA1261" s="36">
        <f t="shared" si="271"/>
        <v>0</v>
      </c>
      <c r="AB1261" s="36">
        <f t="shared" si="272"/>
        <v>0</v>
      </c>
      <c r="AC1261" s="37">
        <f t="shared" si="273"/>
        <v>0</v>
      </c>
      <c r="AD1261" s="35">
        <f>IF(OR(YEAR(G1261)&lt;2019,O1261="X"),0,IF(ISBLANK(H1261),DATEDIF(G1261,'[3]1.Pradzia'!$D$13,"M"),DATEDIF(G1261,H1261,"m")))</f>
        <v>0</v>
      </c>
      <c r="AE1261" s="37">
        <f>IF(E1261='[3]5.Grup_T'!$E$20,0,IF(AD1261&lt;&gt;0,M1261/V1261*MIN(12,AD1261),0))</f>
        <v>0</v>
      </c>
      <c r="AF1261" s="37">
        <f t="shared" si="274"/>
        <v>0</v>
      </c>
      <c r="AG1261" s="37">
        <f t="shared" si="275"/>
        <v>0</v>
      </c>
      <c r="AH1261" s="37">
        <f t="shared" si="276"/>
        <v>0</v>
      </c>
      <c r="AI1261" s="35" t="str">
        <f t="shared" si="277"/>
        <v>Nusidėvėjęs</v>
      </c>
      <c r="AJ1261" s="38" t="str">
        <f>IF(AND(F1261&lt;&gt;[3]Pav.tvarkyklė!$B$12,F1261&lt;&gt;[3]Pav.tvarkyklė!$B$13),"GVTNT","X")</f>
        <v>GVTNT</v>
      </c>
      <c r="AK1261" s="39">
        <f t="shared" si="279"/>
        <v>0</v>
      </c>
      <c r="AL1261" s="41"/>
      <c r="AM1261" s="41"/>
      <c r="AN1261" s="41">
        <f t="shared" si="267"/>
        <v>1900</v>
      </c>
      <c r="AO1261" s="41"/>
      <c r="AP1261" s="41"/>
      <c r="AQ1261" s="41"/>
      <c r="AR1261" s="42"/>
      <c r="AS1261" s="42"/>
      <c r="AU1261" s="43">
        <f t="shared" si="268"/>
        <v>0</v>
      </c>
    </row>
    <row r="1262" spans="1:47" ht="15" customHeight="1" x14ac:dyDescent="0.25">
      <c r="A1262" s="11"/>
      <c r="B1262" s="19">
        <v>1422</v>
      </c>
      <c r="C1262" s="74"/>
      <c r="D1262" s="77"/>
      <c r="E1262" s="78"/>
      <c r="F1262" s="78"/>
      <c r="G1262" s="80"/>
      <c r="H1262" s="49"/>
      <c r="I1262" s="27"/>
      <c r="J1262" s="27"/>
      <c r="K1262" s="27"/>
      <c r="L1262" s="79"/>
      <c r="M1262" s="81"/>
      <c r="N1262" s="29">
        <v>0</v>
      </c>
      <c r="O1262" s="30" t="str">
        <f>IF(G1262&lt;=$N$2,"",IF(F1262=[3]Pav.tvarkyklė!$B$13,"",IF(ISBLANK(R1262),"X","")))</f>
        <v/>
      </c>
      <c r="P1262" s="31"/>
      <c r="Q1262" s="32"/>
      <c r="R1262" s="32"/>
      <c r="S1262" s="33"/>
      <c r="T1262" s="33"/>
      <c r="U1262" s="34" t="str">
        <f>IFERROR(INDEX('[3]5.Grup_T'!$G$4:$G$22,MATCH('6.Turtas'!E1262,'[3]5.Grup_T'!$E$4:$E$22,0)),"0")</f>
        <v>0</v>
      </c>
      <c r="V1262" s="35">
        <f t="shared" si="269"/>
        <v>0</v>
      </c>
      <c r="W1262" s="35">
        <f>IF(NOT(ISBLANK(H1262)),(12-DATEDIF(H1262,'[3]1.Pradzia'!$D$13,"m")),0)</f>
        <v>0</v>
      </c>
      <c r="X1262" s="35">
        <f t="shared" si="270"/>
        <v>0</v>
      </c>
      <c r="Y1262" s="35">
        <f t="shared" si="266"/>
        <v>0</v>
      </c>
      <c r="Z1262" s="35">
        <f t="shared" si="278"/>
        <v>0</v>
      </c>
      <c r="AA1262" s="36">
        <f t="shared" si="271"/>
        <v>0</v>
      </c>
      <c r="AB1262" s="36">
        <f t="shared" si="272"/>
        <v>0</v>
      </c>
      <c r="AC1262" s="37">
        <f t="shared" si="273"/>
        <v>0</v>
      </c>
      <c r="AD1262" s="35">
        <f>IF(OR(YEAR(G1262)&lt;2019,O1262="X"),0,IF(ISBLANK(H1262),DATEDIF(G1262,'[3]1.Pradzia'!$D$13,"M"),DATEDIF(G1262,H1262,"m")))</f>
        <v>0</v>
      </c>
      <c r="AE1262" s="37">
        <f>IF(E1262='[3]5.Grup_T'!$E$20,0,IF(AD1262&lt;&gt;0,M1262/V1262*MIN(12,AD1262),0))</f>
        <v>0</v>
      </c>
      <c r="AF1262" s="37">
        <f t="shared" si="274"/>
        <v>0</v>
      </c>
      <c r="AG1262" s="37">
        <f t="shared" si="275"/>
        <v>0</v>
      </c>
      <c r="AH1262" s="37">
        <f t="shared" si="276"/>
        <v>0</v>
      </c>
      <c r="AI1262" s="35" t="str">
        <f t="shared" si="277"/>
        <v>Nusidėvėjęs</v>
      </c>
      <c r="AJ1262" s="38" t="str">
        <f>IF(AND(F1262&lt;&gt;[3]Pav.tvarkyklė!$B$12,F1262&lt;&gt;[3]Pav.tvarkyklė!$B$13),"GVTNT","X")</f>
        <v>GVTNT</v>
      </c>
      <c r="AK1262" s="39">
        <f t="shared" si="279"/>
        <v>0</v>
      </c>
      <c r="AL1262" s="41"/>
      <c r="AM1262" s="41"/>
      <c r="AN1262" s="41">
        <f t="shared" si="267"/>
        <v>1900</v>
      </c>
      <c r="AO1262" s="41"/>
      <c r="AP1262" s="41"/>
      <c r="AQ1262" s="41"/>
      <c r="AR1262" s="42"/>
      <c r="AS1262" s="42"/>
      <c r="AU1262" s="43">
        <f t="shared" si="268"/>
        <v>0</v>
      </c>
    </row>
    <row r="1263" spans="1:47" ht="15" customHeight="1" x14ac:dyDescent="0.25">
      <c r="A1263" s="11"/>
      <c r="B1263" s="19">
        <v>1423</v>
      </c>
      <c r="C1263" s="74"/>
      <c r="D1263" s="77"/>
      <c r="E1263" s="78"/>
      <c r="F1263" s="78"/>
      <c r="G1263" s="80"/>
      <c r="H1263" s="49"/>
      <c r="I1263" s="27"/>
      <c r="J1263" s="27"/>
      <c r="K1263" s="27"/>
      <c r="L1263" s="27"/>
      <c r="M1263" s="28"/>
      <c r="N1263" s="29">
        <v>0</v>
      </c>
      <c r="O1263" s="30" t="str">
        <f>IF(G1263&lt;=$N$2,"",IF(F1263=[3]Pav.tvarkyklė!$B$13,"",IF(ISBLANK(R1263),"X","")))</f>
        <v/>
      </c>
      <c r="P1263" s="31"/>
      <c r="Q1263" s="32"/>
      <c r="R1263" s="32"/>
      <c r="S1263" s="33"/>
      <c r="T1263" s="33"/>
      <c r="U1263" s="34" t="str">
        <f>IFERROR(INDEX('[3]5.Grup_T'!$G$4:$G$22,MATCH('6.Turtas'!E1263,'[3]5.Grup_T'!$E$4:$E$22,0)),"0")</f>
        <v>0</v>
      </c>
      <c r="V1263" s="35">
        <f t="shared" si="269"/>
        <v>0</v>
      </c>
      <c r="W1263" s="35">
        <f>IF(NOT(ISBLANK(H1263)),(12-DATEDIF(H1263,'[3]1.Pradzia'!$D$13,"m")),0)</f>
        <v>0</v>
      </c>
      <c r="X1263" s="35">
        <f t="shared" si="270"/>
        <v>0</v>
      </c>
      <c r="Y1263" s="35">
        <f t="shared" si="266"/>
        <v>0</v>
      </c>
      <c r="Z1263" s="35">
        <f t="shared" si="278"/>
        <v>0</v>
      </c>
      <c r="AA1263" s="36">
        <f t="shared" si="271"/>
        <v>0</v>
      </c>
      <c r="AB1263" s="36">
        <f t="shared" si="272"/>
        <v>0</v>
      </c>
      <c r="AC1263" s="37">
        <f t="shared" si="273"/>
        <v>0</v>
      </c>
      <c r="AD1263" s="35">
        <f>IF(OR(YEAR(G1263)&lt;2019,O1263="X"),0,IF(ISBLANK(H1263),DATEDIF(G1263,'[3]1.Pradzia'!$D$13,"M"),DATEDIF(G1263,H1263,"m")))</f>
        <v>0</v>
      </c>
      <c r="AE1263" s="37">
        <f>IF(E1263='[3]5.Grup_T'!$E$20,0,IF(AD1263&lt;&gt;0,M1263/V1263*MIN(12,AD1263),0))</f>
        <v>0</v>
      </c>
      <c r="AF1263" s="37">
        <f t="shared" si="274"/>
        <v>0</v>
      </c>
      <c r="AG1263" s="37">
        <f t="shared" si="275"/>
        <v>0</v>
      </c>
      <c r="AH1263" s="37">
        <f t="shared" si="276"/>
        <v>0</v>
      </c>
      <c r="AI1263" s="35" t="str">
        <f t="shared" si="277"/>
        <v>Nusidėvėjęs</v>
      </c>
      <c r="AJ1263" s="38" t="str">
        <f>IF(AND(F1263&lt;&gt;[3]Pav.tvarkyklė!$B$12,F1263&lt;&gt;[3]Pav.tvarkyklė!$B$13),"GVTNT","X")</f>
        <v>GVTNT</v>
      </c>
      <c r="AK1263" s="39">
        <f t="shared" si="279"/>
        <v>0</v>
      </c>
      <c r="AL1263" s="41"/>
      <c r="AM1263" s="41"/>
      <c r="AN1263" s="41">
        <f t="shared" si="267"/>
        <v>1900</v>
      </c>
      <c r="AO1263" s="41"/>
      <c r="AP1263" s="41"/>
      <c r="AQ1263" s="41"/>
      <c r="AR1263" s="42"/>
      <c r="AS1263" s="42"/>
      <c r="AU1263" s="43">
        <f t="shared" si="268"/>
        <v>0</v>
      </c>
    </row>
    <row r="1264" spans="1:47" ht="15" customHeight="1" x14ac:dyDescent="0.25">
      <c r="A1264" s="11"/>
      <c r="B1264" s="19">
        <v>1424</v>
      </c>
      <c r="C1264" s="74"/>
      <c r="D1264" s="77"/>
      <c r="E1264" s="78"/>
      <c r="F1264" s="78"/>
      <c r="G1264" s="80"/>
      <c r="H1264" s="49"/>
      <c r="I1264" s="27"/>
      <c r="J1264" s="27"/>
      <c r="K1264" s="27"/>
      <c r="L1264" s="27"/>
      <c r="M1264" s="28"/>
      <c r="N1264" s="29">
        <v>0</v>
      </c>
      <c r="O1264" s="30" t="str">
        <f>IF(G1264&lt;=$N$2,"",IF(F1264=[3]Pav.tvarkyklė!$B$13,"",IF(ISBLANK(R1264),"X","")))</f>
        <v/>
      </c>
      <c r="P1264" s="31"/>
      <c r="Q1264" s="32"/>
      <c r="R1264" s="32"/>
      <c r="S1264" s="33"/>
      <c r="T1264" s="33"/>
      <c r="U1264" s="34" t="str">
        <f>IFERROR(INDEX('[3]5.Grup_T'!$G$4:$G$22,MATCH('6.Turtas'!E1264,'[3]5.Grup_T'!$E$4:$E$22,0)),"0")</f>
        <v>0</v>
      </c>
      <c r="V1264" s="35">
        <f t="shared" si="269"/>
        <v>0</v>
      </c>
      <c r="W1264" s="35">
        <f>IF(NOT(ISBLANK(H1264)),(12-DATEDIF(H1264,'[3]1.Pradzia'!$D$13,"m")),0)</f>
        <v>0</v>
      </c>
      <c r="X1264" s="35">
        <f t="shared" si="270"/>
        <v>0</v>
      </c>
      <c r="Y1264" s="35">
        <f t="shared" si="266"/>
        <v>0</v>
      </c>
      <c r="Z1264" s="35">
        <f t="shared" si="278"/>
        <v>0</v>
      </c>
      <c r="AA1264" s="36">
        <f t="shared" si="271"/>
        <v>0</v>
      </c>
      <c r="AB1264" s="36">
        <f t="shared" si="272"/>
        <v>0</v>
      </c>
      <c r="AC1264" s="37">
        <f t="shared" si="273"/>
        <v>0</v>
      </c>
      <c r="AD1264" s="35">
        <f>IF(OR(YEAR(G1264)&lt;2019,O1264="X"),0,IF(ISBLANK(H1264),DATEDIF(G1264,'[3]1.Pradzia'!$D$13,"M"),DATEDIF(G1264,H1264,"m")))</f>
        <v>0</v>
      </c>
      <c r="AE1264" s="37">
        <f>IF(E1264='[3]5.Grup_T'!$E$20,0,IF(AD1264&lt;&gt;0,M1264/V1264*MIN(12,AD1264),0))</f>
        <v>0</v>
      </c>
      <c r="AF1264" s="37">
        <f t="shared" si="274"/>
        <v>0</v>
      </c>
      <c r="AG1264" s="37">
        <f t="shared" si="275"/>
        <v>0</v>
      </c>
      <c r="AH1264" s="37">
        <f t="shared" si="276"/>
        <v>0</v>
      </c>
      <c r="AI1264" s="35" t="str">
        <f t="shared" si="277"/>
        <v>Nusidėvėjęs</v>
      </c>
      <c r="AJ1264" s="38" t="str">
        <f>IF(AND(F1264&lt;&gt;[3]Pav.tvarkyklė!$B$12,F1264&lt;&gt;[3]Pav.tvarkyklė!$B$13),"GVTNT","X")</f>
        <v>GVTNT</v>
      </c>
      <c r="AK1264" s="39">
        <f t="shared" si="279"/>
        <v>0</v>
      </c>
      <c r="AL1264" s="41"/>
      <c r="AM1264" s="41"/>
      <c r="AN1264" s="41">
        <f t="shared" si="267"/>
        <v>1900</v>
      </c>
      <c r="AO1264" s="41"/>
      <c r="AP1264" s="41"/>
      <c r="AQ1264" s="41"/>
      <c r="AR1264" s="42"/>
      <c r="AS1264" s="42"/>
      <c r="AU1264" s="43">
        <f t="shared" si="268"/>
        <v>0</v>
      </c>
    </row>
    <row r="1265" spans="1:47" ht="15" customHeight="1" x14ac:dyDescent="0.25">
      <c r="A1265" s="11"/>
      <c r="B1265" s="19">
        <v>1425</v>
      </c>
      <c r="C1265" s="74"/>
      <c r="D1265" s="77"/>
      <c r="E1265" s="78"/>
      <c r="F1265" s="78"/>
      <c r="G1265" s="80"/>
      <c r="H1265" s="49"/>
      <c r="I1265" s="27"/>
      <c r="J1265" s="27"/>
      <c r="K1265" s="27"/>
      <c r="L1265" s="27"/>
      <c r="M1265" s="28"/>
      <c r="N1265" s="29">
        <v>0</v>
      </c>
      <c r="O1265" s="30" t="str">
        <f>IF(G1265&lt;=$N$2,"",IF(F1265=[3]Pav.tvarkyklė!$B$13,"",IF(ISBLANK(R1265),"X","")))</f>
        <v/>
      </c>
      <c r="P1265" s="31"/>
      <c r="Q1265" s="32"/>
      <c r="R1265" s="32"/>
      <c r="S1265" s="33"/>
      <c r="T1265" s="33"/>
      <c r="U1265" s="34" t="str">
        <f>IFERROR(INDEX('[3]5.Grup_T'!$G$4:$G$22,MATCH('6.Turtas'!E1265,'[3]5.Grup_T'!$E$4:$E$22,0)),"0")</f>
        <v>0</v>
      </c>
      <c r="V1265" s="35">
        <f t="shared" si="269"/>
        <v>0</v>
      </c>
      <c r="W1265" s="35">
        <f>IF(NOT(ISBLANK(H1265)),(12-DATEDIF(H1265,'[3]1.Pradzia'!$D$13,"m")),0)</f>
        <v>0</v>
      </c>
      <c r="X1265" s="35">
        <f t="shared" si="270"/>
        <v>0</v>
      </c>
      <c r="Y1265" s="35">
        <f t="shared" si="266"/>
        <v>0</v>
      </c>
      <c r="Z1265" s="35">
        <f t="shared" si="278"/>
        <v>0</v>
      </c>
      <c r="AA1265" s="36">
        <f t="shared" si="271"/>
        <v>0</v>
      </c>
      <c r="AB1265" s="36">
        <f t="shared" si="272"/>
        <v>0</v>
      </c>
      <c r="AC1265" s="37">
        <f t="shared" si="273"/>
        <v>0</v>
      </c>
      <c r="AD1265" s="35">
        <f>IF(OR(YEAR(G1265)&lt;2019,O1265="X"),0,IF(ISBLANK(H1265),DATEDIF(G1265,'[3]1.Pradzia'!$D$13,"M"),DATEDIF(G1265,H1265,"m")))</f>
        <v>0</v>
      </c>
      <c r="AE1265" s="37">
        <f>IF(E1265='[3]5.Grup_T'!$E$20,0,IF(AD1265&lt;&gt;0,M1265/V1265*MIN(12,AD1265),0))</f>
        <v>0</v>
      </c>
      <c r="AF1265" s="37">
        <f t="shared" si="274"/>
        <v>0</v>
      </c>
      <c r="AG1265" s="37">
        <f t="shared" si="275"/>
        <v>0</v>
      </c>
      <c r="AH1265" s="37">
        <f t="shared" si="276"/>
        <v>0</v>
      </c>
      <c r="AI1265" s="35" t="str">
        <f t="shared" si="277"/>
        <v>Nusidėvėjęs</v>
      </c>
      <c r="AJ1265" s="38" t="str">
        <f>IF(AND(F1265&lt;&gt;[3]Pav.tvarkyklė!$B$12,F1265&lt;&gt;[3]Pav.tvarkyklė!$B$13),"GVTNT","X")</f>
        <v>GVTNT</v>
      </c>
      <c r="AK1265" s="39">
        <f t="shared" si="279"/>
        <v>0</v>
      </c>
      <c r="AL1265" s="41"/>
      <c r="AM1265" s="41"/>
      <c r="AN1265" s="41">
        <f t="shared" si="267"/>
        <v>1900</v>
      </c>
      <c r="AO1265" s="41"/>
      <c r="AP1265" s="41"/>
      <c r="AQ1265" s="41"/>
      <c r="AR1265" s="42"/>
      <c r="AS1265" s="42"/>
      <c r="AU1265" s="43">
        <f t="shared" si="268"/>
        <v>0</v>
      </c>
    </row>
    <row r="1266" spans="1:47" ht="15" customHeight="1" x14ac:dyDescent="0.25">
      <c r="A1266" s="11"/>
      <c r="B1266" s="19">
        <v>1426</v>
      </c>
      <c r="C1266" s="74"/>
      <c r="D1266" s="77"/>
      <c r="E1266" s="78"/>
      <c r="F1266" s="78"/>
      <c r="G1266" s="80"/>
      <c r="H1266" s="49"/>
      <c r="I1266" s="27"/>
      <c r="J1266" s="27"/>
      <c r="K1266" s="27"/>
      <c r="L1266" s="79"/>
      <c r="M1266" s="81"/>
      <c r="N1266" s="29">
        <v>0</v>
      </c>
      <c r="O1266" s="30" t="str">
        <f>IF(G1266&lt;=$N$2,"",IF(F1266=[3]Pav.tvarkyklė!$B$13,"",IF(ISBLANK(R1266),"X","")))</f>
        <v/>
      </c>
      <c r="P1266" s="31"/>
      <c r="Q1266" s="32"/>
      <c r="R1266" s="32"/>
      <c r="S1266" s="33"/>
      <c r="T1266" s="33"/>
      <c r="U1266" s="34" t="str">
        <f>IFERROR(INDEX('[3]5.Grup_T'!$G$4:$G$22,MATCH('6.Turtas'!E1266,'[3]5.Grup_T'!$E$4:$E$22,0)),"0")</f>
        <v>0</v>
      </c>
      <c r="V1266" s="35">
        <f t="shared" si="269"/>
        <v>0</v>
      </c>
      <c r="W1266" s="35">
        <f>IF(NOT(ISBLANK(H1266)),(12-DATEDIF(H1266,'[3]1.Pradzia'!$D$13,"m")),0)</f>
        <v>0</v>
      </c>
      <c r="X1266" s="35">
        <f t="shared" si="270"/>
        <v>0</v>
      </c>
      <c r="Y1266" s="35">
        <f t="shared" si="266"/>
        <v>0</v>
      </c>
      <c r="Z1266" s="35">
        <f t="shared" si="278"/>
        <v>0</v>
      </c>
      <c r="AA1266" s="36">
        <f t="shared" si="271"/>
        <v>0</v>
      </c>
      <c r="AB1266" s="36">
        <f t="shared" si="272"/>
        <v>0</v>
      </c>
      <c r="AC1266" s="37">
        <f t="shared" si="273"/>
        <v>0</v>
      </c>
      <c r="AD1266" s="35">
        <f>IF(OR(YEAR(G1266)&lt;2019,O1266="X"),0,IF(ISBLANK(H1266),DATEDIF(G1266,'[3]1.Pradzia'!$D$13,"M"),DATEDIF(G1266,H1266,"m")))</f>
        <v>0</v>
      </c>
      <c r="AE1266" s="37">
        <f>IF(E1266='[3]5.Grup_T'!$E$20,0,IF(AD1266&lt;&gt;0,M1266/V1266*MIN(12,AD1266),0))</f>
        <v>0</v>
      </c>
      <c r="AF1266" s="37">
        <f t="shared" si="274"/>
        <v>0</v>
      </c>
      <c r="AG1266" s="37">
        <f t="shared" si="275"/>
        <v>0</v>
      </c>
      <c r="AH1266" s="37">
        <f t="shared" si="276"/>
        <v>0</v>
      </c>
      <c r="AI1266" s="35" t="str">
        <f t="shared" si="277"/>
        <v>Nusidėvėjęs</v>
      </c>
      <c r="AJ1266" s="38" t="str">
        <f>IF(AND(F1266&lt;&gt;[3]Pav.tvarkyklė!$B$12,F1266&lt;&gt;[3]Pav.tvarkyklė!$B$13),"GVTNT","X")</f>
        <v>GVTNT</v>
      </c>
      <c r="AK1266" s="39">
        <f t="shared" si="279"/>
        <v>0</v>
      </c>
      <c r="AL1266" s="41"/>
      <c r="AM1266" s="41"/>
      <c r="AN1266" s="41">
        <f t="shared" si="267"/>
        <v>1900</v>
      </c>
      <c r="AO1266" s="41"/>
      <c r="AP1266" s="41"/>
      <c r="AQ1266" s="41"/>
      <c r="AR1266" s="42"/>
      <c r="AS1266" s="42"/>
      <c r="AU1266" s="43">
        <f t="shared" si="268"/>
        <v>0</v>
      </c>
    </row>
    <row r="1267" spans="1:47" ht="15" customHeight="1" x14ac:dyDescent="0.25">
      <c r="A1267" s="11"/>
      <c r="B1267" s="19">
        <v>1427</v>
      </c>
      <c r="C1267" s="74"/>
      <c r="D1267" s="77"/>
      <c r="E1267" s="78"/>
      <c r="F1267" s="78"/>
      <c r="G1267" s="80"/>
      <c r="H1267" s="49"/>
      <c r="I1267" s="27"/>
      <c r="J1267" s="27"/>
      <c r="K1267" s="27"/>
      <c r="L1267" s="27"/>
      <c r="M1267" s="28"/>
      <c r="N1267" s="29">
        <v>0</v>
      </c>
      <c r="O1267" s="30" t="str">
        <f>IF(G1267&lt;=$N$2,"",IF(F1267=[3]Pav.tvarkyklė!$B$13,"",IF(ISBLANK(R1267),"X","")))</f>
        <v/>
      </c>
      <c r="P1267" s="31"/>
      <c r="Q1267" s="32"/>
      <c r="R1267" s="32"/>
      <c r="S1267" s="33"/>
      <c r="T1267" s="33"/>
      <c r="U1267" s="34" t="str">
        <f>IFERROR(INDEX('[3]5.Grup_T'!$G$4:$G$22,MATCH('6.Turtas'!E1267,'[3]5.Grup_T'!$E$4:$E$22,0)),"0")</f>
        <v>0</v>
      </c>
      <c r="V1267" s="35">
        <f t="shared" si="269"/>
        <v>0</v>
      </c>
      <c r="W1267" s="35">
        <f>IF(NOT(ISBLANK(H1267)),(12-DATEDIF(H1267,'[3]1.Pradzia'!$D$13,"m")),0)</f>
        <v>0</v>
      </c>
      <c r="X1267" s="35">
        <f t="shared" si="270"/>
        <v>0</v>
      </c>
      <c r="Y1267" s="35">
        <f t="shared" si="266"/>
        <v>0</v>
      </c>
      <c r="Z1267" s="35">
        <f t="shared" si="278"/>
        <v>0</v>
      </c>
      <c r="AA1267" s="36">
        <f t="shared" si="271"/>
        <v>0</v>
      </c>
      <c r="AB1267" s="36">
        <f t="shared" si="272"/>
        <v>0</v>
      </c>
      <c r="AC1267" s="37">
        <f t="shared" si="273"/>
        <v>0</v>
      </c>
      <c r="AD1267" s="35">
        <f>IF(OR(YEAR(G1267)&lt;2019,O1267="X"),0,IF(ISBLANK(H1267),DATEDIF(G1267,'[3]1.Pradzia'!$D$13,"M"),DATEDIF(G1267,H1267,"m")))</f>
        <v>0</v>
      </c>
      <c r="AE1267" s="37">
        <f>IF(E1267='[3]5.Grup_T'!$E$20,0,IF(AD1267&lt;&gt;0,M1267/V1267*MIN(12,AD1267),0))</f>
        <v>0</v>
      </c>
      <c r="AF1267" s="37">
        <f t="shared" si="274"/>
        <v>0</v>
      </c>
      <c r="AG1267" s="37">
        <f t="shared" si="275"/>
        <v>0</v>
      </c>
      <c r="AH1267" s="37">
        <f t="shared" si="276"/>
        <v>0</v>
      </c>
      <c r="AI1267" s="35" t="str">
        <f t="shared" si="277"/>
        <v>Nusidėvėjęs</v>
      </c>
      <c r="AJ1267" s="38" t="str">
        <f>IF(AND(F1267&lt;&gt;[3]Pav.tvarkyklė!$B$12,F1267&lt;&gt;[3]Pav.tvarkyklė!$B$13),"GVTNT","X")</f>
        <v>GVTNT</v>
      </c>
      <c r="AK1267" s="39">
        <f t="shared" si="279"/>
        <v>0</v>
      </c>
      <c r="AL1267" s="41"/>
      <c r="AM1267" s="41"/>
      <c r="AN1267" s="41">
        <f t="shared" si="267"/>
        <v>1900</v>
      </c>
      <c r="AO1267" s="41"/>
      <c r="AP1267" s="41"/>
      <c r="AQ1267" s="41"/>
      <c r="AR1267" s="42"/>
      <c r="AS1267" s="42"/>
      <c r="AU1267" s="43">
        <f t="shared" si="268"/>
        <v>0</v>
      </c>
    </row>
    <row r="1268" spans="1:47" ht="15" customHeight="1" x14ac:dyDescent="0.25">
      <c r="A1268" s="11"/>
      <c r="B1268" s="19">
        <v>1428</v>
      </c>
      <c r="C1268" s="74"/>
      <c r="D1268" s="77"/>
      <c r="E1268" s="78"/>
      <c r="F1268" s="78"/>
      <c r="G1268" s="80"/>
      <c r="H1268" s="49"/>
      <c r="I1268" s="27"/>
      <c r="J1268" s="27"/>
      <c r="K1268" s="27"/>
      <c r="L1268" s="27"/>
      <c r="M1268" s="28"/>
      <c r="N1268" s="29">
        <v>0</v>
      </c>
      <c r="O1268" s="30" t="str">
        <f>IF(G1268&lt;=$N$2,"",IF(F1268=[3]Pav.tvarkyklė!$B$13,"",IF(ISBLANK(R1268),"X","")))</f>
        <v/>
      </c>
      <c r="P1268" s="31"/>
      <c r="Q1268" s="32"/>
      <c r="R1268" s="32"/>
      <c r="S1268" s="33"/>
      <c r="T1268" s="33"/>
      <c r="U1268" s="34" t="str">
        <f>IFERROR(INDEX('[3]5.Grup_T'!$G$4:$G$22,MATCH('6.Turtas'!E1268,'[3]5.Grup_T'!$E$4:$E$22,0)),"0")</f>
        <v>0</v>
      </c>
      <c r="V1268" s="35">
        <f t="shared" si="269"/>
        <v>0</v>
      </c>
      <c r="W1268" s="35">
        <f>IF(NOT(ISBLANK(H1268)),(12-DATEDIF(H1268,'[3]1.Pradzia'!$D$13,"m")),0)</f>
        <v>0</v>
      </c>
      <c r="X1268" s="35">
        <f t="shared" si="270"/>
        <v>0</v>
      </c>
      <c r="Y1268" s="35">
        <f t="shared" si="266"/>
        <v>0</v>
      </c>
      <c r="Z1268" s="35">
        <f t="shared" si="278"/>
        <v>0</v>
      </c>
      <c r="AA1268" s="36">
        <f t="shared" si="271"/>
        <v>0</v>
      </c>
      <c r="AB1268" s="36">
        <f t="shared" si="272"/>
        <v>0</v>
      </c>
      <c r="AC1268" s="37">
        <f t="shared" si="273"/>
        <v>0</v>
      </c>
      <c r="AD1268" s="35">
        <f>IF(OR(YEAR(G1268)&lt;2019,O1268="X"),0,IF(ISBLANK(H1268),DATEDIF(G1268,'[3]1.Pradzia'!$D$13,"M"),DATEDIF(G1268,H1268,"m")))</f>
        <v>0</v>
      </c>
      <c r="AE1268" s="37">
        <f>IF(E1268='[3]5.Grup_T'!$E$20,0,IF(AD1268&lt;&gt;0,M1268/V1268*MIN(12,AD1268),0))</f>
        <v>0</v>
      </c>
      <c r="AF1268" s="37">
        <f t="shared" si="274"/>
        <v>0</v>
      </c>
      <c r="AG1268" s="37">
        <f t="shared" si="275"/>
        <v>0</v>
      </c>
      <c r="AH1268" s="37">
        <f t="shared" si="276"/>
        <v>0</v>
      </c>
      <c r="AI1268" s="35" t="str">
        <f t="shared" si="277"/>
        <v>Nusidėvėjęs</v>
      </c>
      <c r="AJ1268" s="38" t="str">
        <f>IF(AND(F1268&lt;&gt;[3]Pav.tvarkyklė!$B$12,F1268&lt;&gt;[3]Pav.tvarkyklė!$B$13),"GVTNT","X")</f>
        <v>GVTNT</v>
      </c>
      <c r="AK1268" s="39">
        <f t="shared" si="279"/>
        <v>0</v>
      </c>
      <c r="AL1268" s="41"/>
      <c r="AM1268" s="41"/>
      <c r="AN1268" s="41">
        <f t="shared" si="267"/>
        <v>1900</v>
      </c>
      <c r="AO1268" s="41"/>
      <c r="AP1268" s="41"/>
      <c r="AQ1268" s="41"/>
      <c r="AR1268" s="42"/>
      <c r="AS1268" s="42"/>
      <c r="AU1268" s="43">
        <f t="shared" si="268"/>
        <v>0</v>
      </c>
    </row>
    <row r="1269" spans="1:47" ht="15" customHeight="1" x14ac:dyDescent="0.25">
      <c r="A1269" s="11"/>
      <c r="B1269" s="19">
        <v>1429</v>
      </c>
      <c r="C1269" s="74"/>
      <c r="D1269" s="77"/>
      <c r="E1269" s="78"/>
      <c r="F1269" s="78"/>
      <c r="G1269" s="80"/>
      <c r="H1269" s="49"/>
      <c r="I1269" s="27"/>
      <c r="J1269" s="27"/>
      <c r="K1269" s="27"/>
      <c r="L1269" s="79"/>
      <c r="M1269" s="81"/>
      <c r="N1269" s="29">
        <v>0</v>
      </c>
      <c r="O1269" s="30" t="str">
        <f>IF(G1269&lt;=$N$2,"",IF(F1269=[3]Pav.tvarkyklė!$B$13,"",IF(ISBLANK(R1269),"X","")))</f>
        <v/>
      </c>
      <c r="P1269" s="31"/>
      <c r="Q1269" s="32"/>
      <c r="R1269" s="32"/>
      <c r="S1269" s="33"/>
      <c r="T1269" s="33"/>
      <c r="U1269" s="34" t="str">
        <f>IFERROR(INDEX('[3]5.Grup_T'!$G$4:$G$22,MATCH('6.Turtas'!E1269,'[3]5.Grup_T'!$E$4:$E$22,0)),"0")</f>
        <v>0</v>
      </c>
      <c r="V1269" s="35">
        <f t="shared" si="269"/>
        <v>0</v>
      </c>
      <c r="W1269" s="35">
        <f>IF(NOT(ISBLANK(H1269)),(12-DATEDIF(H1269,'[3]1.Pradzia'!$D$13,"m")),0)</f>
        <v>0</v>
      </c>
      <c r="X1269" s="35">
        <f t="shared" si="270"/>
        <v>0</v>
      </c>
      <c r="Y1269" s="35">
        <f t="shared" si="266"/>
        <v>0</v>
      </c>
      <c r="Z1269" s="35">
        <f t="shared" si="278"/>
        <v>0</v>
      </c>
      <c r="AA1269" s="36">
        <f t="shared" si="271"/>
        <v>0</v>
      </c>
      <c r="AB1269" s="36">
        <f t="shared" si="272"/>
        <v>0</v>
      </c>
      <c r="AC1269" s="37">
        <f t="shared" si="273"/>
        <v>0</v>
      </c>
      <c r="AD1269" s="35">
        <f>IF(OR(YEAR(G1269)&lt;2019,O1269="X"),0,IF(ISBLANK(H1269),DATEDIF(G1269,'[3]1.Pradzia'!$D$13,"M"),DATEDIF(G1269,H1269,"m")))</f>
        <v>0</v>
      </c>
      <c r="AE1269" s="37">
        <f>IF(E1269='[3]5.Grup_T'!$E$20,0,IF(AD1269&lt;&gt;0,M1269/V1269*MIN(12,AD1269),0))</f>
        <v>0</v>
      </c>
      <c r="AF1269" s="37">
        <f t="shared" si="274"/>
        <v>0</v>
      </c>
      <c r="AG1269" s="37">
        <f t="shared" si="275"/>
        <v>0</v>
      </c>
      <c r="AH1269" s="37">
        <f t="shared" si="276"/>
        <v>0</v>
      </c>
      <c r="AI1269" s="35" t="str">
        <f t="shared" si="277"/>
        <v>Nusidėvėjęs</v>
      </c>
      <c r="AJ1269" s="38" t="str">
        <f>IF(AND(F1269&lt;&gt;[3]Pav.tvarkyklė!$B$12,F1269&lt;&gt;[3]Pav.tvarkyklė!$B$13),"GVTNT","X")</f>
        <v>GVTNT</v>
      </c>
      <c r="AK1269" s="39">
        <f t="shared" si="279"/>
        <v>0</v>
      </c>
      <c r="AL1269" s="41"/>
      <c r="AM1269" s="41"/>
      <c r="AN1269" s="41">
        <f t="shared" si="267"/>
        <v>1900</v>
      </c>
      <c r="AO1269" s="41"/>
      <c r="AP1269" s="41"/>
      <c r="AQ1269" s="41"/>
      <c r="AR1269" s="42"/>
      <c r="AS1269" s="42"/>
      <c r="AU1269" s="43">
        <f t="shared" si="268"/>
        <v>0</v>
      </c>
    </row>
    <row r="1270" spans="1:47" ht="15" customHeight="1" x14ac:dyDescent="0.25">
      <c r="A1270" s="11"/>
      <c r="B1270" s="19">
        <v>1430</v>
      </c>
      <c r="C1270" s="74"/>
      <c r="D1270" s="77"/>
      <c r="E1270" s="78"/>
      <c r="F1270" s="78"/>
      <c r="G1270" s="80"/>
      <c r="H1270" s="49"/>
      <c r="I1270" s="27"/>
      <c r="J1270" s="27"/>
      <c r="K1270" s="27"/>
      <c r="L1270" s="79"/>
      <c r="M1270" s="81"/>
      <c r="N1270" s="29">
        <v>0</v>
      </c>
      <c r="O1270" s="30" t="str">
        <f>IF(G1270&lt;=$N$2,"",IF(F1270=[3]Pav.tvarkyklė!$B$13,"",IF(ISBLANK(R1270),"X","")))</f>
        <v/>
      </c>
      <c r="P1270" s="31"/>
      <c r="Q1270" s="32"/>
      <c r="R1270" s="32"/>
      <c r="S1270" s="33"/>
      <c r="T1270" s="33"/>
      <c r="U1270" s="34" t="str">
        <f>IFERROR(INDEX('[3]5.Grup_T'!$G$4:$G$22,MATCH('6.Turtas'!E1270,'[3]5.Grup_T'!$E$4:$E$22,0)),"0")</f>
        <v>0</v>
      </c>
      <c r="V1270" s="35">
        <f t="shared" si="269"/>
        <v>0</v>
      </c>
      <c r="W1270" s="35">
        <f>IF(NOT(ISBLANK(H1270)),(12-DATEDIF(H1270,'[3]1.Pradzia'!$D$13,"m")),0)</f>
        <v>0</v>
      </c>
      <c r="X1270" s="35">
        <f t="shared" si="270"/>
        <v>0</v>
      </c>
      <c r="Y1270" s="35">
        <f t="shared" si="266"/>
        <v>0</v>
      </c>
      <c r="Z1270" s="35">
        <f t="shared" si="278"/>
        <v>0</v>
      </c>
      <c r="AA1270" s="36">
        <f t="shared" si="271"/>
        <v>0</v>
      </c>
      <c r="AB1270" s="36">
        <f t="shared" si="272"/>
        <v>0</v>
      </c>
      <c r="AC1270" s="37">
        <f t="shared" si="273"/>
        <v>0</v>
      </c>
      <c r="AD1270" s="35">
        <f>IF(OR(YEAR(G1270)&lt;2019,O1270="X"),0,IF(ISBLANK(H1270),DATEDIF(G1270,'[3]1.Pradzia'!$D$13,"M"),DATEDIF(G1270,H1270,"m")))</f>
        <v>0</v>
      </c>
      <c r="AE1270" s="37">
        <f>IF(E1270='[3]5.Grup_T'!$E$20,0,IF(AD1270&lt;&gt;0,M1270/V1270*MIN(12,AD1270),0))</f>
        <v>0</v>
      </c>
      <c r="AF1270" s="37">
        <f t="shared" si="274"/>
        <v>0</v>
      </c>
      <c r="AG1270" s="37">
        <f t="shared" si="275"/>
        <v>0</v>
      </c>
      <c r="AH1270" s="37">
        <f t="shared" si="276"/>
        <v>0</v>
      </c>
      <c r="AI1270" s="35" t="str">
        <f t="shared" si="277"/>
        <v>Nusidėvėjęs</v>
      </c>
      <c r="AJ1270" s="38" t="str">
        <f>IF(AND(F1270&lt;&gt;[3]Pav.tvarkyklė!$B$12,F1270&lt;&gt;[3]Pav.tvarkyklė!$B$13),"GVTNT","X")</f>
        <v>GVTNT</v>
      </c>
      <c r="AK1270" s="39">
        <f t="shared" si="279"/>
        <v>0</v>
      </c>
      <c r="AL1270" s="41"/>
      <c r="AM1270" s="41"/>
      <c r="AN1270" s="41">
        <f t="shared" si="267"/>
        <v>1900</v>
      </c>
      <c r="AO1270" s="41"/>
      <c r="AP1270" s="41"/>
      <c r="AQ1270" s="41"/>
      <c r="AR1270" s="42"/>
      <c r="AS1270" s="42"/>
      <c r="AU1270" s="43">
        <f t="shared" si="268"/>
        <v>0</v>
      </c>
    </row>
    <row r="1271" spans="1:47" ht="15" customHeight="1" x14ac:dyDescent="0.25">
      <c r="A1271" s="11"/>
      <c r="B1271" s="19">
        <v>1431</v>
      </c>
      <c r="C1271" s="74"/>
      <c r="D1271" s="77"/>
      <c r="E1271" s="78"/>
      <c r="F1271" s="78"/>
      <c r="G1271" s="80"/>
      <c r="H1271" s="49"/>
      <c r="I1271" s="27"/>
      <c r="J1271" s="27"/>
      <c r="K1271" s="27"/>
      <c r="L1271" s="27"/>
      <c r="M1271" s="28"/>
      <c r="N1271" s="29">
        <v>0</v>
      </c>
      <c r="O1271" s="30" t="str">
        <f>IF(G1271&lt;=$N$2,"",IF(F1271=[3]Pav.tvarkyklė!$B$13,"",IF(ISBLANK(R1271),"X","")))</f>
        <v/>
      </c>
      <c r="P1271" s="31"/>
      <c r="Q1271" s="32"/>
      <c r="R1271" s="32"/>
      <c r="S1271" s="33"/>
      <c r="T1271" s="33"/>
      <c r="U1271" s="34" t="str">
        <f>IFERROR(INDEX('[3]5.Grup_T'!$G$4:$G$22,MATCH('6.Turtas'!E1271,'[3]5.Grup_T'!$E$4:$E$22,0)),"0")</f>
        <v>0</v>
      </c>
      <c r="V1271" s="35">
        <f t="shared" si="269"/>
        <v>0</v>
      </c>
      <c r="W1271" s="35">
        <f>IF(NOT(ISBLANK(H1271)),(12-DATEDIF(H1271,'[3]1.Pradzia'!$D$13,"m")),0)</f>
        <v>0</v>
      </c>
      <c r="X1271" s="35">
        <f t="shared" si="270"/>
        <v>0</v>
      </c>
      <c r="Y1271" s="35">
        <f t="shared" ref="Y1271:Y1334" si="280">IF(YEAR(G1271)&gt;=2019,0,IF(Z1271&lt;=0,0,IF(W1271&lt;&gt;0,MIN(W1271,Z1271),MIN(12,Z1271))))</f>
        <v>0</v>
      </c>
      <c r="Z1271" s="35">
        <f t="shared" si="278"/>
        <v>0</v>
      </c>
      <c r="AA1271" s="36">
        <f t="shared" si="271"/>
        <v>0</v>
      </c>
      <c r="AB1271" s="36">
        <f t="shared" si="272"/>
        <v>0</v>
      </c>
      <c r="AC1271" s="37">
        <f t="shared" si="273"/>
        <v>0</v>
      </c>
      <c r="AD1271" s="35">
        <f>IF(OR(YEAR(G1271)&lt;2019,O1271="X"),0,IF(ISBLANK(H1271),DATEDIF(G1271,'[3]1.Pradzia'!$D$13,"M"),DATEDIF(G1271,H1271,"m")))</f>
        <v>0</v>
      </c>
      <c r="AE1271" s="37">
        <f>IF(E1271='[3]5.Grup_T'!$E$20,0,IF(AD1271&lt;&gt;0,M1271/V1271*MIN(12,AD1271),0))</f>
        <v>0</v>
      </c>
      <c r="AF1271" s="37">
        <f t="shared" si="274"/>
        <v>0</v>
      </c>
      <c r="AG1271" s="37">
        <f t="shared" si="275"/>
        <v>0</v>
      </c>
      <c r="AH1271" s="37">
        <f t="shared" si="276"/>
        <v>0</v>
      </c>
      <c r="AI1271" s="35" t="str">
        <f t="shared" si="277"/>
        <v>Nusidėvėjęs</v>
      </c>
      <c r="AJ1271" s="38" t="str">
        <f>IF(AND(F1271&lt;&gt;[3]Pav.tvarkyklė!$B$12,F1271&lt;&gt;[3]Pav.tvarkyklė!$B$13),"GVTNT","X")</f>
        <v>GVTNT</v>
      </c>
      <c r="AK1271" s="39">
        <f t="shared" si="279"/>
        <v>0</v>
      </c>
      <c r="AL1271" s="41"/>
      <c r="AM1271" s="41"/>
      <c r="AN1271" s="41">
        <f t="shared" si="267"/>
        <v>1900</v>
      </c>
      <c r="AO1271" s="41"/>
      <c r="AP1271" s="41"/>
      <c r="AQ1271" s="41"/>
      <c r="AR1271" s="42"/>
      <c r="AS1271" s="42"/>
      <c r="AU1271" s="43">
        <f t="shared" si="268"/>
        <v>0</v>
      </c>
    </row>
    <row r="1272" spans="1:47" ht="15" customHeight="1" x14ac:dyDescent="0.25">
      <c r="A1272" s="11"/>
      <c r="B1272" s="19">
        <v>1432</v>
      </c>
      <c r="C1272" s="74"/>
      <c r="D1272" s="77"/>
      <c r="E1272" s="78"/>
      <c r="F1272" s="78"/>
      <c r="G1272" s="80"/>
      <c r="H1272" s="49"/>
      <c r="I1272" s="27"/>
      <c r="J1272" s="27"/>
      <c r="K1272" s="27"/>
      <c r="L1272" s="27"/>
      <c r="M1272" s="28"/>
      <c r="N1272" s="29">
        <v>0</v>
      </c>
      <c r="O1272" s="30" t="str">
        <f>IF(G1272&lt;=$N$2,"",IF(F1272=[3]Pav.tvarkyklė!$B$13,"",IF(ISBLANK(R1272),"X","")))</f>
        <v/>
      </c>
      <c r="P1272" s="31"/>
      <c r="Q1272" s="32"/>
      <c r="R1272" s="32"/>
      <c r="S1272" s="33"/>
      <c r="T1272" s="33"/>
      <c r="U1272" s="34" t="str">
        <f>IFERROR(INDEX('[3]5.Grup_T'!$G$4:$G$22,MATCH('6.Turtas'!E1272,'[3]5.Grup_T'!$E$4:$E$22,0)),"0")</f>
        <v>0</v>
      </c>
      <c r="V1272" s="35">
        <f t="shared" si="269"/>
        <v>0</v>
      </c>
      <c r="W1272" s="35">
        <f>IF(NOT(ISBLANK(H1272)),(12-DATEDIF(H1272,'[3]1.Pradzia'!$D$13,"m")),0)</f>
        <v>0</v>
      </c>
      <c r="X1272" s="35">
        <f t="shared" si="270"/>
        <v>0</v>
      </c>
      <c r="Y1272" s="35">
        <f t="shared" si="280"/>
        <v>0</v>
      </c>
      <c r="Z1272" s="35">
        <f t="shared" si="278"/>
        <v>0</v>
      </c>
      <c r="AA1272" s="36">
        <f t="shared" si="271"/>
        <v>0</v>
      </c>
      <c r="AB1272" s="36">
        <f t="shared" si="272"/>
        <v>0</v>
      </c>
      <c r="AC1272" s="37">
        <f t="shared" si="273"/>
        <v>0</v>
      </c>
      <c r="AD1272" s="35">
        <f>IF(OR(YEAR(G1272)&lt;2019,O1272="X"),0,IF(ISBLANK(H1272),DATEDIF(G1272,'[3]1.Pradzia'!$D$13,"M"),DATEDIF(G1272,H1272,"m")))</f>
        <v>0</v>
      </c>
      <c r="AE1272" s="37">
        <f>IF(E1272='[3]5.Grup_T'!$E$20,0,IF(AD1272&lt;&gt;0,M1272/V1272*MIN(12,AD1272),0))</f>
        <v>0</v>
      </c>
      <c r="AF1272" s="37">
        <f t="shared" si="274"/>
        <v>0</v>
      </c>
      <c r="AG1272" s="37">
        <f t="shared" si="275"/>
        <v>0</v>
      </c>
      <c r="AH1272" s="37">
        <f t="shared" si="276"/>
        <v>0</v>
      </c>
      <c r="AI1272" s="35" t="str">
        <f t="shared" si="277"/>
        <v>Nusidėvėjęs</v>
      </c>
      <c r="AJ1272" s="38" t="str">
        <f>IF(AND(F1272&lt;&gt;[3]Pav.tvarkyklė!$B$12,F1272&lt;&gt;[3]Pav.tvarkyklė!$B$13),"GVTNT","X")</f>
        <v>GVTNT</v>
      </c>
      <c r="AK1272" s="39">
        <f t="shared" si="279"/>
        <v>0</v>
      </c>
      <c r="AL1272" s="41"/>
      <c r="AM1272" s="41"/>
      <c r="AN1272" s="41">
        <f t="shared" si="267"/>
        <v>1900</v>
      </c>
      <c r="AO1272" s="41"/>
      <c r="AP1272" s="41"/>
      <c r="AQ1272" s="41"/>
      <c r="AR1272" s="42"/>
      <c r="AS1272" s="42"/>
      <c r="AU1272" s="43">
        <f t="shared" si="268"/>
        <v>0</v>
      </c>
    </row>
    <row r="1273" spans="1:47" ht="15" customHeight="1" x14ac:dyDescent="0.25">
      <c r="A1273" s="11"/>
      <c r="B1273" s="19">
        <v>1433</v>
      </c>
      <c r="C1273" s="74"/>
      <c r="D1273" s="77"/>
      <c r="E1273" s="78"/>
      <c r="F1273" s="78"/>
      <c r="G1273" s="80"/>
      <c r="H1273" s="49"/>
      <c r="I1273" s="27"/>
      <c r="J1273" s="27"/>
      <c r="K1273" s="27"/>
      <c r="L1273" s="79"/>
      <c r="M1273" s="81"/>
      <c r="N1273" s="29">
        <v>0</v>
      </c>
      <c r="O1273" s="30" t="str">
        <f>IF(G1273&lt;=$N$2,"",IF(F1273=[3]Pav.tvarkyklė!$B$13,"",IF(ISBLANK(R1273),"X","")))</f>
        <v/>
      </c>
      <c r="P1273" s="31"/>
      <c r="Q1273" s="32"/>
      <c r="R1273" s="32"/>
      <c r="S1273" s="33"/>
      <c r="T1273" s="33"/>
      <c r="U1273" s="34" t="str">
        <f>IFERROR(INDEX('[3]5.Grup_T'!$G$4:$G$22,MATCH('6.Turtas'!E1273,'[3]5.Grup_T'!$E$4:$E$22,0)),"0")</f>
        <v>0</v>
      </c>
      <c r="V1273" s="35">
        <f t="shared" si="269"/>
        <v>0</v>
      </c>
      <c r="W1273" s="35">
        <f>IF(NOT(ISBLANK(H1273)),(12-DATEDIF(H1273,'[3]1.Pradzia'!$D$13,"m")),0)</f>
        <v>0</v>
      </c>
      <c r="X1273" s="35">
        <f t="shared" si="270"/>
        <v>0</v>
      </c>
      <c r="Y1273" s="35">
        <f t="shared" si="280"/>
        <v>0</v>
      </c>
      <c r="Z1273" s="35">
        <f t="shared" si="278"/>
        <v>0</v>
      </c>
      <c r="AA1273" s="36">
        <f t="shared" si="271"/>
        <v>0</v>
      </c>
      <c r="AB1273" s="36">
        <f t="shared" si="272"/>
        <v>0</v>
      </c>
      <c r="AC1273" s="37">
        <f t="shared" si="273"/>
        <v>0</v>
      </c>
      <c r="AD1273" s="35">
        <f>IF(OR(YEAR(G1273)&lt;2019,O1273="X"),0,IF(ISBLANK(H1273),DATEDIF(G1273,'[3]1.Pradzia'!$D$13,"M"),DATEDIF(G1273,H1273,"m")))</f>
        <v>0</v>
      </c>
      <c r="AE1273" s="37">
        <f>IF(E1273='[3]5.Grup_T'!$E$20,0,IF(AD1273&lt;&gt;0,M1273/V1273*MIN(12,AD1273),0))</f>
        <v>0</v>
      </c>
      <c r="AF1273" s="37">
        <f t="shared" si="274"/>
        <v>0</v>
      </c>
      <c r="AG1273" s="37">
        <f t="shared" si="275"/>
        <v>0</v>
      </c>
      <c r="AH1273" s="37">
        <f t="shared" si="276"/>
        <v>0</v>
      </c>
      <c r="AI1273" s="35" t="str">
        <f t="shared" si="277"/>
        <v>Nusidėvėjęs</v>
      </c>
      <c r="AJ1273" s="38" t="str">
        <f>IF(AND(F1273&lt;&gt;[3]Pav.tvarkyklė!$B$12,F1273&lt;&gt;[3]Pav.tvarkyklė!$B$13),"GVTNT","X")</f>
        <v>GVTNT</v>
      </c>
      <c r="AK1273" s="39">
        <f t="shared" si="279"/>
        <v>0</v>
      </c>
      <c r="AL1273" s="41"/>
      <c r="AM1273" s="41"/>
      <c r="AN1273" s="41">
        <f t="shared" si="267"/>
        <v>1900</v>
      </c>
      <c r="AO1273" s="41"/>
      <c r="AP1273" s="41"/>
      <c r="AQ1273" s="41"/>
      <c r="AR1273" s="42"/>
      <c r="AS1273" s="42"/>
      <c r="AU1273" s="43">
        <f t="shared" si="268"/>
        <v>0</v>
      </c>
    </row>
    <row r="1274" spans="1:47" ht="15" customHeight="1" x14ac:dyDescent="0.25">
      <c r="A1274" s="11"/>
      <c r="B1274" s="19">
        <v>1434</v>
      </c>
      <c r="C1274" s="74"/>
      <c r="D1274" s="77"/>
      <c r="E1274" s="78"/>
      <c r="F1274" s="78"/>
      <c r="G1274" s="80"/>
      <c r="H1274" s="49"/>
      <c r="I1274" s="27"/>
      <c r="J1274" s="27"/>
      <c r="K1274" s="27"/>
      <c r="L1274" s="27"/>
      <c r="M1274" s="28"/>
      <c r="N1274" s="29">
        <v>0</v>
      </c>
      <c r="O1274" s="30" t="str">
        <f>IF(G1274&lt;=$N$2,"",IF(F1274=[3]Pav.tvarkyklė!$B$13,"",IF(ISBLANK(R1274),"X","")))</f>
        <v/>
      </c>
      <c r="P1274" s="31"/>
      <c r="Q1274" s="32"/>
      <c r="R1274" s="32"/>
      <c r="S1274" s="33"/>
      <c r="T1274" s="33"/>
      <c r="U1274" s="34" t="str">
        <f>IFERROR(INDEX('[3]5.Grup_T'!$G$4:$G$22,MATCH('6.Turtas'!E1274,'[3]5.Grup_T'!$E$4:$E$22,0)),"0")</f>
        <v>0</v>
      </c>
      <c r="V1274" s="35">
        <f t="shared" si="269"/>
        <v>0</v>
      </c>
      <c r="W1274" s="35">
        <f>IF(NOT(ISBLANK(H1274)),(12-DATEDIF(H1274,'[3]1.Pradzia'!$D$13,"m")),0)</f>
        <v>0</v>
      </c>
      <c r="X1274" s="35">
        <f t="shared" si="270"/>
        <v>0</v>
      </c>
      <c r="Y1274" s="35">
        <f t="shared" si="280"/>
        <v>0</v>
      </c>
      <c r="Z1274" s="35">
        <f t="shared" si="278"/>
        <v>0</v>
      </c>
      <c r="AA1274" s="36">
        <f t="shared" si="271"/>
        <v>0</v>
      </c>
      <c r="AB1274" s="36">
        <f t="shared" si="272"/>
        <v>0</v>
      </c>
      <c r="AC1274" s="37">
        <f t="shared" si="273"/>
        <v>0</v>
      </c>
      <c r="AD1274" s="35">
        <f>IF(OR(YEAR(G1274)&lt;2019,O1274="X"),0,IF(ISBLANK(H1274),DATEDIF(G1274,'[3]1.Pradzia'!$D$13,"M"),DATEDIF(G1274,H1274,"m")))</f>
        <v>0</v>
      </c>
      <c r="AE1274" s="37">
        <f>IF(E1274='[3]5.Grup_T'!$E$20,0,IF(AD1274&lt;&gt;0,M1274/V1274*MIN(12,AD1274),0))</f>
        <v>0</v>
      </c>
      <c r="AF1274" s="37">
        <f t="shared" si="274"/>
        <v>0</v>
      </c>
      <c r="AG1274" s="37">
        <f t="shared" si="275"/>
        <v>0</v>
      </c>
      <c r="AH1274" s="37">
        <f t="shared" si="276"/>
        <v>0</v>
      </c>
      <c r="AI1274" s="35" t="str">
        <f t="shared" si="277"/>
        <v>Nusidėvėjęs</v>
      </c>
      <c r="AJ1274" s="38" t="str">
        <f>IF(AND(F1274&lt;&gt;[3]Pav.tvarkyklė!$B$12,F1274&lt;&gt;[3]Pav.tvarkyklė!$B$13),"GVTNT","X")</f>
        <v>GVTNT</v>
      </c>
      <c r="AK1274" s="39">
        <f t="shared" si="279"/>
        <v>0</v>
      </c>
      <c r="AL1274" s="41"/>
      <c r="AM1274" s="41"/>
      <c r="AN1274" s="41">
        <f t="shared" si="267"/>
        <v>1900</v>
      </c>
      <c r="AO1274" s="41"/>
      <c r="AP1274" s="41"/>
      <c r="AQ1274" s="41"/>
      <c r="AR1274" s="42"/>
      <c r="AS1274" s="42"/>
      <c r="AU1274" s="43">
        <f t="shared" si="268"/>
        <v>0</v>
      </c>
    </row>
    <row r="1275" spans="1:47" ht="15" customHeight="1" x14ac:dyDescent="0.25">
      <c r="A1275" s="11"/>
      <c r="B1275" s="19">
        <v>1435</v>
      </c>
      <c r="C1275" s="74"/>
      <c r="D1275" s="77"/>
      <c r="E1275" s="78"/>
      <c r="F1275" s="78"/>
      <c r="G1275" s="80"/>
      <c r="H1275" s="49"/>
      <c r="I1275" s="27"/>
      <c r="J1275" s="27"/>
      <c r="K1275" s="27"/>
      <c r="L1275" s="79"/>
      <c r="M1275" s="81"/>
      <c r="N1275" s="29">
        <v>0</v>
      </c>
      <c r="O1275" s="30" t="str">
        <f>IF(G1275&lt;=$N$2,"",IF(F1275=[3]Pav.tvarkyklė!$B$13,"",IF(ISBLANK(R1275),"X","")))</f>
        <v/>
      </c>
      <c r="P1275" s="31"/>
      <c r="Q1275" s="32"/>
      <c r="R1275" s="32"/>
      <c r="S1275" s="33"/>
      <c r="T1275" s="33"/>
      <c r="U1275" s="34" t="str">
        <f>IFERROR(INDEX('[3]5.Grup_T'!$G$4:$G$22,MATCH('6.Turtas'!E1275,'[3]5.Grup_T'!$E$4:$E$22,0)),"0")</f>
        <v>0</v>
      </c>
      <c r="V1275" s="35">
        <f t="shared" si="269"/>
        <v>0</v>
      </c>
      <c r="W1275" s="35">
        <f>IF(NOT(ISBLANK(H1275)),(12-DATEDIF(H1275,'[3]1.Pradzia'!$D$13,"m")),0)</f>
        <v>0</v>
      </c>
      <c r="X1275" s="35">
        <f t="shared" si="270"/>
        <v>0</v>
      </c>
      <c r="Y1275" s="35">
        <f t="shared" si="280"/>
        <v>0</v>
      </c>
      <c r="Z1275" s="35">
        <f t="shared" si="278"/>
        <v>0</v>
      </c>
      <c r="AA1275" s="36">
        <f t="shared" si="271"/>
        <v>0</v>
      </c>
      <c r="AB1275" s="36">
        <f t="shared" si="272"/>
        <v>0</v>
      </c>
      <c r="AC1275" s="37">
        <f t="shared" si="273"/>
        <v>0</v>
      </c>
      <c r="AD1275" s="35">
        <f>IF(OR(YEAR(G1275)&lt;2019,O1275="X"),0,IF(ISBLANK(H1275),DATEDIF(G1275,'[3]1.Pradzia'!$D$13,"M"),DATEDIF(G1275,H1275,"m")))</f>
        <v>0</v>
      </c>
      <c r="AE1275" s="37">
        <f>IF(E1275='[3]5.Grup_T'!$E$20,0,IF(AD1275&lt;&gt;0,M1275/V1275*MIN(12,AD1275),0))</f>
        <v>0</v>
      </c>
      <c r="AF1275" s="37">
        <f t="shared" si="274"/>
        <v>0</v>
      </c>
      <c r="AG1275" s="37">
        <f t="shared" si="275"/>
        <v>0</v>
      </c>
      <c r="AH1275" s="37">
        <f t="shared" si="276"/>
        <v>0</v>
      </c>
      <c r="AI1275" s="35" t="str">
        <f t="shared" si="277"/>
        <v>Nusidėvėjęs</v>
      </c>
      <c r="AJ1275" s="38" t="str">
        <f>IF(AND(F1275&lt;&gt;[3]Pav.tvarkyklė!$B$12,F1275&lt;&gt;[3]Pav.tvarkyklė!$B$13),"GVTNT","X")</f>
        <v>GVTNT</v>
      </c>
      <c r="AK1275" s="39">
        <f t="shared" si="279"/>
        <v>0</v>
      </c>
      <c r="AL1275" s="41"/>
      <c r="AM1275" s="41"/>
      <c r="AN1275" s="41">
        <f t="shared" si="267"/>
        <v>1900</v>
      </c>
      <c r="AO1275" s="41"/>
      <c r="AP1275" s="41"/>
      <c r="AQ1275" s="41"/>
      <c r="AR1275" s="42"/>
      <c r="AS1275" s="42"/>
      <c r="AU1275" s="43">
        <f t="shared" si="268"/>
        <v>0</v>
      </c>
    </row>
    <row r="1276" spans="1:47" ht="15" customHeight="1" x14ac:dyDescent="0.25">
      <c r="A1276" s="11"/>
      <c r="B1276" s="19">
        <v>1436</v>
      </c>
      <c r="C1276" s="74"/>
      <c r="D1276" s="77"/>
      <c r="E1276" s="78"/>
      <c r="F1276" s="78"/>
      <c r="G1276" s="80"/>
      <c r="H1276" s="49"/>
      <c r="I1276" s="27"/>
      <c r="J1276" s="27"/>
      <c r="K1276" s="27"/>
      <c r="L1276" s="79"/>
      <c r="M1276" s="81"/>
      <c r="N1276" s="29">
        <v>0</v>
      </c>
      <c r="O1276" s="30" t="str">
        <f>IF(G1276&lt;=$N$2,"",IF(F1276=[3]Pav.tvarkyklė!$B$13,"",IF(ISBLANK(R1276),"X","")))</f>
        <v/>
      </c>
      <c r="P1276" s="31"/>
      <c r="Q1276" s="32"/>
      <c r="R1276" s="32"/>
      <c r="S1276" s="33"/>
      <c r="T1276" s="33"/>
      <c r="U1276" s="34" t="str">
        <f>IFERROR(INDEX('[3]5.Grup_T'!$G$4:$G$22,MATCH('6.Turtas'!E1276,'[3]5.Grup_T'!$E$4:$E$22,0)),"0")</f>
        <v>0</v>
      </c>
      <c r="V1276" s="35">
        <f t="shared" si="269"/>
        <v>0</v>
      </c>
      <c r="W1276" s="35">
        <f>IF(NOT(ISBLANK(H1276)),(12-DATEDIF(H1276,'[3]1.Pradzia'!$D$13,"m")),0)</f>
        <v>0</v>
      </c>
      <c r="X1276" s="35">
        <f t="shared" si="270"/>
        <v>0</v>
      </c>
      <c r="Y1276" s="35">
        <f t="shared" si="280"/>
        <v>0</v>
      </c>
      <c r="Z1276" s="35">
        <f t="shared" si="278"/>
        <v>0</v>
      </c>
      <c r="AA1276" s="36">
        <f t="shared" si="271"/>
        <v>0</v>
      </c>
      <c r="AB1276" s="36">
        <f t="shared" si="272"/>
        <v>0</v>
      </c>
      <c r="AC1276" s="37">
        <f t="shared" si="273"/>
        <v>0</v>
      </c>
      <c r="AD1276" s="35">
        <f>IF(OR(YEAR(G1276)&lt;2019,O1276="X"),0,IF(ISBLANK(H1276),DATEDIF(G1276,'[3]1.Pradzia'!$D$13,"M"),DATEDIF(G1276,H1276,"m")))</f>
        <v>0</v>
      </c>
      <c r="AE1276" s="37">
        <f>IF(E1276='[3]5.Grup_T'!$E$20,0,IF(AD1276&lt;&gt;0,M1276/V1276*MIN(12,AD1276),0))</f>
        <v>0</v>
      </c>
      <c r="AF1276" s="37">
        <f t="shared" si="274"/>
        <v>0</v>
      </c>
      <c r="AG1276" s="37">
        <f t="shared" si="275"/>
        <v>0</v>
      </c>
      <c r="AH1276" s="37">
        <f t="shared" si="276"/>
        <v>0</v>
      </c>
      <c r="AI1276" s="35" t="str">
        <f t="shared" si="277"/>
        <v>Nusidėvėjęs</v>
      </c>
      <c r="AJ1276" s="38" t="str">
        <f>IF(AND(F1276&lt;&gt;[3]Pav.tvarkyklė!$B$12,F1276&lt;&gt;[3]Pav.tvarkyklė!$B$13),"GVTNT","X")</f>
        <v>GVTNT</v>
      </c>
      <c r="AK1276" s="39">
        <f t="shared" si="279"/>
        <v>0</v>
      </c>
      <c r="AL1276" s="41"/>
      <c r="AM1276" s="41"/>
      <c r="AN1276" s="41">
        <f t="shared" si="267"/>
        <v>1900</v>
      </c>
      <c r="AO1276" s="41"/>
      <c r="AP1276" s="41"/>
      <c r="AQ1276" s="41"/>
      <c r="AR1276" s="42"/>
      <c r="AS1276" s="42"/>
      <c r="AU1276" s="43">
        <f t="shared" si="268"/>
        <v>0</v>
      </c>
    </row>
    <row r="1277" spans="1:47" ht="15" customHeight="1" x14ac:dyDescent="0.25">
      <c r="A1277" s="11"/>
      <c r="B1277" s="19">
        <v>1437</v>
      </c>
      <c r="C1277" s="74"/>
      <c r="D1277" s="77"/>
      <c r="E1277" s="78"/>
      <c r="F1277" s="78"/>
      <c r="G1277" s="80"/>
      <c r="H1277" s="49"/>
      <c r="I1277" s="27"/>
      <c r="J1277" s="27"/>
      <c r="K1277" s="27"/>
      <c r="L1277" s="79"/>
      <c r="M1277" s="81"/>
      <c r="N1277" s="29">
        <v>0</v>
      </c>
      <c r="O1277" s="30" t="str">
        <f>IF(G1277&lt;=$N$2,"",IF(F1277=[3]Pav.tvarkyklė!$B$13,"",IF(ISBLANK(R1277),"X","")))</f>
        <v/>
      </c>
      <c r="P1277" s="31"/>
      <c r="Q1277" s="32"/>
      <c r="R1277" s="32"/>
      <c r="S1277" s="33"/>
      <c r="T1277" s="33"/>
      <c r="U1277" s="34" t="str">
        <f>IFERROR(INDEX('[3]5.Grup_T'!$G$4:$G$22,MATCH('6.Turtas'!E1277,'[3]5.Grup_T'!$E$4:$E$22,0)),"0")</f>
        <v>0</v>
      </c>
      <c r="V1277" s="35">
        <f t="shared" si="269"/>
        <v>0</v>
      </c>
      <c r="W1277" s="35">
        <f>IF(NOT(ISBLANK(H1277)),(12-DATEDIF(H1277,'[3]1.Pradzia'!$D$13,"m")),0)</f>
        <v>0</v>
      </c>
      <c r="X1277" s="35">
        <f t="shared" si="270"/>
        <v>0</v>
      </c>
      <c r="Y1277" s="35">
        <f t="shared" si="280"/>
        <v>0</v>
      </c>
      <c r="Z1277" s="35">
        <f t="shared" si="278"/>
        <v>0</v>
      </c>
      <c r="AA1277" s="36">
        <f t="shared" si="271"/>
        <v>0</v>
      </c>
      <c r="AB1277" s="36">
        <f t="shared" si="272"/>
        <v>0</v>
      </c>
      <c r="AC1277" s="37">
        <f t="shared" si="273"/>
        <v>0</v>
      </c>
      <c r="AD1277" s="35">
        <f>IF(OR(YEAR(G1277)&lt;2019,O1277="X"),0,IF(ISBLANK(H1277),DATEDIF(G1277,'[3]1.Pradzia'!$D$13,"M"),DATEDIF(G1277,H1277,"m")))</f>
        <v>0</v>
      </c>
      <c r="AE1277" s="37">
        <f>IF(E1277='[3]5.Grup_T'!$E$20,0,IF(AD1277&lt;&gt;0,M1277/V1277*MIN(12,AD1277),0))</f>
        <v>0</v>
      </c>
      <c r="AF1277" s="37">
        <f t="shared" si="274"/>
        <v>0</v>
      </c>
      <c r="AG1277" s="37">
        <f t="shared" si="275"/>
        <v>0</v>
      </c>
      <c r="AH1277" s="37">
        <f t="shared" si="276"/>
        <v>0</v>
      </c>
      <c r="AI1277" s="35" t="str">
        <f t="shared" si="277"/>
        <v>Nusidėvėjęs</v>
      </c>
      <c r="AJ1277" s="38" t="str">
        <f>IF(AND(F1277&lt;&gt;[3]Pav.tvarkyklė!$B$12,F1277&lt;&gt;[3]Pav.tvarkyklė!$B$13),"GVTNT","X")</f>
        <v>GVTNT</v>
      </c>
      <c r="AK1277" s="39">
        <f t="shared" si="279"/>
        <v>0</v>
      </c>
      <c r="AL1277" s="41"/>
      <c r="AM1277" s="41"/>
      <c r="AN1277" s="41">
        <f t="shared" si="267"/>
        <v>1900</v>
      </c>
      <c r="AO1277" s="41"/>
      <c r="AP1277" s="41"/>
      <c r="AQ1277" s="41"/>
      <c r="AR1277" s="42"/>
      <c r="AS1277" s="42"/>
      <c r="AU1277" s="43">
        <f t="shared" si="268"/>
        <v>0</v>
      </c>
    </row>
    <row r="1278" spans="1:47" ht="15" customHeight="1" x14ac:dyDescent="0.25">
      <c r="A1278" s="11"/>
      <c r="B1278" s="19">
        <v>1438</v>
      </c>
      <c r="C1278" s="74"/>
      <c r="D1278" s="77"/>
      <c r="E1278" s="78"/>
      <c r="F1278" s="78"/>
      <c r="G1278" s="80"/>
      <c r="H1278" s="49"/>
      <c r="I1278" s="27"/>
      <c r="J1278" s="27"/>
      <c r="K1278" s="27"/>
      <c r="L1278" s="79"/>
      <c r="M1278" s="81"/>
      <c r="N1278" s="29">
        <v>0</v>
      </c>
      <c r="O1278" s="30" t="str">
        <f>IF(G1278&lt;=$N$2,"",IF(F1278=[3]Pav.tvarkyklė!$B$13,"",IF(ISBLANK(R1278),"X","")))</f>
        <v/>
      </c>
      <c r="P1278" s="31"/>
      <c r="Q1278" s="32"/>
      <c r="R1278" s="32"/>
      <c r="S1278" s="33"/>
      <c r="T1278" s="33"/>
      <c r="U1278" s="34" t="str">
        <f>IFERROR(INDEX('[3]5.Grup_T'!$G$4:$G$22,MATCH('6.Turtas'!E1278,'[3]5.Grup_T'!$E$4:$E$22,0)),"0")</f>
        <v>0</v>
      </c>
      <c r="V1278" s="35">
        <f t="shared" si="269"/>
        <v>0</v>
      </c>
      <c r="W1278" s="35">
        <f>IF(NOT(ISBLANK(H1278)),(12-DATEDIF(H1278,'[3]1.Pradzia'!$D$13,"m")),0)</f>
        <v>0</v>
      </c>
      <c r="X1278" s="35">
        <f t="shared" si="270"/>
        <v>0</v>
      </c>
      <c r="Y1278" s="35">
        <f t="shared" si="280"/>
        <v>0</v>
      </c>
      <c r="Z1278" s="35">
        <f t="shared" si="278"/>
        <v>0</v>
      </c>
      <c r="AA1278" s="36">
        <f t="shared" si="271"/>
        <v>0</v>
      </c>
      <c r="AB1278" s="36">
        <f t="shared" si="272"/>
        <v>0</v>
      </c>
      <c r="AC1278" s="37">
        <f t="shared" si="273"/>
        <v>0</v>
      </c>
      <c r="AD1278" s="35">
        <f>IF(OR(YEAR(G1278)&lt;2019,O1278="X"),0,IF(ISBLANK(H1278),DATEDIF(G1278,'[3]1.Pradzia'!$D$13,"M"),DATEDIF(G1278,H1278,"m")))</f>
        <v>0</v>
      </c>
      <c r="AE1278" s="37">
        <f>IF(E1278='[3]5.Grup_T'!$E$20,0,IF(AD1278&lt;&gt;0,M1278/V1278*MIN(12,AD1278),0))</f>
        <v>0</v>
      </c>
      <c r="AF1278" s="37">
        <f t="shared" si="274"/>
        <v>0</v>
      </c>
      <c r="AG1278" s="37">
        <f t="shared" si="275"/>
        <v>0</v>
      </c>
      <c r="AH1278" s="37">
        <f t="shared" si="276"/>
        <v>0</v>
      </c>
      <c r="AI1278" s="35" t="str">
        <f t="shared" si="277"/>
        <v>Nusidėvėjęs</v>
      </c>
      <c r="AJ1278" s="38" t="str">
        <f>IF(AND(F1278&lt;&gt;[3]Pav.tvarkyklė!$B$12,F1278&lt;&gt;[3]Pav.tvarkyklė!$B$13),"GVTNT","X")</f>
        <v>GVTNT</v>
      </c>
      <c r="AK1278" s="39">
        <f t="shared" si="279"/>
        <v>0</v>
      </c>
      <c r="AL1278" s="41"/>
      <c r="AM1278" s="41"/>
      <c r="AN1278" s="41">
        <f t="shared" si="267"/>
        <v>1900</v>
      </c>
      <c r="AO1278" s="41"/>
      <c r="AP1278" s="41"/>
      <c r="AQ1278" s="41"/>
      <c r="AR1278" s="42"/>
      <c r="AS1278" s="42"/>
      <c r="AU1278" s="43">
        <f t="shared" si="268"/>
        <v>0</v>
      </c>
    </row>
    <row r="1279" spans="1:47" ht="15" customHeight="1" x14ac:dyDescent="0.25">
      <c r="A1279" s="11"/>
      <c r="B1279" s="19">
        <v>1439</v>
      </c>
      <c r="C1279" s="74"/>
      <c r="D1279" s="77"/>
      <c r="E1279" s="78"/>
      <c r="F1279" s="78"/>
      <c r="G1279" s="80"/>
      <c r="H1279" s="49"/>
      <c r="I1279" s="27"/>
      <c r="J1279" s="27"/>
      <c r="K1279" s="27"/>
      <c r="L1279" s="79"/>
      <c r="M1279" s="81"/>
      <c r="N1279" s="29">
        <v>0</v>
      </c>
      <c r="O1279" s="30" t="str">
        <f>IF(G1279&lt;=$N$2,"",IF(F1279=[3]Pav.tvarkyklė!$B$13,"",IF(ISBLANK(R1279),"X","")))</f>
        <v/>
      </c>
      <c r="P1279" s="31"/>
      <c r="Q1279" s="32"/>
      <c r="R1279" s="32"/>
      <c r="S1279" s="33"/>
      <c r="T1279" s="33"/>
      <c r="U1279" s="34" t="str">
        <f>IFERROR(INDEX('[3]5.Grup_T'!$G$4:$G$22,MATCH('6.Turtas'!E1279,'[3]5.Grup_T'!$E$4:$E$22,0)),"0")</f>
        <v>0</v>
      </c>
      <c r="V1279" s="35">
        <f t="shared" si="269"/>
        <v>0</v>
      </c>
      <c r="W1279" s="35">
        <f>IF(NOT(ISBLANK(H1279)),(12-DATEDIF(H1279,'[3]1.Pradzia'!$D$13,"m")),0)</f>
        <v>0</v>
      </c>
      <c r="X1279" s="35">
        <f t="shared" si="270"/>
        <v>0</v>
      </c>
      <c r="Y1279" s="35">
        <f t="shared" si="280"/>
        <v>0</v>
      </c>
      <c r="Z1279" s="35">
        <f t="shared" si="278"/>
        <v>0</v>
      </c>
      <c r="AA1279" s="36">
        <f t="shared" si="271"/>
        <v>0</v>
      </c>
      <c r="AB1279" s="36">
        <f t="shared" si="272"/>
        <v>0</v>
      </c>
      <c r="AC1279" s="37">
        <f t="shared" si="273"/>
        <v>0</v>
      </c>
      <c r="AD1279" s="35">
        <f>IF(OR(YEAR(G1279)&lt;2019,O1279="X"),0,IF(ISBLANK(H1279),DATEDIF(G1279,'[3]1.Pradzia'!$D$13,"M"),DATEDIF(G1279,H1279,"m")))</f>
        <v>0</v>
      </c>
      <c r="AE1279" s="37">
        <f>IF(E1279='[3]5.Grup_T'!$E$20,0,IF(AD1279&lt;&gt;0,M1279/V1279*MIN(12,AD1279),0))</f>
        <v>0</v>
      </c>
      <c r="AF1279" s="37">
        <f t="shared" si="274"/>
        <v>0</v>
      </c>
      <c r="AG1279" s="37">
        <f t="shared" si="275"/>
        <v>0</v>
      </c>
      <c r="AH1279" s="37">
        <f t="shared" si="276"/>
        <v>0</v>
      </c>
      <c r="AI1279" s="35" t="str">
        <f t="shared" si="277"/>
        <v>Nusidėvėjęs</v>
      </c>
      <c r="AJ1279" s="38" t="str">
        <f>IF(AND(F1279&lt;&gt;[3]Pav.tvarkyklė!$B$12,F1279&lt;&gt;[3]Pav.tvarkyklė!$B$13),"GVTNT","X")</f>
        <v>GVTNT</v>
      </c>
      <c r="AK1279" s="39">
        <f t="shared" si="279"/>
        <v>0</v>
      </c>
      <c r="AL1279" s="41"/>
      <c r="AM1279" s="41"/>
      <c r="AN1279" s="41">
        <f t="shared" si="267"/>
        <v>1900</v>
      </c>
      <c r="AO1279" s="41"/>
      <c r="AP1279" s="41"/>
      <c r="AQ1279" s="41"/>
      <c r="AR1279" s="42"/>
      <c r="AS1279" s="42"/>
      <c r="AU1279" s="43">
        <f t="shared" si="268"/>
        <v>0</v>
      </c>
    </row>
    <row r="1280" spans="1:47" ht="15" customHeight="1" x14ac:dyDescent="0.25">
      <c r="A1280" s="11"/>
      <c r="B1280" s="19">
        <v>1440</v>
      </c>
      <c r="C1280" s="74"/>
      <c r="D1280" s="77"/>
      <c r="E1280" s="78"/>
      <c r="F1280" s="78"/>
      <c r="G1280" s="80"/>
      <c r="H1280" s="49"/>
      <c r="I1280" s="27"/>
      <c r="J1280" s="27"/>
      <c r="K1280" s="27"/>
      <c r="L1280" s="79"/>
      <c r="M1280" s="81"/>
      <c r="N1280" s="29">
        <v>0</v>
      </c>
      <c r="O1280" s="30" t="str">
        <f>IF(G1280&lt;=$N$2,"",IF(F1280=[3]Pav.tvarkyklė!$B$13,"",IF(ISBLANK(R1280),"X","")))</f>
        <v/>
      </c>
      <c r="P1280" s="31"/>
      <c r="Q1280" s="32"/>
      <c r="R1280" s="32"/>
      <c r="S1280" s="33"/>
      <c r="T1280" s="33"/>
      <c r="U1280" s="34" t="str">
        <f>IFERROR(INDEX('[3]5.Grup_T'!$G$4:$G$22,MATCH('6.Turtas'!E1280,'[3]5.Grup_T'!$E$4:$E$22,0)),"0")</f>
        <v>0</v>
      </c>
      <c r="V1280" s="35">
        <f t="shared" si="269"/>
        <v>0</v>
      </c>
      <c r="W1280" s="35">
        <f>IF(NOT(ISBLANK(H1280)),(12-DATEDIF(H1280,'[3]1.Pradzia'!$D$13,"m")),0)</f>
        <v>0</v>
      </c>
      <c r="X1280" s="35">
        <f t="shared" si="270"/>
        <v>0</v>
      </c>
      <c r="Y1280" s="35">
        <f t="shared" si="280"/>
        <v>0</v>
      </c>
      <c r="Z1280" s="35">
        <f t="shared" si="278"/>
        <v>0</v>
      </c>
      <c r="AA1280" s="36">
        <f t="shared" si="271"/>
        <v>0</v>
      </c>
      <c r="AB1280" s="36">
        <f t="shared" si="272"/>
        <v>0</v>
      </c>
      <c r="AC1280" s="37">
        <f t="shared" si="273"/>
        <v>0</v>
      </c>
      <c r="AD1280" s="35">
        <f>IF(OR(YEAR(G1280)&lt;2019,O1280="X"),0,IF(ISBLANK(H1280),DATEDIF(G1280,'[3]1.Pradzia'!$D$13,"M"),DATEDIF(G1280,H1280,"m")))</f>
        <v>0</v>
      </c>
      <c r="AE1280" s="37">
        <f>IF(E1280='[3]5.Grup_T'!$E$20,0,IF(AD1280&lt;&gt;0,M1280/V1280*MIN(12,AD1280),0))</f>
        <v>0</v>
      </c>
      <c r="AF1280" s="37">
        <f t="shared" si="274"/>
        <v>0</v>
      </c>
      <c r="AG1280" s="37">
        <f t="shared" si="275"/>
        <v>0</v>
      </c>
      <c r="AH1280" s="37">
        <f t="shared" si="276"/>
        <v>0</v>
      </c>
      <c r="AI1280" s="35" t="str">
        <f t="shared" si="277"/>
        <v>Nusidėvėjęs</v>
      </c>
      <c r="AJ1280" s="38" t="str">
        <f>IF(AND(F1280&lt;&gt;[3]Pav.tvarkyklė!$B$12,F1280&lt;&gt;[3]Pav.tvarkyklė!$B$13),"GVTNT","X")</f>
        <v>GVTNT</v>
      </c>
      <c r="AK1280" s="39">
        <f t="shared" si="279"/>
        <v>0</v>
      </c>
      <c r="AL1280" s="41"/>
      <c r="AM1280" s="41"/>
      <c r="AN1280" s="41">
        <f t="shared" si="267"/>
        <v>1900</v>
      </c>
      <c r="AO1280" s="41"/>
      <c r="AP1280" s="41"/>
      <c r="AQ1280" s="41"/>
      <c r="AR1280" s="42"/>
      <c r="AS1280" s="42"/>
      <c r="AU1280" s="43">
        <f t="shared" si="268"/>
        <v>0</v>
      </c>
    </row>
    <row r="1281" spans="1:47" ht="15" customHeight="1" x14ac:dyDescent="0.25">
      <c r="A1281" s="11"/>
      <c r="B1281" s="19">
        <v>1441</v>
      </c>
      <c r="C1281" s="74"/>
      <c r="D1281" s="77"/>
      <c r="E1281" s="78"/>
      <c r="F1281" s="78"/>
      <c r="G1281" s="80"/>
      <c r="H1281" s="49"/>
      <c r="I1281" s="27"/>
      <c r="J1281" s="27"/>
      <c r="K1281" s="27"/>
      <c r="L1281" s="79"/>
      <c r="M1281" s="81"/>
      <c r="N1281" s="29">
        <v>0</v>
      </c>
      <c r="O1281" s="30" t="str">
        <f>IF(G1281&lt;=$N$2,"",IF(F1281=[3]Pav.tvarkyklė!$B$13,"",IF(ISBLANK(R1281),"X","")))</f>
        <v/>
      </c>
      <c r="P1281" s="31"/>
      <c r="Q1281" s="32"/>
      <c r="R1281" s="32"/>
      <c r="S1281" s="33"/>
      <c r="T1281" s="33"/>
      <c r="U1281" s="34" t="str">
        <f>IFERROR(INDEX('[3]5.Grup_T'!$G$4:$G$22,MATCH('6.Turtas'!E1281,'[3]5.Grup_T'!$E$4:$E$22,0)),"0")</f>
        <v>0</v>
      </c>
      <c r="V1281" s="35">
        <f t="shared" si="269"/>
        <v>0</v>
      </c>
      <c r="W1281" s="35">
        <f>IF(NOT(ISBLANK(H1281)),(12-DATEDIF(H1281,'[3]1.Pradzia'!$D$13,"m")),0)</f>
        <v>0</v>
      </c>
      <c r="X1281" s="35">
        <f t="shared" si="270"/>
        <v>0</v>
      </c>
      <c r="Y1281" s="35">
        <f t="shared" si="280"/>
        <v>0</v>
      </c>
      <c r="Z1281" s="35">
        <f t="shared" si="278"/>
        <v>0</v>
      </c>
      <c r="AA1281" s="36">
        <f t="shared" si="271"/>
        <v>0</v>
      </c>
      <c r="AB1281" s="36">
        <f t="shared" si="272"/>
        <v>0</v>
      </c>
      <c r="AC1281" s="37">
        <f t="shared" si="273"/>
        <v>0</v>
      </c>
      <c r="AD1281" s="35">
        <f>IF(OR(YEAR(G1281)&lt;2019,O1281="X"),0,IF(ISBLANK(H1281),DATEDIF(G1281,'[3]1.Pradzia'!$D$13,"M"),DATEDIF(G1281,H1281,"m")))</f>
        <v>0</v>
      </c>
      <c r="AE1281" s="37">
        <f>IF(E1281='[3]5.Grup_T'!$E$20,0,IF(AD1281&lt;&gt;0,M1281/V1281*MIN(12,AD1281),0))</f>
        <v>0</v>
      </c>
      <c r="AF1281" s="37">
        <f t="shared" si="274"/>
        <v>0</v>
      </c>
      <c r="AG1281" s="37">
        <f t="shared" si="275"/>
        <v>0</v>
      </c>
      <c r="AH1281" s="37">
        <f t="shared" si="276"/>
        <v>0</v>
      </c>
      <c r="AI1281" s="35" t="str">
        <f t="shared" si="277"/>
        <v>Nusidėvėjęs</v>
      </c>
      <c r="AJ1281" s="38" t="str">
        <f>IF(AND(F1281&lt;&gt;[3]Pav.tvarkyklė!$B$12,F1281&lt;&gt;[3]Pav.tvarkyklė!$B$13),"GVTNT","X")</f>
        <v>GVTNT</v>
      </c>
      <c r="AK1281" s="39">
        <f t="shared" si="279"/>
        <v>0</v>
      </c>
      <c r="AL1281" s="41"/>
      <c r="AM1281" s="41"/>
      <c r="AN1281" s="41">
        <f t="shared" si="267"/>
        <v>1900</v>
      </c>
      <c r="AO1281" s="41"/>
      <c r="AP1281" s="41"/>
      <c r="AQ1281" s="41"/>
      <c r="AR1281" s="42"/>
      <c r="AS1281" s="42"/>
      <c r="AU1281" s="43">
        <f t="shared" si="268"/>
        <v>0</v>
      </c>
    </row>
    <row r="1282" spans="1:47" ht="15" customHeight="1" x14ac:dyDescent="0.25">
      <c r="A1282" s="11"/>
      <c r="B1282" s="19">
        <v>1442</v>
      </c>
      <c r="C1282" s="74"/>
      <c r="D1282" s="77"/>
      <c r="E1282" s="78"/>
      <c r="F1282" s="78"/>
      <c r="G1282" s="80"/>
      <c r="H1282" s="49"/>
      <c r="I1282" s="27"/>
      <c r="J1282" s="27"/>
      <c r="K1282" s="27"/>
      <c r="L1282" s="79"/>
      <c r="M1282" s="81"/>
      <c r="N1282" s="29">
        <v>0</v>
      </c>
      <c r="O1282" s="30" t="str">
        <f>IF(G1282&lt;=$N$2,"",IF(F1282=[3]Pav.tvarkyklė!$B$13,"",IF(ISBLANK(R1282),"X","")))</f>
        <v/>
      </c>
      <c r="P1282" s="31"/>
      <c r="Q1282" s="32"/>
      <c r="R1282" s="32"/>
      <c r="S1282" s="33"/>
      <c r="T1282" s="33"/>
      <c r="U1282" s="34" t="str">
        <f>IFERROR(INDEX('[3]5.Grup_T'!$G$4:$G$22,MATCH('6.Turtas'!E1282,'[3]5.Grup_T'!$E$4:$E$22,0)),"0")</f>
        <v>0</v>
      </c>
      <c r="V1282" s="35">
        <f t="shared" si="269"/>
        <v>0</v>
      </c>
      <c r="W1282" s="35">
        <f>IF(NOT(ISBLANK(H1282)),(12-DATEDIF(H1282,'[3]1.Pradzia'!$D$13,"m")),0)</f>
        <v>0</v>
      </c>
      <c r="X1282" s="35">
        <f t="shared" si="270"/>
        <v>0</v>
      </c>
      <c r="Y1282" s="35">
        <f t="shared" si="280"/>
        <v>0</v>
      </c>
      <c r="Z1282" s="35">
        <f t="shared" si="278"/>
        <v>0</v>
      </c>
      <c r="AA1282" s="36">
        <f t="shared" si="271"/>
        <v>0</v>
      </c>
      <c r="AB1282" s="36">
        <f t="shared" si="272"/>
        <v>0</v>
      </c>
      <c r="AC1282" s="37">
        <f t="shared" si="273"/>
        <v>0</v>
      </c>
      <c r="AD1282" s="35">
        <f>IF(OR(YEAR(G1282)&lt;2019,O1282="X"),0,IF(ISBLANK(H1282),DATEDIF(G1282,'[3]1.Pradzia'!$D$13,"M"),DATEDIF(G1282,H1282,"m")))</f>
        <v>0</v>
      </c>
      <c r="AE1282" s="37">
        <f>IF(E1282='[3]5.Grup_T'!$E$20,0,IF(AD1282&lt;&gt;0,M1282/V1282*MIN(12,AD1282),0))</f>
        <v>0</v>
      </c>
      <c r="AF1282" s="37">
        <f t="shared" si="274"/>
        <v>0</v>
      </c>
      <c r="AG1282" s="37">
        <f t="shared" si="275"/>
        <v>0</v>
      </c>
      <c r="AH1282" s="37">
        <f t="shared" si="276"/>
        <v>0</v>
      </c>
      <c r="AI1282" s="35" t="str">
        <f t="shared" si="277"/>
        <v>Nusidėvėjęs</v>
      </c>
      <c r="AJ1282" s="38" t="str">
        <f>IF(AND(F1282&lt;&gt;[3]Pav.tvarkyklė!$B$12,F1282&lt;&gt;[3]Pav.tvarkyklė!$B$13),"GVTNT","X")</f>
        <v>GVTNT</v>
      </c>
      <c r="AK1282" s="39">
        <f t="shared" si="279"/>
        <v>0</v>
      </c>
      <c r="AL1282" s="41"/>
      <c r="AM1282" s="41"/>
      <c r="AN1282" s="41">
        <f t="shared" si="267"/>
        <v>1900</v>
      </c>
      <c r="AO1282" s="41"/>
      <c r="AP1282" s="41"/>
      <c r="AQ1282" s="41"/>
      <c r="AR1282" s="42"/>
      <c r="AS1282" s="42"/>
      <c r="AU1282" s="43">
        <f t="shared" si="268"/>
        <v>0</v>
      </c>
    </row>
    <row r="1283" spans="1:47" ht="15" customHeight="1" x14ac:dyDescent="0.25">
      <c r="A1283" s="11"/>
      <c r="B1283" s="19">
        <v>1443</v>
      </c>
      <c r="C1283" s="74"/>
      <c r="D1283" s="77"/>
      <c r="E1283" s="78"/>
      <c r="F1283" s="78"/>
      <c r="G1283" s="80"/>
      <c r="H1283" s="49"/>
      <c r="I1283" s="27"/>
      <c r="J1283" s="27"/>
      <c r="K1283" s="27"/>
      <c r="L1283" s="79"/>
      <c r="M1283" s="81"/>
      <c r="N1283" s="29">
        <v>0</v>
      </c>
      <c r="O1283" s="30" t="str">
        <f>IF(G1283&lt;=$N$2,"",IF(F1283=[3]Pav.tvarkyklė!$B$13,"",IF(ISBLANK(R1283),"X","")))</f>
        <v/>
      </c>
      <c r="P1283" s="31"/>
      <c r="Q1283" s="32"/>
      <c r="R1283" s="32"/>
      <c r="S1283" s="33"/>
      <c r="T1283" s="33"/>
      <c r="U1283" s="34" t="str">
        <f>IFERROR(INDEX('[3]5.Grup_T'!$G$4:$G$22,MATCH('6.Turtas'!E1283,'[3]5.Grup_T'!$E$4:$E$22,0)),"0")</f>
        <v>0</v>
      </c>
      <c r="V1283" s="35">
        <f t="shared" si="269"/>
        <v>0</v>
      </c>
      <c r="W1283" s="35">
        <f>IF(NOT(ISBLANK(H1283)),(12-DATEDIF(H1283,'[3]1.Pradzia'!$D$13,"m")),0)</f>
        <v>0</v>
      </c>
      <c r="X1283" s="35">
        <f t="shared" si="270"/>
        <v>0</v>
      </c>
      <c r="Y1283" s="35">
        <f t="shared" si="280"/>
        <v>0</v>
      </c>
      <c r="Z1283" s="35">
        <f t="shared" si="278"/>
        <v>0</v>
      </c>
      <c r="AA1283" s="36">
        <f t="shared" si="271"/>
        <v>0</v>
      </c>
      <c r="AB1283" s="36">
        <f t="shared" si="272"/>
        <v>0</v>
      </c>
      <c r="AC1283" s="37">
        <f t="shared" si="273"/>
        <v>0</v>
      </c>
      <c r="AD1283" s="35">
        <f>IF(OR(YEAR(G1283)&lt;2019,O1283="X"),0,IF(ISBLANK(H1283),DATEDIF(G1283,'[3]1.Pradzia'!$D$13,"M"),DATEDIF(G1283,H1283,"m")))</f>
        <v>0</v>
      </c>
      <c r="AE1283" s="37">
        <f>IF(E1283='[3]5.Grup_T'!$E$20,0,IF(AD1283&lt;&gt;0,M1283/V1283*MIN(12,AD1283),0))</f>
        <v>0</v>
      </c>
      <c r="AF1283" s="37">
        <f t="shared" si="274"/>
        <v>0</v>
      </c>
      <c r="AG1283" s="37">
        <f t="shared" si="275"/>
        <v>0</v>
      </c>
      <c r="AH1283" s="37">
        <f t="shared" si="276"/>
        <v>0</v>
      </c>
      <c r="AI1283" s="35" t="str">
        <f t="shared" si="277"/>
        <v>Nusidėvėjęs</v>
      </c>
      <c r="AJ1283" s="38" t="str">
        <f>IF(AND(F1283&lt;&gt;[3]Pav.tvarkyklė!$B$12,F1283&lt;&gt;[3]Pav.tvarkyklė!$B$13),"GVTNT","X")</f>
        <v>GVTNT</v>
      </c>
      <c r="AK1283" s="39">
        <f t="shared" si="279"/>
        <v>0</v>
      </c>
      <c r="AL1283" s="41"/>
      <c r="AM1283" s="41"/>
      <c r="AN1283" s="41">
        <f t="shared" si="267"/>
        <v>1900</v>
      </c>
      <c r="AO1283" s="41"/>
      <c r="AP1283" s="41"/>
      <c r="AQ1283" s="41"/>
      <c r="AR1283" s="42"/>
      <c r="AS1283" s="42"/>
      <c r="AU1283" s="43">
        <f t="shared" si="268"/>
        <v>0</v>
      </c>
    </row>
    <row r="1284" spans="1:47" ht="15" customHeight="1" x14ac:dyDescent="0.25">
      <c r="A1284" s="11"/>
      <c r="B1284" s="19">
        <v>1444</v>
      </c>
      <c r="C1284" s="74"/>
      <c r="D1284" s="77"/>
      <c r="E1284" s="78"/>
      <c r="F1284" s="78"/>
      <c r="G1284" s="80"/>
      <c r="H1284" s="49"/>
      <c r="I1284" s="27"/>
      <c r="J1284" s="27"/>
      <c r="K1284" s="27"/>
      <c r="L1284" s="79"/>
      <c r="M1284" s="81"/>
      <c r="N1284" s="29">
        <v>0</v>
      </c>
      <c r="O1284" s="30" t="str">
        <f>IF(G1284&lt;=$N$2,"",IF(F1284=[3]Pav.tvarkyklė!$B$13,"",IF(ISBLANK(R1284),"X","")))</f>
        <v/>
      </c>
      <c r="P1284" s="31"/>
      <c r="Q1284" s="32"/>
      <c r="R1284" s="32"/>
      <c r="S1284" s="33"/>
      <c r="T1284" s="33"/>
      <c r="U1284" s="34" t="str">
        <f>IFERROR(INDEX('[3]5.Grup_T'!$G$4:$G$22,MATCH('6.Turtas'!E1284,'[3]5.Grup_T'!$E$4:$E$22,0)),"0")</f>
        <v>0</v>
      </c>
      <c r="V1284" s="35">
        <f t="shared" si="269"/>
        <v>0</v>
      </c>
      <c r="W1284" s="35">
        <f>IF(NOT(ISBLANK(H1284)),(12-DATEDIF(H1284,'[3]1.Pradzia'!$D$13,"m")),0)</f>
        <v>0</v>
      </c>
      <c r="X1284" s="35">
        <f t="shared" si="270"/>
        <v>0</v>
      </c>
      <c r="Y1284" s="35">
        <f t="shared" si="280"/>
        <v>0</v>
      </c>
      <c r="Z1284" s="35">
        <f t="shared" si="278"/>
        <v>0</v>
      </c>
      <c r="AA1284" s="36">
        <f t="shared" si="271"/>
        <v>0</v>
      </c>
      <c r="AB1284" s="36">
        <f t="shared" si="272"/>
        <v>0</v>
      </c>
      <c r="AC1284" s="37">
        <f t="shared" si="273"/>
        <v>0</v>
      </c>
      <c r="AD1284" s="35">
        <f>IF(OR(YEAR(G1284)&lt;2019,O1284="X"),0,IF(ISBLANK(H1284),DATEDIF(G1284,'[3]1.Pradzia'!$D$13,"M"),DATEDIF(G1284,H1284,"m")))</f>
        <v>0</v>
      </c>
      <c r="AE1284" s="37">
        <f>IF(E1284='[3]5.Grup_T'!$E$20,0,IF(AD1284&lt;&gt;0,M1284/V1284*MIN(12,AD1284),0))</f>
        <v>0</v>
      </c>
      <c r="AF1284" s="37">
        <f t="shared" si="274"/>
        <v>0</v>
      </c>
      <c r="AG1284" s="37">
        <f t="shared" si="275"/>
        <v>0</v>
      </c>
      <c r="AH1284" s="37">
        <f t="shared" si="276"/>
        <v>0</v>
      </c>
      <c r="AI1284" s="35" t="str">
        <f t="shared" si="277"/>
        <v>Nusidėvėjęs</v>
      </c>
      <c r="AJ1284" s="38" t="str">
        <f>IF(AND(F1284&lt;&gt;[3]Pav.tvarkyklė!$B$12,F1284&lt;&gt;[3]Pav.tvarkyklė!$B$13),"GVTNT","X")</f>
        <v>GVTNT</v>
      </c>
      <c r="AK1284" s="39">
        <f t="shared" si="279"/>
        <v>0</v>
      </c>
      <c r="AL1284" s="41"/>
      <c r="AM1284" s="41"/>
      <c r="AN1284" s="41">
        <f t="shared" si="267"/>
        <v>1900</v>
      </c>
      <c r="AO1284" s="41"/>
      <c r="AP1284" s="41"/>
      <c r="AQ1284" s="41"/>
      <c r="AR1284" s="42"/>
      <c r="AS1284" s="42"/>
      <c r="AU1284" s="43">
        <f t="shared" si="268"/>
        <v>0</v>
      </c>
    </row>
    <row r="1285" spans="1:47" ht="15" customHeight="1" x14ac:dyDescent="0.25">
      <c r="A1285" s="11"/>
      <c r="B1285" s="19">
        <v>1445</v>
      </c>
      <c r="C1285" s="74"/>
      <c r="D1285" s="77"/>
      <c r="E1285" s="78"/>
      <c r="F1285" s="78"/>
      <c r="G1285" s="80"/>
      <c r="H1285" s="49"/>
      <c r="I1285" s="27"/>
      <c r="J1285" s="27"/>
      <c r="K1285" s="27"/>
      <c r="L1285" s="79"/>
      <c r="M1285" s="81"/>
      <c r="N1285" s="29">
        <v>0</v>
      </c>
      <c r="O1285" s="30" t="str">
        <f>IF(G1285&lt;=$N$2,"",IF(F1285=[3]Pav.tvarkyklė!$B$13,"",IF(ISBLANK(R1285),"X","")))</f>
        <v/>
      </c>
      <c r="P1285" s="31"/>
      <c r="Q1285" s="32"/>
      <c r="R1285" s="32"/>
      <c r="S1285" s="33"/>
      <c r="T1285" s="33"/>
      <c r="U1285" s="34" t="str">
        <f>IFERROR(INDEX('[3]5.Grup_T'!$G$4:$G$22,MATCH('6.Turtas'!E1285,'[3]5.Grup_T'!$E$4:$E$22,0)),"0")</f>
        <v>0</v>
      </c>
      <c r="V1285" s="35">
        <f t="shared" si="269"/>
        <v>0</v>
      </c>
      <c r="W1285" s="35">
        <f>IF(NOT(ISBLANK(H1285)),(12-DATEDIF(H1285,'[3]1.Pradzia'!$D$13,"m")),0)</f>
        <v>0</v>
      </c>
      <c r="X1285" s="35">
        <f t="shared" si="270"/>
        <v>0</v>
      </c>
      <c r="Y1285" s="35">
        <f t="shared" si="280"/>
        <v>0</v>
      </c>
      <c r="Z1285" s="35">
        <f t="shared" si="278"/>
        <v>0</v>
      </c>
      <c r="AA1285" s="36">
        <f t="shared" si="271"/>
        <v>0</v>
      </c>
      <c r="AB1285" s="36">
        <f t="shared" si="272"/>
        <v>0</v>
      </c>
      <c r="AC1285" s="37">
        <f t="shared" si="273"/>
        <v>0</v>
      </c>
      <c r="AD1285" s="35">
        <f>IF(OR(YEAR(G1285)&lt;2019,O1285="X"),0,IF(ISBLANK(H1285),DATEDIF(G1285,'[3]1.Pradzia'!$D$13,"M"),DATEDIF(G1285,H1285,"m")))</f>
        <v>0</v>
      </c>
      <c r="AE1285" s="37">
        <f>IF(E1285='[3]5.Grup_T'!$E$20,0,IF(AD1285&lt;&gt;0,M1285/V1285*MIN(12,AD1285),0))</f>
        <v>0</v>
      </c>
      <c r="AF1285" s="37">
        <f t="shared" si="274"/>
        <v>0</v>
      </c>
      <c r="AG1285" s="37">
        <f t="shared" si="275"/>
        <v>0</v>
      </c>
      <c r="AH1285" s="37">
        <f t="shared" si="276"/>
        <v>0</v>
      </c>
      <c r="AI1285" s="35" t="str">
        <f t="shared" si="277"/>
        <v>Nusidėvėjęs</v>
      </c>
      <c r="AJ1285" s="38" t="str">
        <f>IF(AND(F1285&lt;&gt;[3]Pav.tvarkyklė!$B$12,F1285&lt;&gt;[3]Pav.tvarkyklė!$B$13),"GVTNT","X")</f>
        <v>GVTNT</v>
      </c>
      <c r="AK1285" s="39">
        <f t="shared" si="279"/>
        <v>0</v>
      </c>
      <c r="AL1285" s="41"/>
      <c r="AM1285" s="41"/>
      <c r="AN1285" s="41">
        <f t="shared" ref="AN1285:AN1348" si="281">YEAR(G1285)</f>
        <v>1900</v>
      </c>
      <c r="AO1285" s="41"/>
      <c r="AP1285" s="41"/>
      <c r="AQ1285" s="41"/>
      <c r="AR1285" s="42"/>
      <c r="AS1285" s="42"/>
      <c r="AU1285" s="43">
        <f t="shared" ref="AU1285:AU1348" si="282">AF1285-AT1285</f>
        <v>0</v>
      </c>
    </row>
    <row r="1286" spans="1:47" ht="15" customHeight="1" x14ac:dyDescent="0.25">
      <c r="A1286" s="11"/>
      <c r="B1286" s="19">
        <v>1446</v>
      </c>
      <c r="C1286" s="74"/>
      <c r="D1286" s="77"/>
      <c r="E1286" s="78"/>
      <c r="F1286" s="78"/>
      <c r="G1286" s="80"/>
      <c r="H1286" s="49"/>
      <c r="I1286" s="27"/>
      <c r="J1286" s="27"/>
      <c r="K1286" s="27"/>
      <c r="L1286" s="79"/>
      <c r="M1286" s="81"/>
      <c r="N1286" s="29">
        <v>0</v>
      </c>
      <c r="O1286" s="30" t="str">
        <f>IF(G1286&lt;=$N$2,"",IF(F1286=[3]Pav.tvarkyklė!$B$13,"",IF(ISBLANK(R1286),"X","")))</f>
        <v/>
      </c>
      <c r="P1286" s="31"/>
      <c r="Q1286" s="32"/>
      <c r="R1286" s="32"/>
      <c r="S1286" s="33"/>
      <c r="T1286" s="33"/>
      <c r="U1286" s="34" t="str">
        <f>IFERROR(INDEX('[3]5.Grup_T'!$G$4:$G$22,MATCH('6.Turtas'!E1286,'[3]5.Grup_T'!$E$4:$E$22,0)),"0")</f>
        <v>0</v>
      </c>
      <c r="V1286" s="35">
        <f t="shared" si="269"/>
        <v>0</v>
      </c>
      <c r="W1286" s="35">
        <f>IF(NOT(ISBLANK(H1286)),(12-DATEDIF(H1286,'[3]1.Pradzia'!$D$13,"m")),0)</f>
        <v>0</v>
      </c>
      <c r="X1286" s="35">
        <f t="shared" si="270"/>
        <v>0</v>
      </c>
      <c r="Y1286" s="35">
        <f t="shared" si="280"/>
        <v>0</v>
      </c>
      <c r="Z1286" s="35">
        <f t="shared" si="278"/>
        <v>0</v>
      </c>
      <c r="AA1286" s="36">
        <f t="shared" si="271"/>
        <v>0</v>
      </c>
      <c r="AB1286" s="36">
        <f t="shared" si="272"/>
        <v>0</v>
      </c>
      <c r="AC1286" s="37">
        <f t="shared" si="273"/>
        <v>0</v>
      </c>
      <c r="AD1286" s="35">
        <f>IF(OR(YEAR(G1286)&lt;2019,O1286="X"),0,IF(ISBLANK(H1286),DATEDIF(G1286,'[3]1.Pradzia'!$D$13,"M"),DATEDIF(G1286,H1286,"m")))</f>
        <v>0</v>
      </c>
      <c r="AE1286" s="37">
        <f>IF(E1286='[3]5.Grup_T'!$E$20,0,IF(AD1286&lt;&gt;0,M1286/V1286*MIN(12,AD1286),0))</f>
        <v>0</v>
      </c>
      <c r="AF1286" s="37">
        <f t="shared" si="274"/>
        <v>0</v>
      </c>
      <c r="AG1286" s="37">
        <f t="shared" si="275"/>
        <v>0</v>
      </c>
      <c r="AH1286" s="37">
        <f t="shared" si="276"/>
        <v>0</v>
      </c>
      <c r="AI1286" s="35" t="str">
        <f t="shared" si="277"/>
        <v>Nusidėvėjęs</v>
      </c>
      <c r="AJ1286" s="38" t="str">
        <f>IF(AND(F1286&lt;&gt;[3]Pav.tvarkyklė!$B$12,F1286&lt;&gt;[3]Pav.tvarkyklė!$B$13),"GVTNT","X")</f>
        <v>GVTNT</v>
      </c>
      <c r="AK1286" s="39">
        <f t="shared" si="279"/>
        <v>0</v>
      </c>
      <c r="AL1286" s="41"/>
      <c r="AM1286" s="41"/>
      <c r="AN1286" s="41">
        <f t="shared" si="281"/>
        <v>1900</v>
      </c>
      <c r="AO1286" s="41"/>
      <c r="AP1286" s="41"/>
      <c r="AQ1286" s="41"/>
      <c r="AR1286" s="42"/>
      <c r="AS1286" s="42"/>
      <c r="AU1286" s="43">
        <f t="shared" si="282"/>
        <v>0</v>
      </c>
    </row>
    <row r="1287" spans="1:47" ht="15" customHeight="1" x14ac:dyDescent="0.25">
      <c r="A1287" s="11"/>
      <c r="B1287" s="19">
        <v>1447</v>
      </c>
      <c r="C1287" s="74"/>
      <c r="D1287" s="77"/>
      <c r="E1287" s="78"/>
      <c r="F1287" s="78"/>
      <c r="G1287" s="80"/>
      <c r="H1287" s="49"/>
      <c r="I1287" s="27"/>
      <c r="J1287" s="27"/>
      <c r="K1287" s="27"/>
      <c r="L1287" s="79"/>
      <c r="M1287" s="81"/>
      <c r="N1287" s="29">
        <v>0</v>
      </c>
      <c r="O1287" s="30" t="str">
        <f>IF(G1287&lt;=$N$2,"",IF(F1287=[3]Pav.tvarkyklė!$B$13,"",IF(ISBLANK(R1287),"X","")))</f>
        <v/>
      </c>
      <c r="P1287" s="31"/>
      <c r="Q1287" s="32"/>
      <c r="R1287" s="32"/>
      <c r="S1287" s="33"/>
      <c r="T1287" s="33"/>
      <c r="U1287" s="34" t="str">
        <f>IFERROR(INDEX('[3]5.Grup_T'!$G$4:$G$22,MATCH('6.Turtas'!E1287,'[3]5.Grup_T'!$E$4:$E$22,0)),"0")</f>
        <v>0</v>
      </c>
      <c r="V1287" s="35">
        <f t="shared" si="269"/>
        <v>0</v>
      </c>
      <c r="W1287" s="35">
        <f>IF(NOT(ISBLANK(H1287)),(12-DATEDIF(H1287,'[3]1.Pradzia'!$D$13,"m")),0)</f>
        <v>0</v>
      </c>
      <c r="X1287" s="35">
        <f t="shared" si="270"/>
        <v>0</v>
      </c>
      <c r="Y1287" s="35">
        <f t="shared" si="280"/>
        <v>0</v>
      </c>
      <c r="Z1287" s="35">
        <f t="shared" si="278"/>
        <v>0</v>
      </c>
      <c r="AA1287" s="36">
        <f t="shared" si="271"/>
        <v>0</v>
      </c>
      <c r="AB1287" s="36">
        <f t="shared" si="272"/>
        <v>0</v>
      </c>
      <c r="AC1287" s="37">
        <f t="shared" si="273"/>
        <v>0</v>
      </c>
      <c r="AD1287" s="35">
        <f>IF(OR(YEAR(G1287)&lt;2019,O1287="X"),0,IF(ISBLANK(H1287),DATEDIF(G1287,'[3]1.Pradzia'!$D$13,"M"),DATEDIF(G1287,H1287,"m")))</f>
        <v>0</v>
      </c>
      <c r="AE1287" s="37">
        <f>IF(E1287='[3]5.Grup_T'!$E$20,0,IF(AD1287&lt;&gt;0,M1287/V1287*MIN(12,AD1287),0))</f>
        <v>0</v>
      </c>
      <c r="AF1287" s="37">
        <f t="shared" si="274"/>
        <v>0</v>
      </c>
      <c r="AG1287" s="37">
        <f t="shared" si="275"/>
        <v>0</v>
      </c>
      <c r="AH1287" s="37">
        <f t="shared" si="276"/>
        <v>0</v>
      </c>
      <c r="AI1287" s="35" t="str">
        <f t="shared" si="277"/>
        <v>Nusidėvėjęs</v>
      </c>
      <c r="AJ1287" s="38" t="str">
        <f>IF(AND(F1287&lt;&gt;[3]Pav.tvarkyklė!$B$12,F1287&lt;&gt;[3]Pav.tvarkyklė!$B$13),"GVTNT","X")</f>
        <v>GVTNT</v>
      </c>
      <c r="AK1287" s="39">
        <f t="shared" si="279"/>
        <v>0</v>
      </c>
      <c r="AL1287" s="41"/>
      <c r="AM1287" s="41"/>
      <c r="AN1287" s="41">
        <f t="shared" si="281"/>
        <v>1900</v>
      </c>
      <c r="AO1287" s="41"/>
      <c r="AP1287" s="41"/>
      <c r="AQ1287" s="41"/>
      <c r="AR1287" s="42"/>
      <c r="AS1287" s="42"/>
      <c r="AU1287" s="43">
        <f t="shared" si="282"/>
        <v>0</v>
      </c>
    </row>
    <row r="1288" spans="1:47" ht="15" customHeight="1" x14ac:dyDescent="0.25">
      <c r="A1288" s="11"/>
      <c r="B1288" s="19">
        <v>1448</v>
      </c>
      <c r="C1288" s="74"/>
      <c r="D1288" s="77"/>
      <c r="E1288" s="78"/>
      <c r="F1288" s="78"/>
      <c r="G1288" s="80"/>
      <c r="H1288" s="49"/>
      <c r="I1288" s="27"/>
      <c r="J1288" s="27"/>
      <c r="K1288" s="27"/>
      <c r="L1288" s="79"/>
      <c r="M1288" s="81"/>
      <c r="N1288" s="29">
        <v>0</v>
      </c>
      <c r="O1288" s="30" t="str">
        <f>IF(G1288&lt;=$N$2,"",IF(F1288=[3]Pav.tvarkyklė!$B$13,"",IF(ISBLANK(R1288),"X","")))</f>
        <v/>
      </c>
      <c r="P1288" s="31"/>
      <c r="Q1288" s="32"/>
      <c r="R1288" s="32"/>
      <c r="S1288" s="33"/>
      <c r="T1288" s="33"/>
      <c r="U1288" s="34" t="str">
        <f>IFERROR(INDEX('[3]5.Grup_T'!$G$4:$G$22,MATCH('6.Turtas'!E1288,'[3]5.Grup_T'!$E$4:$E$22,0)),"0")</f>
        <v>0</v>
      </c>
      <c r="V1288" s="35">
        <f t="shared" si="269"/>
        <v>0</v>
      </c>
      <c r="W1288" s="35">
        <f>IF(NOT(ISBLANK(H1288)),(12-DATEDIF(H1288,'[3]1.Pradzia'!$D$13,"m")),0)</f>
        <v>0</v>
      </c>
      <c r="X1288" s="35">
        <f t="shared" si="270"/>
        <v>0</v>
      </c>
      <c r="Y1288" s="35">
        <f t="shared" si="280"/>
        <v>0</v>
      </c>
      <c r="Z1288" s="35">
        <f t="shared" si="278"/>
        <v>0</v>
      </c>
      <c r="AA1288" s="36">
        <f t="shared" si="271"/>
        <v>0</v>
      </c>
      <c r="AB1288" s="36">
        <f t="shared" si="272"/>
        <v>0</v>
      </c>
      <c r="AC1288" s="37">
        <f t="shared" si="273"/>
        <v>0</v>
      </c>
      <c r="AD1288" s="35">
        <f>IF(OR(YEAR(G1288)&lt;2019,O1288="X"),0,IF(ISBLANK(H1288),DATEDIF(G1288,'[3]1.Pradzia'!$D$13,"M"),DATEDIF(G1288,H1288,"m")))</f>
        <v>0</v>
      </c>
      <c r="AE1288" s="37">
        <f>IF(E1288='[3]5.Grup_T'!$E$20,0,IF(AD1288&lt;&gt;0,M1288/V1288*MIN(12,AD1288),0))</f>
        <v>0</v>
      </c>
      <c r="AF1288" s="37">
        <f t="shared" si="274"/>
        <v>0</v>
      </c>
      <c r="AG1288" s="37">
        <f t="shared" si="275"/>
        <v>0</v>
      </c>
      <c r="AH1288" s="37">
        <f t="shared" si="276"/>
        <v>0</v>
      </c>
      <c r="AI1288" s="35" t="str">
        <f t="shared" si="277"/>
        <v>Nusidėvėjęs</v>
      </c>
      <c r="AJ1288" s="38" t="str">
        <f>IF(AND(F1288&lt;&gt;[3]Pav.tvarkyklė!$B$12,F1288&lt;&gt;[3]Pav.tvarkyklė!$B$13),"GVTNT","X")</f>
        <v>GVTNT</v>
      </c>
      <c r="AK1288" s="39">
        <f t="shared" si="279"/>
        <v>0</v>
      </c>
      <c r="AL1288" s="41"/>
      <c r="AM1288" s="41"/>
      <c r="AN1288" s="41">
        <f t="shared" si="281"/>
        <v>1900</v>
      </c>
      <c r="AO1288" s="41"/>
      <c r="AP1288" s="41"/>
      <c r="AQ1288" s="41"/>
      <c r="AR1288" s="42"/>
      <c r="AS1288" s="42"/>
      <c r="AU1288" s="43">
        <f t="shared" si="282"/>
        <v>0</v>
      </c>
    </row>
    <row r="1289" spans="1:47" ht="15" customHeight="1" x14ac:dyDescent="0.25">
      <c r="A1289" s="11"/>
      <c r="B1289" s="19">
        <v>1449</v>
      </c>
      <c r="C1289" s="74"/>
      <c r="D1289" s="77"/>
      <c r="E1289" s="78"/>
      <c r="F1289" s="78"/>
      <c r="G1289" s="80"/>
      <c r="H1289" s="49"/>
      <c r="I1289" s="27"/>
      <c r="J1289" s="27"/>
      <c r="K1289" s="27"/>
      <c r="L1289" s="79"/>
      <c r="M1289" s="81"/>
      <c r="N1289" s="29">
        <v>0</v>
      </c>
      <c r="O1289" s="30" t="str">
        <f>IF(G1289&lt;=$N$2,"",IF(F1289=[3]Pav.tvarkyklė!$B$13,"",IF(ISBLANK(R1289),"X","")))</f>
        <v/>
      </c>
      <c r="P1289" s="31"/>
      <c r="Q1289" s="32"/>
      <c r="R1289" s="32"/>
      <c r="S1289" s="33"/>
      <c r="T1289" s="33"/>
      <c r="U1289" s="34" t="str">
        <f>IFERROR(INDEX('[3]5.Grup_T'!$G$4:$G$22,MATCH('6.Turtas'!E1289,'[3]5.Grup_T'!$E$4:$E$22,0)),"0")</f>
        <v>0</v>
      </c>
      <c r="V1289" s="35">
        <f t="shared" si="269"/>
        <v>0</v>
      </c>
      <c r="W1289" s="35">
        <f>IF(NOT(ISBLANK(H1289)),(12-DATEDIF(H1289,'[3]1.Pradzia'!$D$13,"m")),0)</f>
        <v>0</v>
      </c>
      <c r="X1289" s="35">
        <f t="shared" si="270"/>
        <v>0</v>
      </c>
      <c r="Y1289" s="35">
        <f t="shared" si="280"/>
        <v>0</v>
      </c>
      <c r="Z1289" s="35">
        <f t="shared" si="278"/>
        <v>0</v>
      </c>
      <c r="AA1289" s="36">
        <f t="shared" si="271"/>
        <v>0</v>
      </c>
      <c r="AB1289" s="36">
        <f t="shared" si="272"/>
        <v>0</v>
      </c>
      <c r="AC1289" s="37">
        <f t="shared" si="273"/>
        <v>0</v>
      </c>
      <c r="AD1289" s="35">
        <f>IF(OR(YEAR(G1289)&lt;2019,O1289="X"),0,IF(ISBLANK(H1289),DATEDIF(G1289,'[3]1.Pradzia'!$D$13,"M"),DATEDIF(G1289,H1289,"m")))</f>
        <v>0</v>
      </c>
      <c r="AE1289" s="37">
        <f>IF(E1289='[3]5.Grup_T'!$E$20,0,IF(AD1289&lt;&gt;0,M1289/V1289*MIN(12,AD1289),0))</f>
        <v>0</v>
      </c>
      <c r="AF1289" s="37">
        <f t="shared" si="274"/>
        <v>0</v>
      </c>
      <c r="AG1289" s="37">
        <f t="shared" si="275"/>
        <v>0</v>
      </c>
      <c r="AH1289" s="37">
        <f t="shared" si="276"/>
        <v>0</v>
      </c>
      <c r="AI1289" s="35" t="str">
        <f t="shared" si="277"/>
        <v>Nusidėvėjęs</v>
      </c>
      <c r="AJ1289" s="38" t="str">
        <f>IF(AND(F1289&lt;&gt;[3]Pav.tvarkyklė!$B$12,F1289&lt;&gt;[3]Pav.tvarkyklė!$B$13),"GVTNT","X")</f>
        <v>GVTNT</v>
      </c>
      <c r="AK1289" s="39">
        <f t="shared" si="279"/>
        <v>0</v>
      </c>
      <c r="AL1289" s="41"/>
      <c r="AM1289" s="41"/>
      <c r="AN1289" s="41">
        <f t="shared" si="281"/>
        <v>1900</v>
      </c>
      <c r="AO1289" s="41"/>
      <c r="AP1289" s="41"/>
      <c r="AQ1289" s="41"/>
      <c r="AR1289" s="42"/>
      <c r="AS1289" s="42"/>
      <c r="AU1289" s="43">
        <f t="shared" si="282"/>
        <v>0</v>
      </c>
    </row>
    <row r="1290" spans="1:47" ht="15" customHeight="1" x14ac:dyDescent="0.25">
      <c r="A1290" s="11"/>
      <c r="B1290" s="19">
        <v>1450</v>
      </c>
      <c r="C1290" s="74"/>
      <c r="D1290" s="77"/>
      <c r="E1290" s="78"/>
      <c r="F1290" s="78"/>
      <c r="G1290" s="80"/>
      <c r="H1290" s="49"/>
      <c r="I1290" s="27"/>
      <c r="J1290" s="27"/>
      <c r="K1290" s="27"/>
      <c r="L1290" s="79"/>
      <c r="M1290" s="81"/>
      <c r="N1290" s="29">
        <v>0</v>
      </c>
      <c r="O1290" s="30" t="str">
        <f>IF(G1290&lt;=$N$2,"",IF(F1290=[3]Pav.tvarkyklė!$B$13,"",IF(ISBLANK(R1290),"X","")))</f>
        <v/>
      </c>
      <c r="P1290" s="31"/>
      <c r="Q1290" s="32"/>
      <c r="R1290" s="32"/>
      <c r="S1290" s="33"/>
      <c r="T1290" s="33"/>
      <c r="U1290" s="34" t="str">
        <f>IFERROR(INDEX('[3]5.Grup_T'!$G$4:$G$22,MATCH('6.Turtas'!E1290,'[3]5.Grup_T'!$E$4:$E$22,0)),"0")</f>
        <v>0</v>
      </c>
      <c r="V1290" s="35">
        <f t="shared" si="269"/>
        <v>0</v>
      </c>
      <c r="W1290" s="35">
        <f>IF(NOT(ISBLANK(H1290)),(12-DATEDIF(H1290,'[3]1.Pradzia'!$D$13,"m")),0)</f>
        <v>0</v>
      </c>
      <c r="X1290" s="35">
        <f t="shared" si="270"/>
        <v>0</v>
      </c>
      <c r="Y1290" s="35">
        <f t="shared" si="280"/>
        <v>0</v>
      </c>
      <c r="Z1290" s="35">
        <f t="shared" si="278"/>
        <v>0</v>
      </c>
      <c r="AA1290" s="36">
        <f t="shared" si="271"/>
        <v>0</v>
      </c>
      <c r="AB1290" s="36">
        <f t="shared" si="272"/>
        <v>0</v>
      </c>
      <c r="AC1290" s="37">
        <f t="shared" si="273"/>
        <v>0</v>
      </c>
      <c r="AD1290" s="35">
        <f>IF(OR(YEAR(G1290)&lt;2019,O1290="X"),0,IF(ISBLANK(H1290),DATEDIF(G1290,'[3]1.Pradzia'!$D$13,"M"),DATEDIF(G1290,H1290,"m")))</f>
        <v>0</v>
      </c>
      <c r="AE1290" s="37">
        <f>IF(E1290='[3]5.Grup_T'!$E$20,0,IF(AD1290&lt;&gt;0,M1290/V1290*MIN(12,AD1290),0))</f>
        <v>0</v>
      </c>
      <c r="AF1290" s="37">
        <f t="shared" si="274"/>
        <v>0</v>
      </c>
      <c r="AG1290" s="37">
        <f t="shared" si="275"/>
        <v>0</v>
      </c>
      <c r="AH1290" s="37">
        <f t="shared" si="276"/>
        <v>0</v>
      </c>
      <c r="AI1290" s="35" t="str">
        <f t="shared" si="277"/>
        <v>Nusidėvėjęs</v>
      </c>
      <c r="AJ1290" s="38" t="str">
        <f>IF(AND(F1290&lt;&gt;[3]Pav.tvarkyklė!$B$12,F1290&lt;&gt;[3]Pav.tvarkyklė!$B$13),"GVTNT","X")</f>
        <v>GVTNT</v>
      </c>
      <c r="AK1290" s="39">
        <f t="shared" si="279"/>
        <v>0</v>
      </c>
      <c r="AL1290" s="41"/>
      <c r="AM1290" s="41"/>
      <c r="AN1290" s="41">
        <f t="shared" si="281"/>
        <v>1900</v>
      </c>
      <c r="AO1290" s="41"/>
      <c r="AP1290" s="41"/>
      <c r="AQ1290" s="41"/>
      <c r="AR1290" s="42"/>
      <c r="AS1290" s="42"/>
      <c r="AU1290" s="43">
        <f t="shared" si="282"/>
        <v>0</v>
      </c>
    </row>
    <row r="1291" spans="1:47" ht="15" customHeight="1" x14ac:dyDescent="0.25">
      <c r="A1291" s="11"/>
      <c r="B1291" s="19">
        <v>1451</v>
      </c>
      <c r="C1291" s="74"/>
      <c r="D1291" s="77"/>
      <c r="E1291" s="78"/>
      <c r="F1291" s="74"/>
      <c r="G1291" s="80"/>
      <c r="H1291" s="49"/>
      <c r="I1291" s="27"/>
      <c r="J1291" s="27"/>
      <c r="K1291" s="27"/>
      <c r="L1291" s="79"/>
      <c r="M1291" s="81"/>
      <c r="N1291" s="29">
        <v>0</v>
      </c>
      <c r="O1291" s="30" t="str">
        <f>IF(G1291&lt;=$N$2,"",IF(F1291=[3]Pav.tvarkyklė!$B$13,"",IF(ISBLANK(R1291),"X","")))</f>
        <v/>
      </c>
      <c r="P1291" s="31"/>
      <c r="Q1291" s="32"/>
      <c r="R1291" s="32"/>
      <c r="S1291" s="33"/>
      <c r="T1291" s="33"/>
      <c r="U1291" s="34" t="str">
        <f>IFERROR(INDEX('[3]5.Grup_T'!$G$4:$G$22,MATCH('6.Turtas'!E1291,'[3]5.Grup_T'!$E$4:$E$22,0)),"0")</f>
        <v>0</v>
      </c>
      <c r="V1291" s="35">
        <f t="shared" si="269"/>
        <v>0</v>
      </c>
      <c r="W1291" s="35">
        <f>IF(NOT(ISBLANK(H1291)),(12-DATEDIF(H1291,'[3]1.Pradzia'!$D$13,"m")),0)</f>
        <v>0</v>
      </c>
      <c r="X1291" s="35">
        <f t="shared" si="270"/>
        <v>0</v>
      </c>
      <c r="Y1291" s="35">
        <f t="shared" si="280"/>
        <v>0</v>
      </c>
      <c r="Z1291" s="35">
        <f t="shared" si="278"/>
        <v>0</v>
      </c>
      <c r="AA1291" s="36">
        <f t="shared" si="271"/>
        <v>0</v>
      </c>
      <c r="AB1291" s="36">
        <f t="shared" si="272"/>
        <v>0</v>
      </c>
      <c r="AC1291" s="37">
        <f t="shared" si="273"/>
        <v>0</v>
      </c>
      <c r="AD1291" s="35">
        <f>IF(OR(YEAR(G1291)&lt;2019,O1291="X"),0,IF(ISBLANK(H1291),DATEDIF(G1291,'[3]1.Pradzia'!$D$13,"M"),DATEDIF(G1291,H1291,"m")))</f>
        <v>0</v>
      </c>
      <c r="AE1291" s="37">
        <f>IF(E1291='[3]5.Grup_T'!$E$20,0,IF(AD1291&lt;&gt;0,M1291/V1291*MIN(12,AD1291),0))</f>
        <v>0</v>
      </c>
      <c r="AF1291" s="37">
        <f t="shared" si="274"/>
        <v>0</v>
      </c>
      <c r="AG1291" s="37">
        <f t="shared" si="275"/>
        <v>0</v>
      </c>
      <c r="AH1291" s="37">
        <f t="shared" si="276"/>
        <v>0</v>
      </c>
      <c r="AI1291" s="35" t="str">
        <f t="shared" si="277"/>
        <v>Nusidėvėjęs</v>
      </c>
      <c r="AJ1291" s="38" t="str">
        <f>IF(AND(F1291&lt;&gt;[3]Pav.tvarkyklė!$B$12,F1291&lt;&gt;[3]Pav.tvarkyklė!$B$13),"GVTNT","X")</f>
        <v>GVTNT</v>
      </c>
      <c r="AK1291" s="39">
        <f t="shared" si="279"/>
        <v>0</v>
      </c>
      <c r="AL1291" s="41"/>
      <c r="AM1291" s="41"/>
      <c r="AN1291" s="41">
        <f t="shared" si="281"/>
        <v>1900</v>
      </c>
      <c r="AO1291" s="41"/>
      <c r="AP1291" s="41"/>
      <c r="AQ1291" s="41"/>
      <c r="AR1291" s="42"/>
      <c r="AS1291" s="42"/>
      <c r="AU1291" s="43">
        <f t="shared" si="282"/>
        <v>0</v>
      </c>
    </row>
    <row r="1292" spans="1:47" ht="15" customHeight="1" x14ac:dyDescent="0.25">
      <c r="A1292" s="11"/>
      <c r="B1292" s="19">
        <v>1452</v>
      </c>
      <c r="C1292" s="74"/>
      <c r="D1292" s="77"/>
      <c r="E1292" s="78"/>
      <c r="F1292" s="78"/>
      <c r="G1292" s="80"/>
      <c r="H1292" s="49"/>
      <c r="I1292" s="27"/>
      <c r="J1292" s="27"/>
      <c r="K1292" s="27"/>
      <c r="L1292" s="79"/>
      <c r="M1292" s="81"/>
      <c r="N1292" s="29">
        <v>0</v>
      </c>
      <c r="O1292" s="30" t="str">
        <f>IF(G1292&lt;=$N$2,"",IF(F1292=[3]Pav.tvarkyklė!$B$13,"",IF(ISBLANK(R1292),"X","")))</f>
        <v/>
      </c>
      <c r="P1292" s="31"/>
      <c r="Q1292" s="32"/>
      <c r="R1292" s="32"/>
      <c r="S1292" s="33"/>
      <c r="T1292" s="33"/>
      <c r="U1292" s="34" t="str">
        <f>IFERROR(INDEX('[3]5.Grup_T'!$G$4:$G$22,MATCH('6.Turtas'!E1292,'[3]5.Grup_T'!$E$4:$E$22,0)),"0")</f>
        <v>0</v>
      </c>
      <c r="V1292" s="35">
        <f t="shared" si="269"/>
        <v>0</v>
      </c>
      <c r="W1292" s="35">
        <f>IF(NOT(ISBLANK(H1292)),(12-DATEDIF(H1292,'[3]1.Pradzia'!$D$13,"m")),0)</f>
        <v>0</v>
      </c>
      <c r="X1292" s="35">
        <f t="shared" si="270"/>
        <v>0</v>
      </c>
      <c r="Y1292" s="35">
        <f t="shared" si="280"/>
        <v>0</v>
      </c>
      <c r="Z1292" s="35">
        <f t="shared" si="278"/>
        <v>0</v>
      </c>
      <c r="AA1292" s="36">
        <f t="shared" si="271"/>
        <v>0</v>
      </c>
      <c r="AB1292" s="36">
        <f t="shared" si="272"/>
        <v>0</v>
      </c>
      <c r="AC1292" s="37">
        <f t="shared" si="273"/>
        <v>0</v>
      </c>
      <c r="AD1292" s="35">
        <f>IF(OR(YEAR(G1292)&lt;2019,O1292="X"),0,IF(ISBLANK(H1292),DATEDIF(G1292,'[3]1.Pradzia'!$D$13,"M"),DATEDIF(G1292,H1292,"m")))</f>
        <v>0</v>
      </c>
      <c r="AE1292" s="37">
        <f>IF(E1292='[3]5.Grup_T'!$E$20,0,IF(AD1292&lt;&gt;0,M1292/V1292*MIN(12,AD1292),0))</f>
        <v>0</v>
      </c>
      <c r="AF1292" s="37">
        <f t="shared" si="274"/>
        <v>0</v>
      </c>
      <c r="AG1292" s="37">
        <f t="shared" si="275"/>
        <v>0</v>
      </c>
      <c r="AH1292" s="37">
        <f t="shared" si="276"/>
        <v>0</v>
      </c>
      <c r="AI1292" s="35" t="str">
        <f t="shared" si="277"/>
        <v>Nusidėvėjęs</v>
      </c>
      <c r="AJ1292" s="38" t="str">
        <f>IF(AND(F1292&lt;&gt;[3]Pav.tvarkyklė!$B$12,F1292&lt;&gt;[3]Pav.tvarkyklė!$B$13),"GVTNT","X")</f>
        <v>GVTNT</v>
      </c>
      <c r="AK1292" s="39">
        <f t="shared" si="279"/>
        <v>0</v>
      </c>
      <c r="AL1292" s="41"/>
      <c r="AM1292" s="41"/>
      <c r="AN1292" s="41">
        <f t="shared" si="281"/>
        <v>1900</v>
      </c>
      <c r="AO1292" s="41"/>
      <c r="AP1292" s="41"/>
      <c r="AQ1292" s="41"/>
      <c r="AR1292" s="42"/>
      <c r="AS1292" s="42"/>
      <c r="AU1292" s="43">
        <f t="shared" si="282"/>
        <v>0</v>
      </c>
    </row>
    <row r="1293" spans="1:47" ht="15" customHeight="1" x14ac:dyDescent="0.25">
      <c r="A1293" s="11"/>
      <c r="B1293" s="19">
        <v>1453</v>
      </c>
      <c r="C1293" s="74"/>
      <c r="D1293" s="77"/>
      <c r="E1293" s="78"/>
      <c r="F1293" s="78"/>
      <c r="G1293" s="80"/>
      <c r="H1293" s="49"/>
      <c r="I1293" s="27"/>
      <c r="J1293" s="27"/>
      <c r="K1293" s="27"/>
      <c r="L1293" s="79"/>
      <c r="M1293" s="81"/>
      <c r="N1293" s="29">
        <v>0</v>
      </c>
      <c r="O1293" s="30" t="str">
        <f>IF(G1293&lt;=$N$2,"",IF(F1293=[3]Pav.tvarkyklė!$B$13,"",IF(ISBLANK(R1293),"X","")))</f>
        <v/>
      </c>
      <c r="P1293" s="31"/>
      <c r="Q1293" s="32"/>
      <c r="R1293" s="32"/>
      <c r="S1293" s="33"/>
      <c r="T1293" s="33"/>
      <c r="U1293" s="34" t="str">
        <f>IFERROR(INDEX('[3]5.Grup_T'!$G$4:$G$22,MATCH('6.Turtas'!E1293,'[3]5.Grup_T'!$E$4:$E$22,0)),"0")</f>
        <v>0</v>
      </c>
      <c r="V1293" s="35">
        <f t="shared" si="269"/>
        <v>0</v>
      </c>
      <c r="W1293" s="35">
        <f>IF(NOT(ISBLANK(H1293)),(12-DATEDIF(H1293,'[3]1.Pradzia'!$D$13,"m")),0)</f>
        <v>0</v>
      </c>
      <c r="X1293" s="35">
        <f t="shared" si="270"/>
        <v>0</v>
      </c>
      <c r="Y1293" s="35">
        <f t="shared" si="280"/>
        <v>0</v>
      </c>
      <c r="Z1293" s="35">
        <f t="shared" si="278"/>
        <v>0</v>
      </c>
      <c r="AA1293" s="36">
        <f t="shared" si="271"/>
        <v>0</v>
      </c>
      <c r="AB1293" s="36">
        <f t="shared" si="272"/>
        <v>0</v>
      </c>
      <c r="AC1293" s="37">
        <f t="shared" si="273"/>
        <v>0</v>
      </c>
      <c r="AD1293" s="35">
        <f>IF(OR(YEAR(G1293)&lt;2019,O1293="X"),0,IF(ISBLANK(H1293),DATEDIF(G1293,'[3]1.Pradzia'!$D$13,"M"),DATEDIF(G1293,H1293,"m")))</f>
        <v>0</v>
      </c>
      <c r="AE1293" s="37">
        <f>IF(E1293='[3]5.Grup_T'!$E$20,0,IF(AD1293&lt;&gt;0,M1293/V1293*MIN(12,AD1293),0))</f>
        <v>0</v>
      </c>
      <c r="AF1293" s="37">
        <f t="shared" si="274"/>
        <v>0</v>
      </c>
      <c r="AG1293" s="37">
        <f t="shared" si="275"/>
        <v>0</v>
      </c>
      <c r="AH1293" s="37">
        <f t="shared" si="276"/>
        <v>0</v>
      </c>
      <c r="AI1293" s="35" t="str">
        <f t="shared" si="277"/>
        <v>Nusidėvėjęs</v>
      </c>
      <c r="AJ1293" s="38" t="str">
        <f>IF(AND(F1293&lt;&gt;[3]Pav.tvarkyklė!$B$12,F1293&lt;&gt;[3]Pav.tvarkyklė!$B$13),"GVTNT","X")</f>
        <v>GVTNT</v>
      </c>
      <c r="AK1293" s="39">
        <f t="shared" si="279"/>
        <v>0</v>
      </c>
      <c r="AL1293" s="41"/>
      <c r="AM1293" s="41"/>
      <c r="AN1293" s="41">
        <f t="shared" si="281"/>
        <v>1900</v>
      </c>
      <c r="AO1293" s="41"/>
      <c r="AP1293" s="41"/>
      <c r="AQ1293" s="41"/>
      <c r="AR1293" s="42"/>
      <c r="AS1293" s="42"/>
      <c r="AU1293" s="43">
        <f t="shared" si="282"/>
        <v>0</v>
      </c>
    </row>
    <row r="1294" spans="1:47" ht="15" customHeight="1" x14ac:dyDescent="0.25">
      <c r="A1294" s="11"/>
      <c r="B1294" s="19">
        <v>1454</v>
      </c>
      <c r="C1294" s="74"/>
      <c r="D1294" s="77"/>
      <c r="E1294" s="78"/>
      <c r="F1294" s="74"/>
      <c r="G1294" s="80"/>
      <c r="H1294" s="49"/>
      <c r="I1294" s="27"/>
      <c r="J1294" s="27"/>
      <c r="K1294" s="27"/>
      <c r="L1294" s="79"/>
      <c r="M1294" s="81"/>
      <c r="N1294" s="29">
        <v>0</v>
      </c>
      <c r="O1294" s="30" t="str">
        <f>IF(G1294&lt;=$N$2,"",IF(F1294=[3]Pav.tvarkyklė!$B$13,"",IF(ISBLANK(R1294),"X","")))</f>
        <v/>
      </c>
      <c r="P1294" s="31"/>
      <c r="Q1294" s="32"/>
      <c r="R1294" s="32"/>
      <c r="S1294" s="33"/>
      <c r="T1294" s="33"/>
      <c r="U1294" s="34" t="str">
        <f>IFERROR(INDEX('[3]5.Grup_T'!$G$4:$G$22,MATCH('6.Turtas'!E1294,'[3]5.Grup_T'!$E$4:$E$22,0)),"0")</f>
        <v>0</v>
      </c>
      <c r="V1294" s="35">
        <f t="shared" si="269"/>
        <v>0</v>
      </c>
      <c r="W1294" s="35">
        <f>IF(NOT(ISBLANK(H1294)),(12-DATEDIF(H1294,'[3]1.Pradzia'!$D$13,"m")),0)</f>
        <v>0</v>
      </c>
      <c r="X1294" s="35">
        <f t="shared" si="270"/>
        <v>0</v>
      </c>
      <c r="Y1294" s="35">
        <f t="shared" si="280"/>
        <v>0</v>
      </c>
      <c r="Z1294" s="35">
        <f t="shared" si="278"/>
        <v>0</v>
      </c>
      <c r="AA1294" s="36">
        <f t="shared" si="271"/>
        <v>0</v>
      </c>
      <c r="AB1294" s="36">
        <f t="shared" si="272"/>
        <v>0</v>
      </c>
      <c r="AC1294" s="37">
        <f t="shared" si="273"/>
        <v>0</v>
      </c>
      <c r="AD1294" s="35">
        <f>IF(OR(YEAR(G1294)&lt;2019,O1294="X"),0,IF(ISBLANK(H1294),DATEDIF(G1294,'[3]1.Pradzia'!$D$13,"M"),DATEDIF(G1294,H1294,"m")))</f>
        <v>0</v>
      </c>
      <c r="AE1294" s="37">
        <f>IF(E1294='[3]5.Grup_T'!$E$20,0,IF(AD1294&lt;&gt;0,M1294/V1294*MIN(12,AD1294),0))</f>
        <v>0</v>
      </c>
      <c r="AF1294" s="37">
        <f t="shared" si="274"/>
        <v>0</v>
      </c>
      <c r="AG1294" s="37">
        <f t="shared" si="275"/>
        <v>0</v>
      </c>
      <c r="AH1294" s="37">
        <f t="shared" si="276"/>
        <v>0</v>
      </c>
      <c r="AI1294" s="35" t="str">
        <f t="shared" si="277"/>
        <v>Nusidėvėjęs</v>
      </c>
      <c r="AJ1294" s="38" t="str">
        <f>IF(AND(F1294&lt;&gt;[3]Pav.tvarkyklė!$B$12,F1294&lt;&gt;[3]Pav.tvarkyklė!$B$13),"GVTNT","X")</f>
        <v>GVTNT</v>
      </c>
      <c r="AK1294" s="39">
        <f t="shared" si="279"/>
        <v>0</v>
      </c>
      <c r="AL1294" s="41"/>
      <c r="AM1294" s="41"/>
      <c r="AN1294" s="41">
        <f t="shared" si="281"/>
        <v>1900</v>
      </c>
      <c r="AO1294" s="41"/>
      <c r="AP1294" s="41"/>
      <c r="AQ1294" s="41"/>
      <c r="AR1294" s="42"/>
      <c r="AS1294" s="42"/>
      <c r="AU1294" s="43">
        <f t="shared" si="282"/>
        <v>0</v>
      </c>
    </row>
    <row r="1295" spans="1:47" ht="15" customHeight="1" x14ac:dyDescent="0.25">
      <c r="A1295" s="11"/>
      <c r="B1295" s="19">
        <v>1455</v>
      </c>
      <c r="C1295" s="74"/>
      <c r="D1295" s="77"/>
      <c r="E1295" s="78"/>
      <c r="F1295" s="74"/>
      <c r="G1295" s="80"/>
      <c r="H1295" s="49"/>
      <c r="I1295" s="27"/>
      <c r="J1295" s="27"/>
      <c r="K1295" s="27"/>
      <c r="L1295" s="79"/>
      <c r="M1295" s="81"/>
      <c r="N1295" s="29">
        <v>0</v>
      </c>
      <c r="O1295" s="30" t="str">
        <f>IF(G1295&lt;=$N$2,"",IF(F1295=[3]Pav.tvarkyklė!$B$13,"",IF(ISBLANK(R1295),"X","")))</f>
        <v/>
      </c>
      <c r="P1295" s="31"/>
      <c r="Q1295" s="32"/>
      <c r="R1295" s="32"/>
      <c r="S1295" s="33"/>
      <c r="T1295" s="33"/>
      <c r="U1295" s="34" t="str">
        <f>IFERROR(INDEX('[3]5.Grup_T'!$G$4:$G$22,MATCH('6.Turtas'!E1295,'[3]5.Grup_T'!$E$4:$E$22,0)),"0")</f>
        <v>0</v>
      </c>
      <c r="V1295" s="35">
        <f t="shared" si="269"/>
        <v>0</v>
      </c>
      <c r="W1295" s="35">
        <f>IF(NOT(ISBLANK(H1295)),(12-DATEDIF(H1295,'[3]1.Pradzia'!$D$13,"m")),0)</f>
        <v>0</v>
      </c>
      <c r="X1295" s="35">
        <f t="shared" si="270"/>
        <v>0</v>
      </c>
      <c r="Y1295" s="35">
        <f t="shared" si="280"/>
        <v>0</v>
      </c>
      <c r="Z1295" s="35">
        <f t="shared" si="278"/>
        <v>0</v>
      </c>
      <c r="AA1295" s="36">
        <f t="shared" si="271"/>
        <v>0</v>
      </c>
      <c r="AB1295" s="36">
        <f t="shared" si="272"/>
        <v>0</v>
      </c>
      <c r="AC1295" s="37">
        <f t="shared" si="273"/>
        <v>0</v>
      </c>
      <c r="AD1295" s="35">
        <f>IF(OR(YEAR(G1295)&lt;2019,O1295="X"),0,IF(ISBLANK(H1295),DATEDIF(G1295,'[3]1.Pradzia'!$D$13,"M"),DATEDIF(G1295,H1295,"m")))</f>
        <v>0</v>
      </c>
      <c r="AE1295" s="37">
        <f>IF(E1295='[3]5.Grup_T'!$E$20,0,IF(AD1295&lt;&gt;0,M1295/V1295*MIN(12,AD1295),0))</f>
        <v>0</v>
      </c>
      <c r="AF1295" s="37">
        <f t="shared" si="274"/>
        <v>0</v>
      </c>
      <c r="AG1295" s="37">
        <f t="shared" si="275"/>
        <v>0</v>
      </c>
      <c r="AH1295" s="37">
        <f t="shared" si="276"/>
        <v>0</v>
      </c>
      <c r="AI1295" s="35" t="str">
        <f t="shared" si="277"/>
        <v>Nusidėvėjęs</v>
      </c>
      <c r="AJ1295" s="38" t="str">
        <f>IF(AND(F1295&lt;&gt;[3]Pav.tvarkyklė!$B$12,F1295&lt;&gt;[3]Pav.tvarkyklė!$B$13),"GVTNT","X")</f>
        <v>GVTNT</v>
      </c>
      <c r="AK1295" s="39">
        <f t="shared" si="279"/>
        <v>0</v>
      </c>
      <c r="AL1295" s="41"/>
      <c r="AM1295" s="41"/>
      <c r="AN1295" s="41">
        <f t="shared" si="281"/>
        <v>1900</v>
      </c>
      <c r="AO1295" s="41"/>
      <c r="AP1295" s="41"/>
      <c r="AQ1295" s="41"/>
      <c r="AR1295" s="42"/>
      <c r="AS1295" s="42"/>
      <c r="AU1295" s="43">
        <f t="shared" si="282"/>
        <v>0</v>
      </c>
    </row>
    <row r="1296" spans="1:47" ht="15" customHeight="1" x14ac:dyDescent="0.25">
      <c r="A1296" s="11"/>
      <c r="B1296" s="19">
        <v>1456</v>
      </c>
      <c r="C1296" s="74"/>
      <c r="D1296" s="77"/>
      <c r="E1296" s="78"/>
      <c r="F1296" s="78"/>
      <c r="G1296" s="80"/>
      <c r="H1296" s="49"/>
      <c r="I1296" s="27"/>
      <c r="J1296" s="27"/>
      <c r="K1296" s="27"/>
      <c r="L1296" s="79"/>
      <c r="M1296" s="81"/>
      <c r="N1296" s="29">
        <v>0</v>
      </c>
      <c r="O1296" s="30" t="str">
        <f>IF(G1296&lt;=$N$2,"",IF(F1296=[3]Pav.tvarkyklė!$B$13,"",IF(ISBLANK(R1296),"X","")))</f>
        <v/>
      </c>
      <c r="P1296" s="31"/>
      <c r="Q1296" s="32"/>
      <c r="R1296" s="32"/>
      <c r="S1296" s="33"/>
      <c r="T1296" s="33"/>
      <c r="U1296" s="34" t="str">
        <f>IFERROR(INDEX('[3]5.Grup_T'!$G$4:$G$22,MATCH('6.Turtas'!E1296,'[3]5.Grup_T'!$E$4:$E$22,0)),"0")</f>
        <v>0</v>
      </c>
      <c r="V1296" s="35">
        <f t="shared" si="269"/>
        <v>0</v>
      </c>
      <c r="W1296" s="35">
        <f>IF(NOT(ISBLANK(H1296)),(12-DATEDIF(H1296,'[3]1.Pradzia'!$D$13,"m")),0)</f>
        <v>0</v>
      </c>
      <c r="X1296" s="35">
        <f t="shared" si="270"/>
        <v>0</v>
      </c>
      <c r="Y1296" s="35">
        <f t="shared" si="280"/>
        <v>0</v>
      </c>
      <c r="Z1296" s="35">
        <f t="shared" si="278"/>
        <v>0</v>
      </c>
      <c r="AA1296" s="36">
        <f t="shared" si="271"/>
        <v>0</v>
      </c>
      <c r="AB1296" s="36">
        <f t="shared" si="272"/>
        <v>0</v>
      </c>
      <c r="AC1296" s="37">
        <f t="shared" si="273"/>
        <v>0</v>
      </c>
      <c r="AD1296" s="35">
        <f>IF(OR(YEAR(G1296)&lt;2019,O1296="X"),0,IF(ISBLANK(H1296),DATEDIF(G1296,'[3]1.Pradzia'!$D$13,"M"),DATEDIF(G1296,H1296,"m")))</f>
        <v>0</v>
      </c>
      <c r="AE1296" s="37">
        <f>IF(E1296='[3]5.Grup_T'!$E$20,0,IF(AD1296&lt;&gt;0,M1296/V1296*MIN(12,AD1296),0))</f>
        <v>0</v>
      </c>
      <c r="AF1296" s="37">
        <f t="shared" si="274"/>
        <v>0</v>
      </c>
      <c r="AG1296" s="37">
        <f t="shared" si="275"/>
        <v>0</v>
      </c>
      <c r="AH1296" s="37">
        <f t="shared" si="276"/>
        <v>0</v>
      </c>
      <c r="AI1296" s="35" t="str">
        <f t="shared" si="277"/>
        <v>Nusidėvėjęs</v>
      </c>
      <c r="AJ1296" s="38" t="str">
        <f>IF(AND(F1296&lt;&gt;[3]Pav.tvarkyklė!$B$12,F1296&lt;&gt;[3]Pav.tvarkyklė!$B$13),"GVTNT","X")</f>
        <v>GVTNT</v>
      </c>
      <c r="AK1296" s="39">
        <f t="shared" si="279"/>
        <v>0</v>
      </c>
      <c r="AL1296" s="41"/>
      <c r="AM1296" s="41"/>
      <c r="AN1296" s="41">
        <f t="shared" si="281"/>
        <v>1900</v>
      </c>
      <c r="AO1296" s="41"/>
      <c r="AP1296" s="41"/>
      <c r="AQ1296" s="41"/>
      <c r="AR1296" s="42"/>
      <c r="AS1296" s="42"/>
      <c r="AU1296" s="43">
        <f t="shared" si="282"/>
        <v>0</v>
      </c>
    </row>
    <row r="1297" spans="1:47" ht="15" customHeight="1" x14ac:dyDescent="0.25">
      <c r="A1297" s="11"/>
      <c r="B1297" s="19">
        <v>1457</v>
      </c>
      <c r="C1297" s="74"/>
      <c r="D1297" s="77"/>
      <c r="E1297" s="78"/>
      <c r="F1297" s="78"/>
      <c r="G1297" s="80"/>
      <c r="H1297" s="49"/>
      <c r="I1297" s="26"/>
      <c r="J1297" s="27"/>
      <c r="K1297" s="27"/>
      <c r="L1297" s="79"/>
      <c r="M1297" s="28"/>
      <c r="N1297" s="29">
        <v>0</v>
      </c>
      <c r="O1297" s="30" t="str">
        <f>IF(G1297&lt;=$N$2,"",IF(F1297=[3]Pav.tvarkyklė!$B$13,"",IF(ISBLANK(R1297),"X","")))</f>
        <v/>
      </c>
      <c r="P1297" s="31"/>
      <c r="Q1297" s="32"/>
      <c r="R1297" s="32"/>
      <c r="S1297" s="33"/>
      <c r="T1297" s="33"/>
      <c r="U1297" s="34" t="str">
        <f>IFERROR(INDEX('[3]5.Grup_T'!$G$4:$G$22,MATCH('6.Turtas'!E1297,'[3]5.Grup_T'!$E$4:$E$22,0)),"0")</f>
        <v>0</v>
      </c>
      <c r="V1297" s="35">
        <f t="shared" si="269"/>
        <v>0</v>
      </c>
      <c r="W1297" s="35">
        <f>IF(NOT(ISBLANK(H1297)),(12-DATEDIF(H1297,'[3]1.Pradzia'!$D$13,"m")),0)</f>
        <v>0</v>
      </c>
      <c r="X1297" s="35">
        <f t="shared" si="270"/>
        <v>0</v>
      </c>
      <c r="Y1297" s="35">
        <f t="shared" si="280"/>
        <v>0</v>
      </c>
      <c r="Z1297" s="35">
        <f t="shared" si="278"/>
        <v>0</v>
      </c>
      <c r="AA1297" s="36">
        <f t="shared" si="271"/>
        <v>0</v>
      </c>
      <c r="AB1297" s="36">
        <f t="shared" si="272"/>
        <v>0</v>
      </c>
      <c r="AC1297" s="37">
        <f t="shared" si="273"/>
        <v>0</v>
      </c>
      <c r="AD1297" s="35">
        <f>IF(OR(YEAR(G1297)&lt;2019,O1297="X"),0,IF(ISBLANK(H1297),DATEDIF(G1297,'[3]1.Pradzia'!$D$13,"M"),DATEDIF(G1297,H1297,"m")))</f>
        <v>0</v>
      </c>
      <c r="AE1297" s="37">
        <f>IF(E1297='[3]5.Grup_T'!$E$20,0,IF(AD1297&lt;&gt;0,M1297/V1297*MIN(12,AD1297),0))</f>
        <v>0</v>
      </c>
      <c r="AF1297" s="37">
        <f t="shared" si="274"/>
        <v>0</v>
      </c>
      <c r="AG1297" s="37">
        <f t="shared" si="275"/>
        <v>0</v>
      </c>
      <c r="AH1297" s="37">
        <f t="shared" si="276"/>
        <v>0</v>
      </c>
      <c r="AI1297" s="35" t="str">
        <f t="shared" si="277"/>
        <v>Nusidėvėjęs</v>
      </c>
      <c r="AJ1297" s="38" t="str">
        <f>IF(AND(F1297&lt;&gt;[3]Pav.tvarkyklė!$B$12,F1297&lt;&gt;[3]Pav.tvarkyklė!$B$13),"GVTNT","X")</f>
        <v>GVTNT</v>
      </c>
      <c r="AK1297" s="39">
        <f t="shared" si="279"/>
        <v>0</v>
      </c>
      <c r="AL1297" s="41"/>
      <c r="AM1297" s="41"/>
      <c r="AN1297" s="41">
        <f t="shared" si="281"/>
        <v>1900</v>
      </c>
      <c r="AO1297" s="41"/>
      <c r="AP1297" s="41"/>
      <c r="AQ1297" s="41"/>
      <c r="AR1297" s="42"/>
      <c r="AS1297" s="42"/>
      <c r="AU1297" s="43">
        <f t="shared" si="282"/>
        <v>0</v>
      </c>
    </row>
    <row r="1298" spans="1:47" ht="15" customHeight="1" x14ac:dyDescent="0.25">
      <c r="A1298" s="11"/>
      <c r="B1298" s="19">
        <v>1458</v>
      </c>
      <c r="C1298" s="74"/>
      <c r="D1298" s="77"/>
      <c r="E1298" s="78"/>
      <c r="F1298" s="78"/>
      <c r="G1298" s="80"/>
      <c r="H1298" s="49"/>
      <c r="I1298" s="27"/>
      <c r="J1298" s="27"/>
      <c r="K1298" s="27"/>
      <c r="L1298" s="79"/>
      <c r="M1298" s="81"/>
      <c r="N1298" s="29">
        <v>0</v>
      </c>
      <c r="O1298" s="30" t="str">
        <f>IF(G1298&lt;=$N$2,"",IF(F1298=[3]Pav.tvarkyklė!$B$13,"",IF(ISBLANK(R1298),"X","")))</f>
        <v/>
      </c>
      <c r="P1298" s="31"/>
      <c r="Q1298" s="32"/>
      <c r="R1298" s="32"/>
      <c r="S1298" s="33"/>
      <c r="T1298" s="33"/>
      <c r="U1298" s="34" t="str">
        <f>IFERROR(INDEX('[3]5.Grup_T'!$G$4:$G$22,MATCH('6.Turtas'!E1298,'[3]5.Grup_T'!$E$4:$E$22,0)),"0")</f>
        <v>0</v>
      </c>
      <c r="V1298" s="35">
        <f t="shared" ref="V1298:V1361" si="283">U1298*12</f>
        <v>0</v>
      </c>
      <c r="W1298" s="35">
        <f>IF(NOT(ISBLANK(H1298)),(12-DATEDIF(H1298,'[3]1.Pradzia'!$D$13,"m")),0)</f>
        <v>0</v>
      </c>
      <c r="X1298" s="35">
        <f t="shared" ref="X1298:X1361" si="284">IF(OR(ISBLANK(C1298),YEAR(G1298)&gt;=2019),0,DATEDIF(G1298,$N$2,"M"))</f>
        <v>0</v>
      </c>
      <c r="Y1298" s="35">
        <f t="shared" si="280"/>
        <v>0</v>
      </c>
      <c r="Z1298" s="35">
        <f t="shared" si="278"/>
        <v>0</v>
      </c>
      <c r="AA1298" s="36">
        <f t="shared" ref="AA1298:AA1361" si="285">+IF(Z1298&lt;=0,0,N1298/Z1298)</f>
        <v>0</v>
      </c>
      <c r="AB1298" s="36">
        <f t="shared" ref="AB1298:AB1361" si="286">IF(Z1298&lt;=0,N1298,N1298/Z1298*Y1298)</f>
        <v>0</v>
      </c>
      <c r="AC1298" s="37">
        <f t="shared" ref="AC1298:AC1361" si="287">IF(YEAR(G1298)&lt;2019,M1298-N1298+AB1298,0)</f>
        <v>0</v>
      </c>
      <c r="AD1298" s="35">
        <f>IF(OR(YEAR(G1298)&lt;2019,O1298="X"),0,IF(ISBLANK(H1298),DATEDIF(G1298,'[3]1.Pradzia'!$D$13,"M"),DATEDIF(G1298,H1298,"m")))</f>
        <v>0</v>
      </c>
      <c r="AE1298" s="37">
        <f>IF(E1298='[3]5.Grup_T'!$E$20,0,IF(AD1298&lt;&gt;0,M1298/V1298*MIN(12,AD1298),0))</f>
        <v>0</v>
      </c>
      <c r="AF1298" s="37">
        <f t="shared" ref="AF1298:AF1361" si="288">+AB1298+AE1298</f>
        <v>0</v>
      </c>
      <c r="AG1298" s="37">
        <f t="shared" ref="AG1298:AG1361" si="289">AC1298+AE1298</f>
        <v>0</v>
      </c>
      <c r="AH1298" s="37">
        <f t="shared" ref="AH1298:AH1361" si="290">M1298-AG1298</f>
        <v>0</v>
      </c>
      <c r="AI1298" s="35" t="str">
        <f t="shared" ref="AI1298:AI1361" si="291">IF(H1298&lt;&gt;0,"Nurašytas",IF(O1298="X","Nesuderintas",IF(AH1298&lt;=0,"Nusidėvėjęs","")))</f>
        <v>Nusidėvėjęs</v>
      </c>
      <c r="AJ1298" s="38" t="str">
        <f>IF(AND(F1298&lt;&gt;[3]Pav.tvarkyklė!$B$12,F1298&lt;&gt;[3]Pav.tvarkyklė!$B$13),"GVTNT","X")</f>
        <v>GVTNT</v>
      </c>
      <c r="AK1298" s="39">
        <f t="shared" si="279"/>
        <v>0</v>
      </c>
      <c r="AL1298" s="41"/>
      <c r="AM1298" s="41"/>
      <c r="AN1298" s="41">
        <f t="shared" si="281"/>
        <v>1900</v>
      </c>
      <c r="AO1298" s="41"/>
      <c r="AP1298" s="41"/>
      <c r="AQ1298" s="41"/>
      <c r="AR1298" s="42"/>
      <c r="AS1298" s="42"/>
      <c r="AU1298" s="43">
        <f t="shared" si="282"/>
        <v>0</v>
      </c>
    </row>
    <row r="1299" spans="1:47" ht="15" customHeight="1" x14ac:dyDescent="0.25">
      <c r="A1299" s="11"/>
      <c r="B1299" s="19">
        <v>1459</v>
      </c>
      <c r="C1299" s="74"/>
      <c r="D1299" s="77"/>
      <c r="E1299" s="78"/>
      <c r="F1299" s="78"/>
      <c r="G1299" s="80"/>
      <c r="H1299" s="49"/>
      <c r="I1299" s="27"/>
      <c r="J1299" s="27"/>
      <c r="K1299" s="27"/>
      <c r="L1299" s="79"/>
      <c r="M1299" s="81"/>
      <c r="N1299" s="29">
        <v>0</v>
      </c>
      <c r="O1299" s="30" t="str">
        <f>IF(G1299&lt;=$N$2,"",IF(F1299=[3]Pav.tvarkyklė!$B$13,"",IF(ISBLANK(R1299),"X","")))</f>
        <v/>
      </c>
      <c r="P1299" s="31"/>
      <c r="Q1299" s="32"/>
      <c r="R1299" s="32"/>
      <c r="S1299" s="33"/>
      <c r="T1299" s="33"/>
      <c r="U1299" s="34" t="str">
        <f>IFERROR(INDEX('[3]5.Grup_T'!$G$4:$G$22,MATCH('6.Turtas'!E1299,'[3]5.Grup_T'!$E$4:$E$22,0)),"0")</f>
        <v>0</v>
      </c>
      <c r="V1299" s="35">
        <f t="shared" si="283"/>
        <v>0</v>
      </c>
      <c r="W1299" s="35">
        <f>IF(NOT(ISBLANK(H1299)),(12-DATEDIF(H1299,'[3]1.Pradzia'!$D$13,"m")),0)</f>
        <v>0</v>
      </c>
      <c r="X1299" s="35">
        <f t="shared" si="284"/>
        <v>0</v>
      </c>
      <c r="Y1299" s="35">
        <f t="shared" si="280"/>
        <v>0</v>
      </c>
      <c r="Z1299" s="35">
        <f t="shared" ref="Z1299:Z1362" si="292">IF(YEAR(G1299)&gt;=2019,0,V1299-X1299)</f>
        <v>0</v>
      </c>
      <c r="AA1299" s="36">
        <f t="shared" si="285"/>
        <v>0</v>
      </c>
      <c r="AB1299" s="36">
        <f t="shared" si="286"/>
        <v>0</v>
      </c>
      <c r="AC1299" s="37">
        <f t="shared" si="287"/>
        <v>0</v>
      </c>
      <c r="AD1299" s="35">
        <f>IF(OR(YEAR(G1299)&lt;2019,O1299="X"),0,IF(ISBLANK(H1299),DATEDIF(G1299,'[3]1.Pradzia'!$D$13,"M"),DATEDIF(G1299,H1299,"m")))</f>
        <v>0</v>
      </c>
      <c r="AE1299" s="37">
        <f>IF(E1299='[3]5.Grup_T'!$E$20,0,IF(AD1299&lt;&gt;0,M1299/V1299*MIN(12,AD1299),0))</f>
        <v>0</v>
      </c>
      <c r="AF1299" s="37">
        <f t="shared" si="288"/>
        <v>0</v>
      </c>
      <c r="AG1299" s="37">
        <f t="shared" si="289"/>
        <v>0</v>
      </c>
      <c r="AH1299" s="37">
        <f t="shared" si="290"/>
        <v>0</v>
      </c>
      <c r="AI1299" s="35" t="str">
        <f t="shared" si="291"/>
        <v>Nusidėvėjęs</v>
      </c>
      <c r="AJ1299" s="38" t="str">
        <f>IF(AND(F1299&lt;&gt;[3]Pav.tvarkyklė!$B$12,F1299&lt;&gt;[3]Pav.tvarkyklė!$B$13),"GVTNT","X")</f>
        <v>GVTNT</v>
      </c>
      <c r="AK1299" s="39">
        <f t="shared" ref="AK1299:AK1362" si="293">I1299-J1299-K1299-L1299-M1299</f>
        <v>0</v>
      </c>
      <c r="AL1299" s="41"/>
      <c r="AM1299" s="41"/>
      <c r="AN1299" s="41">
        <f t="shared" si="281"/>
        <v>1900</v>
      </c>
      <c r="AO1299" s="41"/>
      <c r="AP1299" s="41"/>
      <c r="AQ1299" s="41"/>
      <c r="AR1299" s="42"/>
      <c r="AS1299" s="42"/>
      <c r="AU1299" s="43">
        <f t="shared" si="282"/>
        <v>0</v>
      </c>
    </row>
    <row r="1300" spans="1:47" ht="15" customHeight="1" x14ac:dyDescent="0.25">
      <c r="A1300" s="11"/>
      <c r="B1300" s="19">
        <v>1460</v>
      </c>
      <c r="C1300" s="74"/>
      <c r="D1300" s="77"/>
      <c r="E1300" s="78"/>
      <c r="F1300" s="78"/>
      <c r="G1300" s="80"/>
      <c r="H1300" s="49"/>
      <c r="I1300" s="27"/>
      <c r="J1300" s="27"/>
      <c r="K1300" s="27"/>
      <c r="L1300" s="79"/>
      <c r="M1300" s="81"/>
      <c r="N1300" s="29">
        <v>0</v>
      </c>
      <c r="O1300" s="30" t="str">
        <f>IF(G1300&lt;=$N$2,"",IF(F1300=[3]Pav.tvarkyklė!$B$13,"",IF(ISBLANK(R1300),"X","")))</f>
        <v/>
      </c>
      <c r="P1300" s="31"/>
      <c r="Q1300" s="32"/>
      <c r="R1300" s="32"/>
      <c r="S1300" s="33"/>
      <c r="T1300" s="33"/>
      <c r="U1300" s="34" t="str">
        <f>IFERROR(INDEX('[3]5.Grup_T'!$G$4:$G$22,MATCH('6.Turtas'!E1300,'[3]5.Grup_T'!$E$4:$E$22,0)),"0")</f>
        <v>0</v>
      </c>
      <c r="V1300" s="35">
        <f t="shared" si="283"/>
        <v>0</v>
      </c>
      <c r="W1300" s="35">
        <f>IF(NOT(ISBLANK(H1300)),(12-DATEDIF(H1300,'[3]1.Pradzia'!$D$13,"m")),0)</f>
        <v>0</v>
      </c>
      <c r="X1300" s="35">
        <f t="shared" si="284"/>
        <v>0</v>
      </c>
      <c r="Y1300" s="35">
        <f t="shared" si="280"/>
        <v>0</v>
      </c>
      <c r="Z1300" s="35">
        <f t="shared" si="292"/>
        <v>0</v>
      </c>
      <c r="AA1300" s="36">
        <f t="shared" si="285"/>
        <v>0</v>
      </c>
      <c r="AB1300" s="36">
        <f t="shared" si="286"/>
        <v>0</v>
      </c>
      <c r="AC1300" s="37">
        <f t="shared" si="287"/>
        <v>0</v>
      </c>
      <c r="AD1300" s="35">
        <f>IF(OR(YEAR(G1300)&lt;2019,O1300="X"),0,IF(ISBLANK(H1300),DATEDIF(G1300,'[3]1.Pradzia'!$D$13,"M"),DATEDIF(G1300,H1300,"m")))</f>
        <v>0</v>
      </c>
      <c r="AE1300" s="37">
        <f>IF(E1300='[3]5.Grup_T'!$E$20,0,IF(AD1300&lt;&gt;0,M1300/V1300*MIN(12,AD1300),0))</f>
        <v>0</v>
      </c>
      <c r="AF1300" s="37">
        <f t="shared" si="288"/>
        <v>0</v>
      </c>
      <c r="AG1300" s="37">
        <f t="shared" si="289"/>
        <v>0</v>
      </c>
      <c r="AH1300" s="37">
        <f t="shared" si="290"/>
        <v>0</v>
      </c>
      <c r="AI1300" s="35" t="str">
        <f t="shared" si="291"/>
        <v>Nusidėvėjęs</v>
      </c>
      <c r="AJ1300" s="38" t="str">
        <f>IF(AND(F1300&lt;&gt;[3]Pav.tvarkyklė!$B$12,F1300&lt;&gt;[3]Pav.tvarkyklė!$B$13),"GVTNT","X")</f>
        <v>GVTNT</v>
      </c>
      <c r="AK1300" s="39">
        <f t="shared" si="293"/>
        <v>0</v>
      </c>
      <c r="AL1300" s="41"/>
      <c r="AM1300" s="41"/>
      <c r="AN1300" s="41">
        <f t="shared" si="281"/>
        <v>1900</v>
      </c>
      <c r="AO1300" s="41"/>
      <c r="AP1300" s="41"/>
      <c r="AQ1300" s="41"/>
      <c r="AR1300" s="42"/>
      <c r="AS1300" s="42"/>
      <c r="AU1300" s="43">
        <f t="shared" si="282"/>
        <v>0</v>
      </c>
    </row>
    <row r="1301" spans="1:47" ht="15" customHeight="1" x14ac:dyDescent="0.25">
      <c r="A1301" s="11"/>
      <c r="B1301" s="19">
        <v>1461</v>
      </c>
      <c r="C1301" s="74"/>
      <c r="D1301" s="77"/>
      <c r="E1301" s="78"/>
      <c r="F1301" s="78"/>
      <c r="G1301" s="80"/>
      <c r="H1301" s="49"/>
      <c r="I1301" s="27"/>
      <c r="J1301" s="27"/>
      <c r="K1301" s="27"/>
      <c r="L1301" s="79"/>
      <c r="M1301" s="81"/>
      <c r="N1301" s="29">
        <v>0</v>
      </c>
      <c r="O1301" s="30" t="str">
        <f>IF(G1301&lt;=$N$2,"",IF(F1301=[3]Pav.tvarkyklė!$B$13,"",IF(ISBLANK(R1301),"X","")))</f>
        <v/>
      </c>
      <c r="P1301" s="31"/>
      <c r="Q1301" s="32"/>
      <c r="R1301" s="32"/>
      <c r="S1301" s="33"/>
      <c r="T1301" s="33"/>
      <c r="U1301" s="34" t="str">
        <f>IFERROR(INDEX('[3]5.Grup_T'!$G$4:$G$22,MATCH('6.Turtas'!E1301,'[3]5.Grup_T'!$E$4:$E$22,0)),"0")</f>
        <v>0</v>
      </c>
      <c r="V1301" s="35">
        <f t="shared" si="283"/>
        <v>0</v>
      </c>
      <c r="W1301" s="35">
        <f>IF(NOT(ISBLANK(H1301)),(12-DATEDIF(H1301,'[3]1.Pradzia'!$D$13,"m")),0)</f>
        <v>0</v>
      </c>
      <c r="X1301" s="35">
        <f t="shared" si="284"/>
        <v>0</v>
      </c>
      <c r="Y1301" s="35">
        <f t="shared" si="280"/>
        <v>0</v>
      </c>
      <c r="Z1301" s="35">
        <f t="shared" si="292"/>
        <v>0</v>
      </c>
      <c r="AA1301" s="36">
        <f t="shared" si="285"/>
        <v>0</v>
      </c>
      <c r="AB1301" s="36">
        <f t="shared" si="286"/>
        <v>0</v>
      </c>
      <c r="AC1301" s="37">
        <f t="shared" si="287"/>
        <v>0</v>
      </c>
      <c r="AD1301" s="35">
        <f>IF(OR(YEAR(G1301)&lt;2019,O1301="X"),0,IF(ISBLANK(H1301),DATEDIF(G1301,'[3]1.Pradzia'!$D$13,"M"),DATEDIF(G1301,H1301,"m")))</f>
        <v>0</v>
      </c>
      <c r="AE1301" s="37">
        <f>IF(E1301='[3]5.Grup_T'!$E$20,0,IF(AD1301&lt;&gt;0,M1301/V1301*MIN(12,AD1301),0))</f>
        <v>0</v>
      </c>
      <c r="AF1301" s="37">
        <f t="shared" si="288"/>
        <v>0</v>
      </c>
      <c r="AG1301" s="37">
        <f t="shared" si="289"/>
        <v>0</v>
      </c>
      <c r="AH1301" s="37">
        <f t="shared" si="290"/>
        <v>0</v>
      </c>
      <c r="AI1301" s="35" t="str">
        <f t="shared" si="291"/>
        <v>Nusidėvėjęs</v>
      </c>
      <c r="AJ1301" s="38" t="str">
        <f>IF(AND(F1301&lt;&gt;[3]Pav.tvarkyklė!$B$12,F1301&lt;&gt;[3]Pav.tvarkyklė!$B$13),"GVTNT","X")</f>
        <v>GVTNT</v>
      </c>
      <c r="AK1301" s="39">
        <f t="shared" si="293"/>
        <v>0</v>
      </c>
      <c r="AL1301" s="41"/>
      <c r="AM1301" s="41"/>
      <c r="AN1301" s="41">
        <f t="shared" si="281"/>
        <v>1900</v>
      </c>
      <c r="AO1301" s="41"/>
      <c r="AP1301" s="41"/>
      <c r="AQ1301" s="41"/>
      <c r="AR1301" s="42"/>
      <c r="AS1301" s="42"/>
      <c r="AU1301" s="43">
        <f t="shared" si="282"/>
        <v>0</v>
      </c>
    </row>
    <row r="1302" spans="1:47" ht="15" customHeight="1" x14ac:dyDescent="0.25">
      <c r="A1302" s="11"/>
      <c r="B1302" s="19">
        <v>1462</v>
      </c>
      <c r="C1302" s="74"/>
      <c r="D1302" s="77"/>
      <c r="E1302" s="78"/>
      <c r="F1302" s="78"/>
      <c r="G1302" s="80"/>
      <c r="H1302" s="49"/>
      <c r="I1302" s="27"/>
      <c r="J1302" s="27"/>
      <c r="K1302" s="27"/>
      <c r="L1302" s="79"/>
      <c r="M1302" s="81"/>
      <c r="N1302" s="29">
        <v>0</v>
      </c>
      <c r="O1302" s="30" t="str">
        <f>IF(G1302&lt;=$N$2,"",IF(F1302=[3]Pav.tvarkyklė!$B$13,"",IF(ISBLANK(R1302),"X","")))</f>
        <v/>
      </c>
      <c r="P1302" s="31"/>
      <c r="Q1302" s="32"/>
      <c r="R1302" s="32"/>
      <c r="S1302" s="33"/>
      <c r="T1302" s="33"/>
      <c r="U1302" s="34" t="str">
        <f>IFERROR(INDEX('[3]5.Grup_T'!$G$4:$G$22,MATCH('6.Turtas'!E1302,'[3]5.Grup_T'!$E$4:$E$22,0)),"0")</f>
        <v>0</v>
      </c>
      <c r="V1302" s="35">
        <f t="shared" si="283"/>
        <v>0</v>
      </c>
      <c r="W1302" s="35">
        <f>IF(NOT(ISBLANK(H1302)),(12-DATEDIF(H1302,'[3]1.Pradzia'!$D$13,"m")),0)</f>
        <v>0</v>
      </c>
      <c r="X1302" s="35">
        <f t="shared" si="284"/>
        <v>0</v>
      </c>
      <c r="Y1302" s="35">
        <f t="shared" si="280"/>
        <v>0</v>
      </c>
      <c r="Z1302" s="35">
        <f t="shared" si="292"/>
        <v>0</v>
      </c>
      <c r="AA1302" s="36">
        <f t="shared" si="285"/>
        <v>0</v>
      </c>
      <c r="AB1302" s="36">
        <f t="shared" si="286"/>
        <v>0</v>
      </c>
      <c r="AC1302" s="37">
        <f t="shared" si="287"/>
        <v>0</v>
      </c>
      <c r="AD1302" s="35">
        <f>IF(OR(YEAR(G1302)&lt;2019,O1302="X"),0,IF(ISBLANK(H1302),DATEDIF(G1302,'[3]1.Pradzia'!$D$13,"M"),DATEDIF(G1302,H1302,"m")))</f>
        <v>0</v>
      </c>
      <c r="AE1302" s="37">
        <f>IF(E1302='[3]5.Grup_T'!$E$20,0,IF(AD1302&lt;&gt;0,M1302/V1302*MIN(12,AD1302),0))</f>
        <v>0</v>
      </c>
      <c r="AF1302" s="37">
        <f t="shared" si="288"/>
        <v>0</v>
      </c>
      <c r="AG1302" s="37">
        <f t="shared" si="289"/>
        <v>0</v>
      </c>
      <c r="AH1302" s="37">
        <f t="shared" si="290"/>
        <v>0</v>
      </c>
      <c r="AI1302" s="35" t="str">
        <f t="shared" si="291"/>
        <v>Nusidėvėjęs</v>
      </c>
      <c r="AJ1302" s="38" t="str">
        <f>IF(AND(F1302&lt;&gt;[3]Pav.tvarkyklė!$B$12,F1302&lt;&gt;[3]Pav.tvarkyklė!$B$13),"GVTNT","X")</f>
        <v>GVTNT</v>
      </c>
      <c r="AK1302" s="39">
        <f t="shared" si="293"/>
        <v>0</v>
      </c>
      <c r="AL1302" s="41"/>
      <c r="AM1302" s="41"/>
      <c r="AN1302" s="41">
        <f t="shared" si="281"/>
        <v>1900</v>
      </c>
      <c r="AO1302" s="41"/>
      <c r="AP1302" s="41"/>
      <c r="AQ1302" s="41"/>
      <c r="AR1302" s="42"/>
      <c r="AS1302" s="42"/>
      <c r="AU1302" s="43">
        <f t="shared" si="282"/>
        <v>0</v>
      </c>
    </row>
    <row r="1303" spans="1:47" ht="15" customHeight="1" x14ac:dyDescent="0.25">
      <c r="A1303" s="11"/>
      <c r="B1303" s="19">
        <v>1463</v>
      </c>
      <c r="C1303" s="74"/>
      <c r="D1303" s="77"/>
      <c r="E1303" s="78"/>
      <c r="F1303" s="78"/>
      <c r="G1303" s="80"/>
      <c r="H1303" s="49"/>
      <c r="I1303" s="27"/>
      <c r="J1303" s="27"/>
      <c r="K1303" s="27"/>
      <c r="L1303" s="79"/>
      <c r="M1303" s="81"/>
      <c r="N1303" s="29">
        <v>0</v>
      </c>
      <c r="O1303" s="30" t="str">
        <f>IF(G1303&lt;=$N$2,"",IF(F1303=[3]Pav.tvarkyklė!$B$13,"",IF(ISBLANK(R1303),"X","")))</f>
        <v/>
      </c>
      <c r="P1303" s="31"/>
      <c r="Q1303" s="32"/>
      <c r="R1303" s="32"/>
      <c r="S1303" s="33"/>
      <c r="T1303" s="33"/>
      <c r="U1303" s="34" t="str">
        <f>IFERROR(INDEX('[3]5.Grup_T'!$G$4:$G$22,MATCH('6.Turtas'!E1303,'[3]5.Grup_T'!$E$4:$E$22,0)),"0")</f>
        <v>0</v>
      </c>
      <c r="V1303" s="35">
        <f t="shared" si="283"/>
        <v>0</v>
      </c>
      <c r="W1303" s="35">
        <f>IF(NOT(ISBLANK(H1303)),(12-DATEDIF(H1303,'[3]1.Pradzia'!$D$13,"m")),0)</f>
        <v>0</v>
      </c>
      <c r="X1303" s="35">
        <f t="shared" si="284"/>
        <v>0</v>
      </c>
      <c r="Y1303" s="35">
        <f t="shared" si="280"/>
        <v>0</v>
      </c>
      <c r="Z1303" s="35">
        <f t="shared" si="292"/>
        <v>0</v>
      </c>
      <c r="AA1303" s="36">
        <f t="shared" si="285"/>
        <v>0</v>
      </c>
      <c r="AB1303" s="36">
        <f t="shared" si="286"/>
        <v>0</v>
      </c>
      <c r="AC1303" s="37">
        <f t="shared" si="287"/>
        <v>0</v>
      </c>
      <c r="AD1303" s="35">
        <f>IF(OR(YEAR(G1303)&lt;2019,O1303="X"),0,IF(ISBLANK(H1303),DATEDIF(G1303,'[3]1.Pradzia'!$D$13,"M"),DATEDIF(G1303,H1303,"m")))</f>
        <v>0</v>
      </c>
      <c r="AE1303" s="37">
        <f>IF(E1303='[3]5.Grup_T'!$E$20,0,IF(AD1303&lt;&gt;0,M1303/V1303*MIN(12,AD1303),0))</f>
        <v>0</v>
      </c>
      <c r="AF1303" s="37">
        <f t="shared" si="288"/>
        <v>0</v>
      </c>
      <c r="AG1303" s="37">
        <f t="shared" si="289"/>
        <v>0</v>
      </c>
      <c r="AH1303" s="37">
        <f t="shared" si="290"/>
        <v>0</v>
      </c>
      <c r="AI1303" s="35" t="str">
        <f t="shared" si="291"/>
        <v>Nusidėvėjęs</v>
      </c>
      <c r="AJ1303" s="38" t="str">
        <f>IF(AND(F1303&lt;&gt;[3]Pav.tvarkyklė!$B$12,F1303&lt;&gt;[3]Pav.tvarkyklė!$B$13),"GVTNT","X")</f>
        <v>GVTNT</v>
      </c>
      <c r="AK1303" s="39">
        <f t="shared" si="293"/>
        <v>0</v>
      </c>
      <c r="AL1303" s="41"/>
      <c r="AM1303" s="41"/>
      <c r="AN1303" s="41">
        <f t="shared" si="281"/>
        <v>1900</v>
      </c>
      <c r="AO1303" s="41"/>
      <c r="AP1303" s="41"/>
      <c r="AQ1303" s="41"/>
      <c r="AR1303" s="42"/>
      <c r="AS1303" s="42"/>
      <c r="AU1303" s="43">
        <f t="shared" si="282"/>
        <v>0</v>
      </c>
    </row>
    <row r="1304" spans="1:47" ht="15" customHeight="1" x14ac:dyDescent="0.25">
      <c r="A1304" s="11"/>
      <c r="B1304" s="19">
        <v>1464</v>
      </c>
      <c r="C1304" s="74"/>
      <c r="D1304" s="77"/>
      <c r="E1304" s="78"/>
      <c r="F1304" s="78"/>
      <c r="G1304" s="80"/>
      <c r="H1304" s="49"/>
      <c r="I1304" s="27"/>
      <c r="J1304" s="27"/>
      <c r="K1304" s="27"/>
      <c r="L1304" s="79"/>
      <c r="M1304" s="81"/>
      <c r="N1304" s="29">
        <v>0</v>
      </c>
      <c r="O1304" s="30" t="str">
        <f>IF(G1304&lt;=$N$2,"",IF(F1304=[3]Pav.tvarkyklė!$B$13,"",IF(ISBLANK(R1304),"X","")))</f>
        <v/>
      </c>
      <c r="P1304" s="31"/>
      <c r="Q1304" s="32"/>
      <c r="R1304" s="32"/>
      <c r="S1304" s="33"/>
      <c r="T1304" s="33"/>
      <c r="U1304" s="34" t="str">
        <f>IFERROR(INDEX('[3]5.Grup_T'!$G$4:$G$22,MATCH('6.Turtas'!E1304,'[3]5.Grup_T'!$E$4:$E$22,0)),"0")</f>
        <v>0</v>
      </c>
      <c r="V1304" s="35">
        <f t="shared" si="283"/>
        <v>0</v>
      </c>
      <c r="W1304" s="35">
        <f>IF(NOT(ISBLANK(H1304)),(12-DATEDIF(H1304,'[3]1.Pradzia'!$D$13,"m")),0)</f>
        <v>0</v>
      </c>
      <c r="X1304" s="35">
        <f t="shared" si="284"/>
        <v>0</v>
      </c>
      <c r="Y1304" s="35">
        <f t="shared" si="280"/>
        <v>0</v>
      </c>
      <c r="Z1304" s="35">
        <f t="shared" si="292"/>
        <v>0</v>
      </c>
      <c r="AA1304" s="36">
        <f t="shared" si="285"/>
        <v>0</v>
      </c>
      <c r="AB1304" s="36">
        <f t="shared" si="286"/>
        <v>0</v>
      </c>
      <c r="AC1304" s="37">
        <f t="shared" si="287"/>
        <v>0</v>
      </c>
      <c r="AD1304" s="35">
        <f>IF(OR(YEAR(G1304)&lt;2019,O1304="X"),0,IF(ISBLANK(H1304),DATEDIF(G1304,'[3]1.Pradzia'!$D$13,"M"),DATEDIF(G1304,H1304,"m")))</f>
        <v>0</v>
      </c>
      <c r="AE1304" s="37">
        <f>IF(E1304='[3]5.Grup_T'!$E$20,0,IF(AD1304&lt;&gt;0,M1304/V1304*MIN(12,AD1304),0))</f>
        <v>0</v>
      </c>
      <c r="AF1304" s="37">
        <f t="shared" si="288"/>
        <v>0</v>
      </c>
      <c r="AG1304" s="37">
        <f t="shared" si="289"/>
        <v>0</v>
      </c>
      <c r="AH1304" s="37">
        <f t="shared" si="290"/>
        <v>0</v>
      </c>
      <c r="AI1304" s="35" t="str">
        <f t="shared" si="291"/>
        <v>Nusidėvėjęs</v>
      </c>
      <c r="AJ1304" s="38" t="str">
        <f>IF(AND(F1304&lt;&gt;[3]Pav.tvarkyklė!$B$12,F1304&lt;&gt;[3]Pav.tvarkyklė!$B$13),"GVTNT","X")</f>
        <v>GVTNT</v>
      </c>
      <c r="AK1304" s="39">
        <f t="shared" si="293"/>
        <v>0</v>
      </c>
      <c r="AL1304" s="41"/>
      <c r="AM1304" s="41"/>
      <c r="AN1304" s="41">
        <f t="shared" si="281"/>
        <v>1900</v>
      </c>
      <c r="AO1304" s="41"/>
      <c r="AP1304" s="41"/>
      <c r="AQ1304" s="41"/>
      <c r="AR1304" s="42"/>
      <c r="AS1304" s="42"/>
      <c r="AU1304" s="43">
        <f t="shared" si="282"/>
        <v>0</v>
      </c>
    </row>
    <row r="1305" spans="1:47" ht="15" customHeight="1" x14ac:dyDescent="0.25">
      <c r="A1305" s="11"/>
      <c r="B1305" s="19">
        <v>1465</v>
      </c>
      <c r="C1305" s="74"/>
      <c r="D1305" s="77"/>
      <c r="E1305" s="78"/>
      <c r="F1305" s="78"/>
      <c r="G1305" s="80"/>
      <c r="H1305" s="49"/>
      <c r="I1305" s="27"/>
      <c r="J1305" s="27"/>
      <c r="K1305" s="27"/>
      <c r="L1305" s="79"/>
      <c r="M1305" s="81"/>
      <c r="N1305" s="29">
        <v>0</v>
      </c>
      <c r="O1305" s="30" t="str">
        <f>IF(G1305&lt;=$N$2,"",IF(F1305=[3]Pav.tvarkyklė!$B$13,"",IF(ISBLANK(R1305),"X","")))</f>
        <v/>
      </c>
      <c r="P1305" s="31"/>
      <c r="Q1305" s="32"/>
      <c r="R1305" s="32"/>
      <c r="S1305" s="33"/>
      <c r="T1305" s="33"/>
      <c r="U1305" s="34" t="str">
        <f>IFERROR(INDEX('[3]5.Grup_T'!$G$4:$G$22,MATCH('6.Turtas'!E1305,'[3]5.Grup_T'!$E$4:$E$22,0)),"0")</f>
        <v>0</v>
      </c>
      <c r="V1305" s="35">
        <f t="shared" si="283"/>
        <v>0</v>
      </c>
      <c r="W1305" s="35">
        <f>IF(NOT(ISBLANK(H1305)),(12-DATEDIF(H1305,'[3]1.Pradzia'!$D$13,"m")),0)</f>
        <v>0</v>
      </c>
      <c r="X1305" s="35">
        <f t="shared" si="284"/>
        <v>0</v>
      </c>
      <c r="Y1305" s="35">
        <f t="shared" si="280"/>
        <v>0</v>
      </c>
      <c r="Z1305" s="35">
        <f t="shared" si="292"/>
        <v>0</v>
      </c>
      <c r="AA1305" s="36">
        <f t="shared" si="285"/>
        <v>0</v>
      </c>
      <c r="AB1305" s="36">
        <f t="shared" si="286"/>
        <v>0</v>
      </c>
      <c r="AC1305" s="37">
        <f t="shared" si="287"/>
        <v>0</v>
      </c>
      <c r="AD1305" s="35">
        <f>IF(OR(YEAR(G1305)&lt;2019,O1305="X"),0,IF(ISBLANK(H1305),DATEDIF(G1305,'[3]1.Pradzia'!$D$13,"M"),DATEDIF(G1305,H1305,"m")))</f>
        <v>0</v>
      </c>
      <c r="AE1305" s="37">
        <f>IF(E1305='[3]5.Grup_T'!$E$20,0,IF(AD1305&lt;&gt;0,M1305/V1305*MIN(12,AD1305),0))</f>
        <v>0</v>
      </c>
      <c r="AF1305" s="37">
        <f t="shared" si="288"/>
        <v>0</v>
      </c>
      <c r="AG1305" s="37">
        <f t="shared" si="289"/>
        <v>0</v>
      </c>
      <c r="AH1305" s="37">
        <f t="shared" si="290"/>
        <v>0</v>
      </c>
      <c r="AI1305" s="35" t="str">
        <f t="shared" si="291"/>
        <v>Nusidėvėjęs</v>
      </c>
      <c r="AJ1305" s="38" t="str">
        <f>IF(AND(F1305&lt;&gt;[3]Pav.tvarkyklė!$B$12,F1305&lt;&gt;[3]Pav.tvarkyklė!$B$13),"GVTNT","X")</f>
        <v>GVTNT</v>
      </c>
      <c r="AK1305" s="39">
        <f t="shared" si="293"/>
        <v>0</v>
      </c>
      <c r="AL1305" s="41"/>
      <c r="AM1305" s="41"/>
      <c r="AN1305" s="41">
        <f t="shared" si="281"/>
        <v>1900</v>
      </c>
      <c r="AO1305" s="41"/>
      <c r="AP1305" s="41"/>
      <c r="AQ1305" s="41"/>
      <c r="AR1305" s="42"/>
      <c r="AS1305" s="42"/>
      <c r="AU1305" s="43">
        <f t="shared" si="282"/>
        <v>0</v>
      </c>
    </row>
    <row r="1306" spans="1:47" ht="15" customHeight="1" x14ac:dyDescent="0.25">
      <c r="A1306" s="11"/>
      <c r="B1306" s="19">
        <v>1466</v>
      </c>
      <c r="C1306" s="74"/>
      <c r="D1306" s="77"/>
      <c r="E1306" s="78"/>
      <c r="F1306" s="78"/>
      <c r="G1306" s="80"/>
      <c r="H1306" s="49"/>
      <c r="I1306" s="27"/>
      <c r="J1306" s="27"/>
      <c r="K1306" s="27"/>
      <c r="L1306" s="79"/>
      <c r="M1306" s="81"/>
      <c r="N1306" s="29">
        <v>0</v>
      </c>
      <c r="O1306" s="30" t="str">
        <f>IF(G1306&lt;=$N$2,"",IF(F1306=[3]Pav.tvarkyklė!$B$13,"",IF(ISBLANK(R1306),"X","")))</f>
        <v/>
      </c>
      <c r="P1306" s="31"/>
      <c r="Q1306" s="32"/>
      <c r="R1306" s="32"/>
      <c r="S1306" s="33"/>
      <c r="T1306" s="33"/>
      <c r="U1306" s="34" t="str">
        <f>IFERROR(INDEX('[3]5.Grup_T'!$G$4:$G$22,MATCH('6.Turtas'!E1306,'[3]5.Grup_T'!$E$4:$E$22,0)),"0")</f>
        <v>0</v>
      </c>
      <c r="V1306" s="35">
        <f t="shared" si="283"/>
        <v>0</v>
      </c>
      <c r="W1306" s="35">
        <f>IF(NOT(ISBLANK(H1306)),(12-DATEDIF(H1306,'[3]1.Pradzia'!$D$13,"m")),0)</f>
        <v>0</v>
      </c>
      <c r="X1306" s="35">
        <f t="shared" si="284"/>
        <v>0</v>
      </c>
      <c r="Y1306" s="35">
        <f t="shared" si="280"/>
        <v>0</v>
      </c>
      <c r="Z1306" s="35">
        <f t="shared" si="292"/>
        <v>0</v>
      </c>
      <c r="AA1306" s="36">
        <f t="shared" si="285"/>
        <v>0</v>
      </c>
      <c r="AB1306" s="36">
        <f t="shared" si="286"/>
        <v>0</v>
      </c>
      <c r="AC1306" s="37">
        <f t="shared" si="287"/>
        <v>0</v>
      </c>
      <c r="AD1306" s="35">
        <f>IF(OR(YEAR(G1306)&lt;2019,O1306="X"),0,IF(ISBLANK(H1306),DATEDIF(G1306,'[3]1.Pradzia'!$D$13,"M"),DATEDIF(G1306,H1306,"m")))</f>
        <v>0</v>
      </c>
      <c r="AE1306" s="37">
        <f>IF(E1306='[3]5.Grup_T'!$E$20,0,IF(AD1306&lt;&gt;0,M1306/V1306*MIN(12,AD1306),0))</f>
        <v>0</v>
      </c>
      <c r="AF1306" s="37">
        <f t="shared" si="288"/>
        <v>0</v>
      </c>
      <c r="AG1306" s="37">
        <f t="shared" si="289"/>
        <v>0</v>
      </c>
      <c r="AH1306" s="37">
        <f t="shared" si="290"/>
        <v>0</v>
      </c>
      <c r="AI1306" s="35" t="str">
        <f t="shared" si="291"/>
        <v>Nusidėvėjęs</v>
      </c>
      <c r="AJ1306" s="38" t="str">
        <f>IF(AND(F1306&lt;&gt;[3]Pav.tvarkyklė!$B$12,F1306&lt;&gt;[3]Pav.tvarkyklė!$B$13),"GVTNT","X")</f>
        <v>GVTNT</v>
      </c>
      <c r="AK1306" s="39">
        <f t="shared" si="293"/>
        <v>0</v>
      </c>
      <c r="AL1306" s="41"/>
      <c r="AM1306" s="41"/>
      <c r="AN1306" s="41">
        <f t="shared" si="281"/>
        <v>1900</v>
      </c>
      <c r="AO1306" s="41"/>
      <c r="AP1306" s="41"/>
      <c r="AQ1306" s="41"/>
      <c r="AR1306" s="42"/>
      <c r="AS1306" s="42"/>
      <c r="AU1306" s="43">
        <f t="shared" si="282"/>
        <v>0</v>
      </c>
    </row>
    <row r="1307" spans="1:47" ht="15" customHeight="1" x14ac:dyDescent="0.25">
      <c r="A1307" s="11"/>
      <c r="B1307" s="19">
        <v>1467</v>
      </c>
      <c r="C1307" s="74"/>
      <c r="D1307" s="77"/>
      <c r="E1307" s="78"/>
      <c r="F1307" s="78"/>
      <c r="G1307" s="80"/>
      <c r="H1307" s="49"/>
      <c r="I1307" s="27"/>
      <c r="J1307" s="27"/>
      <c r="K1307" s="27"/>
      <c r="L1307" s="79"/>
      <c r="M1307" s="81"/>
      <c r="N1307" s="29">
        <v>0</v>
      </c>
      <c r="O1307" s="30" t="str">
        <f>IF(G1307&lt;=$N$2,"",IF(F1307=[3]Pav.tvarkyklė!$B$13,"",IF(ISBLANK(R1307),"X","")))</f>
        <v/>
      </c>
      <c r="P1307" s="31"/>
      <c r="Q1307" s="32"/>
      <c r="R1307" s="32"/>
      <c r="S1307" s="33"/>
      <c r="T1307" s="33"/>
      <c r="U1307" s="34" t="str">
        <f>IFERROR(INDEX('[3]5.Grup_T'!$G$4:$G$22,MATCH('6.Turtas'!E1307,'[3]5.Grup_T'!$E$4:$E$22,0)),"0")</f>
        <v>0</v>
      </c>
      <c r="V1307" s="35">
        <f t="shared" si="283"/>
        <v>0</v>
      </c>
      <c r="W1307" s="35">
        <f>IF(NOT(ISBLANK(H1307)),(12-DATEDIF(H1307,'[3]1.Pradzia'!$D$13,"m")),0)</f>
        <v>0</v>
      </c>
      <c r="X1307" s="35">
        <f t="shared" si="284"/>
        <v>0</v>
      </c>
      <c r="Y1307" s="35">
        <f t="shared" si="280"/>
        <v>0</v>
      </c>
      <c r="Z1307" s="35">
        <f t="shared" si="292"/>
        <v>0</v>
      </c>
      <c r="AA1307" s="36">
        <f t="shared" si="285"/>
        <v>0</v>
      </c>
      <c r="AB1307" s="36">
        <f t="shared" si="286"/>
        <v>0</v>
      </c>
      <c r="AC1307" s="37">
        <f t="shared" si="287"/>
        <v>0</v>
      </c>
      <c r="AD1307" s="35">
        <f>IF(OR(YEAR(G1307)&lt;2019,O1307="X"),0,IF(ISBLANK(H1307),DATEDIF(G1307,'[3]1.Pradzia'!$D$13,"M"),DATEDIF(G1307,H1307,"m")))</f>
        <v>0</v>
      </c>
      <c r="AE1307" s="37">
        <f>IF(E1307='[3]5.Grup_T'!$E$20,0,IF(AD1307&lt;&gt;0,M1307/V1307*MIN(12,AD1307),0))</f>
        <v>0</v>
      </c>
      <c r="AF1307" s="37">
        <f t="shared" si="288"/>
        <v>0</v>
      </c>
      <c r="AG1307" s="37">
        <f t="shared" si="289"/>
        <v>0</v>
      </c>
      <c r="AH1307" s="37">
        <f t="shared" si="290"/>
        <v>0</v>
      </c>
      <c r="AI1307" s="35" t="str">
        <f t="shared" si="291"/>
        <v>Nusidėvėjęs</v>
      </c>
      <c r="AJ1307" s="38" t="str">
        <f>IF(AND(F1307&lt;&gt;[3]Pav.tvarkyklė!$B$12,F1307&lt;&gt;[3]Pav.tvarkyklė!$B$13),"GVTNT","X")</f>
        <v>GVTNT</v>
      </c>
      <c r="AK1307" s="39">
        <f t="shared" si="293"/>
        <v>0</v>
      </c>
      <c r="AL1307" s="41"/>
      <c r="AM1307" s="41"/>
      <c r="AN1307" s="41">
        <f t="shared" si="281"/>
        <v>1900</v>
      </c>
      <c r="AO1307" s="41"/>
      <c r="AP1307" s="41"/>
      <c r="AQ1307" s="41"/>
      <c r="AR1307" s="42"/>
      <c r="AS1307" s="42"/>
      <c r="AU1307" s="43">
        <f t="shared" si="282"/>
        <v>0</v>
      </c>
    </row>
    <row r="1308" spans="1:47" ht="15" customHeight="1" x14ac:dyDescent="0.25">
      <c r="A1308" s="11"/>
      <c r="B1308" s="19">
        <v>1468</v>
      </c>
      <c r="C1308" s="74"/>
      <c r="D1308" s="77"/>
      <c r="E1308" s="78"/>
      <c r="F1308" s="78"/>
      <c r="G1308" s="80"/>
      <c r="H1308" s="49"/>
      <c r="I1308" s="27"/>
      <c r="J1308" s="27"/>
      <c r="K1308" s="27"/>
      <c r="L1308" s="79"/>
      <c r="M1308" s="81"/>
      <c r="N1308" s="29">
        <v>0</v>
      </c>
      <c r="O1308" s="30" t="str">
        <f>IF(G1308&lt;=$N$2,"",IF(F1308=[3]Pav.tvarkyklė!$B$13,"",IF(ISBLANK(R1308),"X","")))</f>
        <v/>
      </c>
      <c r="P1308" s="31"/>
      <c r="Q1308" s="32"/>
      <c r="R1308" s="32"/>
      <c r="S1308" s="33"/>
      <c r="T1308" s="33"/>
      <c r="U1308" s="34" t="str">
        <f>IFERROR(INDEX('[3]5.Grup_T'!$G$4:$G$22,MATCH('6.Turtas'!E1308,'[3]5.Grup_T'!$E$4:$E$22,0)),"0")</f>
        <v>0</v>
      </c>
      <c r="V1308" s="35">
        <f t="shared" si="283"/>
        <v>0</v>
      </c>
      <c r="W1308" s="35">
        <f>IF(NOT(ISBLANK(H1308)),(12-DATEDIF(H1308,'[3]1.Pradzia'!$D$13,"m")),0)</f>
        <v>0</v>
      </c>
      <c r="X1308" s="35">
        <f t="shared" si="284"/>
        <v>0</v>
      </c>
      <c r="Y1308" s="35">
        <f t="shared" si="280"/>
        <v>0</v>
      </c>
      <c r="Z1308" s="35">
        <f t="shared" si="292"/>
        <v>0</v>
      </c>
      <c r="AA1308" s="36">
        <f t="shared" si="285"/>
        <v>0</v>
      </c>
      <c r="AB1308" s="36">
        <f t="shared" si="286"/>
        <v>0</v>
      </c>
      <c r="AC1308" s="37">
        <f t="shared" si="287"/>
        <v>0</v>
      </c>
      <c r="AD1308" s="35">
        <f>IF(OR(YEAR(G1308)&lt;2019,O1308="X"),0,IF(ISBLANK(H1308),DATEDIF(G1308,'[3]1.Pradzia'!$D$13,"M"),DATEDIF(G1308,H1308,"m")))</f>
        <v>0</v>
      </c>
      <c r="AE1308" s="37">
        <f>IF(E1308='[3]5.Grup_T'!$E$20,0,IF(AD1308&lt;&gt;0,M1308/V1308*MIN(12,AD1308),0))</f>
        <v>0</v>
      </c>
      <c r="AF1308" s="37">
        <f t="shared" si="288"/>
        <v>0</v>
      </c>
      <c r="AG1308" s="37">
        <f t="shared" si="289"/>
        <v>0</v>
      </c>
      <c r="AH1308" s="37">
        <f t="shared" si="290"/>
        <v>0</v>
      </c>
      <c r="AI1308" s="35" t="str">
        <f t="shared" si="291"/>
        <v>Nusidėvėjęs</v>
      </c>
      <c r="AJ1308" s="38" t="str">
        <f>IF(AND(F1308&lt;&gt;[3]Pav.tvarkyklė!$B$12,F1308&lt;&gt;[3]Pav.tvarkyklė!$B$13),"GVTNT","X")</f>
        <v>GVTNT</v>
      </c>
      <c r="AK1308" s="39">
        <f t="shared" si="293"/>
        <v>0</v>
      </c>
      <c r="AL1308" s="41"/>
      <c r="AM1308" s="41"/>
      <c r="AN1308" s="41">
        <f t="shared" si="281"/>
        <v>1900</v>
      </c>
      <c r="AO1308" s="41"/>
      <c r="AP1308" s="41"/>
      <c r="AQ1308" s="41"/>
      <c r="AR1308" s="42"/>
      <c r="AS1308" s="42"/>
      <c r="AU1308" s="43">
        <f t="shared" si="282"/>
        <v>0</v>
      </c>
    </row>
    <row r="1309" spans="1:47" ht="15" customHeight="1" x14ac:dyDescent="0.25">
      <c r="A1309" s="11"/>
      <c r="B1309" s="19">
        <v>1469</v>
      </c>
      <c r="C1309" s="74"/>
      <c r="D1309" s="77"/>
      <c r="E1309" s="78"/>
      <c r="F1309" s="78"/>
      <c r="G1309" s="80"/>
      <c r="H1309" s="49"/>
      <c r="I1309" s="27"/>
      <c r="J1309" s="27"/>
      <c r="K1309" s="27"/>
      <c r="L1309" s="79"/>
      <c r="M1309" s="81"/>
      <c r="N1309" s="29">
        <v>0</v>
      </c>
      <c r="O1309" s="30" t="str">
        <f>IF(G1309&lt;=$N$2,"",IF(F1309=[3]Pav.tvarkyklė!$B$13,"",IF(ISBLANK(R1309),"X","")))</f>
        <v/>
      </c>
      <c r="P1309" s="31"/>
      <c r="Q1309" s="32"/>
      <c r="R1309" s="32"/>
      <c r="S1309" s="33"/>
      <c r="T1309" s="33"/>
      <c r="U1309" s="34" t="str">
        <f>IFERROR(INDEX('[3]5.Grup_T'!$G$4:$G$22,MATCH('6.Turtas'!E1309,'[3]5.Grup_T'!$E$4:$E$22,0)),"0")</f>
        <v>0</v>
      </c>
      <c r="V1309" s="35">
        <f t="shared" si="283"/>
        <v>0</v>
      </c>
      <c r="W1309" s="35">
        <f>IF(NOT(ISBLANK(H1309)),(12-DATEDIF(H1309,'[3]1.Pradzia'!$D$13,"m")),0)</f>
        <v>0</v>
      </c>
      <c r="X1309" s="35">
        <f t="shared" si="284"/>
        <v>0</v>
      </c>
      <c r="Y1309" s="35">
        <f t="shared" si="280"/>
        <v>0</v>
      </c>
      <c r="Z1309" s="35">
        <f t="shared" si="292"/>
        <v>0</v>
      </c>
      <c r="AA1309" s="36">
        <f t="shared" si="285"/>
        <v>0</v>
      </c>
      <c r="AB1309" s="36">
        <f t="shared" si="286"/>
        <v>0</v>
      </c>
      <c r="AC1309" s="37">
        <f t="shared" si="287"/>
        <v>0</v>
      </c>
      <c r="AD1309" s="35">
        <f>IF(OR(YEAR(G1309)&lt;2019,O1309="X"),0,IF(ISBLANK(H1309),DATEDIF(G1309,'[3]1.Pradzia'!$D$13,"M"),DATEDIF(G1309,H1309,"m")))</f>
        <v>0</v>
      </c>
      <c r="AE1309" s="37">
        <f>IF(E1309='[3]5.Grup_T'!$E$20,0,IF(AD1309&lt;&gt;0,M1309/V1309*MIN(12,AD1309),0))</f>
        <v>0</v>
      </c>
      <c r="AF1309" s="37">
        <f t="shared" si="288"/>
        <v>0</v>
      </c>
      <c r="AG1309" s="37">
        <f t="shared" si="289"/>
        <v>0</v>
      </c>
      <c r="AH1309" s="37">
        <f t="shared" si="290"/>
        <v>0</v>
      </c>
      <c r="AI1309" s="35" t="str">
        <f t="shared" si="291"/>
        <v>Nusidėvėjęs</v>
      </c>
      <c r="AJ1309" s="38" t="str">
        <f>IF(AND(F1309&lt;&gt;[3]Pav.tvarkyklė!$B$12,F1309&lt;&gt;[3]Pav.tvarkyklė!$B$13),"GVTNT","X")</f>
        <v>GVTNT</v>
      </c>
      <c r="AK1309" s="39">
        <f t="shared" si="293"/>
        <v>0</v>
      </c>
      <c r="AL1309" s="41"/>
      <c r="AM1309" s="41"/>
      <c r="AN1309" s="41">
        <f t="shared" si="281"/>
        <v>1900</v>
      </c>
      <c r="AO1309" s="41"/>
      <c r="AP1309" s="41"/>
      <c r="AQ1309" s="41"/>
      <c r="AR1309" s="42"/>
      <c r="AS1309" s="42"/>
      <c r="AU1309" s="43">
        <f t="shared" si="282"/>
        <v>0</v>
      </c>
    </row>
    <row r="1310" spans="1:47" ht="15" customHeight="1" x14ac:dyDescent="0.25">
      <c r="A1310" s="11"/>
      <c r="B1310" s="19">
        <v>1470</v>
      </c>
      <c r="C1310" s="74"/>
      <c r="D1310" s="77"/>
      <c r="E1310" s="78"/>
      <c r="F1310" s="78"/>
      <c r="G1310" s="80"/>
      <c r="H1310" s="49"/>
      <c r="I1310" s="27"/>
      <c r="J1310" s="27"/>
      <c r="K1310" s="27"/>
      <c r="L1310" s="79"/>
      <c r="M1310" s="81"/>
      <c r="N1310" s="29">
        <v>0</v>
      </c>
      <c r="O1310" s="30" t="str">
        <f>IF(G1310&lt;=$N$2,"",IF(F1310=[3]Pav.tvarkyklė!$B$13,"",IF(ISBLANK(R1310),"X","")))</f>
        <v/>
      </c>
      <c r="P1310" s="31"/>
      <c r="Q1310" s="32"/>
      <c r="R1310" s="32"/>
      <c r="S1310" s="33"/>
      <c r="T1310" s="33"/>
      <c r="U1310" s="34" t="str">
        <f>IFERROR(INDEX('[3]5.Grup_T'!$G$4:$G$22,MATCH('6.Turtas'!E1310,'[3]5.Grup_T'!$E$4:$E$22,0)),"0")</f>
        <v>0</v>
      </c>
      <c r="V1310" s="35">
        <f t="shared" si="283"/>
        <v>0</v>
      </c>
      <c r="W1310" s="35">
        <f>IF(NOT(ISBLANK(H1310)),(12-DATEDIF(H1310,'[3]1.Pradzia'!$D$13,"m")),0)</f>
        <v>0</v>
      </c>
      <c r="X1310" s="35">
        <f t="shared" si="284"/>
        <v>0</v>
      </c>
      <c r="Y1310" s="35">
        <f t="shared" si="280"/>
        <v>0</v>
      </c>
      <c r="Z1310" s="35">
        <f t="shared" si="292"/>
        <v>0</v>
      </c>
      <c r="AA1310" s="36">
        <f t="shared" si="285"/>
        <v>0</v>
      </c>
      <c r="AB1310" s="36">
        <f t="shared" si="286"/>
        <v>0</v>
      </c>
      <c r="AC1310" s="37">
        <f t="shared" si="287"/>
        <v>0</v>
      </c>
      <c r="AD1310" s="35">
        <f>IF(OR(YEAR(G1310)&lt;2019,O1310="X"),0,IF(ISBLANK(H1310),DATEDIF(G1310,'[3]1.Pradzia'!$D$13,"M"),DATEDIF(G1310,H1310,"m")))</f>
        <v>0</v>
      </c>
      <c r="AE1310" s="37">
        <f>IF(E1310='[3]5.Grup_T'!$E$20,0,IF(AD1310&lt;&gt;0,M1310/V1310*MIN(12,AD1310),0))</f>
        <v>0</v>
      </c>
      <c r="AF1310" s="37">
        <f t="shared" si="288"/>
        <v>0</v>
      </c>
      <c r="AG1310" s="37">
        <f t="shared" si="289"/>
        <v>0</v>
      </c>
      <c r="AH1310" s="37">
        <f t="shared" si="290"/>
        <v>0</v>
      </c>
      <c r="AI1310" s="35" t="str">
        <f t="shared" si="291"/>
        <v>Nusidėvėjęs</v>
      </c>
      <c r="AJ1310" s="38" t="str">
        <f>IF(AND(F1310&lt;&gt;[3]Pav.tvarkyklė!$B$12,F1310&lt;&gt;[3]Pav.tvarkyklė!$B$13),"GVTNT","X")</f>
        <v>GVTNT</v>
      </c>
      <c r="AK1310" s="39">
        <f t="shared" si="293"/>
        <v>0</v>
      </c>
      <c r="AL1310" s="41"/>
      <c r="AM1310" s="41"/>
      <c r="AN1310" s="41">
        <f t="shared" si="281"/>
        <v>1900</v>
      </c>
      <c r="AO1310" s="41"/>
      <c r="AP1310" s="41"/>
      <c r="AQ1310" s="41"/>
      <c r="AR1310" s="42"/>
      <c r="AS1310" s="42"/>
      <c r="AU1310" s="43">
        <f t="shared" si="282"/>
        <v>0</v>
      </c>
    </row>
    <row r="1311" spans="1:47" ht="15" customHeight="1" x14ac:dyDescent="0.25">
      <c r="A1311" s="11"/>
      <c r="B1311" s="19">
        <v>1471</v>
      </c>
      <c r="C1311" s="74"/>
      <c r="D1311" s="77"/>
      <c r="E1311" s="78"/>
      <c r="F1311" s="78"/>
      <c r="G1311" s="80"/>
      <c r="H1311" s="49"/>
      <c r="I1311" s="27"/>
      <c r="J1311" s="27"/>
      <c r="K1311" s="27"/>
      <c r="L1311" s="79"/>
      <c r="M1311" s="81"/>
      <c r="N1311" s="29">
        <v>0</v>
      </c>
      <c r="O1311" s="30" t="str">
        <f>IF(G1311&lt;=$N$2,"",IF(F1311=[3]Pav.tvarkyklė!$B$13,"",IF(ISBLANK(R1311),"X","")))</f>
        <v/>
      </c>
      <c r="P1311" s="31"/>
      <c r="Q1311" s="32"/>
      <c r="R1311" s="32"/>
      <c r="S1311" s="33"/>
      <c r="T1311" s="33"/>
      <c r="U1311" s="34" t="str">
        <f>IFERROR(INDEX('[3]5.Grup_T'!$G$4:$G$22,MATCH('6.Turtas'!E1311,'[3]5.Grup_T'!$E$4:$E$22,0)),"0")</f>
        <v>0</v>
      </c>
      <c r="V1311" s="35">
        <f t="shared" si="283"/>
        <v>0</v>
      </c>
      <c r="W1311" s="35">
        <f>IF(NOT(ISBLANK(H1311)),(12-DATEDIF(H1311,'[3]1.Pradzia'!$D$13,"m")),0)</f>
        <v>0</v>
      </c>
      <c r="X1311" s="35">
        <f t="shared" si="284"/>
        <v>0</v>
      </c>
      <c r="Y1311" s="35">
        <f t="shared" si="280"/>
        <v>0</v>
      </c>
      <c r="Z1311" s="35">
        <f t="shared" si="292"/>
        <v>0</v>
      </c>
      <c r="AA1311" s="36">
        <f t="shared" si="285"/>
        <v>0</v>
      </c>
      <c r="AB1311" s="36">
        <f t="shared" si="286"/>
        <v>0</v>
      </c>
      <c r="AC1311" s="37">
        <f t="shared" si="287"/>
        <v>0</v>
      </c>
      <c r="AD1311" s="35">
        <f>IF(OR(YEAR(G1311)&lt;2019,O1311="X"),0,IF(ISBLANK(H1311),DATEDIF(G1311,'[3]1.Pradzia'!$D$13,"M"),DATEDIF(G1311,H1311,"m")))</f>
        <v>0</v>
      </c>
      <c r="AE1311" s="37">
        <f>IF(E1311='[3]5.Grup_T'!$E$20,0,IF(AD1311&lt;&gt;0,M1311/V1311*MIN(12,AD1311),0))</f>
        <v>0</v>
      </c>
      <c r="AF1311" s="37">
        <f t="shared" si="288"/>
        <v>0</v>
      </c>
      <c r="AG1311" s="37">
        <f t="shared" si="289"/>
        <v>0</v>
      </c>
      <c r="AH1311" s="37">
        <f t="shared" si="290"/>
        <v>0</v>
      </c>
      <c r="AI1311" s="35" t="str">
        <f t="shared" si="291"/>
        <v>Nusidėvėjęs</v>
      </c>
      <c r="AJ1311" s="38" t="str">
        <f>IF(AND(F1311&lt;&gt;[3]Pav.tvarkyklė!$B$12,F1311&lt;&gt;[3]Pav.tvarkyklė!$B$13),"GVTNT","X")</f>
        <v>GVTNT</v>
      </c>
      <c r="AK1311" s="39">
        <f t="shared" si="293"/>
        <v>0</v>
      </c>
      <c r="AL1311" s="41"/>
      <c r="AM1311" s="41"/>
      <c r="AN1311" s="41">
        <f t="shared" si="281"/>
        <v>1900</v>
      </c>
      <c r="AO1311" s="41"/>
      <c r="AP1311" s="41"/>
      <c r="AQ1311" s="41"/>
      <c r="AR1311" s="42"/>
      <c r="AS1311" s="42"/>
      <c r="AU1311" s="43">
        <f t="shared" si="282"/>
        <v>0</v>
      </c>
    </row>
    <row r="1312" spans="1:47" ht="15" customHeight="1" x14ac:dyDescent="0.25">
      <c r="A1312" s="11"/>
      <c r="B1312" s="19">
        <v>1472</v>
      </c>
      <c r="C1312" s="74"/>
      <c r="D1312" s="77"/>
      <c r="E1312" s="78"/>
      <c r="F1312" s="78"/>
      <c r="G1312" s="80"/>
      <c r="H1312" s="49"/>
      <c r="I1312" s="27"/>
      <c r="J1312" s="27"/>
      <c r="K1312" s="27"/>
      <c r="L1312" s="79"/>
      <c r="M1312" s="81"/>
      <c r="N1312" s="29">
        <v>0</v>
      </c>
      <c r="O1312" s="30" t="str">
        <f>IF(G1312&lt;=$N$2,"",IF(F1312=[3]Pav.tvarkyklė!$B$13,"",IF(ISBLANK(R1312),"X","")))</f>
        <v/>
      </c>
      <c r="P1312" s="31"/>
      <c r="Q1312" s="32"/>
      <c r="R1312" s="32"/>
      <c r="S1312" s="33"/>
      <c r="T1312" s="33"/>
      <c r="U1312" s="34" t="str">
        <f>IFERROR(INDEX('[3]5.Grup_T'!$G$4:$G$22,MATCH('6.Turtas'!E1312,'[3]5.Grup_T'!$E$4:$E$22,0)),"0")</f>
        <v>0</v>
      </c>
      <c r="V1312" s="35">
        <f t="shared" si="283"/>
        <v>0</v>
      </c>
      <c r="W1312" s="35">
        <f>IF(NOT(ISBLANK(H1312)),(12-DATEDIF(H1312,'[3]1.Pradzia'!$D$13,"m")),0)</f>
        <v>0</v>
      </c>
      <c r="X1312" s="35">
        <f t="shared" si="284"/>
        <v>0</v>
      </c>
      <c r="Y1312" s="35">
        <f t="shared" si="280"/>
        <v>0</v>
      </c>
      <c r="Z1312" s="35">
        <f t="shared" si="292"/>
        <v>0</v>
      </c>
      <c r="AA1312" s="36">
        <f t="shared" si="285"/>
        <v>0</v>
      </c>
      <c r="AB1312" s="36">
        <f t="shared" si="286"/>
        <v>0</v>
      </c>
      <c r="AC1312" s="37">
        <f t="shared" si="287"/>
        <v>0</v>
      </c>
      <c r="AD1312" s="35">
        <f>IF(OR(YEAR(G1312)&lt;2019,O1312="X"),0,IF(ISBLANK(H1312),DATEDIF(G1312,'[3]1.Pradzia'!$D$13,"M"),DATEDIF(G1312,H1312,"m")))</f>
        <v>0</v>
      </c>
      <c r="AE1312" s="37">
        <f>IF(E1312='[3]5.Grup_T'!$E$20,0,IF(AD1312&lt;&gt;0,M1312/V1312*MIN(12,AD1312),0))</f>
        <v>0</v>
      </c>
      <c r="AF1312" s="37">
        <f t="shared" si="288"/>
        <v>0</v>
      </c>
      <c r="AG1312" s="37">
        <f t="shared" si="289"/>
        <v>0</v>
      </c>
      <c r="AH1312" s="37">
        <f t="shared" si="290"/>
        <v>0</v>
      </c>
      <c r="AI1312" s="35" t="str">
        <f t="shared" si="291"/>
        <v>Nusidėvėjęs</v>
      </c>
      <c r="AJ1312" s="38" t="str">
        <f>IF(AND(F1312&lt;&gt;[3]Pav.tvarkyklė!$B$12,F1312&lt;&gt;[3]Pav.tvarkyklė!$B$13),"GVTNT","X")</f>
        <v>GVTNT</v>
      </c>
      <c r="AK1312" s="39">
        <f t="shared" si="293"/>
        <v>0</v>
      </c>
      <c r="AL1312" s="41"/>
      <c r="AM1312" s="41"/>
      <c r="AN1312" s="41">
        <f t="shared" si="281"/>
        <v>1900</v>
      </c>
      <c r="AO1312" s="41"/>
      <c r="AP1312" s="41"/>
      <c r="AQ1312" s="41"/>
      <c r="AR1312" s="42"/>
      <c r="AS1312" s="42"/>
      <c r="AU1312" s="43">
        <f t="shared" si="282"/>
        <v>0</v>
      </c>
    </row>
    <row r="1313" spans="1:47" ht="15" customHeight="1" x14ac:dyDescent="0.25">
      <c r="A1313" s="11"/>
      <c r="B1313" s="19">
        <v>1473</v>
      </c>
      <c r="C1313" s="74"/>
      <c r="D1313" s="77"/>
      <c r="E1313" s="78"/>
      <c r="F1313" s="78"/>
      <c r="G1313" s="80"/>
      <c r="H1313" s="49"/>
      <c r="I1313" s="27"/>
      <c r="J1313" s="27"/>
      <c r="K1313" s="27"/>
      <c r="L1313" s="79"/>
      <c r="M1313" s="81"/>
      <c r="N1313" s="29">
        <v>0</v>
      </c>
      <c r="O1313" s="30" t="str">
        <f>IF(G1313&lt;=$N$2,"",IF(F1313=[3]Pav.tvarkyklė!$B$13,"",IF(ISBLANK(R1313),"X","")))</f>
        <v/>
      </c>
      <c r="P1313" s="31"/>
      <c r="Q1313" s="32"/>
      <c r="R1313" s="32"/>
      <c r="S1313" s="33"/>
      <c r="T1313" s="33"/>
      <c r="U1313" s="34" t="str">
        <f>IFERROR(INDEX('[3]5.Grup_T'!$G$4:$G$22,MATCH('6.Turtas'!E1313,'[3]5.Grup_T'!$E$4:$E$22,0)),"0")</f>
        <v>0</v>
      </c>
      <c r="V1313" s="35">
        <f t="shared" si="283"/>
        <v>0</v>
      </c>
      <c r="W1313" s="35">
        <f>IF(NOT(ISBLANK(H1313)),(12-DATEDIF(H1313,'[3]1.Pradzia'!$D$13,"m")),0)</f>
        <v>0</v>
      </c>
      <c r="X1313" s="35">
        <f t="shared" si="284"/>
        <v>0</v>
      </c>
      <c r="Y1313" s="35">
        <f t="shared" si="280"/>
        <v>0</v>
      </c>
      <c r="Z1313" s="35">
        <f t="shared" si="292"/>
        <v>0</v>
      </c>
      <c r="AA1313" s="36">
        <f t="shared" si="285"/>
        <v>0</v>
      </c>
      <c r="AB1313" s="36">
        <f t="shared" si="286"/>
        <v>0</v>
      </c>
      <c r="AC1313" s="37">
        <f t="shared" si="287"/>
        <v>0</v>
      </c>
      <c r="AD1313" s="35">
        <f>IF(OR(YEAR(G1313)&lt;2019,O1313="X"),0,IF(ISBLANK(H1313),DATEDIF(G1313,'[3]1.Pradzia'!$D$13,"M"),DATEDIF(G1313,H1313,"m")))</f>
        <v>0</v>
      </c>
      <c r="AE1313" s="37">
        <f>IF(E1313='[3]5.Grup_T'!$E$20,0,IF(AD1313&lt;&gt;0,M1313/V1313*MIN(12,AD1313),0))</f>
        <v>0</v>
      </c>
      <c r="AF1313" s="37">
        <f t="shared" si="288"/>
        <v>0</v>
      </c>
      <c r="AG1313" s="37">
        <f t="shared" si="289"/>
        <v>0</v>
      </c>
      <c r="AH1313" s="37">
        <f t="shared" si="290"/>
        <v>0</v>
      </c>
      <c r="AI1313" s="35" t="str">
        <f t="shared" si="291"/>
        <v>Nusidėvėjęs</v>
      </c>
      <c r="AJ1313" s="38" t="str">
        <f>IF(AND(F1313&lt;&gt;[3]Pav.tvarkyklė!$B$12,F1313&lt;&gt;[3]Pav.tvarkyklė!$B$13),"GVTNT","X")</f>
        <v>GVTNT</v>
      </c>
      <c r="AK1313" s="39">
        <f t="shared" si="293"/>
        <v>0</v>
      </c>
      <c r="AL1313" s="41"/>
      <c r="AM1313" s="41"/>
      <c r="AN1313" s="41">
        <f t="shared" si="281"/>
        <v>1900</v>
      </c>
      <c r="AO1313" s="41"/>
      <c r="AP1313" s="41"/>
      <c r="AQ1313" s="41"/>
      <c r="AR1313" s="42"/>
      <c r="AS1313" s="42"/>
      <c r="AU1313" s="43">
        <f t="shared" si="282"/>
        <v>0</v>
      </c>
    </row>
    <row r="1314" spans="1:47" ht="15" customHeight="1" x14ac:dyDescent="0.25">
      <c r="A1314" s="11"/>
      <c r="B1314" s="19">
        <v>1474</v>
      </c>
      <c r="C1314" s="74"/>
      <c r="D1314" s="77"/>
      <c r="E1314" s="78"/>
      <c r="F1314" s="78"/>
      <c r="G1314" s="80"/>
      <c r="H1314" s="49"/>
      <c r="I1314" s="27"/>
      <c r="J1314" s="27"/>
      <c r="K1314" s="27"/>
      <c r="L1314" s="79"/>
      <c r="M1314" s="81"/>
      <c r="N1314" s="29">
        <v>0</v>
      </c>
      <c r="O1314" s="30" t="str">
        <f>IF(G1314&lt;=$N$2,"",IF(F1314=[3]Pav.tvarkyklė!$B$13,"",IF(ISBLANK(R1314),"X","")))</f>
        <v/>
      </c>
      <c r="P1314" s="31"/>
      <c r="Q1314" s="32"/>
      <c r="R1314" s="32"/>
      <c r="S1314" s="33"/>
      <c r="T1314" s="33"/>
      <c r="U1314" s="34" t="str">
        <f>IFERROR(INDEX('[3]5.Grup_T'!$G$4:$G$22,MATCH('6.Turtas'!E1314,'[3]5.Grup_T'!$E$4:$E$22,0)),"0")</f>
        <v>0</v>
      </c>
      <c r="V1314" s="35">
        <f t="shared" si="283"/>
        <v>0</v>
      </c>
      <c r="W1314" s="35">
        <f>IF(NOT(ISBLANK(H1314)),(12-DATEDIF(H1314,'[3]1.Pradzia'!$D$13,"m")),0)</f>
        <v>0</v>
      </c>
      <c r="X1314" s="35">
        <f t="shared" si="284"/>
        <v>0</v>
      </c>
      <c r="Y1314" s="35">
        <f t="shared" si="280"/>
        <v>0</v>
      </c>
      <c r="Z1314" s="35">
        <f t="shared" si="292"/>
        <v>0</v>
      </c>
      <c r="AA1314" s="36">
        <f t="shared" si="285"/>
        <v>0</v>
      </c>
      <c r="AB1314" s="36">
        <f t="shared" si="286"/>
        <v>0</v>
      </c>
      <c r="AC1314" s="37">
        <f t="shared" si="287"/>
        <v>0</v>
      </c>
      <c r="AD1314" s="35">
        <f>IF(OR(YEAR(G1314)&lt;2019,O1314="X"),0,IF(ISBLANK(H1314),DATEDIF(G1314,'[3]1.Pradzia'!$D$13,"M"),DATEDIF(G1314,H1314,"m")))</f>
        <v>0</v>
      </c>
      <c r="AE1314" s="37">
        <f>IF(E1314='[3]5.Grup_T'!$E$20,0,IF(AD1314&lt;&gt;0,M1314/V1314*MIN(12,AD1314),0))</f>
        <v>0</v>
      </c>
      <c r="AF1314" s="37">
        <f t="shared" si="288"/>
        <v>0</v>
      </c>
      <c r="AG1314" s="37">
        <f t="shared" si="289"/>
        <v>0</v>
      </c>
      <c r="AH1314" s="37">
        <f t="shared" si="290"/>
        <v>0</v>
      </c>
      <c r="AI1314" s="35" t="str">
        <f t="shared" si="291"/>
        <v>Nusidėvėjęs</v>
      </c>
      <c r="AJ1314" s="38" t="str">
        <f>IF(AND(F1314&lt;&gt;[3]Pav.tvarkyklė!$B$12,F1314&lt;&gt;[3]Pav.tvarkyklė!$B$13),"GVTNT","X")</f>
        <v>GVTNT</v>
      </c>
      <c r="AK1314" s="39">
        <f t="shared" si="293"/>
        <v>0</v>
      </c>
      <c r="AL1314" s="41"/>
      <c r="AM1314" s="41"/>
      <c r="AN1314" s="41">
        <f t="shared" si="281"/>
        <v>1900</v>
      </c>
      <c r="AO1314" s="41"/>
      <c r="AP1314" s="41"/>
      <c r="AQ1314" s="41"/>
      <c r="AR1314" s="42"/>
      <c r="AS1314" s="42"/>
      <c r="AU1314" s="43">
        <f t="shared" si="282"/>
        <v>0</v>
      </c>
    </row>
    <row r="1315" spans="1:47" ht="15" customHeight="1" x14ac:dyDescent="0.25">
      <c r="A1315" s="11"/>
      <c r="B1315" s="19">
        <v>1475</v>
      </c>
      <c r="C1315" s="74"/>
      <c r="D1315" s="77"/>
      <c r="E1315" s="78"/>
      <c r="F1315" s="78"/>
      <c r="G1315" s="80"/>
      <c r="H1315" s="49"/>
      <c r="I1315" s="27"/>
      <c r="J1315" s="27"/>
      <c r="K1315" s="27"/>
      <c r="L1315" s="79"/>
      <c r="M1315" s="81"/>
      <c r="N1315" s="29">
        <v>0</v>
      </c>
      <c r="O1315" s="30" t="str">
        <f>IF(G1315&lt;=$N$2,"",IF(F1315=[3]Pav.tvarkyklė!$B$13,"",IF(ISBLANK(R1315),"X","")))</f>
        <v/>
      </c>
      <c r="P1315" s="31"/>
      <c r="Q1315" s="32"/>
      <c r="R1315" s="32"/>
      <c r="S1315" s="33"/>
      <c r="T1315" s="33"/>
      <c r="U1315" s="34" t="str">
        <f>IFERROR(INDEX('[3]5.Grup_T'!$G$4:$G$22,MATCH('6.Turtas'!E1315,'[3]5.Grup_T'!$E$4:$E$22,0)),"0")</f>
        <v>0</v>
      </c>
      <c r="V1315" s="35">
        <f t="shared" si="283"/>
        <v>0</v>
      </c>
      <c r="W1315" s="35">
        <f>IF(NOT(ISBLANK(H1315)),(12-DATEDIF(H1315,'[3]1.Pradzia'!$D$13,"m")),0)</f>
        <v>0</v>
      </c>
      <c r="X1315" s="35">
        <f t="shared" si="284"/>
        <v>0</v>
      </c>
      <c r="Y1315" s="35">
        <f t="shared" si="280"/>
        <v>0</v>
      </c>
      <c r="Z1315" s="35">
        <f t="shared" si="292"/>
        <v>0</v>
      </c>
      <c r="AA1315" s="36">
        <f t="shared" si="285"/>
        <v>0</v>
      </c>
      <c r="AB1315" s="36">
        <f t="shared" si="286"/>
        <v>0</v>
      </c>
      <c r="AC1315" s="37">
        <f t="shared" si="287"/>
        <v>0</v>
      </c>
      <c r="AD1315" s="35">
        <f>IF(OR(YEAR(G1315)&lt;2019,O1315="X"),0,IF(ISBLANK(H1315),DATEDIF(G1315,'[3]1.Pradzia'!$D$13,"M"),DATEDIF(G1315,H1315,"m")))</f>
        <v>0</v>
      </c>
      <c r="AE1315" s="37">
        <f>IF(E1315='[3]5.Grup_T'!$E$20,0,IF(AD1315&lt;&gt;0,M1315/V1315*MIN(12,AD1315),0))</f>
        <v>0</v>
      </c>
      <c r="AF1315" s="37">
        <f t="shared" si="288"/>
        <v>0</v>
      </c>
      <c r="AG1315" s="37">
        <f t="shared" si="289"/>
        <v>0</v>
      </c>
      <c r="AH1315" s="37">
        <f t="shared" si="290"/>
        <v>0</v>
      </c>
      <c r="AI1315" s="35" t="str">
        <f t="shared" si="291"/>
        <v>Nusidėvėjęs</v>
      </c>
      <c r="AJ1315" s="38" t="str">
        <f>IF(AND(F1315&lt;&gt;[3]Pav.tvarkyklė!$B$12,F1315&lt;&gt;[3]Pav.tvarkyklė!$B$13),"GVTNT","X")</f>
        <v>GVTNT</v>
      </c>
      <c r="AK1315" s="39">
        <f t="shared" si="293"/>
        <v>0</v>
      </c>
      <c r="AL1315" s="41"/>
      <c r="AM1315" s="41"/>
      <c r="AN1315" s="41">
        <f t="shared" si="281"/>
        <v>1900</v>
      </c>
      <c r="AO1315" s="41"/>
      <c r="AP1315" s="41"/>
      <c r="AQ1315" s="41"/>
      <c r="AR1315" s="42"/>
      <c r="AS1315" s="42"/>
      <c r="AU1315" s="43">
        <f t="shared" si="282"/>
        <v>0</v>
      </c>
    </row>
    <row r="1316" spans="1:47" ht="15" customHeight="1" x14ac:dyDescent="0.25">
      <c r="A1316" s="11"/>
      <c r="B1316" s="19">
        <v>1476</v>
      </c>
      <c r="C1316" s="74"/>
      <c r="D1316" s="77"/>
      <c r="E1316" s="78"/>
      <c r="F1316" s="78"/>
      <c r="G1316" s="80"/>
      <c r="H1316" s="49"/>
      <c r="I1316" s="27"/>
      <c r="J1316" s="27"/>
      <c r="K1316" s="27"/>
      <c r="L1316" s="79"/>
      <c r="M1316" s="81"/>
      <c r="N1316" s="29">
        <v>0</v>
      </c>
      <c r="O1316" s="30" t="str">
        <f>IF(G1316&lt;=$N$2,"",IF(F1316=[3]Pav.tvarkyklė!$B$13,"",IF(ISBLANK(R1316),"X","")))</f>
        <v/>
      </c>
      <c r="P1316" s="31"/>
      <c r="Q1316" s="32"/>
      <c r="R1316" s="32"/>
      <c r="S1316" s="33"/>
      <c r="T1316" s="33"/>
      <c r="U1316" s="34" t="str">
        <f>IFERROR(INDEX('[3]5.Grup_T'!$G$4:$G$22,MATCH('6.Turtas'!E1316,'[3]5.Grup_T'!$E$4:$E$22,0)),"0")</f>
        <v>0</v>
      </c>
      <c r="V1316" s="35">
        <f t="shared" si="283"/>
        <v>0</v>
      </c>
      <c r="W1316" s="35">
        <f>IF(NOT(ISBLANK(H1316)),(12-DATEDIF(H1316,'[3]1.Pradzia'!$D$13,"m")),0)</f>
        <v>0</v>
      </c>
      <c r="X1316" s="35">
        <f t="shared" si="284"/>
        <v>0</v>
      </c>
      <c r="Y1316" s="35">
        <f t="shared" si="280"/>
        <v>0</v>
      </c>
      <c r="Z1316" s="35">
        <f t="shared" si="292"/>
        <v>0</v>
      </c>
      <c r="AA1316" s="36">
        <f t="shared" si="285"/>
        <v>0</v>
      </c>
      <c r="AB1316" s="36">
        <f t="shared" si="286"/>
        <v>0</v>
      </c>
      <c r="AC1316" s="37">
        <f t="shared" si="287"/>
        <v>0</v>
      </c>
      <c r="AD1316" s="35">
        <f>IF(OR(YEAR(G1316)&lt;2019,O1316="X"),0,IF(ISBLANK(H1316),DATEDIF(G1316,'[3]1.Pradzia'!$D$13,"M"),DATEDIF(G1316,H1316,"m")))</f>
        <v>0</v>
      </c>
      <c r="AE1316" s="37">
        <f>IF(E1316='[3]5.Grup_T'!$E$20,0,IF(AD1316&lt;&gt;0,M1316/V1316*MIN(12,AD1316),0))</f>
        <v>0</v>
      </c>
      <c r="AF1316" s="37">
        <f t="shared" si="288"/>
        <v>0</v>
      </c>
      <c r="AG1316" s="37">
        <f t="shared" si="289"/>
        <v>0</v>
      </c>
      <c r="AH1316" s="37">
        <f t="shared" si="290"/>
        <v>0</v>
      </c>
      <c r="AI1316" s="35" t="str">
        <f t="shared" si="291"/>
        <v>Nusidėvėjęs</v>
      </c>
      <c r="AJ1316" s="38" t="str">
        <f>IF(AND(F1316&lt;&gt;[3]Pav.tvarkyklė!$B$12,F1316&lt;&gt;[3]Pav.tvarkyklė!$B$13),"GVTNT","X")</f>
        <v>GVTNT</v>
      </c>
      <c r="AK1316" s="39">
        <f t="shared" si="293"/>
        <v>0</v>
      </c>
      <c r="AL1316" s="41"/>
      <c r="AM1316" s="41"/>
      <c r="AN1316" s="41">
        <f t="shared" si="281"/>
        <v>1900</v>
      </c>
      <c r="AO1316" s="41"/>
      <c r="AP1316" s="41"/>
      <c r="AQ1316" s="41"/>
      <c r="AR1316" s="42"/>
      <c r="AS1316" s="42"/>
      <c r="AU1316" s="43">
        <f t="shared" si="282"/>
        <v>0</v>
      </c>
    </row>
    <row r="1317" spans="1:47" ht="15" customHeight="1" x14ac:dyDescent="0.25">
      <c r="A1317" s="11"/>
      <c r="B1317" s="19">
        <v>1477</v>
      </c>
      <c r="C1317" s="74"/>
      <c r="D1317" s="77"/>
      <c r="E1317" s="78"/>
      <c r="F1317" s="78"/>
      <c r="G1317" s="80"/>
      <c r="H1317" s="49"/>
      <c r="I1317" s="27"/>
      <c r="J1317" s="27"/>
      <c r="K1317" s="27"/>
      <c r="L1317" s="79"/>
      <c r="M1317" s="81"/>
      <c r="N1317" s="29">
        <v>0</v>
      </c>
      <c r="O1317" s="30" t="str">
        <f>IF(G1317&lt;=$N$2,"",IF(F1317=[3]Pav.tvarkyklė!$B$13,"",IF(ISBLANK(R1317),"X","")))</f>
        <v/>
      </c>
      <c r="P1317" s="31"/>
      <c r="Q1317" s="32"/>
      <c r="R1317" s="32"/>
      <c r="S1317" s="33"/>
      <c r="T1317" s="33"/>
      <c r="U1317" s="34" t="str">
        <f>IFERROR(INDEX('[3]5.Grup_T'!$G$4:$G$22,MATCH('6.Turtas'!E1317,'[3]5.Grup_T'!$E$4:$E$22,0)),"0")</f>
        <v>0</v>
      </c>
      <c r="V1317" s="35">
        <f t="shared" si="283"/>
        <v>0</v>
      </c>
      <c r="W1317" s="35">
        <f>IF(NOT(ISBLANK(H1317)),(12-DATEDIF(H1317,'[3]1.Pradzia'!$D$13,"m")),0)</f>
        <v>0</v>
      </c>
      <c r="X1317" s="35">
        <f t="shared" si="284"/>
        <v>0</v>
      </c>
      <c r="Y1317" s="35">
        <f t="shared" si="280"/>
        <v>0</v>
      </c>
      <c r="Z1317" s="35">
        <f t="shared" si="292"/>
        <v>0</v>
      </c>
      <c r="AA1317" s="36">
        <f t="shared" si="285"/>
        <v>0</v>
      </c>
      <c r="AB1317" s="36">
        <f t="shared" si="286"/>
        <v>0</v>
      </c>
      <c r="AC1317" s="37">
        <f t="shared" si="287"/>
        <v>0</v>
      </c>
      <c r="AD1317" s="35">
        <f>IF(OR(YEAR(G1317)&lt;2019,O1317="X"),0,IF(ISBLANK(H1317),DATEDIF(G1317,'[3]1.Pradzia'!$D$13,"M"),DATEDIF(G1317,H1317,"m")))</f>
        <v>0</v>
      </c>
      <c r="AE1317" s="37">
        <f>IF(E1317='[3]5.Grup_T'!$E$20,0,IF(AD1317&lt;&gt;0,M1317/V1317*MIN(12,AD1317),0))</f>
        <v>0</v>
      </c>
      <c r="AF1317" s="37">
        <f t="shared" si="288"/>
        <v>0</v>
      </c>
      <c r="AG1317" s="37">
        <f t="shared" si="289"/>
        <v>0</v>
      </c>
      <c r="AH1317" s="37">
        <f t="shared" si="290"/>
        <v>0</v>
      </c>
      <c r="AI1317" s="35" t="str">
        <f t="shared" si="291"/>
        <v>Nusidėvėjęs</v>
      </c>
      <c r="AJ1317" s="38" t="str">
        <f>IF(AND(F1317&lt;&gt;[3]Pav.tvarkyklė!$B$12,F1317&lt;&gt;[3]Pav.tvarkyklė!$B$13),"GVTNT","X")</f>
        <v>GVTNT</v>
      </c>
      <c r="AK1317" s="39">
        <f t="shared" si="293"/>
        <v>0</v>
      </c>
      <c r="AL1317" s="41"/>
      <c r="AM1317" s="41"/>
      <c r="AN1317" s="41">
        <f t="shared" si="281"/>
        <v>1900</v>
      </c>
      <c r="AO1317" s="41"/>
      <c r="AP1317" s="41"/>
      <c r="AQ1317" s="41"/>
      <c r="AR1317" s="42"/>
      <c r="AS1317" s="42"/>
      <c r="AU1317" s="43">
        <f t="shared" si="282"/>
        <v>0</v>
      </c>
    </row>
    <row r="1318" spans="1:47" ht="15" customHeight="1" x14ac:dyDescent="0.25">
      <c r="A1318" s="11"/>
      <c r="B1318" s="19">
        <v>1478</v>
      </c>
      <c r="C1318" s="74"/>
      <c r="D1318" s="77"/>
      <c r="E1318" s="78"/>
      <c r="F1318" s="78"/>
      <c r="G1318" s="80"/>
      <c r="H1318" s="49"/>
      <c r="I1318" s="27"/>
      <c r="J1318" s="27"/>
      <c r="K1318" s="27"/>
      <c r="L1318" s="79"/>
      <c r="M1318" s="81"/>
      <c r="N1318" s="29">
        <v>0</v>
      </c>
      <c r="O1318" s="30" t="str">
        <f>IF(G1318&lt;=$N$2,"",IF(F1318=[3]Pav.tvarkyklė!$B$13,"",IF(ISBLANK(R1318),"X","")))</f>
        <v/>
      </c>
      <c r="P1318" s="31"/>
      <c r="Q1318" s="32"/>
      <c r="R1318" s="32"/>
      <c r="S1318" s="33"/>
      <c r="T1318" s="33"/>
      <c r="U1318" s="34" t="str">
        <f>IFERROR(INDEX('[3]5.Grup_T'!$G$4:$G$22,MATCH('6.Turtas'!E1318,'[3]5.Grup_T'!$E$4:$E$22,0)),"0")</f>
        <v>0</v>
      </c>
      <c r="V1318" s="35">
        <f t="shared" si="283"/>
        <v>0</v>
      </c>
      <c r="W1318" s="35">
        <f>IF(NOT(ISBLANK(H1318)),(12-DATEDIF(H1318,'[3]1.Pradzia'!$D$13,"m")),0)</f>
        <v>0</v>
      </c>
      <c r="X1318" s="35">
        <f t="shared" si="284"/>
        <v>0</v>
      </c>
      <c r="Y1318" s="35">
        <f t="shared" si="280"/>
        <v>0</v>
      </c>
      <c r="Z1318" s="35">
        <f t="shared" si="292"/>
        <v>0</v>
      </c>
      <c r="AA1318" s="36">
        <f t="shared" si="285"/>
        <v>0</v>
      </c>
      <c r="AB1318" s="36">
        <f t="shared" si="286"/>
        <v>0</v>
      </c>
      <c r="AC1318" s="37">
        <f t="shared" si="287"/>
        <v>0</v>
      </c>
      <c r="AD1318" s="35">
        <f>IF(OR(YEAR(G1318)&lt;2019,O1318="X"),0,IF(ISBLANK(H1318),DATEDIF(G1318,'[3]1.Pradzia'!$D$13,"M"),DATEDIF(G1318,H1318,"m")))</f>
        <v>0</v>
      </c>
      <c r="AE1318" s="37">
        <f>IF(E1318='[3]5.Grup_T'!$E$20,0,IF(AD1318&lt;&gt;0,M1318/V1318*MIN(12,AD1318),0))</f>
        <v>0</v>
      </c>
      <c r="AF1318" s="37">
        <f t="shared" si="288"/>
        <v>0</v>
      </c>
      <c r="AG1318" s="37">
        <f t="shared" si="289"/>
        <v>0</v>
      </c>
      <c r="AH1318" s="37">
        <f t="shared" si="290"/>
        <v>0</v>
      </c>
      <c r="AI1318" s="35" t="str">
        <f t="shared" si="291"/>
        <v>Nusidėvėjęs</v>
      </c>
      <c r="AJ1318" s="38" t="str">
        <f>IF(AND(F1318&lt;&gt;[3]Pav.tvarkyklė!$B$12,F1318&lt;&gt;[3]Pav.tvarkyklė!$B$13),"GVTNT","X")</f>
        <v>GVTNT</v>
      </c>
      <c r="AK1318" s="39">
        <f t="shared" si="293"/>
        <v>0</v>
      </c>
      <c r="AL1318" s="41"/>
      <c r="AM1318" s="41"/>
      <c r="AN1318" s="41">
        <f t="shared" si="281"/>
        <v>1900</v>
      </c>
      <c r="AO1318" s="41"/>
      <c r="AP1318" s="41"/>
      <c r="AQ1318" s="41"/>
      <c r="AR1318" s="42"/>
      <c r="AS1318" s="42"/>
      <c r="AU1318" s="43">
        <f t="shared" si="282"/>
        <v>0</v>
      </c>
    </row>
    <row r="1319" spans="1:47" ht="15" customHeight="1" x14ac:dyDescent="0.25">
      <c r="A1319" s="11"/>
      <c r="B1319" s="19">
        <v>1479</v>
      </c>
      <c r="C1319" s="74"/>
      <c r="D1319" s="77"/>
      <c r="E1319" s="78"/>
      <c r="F1319" s="78"/>
      <c r="G1319" s="80"/>
      <c r="H1319" s="49"/>
      <c r="I1319" s="27"/>
      <c r="J1319" s="27"/>
      <c r="K1319" s="27"/>
      <c r="L1319" s="79"/>
      <c r="M1319" s="81"/>
      <c r="N1319" s="29">
        <v>0</v>
      </c>
      <c r="O1319" s="30" t="str">
        <f>IF(G1319&lt;=$N$2,"",IF(F1319=[3]Pav.tvarkyklė!$B$13,"",IF(ISBLANK(R1319),"X","")))</f>
        <v/>
      </c>
      <c r="P1319" s="31"/>
      <c r="Q1319" s="32"/>
      <c r="R1319" s="32"/>
      <c r="S1319" s="33"/>
      <c r="T1319" s="33"/>
      <c r="U1319" s="34" t="str">
        <f>IFERROR(INDEX('[3]5.Grup_T'!$G$4:$G$22,MATCH('6.Turtas'!E1319,'[3]5.Grup_T'!$E$4:$E$22,0)),"0")</f>
        <v>0</v>
      </c>
      <c r="V1319" s="35">
        <f t="shared" si="283"/>
        <v>0</v>
      </c>
      <c r="W1319" s="35">
        <f>IF(NOT(ISBLANK(H1319)),(12-DATEDIF(H1319,'[3]1.Pradzia'!$D$13,"m")),0)</f>
        <v>0</v>
      </c>
      <c r="X1319" s="35">
        <f t="shared" si="284"/>
        <v>0</v>
      </c>
      <c r="Y1319" s="35">
        <f t="shared" si="280"/>
        <v>0</v>
      </c>
      <c r="Z1319" s="35">
        <f t="shared" si="292"/>
        <v>0</v>
      </c>
      <c r="AA1319" s="36">
        <f t="shared" si="285"/>
        <v>0</v>
      </c>
      <c r="AB1319" s="36">
        <f t="shared" si="286"/>
        <v>0</v>
      </c>
      <c r="AC1319" s="37">
        <f t="shared" si="287"/>
        <v>0</v>
      </c>
      <c r="AD1319" s="35">
        <f>IF(OR(YEAR(G1319)&lt;2019,O1319="X"),0,IF(ISBLANK(H1319),DATEDIF(G1319,'[3]1.Pradzia'!$D$13,"M"),DATEDIF(G1319,H1319,"m")))</f>
        <v>0</v>
      </c>
      <c r="AE1319" s="37">
        <f>IF(E1319='[3]5.Grup_T'!$E$20,0,IF(AD1319&lt;&gt;0,M1319/V1319*MIN(12,AD1319),0))</f>
        <v>0</v>
      </c>
      <c r="AF1319" s="37">
        <f t="shared" si="288"/>
        <v>0</v>
      </c>
      <c r="AG1319" s="37">
        <f t="shared" si="289"/>
        <v>0</v>
      </c>
      <c r="AH1319" s="37">
        <f t="shared" si="290"/>
        <v>0</v>
      </c>
      <c r="AI1319" s="35" t="str">
        <f t="shared" si="291"/>
        <v>Nusidėvėjęs</v>
      </c>
      <c r="AJ1319" s="38" t="str">
        <f>IF(AND(F1319&lt;&gt;[3]Pav.tvarkyklė!$B$12,F1319&lt;&gt;[3]Pav.tvarkyklė!$B$13),"GVTNT","X")</f>
        <v>GVTNT</v>
      </c>
      <c r="AK1319" s="39">
        <f t="shared" si="293"/>
        <v>0</v>
      </c>
      <c r="AL1319" s="41"/>
      <c r="AM1319" s="41"/>
      <c r="AN1319" s="41">
        <f t="shared" si="281"/>
        <v>1900</v>
      </c>
      <c r="AO1319" s="41"/>
      <c r="AP1319" s="41"/>
      <c r="AQ1319" s="41"/>
      <c r="AR1319" s="42"/>
      <c r="AS1319" s="42"/>
      <c r="AU1319" s="43">
        <f t="shared" si="282"/>
        <v>0</v>
      </c>
    </row>
    <row r="1320" spans="1:47" ht="15" customHeight="1" x14ac:dyDescent="0.25">
      <c r="A1320" s="11"/>
      <c r="B1320" s="19">
        <v>1480</v>
      </c>
      <c r="C1320" s="74"/>
      <c r="D1320" s="77"/>
      <c r="E1320" s="78"/>
      <c r="F1320" s="78"/>
      <c r="G1320" s="80"/>
      <c r="H1320" s="49"/>
      <c r="I1320" s="27"/>
      <c r="J1320" s="27"/>
      <c r="K1320" s="27"/>
      <c r="L1320" s="79"/>
      <c r="M1320" s="81"/>
      <c r="N1320" s="29">
        <v>0</v>
      </c>
      <c r="O1320" s="30" t="str">
        <f>IF(G1320&lt;=$N$2,"",IF(F1320=[3]Pav.tvarkyklė!$B$13,"",IF(ISBLANK(R1320),"X","")))</f>
        <v/>
      </c>
      <c r="P1320" s="31"/>
      <c r="Q1320" s="32"/>
      <c r="R1320" s="32"/>
      <c r="S1320" s="33"/>
      <c r="T1320" s="33"/>
      <c r="U1320" s="34" t="str">
        <f>IFERROR(INDEX('[3]5.Grup_T'!$G$4:$G$22,MATCH('6.Turtas'!E1320,'[3]5.Grup_T'!$E$4:$E$22,0)),"0")</f>
        <v>0</v>
      </c>
      <c r="V1320" s="35">
        <f t="shared" si="283"/>
        <v>0</v>
      </c>
      <c r="W1320" s="35">
        <f>IF(NOT(ISBLANK(H1320)),(12-DATEDIF(H1320,'[3]1.Pradzia'!$D$13,"m")),0)</f>
        <v>0</v>
      </c>
      <c r="X1320" s="35">
        <f t="shared" si="284"/>
        <v>0</v>
      </c>
      <c r="Y1320" s="35">
        <f t="shared" si="280"/>
        <v>0</v>
      </c>
      <c r="Z1320" s="35">
        <f t="shared" si="292"/>
        <v>0</v>
      </c>
      <c r="AA1320" s="36">
        <f t="shared" si="285"/>
        <v>0</v>
      </c>
      <c r="AB1320" s="36">
        <f t="shared" si="286"/>
        <v>0</v>
      </c>
      <c r="AC1320" s="37">
        <f t="shared" si="287"/>
        <v>0</v>
      </c>
      <c r="AD1320" s="35">
        <f>IF(OR(YEAR(G1320)&lt;2019,O1320="X"),0,IF(ISBLANK(H1320),DATEDIF(G1320,'[3]1.Pradzia'!$D$13,"M"),DATEDIF(G1320,H1320,"m")))</f>
        <v>0</v>
      </c>
      <c r="AE1320" s="37">
        <f>IF(E1320='[3]5.Grup_T'!$E$20,0,IF(AD1320&lt;&gt;0,M1320/V1320*MIN(12,AD1320),0))</f>
        <v>0</v>
      </c>
      <c r="AF1320" s="37">
        <f t="shared" si="288"/>
        <v>0</v>
      </c>
      <c r="AG1320" s="37">
        <f t="shared" si="289"/>
        <v>0</v>
      </c>
      <c r="AH1320" s="37">
        <f t="shared" si="290"/>
        <v>0</v>
      </c>
      <c r="AI1320" s="35" t="str">
        <f t="shared" si="291"/>
        <v>Nusidėvėjęs</v>
      </c>
      <c r="AJ1320" s="38" t="str">
        <f>IF(AND(F1320&lt;&gt;[3]Pav.tvarkyklė!$B$12,F1320&lt;&gt;[3]Pav.tvarkyklė!$B$13),"GVTNT","X")</f>
        <v>GVTNT</v>
      </c>
      <c r="AK1320" s="39">
        <f t="shared" si="293"/>
        <v>0</v>
      </c>
      <c r="AL1320" s="41"/>
      <c r="AM1320" s="41"/>
      <c r="AN1320" s="41">
        <f t="shared" si="281"/>
        <v>1900</v>
      </c>
      <c r="AO1320" s="41"/>
      <c r="AP1320" s="41"/>
      <c r="AQ1320" s="41"/>
      <c r="AR1320" s="42"/>
      <c r="AS1320" s="42"/>
      <c r="AU1320" s="43">
        <f t="shared" si="282"/>
        <v>0</v>
      </c>
    </row>
    <row r="1321" spans="1:47" ht="15" customHeight="1" x14ac:dyDescent="0.25">
      <c r="A1321" s="11"/>
      <c r="B1321" s="19">
        <v>1481</v>
      </c>
      <c r="C1321" s="74"/>
      <c r="D1321" s="77"/>
      <c r="E1321" s="78"/>
      <c r="F1321" s="78"/>
      <c r="G1321" s="80"/>
      <c r="H1321" s="49"/>
      <c r="I1321" s="27"/>
      <c r="J1321" s="27"/>
      <c r="K1321" s="27"/>
      <c r="L1321" s="79"/>
      <c r="M1321" s="81"/>
      <c r="N1321" s="29">
        <v>0</v>
      </c>
      <c r="O1321" s="30" t="str">
        <f>IF(G1321&lt;=$N$2,"",IF(F1321=[3]Pav.tvarkyklė!$B$13,"",IF(ISBLANK(R1321),"X","")))</f>
        <v/>
      </c>
      <c r="P1321" s="31"/>
      <c r="Q1321" s="32"/>
      <c r="R1321" s="32"/>
      <c r="S1321" s="33"/>
      <c r="T1321" s="33"/>
      <c r="U1321" s="34" t="str">
        <f>IFERROR(INDEX('[3]5.Grup_T'!$G$4:$G$22,MATCH('6.Turtas'!E1321,'[3]5.Grup_T'!$E$4:$E$22,0)),"0")</f>
        <v>0</v>
      </c>
      <c r="V1321" s="35">
        <f t="shared" si="283"/>
        <v>0</v>
      </c>
      <c r="W1321" s="35">
        <f>IF(NOT(ISBLANK(H1321)),(12-DATEDIF(H1321,'[3]1.Pradzia'!$D$13,"m")),0)</f>
        <v>0</v>
      </c>
      <c r="X1321" s="35">
        <f t="shared" si="284"/>
        <v>0</v>
      </c>
      <c r="Y1321" s="35">
        <f t="shared" si="280"/>
        <v>0</v>
      </c>
      <c r="Z1321" s="35">
        <f t="shared" si="292"/>
        <v>0</v>
      </c>
      <c r="AA1321" s="36">
        <f t="shared" si="285"/>
        <v>0</v>
      </c>
      <c r="AB1321" s="36">
        <f t="shared" si="286"/>
        <v>0</v>
      </c>
      <c r="AC1321" s="37">
        <f t="shared" si="287"/>
        <v>0</v>
      </c>
      <c r="AD1321" s="35">
        <f>IF(OR(YEAR(G1321)&lt;2019,O1321="X"),0,IF(ISBLANK(H1321),DATEDIF(G1321,'[3]1.Pradzia'!$D$13,"M"),DATEDIF(G1321,H1321,"m")))</f>
        <v>0</v>
      </c>
      <c r="AE1321" s="37">
        <f>IF(E1321='[3]5.Grup_T'!$E$20,0,IF(AD1321&lt;&gt;0,M1321/V1321*MIN(12,AD1321),0))</f>
        <v>0</v>
      </c>
      <c r="AF1321" s="37">
        <f t="shared" si="288"/>
        <v>0</v>
      </c>
      <c r="AG1321" s="37">
        <f t="shared" si="289"/>
        <v>0</v>
      </c>
      <c r="AH1321" s="37">
        <f t="shared" si="290"/>
        <v>0</v>
      </c>
      <c r="AI1321" s="35" t="str">
        <f t="shared" si="291"/>
        <v>Nusidėvėjęs</v>
      </c>
      <c r="AJ1321" s="38" t="str">
        <f>IF(AND(F1321&lt;&gt;[3]Pav.tvarkyklė!$B$12,F1321&lt;&gt;[3]Pav.tvarkyklė!$B$13),"GVTNT","X")</f>
        <v>GVTNT</v>
      </c>
      <c r="AK1321" s="39">
        <f t="shared" si="293"/>
        <v>0</v>
      </c>
      <c r="AL1321" s="41"/>
      <c r="AM1321" s="41"/>
      <c r="AN1321" s="41">
        <f t="shared" si="281"/>
        <v>1900</v>
      </c>
      <c r="AO1321" s="41"/>
      <c r="AP1321" s="41"/>
      <c r="AQ1321" s="41"/>
      <c r="AR1321" s="42"/>
      <c r="AS1321" s="42"/>
      <c r="AU1321" s="43">
        <f t="shared" si="282"/>
        <v>0</v>
      </c>
    </row>
    <row r="1322" spans="1:47" ht="15" customHeight="1" x14ac:dyDescent="0.25">
      <c r="A1322" s="11"/>
      <c r="B1322" s="19">
        <v>1482</v>
      </c>
      <c r="C1322" s="74"/>
      <c r="D1322" s="77"/>
      <c r="E1322" s="78"/>
      <c r="F1322" s="78"/>
      <c r="G1322" s="80"/>
      <c r="H1322" s="49"/>
      <c r="I1322" s="27"/>
      <c r="J1322" s="27"/>
      <c r="K1322" s="27"/>
      <c r="L1322" s="79"/>
      <c r="M1322" s="81"/>
      <c r="N1322" s="29">
        <v>0</v>
      </c>
      <c r="O1322" s="30" t="str">
        <f>IF(G1322&lt;=$N$2,"",IF(F1322=[3]Pav.tvarkyklė!$B$13,"",IF(ISBLANK(R1322),"X","")))</f>
        <v/>
      </c>
      <c r="P1322" s="31"/>
      <c r="Q1322" s="32"/>
      <c r="R1322" s="32"/>
      <c r="S1322" s="33"/>
      <c r="T1322" s="33"/>
      <c r="U1322" s="34" t="str">
        <f>IFERROR(INDEX('[3]5.Grup_T'!$G$4:$G$22,MATCH('6.Turtas'!E1322,'[3]5.Grup_T'!$E$4:$E$22,0)),"0")</f>
        <v>0</v>
      </c>
      <c r="V1322" s="35">
        <f t="shared" si="283"/>
        <v>0</v>
      </c>
      <c r="W1322" s="35">
        <f>IF(NOT(ISBLANK(H1322)),(12-DATEDIF(H1322,'[3]1.Pradzia'!$D$13,"m")),0)</f>
        <v>0</v>
      </c>
      <c r="X1322" s="35">
        <f t="shared" si="284"/>
        <v>0</v>
      </c>
      <c r="Y1322" s="35">
        <f t="shared" si="280"/>
        <v>0</v>
      </c>
      <c r="Z1322" s="35">
        <f t="shared" si="292"/>
        <v>0</v>
      </c>
      <c r="AA1322" s="36">
        <f t="shared" si="285"/>
        <v>0</v>
      </c>
      <c r="AB1322" s="36">
        <f t="shared" si="286"/>
        <v>0</v>
      </c>
      <c r="AC1322" s="37">
        <f t="shared" si="287"/>
        <v>0</v>
      </c>
      <c r="AD1322" s="35">
        <f>IF(OR(YEAR(G1322)&lt;2019,O1322="X"),0,IF(ISBLANK(H1322),DATEDIF(G1322,'[3]1.Pradzia'!$D$13,"M"),DATEDIF(G1322,H1322,"m")))</f>
        <v>0</v>
      </c>
      <c r="AE1322" s="37">
        <f>IF(E1322='[3]5.Grup_T'!$E$20,0,IF(AD1322&lt;&gt;0,M1322/V1322*MIN(12,AD1322),0))</f>
        <v>0</v>
      </c>
      <c r="AF1322" s="37">
        <f t="shared" si="288"/>
        <v>0</v>
      </c>
      <c r="AG1322" s="37">
        <f t="shared" si="289"/>
        <v>0</v>
      </c>
      <c r="AH1322" s="37">
        <f t="shared" si="290"/>
        <v>0</v>
      </c>
      <c r="AI1322" s="35" t="str">
        <f t="shared" si="291"/>
        <v>Nusidėvėjęs</v>
      </c>
      <c r="AJ1322" s="38" t="str">
        <f>IF(AND(F1322&lt;&gt;[3]Pav.tvarkyklė!$B$12,F1322&lt;&gt;[3]Pav.tvarkyklė!$B$13),"GVTNT","X")</f>
        <v>GVTNT</v>
      </c>
      <c r="AK1322" s="39">
        <f t="shared" si="293"/>
        <v>0</v>
      </c>
      <c r="AL1322" s="41"/>
      <c r="AM1322" s="41"/>
      <c r="AN1322" s="41">
        <f t="shared" si="281"/>
        <v>1900</v>
      </c>
      <c r="AO1322" s="41"/>
      <c r="AP1322" s="41"/>
      <c r="AQ1322" s="41"/>
      <c r="AR1322" s="42"/>
      <c r="AS1322" s="42"/>
      <c r="AU1322" s="43">
        <f t="shared" si="282"/>
        <v>0</v>
      </c>
    </row>
    <row r="1323" spans="1:47" ht="15" customHeight="1" x14ac:dyDescent="0.25">
      <c r="A1323" s="11"/>
      <c r="B1323" s="19">
        <v>1483</v>
      </c>
      <c r="C1323" s="74"/>
      <c r="D1323" s="77"/>
      <c r="E1323" s="78"/>
      <c r="F1323" s="78"/>
      <c r="G1323" s="80"/>
      <c r="H1323" s="49"/>
      <c r="I1323" s="27"/>
      <c r="J1323" s="27"/>
      <c r="K1323" s="27"/>
      <c r="L1323" s="79"/>
      <c r="M1323" s="81"/>
      <c r="N1323" s="29">
        <v>0</v>
      </c>
      <c r="O1323" s="30" t="str">
        <f>IF(G1323&lt;=$N$2,"",IF(F1323=[3]Pav.tvarkyklė!$B$13,"",IF(ISBLANK(R1323),"X","")))</f>
        <v/>
      </c>
      <c r="P1323" s="31"/>
      <c r="Q1323" s="32"/>
      <c r="R1323" s="32"/>
      <c r="S1323" s="33"/>
      <c r="T1323" s="33"/>
      <c r="U1323" s="34" t="str">
        <f>IFERROR(INDEX('[3]5.Grup_T'!$G$4:$G$22,MATCH('6.Turtas'!E1323,'[3]5.Grup_T'!$E$4:$E$22,0)),"0")</f>
        <v>0</v>
      </c>
      <c r="V1323" s="35">
        <f t="shared" si="283"/>
        <v>0</v>
      </c>
      <c r="W1323" s="35">
        <f>IF(NOT(ISBLANK(H1323)),(12-DATEDIF(H1323,'[3]1.Pradzia'!$D$13,"m")),0)</f>
        <v>0</v>
      </c>
      <c r="X1323" s="35">
        <f t="shared" si="284"/>
        <v>0</v>
      </c>
      <c r="Y1323" s="35">
        <f t="shared" si="280"/>
        <v>0</v>
      </c>
      <c r="Z1323" s="35">
        <f t="shared" si="292"/>
        <v>0</v>
      </c>
      <c r="AA1323" s="36">
        <f t="shared" si="285"/>
        <v>0</v>
      </c>
      <c r="AB1323" s="36">
        <f t="shared" si="286"/>
        <v>0</v>
      </c>
      <c r="AC1323" s="37">
        <f t="shared" si="287"/>
        <v>0</v>
      </c>
      <c r="AD1323" s="35">
        <f>IF(OR(YEAR(G1323)&lt;2019,O1323="X"),0,IF(ISBLANK(H1323),DATEDIF(G1323,'[3]1.Pradzia'!$D$13,"M"),DATEDIF(G1323,H1323,"m")))</f>
        <v>0</v>
      </c>
      <c r="AE1323" s="37">
        <f>IF(E1323='[3]5.Grup_T'!$E$20,0,IF(AD1323&lt;&gt;0,M1323/V1323*MIN(12,AD1323),0))</f>
        <v>0</v>
      </c>
      <c r="AF1323" s="37">
        <f t="shared" si="288"/>
        <v>0</v>
      </c>
      <c r="AG1323" s="37">
        <f t="shared" si="289"/>
        <v>0</v>
      </c>
      <c r="AH1323" s="37">
        <f t="shared" si="290"/>
        <v>0</v>
      </c>
      <c r="AI1323" s="35" t="str">
        <f t="shared" si="291"/>
        <v>Nusidėvėjęs</v>
      </c>
      <c r="AJ1323" s="38" t="str">
        <f>IF(AND(F1323&lt;&gt;[3]Pav.tvarkyklė!$B$12,F1323&lt;&gt;[3]Pav.tvarkyklė!$B$13),"GVTNT","X")</f>
        <v>GVTNT</v>
      </c>
      <c r="AK1323" s="39">
        <f t="shared" si="293"/>
        <v>0</v>
      </c>
      <c r="AL1323" s="41"/>
      <c r="AM1323" s="41"/>
      <c r="AN1323" s="41">
        <f t="shared" si="281"/>
        <v>1900</v>
      </c>
      <c r="AO1323" s="41"/>
      <c r="AP1323" s="41"/>
      <c r="AQ1323" s="41"/>
      <c r="AR1323" s="42"/>
      <c r="AS1323" s="42"/>
      <c r="AU1323" s="43">
        <f t="shared" si="282"/>
        <v>0</v>
      </c>
    </row>
    <row r="1324" spans="1:47" ht="15" customHeight="1" x14ac:dyDescent="0.25">
      <c r="A1324" s="11"/>
      <c r="B1324" s="19">
        <v>1484</v>
      </c>
      <c r="C1324" s="74"/>
      <c r="D1324" s="77"/>
      <c r="E1324" s="78"/>
      <c r="F1324" s="78"/>
      <c r="G1324" s="80"/>
      <c r="H1324" s="49"/>
      <c r="I1324" s="27"/>
      <c r="J1324" s="27"/>
      <c r="K1324" s="27"/>
      <c r="L1324" s="79"/>
      <c r="M1324" s="81"/>
      <c r="N1324" s="29">
        <v>0</v>
      </c>
      <c r="O1324" s="30" t="str">
        <f>IF(G1324&lt;=$N$2,"",IF(F1324=[3]Pav.tvarkyklė!$B$13,"",IF(ISBLANK(R1324),"X","")))</f>
        <v/>
      </c>
      <c r="P1324" s="31"/>
      <c r="Q1324" s="32"/>
      <c r="R1324" s="32"/>
      <c r="S1324" s="33"/>
      <c r="T1324" s="33"/>
      <c r="U1324" s="34" t="str">
        <f>IFERROR(INDEX('[3]5.Grup_T'!$G$4:$G$22,MATCH('6.Turtas'!E1324,'[3]5.Grup_T'!$E$4:$E$22,0)),"0")</f>
        <v>0</v>
      </c>
      <c r="V1324" s="35">
        <f t="shared" si="283"/>
        <v>0</v>
      </c>
      <c r="W1324" s="35">
        <f>IF(NOT(ISBLANK(H1324)),(12-DATEDIF(H1324,'[3]1.Pradzia'!$D$13,"m")),0)</f>
        <v>0</v>
      </c>
      <c r="X1324" s="35">
        <f t="shared" si="284"/>
        <v>0</v>
      </c>
      <c r="Y1324" s="35">
        <f t="shared" si="280"/>
        <v>0</v>
      </c>
      <c r="Z1324" s="35">
        <f t="shared" si="292"/>
        <v>0</v>
      </c>
      <c r="AA1324" s="36">
        <f t="shared" si="285"/>
        <v>0</v>
      </c>
      <c r="AB1324" s="36">
        <f t="shared" si="286"/>
        <v>0</v>
      </c>
      <c r="AC1324" s="37">
        <f t="shared" si="287"/>
        <v>0</v>
      </c>
      <c r="AD1324" s="35">
        <f>IF(OR(YEAR(G1324)&lt;2019,O1324="X"),0,IF(ISBLANK(H1324),DATEDIF(G1324,'[3]1.Pradzia'!$D$13,"M"),DATEDIF(G1324,H1324,"m")))</f>
        <v>0</v>
      </c>
      <c r="AE1324" s="37">
        <f>IF(E1324='[3]5.Grup_T'!$E$20,0,IF(AD1324&lt;&gt;0,M1324/V1324*MIN(12,AD1324),0))</f>
        <v>0</v>
      </c>
      <c r="AF1324" s="37">
        <f t="shared" si="288"/>
        <v>0</v>
      </c>
      <c r="AG1324" s="37">
        <f t="shared" si="289"/>
        <v>0</v>
      </c>
      <c r="AH1324" s="37">
        <f t="shared" si="290"/>
        <v>0</v>
      </c>
      <c r="AI1324" s="35" t="str">
        <f t="shared" si="291"/>
        <v>Nusidėvėjęs</v>
      </c>
      <c r="AJ1324" s="38" t="str">
        <f>IF(AND(F1324&lt;&gt;[3]Pav.tvarkyklė!$B$12,F1324&lt;&gt;[3]Pav.tvarkyklė!$B$13),"GVTNT","X")</f>
        <v>GVTNT</v>
      </c>
      <c r="AK1324" s="39">
        <f t="shared" si="293"/>
        <v>0</v>
      </c>
      <c r="AL1324" s="41"/>
      <c r="AM1324" s="41"/>
      <c r="AN1324" s="41">
        <f t="shared" si="281"/>
        <v>1900</v>
      </c>
      <c r="AO1324" s="41"/>
      <c r="AP1324" s="41"/>
      <c r="AQ1324" s="41"/>
      <c r="AR1324" s="42"/>
      <c r="AS1324" s="42"/>
      <c r="AU1324" s="43">
        <f t="shared" si="282"/>
        <v>0</v>
      </c>
    </row>
    <row r="1325" spans="1:47" ht="15" customHeight="1" x14ac:dyDescent="0.25">
      <c r="A1325" s="11"/>
      <c r="B1325" s="19">
        <v>1485</v>
      </c>
      <c r="C1325" s="74"/>
      <c r="D1325" s="77"/>
      <c r="E1325" s="78"/>
      <c r="F1325" s="78"/>
      <c r="G1325" s="80"/>
      <c r="H1325" s="49"/>
      <c r="I1325" s="27"/>
      <c r="J1325" s="27"/>
      <c r="K1325" s="27"/>
      <c r="L1325" s="79"/>
      <c r="M1325" s="81"/>
      <c r="N1325" s="29">
        <v>0</v>
      </c>
      <c r="O1325" s="30" t="str">
        <f>IF(G1325&lt;=$N$2,"",IF(F1325=[3]Pav.tvarkyklė!$B$13,"",IF(ISBLANK(R1325),"X","")))</f>
        <v/>
      </c>
      <c r="P1325" s="31"/>
      <c r="Q1325" s="32"/>
      <c r="R1325" s="32"/>
      <c r="S1325" s="33"/>
      <c r="T1325" s="33"/>
      <c r="U1325" s="34" t="str">
        <f>IFERROR(INDEX('[3]5.Grup_T'!$G$4:$G$22,MATCH('6.Turtas'!E1325,'[3]5.Grup_T'!$E$4:$E$22,0)),"0")</f>
        <v>0</v>
      </c>
      <c r="V1325" s="35">
        <f t="shared" si="283"/>
        <v>0</v>
      </c>
      <c r="W1325" s="35">
        <f>IF(NOT(ISBLANK(H1325)),(12-DATEDIF(H1325,'[3]1.Pradzia'!$D$13,"m")),0)</f>
        <v>0</v>
      </c>
      <c r="X1325" s="35">
        <f t="shared" si="284"/>
        <v>0</v>
      </c>
      <c r="Y1325" s="35">
        <f t="shared" si="280"/>
        <v>0</v>
      </c>
      <c r="Z1325" s="35">
        <f t="shared" si="292"/>
        <v>0</v>
      </c>
      <c r="AA1325" s="36">
        <f t="shared" si="285"/>
        <v>0</v>
      </c>
      <c r="AB1325" s="36">
        <f t="shared" si="286"/>
        <v>0</v>
      </c>
      <c r="AC1325" s="37">
        <f t="shared" si="287"/>
        <v>0</v>
      </c>
      <c r="AD1325" s="35">
        <f>IF(OR(YEAR(G1325)&lt;2019,O1325="X"),0,IF(ISBLANK(H1325),DATEDIF(G1325,'[3]1.Pradzia'!$D$13,"M"),DATEDIF(G1325,H1325,"m")))</f>
        <v>0</v>
      </c>
      <c r="AE1325" s="37">
        <f>IF(E1325='[3]5.Grup_T'!$E$20,0,IF(AD1325&lt;&gt;0,M1325/V1325*MIN(12,AD1325),0))</f>
        <v>0</v>
      </c>
      <c r="AF1325" s="37">
        <f t="shared" si="288"/>
        <v>0</v>
      </c>
      <c r="AG1325" s="37">
        <f t="shared" si="289"/>
        <v>0</v>
      </c>
      <c r="AH1325" s="37">
        <f t="shared" si="290"/>
        <v>0</v>
      </c>
      <c r="AI1325" s="35" t="str">
        <f t="shared" si="291"/>
        <v>Nusidėvėjęs</v>
      </c>
      <c r="AJ1325" s="38" t="str">
        <f>IF(AND(F1325&lt;&gt;[3]Pav.tvarkyklė!$B$12,F1325&lt;&gt;[3]Pav.tvarkyklė!$B$13),"GVTNT","X")</f>
        <v>GVTNT</v>
      </c>
      <c r="AK1325" s="39">
        <f t="shared" si="293"/>
        <v>0</v>
      </c>
      <c r="AL1325" s="41"/>
      <c r="AM1325" s="41"/>
      <c r="AN1325" s="41">
        <f t="shared" si="281"/>
        <v>1900</v>
      </c>
      <c r="AO1325" s="41"/>
      <c r="AP1325" s="41"/>
      <c r="AQ1325" s="41"/>
      <c r="AR1325" s="42"/>
      <c r="AS1325" s="42"/>
      <c r="AU1325" s="43">
        <f t="shared" si="282"/>
        <v>0</v>
      </c>
    </row>
    <row r="1326" spans="1:47" ht="15" customHeight="1" x14ac:dyDescent="0.25">
      <c r="A1326" s="11"/>
      <c r="B1326" s="19">
        <v>1486</v>
      </c>
      <c r="C1326" s="74"/>
      <c r="D1326" s="77"/>
      <c r="E1326" s="78"/>
      <c r="F1326" s="78"/>
      <c r="G1326" s="80"/>
      <c r="H1326" s="49"/>
      <c r="I1326" s="27"/>
      <c r="J1326" s="27"/>
      <c r="K1326" s="27"/>
      <c r="L1326" s="79"/>
      <c r="M1326" s="81"/>
      <c r="N1326" s="29">
        <v>0</v>
      </c>
      <c r="O1326" s="30" t="str">
        <f>IF(G1326&lt;=$N$2,"",IF(F1326=[3]Pav.tvarkyklė!$B$13,"",IF(ISBLANK(R1326),"X","")))</f>
        <v/>
      </c>
      <c r="P1326" s="31"/>
      <c r="Q1326" s="32"/>
      <c r="R1326" s="32"/>
      <c r="S1326" s="33"/>
      <c r="T1326" s="33"/>
      <c r="U1326" s="34" t="str">
        <f>IFERROR(INDEX('[3]5.Grup_T'!$G$4:$G$22,MATCH('6.Turtas'!E1326,'[3]5.Grup_T'!$E$4:$E$22,0)),"0")</f>
        <v>0</v>
      </c>
      <c r="V1326" s="35">
        <f t="shared" si="283"/>
        <v>0</v>
      </c>
      <c r="W1326" s="35">
        <f>IF(NOT(ISBLANK(H1326)),(12-DATEDIF(H1326,'[3]1.Pradzia'!$D$13,"m")),0)</f>
        <v>0</v>
      </c>
      <c r="X1326" s="35">
        <f t="shared" si="284"/>
        <v>0</v>
      </c>
      <c r="Y1326" s="35">
        <f t="shared" si="280"/>
        <v>0</v>
      </c>
      <c r="Z1326" s="35">
        <f t="shared" si="292"/>
        <v>0</v>
      </c>
      <c r="AA1326" s="36">
        <f t="shared" si="285"/>
        <v>0</v>
      </c>
      <c r="AB1326" s="36">
        <f t="shared" si="286"/>
        <v>0</v>
      </c>
      <c r="AC1326" s="37">
        <f t="shared" si="287"/>
        <v>0</v>
      </c>
      <c r="AD1326" s="35">
        <f>IF(OR(YEAR(G1326)&lt;2019,O1326="X"),0,IF(ISBLANK(H1326),DATEDIF(G1326,'[3]1.Pradzia'!$D$13,"M"),DATEDIF(G1326,H1326,"m")))</f>
        <v>0</v>
      </c>
      <c r="AE1326" s="37">
        <f>IF(E1326='[3]5.Grup_T'!$E$20,0,IF(AD1326&lt;&gt;0,M1326/V1326*MIN(12,AD1326),0))</f>
        <v>0</v>
      </c>
      <c r="AF1326" s="37">
        <f t="shared" si="288"/>
        <v>0</v>
      </c>
      <c r="AG1326" s="37">
        <f t="shared" si="289"/>
        <v>0</v>
      </c>
      <c r="AH1326" s="37">
        <f t="shared" si="290"/>
        <v>0</v>
      </c>
      <c r="AI1326" s="35" t="str">
        <f t="shared" si="291"/>
        <v>Nusidėvėjęs</v>
      </c>
      <c r="AJ1326" s="38" t="str">
        <f>IF(AND(F1326&lt;&gt;[3]Pav.tvarkyklė!$B$12,F1326&lt;&gt;[3]Pav.tvarkyklė!$B$13),"GVTNT","X")</f>
        <v>GVTNT</v>
      </c>
      <c r="AK1326" s="39">
        <f t="shared" si="293"/>
        <v>0</v>
      </c>
      <c r="AL1326" s="41"/>
      <c r="AM1326" s="41"/>
      <c r="AN1326" s="41">
        <f t="shared" si="281"/>
        <v>1900</v>
      </c>
      <c r="AO1326" s="41"/>
      <c r="AP1326" s="41"/>
      <c r="AQ1326" s="41"/>
      <c r="AR1326" s="42"/>
      <c r="AS1326" s="42"/>
      <c r="AU1326" s="43">
        <f t="shared" si="282"/>
        <v>0</v>
      </c>
    </row>
    <row r="1327" spans="1:47" ht="15" customHeight="1" x14ac:dyDescent="0.25">
      <c r="A1327" s="11"/>
      <c r="B1327" s="19">
        <v>1487</v>
      </c>
      <c r="C1327" s="74"/>
      <c r="D1327" s="77"/>
      <c r="E1327" s="78"/>
      <c r="F1327" s="78"/>
      <c r="G1327" s="80"/>
      <c r="H1327" s="49"/>
      <c r="I1327" s="27"/>
      <c r="J1327" s="27"/>
      <c r="K1327" s="27"/>
      <c r="L1327" s="27"/>
      <c r="M1327" s="28"/>
      <c r="N1327" s="29">
        <v>0</v>
      </c>
      <c r="O1327" s="30" t="str">
        <f>IF(G1327&lt;=$N$2,"",IF(F1327=[3]Pav.tvarkyklė!$B$13,"",IF(ISBLANK(R1327),"X","")))</f>
        <v/>
      </c>
      <c r="P1327" s="31"/>
      <c r="Q1327" s="32"/>
      <c r="R1327" s="32"/>
      <c r="S1327" s="33"/>
      <c r="T1327" s="33"/>
      <c r="U1327" s="34" t="str">
        <f>IFERROR(INDEX('[3]5.Grup_T'!$G$4:$G$22,MATCH('6.Turtas'!E1327,'[3]5.Grup_T'!$E$4:$E$22,0)),"0")</f>
        <v>0</v>
      </c>
      <c r="V1327" s="35">
        <f t="shared" si="283"/>
        <v>0</v>
      </c>
      <c r="W1327" s="35">
        <f>IF(NOT(ISBLANK(H1327)),(12-DATEDIF(H1327,'[3]1.Pradzia'!$D$13,"m")),0)</f>
        <v>0</v>
      </c>
      <c r="X1327" s="35">
        <f t="shared" si="284"/>
        <v>0</v>
      </c>
      <c r="Y1327" s="35">
        <f t="shared" si="280"/>
        <v>0</v>
      </c>
      <c r="Z1327" s="35">
        <f t="shared" si="292"/>
        <v>0</v>
      </c>
      <c r="AA1327" s="36">
        <f t="shared" si="285"/>
        <v>0</v>
      </c>
      <c r="AB1327" s="36">
        <f t="shared" si="286"/>
        <v>0</v>
      </c>
      <c r="AC1327" s="37">
        <f t="shared" si="287"/>
        <v>0</v>
      </c>
      <c r="AD1327" s="35">
        <f>IF(OR(YEAR(G1327)&lt;2019,O1327="X"),0,IF(ISBLANK(H1327),DATEDIF(G1327,'[3]1.Pradzia'!$D$13,"M"),DATEDIF(G1327,H1327,"m")))</f>
        <v>0</v>
      </c>
      <c r="AE1327" s="37">
        <f>IF(E1327='[3]5.Grup_T'!$E$20,0,IF(AD1327&lt;&gt;0,M1327/V1327*MIN(12,AD1327),0))</f>
        <v>0</v>
      </c>
      <c r="AF1327" s="37">
        <f t="shared" si="288"/>
        <v>0</v>
      </c>
      <c r="AG1327" s="37">
        <f t="shared" si="289"/>
        <v>0</v>
      </c>
      <c r="AH1327" s="37">
        <f t="shared" si="290"/>
        <v>0</v>
      </c>
      <c r="AI1327" s="35" t="str">
        <f t="shared" si="291"/>
        <v>Nusidėvėjęs</v>
      </c>
      <c r="AJ1327" s="38" t="str">
        <f>IF(AND(F1327&lt;&gt;[3]Pav.tvarkyklė!$B$12,F1327&lt;&gt;[3]Pav.tvarkyklė!$B$13),"GVTNT","X")</f>
        <v>GVTNT</v>
      </c>
      <c r="AK1327" s="39">
        <f t="shared" si="293"/>
        <v>0</v>
      </c>
      <c r="AL1327" s="41"/>
      <c r="AM1327" s="41"/>
      <c r="AN1327" s="41">
        <f t="shared" si="281"/>
        <v>1900</v>
      </c>
      <c r="AO1327" s="41"/>
      <c r="AP1327" s="41"/>
      <c r="AQ1327" s="41"/>
      <c r="AR1327" s="42"/>
      <c r="AS1327" s="42"/>
      <c r="AU1327" s="43">
        <f t="shared" si="282"/>
        <v>0</v>
      </c>
    </row>
    <row r="1328" spans="1:47" ht="15" customHeight="1" x14ac:dyDescent="0.25">
      <c r="A1328" s="11"/>
      <c r="B1328" s="19">
        <v>1488</v>
      </c>
      <c r="C1328" s="74"/>
      <c r="D1328" s="77"/>
      <c r="E1328" s="78"/>
      <c r="F1328" s="78"/>
      <c r="G1328" s="80"/>
      <c r="H1328" s="49"/>
      <c r="I1328" s="27"/>
      <c r="J1328" s="27"/>
      <c r="K1328" s="27"/>
      <c r="L1328" s="79"/>
      <c r="M1328" s="81"/>
      <c r="N1328" s="29">
        <v>0</v>
      </c>
      <c r="O1328" s="30" t="str">
        <f>IF(G1328&lt;=$N$2,"",IF(F1328=[3]Pav.tvarkyklė!$B$13,"",IF(ISBLANK(R1328),"X","")))</f>
        <v/>
      </c>
      <c r="P1328" s="31"/>
      <c r="Q1328" s="32"/>
      <c r="R1328" s="32"/>
      <c r="S1328" s="33"/>
      <c r="T1328" s="33"/>
      <c r="U1328" s="34" t="str">
        <f>IFERROR(INDEX('[3]5.Grup_T'!$G$4:$G$22,MATCH('6.Turtas'!E1328,'[3]5.Grup_T'!$E$4:$E$22,0)),"0")</f>
        <v>0</v>
      </c>
      <c r="V1328" s="35">
        <f t="shared" si="283"/>
        <v>0</v>
      </c>
      <c r="W1328" s="35">
        <f>IF(NOT(ISBLANK(H1328)),(12-DATEDIF(H1328,'[3]1.Pradzia'!$D$13,"m")),0)</f>
        <v>0</v>
      </c>
      <c r="X1328" s="35">
        <f t="shared" si="284"/>
        <v>0</v>
      </c>
      <c r="Y1328" s="35">
        <f t="shared" si="280"/>
        <v>0</v>
      </c>
      <c r="Z1328" s="35">
        <f t="shared" si="292"/>
        <v>0</v>
      </c>
      <c r="AA1328" s="36">
        <f t="shared" si="285"/>
        <v>0</v>
      </c>
      <c r="AB1328" s="36">
        <f t="shared" si="286"/>
        <v>0</v>
      </c>
      <c r="AC1328" s="37">
        <f t="shared" si="287"/>
        <v>0</v>
      </c>
      <c r="AD1328" s="35">
        <f>IF(OR(YEAR(G1328)&lt;2019,O1328="X"),0,IF(ISBLANK(H1328),DATEDIF(G1328,'[3]1.Pradzia'!$D$13,"M"),DATEDIF(G1328,H1328,"m")))</f>
        <v>0</v>
      </c>
      <c r="AE1328" s="37">
        <f>IF(E1328='[3]5.Grup_T'!$E$20,0,IF(AD1328&lt;&gt;0,M1328/V1328*MIN(12,AD1328),0))</f>
        <v>0</v>
      </c>
      <c r="AF1328" s="37">
        <f t="shared" si="288"/>
        <v>0</v>
      </c>
      <c r="AG1328" s="37">
        <f t="shared" si="289"/>
        <v>0</v>
      </c>
      <c r="AH1328" s="37">
        <f t="shared" si="290"/>
        <v>0</v>
      </c>
      <c r="AI1328" s="35" t="str">
        <f t="shared" si="291"/>
        <v>Nusidėvėjęs</v>
      </c>
      <c r="AJ1328" s="38" t="str">
        <f>IF(AND(F1328&lt;&gt;[3]Pav.tvarkyklė!$B$12,F1328&lt;&gt;[3]Pav.tvarkyklė!$B$13),"GVTNT","X")</f>
        <v>GVTNT</v>
      </c>
      <c r="AK1328" s="39">
        <f t="shared" si="293"/>
        <v>0</v>
      </c>
      <c r="AL1328" s="41"/>
      <c r="AM1328" s="41"/>
      <c r="AN1328" s="41">
        <f t="shared" si="281"/>
        <v>1900</v>
      </c>
      <c r="AO1328" s="41"/>
      <c r="AP1328" s="41"/>
      <c r="AQ1328" s="41"/>
      <c r="AR1328" s="42"/>
      <c r="AS1328" s="42"/>
      <c r="AU1328" s="43">
        <f t="shared" si="282"/>
        <v>0</v>
      </c>
    </row>
    <row r="1329" spans="1:47" ht="15" customHeight="1" x14ac:dyDescent="0.25">
      <c r="A1329" s="11"/>
      <c r="B1329" s="19">
        <v>1489</v>
      </c>
      <c r="C1329" s="74"/>
      <c r="D1329" s="77"/>
      <c r="E1329" s="78"/>
      <c r="F1329" s="78"/>
      <c r="G1329" s="80"/>
      <c r="H1329" s="49"/>
      <c r="I1329" s="27"/>
      <c r="J1329" s="27"/>
      <c r="K1329" s="27"/>
      <c r="L1329" s="79"/>
      <c r="M1329" s="81"/>
      <c r="N1329" s="29">
        <v>0</v>
      </c>
      <c r="O1329" s="30" t="str">
        <f>IF(G1329&lt;=$N$2,"",IF(F1329=[3]Pav.tvarkyklė!$B$13,"",IF(ISBLANK(R1329),"X","")))</f>
        <v/>
      </c>
      <c r="P1329" s="31"/>
      <c r="Q1329" s="32"/>
      <c r="R1329" s="32"/>
      <c r="S1329" s="33"/>
      <c r="T1329" s="33"/>
      <c r="U1329" s="34" t="str">
        <f>IFERROR(INDEX('[3]5.Grup_T'!$G$4:$G$22,MATCH('6.Turtas'!E1329,'[3]5.Grup_T'!$E$4:$E$22,0)),"0")</f>
        <v>0</v>
      </c>
      <c r="V1329" s="35">
        <f t="shared" si="283"/>
        <v>0</v>
      </c>
      <c r="W1329" s="35">
        <f>IF(NOT(ISBLANK(H1329)),(12-DATEDIF(H1329,'[3]1.Pradzia'!$D$13,"m")),0)</f>
        <v>0</v>
      </c>
      <c r="X1329" s="35">
        <f t="shared" si="284"/>
        <v>0</v>
      </c>
      <c r="Y1329" s="35">
        <f t="shared" si="280"/>
        <v>0</v>
      </c>
      <c r="Z1329" s="35">
        <f t="shared" si="292"/>
        <v>0</v>
      </c>
      <c r="AA1329" s="36">
        <f t="shared" si="285"/>
        <v>0</v>
      </c>
      <c r="AB1329" s="36">
        <f t="shared" si="286"/>
        <v>0</v>
      </c>
      <c r="AC1329" s="37">
        <f t="shared" si="287"/>
        <v>0</v>
      </c>
      <c r="AD1329" s="35">
        <f>IF(OR(YEAR(G1329)&lt;2019,O1329="X"),0,IF(ISBLANK(H1329),DATEDIF(G1329,'[3]1.Pradzia'!$D$13,"M"),DATEDIF(G1329,H1329,"m")))</f>
        <v>0</v>
      </c>
      <c r="AE1329" s="37">
        <f>IF(E1329='[3]5.Grup_T'!$E$20,0,IF(AD1329&lt;&gt;0,M1329/V1329*MIN(12,AD1329),0))</f>
        <v>0</v>
      </c>
      <c r="AF1329" s="37">
        <f t="shared" si="288"/>
        <v>0</v>
      </c>
      <c r="AG1329" s="37">
        <f t="shared" si="289"/>
        <v>0</v>
      </c>
      <c r="AH1329" s="37">
        <f t="shared" si="290"/>
        <v>0</v>
      </c>
      <c r="AI1329" s="35" t="str">
        <f t="shared" si="291"/>
        <v>Nusidėvėjęs</v>
      </c>
      <c r="AJ1329" s="38" t="str">
        <f>IF(AND(F1329&lt;&gt;[3]Pav.tvarkyklė!$B$12,F1329&lt;&gt;[3]Pav.tvarkyklė!$B$13),"GVTNT","X")</f>
        <v>GVTNT</v>
      </c>
      <c r="AK1329" s="39">
        <f t="shared" si="293"/>
        <v>0</v>
      </c>
      <c r="AL1329" s="41"/>
      <c r="AM1329" s="41"/>
      <c r="AN1329" s="41">
        <f t="shared" si="281"/>
        <v>1900</v>
      </c>
      <c r="AO1329" s="41"/>
      <c r="AP1329" s="41"/>
      <c r="AQ1329" s="41"/>
      <c r="AR1329" s="42"/>
      <c r="AS1329" s="42"/>
      <c r="AU1329" s="43">
        <f t="shared" si="282"/>
        <v>0</v>
      </c>
    </row>
    <row r="1330" spans="1:47" ht="15" customHeight="1" x14ac:dyDescent="0.25">
      <c r="A1330" s="11"/>
      <c r="B1330" s="19">
        <v>1490</v>
      </c>
      <c r="C1330" s="74"/>
      <c r="D1330" s="77"/>
      <c r="E1330" s="78"/>
      <c r="F1330" s="78"/>
      <c r="G1330" s="80"/>
      <c r="H1330" s="49"/>
      <c r="I1330" s="27"/>
      <c r="J1330" s="27"/>
      <c r="K1330" s="27"/>
      <c r="L1330" s="79"/>
      <c r="M1330" s="81"/>
      <c r="N1330" s="29">
        <v>0</v>
      </c>
      <c r="O1330" s="30" t="str">
        <f>IF(G1330&lt;=$N$2,"",IF(F1330=[3]Pav.tvarkyklė!$B$13,"",IF(ISBLANK(R1330),"X","")))</f>
        <v/>
      </c>
      <c r="P1330" s="31"/>
      <c r="Q1330" s="32"/>
      <c r="R1330" s="32"/>
      <c r="S1330" s="33"/>
      <c r="T1330" s="33"/>
      <c r="U1330" s="34" t="str">
        <f>IFERROR(INDEX('[3]5.Grup_T'!$G$4:$G$22,MATCH('6.Turtas'!E1330,'[3]5.Grup_T'!$E$4:$E$22,0)),"0")</f>
        <v>0</v>
      </c>
      <c r="V1330" s="35">
        <f t="shared" si="283"/>
        <v>0</v>
      </c>
      <c r="W1330" s="35">
        <f>IF(NOT(ISBLANK(H1330)),(12-DATEDIF(H1330,'[3]1.Pradzia'!$D$13,"m")),0)</f>
        <v>0</v>
      </c>
      <c r="X1330" s="35">
        <f t="shared" si="284"/>
        <v>0</v>
      </c>
      <c r="Y1330" s="35">
        <f t="shared" si="280"/>
        <v>0</v>
      </c>
      <c r="Z1330" s="35">
        <f t="shared" si="292"/>
        <v>0</v>
      </c>
      <c r="AA1330" s="36">
        <f t="shared" si="285"/>
        <v>0</v>
      </c>
      <c r="AB1330" s="36">
        <f t="shared" si="286"/>
        <v>0</v>
      </c>
      <c r="AC1330" s="37">
        <f t="shared" si="287"/>
        <v>0</v>
      </c>
      <c r="AD1330" s="35">
        <f>IF(OR(YEAR(G1330)&lt;2019,O1330="X"),0,IF(ISBLANK(H1330),DATEDIF(G1330,'[3]1.Pradzia'!$D$13,"M"),DATEDIF(G1330,H1330,"m")))</f>
        <v>0</v>
      </c>
      <c r="AE1330" s="37">
        <f>IF(E1330='[3]5.Grup_T'!$E$20,0,IF(AD1330&lt;&gt;0,M1330/V1330*MIN(12,AD1330),0))</f>
        <v>0</v>
      </c>
      <c r="AF1330" s="37">
        <f t="shared" si="288"/>
        <v>0</v>
      </c>
      <c r="AG1330" s="37">
        <f t="shared" si="289"/>
        <v>0</v>
      </c>
      <c r="AH1330" s="37">
        <f t="shared" si="290"/>
        <v>0</v>
      </c>
      <c r="AI1330" s="35" t="str">
        <f t="shared" si="291"/>
        <v>Nusidėvėjęs</v>
      </c>
      <c r="AJ1330" s="38" t="str">
        <f>IF(AND(F1330&lt;&gt;[3]Pav.tvarkyklė!$B$12,F1330&lt;&gt;[3]Pav.tvarkyklė!$B$13),"GVTNT","X")</f>
        <v>GVTNT</v>
      </c>
      <c r="AK1330" s="39">
        <f t="shared" si="293"/>
        <v>0</v>
      </c>
      <c r="AL1330" s="41"/>
      <c r="AM1330" s="41"/>
      <c r="AN1330" s="41">
        <f t="shared" si="281"/>
        <v>1900</v>
      </c>
      <c r="AO1330" s="41"/>
      <c r="AP1330" s="41"/>
      <c r="AQ1330" s="41"/>
      <c r="AR1330" s="42"/>
      <c r="AS1330" s="42"/>
      <c r="AU1330" s="43">
        <f t="shared" si="282"/>
        <v>0</v>
      </c>
    </row>
    <row r="1331" spans="1:47" ht="15" customHeight="1" x14ac:dyDescent="0.25">
      <c r="A1331" s="11"/>
      <c r="B1331" s="19">
        <v>1491</v>
      </c>
      <c r="C1331" s="74"/>
      <c r="D1331" s="77"/>
      <c r="E1331" s="78"/>
      <c r="F1331" s="78"/>
      <c r="G1331" s="80"/>
      <c r="H1331" s="49"/>
      <c r="I1331" s="27"/>
      <c r="J1331" s="27"/>
      <c r="K1331" s="27"/>
      <c r="L1331" s="79"/>
      <c r="M1331" s="81"/>
      <c r="N1331" s="29">
        <v>0</v>
      </c>
      <c r="O1331" s="30" t="str">
        <f>IF(G1331&lt;=$N$2,"",IF(F1331=[3]Pav.tvarkyklė!$B$13,"",IF(ISBLANK(R1331),"X","")))</f>
        <v/>
      </c>
      <c r="P1331" s="31"/>
      <c r="Q1331" s="32"/>
      <c r="R1331" s="32"/>
      <c r="S1331" s="33"/>
      <c r="T1331" s="33"/>
      <c r="U1331" s="34" t="str">
        <f>IFERROR(INDEX('[3]5.Grup_T'!$G$4:$G$22,MATCH('6.Turtas'!E1331,'[3]5.Grup_T'!$E$4:$E$22,0)),"0")</f>
        <v>0</v>
      </c>
      <c r="V1331" s="35">
        <f t="shared" si="283"/>
        <v>0</v>
      </c>
      <c r="W1331" s="35">
        <f>IF(NOT(ISBLANK(H1331)),(12-DATEDIF(H1331,'[3]1.Pradzia'!$D$13,"m")),0)</f>
        <v>0</v>
      </c>
      <c r="X1331" s="35">
        <f t="shared" si="284"/>
        <v>0</v>
      </c>
      <c r="Y1331" s="35">
        <f t="shared" si="280"/>
        <v>0</v>
      </c>
      <c r="Z1331" s="35">
        <f t="shared" si="292"/>
        <v>0</v>
      </c>
      <c r="AA1331" s="36">
        <f t="shared" si="285"/>
        <v>0</v>
      </c>
      <c r="AB1331" s="36">
        <f t="shared" si="286"/>
        <v>0</v>
      </c>
      <c r="AC1331" s="37">
        <f t="shared" si="287"/>
        <v>0</v>
      </c>
      <c r="AD1331" s="35">
        <f>IF(OR(YEAR(G1331)&lt;2019,O1331="X"),0,IF(ISBLANK(H1331),DATEDIF(G1331,'[3]1.Pradzia'!$D$13,"M"),DATEDIF(G1331,H1331,"m")))</f>
        <v>0</v>
      </c>
      <c r="AE1331" s="37">
        <f>IF(E1331='[3]5.Grup_T'!$E$20,0,IF(AD1331&lt;&gt;0,M1331/V1331*MIN(12,AD1331),0))</f>
        <v>0</v>
      </c>
      <c r="AF1331" s="37">
        <f t="shared" si="288"/>
        <v>0</v>
      </c>
      <c r="AG1331" s="37">
        <f t="shared" si="289"/>
        <v>0</v>
      </c>
      <c r="AH1331" s="37">
        <f t="shared" si="290"/>
        <v>0</v>
      </c>
      <c r="AI1331" s="35" t="str">
        <f t="shared" si="291"/>
        <v>Nusidėvėjęs</v>
      </c>
      <c r="AJ1331" s="38" t="str">
        <f>IF(AND(F1331&lt;&gt;[3]Pav.tvarkyklė!$B$12,F1331&lt;&gt;[3]Pav.tvarkyklė!$B$13),"GVTNT","X")</f>
        <v>GVTNT</v>
      </c>
      <c r="AK1331" s="39">
        <f t="shared" si="293"/>
        <v>0</v>
      </c>
      <c r="AL1331" s="41"/>
      <c r="AM1331" s="41"/>
      <c r="AN1331" s="41">
        <f t="shared" si="281"/>
        <v>1900</v>
      </c>
      <c r="AO1331" s="41"/>
      <c r="AP1331" s="41"/>
      <c r="AQ1331" s="41"/>
      <c r="AR1331" s="42"/>
      <c r="AS1331" s="42"/>
      <c r="AU1331" s="43">
        <f t="shared" si="282"/>
        <v>0</v>
      </c>
    </row>
    <row r="1332" spans="1:47" ht="15" customHeight="1" x14ac:dyDescent="0.25">
      <c r="A1332" s="11"/>
      <c r="B1332" s="19">
        <v>1492</v>
      </c>
      <c r="C1332" s="74"/>
      <c r="D1332" s="77"/>
      <c r="E1332" s="78"/>
      <c r="F1332" s="78"/>
      <c r="G1332" s="80"/>
      <c r="H1332" s="49"/>
      <c r="I1332" s="26"/>
      <c r="J1332" s="27"/>
      <c r="K1332" s="27"/>
      <c r="L1332" s="79"/>
      <c r="M1332" s="28"/>
      <c r="N1332" s="29">
        <v>0</v>
      </c>
      <c r="O1332" s="30" t="str">
        <f>IF(G1332&lt;=$N$2,"",IF(F1332=[3]Pav.tvarkyklė!$B$13,"",IF(ISBLANK(R1332),"X","")))</f>
        <v/>
      </c>
      <c r="P1332" s="31"/>
      <c r="Q1332" s="32"/>
      <c r="R1332" s="32"/>
      <c r="S1332" s="33"/>
      <c r="T1332" s="33"/>
      <c r="U1332" s="34" t="str">
        <f>IFERROR(INDEX('[3]5.Grup_T'!$G$4:$G$22,MATCH('6.Turtas'!E1332,'[3]5.Grup_T'!$E$4:$E$22,0)),"0")</f>
        <v>0</v>
      </c>
      <c r="V1332" s="35">
        <f t="shared" si="283"/>
        <v>0</v>
      </c>
      <c r="W1332" s="35">
        <f>IF(NOT(ISBLANK(H1332)),(12-DATEDIF(H1332,'[3]1.Pradzia'!$D$13,"m")),0)</f>
        <v>0</v>
      </c>
      <c r="X1332" s="35">
        <f t="shared" si="284"/>
        <v>0</v>
      </c>
      <c r="Y1332" s="35">
        <f t="shared" si="280"/>
        <v>0</v>
      </c>
      <c r="Z1332" s="35">
        <f t="shared" si="292"/>
        <v>0</v>
      </c>
      <c r="AA1332" s="36">
        <f t="shared" si="285"/>
        <v>0</v>
      </c>
      <c r="AB1332" s="36">
        <f t="shared" si="286"/>
        <v>0</v>
      </c>
      <c r="AC1332" s="37">
        <f t="shared" si="287"/>
        <v>0</v>
      </c>
      <c r="AD1332" s="35">
        <f>IF(OR(YEAR(G1332)&lt;2019,O1332="X"),0,IF(ISBLANK(H1332),DATEDIF(G1332,'[3]1.Pradzia'!$D$13,"M"),DATEDIF(G1332,H1332,"m")))</f>
        <v>0</v>
      </c>
      <c r="AE1332" s="37">
        <f>IF(E1332='[3]5.Grup_T'!$E$20,0,IF(AD1332&lt;&gt;0,M1332/V1332*MIN(12,AD1332),0))</f>
        <v>0</v>
      </c>
      <c r="AF1332" s="37">
        <f t="shared" si="288"/>
        <v>0</v>
      </c>
      <c r="AG1332" s="37">
        <f t="shared" si="289"/>
        <v>0</v>
      </c>
      <c r="AH1332" s="37">
        <f t="shared" si="290"/>
        <v>0</v>
      </c>
      <c r="AI1332" s="35" t="str">
        <f t="shared" si="291"/>
        <v>Nusidėvėjęs</v>
      </c>
      <c r="AJ1332" s="38" t="str">
        <f>IF(AND(F1332&lt;&gt;[3]Pav.tvarkyklė!$B$12,F1332&lt;&gt;[3]Pav.tvarkyklė!$B$13),"GVTNT","X")</f>
        <v>GVTNT</v>
      </c>
      <c r="AK1332" s="39">
        <f t="shared" si="293"/>
        <v>0</v>
      </c>
      <c r="AL1332" s="41"/>
      <c r="AM1332" s="41"/>
      <c r="AN1332" s="41">
        <f t="shared" si="281"/>
        <v>1900</v>
      </c>
      <c r="AO1332" s="41"/>
      <c r="AP1332" s="41"/>
      <c r="AQ1332" s="41"/>
      <c r="AR1332" s="42"/>
      <c r="AS1332" s="42"/>
      <c r="AU1332" s="43">
        <f t="shared" si="282"/>
        <v>0</v>
      </c>
    </row>
    <row r="1333" spans="1:47" ht="15" customHeight="1" x14ac:dyDescent="0.25">
      <c r="A1333" s="11"/>
      <c r="B1333" s="19">
        <v>1493</v>
      </c>
      <c r="C1333" s="74"/>
      <c r="D1333" s="77"/>
      <c r="E1333" s="78"/>
      <c r="F1333" s="78"/>
      <c r="G1333" s="80"/>
      <c r="H1333" s="49"/>
      <c r="I1333" s="27"/>
      <c r="J1333" s="27"/>
      <c r="K1333" s="27"/>
      <c r="L1333" s="79"/>
      <c r="M1333" s="81"/>
      <c r="N1333" s="29">
        <v>0</v>
      </c>
      <c r="O1333" s="30" t="str">
        <f>IF(G1333&lt;=$N$2,"",IF(F1333=[3]Pav.tvarkyklė!$B$13,"",IF(ISBLANK(R1333),"X","")))</f>
        <v/>
      </c>
      <c r="P1333" s="31"/>
      <c r="Q1333" s="32"/>
      <c r="R1333" s="32"/>
      <c r="S1333" s="33"/>
      <c r="T1333" s="33"/>
      <c r="U1333" s="34" t="str">
        <f>IFERROR(INDEX('[3]5.Grup_T'!$G$4:$G$22,MATCH('6.Turtas'!E1333,'[3]5.Grup_T'!$E$4:$E$22,0)),"0")</f>
        <v>0</v>
      </c>
      <c r="V1333" s="35">
        <f t="shared" si="283"/>
        <v>0</v>
      </c>
      <c r="W1333" s="35">
        <f>IF(NOT(ISBLANK(H1333)),(12-DATEDIF(H1333,'[3]1.Pradzia'!$D$13,"m")),0)</f>
        <v>0</v>
      </c>
      <c r="X1333" s="35">
        <f t="shared" si="284"/>
        <v>0</v>
      </c>
      <c r="Y1333" s="35">
        <f t="shared" si="280"/>
        <v>0</v>
      </c>
      <c r="Z1333" s="35">
        <f t="shared" si="292"/>
        <v>0</v>
      </c>
      <c r="AA1333" s="36">
        <f t="shared" si="285"/>
        <v>0</v>
      </c>
      <c r="AB1333" s="36">
        <f t="shared" si="286"/>
        <v>0</v>
      </c>
      <c r="AC1333" s="37">
        <f t="shared" si="287"/>
        <v>0</v>
      </c>
      <c r="AD1333" s="35">
        <f>IF(OR(YEAR(G1333)&lt;2019,O1333="X"),0,IF(ISBLANK(H1333),DATEDIF(G1333,'[3]1.Pradzia'!$D$13,"M"),DATEDIF(G1333,H1333,"m")))</f>
        <v>0</v>
      </c>
      <c r="AE1333" s="37">
        <f>IF(E1333='[3]5.Grup_T'!$E$20,0,IF(AD1333&lt;&gt;0,M1333/V1333*MIN(12,AD1333),0))</f>
        <v>0</v>
      </c>
      <c r="AF1333" s="37">
        <f t="shared" si="288"/>
        <v>0</v>
      </c>
      <c r="AG1333" s="37">
        <f t="shared" si="289"/>
        <v>0</v>
      </c>
      <c r="AH1333" s="37">
        <f t="shared" si="290"/>
        <v>0</v>
      </c>
      <c r="AI1333" s="35" t="str">
        <f t="shared" si="291"/>
        <v>Nusidėvėjęs</v>
      </c>
      <c r="AJ1333" s="38" t="str">
        <f>IF(AND(F1333&lt;&gt;[3]Pav.tvarkyklė!$B$12,F1333&lt;&gt;[3]Pav.tvarkyklė!$B$13),"GVTNT","X")</f>
        <v>GVTNT</v>
      </c>
      <c r="AK1333" s="39">
        <f t="shared" si="293"/>
        <v>0</v>
      </c>
      <c r="AL1333" s="41"/>
      <c r="AM1333" s="41"/>
      <c r="AN1333" s="41">
        <f t="shared" si="281"/>
        <v>1900</v>
      </c>
      <c r="AO1333" s="41"/>
      <c r="AP1333" s="41"/>
      <c r="AQ1333" s="41"/>
      <c r="AR1333" s="42"/>
      <c r="AS1333" s="42"/>
      <c r="AU1333" s="43">
        <f t="shared" si="282"/>
        <v>0</v>
      </c>
    </row>
    <row r="1334" spans="1:47" ht="15" customHeight="1" x14ac:dyDescent="0.25">
      <c r="A1334" s="11"/>
      <c r="B1334" s="19">
        <v>1494</v>
      </c>
      <c r="C1334" s="74"/>
      <c r="D1334" s="77"/>
      <c r="E1334" s="78"/>
      <c r="F1334" s="78"/>
      <c r="G1334" s="80"/>
      <c r="H1334" s="49"/>
      <c r="I1334" s="26"/>
      <c r="J1334" s="27"/>
      <c r="K1334" s="27"/>
      <c r="L1334" s="79"/>
      <c r="M1334" s="28"/>
      <c r="N1334" s="29">
        <v>0</v>
      </c>
      <c r="O1334" s="30" t="str">
        <f>IF(G1334&lt;=$N$2,"",IF(F1334=[3]Pav.tvarkyklė!$B$13,"",IF(ISBLANK(R1334),"X","")))</f>
        <v/>
      </c>
      <c r="P1334" s="31"/>
      <c r="Q1334" s="32"/>
      <c r="R1334" s="32"/>
      <c r="S1334" s="33"/>
      <c r="T1334" s="33"/>
      <c r="U1334" s="34" t="str">
        <f>IFERROR(INDEX('[3]5.Grup_T'!$G$4:$G$22,MATCH('6.Turtas'!E1334,'[3]5.Grup_T'!$E$4:$E$22,0)),"0")</f>
        <v>0</v>
      </c>
      <c r="V1334" s="35">
        <f t="shared" si="283"/>
        <v>0</v>
      </c>
      <c r="W1334" s="35">
        <f>IF(NOT(ISBLANK(H1334)),(12-DATEDIF(H1334,'[3]1.Pradzia'!$D$13,"m")),0)</f>
        <v>0</v>
      </c>
      <c r="X1334" s="35">
        <f t="shared" si="284"/>
        <v>0</v>
      </c>
      <c r="Y1334" s="35">
        <f t="shared" si="280"/>
        <v>0</v>
      </c>
      <c r="Z1334" s="35">
        <f t="shared" si="292"/>
        <v>0</v>
      </c>
      <c r="AA1334" s="36">
        <f t="shared" si="285"/>
        <v>0</v>
      </c>
      <c r="AB1334" s="36">
        <f t="shared" si="286"/>
        <v>0</v>
      </c>
      <c r="AC1334" s="37">
        <f t="shared" si="287"/>
        <v>0</v>
      </c>
      <c r="AD1334" s="35">
        <f>IF(OR(YEAR(G1334)&lt;2019,O1334="X"),0,IF(ISBLANK(H1334),DATEDIF(G1334,'[3]1.Pradzia'!$D$13,"M"),DATEDIF(G1334,H1334,"m")))</f>
        <v>0</v>
      </c>
      <c r="AE1334" s="37">
        <f>IF(E1334='[3]5.Grup_T'!$E$20,0,IF(AD1334&lt;&gt;0,M1334/V1334*MIN(12,AD1334),0))</f>
        <v>0</v>
      </c>
      <c r="AF1334" s="37">
        <f t="shared" si="288"/>
        <v>0</v>
      </c>
      <c r="AG1334" s="37">
        <f t="shared" si="289"/>
        <v>0</v>
      </c>
      <c r="AH1334" s="37">
        <f t="shared" si="290"/>
        <v>0</v>
      </c>
      <c r="AI1334" s="35" t="str">
        <f t="shared" si="291"/>
        <v>Nusidėvėjęs</v>
      </c>
      <c r="AJ1334" s="38" t="str">
        <f>IF(AND(F1334&lt;&gt;[3]Pav.tvarkyklė!$B$12,F1334&lt;&gt;[3]Pav.tvarkyklė!$B$13),"GVTNT","X")</f>
        <v>GVTNT</v>
      </c>
      <c r="AK1334" s="39">
        <f t="shared" si="293"/>
        <v>0</v>
      </c>
      <c r="AL1334" s="41"/>
      <c r="AM1334" s="41"/>
      <c r="AN1334" s="41">
        <f t="shared" si="281"/>
        <v>1900</v>
      </c>
      <c r="AO1334" s="41"/>
      <c r="AP1334" s="41"/>
      <c r="AQ1334" s="41"/>
      <c r="AR1334" s="42"/>
      <c r="AS1334" s="42"/>
      <c r="AU1334" s="43">
        <f t="shared" si="282"/>
        <v>0</v>
      </c>
    </row>
    <row r="1335" spans="1:47" ht="15" customHeight="1" x14ac:dyDescent="0.25">
      <c r="A1335" s="11"/>
      <c r="B1335" s="19">
        <v>1495</v>
      </c>
      <c r="C1335" s="74"/>
      <c r="D1335" s="77"/>
      <c r="E1335" s="78"/>
      <c r="F1335" s="78"/>
      <c r="G1335" s="80"/>
      <c r="H1335" s="49"/>
      <c r="I1335" s="27"/>
      <c r="J1335" s="27"/>
      <c r="K1335" s="27"/>
      <c r="L1335" s="79"/>
      <c r="M1335" s="81"/>
      <c r="N1335" s="29">
        <v>0</v>
      </c>
      <c r="O1335" s="30" t="str">
        <f>IF(G1335&lt;=$N$2,"",IF(F1335=[3]Pav.tvarkyklė!$B$13,"",IF(ISBLANK(R1335),"X","")))</f>
        <v/>
      </c>
      <c r="P1335" s="31"/>
      <c r="Q1335" s="32"/>
      <c r="R1335" s="32"/>
      <c r="S1335" s="33"/>
      <c r="T1335" s="33"/>
      <c r="U1335" s="34" t="str">
        <f>IFERROR(INDEX('[3]5.Grup_T'!$G$4:$G$22,MATCH('6.Turtas'!E1335,'[3]5.Grup_T'!$E$4:$E$22,0)),"0")</f>
        <v>0</v>
      </c>
      <c r="V1335" s="35">
        <f t="shared" si="283"/>
        <v>0</v>
      </c>
      <c r="W1335" s="35">
        <f>IF(NOT(ISBLANK(H1335)),(12-DATEDIF(H1335,'[3]1.Pradzia'!$D$13,"m")),0)</f>
        <v>0</v>
      </c>
      <c r="X1335" s="35">
        <f t="shared" si="284"/>
        <v>0</v>
      </c>
      <c r="Y1335" s="35">
        <f t="shared" ref="Y1335:Y1398" si="294">IF(YEAR(G1335)&gt;=2019,0,IF(Z1335&lt;=0,0,IF(W1335&lt;&gt;0,MIN(W1335,Z1335),MIN(12,Z1335))))</f>
        <v>0</v>
      </c>
      <c r="Z1335" s="35">
        <f t="shared" si="292"/>
        <v>0</v>
      </c>
      <c r="AA1335" s="36">
        <f t="shared" si="285"/>
        <v>0</v>
      </c>
      <c r="AB1335" s="36">
        <f t="shared" si="286"/>
        <v>0</v>
      </c>
      <c r="AC1335" s="37">
        <f t="shared" si="287"/>
        <v>0</v>
      </c>
      <c r="AD1335" s="35">
        <f>IF(OR(YEAR(G1335)&lt;2019,O1335="X"),0,IF(ISBLANK(H1335),DATEDIF(G1335,'[3]1.Pradzia'!$D$13,"M"),DATEDIF(G1335,H1335,"m")))</f>
        <v>0</v>
      </c>
      <c r="AE1335" s="37">
        <f>IF(E1335='[3]5.Grup_T'!$E$20,0,IF(AD1335&lt;&gt;0,M1335/V1335*MIN(12,AD1335),0))</f>
        <v>0</v>
      </c>
      <c r="AF1335" s="37">
        <f t="shared" si="288"/>
        <v>0</v>
      </c>
      <c r="AG1335" s="37">
        <f t="shared" si="289"/>
        <v>0</v>
      </c>
      <c r="AH1335" s="37">
        <f t="shared" si="290"/>
        <v>0</v>
      </c>
      <c r="AI1335" s="35" t="str">
        <f t="shared" si="291"/>
        <v>Nusidėvėjęs</v>
      </c>
      <c r="AJ1335" s="38" t="str">
        <f>IF(AND(F1335&lt;&gt;[3]Pav.tvarkyklė!$B$12,F1335&lt;&gt;[3]Pav.tvarkyklė!$B$13),"GVTNT","X")</f>
        <v>GVTNT</v>
      </c>
      <c r="AK1335" s="39">
        <f t="shared" si="293"/>
        <v>0</v>
      </c>
      <c r="AL1335" s="41"/>
      <c r="AM1335" s="41"/>
      <c r="AN1335" s="41">
        <f t="shared" si="281"/>
        <v>1900</v>
      </c>
      <c r="AO1335" s="41"/>
      <c r="AP1335" s="41"/>
      <c r="AQ1335" s="41"/>
      <c r="AR1335" s="42"/>
      <c r="AS1335" s="42"/>
      <c r="AU1335" s="43">
        <f t="shared" si="282"/>
        <v>0</v>
      </c>
    </row>
    <row r="1336" spans="1:47" ht="15" customHeight="1" x14ac:dyDescent="0.25">
      <c r="A1336" s="11"/>
      <c r="B1336" s="19">
        <v>1497</v>
      </c>
      <c r="C1336" s="74"/>
      <c r="D1336" s="77"/>
      <c r="E1336" s="78"/>
      <c r="F1336" s="78"/>
      <c r="G1336" s="80"/>
      <c r="H1336" s="49"/>
      <c r="I1336" s="27"/>
      <c r="J1336" s="27"/>
      <c r="K1336" s="27"/>
      <c r="L1336" s="79"/>
      <c r="M1336" s="81"/>
      <c r="N1336" s="29">
        <v>0</v>
      </c>
      <c r="O1336" s="30" t="str">
        <f>IF(G1336&lt;=$N$2,"",IF(F1336=[3]Pav.tvarkyklė!$B$13,"",IF(ISBLANK(R1336),"X","")))</f>
        <v/>
      </c>
      <c r="P1336" s="31"/>
      <c r="Q1336" s="32"/>
      <c r="R1336" s="32"/>
      <c r="S1336" s="33"/>
      <c r="T1336" s="33"/>
      <c r="U1336" s="34" t="str">
        <f>IFERROR(INDEX('[3]5.Grup_T'!$G$4:$G$22,MATCH('6.Turtas'!E1336,'[3]5.Grup_T'!$E$4:$E$22,0)),"0")</f>
        <v>0</v>
      </c>
      <c r="V1336" s="35">
        <f t="shared" si="283"/>
        <v>0</v>
      </c>
      <c r="W1336" s="35">
        <f>IF(NOT(ISBLANK(H1336)),(12-DATEDIF(H1336,'[3]1.Pradzia'!$D$13,"m")),0)</f>
        <v>0</v>
      </c>
      <c r="X1336" s="35">
        <f t="shared" si="284"/>
        <v>0</v>
      </c>
      <c r="Y1336" s="35">
        <f t="shared" si="294"/>
        <v>0</v>
      </c>
      <c r="Z1336" s="35">
        <f t="shared" si="292"/>
        <v>0</v>
      </c>
      <c r="AA1336" s="36">
        <f t="shared" si="285"/>
        <v>0</v>
      </c>
      <c r="AB1336" s="36">
        <f t="shared" si="286"/>
        <v>0</v>
      </c>
      <c r="AC1336" s="37">
        <f t="shared" si="287"/>
        <v>0</v>
      </c>
      <c r="AD1336" s="35">
        <f>IF(OR(YEAR(G1336)&lt;2019,O1336="X"),0,IF(ISBLANK(H1336),DATEDIF(G1336,'[3]1.Pradzia'!$D$13,"M"),DATEDIF(G1336,H1336,"m")))</f>
        <v>0</v>
      </c>
      <c r="AE1336" s="37">
        <f>IF(E1336='[3]5.Grup_T'!$E$20,0,IF(AD1336&lt;&gt;0,M1336/V1336*MIN(12,AD1336),0))</f>
        <v>0</v>
      </c>
      <c r="AF1336" s="37">
        <f t="shared" si="288"/>
        <v>0</v>
      </c>
      <c r="AG1336" s="37">
        <f t="shared" si="289"/>
        <v>0</v>
      </c>
      <c r="AH1336" s="37">
        <f t="shared" si="290"/>
        <v>0</v>
      </c>
      <c r="AI1336" s="35" t="str">
        <f t="shared" si="291"/>
        <v>Nusidėvėjęs</v>
      </c>
      <c r="AJ1336" s="38" t="str">
        <f>IF(AND(F1336&lt;&gt;[3]Pav.tvarkyklė!$B$12,F1336&lt;&gt;[3]Pav.tvarkyklė!$B$13),"GVTNT","X")</f>
        <v>GVTNT</v>
      </c>
      <c r="AK1336" s="39">
        <f t="shared" si="293"/>
        <v>0</v>
      </c>
      <c r="AL1336" s="41"/>
      <c r="AM1336" s="41"/>
      <c r="AN1336" s="41">
        <f t="shared" si="281"/>
        <v>1900</v>
      </c>
      <c r="AO1336" s="41"/>
      <c r="AP1336" s="41"/>
      <c r="AQ1336" s="41"/>
      <c r="AR1336" s="42"/>
      <c r="AS1336" s="42"/>
      <c r="AU1336" s="43">
        <f t="shared" si="282"/>
        <v>0</v>
      </c>
    </row>
    <row r="1337" spans="1:47" ht="15" customHeight="1" x14ac:dyDescent="0.25">
      <c r="A1337" s="11"/>
      <c r="B1337" s="19">
        <v>1498</v>
      </c>
      <c r="C1337" s="74"/>
      <c r="D1337" s="77"/>
      <c r="E1337" s="78"/>
      <c r="F1337" s="78"/>
      <c r="G1337" s="80"/>
      <c r="H1337" s="49"/>
      <c r="I1337" s="27"/>
      <c r="J1337" s="27"/>
      <c r="K1337" s="27"/>
      <c r="L1337" s="79"/>
      <c r="M1337" s="81"/>
      <c r="N1337" s="29">
        <v>0</v>
      </c>
      <c r="O1337" s="30" t="str">
        <f>IF(G1337&lt;=$N$2,"",IF(F1337=[3]Pav.tvarkyklė!$B$13,"",IF(ISBLANK(R1337),"X","")))</f>
        <v/>
      </c>
      <c r="P1337" s="31"/>
      <c r="Q1337" s="32"/>
      <c r="R1337" s="32"/>
      <c r="S1337" s="33"/>
      <c r="T1337" s="33"/>
      <c r="U1337" s="34" t="str">
        <f>IFERROR(INDEX('[3]5.Grup_T'!$G$4:$G$22,MATCH('6.Turtas'!E1337,'[3]5.Grup_T'!$E$4:$E$22,0)),"0")</f>
        <v>0</v>
      </c>
      <c r="V1337" s="35">
        <f t="shared" si="283"/>
        <v>0</v>
      </c>
      <c r="W1337" s="35">
        <f>IF(NOT(ISBLANK(H1337)),(12-DATEDIF(H1337,'[3]1.Pradzia'!$D$13,"m")),0)</f>
        <v>0</v>
      </c>
      <c r="X1337" s="35">
        <f t="shared" si="284"/>
        <v>0</v>
      </c>
      <c r="Y1337" s="35">
        <f t="shared" si="294"/>
        <v>0</v>
      </c>
      <c r="Z1337" s="35">
        <f t="shared" si="292"/>
        <v>0</v>
      </c>
      <c r="AA1337" s="36">
        <f t="shared" si="285"/>
        <v>0</v>
      </c>
      <c r="AB1337" s="36">
        <f t="shared" si="286"/>
        <v>0</v>
      </c>
      <c r="AC1337" s="37">
        <f t="shared" si="287"/>
        <v>0</v>
      </c>
      <c r="AD1337" s="35">
        <f>IF(OR(YEAR(G1337)&lt;2019,O1337="X"),0,IF(ISBLANK(H1337),DATEDIF(G1337,'[3]1.Pradzia'!$D$13,"M"),DATEDIF(G1337,H1337,"m")))</f>
        <v>0</v>
      </c>
      <c r="AE1337" s="37">
        <f>IF(E1337='[3]5.Grup_T'!$E$20,0,IF(AD1337&lt;&gt;0,M1337/V1337*MIN(12,AD1337),0))</f>
        <v>0</v>
      </c>
      <c r="AF1337" s="37">
        <f t="shared" si="288"/>
        <v>0</v>
      </c>
      <c r="AG1337" s="37">
        <f t="shared" si="289"/>
        <v>0</v>
      </c>
      <c r="AH1337" s="37">
        <f t="shared" si="290"/>
        <v>0</v>
      </c>
      <c r="AI1337" s="35" t="str">
        <f t="shared" si="291"/>
        <v>Nusidėvėjęs</v>
      </c>
      <c r="AJ1337" s="38" t="str">
        <f>IF(AND(F1337&lt;&gt;[3]Pav.tvarkyklė!$B$12,F1337&lt;&gt;[3]Pav.tvarkyklė!$B$13),"GVTNT","X")</f>
        <v>GVTNT</v>
      </c>
      <c r="AK1337" s="39">
        <f t="shared" si="293"/>
        <v>0</v>
      </c>
      <c r="AL1337" s="41"/>
      <c r="AM1337" s="41"/>
      <c r="AN1337" s="41">
        <f t="shared" si="281"/>
        <v>1900</v>
      </c>
      <c r="AO1337" s="41"/>
      <c r="AP1337" s="41"/>
      <c r="AQ1337" s="41"/>
      <c r="AR1337" s="42"/>
      <c r="AS1337" s="42"/>
      <c r="AU1337" s="43">
        <f t="shared" si="282"/>
        <v>0</v>
      </c>
    </row>
    <row r="1338" spans="1:47" ht="15" customHeight="1" x14ac:dyDescent="0.25">
      <c r="A1338" s="11"/>
      <c r="B1338" s="19">
        <v>1499</v>
      </c>
      <c r="C1338" s="74"/>
      <c r="D1338" s="77"/>
      <c r="E1338" s="78"/>
      <c r="F1338" s="78"/>
      <c r="G1338" s="80"/>
      <c r="H1338" s="49"/>
      <c r="I1338" s="26"/>
      <c r="J1338" s="27"/>
      <c r="K1338" s="27"/>
      <c r="L1338" s="79"/>
      <c r="M1338" s="28"/>
      <c r="N1338" s="29">
        <v>0</v>
      </c>
      <c r="O1338" s="30" t="str">
        <f>IF(G1338&lt;=$N$2,"",IF(F1338=[3]Pav.tvarkyklė!$B$13,"",IF(ISBLANK(R1338),"X","")))</f>
        <v/>
      </c>
      <c r="P1338" s="31"/>
      <c r="Q1338" s="32"/>
      <c r="R1338" s="32"/>
      <c r="S1338" s="33"/>
      <c r="T1338" s="33"/>
      <c r="U1338" s="34" t="str">
        <f>IFERROR(INDEX('[3]5.Grup_T'!$G$4:$G$22,MATCH('6.Turtas'!E1338,'[3]5.Grup_T'!$E$4:$E$22,0)),"0")</f>
        <v>0</v>
      </c>
      <c r="V1338" s="35">
        <f t="shared" si="283"/>
        <v>0</v>
      </c>
      <c r="W1338" s="35">
        <f>IF(NOT(ISBLANK(H1338)),(12-DATEDIF(H1338,'[3]1.Pradzia'!$D$13,"m")),0)</f>
        <v>0</v>
      </c>
      <c r="X1338" s="35">
        <f t="shared" si="284"/>
        <v>0</v>
      </c>
      <c r="Y1338" s="35">
        <f t="shared" si="294"/>
        <v>0</v>
      </c>
      <c r="Z1338" s="35">
        <f t="shared" si="292"/>
        <v>0</v>
      </c>
      <c r="AA1338" s="36">
        <f t="shared" si="285"/>
        <v>0</v>
      </c>
      <c r="AB1338" s="36">
        <f t="shared" si="286"/>
        <v>0</v>
      </c>
      <c r="AC1338" s="37">
        <f t="shared" si="287"/>
        <v>0</v>
      </c>
      <c r="AD1338" s="35">
        <f>IF(OR(YEAR(G1338)&lt;2019,O1338="X"),0,IF(ISBLANK(H1338),DATEDIF(G1338,'[3]1.Pradzia'!$D$13,"M"),DATEDIF(G1338,H1338,"m")))</f>
        <v>0</v>
      </c>
      <c r="AE1338" s="37">
        <f>IF(E1338='[3]5.Grup_T'!$E$20,0,IF(AD1338&lt;&gt;0,M1338/V1338*MIN(12,AD1338),0))</f>
        <v>0</v>
      </c>
      <c r="AF1338" s="37">
        <f t="shared" si="288"/>
        <v>0</v>
      </c>
      <c r="AG1338" s="37">
        <f t="shared" si="289"/>
        <v>0</v>
      </c>
      <c r="AH1338" s="37">
        <f t="shared" si="290"/>
        <v>0</v>
      </c>
      <c r="AI1338" s="35" t="str">
        <f t="shared" si="291"/>
        <v>Nusidėvėjęs</v>
      </c>
      <c r="AJ1338" s="38" t="str">
        <f>IF(AND(F1338&lt;&gt;[3]Pav.tvarkyklė!$B$12,F1338&lt;&gt;[3]Pav.tvarkyklė!$B$13),"GVTNT","X")</f>
        <v>GVTNT</v>
      </c>
      <c r="AK1338" s="39">
        <f t="shared" si="293"/>
        <v>0</v>
      </c>
      <c r="AL1338" s="41"/>
      <c r="AM1338" s="41"/>
      <c r="AN1338" s="41">
        <f t="shared" si="281"/>
        <v>1900</v>
      </c>
      <c r="AO1338" s="41"/>
      <c r="AP1338" s="41"/>
      <c r="AQ1338" s="41"/>
      <c r="AR1338" s="42"/>
      <c r="AS1338" s="42"/>
      <c r="AU1338" s="43">
        <f t="shared" si="282"/>
        <v>0</v>
      </c>
    </row>
    <row r="1339" spans="1:47" ht="15" customHeight="1" x14ac:dyDescent="0.25">
      <c r="A1339" s="11"/>
      <c r="B1339" s="19">
        <v>1500</v>
      </c>
      <c r="C1339" s="74"/>
      <c r="D1339" s="77"/>
      <c r="E1339" s="78"/>
      <c r="F1339" s="78"/>
      <c r="G1339" s="80"/>
      <c r="H1339" s="49"/>
      <c r="I1339" s="27"/>
      <c r="J1339" s="27"/>
      <c r="K1339" s="27"/>
      <c r="L1339" s="79"/>
      <c r="M1339" s="81"/>
      <c r="N1339" s="29">
        <v>0</v>
      </c>
      <c r="O1339" s="30" t="str">
        <f>IF(G1339&lt;=$N$2,"",IF(F1339=[3]Pav.tvarkyklė!$B$13,"",IF(ISBLANK(R1339),"X","")))</f>
        <v/>
      </c>
      <c r="P1339" s="31"/>
      <c r="Q1339" s="32"/>
      <c r="R1339" s="32"/>
      <c r="S1339" s="33"/>
      <c r="T1339" s="33"/>
      <c r="U1339" s="34" t="str">
        <f>IFERROR(INDEX('[3]5.Grup_T'!$G$4:$G$22,MATCH('6.Turtas'!E1339,'[3]5.Grup_T'!$E$4:$E$22,0)),"0")</f>
        <v>0</v>
      </c>
      <c r="V1339" s="35">
        <f t="shared" si="283"/>
        <v>0</v>
      </c>
      <c r="W1339" s="35">
        <f>IF(NOT(ISBLANK(H1339)),(12-DATEDIF(H1339,'[3]1.Pradzia'!$D$13,"m")),0)</f>
        <v>0</v>
      </c>
      <c r="X1339" s="35">
        <f t="shared" si="284"/>
        <v>0</v>
      </c>
      <c r="Y1339" s="35">
        <f t="shared" si="294"/>
        <v>0</v>
      </c>
      <c r="Z1339" s="35">
        <f t="shared" si="292"/>
        <v>0</v>
      </c>
      <c r="AA1339" s="36">
        <f t="shared" si="285"/>
        <v>0</v>
      </c>
      <c r="AB1339" s="36">
        <f t="shared" si="286"/>
        <v>0</v>
      </c>
      <c r="AC1339" s="37">
        <f t="shared" si="287"/>
        <v>0</v>
      </c>
      <c r="AD1339" s="35">
        <f>IF(OR(YEAR(G1339)&lt;2019,O1339="X"),0,IF(ISBLANK(H1339),DATEDIF(G1339,'[3]1.Pradzia'!$D$13,"M"),DATEDIF(G1339,H1339,"m")))</f>
        <v>0</v>
      </c>
      <c r="AE1339" s="37">
        <f>IF(E1339='[3]5.Grup_T'!$E$20,0,IF(AD1339&lt;&gt;0,M1339/V1339*MIN(12,AD1339),0))</f>
        <v>0</v>
      </c>
      <c r="AF1339" s="37">
        <f t="shared" si="288"/>
        <v>0</v>
      </c>
      <c r="AG1339" s="37">
        <f t="shared" si="289"/>
        <v>0</v>
      </c>
      <c r="AH1339" s="37">
        <f t="shared" si="290"/>
        <v>0</v>
      </c>
      <c r="AI1339" s="35" t="str">
        <f t="shared" si="291"/>
        <v>Nusidėvėjęs</v>
      </c>
      <c r="AJ1339" s="38" t="str">
        <f>IF(AND(F1339&lt;&gt;[3]Pav.tvarkyklė!$B$12,F1339&lt;&gt;[3]Pav.tvarkyklė!$B$13),"GVTNT","X")</f>
        <v>GVTNT</v>
      </c>
      <c r="AK1339" s="39">
        <f t="shared" si="293"/>
        <v>0</v>
      </c>
      <c r="AL1339" s="41"/>
      <c r="AM1339" s="41"/>
      <c r="AN1339" s="41">
        <f t="shared" si="281"/>
        <v>1900</v>
      </c>
      <c r="AO1339" s="41"/>
      <c r="AP1339" s="41"/>
      <c r="AQ1339" s="41"/>
      <c r="AR1339" s="42"/>
      <c r="AS1339" s="42"/>
      <c r="AU1339" s="43">
        <f t="shared" si="282"/>
        <v>0</v>
      </c>
    </row>
    <row r="1340" spans="1:47" ht="15" customHeight="1" x14ac:dyDescent="0.25">
      <c r="A1340" s="11"/>
      <c r="B1340" s="19">
        <v>1501</v>
      </c>
      <c r="C1340" s="74"/>
      <c r="D1340" s="77"/>
      <c r="E1340" s="78"/>
      <c r="F1340" s="78"/>
      <c r="G1340" s="80"/>
      <c r="H1340" s="49"/>
      <c r="I1340" s="27"/>
      <c r="J1340" s="27"/>
      <c r="K1340" s="27"/>
      <c r="L1340" s="79"/>
      <c r="M1340" s="81"/>
      <c r="N1340" s="29">
        <v>0</v>
      </c>
      <c r="O1340" s="30" t="str">
        <f>IF(G1340&lt;=$N$2,"",IF(F1340=[3]Pav.tvarkyklė!$B$13,"",IF(ISBLANK(R1340),"X","")))</f>
        <v/>
      </c>
      <c r="P1340" s="31"/>
      <c r="Q1340" s="32"/>
      <c r="R1340" s="32"/>
      <c r="S1340" s="33"/>
      <c r="T1340" s="33"/>
      <c r="U1340" s="34" t="str">
        <f>IFERROR(INDEX('[3]5.Grup_T'!$G$4:$G$22,MATCH('6.Turtas'!E1340,'[3]5.Grup_T'!$E$4:$E$22,0)),"0")</f>
        <v>0</v>
      </c>
      <c r="V1340" s="35">
        <f t="shared" si="283"/>
        <v>0</v>
      </c>
      <c r="W1340" s="35">
        <f>IF(NOT(ISBLANK(H1340)),(12-DATEDIF(H1340,'[3]1.Pradzia'!$D$13,"m")),0)</f>
        <v>0</v>
      </c>
      <c r="X1340" s="35">
        <f t="shared" si="284"/>
        <v>0</v>
      </c>
      <c r="Y1340" s="35">
        <f t="shared" si="294"/>
        <v>0</v>
      </c>
      <c r="Z1340" s="35">
        <f t="shared" si="292"/>
        <v>0</v>
      </c>
      <c r="AA1340" s="36">
        <f t="shared" si="285"/>
        <v>0</v>
      </c>
      <c r="AB1340" s="36">
        <f t="shared" si="286"/>
        <v>0</v>
      </c>
      <c r="AC1340" s="37">
        <f t="shared" si="287"/>
        <v>0</v>
      </c>
      <c r="AD1340" s="35">
        <f>IF(OR(YEAR(G1340)&lt;2019,O1340="X"),0,IF(ISBLANK(H1340),DATEDIF(G1340,'[3]1.Pradzia'!$D$13,"M"),DATEDIF(G1340,H1340,"m")))</f>
        <v>0</v>
      </c>
      <c r="AE1340" s="37">
        <f>IF(E1340='[3]5.Grup_T'!$E$20,0,IF(AD1340&lt;&gt;0,M1340/V1340*MIN(12,AD1340),0))</f>
        <v>0</v>
      </c>
      <c r="AF1340" s="37">
        <f t="shared" si="288"/>
        <v>0</v>
      </c>
      <c r="AG1340" s="37">
        <f t="shared" si="289"/>
        <v>0</v>
      </c>
      <c r="AH1340" s="37">
        <f t="shared" si="290"/>
        <v>0</v>
      </c>
      <c r="AI1340" s="35" t="str">
        <f t="shared" si="291"/>
        <v>Nusidėvėjęs</v>
      </c>
      <c r="AJ1340" s="38" t="str">
        <f>IF(AND(F1340&lt;&gt;[3]Pav.tvarkyklė!$B$12,F1340&lt;&gt;[3]Pav.tvarkyklė!$B$13),"GVTNT","X")</f>
        <v>GVTNT</v>
      </c>
      <c r="AK1340" s="39">
        <f t="shared" si="293"/>
        <v>0</v>
      </c>
      <c r="AL1340" s="41"/>
      <c r="AM1340" s="41"/>
      <c r="AN1340" s="41">
        <f t="shared" si="281"/>
        <v>1900</v>
      </c>
      <c r="AO1340" s="41"/>
      <c r="AP1340" s="41"/>
      <c r="AQ1340" s="41"/>
      <c r="AR1340" s="42"/>
      <c r="AS1340" s="42"/>
      <c r="AU1340" s="43">
        <f t="shared" si="282"/>
        <v>0</v>
      </c>
    </row>
    <row r="1341" spans="1:47" ht="15" customHeight="1" x14ac:dyDescent="0.25">
      <c r="A1341" s="11"/>
      <c r="B1341" s="19">
        <v>1502</v>
      </c>
      <c r="C1341" s="74"/>
      <c r="D1341" s="77"/>
      <c r="E1341" s="78"/>
      <c r="F1341" s="78"/>
      <c r="G1341" s="80"/>
      <c r="H1341" s="49"/>
      <c r="I1341" s="27"/>
      <c r="J1341" s="27"/>
      <c r="K1341" s="27"/>
      <c r="L1341" s="79"/>
      <c r="M1341" s="81"/>
      <c r="N1341" s="29">
        <v>0</v>
      </c>
      <c r="O1341" s="30" t="str">
        <f>IF(G1341&lt;=$N$2,"",IF(F1341=[3]Pav.tvarkyklė!$B$13,"",IF(ISBLANK(R1341),"X","")))</f>
        <v/>
      </c>
      <c r="P1341" s="31"/>
      <c r="Q1341" s="32"/>
      <c r="R1341" s="32"/>
      <c r="S1341" s="33"/>
      <c r="T1341" s="33"/>
      <c r="U1341" s="34" t="str">
        <f>IFERROR(INDEX('[3]5.Grup_T'!$G$4:$G$22,MATCH('6.Turtas'!E1341,'[3]5.Grup_T'!$E$4:$E$22,0)),"0")</f>
        <v>0</v>
      </c>
      <c r="V1341" s="35">
        <f t="shared" si="283"/>
        <v>0</v>
      </c>
      <c r="W1341" s="35">
        <f>IF(NOT(ISBLANK(H1341)),(12-DATEDIF(H1341,'[3]1.Pradzia'!$D$13,"m")),0)</f>
        <v>0</v>
      </c>
      <c r="X1341" s="35">
        <f t="shared" si="284"/>
        <v>0</v>
      </c>
      <c r="Y1341" s="35">
        <f t="shared" si="294"/>
        <v>0</v>
      </c>
      <c r="Z1341" s="35">
        <f t="shared" si="292"/>
        <v>0</v>
      </c>
      <c r="AA1341" s="36">
        <f t="shared" si="285"/>
        <v>0</v>
      </c>
      <c r="AB1341" s="36">
        <f t="shared" si="286"/>
        <v>0</v>
      </c>
      <c r="AC1341" s="37">
        <f t="shared" si="287"/>
        <v>0</v>
      </c>
      <c r="AD1341" s="35">
        <f>IF(OR(YEAR(G1341)&lt;2019,O1341="X"),0,IF(ISBLANK(H1341),DATEDIF(G1341,'[3]1.Pradzia'!$D$13,"M"),DATEDIF(G1341,H1341,"m")))</f>
        <v>0</v>
      </c>
      <c r="AE1341" s="37">
        <f>IF(E1341='[3]5.Grup_T'!$E$20,0,IF(AD1341&lt;&gt;0,M1341/V1341*MIN(12,AD1341),0))</f>
        <v>0</v>
      </c>
      <c r="AF1341" s="37">
        <f t="shared" si="288"/>
        <v>0</v>
      </c>
      <c r="AG1341" s="37">
        <f t="shared" si="289"/>
        <v>0</v>
      </c>
      <c r="AH1341" s="37">
        <f t="shared" si="290"/>
        <v>0</v>
      </c>
      <c r="AI1341" s="35" t="str">
        <f t="shared" si="291"/>
        <v>Nusidėvėjęs</v>
      </c>
      <c r="AJ1341" s="38" t="str">
        <f>IF(AND(F1341&lt;&gt;[3]Pav.tvarkyklė!$B$12,F1341&lt;&gt;[3]Pav.tvarkyklė!$B$13),"GVTNT","X")</f>
        <v>GVTNT</v>
      </c>
      <c r="AK1341" s="39">
        <f t="shared" si="293"/>
        <v>0</v>
      </c>
      <c r="AL1341" s="41"/>
      <c r="AM1341" s="41"/>
      <c r="AN1341" s="41">
        <f t="shared" si="281"/>
        <v>1900</v>
      </c>
      <c r="AO1341" s="41"/>
      <c r="AP1341" s="41"/>
      <c r="AQ1341" s="41"/>
      <c r="AR1341" s="42"/>
      <c r="AS1341" s="42"/>
      <c r="AU1341" s="43">
        <f t="shared" si="282"/>
        <v>0</v>
      </c>
    </row>
    <row r="1342" spans="1:47" ht="15" customHeight="1" x14ac:dyDescent="0.25">
      <c r="A1342" s="11"/>
      <c r="B1342" s="19">
        <v>1503</v>
      </c>
      <c r="C1342" s="74"/>
      <c r="D1342" s="77"/>
      <c r="E1342" s="78"/>
      <c r="F1342" s="78"/>
      <c r="G1342" s="80"/>
      <c r="H1342" s="49"/>
      <c r="I1342" s="27"/>
      <c r="J1342" s="27"/>
      <c r="K1342" s="27"/>
      <c r="L1342" s="79"/>
      <c r="M1342" s="81"/>
      <c r="N1342" s="29">
        <v>0</v>
      </c>
      <c r="O1342" s="30" t="str">
        <f>IF(G1342&lt;=$N$2,"",IF(F1342=[3]Pav.tvarkyklė!$B$13,"",IF(ISBLANK(R1342),"X","")))</f>
        <v/>
      </c>
      <c r="P1342" s="31"/>
      <c r="Q1342" s="32"/>
      <c r="R1342" s="32"/>
      <c r="S1342" s="33"/>
      <c r="T1342" s="33"/>
      <c r="U1342" s="34" t="str">
        <f>IFERROR(INDEX('[3]5.Grup_T'!$G$4:$G$22,MATCH('6.Turtas'!E1342,'[3]5.Grup_T'!$E$4:$E$22,0)),"0")</f>
        <v>0</v>
      </c>
      <c r="V1342" s="35">
        <f t="shared" si="283"/>
        <v>0</v>
      </c>
      <c r="W1342" s="35">
        <f>IF(NOT(ISBLANK(H1342)),(12-DATEDIF(H1342,'[3]1.Pradzia'!$D$13,"m")),0)</f>
        <v>0</v>
      </c>
      <c r="X1342" s="35">
        <f t="shared" si="284"/>
        <v>0</v>
      </c>
      <c r="Y1342" s="35">
        <f t="shared" si="294"/>
        <v>0</v>
      </c>
      <c r="Z1342" s="35">
        <f t="shared" si="292"/>
        <v>0</v>
      </c>
      <c r="AA1342" s="36">
        <f t="shared" si="285"/>
        <v>0</v>
      </c>
      <c r="AB1342" s="36">
        <f t="shared" si="286"/>
        <v>0</v>
      </c>
      <c r="AC1342" s="37">
        <f t="shared" si="287"/>
        <v>0</v>
      </c>
      <c r="AD1342" s="35">
        <f>IF(OR(YEAR(G1342)&lt;2019,O1342="X"),0,IF(ISBLANK(H1342),DATEDIF(G1342,'[3]1.Pradzia'!$D$13,"M"),DATEDIF(G1342,H1342,"m")))</f>
        <v>0</v>
      </c>
      <c r="AE1342" s="37">
        <f>IF(E1342='[3]5.Grup_T'!$E$20,0,IF(AD1342&lt;&gt;0,M1342/V1342*MIN(12,AD1342),0))</f>
        <v>0</v>
      </c>
      <c r="AF1342" s="37">
        <f t="shared" si="288"/>
        <v>0</v>
      </c>
      <c r="AG1342" s="37">
        <f t="shared" si="289"/>
        <v>0</v>
      </c>
      <c r="AH1342" s="37">
        <f t="shared" si="290"/>
        <v>0</v>
      </c>
      <c r="AI1342" s="35" t="str">
        <f t="shared" si="291"/>
        <v>Nusidėvėjęs</v>
      </c>
      <c r="AJ1342" s="38" t="str">
        <f>IF(AND(F1342&lt;&gt;[3]Pav.tvarkyklė!$B$12,F1342&lt;&gt;[3]Pav.tvarkyklė!$B$13),"GVTNT","X")</f>
        <v>GVTNT</v>
      </c>
      <c r="AK1342" s="39">
        <f t="shared" si="293"/>
        <v>0</v>
      </c>
      <c r="AL1342" s="41"/>
      <c r="AM1342" s="41"/>
      <c r="AN1342" s="41">
        <f t="shared" si="281"/>
        <v>1900</v>
      </c>
      <c r="AO1342" s="41"/>
      <c r="AP1342" s="41"/>
      <c r="AQ1342" s="41"/>
      <c r="AR1342" s="42"/>
      <c r="AS1342" s="42"/>
      <c r="AU1342" s="43">
        <f t="shared" si="282"/>
        <v>0</v>
      </c>
    </row>
    <row r="1343" spans="1:47" ht="15" customHeight="1" x14ac:dyDescent="0.25">
      <c r="A1343" s="11"/>
      <c r="B1343" s="19">
        <v>1504</v>
      </c>
      <c r="C1343" s="74"/>
      <c r="D1343" s="77"/>
      <c r="E1343" s="78"/>
      <c r="F1343" s="78"/>
      <c r="G1343" s="80"/>
      <c r="H1343" s="49"/>
      <c r="I1343" s="27"/>
      <c r="J1343" s="27"/>
      <c r="K1343" s="27"/>
      <c r="L1343" s="79"/>
      <c r="M1343" s="81"/>
      <c r="N1343" s="29">
        <v>0</v>
      </c>
      <c r="O1343" s="30" t="str">
        <f>IF(G1343&lt;=$N$2,"",IF(F1343=[3]Pav.tvarkyklė!$B$13,"",IF(ISBLANK(R1343),"X","")))</f>
        <v/>
      </c>
      <c r="P1343" s="31"/>
      <c r="Q1343" s="32"/>
      <c r="R1343" s="32"/>
      <c r="S1343" s="33"/>
      <c r="T1343" s="33"/>
      <c r="U1343" s="34" t="str">
        <f>IFERROR(INDEX('[3]5.Grup_T'!$G$4:$G$22,MATCH('6.Turtas'!E1343,'[3]5.Grup_T'!$E$4:$E$22,0)),"0")</f>
        <v>0</v>
      </c>
      <c r="V1343" s="35">
        <f t="shared" si="283"/>
        <v>0</v>
      </c>
      <c r="W1343" s="35">
        <f>IF(NOT(ISBLANK(H1343)),(12-DATEDIF(H1343,'[3]1.Pradzia'!$D$13,"m")),0)</f>
        <v>0</v>
      </c>
      <c r="X1343" s="35">
        <f t="shared" si="284"/>
        <v>0</v>
      </c>
      <c r="Y1343" s="35">
        <f t="shared" si="294"/>
        <v>0</v>
      </c>
      <c r="Z1343" s="35">
        <f t="shared" si="292"/>
        <v>0</v>
      </c>
      <c r="AA1343" s="36">
        <f t="shared" si="285"/>
        <v>0</v>
      </c>
      <c r="AB1343" s="36">
        <f t="shared" si="286"/>
        <v>0</v>
      </c>
      <c r="AC1343" s="37">
        <f t="shared" si="287"/>
        <v>0</v>
      </c>
      <c r="AD1343" s="35">
        <f>IF(OR(YEAR(G1343)&lt;2019,O1343="X"),0,IF(ISBLANK(H1343),DATEDIF(G1343,'[3]1.Pradzia'!$D$13,"M"),DATEDIF(G1343,H1343,"m")))</f>
        <v>0</v>
      </c>
      <c r="AE1343" s="37">
        <f>IF(E1343='[3]5.Grup_T'!$E$20,0,IF(AD1343&lt;&gt;0,M1343/V1343*MIN(12,AD1343),0))</f>
        <v>0</v>
      </c>
      <c r="AF1343" s="37">
        <f t="shared" si="288"/>
        <v>0</v>
      </c>
      <c r="AG1343" s="37">
        <f t="shared" si="289"/>
        <v>0</v>
      </c>
      <c r="AH1343" s="37">
        <f t="shared" si="290"/>
        <v>0</v>
      </c>
      <c r="AI1343" s="35" t="str">
        <f t="shared" si="291"/>
        <v>Nusidėvėjęs</v>
      </c>
      <c r="AJ1343" s="38" t="str">
        <f>IF(AND(F1343&lt;&gt;[3]Pav.tvarkyklė!$B$12,F1343&lt;&gt;[3]Pav.tvarkyklė!$B$13),"GVTNT","X")</f>
        <v>GVTNT</v>
      </c>
      <c r="AK1343" s="39">
        <f t="shared" si="293"/>
        <v>0</v>
      </c>
      <c r="AL1343" s="41"/>
      <c r="AM1343" s="41"/>
      <c r="AN1343" s="41">
        <f t="shared" si="281"/>
        <v>1900</v>
      </c>
      <c r="AO1343" s="41"/>
      <c r="AP1343" s="41"/>
      <c r="AQ1343" s="41"/>
      <c r="AR1343" s="42"/>
      <c r="AS1343" s="42"/>
      <c r="AU1343" s="43">
        <f t="shared" si="282"/>
        <v>0</v>
      </c>
    </row>
    <row r="1344" spans="1:47" ht="15" customHeight="1" x14ac:dyDescent="0.25">
      <c r="A1344" s="11"/>
      <c r="B1344" s="19">
        <v>1505</v>
      </c>
      <c r="C1344" s="74"/>
      <c r="D1344" s="87"/>
      <c r="E1344" s="78"/>
      <c r="F1344" s="78"/>
      <c r="G1344" s="80"/>
      <c r="H1344" s="49"/>
      <c r="I1344" s="27"/>
      <c r="J1344" s="27"/>
      <c r="K1344" s="27"/>
      <c r="L1344" s="79"/>
      <c r="M1344" s="81"/>
      <c r="N1344" s="29">
        <v>0</v>
      </c>
      <c r="O1344" s="30" t="str">
        <f>IF(G1344&lt;=$N$2,"",IF(F1344=[3]Pav.tvarkyklė!$B$13,"",IF(ISBLANK(R1344),"X","")))</f>
        <v/>
      </c>
      <c r="P1344" s="31"/>
      <c r="Q1344" s="32"/>
      <c r="R1344" s="32"/>
      <c r="S1344" s="33"/>
      <c r="T1344" s="33"/>
      <c r="U1344" s="34" t="str">
        <f>IFERROR(INDEX('[3]5.Grup_T'!$G$4:$G$22,MATCH('6.Turtas'!E1344,'[3]5.Grup_T'!$E$4:$E$22,0)),"0")</f>
        <v>0</v>
      </c>
      <c r="V1344" s="35">
        <f t="shared" si="283"/>
        <v>0</v>
      </c>
      <c r="W1344" s="35">
        <f>IF(NOT(ISBLANK(H1344)),(12-DATEDIF(H1344,'[3]1.Pradzia'!$D$13,"m")),0)</f>
        <v>0</v>
      </c>
      <c r="X1344" s="35">
        <f t="shared" si="284"/>
        <v>0</v>
      </c>
      <c r="Y1344" s="35">
        <f t="shared" si="294"/>
        <v>0</v>
      </c>
      <c r="Z1344" s="35">
        <f t="shared" si="292"/>
        <v>0</v>
      </c>
      <c r="AA1344" s="36">
        <f t="shared" si="285"/>
        <v>0</v>
      </c>
      <c r="AB1344" s="36">
        <f t="shared" si="286"/>
        <v>0</v>
      </c>
      <c r="AC1344" s="37">
        <f t="shared" si="287"/>
        <v>0</v>
      </c>
      <c r="AD1344" s="35">
        <f>IF(OR(YEAR(G1344)&lt;2019,O1344="X"),0,IF(ISBLANK(H1344),DATEDIF(G1344,'[3]1.Pradzia'!$D$13,"M"),DATEDIF(G1344,H1344,"m")))</f>
        <v>0</v>
      </c>
      <c r="AE1344" s="37">
        <f>IF(E1344='[3]5.Grup_T'!$E$20,0,IF(AD1344&lt;&gt;0,M1344/V1344*MIN(12,AD1344),0))</f>
        <v>0</v>
      </c>
      <c r="AF1344" s="37">
        <f t="shared" si="288"/>
        <v>0</v>
      </c>
      <c r="AG1344" s="37">
        <f t="shared" si="289"/>
        <v>0</v>
      </c>
      <c r="AH1344" s="37">
        <f t="shared" si="290"/>
        <v>0</v>
      </c>
      <c r="AI1344" s="35" t="str">
        <f t="shared" si="291"/>
        <v>Nusidėvėjęs</v>
      </c>
      <c r="AJ1344" s="38" t="str">
        <f>IF(AND(F1344&lt;&gt;[3]Pav.tvarkyklė!$B$12,F1344&lt;&gt;[3]Pav.tvarkyklė!$B$13),"GVTNT","X")</f>
        <v>GVTNT</v>
      </c>
      <c r="AK1344" s="39">
        <f t="shared" si="293"/>
        <v>0</v>
      </c>
      <c r="AL1344" s="41"/>
      <c r="AM1344" s="41"/>
      <c r="AN1344" s="41">
        <f t="shared" si="281"/>
        <v>1900</v>
      </c>
      <c r="AO1344" s="41"/>
      <c r="AP1344" s="41"/>
      <c r="AQ1344" s="41"/>
      <c r="AR1344" s="42"/>
      <c r="AS1344" s="42"/>
      <c r="AU1344" s="43">
        <f t="shared" si="282"/>
        <v>0</v>
      </c>
    </row>
    <row r="1345" spans="1:47" ht="15" customHeight="1" x14ac:dyDescent="0.25">
      <c r="A1345" s="11"/>
      <c r="B1345" s="19">
        <v>1506</v>
      </c>
      <c r="C1345" s="74"/>
      <c r="D1345" s="77"/>
      <c r="E1345" s="78"/>
      <c r="F1345" s="78"/>
      <c r="G1345" s="80"/>
      <c r="H1345" s="49"/>
      <c r="I1345" s="26"/>
      <c r="J1345" s="27"/>
      <c r="K1345" s="27"/>
      <c r="L1345" s="79"/>
      <c r="M1345" s="28"/>
      <c r="N1345" s="29">
        <v>0</v>
      </c>
      <c r="O1345" s="30" t="str">
        <f>IF(G1345&lt;=$N$2,"",IF(F1345=[3]Pav.tvarkyklė!$B$13,"",IF(ISBLANK(R1345),"X","")))</f>
        <v/>
      </c>
      <c r="P1345" s="31"/>
      <c r="Q1345" s="32"/>
      <c r="R1345" s="32"/>
      <c r="S1345" s="33"/>
      <c r="T1345" s="33"/>
      <c r="U1345" s="34" t="str">
        <f>IFERROR(INDEX('[3]5.Grup_T'!$G$4:$G$22,MATCH('6.Turtas'!E1345,'[3]5.Grup_T'!$E$4:$E$22,0)),"0")</f>
        <v>0</v>
      </c>
      <c r="V1345" s="35">
        <f t="shared" si="283"/>
        <v>0</v>
      </c>
      <c r="W1345" s="35">
        <f>IF(NOT(ISBLANK(H1345)),(12-DATEDIF(H1345,'[3]1.Pradzia'!$D$13,"m")),0)</f>
        <v>0</v>
      </c>
      <c r="X1345" s="35">
        <f t="shared" si="284"/>
        <v>0</v>
      </c>
      <c r="Y1345" s="35">
        <f t="shared" si="294"/>
        <v>0</v>
      </c>
      <c r="Z1345" s="35">
        <f t="shared" si="292"/>
        <v>0</v>
      </c>
      <c r="AA1345" s="36">
        <f t="shared" si="285"/>
        <v>0</v>
      </c>
      <c r="AB1345" s="36">
        <f t="shared" si="286"/>
        <v>0</v>
      </c>
      <c r="AC1345" s="37">
        <f t="shared" si="287"/>
        <v>0</v>
      </c>
      <c r="AD1345" s="35">
        <f>IF(OR(YEAR(G1345)&lt;2019,O1345="X"),0,IF(ISBLANK(H1345),DATEDIF(G1345,'[3]1.Pradzia'!$D$13,"M"),DATEDIF(G1345,H1345,"m")))</f>
        <v>0</v>
      </c>
      <c r="AE1345" s="37">
        <f>IF(E1345='[3]5.Grup_T'!$E$20,0,IF(AD1345&lt;&gt;0,M1345/V1345*MIN(12,AD1345),0))</f>
        <v>0</v>
      </c>
      <c r="AF1345" s="37">
        <f t="shared" si="288"/>
        <v>0</v>
      </c>
      <c r="AG1345" s="37">
        <f t="shared" si="289"/>
        <v>0</v>
      </c>
      <c r="AH1345" s="37">
        <f t="shared" si="290"/>
        <v>0</v>
      </c>
      <c r="AI1345" s="35" t="str">
        <f t="shared" si="291"/>
        <v>Nusidėvėjęs</v>
      </c>
      <c r="AJ1345" s="38" t="str">
        <f>IF(AND(F1345&lt;&gt;[3]Pav.tvarkyklė!$B$12,F1345&lt;&gt;[3]Pav.tvarkyklė!$B$13),"GVTNT","X")</f>
        <v>GVTNT</v>
      </c>
      <c r="AK1345" s="39">
        <f t="shared" si="293"/>
        <v>0</v>
      </c>
      <c r="AL1345" s="41"/>
      <c r="AM1345" s="41"/>
      <c r="AN1345" s="41">
        <f t="shared" si="281"/>
        <v>1900</v>
      </c>
      <c r="AO1345" s="41"/>
      <c r="AP1345" s="41"/>
      <c r="AQ1345" s="41"/>
      <c r="AR1345" s="42"/>
      <c r="AS1345" s="42"/>
      <c r="AU1345" s="43">
        <f t="shared" si="282"/>
        <v>0</v>
      </c>
    </row>
    <row r="1346" spans="1:47" ht="15" customHeight="1" x14ac:dyDescent="0.25">
      <c r="A1346" s="11"/>
      <c r="B1346" s="19">
        <v>1507</v>
      </c>
      <c r="C1346" s="74"/>
      <c r="D1346" s="87"/>
      <c r="E1346" s="78"/>
      <c r="F1346" s="78"/>
      <c r="G1346" s="80"/>
      <c r="H1346" s="49"/>
      <c r="I1346" s="27"/>
      <c r="J1346" s="27"/>
      <c r="K1346" s="27"/>
      <c r="L1346" s="79"/>
      <c r="M1346" s="81"/>
      <c r="N1346" s="29">
        <v>0</v>
      </c>
      <c r="O1346" s="30" t="str">
        <f>IF(G1346&lt;=$N$2,"",IF(F1346=[3]Pav.tvarkyklė!$B$13,"",IF(ISBLANK(R1346),"X","")))</f>
        <v/>
      </c>
      <c r="P1346" s="31"/>
      <c r="Q1346" s="32"/>
      <c r="R1346" s="32"/>
      <c r="S1346" s="33"/>
      <c r="T1346" s="33"/>
      <c r="U1346" s="34" t="str">
        <f>IFERROR(INDEX('[3]5.Grup_T'!$G$4:$G$22,MATCH('6.Turtas'!E1346,'[3]5.Grup_T'!$E$4:$E$22,0)),"0")</f>
        <v>0</v>
      </c>
      <c r="V1346" s="35">
        <f t="shared" si="283"/>
        <v>0</v>
      </c>
      <c r="W1346" s="35">
        <f>IF(NOT(ISBLANK(H1346)),(12-DATEDIF(H1346,'[3]1.Pradzia'!$D$13,"m")),0)</f>
        <v>0</v>
      </c>
      <c r="X1346" s="35">
        <f t="shared" si="284"/>
        <v>0</v>
      </c>
      <c r="Y1346" s="35">
        <f t="shared" si="294"/>
        <v>0</v>
      </c>
      <c r="Z1346" s="35">
        <f t="shared" si="292"/>
        <v>0</v>
      </c>
      <c r="AA1346" s="36">
        <f t="shared" si="285"/>
        <v>0</v>
      </c>
      <c r="AB1346" s="36">
        <f t="shared" si="286"/>
        <v>0</v>
      </c>
      <c r="AC1346" s="37">
        <f t="shared" si="287"/>
        <v>0</v>
      </c>
      <c r="AD1346" s="35">
        <f>IF(OR(YEAR(G1346)&lt;2019,O1346="X"),0,IF(ISBLANK(H1346),DATEDIF(G1346,'[3]1.Pradzia'!$D$13,"M"),DATEDIF(G1346,H1346,"m")))</f>
        <v>0</v>
      </c>
      <c r="AE1346" s="37">
        <f>IF(E1346='[3]5.Grup_T'!$E$20,0,IF(AD1346&lt;&gt;0,M1346/V1346*MIN(12,AD1346),0))</f>
        <v>0</v>
      </c>
      <c r="AF1346" s="37">
        <f t="shared" si="288"/>
        <v>0</v>
      </c>
      <c r="AG1346" s="37">
        <f t="shared" si="289"/>
        <v>0</v>
      </c>
      <c r="AH1346" s="37">
        <f t="shared" si="290"/>
        <v>0</v>
      </c>
      <c r="AI1346" s="35" t="str">
        <f t="shared" si="291"/>
        <v>Nusidėvėjęs</v>
      </c>
      <c r="AJ1346" s="38" t="str">
        <f>IF(AND(F1346&lt;&gt;[3]Pav.tvarkyklė!$B$12,F1346&lt;&gt;[3]Pav.tvarkyklė!$B$13),"GVTNT","X")</f>
        <v>GVTNT</v>
      </c>
      <c r="AK1346" s="39">
        <f t="shared" si="293"/>
        <v>0</v>
      </c>
      <c r="AL1346" s="41"/>
      <c r="AM1346" s="41"/>
      <c r="AN1346" s="41">
        <f t="shared" si="281"/>
        <v>1900</v>
      </c>
      <c r="AO1346" s="41"/>
      <c r="AP1346" s="41"/>
      <c r="AQ1346" s="41"/>
      <c r="AR1346" s="42"/>
      <c r="AS1346" s="42"/>
      <c r="AU1346" s="43">
        <f t="shared" si="282"/>
        <v>0</v>
      </c>
    </row>
    <row r="1347" spans="1:47" ht="15" customHeight="1" x14ac:dyDescent="0.25">
      <c r="A1347" s="11"/>
      <c r="B1347" s="19">
        <v>1508</v>
      </c>
      <c r="C1347" s="74"/>
      <c r="D1347" s="77"/>
      <c r="E1347" s="78"/>
      <c r="F1347" s="78"/>
      <c r="G1347" s="80"/>
      <c r="H1347" s="49"/>
      <c r="I1347" s="27"/>
      <c r="J1347" s="27"/>
      <c r="K1347" s="27"/>
      <c r="L1347" s="79"/>
      <c r="M1347" s="81"/>
      <c r="N1347" s="29">
        <v>0</v>
      </c>
      <c r="O1347" s="30" t="str">
        <f>IF(G1347&lt;=$N$2,"",IF(F1347=[3]Pav.tvarkyklė!$B$13,"",IF(ISBLANK(R1347),"X","")))</f>
        <v/>
      </c>
      <c r="P1347" s="31"/>
      <c r="Q1347" s="32"/>
      <c r="R1347" s="32"/>
      <c r="S1347" s="33"/>
      <c r="T1347" s="33"/>
      <c r="U1347" s="34" t="str">
        <f>IFERROR(INDEX('[3]5.Grup_T'!$G$4:$G$22,MATCH('6.Turtas'!E1347,'[3]5.Grup_T'!$E$4:$E$22,0)),"0")</f>
        <v>0</v>
      </c>
      <c r="V1347" s="35">
        <f t="shared" si="283"/>
        <v>0</v>
      </c>
      <c r="W1347" s="35">
        <f>IF(NOT(ISBLANK(H1347)),(12-DATEDIF(H1347,'[3]1.Pradzia'!$D$13,"m")),0)</f>
        <v>0</v>
      </c>
      <c r="X1347" s="35">
        <f t="shared" si="284"/>
        <v>0</v>
      </c>
      <c r="Y1347" s="35">
        <f t="shared" si="294"/>
        <v>0</v>
      </c>
      <c r="Z1347" s="35">
        <f t="shared" si="292"/>
        <v>0</v>
      </c>
      <c r="AA1347" s="36">
        <f t="shared" si="285"/>
        <v>0</v>
      </c>
      <c r="AB1347" s="36">
        <f t="shared" si="286"/>
        <v>0</v>
      </c>
      <c r="AC1347" s="37">
        <f t="shared" si="287"/>
        <v>0</v>
      </c>
      <c r="AD1347" s="35">
        <f>IF(OR(YEAR(G1347)&lt;2019,O1347="X"),0,IF(ISBLANK(H1347),DATEDIF(G1347,'[3]1.Pradzia'!$D$13,"M"),DATEDIF(G1347,H1347,"m")))</f>
        <v>0</v>
      </c>
      <c r="AE1347" s="37">
        <f>IF(E1347='[3]5.Grup_T'!$E$20,0,IF(AD1347&lt;&gt;0,M1347/V1347*MIN(12,AD1347),0))</f>
        <v>0</v>
      </c>
      <c r="AF1347" s="37">
        <f t="shared" si="288"/>
        <v>0</v>
      </c>
      <c r="AG1347" s="37">
        <f t="shared" si="289"/>
        <v>0</v>
      </c>
      <c r="AH1347" s="37">
        <f t="shared" si="290"/>
        <v>0</v>
      </c>
      <c r="AI1347" s="35" t="str">
        <f t="shared" si="291"/>
        <v>Nusidėvėjęs</v>
      </c>
      <c r="AJ1347" s="38" t="str">
        <f>IF(AND(F1347&lt;&gt;[3]Pav.tvarkyklė!$B$12,F1347&lt;&gt;[3]Pav.tvarkyklė!$B$13),"GVTNT","X")</f>
        <v>GVTNT</v>
      </c>
      <c r="AK1347" s="39">
        <f t="shared" si="293"/>
        <v>0</v>
      </c>
      <c r="AL1347" s="41"/>
      <c r="AM1347" s="41"/>
      <c r="AN1347" s="41">
        <f t="shared" si="281"/>
        <v>1900</v>
      </c>
      <c r="AO1347" s="41"/>
      <c r="AP1347" s="41"/>
      <c r="AQ1347" s="41"/>
      <c r="AR1347" s="42"/>
      <c r="AS1347" s="42"/>
      <c r="AU1347" s="43">
        <f t="shared" si="282"/>
        <v>0</v>
      </c>
    </row>
    <row r="1348" spans="1:47" ht="15" customHeight="1" x14ac:dyDescent="0.25">
      <c r="A1348" s="11"/>
      <c r="B1348" s="19">
        <v>1509</v>
      </c>
      <c r="C1348" s="74"/>
      <c r="D1348" s="87"/>
      <c r="E1348" s="78"/>
      <c r="F1348" s="78"/>
      <c r="G1348" s="80"/>
      <c r="H1348" s="49"/>
      <c r="I1348" s="27"/>
      <c r="J1348" s="27"/>
      <c r="K1348" s="27"/>
      <c r="L1348" s="79"/>
      <c r="M1348" s="81"/>
      <c r="N1348" s="29">
        <v>0</v>
      </c>
      <c r="O1348" s="30" t="str">
        <f>IF(G1348&lt;=$N$2,"",IF(F1348=[3]Pav.tvarkyklė!$B$13,"",IF(ISBLANK(R1348),"X","")))</f>
        <v/>
      </c>
      <c r="P1348" s="31"/>
      <c r="Q1348" s="32"/>
      <c r="R1348" s="32"/>
      <c r="S1348" s="33"/>
      <c r="T1348" s="33"/>
      <c r="U1348" s="34" t="str">
        <f>IFERROR(INDEX('[3]5.Grup_T'!$G$4:$G$22,MATCH('6.Turtas'!E1348,'[3]5.Grup_T'!$E$4:$E$22,0)),"0")</f>
        <v>0</v>
      </c>
      <c r="V1348" s="35">
        <f t="shared" si="283"/>
        <v>0</v>
      </c>
      <c r="W1348" s="35">
        <f>IF(NOT(ISBLANK(H1348)),(12-DATEDIF(H1348,'[3]1.Pradzia'!$D$13,"m")),0)</f>
        <v>0</v>
      </c>
      <c r="X1348" s="35">
        <f t="shared" si="284"/>
        <v>0</v>
      </c>
      <c r="Y1348" s="35">
        <f t="shared" si="294"/>
        <v>0</v>
      </c>
      <c r="Z1348" s="35">
        <f t="shared" si="292"/>
        <v>0</v>
      </c>
      <c r="AA1348" s="36">
        <f t="shared" si="285"/>
        <v>0</v>
      </c>
      <c r="AB1348" s="36">
        <f t="shared" si="286"/>
        <v>0</v>
      </c>
      <c r="AC1348" s="37">
        <f t="shared" si="287"/>
        <v>0</v>
      </c>
      <c r="AD1348" s="35">
        <f>IF(OR(YEAR(G1348)&lt;2019,O1348="X"),0,IF(ISBLANK(H1348),DATEDIF(G1348,'[3]1.Pradzia'!$D$13,"M"),DATEDIF(G1348,H1348,"m")))</f>
        <v>0</v>
      </c>
      <c r="AE1348" s="37">
        <f>IF(E1348='[3]5.Grup_T'!$E$20,0,IF(AD1348&lt;&gt;0,M1348/V1348*MIN(12,AD1348),0))</f>
        <v>0</v>
      </c>
      <c r="AF1348" s="37">
        <f t="shared" si="288"/>
        <v>0</v>
      </c>
      <c r="AG1348" s="37">
        <f t="shared" si="289"/>
        <v>0</v>
      </c>
      <c r="AH1348" s="37">
        <f t="shared" si="290"/>
        <v>0</v>
      </c>
      <c r="AI1348" s="35" t="str">
        <f t="shared" si="291"/>
        <v>Nusidėvėjęs</v>
      </c>
      <c r="AJ1348" s="38" t="str">
        <f>IF(AND(F1348&lt;&gt;[3]Pav.tvarkyklė!$B$12,F1348&lt;&gt;[3]Pav.tvarkyklė!$B$13),"GVTNT","X")</f>
        <v>GVTNT</v>
      </c>
      <c r="AK1348" s="39">
        <f t="shared" si="293"/>
        <v>0</v>
      </c>
      <c r="AL1348" s="41"/>
      <c r="AM1348" s="41"/>
      <c r="AN1348" s="41">
        <f t="shared" si="281"/>
        <v>1900</v>
      </c>
      <c r="AO1348" s="41"/>
      <c r="AP1348" s="41"/>
      <c r="AQ1348" s="41"/>
      <c r="AR1348" s="42"/>
      <c r="AS1348" s="42"/>
      <c r="AU1348" s="43">
        <f t="shared" si="282"/>
        <v>0</v>
      </c>
    </row>
    <row r="1349" spans="1:47" ht="15" customHeight="1" x14ac:dyDescent="0.25">
      <c r="A1349" s="11"/>
      <c r="B1349" s="19">
        <v>1510</v>
      </c>
      <c r="C1349" s="74"/>
      <c r="D1349" s="77"/>
      <c r="E1349" s="78"/>
      <c r="F1349" s="78"/>
      <c r="G1349" s="80"/>
      <c r="H1349" s="49"/>
      <c r="I1349" s="27"/>
      <c r="J1349" s="27"/>
      <c r="K1349" s="27"/>
      <c r="L1349" s="79"/>
      <c r="M1349" s="81"/>
      <c r="N1349" s="29">
        <v>0</v>
      </c>
      <c r="O1349" s="30" t="str">
        <f>IF(G1349&lt;=$N$2,"",IF(F1349=[3]Pav.tvarkyklė!$B$13,"",IF(ISBLANK(R1349),"X","")))</f>
        <v/>
      </c>
      <c r="P1349" s="31"/>
      <c r="Q1349" s="32"/>
      <c r="R1349" s="32"/>
      <c r="S1349" s="33"/>
      <c r="T1349" s="33"/>
      <c r="U1349" s="34" t="str">
        <f>IFERROR(INDEX('[3]5.Grup_T'!$G$4:$G$22,MATCH('6.Turtas'!E1349,'[3]5.Grup_T'!$E$4:$E$22,0)),"0")</f>
        <v>0</v>
      </c>
      <c r="V1349" s="35">
        <f t="shared" si="283"/>
        <v>0</v>
      </c>
      <c r="W1349" s="35">
        <f>IF(NOT(ISBLANK(H1349)),(12-DATEDIF(H1349,'[3]1.Pradzia'!$D$13,"m")),0)</f>
        <v>0</v>
      </c>
      <c r="X1349" s="35">
        <f t="shared" si="284"/>
        <v>0</v>
      </c>
      <c r="Y1349" s="35">
        <f t="shared" si="294"/>
        <v>0</v>
      </c>
      <c r="Z1349" s="35">
        <f t="shared" si="292"/>
        <v>0</v>
      </c>
      <c r="AA1349" s="36">
        <f t="shared" si="285"/>
        <v>0</v>
      </c>
      <c r="AB1349" s="36">
        <f t="shared" si="286"/>
        <v>0</v>
      </c>
      <c r="AC1349" s="37">
        <f t="shared" si="287"/>
        <v>0</v>
      </c>
      <c r="AD1349" s="35">
        <f>IF(OR(YEAR(G1349)&lt;2019,O1349="X"),0,IF(ISBLANK(H1349),DATEDIF(G1349,'[3]1.Pradzia'!$D$13,"M"),DATEDIF(G1349,H1349,"m")))</f>
        <v>0</v>
      </c>
      <c r="AE1349" s="37">
        <f>IF(E1349='[3]5.Grup_T'!$E$20,0,IF(AD1349&lt;&gt;0,M1349/V1349*MIN(12,AD1349),0))</f>
        <v>0</v>
      </c>
      <c r="AF1349" s="37">
        <f t="shared" si="288"/>
        <v>0</v>
      </c>
      <c r="AG1349" s="37">
        <f t="shared" si="289"/>
        <v>0</v>
      </c>
      <c r="AH1349" s="37">
        <f t="shared" si="290"/>
        <v>0</v>
      </c>
      <c r="AI1349" s="35" t="str">
        <f t="shared" si="291"/>
        <v>Nusidėvėjęs</v>
      </c>
      <c r="AJ1349" s="38" t="str">
        <f>IF(AND(F1349&lt;&gt;[3]Pav.tvarkyklė!$B$12,F1349&lt;&gt;[3]Pav.tvarkyklė!$B$13),"GVTNT","X")</f>
        <v>GVTNT</v>
      </c>
      <c r="AK1349" s="39">
        <f t="shared" si="293"/>
        <v>0</v>
      </c>
      <c r="AL1349" s="41"/>
      <c r="AM1349" s="41"/>
      <c r="AN1349" s="41">
        <f t="shared" ref="AN1349:AN1412" si="295">YEAR(G1349)</f>
        <v>1900</v>
      </c>
      <c r="AO1349" s="41"/>
      <c r="AP1349" s="41"/>
      <c r="AQ1349" s="41"/>
      <c r="AR1349" s="42"/>
      <c r="AS1349" s="42"/>
      <c r="AU1349" s="43">
        <f t="shared" ref="AU1349:AU1412" si="296">AF1349-AT1349</f>
        <v>0</v>
      </c>
    </row>
    <row r="1350" spans="1:47" ht="15" customHeight="1" x14ac:dyDescent="0.25">
      <c r="A1350" s="11"/>
      <c r="B1350" s="19">
        <v>1511</v>
      </c>
      <c r="C1350" s="74"/>
      <c r="D1350" s="87"/>
      <c r="E1350" s="78"/>
      <c r="F1350" s="78"/>
      <c r="G1350" s="80"/>
      <c r="H1350" s="49"/>
      <c r="I1350" s="27"/>
      <c r="J1350" s="27"/>
      <c r="K1350" s="27"/>
      <c r="L1350" s="79"/>
      <c r="M1350" s="81"/>
      <c r="N1350" s="29">
        <v>0</v>
      </c>
      <c r="O1350" s="30" t="str">
        <f>IF(G1350&lt;=$N$2,"",IF(F1350=[3]Pav.tvarkyklė!$B$13,"",IF(ISBLANK(R1350),"X","")))</f>
        <v/>
      </c>
      <c r="P1350" s="31"/>
      <c r="Q1350" s="32"/>
      <c r="R1350" s="32"/>
      <c r="S1350" s="33"/>
      <c r="T1350" s="33"/>
      <c r="U1350" s="34" t="str">
        <f>IFERROR(INDEX('[3]5.Grup_T'!$G$4:$G$22,MATCH('6.Turtas'!E1350,'[3]5.Grup_T'!$E$4:$E$22,0)),"0")</f>
        <v>0</v>
      </c>
      <c r="V1350" s="35">
        <f t="shared" si="283"/>
        <v>0</v>
      </c>
      <c r="W1350" s="35">
        <f>IF(NOT(ISBLANK(H1350)),(12-DATEDIF(H1350,'[3]1.Pradzia'!$D$13,"m")),0)</f>
        <v>0</v>
      </c>
      <c r="X1350" s="35">
        <f t="shared" si="284"/>
        <v>0</v>
      </c>
      <c r="Y1350" s="35">
        <f t="shared" si="294"/>
        <v>0</v>
      </c>
      <c r="Z1350" s="35">
        <f t="shared" si="292"/>
        <v>0</v>
      </c>
      <c r="AA1350" s="36">
        <f t="shared" si="285"/>
        <v>0</v>
      </c>
      <c r="AB1350" s="36">
        <f t="shared" si="286"/>
        <v>0</v>
      </c>
      <c r="AC1350" s="37">
        <f t="shared" si="287"/>
        <v>0</v>
      </c>
      <c r="AD1350" s="35">
        <f>IF(OR(YEAR(G1350)&lt;2019,O1350="X"),0,IF(ISBLANK(H1350),DATEDIF(G1350,'[3]1.Pradzia'!$D$13,"M"),DATEDIF(G1350,H1350,"m")))</f>
        <v>0</v>
      </c>
      <c r="AE1350" s="37">
        <f>IF(E1350='[3]5.Grup_T'!$E$20,0,IF(AD1350&lt;&gt;0,M1350/V1350*MIN(12,AD1350),0))</f>
        <v>0</v>
      </c>
      <c r="AF1350" s="37">
        <f t="shared" si="288"/>
        <v>0</v>
      </c>
      <c r="AG1350" s="37">
        <f t="shared" si="289"/>
        <v>0</v>
      </c>
      <c r="AH1350" s="37">
        <f t="shared" si="290"/>
        <v>0</v>
      </c>
      <c r="AI1350" s="35" t="str">
        <f t="shared" si="291"/>
        <v>Nusidėvėjęs</v>
      </c>
      <c r="AJ1350" s="38" t="str">
        <f>IF(AND(F1350&lt;&gt;[3]Pav.tvarkyklė!$B$12,F1350&lt;&gt;[3]Pav.tvarkyklė!$B$13),"GVTNT","X")</f>
        <v>GVTNT</v>
      </c>
      <c r="AK1350" s="39">
        <f t="shared" si="293"/>
        <v>0</v>
      </c>
      <c r="AL1350" s="41"/>
      <c r="AM1350" s="41"/>
      <c r="AN1350" s="41">
        <f t="shared" si="295"/>
        <v>1900</v>
      </c>
      <c r="AO1350" s="41"/>
      <c r="AP1350" s="41"/>
      <c r="AQ1350" s="41"/>
      <c r="AR1350" s="42"/>
      <c r="AS1350" s="42"/>
      <c r="AU1350" s="43">
        <f t="shared" si="296"/>
        <v>0</v>
      </c>
    </row>
    <row r="1351" spans="1:47" ht="15" customHeight="1" x14ac:dyDescent="0.25">
      <c r="A1351" s="11"/>
      <c r="B1351" s="19">
        <v>1512</v>
      </c>
      <c r="C1351" s="74"/>
      <c r="D1351" s="77"/>
      <c r="E1351" s="78"/>
      <c r="F1351" s="78"/>
      <c r="G1351" s="80"/>
      <c r="H1351" s="49"/>
      <c r="I1351" s="27"/>
      <c r="J1351" s="27"/>
      <c r="K1351" s="27"/>
      <c r="L1351" s="79"/>
      <c r="M1351" s="81"/>
      <c r="N1351" s="29">
        <v>0</v>
      </c>
      <c r="O1351" s="30" t="str">
        <f>IF(G1351&lt;=$N$2,"",IF(F1351=[3]Pav.tvarkyklė!$B$13,"",IF(ISBLANK(R1351),"X","")))</f>
        <v/>
      </c>
      <c r="P1351" s="31"/>
      <c r="Q1351" s="32"/>
      <c r="R1351" s="32"/>
      <c r="S1351" s="33"/>
      <c r="T1351" s="33"/>
      <c r="U1351" s="34" t="str">
        <f>IFERROR(INDEX('[3]5.Grup_T'!$G$4:$G$22,MATCH('6.Turtas'!E1351,'[3]5.Grup_T'!$E$4:$E$22,0)),"0")</f>
        <v>0</v>
      </c>
      <c r="V1351" s="35">
        <f t="shared" si="283"/>
        <v>0</v>
      </c>
      <c r="W1351" s="35">
        <f>IF(NOT(ISBLANK(H1351)),(12-DATEDIF(H1351,'[3]1.Pradzia'!$D$13,"m")),0)</f>
        <v>0</v>
      </c>
      <c r="X1351" s="35">
        <f t="shared" si="284"/>
        <v>0</v>
      </c>
      <c r="Y1351" s="35">
        <f t="shared" si="294"/>
        <v>0</v>
      </c>
      <c r="Z1351" s="35">
        <f t="shared" si="292"/>
        <v>0</v>
      </c>
      <c r="AA1351" s="36">
        <f t="shared" si="285"/>
        <v>0</v>
      </c>
      <c r="AB1351" s="36">
        <f t="shared" si="286"/>
        <v>0</v>
      </c>
      <c r="AC1351" s="37">
        <f t="shared" si="287"/>
        <v>0</v>
      </c>
      <c r="AD1351" s="35">
        <f>IF(OR(YEAR(G1351)&lt;2019,O1351="X"),0,IF(ISBLANK(H1351),DATEDIF(G1351,'[3]1.Pradzia'!$D$13,"M"),DATEDIF(G1351,H1351,"m")))</f>
        <v>0</v>
      </c>
      <c r="AE1351" s="37">
        <f>IF(E1351='[3]5.Grup_T'!$E$20,0,IF(AD1351&lt;&gt;0,M1351/V1351*MIN(12,AD1351),0))</f>
        <v>0</v>
      </c>
      <c r="AF1351" s="37">
        <f t="shared" si="288"/>
        <v>0</v>
      </c>
      <c r="AG1351" s="37">
        <f t="shared" si="289"/>
        <v>0</v>
      </c>
      <c r="AH1351" s="37">
        <f t="shared" si="290"/>
        <v>0</v>
      </c>
      <c r="AI1351" s="35" t="str">
        <f t="shared" si="291"/>
        <v>Nusidėvėjęs</v>
      </c>
      <c r="AJ1351" s="38" t="str">
        <f>IF(AND(F1351&lt;&gt;[3]Pav.tvarkyklė!$B$12,F1351&lt;&gt;[3]Pav.tvarkyklė!$B$13),"GVTNT","X")</f>
        <v>GVTNT</v>
      </c>
      <c r="AK1351" s="39">
        <f t="shared" si="293"/>
        <v>0</v>
      </c>
      <c r="AL1351" s="41"/>
      <c r="AM1351" s="41"/>
      <c r="AN1351" s="41">
        <f t="shared" si="295"/>
        <v>1900</v>
      </c>
      <c r="AO1351" s="41"/>
      <c r="AP1351" s="41"/>
      <c r="AQ1351" s="41"/>
      <c r="AR1351" s="42"/>
      <c r="AS1351" s="42"/>
      <c r="AU1351" s="43">
        <f t="shared" si="296"/>
        <v>0</v>
      </c>
    </row>
    <row r="1352" spans="1:47" ht="15" customHeight="1" x14ac:dyDescent="0.25">
      <c r="A1352" s="11"/>
      <c r="B1352" s="19">
        <v>1513</v>
      </c>
      <c r="C1352" s="74"/>
      <c r="D1352" s="87"/>
      <c r="E1352" s="78"/>
      <c r="F1352" s="78"/>
      <c r="G1352" s="80"/>
      <c r="H1352" s="49"/>
      <c r="I1352" s="27"/>
      <c r="J1352" s="27"/>
      <c r="K1352" s="27"/>
      <c r="L1352" s="79"/>
      <c r="M1352" s="81"/>
      <c r="N1352" s="29">
        <v>0</v>
      </c>
      <c r="O1352" s="30" t="str">
        <f>IF(G1352&lt;=$N$2,"",IF(F1352=[3]Pav.tvarkyklė!$B$13,"",IF(ISBLANK(R1352),"X","")))</f>
        <v/>
      </c>
      <c r="P1352" s="31"/>
      <c r="Q1352" s="32"/>
      <c r="R1352" s="32"/>
      <c r="S1352" s="33"/>
      <c r="T1352" s="33"/>
      <c r="U1352" s="34" t="str">
        <f>IFERROR(INDEX('[3]5.Grup_T'!$G$4:$G$22,MATCH('6.Turtas'!E1352,'[3]5.Grup_T'!$E$4:$E$22,0)),"0")</f>
        <v>0</v>
      </c>
      <c r="V1352" s="35">
        <f t="shared" si="283"/>
        <v>0</v>
      </c>
      <c r="W1352" s="35">
        <f>IF(NOT(ISBLANK(H1352)),(12-DATEDIF(H1352,'[3]1.Pradzia'!$D$13,"m")),0)</f>
        <v>0</v>
      </c>
      <c r="X1352" s="35">
        <f t="shared" si="284"/>
        <v>0</v>
      </c>
      <c r="Y1352" s="35">
        <f t="shared" si="294"/>
        <v>0</v>
      </c>
      <c r="Z1352" s="35">
        <f t="shared" si="292"/>
        <v>0</v>
      </c>
      <c r="AA1352" s="36">
        <f t="shared" si="285"/>
        <v>0</v>
      </c>
      <c r="AB1352" s="36">
        <f t="shared" si="286"/>
        <v>0</v>
      </c>
      <c r="AC1352" s="37">
        <f t="shared" si="287"/>
        <v>0</v>
      </c>
      <c r="AD1352" s="35">
        <f>IF(OR(YEAR(G1352)&lt;2019,O1352="X"),0,IF(ISBLANK(H1352),DATEDIF(G1352,'[3]1.Pradzia'!$D$13,"M"),DATEDIF(G1352,H1352,"m")))</f>
        <v>0</v>
      </c>
      <c r="AE1352" s="37">
        <f>IF(E1352='[3]5.Grup_T'!$E$20,0,IF(AD1352&lt;&gt;0,M1352/V1352*MIN(12,AD1352),0))</f>
        <v>0</v>
      </c>
      <c r="AF1352" s="37">
        <f t="shared" si="288"/>
        <v>0</v>
      </c>
      <c r="AG1352" s="37">
        <f t="shared" si="289"/>
        <v>0</v>
      </c>
      <c r="AH1352" s="37">
        <f t="shared" si="290"/>
        <v>0</v>
      </c>
      <c r="AI1352" s="35" t="str">
        <f t="shared" si="291"/>
        <v>Nusidėvėjęs</v>
      </c>
      <c r="AJ1352" s="38" t="str">
        <f>IF(AND(F1352&lt;&gt;[3]Pav.tvarkyklė!$B$12,F1352&lt;&gt;[3]Pav.tvarkyklė!$B$13),"GVTNT","X")</f>
        <v>GVTNT</v>
      </c>
      <c r="AK1352" s="39">
        <f t="shared" si="293"/>
        <v>0</v>
      </c>
      <c r="AL1352" s="41"/>
      <c r="AM1352" s="41"/>
      <c r="AN1352" s="41">
        <f t="shared" si="295"/>
        <v>1900</v>
      </c>
      <c r="AO1352" s="41"/>
      <c r="AP1352" s="41"/>
      <c r="AQ1352" s="41"/>
      <c r="AR1352" s="42"/>
      <c r="AS1352" s="42"/>
      <c r="AU1352" s="43">
        <f t="shared" si="296"/>
        <v>0</v>
      </c>
    </row>
    <row r="1353" spans="1:47" ht="15" customHeight="1" x14ac:dyDescent="0.25">
      <c r="A1353" s="11"/>
      <c r="B1353" s="19">
        <v>1514</v>
      </c>
      <c r="C1353" s="74"/>
      <c r="D1353" s="77"/>
      <c r="E1353" s="78"/>
      <c r="F1353" s="78"/>
      <c r="G1353" s="80"/>
      <c r="H1353" s="49"/>
      <c r="I1353" s="27"/>
      <c r="J1353" s="27"/>
      <c r="K1353" s="27"/>
      <c r="L1353" s="79"/>
      <c r="M1353" s="81"/>
      <c r="N1353" s="29">
        <v>0</v>
      </c>
      <c r="O1353" s="30" t="str">
        <f>IF(G1353&lt;=$N$2,"",IF(F1353=[3]Pav.tvarkyklė!$B$13,"",IF(ISBLANK(R1353),"X","")))</f>
        <v/>
      </c>
      <c r="P1353" s="31"/>
      <c r="Q1353" s="32"/>
      <c r="R1353" s="32"/>
      <c r="S1353" s="33"/>
      <c r="T1353" s="33"/>
      <c r="U1353" s="34" t="str">
        <f>IFERROR(INDEX('[3]5.Grup_T'!$G$4:$G$22,MATCH('6.Turtas'!E1353,'[3]5.Grup_T'!$E$4:$E$22,0)),"0")</f>
        <v>0</v>
      </c>
      <c r="V1353" s="35">
        <f t="shared" si="283"/>
        <v>0</v>
      </c>
      <c r="W1353" s="35">
        <f>IF(NOT(ISBLANK(H1353)),(12-DATEDIF(H1353,'[3]1.Pradzia'!$D$13,"m")),0)</f>
        <v>0</v>
      </c>
      <c r="X1353" s="35">
        <f t="shared" si="284"/>
        <v>0</v>
      </c>
      <c r="Y1353" s="35">
        <f t="shared" si="294"/>
        <v>0</v>
      </c>
      <c r="Z1353" s="35">
        <f t="shared" si="292"/>
        <v>0</v>
      </c>
      <c r="AA1353" s="36">
        <f t="shared" si="285"/>
        <v>0</v>
      </c>
      <c r="AB1353" s="36">
        <f t="shared" si="286"/>
        <v>0</v>
      </c>
      <c r="AC1353" s="37">
        <f t="shared" si="287"/>
        <v>0</v>
      </c>
      <c r="AD1353" s="35">
        <f>IF(OR(YEAR(G1353)&lt;2019,O1353="X"),0,IF(ISBLANK(H1353),DATEDIF(G1353,'[3]1.Pradzia'!$D$13,"M"),DATEDIF(G1353,H1353,"m")))</f>
        <v>0</v>
      </c>
      <c r="AE1353" s="37">
        <f>IF(E1353='[3]5.Grup_T'!$E$20,0,IF(AD1353&lt;&gt;0,M1353/V1353*MIN(12,AD1353),0))</f>
        <v>0</v>
      </c>
      <c r="AF1353" s="37">
        <f t="shared" si="288"/>
        <v>0</v>
      </c>
      <c r="AG1353" s="37">
        <f t="shared" si="289"/>
        <v>0</v>
      </c>
      <c r="AH1353" s="37">
        <f t="shared" si="290"/>
        <v>0</v>
      </c>
      <c r="AI1353" s="35" t="str">
        <f t="shared" si="291"/>
        <v>Nusidėvėjęs</v>
      </c>
      <c r="AJ1353" s="38" t="str">
        <f>IF(AND(F1353&lt;&gt;[3]Pav.tvarkyklė!$B$12,F1353&lt;&gt;[3]Pav.tvarkyklė!$B$13),"GVTNT","X")</f>
        <v>GVTNT</v>
      </c>
      <c r="AK1353" s="39">
        <f t="shared" si="293"/>
        <v>0</v>
      </c>
      <c r="AL1353" s="41"/>
      <c r="AM1353" s="41"/>
      <c r="AN1353" s="41">
        <f t="shared" si="295"/>
        <v>1900</v>
      </c>
      <c r="AO1353" s="41"/>
      <c r="AP1353" s="41"/>
      <c r="AQ1353" s="41"/>
      <c r="AR1353" s="42"/>
      <c r="AS1353" s="42"/>
      <c r="AU1353" s="43">
        <f t="shared" si="296"/>
        <v>0</v>
      </c>
    </row>
    <row r="1354" spans="1:47" ht="15" customHeight="1" x14ac:dyDescent="0.25">
      <c r="A1354" s="11"/>
      <c r="B1354" s="19">
        <v>1515</v>
      </c>
      <c r="C1354" s="74"/>
      <c r="D1354" s="87"/>
      <c r="E1354" s="78"/>
      <c r="F1354" s="78"/>
      <c r="G1354" s="80"/>
      <c r="H1354" s="49"/>
      <c r="I1354" s="27"/>
      <c r="J1354" s="27"/>
      <c r="K1354" s="27"/>
      <c r="L1354" s="79"/>
      <c r="M1354" s="81"/>
      <c r="N1354" s="29">
        <v>0</v>
      </c>
      <c r="O1354" s="30" t="str">
        <f>IF(G1354&lt;=$N$2,"",IF(F1354=[3]Pav.tvarkyklė!$B$13,"",IF(ISBLANK(R1354),"X","")))</f>
        <v/>
      </c>
      <c r="P1354" s="31"/>
      <c r="Q1354" s="32"/>
      <c r="R1354" s="32"/>
      <c r="S1354" s="33"/>
      <c r="T1354" s="33"/>
      <c r="U1354" s="34" t="str">
        <f>IFERROR(INDEX('[3]5.Grup_T'!$G$4:$G$22,MATCH('6.Turtas'!E1354,'[3]5.Grup_T'!$E$4:$E$22,0)),"0")</f>
        <v>0</v>
      </c>
      <c r="V1354" s="35">
        <f t="shared" si="283"/>
        <v>0</v>
      </c>
      <c r="W1354" s="35">
        <f>IF(NOT(ISBLANK(H1354)),(12-DATEDIF(H1354,'[3]1.Pradzia'!$D$13,"m")),0)</f>
        <v>0</v>
      </c>
      <c r="X1354" s="35">
        <f t="shared" si="284"/>
        <v>0</v>
      </c>
      <c r="Y1354" s="35">
        <f t="shared" si="294"/>
        <v>0</v>
      </c>
      <c r="Z1354" s="35">
        <f t="shared" si="292"/>
        <v>0</v>
      </c>
      <c r="AA1354" s="36">
        <f t="shared" si="285"/>
        <v>0</v>
      </c>
      <c r="AB1354" s="36">
        <f t="shared" si="286"/>
        <v>0</v>
      </c>
      <c r="AC1354" s="37">
        <f t="shared" si="287"/>
        <v>0</v>
      </c>
      <c r="AD1354" s="35">
        <f>IF(OR(YEAR(G1354)&lt;2019,O1354="X"),0,IF(ISBLANK(H1354),DATEDIF(G1354,'[3]1.Pradzia'!$D$13,"M"),DATEDIF(G1354,H1354,"m")))</f>
        <v>0</v>
      </c>
      <c r="AE1354" s="37">
        <f>IF(E1354='[3]5.Grup_T'!$E$20,0,IF(AD1354&lt;&gt;0,M1354/V1354*MIN(12,AD1354),0))</f>
        <v>0</v>
      </c>
      <c r="AF1354" s="37">
        <f t="shared" si="288"/>
        <v>0</v>
      </c>
      <c r="AG1354" s="37">
        <f t="shared" si="289"/>
        <v>0</v>
      </c>
      <c r="AH1354" s="37">
        <f t="shared" si="290"/>
        <v>0</v>
      </c>
      <c r="AI1354" s="35" t="str">
        <f t="shared" si="291"/>
        <v>Nusidėvėjęs</v>
      </c>
      <c r="AJ1354" s="38" t="str">
        <f>IF(AND(F1354&lt;&gt;[3]Pav.tvarkyklė!$B$12,F1354&lt;&gt;[3]Pav.tvarkyklė!$B$13),"GVTNT","X")</f>
        <v>GVTNT</v>
      </c>
      <c r="AK1354" s="39">
        <f t="shared" si="293"/>
        <v>0</v>
      </c>
      <c r="AL1354" s="41"/>
      <c r="AM1354" s="41"/>
      <c r="AN1354" s="41">
        <f t="shared" si="295"/>
        <v>1900</v>
      </c>
      <c r="AO1354" s="41"/>
      <c r="AP1354" s="41"/>
      <c r="AQ1354" s="41"/>
      <c r="AR1354" s="42"/>
      <c r="AS1354" s="42"/>
      <c r="AU1354" s="43">
        <f t="shared" si="296"/>
        <v>0</v>
      </c>
    </row>
    <row r="1355" spans="1:47" ht="15" customHeight="1" x14ac:dyDescent="0.25">
      <c r="A1355" s="11"/>
      <c r="B1355" s="19">
        <v>1516</v>
      </c>
      <c r="C1355" s="74"/>
      <c r="D1355" s="77"/>
      <c r="E1355" s="78"/>
      <c r="F1355" s="78"/>
      <c r="G1355" s="80"/>
      <c r="H1355" s="49"/>
      <c r="I1355" s="27"/>
      <c r="J1355" s="27"/>
      <c r="K1355" s="27"/>
      <c r="L1355" s="79"/>
      <c r="M1355" s="81"/>
      <c r="N1355" s="29">
        <v>0</v>
      </c>
      <c r="O1355" s="30" t="str">
        <f>IF(G1355&lt;=$N$2,"",IF(F1355=[3]Pav.tvarkyklė!$B$13,"",IF(ISBLANK(R1355),"X","")))</f>
        <v/>
      </c>
      <c r="P1355" s="31"/>
      <c r="Q1355" s="32"/>
      <c r="R1355" s="32"/>
      <c r="S1355" s="33"/>
      <c r="T1355" s="33"/>
      <c r="U1355" s="34" t="str">
        <f>IFERROR(INDEX('[3]5.Grup_T'!$G$4:$G$22,MATCH('6.Turtas'!E1355,'[3]5.Grup_T'!$E$4:$E$22,0)),"0")</f>
        <v>0</v>
      </c>
      <c r="V1355" s="35">
        <f t="shared" si="283"/>
        <v>0</v>
      </c>
      <c r="W1355" s="35">
        <f>IF(NOT(ISBLANK(H1355)),(12-DATEDIF(H1355,'[3]1.Pradzia'!$D$13,"m")),0)</f>
        <v>0</v>
      </c>
      <c r="X1355" s="35">
        <f t="shared" si="284"/>
        <v>0</v>
      </c>
      <c r="Y1355" s="35">
        <f t="shared" si="294"/>
        <v>0</v>
      </c>
      <c r="Z1355" s="35">
        <f t="shared" si="292"/>
        <v>0</v>
      </c>
      <c r="AA1355" s="36">
        <f t="shared" si="285"/>
        <v>0</v>
      </c>
      <c r="AB1355" s="36">
        <f t="shared" si="286"/>
        <v>0</v>
      </c>
      <c r="AC1355" s="37">
        <f t="shared" si="287"/>
        <v>0</v>
      </c>
      <c r="AD1355" s="35">
        <f>IF(OR(YEAR(G1355)&lt;2019,O1355="X"),0,IF(ISBLANK(H1355),DATEDIF(G1355,'[3]1.Pradzia'!$D$13,"M"),DATEDIF(G1355,H1355,"m")))</f>
        <v>0</v>
      </c>
      <c r="AE1355" s="37">
        <f>IF(E1355='[3]5.Grup_T'!$E$20,0,IF(AD1355&lt;&gt;0,M1355/V1355*MIN(12,AD1355),0))</f>
        <v>0</v>
      </c>
      <c r="AF1355" s="37">
        <f t="shared" si="288"/>
        <v>0</v>
      </c>
      <c r="AG1355" s="37">
        <f t="shared" si="289"/>
        <v>0</v>
      </c>
      <c r="AH1355" s="37">
        <f t="shared" si="290"/>
        <v>0</v>
      </c>
      <c r="AI1355" s="35" t="str">
        <f t="shared" si="291"/>
        <v>Nusidėvėjęs</v>
      </c>
      <c r="AJ1355" s="38" t="str">
        <f>IF(AND(F1355&lt;&gt;[3]Pav.tvarkyklė!$B$12,F1355&lt;&gt;[3]Pav.tvarkyklė!$B$13),"GVTNT","X")</f>
        <v>GVTNT</v>
      </c>
      <c r="AK1355" s="39">
        <f t="shared" si="293"/>
        <v>0</v>
      </c>
      <c r="AL1355" s="41"/>
      <c r="AM1355" s="41"/>
      <c r="AN1355" s="41">
        <f t="shared" si="295"/>
        <v>1900</v>
      </c>
      <c r="AO1355" s="41"/>
      <c r="AP1355" s="41"/>
      <c r="AQ1355" s="41"/>
      <c r="AR1355" s="42"/>
      <c r="AS1355" s="42"/>
      <c r="AU1355" s="43">
        <f t="shared" si="296"/>
        <v>0</v>
      </c>
    </row>
    <row r="1356" spans="1:47" ht="15" customHeight="1" x14ac:dyDescent="0.25">
      <c r="A1356" s="11"/>
      <c r="B1356" s="19">
        <v>1517</v>
      </c>
      <c r="C1356" s="74"/>
      <c r="D1356" s="87"/>
      <c r="E1356" s="78"/>
      <c r="F1356" s="78"/>
      <c r="G1356" s="80"/>
      <c r="H1356" s="49"/>
      <c r="I1356" s="27"/>
      <c r="J1356" s="27"/>
      <c r="K1356" s="27"/>
      <c r="L1356" s="79"/>
      <c r="M1356" s="81"/>
      <c r="N1356" s="29">
        <v>0</v>
      </c>
      <c r="O1356" s="30" t="str">
        <f>IF(G1356&lt;=$N$2,"",IF(F1356=[3]Pav.tvarkyklė!$B$13,"",IF(ISBLANK(R1356),"X","")))</f>
        <v/>
      </c>
      <c r="P1356" s="31"/>
      <c r="Q1356" s="32"/>
      <c r="R1356" s="32"/>
      <c r="S1356" s="33"/>
      <c r="T1356" s="33"/>
      <c r="U1356" s="34" t="str">
        <f>IFERROR(INDEX('[3]5.Grup_T'!$G$4:$G$22,MATCH('6.Turtas'!E1356,'[3]5.Grup_T'!$E$4:$E$22,0)),"0")</f>
        <v>0</v>
      </c>
      <c r="V1356" s="35">
        <f t="shared" si="283"/>
        <v>0</v>
      </c>
      <c r="W1356" s="35">
        <f>IF(NOT(ISBLANK(H1356)),(12-DATEDIF(H1356,'[3]1.Pradzia'!$D$13,"m")),0)</f>
        <v>0</v>
      </c>
      <c r="X1356" s="35">
        <f t="shared" si="284"/>
        <v>0</v>
      </c>
      <c r="Y1356" s="35">
        <f t="shared" si="294"/>
        <v>0</v>
      </c>
      <c r="Z1356" s="35">
        <f t="shared" si="292"/>
        <v>0</v>
      </c>
      <c r="AA1356" s="36">
        <f t="shared" si="285"/>
        <v>0</v>
      </c>
      <c r="AB1356" s="36">
        <f t="shared" si="286"/>
        <v>0</v>
      </c>
      <c r="AC1356" s="37">
        <f t="shared" si="287"/>
        <v>0</v>
      </c>
      <c r="AD1356" s="35">
        <f>IF(OR(YEAR(G1356)&lt;2019,O1356="X"),0,IF(ISBLANK(H1356),DATEDIF(G1356,'[3]1.Pradzia'!$D$13,"M"),DATEDIF(G1356,H1356,"m")))</f>
        <v>0</v>
      </c>
      <c r="AE1356" s="37">
        <f>IF(E1356='[3]5.Grup_T'!$E$20,0,IF(AD1356&lt;&gt;0,M1356/V1356*MIN(12,AD1356),0))</f>
        <v>0</v>
      </c>
      <c r="AF1356" s="37">
        <f t="shared" si="288"/>
        <v>0</v>
      </c>
      <c r="AG1356" s="37">
        <f t="shared" si="289"/>
        <v>0</v>
      </c>
      <c r="AH1356" s="37">
        <f t="shared" si="290"/>
        <v>0</v>
      </c>
      <c r="AI1356" s="35" t="str">
        <f t="shared" si="291"/>
        <v>Nusidėvėjęs</v>
      </c>
      <c r="AJ1356" s="38" t="str">
        <f>IF(AND(F1356&lt;&gt;[3]Pav.tvarkyklė!$B$12,F1356&lt;&gt;[3]Pav.tvarkyklė!$B$13),"GVTNT","X")</f>
        <v>GVTNT</v>
      </c>
      <c r="AK1356" s="39">
        <f t="shared" si="293"/>
        <v>0</v>
      </c>
      <c r="AL1356" s="41"/>
      <c r="AM1356" s="41"/>
      <c r="AN1356" s="41">
        <f t="shared" si="295"/>
        <v>1900</v>
      </c>
      <c r="AO1356" s="41"/>
      <c r="AP1356" s="41"/>
      <c r="AQ1356" s="41"/>
      <c r="AR1356" s="42"/>
      <c r="AS1356" s="42"/>
      <c r="AU1356" s="43">
        <f t="shared" si="296"/>
        <v>0</v>
      </c>
    </row>
    <row r="1357" spans="1:47" ht="15" customHeight="1" x14ac:dyDescent="0.25">
      <c r="A1357" s="11"/>
      <c r="B1357" s="19">
        <v>1518</v>
      </c>
      <c r="C1357" s="74"/>
      <c r="D1357" s="77"/>
      <c r="E1357" s="78"/>
      <c r="F1357" s="78"/>
      <c r="G1357" s="80"/>
      <c r="H1357" s="49"/>
      <c r="I1357" s="27"/>
      <c r="J1357" s="27"/>
      <c r="K1357" s="27"/>
      <c r="L1357" s="79"/>
      <c r="M1357" s="81"/>
      <c r="N1357" s="29">
        <v>0</v>
      </c>
      <c r="O1357" s="30" t="str">
        <f>IF(G1357&lt;=$N$2,"",IF(F1357=[3]Pav.tvarkyklė!$B$13,"",IF(ISBLANK(R1357),"X","")))</f>
        <v/>
      </c>
      <c r="P1357" s="31"/>
      <c r="Q1357" s="32"/>
      <c r="R1357" s="32"/>
      <c r="S1357" s="33"/>
      <c r="T1357" s="33"/>
      <c r="U1357" s="34" t="str">
        <f>IFERROR(INDEX('[3]5.Grup_T'!$G$4:$G$22,MATCH('6.Turtas'!E1357,'[3]5.Grup_T'!$E$4:$E$22,0)),"0")</f>
        <v>0</v>
      </c>
      <c r="V1357" s="35">
        <f t="shared" si="283"/>
        <v>0</v>
      </c>
      <c r="W1357" s="35">
        <f>IF(NOT(ISBLANK(H1357)),(12-DATEDIF(H1357,'[3]1.Pradzia'!$D$13,"m")),0)</f>
        <v>0</v>
      </c>
      <c r="X1357" s="35">
        <f t="shared" si="284"/>
        <v>0</v>
      </c>
      <c r="Y1357" s="35">
        <f t="shared" si="294"/>
        <v>0</v>
      </c>
      <c r="Z1357" s="35">
        <f t="shared" si="292"/>
        <v>0</v>
      </c>
      <c r="AA1357" s="36">
        <f t="shared" si="285"/>
        <v>0</v>
      </c>
      <c r="AB1357" s="36">
        <f t="shared" si="286"/>
        <v>0</v>
      </c>
      <c r="AC1357" s="37">
        <f t="shared" si="287"/>
        <v>0</v>
      </c>
      <c r="AD1357" s="35">
        <f>IF(OR(YEAR(G1357)&lt;2019,O1357="X"),0,IF(ISBLANK(H1357),DATEDIF(G1357,'[3]1.Pradzia'!$D$13,"M"),DATEDIF(G1357,H1357,"m")))</f>
        <v>0</v>
      </c>
      <c r="AE1357" s="37">
        <f>IF(E1357='[3]5.Grup_T'!$E$20,0,IF(AD1357&lt;&gt;0,M1357/V1357*MIN(12,AD1357),0))</f>
        <v>0</v>
      </c>
      <c r="AF1357" s="37">
        <f t="shared" si="288"/>
        <v>0</v>
      </c>
      <c r="AG1357" s="37">
        <f t="shared" si="289"/>
        <v>0</v>
      </c>
      <c r="AH1357" s="37">
        <f t="shared" si="290"/>
        <v>0</v>
      </c>
      <c r="AI1357" s="35" t="str">
        <f t="shared" si="291"/>
        <v>Nusidėvėjęs</v>
      </c>
      <c r="AJ1357" s="38" t="str">
        <f>IF(AND(F1357&lt;&gt;[3]Pav.tvarkyklė!$B$12,F1357&lt;&gt;[3]Pav.tvarkyklė!$B$13),"GVTNT","X")</f>
        <v>GVTNT</v>
      </c>
      <c r="AK1357" s="39">
        <f t="shared" si="293"/>
        <v>0</v>
      </c>
      <c r="AL1357" s="41"/>
      <c r="AM1357" s="41"/>
      <c r="AN1357" s="41">
        <f t="shared" si="295"/>
        <v>1900</v>
      </c>
      <c r="AO1357" s="41"/>
      <c r="AP1357" s="41"/>
      <c r="AQ1357" s="41"/>
      <c r="AR1357" s="42"/>
      <c r="AS1357" s="42"/>
      <c r="AU1357" s="43">
        <f t="shared" si="296"/>
        <v>0</v>
      </c>
    </row>
    <row r="1358" spans="1:47" ht="15" customHeight="1" x14ac:dyDescent="0.25">
      <c r="A1358" s="11"/>
      <c r="B1358" s="19">
        <v>1519</v>
      </c>
      <c r="C1358" s="74"/>
      <c r="D1358" s="87"/>
      <c r="E1358" s="78"/>
      <c r="F1358" s="78"/>
      <c r="G1358" s="80"/>
      <c r="H1358" s="49"/>
      <c r="I1358" s="26"/>
      <c r="J1358" s="27"/>
      <c r="K1358" s="27"/>
      <c r="L1358" s="79"/>
      <c r="M1358" s="28"/>
      <c r="N1358" s="29">
        <v>0</v>
      </c>
      <c r="O1358" s="30" t="str">
        <f>IF(G1358&lt;=$N$2,"",IF(F1358=[3]Pav.tvarkyklė!$B$13,"",IF(ISBLANK(R1358),"X","")))</f>
        <v/>
      </c>
      <c r="P1358" s="31"/>
      <c r="Q1358" s="32"/>
      <c r="R1358" s="32"/>
      <c r="S1358" s="33"/>
      <c r="T1358" s="33"/>
      <c r="U1358" s="34" t="str">
        <f>IFERROR(INDEX('[3]5.Grup_T'!$G$4:$G$22,MATCH('6.Turtas'!E1358,'[3]5.Grup_T'!$E$4:$E$22,0)),"0")</f>
        <v>0</v>
      </c>
      <c r="V1358" s="35">
        <f t="shared" si="283"/>
        <v>0</v>
      </c>
      <c r="W1358" s="35">
        <f>IF(NOT(ISBLANK(H1358)),(12-DATEDIF(H1358,'[3]1.Pradzia'!$D$13,"m")),0)</f>
        <v>0</v>
      </c>
      <c r="X1358" s="35">
        <f t="shared" si="284"/>
        <v>0</v>
      </c>
      <c r="Y1358" s="35">
        <f t="shared" si="294"/>
        <v>0</v>
      </c>
      <c r="Z1358" s="35">
        <f t="shared" si="292"/>
        <v>0</v>
      </c>
      <c r="AA1358" s="36">
        <f t="shared" si="285"/>
        <v>0</v>
      </c>
      <c r="AB1358" s="36">
        <f t="shared" si="286"/>
        <v>0</v>
      </c>
      <c r="AC1358" s="37">
        <f t="shared" si="287"/>
        <v>0</v>
      </c>
      <c r="AD1358" s="35">
        <f>IF(OR(YEAR(G1358)&lt;2019,O1358="X"),0,IF(ISBLANK(H1358),DATEDIF(G1358,'[3]1.Pradzia'!$D$13,"M"),DATEDIF(G1358,H1358,"m")))</f>
        <v>0</v>
      </c>
      <c r="AE1358" s="37">
        <f>IF(E1358='[3]5.Grup_T'!$E$20,0,IF(AD1358&lt;&gt;0,M1358/V1358*MIN(12,AD1358),0))</f>
        <v>0</v>
      </c>
      <c r="AF1358" s="37">
        <f t="shared" si="288"/>
        <v>0</v>
      </c>
      <c r="AG1358" s="37">
        <f t="shared" si="289"/>
        <v>0</v>
      </c>
      <c r="AH1358" s="37">
        <f t="shared" si="290"/>
        <v>0</v>
      </c>
      <c r="AI1358" s="35" t="str">
        <f t="shared" si="291"/>
        <v>Nusidėvėjęs</v>
      </c>
      <c r="AJ1358" s="38" t="str">
        <f>IF(AND(F1358&lt;&gt;[3]Pav.tvarkyklė!$B$12,F1358&lt;&gt;[3]Pav.tvarkyklė!$B$13),"GVTNT","X")</f>
        <v>GVTNT</v>
      </c>
      <c r="AK1358" s="39">
        <f t="shared" si="293"/>
        <v>0</v>
      </c>
      <c r="AL1358" s="41"/>
      <c r="AM1358" s="41"/>
      <c r="AN1358" s="41">
        <f t="shared" si="295"/>
        <v>1900</v>
      </c>
      <c r="AO1358" s="41"/>
      <c r="AP1358" s="41"/>
      <c r="AQ1358" s="41"/>
      <c r="AR1358" s="42"/>
      <c r="AS1358" s="42"/>
      <c r="AU1358" s="43">
        <f t="shared" si="296"/>
        <v>0</v>
      </c>
    </row>
    <row r="1359" spans="1:47" ht="15" customHeight="1" x14ac:dyDescent="0.25">
      <c r="A1359" s="11"/>
      <c r="B1359" s="19">
        <v>1520</v>
      </c>
      <c r="C1359" s="74"/>
      <c r="D1359" s="77"/>
      <c r="E1359" s="78"/>
      <c r="F1359" s="78"/>
      <c r="G1359" s="80"/>
      <c r="H1359" s="49"/>
      <c r="I1359" s="27"/>
      <c r="J1359" s="27"/>
      <c r="K1359" s="27"/>
      <c r="L1359" s="79"/>
      <c r="M1359" s="81"/>
      <c r="N1359" s="29">
        <v>0</v>
      </c>
      <c r="O1359" s="30" t="str">
        <f>IF(G1359&lt;=$N$2,"",IF(F1359=[3]Pav.tvarkyklė!$B$13,"",IF(ISBLANK(R1359),"X","")))</f>
        <v/>
      </c>
      <c r="P1359" s="31"/>
      <c r="Q1359" s="32"/>
      <c r="R1359" s="32"/>
      <c r="S1359" s="33"/>
      <c r="T1359" s="33"/>
      <c r="U1359" s="34" t="str">
        <f>IFERROR(INDEX('[3]5.Grup_T'!$G$4:$G$22,MATCH('6.Turtas'!E1359,'[3]5.Grup_T'!$E$4:$E$22,0)),"0")</f>
        <v>0</v>
      </c>
      <c r="V1359" s="35">
        <f t="shared" si="283"/>
        <v>0</v>
      </c>
      <c r="W1359" s="35">
        <f>IF(NOT(ISBLANK(H1359)),(12-DATEDIF(H1359,'[3]1.Pradzia'!$D$13,"m")),0)</f>
        <v>0</v>
      </c>
      <c r="X1359" s="35">
        <f t="shared" si="284"/>
        <v>0</v>
      </c>
      <c r="Y1359" s="35">
        <f t="shared" si="294"/>
        <v>0</v>
      </c>
      <c r="Z1359" s="35">
        <f t="shared" si="292"/>
        <v>0</v>
      </c>
      <c r="AA1359" s="36">
        <f t="shared" si="285"/>
        <v>0</v>
      </c>
      <c r="AB1359" s="36">
        <f t="shared" si="286"/>
        <v>0</v>
      </c>
      <c r="AC1359" s="37">
        <f t="shared" si="287"/>
        <v>0</v>
      </c>
      <c r="AD1359" s="35">
        <f>IF(OR(YEAR(G1359)&lt;2019,O1359="X"),0,IF(ISBLANK(H1359),DATEDIF(G1359,'[3]1.Pradzia'!$D$13,"M"),DATEDIF(G1359,H1359,"m")))</f>
        <v>0</v>
      </c>
      <c r="AE1359" s="37">
        <f>IF(E1359='[3]5.Grup_T'!$E$20,0,IF(AD1359&lt;&gt;0,M1359/V1359*MIN(12,AD1359),0))</f>
        <v>0</v>
      </c>
      <c r="AF1359" s="37">
        <f t="shared" si="288"/>
        <v>0</v>
      </c>
      <c r="AG1359" s="37">
        <f t="shared" si="289"/>
        <v>0</v>
      </c>
      <c r="AH1359" s="37">
        <f t="shared" si="290"/>
        <v>0</v>
      </c>
      <c r="AI1359" s="35" t="str">
        <f t="shared" si="291"/>
        <v>Nusidėvėjęs</v>
      </c>
      <c r="AJ1359" s="38" t="str">
        <f>IF(AND(F1359&lt;&gt;[3]Pav.tvarkyklė!$B$12,F1359&lt;&gt;[3]Pav.tvarkyklė!$B$13),"GVTNT","X")</f>
        <v>GVTNT</v>
      </c>
      <c r="AK1359" s="39">
        <f t="shared" si="293"/>
        <v>0</v>
      </c>
      <c r="AL1359" s="41"/>
      <c r="AM1359" s="41"/>
      <c r="AN1359" s="41">
        <f t="shared" si="295"/>
        <v>1900</v>
      </c>
      <c r="AO1359" s="41"/>
      <c r="AP1359" s="41"/>
      <c r="AQ1359" s="41"/>
      <c r="AR1359" s="42"/>
      <c r="AS1359" s="42"/>
      <c r="AU1359" s="43">
        <f t="shared" si="296"/>
        <v>0</v>
      </c>
    </row>
    <row r="1360" spans="1:47" ht="15" customHeight="1" x14ac:dyDescent="0.25">
      <c r="A1360" s="11"/>
      <c r="B1360" s="19">
        <v>1521</v>
      </c>
      <c r="C1360" s="74"/>
      <c r="D1360" s="87"/>
      <c r="E1360" s="78"/>
      <c r="F1360" s="78"/>
      <c r="G1360" s="80"/>
      <c r="H1360" s="49"/>
      <c r="I1360" s="26"/>
      <c r="J1360" s="27"/>
      <c r="K1360" s="27"/>
      <c r="L1360" s="79"/>
      <c r="M1360" s="28"/>
      <c r="N1360" s="29">
        <v>0</v>
      </c>
      <c r="O1360" s="30" t="str">
        <f>IF(G1360&lt;=$N$2,"",IF(F1360=[3]Pav.tvarkyklė!$B$13,"",IF(ISBLANK(R1360),"X","")))</f>
        <v/>
      </c>
      <c r="P1360" s="31"/>
      <c r="Q1360" s="32"/>
      <c r="R1360" s="32"/>
      <c r="S1360" s="33"/>
      <c r="T1360" s="33"/>
      <c r="U1360" s="34" t="str">
        <f>IFERROR(INDEX('[3]5.Grup_T'!$G$4:$G$22,MATCH('6.Turtas'!E1360,'[3]5.Grup_T'!$E$4:$E$22,0)),"0")</f>
        <v>0</v>
      </c>
      <c r="V1360" s="35">
        <f t="shared" si="283"/>
        <v>0</v>
      </c>
      <c r="W1360" s="35">
        <f>IF(NOT(ISBLANK(H1360)),(12-DATEDIF(H1360,'[3]1.Pradzia'!$D$13,"m")),0)</f>
        <v>0</v>
      </c>
      <c r="X1360" s="35">
        <f t="shared" si="284"/>
        <v>0</v>
      </c>
      <c r="Y1360" s="35">
        <f t="shared" si="294"/>
        <v>0</v>
      </c>
      <c r="Z1360" s="35">
        <f t="shared" si="292"/>
        <v>0</v>
      </c>
      <c r="AA1360" s="36">
        <f t="shared" si="285"/>
        <v>0</v>
      </c>
      <c r="AB1360" s="36">
        <f t="shared" si="286"/>
        <v>0</v>
      </c>
      <c r="AC1360" s="37">
        <f t="shared" si="287"/>
        <v>0</v>
      </c>
      <c r="AD1360" s="35">
        <f>IF(OR(YEAR(G1360)&lt;2019,O1360="X"),0,IF(ISBLANK(H1360),DATEDIF(G1360,'[3]1.Pradzia'!$D$13,"M"),DATEDIF(G1360,H1360,"m")))</f>
        <v>0</v>
      </c>
      <c r="AE1360" s="37">
        <f>IF(E1360='[3]5.Grup_T'!$E$20,0,IF(AD1360&lt;&gt;0,M1360/V1360*MIN(12,AD1360),0))</f>
        <v>0</v>
      </c>
      <c r="AF1360" s="37">
        <f t="shared" si="288"/>
        <v>0</v>
      </c>
      <c r="AG1360" s="37">
        <f t="shared" si="289"/>
        <v>0</v>
      </c>
      <c r="AH1360" s="37">
        <f t="shared" si="290"/>
        <v>0</v>
      </c>
      <c r="AI1360" s="35" t="str">
        <f t="shared" si="291"/>
        <v>Nusidėvėjęs</v>
      </c>
      <c r="AJ1360" s="38" t="str">
        <f>IF(AND(F1360&lt;&gt;[3]Pav.tvarkyklė!$B$12,F1360&lt;&gt;[3]Pav.tvarkyklė!$B$13),"GVTNT","X")</f>
        <v>GVTNT</v>
      </c>
      <c r="AK1360" s="39">
        <f t="shared" si="293"/>
        <v>0</v>
      </c>
      <c r="AL1360" s="41"/>
      <c r="AM1360" s="41"/>
      <c r="AN1360" s="41">
        <f t="shared" si="295"/>
        <v>1900</v>
      </c>
      <c r="AO1360" s="41"/>
      <c r="AP1360" s="41"/>
      <c r="AQ1360" s="41"/>
      <c r="AR1360" s="42"/>
      <c r="AS1360" s="42"/>
      <c r="AU1360" s="43">
        <f t="shared" si="296"/>
        <v>0</v>
      </c>
    </row>
    <row r="1361" spans="1:47" ht="15" customHeight="1" x14ac:dyDescent="0.25">
      <c r="A1361" s="11"/>
      <c r="B1361" s="19">
        <v>1522</v>
      </c>
      <c r="C1361" s="74"/>
      <c r="D1361" s="77"/>
      <c r="E1361" s="78"/>
      <c r="F1361" s="78"/>
      <c r="G1361" s="80"/>
      <c r="H1361" s="49"/>
      <c r="I1361" s="27"/>
      <c r="J1361" s="27"/>
      <c r="K1361" s="27"/>
      <c r="L1361" s="79"/>
      <c r="M1361" s="81"/>
      <c r="N1361" s="29">
        <v>0</v>
      </c>
      <c r="O1361" s="30" t="str">
        <f>IF(G1361&lt;=$N$2,"",IF(F1361=[3]Pav.tvarkyklė!$B$13,"",IF(ISBLANK(R1361),"X","")))</f>
        <v/>
      </c>
      <c r="P1361" s="31"/>
      <c r="Q1361" s="32"/>
      <c r="R1361" s="32"/>
      <c r="S1361" s="33"/>
      <c r="T1361" s="33"/>
      <c r="U1361" s="34" t="str">
        <f>IFERROR(INDEX('[3]5.Grup_T'!$G$4:$G$22,MATCH('6.Turtas'!E1361,'[3]5.Grup_T'!$E$4:$E$22,0)),"0")</f>
        <v>0</v>
      </c>
      <c r="V1361" s="35">
        <f t="shared" si="283"/>
        <v>0</v>
      </c>
      <c r="W1361" s="35">
        <f>IF(NOT(ISBLANK(H1361)),(12-DATEDIF(H1361,'[3]1.Pradzia'!$D$13,"m")),0)</f>
        <v>0</v>
      </c>
      <c r="X1361" s="35">
        <f t="shared" si="284"/>
        <v>0</v>
      </c>
      <c r="Y1361" s="35">
        <f t="shared" si="294"/>
        <v>0</v>
      </c>
      <c r="Z1361" s="35">
        <f t="shared" si="292"/>
        <v>0</v>
      </c>
      <c r="AA1361" s="36">
        <f t="shared" si="285"/>
        <v>0</v>
      </c>
      <c r="AB1361" s="36">
        <f t="shared" si="286"/>
        <v>0</v>
      </c>
      <c r="AC1361" s="37">
        <f t="shared" si="287"/>
        <v>0</v>
      </c>
      <c r="AD1361" s="35">
        <f>IF(OR(YEAR(G1361)&lt;2019,O1361="X"),0,IF(ISBLANK(H1361),DATEDIF(G1361,'[3]1.Pradzia'!$D$13,"M"),DATEDIF(G1361,H1361,"m")))</f>
        <v>0</v>
      </c>
      <c r="AE1361" s="37">
        <f>IF(E1361='[3]5.Grup_T'!$E$20,0,IF(AD1361&lt;&gt;0,M1361/V1361*MIN(12,AD1361),0))</f>
        <v>0</v>
      </c>
      <c r="AF1361" s="37">
        <f t="shared" si="288"/>
        <v>0</v>
      </c>
      <c r="AG1361" s="37">
        <f t="shared" si="289"/>
        <v>0</v>
      </c>
      <c r="AH1361" s="37">
        <f t="shared" si="290"/>
        <v>0</v>
      </c>
      <c r="AI1361" s="35" t="str">
        <f t="shared" si="291"/>
        <v>Nusidėvėjęs</v>
      </c>
      <c r="AJ1361" s="38" t="str">
        <f>IF(AND(F1361&lt;&gt;[3]Pav.tvarkyklė!$B$12,F1361&lt;&gt;[3]Pav.tvarkyklė!$B$13),"GVTNT","X")</f>
        <v>GVTNT</v>
      </c>
      <c r="AK1361" s="39">
        <f t="shared" si="293"/>
        <v>0</v>
      </c>
      <c r="AL1361" s="41"/>
      <c r="AM1361" s="41"/>
      <c r="AN1361" s="41">
        <f t="shared" si="295"/>
        <v>1900</v>
      </c>
      <c r="AO1361" s="41"/>
      <c r="AP1361" s="41"/>
      <c r="AQ1361" s="41"/>
      <c r="AR1361" s="42"/>
      <c r="AS1361" s="42"/>
      <c r="AU1361" s="43">
        <f t="shared" si="296"/>
        <v>0</v>
      </c>
    </row>
    <row r="1362" spans="1:47" ht="15" customHeight="1" x14ac:dyDescent="0.25">
      <c r="A1362" s="11"/>
      <c r="B1362" s="19">
        <v>1523</v>
      </c>
      <c r="C1362" s="74"/>
      <c r="D1362" s="87"/>
      <c r="E1362" s="78"/>
      <c r="F1362" s="78"/>
      <c r="G1362" s="80"/>
      <c r="H1362" s="49"/>
      <c r="I1362" s="27"/>
      <c r="J1362" s="27"/>
      <c r="K1362" s="27"/>
      <c r="L1362" s="79"/>
      <c r="M1362" s="81"/>
      <c r="N1362" s="29">
        <v>0</v>
      </c>
      <c r="O1362" s="30" t="str">
        <f>IF(G1362&lt;=$N$2,"",IF(F1362=[3]Pav.tvarkyklė!$B$13,"",IF(ISBLANK(R1362),"X","")))</f>
        <v/>
      </c>
      <c r="P1362" s="31"/>
      <c r="Q1362" s="32"/>
      <c r="R1362" s="32"/>
      <c r="S1362" s="33"/>
      <c r="T1362" s="33"/>
      <c r="U1362" s="34" t="str">
        <f>IFERROR(INDEX('[3]5.Grup_T'!$G$4:$G$22,MATCH('6.Turtas'!E1362,'[3]5.Grup_T'!$E$4:$E$22,0)),"0")</f>
        <v>0</v>
      </c>
      <c r="V1362" s="35">
        <f t="shared" ref="V1362:V1425" si="297">U1362*12</f>
        <v>0</v>
      </c>
      <c r="W1362" s="35">
        <f>IF(NOT(ISBLANK(H1362)),(12-DATEDIF(H1362,'[3]1.Pradzia'!$D$13,"m")),0)</f>
        <v>0</v>
      </c>
      <c r="X1362" s="35">
        <f t="shared" ref="X1362:X1425" si="298">IF(OR(ISBLANK(C1362),YEAR(G1362)&gt;=2019),0,DATEDIF(G1362,$N$2,"M"))</f>
        <v>0</v>
      </c>
      <c r="Y1362" s="35">
        <f t="shared" si="294"/>
        <v>0</v>
      </c>
      <c r="Z1362" s="35">
        <f t="shared" si="292"/>
        <v>0</v>
      </c>
      <c r="AA1362" s="36">
        <f t="shared" ref="AA1362:AA1425" si="299">+IF(Z1362&lt;=0,0,N1362/Z1362)</f>
        <v>0</v>
      </c>
      <c r="AB1362" s="36">
        <f t="shared" ref="AB1362:AB1425" si="300">IF(Z1362&lt;=0,N1362,N1362/Z1362*Y1362)</f>
        <v>0</v>
      </c>
      <c r="AC1362" s="37">
        <f t="shared" ref="AC1362:AC1425" si="301">IF(YEAR(G1362)&lt;2019,M1362-N1362+AB1362,0)</f>
        <v>0</v>
      </c>
      <c r="AD1362" s="35">
        <f>IF(OR(YEAR(G1362)&lt;2019,O1362="X"),0,IF(ISBLANK(H1362),DATEDIF(G1362,'[3]1.Pradzia'!$D$13,"M"),DATEDIF(G1362,H1362,"m")))</f>
        <v>0</v>
      </c>
      <c r="AE1362" s="37">
        <f>IF(E1362='[3]5.Grup_T'!$E$20,0,IF(AD1362&lt;&gt;0,M1362/V1362*MIN(12,AD1362),0))</f>
        <v>0</v>
      </c>
      <c r="AF1362" s="37">
        <f t="shared" ref="AF1362:AF1425" si="302">+AB1362+AE1362</f>
        <v>0</v>
      </c>
      <c r="AG1362" s="37">
        <f t="shared" ref="AG1362:AG1425" si="303">AC1362+AE1362</f>
        <v>0</v>
      </c>
      <c r="AH1362" s="37">
        <f t="shared" ref="AH1362:AH1425" si="304">M1362-AG1362</f>
        <v>0</v>
      </c>
      <c r="AI1362" s="35" t="str">
        <f t="shared" ref="AI1362:AI1425" si="305">IF(H1362&lt;&gt;0,"Nurašytas",IF(O1362="X","Nesuderintas",IF(AH1362&lt;=0,"Nusidėvėjęs","")))</f>
        <v>Nusidėvėjęs</v>
      </c>
      <c r="AJ1362" s="38" t="str">
        <f>IF(AND(F1362&lt;&gt;[3]Pav.tvarkyklė!$B$12,F1362&lt;&gt;[3]Pav.tvarkyklė!$B$13),"GVTNT","X")</f>
        <v>GVTNT</v>
      </c>
      <c r="AK1362" s="39">
        <f t="shared" si="293"/>
        <v>0</v>
      </c>
      <c r="AL1362" s="41"/>
      <c r="AM1362" s="41"/>
      <c r="AN1362" s="41">
        <f t="shared" si="295"/>
        <v>1900</v>
      </c>
      <c r="AO1362" s="41"/>
      <c r="AP1362" s="41"/>
      <c r="AQ1362" s="41"/>
      <c r="AR1362" s="42"/>
      <c r="AS1362" s="42"/>
      <c r="AU1362" s="43">
        <f t="shared" si="296"/>
        <v>0</v>
      </c>
    </row>
    <row r="1363" spans="1:47" ht="15" customHeight="1" x14ac:dyDescent="0.25">
      <c r="A1363" s="11"/>
      <c r="B1363" s="19">
        <v>1524</v>
      </c>
      <c r="C1363" s="74"/>
      <c r="D1363" s="77"/>
      <c r="E1363" s="78"/>
      <c r="F1363" s="78"/>
      <c r="G1363" s="80"/>
      <c r="H1363" s="49"/>
      <c r="I1363" s="27"/>
      <c r="J1363" s="27"/>
      <c r="K1363" s="27"/>
      <c r="L1363" s="27"/>
      <c r="M1363" s="28"/>
      <c r="N1363" s="29">
        <v>0</v>
      </c>
      <c r="O1363" s="30" t="str">
        <f>IF(G1363&lt;=$N$2,"",IF(F1363=[3]Pav.tvarkyklė!$B$13,"",IF(ISBLANK(R1363),"X","")))</f>
        <v/>
      </c>
      <c r="P1363" s="31"/>
      <c r="Q1363" s="32"/>
      <c r="R1363" s="32"/>
      <c r="S1363" s="33"/>
      <c r="T1363" s="33"/>
      <c r="U1363" s="34" t="str">
        <f>IFERROR(INDEX('[3]5.Grup_T'!$G$4:$G$22,MATCH('6.Turtas'!E1363,'[3]5.Grup_T'!$E$4:$E$22,0)),"0")</f>
        <v>0</v>
      </c>
      <c r="V1363" s="35">
        <f t="shared" si="297"/>
        <v>0</v>
      </c>
      <c r="W1363" s="35">
        <f>IF(NOT(ISBLANK(H1363)),(12-DATEDIF(H1363,'[3]1.Pradzia'!$D$13,"m")),0)</f>
        <v>0</v>
      </c>
      <c r="X1363" s="35">
        <f t="shared" si="298"/>
        <v>0</v>
      </c>
      <c r="Y1363" s="35">
        <f t="shared" si="294"/>
        <v>0</v>
      </c>
      <c r="Z1363" s="35">
        <f t="shared" ref="Z1363:Z1426" si="306">IF(YEAR(G1363)&gt;=2019,0,V1363-X1363)</f>
        <v>0</v>
      </c>
      <c r="AA1363" s="36">
        <f t="shared" si="299"/>
        <v>0</v>
      </c>
      <c r="AB1363" s="36">
        <f t="shared" si="300"/>
        <v>0</v>
      </c>
      <c r="AC1363" s="37">
        <f t="shared" si="301"/>
        <v>0</v>
      </c>
      <c r="AD1363" s="35">
        <f>IF(OR(YEAR(G1363)&lt;2019,O1363="X"),0,IF(ISBLANK(H1363),DATEDIF(G1363,'[3]1.Pradzia'!$D$13,"M"),DATEDIF(G1363,H1363,"m")))</f>
        <v>0</v>
      </c>
      <c r="AE1363" s="37">
        <f>IF(E1363='[3]5.Grup_T'!$E$20,0,IF(AD1363&lt;&gt;0,M1363/V1363*MIN(12,AD1363),0))</f>
        <v>0</v>
      </c>
      <c r="AF1363" s="37">
        <f t="shared" si="302"/>
        <v>0</v>
      </c>
      <c r="AG1363" s="37">
        <f t="shared" si="303"/>
        <v>0</v>
      </c>
      <c r="AH1363" s="37">
        <f t="shared" si="304"/>
        <v>0</v>
      </c>
      <c r="AI1363" s="35" t="str">
        <f t="shared" si="305"/>
        <v>Nusidėvėjęs</v>
      </c>
      <c r="AJ1363" s="38" t="str">
        <f>IF(AND(F1363&lt;&gt;[3]Pav.tvarkyklė!$B$12,F1363&lt;&gt;[3]Pav.tvarkyklė!$B$13),"GVTNT","X")</f>
        <v>GVTNT</v>
      </c>
      <c r="AK1363" s="39">
        <f t="shared" ref="AK1363:AK1426" si="307">I1363-J1363-K1363-L1363-M1363</f>
        <v>0</v>
      </c>
      <c r="AL1363" s="41"/>
      <c r="AM1363" s="41"/>
      <c r="AN1363" s="41">
        <f t="shared" si="295"/>
        <v>1900</v>
      </c>
      <c r="AO1363" s="41"/>
      <c r="AP1363" s="41"/>
      <c r="AQ1363" s="41"/>
      <c r="AR1363" s="42"/>
      <c r="AS1363" s="42"/>
      <c r="AU1363" s="43">
        <f t="shared" si="296"/>
        <v>0</v>
      </c>
    </row>
    <row r="1364" spans="1:47" ht="15" customHeight="1" x14ac:dyDescent="0.25">
      <c r="A1364" s="11"/>
      <c r="B1364" s="19">
        <v>1526</v>
      </c>
      <c r="C1364" s="74"/>
      <c r="D1364" s="77"/>
      <c r="E1364" s="78"/>
      <c r="F1364" s="78"/>
      <c r="G1364" s="80"/>
      <c r="H1364" s="49"/>
      <c r="I1364" s="27"/>
      <c r="J1364" s="27"/>
      <c r="K1364" s="27"/>
      <c r="L1364" s="79"/>
      <c r="M1364" s="81"/>
      <c r="N1364" s="29">
        <v>0</v>
      </c>
      <c r="O1364" s="30" t="str">
        <f>IF(G1364&lt;=$N$2,"",IF(F1364=[3]Pav.tvarkyklė!$B$13,"",IF(ISBLANK(R1364),"X","")))</f>
        <v/>
      </c>
      <c r="P1364" s="31"/>
      <c r="Q1364" s="32"/>
      <c r="R1364" s="32"/>
      <c r="S1364" s="33"/>
      <c r="T1364" s="33"/>
      <c r="U1364" s="34" t="str">
        <f>IFERROR(INDEX('[3]5.Grup_T'!$G$4:$G$22,MATCH('6.Turtas'!E1364,'[3]5.Grup_T'!$E$4:$E$22,0)),"0")</f>
        <v>0</v>
      </c>
      <c r="V1364" s="35">
        <f t="shared" si="297"/>
        <v>0</v>
      </c>
      <c r="W1364" s="35">
        <f>IF(NOT(ISBLANK(H1364)),(12-DATEDIF(H1364,'[3]1.Pradzia'!$D$13,"m")),0)</f>
        <v>0</v>
      </c>
      <c r="X1364" s="35">
        <f t="shared" si="298"/>
        <v>0</v>
      </c>
      <c r="Y1364" s="35">
        <f t="shared" si="294"/>
        <v>0</v>
      </c>
      <c r="Z1364" s="35">
        <f t="shared" si="306"/>
        <v>0</v>
      </c>
      <c r="AA1364" s="36">
        <f t="shared" si="299"/>
        <v>0</v>
      </c>
      <c r="AB1364" s="36">
        <f t="shared" si="300"/>
        <v>0</v>
      </c>
      <c r="AC1364" s="37">
        <f t="shared" si="301"/>
        <v>0</v>
      </c>
      <c r="AD1364" s="35">
        <f>IF(OR(YEAR(G1364)&lt;2019,O1364="X"),0,IF(ISBLANK(H1364),DATEDIF(G1364,'[3]1.Pradzia'!$D$13,"M"),DATEDIF(G1364,H1364,"m")))</f>
        <v>0</v>
      </c>
      <c r="AE1364" s="37">
        <f>IF(E1364='[3]5.Grup_T'!$E$20,0,IF(AD1364&lt;&gt;0,M1364/V1364*MIN(12,AD1364),0))</f>
        <v>0</v>
      </c>
      <c r="AF1364" s="37">
        <f t="shared" si="302"/>
        <v>0</v>
      </c>
      <c r="AG1364" s="37">
        <f t="shared" si="303"/>
        <v>0</v>
      </c>
      <c r="AH1364" s="37">
        <f t="shared" si="304"/>
        <v>0</v>
      </c>
      <c r="AI1364" s="35" t="str">
        <f t="shared" si="305"/>
        <v>Nusidėvėjęs</v>
      </c>
      <c r="AJ1364" s="38" t="str">
        <f>IF(AND(F1364&lt;&gt;[3]Pav.tvarkyklė!$B$12,F1364&lt;&gt;[3]Pav.tvarkyklė!$B$13),"GVTNT","X")</f>
        <v>GVTNT</v>
      </c>
      <c r="AK1364" s="39">
        <f t="shared" si="307"/>
        <v>0</v>
      </c>
      <c r="AL1364" s="41"/>
      <c r="AM1364" s="41"/>
      <c r="AN1364" s="41">
        <f t="shared" si="295"/>
        <v>1900</v>
      </c>
      <c r="AO1364" s="41"/>
      <c r="AP1364" s="41"/>
      <c r="AQ1364" s="41"/>
      <c r="AR1364" s="42"/>
      <c r="AS1364" s="42"/>
      <c r="AU1364" s="43">
        <f t="shared" si="296"/>
        <v>0</v>
      </c>
    </row>
    <row r="1365" spans="1:47" ht="15" customHeight="1" x14ac:dyDescent="0.25">
      <c r="A1365" s="11"/>
      <c r="B1365" s="19">
        <v>1527</v>
      </c>
      <c r="C1365" s="74"/>
      <c r="D1365" s="87"/>
      <c r="E1365" s="78"/>
      <c r="F1365" s="78"/>
      <c r="G1365" s="80"/>
      <c r="H1365" s="49"/>
      <c r="I1365" s="27"/>
      <c r="J1365" s="27"/>
      <c r="K1365" s="27"/>
      <c r="L1365" s="79"/>
      <c r="M1365" s="81"/>
      <c r="N1365" s="29">
        <v>0</v>
      </c>
      <c r="O1365" s="30" t="str">
        <f>IF(G1365&lt;=$N$2,"",IF(F1365=[3]Pav.tvarkyklė!$B$13,"",IF(ISBLANK(R1365),"X","")))</f>
        <v/>
      </c>
      <c r="P1365" s="31"/>
      <c r="Q1365" s="32"/>
      <c r="R1365" s="32"/>
      <c r="S1365" s="33"/>
      <c r="T1365" s="33"/>
      <c r="U1365" s="34" t="str">
        <f>IFERROR(INDEX('[3]5.Grup_T'!$G$4:$G$22,MATCH('6.Turtas'!E1365,'[3]5.Grup_T'!$E$4:$E$22,0)),"0")</f>
        <v>0</v>
      </c>
      <c r="V1365" s="35">
        <f t="shared" si="297"/>
        <v>0</v>
      </c>
      <c r="W1365" s="35">
        <f>IF(NOT(ISBLANK(H1365)),(12-DATEDIF(H1365,'[3]1.Pradzia'!$D$13,"m")),0)</f>
        <v>0</v>
      </c>
      <c r="X1365" s="35">
        <f t="shared" si="298"/>
        <v>0</v>
      </c>
      <c r="Y1365" s="35">
        <f t="shared" si="294"/>
        <v>0</v>
      </c>
      <c r="Z1365" s="35">
        <f t="shared" si="306"/>
        <v>0</v>
      </c>
      <c r="AA1365" s="36">
        <f t="shared" si="299"/>
        <v>0</v>
      </c>
      <c r="AB1365" s="36">
        <f t="shared" si="300"/>
        <v>0</v>
      </c>
      <c r="AC1365" s="37">
        <f t="shared" si="301"/>
        <v>0</v>
      </c>
      <c r="AD1365" s="35">
        <f>IF(OR(YEAR(G1365)&lt;2019,O1365="X"),0,IF(ISBLANK(H1365),DATEDIF(G1365,'[3]1.Pradzia'!$D$13,"M"),DATEDIF(G1365,H1365,"m")))</f>
        <v>0</v>
      </c>
      <c r="AE1365" s="37">
        <f>IF(E1365='[3]5.Grup_T'!$E$20,0,IF(AD1365&lt;&gt;0,M1365/V1365*MIN(12,AD1365),0))</f>
        <v>0</v>
      </c>
      <c r="AF1365" s="37">
        <f t="shared" si="302"/>
        <v>0</v>
      </c>
      <c r="AG1365" s="37">
        <f t="shared" si="303"/>
        <v>0</v>
      </c>
      <c r="AH1365" s="37">
        <f t="shared" si="304"/>
        <v>0</v>
      </c>
      <c r="AI1365" s="35" t="str">
        <f t="shared" si="305"/>
        <v>Nusidėvėjęs</v>
      </c>
      <c r="AJ1365" s="38" t="str">
        <f>IF(AND(F1365&lt;&gt;[3]Pav.tvarkyklė!$B$12,F1365&lt;&gt;[3]Pav.tvarkyklė!$B$13),"GVTNT","X")</f>
        <v>GVTNT</v>
      </c>
      <c r="AK1365" s="39">
        <f t="shared" si="307"/>
        <v>0</v>
      </c>
      <c r="AL1365" s="41"/>
      <c r="AM1365" s="41"/>
      <c r="AN1365" s="41">
        <f t="shared" si="295"/>
        <v>1900</v>
      </c>
      <c r="AO1365" s="41"/>
      <c r="AP1365" s="41"/>
      <c r="AQ1365" s="41"/>
      <c r="AR1365" s="42"/>
      <c r="AS1365" s="42"/>
      <c r="AU1365" s="43">
        <f t="shared" si="296"/>
        <v>0</v>
      </c>
    </row>
    <row r="1366" spans="1:47" ht="15" customHeight="1" x14ac:dyDescent="0.25">
      <c r="A1366" s="11"/>
      <c r="B1366" s="19">
        <v>1528</v>
      </c>
      <c r="C1366" s="74"/>
      <c r="D1366" s="77"/>
      <c r="E1366" s="78"/>
      <c r="F1366" s="78"/>
      <c r="G1366" s="80"/>
      <c r="H1366" s="49"/>
      <c r="I1366" s="27"/>
      <c r="J1366" s="27"/>
      <c r="K1366" s="27"/>
      <c r="L1366" s="79"/>
      <c r="M1366" s="81"/>
      <c r="N1366" s="29">
        <v>0</v>
      </c>
      <c r="O1366" s="30" t="str">
        <f>IF(G1366&lt;=$N$2,"",IF(F1366=[3]Pav.tvarkyklė!$B$13,"",IF(ISBLANK(R1366),"X","")))</f>
        <v/>
      </c>
      <c r="P1366" s="31"/>
      <c r="Q1366" s="32"/>
      <c r="R1366" s="32"/>
      <c r="S1366" s="33"/>
      <c r="T1366" s="33"/>
      <c r="U1366" s="34" t="str">
        <f>IFERROR(INDEX('[3]5.Grup_T'!$G$4:$G$22,MATCH('6.Turtas'!E1366,'[3]5.Grup_T'!$E$4:$E$22,0)),"0")</f>
        <v>0</v>
      </c>
      <c r="V1366" s="35">
        <f t="shared" si="297"/>
        <v>0</v>
      </c>
      <c r="W1366" s="35">
        <f>IF(NOT(ISBLANK(H1366)),(12-DATEDIF(H1366,'[3]1.Pradzia'!$D$13,"m")),0)</f>
        <v>0</v>
      </c>
      <c r="X1366" s="35">
        <f t="shared" si="298"/>
        <v>0</v>
      </c>
      <c r="Y1366" s="35">
        <f t="shared" si="294"/>
        <v>0</v>
      </c>
      <c r="Z1366" s="35">
        <f t="shared" si="306"/>
        <v>0</v>
      </c>
      <c r="AA1366" s="36">
        <f t="shared" si="299"/>
        <v>0</v>
      </c>
      <c r="AB1366" s="36">
        <f t="shared" si="300"/>
        <v>0</v>
      </c>
      <c r="AC1366" s="37">
        <f t="shared" si="301"/>
        <v>0</v>
      </c>
      <c r="AD1366" s="35">
        <f>IF(OR(YEAR(G1366)&lt;2019,O1366="X"),0,IF(ISBLANK(H1366),DATEDIF(G1366,'[3]1.Pradzia'!$D$13,"M"),DATEDIF(G1366,H1366,"m")))</f>
        <v>0</v>
      </c>
      <c r="AE1366" s="37">
        <f>IF(E1366='[3]5.Grup_T'!$E$20,0,IF(AD1366&lt;&gt;0,M1366/V1366*MIN(12,AD1366),0))</f>
        <v>0</v>
      </c>
      <c r="AF1366" s="37">
        <f t="shared" si="302"/>
        <v>0</v>
      </c>
      <c r="AG1366" s="37">
        <f t="shared" si="303"/>
        <v>0</v>
      </c>
      <c r="AH1366" s="37">
        <f t="shared" si="304"/>
        <v>0</v>
      </c>
      <c r="AI1366" s="35" t="str">
        <f t="shared" si="305"/>
        <v>Nusidėvėjęs</v>
      </c>
      <c r="AJ1366" s="38" t="str">
        <f>IF(AND(F1366&lt;&gt;[3]Pav.tvarkyklė!$B$12,F1366&lt;&gt;[3]Pav.tvarkyklė!$B$13),"GVTNT","X")</f>
        <v>GVTNT</v>
      </c>
      <c r="AK1366" s="39">
        <f t="shared" si="307"/>
        <v>0</v>
      </c>
      <c r="AL1366" s="41"/>
      <c r="AM1366" s="41"/>
      <c r="AN1366" s="41">
        <f t="shared" si="295"/>
        <v>1900</v>
      </c>
      <c r="AO1366" s="41"/>
      <c r="AP1366" s="41"/>
      <c r="AQ1366" s="41"/>
      <c r="AR1366" s="42"/>
      <c r="AS1366" s="42"/>
      <c r="AU1366" s="43">
        <f t="shared" si="296"/>
        <v>0</v>
      </c>
    </row>
    <row r="1367" spans="1:47" ht="15" customHeight="1" x14ac:dyDescent="0.25">
      <c r="A1367" s="11"/>
      <c r="B1367" s="19">
        <v>1529</v>
      </c>
      <c r="C1367" s="74"/>
      <c r="D1367" s="87"/>
      <c r="E1367" s="78"/>
      <c r="F1367" s="78"/>
      <c r="G1367" s="80"/>
      <c r="H1367" s="49"/>
      <c r="I1367" s="27"/>
      <c r="J1367" s="27"/>
      <c r="K1367" s="27"/>
      <c r="L1367" s="79"/>
      <c r="M1367" s="81"/>
      <c r="N1367" s="29">
        <v>0</v>
      </c>
      <c r="O1367" s="30" t="str">
        <f>IF(G1367&lt;=$N$2,"",IF(F1367=[3]Pav.tvarkyklė!$B$13,"",IF(ISBLANK(R1367),"X","")))</f>
        <v/>
      </c>
      <c r="P1367" s="31"/>
      <c r="Q1367" s="32"/>
      <c r="R1367" s="32"/>
      <c r="S1367" s="33"/>
      <c r="T1367" s="33"/>
      <c r="U1367" s="34" t="str">
        <f>IFERROR(INDEX('[3]5.Grup_T'!$G$4:$G$22,MATCH('6.Turtas'!E1367,'[3]5.Grup_T'!$E$4:$E$22,0)),"0")</f>
        <v>0</v>
      </c>
      <c r="V1367" s="35">
        <f t="shared" si="297"/>
        <v>0</v>
      </c>
      <c r="W1367" s="35">
        <f>IF(NOT(ISBLANK(H1367)),(12-DATEDIF(H1367,'[3]1.Pradzia'!$D$13,"m")),0)</f>
        <v>0</v>
      </c>
      <c r="X1367" s="35">
        <f t="shared" si="298"/>
        <v>0</v>
      </c>
      <c r="Y1367" s="35">
        <f t="shared" si="294"/>
        <v>0</v>
      </c>
      <c r="Z1367" s="35">
        <f t="shared" si="306"/>
        <v>0</v>
      </c>
      <c r="AA1367" s="36">
        <f t="shared" si="299"/>
        <v>0</v>
      </c>
      <c r="AB1367" s="36">
        <f t="shared" si="300"/>
        <v>0</v>
      </c>
      <c r="AC1367" s="37">
        <f t="shared" si="301"/>
        <v>0</v>
      </c>
      <c r="AD1367" s="35">
        <f>IF(OR(YEAR(G1367)&lt;2019,O1367="X"),0,IF(ISBLANK(H1367),DATEDIF(G1367,'[3]1.Pradzia'!$D$13,"M"),DATEDIF(G1367,H1367,"m")))</f>
        <v>0</v>
      </c>
      <c r="AE1367" s="37">
        <f>IF(E1367='[3]5.Grup_T'!$E$20,0,IF(AD1367&lt;&gt;0,M1367/V1367*MIN(12,AD1367),0))</f>
        <v>0</v>
      </c>
      <c r="AF1367" s="37">
        <f t="shared" si="302"/>
        <v>0</v>
      </c>
      <c r="AG1367" s="37">
        <f t="shared" si="303"/>
        <v>0</v>
      </c>
      <c r="AH1367" s="37">
        <f t="shared" si="304"/>
        <v>0</v>
      </c>
      <c r="AI1367" s="35" t="str">
        <f t="shared" si="305"/>
        <v>Nusidėvėjęs</v>
      </c>
      <c r="AJ1367" s="38" t="str">
        <f>IF(AND(F1367&lt;&gt;[3]Pav.tvarkyklė!$B$12,F1367&lt;&gt;[3]Pav.tvarkyklė!$B$13),"GVTNT","X")</f>
        <v>GVTNT</v>
      </c>
      <c r="AK1367" s="39">
        <f t="shared" si="307"/>
        <v>0</v>
      </c>
      <c r="AL1367" s="41"/>
      <c r="AM1367" s="41"/>
      <c r="AN1367" s="41">
        <f t="shared" si="295"/>
        <v>1900</v>
      </c>
      <c r="AO1367" s="41"/>
      <c r="AP1367" s="41"/>
      <c r="AQ1367" s="41"/>
      <c r="AR1367" s="42"/>
      <c r="AS1367" s="42"/>
      <c r="AU1367" s="43">
        <f t="shared" si="296"/>
        <v>0</v>
      </c>
    </row>
    <row r="1368" spans="1:47" ht="15" customHeight="1" x14ac:dyDescent="0.25">
      <c r="A1368" s="11"/>
      <c r="B1368" s="19">
        <v>1530</v>
      </c>
      <c r="C1368" s="74"/>
      <c r="D1368" s="77"/>
      <c r="E1368" s="78"/>
      <c r="F1368" s="78"/>
      <c r="G1368" s="80"/>
      <c r="H1368" s="49"/>
      <c r="I1368" s="27"/>
      <c r="J1368" s="27"/>
      <c r="K1368" s="27"/>
      <c r="L1368" s="79"/>
      <c r="M1368" s="81"/>
      <c r="N1368" s="29">
        <v>0</v>
      </c>
      <c r="O1368" s="30" t="str">
        <f>IF(G1368&lt;=$N$2,"",IF(F1368=[3]Pav.tvarkyklė!$B$13,"",IF(ISBLANK(R1368),"X","")))</f>
        <v/>
      </c>
      <c r="P1368" s="31"/>
      <c r="Q1368" s="32"/>
      <c r="R1368" s="32"/>
      <c r="S1368" s="33"/>
      <c r="T1368" s="33"/>
      <c r="U1368" s="34" t="str">
        <f>IFERROR(INDEX('[3]5.Grup_T'!$G$4:$G$22,MATCH('6.Turtas'!E1368,'[3]5.Grup_T'!$E$4:$E$22,0)),"0")</f>
        <v>0</v>
      </c>
      <c r="V1368" s="35">
        <f t="shared" si="297"/>
        <v>0</v>
      </c>
      <c r="W1368" s="35">
        <f>IF(NOT(ISBLANK(H1368)),(12-DATEDIF(H1368,'[3]1.Pradzia'!$D$13,"m")),0)</f>
        <v>0</v>
      </c>
      <c r="X1368" s="35">
        <f t="shared" si="298"/>
        <v>0</v>
      </c>
      <c r="Y1368" s="35">
        <f t="shared" si="294"/>
        <v>0</v>
      </c>
      <c r="Z1368" s="35">
        <f t="shared" si="306"/>
        <v>0</v>
      </c>
      <c r="AA1368" s="36">
        <f t="shared" si="299"/>
        <v>0</v>
      </c>
      <c r="AB1368" s="36">
        <f t="shared" si="300"/>
        <v>0</v>
      </c>
      <c r="AC1368" s="37">
        <f t="shared" si="301"/>
        <v>0</v>
      </c>
      <c r="AD1368" s="35">
        <f>IF(OR(YEAR(G1368)&lt;2019,O1368="X"),0,IF(ISBLANK(H1368),DATEDIF(G1368,'[3]1.Pradzia'!$D$13,"M"),DATEDIF(G1368,H1368,"m")))</f>
        <v>0</v>
      </c>
      <c r="AE1368" s="37">
        <f>IF(E1368='[3]5.Grup_T'!$E$20,0,IF(AD1368&lt;&gt;0,M1368/V1368*MIN(12,AD1368),0))</f>
        <v>0</v>
      </c>
      <c r="AF1368" s="37">
        <f t="shared" si="302"/>
        <v>0</v>
      </c>
      <c r="AG1368" s="37">
        <f t="shared" si="303"/>
        <v>0</v>
      </c>
      <c r="AH1368" s="37">
        <f t="shared" si="304"/>
        <v>0</v>
      </c>
      <c r="AI1368" s="35" t="str">
        <f t="shared" si="305"/>
        <v>Nusidėvėjęs</v>
      </c>
      <c r="AJ1368" s="38" t="str">
        <f>IF(AND(F1368&lt;&gt;[3]Pav.tvarkyklė!$B$12,F1368&lt;&gt;[3]Pav.tvarkyklė!$B$13),"GVTNT","X")</f>
        <v>GVTNT</v>
      </c>
      <c r="AK1368" s="39">
        <f t="shared" si="307"/>
        <v>0</v>
      </c>
      <c r="AL1368" s="41"/>
      <c r="AM1368" s="41"/>
      <c r="AN1368" s="41">
        <f t="shared" si="295"/>
        <v>1900</v>
      </c>
      <c r="AO1368" s="41"/>
      <c r="AP1368" s="41"/>
      <c r="AQ1368" s="41"/>
      <c r="AR1368" s="42"/>
      <c r="AS1368" s="42"/>
      <c r="AU1368" s="43">
        <f t="shared" si="296"/>
        <v>0</v>
      </c>
    </row>
    <row r="1369" spans="1:47" ht="15" customHeight="1" x14ac:dyDescent="0.25">
      <c r="A1369" s="11"/>
      <c r="B1369" s="19">
        <v>1531</v>
      </c>
      <c r="C1369" s="74"/>
      <c r="D1369" s="87"/>
      <c r="E1369" s="78"/>
      <c r="F1369" s="78"/>
      <c r="G1369" s="80"/>
      <c r="H1369" s="49"/>
      <c r="I1369" s="27"/>
      <c r="J1369" s="27"/>
      <c r="K1369" s="27"/>
      <c r="L1369" s="79"/>
      <c r="M1369" s="81"/>
      <c r="N1369" s="29">
        <v>0</v>
      </c>
      <c r="O1369" s="30" t="str">
        <f>IF(G1369&lt;=$N$2,"",IF(F1369=[3]Pav.tvarkyklė!$B$13,"",IF(ISBLANK(R1369),"X","")))</f>
        <v/>
      </c>
      <c r="P1369" s="31"/>
      <c r="Q1369" s="32"/>
      <c r="R1369" s="32"/>
      <c r="S1369" s="33"/>
      <c r="T1369" s="33"/>
      <c r="U1369" s="34" t="str">
        <f>IFERROR(INDEX('[3]5.Grup_T'!$G$4:$G$22,MATCH('6.Turtas'!E1369,'[3]5.Grup_T'!$E$4:$E$22,0)),"0")</f>
        <v>0</v>
      </c>
      <c r="V1369" s="35">
        <f t="shared" si="297"/>
        <v>0</v>
      </c>
      <c r="W1369" s="35">
        <f>IF(NOT(ISBLANK(H1369)),(12-DATEDIF(H1369,'[3]1.Pradzia'!$D$13,"m")),0)</f>
        <v>0</v>
      </c>
      <c r="X1369" s="35">
        <f t="shared" si="298"/>
        <v>0</v>
      </c>
      <c r="Y1369" s="35">
        <f t="shared" si="294"/>
        <v>0</v>
      </c>
      <c r="Z1369" s="35">
        <f t="shared" si="306"/>
        <v>0</v>
      </c>
      <c r="AA1369" s="36">
        <f t="shared" si="299"/>
        <v>0</v>
      </c>
      <c r="AB1369" s="36">
        <f t="shared" si="300"/>
        <v>0</v>
      </c>
      <c r="AC1369" s="37">
        <f t="shared" si="301"/>
        <v>0</v>
      </c>
      <c r="AD1369" s="35">
        <f>IF(OR(YEAR(G1369)&lt;2019,O1369="X"),0,IF(ISBLANK(H1369),DATEDIF(G1369,'[3]1.Pradzia'!$D$13,"M"),DATEDIF(G1369,H1369,"m")))</f>
        <v>0</v>
      </c>
      <c r="AE1369" s="37">
        <f>IF(E1369='[3]5.Grup_T'!$E$20,0,IF(AD1369&lt;&gt;0,M1369/V1369*MIN(12,AD1369),0))</f>
        <v>0</v>
      </c>
      <c r="AF1369" s="37">
        <f t="shared" si="302"/>
        <v>0</v>
      </c>
      <c r="AG1369" s="37">
        <f t="shared" si="303"/>
        <v>0</v>
      </c>
      <c r="AH1369" s="37">
        <f t="shared" si="304"/>
        <v>0</v>
      </c>
      <c r="AI1369" s="35" t="str">
        <f t="shared" si="305"/>
        <v>Nusidėvėjęs</v>
      </c>
      <c r="AJ1369" s="38" t="str">
        <f>IF(AND(F1369&lt;&gt;[3]Pav.tvarkyklė!$B$12,F1369&lt;&gt;[3]Pav.tvarkyklė!$B$13),"GVTNT","X")</f>
        <v>GVTNT</v>
      </c>
      <c r="AK1369" s="39">
        <f t="shared" si="307"/>
        <v>0</v>
      </c>
      <c r="AL1369" s="41"/>
      <c r="AM1369" s="41"/>
      <c r="AN1369" s="41">
        <f t="shared" si="295"/>
        <v>1900</v>
      </c>
      <c r="AO1369" s="41"/>
      <c r="AP1369" s="41"/>
      <c r="AQ1369" s="41"/>
      <c r="AR1369" s="42"/>
      <c r="AS1369" s="42"/>
      <c r="AU1369" s="43">
        <f t="shared" si="296"/>
        <v>0</v>
      </c>
    </row>
    <row r="1370" spans="1:47" ht="15" customHeight="1" x14ac:dyDescent="0.25">
      <c r="A1370" s="11"/>
      <c r="B1370" s="19">
        <v>1533</v>
      </c>
      <c r="C1370" s="74"/>
      <c r="D1370" s="87"/>
      <c r="E1370" s="78"/>
      <c r="F1370" s="78"/>
      <c r="G1370" s="80"/>
      <c r="H1370" s="49"/>
      <c r="I1370" s="27"/>
      <c r="J1370" s="27"/>
      <c r="K1370" s="27"/>
      <c r="L1370" s="79"/>
      <c r="M1370" s="81"/>
      <c r="N1370" s="29">
        <v>0</v>
      </c>
      <c r="O1370" s="30" t="str">
        <f>IF(G1370&lt;=$N$2,"",IF(F1370=[3]Pav.tvarkyklė!$B$13,"",IF(ISBLANK(R1370),"X","")))</f>
        <v/>
      </c>
      <c r="P1370" s="31"/>
      <c r="Q1370" s="32"/>
      <c r="R1370" s="32"/>
      <c r="S1370" s="33"/>
      <c r="T1370" s="33"/>
      <c r="U1370" s="34" t="str">
        <f>IFERROR(INDEX('[3]5.Grup_T'!$G$4:$G$22,MATCH('6.Turtas'!E1370,'[3]5.Grup_T'!$E$4:$E$22,0)),"0")</f>
        <v>0</v>
      </c>
      <c r="V1370" s="35">
        <f t="shared" si="297"/>
        <v>0</v>
      </c>
      <c r="W1370" s="35">
        <f>IF(NOT(ISBLANK(H1370)),(12-DATEDIF(H1370,'[3]1.Pradzia'!$D$13,"m")),0)</f>
        <v>0</v>
      </c>
      <c r="X1370" s="35">
        <f t="shared" si="298"/>
        <v>0</v>
      </c>
      <c r="Y1370" s="35">
        <f t="shared" si="294"/>
        <v>0</v>
      </c>
      <c r="Z1370" s="35">
        <f t="shared" si="306"/>
        <v>0</v>
      </c>
      <c r="AA1370" s="36">
        <f t="shared" si="299"/>
        <v>0</v>
      </c>
      <c r="AB1370" s="36">
        <f t="shared" si="300"/>
        <v>0</v>
      </c>
      <c r="AC1370" s="37">
        <f t="shared" si="301"/>
        <v>0</v>
      </c>
      <c r="AD1370" s="35">
        <f>IF(OR(YEAR(G1370)&lt;2019,O1370="X"),0,IF(ISBLANK(H1370),DATEDIF(G1370,'[3]1.Pradzia'!$D$13,"M"),DATEDIF(G1370,H1370,"m")))</f>
        <v>0</v>
      </c>
      <c r="AE1370" s="37">
        <f>IF(E1370='[3]5.Grup_T'!$E$20,0,IF(AD1370&lt;&gt;0,M1370/V1370*MIN(12,AD1370),0))</f>
        <v>0</v>
      </c>
      <c r="AF1370" s="37">
        <f t="shared" si="302"/>
        <v>0</v>
      </c>
      <c r="AG1370" s="37">
        <f t="shared" si="303"/>
        <v>0</v>
      </c>
      <c r="AH1370" s="37">
        <f t="shared" si="304"/>
        <v>0</v>
      </c>
      <c r="AI1370" s="35" t="str">
        <f t="shared" si="305"/>
        <v>Nusidėvėjęs</v>
      </c>
      <c r="AJ1370" s="38" t="str">
        <f>IF(AND(F1370&lt;&gt;[3]Pav.tvarkyklė!$B$12,F1370&lt;&gt;[3]Pav.tvarkyklė!$B$13),"GVTNT","X")</f>
        <v>GVTNT</v>
      </c>
      <c r="AK1370" s="39">
        <f t="shared" si="307"/>
        <v>0</v>
      </c>
      <c r="AL1370" s="41"/>
      <c r="AM1370" s="41"/>
      <c r="AN1370" s="41">
        <f t="shared" si="295"/>
        <v>1900</v>
      </c>
      <c r="AO1370" s="41"/>
      <c r="AP1370" s="41"/>
      <c r="AQ1370" s="41"/>
      <c r="AR1370" s="42"/>
      <c r="AS1370" s="42"/>
      <c r="AU1370" s="43">
        <f t="shared" si="296"/>
        <v>0</v>
      </c>
    </row>
    <row r="1371" spans="1:47" ht="15" customHeight="1" x14ac:dyDescent="0.25">
      <c r="A1371" s="11"/>
      <c r="B1371" s="19">
        <v>1534</v>
      </c>
      <c r="C1371" s="74"/>
      <c r="D1371" s="77"/>
      <c r="E1371" s="78"/>
      <c r="F1371" s="78"/>
      <c r="G1371" s="80"/>
      <c r="H1371" s="49"/>
      <c r="I1371" s="27"/>
      <c r="J1371" s="27"/>
      <c r="K1371" s="27"/>
      <c r="L1371" s="79"/>
      <c r="M1371" s="81"/>
      <c r="N1371" s="29">
        <v>0</v>
      </c>
      <c r="O1371" s="30" t="str">
        <f>IF(G1371&lt;=$N$2,"",IF(F1371=[3]Pav.tvarkyklė!$B$13,"",IF(ISBLANK(R1371),"X","")))</f>
        <v/>
      </c>
      <c r="P1371" s="31"/>
      <c r="Q1371" s="32"/>
      <c r="R1371" s="32"/>
      <c r="S1371" s="33"/>
      <c r="T1371" s="33"/>
      <c r="U1371" s="34" t="str">
        <f>IFERROR(INDEX('[3]5.Grup_T'!$G$4:$G$22,MATCH('6.Turtas'!E1371,'[3]5.Grup_T'!$E$4:$E$22,0)),"0")</f>
        <v>0</v>
      </c>
      <c r="V1371" s="35">
        <f t="shared" si="297"/>
        <v>0</v>
      </c>
      <c r="W1371" s="35">
        <f>IF(NOT(ISBLANK(H1371)),(12-DATEDIF(H1371,'[3]1.Pradzia'!$D$13,"m")),0)</f>
        <v>0</v>
      </c>
      <c r="X1371" s="35">
        <f t="shared" si="298"/>
        <v>0</v>
      </c>
      <c r="Y1371" s="35">
        <f t="shared" si="294"/>
        <v>0</v>
      </c>
      <c r="Z1371" s="35">
        <f t="shared" si="306"/>
        <v>0</v>
      </c>
      <c r="AA1371" s="36">
        <f t="shared" si="299"/>
        <v>0</v>
      </c>
      <c r="AB1371" s="36">
        <f t="shared" si="300"/>
        <v>0</v>
      </c>
      <c r="AC1371" s="37">
        <f t="shared" si="301"/>
        <v>0</v>
      </c>
      <c r="AD1371" s="35">
        <f>IF(OR(YEAR(G1371)&lt;2019,O1371="X"),0,IF(ISBLANK(H1371),DATEDIF(G1371,'[3]1.Pradzia'!$D$13,"M"),DATEDIF(G1371,H1371,"m")))</f>
        <v>0</v>
      </c>
      <c r="AE1371" s="37">
        <f>IF(E1371='[3]5.Grup_T'!$E$20,0,IF(AD1371&lt;&gt;0,M1371/V1371*MIN(12,AD1371),0))</f>
        <v>0</v>
      </c>
      <c r="AF1371" s="37">
        <f t="shared" si="302"/>
        <v>0</v>
      </c>
      <c r="AG1371" s="37">
        <f t="shared" si="303"/>
        <v>0</v>
      </c>
      <c r="AH1371" s="37">
        <f t="shared" si="304"/>
        <v>0</v>
      </c>
      <c r="AI1371" s="35" t="str">
        <f t="shared" si="305"/>
        <v>Nusidėvėjęs</v>
      </c>
      <c r="AJ1371" s="38" t="str">
        <f>IF(AND(F1371&lt;&gt;[3]Pav.tvarkyklė!$B$12,F1371&lt;&gt;[3]Pav.tvarkyklė!$B$13),"GVTNT","X")</f>
        <v>GVTNT</v>
      </c>
      <c r="AK1371" s="39">
        <f t="shared" si="307"/>
        <v>0</v>
      </c>
      <c r="AL1371" s="41"/>
      <c r="AM1371" s="41"/>
      <c r="AN1371" s="41">
        <f t="shared" si="295"/>
        <v>1900</v>
      </c>
      <c r="AO1371" s="41"/>
      <c r="AP1371" s="41"/>
      <c r="AQ1371" s="41"/>
      <c r="AR1371" s="42"/>
      <c r="AS1371" s="42"/>
      <c r="AU1371" s="43">
        <f t="shared" si="296"/>
        <v>0</v>
      </c>
    </row>
    <row r="1372" spans="1:47" ht="15" customHeight="1" x14ac:dyDescent="0.25">
      <c r="A1372" s="11"/>
      <c r="B1372" s="19">
        <v>1535</v>
      </c>
      <c r="C1372" s="74"/>
      <c r="D1372" s="77"/>
      <c r="E1372" s="78"/>
      <c r="F1372" s="78"/>
      <c r="G1372" s="80"/>
      <c r="H1372" s="49"/>
      <c r="I1372" s="27"/>
      <c r="J1372" s="27"/>
      <c r="K1372" s="27"/>
      <c r="L1372" s="79"/>
      <c r="M1372" s="81"/>
      <c r="N1372" s="29">
        <v>0</v>
      </c>
      <c r="O1372" s="30" t="str">
        <f>IF(G1372&lt;=$N$2,"",IF(F1372=[3]Pav.tvarkyklė!$B$13,"",IF(ISBLANK(R1372),"X","")))</f>
        <v/>
      </c>
      <c r="P1372" s="31"/>
      <c r="Q1372" s="32"/>
      <c r="R1372" s="32"/>
      <c r="S1372" s="33"/>
      <c r="T1372" s="33"/>
      <c r="U1372" s="34" t="str">
        <f>IFERROR(INDEX('[3]5.Grup_T'!$G$4:$G$22,MATCH('6.Turtas'!E1372,'[3]5.Grup_T'!$E$4:$E$22,0)),"0")</f>
        <v>0</v>
      </c>
      <c r="V1372" s="35">
        <f t="shared" si="297"/>
        <v>0</v>
      </c>
      <c r="W1372" s="35">
        <f>IF(NOT(ISBLANK(H1372)),(12-DATEDIF(H1372,'[3]1.Pradzia'!$D$13,"m")),0)</f>
        <v>0</v>
      </c>
      <c r="X1372" s="35">
        <f t="shared" si="298"/>
        <v>0</v>
      </c>
      <c r="Y1372" s="35">
        <f t="shared" si="294"/>
        <v>0</v>
      </c>
      <c r="Z1372" s="35">
        <f t="shared" si="306"/>
        <v>0</v>
      </c>
      <c r="AA1372" s="36">
        <f t="shared" si="299"/>
        <v>0</v>
      </c>
      <c r="AB1372" s="36">
        <f t="shared" si="300"/>
        <v>0</v>
      </c>
      <c r="AC1372" s="37">
        <f t="shared" si="301"/>
        <v>0</v>
      </c>
      <c r="AD1372" s="35">
        <f>IF(OR(YEAR(G1372)&lt;2019,O1372="X"),0,IF(ISBLANK(H1372),DATEDIF(G1372,'[3]1.Pradzia'!$D$13,"M"),DATEDIF(G1372,H1372,"m")))</f>
        <v>0</v>
      </c>
      <c r="AE1372" s="37">
        <f>IF(E1372='[3]5.Grup_T'!$E$20,0,IF(AD1372&lt;&gt;0,M1372/V1372*MIN(12,AD1372),0))</f>
        <v>0</v>
      </c>
      <c r="AF1372" s="37">
        <f t="shared" si="302"/>
        <v>0</v>
      </c>
      <c r="AG1372" s="37">
        <f t="shared" si="303"/>
        <v>0</v>
      </c>
      <c r="AH1372" s="37">
        <f t="shared" si="304"/>
        <v>0</v>
      </c>
      <c r="AI1372" s="35" t="str">
        <f t="shared" si="305"/>
        <v>Nusidėvėjęs</v>
      </c>
      <c r="AJ1372" s="38" t="str">
        <f>IF(AND(F1372&lt;&gt;[3]Pav.tvarkyklė!$B$12,F1372&lt;&gt;[3]Pav.tvarkyklė!$B$13),"GVTNT","X")</f>
        <v>GVTNT</v>
      </c>
      <c r="AK1372" s="39">
        <f t="shared" si="307"/>
        <v>0</v>
      </c>
      <c r="AL1372" s="41"/>
      <c r="AM1372" s="41"/>
      <c r="AN1372" s="41">
        <f t="shared" si="295"/>
        <v>1900</v>
      </c>
      <c r="AO1372" s="41"/>
      <c r="AP1372" s="41"/>
      <c r="AQ1372" s="41"/>
      <c r="AR1372" s="42"/>
      <c r="AS1372" s="42"/>
      <c r="AU1372" s="43">
        <f t="shared" si="296"/>
        <v>0</v>
      </c>
    </row>
    <row r="1373" spans="1:47" ht="15" customHeight="1" x14ac:dyDescent="0.25">
      <c r="A1373" s="11"/>
      <c r="B1373" s="19">
        <v>1536</v>
      </c>
      <c r="C1373" s="74"/>
      <c r="D1373" s="87"/>
      <c r="E1373" s="78"/>
      <c r="F1373" s="78"/>
      <c r="G1373" s="80"/>
      <c r="H1373" s="49"/>
      <c r="I1373" s="27"/>
      <c r="J1373" s="27"/>
      <c r="K1373" s="27"/>
      <c r="L1373" s="79"/>
      <c r="M1373" s="81"/>
      <c r="N1373" s="29">
        <v>0</v>
      </c>
      <c r="O1373" s="30" t="str">
        <f>IF(G1373&lt;=$N$2,"",IF(F1373=[3]Pav.tvarkyklė!$B$13,"",IF(ISBLANK(R1373),"X","")))</f>
        <v/>
      </c>
      <c r="P1373" s="31"/>
      <c r="Q1373" s="32"/>
      <c r="R1373" s="32"/>
      <c r="S1373" s="33"/>
      <c r="T1373" s="33"/>
      <c r="U1373" s="34" t="str">
        <f>IFERROR(INDEX('[3]5.Grup_T'!$G$4:$G$22,MATCH('6.Turtas'!E1373,'[3]5.Grup_T'!$E$4:$E$22,0)),"0")</f>
        <v>0</v>
      </c>
      <c r="V1373" s="35">
        <f t="shared" si="297"/>
        <v>0</v>
      </c>
      <c r="W1373" s="35">
        <f>IF(NOT(ISBLANK(H1373)),(12-DATEDIF(H1373,'[3]1.Pradzia'!$D$13,"m")),0)</f>
        <v>0</v>
      </c>
      <c r="X1373" s="35">
        <f t="shared" si="298"/>
        <v>0</v>
      </c>
      <c r="Y1373" s="35">
        <f t="shared" si="294"/>
        <v>0</v>
      </c>
      <c r="Z1373" s="35">
        <f t="shared" si="306"/>
        <v>0</v>
      </c>
      <c r="AA1373" s="36">
        <f t="shared" si="299"/>
        <v>0</v>
      </c>
      <c r="AB1373" s="36">
        <f t="shared" si="300"/>
        <v>0</v>
      </c>
      <c r="AC1373" s="37">
        <f t="shared" si="301"/>
        <v>0</v>
      </c>
      <c r="AD1373" s="35">
        <f>IF(OR(YEAR(G1373)&lt;2019,O1373="X"),0,IF(ISBLANK(H1373),DATEDIF(G1373,'[3]1.Pradzia'!$D$13,"M"),DATEDIF(G1373,H1373,"m")))</f>
        <v>0</v>
      </c>
      <c r="AE1373" s="37">
        <f>IF(E1373='[3]5.Grup_T'!$E$20,0,IF(AD1373&lt;&gt;0,M1373/V1373*MIN(12,AD1373),0))</f>
        <v>0</v>
      </c>
      <c r="AF1373" s="37">
        <f t="shared" si="302"/>
        <v>0</v>
      </c>
      <c r="AG1373" s="37">
        <f t="shared" si="303"/>
        <v>0</v>
      </c>
      <c r="AH1373" s="37">
        <f t="shared" si="304"/>
        <v>0</v>
      </c>
      <c r="AI1373" s="35" t="str">
        <f t="shared" si="305"/>
        <v>Nusidėvėjęs</v>
      </c>
      <c r="AJ1373" s="38" t="str">
        <f>IF(AND(F1373&lt;&gt;[3]Pav.tvarkyklė!$B$12,F1373&lt;&gt;[3]Pav.tvarkyklė!$B$13),"GVTNT","X")</f>
        <v>GVTNT</v>
      </c>
      <c r="AK1373" s="39">
        <f t="shared" si="307"/>
        <v>0</v>
      </c>
      <c r="AL1373" s="41"/>
      <c r="AM1373" s="41"/>
      <c r="AN1373" s="41">
        <f t="shared" si="295"/>
        <v>1900</v>
      </c>
      <c r="AO1373" s="41"/>
      <c r="AP1373" s="41"/>
      <c r="AQ1373" s="41"/>
      <c r="AR1373" s="42"/>
      <c r="AS1373" s="42"/>
      <c r="AU1373" s="43">
        <f t="shared" si="296"/>
        <v>0</v>
      </c>
    </row>
    <row r="1374" spans="1:47" ht="15" customHeight="1" x14ac:dyDescent="0.25">
      <c r="A1374" s="11"/>
      <c r="B1374" s="19">
        <v>1537</v>
      </c>
      <c r="C1374" s="74"/>
      <c r="D1374" s="87"/>
      <c r="E1374" s="78"/>
      <c r="F1374" s="78"/>
      <c r="G1374" s="80"/>
      <c r="H1374" s="49"/>
      <c r="I1374" s="26"/>
      <c r="J1374" s="27"/>
      <c r="K1374" s="27"/>
      <c r="L1374" s="79"/>
      <c r="M1374" s="28"/>
      <c r="N1374" s="29">
        <v>0</v>
      </c>
      <c r="O1374" s="30" t="str">
        <f>IF(G1374&lt;=$N$2,"",IF(F1374=[3]Pav.tvarkyklė!$B$13,"",IF(ISBLANK(R1374),"X","")))</f>
        <v/>
      </c>
      <c r="P1374" s="31"/>
      <c r="Q1374" s="32"/>
      <c r="R1374" s="32"/>
      <c r="S1374" s="33"/>
      <c r="T1374" s="33"/>
      <c r="U1374" s="34" t="str">
        <f>IFERROR(INDEX('[3]5.Grup_T'!$G$4:$G$22,MATCH('6.Turtas'!E1374,'[3]5.Grup_T'!$E$4:$E$22,0)),"0")</f>
        <v>0</v>
      </c>
      <c r="V1374" s="35">
        <f t="shared" si="297"/>
        <v>0</v>
      </c>
      <c r="W1374" s="35">
        <f>IF(NOT(ISBLANK(H1374)),(12-DATEDIF(H1374,'[3]1.Pradzia'!$D$13,"m")),0)</f>
        <v>0</v>
      </c>
      <c r="X1374" s="35">
        <f t="shared" si="298"/>
        <v>0</v>
      </c>
      <c r="Y1374" s="35">
        <f t="shared" si="294"/>
        <v>0</v>
      </c>
      <c r="Z1374" s="35">
        <f t="shared" si="306"/>
        <v>0</v>
      </c>
      <c r="AA1374" s="36">
        <f t="shared" si="299"/>
        <v>0</v>
      </c>
      <c r="AB1374" s="36">
        <f t="shared" si="300"/>
        <v>0</v>
      </c>
      <c r="AC1374" s="37">
        <f t="shared" si="301"/>
        <v>0</v>
      </c>
      <c r="AD1374" s="35">
        <f>IF(OR(YEAR(G1374)&lt;2019,O1374="X"),0,IF(ISBLANK(H1374),DATEDIF(G1374,'[3]1.Pradzia'!$D$13,"M"),DATEDIF(G1374,H1374,"m")))</f>
        <v>0</v>
      </c>
      <c r="AE1374" s="37">
        <f>IF(E1374='[3]5.Grup_T'!$E$20,0,IF(AD1374&lt;&gt;0,M1374/V1374*MIN(12,AD1374),0))</f>
        <v>0</v>
      </c>
      <c r="AF1374" s="37">
        <f t="shared" si="302"/>
        <v>0</v>
      </c>
      <c r="AG1374" s="37">
        <f t="shared" si="303"/>
        <v>0</v>
      </c>
      <c r="AH1374" s="37">
        <f t="shared" si="304"/>
        <v>0</v>
      </c>
      <c r="AI1374" s="35" t="str">
        <f t="shared" si="305"/>
        <v>Nusidėvėjęs</v>
      </c>
      <c r="AJ1374" s="38" t="str">
        <f>IF(AND(F1374&lt;&gt;[3]Pav.tvarkyklė!$B$12,F1374&lt;&gt;[3]Pav.tvarkyklė!$B$13),"GVTNT","X")</f>
        <v>GVTNT</v>
      </c>
      <c r="AK1374" s="39">
        <f t="shared" si="307"/>
        <v>0</v>
      </c>
      <c r="AL1374" s="41"/>
      <c r="AM1374" s="41"/>
      <c r="AN1374" s="41">
        <f t="shared" si="295"/>
        <v>1900</v>
      </c>
      <c r="AO1374" s="41"/>
      <c r="AP1374" s="41"/>
      <c r="AQ1374" s="41"/>
      <c r="AR1374" s="42"/>
      <c r="AS1374" s="42"/>
      <c r="AU1374" s="43">
        <f t="shared" si="296"/>
        <v>0</v>
      </c>
    </row>
    <row r="1375" spans="1:47" ht="15" customHeight="1" x14ac:dyDescent="0.25">
      <c r="A1375" s="11"/>
      <c r="B1375" s="19">
        <v>1538</v>
      </c>
      <c r="C1375" s="74"/>
      <c r="D1375" s="77"/>
      <c r="E1375" s="78"/>
      <c r="F1375" s="78"/>
      <c r="G1375" s="80"/>
      <c r="H1375" s="49"/>
      <c r="I1375" s="27"/>
      <c r="J1375" s="27"/>
      <c r="K1375" s="27"/>
      <c r="L1375" s="79"/>
      <c r="M1375" s="81"/>
      <c r="N1375" s="29">
        <v>0</v>
      </c>
      <c r="O1375" s="30" t="str">
        <f>IF(G1375&lt;=$N$2,"",IF(F1375=[3]Pav.tvarkyklė!$B$13,"",IF(ISBLANK(R1375),"X","")))</f>
        <v/>
      </c>
      <c r="P1375" s="31"/>
      <c r="Q1375" s="32"/>
      <c r="R1375" s="32"/>
      <c r="S1375" s="33"/>
      <c r="T1375" s="33"/>
      <c r="U1375" s="34" t="str">
        <f>IFERROR(INDEX('[3]5.Grup_T'!$G$4:$G$22,MATCH('6.Turtas'!E1375,'[3]5.Grup_T'!$E$4:$E$22,0)),"0")</f>
        <v>0</v>
      </c>
      <c r="V1375" s="35">
        <f t="shared" si="297"/>
        <v>0</v>
      </c>
      <c r="W1375" s="35">
        <f>IF(NOT(ISBLANK(H1375)),(12-DATEDIF(H1375,'[3]1.Pradzia'!$D$13,"m")),0)</f>
        <v>0</v>
      </c>
      <c r="X1375" s="35">
        <f t="shared" si="298"/>
        <v>0</v>
      </c>
      <c r="Y1375" s="35">
        <f t="shared" si="294"/>
        <v>0</v>
      </c>
      <c r="Z1375" s="35">
        <f t="shared" si="306"/>
        <v>0</v>
      </c>
      <c r="AA1375" s="36">
        <f t="shared" si="299"/>
        <v>0</v>
      </c>
      <c r="AB1375" s="36">
        <f t="shared" si="300"/>
        <v>0</v>
      </c>
      <c r="AC1375" s="37">
        <f t="shared" si="301"/>
        <v>0</v>
      </c>
      <c r="AD1375" s="35">
        <f>IF(OR(YEAR(G1375)&lt;2019,O1375="X"),0,IF(ISBLANK(H1375),DATEDIF(G1375,'[3]1.Pradzia'!$D$13,"M"),DATEDIF(G1375,H1375,"m")))</f>
        <v>0</v>
      </c>
      <c r="AE1375" s="37">
        <f>IF(E1375='[3]5.Grup_T'!$E$20,0,IF(AD1375&lt;&gt;0,M1375/V1375*MIN(12,AD1375),0))</f>
        <v>0</v>
      </c>
      <c r="AF1375" s="37">
        <f t="shared" si="302"/>
        <v>0</v>
      </c>
      <c r="AG1375" s="37">
        <f t="shared" si="303"/>
        <v>0</v>
      </c>
      <c r="AH1375" s="37">
        <f t="shared" si="304"/>
        <v>0</v>
      </c>
      <c r="AI1375" s="35" t="str">
        <f t="shared" si="305"/>
        <v>Nusidėvėjęs</v>
      </c>
      <c r="AJ1375" s="38" t="str">
        <f>IF(AND(F1375&lt;&gt;[3]Pav.tvarkyklė!$B$12,F1375&lt;&gt;[3]Pav.tvarkyklė!$B$13),"GVTNT","X")</f>
        <v>GVTNT</v>
      </c>
      <c r="AK1375" s="39">
        <f t="shared" si="307"/>
        <v>0</v>
      </c>
      <c r="AL1375" s="41"/>
      <c r="AM1375" s="41"/>
      <c r="AN1375" s="41">
        <f t="shared" si="295"/>
        <v>1900</v>
      </c>
      <c r="AO1375" s="41"/>
      <c r="AP1375" s="41"/>
      <c r="AQ1375" s="41"/>
      <c r="AR1375" s="42"/>
      <c r="AS1375" s="42"/>
      <c r="AU1375" s="43">
        <f t="shared" si="296"/>
        <v>0</v>
      </c>
    </row>
    <row r="1376" spans="1:47" ht="15" customHeight="1" x14ac:dyDescent="0.25">
      <c r="A1376" s="11"/>
      <c r="B1376" s="19">
        <v>1539</v>
      </c>
      <c r="C1376" s="74"/>
      <c r="D1376" s="77"/>
      <c r="E1376" s="78"/>
      <c r="F1376" s="78"/>
      <c r="G1376" s="80"/>
      <c r="H1376" s="49"/>
      <c r="I1376" s="27"/>
      <c r="J1376" s="27"/>
      <c r="K1376" s="27"/>
      <c r="L1376" s="79"/>
      <c r="M1376" s="81"/>
      <c r="N1376" s="29">
        <v>0</v>
      </c>
      <c r="O1376" s="30" t="str">
        <f>IF(G1376&lt;=$N$2,"",IF(F1376=[3]Pav.tvarkyklė!$B$13,"",IF(ISBLANK(R1376),"X","")))</f>
        <v/>
      </c>
      <c r="P1376" s="31"/>
      <c r="Q1376" s="32"/>
      <c r="R1376" s="32"/>
      <c r="S1376" s="33"/>
      <c r="T1376" s="33"/>
      <c r="U1376" s="34" t="str">
        <f>IFERROR(INDEX('[3]5.Grup_T'!$G$4:$G$22,MATCH('6.Turtas'!E1376,'[3]5.Grup_T'!$E$4:$E$22,0)),"0")</f>
        <v>0</v>
      </c>
      <c r="V1376" s="35">
        <f t="shared" si="297"/>
        <v>0</v>
      </c>
      <c r="W1376" s="35">
        <f>IF(NOT(ISBLANK(H1376)),(12-DATEDIF(H1376,'[3]1.Pradzia'!$D$13,"m")),0)</f>
        <v>0</v>
      </c>
      <c r="X1376" s="35">
        <f t="shared" si="298"/>
        <v>0</v>
      </c>
      <c r="Y1376" s="35">
        <f t="shared" si="294"/>
        <v>0</v>
      </c>
      <c r="Z1376" s="35">
        <f t="shared" si="306"/>
        <v>0</v>
      </c>
      <c r="AA1376" s="36">
        <f t="shared" si="299"/>
        <v>0</v>
      </c>
      <c r="AB1376" s="36">
        <f t="shared" si="300"/>
        <v>0</v>
      </c>
      <c r="AC1376" s="37">
        <f t="shared" si="301"/>
        <v>0</v>
      </c>
      <c r="AD1376" s="35">
        <f>IF(OR(YEAR(G1376)&lt;2019,O1376="X"),0,IF(ISBLANK(H1376),DATEDIF(G1376,'[3]1.Pradzia'!$D$13,"M"),DATEDIF(G1376,H1376,"m")))</f>
        <v>0</v>
      </c>
      <c r="AE1376" s="37">
        <f>IF(E1376='[3]5.Grup_T'!$E$20,0,IF(AD1376&lt;&gt;0,M1376/V1376*MIN(12,AD1376),0))</f>
        <v>0</v>
      </c>
      <c r="AF1376" s="37">
        <f t="shared" si="302"/>
        <v>0</v>
      </c>
      <c r="AG1376" s="37">
        <f t="shared" si="303"/>
        <v>0</v>
      </c>
      <c r="AH1376" s="37">
        <f t="shared" si="304"/>
        <v>0</v>
      </c>
      <c r="AI1376" s="35" t="str">
        <f t="shared" si="305"/>
        <v>Nusidėvėjęs</v>
      </c>
      <c r="AJ1376" s="38" t="str">
        <f>IF(AND(F1376&lt;&gt;[3]Pav.tvarkyklė!$B$12,F1376&lt;&gt;[3]Pav.tvarkyklė!$B$13),"GVTNT","X")</f>
        <v>GVTNT</v>
      </c>
      <c r="AK1376" s="39">
        <f t="shared" si="307"/>
        <v>0</v>
      </c>
      <c r="AL1376" s="41"/>
      <c r="AM1376" s="41"/>
      <c r="AN1376" s="41">
        <f t="shared" si="295"/>
        <v>1900</v>
      </c>
      <c r="AO1376" s="41"/>
      <c r="AP1376" s="41"/>
      <c r="AQ1376" s="41"/>
      <c r="AR1376" s="42"/>
      <c r="AS1376" s="42"/>
      <c r="AU1376" s="43">
        <f t="shared" si="296"/>
        <v>0</v>
      </c>
    </row>
    <row r="1377" spans="1:47" ht="15" customHeight="1" x14ac:dyDescent="0.25">
      <c r="A1377" s="11"/>
      <c r="B1377" s="19">
        <v>1540</v>
      </c>
      <c r="C1377" s="74"/>
      <c r="D1377" s="77"/>
      <c r="E1377" s="78"/>
      <c r="F1377" s="78"/>
      <c r="G1377" s="80"/>
      <c r="H1377" s="49"/>
      <c r="I1377" s="27"/>
      <c r="J1377" s="27"/>
      <c r="K1377" s="27"/>
      <c r="L1377" s="79"/>
      <c r="M1377" s="81"/>
      <c r="N1377" s="29">
        <v>0</v>
      </c>
      <c r="O1377" s="30" t="str">
        <f>IF(G1377&lt;=$N$2,"",IF(F1377=[3]Pav.tvarkyklė!$B$13,"",IF(ISBLANK(R1377),"X","")))</f>
        <v/>
      </c>
      <c r="P1377" s="31"/>
      <c r="Q1377" s="32"/>
      <c r="R1377" s="32"/>
      <c r="S1377" s="33"/>
      <c r="T1377" s="33"/>
      <c r="U1377" s="34" t="str">
        <f>IFERROR(INDEX('[3]5.Grup_T'!$G$4:$G$22,MATCH('6.Turtas'!E1377,'[3]5.Grup_T'!$E$4:$E$22,0)),"0")</f>
        <v>0</v>
      </c>
      <c r="V1377" s="35">
        <f t="shared" si="297"/>
        <v>0</v>
      </c>
      <c r="W1377" s="35">
        <f>IF(NOT(ISBLANK(H1377)),(12-DATEDIF(H1377,'[3]1.Pradzia'!$D$13,"m")),0)</f>
        <v>0</v>
      </c>
      <c r="X1377" s="35">
        <f t="shared" si="298"/>
        <v>0</v>
      </c>
      <c r="Y1377" s="35">
        <f t="shared" si="294"/>
        <v>0</v>
      </c>
      <c r="Z1377" s="35">
        <f t="shared" si="306"/>
        <v>0</v>
      </c>
      <c r="AA1377" s="36">
        <f t="shared" si="299"/>
        <v>0</v>
      </c>
      <c r="AB1377" s="36">
        <f t="shared" si="300"/>
        <v>0</v>
      </c>
      <c r="AC1377" s="37">
        <f t="shared" si="301"/>
        <v>0</v>
      </c>
      <c r="AD1377" s="35">
        <f>IF(OR(YEAR(G1377)&lt;2019,O1377="X"),0,IF(ISBLANK(H1377),DATEDIF(G1377,'[3]1.Pradzia'!$D$13,"M"),DATEDIF(G1377,H1377,"m")))</f>
        <v>0</v>
      </c>
      <c r="AE1377" s="37">
        <f>IF(E1377='[3]5.Grup_T'!$E$20,0,IF(AD1377&lt;&gt;0,M1377/V1377*MIN(12,AD1377),0))</f>
        <v>0</v>
      </c>
      <c r="AF1377" s="37">
        <f t="shared" si="302"/>
        <v>0</v>
      </c>
      <c r="AG1377" s="37">
        <f t="shared" si="303"/>
        <v>0</v>
      </c>
      <c r="AH1377" s="37">
        <f t="shared" si="304"/>
        <v>0</v>
      </c>
      <c r="AI1377" s="35" t="str">
        <f t="shared" si="305"/>
        <v>Nusidėvėjęs</v>
      </c>
      <c r="AJ1377" s="38" t="str">
        <f>IF(AND(F1377&lt;&gt;[3]Pav.tvarkyklė!$B$12,F1377&lt;&gt;[3]Pav.tvarkyklė!$B$13),"GVTNT","X")</f>
        <v>GVTNT</v>
      </c>
      <c r="AK1377" s="39">
        <f t="shared" si="307"/>
        <v>0</v>
      </c>
      <c r="AL1377" s="41"/>
      <c r="AM1377" s="41"/>
      <c r="AN1377" s="41">
        <f t="shared" si="295"/>
        <v>1900</v>
      </c>
      <c r="AO1377" s="41"/>
      <c r="AP1377" s="41"/>
      <c r="AQ1377" s="41"/>
      <c r="AR1377" s="42"/>
      <c r="AS1377" s="42"/>
      <c r="AU1377" s="43">
        <f t="shared" si="296"/>
        <v>0</v>
      </c>
    </row>
    <row r="1378" spans="1:47" ht="15" customHeight="1" x14ac:dyDescent="0.25">
      <c r="A1378" s="11"/>
      <c r="B1378" s="19">
        <v>1541</v>
      </c>
      <c r="C1378" s="74"/>
      <c r="D1378" s="77"/>
      <c r="E1378" s="78"/>
      <c r="F1378" s="78"/>
      <c r="G1378" s="80"/>
      <c r="H1378" s="49"/>
      <c r="I1378" s="26"/>
      <c r="J1378" s="27"/>
      <c r="K1378" s="27"/>
      <c r="L1378" s="79"/>
      <c r="M1378" s="28"/>
      <c r="N1378" s="29">
        <v>0</v>
      </c>
      <c r="O1378" s="30" t="str">
        <f>IF(G1378&lt;=$N$2,"",IF(F1378=[3]Pav.tvarkyklė!$B$13,"",IF(ISBLANK(R1378),"X","")))</f>
        <v/>
      </c>
      <c r="P1378" s="88"/>
      <c r="Q1378" s="78"/>
      <c r="R1378" s="78"/>
      <c r="S1378" s="63"/>
      <c r="T1378" s="63"/>
      <c r="U1378" s="34" t="str">
        <f>IFERROR(INDEX('[3]5.Grup_T'!$G$4:$G$22,MATCH('6.Turtas'!E1378,'[3]5.Grup_T'!$E$4:$E$22,0)),"0")</f>
        <v>0</v>
      </c>
      <c r="V1378" s="35">
        <f t="shared" si="297"/>
        <v>0</v>
      </c>
      <c r="W1378" s="35">
        <f>IF(NOT(ISBLANK(H1378)),(12-DATEDIF(H1378,'[3]1.Pradzia'!$D$13,"m")),0)</f>
        <v>0</v>
      </c>
      <c r="X1378" s="35">
        <f t="shared" si="298"/>
        <v>0</v>
      </c>
      <c r="Y1378" s="35">
        <f t="shared" si="294"/>
        <v>0</v>
      </c>
      <c r="Z1378" s="35">
        <f t="shared" si="306"/>
        <v>0</v>
      </c>
      <c r="AA1378" s="36">
        <f t="shared" si="299"/>
        <v>0</v>
      </c>
      <c r="AB1378" s="36">
        <f t="shared" si="300"/>
        <v>0</v>
      </c>
      <c r="AC1378" s="37">
        <f t="shared" si="301"/>
        <v>0</v>
      </c>
      <c r="AD1378" s="35">
        <f>IF(OR(YEAR(G1378)&lt;2019,O1378="X"),0,IF(ISBLANK(H1378),DATEDIF(G1378,'[3]1.Pradzia'!$D$13,"M"),DATEDIF(G1378,H1378,"m")))</f>
        <v>0</v>
      </c>
      <c r="AE1378" s="37">
        <f>IF(E1378='[3]5.Grup_T'!$E$20,0,IF(AD1378&lt;&gt;0,M1378/V1378*MIN(12,AD1378),0))</f>
        <v>0</v>
      </c>
      <c r="AF1378" s="37">
        <f t="shared" si="302"/>
        <v>0</v>
      </c>
      <c r="AG1378" s="37">
        <f t="shared" si="303"/>
        <v>0</v>
      </c>
      <c r="AH1378" s="37">
        <f t="shared" si="304"/>
        <v>0</v>
      </c>
      <c r="AI1378" s="35" t="str">
        <f t="shared" si="305"/>
        <v>Nusidėvėjęs</v>
      </c>
      <c r="AJ1378" s="38" t="str">
        <f>IF(AND(F1378&lt;&gt;[3]Pav.tvarkyklė!$B$12,F1378&lt;&gt;[3]Pav.tvarkyklė!$B$13),"GVTNT","X")</f>
        <v>GVTNT</v>
      </c>
      <c r="AK1378" s="39">
        <f t="shared" si="307"/>
        <v>0</v>
      </c>
      <c r="AL1378" s="41"/>
      <c r="AM1378" s="41"/>
      <c r="AN1378" s="41">
        <f t="shared" si="295"/>
        <v>1900</v>
      </c>
      <c r="AO1378" s="41"/>
      <c r="AP1378" s="41"/>
      <c r="AQ1378" s="41"/>
      <c r="AR1378" s="42"/>
      <c r="AS1378" s="42"/>
      <c r="AU1378" s="43">
        <f t="shared" si="296"/>
        <v>0</v>
      </c>
    </row>
    <row r="1379" spans="1:47" ht="15" customHeight="1" x14ac:dyDescent="0.25">
      <c r="A1379" s="11"/>
      <c r="B1379" s="19">
        <v>1542</v>
      </c>
      <c r="C1379" s="74"/>
      <c r="D1379" s="77"/>
      <c r="E1379" s="78"/>
      <c r="F1379" s="78"/>
      <c r="G1379" s="80"/>
      <c r="H1379" s="49"/>
      <c r="I1379" s="27"/>
      <c r="J1379" s="27"/>
      <c r="K1379" s="27"/>
      <c r="L1379" s="79"/>
      <c r="M1379" s="81"/>
      <c r="N1379" s="29">
        <v>0</v>
      </c>
      <c r="O1379" s="30" t="str">
        <f>IF(G1379&lt;=$N$2,"",IF(F1379=[3]Pav.tvarkyklė!$B$13,"",IF(ISBLANK(R1379),"X","")))</f>
        <v/>
      </c>
      <c r="P1379" s="88"/>
      <c r="Q1379" s="78"/>
      <c r="R1379" s="78"/>
      <c r="S1379" s="63"/>
      <c r="T1379" s="63"/>
      <c r="U1379" s="34" t="str">
        <f>IFERROR(INDEX('[3]5.Grup_T'!$G$4:$G$22,MATCH('6.Turtas'!E1379,'[3]5.Grup_T'!$E$4:$E$22,0)),"0")</f>
        <v>0</v>
      </c>
      <c r="V1379" s="35">
        <f t="shared" si="297"/>
        <v>0</v>
      </c>
      <c r="W1379" s="35">
        <f>IF(NOT(ISBLANK(H1379)),(12-DATEDIF(H1379,'[3]1.Pradzia'!$D$13,"m")),0)</f>
        <v>0</v>
      </c>
      <c r="X1379" s="35">
        <f t="shared" si="298"/>
        <v>0</v>
      </c>
      <c r="Y1379" s="35">
        <f t="shared" si="294"/>
        <v>0</v>
      </c>
      <c r="Z1379" s="35">
        <f t="shared" si="306"/>
        <v>0</v>
      </c>
      <c r="AA1379" s="36">
        <f t="shared" si="299"/>
        <v>0</v>
      </c>
      <c r="AB1379" s="36">
        <f t="shared" si="300"/>
        <v>0</v>
      </c>
      <c r="AC1379" s="37">
        <f t="shared" si="301"/>
        <v>0</v>
      </c>
      <c r="AD1379" s="35">
        <f>IF(OR(YEAR(G1379)&lt;2019,O1379="X"),0,IF(ISBLANK(H1379),DATEDIF(G1379,'[3]1.Pradzia'!$D$13,"M"),DATEDIF(G1379,H1379,"m")))</f>
        <v>0</v>
      </c>
      <c r="AE1379" s="37">
        <f>IF(E1379='[3]5.Grup_T'!$E$20,0,IF(AD1379&lt;&gt;0,M1379/V1379*MIN(12,AD1379),0))</f>
        <v>0</v>
      </c>
      <c r="AF1379" s="37">
        <f t="shared" si="302"/>
        <v>0</v>
      </c>
      <c r="AG1379" s="37">
        <f t="shared" si="303"/>
        <v>0</v>
      </c>
      <c r="AH1379" s="37">
        <f t="shared" si="304"/>
        <v>0</v>
      </c>
      <c r="AI1379" s="35" t="str">
        <f t="shared" si="305"/>
        <v>Nusidėvėjęs</v>
      </c>
      <c r="AJ1379" s="38" t="str">
        <f>IF(AND(F1379&lt;&gt;[3]Pav.tvarkyklė!$B$12,F1379&lt;&gt;[3]Pav.tvarkyklė!$B$13),"GVTNT","X")</f>
        <v>GVTNT</v>
      </c>
      <c r="AK1379" s="39">
        <f t="shared" si="307"/>
        <v>0</v>
      </c>
      <c r="AL1379" s="41"/>
      <c r="AM1379" s="41"/>
      <c r="AN1379" s="41">
        <f t="shared" si="295"/>
        <v>1900</v>
      </c>
      <c r="AO1379" s="41"/>
      <c r="AP1379" s="41"/>
      <c r="AQ1379" s="41"/>
      <c r="AR1379" s="42"/>
      <c r="AS1379" s="42"/>
      <c r="AU1379" s="43">
        <f t="shared" si="296"/>
        <v>0</v>
      </c>
    </row>
    <row r="1380" spans="1:47" ht="15" customHeight="1" x14ac:dyDescent="0.25">
      <c r="A1380" s="11"/>
      <c r="B1380" s="19">
        <v>1543</v>
      </c>
      <c r="C1380" s="74"/>
      <c r="D1380" s="77"/>
      <c r="E1380" s="78"/>
      <c r="F1380" s="78"/>
      <c r="G1380" s="80"/>
      <c r="H1380" s="49"/>
      <c r="I1380" s="26"/>
      <c r="J1380" s="27"/>
      <c r="K1380" s="27"/>
      <c r="L1380" s="79"/>
      <c r="M1380" s="28"/>
      <c r="N1380" s="29">
        <v>0</v>
      </c>
      <c r="O1380" s="30" t="str">
        <f>IF(G1380&lt;=$N$2,"",IF(F1380=[3]Pav.tvarkyklė!$B$13,"",IF(ISBLANK(R1380),"X","")))</f>
        <v/>
      </c>
      <c r="P1380" s="88"/>
      <c r="Q1380" s="78"/>
      <c r="R1380" s="78"/>
      <c r="S1380" s="63"/>
      <c r="T1380" s="63"/>
      <c r="U1380" s="34" t="str">
        <f>IFERROR(INDEX('[3]5.Grup_T'!$G$4:$G$22,MATCH('6.Turtas'!E1380,'[3]5.Grup_T'!$E$4:$E$22,0)),"0")</f>
        <v>0</v>
      </c>
      <c r="V1380" s="35">
        <f t="shared" si="297"/>
        <v>0</v>
      </c>
      <c r="W1380" s="35">
        <f>IF(NOT(ISBLANK(H1380)),(12-DATEDIF(H1380,'[3]1.Pradzia'!$D$13,"m")),0)</f>
        <v>0</v>
      </c>
      <c r="X1380" s="35">
        <f t="shared" si="298"/>
        <v>0</v>
      </c>
      <c r="Y1380" s="35">
        <f t="shared" si="294"/>
        <v>0</v>
      </c>
      <c r="Z1380" s="35">
        <f t="shared" si="306"/>
        <v>0</v>
      </c>
      <c r="AA1380" s="36">
        <f t="shared" si="299"/>
        <v>0</v>
      </c>
      <c r="AB1380" s="36">
        <f t="shared" si="300"/>
        <v>0</v>
      </c>
      <c r="AC1380" s="37">
        <f t="shared" si="301"/>
        <v>0</v>
      </c>
      <c r="AD1380" s="35">
        <f>IF(OR(YEAR(G1380)&lt;2019,O1380="X"),0,IF(ISBLANK(H1380),DATEDIF(G1380,'[3]1.Pradzia'!$D$13,"M"),DATEDIF(G1380,H1380,"m")))</f>
        <v>0</v>
      </c>
      <c r="AE1380" s="37">
        <f>IF(E1380='[3]5.Grup_T'!$E$20,0,IF(AD1380&lt;&gt;0,M1380/V1380*MIN(12,AD1380),0))</f>
        <v>0</v>
      </c>
      <c r="AF1380" s="37">
        <f t="shared" si="302"/>
        <v>0</v>
      </c>
      <c r="AG1380" s="37">
        <f t="shared" si="303"/>
        <v>0</v>
      </c>
      <c r="AH1380" s="37">
        <f t="shared" si="304"/>
        <v>0</v>
      </c>
      <c r="AI1380" s="35" t="str">
        <f t="shared" si="305"/>
        <v>Nusidėvėjęs</v>
      </c>
      <c r="AJ1380" s="38" t="str">
        <f>IF(AND(F1380&lt;&gt;[3]Pav.tvarkyklė!$B$12,F1380&lt;&gt;[3]Pav.tvarkyklė!$B$13),"GVTNT","X")</f>
        <v>GVTNT</v>
      </c>
      <c r="AK1380" s="39">
        <f t="shared" si="307"/>
        <v>0</v>
      </c>
      <c r="AL1380" s="41"/>
      <c r="AM1380" s="41"/>
      <c r="AN1380" s="41">
        <f t="shared" si="295"/>
        <v>1900</v>
      </c>
      <c r="AO1380" s="41"/>
      <c r="AP1380" s="41"/>
      <c r="AQ1380" s="41"/>
      <c r="AR1380" s="42"/>
      <c r="AS1380" s="42"/>
      <c r="AU1380" s="43">
        <f t="shared" si="296"/>
        <v>0</v>
      </c>
    </row>
    <row r="1381" spans="1:47" ht="15" customHeight="1" x14ac:dyDescent="0.25">
      <c r="A1381" s="11"/>
      <c r="B1381" s="19">
        <v>1544</v>
      </c>
      <c r="C1381" s="74"/>
      <c r="D1381" s="77"/>
      <c r="E1381" s="78"/>
      <c r="F1381" s="78"/>
      <c r="G1381" s="80"/>
      <c r="H1381" s="49"/>
      <c r="I1381" s="27"/>
      <c r="J1381" s="27"/>
      <c r="K1381" s="27"/>
      <c r="L1381" s="79"/>
      <c r="M1381" s="81"/>
      <c r="N1381" s="29">
        <v>0</v>
      </c>
      <c r="O1381" s="30" t="str">
        <f>IF(G1381&lt;=$N$2,"",IF(F1381=[3]Pav.tvarkyklė!$B$13,"",IF(ISBLANK(R1381),"X","")))</f>
        <v/>
      </c>
      <c r="P1381" s="88"/>
      <c r="Q1381" s="78"/>
      <c r="R1381" s="78"/>
      <c r="S1381" s="63"/>
      <c r="T1381" s="63"/>
      <c r="U1381" s="34" t="str">
        <f>IFERROR(INDEX('[3]5.Grup_T'!$G$4:$G$22,MATCH('6.Turtas'!E1381,'[3]5.Grup_T'!$E$4:$E$22,0)),"0")</f>
        <v>0</v>
      </c>
      <c r="V1381" s="35">
        <f t="shared" si="297"/>
        <v>0</v>
      </c>
      <c r="W1381" s="35">
        <f>IF(NOT(ISBLANK(H1381)),(12-DATEDIF(H1381,'[3]1.Pradzia'!$D$13,"m")),0)</f>
        <v>0</v>
      </c>
      <c r="X1381" s="35">
        <f t="shared" si="298"/>
        <v>0</v>
      </c>
      <c r="Y1381" s="35">
        <f t="shared" si="294"/>
        <v>0</v>
      </c>
      <c r="Z1381" s="35">
        <f t="shared" si="306"/>
        <v>0</v>
      </c>
      <c r="AA1381" s="36">
        <f t="shared" si="299"/>
        <v>0</v>
      </c>
      <c r="AB1381" s="36">
        <f t="shared" si="300"/>
        <v>0</v>
      </c>
      <c r="AC1381" s="37">
        <f t="shared" si="301"/>
        <v>0</v>
      </c>
      <c r="AD1381" s="35">
        <f>IF(OR(YEAR(G1381)&lt;2019,O1381="X"),0,IF(ISBLANK(H1381),DATEDIF(G1381,'[3]1.Pradzia'!$D$13,"M"),DATEDIF(G1381,H1381,"m")))</f>
        <v>0</v>
      </c>
      <c r="AE1381" s="37">
        <f>IF(E1381='[3]5.Grup_T'!$E$20,0,IF(AD1381&lt;&gt;0,M1381/V1381*MIN(12,AD1381),0))</f>
        <v>0</v>
      </c>
      <c r="AF1381" s="37">
        <f t="shared" si="302"/>
        <v>0</v>
      </c>
      <c r="AG1381" s="37">
        <f t="shared" si="303"/>
        <v>0</v>
      </c>
      <c r="AH1381" s="37">
        <f t="shared" si="304"/>
        <v>0</v>
      </c>
      <c r="AI1381" s="35" t="str">
        <f t="shared" si="305"/>
        <v>Nusidėvėjęs</v>
      </c>
      <c r="AJ1381" s="38" t="str">
        <f>IF(AND(F1381&lt;&gt;[3]Pav.tvarkyklė!$B$12,F1381&lt;&gt;[3]Pav.tvarkyklė!$B$13),"GVTNT","X")</f>
        <v>GVTNT</v>
      </c>
      <c r="AK1381" s="39">
        <f t="shared" si="307"/>
        <v>0</v>
      </c>
      <c r="AL1381" s="41"/>
      <c r="AM1381" s="41"/>
      <c r="AN1381" s="41">
        <f t="shared" si="295"/>
        <v>1900</v>
      </c>
      <c r="AO1381" s="41"/>
      <c r="AP1381" s="41"/>
      <c r="AQ1381" s="41"/>
      <c r="AR1381" s="42"/>
      <c r="AS1381" s="42"/>
      <c r="AU1381" s="43">
        <f t="shared" si="296"/>
        <v>0</v>
      </c>
    </row>
    <row r="1382" spans="1:47" ht="15" customHeight="1" x14ac:dyDescent="0.25">
      <c r="A1382" s="11"/>
      <c r="B1382" s="19">
        <v>1545</v>
      </c>
      <c r="C1382" s="74"/>
      <c r="D1382" s="77"/>
      <c r="E1382" s="78"/>
      <c r="F1382" s="78"/>
      <c r="G1382" s="80"/>
      <c r="H1382" s="49"/>
      <c r="I1382" s="27"/>
      <c r="J1382" s="27"/>
      <c r="K1382" s="27"/>
      <c r="L1382" s="79"/>
      <c r="M1382" s="81"/>
      <c r="N1382" s="29">
        <v>0</v>
      </c>
      <c r="O1382" s="30" t="str">
        <f>IF(G1382&lt;=$N$2,"",IF(F1382=[3]Pav.tvarkyklė!$B$13,"",IF(ISBLANK(R1382),"X","")))</f>
        <v/>
      </c>
      <c r="P1382" s="88"/>
      <c r="Q1382" s="78"/>
      <c r="R1382" s="78"/>
      <c r="S1382" s="63"/>
      <c r="T1382" s="63"/>
      <c r="U1382" s="34" t="str">
        <f>IFERROR(INDEX('[3]5.Grup_T'!$G$4:$G$22,MATCH('6.Turtas'!E1382,'[3]5.Grup_T'!$E$4:$E$22,0)),"0")</f>
        <v>0</v>
      </c>
      <c r="V1382" s="35">
        <f t="shared" si="297"/>
        <v>0</v>
      </c>
      <c r="W1382" s="35">
        <f>IF(NOT(ISBLANK(H1382)),(12-DATEDIF(H1382,'[3]1.Pradzia'!$D$13,"m")),0)</f>
        <v>0</v>
      </c>
      <c r="X1382" s="35">
        <f t="shared" si="298"/>
        <v>0</v>
      </c>
      <c r="Y1382" s="35">
        <f t="shared" si="294"/>
        <v>0</v>
      </c>
      <c r="Z1382" s="35">
        <f t="shared" si="306"/>
        <v>0</v>
      </c>
      <c r="AA1382" s="36">
        <f t="shared" si="299"/>
        <v>0</v>
      </c>
      <c r="AB1382" s="36">
        <f t="shared" si="300"/>
        <v>0</v>
      </c>
      <c r="AC1382" s="37">
        <f t="shared" si="301"/>
        <v>0</v>
      </c>
      <c r="AD1382" s="35">
        <f>IF(OR(YEAR(G1382)&lt;2019,O1382="X"),0,IF(ISBLANK(H1382),DATEDIF(G1382,'[3]1.Pradzia'!$D$13,"M"),DATEDIF(G1382,H1382,"m")))</f>
        <v>0</v>
      </c>
      <c r="AE1382" s="37">
        <f>IF(E1382='[3]5.Grup_T'!$E$20,0,IF(AD1382&lt;&gt;0,M1382/V1382*MIN(12,AD1382),0))</f>
        <v>0</v>
      </c>
      <c r="AF1382" s="37">
        <f t="shared" si="302"/>
        <v>0</v>
      </c>
      <c r="AG1382" s="37">
        <f t="shared" si="303"/>
        <v>0</v>
      </c>
      <c r="AH1382" s="37">
        <f t="shared" si="304"/>
        <v>0</v>
      </c>
      <c r="AI1382" s="35" t="str">
        <f t="shared" si="305"/>
        <v>Nusidėvėjęs</v>
      </c>
      <c r="AJ1382" s="38" t="str">
        <f>IF(AND(F1382&lt;&gt;[3]Pav.tvarkyklė!$B$12,F1382&lt;&gt;[3]Pav.tvarkyklė!$B$13),"GVTNT","X")</f>
        <v>GVTNT</v>
      </c>
      <c r="AK1382" s="39">
        <f t="shared" si="307"/>
        <v>0</v>
      </c>
      <c r="AL1382" s="41"/>
      <c r="AM1382" s="41"/>
      <c r="AN1382" s="41">
        <f t="shared" si="295"/>
        <v>1900</v>
      </c>
      <c r="AO1382" s="41"/>
      <c r="AP1382" s="41"/>
      <c r="AQ1382" s="41"/>
      <c r="AR1382" s="42"/>
      <c r="AS1382" s="42"/>
      <c r="AU1382" s="43">
        <f t="shared" si="296"/>
        <v>0</v>
      </c>
    </row>
    <row r="1383" spans="1:47" ht="15" customHeight="1" x14ac:dyDescent="0.25">
      <c r="A1383" s="11"/>
      <c r="B1383" s="19">
        <v>1547</v>
      </c>
      <c r="C1383" s="74"/>
      <c r="D1383" s="77"/>
      <c r="E1383" s="78"/>
      <c r="F1383" s="78"/>
      <c r="G1383" s="80"/>
      <c r="H1383" s="49"/>
      <c r="I1383" s="27"/>
      <c r="J1383" s="27"/>
      <c r="K1383" s="27"/>
      <c r="L1383" s="79"/>
      <c r="M1383" s="81"/>
      <c r="N1383" s="29">
        <v>0</v>
      </c>
      <c r="O1383" s="30" t="str">
        <f>IF(G1383&lt;=$N$2,"",IF(F1383=[3]Pav.tvarkyklė!$B$13,"",IF(ISBLANK(R1383),"X","")))</f>
        <v/>
      </c>
      <c r="P1383" s="88"/>
      <c r="Q1383" s="78"/>
      <c r="R1383" s="78"/>
      <c r="S1383" s="63"/>
      <c r="T1383" s="63"/>
      <c r="U1383" s="34" t="str">
        <f>IFERROR(INDEX('[3]5.Grup_T'!$G$4:$G$22,MATCH('6.Turtas'!E1383,'[3]5.Grup_T'!$E$4:$E$22,0)),"0")</f>
        <v>0</v>
      </c>
      <c r="V1383" s="35">
        <f t="shared" si="297"/>
        <v>0</v>
      </c>
      <c r="W1383" s="35">
        <f>IF(NOT(ISBLANK(H1383)),(12-DATEDIF(H1383,'[3]1.Pradzia'!$D$13,"m")),0)</f>
        <v>0</v>
      </c>
      <c r="X1383" s="35">
        <f t="shared" si="298"/>
        <v>0</v>
      </c>
      <c r="Y1383" s="35">
        <f t="shared" si="294"/>
        <v>0</v>
      </c>
      <c r="Z1383" s="35">
        <f t="shared" si="306"/>
        <v>0</v>
      </c>
      <c r="AA1383" s="36">
        <f t="shared" si="299"/>
        <v>0</v>
      </c>
      <c r="AB1383" s="36">
        <f t="shared" si="300"/>
        <v>0</v>
      </c>
      <c r="AC1383" s="37">
        <f t="shared" si="301"/>
        <v>0</v>
      </c>
      <c r="AD1383" s="35">
        <f>IF(OR(YEAR(G1383)&lt;2019,O1383="X"),0,IF(ISBLANK(H1383),DATEDIF(G1383,'[3]1.Pradzia'!$D$13,"M"),DATEDIF(G1383,H1383,"m")))</f>
        <v>0</v>
      </c>
      <c r="AE1383" s="37">
        <f>IF(E1383='[3]5.Grup_T'!$E$20,0,IF(AD1383&lt;&gt;0,M1383/V1383*MIN(12,AD1383),0))</f>
        <v>0</v>
      </c>
      <c r="AF1383" s="37">
        <f t="shared" si="302"/>
        <v>0</v>
      </c>
      <c r="AG1383" s="37">
        <f t="shared" si="303"/>
        <v>0</v>
      </c>
      <c r="AH1383" s="37">
        <f t="shared" si="304"/>
        <v>0</v>
      </c>
      <c r="AI1383" s="35" t="str">
        <f t="shared" si="305"/>
        <v>Nusidėvėjęs</v>
      </c>
      <c r="AJ1383" s="38" t="str">
        <f>IF(AND(F1383&lt;&gt;[3]Pav.tvarkyklė!$B$12,F1383&lt;&gt;[3]Pav.tvarkyklė!$B$13),"GVTNT","X")</f>
        <v>GVTNT</v>
      </c>
      <c r="AK1383" s="39">
        <f t="shared" si="307"/>
        <v>0</v>
      </c>
      <c r="AL1383" s="41"/>
      <c r="AM1383" s="41"/>
      <c r="AN1383" s="41">
        <f t="shared" si="295"/>
        <v>1900</v>
      </c>
      <c r="AO1383" s="41"/>
      <c r="AP1383" s="41"/>
      <c r="AQ1383" s="41"/>
      <c r="AR1383" s="42"/>
      <c r="AS1383" s="42"/>
      <c r="AU1383" s="43">
        <f t="shared" si="296"/>
        <v>0</v>
      </c>
    </row>
    <row r="1384" spans="1:47" ht="15" customHeight="1" x14ac:dyDescent="0.25">
      <c r="A1384" s="11"/>
      <c r="B1384" s="19">
        <v>1548</v>
      </c>
      <c r="C1384" s="74"/>
      <c r="D1384" s="77"/>
      <c r="E1384" s="78"/>
      <c r="F1384" s="78"/>
      <c r="G1384" s="80"/>
      <c r="H1384" s="49"/>
      <c r="I1384" s="27"/>
      <c r="J1384" s="27"/>
      <c r="K1384" s="27"/>
      <c r="L1384" s="79"/>
      <c r="M1384" s="81"/>
      <c r="N1384" s="29">
        <v>0</v>
      </c>
      <c r="O1384" s="30" t="str">
        <f>IF(G1384&lt;=$N$2,"",IF(F1384=[3]Pav.tvarkyklė!$B$13,"",IF(ISBLANK(R1384),"X","")))</f>
        <v/>
      </c>
      <c r="P1384" s="88"/>
      <c r="Q1384" s="78"/>
      <c r="R1384" s="78"/>
      <c r="S1384" s="63"/>
      <c r="T1384" s="63"/>
      <c r="U1384" s="34" t="str">
        <f>IFERROR(INDEX('[3]5.Grup_T'!$G$4:$G$22,MATCH('6.Turtas'!E1384,'[3]5.Grup_T'!$E$4:$E$22,0)),"0")</f>
        <v>0</v>
      </c>
      <c r="V1384" s="35">
        <f t="shared" si="297"/>
        <v>0</v>
      </c>
      <c r="W1384" s="35">
        <f>IF(NOT(ISBLANK(H1384)),(12-DATEDIF(H1384,'[3]1.Pradzia'!$D$13,"m")),0)</f>
        <v>0</v>
      </c>
      <c r="X1384" s="35">
        <f t="shared" si="298"/>
        <v>0</v>
      </c>
      <c r="Y1384" s="35">
        <f t="shared" si="294"/>
        <v>0</v>
      </c>
      <c r="Z1384" s="35">
        <f t="shared" si="306"/>
        <v>0</v>
      </c>
      <c r="AA1384" s="36">
        <f t="shared" si="299"/>
        <v>0</v>
      </c>
      <c r="AB1384" s="36">
        <f t="shared" si="300"/>
        <v>0</v>
      </c>
      <c r="AC1384" s="37">
        <f t="shared" si="301"/>
        <v>0</v>
      </c>
      <c r="AD1384" s="35">
        <f>IF(OR(YEAR(G1384)&lt;2019,O1384="X"),0,IF(ISBLANK(H1384),DATEDIF(G1384,'[3]1.Pradzia'!$D$13,"M"),DATEDIF(G1384,H1384,"m")))</f>
        <v>0</v>
      </c>
      <c r="AE1384" s="37">
        <f>IF(E1384='[3]5.Grup_T'!$E$20,0,IF(AD1384&lt;&gt;0,M1384/V1384*MIN(12,AD1384),0))</f>
        <v>0</v>
      </c>
      <c r="AF1384" s="37">
        <f t="shared" si="302"/>
        <v>0</v>
      </c>
      <c r="AG1384" s="37">
        <f t="shared" si="303"/>
        <v>0</v>
      </c>
      <c r="AH1384" s="37">
        <f t="shared" si="304"/>
        <v>0</v>
      </c>
      <c r="AI1384" s="35" t="str">
        <f t="shared" si="305"/>
        <v>Nusidėvėjęs</v>
      </c>
      <c r="AJ1384" s="38" t="str">
        <f>IF(AND(F1384&lt;&gt;[3]Pav.tvarkyklė!$B$12,F1384&lt;&gt;[3]Pav.tvarkyklė!$B$13),"GVTNT","X")</f>
        <v>GVTNT</v>
      </c>
      <c r="AK1384" s="39">
        <f t="shared" si="307"/>
        <v>0</v>
      </c>
      <c r="AL1384" s="41"/>
      <c r="AM1384" s="41"/>
      <c r="AN1384" s="41">
        <f t="shared" si="295"/>
        <v>1900</v>
      </c>
      <c r="AO1384" s="41"/>
      <c r="AP1384" s="41"/>
      <c r="AQ1384" s="41"/>
      <c r="AR1384" s="42"/>
      <c r="AS1384" s="42"/>
      <c r="AU1384" s="43">
        <f t="shared" si="296"/>
        <v>0</v>
      </c>
    </row>
    <row r="1385" spans="1:47" ht="15" customHeight="1" x14ac:dyDescent="0.25">
      <c r="A1385" s="11"/>
      <c r="B1385" s="19">
        <v>1549</v>
      </c>
      <c r="C1385" s="74"/>
      <c r="D1385" s="77"/>
      <c r="E1385" s="78"/>
      <c r="F1385" s="78"/>
      <c r="G1385" s="80"/>
      <c r="H1385" s="49"/>
      <c r="I1385" s="27"/>
      <c r="J1385" s="27"/>
      <c r="K1385" s="27"/>
      <c r="L1385" s="79"/>
      <c r="M1385" s="81"/>
      <c r="N1385" s="29">
        <v>0</v>
      </c>
      <c r="O1385" s="30" t="str">
        <f>IF(G1385&lt;=$N$2,"",IF(F1385=[3]Pav.tvarkyklė!$B$13,"",IF(ISBLANK(R1385),"X","")))</f>
        <v/>
      </c>
      <c r="P1385" s="88"/>
      <c r="Q1385" s="78"/>
      <c r="R1385" s="78"/>
      <c r="S1385" s="63"/>
      <c r="T1385" s="63"/>
      <c r="U1385" s="34" t="str">
        <f>IFERROR(INDEX('[3]5.Grup_T'!$G$4:$G$22,MATCH('6.Turtas'!E1385,'[3]5.Grup_T'!$E$4:$E$22,0)),"0")</f>
        <v>0</v>
      </c>
      <c r="V1385" s="35">
        <f t="shared" si="297"/>
        <v>0</v>
      </c>
      <c r="W1385" s="35">
        <f>IF(NOT(ISBLANK(H1385)),(12-DATEDIF(H1385,'[3]1.Pradzia'!$D$13,"m")),0)</f>
        <v>0</v>
      </c>
      <c r="X1385" s="35">
        <f t="shared" si="298"/>
        <v>0</v>
      </c>
      <c r="Y1385" s="35">
        <f t="shared" si="294"/>
        <v>0</v>
      </c>
      <c r="Z1385" s="35">
        <f t="shared" si="306"/>
        <v>0</v>
      </c>
      <c r="AA1385" s="36">
        <f t="shared" si="299"/>
        <v>0</v>
      </c>
      <c r="AB1385" s="36">
        <f t="shared" si="300"/>
        <v>0</v>
      </c>
      <c r="AC1385" s="37">
        <f t="shared" si="301"/>
        <v>0</v>
      </c>
      <c r="AD1385" s="35">
        <f>IF(OR(YEAR(G1385)&lt;2019,O1385="X"),0,IF(ISBLANK(H1385),DATEDIF(G1385,'[3]1.Pradzia'!$D$13,"M"),DATEDIF(G1385,H1385,"m")))</f>
        <v>0</v>
      </c>
      <c r="AE1385" s="37">
        <f>IF(E1385='[3]5.Grup_T'!$E$20,0,IF(AD1385&lt;&gt;0,M1385/V1385*MIN(12,AD1385),0))</f>
        <v>0</v>
      </c>
      <c r="AF1385" s="37">
        <f t="shared" si="302"/>
        <v>0</v>
      </c>
      <c r="AG1385" s="37">
        <f t="shared" si="303"/>
        <v>0</v>
      </c>
      <c r="AH1385" s="37">
        <f t="shared" si="304"/>
        <v>0</v>
      </c>
      <c r="AI1385" s="35" t="str">
        <f t="shared" si="305"/>
        <v>Nusidėvėjęs</v>
      </c>
      <c r="AJ1385" s="38" t="str">
        <f>IF(AND(F1385&lt;&gt;[3]Pav.tvarkyklė!$B$12,F1385&lt;&gt;[3]Pav.tvarkyklė!$B$13),"GVTNT","X")</f>
        <v>GVTNT</v>
      </c>
      <c r="AK1385" s="39">
        <f t="shared" si="307"/>
        <v>0</v>
      </c>
      <c r="AL1385" s="41"/>
      <c r="AM1385" s="41"/>
      <c r="AN1385" s="41">
        <f t="shared" si="295"/>
        <v>1900</v>
      </c>
      <c r="AO1385" s="41"/>
      <c r="AP1385" s="41"/>
      <c r="AQ1385" s="41"/>
      <c r="AR1385" s="42"/>
      <c r="AS1385" s="42"/>
      <c r="AU1385" s="43">
        <f t="shared" si="296"/>
        <v>0</v>
      </c>
    </row>
    <row r="1386" spans="1:47" ht="15" customHeight="1" x14ac:dyDescent="0.25">
      <c r="A1386" s="11"/>
      <c r="B1386" s="19">
        <v>1550</v>
      </c>
      <c r="C1386" s="74"/>
      <c r="D1386" s="77"/>
      <c r="E1386" s="78"/>
      <c r="F1386" s="78"/>
      <c r="G1386" s="80"/>
      <c r="H1386" s="49"/>
      <c r="I1386" s="27"/>
      <c r="J1386" s="27"/>
      <c r="K1386" s="27"/>
      <c r="L1386" s="79"/>
      <c r="M1386" s="81"/>
      <c r="N1386" s="29">
        <v>0</v>
      </c>
      <c r="O1386" s="30" t="str">
        <f>IF(G1386&lt;=$N$2,"",IF(F1386=[3]Pav.tvarkyklė!$B$13,"",IF(ISBLANK(R1386),"X","")))</f>
        <v/>
      </c>
      <c r="P1386" s="88"/>
      <c r="Q1386" s="78"/>
      <c r="R1386" s="78"/>
      <c r="S1386" s="63"/>
      <c r="T1386" s="63"/>
      <c r="U1386" s="34" t="str">
        <f>IFERROR(INDEX('[3]5.Grup_T'!$G$4:$G$22,MATCH('6.Turtas'!E1386,'[3]5.Grup_T'!$E$4:$E$22,0)),"0")</f>
        <v>0</v>
      </c>
      <c r="V1386" s="35">
        <f t="shared" si="297"/>
        <v>0</v>
      </c>
      <c r="W1386" s="35">
        <f>IF(NOT(ISBLANK(H1386)),(12-DATEDIF(H1386,'[3]1.Pradzia'!$D$13,"m")),0)</f>
        <v>0</v>
      </c>
      <c r="X1386" s="35">
        <f t="shared" si="298"/>
        <v>0</v>
      </c>
      <c r="Y1386" s="35">
        <f t="shared" si="294"/>
        <v>0</v>
      </c>
      <c r="Z1386" s="35">
        <f t="shared" si="306"/>
        <v>0</v>
      </c>
      <c r="AA1386" s="36">
        <f t="shared" si="299"/>
        <v>0</v>
      </c>
      <c r="AB1386" s="36">
        <f t="shared" si="300"/>
        <v>0</v>
      </c>
      <c r="AC1386" s="37">
        <f t="shared" si="301"/>
        <v>0</v>
      </c>
      <c r="AD1386" s="35">
        <f>IF(OR(YEAR(G1386)&lt;2019,O1386="X"),0,IF(ISBLANK(H1386),DATEDIF(G1386,'[3]1.Pradzia'!$D$13,"M"),DATEDIF(G1386,H1386,"m")))</f>
        <v>0</v>
      </c>
      <c r="AE1386" s="37">
        <f>IF(E1386='[3]5.Grup_T'!$E$20,0,IF(AD1386&lt;&gt;0,M1386/V1386*MIN(12,AD1386),0))</f>
        <v>0</v>
      </c>
      <c r="AF1386" s="37">
        <f t="shared" si="302"/>
        <v>0</v>
      </c>
      <c r="AG1386" s="37">
        <f t="shared" si="303"/>
        <v>0</v>
      </c>
      <c r="AH1386" s="37">
        <f t="shared" si="304"/>
        <v>0</v>
      </c>
      <c r="AI1386" s="35" t="str">
        <f t="shared" si="305"/>
        <v>Nusidėvėjęs</v>
      </c>
      <c r="AJ1386" s="38" t="str">
        <f>IF(AND(F1386&lt;&gt;[3]Pav.tvarkyklė!$B$12,F1386&lt;&gt;[3]Pav.tvarkyklė!$B$13),"GVTNT","X")</f>
        <v>GVTNT</v>
      </c>
      <c r="AK1386" s="39">
        <f t="shared" si="307"/>
        <v>0</v>
      </c>
      <c r="AL1386" s="41"/>
      <c r="AM1386" s="41"/>
      <c r="AN1386" s="41">
        <f t="shared" si="295"/>
        <v>1900</v>
      </c>
      <c r="AO1386" s="41"/>
      <c r="AP1386" s="41"/>
      <c r="AQ1386" s="41"/>
      <c r="AR1386" s="42"/>
      <c r="AS1386" s="42"/>
      <c r="AU1386" s="43">
        <f t="shared" si="296"/>
        <v>0</v>
      </c>
    </row>
    <row r="1387" spans="1:47" ht="15" customHeight="1" x14ac:dyDescent="0.25">
      <c r="A1387" s="11"/>
      <c r="B1387" s="19">
        <v>1551</v>
      </c>
      <c r="C1387" s="74"/>
      <c r="D1387" s="77"/>
      <c r="E1387" s="78"/>
      <c r="F1387" s="78"/>
      <c r="G1387" s="80"/>
      <c r="H1387" s="49"/>
      <c r="I1387" s="27"/>
      <c r="J1387" s="27"/>
      <c r="K1387" s="27"/>
      <c r="L1387" s="79"/>
      <c r="M1387" s="81"/>
      <c r="N1387" s="29">
        <v>0</v>
      </c>
      <c r="O1387" s="30" t="str">
        <f>IF(G1387&lt;=$N$2,"",IF(F1387=[3]Pav.tvarkyklė!$B$13,"",IF(ISBLANK(R1387),"X","")))</f>
        <v/>
      </c>
      <c r="P1387" s="88"/>
      <c r="Q1387" s="78"/>
      <c r="R1387" s="78"/>
      <c r="S1387" s="63"/>
      <c r="T1387" s="63"/>
      <c r="U1387" s="34" t="str">
        <f>IFERROR(INDEX('[3]5.Grup_T'!$G$4:$G$22,MATCH('6.Turtas'!E1387,'[3]5.Grup_T'!$E$4:$E$22,0)),"0")</f>
        <v>0</v>
      </c>
      <c r="V1387" s="35">
        <f t="shared" si="297"/>
        <v>0</v>
      </c>
      <c r="W1387" s="35">
        <f>IF(NOT(ISBLANK(H1387)),(12-DATEDIF(H1387,'[3]1.Pradzia'!$D$13,"m")),0)</f>
        <v>0</v>
      </c>
      <c r="X1387" s="35">
        <f t="shared" si="298"/>
        <v>0</v>
      </c>
      <c r="Y1387" s="35">
        <f t="shared" si="294"/>
        <v>0</v>
      </c>
      <c r="Z1387" s="35">
        <f t="shared" si="306"/>
        <v>0</v>
      </c>
      <c r="AA1387" s="36">
        <f t="shared" si="299"/>
        <v>0</v>
      </c>
      <c r="AB1387" s="36">
        <f t="shared" si="300"/>
        <v>0</v>
      </c>
      <c r="AC1387" s="37">
        <f t="shared" si="301"/>
        <v>0</v>
      </c>
      <c r="AD1387" s="35">
        <f>IF(OR(YEAR(G1387)&lt;2019,O1387="X"),0,IF(ISBLANK(H1387),DATEDIF(G1387,'[3]1.Pradzia'!$D$13,"M"),DATEDIF(G1387,H1387,"m")))</f>
        <v>0</v>
      </c>
      <c r="AE1387" s="37">
        <f>IF(E1387='[3]5.Grup_T'!$E$20,0,IF(AD1387&lt;&gt;0,M1387/V1387*MIN(12,AD1387),0))</f>
        <v>0</v>
      </c>
      <c r="AF1387" s="37">
        <f t="shared" si="302"/>
        <v>0</v>
      </c>
      <c r="AG1387" s="37">
        <f t="shared" si="303"/>
        <v>0</v>
      </c>
      <c r="AH1387" s="37">
        <f t="shared" si="304"/>
        <v>0</v>
      </c>
      <c r="AI1387" s="35" t="str">
        <f t="shared" si="305"/>
        <v>Nusidėvėjęs</v>
      </c>
      <c r="AJ1387" s="38" t="str">
        <f>IF(AND(F1387&lt;&gt;[3]Pav.tvarkyklė!$B$12,F1387&lt;&gt;[3]Pav.tvarkyklė!$B$13),"GVTNT","X")</f>
        <v>GVTNT</v>
      </c>
      <c r="AK1387" s="39">
        <f t="shared" si="307"/>
        <v>0</v>
      </c>
      <c r="AL1387" s="41"/>
      <c r="AM1387" s="41"/>
      <c r="AN1387" s="41">
        <f t="shared" si="295"/>
        <v>1900</v>
      </c>
      <c r="AO1387" s="41"/>
      <c r="AP1387" s="41"/>
      <c r="AQ1387" s="41"/>
      <c r="AR1387" s="42"/>
      <c r="AS1387" s="42"/>
      <c r="AU1387" s="43">
        <f t="shared" si="296"/>
        <v>0</v>
      </c>
    </row>
    <row r="1388" spans="1:47" ht="15" customHeight="1" x14ac:dyDescent="0.25">
      <c r="A1388" s="11"/>
      <c r="B1388" s="19">
        <v>1552</v>
      </c>
      <c r="C1388" s="74"/>
      <c r="D1388" s="77"/>
      <c r="E1388" s="78"/>
      <c r="F1388" s="78"/>
      <c r="G1388" s="80"/>
      <c r="H1388" s="49"/>
      <c r="I1388" s="27"/>
      <c r="J1388" s="27"/>
      <c r="K1388" s="27"/>
      <c r="L1388" s="79"/>
      <c r="M1388" s="81"/>
      <c r="N1388" s="29">
        <v>0</v>
      </c>
      <c r="O1388" s="30" t="str">
        <f>IF(G1388&lt;=$N$2,"",IF(F1388=[3]Pav.tvarkyklė!$B$13,"",IF(ISBLANK(R1388),"X","")))</f>
        <v/>
      </c>
      <c r="P1388" s="88"/>
      <c r="Q1388" s="78"/>
      <c r="R1388" s="78"/>
      <c r="S1388" s="63"/>
      <c r="T1388" s="63"/>
      <c r="U1388" s="34" t="str">
        <f>IFERROR(INDEX('[3]5.Grup_T'!$G$4:$G$22,MATCH('6.Turtas'!E1388,'[3]5.Grup_T'!$E$4:$E$22,0)),"0")</f>
        <v>0</v>
      </c>
      <c r="V1388" s="35">
        <f t="shared" si="297"/>
        <v>0</v>
      </c>
      <c r="W1388" s="35">
        <f>IF(NOT(ISBLANK(H1388)),(12-DATEDIF(H1388,'[3]1.Pradzia'!$D$13,"m")),0)</f>
        <v>0</v>
      </c>
      <c r="X1388" s="35">
        <f t="shared" si="298"/>
        <v>0</v>
      </c>
      <c r="Y1388" s="35">
        <f t="shared" si="294"/>
        <v>0</v>
      </c>
      <c r="Z1388" s="35">
        <f t="shared" si="306"/>
        <v>0</v>
      </c>
      <c r="AA1388" s="36">
        <f t="shared" si="299"/>
        <v>0</v>
      </c>
      <c r="AB1388" s="36">
        <f t="shared" si="300"/>
        <v>0</v>
      </c>
      <c r="AC1388" s="37">
        <f t="shared" si="301"/>
        <v>0</v>
      </c>
      <c r="AD1388" s="35">
        <f>IF(OR(YEAR(G1388)&lt;2019,O1388="X"),0,IF(ISBLANK(H1388),DATEDIF(G1388,'[3]1.Pradzia'!$D$13,"M"),DATEDIF(G1388,H1388,"m")))</f>
        <v>0</v>
      </c>
      <c r="AE1388" s="37">
        <f>IF(E1388='[3]5.Grup_T'!$E$20,0,IF(AD1388&lt;&gt;0,M1388/V1388*MIN(12,AD1388),0))</f>
        <v>0</v>
      </c>
      <c r="AF1388" s="37">
        <f t="shared" si="302"/>
        <v>0</v>
      </c>
      <c r="AG1388" s="37">
        <f t="shared" si="303"/>
        <v>0</v>
      </c>
      <c r="AH1388" s="37">
        <f t="shared" si="304"/>
        <v>0</v>
      </c>
      <c r="AI1388" s="35" t="str">
        <f t="shared" si="305"/>
        <v>Nusidėvėjęs</v>
      </c>
      <c r="AJ1388" s="38" t="str">
        <f>IF(AND(F1388&lt;&gt;[3]Pav.tvarkyklė!$B$12,F1388&lt;&gt;[3]Pav.tvarkyklė!$B$13),"GVTNT","X")</f>
        <v>GVTNT</v>
      </c>
      <c r="AK1388" s="39">
        <f t="shared" si="307"/>
        <v>0</v>
      </c>
      <c r="AL1388" s="41"/>
      <c r="AM1388" s="41"/>
      <c r="AN1388" s="41">
        <f t="shared" si="295"/>
        <v>1900</v>
      </c>
      <c r="AO1388" s="41"/>
      <c r="AP1388" s="41"/>
      <c r="AQ1388" s="41"/>
      <c r="AR1388" s="42"/>
      <c r="AS1388" s="42"/>
      <c r="AU1388" s="43">
        <f t="shared" si="296"/>
        <v>0</v>
      </c>
    </row>
    <row r="1389" spans="1:47" ht="15" customHeight="1" x14ac:dyDescent="0.25">
      <c r="A1389" s="11"/>
      <c r="B1389" s="19">
        <v>1553</v>
      </c>
      <c r="C1389" s="74"/>
      <c r="D1389" s="77"/>
      <c r="E1389" s="78"/>
      <c r="F1389" s="78"/>
      <c r="G1389" s="80"/>
      <c r="H1389" s="49"/>
      <c r="I1389" s="27"/>
      <c r="J1389" s="27"/>
      <c r="K1389" s="27"/>
      <c r="L1389" s="79"/>
      <c r="M1389" s="81"/>
      <c r="N1389" s="29">
        <v>0</v>
      </c>
      <c r="O1389" s="30" t="str">
        <f>IF(G1389&lt;=$N$2,"",IF(F1389=[3]Pav.tvarkyklė!$B$13,"",IF(ISBLANK(R1389),"X","")))</f>
        <v/>
      </c>
      <c r="P1389" s="88"/>
      <c r="Q1389" s="78"/>
      <c r="R1389" s="78"/>
      <c r="S1389" s="63"/>
      <c r="T1389" s="63"/>
      <c r="U1389" s="34" t="str">
        <f>IFERROR(INDEX('[3]5.Grup_T'!$G$4:$G$22,MATCH('6.Turtas'!E1389,'[3]5.Grup_T'!$E$4:$E$22,0)),"0")</f>
        <v>0</v>
      </c>
      <c r="V1389" s="35">
        <f t="shared" si="297"/>
        <v>0</v>
      </c>
      <c r="W1389" s="35">
        <f>IF(NOT(ISBLANK(H1389)),(12-DATEDIF(H1389,'[3]1.Pradzia'!$D$13,"m")),0)</f>
        <v>0</v>
      </c>
      <c r="X1389" s="35">
        <f t="shared" si="298"/>
        <v>0</v>
      </c>
      <c r="Y1389" s="35">
        <f t="shared" si="294"/>
        <v>0</v>
      </c>
      <c r="Z1389" s="35">
        <f t="shared" si="306"/>
        <v>0</v>
      </c>
      <c r="AA1389" s="36">
        <f t="shared" si="299"/>
        <v>0</v>
      </c>
      <c r="AB1389" s="36">
        <f t="shared" si="300"/>
        <v>0</v>
      </c>
      <c r="AC1389" s="37">
        <f t="shared" si="301"/>
        <v>0</v>
      </c>
      <c r="AD1389" s="35">
        <f>IF(OR(YEAR(G1389)&lt;2019,O1389="X"),0,IF(ISBLANK(H1389),DATEDIF(G1389,'[3]1.Pradzia'!$D$13,"M"),DATEDIF(G1389,H1389,"m")))</f>
        <v>0</v>
      </c>
      <c r="AE1389" s="37">
        <f>IF(E1389='[3]5.Grup_T'!$E$20,0,IF(AD1389&lt;&gt;0,M1389/V1389*MIN(12,AD1389),0))</f>
        <v>0</v>
      </c>
      <c r="AF1389" s="37">
        <f t="shared" si="302"/>
        <v>0</v>
      </c>
      <c r="AG1389" s="37">
        <f t="shared" si="303"/>
        <v>0</v>
      </c>
      <c r="AH1389" s="37">
        <f t="shared" si="304"/>
        <v>0</v>
      </c>
      <c r="AI1389" s="35" t="str">
        <f t="shared" si="305"/>
        <v>Nusidėvėjęs</v>
      </c>
      <c r="AJ1389" s="38" t="str">
        <f>IF(AND(F1389&lt;&gt;[3]Pav.tvarkyklė!$B$12,F1389&lt;&gt;[3]Pav.tvarkyklė!$B$13),"GVTNT","X")</f>
        <v>GVTNT</v>
      </c>
      <c r="AK1389" s="39">
        <f t="shared" si="307"/>
        <v>0</v>
      </c>
      <c r="AL1389" s="41"/>
      <c r="AM1389" s="41"/>
      <c r="AN1389" s="41">
        <f t="shared" si="295"/>
        <v>1900</v>
      </c>
      <c r="AO1389" s="41"/>
      <c r="AP1389" s="41"/>
      <c r="AQ1389" s="41"/>
      <c r="AR1389" s="42"/>
      <c r="AS1389" s="42"/>
      <c r="AU1389" s="43">
        <f t="shared" si="296"/>
        <v>0</v>
      </c>
    </row>
    <row r="1390" spans="1:47" ht="15" customHeight="1" x14ac:dyDescent="0.25">
      <c r="A1390" s="11"/>
      <c r="B1390" s="19">
        <v>1554</v>
      </c>
      <c r="C1390" s="74"/>
      <c r="D1390" s="77"/>
      <c r="E1390" s="78"/>
      <c r="F1390" s="78"/>
      <c r="G1390" s="80"/>
      <c r="H1390" s="49"/>
      <c r="I1390" s="27"/>
      <c r="J1390" s="27"/>
      <c r="K1390" s="27"/>
      <c r="L1390" s="79"/>
      <c r="M1390" s="81"/>
      <c r="N1390" s="29">
        <v>0</v>
      </c>
      <c r="O1390" s="30" t="str">
        <f>IF(G1390&lt;=$N$2,"",IF(F1390=[3]Pav.tvarkyklė!$B$13,"",IF(ISBLANK(R1390),"X","")))</f>
        <v/>
      </c>
      <c r="P1390" s="88"/>
      <c r="Q1390" s="78"/>
      <c r="R1390" s="78"/>
      <c r="S1390" s="63"/>
      <c r="T1390" s="63"/>
      <c r="U1390" s="34" t="str">
        <f>IFERROR(INDEX('[3]5.Grup_T'!$G$4:$G$22,MATCH('6.Turtas'!E1390,'[3]5.Grup_T'!$E$4:$E$22,0)),"0")</f>
        <v>0</v>
      </c>
      <c r="V1390" s="35">
        <f t="shared" si="297"/>
        <v>0</v>
      </c>
      <c r="W1390" s="35">
        <f>IF(NOT(ISBLANK(H1390)),(12-DATEDIF(H1390,'[3]1.Pradzia'!$D$13,"m")),0)</f>
        <v>0</v>
      </c>
      <c r="X1390" s="35">
        <f t="shared" si="298"/>
        <v>0</v>
      </c>
      <c r="Y1390" s="35">
        <f t="shared" si="294"/>
        <v>0</v>
      </c>
      <c r="Z1390" s="35">
        <f t="shared" si="306"/>
        <v>0</v>
      </c>
      <c r="AA1390" s="36">
        <f t="shared" si="299"/>
        <v>0</v>
      </c>
      <c r="AB1390" s="36">
        <f t="shared" si="300"/>
        <v>0</v>
      </c>
      <c r="AC1390" s="37">
        <f t="shared" si="301"/>
        <v>0</v>
      </c>
      <c r="AD1390" s="35">
        <f>IF(OR(YEAR(G1390)&lt;2019,O1390="X"),0,IF(ISBLANK(H1390),DATEDIF(G1390,'[3]1.Pradzia'!$D$13,"M"),DATEDIF(G1390,H1390,"m")))</f>
        <v>0</v>
      </c>
      <c r="AE1390" s="37">
        <f>IF(E1390='[3]5.Grup_T'!$E$20,0,IF(AD1390&lt;&gt;0,M1390/V1390*MIN(12,AD1390),0))</f>
        <v>0</v>
      </c>
      <c r="AF1390" s="37">
        <f t="shared" si="302"/>
        <v>0</v>
      </c>
      <c r="AG1390" s="37">
        <f t="shared" si="303"/>
        <v>0</v>
      </c>
      <c r="AH1390" s="37">
        <f t="shared" si="304"/>
        <v>0</v>
      </c>
      <c r="AI1390" s="35" t="str">
        <f t="shared" si="305"/>
        <v>Nusidėvėjęs</v>
      </c>
      <c r="AJ1390" s="38" t="str">
        <f>IF(AND(F1390&lt;&gt;[3]Pav.tvarkyklė!$B$12,F1390&lt;&gt;[3]Pav.tvarkyklė!$B$13),"GVTNT","X")</f>
        <v>GVTNT</v>
      </c>
      <c r="AK1390" s="39">
        <f t="shared" si="307"/>
        <v>0</v>
      </c>
      <c r="AL1390" s="41"/>
      <c r="AM1390" s="41"/>
      <c r="AN1390" s="41">
        <f t="shared" si="295"/>
        <v>1900</v>
      </c>
      <c r="AO1390" s="41"/>
      <c r="AP1390" s="41"/>
      <c r="AQ1390" s="41"/>
      <c r="AR1390" s="42"/>
      <c r="AS1390" s="42"/>
      <c r="AU1390" s="43">
        <f t="shared" si="296"/>
        <v>0</v>
      </c>
    </row>
    <row r="1391" spans="1:47" ht="15" customHeight="1" x14ac:dyDescent="0.25">
      <c r="A1391" s="11"/>
      <c r="B1391" s="19">
        <v>1555</v>
      </c>
      <c r="C1391" s="74"/>
      <c r="D1391" s="77"/>
      <c r="E1391" s="78"/>
      <c r="F1391" s="78"/>
      <c r="G1391" s="80"/>
      <c r="H1391" s="49"/>
      <c r="I1391" s="27"/>
      <c r="J1391" s="27"/>
      <c r="K1391" s="27"/>
      <c r="L1391" s="79"/>
      <c r="M1391" s="81"/>
      <c r="N1391" s="29">
        <v>0</v>
      </c>
      <c r="O1391" s="30" t="str">
        <f>IF(G1391&lt;=$N$2,"",IF(F1391=[3]Pav.tvarkyklė!$B$13,"",IF(ISBLANK(R1391),"X","")))</f>
        <v/>
      </c>
      <c r="P1391" s="88"/>
      <c r="Q1391" s="78"/>
      <c r="R1391" s="78"/>
      <c r="S1391" s="63"/>
      <c r="T1391" s="63"/>
      <c r="U1391" s="34" t="str">
        <f>IFERROR(INDEX('[3]5.Grup_T'!$G$4:$G$22,MATCH('6.Turtas'!E1391,'[3]5.Grup_T'!$E$4:$E$22,0)),"0")</f>
        <v>0</v>
      </c>
      <c r="V1391" s="35">
        <f t="shared" si="297"/>
        <v>0</v>
      </c>
      <c r="W1391" s="35">
        <f>IF(NOT(ISBLANK(H1391)),(12-DATEDIF(H1391,'[3]1.Pradzia'!$D$13,"m")),0)</f>
        <v>0</v>
      </c>
      <c r="X1391" s="35">
        <f t="shared" si="298"/>
        <v>0</v>
      </c>
      <c r="Y1391" s="35">
        <f t="shared" si="294"/>
        <v>0</v>
      </c>
      <c r="Z1391" s="35">
        <f t="shared" si="306"/>
        <v>0</v>
      </c>
      <c r="AA1391" s="36">
        <f t="shared" si="299"/>
        <v>0</v>
      </c>
      <c r="AB1391" s="36">
        <f t="shared" si="300"/>
        <v>0</v>
      </c>
      <c r="AC1391" s="37">
        <f t="shared" si="301"/>
        <v>0</v>
      </c>
      <c r="AD1391" s="35">
        <f>IF(OR(YEAR(G1391)&lt;2019,O1391="X"),0,IF(ISBLANK(H1391),DATEDIF(G1391,'[3]1.Pradzia'!$D$13,"M"),DATEDIF(G1391,H1391,"m")))</f>
        <v>0</v>
      </c>
      <c r="AE1391" s="37">
        <f>IF(E1391='[3]5.Grup_T'!$E$20,0,IF(AD1391&lt;&gt;0,M1391/V1391*MIN(12,AD1391),0))</f>
        <v>0</v>
      </c>
      <c r="AF1391" s="37">
        <f t="shared" si="302"/>
        <v>0</v>
      </c>
      <c r="AG1391" s="37">
        <f t="shared" si="303"/>
        <v>0</v>
      </c>
      <c r="AH1391" s="37">
        <f t="shared" si="304"/>
        <v>0</v>
      </c>
      <c r="AI1391" s="35" t="str">
        <f t="shared" si="305"/>
        <v>Nusidėvėjęs</v>
      </c>
      <c r="AJ1391" s="38" t="str">
        <f>IF(AND(F1391&lt;&gt;[3]Pav.tvarkyklė!$B$12,F1391&lt;&gt;[3]Pav.tvarkyklė!$B$13),"GVTNT","X")</f>
        <v>GVTNT</v>
      </c>
      <c r="AK1391" s="39">
        <f t="shared" si="307"/>
        <v>0</v>
      </c>
      <c r="AL1391" s="41"/>
      <c r="AM1391" s="41"/>
      <c r="AN1391" s="41">
        <f t="shared" si="295"/>
        <v>1900</v>
      </c>
      <c r="AO1391" s="41"/>
      <c r="AP1391" s="41"/>
      <c r="AQ1391" s="41"/>
      <c r="AR1391" s="42"/>
      <c r="AS1391" s="42"/>
      <c r="AU1391" s="43">
        <f t="shared" si="296"/>
        <v>0</v>
      </c>
    </row>
    <row r="1392" spans="1:47" ht="15" customHeight="1" x14ac:dyDescent="0.25">
      <c r="A1392" s="11"/>
      <c r="B1392" s="19">
        <v>1556</v>
      </c>
      <c r="C1392" s="74"/>
      <c r="D1392" s="77"/>
      <c r="E1392" s="78"/>
      <c r="F1392" s="78"/>
      <c r="G1392" s="80"/>
      <c r="H1392" s="49"/>
      <c r="I1392" s="27"/>
      <c r="J1392" s="27"/>
      <c r="K1392" s="27"/>
      <c r="L1392" s="79"/>
      <c r="M1392" s="81"/>
      <c r="N1392" s="29">
        <v>0</v>
      </c>
      <c r="O1392" s="30" t="str">
        <f>IF(G1392&lt;=$N$2,"",IF(F1392=[3]Pav.tvarkyklė!$B$13,"",IF(ISBLANK(R1392),"X","")))</f>
        <v/>
      </c>
      <c r="P1392" s="88"/>
      <c r="Q1392" s="78"/>
      <c r="R1392" s="78"/>
      <c r="S1392" s="63"/>
      <c r="T1392" s="63"/>
      <c r="U1392" s="34" t="str">
        <f>IFERROR(INDEX('[3]5.Grup_T'!$G$4:$G$22,MATCH('6.Turtas'!E1392,'[3]5.Grup_T'!$E$4:$E$22,0)),"0")</f>
        <v>0</v>
      </c>
      <c r="V1392" s="35">
        <f t="shared" si="297"/>
        <v>0</v>
      </c>
      <c r="W1392" s="35">
        <f>IF(NOT(ISBLANK(H1392)),(12-DATEDIF(H1392,'[3]1.Pradzia'!$D$13,"m")),0)</f>
        <v>0</v>
      </c>
      <c r="X1392" s="35">
        <f t="shared" si="298"/>
        <v>0</v>
      </c>
      <c r="Y1392" s="35">
        <f t="shared" si="294"/>
        <v>0</v>
      </c>
      <c r="Z1392" s="35">
        <f t="shared" si="306"/>
        <v>0</v>
      </c>
      <c r="AA1392" s="36">
        <f t="shared" si="299"/>
        <v>0</v>
      </c>
      <c r="AB1392" s="36">
        <f t="shared" si="300"/>
        <v>0</v>
      </c>
      <c r="AC1392" s="37">
        <f t="shared" si="301"/>
        <v>0</v>
      </c>
      <c r="AD1392" s="35">
        <f>IF(OR(YEAR(G1392)&lt;2019,O1392="X"),0,IF(ISBLANK(H1392),DATEDIF(G1392,'[3]1.Pradzia'!$D$13,"M"),DATEDIF(G1392,H1392,"m")))</f>
        <v>0</v>
      </c>
      <c r="AE1392" s="37">
        <f>IF(E1392='[3]5.Grup_T'!$E$20,0,IF(AD1392&lt;&gt;0,M1392/V1392*MIN(12,AD1392),0))</f>
        <v>0</v>
      </c>
      <c r="AF1392" s="37">
        <f t="shared" si="302"/>
        <v>0</v>
      </c>
      <c r="AG1392" s="37">
        <f t="shared" si="303"/>
        <v>0</v>
      </c>
      <c r="AH1392" s="37">
        <f t="shared" si="304"/>
        <v>0</v>
      </c>
      <c r="AI1392" s="35" t="str">
        <f t="shared" si="305"/>
        <v>Nusidėvėjęs</v>
      </c>
      <c r="AJ1392" s="38" t="str">
        <f>IF(AND(F1392&lt;&gt;[3]Pav.tvarkyklė!$B$12,F1392&lt;&gt;[3]Pav.tvarkyklė!$B$13),"GVTNT","X")</f>
        <v>GVTNT</v>
      </c>
      <c r="AK1392" s="39">
        <f t="shared" si="307"/>
        <v>0</v>
      </c>
      <c r="AL1392" s="41"/>
      <c r="AM1392" s="41"/>
      <c r="AN1392" s="41">
        <f t="shared" si="295"/>
        <v>1900</v>
      </c>
      <c r="AO1392" s="41"/>
      <c r="AP1392" s="41"/>
      <c r="AQ1392" s="41"/>
      <c r="AR1392" s="42"/>
      <c r="AS1392" s="42"/>
      <c r="AU1392" s="43">
        <f t="shared" si="296"/>
        <v>0</v>
      </c>
    </row>
    <row r="1393" spans="1:47" ht="15" customHeight="1" x14ac:dyDescent="0.25">
      <c r="A1393" s="11"/>
      <c r="B1393" s="19">
        <v>1557</v>
      </c>
      <c r="C1393" s="74"/>
      <c r="D1393" s="77"/>
      <c r="E1393" s="78"/>
      <c r="F1393" s="78"/>
      <c r="G1393" s="80"/>
      <c r="H1393" s="49"/>
      <c r="I1393" s="27"/>
      <c r="J1393" s="27"/>
      <c r="K1393" s="27"/>
      <c r="L1393" s="79"/>
      <c r="M1393" s="81"/>
      <c r="N1393" s="29">
        <v>0</v>
      </c>
      <c r="O1393" s="30" t="str">
        <f>IF(G1393&lt;=$N$2,"",IF(F1393=[3]Pav.tvarkyklė!$B$13,"",IF(ISBLANK(R1393),"X","")))</f>
        <v/>
      </c>
      <c r="P1393" s="88"/>
      <c r="Q1393" s="78"/>
      <c r="R1393" s="78"/>
      <c r="S1393" s="63"/>
      <c r="T1393" s="63"/>
      <c r="U1393" s="34" t="str">
        <f>IFERROR(INDEX('[3]5.Grup_T'!$G$4:$G$22,MATCH('6.Turtas'!E1393,'[3]5.Grup_T'!$E$4:$E$22,0)),"0")</f>
        <v>0</v>
      </c>
      <c r="V1393" s="35">
        <f t="shared" si="297"/>
        <v>0</v>
      </c>
      <c r="W1393" s="35">
        <f>IF(NOT(ISBLANK(H1393)),(12-DATEDIF(H1393,'[3]1.Pradzia'!$D$13,"m")),0)</f>
        <v>0</v>
      </c>
      <c r="X1393" s="35">
        <f t="shared" si="298"/>
        <v>0</v>
      </c>
      <c r="Y1393" s="35">
        <f t="shared" si="294"/>
        <v>0</v>
      </c>
      <c r="Z1393" s="35">
        <f t="shared" si="306"/>
        <v>0</v>
      </c>
      <c r="AA1393" s="36">
        <f t="shared" si="299"/>
        <v>0</v>
      </c>
      <c r="AB1393" s="36">
        <f t="shared" si="300"/>
        <v>0</v>
      </c>
      <c r="AC1393" s="37">
        <f t="shared" si="301"/>
        <v>0</v>
      </c>
      <c r="AD1393" s="35">
        <f>IF(OR(YEAR(G1393)&lt;2019,O1393="X"),0,IF(ISBLANK(H1393),DATEDIF(G1393,'[3]1.Pradzia'!$D$13,"M"),DATEDIF(G1393,H1393,"m")))</f>
        <v>0</v>
      </c>
      <c r="AE1393" s="37">
        <f>IF(E1393='[3]5.Grup_T'!$E$20,0,IF(AD1393&lt;&gt;0,M1393/V1393*MIN(12,AD1393),0))</f>
        <v>0</v>
      </c>
      <c r="AF1393" s="37">
        <f t="shared" si="302"/>
        <v>0</v>
      </c>
      <c r="AG1393" s="37">
        <f t="shared" si="303"/>
        <v>0</v>
      </c>
      <c r="AH1393" s="37">
        <f t="shared" si="304"/>
        <v>0</v>
      </c>
      <c r="AI1393" s="35" t="str">
        <f t="shared" si="305"/>
        <v>Nusidėvėjęs</v>
      </c>
      <c r="AJ1393" s="38" t="str">
        <f>IF(AND(F1393&lt;&gt;[3]Pav.tvarkyklė!$B$12,F1393&lt;&gt;[3]Pav.tvarkyklė!$B$13),"GVTNT","X")</f>
        <v>GVTNT</v>
      </c>
      <c r="AK1393" s="39">
        <f t="shared" si="307"/>
        <v>0</v>
      </c>
      <c r="AL1393" s="41"/>
      <c r="AM1393" s="41"/>
      <c r="AN1393" s="41">
        <f t="shared" si="295"/>
        <v>1900</v>
      </c>
      <c r="AO1393" s="41"/>
      <c r="AP1393" s="41"/>
      <c r="AQ1393" s="41"/>
      <c r="AR1393" s="42"/>
      <c r="AS1393" s="42"/>
      <c r="AU1393" s="43">
        <f t="shared" si="296"/>
        <v>0</v>
      </c>
    </row>
    <row r="1394" spans="1:47" ht="15" customHeight="1" x14ac:dyDescent="0.25">
      <c r="A1394" s="11"/>
      <c r="B1394" s="19">
        <v>1558</v>
      </c>
      <c r="C1394" s="74"/>
      <c r="D1394" s="77"/>
      <c r="E1394" s="78"/>
      <c r="F1394" s="78"/>
      <c r="G1394" s="80"/>
      <c r="H1394" s="49"/>
      <c r="I1394" s="27"/>
      <c r="J1394" s="27"/>
      <c r="K1394" s="27"/>
      <c r="L1394" s="79"/>
      <c r="M1394" s="81"/>
      <c r="N1394" s="29">
        <v>0</v>
      </c>
      <c r="O1394" s="30" t="str">
        <f>IF(G1394&lt;=$N$2,"",IF(F1394=[3]Pav.tvarkyklė!$B$13,"",IF(ISBLANK(R1394),"X","")))</f>
        <v/>
      </c>
      <c r="P1394" s="88"/>
      <c r="Q1394" s="78"/>
      <c r="R1394" s="78"/>
      <c r="S1394" s="63"/>
      <c r="T1394" s="63"/>
      <c r="U1394" s="34" t="str">
        <f>IFERROR(INDEX('[3]5.Grup_T'!$G$4:$G$22,MATCH('6.Turtas'!E1394,'[3]5.Grup_T'!$E$4:$E$22,0)),"0")</f>
        <v>0</v>
      </c>
      <c r="V1394" s="35">
        <f t="shared" si="297"/>
        <v>0</v>
      </c>
      <c r="W1394" s="35">
        <f>IF(NOT(ISBLANK(H1394)),(12-DATEDIF(H1394,'[3]1.Pradzia'!$D$13,"m")),0)</f>
        <v>0</v>
      </c>
      <c r="X1394" s="35">
        <f t="shared" si="298"/>
        <v>0</v>
      </c>
      <c r="Y1394" s="35">
        <f t="shared" si="294"/>
        <v>0</v>
      </c>
      <c r="Z1394" s="35">
        <f t="shared" si="306"/>
        <v>0</v>
      </c>
      <c r="AA1394" s="36">
        <f t="shared" si="299"/>
        <v>0</v>
      </c>
      <c r="AB1394" s="36">
        <f t="shared" si="300"/>
        <v>0</v>
      </c>
      <c r="AC1394" s="37">
        <f t="shared" si="301"/>
        <v>0</v>
      </c>
      <c r="AD1394" s="35">
        <f>IF(OR(YEAR(G1394)&lt;2019,O1394="X"),0,IF(ISBLANK(H1394),DATEDIF(G1394,'[3]1.Pradzia'!$D$13,"M"),DATEDIF(G1394,H1394,"m")))</f>
        <v>0</v>
      </c>
      <c r="AE1394" s="37">
        <f>IF(E1394='[3]5.Grup_T'!$E$20,0,IF(AD1394&lt;&gt;0,M1394/V1394*MIN(12,AD1394),0))</f>
        <v>0</v>
      </c>
      <c r="AF1394" s="37">
        <f t="shared" si="302"/>
        <v>0</v>
      </c>
      <c r="AG1394" s="37">
        <f t="shared" si="303"/>
        <v>0</v>
      </c>
      <c r="AH1394" s="37">
        <f t="shared" si="304"/>
        <v>0</v>
      </c>
      <c r="AI1394" s="35" t="str">
        <f t="shared" si="305"/>
        <v>Nusidėvėjęs</v>
      </c>
      <c r="AJ1394" s="38" t="str">
        <f>IF(AND(F1394&lt;&gt;[3]Pav.tvarkyklė!$B$12,F1394&lt;&gt;[3]Pav.tvarkyklė!$B$13),"GVTNT","X")</f>
        <v>GVTNT</v>
      </c>
      <c r="AK1394" s="39">
        <f t="shared" si="307"/>
        <v>0</v>
      </c>
      <c r="AL1394" s="41"/>
      <c r="AM1394" s="41"/>
      <c r="AN1394" s="41">
        <f t="shared" si="295"/>
        <v>1900</v>
      </c>
      <c r="AO1394" s="41"/>
      <c r="AP1394" s="41"/>
      <c r="AQ1394" s="41"/>
      <c r="AR1394" s="42"/>
      <c r="AS1394" s="42"/>
      <c r="AU1394" s="43">
        <f t="shared" si="296"/>
        <v>0</v>
      </c>
    </row>
    <row r="1395" spans="1:47" ht="15" customHeight="1" x14ac:dyDescent="0.25">
      <c r="A1395" s="11"/>
      <c r="B1395" s="19">
        <v>1559</v>
      </c>
      <c r="C1395" s="74"/>
      <c r="D1395" s="77"/>
      <c r="E1395" s="78"/>
      <c r="F1395" s="78"/>
      <c r="G1395" s="80"/>
      <c r="H1395" s="49"/>
      <c r="I1395" s="27"/>
      <c r="J1395" s="27"/>
      <c r="K1395" s="27"/>
      <c r="L1395" s="79"/>
      <c r="M1395" s="81"/>
      <c r="N1395" s="29">
        <v>0</v>
      </c>
      <c r="O1395" s="30" t="str">
        <f>IF(G1395&lt;=$N$2,"",IF(F1395=[3]Pav.tvarkyklė!$B$13,"",IF(ISBLANK(R1395),"X","")))</f>
        <v/>
      </c>
      <c r="P1395" s="88"/>
      <c r="Q1395" s="78"/>
      <c r="R1395" s="78"/>
      <c r="S1395" s="63"/>
      <c r="T1395" s="63"/>
      <c r="U1395" s="34" t="str">
        <f>IFERROR(INDEX('[3]5.Grup_T'!$G$4:$G$22,MATCH('6.Turtas'!E1395,'[3]5.Grup_T'!$E$4:$E$22,0)),"0")</f>
        <v>0</v>
      </c>
      <c r="V1395" s="35">
        <f t="shared" si="297"/>
        <v>0</v>
      </c>
      <c r="W1395" s="35">
        <f>IF(NOT(ISBLANK(H1395)),(12-DATEDIF(H1395,'[3]1.Pradzia'!$D$13,"m")),0)</f>
        <v>0</v>
      </c>
      <c r="X1395" s="35">
        <f t="shared" si="298"/>
        <v>0</v>
      </c>
      <c r="Y1395" s="35">
        <f t="shared" si="294"/>
        <v>0</v>
      </c>
      <c r="Z1395" s="35">
        <f t="shared" si="306"/>
        <v>0</v>
      </c>
      <c r="AA1395" s="36">
        <f t="shared" si="299"/>
        <v>0</v>
      </c>
      <c r="AB1395" s="36">
        <f t="shared" si="300"/>
        <v>0</v>
      </c>
      <c r="AC1395" s="37">
        <f t="shared" si="301"/>
        <v>0</v>
      </c>
      <c r="AD1395" s="35">
        <f>IF(OR(YEAR(G1395)&lt;2019,O1395="X"),0,IF(ISBLANK(H1395),DATEDIF(G1395,'[3]1.Pradzia'!$D$13,"M"),DATEDIF(G1395,H1395,"m")))</f>
        <v>0</v>
      </c>
      <c r="AE1395" s="37">
        <f>IF(E1395='[3]5.Grup_T'!$E$20,0,IF(AD1395&lt;&gt;0,M1395/V1395*MIN(12,AD1395),0))</f>
        <v>0</v>
      </c>
      <c r="AF1395" s="37">
        <f t="shared" si="302"/>
        <v>0</v>
      </c>
      <c r="AG1395" s="37">
        <f t="shared" si="303"/>
        <v>0</v>
      </c>
      <c r="AH1395" s="37">
        <f t="shared" si="304"/>
        <v>0</v>
      </c>
      <c r="AI1395" s="35" t="str">
        <f t="shared" si="305"/>
        <v>Nusidėvėjęs</v>
      </c>
      <c r="AJ1395" s="38" t="str">
        <f>IF(AND(F1395&lt;&gt;[3]Pav.tvarkyklė!$B$12,F1395&lt;&gt;[3]Pav.tvarkyklė!$B$13),"GVTNT","X")</f>
        <v>GVTNT</v>
      </c>
      <c r="AK1395" s="39">
        <f t="shared" si="307"/>
        <v>0</v>
      </c>
      <c r="AL1395" s="41"/>
      <c r="AM1395" s="41"/>
      <c r="AN1395" s="41">
        <f t="shared" si="295"/>
        <v>1900</v>
      </c>
      <c r="AO1395" s="41"/>
      <c r="AP1395" s="41"/>
      <c r="AQ1395" s="41"/>
      <c r="AR1395" s="42"/>
      <c r="AS1395" s="42"/>
      <c r="AU1395" s="43">
        <f t="shared" si="296"/>
        <v>0</v>
      </c>
    </row>
    <row r="1396" spans="1:47" ht="15" customHeight="1" x14ac:dyDescent="0.25">
      <c r="A1396" s="11"/>
      <c r="B1396" s="19">
        <v>1560</v>
      </c>
      <c r="C1396" s="74"/>
      <c r="D1396" s="77"/>
      <c r="E1396" s="78"/>
      <c r="F1396" s="78"/>
      <c r="G1396" s="80"/>
      <c r="H1396" s="49"/>
      <c r="I1396" s="26"/>
      <c r="J1396" s="27"/>
      <c r="K1396" s="27"/>
      <c r="L1396" s="79"/>
      <c r="M1396" s="28"/>
      <c r="N1396" s="29">
        <v>0</v>
      </c>
      <c r="O1396" s="30" t="str">
        <f>IF(G1396&lt;=$N$2,"",IF(F1396=[3]Pav.tvarkyklė!$B$13,"",IF(ISBLANK(R1396),"X","")))</f>
        <v/>
      </c>
      <c r="P1396" s="88"/>
      <c r="Q1396" s="78"/>
      <c r="R1396" s="78"/>
      <c r="S1396" s="63"/>
      <c r="T1396" s="63"/>
      <c r="U1396" s="34" t="str">
        <f>IFERROR(INDEX('[3]5.Grup_T'!$G$4:$G$22,MATCH('6.Turtas'!E1396,'[3]5.Grup_T'!$E$4:$E$22,0)),"0")</f>
        <v>0</v>
      </c>
      <c r="V1396" s="35">
        <f t="shared" si="297"/>
        <v>0</v>
      </c>
      <c r="W1396" s="35">
        <f>IF(NOT(ISBLANK(H1396)),(12-DATEDIF(H1396,'[3]1.Pradzia'!$D$13,"m")),0)</f>
        <v>0</v>
      </c>
      <c r="X1396" s="35">
        <f t="shared" si="298"/>
        <v>0</v>
      </c>
      <c r="Y1396" s="35">
        <f t="shared" si="294"/>
        <v>0</v>
      </c>
      <c r="Z1396" s="35">
        <f t="shared" si="306"/>
        <v>0</v>
      </c>
      <c r="AA1396" s="36">
        <f t="shared" si="299"/>
        <v>0</v>
      </c>
      <c r="AB1396" s="36">
        <f t="shared" si="300"/>
        <v>0</v>
      </c>
      <c r="AC1396" s="37">
        <f t="shared" si="301"/>
        <v>0</v>
      </c>
      <c r="AD1396" s="35">
        <f>IF(OR(YEAR(G1396)&lt;2019,O1396="X"),0,IF(ISBLANK(H1396),DATEDIF(G1396,'[3]1.Pradzia'!$D$13,"M"),DATEDIF(G1396,H1396,"m")))</f>
        <v>0</v>
      </c>
      <c r="AE1396" s="37">
        <f>IF(E1396='[3]5.Grup_T'!$E$20,0,IF(AD1396&lt;&gt;0,M1396/V1396*MIN(12,AD1396),0))</f>
        <v>0</v>
      </c>
      <c r="AF1396" s="37">
        <f t="shared" si="302"/>
        <v>0</v>
      </c>
      <c r="AG1396" s="37">
        <f t="shared" si="303"/>
        <v>0</v>
      </c>
      <c r="AH1396" s="37">
        <f t="shared" si="304"/>
        <v>0</v>
      </c>
      <c r="AI1396" s="35" t="str">
        <f t="shared" si="305"/>
        <v>Nusidėvėjęs</v>
      </c>
      <c r="AJ1396" s="38" t="str">
        <f>IF(AND(F1396&lt;&gt;[3]Pav.tvarkyklė!$B$12,F1396&lt;&gt;[3]Pav.tvarkyklė!$B$13),"GVTNT","X")</f>
        <v>GVTNT</v>
      </c>
      <c r="AK1396" s="39">
        <f t="shared" si="307"/>
        <v>0</v>
      </c>
      <c r="AL1396" s="41"/>
      <c r="AM1396" s="41"/>
      <c r="AN1396" s="41">
        <f t="shared" si="295"/>
        <v>1900</v>
      </c>
      <c r="AO1396" s="41"/>
      <c r="AP1396" s="41"/>
      <c r="AQ1396" s="41"/>
      <c r="AR1396" s="42"/>
      <c r="AS1396" s="42"/>
      <c r="AU1396" s="43">
        <f t="shared" si="296"/>
        <v>0</v>
      </c>
    </row>
    <row r="1397" spans="1:47" ht="15" customHeight="1" x14ac:dyDescent="0.25">
      <c r="A1397" s="11"/>
      <c r="B1397" s="19">
        <v>1561</v>
      </c>
      <c r="C1397" s="74"/>
      <c r="D1397" s="77"/>
      <c r="E1397" s="78"/>
      <c r="F1397" s="78"/>
      <c r="G1397" s="80"/>
      <c r="H1397" s="49"/>
      <c r="I1397" s="27"/>
      <c r="J1397" s="27"/>
      <c r="K1397" s="27"/>
      <c r="L1397" s="79"/>
      <c r="M1397" s="81"/>
      <c r="N1397" s="29">
        <v>0</v>
      </c>
      <c r="O1397" s="30" t="str">
        <f>IF(G1397&lt;=$N$2,"",IF(F1397=[3]Pav.tvarkyklė!$B$13,"",IF(ISBLANK(R1397),"X","")))</f>
        <v/>
      </c>
      <c r="P1397" s="88"/>
      <c r="Q1397" s="78"/>
      <c r="R1397" s="78"/>
      <c r="S1397" s="63"/>
      <c r="T1397" s="63"/>
      <c r="U1397" s="34" t="str">
        <f>IFERROR(INDEX('[3]5.Grup_T'!$G$4:$G$22,MATCH('6.Turtas'!E1397,'[3]5.Grup_T'!$E$4:$E$22,0)),"0")</f>
        <v>0</v>
      </c>
      <c r="V1397" s="35">
        <f t="shared" si="297"/>
        <v>0</v>
      </c>
      <c r="W1397" s="35">
        <f>IF(NOT(ISBLANK(H1397)),(12-DATEDIF(H1397,'[3]1.Pradzia'!$D$13,"m")),0)</f>
        <v>0</v>
      </c>
      <c r="X1397" s="35">
        <f t="shared" si="298"/>
        <v>0</v>
      </c>
      <c r="Y1397" s="35">
        <f t="shared" si="294"/>
        <v>0</v>
      </c>
      <c r="Z1397" s="35">
        <f t="shared" si="306"/>
        <v>0</v>
      </c>
      <c r="AA1397" s="36">
        <f t="shared" si="299"/>
        <v>0</v>
      </c>
      <c r="AB1397" s="36">
        <f t="shared" si="300"/>
        <v>0</v>
      </c>
      <c r="AC1397" s="37">
        <f t="shared" si="301"/>
        <v>0</v>
      </c>
      <c r="AD1397" s="35">
        <f>IF(OR(YEAR(G1397)&lt;2019,O1397="X"),0,IF(ISBLANK(H1397),DATEDIF(G1397,'[3]1.Pradzia'!$D$13,"M"),DATEDIF(G1397,H1397,"m")))</f>
        <v>0</v>
      </c>
      <c r="AE1397" s="37">
        <f>IF(E1397='[3]5.Grup_T'!$E$20,0,IF(AD1397&lt;&gt;0,M1397/V1397*MIN(12,AD1397),0))</f>
        <v>0</v>
      </c>
      <c r="AF1397" s="37">
        <f t="shared" si="302"/>
        <v>0</v>
      </c>
      <c r="AG1397" s="37">
        <f t="shared" si="303"/>
        <v>0</v>
      </c>
      <c r="AH1397" s="37">
        <f t="shared" si="304"/>
        <v>0</v>
      </c>
      <c r="AI1397" s="35" t="str">
        <f t="shared" si="305"/>
        <v>Nusidėvėjęs</v>
      </c>
      <c r="AJ1397" s="38" t="str">
        <f>IF(AND(F1397&lt;&gt;[3]Pav.tvarkyklė!$B$12,F1397&lt;&gt;[3]Pav.tvarkyklė!$B$13),"GVTNT","X")</f>
        <v>GVTNT</v>
      </c>
      <c r="AK1397" s="39">
        <f t="shared" si="307"/>
        <v>0</v>
      </c>
      <c r="AL1397" s="41"/>
      <c r="AM1397" s="41"/>
      <c r="AN1397" s="41">
        <f t="shared" si="295"/>
        <v>1900</v>
      </c>
      <c r="AO1397" s="41"/>
      <c r="AP1397" s="41"/>
      <c r="AQ1397" s="41"/>
      <c r="AR1397" s="42"/>
      <c r="AS1397" s="42"/>
      <c r="AU1397" s="43">
        <f t="shared" si="296"/>
        <v>0</v>
      </c>
    </row>
    <row r="1398" spans="1:47" ht="15" customHeight="1" x14ac:dyDescent="0.25">
      <c r="A1398" s="11"/>
      <c r="B1398" s="19">
        <v>1562</v>
      </c>
      <c r="C1398" s="74"/>
      <c r="D1398" s="77"/>
      <c r="E1398" s="78"/>
      <c r="F1398" s="78"/>
      <c r="G1398" s="80"/>
      <c r="H1398" s="49"/>
      <c r="I1398" s="27"/>
      <c r="J1398" s="27"/>
      <c r="K1398" s="27"/>
      <c r="L1398" s="79"/>
      <c r="M1398" s="81"/>
      <c r="N1398" s="29">
        <v>0</v>
      </c>
      <c r="O1398" s="30" t="str">
        <f>IF(G1398&lt;=$N$2,"",IF(F1398=[3]Pav.tvarkyklė!$B$13,"",IF(ISBLANK(R1398),"X","")))</f>
        <v/>
      </c>
      <c r="P1398" s="88"/>
      <c r="Q1398" s="78"/>
      <c r="R1398" s="78"/>
      <c r="S1398" s="63"/>
      <c r="T1398" s="63"/>
      <c r="U1398" s="34" t="str">
        <f>IFERROR(INDEX('[3]5.Grup_T'!$G$4:$G$22,MATCH('6.Turtas'!E1398,'[3]5.Grup_T'!$E$4:$E$22,0)),"0")</f>
        <v>0</v>
      </c>
      <c r="V1398" s="35">
        <f t="shared" si="297"/>
        <v>0</v>
      </c>
      <c r="W1398" s="35">
        <f>IF(NOT(ISBLANK(H1398)),(12-DATEDIF(H1398,'[3]1.Pradzia'!$D$13,"m")),0)</f>
        <v>0</v>
      </c>
      <c r="X1398" s="35">
        <f t="shared" si="298"/>
        <v>0</v>
      </c>
      <c r="Y1398" s="35">
        <f t="shared" si="294"/>
        <v>0</v>
      </c>
      <c r="Z1398" s="35">
        <f t="shared" si="306"/>
        <v>0</v>
      </c>
      <c r="AA1398" s="36">
        <f t="shared" si="299"/>
        <v>0</v>
      </c>
      <c r="AB1398" s="36">
        <f t="shared" si="300"/>
        <v>0</v>
      </c>
      <c r="AC1398" s="37">
        <f t="shared" si="301"/>
        <v>0</v>
      </c>
      <c r="AD1398" s="35">
        <f>IF(OR(YEAR(G1398)&lt;2019,O1398="X"),0,IF(ISBLANK(H1398),DATEDIF(G1398,'[3]1.Pradzia'!$D$13,"M"),DATEDIF(G1398,H1398,"m")))</f>
        <v>0</v>
      </c>
      <c r="AE1398" s="37">
        <f>IF(E1398='[3]5.Grup_T'!$E$20,0,IF(AD1398&lt;&gt;0,M1398/V1398*MIN(12,AD1398),0))</f>
        <v>0</v>
      </c>
      <c r="AF1398" s="37">
        <f t="shared" si="302"/>
        <v>0</v>
      </c>
      <c r="AG1398" s="37">
        <f t="shared" si="303"/>
        <v>0</v>
      </c>
      <c r="AH1398" s="37">
        <f t="shared" si="304"/>
        <v>0</v>
      </c>
      <c r="AI1398" s="35" t="str">
        <f t="shared" si="305"/>
        <v>Nusidėvėjęs</v>
      </c>
      <c r="AJ1398" s="38" t="str">
        <f>IF(AND(F1398&lt;&gt;[3]Pav.tvarkyklė!$B$12,F1398&lt;&gt;[3]Pav.tvarkyklė!$B$13),"GVTNT","X")</f>
        <v>GVTNT</v>
      </c>
      <c r="AK1398" s="39">
        <f t="shared" si="307"/>
        <v>0</v>
      </c>
      <c r="AL1398" s="41"/>
      <c r="AM1398" s="41"/>
      <c r="AN1398" s="41">
        <f t="shared" si="295"/>
        <v>1900</v>
      </c>
      <c r="AO1398" s="41"/>
      <c r="AP1398" s="41"/>
      <c r="AQ1398" s="41"/>
      <c r="AR1398" s="42"/>
      <c r="AS1398" s="42"/>
      <c r="AU1398" s="43">
        <f t="shared" si="296"/>
        <v>0</v>
      </c>
    </row>
    <row r="1399" spans="1:47" ht="15" customHeight="1" x14ac:dyDescent="0.25">
      <c r="A1399" s="11"/>
      <c r="B1399" s="19">
        <v>1563</v>
      </c>
      <c r="C1399" s="74"/>
      <c r="D1399" s="77"/>
      <c r="E1399" s="78"/>
      <c r="F1399" s="78"/>
      <c r="G1399" s="80"/>
      <c r="H1399" s="49"/>
      <c r="I1399" s="27"/>
      <c r="J1399" s="27"/>
      <c r="K1399" s="27"/>
      <c r="L1399" s="79"/>
      <c r="M1399" s="81"/>
      <c r="N1399" s="29">
        <v>0</v>
      </c>
      <c r="O1399" s="30" t="str">
        <f>IF(G1399&lt;=$N$2,"",IF(F1399=[3]Pav.tvarkyklė!$B$13,"",IF(ISBLANK(R1399),"X","")))</f>
        <v/>
      </c>
      <c r="P1399" s="88"/>
      <c r="Q1399" s="78"/>
      <c r="R1399" s="78"/>
      <c r="S1399" s="63"/>
      <c r="T1399" s="63"/>
      <c r="U1399" s="34" t="str">
        <f>IFERROR(INDEX('[3]5.Grup_T'!$G$4:$G$22,MATCH('6.Turtas'!E1399,'[3]5.Grup_T'!$E$4:$E$22,0)),"0")</f>
        <v>0</v>
      </c>
      <c r="V1399" s="35">
        <f t="shared" si="297"/>
        <v>0</v>
      </c>
      <c r="W1399" s="35">
        <f>IF(NOT(ISBLANK(H1399)),(12-DATEDIF(H1399,'[3]1.Pradzia'!$D$13,"m")),0)</f>
        <v>0</v>
      </c>
      <c r="X1399" s="35">
        <f t="shared" si="298"/>
        <v>0</v>
      </c>
      <c r="Y1399" s="35">
        <f t="shared" ref="Y1399:Y1462" si="308">IF(YEAR(G1399)&gt;=2019,0,IF(Z1399&lt;=0,0,IF(W1399&lt;&gt;0,MIN(W1399,Z1399),MIN(12,Z1399))))</f>
        <v>0</v>
      </c>
      <c r="Z1399" s="35">
        <f t="shared" si="306"/>
        <v>0</v>
      </c>
      <c r="AA1399" s="36">
        <f t="shared" si="299"/>
        <v>0</v>
      </c>
      <c r="AB1399" s="36">
        <f t="shared" si="300"/>
        <v>0</v>
      </c>
      <c r="AC1399" s="37">
        <f t="shared" si="301"/>
        <v>0</v>
      </c>
      <c r="AD1399" s="35">
        <f>IF(OR(YEAR(G1399)&lt;2019,O1399="X"),0,IF(ISBLANK(H1399),DATEDIF(G1399,'[3]1.Pradzia'!$D$13,"M"),DATEDIF(G1399,H1399,"m")))</f>
        <v>0</v>
      </c>
      <c r="AE1399" s="37">
        <f>IF(E1399='[3]5.Grup_T'!$E$20,0,IF(AD1399&lt;&gt;0,M1399/V1399*MIN(12,AD1399),0))</f>
        <v>0</v>
      </c>
      <c r="AF1399" s="37">
        <f t="shared" si="302"/>
        <v>0</v>
      </c>
      <c r="AG1399" s="37">
        <f t="shared" si="303"/>
        <v>0</v>
      </c>
      <c r="AH1399" s="37">
        <f t="shared" si="304"/>
        <v>0</v>
      </c>
      <c r="AI1399" s="35" t="str">
        <f t="shared" si="305"/>
        <v>Nusidėvėjęs</v>
      </c>
      <c r="AJ1399" s="38" t="str">
        <f>IF(AND(F1399&lt;&gt;[3]Pav.tvarkyklė!$B$12,F1399&lt;&gt;[3]Pav.tvarkyklė!$B$13),"GVTNT","X")</f>
        <v>GVTNT</v>
      </c>
      <c r="AK1399" s="39">
        <f t="shared" si="307"/>
        <v>0</v>
      </c>
      <c r="AL1399" s="41"/>
      <c r="AM1399" s="41"/>
      <c r="AN1399" s="41">
        <f t="shared" si="295"/>
        <v>1900</v>
      </c>
      <c r="AO1399" s="41"/>
      <c r="AP1399" s="41"/>
      <c r="AQ1399" s="41"/>
      <c r="AR1399" s="42"/>
      <c r="AS1399" s="42"/>
      <c r="AU1399" s="43">
        <f t="shared" si="296"/>
        <v>0</v>
      </c>
    </row>
    <row r="1400" spans="1:47" ht="15" customHeight="1" x14ac:dyDescent="0.25">
      <c r="A1400" s="11"/>
      <c r="B1400" s="19">
        <v>1564</v>
      </c>
      <c r="C1400" s="74"/>
      <c r="D1400" s="77"/>
      <c r="E1400" s="78"/>
      <c r="F1400" s="78"/>
      <c r="G1400" s="80"/>
      <c r="H1400" s="49"/>
      <c r="I1400" s="27"/>
      <c r="J1400" s="27"/>
      <c r="K1400" s="27"/>
      <c r="L1400" s="79"/>
      <c r="M1400" s="81"/>
      <c r="N1400" s="29">
        <v>0</v>
      </c>
      <c r="O1400" s="30" t="str">
        <f>IF(G1400&lt;=$N$2,"",IF(F1400=[3]Pav.tvarkyklė!$B$13,"",IF(ISBLANK(R1400),"X","")))</f>
        <v/>
      </c>
      <c r="P1400" s="88"/>
      <c r="Q1400" s="78"/>
      <c r="R1400" s="78"/>
      <c r="S1400" s="63"/>
      <c r="T1400" s="63"/>
      <c r="U1400" s="34" t="str">
        <f>IFERROR(INDEX('[3]5.Grup_T'!$G$4:$G$22,MATCH('6.Turtas'!E1400,'[3]5.Grup_T'!$E$4:$E$22,0)),"0")</f>
        <v>0</v>
      </c>
      <c r="V1400" s="35">
        <f t="shared" si="297"/>
        <v>0</v>
      </c>
      <c r="W1400" s="35">
        <f>IF(NOT(ISBLANK(H1400)),(12-DATEDIF(H1400,'[3]1.Pradzia'!$D$13,"m")),0)</f>
        <v>0</v>
      </c>
      <c r="X1400" s="35">
        <f t="shared" si="298"/>
        <v>0</v>
      </c>
      <c r="Y1400" s="35">
        <f t="shared" si="308"/>
        <v>0</v>
      </c>
      <c r="Z1400" s="35">
        <f t="shared" si="306"/>
        <v>0</v>
      </c>
      <c r="AA1400" s="36">
        <f t="shared" si="299"/>
        <v>0</v>
      </c>
      <c r="AB1400" s="36">
        <f t="shared" si="300"/>
        <v>0</v>
      </c>
      <c r="AC1400" s="37">
        <f t="shared" si="301"/>
        <v>0</v>
      </c>
      <c r="AD1400" s="35">
        <f>IF(OR(YEAR(G1400)&lt;2019,O1400="X"),0,IF(ISBLANK(H1400),DATEDIF(G1400,'[3]1.Pradzia'!$D$13,"M"),DATEDIF(G1400,H1400,"m")))</f>
        <v>0</v>
      </c>
      <c r="AE1400" s="37">
        <f>IF(E1400='[3]5.Grup_T'!$E$20,0,IF(AD1400&lt;&gt;0,M1400/V1400*MIN(12,AD1400),0))</f>
        <v>0</v>
      </c>
      <c r="AF1400" s="37">
        <f t="shared" si="302"/>
        <v>0</v>
      </c>
      <c r="AG1400" s="37">
        <f t="shared" si="303"/>
        <v>0</v>
      </c>
      <c r="AH1400" s="37">
        <f t="shared" si="304"/>
        <v>0</v>
      </c>
      <c r="AI1400" s="35" t="str">
        <f t="shared" si="305"/>
        <v>Nusidėvėjęs</v>
      </c>
      <c r="AJ1400" s="38" t="str">
        <f>IF(AND(F1400&lt;&gt;[3]Pav.tvarkyklė!$B$12,F1400&lt;&gt;[3]Pav.tvarkyklė!$B$13),"GVTNT","X")</f>
        <v>GVTNT</v>
      </c>
      <c r="AK1400" s="39">
        <f t="shared" si="307"/>
        <v>0</v>
      </c>
      <c r="AL1400" s="41"/>
      <c r="AM1400" s="41"/>
      <c r="AN1400" s="41">
        <f t="shared" si="295"/>
        <v>1900</v>
      </c>
      <c r="AO1400" s="41"/>
      <c r="AP1400" s="41"/>
      <c r="AQ1400" s="41"/>
      <c r="AR1400" s="42"/>
      <c r="AS1400" s="42"/>
      <c r="AU1400" s="43">
        <f t="shared" si="296"/>
        <v>0</v>
      </c>
    </row>
    <row r="1401" spans="1:47" ht="15" customHeight="1" x14ac:dyDescent="0.25">
      <c r="A1401" s="11"/>
      <c r="B1401" s="19">
        <v>1565</v>
      </c>
      <c r="C1401" s="74"/>
      <c r="D1401" s="77"/>
      <c r="E1401" s="78"/>
      <c r="F1401" s="78"/>
      <c r="G1401" s="80"/>
      <c r="H1401" s="49"/>
      <c r="I1401" s="27"/>
      <c r="J1401" s="27"/>
      <c r="K1401" s="27"/>
      <c r="L1401" s="79"/>
      <c r="M1401" s="81"/>
      <c r="N1401" s="29">
        <v>0</v>
      </c>
      <c r="O1401" s="30" t="str">
        <f>IF(G1401&lt;=$N$2,"",IF(F1401=[3]Pav.tvarkyklė!$B$13,"",IF(ISBLANK(R1401),"X","")))</f>
        <v/>
      </c>
      <c r="P1401" s="88"/>
      <c r="Q1401" s="78"/>
      <c r="R1401" s="78"/>
      <c r="S1401" s="63"/>
      <c r="T1401" s="63"/>
      <c r="U1401" s="34" t="str">
        <f>IFERROR(INDEX('[3]5.Grup_T'!$G$4:$G$22,MATCH('6.Turtas'!E1401,'[3]5.Grup_T'!$E$4:$E$22,0)),"0")</f>
        <v>0</v>
      </c>
      <c r="V1401" s="35">
        <f t="shared" si="297"/>
        <v>0</v>
      </c>
      <c r="W1401" s="35">
        <f>IF(NOT(ISBLANK(H1401)),(12-DATEDIF(H1401,'[3]1.Pradzia'!$D$13,"m")),0)</f>
        <v>0</v>
      </c>
      <c r="X1401" s="35">
        <f t="shared" si="298"/>
        <v>0</v>
      </c>
      <c r="Y1401" s="35">
        <f t="shared" si="308"/>
        <v>0</v>
      </c>
      <c r="Z1401" s="35">
        <f t="shared" si="306"/>
        <v>0</v>
      </c>
      <c r="AA1401" s="36">
        <f t="shared" si="299"/>
        <v>0</v>
      </c>
      <c r="AB1401" s="36">
        <f t="shared" si="300"/>
        <v>0</v>
      </c>
      <c r="AC1401" s="37">
        <f t="shared" si="301"/>
        <v>0</v>
      </c>
      <c r="AD1401" s="35">
        <f>IF(OR(YEAR(G1401)&lt;2019,O1401="X"),0,IF(ISBLANK(H1401),DATEDIF(G1401,'[3]1.Pradzia'!$D$13,"M"),DATEDIF(G1401,H1401,"m")))</f>
        <v>0</v>
      </c>
      <c r="AE1401" s="37">
        <f>IF(E1401='[3]5.Grup_T'!$E$20,0,IF(AD1401&lt;&gt;0,M1401/V1401*MIN(12,AD1401),0))</f>
        <v>0</v>
      </c>
      <c r="AF1401" s="37">
        <f t="shared" si="302"/>
        <v>0</v>
      </c>
      <c r="AG1401" s="37">
        <f t="shared" si="303"/>
        <v>0</v>
      </c>
      <c r="AH1401" s="37">
        <f t="shared" si="304"/>
        <v>0</v>
      </c>
      <c r="AI1401" s="35" t="str">
        <f t="shared" si="305"/>
        <v>Nusidėvėjęs</v>
      </c>
      <c r="AJ1401" s="38" t="str">
        <f>IF(AND(F1401&lt;&gt;[3]Pav.tvarkyklė!$B$12,F1401&lt;&gt;[3]Pav.tvarkyklė!$B$13),"GVTNT","X")</f>
        <v>GVTNT</v>
      </c>
      <c r="AK1401" s="39">
        <f t="shared" si="307"/>
        <v>0</v>
      </c>
      <c r="AL1401" s="41"/>
      <c r="AM1401" s="41"/>
      <c r="AN1401" s="41">
        <f t="shared" si="295"/>
        <v>1900</v>
      </c>
      <c r="AO1401" s="41"/>
      <c r="AP1401" s="41"/>
      <c r="AQ1401" s="41"/>
      <c r="AR1401" s="42"/>
      <c r="AS1401" s="42"/>
      <c r="AU1401" s="43">
        <f t="shared" si="296"/>
        <v>0</v>
      </c>
    </row>
    <row r="1402" spans="1:47" ht="15" customHeight="1" x14ac:dyDescent="0.25">
      <c r="A1402" s="11"/>
      <c r="B1402" s="19">
        <v>1566</v>
      </c>
      <c r="C1402" s="74"/>
      <c r="D1402" s="77"/>
      <c r="E1402" s="78"/>
      <c r="F1402" s="78"/>
      <c r="G1402" s="80"/>
      <c r="H1402" s="49"/>
      <c r="I1402" s="27"/>
      <c r="J1402" s="27"/>
      <c r="K1402" s="27"/>
      <c r="L1402" s="79"/>
      <c r="M1402" s="81"/>
      <c r="N1402" s="29">
        <v>0</v>
      </c>
      <c r="O1402" s="30" t="str">
        <f>IF(G1402&lt;=$N$2,"",IF(F1402=[3]Pav.tvarkyklė!$B$13,"",IF(ISBLANK(R1402),"X","")))</f>
        <v/>
      </c>
      <c r="P1402" s="88"/>
      <c r="Q1402" s="78"/>
      <c r="R1402" s="78"/>
      <c r="S1402" s="63"/>
      <c r="T1402" s="63"/>
      <c r="U1402" s="34" t="str">
        <f>IFERROR(INDEX('[3]5.Grup_T'!$G$4:$G$22,MATCH('6.Turtas'!E1402,'[3]5.Grup_T'!$E$4:$E$22,0)),"0")</f>
        <v>0</v>
      </c>
      <c r="V1402" s="35">
        <f t="shared" si="297"/>
        <v>0</v>
      </c>
      <c r="W1402" s="35">
        <f>IF(NOT(ISBLANK(H1402)),(12-DATEDIF(H1402,'[3]1.Pradzia'!$D$13,"m")),0)</f>
        <v>0</v>
      </c>
      <c r="X1402" s="35">
        <f t="shared" si="298"/>
        <v>0</v>
      </c>
      <c r="Y1402" s="35">
        <f t="shared" si="308"/>
        <v>0</v>
      </c>
      <c r="Z1402" s="35">
        <f t="shared" si="306"/>
        <v>0</v>
      </c>
      <c r="AA1402" s="36">
        <f t="shared" si="299"/>
        <v>0</v>
      </c>
      <c r="AB1402" s="36">
        <f t="shared" si="300"/>
        <v>0</v>
      </c>
      <c r="AC1402" s="37">
        <f t="shared" si="301"/>
        <v>0</v>
      </c>
      <c r="AD1402" s="35">
        <f>IF(OR(YEAR(G1402)&lt;2019,O1402="X"),0,IF(ISBLANK(H1402),DATEDIF(G1402,'[3]1.Pradzia'!$D$13,"M"),DATEDIF(G1402,H1402,"m")))</f>
        <v>0</v>
      </c>
      <c r="AE1402" s="37">
        <f>IF(E1402='[3]5.Grup_T'!$E$20,0,IF(AD1402&lt;&gt;0,M1402/V1402*MIN(12,AD1402),0))</f>
        <v>0</v>
      </c>
      <c r="AF1402" s="37">
        <f t="shared" si="302"/>
        <v>0</v>
      </c>
      <c r="AG1402" s="37">
        <f t="shared" si="303"/>
        <v>0</v>
      </c>
      <c r="AH1402" s="37">
        <f t="shared" si="304"/>
        <v>0</v>
      </c>
      <c r="AI1402" s="35" t="str">
        <f t="shared" si="305"/>
        <v>Nusidėvėjęs</v>
      </c>
      <c r="AJ1402" s="38" t="str">
        <f>IF(AND(F1402&lt;&gt;[3]Pav.tvarkyklė!$B$12,F1402&lt;&gt;[3]Pav.tvarkyklė!$B$13),"GVTNT","X")</f>
        <v>GVTNT</v>
      </c>
      <c r="AK1402" s="39">
        <f t="shared" si="307"/>
        <v>0</v>
      </c>
      <c r="AL1402" s="41"/>
      <c r="AM1402" s="41"/>
      <c r="AN1402" s="41">
        <f t="shared" si="295"/>
        <v>1900</v>
      </c>
      <c r="AO1402" s="41"/>
      <c r="AP1402" s="41"/>
      <c r="AQ1402" s="41"/>
      <c r="AR1402" s="42"/>
      <c r="AS1402" s="42"/>
      <c r="AU1402" s="43">
        <f t="shared" si="296"/>
        <v>0</v>
      </c>
    </row>
    <row r="1403" spans="1:47" ht="15" customHeight="1" x14ac:dyDescent="0.25">
      <c r="A1403" s="11"/>
      <c r="B1403" s="19">
        <v>1567</v>
      </c>
      <c r="C1403" s="74"/>
      <c r="D1403" s="77"/>
      <c r="E1403" s="78"/>
      <c r="F1403" s="78"/>
      <c r="G1403" s="80"/>
      <c r="H1403" s="49"/>
      <c r="I1403" s="27"/>
      <c r="J1403" s="27"/>
      <c r="K1403" s="27"/>
      <c r="L1403" s="79"/>
      <c r="M1403" s="81"/>
      <c r="N1403" s="29">
        <v>0</v>
      </c>
      <c r="O1403" s="30" t="str">
        <f>IF(G1403&lt;=$N$2,"",IF(F1403=[3]Pav.tvarkyklė!$B$13,"",IF(ISBLANK(R1403),"X","")))</f>
        <v/>
      </c>
      <c r="P1403" s="88"/>
      <c r="Q1403" s="78"/>
      <c r="R1403" s="78"/>
      <c r="S1403" s="63"/>
      <c r="T1403" s="63"/>
      <c r="U1403" s="34" t="str">
        <f>IFERROR(INDEX('[3]5.Grup_T'!$G$4:$G$22,MATCH('6.Turtas'!E1403,'[3]5.Grup_T'!$E$4:$E$22,0)),"0")</f>
        <v>0</v>
      </c>
      <c r="V1403" s="35">
        <f t="shared" si="297"/>
        <v>0</v>
      </c>
      <c r="W1403" s="35">
        <f>IF(NOT(ISBLANK(H1403)),(12-DATEDIF(H1403,'[3]1.Pradzia'!$D$13,"m")),0)</f>
        <v>0</v>
      </c>
      <c r="X1403" s="35">
        <f t="shared" si="298"/>
        <v>0</v>
      </c>
      <c r="Y1403" s="35">
        <f t="shared" si="308"/>
        <v>0</v>
      </c>
      <c r="Z1403" s="35">
        <f t="shared" si="306"/>
        <v>0</v>
      </c>
      <c r="AA1403" s="36">
        <f t="shared" si="299"/>
        <v>0</v>
      </c>
      <c r="AB1403" s="36">
        <f t="shared" si="300"/>
        <v>0</v>
      </c>
      <c r="AC1403" s="37">
        <f t="shared" si="301"/>
        <v>0</v>
      </c>
      <c r="AD1403" s="35">
        <f>IF(OR(YEAR(G1403)&lt;2019,O1403="X"),0,IF(ISBLANK(H1403),DATEDIF(G1403,'[3]1.Pradzia'!$D$13,"M"),DATEDIF(G1403,H1403,"m")))</f>
        <v>0</v>
      </c>
      <c r="AE1403" s="37">
        <f>IF(E1403='[3]5.Grup_T'!$E$20,0,IF(AD1403&lt;&gt;0,M1403/V1403*MIN(12,AD1403),0))</f>
        <v>0</v>
      </c>
      <c r="AF1403" s="37">
        <f t="shared" si="302"/>
        <v>0</v>
      </c>
      <c r="AG1403" s="37">
        <f t="shared" si="303"/>
        <v>0</v>
      </c>
      <c r="AH1403" s="37">
        <f t="shared" si="304"/>
        <v>0</v>
      </c>
      <c r="AI1403" s="35" t="str">
        <f t="shared" si="305"/>
        <v>Nusidėvėjęs</v>
      </c>
      <c r="AJ1403" s="38" t="str">
        <f>IF(AND(F1403&lt;&gt;[3]Pav.tvarkyklė!$B$12,F1403&lt;&gt;[3]Pav.tvarkyklė!$B$13),"GVTNT","X")</f>
        <v>GVTNT</v>
      </c>
      <c r="AK1403" s="39">
        <f t="shared" si="307"/>
        <v>0</v>
      </c>
      <c r="AL1403" s="41"/>
      <c r="AM1403" s="41"/>
      <c r="AN1403" s="41">
        <f t="shared" si="295"/>
        <v>1900</v>
      </c>
      <c r="AO1403" s="41"/>
      <c r="AP1403" s="41"/>
      <c r="AQ1403" s="41"/>
      <c r="AR1403" s="42"/>
      <c r="AS1403" s="42"/>
      <c r="AU1403" s="43">
        <f t="shared" si="296"/>
        <v>0</v>
      </c>
    </row>
    <row r="1404" spans="1:47" ht="15" customHeight="1" x14ac:dyDescent="0.25">
      <c r="A1404" s="11"/>
      <c r="B1404" s="19">
        <v>1568</v>
      </c>
      <c r="C1404" s="74"/>
      <c r="D1404" s="77"/>
      <c r="E1404" s="78"/>
      <c r="F1404" s="78"/>
      <c r="G1404" s="80"/>
      <c r="H1404" s="49"/>
      <c r="I1404" s="27"/>
      <c r="J1404" s="27"/>
      <c r="K1404" s="27"/>
      <c r="L1404" s="79"/>
      <c r="M1404" s="81"/>
      <c r="N1404" s="29">
        <v>0</v>
      </c>
      <c r="O1404" s="30" t="str">
        <f>IF(G1404&lt;=$N$2,"",IF(F1404=[3]Pav.tvarkyklė!$B$13,"",IF(ISBLANK(R1404),"X","")))</f>
        <v/>
      </c>
      <c r="P1404" s="88"/>
      <c r="Q1404" s="78"/>
      <c r="R1404" s="78"/>
      <c r="S1404" s="63"/>
      <c r="T1404" s="63"/>
      <c r="U1404" s="34" t="str">
        <f>IFERROR(INDEX('[3]5.Grup_T'!$G$4:$G$22,MATCH('6.Turtas'!E1404,'[3]5.Grup_T'!$E$4:$E$22,0)),"0")</f>
        <v>0</v>
      </c>
      <c r="V1404" s="35">
        <f t="shared" si="297"/>
        <v>0</v>
      </c>
      <c r="W1404" s="35">
        <f>IF(NOT(ISBLANK(H1404)),(12-DATEDIF(H1404,'[3]1.Pradzia'!$D$13,"m")),0)</f>
        <v>0</v>
      </c>
      <c r="X1404" s="35">
        <f t="shared" si="298"/>
        <v>0</v>
      </c>
      <c r="Y1404" s="35">
        <f t="shared" si="308"/>
        <v>0</v>
      </c>
      <c r="Z1404" s="35">
        <f t="shared" si="306"/>
        <v>0</v>
      </c>
      <c r="AA1404" s="36">
        <f t="shared" si="299"/>
        <v>0</v>
      </c>
      <c r="AB1404" s="36">
        <f t="shared" si="300"/>
        <v>0</v>
      </c>
      <c r="AC1404" s="37">
        <f t="shared" si="301"/>
        <v>0</v>
      </c>
      <c r="AD1404" s="35">
        <f>IF(OR(YEAR(G1404)&lt;2019,O1404="X"),0,IF(ISBLANK(H1404),DATEDIF(G1404,'[3]1.Pradzia'!$D$13,"M"),DATEDIF(G1404,H1404,"m")))</f>
        <v>0</v>
      </c>
      <c r="AE1404" s="37">
        <f>IF(E1404='[3]5.Grup_T'!$E$20,0,IF(AD1404&lt;&gt;0,M1404/V1404*MIN(12,AD1404),0))</f>
        <v>0</v>
      </c>
      <c r="AF1404" s="37">
        <f t="shared" si="302"/>
        <v>0</v>
      </c>
      <c r="AG1404" s="37">
        <f t="shared" si="303"/>
        <v>0</v>
      </c>
      <c r="AH1404" s="37">
        <f t="shared" si="304"/>
        <v>0</v>
      </c>
      <c r="AI1404" s="35" t="str">
        <f t="shared" si="305"/>
        <v>Nusidėvėjęs</v>
      </c>
      <c r="AJ1404" s="38" t="str">
        <f>IF(AND(F1404&lt;&gt;[3]Pav.tvarkyklė!$B$12,F1404&lt;&gt;[3]Pav.tvarkyklė!$B$13),"GVTNT","X")</f>
        <v>GVTNT</v>
      </c>
      <c r="AK1404" s="39">
        <f t="shared" si="307"/>
        <v>0</v>
      </c>
      <c r="AL1404" s="41"/>
      <c r="AM1404" s="41"/>
      <c r="AN1404" s="41">
        <f t="shared" si="295"/>
        <v>1900</v>
      </c>
      <c r="AO1404" s="41"/>
      <c r="AP1404" s="41"/>
      <c r="AQ1404" s="41"/>
      <c r="AR1404" s="42"/>
      <c r="AS1404" s="42"/>
      <c r="AU1404" s="43">
        <f t="shared" si="296"/>
        <v>0</v>
      </c>
    </row>
    <row r="1405" spans="1:47" ht="15" customHeight="1" x14ac:dyDescent="0.25">
      <c r="A1405" s="11"/>
      <c r="B1405" s="19">
        <v>1569</v>
      </c>
      <c r="C1405" s="74"/>
      <c r="D1405" s="77"/>
      <c r="E1405" s="78"/>
      <c r="F1405" s="78"/>
      <c r="G1405" s="80"/>
      <c r="H1405" s="49"/>
      <c r="I1405" s="27"/>
      <c r="J1405" s="27"/>
      <c r="K1405" s="27"/>
      <c r="L1405" s="79"/>
      <c r="M1405" s="81"/>
      <c r="N1405" s="29">
        <v>0</v>
      </c>
      <c r="O1405" s="30" t="str">
        <f>IF(G1405&lt;=$N$2,"",IF(F1405=[3]Pav.tvarkyklė!$B$13,"",IF(ISBLANK(R1405),"X","")))</f>
        <v/>
      </c>
      <c r="P1405" s="88"/>
      <c r="Q1405" s="78"/>
      <c r="R1405" s="78"/>
      <c r="S1405" s="63"/>
      <c r="T1405" s="63"/>
      <c r="U1405" s="34" t="str">
        <f>IFERROR(INDEX('[3]5.Grup_T'!$G$4:$G$22,MATCH('6.Turtas'!E1405,'[3]5.Grup_T'!$E$4:$E$22,0)),"0")</f>
        <v>0</v>
      </c>
      <c r="V1405" s="35">
        <f t="shared" si="297"/>
        <v>0</v>
      </c>
      <c r="W1405" s="35">
        <f>IF(NOT(ISBLANK(H1405)),(12-DATEDIF(H1405,'[3]1.Pradzia'!$D$13,"m")),0)</f>
        <v>0</v>
      </c>
      <c r="X1405" s="35">
        <f t="shared" si="298"/>
        <v>0</v>
      </c>
      <c r="Y1405" s="35">
        <f t="shared" si="308"/>
        <v>0</v>
      </c>
      <c r="Z1405" s="35">
        <f t="shared" si="306"/>
        <v>0</v>
      </c>
      <c r="AA1405" s="36">
        <f t="shared" si="299"/>
        <v>0</v>
      </c>
      <c r="AB1405" s="36">
        <f t="shared" si="300"/>
        <v>0</v>
      </c>
      <c r="AC1405" s="37">
        <f t="shared" si="301"/>
        <v>0</v>
      </c>
      <c r="AD1405" s="35">
        <f>IF(OR(YEAR(G1405)&lt;2019,O1405="X"),0,IF(ISBLANK(H1405),DATEDIF(G1405,'[3]1.Pradzia'!$D$13,"M"),DATEDIF(G1405,H1405,"m")))</f>
        <v>0</v>
      </c>
      <c r="AE1405" s="37">
        <f>IF(E1405='[3]5.Grup_T'!$E$20,0,IF(AD1405&lt;&gt;0,M1405/V1405*MIN(12,AD1405),0))</f>
        <v>0</v>
      </c>
      <c r="AF1405" s="37">
        <f t="shared" si="302"/>
        <v>0</v>
      </c>
      <c r="AG1405" s="37">
        <f t="shared" si="303"/>
        <v>0</v>
      </c>
      <c r="AH1405" s="37">
        <f t="shared" si="304"/>
        <v>0</v>
      </c>
      <c r="AI1405" s="35" t="str">
        <f t="shared" si="305"/>
        <v>Nusidėvėjęs</v>
      </c>
      <c r="AJ1405" s="38" t="str">
        <f>IF(AND(F1405&lt;&gt;[3]Pav.tvarkyklė!$B$12,F1405&lt;&gt;[3]Pav.tvarkyklė!$B$13),"GVTNT","X")</f>
        <v>GVTNT</v>
      </c>
      <c r="AK1405" s="39">
        <f t="shared" si="307"/>
        <v>0</v>
      </c>
      <c r="AL1405" s="41"/>
      <c r="AM1405" s="41"/>
      <c r="AN1405" s="41">
        <f t="shared" si="295"/>
        <v>1900</v>
      </c>
      <c r="AO1405" s="41"/>
      <c r="AP1405" s="41"/>
      <c r="AQ1405" s="41"/>
      <c r="AR1405" s="42"/>
      <c r="AS1405" s="42"/>
      <c r="AU1405" s="43">
        <f t="shared" si="296"/>
        <v>0</v>
      </c>
    </row>
    <row r="1406" spans="1:47" ht="15" customHeight="1" x14ac:dyDescent="0.25">
      <c r="A1406" s="11"/>
      <c r="B1406" s="19">
        <v>1570</v>
      </c>
      <c r="C1406" s="74"/>
      <c r="D1406" s="77"/>
      <c r="E1406" s="78"/>
      <c r="F1406" s="78"/>
      <c r="G1406" s="80"/>
      <c r="H1406" s="49"/>
      <c r="I1406" s="27"/>
      <c r="J1406" s="27"/>
      <c r="K1406" s="27"/>
      <c r="L1406" s="79"/>
      <c r="M1406" s="81"/>
      <c r="N1406" s="29">
        <v>0</v>
      </c>
      <c r="O1406" s="30" t="str">
        <f>IF(G1406&lt;=$N$2,"",IF(F1406=[3]Pav.tvarkyklė!$B$13,"",IF(ISBLANK(R1406),"X","")))</f>
        <v/>
      </c>
      <c r="P1406" s="88"/>
      <c r="Q1406" s="78"/>
      <c r="R1406" s="78"/>
      <c r="S1406" s="63"/>
      <c r="T1406" s="63"/>
      <c r="U1406" s="34" t="str">
        <f>IFERROR(INDEX('[3]5.Grup_T'!$G$4:$G$22,MATCH('6.Turtas'!E1406,'[3]5.Grup_T'!$E$4:$E$22,0)),"0")</f>
        <v>0</v>
      </c>
      <c r="V1406" s="35">
        <f t="shared" si="297"/>
        <v>0</v>
      </c>
      <c r="W1406" s="35">
        <f>IF(NOT(ISBLANK(H1406)),(12-DATEDIF(H1406,'[3]1.Pradzia'!$D$13,"m")),0)</f>
        <v>0</v>
      </c>
      <c r="X1406" s="35">
        <f t="shared" si="298"/>
        <v>0</v>
      </c>
      <c r="Y1406" s="35">
        <f t="shared" si="308"/>
        <v>0</v>
      </c>
      <c r="Z1406" s="35">
        <f t="shared" si="306"/>
        <v>0</v>
      </c>
      <c r="AA1406" s="36">
        <f t="shared" si="299"/>
        <v>0</v>
      </c>
      <c r="AB1406" s="36">
        <f t="shared" si="300"/>
        <v>0</v>
      </c>
      <c r="AC1406" s="37">
        <f t="shared" si="301"/>
        <v>0</v>
      </c>
      <c r="AD1406" s="35">
        <f>IF(OR(YEAR(G1406)&lt;2019,O1406="X"),0,IF(ISBLANK(H1406),DATEDIF(G1406,'[3]1.Pradzia'!$D$13,"M"),DATEDIF(G1406,H1406,"m")))</f>
        <v>0</v>
      </c>
      <c r="AE1406" s="37">
        <f>IF(E1406='[3]5.Grup_T'!$E$20,0,IF(AD1406&lt;&gt;0,M1406/V1406*MIN(12,AD1406),0))</f>
        <v>0</v>
      </c>
      <c r="AF1406" s="37">
        <f t="shared" si="302"/>
        <v>0</v>
      </c>
      <c r="AG1406" s="37">
        <f t="shared" si="303"/>
        <v>0</v>
      </c>
      <c r="AH1406" s="37">
        <f t="shared" si="304"/>
        <v>0</v>
      </c>
      <c r="AI1406" s="35" t="str">
        <f t="shared" si="305"/>
        <v>Nusidėvėjęs</v>
      </c>
      <c r="AJ1406" s="38" t="str">
        <f>IF(AND(F1406&lt;&gt;[3]Pav.tvarkyklė!$B$12,F1406&lt;&gt;[3]Pav.tvarkyklė!$B$13),"GVTNT","X")</f>
        <v>GVTNT</v>
      </c>
      <c r="AK1406" s="39">
        <f t="shared" si="307"/>
        <v>0</v>
      </c>
      <c r="AL1406" s="41"/>
      <c r="AM1406" s="41"/>
      <c r="AN1406" s="41">
        <f t="shared" si="295"/>
        <v>1900</v>
      </c>
      <c r="AO1406" s="41"/>
      <c r="AP1406" s="41"/>
      <c r="AQ1406" s="41"/>
      <c r="AR1406" s="42"/>
      <c r="AS1406" s="42"/>
      <c r="AU1406" s="43">
        <f t="shared" si="296"/>
        <v>0</v>
      </c>
    </row>
    <row r="1407" spans="1:47" ht="15" customHeight="1" x14ac:dyDescent="0.25">
      <c r="A1407" s="11"/>
      <c r="B1407" s="19">
        <v>1571</v>
      </c>
      <c r="C1407" s="74"/>
      <c r="D1407" s="77"/>
      <c r="E1407" s="78"/>
      <c r="F1407" s="78"/>
      <c r="G1407" s="80"/>
      <c r="H1407" s="49"/>
      <c r="I1407" s="27"/>
      <c r="J1407" s="27"/>
      <c r="K1407" s="27"/>
      <c r="L1407" s="79"/>
      <c r="M1407" s="81"/>
      <c r="N1407" s="29">
        <v>0</v>
      </c>
      <c r="O1407" s="30" t="str">
        <f>IF(G1407&lt;=$N$2,"",IF(F1407=[3]Pav.tvarkyklė!$B$13,"",IF(ISBLANK(R1407),"X","")))</f>
        <v/>
      </c>
      <c r="P1407" s="88"/>
      <c r="Q1407" s="78"/>
      <c r="R1407" s="78"/>
      <c r="S1407" s="63"/>
      <c r="T1407" s="63"/>
      <c r="U1407" s="34" t="str">
        <f>IFERROR(INDEX('[3]5.Grup_T'!$G$4:$G$22,MATCH('6.Turtas'!E1407,'[3]5.Grup_T'!$E$4:$E$22,0)),"0")</f>
        <v>0</v>
      </c>
      <c r="V1407" s="35">
        <f t="shared" si="297"/>
        <v>0</v>
      </c>
      <c r="W1407" s="35">
        <f>IF(NOT(ISBLANK(H1407)),(12-DATEDIF(H1407,'[3]1.Pradzia'!$D$13,"m")),0)</f>
        <v>0</v>
      </c>
      <c r="X1407" s="35">
        <f t="shared" si="298"/>
        <v>0</v>
      </c>
      <c r="Y1407" s="35">
        <f t="shared" si="308"/>
        <v>0</v>
      </c>
      <c r="Z1407" s="35">
        <f t="shared" si="306"/>
        <v>0</v>
      </c>
      <c r="AA1407" s="36">
        <f t="shared" si="299"/>
        <v>0</v>
      </c>
      <c r="AB1407" s="36">
        <f t="shared" si="300"/>
        <v>0</v>
      </c>
      <c r="AC1407" s="37">
        <f t="shared" si="301"/>
        <v>0</v>
      </c>
      <c r="AD1407" s="35">
        <f>IF(OR(YEAR(G1407)&lt;2019,O1407="X"),0,IF(ISBLANK(H1407),DATEDIF(G1407,'[3]1.Pradzia'!$D$13,"M"),DATEDIF(G1407,H1407,"m")))</f>
        <v>0</v>
      </c>
      <c r="AE1407" s="37">
        <f>IF(E1407='[3]5.Grup_T'!$E$20,0,IF(AD1407&lt;&gt;0,M1407/V1407*MIN(12,AD1407),0))</f>
        <v>0</v>
      </c>
      <c r="AF1407" s="37">
        <f t="shared" si="302"/>
        <v>0</v>
      </c>
      <c r="AG1407" s="37">
        <f t="shared" si="303"/>
        <v>0</v>
      </c>
      <c r="AH1407" s="37">
        <f t="shared" si="304"/>
        <v>0</v>
      </c>
      <c r="AI1407" s="35" t="str">
        <f t="shared" si="305"/>
        <v>Nusidėvėjęs</v>
      </c>
      <c r="AJ1407" s="38" t="str">
        <f>IF(AND(F1407&lt;&gt;[3]Pav.tvarkyklė!$B$12,F1407&lt;&gt;[3]Pav.tvarkyklė!$B$13),"GVTNT","X")</f>
        <v>GVTNT</v>
      </c>
      <c r="AK1407" s="39">
        <f t="shared" si="307"/>
        <v>0</v>
      </c>
      <c r="AL1407" s="41"/>
      <c r="AM1407" s="41"/>
      <c r="AN1407" s="41">
        <f t="shared" si="295"/>
        <v>1900</v>
      </c>
      <c r="AO1407" s="41"/>
      <c r="AP1407" s="41"/>
      <c r="AQ1407" s="41"/>
      <c r="AR1407" s="42"/>
      <c r="AS1407" s="42"/>
      <c r="AU1407" s="43">
        <f t="shared" si="296"/>
        <v>0</v>
      </c>
    </row>
    <row r="1408" spans="1:47" ht="15" customHeight="1" x14ac:dyDescent="0.25">
      <c r="A1408" s="11"/>
      <c r="B1408" s="19">
        <v>1572</v>
      </c>
      <c r="C1408" s="74"/>
      <c r="D1408" s="77"/>
      <c r="E1408" s="78"/>
      <c r="F1408" s="78"/>
      <c r="G1408" s="80"/>
      <c r="H1408" s="49"/>
      <c r="I1408" s="27"/>
      <c r="J1408" s="27"/>
      <c r="K1408" s="27"/>
      <c r="L1408" s="79"/>
      <c r="M1408" s="81"/>
      <c r="N1408" s="29">
        <v>0</v>
      </c>
      <c r="O1408" s="30" t="str">
        <f>IF(G1408&lt;=$N$2,"",IF(F1408=[3]Pav.tvarkyklė!$B$13,"",IF(ISBLANK(R1408),"X","")))</f>
        <v/>
      </c>
      <c r="P1408" s="88"/>
      <c r="Q1408" s="78"/>
      <c r="R1408" s="78"/>
      <c r="S1408" s="63"/>
      <c r="T1408" s="63"/>
      <c r="U1408" s="34" t="str">
        <f>IFERROR(INDEX('[3]5.Grup_T'!$G$4:$G$22,MATCH('6.Turtas'!E1408,'[3]5.Grup_T'!$E$4:$E$22,0)),"0")</f>
        <v>0</v>
      </c>
      <c r="V1408" s="35">
        <f t="shared" si="297"/>
        <v>0</v>
      </c>
      <c r="W1408" s="35">
        <f>IF(NOT(ISBLANK(H1408)),(12-DATEDIF(H1408,'[3]1.Pradzia'!$D$13,"m")),0)</f>
        <v>0</v>
      </c>
      <c r="X1408" s="35">
        <f t="shared" si="298"/>
        <v>0</v>
      </c>
      <c r="Y1408" s="35">
        <f t="shared" si="308"/>
        <v>0</v>
      </c>
      <c r="Z1408" s="35">
        <f t="shared" si="306"/>
        <v>0</v>
      </c>
      <c r="AA1408" s="36">
        <f t="shared" si="299"/>
        <v>0</v>
      </c>
      <c r="AB1408" s="36">
        <f t="shared" si="300"/>
        <v>0</v>
      </c>
      <c r="AC1408" s="37">
        <f t="shared" si="301"/>
        <v>0</v>
      </c>
      <c r="AD1408" s="35">
        <f>IF(OR(YEAR(G1408)&lt;2019,O1408="X"),0,IF(ISBLANK(H1408),DATEDIF(G1408,'[3]1.Pradzia'!$D$13,"M"),DATEDIF(G1408,H1408,"m")))</f>
        <v>0</v>
      </c>
      <c r="AE1408" s="37">
        <f>IF(E1408='[3]5.Grup_T'!$E$20,0,IF(AD1408&lt;&gt;0,M1408/V1408*MIN(12,AD1408),0))</f>
        <v>0</v>
      </c>
      <c r="AF1408" s="37">
        <f t="shared" si="302"/>
        <v>0</v>
      </c>
      <c r="AG1408" s="37">
        <f t="shared" si="303"/>
        <v>0</v>
      </c>
      <c r="AH1408" s="37">
        <f t="shared" si="304"/>
        <v>0</v>
      </c>
      <c r="AI1408" s="35" t="str">
        <f t="shared" si="305"/>
        <v>Nusidėvėjęs</v>
      </c>
      <c r="AJ1408" s="38" t="str">
        <f>IF(AND(F1408&lt;&gt;[3]Pav.tvarkyklė!$B$12,F1408&lt;&gt;[3]Pav.tvarkyklė!$B$13),"GVTNT","X")</f>
        <v>GVTNT</v>
      </c>
      <c r="AK1408" s="39">
        <f t="shared" si="307"/>
        <v>0</v>
      </c>
      <c r="AL1408" s="41"/>
      <c r="AM1408" s="41"/>
      <c r="AN1408" s="41">
        <f t="shared" si="295"/>
        <v>1900</v>
      </c>
      <c r="AO1408" s="41"/>
      <c r="AP1408" s="41"/>
      <c r="AQ1408" s="41"/>
      <c r="AR1408" s="42"/>
      <c r="AS1408" s="42"/>
      <c r="AU1408" s="43">
        <f t="shared" si="296"/>
        <v>0</v>
      </c>
    </row>
    <row r="1409" spans="1:47" ht="15" customHeight="1" x14ac:dyDescent="0.25">
      <c r="A1409" s="11"/>
      <c r="B1409" s="19">
        <v>1573</v>
      </c>
      <c r="C1409" s="74"/>
      <c r="D1409" s="77"/>
      <c r="E1409" s="78"/>
      <c r="F1409" s="78"/>
      <c r="G1409" s="80"/>
      <c r="H1409" s="49"/>
      <c r="I1409" s="27"/>
      <c r="J1409" s="27"/>
      <c r="K1409" s="27"/>
      <c r="L1409" s="79"/>
      <c r="M1409" s="81"/>
      <c r="N1409" s="29">
        <v>0</v>
      </c>
      <c r="O1409" s="30" t="str">
        <f>IF(G1409&lt;=$N$2,"",IF(F1409=[3]Pav.tvarkyklė!$B$13,"",IF(ISBLANK(R1409),"X","")))</f>
        <v/>
      </c>
      <c r="P1409" s="88"/>
      <c r="Q1409" s="78"/>
      <c r="R1409" s="78"/>
      <c r="S1409" s="63"/>
      <c r="T1409" s="63"/>
      <c r="U1409" s="34" t="str">
        <f>IFERROR(INDEX('[3]5.Grup_T'!$G$4:$G$22,MATCH('6.Turtas'!E1409,'[3]5.Grup_T'!$E$4:$E$22,0)),"0")</f>
        <v>0</v>
      </c>
      <c r="V1409" s="35">
        <f t="shared" si="297"/>
        <v>0</v>
      </c>
      <c r="W1409" s="35">
        <f>IF(NOT(ISBLANK(H1409)),(12-DATEDIF(H1409,'[3]1.Pradzia'!$D$13,"m")),0)</f>
        <v>0</v>
      </c>
      <c r="X1409" s="35">
        <f t="shared" si="298"/>
        <v>0</v>
      </c>
      <c r="Y1409" s="35">
        <f t="shared" si="308"/>
        <v>0</v>
      </c>
      <c r="Z1409" s="35">
        <f t="shared" si="306"/>
        <v>0</v>
      </c>
      <c r="AA1409" s="36">
        <f t="shared" si="299"/>
        <v>0</v>
      </c>
      <c r="AB1409" s="36">
        <f t="shared" si="300"/>
        <v>0</v>
      </c>
      <c r="AC1409" s="37">
        <f t="shared" si="301"/>
        <v>0</v>
      </c>
      <c r="AD1409" s="35">
        <f>IF(OR(YEAR(G1409)&lt;2019,O1409="X"),0,IF(ISBLANK(H1409),DATEDIF(G1409,'[3]1.Pradzia'!$D$13,"M"),DATEDIF(G1409,H1409,"m")))</f>
        <v>0</v>
      </c>
      <c r="AE1409" s="37">
        <f>IF(E1409='[3]5.Grup_T'!$E$20,0,IF(AD1409&lt;&gt;0,M1409/V1409*MIN(12,AD1409),0))</f>
        <v>0</v>
      </c>
      <c r="AF1409" s="37">
        <f t="shared" si="302"/>
        <v>0</v>
      </c>
      <c r="AG1409" s="37">
        <f t="shared" si="303"/>
        <v>0</v>
      </c>
      <c r="AH1409" s="37">
        <f t="shared" si="304"/>
        <v>0</v>
      </c>
      <c r="AI1409" s="35" t="str">
        <f t="shared" si="305"/>
        <v>Nusidėvėjęs</v>
      </c>
      <c r="AJ1409" s="38" t="str">
        <f>IF(AND(F1409&lt;&gt;[3]Pav.tvarkyklė!$B$12,F1409&lt;&gt;[3]Pav.tvarkyklė!$B$13),"GVTNT","X")</f>
        <v>GVTNT</v>
      </c>
      <c r="AK1409" s="39">
        <f t="shared" si="307"/>
        <v>0</v>
      </c>
      <c r="AL1409" s="41"/>
      <c r="AM1409" s="41"/>
      <c r="AN1409" s="41">
        <f t="shared" si="295"/>
        <v>1900</v>
      </c>
      <c r="AO1409" s="41"/>
      <c r="AP1409" s="41"/>
      <c r="AQ1409" s="41"/>
      <c r="AR1409" s="42"/>
      <c r="AS1409" s="42"/>
      <c r="AU1409" s="43">
        <f t="shared" si="296"/>
        <v>0</v>
      </c>
    </row>
    <row r="1410" spans="1:47" ht="15" customHeight="1" x14ac:dyDescent="0.25">
      <c r="A1410" s="11"/>
      <c r="B1410" s="19">
        <v>1574</v>
      </c>
      <c r="C1410" s="74"/>
      <c r="D1410" s="77"/>
      <c r="E1410" s="78"/>
      <c r="F1410" s="78"/>
      <c r="G1410" s="80"/>
      <c r="H1410" s="49"/>
      <c r="I1410" s="27"/>
      <c r="J1410" s="27"/>
      <c r="K1410" s="27"/>
      <c r="L1410" s="79"/>
      <c r="M1410" s="81"/>
      <c r="N1410" s="29">
        <v>0</v>
      </c>
      <c r="O1410" s="30" t="str">
        <f>IF(G1410&lt;=$N$2,"",IF(F1410=[3]Pav.tvarkyklė!$B$13,"",IF(ISBLANK(R1410),"X","")))</f>
        <v/>
      </c>
      <c r="P1410" s="88"/>
      <c r="Q1410" s="78"/>
      <c r="R1410" s="78"/>
      <c r="S1410" s="63"/>
      <c r="T1410" s="63"/>
      <c r="U1410" s="34" t="str">
        <f>IFERROR(INDEX('[3]5.Grup_T'!$G$4:$G$22,MATCH('6.Turtas'!E1410,'[3]5.Grup_T'!$E$4:$E$22,0)),"0")</f>
        <v>0</v>
      </c>
      <c r="V1410" s="35">
        <f t="shared" si="297"/>
        <v>0</v>
      </c>
      <c r="W1410" s="35">
        <f>IF(NOT(ISBLANK(H1410)),(12-DATEDIF(H1410,'[3]1.Pradzia'!$D$13,"m")),0)</f>
        <v>0</v>
      </c>
      <c r="X1410" s="35">
        <f t="shared" si="298"/>
        <v>0</v>
      </c>
      <c r="Y1410" s="35">
        <f t="shared" si="308"/>
        <v>0</v>
      </c>
      <c r="Z1410" s="35">
        <f t="shared" si="306"/>
        <v>0</v>
      </c>
      <c r="AA1410" s="36">
        <f t="shared" si="299"/>
        <v>0</v>
      </c>
      <c r="AB1410" s="36">
        <f t="shared" si="300"/>
        <v>0</v>
      </c>
      <c r="AC1410" s="37">
        <f t="shared" si="301"/>
        <v>0</v>
      </c>
      <c r="AD1410" s="35">
        <f>IF(OR(YEAR(G1410)&lt;2019,O1410="X"),0,IF(ISBLANK(H1410),DATEDIF(G1410,'[3]1.Pradzia'!$D$13,"M"),DATEDIF(G1410,H1410,"m")))</f>
        <v>0</v>
      </c>
      <c r="AE1410" s="37">
        <f>IF(E1410='[3]5.Grup_T'!$E$20,0,IF(AD1410&lt;&gt;0,M1410/V1410*MIN(12,AD1410),0))</f>
        <v>0</v>
      </c>
      <c r="AF1410" s="37">
        <f t="shared" si="302"/>
        <v>0</v>
      </c>
      <c r="AG1410" s="37">
        <f t="shared" si="303"/>
        <v>0</v>
      </c>
      <c r="AH1410" s="37">
        <f t="shared" si="304"/>
        <v>0</v>
      </c>
      <c r="AI1410" s="35" t="str">
        <f t="shared" si="305"/>
        <v>Nusidėvėjęs</v>
      </c>
      <c r="AJ1410" s="38" t="str">
        <f>IF(AND(F1410&lt;&gt;[3]Pav.tvarkyklė!$B$12,F1410&lt;&gt;[3]Pav.tvarkyklė!$B$13),"GVTNT","X")</f>
        <v>GVTNT</v>
      </c>
      <c r="AK1410" s="39">
        <f t="shared" si="307"/>
        <v>0</v>
      </c>
      <c r="AL1410" s="41"/>
      <c r="AM1410" s="41"/>
      <c r="AN1410" s="41">
        <f t="shared" si="295"/>
        <v>1900</v>
      </c>
      <c r="AO1410" s="41"/>
      <c r="AP1410" s="41"/>
      <c r="AQ1410" s="41"/>
      <c r="AR1410" s="42"/>
      <c r="AS1410" s="42"/>
      <c r="AU1410" s="43">
        <f t="shared" si="296"/>
        <v>0</v>
      </c>
    </row>
    <row r="1411" spans="1:47" ht="15" customHeight="1" x14ac:dyDescent="0.25">
      <c r="A1411" s="11"/>
      <c r="B1411" s="19">
        <v>1575</v>
      </c>
      <c r="C1411" s="74"/>
      <c r="D1411" s="77"/>
      <c r="E1411" s="78"/>
      <c r="F1411" s="78"/>
      <c r="G1411" s="80"/>
      <c r="H1411" s="49"/>
      <c r="I1411" s="27"/>
      <c r="J1411" s="27"/>
      <c r="K1411" s="27"/>
      <c r="L1411" s="79"/>
      <c r="M1411" s="81"/>
      <c r="N1411" s="29">
        <v>0</v>
      </c>
      <c r="O1411" s="30" t="str">
        <f>IF(G1411&lt;=$N$2,"",IF(F1411=[3]Pav.tvarkyklė!$B$13,"",IF(ISBLANK(R1411),"X","")))</f>
        <v/>
      </c>
      <c r="P1411" s="88"/>
      <c r="Q1411" s="78"/>
      <c r="R1411" s="78"/>
      <c r="S1411" s="63"/>
      <c r="T1411" s="63"/>
      <c r="U1411" s="34" t="str">
        <f>IFERROR(INDEX('[3]5.Grup_T'!$G$4:$G$22,MATCH('6.Turtas'!E1411,'[3]5.Grup_T'!$E$4:$E$22,0)),"0")</f>
        <v>0</v>
      </c>
      <c r="V1411" s="35">
        <f t="shared" si="297"/>
        <v>0</v>
      </c>
      <c r="W1411" s="35">
        <f>IF(NOT(ISBLANK(H1411)),(12-DATEDIF(H1411,'[3]1.Pradzia'!$D$13,"m")),0)</f>
        <v>0</v>
      </c>
      <c r="X1411" s="35">
        <f t="shared" si="298"/>
        <v>0</v>
      </c>
      <c r="Y1411" s="35">
        <f t="shared" si="308"/>
        <v>0</v>
      </c>
      <c r="Z1411" s="35">
        <f t="shared" si="306"/>
        <v>0</v>
      </c>
      <c r="AA1411" s="36">
        <f t="shared" si="299"/>
        <v>0</v>
      </c>
      <c r="AB1411" s="36">
        <f t="shared" si="300"/>
        <v>0</v>
      </c>
      <c r="AC1411" s="37">
        <f t="shared" si="301"/>
        <v>0</v>
      </c>
      <c r="AD1411" s="35">
        <f>IF(OR(YEAR(G1411)&lt;2019,O1411="X"),0,IF(ISBLANK(H1411),DATEDIF(G1411,'[3]1.Pradzia'!$D$13,"M"),DATEDIF(G1411,H1411,"m")))</f>
        <v>0</v>
      </c>
      <c r="AE1411" s="37">
        <f>IF(E1411='[3]5.Grup_T'!$E$20,0,IF(AD1411&lt;&gt;0,M1411/V1411*MIN(12,AD1411),0))</f>
        <v>0</v>
      </c>
      <c r="AF1411" s="37">
        <f t="shared" si="302"/>
        <v>0</v>
      </c>
      <c r="AG1411" s="37">
        <f t="shared" si="303"/>
        <v>0</v>
      </c>
      <c r="AH1411" s="37">
        <f t="shared" si="304"/>
        <v>0</v>
      </c>
      <c r="AI1411" s="35" t="str">
        <f t="shared" si="305"/>
        <v>Nusidėvėjęs</v>
      </c>
      <c r="AJ1411" s="38" t="str">
        <f>IF(AND(F1411&lt;&gt;[3]Pav.tvarkyklė!$B$12,F1411&lt;&gt;[3]Pav.tvarkyklė!$B$13),"GVTNT","X")</f>
        <v>GVTNT</v>
      </c>
      <c r="AK1411" s="39">
        <f t="shared" si="307"/>
        <v>0</v>
      </c>
      <c r="AL1411" s="41"/>
      <c r="AM1411" s="41"/>
      <c r="AN1411" s="41">
        <f t="shared" si="295"/>
        <v>1900</v>
      </c>
      <c r="AO1411" s="41"/>
      <c r="AP1411" s="41"/>
      <c r="AQ1411" s="41"/>
      <c r="AR1411" s="42"/>
      <c r="AS1411" s="42"/>
      <c r="AU1411" s="43">
        <f t="shared" si="296"/>
        <v>0</v>
      </c>
    </row>
    <row r="1412" spans="1:47" ht="15" customHeight="1" x14ac:dyDescent="0.25">
      <c r="A1412" s="11"/>
      <c r="B1412" s="19">
        <v>1577</v>
      </c>
      <c r="C1412" s="74"/>
      <c r="D1412" s="77"/>
      <c r="E1412" s="78"/>
      <c r="F1412" s="78"/>
      <c r="G1412" s="80"/>
      <c r="H1412" s="49"/>
      <c r="I1412" s="27"/>
      <c r="J1412" s="27"/>
      <c r="K1412" s="27"/>
      <c r="L1412" s="79"/>
      <c r="M1412" s="81"/>
      <c r="N1412" s="29">
        <v>0</v>
      </c>
      <c r="O1412" s="30" t="str">
        <f>IF(G1412&lt;=$N$2,"",IF(F1412=[3]Pav.tvarkyklė!$B$13,"",IF(ISBLANK(R1412),"X","")))</f>
        <v/>
      </c>
      <c r="P1412" s="88"/>
      <c r="Q1412" s="78"/>
      <c r="R1412" s="78"/>
      <c r="S1412" s="63"/>
      <c r="T1412" s="63"/>
      <c r="U1412" s="34" t="str">
        <f>IFERROR(INDEX('[3]5.Grup_T'!$G$4:$G$22,MATCH('6.Turtas'!E1412,'[3]5.Grup_T'!$E$4:$E$22,0)),"0")</f>
        <v>0</v>
      </c>
      <c r="V1412" s="35">
        <f t="shared" si="297"/>
        <v>0</v>
      </c>
      <c r="W1412" s="35">
        <f>IF(NOT(ISBLANK(H1412)),(12-DATEDIF(H1412,'[3]1.Pradzia'!$D$13,"m")),0)</f>
        <v>0</v>
      </c>
      <c r="X1412" s="35">
        <f t="shared" si="298"/>
        <v>0</v>
      </c>
      <c r="Y1412" s="35">
        <f t="shared" si="308"/>
        <v>0</v>
      </c>
      <c r="Z1412" s="35">
        <f t="shared" si="306"/>
        <v>0</v>
      </c>
      <c r="AA1412" s="36">
        <f t="shared" si="299"/>
        <v>0</v>
      </c>
      <c r="AB1412" s="36">
        <f t="shared" si="300"/>
        <v>0</v>
      </c>
      <c r="AC1412" s="37">
        <f t="shared" si="301"/>
        <v>0</v>
      </c>
      <c r="AD1412" s="35">
        <f>IF(OR(YEAR(G1412)&lt;2019,O1412="X"),0,IF(ISBLANK(H1412),DATEDIF(G1412,'[3]1.Pradzia'!$D$13,"M"),DATEDIF(G1412,H1412,"m")))</f>
        <v>0</v>
      </c>
      <c r="AE1412" s="37">
        <f>IF(E1412='[3]5.Grup_T'!$E$20,0,IF(AD1412&lt;&gt;0,M1412/V1412*MIN(12,AD1412),0))</f>
        <v>0</v>
      </c>
      <c r="AF1412" s="37">
        <f t="shared" si="302"/>
        <v>0</v>
      </c>
      <c r="AG1412" s="37">
        <f t="shared" si="303"/>
        <v>0</v>
      </c>
      <c r="AH1412" s="37">
        <f t="shared" si="304"/>
        <v>0</v>
      </c>
      <c r="AI1412" s="35" t="str">
        <f t="shared" si="305"/>
        <v>Nusidėvėjęs</v>
      </c>
      <c r="AJ1412" s="38" t="str">
        <f>IF(AND(F1412&lt;&gt;[3]Pav.tvarkyklė!$B$12,F1412&lt;&gt;[3]Pav.tvarkyklė!$B$13),"GVTNT","X")</f>
        <v>GVTNT</v>
      </c>
      <c r="AK1412" s="39">
        <f t="shared" si="307"/>
        <v>0</v>
      </c>
      <c r="AL1412" s="41"/>
      <c r="AM1412" s="41"/>
      <c r="AN1412" s="41">
        <f t="shared" si="295"/>
        <v>1900</v>
      </c>
      <c r="AO1412" s="41"/>
      <c r="AP1412" s="41"/>
      <c r="AQ1412" s="41"/>
      <c r="AR1412" s="42"/>
      <c r="AS1412" s="42"/>
      <c r="AU1412" s="43">
        <f t="shared" si="296"/>
        <v>0</v>
      </c>
    </row>
    <row r="1413" spans="1:47" ht="15" customHeight="1" x14ac:dyDescent="0.25">
      <c r="A1413" s="11"/>
      <c r="B1413" s="19">
        <v>1578</v>
      </c>
      <c r="C1413" s="74"/>
      <c r="D1413" s="77"/>
      <c r="E1413" s="78"/>
      <c r="F1413" s="78"/>
      <c r="G1413" s="80"/>
      <c r="H1413" s="49"/>
      <c r="I1413" s="27"/>
      <c r="J1413" s="27"/>
      <c r="K1413" s="27"/>
      <c r="L1413" s="79"/>
      <c r="M1413" s="81"/>
      <c r="N1413" s="29">
        <v>0</v>
      </c>
      <c r="O1413" s="30" t="str">
        <f>IF(G1413&lt;=$N$2,"",IF(F1413=[3]Pav.tvarkyklė!$B$13,"",IF(ISBLANK(R1413),"X","")))</f>
        <v/>
      </c>
      <c r="P1413" s="88"/>
      <c r="Q1413" s="78"/>
      <c r="R1413" s="78"/>
      <c r="S1413" s="63"/>
      <c r="T1413" s="63"/>
      <c r="U1413" s="34" t="str">
        <f>IFERROR(INDEX('[3]5.Grup_T'!$G$4:$G$22,MATCH('6.Turtas'!E1413,'[3]5.Grup_T'!$E$4:$E$22,0)),"0")</f>
        <v>0</v>
      </c>
      <c r="V1413" s="35">
        <f t="shared" si="297"/>
        <v>0</v>
      </c>
      <c r="W1413" s="35">
        <f>IF(NOT(ISBLANK(H1413)),(12-DATEDIF(H1413,'[3]1.Pradzia'!$D$13,"m")),0)</f>
        <v>0</v>
      </c>
      <c r="X1413" s="35">
        <f t="shared" si="298"/>
        <v>0</v>
      </c>
      <c r="Y1413" s="35">
        <f t="shared" si="308"/>
        <v>0</v>
      </c>
      <c r="Z1413" s="35">
        <f t="shared" si="306"/>
        <v>0</v>
      </c>
      <c r="AA1413" s="36">
        <f t="shared" si="299"/>
        <v>0</v>
      </c>
      <c r="AB1413" s="36">
        <f t="shared" si="300"/>
        <v>0</v>
      </c>
      <c r="AC1413" s="37">
        <f t="shared" si="301"/>
        <v>0</v>
      </c>
      <c r="AD1413" s="35">
        <f>IF(OR(YEAR(G1413)&lt;2019,O1413="X"),0,IF(ISBLANK(H1413),DATEDIF(G1413,'[3]1.Pradzia'!$D$13,"M"),DATEDIF(G1413,H1413,"m")))</f>
        <v>0</v>
      </c>
      <c r="AE1413" s="37">
        <f>IF(E1413='[3]5.Grup_T'!$E$20,0,IF(AD1413&lt;&gt;0,M1413/V1413*MIN(12,AD1413),0))</f>
        <v>0</v>
      </c>
      <c r="AF1413" s="37">
        <f t="shared" si="302"/>
        <v>0</v>
      </c>
      <c r="AG1413" s="37">
        <f t="shared" si="303"/>
        <v>0</v>
      </c>
      <c r="AH1413" s="37">
        <f t="shared" si="304"/>
        <v>0</v>
      </c>
      <c r="AI1413" s="35" t="str">
        <f t="shared" si="305"/>
        <v>Nusidėvėjęs</v>
      </c>
      <c r="AJ1413" s="38" t="str">
        <f>IF(AND(F1413&lt;&gt;[3]Pav.tvarkyklė!$B$12,F1413&lt;&gt;[3]Pav.tvarkyklė!$B$13),"GVTNT","X")</f>
        <v>GVTNT</v>
      </c>
      <c r="AK1413" s="39">
        <f t="shared" si="307"/>
        <v>0</v>
      </c>
      <c r="AL1413" s="41"/>
      <c r="AM1413" s="41"/>
      <c r="AN1413" s="41">
        <f t="shared" ref="AN1413:AN1476" si="309">YEAR(G1413)</f>
        <v>1900</v>
      </c>
      <c r="AO1413" s="41"/>
      <c r="AP1413" s="41"/>
      <c r="AQ1413" s="41"/>
      <c r="AR1413" s="42"/>
      <c r="AS1413" s="42"/>
      <c r="AU1413" s="43">
        <f t="shared" ref="AU1413:AU1476" si="310">AF1413-AT1413</f>
        <v>0</v>
      </c>
    </row>
    <row r="1414" spans="1:47" ht="15" customHeight="1" x14ac:dyDescent="0.25">
      <c r="A1414" s="11"/>
      <c r="B1414" s="19">
        <v>1579</v>
      </c>
      <c r="C1414" s="74"/>
      <c r="D1414" s="77"/>
      <c r="E1414" s="78"/>
      <c r="F1414" s="78"/>
      <c r="G1414" s="80"/>
      <c r="H1414" s="49"/>
      <c r="I1414" s="27"/>
      <c r="J1414" s="27"/>
      <c r="K1414" s="27"/>
      <c r="L1414" s="79"/>
      <c r="M1414" s="81"/>
      <c r="N1414" s="29">
        <v>0</v>
      </c>
      <c r="O1414" s="30" t="str">
        <f>IF(G1414&lt;=$N$2,"",IF(F1414=[3]Pav.tvarkyklė!$B$13,"",IF(ISBLANK(R1414),"X","")))</f>
        <v/>
      </c>
      <c r="P1414" s="88"/>
      <c r="Q1414" s="78"/>
      <c r="R1414" s="78"/>
      <c r="S1414" s="63"/>
      <c r="T1414" s="63"/>
      <c r="U1414" s="34" t="str">
        <f>IFERROR(INDEX('[3]5.Grup_T'!$G$4:$G$22,MATCH('6.Turtas'!E1414,'[3]5.Grup_T'!$E$4:$E$22,0)),"0")</f>
        <v>0</v>
      </c>
      <c r="V1414" s="35">
        <f t="shared" si="297"/>
        <v>0</v>
      </c>
      <c r="W1414" s="35">
        <f>IF(NOT(ISBLANK(H1414)),(12-DATEDIF(H1414,'[3]1.Pradzia'!$D$13,"m")),0)</f>
        <v>0</v>
      </c>
      <c r="X1414" s="35">
        <f t="shared" si="298"/>
        <v>0</v>
      </c>
      <c r="Y1414" s="35">
        <f t="shared" si="308"/>
        <v>0</v>
      </c>
      <c r="Z1414" s="35">
        <f t="shared" si="306"/>
        <v>0</v>
      </c>
      <c r="AA1414" s="36">
        <f t="shared" si="299"/>
        <v>0</v>
      </c>
      <c r="AB1414" s="36">
        <f t="shared" si="300"/>
        <v>0</v>
      </c>
      <c r="AC1414" s="37">
        <f t="shared" si="301"/>
        <v>0</v>
      </c>
      <c r="AD1414" s="35">
        <f>IF(OR(YEAR(G1414)&lt;2019,O1414="X"),0,IF(ISBLANK(H1414),DATEDIF(G1414,'[3]1.Pradzia'!$D$13,"M"),DATEDIF(G1414,H1414,"m")))</f>
        <v>0</v>
      </c>
      <c r="AE1414" s="37">
        <f>IF(E1414='[3]5.Grup_T'!$E$20,0,IF(AD1414&lt;&gt;0,M1414/V1414*MIN(12,AD1414),0))</f>
        <v>0</v>
      </c>
      <c r="AF1414" s="37">
        <f t="shared" si="302"/>
        <v>0</v>
      </c>
      <c r="AG1414" s="37">
        <f t="shared" si="303"/>
        <v>0</v>
      </c>
      <c r="AH1414" s="37">
        <f t="shared" si="304"/>
        <v>0</v>
      </c>
      <c r="AI1414" s="35" t="str">
        <f t="shared" si="305"/>
        <v>Nusidėvėjęs</v>
      </c>
      <c r="AJ1414" s="38" t="str">
        <f>IF(AND(F1414&lt;&gt;[3]Pav.tvarkyklė!$B$12,F1414&lt;&gt;[3]Pav.tvarkyklė!$B$13),"GVTNT","X")</f>
        <v>GVTNT</v>
      </c>
      <c r="AK1414" s="39">
        <f t="shared" si="307"/>
        <v>0</v>
      </c>
      <c r="AL1414" s="41"/>
      <c r="AM1414" s="41"/>
      <c r="AN1414" s="41">
        <f t="shared" si="309"/>
        <v>1900</v>
      </c>
      <c r="AO1414" s="41"/>
      <c r="AP1414" s="41"/>
      <c r="AQ1414" s="41"/>
      <c r="AR1414" s="42"/>
      <c r="AS1414" s="42"/>
      <c r="AU1414" s="43">
        <f t="shared" si="310"/>
        <v>0</v>
      </c>
    </row>
    <row r="1415" spans="1:47" ht="15" customHeight="1" x14ac:dyDescent="0.25">
      <c r="A1415" s="11"/>
      <c r="B1415" s="19">
        <v>1580</v>
      </c>
      <c r="C1415" s="74"/>
      <c r="D1415" s="77"/>
      <c r="E1415" s="78"/>
      <c r="F1415" s="78"/>
      <c r="G1415" s="80"/>
      <c r="H1415" s="49"/>
      <c r="I1415" s="27"/>
      <c r="J1415" s="27"/>
      <c r="K1415" s="27"/>
      <c r="L1415" s="79"/>
      <c r="M1415" s="81"/>
      <c r="N1415" s="29">
        <v>0</v>
      </c>
      <c r="O1415" s="30" t="str">
        <f>IF(G1415&lt;=$N$2,"",IF(F1415=[3]Pav.tvarkyklė!$B$13,"",IF(ISBLANK(R1415),"X","")))</f>
        <v/>
      </c>
      <c r="P1415" s="88"/>
      <c r="Q1415" s="78"/>
      <c r="R1415" s="78"/>
      <c r="S1415" s="63"/>
      <c r="T1415" s="63"/>
      <c r="U1415" s="34" t="str">
        <f>IFERROR(INDEX('[3]5.Grup_T'!$G$4:$G$22,MATCH('6.Turtas'!E1415,'[3]5.Grup_T'!$E$4:$E$22,0)),"0")</f>
        <v>0</v>
      </c>
      <c r="V1415" s="35">
        <f t="shared" si="297"/>
        <v>0</v>
      </c>
      <c r="W1415" s="35">
        <f>IF(NOT(ISBLANK(H1415)),(12-DATEDIF(H1415,'[3]1.Pradzia'!$D$13,"m")),0)</f>
        <v>0</v>
      </c>
      <c r="X1415" s="35">
        <f t="shared" si="298"/>
        <v>0</v>
      </c>
      <c r="Y1415" s="35">
        <f t="shared" si="308"/>
        <v>0</v>
      </c>
      <c r="Z1415" s="35">
        <f t="shared" si="306"/>
        <v>0</v>
      </c>
      <c r="AA1415" s="36">
        <f t="shared" si="299"/>
        <v>0</v>
      </c>
      <c r="AB1415" s="36">
        <f t="shared" si="300"/>
        <v>0</v>
      </c>
      <c r="AC1415" s="37">
        <f t="shared" si="301"/>
        <v>0</v>
      </c>
      <c r="AD1415" s="35">
        <f>IF(OR(YEAR(G1415)&lt;2019,O1415="X"),0,IF(ISBLANK(H1415),DATEDIF(G1415,'[3]1.Pradzia'!$D$13,"M"),DATEDIF(G1415,H1415,"m")))</f>
        <v>0</v>
      </c>
      <c r="AE1415" s="37">
        <f>IF(E1415='[3]5.Grup_T'!$E$20,0,IF(AD1415&lt;&gt;0,M1415/V1415*MIN(12,AD1415),0))</f>
        <v>0</v>
      </c>
      <c r="AF1415" s="37">
        <f t="shared" si="302"/>
        <v>0</v>
      </c>
      <c r="AG1415" s="37">
        <f t="shared" si="303"/>
        <v>0</v>
      </c>
      <c r="AH1415" s="37">
        <f t="shared" si="304"/>
        <v>0</v>
      </c>
      <c r="AI1415" s="35" t="str">
        <f t="shared" si="305"/>
        <v>Nusidėvėjęs</v>
      </c>
      <c r="AJ1415" s="38" t="str">
        <f>IF(AND(F1415&lt;&gt;[3]Pav.tvarkyklė!$B$12,F1415&lt;&gt;[3]Pav.tvarkyklė!$B$13),"GVTNT","X")</f>
        <v>GVTNT</v>
      </c>
      <c r="AK1415" s="39">
        <f t="shared" si="307"/>
        <v>0</v>
      </c>
      <c r="AL1415" s="41"/>
      <c r="AM1415" s="41"/>
      <c r="AN1415" s="41">
        <f t="shared" si="309"/>
        <v>1900</v>
      </c>
      <c r="AO1415" s="41"/>
      <c r="AP1415" s="41"/>
      <c r="AQ1415" s="41"/>
      <c r="AR1415" s="42"/>
      <c r="AS1415" s="42"/>
      <c r="AU1415" s="43">
        <f t="shared" si="310"/>
        <v>0</v>
      </c>
    </row>
    <row r="1416" spans="1:47" ht="15" customHeight="1" x14ac:dyDescent="0.25">
      <c r="A1416" s="11"/>
      <c r="B1416" s="19">
        <v>1581</v>
      </c>
      <c r="C1416" s="74"/>
      <c r="D1416" s="77"/>
      <c r="E1416" s="78"/>
      <c r="F1416" s="78"/>
      <c r="G1416" s="80"/>
      <c r="H1416" s="49"/>
      <c r="I1416" s="27"/>
      <c r="J1416" s="27"/>
      <c r="K1416" s="27"/>
      <c r="L1416" s="79"/>
      <c r="M1416" s="81"/>
      <c r="N1416" s="29">
        <v>0</v>
      </c>
      <c r="O1416" s="30" t="str">
        <f>IF(G1416&lt;=$N$2,"",IF(F1416=[3]Pav.tvarkyklė!$B$13,"",IF(ISBLANK(R1416),"X","")))</f>
        <v/>
      </c>
      <c r="P1416" s="88"/>
      <c r="Q1416" s="78"/>
      <c r="R1416" s="78"/>
      <c r="S1416" s="63"/>
      <c r="T1416" s="63"/>
      <c r="U1416" s="34" t="str">
        <f>IFERROR(INDEX('[3]5.Grup_T'!$G$4:$G$22,MATCH('6.Turtas'!E1416,'[3]5.Grup_T'!$E$4:$E$22,0)),"0")</f>
        <v>0</v>
      </c>
      <c r="V1416" s="35">
        <f t="shared" si="297"/>
        <v>0</v>
      </c>
      <c r="W1416" s="35">
        <f>IF(NOT(ISBLANK(H1416)),(12-DATEDIF(H1416,'[3]1.Pradzia'!$D$13,"m")),0)</f>
        <v>0</v>
      </c>
      <c r="X1416" s="35">
        <f t="shared" si="298"/>
        <v>0</v>
      </c>
      <c r="Y1416" s="35">
        <f t="shared" si="308"/>
        <v>0</v>
      </c>
      <c r="Z1416" s="35">
        <f t="shared" si="306"/>
        <v>0</v>
      </c>
      <c r="AA1416" s="36">
        <f t="shared" si="299"/>
        <v>0</v>
      </c>
      <c r="AB1416" s="36">
        <f t="shared" si="300"/>
        <v>0</v>
      </c>
      <c r="AC1416" s="37">
        <f t="shared" si="301"/>
        <v>0</v>
      </c>
      <c r="AD1416" s="35">
        <f>IF(OR(YEAR(G1416)&lt;2019,O1416="X"),0,IF(ISBLANK(H1416),DATEDIF(G1416,'[3]1.Pradzia'!$D$13,"M"),DATEDIF(G1416,H1416,"m")))</f>
        <v>0</v>
      </c>
      <c r="AE1416" s="37">
        <f>IF(E1416='[3]5.Grup_T'!$E$20,0,IF(AD1416&lt;&gt;0,M1416/V1416*MIN(12,AD1416),0))</f>
        <v>0</v>
      </c>
      <c r="AF1416" s="37">
        <f t="shared" si="302"/>
        <v>0</v>
      </c>
      <c r="AG1416" s="37">
        <f t="shared" si="303"/>
        <v>0</v>
      </c>
      <c r="AH1416" s="37">
        <f t="shared" si="304"/>
        <v>0</v>
      </c>
      <c r="AI1416" s="35" t="str">
        <f t="shared" si="305"/>
        <v>Nusidėvėjęs</v>
      </c>
      <c r="AJ1416" s="38" t="str">
        <f>IF(AND(F1416&lt;&gt;[3]Pav.tvarkyklė!$B$12,F1416&lt;&gt;[3]Pav.tvarkyklė!$B$13),"GVTNT","X")</f>
        <v>GVTNT</v>
      </c>
      <c r="AK1416" s="39">
        <f t="shared" si="307"/>
        <v>0</v>
      </c>
      <c r="AL1416" s="41"/>
      <c r="AM1416" s="41"/>
      <c r="AN1416" s="41">
        <f t="shared" si="309"/>
        <v>1900</v>
      </c>
      <c r="AO1416" s="41"/>
      <c r="AP1416" s="41"/>
      <c r="AQ1416" s="41"/>
      <c r="AR1416" s="42"/>
      <c r="AS1416" s="42"/>
      <c r="AU1416" s="43">
        <f t="shared" si="310"/>
        <v>0</v>
      </c>
    </row>
    <row r="1417" spans="1:47" ht="15" customHeight="1" x14ac:dyDescent="0.25">
      <c r="A1417" s="11"/>
      <c r="B1417" s="19">
        <v>1582</v>
      </c>
      <c r="C1417" s="74"/>
      <c r="D1417" s="77"/>
      <c r="E1417" s="78"/>
      <c r="F1417" s="78"/>
      <c r="G1417" s="80"/>
      <c r="H1417" s="49"/>
      <c r="I1417" s="26"/>
      <c r="J1417" s="27"/>
      <c r="K1417" s="27"/>
      <c r="L1417" s="79"/>
      <c r="M1417" s="28"/>
      <c r="N1417" s="29">
        <v>0</v>
      </c>
      <c r="O1417" s="30" t="str">
        <f>IF(G1417&lt;=$N$2,"",IF(F1417=[3]Pav.tvarkyklė!$B$13,"",IF(ISBLANK(R1417),"X","")))</f>
        <v/>
      </c>
      <c r="P1417" s="88"/>
      <c r="Q1417" s="78"/>
      <c r="R1417" s="78"/>
      <c r="S1417" s="63"/>
      <c r="T1417" s="63"/>
      <c r="U1417" s="34" t="str">
        <f>IFERROR(INDEX('[3]5.Grup_T'!$G$4:$G$22,MATCH('6.Turtas'!E1417,'[3]5.Grup_T'!$E$4:$E$22,0)),"0")</f>
        <v>0</v>
      </c>
      <c r="V1417" s="35">
        <f t="shared" si="297"/>
        <v>0</v>
      </c>
      <c r="W1417" s="35">
        <f>IF(NOT(ISBLANK(H1417)),(12-DATEDIF(H1417,'[3]1.Pradzia'!$D$13,"m")),0)</f>
        <v>0</v>
      </c>
      <c r="X1417" s="35">
        <f t="shared" si="298"/>
        <v>0</v>
      </c>
      <c r="Y1417" s="35">
        <f t="shared" si="308"/>
        <v>0</v>
      </c>
      <c r="Z1417" s="35">
        <f t="shared" si="306"/>
        <v>0</v>
      </c>
      <c r="AA1417" s="36">
        <f t="shared" si="299"/>
        <v>0</v>
      </c>
      <c r="AB1417" s="36">
        <f t="shared" si="300"/>
        <v>0</v>
      </c>
      <c r="AC1417" s="37">
        <f t="shared" si="301"/>
        <v>0</v>
      </c>
      <c r="AD1417" s="35">
        <f>IF(OR(YEAR(G1417)&lt;2019,O1417="X"),0,IF(ISBLANK(H1417),DATEDIF(G1417,'[3]1.Pradzia'!$D$13,"M"),DATEDIF(G1417,H1417,"m")))</f>
        <v>0</v>
      </c>
      <c r="AE1417" s="37">
        <f>IF(E1417='[3]5.Grup_T'!$E$20,0,IF(AD1417&lt;&gt;0,M1417/V1417*MIN(12,AD1417),0))</f>
        <v>0</v>
      </c>
      <c r="AF1417" s="37">
        <f t="shared" si="302"/>
        <v>0</v>
      </c>
      <c r="AG1417" s="37">
        <f t="shared" si="303"/>
        <v>0</v>
      </c>
      <c r="AH1417" s="37">
        <f t="shared" si="304"/>
        <v>0</v>
      </c>
      <c r="AI1417" s="35" t="str">
        <f t="shared" si="305"/>
        <v>Nusidėvėjęs</v>
      </c>
      <c r="AJ1417" s="38" t="str">
        <f>IF(AND(F1417&lt;&gt;[3]Pav.tvarkyklė!$B$12,F1417&lt;&gt;[3]Pav.tvarkyklė!$B$13),"GVTNT","X")</f>
        <v>GVTNT</v>
      </c>
      <c r="AK1417" s="39">
        <f t="shared" si="307"/>
        <v>0</v>
      </c>
      <c r="AL1417" s="41"/>
      <c r="AM1417" s="41"/>
      <c r="AN1417" s="41">
        <f t="shared" si="309"/>
        <v>1900</v>
      </c>
      <c r="AO1417" s="41"/>
      <c r="AP1417" s="41"/>
      <c r="AQ1417" s="41"/>
      <c r="AR1417" s="42"/>
      <c r="AS1417" s="42"/>
      <c r="AU1417" s="43">
        <f t="shared" si="310"/>
        <v>0</v>
      </c>
    </row>
    <row r="1418" spans="1:47" ht="15" customHeight="1" x14ac:dyDescent="0.25">
      <c r="A1418" s="11"/>
      <c r="B1418" s="19">
        <v>1583</v>
      </c>
      <c r="C1418" s="74"/>
      <c r="D1418" s="77"/>
      <c r="E1418" s="78"/>
      <c r="F1418" s="78"/>
      <c r="G1418" s="80"/>
      <c r="H1418" s="49"/>
      <c r="I1418" s="27"/>
      <c r="J1418" s="27"/>
      <c r="K1418" s="27"/>
      <c r="L1418" s="79"/>
      <c r="M1418" s="81"/>
      <c r="N1418" s="29">
        <v>0</v>
      </c>
      <c r="O1418" s="30" t="str">
        <f>IF(G1418&lt;=$N$2,"",IF(F1418=[3]Pav.tvarkyklė!$B$13,"",IF(ISBLANK(R1418),"X","")))</f>
        <v/>
      </c>
      <c r="P1418" s="88"/>
      <c r="Q1418" s="78"/>
      <c r="R1418" s="78"/>
      <c r="S1418" s="63"/>
      <c r="T1418" s="63"/>
      <c r="U1418" s="34" t="str">
        <f>IFERROR(INDEX('[3]5.Grup_T'!$G$4:$G$22,MATCH('6.Turtas'!E1418,'[3]5.Grup_T'!$E$4:$E$22,0)),"0")</f>
        <v>0</v>
      </c>
      <c r="V1418" s="35">
        <f t="shared" si="297"/>
        <v>0</v>
      </c>
      <c r="W1418" s="35">
        <f>IF(NOT(ISBLANK(H1418)),(12-DATEDIF(H1418,'[3]1.Pradzia'!$D$13,"m")),0)</f>
        <v>0</v>
      </c>
      <c r="X1418" s="35">
        <f t="shared" si="298"/>
        <v>0</v>
      </c>
      <c r="Y1418" s="35">
        <f t="shared" si="308"/>
        <v>0</v>
      </c>
      <c r="Z1418" s="35">
        <f t="shared" si="306"/>
        <v>0</v>
      </c>
      <c r="AA1418" s="36">
        <f t="shared" si="299"/>
        <v>0</v>
      </c>
      <c r="AB1418" s="36">
        <f t="shared" si="300"/>
        <v>0</v>
      </c>
      <c r="AC1418" s="37">
        <f t="shared" si="301"/>
        <v>0</v>
      </c>
      <c r="AD1418" s="35">
        <f>IF(OR(YEAR(G1418)&lt;2019,O1418="X"),0,IF(ISBLANK(H1418),DATEDIF(G1418,'[3]1.Pradzia'!$D$13,"M"),DATEDIF(G1418,H1418,"m")))</f>
        <v>0</v>
      </c>
      <c r="AE1418" s="37">
        <f>IF(E1418='[3]5.Grup_T'!$E$20,0,IF(AD1418&lt;&gt;0,M1418/V1418*MIN(12,AD1418),0))</f>
        <v>0</v>
      </c>
      <c r="AF1418" s="37">
        <f t="shared" si="302"/>
        <v>0</v>
      </c>
      <c r="AG1418" s="37">
        <f t="shared" si="303"/>
        <v>0</v>
      </c>
      <c r="AH1418" s="37">
        <f t="shared" si="304"/>
        <v>0</v>
      </c>
      <c r="AI1418" s="35" t="str">
        <f t="shared" si="305"/>
        <v>Nusidėvėjęs</v>
      </c>
      <c r="AJ1418" s="38" t="str">
        <f>IF(AND(F1418&lt;&gt;[3]Pav.tvarkyklė!$B$12,F1418&lt;&gt;[3]Pav.tvarkyklė!$B$13),"GVTNT","X")</f>
        <v>GVTNT</v>
      </c>
      <c r="AK1418" s="39">
        <f t="shared" si="307"/>
        <v>0</v>
      </c>
      <c r="AL1418" s="41"/>
      <c r="AM1418" s="41"/>
      <c r="AN1418" s="41">
        <f t="shared" si="309"/>
        <v>1900</v>
      </c>
      <c r="AO1418" s="41"/>
      <c r="AP1418" s="41"/>
      <c r="AQ1418" s="41"/>
      <c r="AR1418" s="42"/>
      <c r="AS1418" s="42"/>
      <c r="AU1418" s="43">
        <f t="shared" si="310"/>
        <v>0</v>
      </c>
    </row>
    <row r="1419" spans="1:47" ht="15" customHeight="1" x14ac:dyDescent="0.25">
      <c r="A1419" s="11"/>
      <c r="B1419" s="19">
        <v>1584</v>
      </c>
      <c r="C1419" s="74"/>
      <c r="D1419" s="77"/>
      <c r="E1419" s="78"/>
      <c r="F1419" s="78"/>
      <c r="G1419" s="80"/>
      <c r="H1419" s="49"/>
      <c r="I1419" s="27"/>
      <c r="J1419" s="27"/>
      <c r="K1419" s="27"/>
      <c r="L1419" s="79"/>
      <c r="M1419" s="81"/>
      <c r="N1419" s="29">
        <v>0</v>
      </c>
      <c r="O1419" s="30" t="str">
        <f>IF(G1419&lt;=$N$2,"",IF(F1419=[3]Pav.tvarkyklė!$B$13,"",IF(ISBLANK(R1419),"X","")))</f>
        <v/>
      </c>
      <c r="P1419" s="88"/>
      <c r="Q1419" s="78"/>
      <c r="R1419" s="78"/>
      <c r="S1419" s="63"/>
      <c r="T1419" s="63"/>
      <c r="U1419" s="34" t="str">
        <f>IFERROR(INDEX('[3]5.Grup_T'!$G$4:$G$22,MATCH('6.Turtas'!E1419,'[3]5.Grup_T'!$E$4:$E$22,0)),"0")</f>
        <v>0</v>
      </c>
      <c r="V1419" s="35">
        <f t="shared" si="297"/>
        <v>0</v>
      </c>
      <c r="W1419" s="35">
        <f>IF(NOT(ISBLANK(H1419)),(12-DATEDIF(H1419,'[3]1.Pradzia'!$D$13,"m")),0)</f>
        <v>0</v>
      </c>
      <c r="X1419" s="35">
        <f t="shared" si="298"/>
        <v>0</v>
      </c>
      <c r="Y1419" s="35">
        <f t="shared" si="308"/>
        <v>0</v>
      </c>
      <c r="Z1419" s="35">
        <f t="shared" si="306"/>
        <v>0</v>
      </c>
      <c r="AA1419" s="36">
        <f t="shared" si="299"/>
        <v>0</v>
      </c>
      <c r="AB1419" s="36">
        <f t="shared" si="300"/>
        <v>0</v>
      </c>
      <c r="AC1419" s="37">
        <f t="shared" si="301"/>
        <v>0</v>
      </c>
      <c r="AD1419" s="35">
        <f>IF(OR(YEAR(G1419)&lt;2019,O1419="X"),0,IF(ISBLANK(H1419),DATEDIF(G1419,'[3]1.Pradzia'!$D$13,"M"),DATEDIF(G1419,H1419,"m")))</f>
        <v>0</v>
      </c>
      <c r="AE1419" s="37">
        <f>IF(E1419='[3]5.Grup_T'!$E$20,0,IF(AD1419&lt;&gt;0,M1419/V1419*MIN(12,AD1419),0))</f>
        <v>0</v>
      </c>
      <c r="AF1419" s="37">
        <f t="shared" si="302"/>
        <v>0</v>
      </c>
      <c r="AG1419" s="37">
        <f t="shared" si="303"/>
        <v>0</v>
      </c>
      <c r="AH1419" s="37">
        <f t="shared" si="304"/>
        <v>0</v>
      </c>
      <c r="AI1419" s="35" t="str">
        <f t="shared" si="305"/>
        <v>Nusidėvėjęs</v>
      </c>
      <c r="AJ1419" s="38" t="str">
        <f>IF(AND(F1419&lt;&gt;[3]Pav.tvarkyklė!$B$12,F1419&lt;&gt;[3]Pav.tvarkyklė!$B$13),"GVTNT","X")</f>
        <v>GVTNT</v>
      </c>
      <c r="AK1419" s="39">
        <f t="shared" si="307"/>
        <v>0</v>
      </c>
      <c r="AL1419" s="41"/>
      <c r="AM1419" s="41"/>
      <c r="AN1419" s="41">
        <f t="shared" si="309"/>
        <v>1900</v>
      </c>
      <c r="AO1419" s="41"/>
      <c r="AP1419" s="41"/>
      <c r="AQ1419" s="41"/>
      <c r="AR1419" s="42"/>
      <c r="AS1419" s="42"/>
      <c r="AU1419" s="43">
        <f t="shared" si="310"/>
        <v>0</v>
      </c>
    </row>
    <row r="1420" spans="1:47" ht="15" customHeight="1" x14ac:dyDescent="0.25">
      <c r="A1420" s="11"/>
      <c r="B1420" s="19">
        <v>1585</v>
      </c>
      <c r="C1420" s="74"/>
      <c r="D1420" s="77"/>
      <c r="E1420" s="78"/>
      <c r="F1420" s="78"/>
      <c r="G1420" s="80"/>
      <c r="H1420" s="49"/>
      <c r="I1420" s="27"/>
      <c r="J1420" s="27"/>
      <c r="K1420" s="27"/>
      <c r="L1420" s="79"/>
      <c r="M1420" s="81"/>
      <c r="N1420" s="29">
        <v>0</v>
      </c>
      <c r="O1420" s="30" t="str">
        <f>IF(G1420&lt;=$N$2,"",IF(F1420=[3]Pav.tvarkyklė!$B$13,"",IF(ISBLANK(R1420),"X","")))</f>
        <v/>
      </c>
      <c r="P1420" s="88"/>
      <c r="Q1420" s="78"/>
      <c r="R1420" s="78"/>
      <c r="S1420" s="63"/>
      <c r="T1420" s="63"/>
      <c r="U1420" s="34" t="str">
        <f>IFERROR(INDEX('[3]5.Grup_T'!$G$4:$G$22,MATCH('6.Turtas'!E1420,'[3]5.Grup_T'!$E$4:$E$22,0)),"0")</f>
        <v>0</v>
      </c>
      <c r="V1420" s="35">
        <f t="shared" si="297"/>
        <v>0</v>
      </c>
      <c r="W1420" s="35">
        <f>IF(NOT(ISBLANK(H1420)),(12-DATEDIF(H1420,'[3]1.Pradzia'!$D$13,"m")),0)</f>
        <v>0</v>
      </c>
      <c r="X1420" s="35">
        <f t="shared" si="298"/>
        <v>0</v>
      </c>
      <c r="Y1420" s="35">
        <f t="shared" si="308"/>
        <v>0</v>
      </c>
      <c r="Z1420" s="35">
        <f t="shared" si="306"/>
        <v>0</v>
      </c>
      <c r="AA1420" s="36">
        <f t="shared" si="299"/>
        <v>0</v>
      </c>
      <c r="AB1420" s="36">
        <f t="shared" si="300"/>
        <v>0</v>
      </c>
      <c r="AC1420" s="37">
        <f t="shared" si="301"/>
        <v>0</v>
      </c>
      <c r="AD1420" s="35">
        <f>IF(OR(YEAR(G1420)&lt;2019,O1420="X"),0,IF(ISBLANK(H1420),DATEDIF(G1420,'[3]1.Pradzia'!$D$13,"M"),DATEDIF(G1420,H1420,"m")))</f>
        <v>0</v>
      </c>
      <c r="AE1420" s="37">
        <f>IF(E1420='[3]5.Grup_T'!$E$20,0,IF(AD1420&lt;&gt;0,M1420/V1420*MIN(12,AD1420),0))</f>
        <v>0</v>
      </c>
      <c r="AF1420" s="37">
        <f t="shared" si="302"/>
        <v>0</v>
      </c>
      <c r="AG1420" s="37">
        <f t="shared" si="303"/>
        <v>0</v>
      </c>
      <c r="AH1420" s="37">
        <f t="shared" si="304"/>
        <v>0</v>
      </c>
      <c r="AI1420" s="35" t="str">
        <f t="shared" si="305"/>
        <v>Nusidėvėjęs</v>
      </c>
      <c r="AJ1420" s="38" t="str">
        <f>IF(AND(F1420&lt;&gt;[3]Pav.tvarkyklė!$B$12,F1420&lt;&gt;[3]Pav.tvarkyklė!$B$13),"GVTNT","X")</f>
        <v>GVTNT</v>
      </c>
      <c r="AK1420" s="39">
        <f t="shared" si="307"/>
        <v>0</v>
      </c>
      <c r="AL1420" s="41"/>
      <c r="AM1420" s="41"/>
      <c r="AN1420" s="41">
        <f t="shared" si="309"/>
        <v>1900</v>
      </c>
      <c r="AO1420" s="41"/>
      <c r="AP1420" s="41"/>
      <c r="AQ1420" s="41"/>
      <c r="AR1420" s="42"/>
      <c r="AS1420" s="42"/>
      <c r="AU1420" s="43">
        <f t="shared" si="310"/>
        <v>0</v>
      </c>
    </row>
    <row r="1421" spans="1:47" ht="15" customHeight="1" x14ac:dyDescent="0.25">
      <c r="A1421" s="11"/>
      <c r="B1421" s="19">
        <v>1586</v>
      </c>
      <c r="C1421" s="74"/>
      <c r="D1421" s="77"/>
      <c r="E1421" s="78"/>
      <c r="F1421" s="78"/>
      <c r="G1421" s="80"/>
      <c r="H1421" s="49"/>
      <c r="I1421" s="27"/>
      <c r="J1421" s="27"/>
      <c r="K1421" s="27"/>
      <c r="L1421" s="79"/>
      <c r="M1421" s="81"/>
      <c r="N1421" s="29">
        <v>0</v>
      </c>
      <c r="O1421" s="30" t="str">
        <f>IF(G1421&lt;=$N$2,"",IF(F1421=[3]Pav.tvarkyklė!$B$13,"",IF(ISBLANK(R1421),"X","")))</f>
        <v/>
      </c>
      <c r="P1421" s="88"/>
      <c r="Q1421" s="78"/>
      <c r="R1421" s="78"/>
      <c r="S1421" s="63"/>
      <c r="T1421" s="63"/>
      <c r="U1421" s="34" t="str">
        <f>IFERROR(INDEX('[3]5.Grup_T'!$G$4:$G$22,MATCH('6.Turtas'!E1421,'[3]5.Grup_T'!$E$4:$E$22,0)),"0")</f>
        <v>0</v>
      </c>
      <c r="V1421" s="35">
        <f t="shared" si="297"/>
        <v>0</v>
      </c>
      <c r="W1421" s="35">
        <f>IF(NOT(ISBLANK(H1421)),(12-DATEDIF(H1421,'[3]1.Pradzia'!$D$13,"m")),0)</f>
        <v>0</v>
      </c>
      <c r="X1421" s="35">
        <f t="shared" si="298"/>
        <v>0</v>
      </c>
      <c r="Y1421" s="35">
        <f t="shared" si="308"/>
        <v>0</v>
      </c>
      <c r="Z1421" s="35">
        <f t="shared" si="306"/>
        <v>0</v>
      </c>
      <c r="AA1421" s="36">
        <f t="shared" si="299"/>
        <v>0</v>
      </c>
      <c r="AB1421" s="36">
        <f t="shared" si="300"/>
        <v>0</v>
      </c>
      <c r="AC1421" s="37">
        <f t="shared" si="301"/>
        <v>0</v>
      </c>
      <c r="AD1421" s="35">
        <f>IF(OR(YEAR(G1421)&lt;2019,O1421="X"),0,IF(ISBLANK(H1421),DATEDIF(G1421,'[3]1.Pradzia'!$D$13,"M"),DATEDIF(G1421,H1421,"m")))</f>
        <v>0</v>
      </c>
      <c r="AE1421" s="37">
        <f>IF(E1421='[3]5.Grup_T'!$E$20,0,IF(AD1421&lt;&gt;0,M1421/V1421*MIN(12,AD1421),0))</f>
        <v>0</v>
      </c>
      <c r="AF1421" s="37">
        <f t="shared" si="302"/>
        <v>0</v>
      </c>
      <c r="AG1421" s="37">
        <f t="shared" si="303"/>
        <v>0</v>
      </c>
      <c r="AH1421" s="37">
        <f t="shared" si="304"/>
        <v>0</v>
      </c>
      <c r="AI1421" s="35" t="str">
        <f t="shared" si="305"/>
        <v>Nusidėvėjęs</v>
      </c>
      <c r="AJ1421" s="38" t="str">
        <f>IF(AND(F1421&lt;&gt;[3]Pav.tvarkyklė!$B$12,F1421&lt;&gt;[3]Pav.tvarkyklė!$B$13),"GVTNT","X")</f>
        <v>GVTNT</v>
      </c>
      <c r="AK1421" s="39">
        <f t="shared" si="307"/>
        <v>0</v>
      </c>
      <c r="AL1421" s="41"/>
      <c r="AM1421" s="41"/>
      <c r="AN1421" s="41">
        <f t="shared" si="309"/>
        <v>1900</v>
      </c>
      <c r="AO1421" s="41"/>
      <c r="AP1421" s="41"/>
      <c r="AQ1421" s="41"/>
      <c r="AR1421" s="42"/>
      <c r="AS1421" s="42"/>
      <c r="AU1421" s="43">
        <f t="shared" si="310"/>
        <v>0</v>
      </c>
    </row>
    <row r="1422" spans="1:47" ht="15" customHeight="1" x14ac:dyDescent="0.25">
      <c r="A1422" s="11"/>
      <c r="B1422" s="19">
        <v>1587</v>
      </c>
      <c r="C1422" s="74"/>
      <c r="D1422" s="77"/>
      <c r="E1422" s="78"/>
      <c r="F1422" s="78"/>
      <c r="G1422" s="80"/>
      <c r="H1422" s="49"/>
      <c r="I1422" s="27"/>
      <c r="J1422" s="27"/>
      <c r="K1422" s="27"/>
      <c r="L1422" s="79"/>
      <c r="M1422" s="81"/>
      <c r="N1422" s="29">
        <v>0</v>
      </c>
      <c r="O1422" s="30" t="str">
        <f>IF(G1422&lt;=$N$2,"",IF(F1422=[3]Pav.tvarkyklė!$B$13,"",IF(ISBLANK(R1422),"X","")))</f>
        <v/>
      </c>
      <c r="P1422" s="88"/>
      <c r="Q1422" s="78"/>
      <c r="R1422" s="78"/>
      <c r="S1422" s="63"/>
      <c r="T1422" s="63"/>
      <c r="U1422" s="34" t="str">
        <f>IFERROR(INDEX('[3]5.Grup_T'!$G$4:$G$22,MATCH('6.Turtas'!E1422,'[3]5.Grup_T'!$E$4:$E$22,0)),"0")</f>
        <v>0</v>
      </c>
      <c r="V1422" s="35">
        <f t="shared" si="297"/>
        <v>0</v>
      </c>
      <c r="W1422" s="35">
        <f>IF(NOT(ISBLANK(H1422)),(12-DATEDIF(H1422,'[3]1.Pradzia'!$D$13,"m")),0)</f>
        <v>0</v>
      </c>
      <c r="X1422" s="35">
        <f t="shared" si="298"/>
        <v>0</v>
      </c>
      <c r="Y1422" s="35">
        <f t="shared" si="308"/>
        <v>0</v>
      </c>
      <c r="Z1422" s="35">
        <f t="shared" si="306"/>
        <v>0</v>
      </c>
      <c r="AA1422" s="36">
        <f t="shared" si="299"/>
        <v>0</v>
      </c>
      <c r="AB1422" s="36">
        <f t="shared" si="300"/>
        <v>0</v>
      </c>
      <c r="AC1422" s="37">
        <f t="shared" si="301"/>
        <v>0</v>
      </c>
      <c r="AD1422" s="35">
        <f>IF(OR(YEAR(G1422)&lt;2019,O1422="X"),0,IF(ISBLANK(H1422),DATEDIF(G1422,'[3]1.Pradzia'!$D$13,"M"),DATEDIF(G1422,H1422,"m")))</f>
        <v>0</v>
      </c>
      <c r="AE1422" s="37">
        <f>IF(E1422='[3]5.Grup_T'!$E$20,0,IF(AD1422&lt;&gt;0,M1422/V1422*MIN(12,AD1422),0))</f>
        <v>0</v>
      </c>
      <c r="AF1422" s="37">
        <f t="shared" si="302"/>
        <v>0</v>
      </c>
      <c r="AG1422" s="37">
        <f t="shared" si="303"/>
        <v>0</v>
      </c>
      <c r="AH1422" s="37">
        <f t="shared" si="304"/>
        <v>0</v>
      </c>
      <c r="AI1422" s="35" t="str">
        <f t="shared" si="305"/>
        <v>Nusidėvėjęs</v>
      </c>
      <c r="AJ1422" s="38" t="str">
        <f>IF(AND(F1422&lt;&gt;[3]Pav.tvarkyklė!$B$12,F1422&lt;&gt;[3]Pav.tvarkyklė!$B$13),"GVTNT","X")</f>
        <v>GVTNT</v>
      </c>
      <c r="AK1422" s="39">
        <f t="shared" si="307"/>
        <v>0</v>
      </c>
      <c r="AL1422" s="41"/>
      <c r="AM1422" s="41"/>
      <c r="AN1422" s="41">
        <f t="shared" si="309"/>
        <v>1900</v>
      </c>
      <c r="AO1422" s="41"/>
      <c r="AP1422" s="41"/>
      <c r="AQ1422" s="41"/>
      <c r="AR1422" s="42"/>
      <c r="AS1422" s="42"/>
      <c r="AU1422" s="43">
        <f t="shared" si="310"/>
        <v>0</v>
      </c>
    </row>
    <row r="1423" spans="1:47" ht="15" customHeight="1" x14ac:dyDescent="0.25">
      <c r="A1423" s="11"/>
      <c r="B1423" s="19">
        <v>1588</v>
      </c>
      <c r="C1423" s="74"/>
      <c r="D1423" s="77"/>
      <c r="E1423" s="78"/>
      <c r="F1423" s="78"/>
      <c r="G1423" s="80"/>
      <c r="H1423" s="49"/>
      <c r="I1423" s="27"/>
      <c r="J1423" s="27"/>
      <c r="K1423" s="27"/>
      <c r="L1423" s="79"/>
      <c r="M1423" s="81"/>
      <c r="N1423" s="29">
        <v>0</v>
      </c>
      <c r="O1423" s="30" t="str">
        <f>IF(G1423&lt;=$N$2,"",IF(F1423=[3]Pav.tvarkyklė!$B$13,"",IF(ISBLANK(R1423),"X","")))</f>
        <v/>
      </c>
      <c r="P1423" s="88"/>
      <c r="Q1423" s="78"/>
      <c r="R1423" s="78"/>
      <c r="S1423" s="63"/>
      <c r="T1423" s="63"/>
      <c r="U1423" s="34" t="str">
        <f>IFERROR(INDEX('[3]5.Grup_T'!$G$4:$G$22,MATCH('6.Turtas'!E1423,'[3]5.Grup_T'!$E$4:$E$22,0)),"0")</f>
        <v>0</v>
      </c>
      <c r="V1423" s="35">
        <f t="shared" si="297"/>
        <v>0</v>
      </c>
      <c r="W1423" s="35">
        <f>IF(NOT(ISBLANK(H1423)),(12-DATEDIF(H1423,'[3]1.Pradzia'!$D$13,"m")),0)</f>
        <v>0</v>
      </c>
      <c r="X1423" s="35">
        <f t="shared" si="298"/>
        <v>0</v>
      </c>
      <c r="Y1423" s="35">
        <f t="shared" si="308"/>
        <v>0</v>
      </c>
      <c r="Z1423" s="35">
        <f t="shared" si="306"/>
        <v>0</v>
      </c>
      <c r="AA1423" s="36">
        <f t="shared" si="299"/>
        <v>0</v>
      </c>
      <c r="AB1423" s="36">
        <f t="shared" si="300"/>
        <v>0</v>
      </c>
      <c r="AC1423" s="37">
        <f t="shared" si="301"/>
        <v>0</v>
      </c>
      <c r="AD1423" s="35">
        <f>IF(OR(YEAR(G1423)&lt;2019,O1423="X"),0,IF(ISBLANK(H1423),DATEDIF(G1423,'[3]1.Pradzia'!$D$13,"M"),DATEDIF(G1423,H1423,"m")))</f>
        <v>0</v>
      </c>
      <c r="AE1423" s="37">
        <f>IF(E1423='[3]5.Grup_T'!$E$20,0,IF(AD1423&lt;&gt;0,M1423/V1423*MIN(12,AD1423),0))</f>
        <v>0</v>
      </c>
      <c r="AF1423" s="37">
        <f t="shared" si="302"/>
        <v>0</v>
      </c>
      <c r="AG1423" s="37">
        <f t="shared" si="303"/>
        <v>0</v>
      </c>
      <c r="AH1423" s="37">
        <f t="shared" si="304"/>
        <v>0</v>
      </c>
      <c r="AI1423" s="35" t="str">
        <f t="shared" si="305"/>
        <v>Nusidėvėjęs</v>
      </c>
      <c r="AJ1423" s="38" t="str">
        <f>IF(AND(F1423&lt;&gt;[3]Pav.tvarkyklė!$B$12,F1423&lt;&gt;[3]Pav.tvarkyklė!$B$13),"GVTNT","X")</f>
        <v>GVTNT</v>
      </c>
      <c r="AK1423" s="39">
        <f t="shared" si="307"/>
        <v>0</v>
      </c>
      <c r="AL1423" s="41"/>
      <c r="AM1423" s="41"/>
      <c r="AN1423" s="41">
        <f t="shared" si="309"/>
        <v>1900</v>
      </c>
      <c r="AO1423" s="41"/>
      <c r="AP1423" s="41"/>
      <c r="AQ1423" s="41"/>
      <c r="AR1423" s="42"/>
      <c r="AS1423" s="42"/>
      <c r="AU1423" s="43">
        <f t="shared" si="310"/>
        <v>0</v>
      </c>
    </row>
    <row r="1424" spans="1:47" ht="15" customHeight="1" x14ac:dyDescent="0.25">
      <c r="A1424" s="11"/>
      <c r="B1424" s="19">
        <v>1589</v>
      </c>
      <c r="C1424" s="74"/>
      <c r="D1424" s="77"/>
      <c r="E1424" s="78"/>
      <c r="F1424" s="78"/>
      <c r="G1424" s="80"/>
      <c r="H1424" s="49"/>
      <c r="I1424" s="27"/>
      <c r="J1424" s="27"/>
      <c r="K1424" s="27"/>
      <c r="L1424" s="79"/>
      <c r="M1424" s="81"/>
      <c r="N1424" s="29">
        <v>0</v>
      </c>
      <c r="O1424" s="30" t="str">
        <f>IF(G1424&lt;=$N$2,"",IF(F1424=[3]Pav.tvarkyklė!$B$13,"",IF(ISBLANK(R1424),"X","")))</f>
        <v/>
      </c>
      <c r="P1424" s="88"/>
      <c r="Q1424" s="78"/>
      <c r="R1424" s="78"/>
      <c r="S1424" s="63"/>
      <c r="T1424" s="63"/>
      <c r="U1424" s="34" t="str">
        <f>IFERROR(INDEX('[3]5.Grup_T'!$G$4:$G$22,MATCH('6.Turtas'!E1424,'[3]5.Grup_T'!$E$4:$E$22,0)),"0")</f>
        <v>0</v>
      </c>
      <c r="V1424" s="35">
        <f t="shared" si="297"/>
        <v>0</v>
      </c>
      <c r="W1424" s="35">
        <f>IF(NOT(ISBLANK(H1424)),(12-DATEDIF(H1424,'[3]1.Pradzia'!$D$13,"m")),0)</f>
        <v>0</v>
      </c>
      <c r="X1424" s="35">
        <f t="shared" si="298"/>
        <v>0</v>
      </c>
      <c r="Y1424" s="35">
        <f t="shared" si="308"/>
        <v>0</v>
      </c>
      <c r="Z1424" s="35">
        <f t="shared" si="306"/>
        <v>0</v>
      </c>
      <c r="AA1424" s="36">
        <f t="shared" si="299"/>
        <v>0</v>
      </c>
      <c r="AB1424" s="36">
        <f t="shared" si="300"/>
        <v>0</v>
      </c>
      <c r="AC1424" s="37">
        <f t="shared" si="301"/>
        <v>0</v>
      </c>
      <c r="AD1424" s="35">
        <f>IF(OR(YEAR(G1424)&lt;2019,O1424="X"),0,IF(ISBLANK(H1424),DATEDIF(G1424,'[3]1.Pradzia'!$D$13,"M"),DATEDIF(G1424,H1424,"m")))</f>
        <v>0</v>
      </c>
      <c r="AE1424" s="37">
        <f>IF(E1424='[3]5.Grup_T'!$E$20,0,IF(AD1424&lt;&gt;0,M1424/V1424*MIN(12,AD1424),0))</f>
        <v>0</v>
      </c>
      <c r="AF1424" s="37">
        <f t="shared" si="302"/>
        <v>0</v>
      </c>
      <c r="AG1424" s="37">
        <f t="shared" si="303"/>
        <v>0</v>
      </c>
      <c r="AH1424" s="37">
        <f t="shared" si="304"/>
        <v>0</v>
      </c>
      <c r="AI1424" s="35" t="str">
        <f t="shared" si="305"/>
        <v>Nusidėvėjęs</v>
      </c>
      <c r="AJ1424" s="38" t="str">
        <f>IF(AND(F1424&lt;&gt;[3]Pav.tvarkyklė!$B$12,F1424&lt;&gt;[3]Pav.tvarkyklė!$B$13),"GVTNT","X")</f>
        <v>GVTNT</v>
      </c>
      <c r="AK1424" s="39">
        <f t="shared" si="307"/>
        <v>0</v>
      </c>
      <c r="AL1424" s="41"/>
      <c r="AM1424" s="41"/>
      <c r="AN1424" s="41">
        <f t="shared" si="309"/>
        <v>1900</v>
      </c>
      <c r="AO1424" s="41"/>
      <c r="AP1424" s="41"/>
      <c r="AQ1424" s="41"/>
      <c r="AR1424" s="42"/>
      <c r="AS1424" s="42"/>
      <c r="AU1424" s="43">
        <f t="shared" si="310"/>
        <v>0</v>
      </c>
    </row>
    <row r="1425" spans="1:47" ht="15" customHeight="1" x14ac:dyDescent="0.25">
      <c r="A1425" s="11"/>
      <c r="B1425" s="19">
        <v>1590</v>
      </c>
      <c r="C1425" s="74"/>
      <c r="D1425" s="77"/>
      <c r="E1425" s="78"/>
      <c r="F1425" s="78"/>
      <c r="G1425" s="80"/>
      <c r="H1425" s="49"/>
      <c r="I1425" s="27"/>
      <c r="J1425" s="27"/>
      <c r="K1425" s="27"/>
      <c r="L1425" s="79"/>
      <c r="M1425" s="81"/>
      <c r="N1425" s="29">
        <v>0</v>
      </c>
      <c r="O1425" s="30" t="str">
        <f>IF(G1425&lt;=$N$2,"",IF(F1425=[3]Pav.tvarkyklė!$B$13,"",IF(ISBLANK(R1425),"X","")))</f>
        <v/>
      </c>
      <c r="P1425" s="88"/>
      <c r="Q1425" s="78"/>
      <c r="R1425" s="78"/>
      <c r="S1425" s="63"/>
      <c r="T1425" s="63"/>
      <c r="U1425" s="34" t="str">
        <f>IFERROR(INDEX('[3]5.Grup_T'!$G$4:$G$22,MATCH('6.Turtas'!E1425,'[3]5.Grup_T'!$E$4:$E$22,0)),"0")</f>
        <v>0</v>
      </c>
      <c r="V1425" s="35">
        <f t="shared" si="297"/>
        <v>0</v>
      </c>
      <c r="W1425" s="35">
        <f>IF(NOT(ISBLANK(H1425)),(12-DATEDIF(H1425,'[3]1.Pradzia'!$D$13,"m")),0)</f>
        <v>0</v>
      </c>
      <c r="X1425" s="35">
        <f t="shared" si="298"/>
        <v>0</v>
      </c>
      <c r="Y1425" s="35">
        <f t="shared" si="308"/>
        <v>0</v>
      </c>
      <c r="Z1425" s="35">
        <f t="shared" si="306"/>
        <v>0</v>
      </c>
      <c r="AA1425" s="36">
        <f t="shared" si="299"/>
        <v>0</v>
      </c>
      <c r="AB1425" s="36">
        <f t="shared" si="300"/>
        <v>0</v>
      </c>
      <c r="AC1425" s="37">
        <f t="shared" si="301"/>
        <v>0</v>
      </c>
      <c r="AD1425" s="35">
        <f>IF(OR(YEAR(G1425)&lt;2019,O1425="X"),0,IF(ISBLANK(H1425),DATEDIF(G1425,'[3]1.Pradzia'!$D$13,"M"),DATEDIF(G1425,H1425,"m")))</f>
        <v>0</v>
      </c>
      <c r="AE1425" s="37">
        <f>IF(E1425='[3]5.Grup_T'!$E$20,0,IF(AD1425&lt;&gt;0,M1425/V1425*MIN(12,AD1425),0))</f>
        <v>0</v>
      </c>
      <c r="AF1425" s="37">
        <f t="shared" si="302"/>
        <v>0</v>
      </c>
      <c r="AG1425" s="37">
        <f t="shared" si="303"/>
        <v>0</v>
      </c>
      <c r="AH1425" s="37">
        <f t="shared" si="304"/>
        <v>0</v>
      </c>
      <c r="AI1425" s="35" t="str">
        <f t="shared" si="305"/>
        <v>Nusidėvėjęs</v>
      </c>
      <c r="AJ1425" s="38" t="str">
        <f>IF(AND(F1425&lt;&gt;[3]Pav.tvarkyklė!$B$12,F1425&lt;&gt;[3]Pav.tvarkyklė!$B$13),"GVTNT","X")</f>
        <v>GVTNT</v>
      </c>
      <c r="AK1425" s="39">
        <f t="shared" si="307"/>
        <v>0</v>
      </c>
      <c r="AL1425" s="41"/>
      <c r="AM1425" s="41"/>
      <c r="AN1425" s="41">
        <f t="shared" si="309"/>
        <v>1900</v>
      </c>
      <c r="AO1425" s="41"/>
      <c r="AP1425" s="41"/>
      <c r="AQ1425" s="41"/>
      <c r="AR1425" s="42"/>
      <c r="AS1425" s="42"/>
      <c r="AU1425" s="43">
        <f t="shared" si="310"/>
        <v>0</v>
      </c>
    </row>
    <row r="1426" spans="1:47" ht="15" customHeight="1" x14ac:dyDescent="0.25">
      <c r="A1426" s="11"/>
      <c r="B1426" s="19">
        <v>1591</v>
      </c>
      <c r="C1426" s="74"/>
      <c r="D1426" s="77"/>
      <c r="E1426" s="78"/>
      <c r="F1426" s="78"/>
      <c r="G1426" s="80"/>
      <c r="H1426" s="49"/>
      <c r="I1426" s="27"/>
      <c r="J1426" s="27"/>
      <c r="K1426" s="27"/>
      <c r="L1426" s="79"/>
      <c r="M1426" s="81"/>
      <c r="N1426" s="29">
        <v>0</v>
      </c>
      <c r="O1426" s="30" t="str">
        <f>IF(G1426&lt;=$N$2,"",IF(F1426=[3]Pav.tvarkyklė!$B$13,"",IF(ISBLANK(R1426),"X","")))</f>
        <v/>
      </c>
      <c r="P1426" s="88"/>
      <c r="Q1426" s="78"/>
      <c r="R1426" s="78"/>
      <c r="S1426" s="63"/>
      <c r="T1426" s="63"/>
      <c r="U1426" s="34" t="str">
        <f>IFERROR(INDEX('[3]5.Grup_T'!$G$4:$G$22,MATCH('6.Turtas'!E1426,'[3]5.Grup_T'!$E$4:$E$22,0)),"0")</f>
        <v>0</v>
      </c>
      <c r="V1426" s="35">
        <f t="shared" ref="V1426:V1489" si="311">U1426*12</f>
        <v>0</v>
      </c>
      <c r="W1426" s="35">
        <f>IF(NOT(ISBLANK(H1426)),(12-DATEDIF(H1426,'[3]1.Pradzia'!$D$13,"m")),0)</f>
        <v>0</v>
      </c>
      <c r="X1426" s="35">
        <f t="shared" ref="X1426:X1489" si="312">IF(OR(ISBLANK(C1426),YEAR(G1426)&gt;=2019),0,DATEDIF(G1426,$N$2,"M"))</f>
        <v>0</v>
      </c>
      <c r="Y1426" s="35">
        <f t="shared" si="308"/>
        <v>0</v>
      </c>
      <c r="Z1426" s="35">
        <f t="shared" si="306"/>
        <v>0</v>
      </c>
      <c r="AA1426" s="36">
        <f t="shared" ref="AA1426:AA1489" si="313">+IF(Z1426&lt;=0,0,N1426/Z1426)</f>
        <v>0</v>
      </c>
      <c r="AB1426" s="36">
        <f t="shared" ref="AB1426:AB1489" si="314">IF(Z1426&lt;=0,N1426,N1426/Z1426*Y1426)</f>
        <v>0</v>
      </c>
      <c r="AC1426" s="37">
        <f t="shared" ref="AC1426:AC1489" si="315">IF(YEAR(G1426)&lt;2019,M1426-N1426+AB1426,0)</f>
        <v>0</v>
      </c>
      <c r="AD1426" s="35">
        <f>IF(OR(YEAR(G1426)&lt;2019,O1426="X"),0,IF(ISBLANK(H1426),DATEDIF(G1426,'[3]1.Pradzia'!$D$13,"M"),DATEDIF(G1426,H1426,"m")))</f>
        <v>0</v>
      </c>
      <c r="AE1426" s="37">
        <f>IF(E1426='[3]5.Grup_T'!$E$20,0,IF(AD1426&lt;&gt;0,M1426/V1426*MIN(12,AD1426),0))</f>
        <v>0</v>
      </c>
      <c r="AF1426" s="37">
        <f t="shared" ref="AF1426:AF1489" si="316">+AB1426+AE1426</f>
        <v>0</v>
      </c>
      <c r="AG1426" s="37">
        <f t="shared" ref="AG1426:AG1489" si="317">AC1426+AE1426</f>
        <v>0</v>
      </c>
      <c r="AH1426" s="37">
        <f t="shared" ref="AH1426:AH1489" si="318">M1426-AG1426</f>
        <v>0</v>
      </c>
      <c r="AI1426" s="35" t="str">
        <f t="shared" ref="AI1426:AI1489" si="319">IF(H1426&lt;&gt;0,"Nurašytas",IF(O1426="X","Nesuderintas",IF(AH1426&lt;=0,"Nusidėvėjęs","")))</f>
        <v>Nusidėvėjęs</v>
      </c>
      <c r="AJ1426" s="38" t="str">
        <f>IF(AND(F1426&lt;&gt;[3]Pav.tvarkyklė!$B$12,F1426&lt;&gt;[3]Pav.tvarkyklė!$B$13),"GVTNT","X")</f>
        <v>GVTNT</v>
      </c>
      <c r="AK1426" s="39">
        <f t="shared" si="307"/>
        <v>0</v>
      </c>
      <c r="AL1426" s="41"/>
      <c r="AM1426" s="41"/>
      <c r="AN1426" s="41">
        <f t="shared" si="309"/>
        <v>1900</v>
      </c>
      <c r="AO1426" s="41"/>
      <c r="AP1426" s="41"/>
      <c r="AQ1426" s="41"/>
      <c r="AR1426" s="42"/>
      <c r="AS1426" s="42"/>
      <c r="AU1426" s="43">
        <f t="shared" si="310"/>
        <v>0</v>
      </c>
    </row>
    <row r="1427" spans="1:47" ht="15" customHeight="1" x14ac:dyDescent="0.25">
      <c r="A1427" s="11"/>
      <c r="B1427" s="19">
        <v>1592</v>
      </c>
      <c r="C1427" s="74"/>
      <c r="D1427" s="77"/>
      <c r="E1427" s="78"/>
      <c r="F1427" s="78"/>
      <c r="G1427" s="80"/>
      <c r="H1427" s="49"/>
      <c r="I1427" s="27"/>
      <c r="J1427" s="27"/>
      <c r="K1427" s="27"/>
      <c r="L1427" s="79"/>
      <c r="M1427" s="81"/>
      <c r="N1427" s="29">
        <v>0</v>
      </c>
      <c r="O1427" s="30" t="str">
        <f>IF(G1427&lt;=$N$2,"",IF(F1427=[3]Pav.tvarkyklė!$B$13,"",IF(ISBLANK(R1427),"X","")))</f>
        <v/>
      </c>
      <c r="P1427" s="88"/>
      <c r="Q1427" s="78"/>
      <c r="R1427" s="78"/>
      <c r="S1427" s="63"/>
      <c r="T1427" s="63"/>
      <c r="U1427" s="34" t="str">
        <f>IFERROR(INDEX('[3]5.Grup_T'!$G$4:$G$22,MATCH('6.Turtas'!E1427,'[3]5.Grup_T'!$E$4:$E$22,0)),"0")</f>
        <v>0</v>
      </c>
      <c r="V1427" s="35">
        <f t="shared" si="311"/>
        <v>0</v>
      </c>
      <c r="W1427" s="35">
        <f>IF(NOT(ISBLANK(H1427)),(12-DATEDIF(H1427,'[3]1.Pradzia'!$D$13,"m")),0)</f>
        <v>0</v>
      </c>
      <c r="X1427" s="35">
        <f t="shared" si="312"/>
        <v>0</v>
      </c>
      <c r="Y1427" s="35">
        <f t="shared" si="308"/>
        <v>0</v>
      </c>
      <c r="Z1427" s="35">
        <f t="shared" ref="Z1427:Z1490" si="320">IF(YEAR(G1427)&gt;=2019,0,V1427-X1427)</f>
        <v>0</v>
      </c>
      <c r="AA1427" s="36">
        <f t="shared" si="313"/>
        <v>0</v>
      </c>
      <c r="AB1427" s="36">
        <f t="shared" si="314"/>
        <v>0</v>
      </c>
      <c r="AC1427" s="37">
        <f t="shared" si="315"/>
        <v>0</v>
      </c>
      <c r="AD1427" s="35">
        <f>IF(OR(YEAR(G1427)&lt;2019,O1427="X"),0,IF(ISBLANK(H1427),DATEDIF(G1427,'[3]1.Pradzia'!$D$13,"M"),DATEDIF(G1427,H1427,"m")))</f>
        <v>0</v>
      </c>
      <c r="AE1427" s="37">
        <f>IF(E1427='[3]5.Grup_T'!$E$20,0,IF(AD1427&lt;&gt;0,M1427/V1427*MIN(12,AD1427),0))</f>
        <v>0</v>
      </c>
      <c r="AF1427" s="37">
        <f t="shared" si="316"/>
        <v>0</v>
      </c>
      <c r="AG1427" s="37">
        <f t="shared" si="317"/>
        <v>0</v>
      </c>
      <c r="AH1427" s="37">
        <f t="shared" si="318"/>
        <v>0</v>
      </c>
      <c r="AI1427" s="35" t="str">
        <f t="shared" si="319"/>
        <v>Nusidėvėjęs</v>
      </c>
      <c r="AJ1427" s="38" t="str">
        <f>IF(AND(F1427&lt;&gt;[3]Pav.tvarkyklė!$B$12,F1427&lt;&gt;[3]Pav.tvarkyklė!$B$13),"GVTNT","X")</f>
        <v>GVTNT</v>
      </c>
      <c r="AK1427" s="39">
        <f t="shared" ref="AK1427:AK1490" si="321">I1427-J1427-K1427-L1427-M1427</f>
        <v>0</v>
      </c>
      <c r="AL1427" s="41"/>
      <c r="AM1427" s="41"/>
      <c r="AN1427" s="41">
        <f t="shared" si="309"/>
        <v>1900</v>
      </c>
      <c r="AO1427" s="41"/>
      <c r="AP1427" s="41"/>
      <c r="AQ1427" s="41"/>
      <c r="AR1427" s="42"/>
      <c r="AS1427" s="42"/>
      <c r="AU1427" s="43">
        <f t="shared" si="310"/>
        <v>0</v>
      </c>
    </row>
    <row r="1428" spans="1:47" ht="15" customHeight="1" x14ac:dyDescent="0.25">
      <c r="A1428" s="11"/>
      <c r="B1428" s="19">
        <v>1593</v>
      </c>
      <c r="C1428" s="74"/>
      <c r="D1428" s="77"/>
      <c r="E1428" s="78"/>
      <c r="F1428" s="78"/>
      <c r="G1428" s="80"/>
      <c r="H1428" s="49"/>
      <c r="I1428" s="27"/>
      <c r="J1428" s="27"/>
      <c r="K1428" s="27"/>
      <c r="L1428" s="79"/>
      <c r="M1428" s="81"/>
      <c r="N1428" s="29">
        <v>0</v>
      </c>
      <c r="O1428" s="30" t="str">
        <f>IF(G1428&lt;=$N$2,"",IF(F1428=[3]Pav.tvarkyklė!$B$13,"",IF(ISBLANK(R1428),"X","")))</f>
        <v/>
      </c>
      <c r="P1428" s="88"/>
      <c r="Q1428" s="78"/>
      <c r="R1428" s="78"/>
      <c r="S1428" s="63"/>
      <c r="T1428" s="63"/>
      <c r="U1428" s="34" t="str">
        <f>IFERROR(INDEX('[3]5.Grup_T'!$G$4:$G$22,MATCH('6.Turtas'!E1428,'[3]5.Grup_T'!$E$4:$E$22,0)),"0")</f>
        <v>0</v>
      </c>
      <c r="V1428" s="35">
        <f t="shared" si="311"/>
        <v>0</v>
      </c>
      <c r="W1428" s="35">
        <f>IF(NOT(ISBLANK(H1428)),(12-DATEDIF(H1428,'[3]1.Pradzia'!$D$13,"m")),0)</f>
        <v>0</v>
      </c>
      <c r="X1428" s="35">
        <f t="shared" si="312"/>
        <v>0</v>
      </c>
      <c r="Y1428" s="35">
        <f t="shared" si="308"/>
        <v>0</v>
      </c>
      <c r="Z1428" s="35">
        <f t="shared" si="320"/>
        <v>0</v>
      </c>
      <c r="AA1428" s="36">
        <f t="shared" si="313"/>
        <v>0</v>
      </c>
      <c r="AB1428" s="36">
        <f t="shared" si="314"/>
        <v>0</v>
      </c>
      <c r="AC1428" s="37">
        <f t="shared" si="315"/>
        <v>0</v>
      </c>
      <c r="AD1428" s="35">
        <f>IF(OR(YEAR(G1428)&lt;2019,O1428="X"),0,IF(ISBLANK(H1428),DATEDIF(G1428,'[3]1.Pradzia'!$D$13,"M"),DATEDIF(G1428,H1428,"m")))</f>
        <v>0</v>
      </c>
      <c r="AE1428" s="37">
        <f>IF(E1428='[3]5.Grup_T'!$E$20,0,IF(AD1428&lt;&gt;0,M1428/V1428*MIN(12,AD1428),0))</f>
        <v>0</v>
      </c>
      <c r="AF1428" s="37">
        <f t="shared" si="316"/>
        <v>0</v>
      </c>
      <c r="AG1428" s="37">
        <f t="shared" si="317"/>
        <v>0</v>
      </c>
      <c r="AH1428" s="37">
        <f t="shared" si="318"/>
        <v>0</v>
      </c>
      <c r="AI1428" s="35" t="str">
        <f t="shared" si="319"/>
        <v>Nusidėvėjęs</v>
      </c>
      <c r="AJ1428" s="38" t="str">
        <f>IF(AND(F1428&lt;&gt;[3]Pav.tvarkyklė!$B$12,F1428&lt;&gt;[3]Pav.tvarkyklė!$B$13),"GVTNT","X")</f>
        <v>GVTNT</v>
      </c>
      <c r="AK1428" s="39">
        <f t="shared" si="321"/>
        <v>0</v>
      </c>
      <c r="AL1428" s="41"/>
      <c r="AM1428" s="41"/>
      <c r="AN1428" s="41">
        <f t="shared" si="309"/>
        <v>1900</v>
      </c>
      <c r="AO1428" s="41"/>
      <c r="AP1428" s="41"/>
      <c r="AQ1428" s="41"/>
      <c r="AR1428" s="42"/>
      <c r="AS1428" s="42"/>
      <c r="AU1428" s="43">
        <f t="shared" si="310"/>
        <v>0</v>
      </c>
    </row>
    <row r="1429" spans="1:47" ht="15" customHeight="1" x14ac:dyDescent="0.25">
      <c r="A1429" s="11"/>
      <c r="B1429" s="19">
        <v>1594</v>
      </c>
      <c r="C1429" s="74"/>
      <c r="D1429" s="77"/>
      <c r="E1429" s="78"/>
      <c r="F1429" s="78"/>
      <c r="G1429" s="80"/>
      <c r="H1429" s="49"/>
      <c r="I1429" s="27"/>
      <c r="J1429" s="27"/>
      <c r="K1429" s="27"/>
      <c r="L1429" s="79"/>
      <c r="M1429" s="81"/>
      <c r="N1429" s="29">
        <v>0</v>
      </c>
      <c r="O1429" s="30" t="str">
        <f>IF(G1429&lt;=$N$2,"",IF(F1429=[3]Pav.tvarkyklė!$B$13,"",IF(ISBLANK(R1429),"X","")))</f>
        <v/>
      </c>
      <c r="P1429" s="88"/>
      <c r="Q1429" s="78"/>
      <c r="R1429" s="78"/>
      <c r="S1429" s="63"/>
      <c r="T1429" s="63"/>
      <c r="U1429" s="34" t="str">
        <f>IFERROR(INDEX('[3]5.Grup_T'!$G$4:$G$22,MATCH('6.Turtas'!E1429,'[3]5.Grup_T'!$E$4:$E$22,0)),"0")</f>
        <v>0</v>
      </c>
      <c r="V1429" s="35">
        <f t="shared" si="311"/>
        <v>0</v>
      </c>
      <c r="W1429" s="35">
        <f>IF(NOT(ISBLANK(H1429)),(12-DATEDIF(H1429,'[3]1.Pradzia'!$D$13,"m")),0)</f>
        <v>0</v>
      </c>
      <c r="X1429" s="35">
        <f t="shared" si="312"/>
        <v>0</v>
      </c>
      <c r="Y1429" s="35">
        <f t="shared" si="308"/>
        <v>0</v>
      </c>
      <c r="Z1429" s="35">
        <f t="shared" si="320"/>
        <v>0</v>
      </c>
      <c r="AA1429" s="36">
        <f t="shared" si="313"/>
        <v>0</v>
      </c>
      <c r="AB1429" s="36">
        <f t="shared" si="314"/>
        <v>0</v>
      </c>
      <c r="AC1429" s="37">
        <f t="shared" si="315"/>
        <v>0</v>
      </c>
      <c r="AD1429" s="35">
        <f>IF(OR(YEAR(G1429)&lt;2019,O1429="X"),0,IF(ISBLANK(H1429),DATEDIF(G1429,'[3]1.Pradzia'!$D$13,"M"),DATEDIF(G1429,H1429,"m")))</f>
        <v>0</v>
      </c>
      <c r="AE1429" s="37">
        <f>IF(E1429='[3]5.Grup_T'!$E$20,0,IF(AD1429&lt;&gt;0,M1429/V1429*MIN(12,AD1429),0))</f>
        <v>0</v>
      </c>
      <c r="AF1429" s="37">
        <f t="shared" si="316"/>
        <v>0</v>
      </c>
      <c r="AG1429" s="37">
        <f t="shared" si="317"/>
        <v>0</v>
      </c>
      <c r="AH1429" s="37">
        <f t="shared" si="318"/>
        <v>0</v>
      </c>
      <c r="AI1429" s="35" t="str">
        <f t="shared" si="319"/>
        <v>Nusidėvėjęs</v>
      </c>
      <c r="AJ1429" s="38" t="str">
        <f>IF(AND(F1429&lt;&gt;[3]Pav.tvarkyklė!$B$12,F1429&lt;&gt;[3]Pav.tvarkyklė!$B$13),"GVTNT","X")</f>
        <v>GVTNT</v>
      </c>
      <c r="AK1429" s="39">
        <f t="shared" si="321"/>
        <v>0</v>
      </c>
      <c r="AL1429" s="41"/>
      <c r="AM1429" s="41"/>
      <c r="AN1429" s="41">
        <f t="shared" si="309"/>
        <v>1900</v>
      </c>
      <c r="AO1429" s="41"/>
      <c r="AP1429" s="41"/>
      <c r="AQ1429" s="41"/>
      <c r="AR1429" s="42"/>
      <c r="AS1429" s="42"/>
      <c r="AU1429" s="43">
        <f t="shared" si="310"/>
        <v>0</v>
      </c>
    </row>
    <row r="1430" spans="1:47" ht="15" customHeight="1" x14ac:dyDescent="0.25">
      <c r="A1430" s="11"/>
      <c r="B1430" s="19">
        <v>1595</v>
      </c>
      <c r="C1430" s="74"/>
      <c r="D1430" s="77"/>
      <c r="E1430" s="78"/>
      <c r="F1430" s="78"/>
      <c r="G1430" s="80"/>
      <c r="H1430" s="49"/>
      <c r="I1430" s="27"/>
      <c r="J1430" s="27"/>
      <c r="K1430" s="27"/>
      <c r="L1430" s="79"/>
      <c r="M1430" s="81"/>
      <c r="N1430" s="29">
        <v>0</v>
      </c>
      <c r="O1430" s="30" t="str">
        <f>IF(G1430&lt;=$N$2,"",IF(F1430=[3]Pav.tvarkyklė!$B$13,"",IF(ISBLANK(R1430),"X","")))</f>
        <v/>
      </c>
      <c r="P1430" s="88"/>
      <c r="Q1430" s="78"/>
      <c r="R1430" s="78"/>
      <c r="S1430" s="63"/>
      <c r="T1430" s="63"/>
      <c r="U1430" s="34" t="str">
        <f>IFERROR(INDEX('[3]5.Grup_T'!$G$4:$G$22,MATCH('6.Turtas'!E1430,'[3]5.Grup_T'!$E$4:$E$22,0)),"0")</f>
        <v>0</v>
      </c>
      <c r="V1430" s="35">
        <f t="shared" si="311"/>
        <v>0</v>
      </c>
      <c r="W1430" s="35">
        <f>IF(NOT(ISBLANK(H1430)),(12-DATEDIF(H1430,'[3]1.Pradzia'!$D$13,"m")),0)</f>
        <v>0</v>
      </c>
      <c r="X1430" s="35">
        <f t="shared" si="312"/>
        <v>0</v>
      </c>
      <c r="Y1430" s="35">
        <f t="shared" si="308"/>
        <v>0</v>
      </c>
      <c r="Z1430" s="35">
        <f t="shared" si="320"/>
        <v>0</v>
      </c>
      <c r="AA1430" s="36">
        <f t="shared" si="313"/>
        <v>0</v>
      </c>
      <c r="AB1430" s="36">
        <f t="shared" si="314"/>
        <v>0</v>
      </c>
      <c r="AC1430" s="37">
        <f t="shared" si="315"/>
        <v>0</v>
      </c>
      <c r="AD1430" s="35">
        <f>IF(OR(YEAR(G1430)&lt;2019,O1430="X"),0,IF(ISBLANK(H1430),DATEDIF(G1430,'[3]1.Pradzia'!$D$13,"M"),DATEDIF(G1430,H1430,"m")))</f>
        <v>0</v>
      </c>
      <c r="AE1430" s="37">
        <f>IF(E1430='[3]5.Grup_T'!$E$20,0,IF(AD1430&lt;&gt;0,M1430/V1430*MIN(12,AD1430),0))</f>
        <v>0</v>
      </c>
      <c r="AF1430" s="37">
        <f t="shared" si="316"/>
        <v>0</v>
      </c>
      <c r="AG1430" s="37">
        <f t="shared" si="317"/>
        <v>0</v>
      </c>
      <c r="AH1430" s="37">
        <f t="shared" si="318"/>
        <v>0</v>
      </c>
      <c r="AI1430" s="35" t="str">
        <f t="shared" si="319"/>
        <v>Nusidėvėjęs</v>
      </c>
      <c r="AJ1430" s="38" t="str">
        <f>IF(AND(F1430&lt;&gt;[3]Pav.tvarkyklė!$B$12,F1430&lt;&gt;[3]Pav.tvarkyklė!$B$13),"GVTNT","X")</f>
        <v>GVTNT</v>
      </c>
      <c r="AK1430" s="39">
        <f t="shared" si="321"/>
        <v>0</v>
      </c>
      <c r="AL1430" s="41"/>
      <c r="AM1430" s="41"/>
      <c r="AN1430" s="41">
        <f t="shared" si="309"/>
        <v>1900</v>
      </c>
      <c r="AO1430" s="41"/>
      <c r="AP1430" s="41"/>
      <c r="AQ1430" s="41"/>
      <c r="AR1430" s="42"/>
      <c r="AS1430" s="42"/>
      <c r="AU1430" s="43">
        <f t="shared" si="310"/>
        <v>0</v>
      </c>
    </row>
    <row r="1431" spans="1:47" ht="15" customHeight="1" x14ac:dyDescent="0.25">
      <c r="A1431" s="11"/>
      <c r="B1431" s="19">
        <v>1596</v>
      </c>
      <c r="C1431" s="74"/>
      <c r="D1431" s="77"/>
      <c r="E1431" s="78"/>
      <c r="F1431" s="78"/>
      <c r="G1431" s="80"/>
      <c r="H1431" s="49"/>
      <c r="I1431" s="27"/>
      <c r="J1431" s="27"/>
      <c r="K1431" s="27"/>
      <c r="L1431" s="79"/>
      <c r="M1431" s="81"/>
      <c r="N1431" s="29">
        <v>0</v>
      </c>
      <c r="O1431" s="30" t="str">
        <f>IF(G1431&lt;=$N$2,"",IF(F1431=[3]Pav.tvarkyklė!$B$13,"",IF(ISBLANK(R1431),"X","")))</f>
        <v/>
      </c>
      <c r="P1431" s="88"/>
      <c r="Q1431" s="78"/>
      <c r="R1431" s="78"/>
      <c r="S1431" s="63"/>
      <c r="T1431" s="63"/>
      <c r="U1431" s="34" t="str">
        <f>IFERROR(INDEX('[3]5.Grup_T'!$G$4:$G$22,MATCH('6.Turtas'!E1431,'[3]5.Grup_T'!$E$4:$E$22,0)),"0")</f>
        <v>0</v>
      </c>
      <c r="V1431" s="35">
        <f t="shared" si="311"/>
        <v>0</v>
      </c>
      <c r="W1431" s="35">
        <f>IF(NOT(ISBLANK(H1431)),(12-DATEDIF(H1431,'[3]1.Pradzia'!$D$13,"m")),0)</f>
        <v>0</v>
      </c>
      <c r="X1431" s="35">
        <f t="shared" si="312"/>
        <v>0</v>
      </c>
      <c r="Y1431" s="35">
        <f t="shared" si="308"/>
        <v>0</v>
      </c>
      <c r="Z1431" s="35">
        <f t="shared" si="320"/>
        <v>0</v>
      </c>
      <c r="AA1431" s="36">
        <f t="shared" si="313"/>
        <v>0</v>
      </c>
      <c r="AB1431" s="36">
        <f t="shared" si="314"/>
        <v>0</v>
      </c>
      <c r="AC1431" s="37">
        <f t="shared" si="315"/>
        <v>0</v>
      </c>
      <c r="AD1431" s="35">
        <f>IF(OR(YEAR(G1431)&lt;2019,O1431="X"),0,IF(ISBLANK(H1431),DATEDIF(G1431,'[3]1.Pradzia'!$D$13,"M"),DATEDIF(G1431,H1431,"m")))</f>
        <v>0</v>
      </c>
      <c r="AE1431" s="37">
        <f>IF(E1431='[3]5.Grup_T'!$E$20,0,IF(AD1431&lt;&gt;0,M1431/V1431*MIN(12,AD1431),0))</f>
        <v>0</v>
      </c>
      <c r="AF1431" s="37">
        <f t="shared" si="316"/>
        <v>0</v>
      </c>
      <c r="AG1431" s="37">
        <f t="shared" si="317"/>
        <v>0</v>
      </c>
      <c r="AH1431" s="37">
        <f t="shared" si="318"/>
        <v>0</v>
      </c>
      <c r="AI1431" s="35" t="str">
        <f t="shared" si="319"/>
        <v>Nusidėvėjęs</v>
      </c>
      <c r="AJ1431" s="38" t="str">
        <f>IF(AND(F1431&lt;&gt;[3]Pav.tvarkyklė!$B$12,F1431&lt;&gt;[3]Pav.tvarkyklė!$B$13),"GVTNT","X")</f>
        <v>GVTNT</v>
      </c>
      <c r="AK1431" s="39">
        <f t="shared" si="321"/>
        <v>0</v>
      </c>
      <c r="AL1431" s="41"/>
      <c r="AM1431" s="41"/>
      <c r="AN1431" s="41">
        <f t="shared" si="309"/>
        <v>1900</v>
      </c>
      <c r="AO1431" s="41"/>
      <c r="AP1431" s="41"/>
      <c r="AQ1431" s="41"/>
      <c r="AR1431" s="42"/>
      <c r="AS1431" s="42"/>
      <c r="AU1431" s="43">
        <f t="shared" si="310"/>
        <v>0</v>
      </c>
    </row>
    <row r="1432" spans="1:47" ht="15" customHeight="1" x14ac:dyDescent="0.25">
      <c r="A1432" s="11"/>
      <c r="B1432" s="19">
        <v>1597</v>
      </c>
      <c r="C1432" s="74"/>
      <c r="D1432" s="77"/>
      <c r="E1432" s="78"/>
      <c r="F1432" s="78"/>
      <c r="G1432" s="80"/>
      <c r="H1432" s="49"/>
      <c r="I1432" s="27"/>
      <c r="J1432" s="27"/>
      <c r="K1432" s="27"/>
      <c r="L1432" s="79"/>
      <c r="M1432" s="81"/>
      <c r="N1432" s="29">
        <v>0</v>
      </c>
      <c r="O1432" s="30" t="str">
        <f>IF(G1432&lt;=$N$2,"",IF(F1432=[3]Pav.tvarkyklė!$B$13,"",IF(ISBLANK(R1432),"X","")))</f>
        <v/>
      </c>
      <c r="P1432" s="88"/>
      <c r="Q1432" s="78"/>
      <c r="R1432" s="78"/>
      <c r="S1432" s="63"/>
      <c r="T1432" s="63"/>
      <c r="U1432" s="34" t="str">
        <f>IFERROR(INDEX('[3]5.Grup_T'!$G$4:$G$22,MATCH('6.Turtas'!E1432,'[3]5.Grup_T'!$E$4:$E$22,0)),"0")</f>
        <v>0</v>
      </c>
      <c r="V1432" s="35">
        <f t="shared" si="311"/>
        <v>0</v>
      </c>
      <c r="W1432" s="35">
        <f>IF(NOT(ISBLANK(H1432)),(12-DATEDIF(H1432,'[3]1.Pradzia'!$D$13,"m")),0)</f>
        <v>0</v>
      </c>
      <c r="X1432" s="35">
        <f t="shared" si="312"/>
        <v>0</v>
      </c>
      <c r="Y1432" s="35">
        <f t="shared" si="308"/>
        <v>0</v>
      </c>
      <c r="Z1432" s="35">
        <f t="shared" si="320"/>
        <v>0</v>
      </c>
      <c r="AA1432" s="36">
        <f t="shared" si="313"/>
        <v>0</v>
      </c>
      <c r="AB1432" s="36">
        <f t="shared" si="314"/>
        <v>0</v>
      </c>
      <c r="AC1432" s="37">
        <f t="shared" si="315"/>
        <v>0</v>
      </c>
      <c r="AD1432" s="35">
        <f>IF(OR(YEAR(G1432)&lt;2019,O1432="X"),0,IF(ISBLANK(H1432),DATEDIF(G1432,'[3]1.Pradzia'!$D$13,"M"),DATEDIF(G1432,H1432,"m")))</f>
        <v>0</v>
      </c>
      <c r="AE1432" s="37">
        <f>IF(E1432='[3]5.Grup_T'!$E$20,0,IF(AD1432&lt;&gt;0,M1432/V1432*MIN(12,AD1432),0))</f>
        <v>0</v>
      </c>
      <c r="AF1432" s="37">
        <f t="shared" si="316"/>
        <v>0</v>
      </c>
      <c r="AG1432" s="37">
        <f t="shared" si="317"/>
        <v>0</v>
      </c>
      <c r="AH1432" s="37">
        <f t="shared" si="318"/>
        <v>0</v>
      </c>
      <c r="AI1432" s="35" t="str">
        <f t="shared" si="319"/>
        <v>Nusidėvėjęs</v>
      </c>
      <c r="AJ1432" s="38" t="str">
        <f>IF(AND(F1432&lt;&gt;[3]Pav.tvarkyklė!$B$12,F1432&lt;&gt;[3]Pav.tvarkyklė!$B$13),"GVTNT","X")</f>
        <v>GVTNT</v>
      </c>
      <c r="AK1432" s="39">
        <f t="shared" si="321"/>
        <v>0</v>
      </c>
      <c r="AL1432" s="41"/>
      <c r="AM1432" s="41"/>
      <c r="AN1432" s="41">
        <f t="shared" si="309"/>
        <v>1900</v>
      </c>
      <c r="AO1432" s="41"/>
      <c r="AP1432" s="41"/>
      <c r="AQ1432" s="41"/>
      <c r="AR1432" s="42"/>
      <c r="AS1432" s="42"/>
      <c r="AU1432" s="43">
        <f t="shared" si="310"/>
        <v>0</v>
      </c>
    </row>
    <row r="1433" spans="1:47" ht="15" customHeight="1" x14ac:dyDescent="0.25">
      <c r="A1433" s="11"/>
      <c r="B1433" s="19">
        <v>1598</v>
      </c>
      <c r="C1433" s="74"/>
      <c r="D1433" s="77"/>
      <c r="E1433" s="78"/>
      <c r="F1433" s="78"/>
      <c r="G1433" s="80"/>
      <c r="H1433" s="49"/>
      <c r="I1433" s="27"/>
      <c r="J1433" s="27"/>
      <c r="K1433" s="27"/>
      <c r="L1433" s="79"/>
      <c r="M1433" s="81"/>
      <c r="N1433" s="29">
        <v>0</v>
      </c>
      <c r="O1433" s="30" t="str">
        <f>IF(G1433&lt;=$N$2,"",IF(F1433=[3]Pav.tvarkyklė!$B$13,"",IF(ISBLANK(R1433),"X","")))</f>
        <v/>
      </c>
      <c r="P1433" s="88"/>
      <c r="Q1433" s="78"/>
      <c r="R1433" s="78"/>
      <c r="S1433" s="63"/>
      <c r="T1433" s="63"/>
      <c r="U1433" s="34" t="str">
        <f>IFERROR(INDEX('[3]5.Grup_T'!$G$4:$G$22,MATCH('6.Turtas'!E1433,'[3]5.Grup_T'!$E$4:$E$22,0)),"0")</f>
        <v>0</v>
      </c>
      <c r="V1433" s="35">
        <f t="shared" si="311"/>
        <v>0</v>
      </c>
      <c r="W1433" s="35">
        <f>IF(NOT(ISBLANK(H1433)),(12-DATEDIF(H1433,'[3]1.Pradzia'!$D$13,"m")),0)</f>
        <v>0</v>
      </c>
      <c r="X1433" s="35">
        <f t="shared" si="312"/>
        <v>0</v>
      </c>
      <c r="Y1433" s="35">
        <f t="shared" si="308"/>
        <v>0</v>
      </c>
      <c r="Z1433" s="35">
        <f t="shared" si="320"/>
        <v>0</v>
      </c>
      <c r="AA1433" s="36">
        <f t="shared" si="313"/>
        <v>0</v>
      </c>
      <c r="AB1433" s="36">
        <f t="shared" si="314"/>
        <v>0</v>
      </c>
      <c r="AC1433" s="37">
        <f t="shared" si="315"/>
        <v>0</v>
      </c>
      <c r="AD1433" s="35">
        <f>IF(OR(YEAR(G1433)&lt;2019,O1433="X"),0,IF(ISBLANK(H1433),DATEDIF(G1433,'[3]1.Pradzia'!$D$13,"M"),DATEDIF(G1433,H1433,"m")))</f>
        <v>0</v>
      </c>
      <c r="AE1433" s="37">
        <f>IF(E1433='[3]5.Grup_T'!$E$20,0,IF(AD1433&lt;&gt;0,M1433/V1433*MIN(12,AD1433),0))</f>
        <v>0</v>
      </c>
      <c r="AF1433" s="37">
        <f t="shared" si="316"/>
        <v>0</v>
      </c>
      <c r="AG1433" s="37">
        <f t="shared" si="317"/>
        <v>0</v>
      </c>
      <c r="AH1433" s="37">
        <f t="shared" si="318"/>
        <v>0</v>
      </c>
      <c r="AI1433" s="35" t="str">
        <f t="shared" si="319"/>
        <v>Nusidėvėjęs</v>
      </c>
      <c r="AJ1433" s="38" t="str">
        <f>IF(AND(F1433&lt;&gt;[3]Pav.tvarkyklė!$B$12,F1433&lt;&gt;[3]Pav.tvarkyklė!$B$13),"GVTNT","X")</f>
        <v>GVTNT</v>
      </c>
      <c r="AK1433" s="39">
        <f t="shared" si="321"/>
        <v>0</v>
      </c>
      <c r="AL1433" s="41"/>
      <c r="AM1433" s="41"/>
      <c r="AN1433" s="41">
        <f t="shared" si="309"/>
        <v>1900</v>
      </c>
      <c r="AO1433" s="41"/>
      <c r="AP1433" s="41"/>
      <c r="AQ1433" s="41"/>
      <c r="AR1433" s="42"/>
      <c r="AS1433" s="42"/>
      <c r="AU1433" s="43">
        <f t="shared" si="310"/>
        <v>0</v>
      </c>
    </row>
    <row r="1434" spans="1:47" ht="15" customHeight="1" x14ac:dyDescent="0.25">
      <c r="A1434" s="11"/>
      <c r="B1434" s="19">
        <v>1599</v>
      </c>
      <c r="C1434" s="74"/>
      <c r="D1434" s="77"/>
      <c r="E1434" s="78"/>
      <c r="F1434" s="78"/>
      <c r="G1434" s="80"/>
      <c r="H1434" s="49"/>
      <c r="I1434" s="26"/>
      <c r="J1434" s="27"/>
      <c r="K1434" s="27"/>
      <c r="L1434" s="79"/>
      <c r="M1434" s="28"/>
      <c r="N1434" s="29">
        <v>0</v>
      </c>
      <c r="O1434" s="30" t="str">
        <f>IF(G1434&lt;=$N$2,"",IF(F1434=[3]Pav.tvarkyklė!$B$13,"",IF(ISBLANK(R1434),"X","")))</f>
        <v/>
      </c>
      <c r="P1434" s="88"/>
      <c r="Q1434" s="78"/>
      <c r="R1434" s="78"/>
      <c r="S1434" s="63"/>
      <c r="T1434" s="63"/>
      <c r="U1434" s="34" t="str">
        <f>IFERROR(INDEX('[3]5.Grup_T'!$G$4:$G$22,MATCH('6.Turtas'!E1434,'[3]5.Grup_T'!$E$4:$E$22,0)),"0")</f>
        <v>0</v>
      </c>
      <c r="V1434" s="35">
        <f t="shared" si="311"/>
        <v>0</v>
      </c>
      <c r="W1434" s="35">
        <f>IF(NOT(ISBLANK(H1434)),(12-DATEDIF(H1434,'[3]1.Pradzia'!$D$13,"m")),0)</f>
        <v>0</v>
      </c>
      <c r="X1434" s="35">
        <f t="shared" si="312"/>
        <v>0</v>
      </c>
      <c r="Y1434" s="35">
        <f t="shared" si="308"/>
        <v>0</v>
      </c>
      <c r="Z1434" s="35">
        <f t="shared" si="320"/>
        <v>0</v>
      </c>
      <c r="AA1434" s="36">
        <f t="shared" si="313"/>
        <v>0</v>
      </c>
      <c r="AB1434" s="36">
        <f t="shared" si="314"/>
        <v>0</v>
      </c>
      <c r="AC1434" s="37">
        <f t="shared" si="315"/>
        <v>0</v>
      </c>
      <c r="AD1434" s="35">
        <f>IF(OR(YEAR(G1434)&lt;2019,O1434="X"),0,IF(ISBLANK(H1434),DATEDIF(G1434,'[3]1.Pradzia'!$D$13,"M"),DATEDIF(G1434,H1434,"m")))</f>
        <v>0</v>
      </c>
      <c r="AE1434" s="37">
        <f>IF(E1434='[3]5.Grup_T'!$E$20,0,IF(AD1434&lt;&gt;0,M1434/V1434*MIN(12,AD1434),0))</f>
        <v>0</v>
      </c>
      <c r="AF1434" s="37">
        <f t="shared" si="316"/>
        <v>0</v>
      </c>
      <c r="AG1434" s="37">
        <f t="shared" si="317"/>
        <v>0</v>
      </c>
      <c r="AH1434" s="37">
        <f t="shared" si="318"/>
        <v>0</v>
      </c>
      <c r="AI1434" s="35" t="str">
        <f t="shared" si="319"/>
        <v>Nusidėvėjęs</v>
      </c>
      <c r="AJ1434" s="38" t="str">
        <f>IF(AND(F1434&lt;&gt;[3]Pav.tvarkyklė!$B$12,F1434&lt;&gt;[3]Pav.tvarkyklė!$B$13),"GVTNT","X")</f>
        <v>GVTNT</v>
      </c>
      <c r="AK1434" s="39">
        <f t="shared" si="321"/>
        <v>0</v>
      </c>
      <c r="AL1434" s="41"/>
      <c r="AM1434" s="41"/>
      <c r="AN1434" s="41">
        <f t="shared" si="309"/>
        <v>1900</v>
      </c>
      <c r="AO1434" s="41"/>
      <c r="AP1434" s="41"/>
      <c r="AQ1434" s="41"/>
      <c r="AR1434" s="42"/>
      <c r="AS1434" s="42"/>
      <c r="AU1434" s="43">
        <f t="shared" si="310"/>
        <v>0</v>
      </c>
    </row>
    <row r="1435" spans="1:47" ht="15" customHeight="1" x14ac:dyDescent="0.25">
      <c r="A1435" s="11"/>
      <c r="B1435" s="19">
        <v>1603</v>
      </c>
      <c r="C1435" s="74"/>
      <c r="D1435" s="77"/>
      <c r="E1435" s="78"/>
      <c r="F1435" s="78"/>
      <c r="G1435" s="80"/>
      <c r="H1435" s="49"/>
      <c r="I1435" s="27"/>
      <c r="J1435" s="27"/>
      <c r="K1435" s="27"/>
      <c r="L1435" s="79"/>
      <c r="M1435" s="81"/>
      <c r="N1435" s="29">
        <v>0</v>
      </c>
      <c r="O1435" s="30" t="str">
        <f>IF(G1435&lt;=$N$2,"",IF(F1435=[3]Pav.tvarkyklė!$B$13,"",IF(ISBLANK(R1435),"X","")))</f>
        <v/>
      </c>
      <c r="P1435" s="88"/>
      <c r="Q1435" s="78"/>
      <c r="R1435" s="78"/>
      <c r="S1435" s="63"/>
      <c r="T1435" s="63"/>
      <c r="U1435" s="34" t="str">
        <f>IFERROR(INDEX('[3]5.Grup_T'!$G$4:$G$22,MATCH('6.Turtas'!E1435,'[3]5.Grup_T'!$E$4:$E$22,0)),"0")</f>
        <v>0</v>
      </c>
      <c r="V1435" s="35">
        <f t="shared" si="311"/>
        <v>0</v>
      </c>
      <c r="W1435" s="35">
        <f>IF(NOT(ISBLANK(H1435)),(12-DATEDIF(H1435,'[3]1.Pradzia'!$D$13,"m")),0)</f>
        <v>0</v>
      </c>
      <c r="X1435" s="35">
        <f t="shared" si="312"/>
        <v>0</v>
      </c>
      <c r="Y1435" s="35">
        <f t="shared" si="308"/>
        <v>0</v>
      </c>
      <c r="Z1435" s="35">
        <f t="shared" si="320"/>
        <v>0</v>
      </c>
      <c r="AA1435" s="36">
        <f t="shared" si="313"/>
        <v>0</v>
      </c>
      <c r="AB1435" s="36">
        <f t="shared" si="314"/>
        <v>0</v>
      </c>
      <c r="AC1435" s="37">
        <f t="shared" si="315"/>
        <v>0</v>
      </c>
      <c r="AD1435" s="35">
        <f>IF(OR(YEAR(G1435)&lt;2019,O1435="X"),0,IF(ISBLANK(H1435),DATEDIF(G1435,'[3]1.Pradzia'!$D$13,"M"),DATEDIF(G1435,H1435,"m")))</f>
        <v>0</v>
      </c>
      <c r="AE1435" s="37">
        <f>IF(E1435='[3]5.Grup_T'!$E$20,0,IF(AD1435&lt;&gt;0,M1435/V1435*MIN(12,AD1435),0))</f>
        <v>0</v>
      </c>
      <c r="AF1435" s="37">
        <f t="shared" si="316"/>
        <v>0</v>
      </c>
      <c r="AG1435" s="37">
        <f t="shared" si="317"/>
        <v>0</v>
      </c>
      <c r="AH1435" s="37">
        <f t="shared" si="318"/>
        <v>0</v>
      </c>
      <c r="AI1435" s="35" t="str">
        <f t="shared" si="319"/>
        <v>Nusidėvėjęs</v>
      </c>
      <c r="AJ1435" s="38" t="str">
        <f>IF(AND(F1435&lt;&gt;[3]Pav.tvarkyklė!$B$12,F1435&lt;&gt;[3]Pav.tvarkyklė!$B$13),"GVTNT","X")</f>
        <v>GVTNT</v>
      </c>
      <c r="AK1435" s="39">
        <f t="shared" si="321"/>
        <v>0</v>
      </c>
      <c r="AL1435" s="41"/>
      <c r="AM1435" s="41"/>
      <c r="AN1435" s="41">
        <f t="shared" si="309"/>
        <v>1900</v>
      </c>
      <c r="AO1435" s="41"/>
      <c r="AP1435" s="41"/>
      <c r="AQ1435" s="41"/>
      <c r="AR1435" s="42"/>
      <c r="AS1435" s="42"/>
      <c r="AU1435" s="43">
        <f t="shared" si="310"/>
        <v>0</v>
      </c>
    </row>
    <row r="1436" spans="1:47" ht="15" customHeight="1" x14ac:dyDescent="0.25">
      <c r="A1436" s="11"/>
      <c r="B1436" s="19">
        <v>1604</v>
      </c>
      <c r="C1436" s="74"/>
      <c r="D1436" s="77"/>
      <c r="E1436" s="78"/>
      <c r="F1436" s="78"/>
      <c r="G1436" s="80"/>
      <c r="H1436" s="49"/>
      <c r="I1436" s="27"/>
      <c r="J1436" s="27"/>
      <c r="K1436" s="27"/>
      <c r="L1436" s="79"/>
      <c r="M1436" s="81"/>
      <c r="N1436" s="29">
        <v>0</v>
      </c>
      <c r="O1436" s="30" t="str">
        <f>IF(G1436&lt;=$N$2,"",IF(F1436=[3]Pav.tvarkyklė!$B$13,"",IF(ISBLANK(R1436),"X","")))</f>
        <v/>
      </c>
      <c r="P1436" s="88"/>
      <c r="Q1436" s="78"/>
      <c r="R1436" s="78"/>
      <c r="S1436" s="63"/>
      <c r="T1436" s="63"/>
      <c r="U1436" s="34" t="str">
        <f>IFERROR(INDEX('[3]5.Grup_T'!$G$4:$G$22,MATCH('6.Turtas'!E1436,'[3]5.Grup_T'!$E$4:$E$22,0)),"0")</f>
        <v>0</v>
      </c>
      <c r="V1436" s="35">
        <f t="shared" si="311"/>
        <v>0</v>
      </c>
      <c r="W1436" s="35">
        <f>IF(NOT(ISBLANK(H1436)),(12-DATEDIF(H1436,'[3]1.Pradzia'!$D$13,"m")),0)</f>
        <v>0</v>
      </c>
      <c r="X1436" s="35">
        <f t="shared" si="312"/>
        <v>0</v>
      </c>
      <c r="Y1436" s="35">
        <f t="shared" si="308"/>
        <v>0</v>
      </c>
      <c r="Z1436" s="35">
        <f t="shared" si="320"/>
        <v>0</v>
      </c>
      <c r="AA1436" s="36">
        <f t="shared" si="313"/>
        <v>0</v>
      </c>
      <c r="AB1436" s="36">
        <f t="shared" si="314"/>
        <v>0</v>
      </c>
      <c r="AC1436" s="37">
        <f t="shared" si="315"/>
        <v>0</v>
      </c>
      <c r="AD1436" s="35">
        <f>IF(OR(YEAR(G1436)&lt;2019,O1436="X"),0,IF(ISBLANK(H1436),DATEDIF(G1436,'[3]1.Pradzia'!$D$13,"M"),DATEDIF(G1436,H1436,"m")))</f>
        <v>0</v>
      </c>
      <c r="AE1436" s="37">
        <f>IF(E1436='[3]5.Grup_T'!$E$20,0,IF(AD1436&lt;&gt;0,M1436/V1436*MIN(12,AD1436),0))</f>
        <v>0</v>
      </c>
      <c r="AF1436" s="37">
        <f t="shared" si="316"/>
        <v>0</v>
      </c>
      <c r="AG1436" s="37">
        <f t="shared" si="317"/>
        <v>0</v>
      </c>
      <c r="AH1436" s="37">
        <f t="shared" si="318"/>
        <v>0</v>
      </c>
      <c r="AI1436" s="35" t="str">
        <f t="shared" si="319"/>
        <v>Nusidėvėjęs</v>
      </c>
      <c r="AJ1436" s="38" t="str">
        <f>IF(AND(F1436&lt;&gt;[3]Pav.tvarkyklė!$B$12,F1436&lt;&gt;[3]Pav.tvarkyklė!$B$13),"GVTNT","X")</f>
        <v>GVTNT</v>
      </c>
      <c r="AK1436" s="39">
        <f t="shared" si="321"/>
        <v>0</v>
      </c>
      <c r="AL1436" s="41"/>
      <c r="AM1436" s="41"/>
      <c r="AN1436" s="41">
        <f t="shared" si="309"/>
        <v>1900</v>
      </c>
      <c r="AO1436" s="41"/>
      <c r="AP1436" s="41"/>
      <c r="AQ1436" s="41"/>
      <c r="AR1436" s="42"/>
      <c r="AS1436" s="42"/>
      <c r="AU1436" s="43">
        <f t="shared" si="310"/>
        <v>0</v>
      </c>
    </row>
    <row r="1437" spans="1:47" ht="15" customHeight="1" x14ac:dyDescent="0.25">
      <c r="A1437" s="11"/>
      <c r="B1437" s="19">
        <v>1605</v>
      </c>
      <c r="C1437" s="74"/>
      <c r="D1437" s="77"/>
      <c r="E1437" s="78"/>
      <c r="F1437" s="78"/>
      <c r="G1437" s="80"/>
      <c r="H1437" s="49"/>
      <c r="I1437" s="27"/>
      <c r="J1437" s="27"/>
      <c r="K1437" s="27"/>
      <c r="L1437" s="79"/>
      <c r="M1437" s="81"/>
      <c r="N1437" s="29">
        <v>0</v>
      </c>
      <c r="O1437" s="30" t="str">
        <f>IF(G1437&lt;=$N$2,"",IF(F1437=[3]Pav.tvarkyklė!$B$13,"",IF(ISBLANK(R1437),"X","")))</f>
        <v/>
      </c>
      <c r="P1437" s="88"/>
      <c r="Q1437" s="78"/>
      <c r="R1437" s="78"/>
      <c r="S1437" s="63"/>
      <c r="T1437" s="63"/>
      <c r="U1437" s="34" t="str">
        <f>IFERROR(INDEX('[3]5.Grup_T'!$G$4:$G$22,MATCH('6.Turtas'!E1437,'[3]5.Grup_T'!$E$4:$E$22,0)),"0")</f>
        <v>0</v>
      </c>
      <c r="V1437" s="35">
        <f t="shared" si="311"/>
        <v>0</v>
      </c>
      <c r="W1437" s="35">
        <f>IF(NOT(ISBLANK(H1437)),(12-DATEDIF(H1437,'[3]1.Pradzia'!$D$13,"m")),0)</f>
        <v>0</v>
      </c>
      <c r="X1437" s="35">
        <f t="shared" si="312"/>
        <v>0</v>
      </c>
      <c r="Y1437" s="35">
        <f t="shared" si="308"/>
        <v>0</v>
      </c>
      <c r="Z1437" s="35">
        <f t="shared" si="320"/>
        <v>0</v>
      </c>
      <c r="AA1437" s="36">
        <f t="shared" si="313"/>
        <v>0</v>
      </c>
      <c r="AB1437" s="36">
        <f t="shared" si="314"/>
        <v>0</v>
      </c>
      <c r="AC1437" s="37">
        <f t="shared" si="315"/>
        <v>0</v>
      </c>
      <c r="AD1437" s="35">
        <f>IF(OR(YEAR(G1437)&lt;2019,O1437="X"),0,IF(ISBLANK(H1437),DATEDIF(G1437,'[3]1.Pradzia'!$D$13,"M"),DATEDIF(G1437,H1437,"m")))</f>
        <v>0</v>
      </c>
      <c r="AE1437" s="37">
        <f>IF(E1437='[3]5.Grup_T'!$E$20,0,IF(AD1437&lt;&gt;0,M1437/V1437*MIN(12,AD1437),0))</f>
        <v>0</v>
      </c>
      <c r="AF1437" s="37">
        <f t="shared" si="316"/>
        <v>0</v>
      </c>
      <c r="AG1437" s="37">
        <f t="shared" si="317"/>
        <v>0</v>
      </c>
      <c r="AH1437" s="37">
        <f t="shared" si="318"/>
        <v>0</v>
      </c>
      <c r="AI1437" s="35" t="str">
        <f t="shared" si="319"/>
        <v>Nusidėvėjęs</v>
      </c>
      <c r="AJ1437" s="38" t="str">
        <f>IF(AND(F1437&lt;&gt;[3]Pav.tvarkyklė!$B$12,F1437&lt;&gt;[3]Pav.tvarkyklė!$B$13),"GVTNT","X")</f>
        <v>GVTNT</v>
      </c>
      <c r="AK1437" s="39">
        <f t="shared" si="321"/>
        <v>0</v>
      </c>
      <c r="AL1437" s="41"/>
      <c r="AM1437" s="41"/>
      <c r="AN1437" s="41">
        <f t="shared" si="309"/>
        <v>1900</v>
      </c>
      <c r="AO1437" s="41"/>
      <c r="AP1437" s="41"/>
      <c r="AQ1437" s="41"/>
      <c r="AR1437" s="42"/>
      <c r="AS1437" s="42"/>
      <c r="AU1437" s="43">
        <f t="shared" si="310"/>
        <v>0</v>
      </c>
    </row>
    <row r="1438" spans="1:47" ht="15" customHeight="1" x14ac:dyDescent="0.25">
      <c r="A1438" s="11"/>
      <c r="B1438" s="19">
        <v>1606</v>
      </c>
      <c r="C1438" s="74"/>
      <c r="D1438" s="77"/>
      <c r="E1438" s="78"/>
      <c r="F1438" s="78"/>
      <c r="G1438" s="80"/>
      <c r="H1438" s="49"/>
      <c r="I1438" s="27"/>
      <c r="J1438" s="27"/>
      <c r="K1438" s="27"/>
      <c r="L1438" s="79"/>
      <c r="M1438" s="81"/>
      <c r="N1438" s="29">
        <v>0</v>
      </c>
      <c r="O1438" s="30" t="str">
        <f>IF(G1438&lt;=$N$2,"",IF(F1438=[3]Pav.tvarkyklė!$B$13,"",IF(ISBLANK(R1438),"X","")))</f>
        <v/>
      </c>
      <c r="P1438" s="88"/>
      <c r="Q1438" s="78"/>
      <c r="R1438" s="78"/>
      <c r="S1438" s="63"/>
      <c r="T1438" s="63"/>
      <c r="U1438" s="34" t="str">
        <f>IFERROR(INDEX('[3]5.Grup_T'!$G$4:$G$22,MATCH('6.Turtas'!E1438,'[3]5.Grup_T'!$E$4:$E$22,0)),"0")</f>
        <v>0</v>
      </c>
      <c r="V1438" s="35">
        <f t="shared" si="311"/>
        <v>0</v>
      </c>
      <c r="W1438" s="35">
        <f>IF(NOT(ISBLANK(H1438)),(12-DATEDIF(H1438,'[3]1.Pradzia'!$D$13,"m")),0)</f>
        <v>0</v>
      </c>
      <c r="X1438" s="35">
        <f t="shared" si="312"/>
        <v>0</v>
      </c>
      <c r="Y1438" s="35">
        <f t="shared" si="308"/>
        <v>0</v>
      </c>
      <c r="Z1438" s="35">
        <f t="shared" si="320"/>
        <v>0</v>
      </c>
      <c r="AA1438" s="36">
        <f t="shared" si="313"/>
        <v>0</v>
      </c>
      <c r="AB1438" s="36">
        <f t="shared" si="314"/>
        <v>0</v>
      </c>
      <c r="AC1438" s="37">
        <f t="shared" si="315"/>
        <v>0</v>
      </c>
      <c r="AD1438" s="35">
        <f>IF(OR(YEAR(G1438)&lt;2019,O1438="X"),0,IF(ISBLANK(H1438),DATEDIF(G1438,'[3]1.Pradzia'!$D$13,"M"),DATEDIF(G1438,H1438,"m")))</f>
        <v>0</v>
      </c>
      <c r="AE1438" s="37">
        <f>IF(E1438='[3]5.Grup_T'!$E$20,0,IF(AD1438&lt;&gt;0,M1438/V1438*MIN(12,AD1438),0))</f>
        <v>0</v>
      </c>
      <c r="AF1438" s="37">
        <f t="shared" si="316"/>
        <v>0</v>
      </c>
      <c r="AG1438" s="37">
        <f t="shared" si="317"/>
        <v>0</v>
      </c>
      <c r="AH1438" s="37">
        <f t="shared" si="318"/>
        <v>0</v>
      </c>
      <c r="AI1438" s="35" t="str">
        <f t="shared" si="319"/>
        <v>Nusidėvėjęs</v>
      </c>
      <c r="AJ1438" s="38" t="str">
        <f>IF(AND(F1438&lt;&gt;[3]Pav.tvarkyklė!$B$12,F1438&lt;&gt;[3]Pav.tvarkyklė!$B$13),"GVTNT","X")</f>
        <v>GVTNT</v>
      </c>
      <c r="AK1438" s="39">
        <f t="shared" si="321"/>
        <v>0</v>
      </c>
      <c r="AL1438" s="41"/>
      <c r="AM1438" s="41"/>
      <c r="AN1438" s="41">
        <f t="shared" si="309"/>
        <v>1900</v>
      </c>
      <c r="AO1438" s="41"/>
      <c r="AP1438" s="41"/>
      <c r="AQ1438" s="41"/>
      <c r="AR1438" s="42"/>
      <c r="AS1438" s="42"/>
      <c r="AU1438" s="43">
        <f t="shared" si="310"/>
        <v>0</v>
      </c>
    </row>
    <row r="1439" spans="1:47" ht="15" customHeight="1" x14ac:dyDescent="0.25">
      <c r="A1439" s="11"/>
      <c r="B1439" s="19">
        <v>1607</v>
      </c>
      <c r="C1439" s="74"/>
      <c r="D1439" s="77"/>
      <c r="E1439" s="78"/>
      <c r="F1439" s="78"/>
      <c r="G1439" s="80"/>
      <c r="H1439" s="49"/>
      <c r="I1439" s="27"/>
      <c r="J1439" s="27"/>
      <c r="K1439" s="27"/>
      <c r="L1439" s="79"/>
      <c r="M1439" s="81"/>
      <c r="N1439" s="29">
        <v>0</v>
      </c>
      <c r="O1439" s="30" t="str">
        <f>IF(G1439&lt;=$N$2,"",IF(F1439=[3]Pav.tvarkyklė!$B$13,"",IF(ISBLANK(R1439),"X","")))</f>
        <v/>
      </c>
      <c r="P1439" s="88"/>
      <c r="Q1439" s="78"/>
      <c r="R1439" s="78"/>
      <c r="S1439" s="63"/>
      <c r="T1439" s="63"/>
      <c r="U1439" s="34" t="str">
        <f>IFERROR(INDEX('[3]5.Grup_T'!$G$4:$G$22,MATCH('6.Turtas'!E1439,'[3]5.Grup_T'!$E$4:$E$22,0)),"0")</f>
        <v>0</v>
      </c>
      <c r="V1439" s="35">
        <f t="shared" si="311"/>
        <v>0</v>
      </c>
      <c r="W1439" s="35">
        <f>IF(NOT(ISBLANK(H1439)),(12-DATEDIF(H1439,'[3]1.Pradzia'!$D$13,"m")),0)</f>
        <v>0</v>
      </c>
      <c r="X1439" s="35">
        <f t="shared" si="312"/>
        <v>0</v>
      </c>
      <c r="Y1439" s="35">
        <f t="shared" si="308"/>
        <v>0</v>
      </c>
      <c r="Z1439" s="35">
        <f t="shared" si="320"/>
        <v>0</v>
      </c>
      <c r="AA1439" s="36">
        <f t="shared" si="313"/>
        <v>0</v>
      </c>
      <c r="AB1439" s="36">
        <f t="shared" si="314"/>
        <v>0</v>
      </c>
      <c r="AC1439" s="37">
        <f t="shared" si="315"/>
        <v>0</v>
      </c>
      <c r="AD1439" s="35">
        <f>IF(OR(YEAR(G1439)&lt;2019,O1439="X"),0,IF(ISBLANK(H1439),DATEDIF(G1439,'[3]1.Pradzia'!$D$13,"M"),DATEDIF(G1439,H1439,"m")))</f>
        <v>0</v>
      </c>
      <c r="AE1439" s="37">
        <f>IF(E1439='[3]5.Grup_T'!$E$20,0,IF(AD1439&lt;&gt;0,M1439/V1439*MIN(12,AD1439),0))</f>
        <v>0</v>
      </c>
      <c r="AF1439" s="37">
        <f t="shared" si="316"/>
        <v>0</v>
      </c>
      <c r="AG1439" s="37">
        <f t="shared" si="317"/>
        <v>0</v>
      </c>
      <c r="AH1439" s="37">
        <f t="shared" si="318"/>
        <v>0</v>
      </c>
      <c r="AI1439" s="35" t="str">
        <f t="shared" si="319"/>
        <v>Nusidėvėjęs</v>
      </c>
      <c r="AJ1439" s="38" t="str">
        <f>IF(AND(F1439&lt;&gt;[3]Pav.tvarkyklė!$B$12,F1439&lt;&gt;[3]Pav.tvarkyklė!$B$13),"GVTNT","X")</f>
        <v>GVTNT</v>
      </c>
      <c r="AK1439" s="39">
        <f t="shared" si="321"/>
        <v>0</v>
      </c>
      <c r="AL1439" s="41"/>
      <c r="AM1439" s="41"/>
      <c r="AN1439" s="41">
        <f t="shared" si="309"/>
        <v>1900</v>
      </c>
      <c r="AO1439" s="41"/>
      <c r="AP1439" s="41"/>
      <c r="AQ1439" s="41"/>
      <c r="AR1439" s="42"/>
      <c r="AS1439" s="42"/>
      <c r="AU1439" s="43">
        <f t="shared" si="310"/>
        <v>0</v>
      </c>
    </row>
    <row r="1440" spans="1:47" ht="15" customHeight="1" x14ac:dyDescent="0.25">
      <c r="A1440" s="11"/>
      <c r="B1440" s="19">
        <v>1608</v>
      </c>
      <c r="C1440" s="74"/>
      <c r="D1440" s="77"/>
      <c r="E1440" s="78"/>
      <c r="F1440" s="78"/>
      <c r="G1440" s="80"/>
      <c r="H1440" s="49"/>
      <c r="I1440" s="27"/>
      <c r="J1440" s="27"/>
      <c r="K1440" s="27"/>
      <c r="L1440" s="27"/>
      <c r="M1440" s="28"/>
      <c r="N1440" s="29">
        <v>0</v>
      </c>
      <c r="O1440" s="30" t="str">
        <f>IF(G1440&lt;=$N$2,"",IF(F1440=[3]Pav.tvarkyklė!$B$13,"",IF(ISBLANK(R1440),"X","")))</f>
        <v/>
      </c>
      <c r="P1440" s="88"/>
      <c r="Q1440" s="78"/>
      <c r="R1440" s="78"/>
      <c r="S1440" s="63"/>
      <c r="T1440" s="63"/>
      <c r="U1440" s="34" t="str">
        <f>IFERROR(INDEX('[3]5.Grup_T'!$G$4:$G$22,MATCH('6.Turtas'!E1440,'[3]5.Grup_T'!$E$4:$E$22,0)),"0")</f>
        <v>0</v>
      </c>
      <c r="V1440" s="35">
        <f t="shared" si="311"/>
        <v>0</v>
      </c>
      <c r="W1440" s="35">
        <f>IF(NOT(ISBLANK(H1440)),(12-DATEDIF(H1440,'[3]1.Pradzia'!$D$13,"m")),0)</f>
        <v>0</v>
      </c>
      <c r="X1440" s="35">
        <f t="shared" si="312"/>
        <v>0</v>
      </c>
      <c r="Y1440" s="35">
        <f t="shared" si="308"/>
        <v>0</v>
      </c>
      <c r="Z1440" s="35">
        <f t="shared" si="320"/>
        <v>0</v>
      </c>
      <c r="AA1440" s="36">
        <f t="shared" si="313"/>
        <v>0</v>
      </c>
      <c r="AB1440" s="36">
        <f t="shared" si="314"/>
        <v>0</v>
      </c>
      <c r="AC1440" s="37">
        <f t="shared" si="315"/>
        <v>0</v>
      </c>
      <c r="AD1440" s="35">
        <f>IF(OR(YEAR(G1440)&lt;2019,O1440="X"),0,IF(ISBLANK(H1440),DATEDIF(G1440,'[3]1.Pradzia'!$D$13,"M"),DATEDIF(G1440,H1440,"m")))</f>
        <v>0</v>
      </c>
      <c r="AE1440" s="37">
        <f>IF(E1440='[3]5.Grup_T'!$E$20,0,IF(AD1440&lt;&gt;0,M1440/V1440*MIN(12,AD1440),0))</f>
        <v>0</v>
      </c>
      <c r="AF1440" s="37">
        <f t="shared" si="316"/>
        <v>0</v>
      </c>
      <c r="AG1440" s="37">
        <f t="shared" si="317"/>
        <v>0</v>
      </c>
      <c r="AH1440" s="37">
        <f t="shared" si="318"/>
        <v>0</v>
      </c>
      <c r="AI1440" s="35" t="str">
        <f t="shared" si="319"/>
        <v>Nusidėvėjęs</v>
      </c>
      <c r="AJ1440" s="38" t="str">
        <f>IF(AND(F1440&lt;&gt;[3]Pav.tvarkyklė!$B$12,F1440&lt;&gt;[3]Pav.tvarkyklė!$B$13),"GVTNT","X")</f>
        <v>GVTNT</v>
      </c>
      <c r="AK1440" s="39">
        <f t="shared" si="321"/>
        <v>0</v>
      </c>
      <c r="AL1440" s="41"/>
      <c r="AM1440" s="41"/>
      <c r="AN1440" s="41">
        <f t="shared" si="309"/>
        <v>1900</v>
      </c>
      <c r="AO1440" s="41"/>
      <c r="AP1440" s="41"/>
      <c r="AQ1440" s="41"/>
      <c r="AR1440" s="42"/>
      <c r="AS1440" s="42"/>
      <c r="AU1440" s="43">
        <f t="shared" si="310"/>
        <v>0</v>
      </c>
    </row>
    <row r="1441" spans="1:47" ht="15" customHeight="1" x14ac:dyDescent="0.25">
      <c r="A1441" s="11"/>
      <c r="B1441" s="19">
        <v>1609</v>
      </c>
      <c r="C1441" s="74"/>
      <c r="D1441" s="77"/>
      <c r="E1441" s="78"/>
      <c r="F1441" s="78"/>
      <c r="G1441" s="80"/>
      <c r="H1441" s="49"/>
      <c r="I1441" s="27"/>
      <c r="J1441" s="27"/>
      <c r="K1441" s="27"/>
      <c r="L1441" s="27"/>
      <c r="M1441" s="28"/>
      <c r="N1441" s="29">
        <v>0</v>
      </c>
      <c r="O1441" s="30" t="str">
        <f>IF(G1441&lt;=$N$2,"",IF(F1441=[3]Pav.tvarkyklė!$B$13,"",IF(ISBLANK(R1441),"X","")))</f>
        <v/>
      </c>
      <c r="P1441" s="88"/>
      <c r="Q1441" s="78"/>
      <c r="R1441" s="78"/>
      <c r="S1441" s="63"/>
      <c r="T1441" s="63"/>
      <c r="U1441" s="34" t="str">
        <f>IFERROR(INDEX('[3]5.Grup_T'!$G$4:$G$22,MATCH('6.Turtas'!E1441,'[3]5.Grup_T'!$E$4:$E$22,0)),"0")</f>
        <v>0</v>
      </c>
      <c r="V1441" s="35">
        <f t="shared" si="311"/>
        <v>0</v>
      </c>
      <c r="W1441" s="35">
        <f>IF(NOT(ISBLANK(H1441)),(12-DATEDIF(H1441,'[3]1.Pradzia'!$D$13,"m")),0)</f>
        <v>0</v>
      </c>
      <c r="X1441" s="35">
        <f t="shared" si="312"/>
        <v>0</v>
      </c>
      <c r="Y1441" s="35">
        <f t="shared" si="308"/>
        <v>0</v>
      </c>
      <c r="Z1441" s="35">
        <f t="shared" si="320"/>
        <v>0</v>
      </c>
      <c r="AA1441" s="36">
        <f t="shared" si="313"/>
        <v>0</v>
      </c>
      <c r="AB1441" s="36">
        <f t="shared" si="314"/>
        <v>0</v>
      </c>
      <c r="AC1441" s="37">
        <f t="shared" si="315"/>
        <v>0</v>
      </c>
      <c r="AD1441" s="35">
        <f>IF(OR(YEAR(G1441)&lt;2019,O1441="X"),0,IF(ISBLANK(H1441),DATEDIF(G1441,'[3]1.Pradzia'!$D$13,"M"),DATEDIF(G1441,H1441,"m")))</f>
        <v>0</v>
      </c>
      <c r="AE1441" s="37">
        <f>IF(E1441='[3]5.Grup_T'!$E$20,0,IF(AD1441&lt;&gt;0,M1441/V1441*MIN(12,AD1441),0))</f>
        <v>0</v>
      </c>
      <c r="AF1441" s="37">
        <f t="shared" si="316"/>
        <v>0</v>
      </c>
      <c r="AG1441" s="37">
        <f t="shared" si="317"/>
        <v>0</v>
      </c>
      <c r="AH1441" s="37">
        <f t="shared" si="318"/>
        <v>0</v>
      </c>
      <c r="AI1441" s="35" t="str">
        <f t="shared" si="319"/>
        <v>Nusidėvėjęs</v>
      </c>
      <c r="AJ1441" s="38" t="str">
        <f>IF(AND(F1441&lt;&gt;[3]Pav.tvarkyklė!$B$12,F1441&lt;&gt;[3]Pav.tvarkyklė!$B$13),"GVTNT","X")</f>
        <v>GVTNT</v>
      </c>
      <c r="AK1441" s="39">
        <f t="shared" si="321"/>
        <v>0</v>
      </c>
      <c r="AL1441" s="41"/>
      <c r="AM1441" s="41"/>
      <c r="AN1441" s="41">
        <f t="shared" si="309"/>
        <v>1900</v>
      </c>
      <c r="AO1441" s="41"/>
      <c r="AP1441" s="41"/>
      <c r="AQ1441" s="41"/>
      <c r="AR1441" s="42"/>
      <c r="AS1441" s="42"/>
      <c r="AU1441" s="43">
        <f t="shared" si="310"/>
        <v>0</v>
      </c>
    </row>
    <row r="1442" spans="1:47" ht="15" customHeight="1" x14ac:dyDescent="0.25">
      <c r="A1442" s="11"/>
      <c r="B1442" s="19">
        <v>1610</v>
      </c>
      <c r="C1442" s="74"/>
      <c r="D1442" s="77"/>
      <c r="E1442" s="78"/>
      <c r="F1442" s="78"/>
      <c r="G1442" s="80"/>
      <c r="H1442" s="49"/>
      <c r="I1442" s="27"/>
      <c r="J1442" s="27"/>
      <c r="K1442" s="27"/>
      <c r="L1442" s="79"/>
      <c r="M1442" s="81"/>
      <c r="N1442" s="29">
        <v>0</v>
      </c>
      <c r="O1442" s="30" t="str">
        <f>IF(G1442&lt;=$N$2,"",IF(F1442=[3]Pav.tvarkyklė!$B$13,"",IF(ISBLANK(R1442),"X","")))</f>
        <v/>
      </c>
      <c r="P1442" s="88"/>
      <c r="Q1442" s="78"/>
      <c r="R1442" s="78"/>
      <c r="S1442" s="63"/>
      <c r="T1442" s="63"/>
      <c r="U1442" s="34" t="str">
        <f>IFERROR(INDEX('[3]5.Grup_T'!$G$4:$G$22,MATCH('6.Turtas'!E1442,'[3]5.Grup_T'!$E$4:$E$22,0)),"0")</f>
        <v>0</v>
      </c>
      <c r="V1442" s="35">
        <f t="shared" si="311"/>
        <v>0</v>
      </c>
      <c r="W1442" s="35">
        <f>IF(NOT(ISBLANK(H1442)),(12-DATEDIF(H1442,'[3]1.Pradzia'!$D$13,"m")),0)</f>
        <v>0</v>
      </c>
      <c r="X1442" s="35">
        <f t="shared" si="312"/>
        <v>0</v>
      </c>
      <c r="Y1442" s="35">
        <f t="shared" si="308"/>
        <v>0</v>
      </c>
      <c r="Z1442" s="35">
        <f t="shared" si="320"/>
        <v>0</v>
      </c>
      <c r="AA1442" s="36">
        <f t="shared" si="313"/>
        <v>0</v>
      </c>
      <c r="AB1442" s="36">
        <f t="shared" si="314"/>
        <v>0</v>
      </c>
      <c r="AC1442" s="37">
        <f t="shared" si="315"/>
        <v>0</v>
      </c>
      <c r="AD1442" s="35">
        <f>IF(OR(YEAR(G1442)&lt;2019,O1442="X"),0,IF(ISBLANK(H1442),DATEDIF(G1442,'[3]1.Pradzia'!$D$13,"M"),DATEDIF(G1442,H1442,"m")))</f>
        <v>0</v>
      </c>
      <c r="AE1442" s="37">
        <f>IF(E1442='[3]5.Grup_T'!$E$20,0,IF(AD1442&lt;&gt;0,M1442/V1442*MIN(12,AD1442),0))</f>
        <v>0</v>
      </c>
      <c r="AF1442" s="37">
        <f t="shared" si="316"/>
        <v>0</v>
      </c>
      <c r="AG1442" s="37">
        <f t="shared" si="317"/>
        <v>0</v>
      </c>
      <c r="AH1442" s="37">
        <f t="shared" si="318"/>
        <v>0</v>
      </c>
      <c r="AI1442" s="35" t="str">
        <f t="shared" si="319"/>
        <v>Nusidėvėjęs</v>
      </c>
      <c r="AJ1442" s="38" t="str">
        <f>IF(AND(F1442&lt;&gt;[3]Pav.tvarkyklė!$B$12,F1442&lt;&gt;[3]Pav.tvarkyklė!$B$13),"GVTNT","X")</f>
        <v>GVTNT</v>
      </c>
      <c r="AK1442" s="39">
        <f t="shared" si="321"/>
        <v>0</v>
      </c>
      <c r="AL1442" s="41"/>
      <c r="AM1442" s="41"/>
      <c r="AN1442" s="41">
        <f t="shared" si="309"/>
        <v>1900</v>
      </c>
      <c r="AO1442" s="41"/>
      <c r="AP1442" s="41"/>
      <c r="AQ1442" s="41"/>
      <c r="AR1442" s="42"/>
      <c r="AS1442" s="42"/>
      <c r="AU1442" s="43">
        <f t="shared" si="310"/>
        <v>0</v>
      </c>
    </row>
    <row r="1443" spans="1:47" ht="15" customHeight="1" x14ac:dyDescent="0.25">
      <c r="A1443" s="11"/>
      <c r="B1443" s="19">
        <v>1611</v>
      </c>
      <c r="C1443" s="74"/>
      <c r="D1443" s="77"/>
      <c r="E1443" s="78"/>
      <c r="F1443" s="78"/>
      <c r="G1443" s="80"/>
      <c r="H1443" s="49"/>
      <c r="I1443" s="27"/>
      <c r="J1443" s="27"/>
      <c r="K1443" s="27"/>
      <c r="L1443" s="27"/>
      <c r="M1443" s="28"/>
      <c r="N1443" s="29">
        <v>0</v>
      </c>
      <c r="O1443" s="30" t="str">
        <f>IF(G1443&lt;=$N$2,"",IF(F1443=[3]Pav.tvarkyklė!$B$13,"",IF(ISBLANK(R1443),"X","")))</f>
        <v/>
      </c>
      <c r="P1443" s="88"/>
      <c r="Q1443" s="78"/>
      <c r="R1443" s="78"/>
      <c r="S1443" s="63"/>
      <c r="T1443" s="63"/>
      <c r="U1443" s="34" t="str">
        <f>IFERROR(INDEX('[3]5.Grup_T'!$G$4:$G$22,MATCH('6.Turtas'!E1443,'[3]5.Grup_T'!$E$4:$E$22,0)),"0")</f>
        <v>0</v>
      </c>
      <c r="V1443" s="35">
        <f t="shared" si="311"/>
        <v>0</v>
      </c>
      <c r="W1443" s="35">
        <f>IF(NOT(ISBLANK(H1443)),(12-DATEDIF(H1443,'[3]1.Pradzia'!$D$13,"m")),0)</f>
        <v>0</v>
      </c>
      <c r="X1443" s="35">
        <f t="shared" si="312"/>
        <v>0</v>
      </c>
      <c r="Y1443" s="35">
        <f t="shared" si="308"/>
        <v>0</v>
      </c>
      <c r="Z1443" s="35">
        <f t="shared" si="320"/>
        <v>0</v>
      </c>
      <c r="AA1443" s="36">
        <f t="shared" si="313"/>
        <v>0</v>
      </c>
      <c r="AB1443" s="36">
        <f t="shared" si="314"/>
        <v>0</v>
      </c>
      <c r="AC1443" s="37">
        <f t="shared" si="315"/>
        <v>0</v>
      </c>
      <c r="AD1443" s="35">
        <f>IF(OR(YEAR(G1443)&lt;2019,O1443="X"),0,IF(ISBLANK(H1443),DATEDIF(G1443,'[3]1.Pradzia'!$D$13,"M"),DATEDIF(G1443,H1443,"m")))</f>
        <v>0</v>
      </c>
      <c r="AE1443" s="37">
        <f>IF(E1443='[3]5.Grup_T'!$E$20,0,IF(AD1443&lt;&gt;0,M1443/V1443*MIN(12,AD1443),0))</f>
        <v>0</v>
      </c>
      <c r="AF1443" s="37">
        <f t="shared" si="316"/>
        <v>0</v>
      </c>
      <c r="AG1443" s="37">
        <f t="shared" si="317"/>
        <v>0</v>
      </c>
      <c r="AH1443" s="37">
        <f t="shared" si="318"/>
        <v>0</v>
      </c>
      <c r="AI1443" s="35" t="str">
        <f t="shared" si="319"/>
        <v>Nusidėvėjęs</v>
      </c>
      <c r="AJ1443" s="38" t="str">
        <f>IF(AND(F1443&lt;&gt;[3]Pav.tvarkyklė!$B$12,F1443&lt;&gt;[3]Pav.tvarkyklė!$B$13),"GVTNT","X")</f>
        <v>GVTNT</v>
      </c>
      <c r="AK1443" s="39">
        <f t="shared" si="321"/>
        <v>0</v>
      </c>
      <c r="AL1443" s="41"/>
      <c r="AM1443" s="41"/>
      <c r="AN1443" s="41">
        <f t="shared" si="309"/>
        <v>1900</v>
      </c>
      <c r="AO1443" s="41"/>
      <c r="AP1443" s="41"/>
      <c r="AQ1443" s="41"/>
      <c r="AR1443" s="42"/>
      <c r="AS1443" s="42"/>
      <c r="AU1443" s="43">
        <f t="shared" si="310"/>
        <v>0</v>
      </c>
    </row>
    <row r="1444" spans="1:47" ht="15" customHeight="1" x14ac:dyDescent="0.25">
      <c r="A1444" s="11"/>
      <c r="B1444" s="19">
        <v>1612</v>
      </c>
      <c r="C1444" s="74"/>
      <c r="D1444" s="77"/>
      <c r="E1444" s="78"/>
      <c r="F1444" s="78"/>
      <c r="G1444" s="80"/>
      <c r="H1444" s="49"/>
      <c r="I1444" s="27"/>
      <c r="J1444" s="27"/>
      <c r="K1444" s="27"/>
      <c r="L1444" s="27"/>
      <c r="M1444" s="28"/>
      <c r="N1444" s="29">
        <v>0</v>
      </c>
      <c r="O1444" s="30" t="str">
        <f>IF(G1444&lt;=$N$2,"",IF(F1444=[3]Pav.tvarkyklė!$B$13,"",IF(ISBLANK(R1444),"X","")))</f>
        <v/>
      </c>
      <c r="P1444" s="88"/>
      <c r="Q1444" s="78"/>
      <c r="R1444" s="78"/>
      <c r="S1444" s="63"/>
      <c r="T1444" s="63"/>
      <c r="U1444" s="34" t="str">
        <f>IFERROR(INDEX('[3]5.Grup_T'!$G$4:$G$22,MATCH('6.Turtas'!E1444,'[3]5.Grup_T'!$E$4:$E$22,0)),"0")</f>
        <v>0</v>
      </c>
      <c r="V1444" s="35">
        <f t="shared" si="311"/>
        <v>0</v>
      </c>
      <c r="W1444" s="35">
        <f>IF(NOT(ISBLANK(H1444)),(12-DATEDIF(H1444,'[3]1.Pradzia'!$D$13,"m")),0)</f>
        <v>0</v>
      </c>
      <c r="X1444" s="35">
        <f t="shared" si="312"/>
        <v>0</v>
      </c>
      <c r="Y1444" s="35">
        <f t="shared" si="308"/>
        <v>0</v>
      </c>
      <c r="Z1444" s="35">
        <f t="shared" si="320"/>
        <v>0</v>
      </c>
      <c r="AA1444" s="36">
        <f t="shared" si="313"/>
        <v>0</v>
      </c>
      <c r="AB1444" s="36">
        <f t="shared" si="314"/>
        <v>0</v>
      </c>
      <c r="AC1444" s="37">
        <f t="shared" si="315"/>
        <v>0</v>
      </c>
      <c r="AD1444" s="35">
        <f>IF(OR(YEAR(G1444)&lt;2019,O1444="X"),0,IF(ISBLANK(H1444),DATEDIF(G1444,'[3]1.Pradzia'!$D$13,"M"),DATEDIF(G1444,H1444,"m")))</f>
        <v>0</v>
      </c>
      <c r="AE1444" s="37">
        <f>IF(E1444='[3]5.Grup_T'!$E$20,0,IF(AD1444&lt;&gt;0,M1444/V1444*MIN(12,AD1444),0))</f>
        <v>0</v>
      </c>
      <c r="AF1444" s="37">
        <f t="shared" si="316"/>
        <v>0</v>
      </c>
      <c r="AG1444" s="37">
        <f t="shared" si="317"/>
        <v>0</v>
      </c>
      <c r="AH1444" s="37">
        <f t="shared" si="318"/>
        <v>0</v>
      </c>
      <c r="AI1444" s="35" t="str">
        <f t="shared" si="319"/>
        <v>Nusidėvėjęs</v>
      </c>
      <c r="AJ1444" s="38" t="str">
        <f>IF(AND(F1444&lt;&gt;[3]Pav.tvarkyklė!$B$12,F1444&lt;&gt;[3]Pav.tvarkyklė!$B$13),"GVTNT","X")</f>
        <v>GVTNT</v>
      </c>
      <c r="AK1444" s="39">
        <f t="shared" si="321"/>
        <v>0</v>
      </c>
      <c r="AL1444" s="41"/>
      <c r="AM1444" s="41"/>
      <c r="AN1444" s="41">
        <f t="shared" si="309"/>
        <v>1900</v>
      </c>
      <c r="AO1444" s="41"/>
      <c r="AP1444" s="41"/>
      <c r="AQ1444" s="41"/>
      <c r="AR1444" s="42"/>
      <c r="AS1444" s="42"/>
      <c r="AU1444" s="43">
        <f t="shared" si="310"/>
        <v>0</v>
      </c>
    </row>
    <row r="1445" spans="1:47" ht="15" customHeight="1" x14ac:dyDescent="0.25">
      <c r="A1445" s="11"/>
      <c r="B1445" s="19">
        <v>1613</v>
      </c>
      <c r="C1445" s="74"/>
      <c r="D1445" s="77"/>
      <c r="E1445" s="78"/>
      <c r="F1445" s="78"/>
      <c r="G1445" s="80"/>
      <c r="H1445" s="49"/>
      <c r="I1445" s="27"/>
      <c r="J1445" s="27"/>
      <c r="K1445" s="27"/>
      <c r="L1445" s="79"/>
      <c r="M1445" s="81"/>
      <c r="N1445" s="29">
        <v>0</v>
      </c>
      <c r="O1445" s="30" t="str">
        <f>IF(G1445&lt;=$N$2,"",IF(F1445=[3]Pav.tvarkyklė!$B$13,"",IF(ISBLANK(R1445),"X","")))</f>
        <v/>
      </c>
      <c r="P1445" s="88"/>
      <c r="Q1445" s="78"/>
      <c r="R1445" s="78"/>
      <c r="S1445" s="63"/>
      <c r="T1445" s="63"/>
      <c r="U1445" s="34" t="str">
        <f>IFERROR(INDEX('[3]5.Grup_T'!$G$4:$G$22,MATCH('6.Turtas'!E1445,'[3]5.Grup_T'!$E$4:$E$22,0)),"0")</f>
        <v>0</v>
      </c>
      <c r="V1445" s="35">
        <f t="shared" si="311"/>
        <v>0</v>
      </c>
      <c r="W1445" s="35">
        <f>IF(NOT(ISBLANK(H1445)),(12-DATEDIF(H1445,'[3]1.Pradzia'!$D$13,"m")),0)</f>
        <v>0</v>
      </c>
      <c r="X1445" s="35">
        <f t="shared" si="312"/>
        <v>0</v>
      </c>
      <c r="Y1445" s="35">
        <f t="shared" si="308"/>
        <v>0</v>
      </c>
      <c r="Z1445" s="35">
        <f t="shared" si="320"/>
        <v>0</v>
      </c>
      <c r="AA1445" s="36">
        <f t="shared" si="313"/>
        <v>0</v>
      </c>
      <c r="AB1445" s="36">
        <f t="shared" si="314"/>
        <v>0</v>
      </c>
      <c r="AC1445" s="37">
        <f t="shared" si="315"/>
        <v>0</v>
      </c>
      <c r="AD1445" s="35">
        <f>IF(OR(YEAR(G1445)&lt;2019,O1445="X"),0,IF(ISBLANK(H1445),DATEDIF(G1445,'[3]1.Pradzia'!$D$13,"M"),DATEDIF(G1445,H1445,"m")))</f>
        <v>0</v>
      </c>
      <c r="AE1445" s="37">
        <f>IF(E1445='[3]5.Grup_T'!$E$20,0,IF(AD1445&lt;&gt;0,M1445/V1445*MIN(12,AD1445),0))</f>
        <v>0</v>
      </c>
      <c r="AF1445" s="37">
        <f t="shared" si="316"/>
        <v>0</v>
      </c>
      <c r="AG1445" s="37">
        <f t="shared" si="317"/>
        <v>0</v>
      </c>
      <c r="AH1445" s="37">
        <f t="shared" si="318"/>
        <v>0</v>
      </c>
      <c r="AI1445" s="35" t="str">
        <f t="shared" si="319"/>
        <v>Nusidėvėjęs</v>
      </c>
      <c r="AJ1445" s="38" t="str">
        <f>IF(AND(F1445&lt;&gt;[3]Pav.tvarkyklė!$B$12,F1445&lt;&gt;[3]Pav.tvarkyklė!$B$13),"GVTNT","X")</f>
        <v>GVTNT</v>
      </c>
      <c r="AK1445" s="39">
        <f t="shared" si="321"/>
        <v>0</v>
      </c>
      <c r="AL1445" s="41"/>
      <c r="AM1445" s="41"/>
      <c r="AN1445" s="41">
        <f t="shared" si="309"/>
        <v>1900</v>
      </c>
      <c r="AO1445" s="41"/>
      <c r="AP1445" s="41"/>
      <c r="AQ1445" s="41"/>
      <c r="AR1445" s="42"/>
      <c r="AS1445" s="42"/>
      <c r="AU1445" s="43">
        <f t="shared" si="310"/>
        <v>0</v>
      </c>
    </row>
    <row r="1446" spans="1:47" ht="15" customHeight="1" x14ac:dyDescent="0.25">
      <c r="A1446" s="11"/>
      <c r="B1446" s="19">
        <v>1614</v>
      </c>
      <c r="C1446" s="74"/>
      <c r="D1446" s="77"/>
      <c r="E1446" s="78"/>
      <c r="F1446" s="78"/>
      <c r="G1446" s="80"/>
      <c r="H1446" s="49"/>
      <c r="I1446" s="27"/>
      <c r="J1446" s="27"/>
      <c r="K1446" s="27"/>
      <c r="L1446" s="79"/>
      <c r="M1446" s="81"/>
      <c r="N1446" s="29">
        <v>0</v>
      </c>
      <c r="O1446" s="30" t="str">
        <f>IF(G1446&lt;=$N$2,"",IF(F1446=[3]Pav.tvarkyklė!$B$13,"",IF(ISBLANK(R1446),"X","")))</f>
        <v/>
      </c>
      <c r="P1446" s="88"/>
      <c r="Q1446" s="78"/>
      <c r="R1446" s="78"/>
      <c r="S1446" s="63"/>
      <c r="T1446" s="63"/>
      <c r="U1446" s="34" t="str">
        <f>IFERROR(INDEX('[3]5.Grup_T'!$G$4:$G$22,MATCH('6.Turtas'!E1446,'[3]5.Grup_T'!$E$4:$E$22,0)),"0")</f>
        <v>0</v>
      </c>
      <c r="V1446" s="35">
        <f t="shared" si="311"/>
        <v>0</v>
      </c>
      <c r="W1446" s="35">
        <f>IF(NOT(ISBLANK(H1446)),(12-DATEDIF(H1446,'[3]1.Pradzia'!$D$13,"m")),0)</f>
        <v>0</v>
      </c>
      <c r="X1446" s="35">
        <f t="shared" si="312"/>
        <v>0</v>
      </c>
      <c r="Y1446" s="35">
        <f t="shared" si="308"/>
        <v>0</v>
      </c>
      <c r="Z1446" s="35">
        <f t="shared" si="320"/>
        <v>0</v>
      </c>
      <c r="AA1446" s="36">
        <f t="shared" si="313"/>
        <v>0</v>
      </c>
      <c r="AB1446" s="36">
        <f t="shared" si="314"/>
        <v>0</v>
      </c>
      <c r="AC1446" s="37">
        <f t="shared" si="315"/>
        <v>0</v>
      </c>
      <c r="AD1446" s="35">
        <f>IF(OR(YEAR(G1446)&lt;2019,O1446="X"),0,IF(ISBLANK(H1446),DATEDIF(G1446,'[3]1.Pradzia'!$D$13,"M"),DATEDIF(G1446,H1446,"m")))</f>
        <v>0</v>
      </c>
      <c r="AE1446" s="37">
        <f>IF(E1446='[3]5.Grup_T'!$E$20,0,IF(AD1446&lt;&gt;0,M1446/V1446*MIN(12,AD1446),0))</f>
        <v>0</v>
      </c>
      <c r="AF1446" s="37">
        <f t="shared" si="316"/>
        <v>0</v>
      </c>
      <c r="AG1446" s="37">
        <f t="shared" si="317"/>
        <v>0</v>
      </c>
      <c r="AH1446" s="37">
        <f t="shared" si="318"/>
        <v>0</v>
      </c>
      <c r="AI1446" s="35" t="str">
        <f t="shared" si="319"/>
        <v>Nusidėvėjęs</v>
      </c>
      <c r="AJ1446" s="38" t="str">
        <f>IF(AND(F1446&lt;&gt;[3]Pav.tvarkyklė!$B$12,F1446&lt;&gt;[3]Pav.tvarkyklė!$B$13),"GVTNT","X")</f>
        <v>GVTNT</v>
      </c>
      <c r="AK1446" s="39">
        <f t="shared" si="321"/>
        <v>0</v>
      </c>
      <c r="AL1446" s="41"/>
      <c r="AM1446" s="41"/>
      <c r="AN1446" s="41">
        <f t="shared" si="309"/>
        <v>1900</v>
      </c>
      <c r="AO1446" s="41"/>
      <c r="AP1446" s="41"/>
      <c r="AQ1446" s="41"/>
      <c r="AR1446" s="42"/>
      <c r="AS1446" s="42"/>
      <c r="AU1446" s="43">
        <f t="shared" si="310"/>
        <v>0</v>
      </c>
    </row>
    <row r="1447" spans="1:47" ht="15" customHeight="1" x14ac:dyDescent="0.25">
      <c r="A1447" s="11"/>
      <c r="B1447" s="19">
        <v>1615</v>
      </c>
      <c r="C1447" s="74"/>
      <c r="D1447" s="77"/>
      <c r="E1447" s="78"/>
      <c r="F1447" s="78"/>
      <c r="G1447" s="80"/>
      <c r="H1447" s="49"/>
      <c r="I1447" s="27"/>
      <c r="J1447" s="27"/>
      <c r="K1447" s="27"/>
      <c r="L1447" s="79"/>
      <c r="M1447" s="81"/>
      <c r="N1447" s="29">
        <v>0</v>
      </c>
      <c r="O1447" s="30" t="str">
        <f>IF(G1447&lt;=$N$2,"",IF(F1447=[3]Pav.tvarkyklė!$B$13,"",IF(ISBLANK(R1447),"X","")))</f>
        <v/>
      </c>
      <c r="P1447" s="88"/>
      <c r="Q1447" s="78"/>
      <c r="R1447" s="78"/>
      <c r="S1447" s="63"/>
      <c r="T1447" s="63"/>
      <c r="U1447" s="34" t="str">
        <f>IFERROR(INDEX('[3]5.Grup_T'!$G$4:$G$22,MATCH('6.Turtas'!E1447,'[3]5.Grup_T'!$E$4:$E$22,0)),"0")</f>
        <v>0</v>
      </c>
      <c r="V1447" s="35">
        <f t="shared" si="311"/>
        <v>0</v>
      </c>
      <c r="W1447" s="35">
        <f>IF(NOT(ISBLANK(H1447)),(12-DATEDIF(H1447,'[3]1.Pradzia'!$D$13,"m")),0)</f>
        <v>0</v>
      </c>
      <c r="X1447" s="35">
        <f t="shared" si="312"/>
        <v>0</v>
      </c>
      <c r="Y1447" s="35">
        <f t="shared" si="308"/>
        <v>0</v>
      </c>
      <c r="Z1447" s="35">
        <f t="shared" si="320"/>
        <v>0</v>
      </c>
      <c r="AA1447" s="36">
        <f t="shared" si="313"/>
        <v>0</v>
      </c>
      <c r="AB1447" s="36">
        <f t="shared" si="314"/>
        <v>0</v>
      </c>
      <c r="AC1447" s="37">
        <f t="shared" si="315"/>
        <v>0</v>
      </c>
      <c r="AD1447" s="35">
        <f>IF(OR(YEAR(G1447)&lt;2019,O1447="X"),0,IF(ISBLANK(H1447),DATEDIF(G1447,'[3]1.Pradzia'!$D$13,"M"),DATEDIF(G1447,H1447,"m")))</f>
        <v>0</v>
      </c>
      <c r="AE1447" s="37">
        <f>IF(E1447='[3]5.Grup_T'!$E$20,0,IF(AD1447&lt;&gt;0,M1447/V1447*MIN(12,AD1447),0))</f>
        <v>0</v>
      </c>
      <c r="AF1447" s="37">
        <f t="shared" si="316"/>
        <v>0</v>
      </c>
      <c r="AG1447" s="37">
        <f t="shared" si="317"/>
        <v>0</v>
      </c>
      <c r="AH1447" s="37">
        <f t="shared" si="318"/>
        <v>0</v>
      </c>
      <c r="AI1447" s="35" t="str">
        <f t="shared" si="319"/>
        <v>Nusidėvėjęs</v>
      </c>
      <c r="AJ1447" s="38" t="str">
        <f>IF(AND(F1447&lt;&gt;[3]Pav.tvarkyklė!$B$12,F1447&lt;&gt;[3]Pav.tvarkyklė!$B$13),"GVTNT","X")</f>
        <v>GVTNT</v>
      </c>
      <c r="AK1447" s="39">
        <f t="shared" si="321"/>
        <v>0</v>
      </c>
      <c r="AL1447" s="41"/>
      <c r="AM1447" s="41"/>
      <c r="AN1447" s="41">
        <f t="shared" si="309"/>
        <v>1900</v>
      </c>
      <c r="AO1447" s="41"/>
      <c r="AP1447" s="41"/>
      <c r="AQ1447" s="41"/>
      <c r="AR1447" s="42"/>
      <c r="AS1447" s="42"/>
      <c r="AU1447" s="43">
        <f t="shared" si="310"/>
        <v>0</v>
      </c>
    </row>
    <row r="1448" spans="1:47" ht="15" customHeight="1" x14ac:dyDescent="0.25">
      <c r="A1448" s="11"/>
      <c r="B1448" s="19">
        <v>1616</v>
      </c>
      <c r="C1448" s="74"/>
      <c r="D1448" s="77"/>
      <c r="E1448" s="78"/>
      <c r="F1448" s="78"/>
      <c r="G1448" s="80"/>
      <c r="H1448" s="49"/>
      <c r="I1448" s="27"/>
      <c r="J1448" s="27"/>
      <c r="K1448" s="27"/>
      <c r="L1448" s="79"/>
      <c r="M1448" s="81"/>
      <c r="N1448" s="29">
        <v>0</v>
      </c>
      <c r="O1448" s="30" t="str">
        <f>IF(G1448&lt;=$N$2,"",IF(F1448=[3]Pav.tvarkyklė!$B$13,"",IF(ISBLANK(R1448),"X","")))</f>
        <v/>
      </c>
      <c r="P1448" s="88"/>
      <c r="Q1448" s="78"/>
      <c r="R1448" s="78"/>
      <c r="S1448" s="63"/>
      <c r="T1448" s="63"/>
      <c r="U1448" s="34" t="str">
        <f>IFERROR(INDEX('[3]5.Grup_T'!$G$4:$G$22,MATCH('6.Turtas'!E1448,'[3]5.Grup_T'!$E$4:$E$22,0)),"0")</f>
        <v>0</v>
      </c>
      <c r="V1448" s="35">
        <f t="shared" si="311"/>
        <v>0</v>
      </c>
      <c r="W1448" s="35">
        <f>IF(NOT(ISBLANK(H1448)),(12-DATEDIF(H1448,'[3]1.Pradzia'!$D$13,"m")),0)</f>
        <v>0</v>
      </c>
      <c r="X1448" s="35">
        <f t="shared" si="312"/>
        <v>0</v>
      </c>
      <c r="Y1448" s="35">
        <f t="shared" si="308"/>
        <v>0</v>
      </c>
      <c r="Z1448" s="35">
        <f t="shared" si="320"/>
        <v>0</v>
      </c>
      <c r="AA1448" s="36">
        <f t="shared" si="313"/>
        <v>0</v>
      </c>
      <c r="AB1448" s="36">
        <f t="shared" si="314"/>
        <v>0</v>
      </c>
      <c r="AC1448" s="37">
        <f t="shared" si="315"/>
        <v>0</v>
      </c>
      <c r="AD1448" s="35">
        <f>IF(OR(YEAR(G1448)&lt;2019,O1448="X"),0,IF(ISBLANK(H1448),DATEDIF(G1448,'[3]1.Pradzia'!$D$13,"M"),DATEDIF(G1448,H1448,"m")))</f>
        <v>0</v>
      </c>
      <c r="AE1448" s="37">
        <f>IF(E1448='[3]5.Grup_T'!$E$20,0,IF(AD1448&lt;&gt;0,M1448/V1448*MIN(12,AD1448),0))</f>
        <v>0</v>
      </c>
      <c r="AF1448" s="37">
        <f t="shared" si="316"/>
        <v>0</v>
      </c>
      <c r="AG1448" s="37">
        <f t="shared" si="317"/>
        <v>0</v>
      </c>
      <c r="AH1448" s="37">
        <f t="shared" si="318"/>
        <v>0</v>
      </c>
      <c r="AI1448" s="35" t="str">
        <f t="shared" si="319"/>
        <v>Nusidėvėjęs</v>
      </c>
      <c r="AJ1448" s="38" t="str">
        <f>IF(AND(F1448&lt;&gt;[3]Pav.tvarkyklė!$B$12,F1448&lt;&gt;[3]Pav.tvarkyklė!$B$13),"GVTNT","X")</f>
        <v>GVTNT</v>
      </c>
      <c r="AK1448" s="39">
        <f t="shared" si="321"/>
        <v>0</v>
      </c>
      <c r="AL1448" s="41"/>
      <c r="AM1448" s="41"/>
      <c r="AN1448" s="41">
        <f t="shared" si="309"/>
        <v>1900</v>
      </c>
      <c r="AO1448" s="41"/>
      <c r="AP1448" s="41"/>
      <c r="AQ1448" s="41"/>
      <c r="AR1448" s="42"/>
      <c r="AS1448" s="42"/>
      <c r="AU1448" s="43">
        <f t="shared" si="310"/>
        <v>0</v>
      </c>
    </row>
    <row r="1449" spans="1:47" ht="15" customHeight="1" x14ac:dyDescent="0.25">
      <c r="A1449" s="11"/>
      <c r="B1449" s="19">
        <v>1617</v>
      </c>
      <c r="C1449" s="74"/>
      <c r="D1449" s="77"/>
      <c r="E1449" s="78"/>
      <c r="F1449" s="78"/>
      <c r="G1449" s="80"/>
      <c r="H1449" s="49"/>
      <c r="I1449" s="27"/>
      <c r="J1449" s="27"/>
      <c r="K1449" s="27"/>
      <c r="L1449" s="79"/>
      <c r="M1449" s="81"/>
      <c r="N1449" s="29">
        <v>0</v>
      </c>
      <c r="O1449" s="30" t="str">
        <f>IF(G1449&lt;=$N$2,"",IF(F1449=[3]Pav.tvarkyklė!$B$13,"",IF(ISBLANK(R1449),"X","")))</f>
        <v/>
      </c>
      <c r="P1449" s="88"/>
      <c r="Q1449" s="78"/>
      <c r="R1449" s="78"/>
      <c r="S1449" s="63"/>
      <c r="T1449" s="63"/>
      <c r="U1449" s="34" t="str">
        <f>IFERROR(INDEX('[3]5.Grup_T'!$G$4:$G$22,MATCH('6.Turtas'!E1449,'[3]5.Grup_T'!$E$4:$E$22,0)),"0")</f>
        <v>0</v>
      </c>
      <c r="V1449" s="35">
        <f t="shared" si="311"/>
        <v>0</v>
      </c>
      <c r="W1449" s="35">
        <f>IF(NOT(ISBLANK(H1449)),(12-DATEDIF(H1449,'[3]1.Pradzia'!$D$13,"m")),0)</f>
        <v>0</v>
      </c>
      <c r="X1449" s="35">
        <f t="shared" si="312"/>
        <v>0</v>
      </c>
      <c r="Y1449" s="35">
        <f t="shared" si="308"/>
        <v>0</v>
      </c>
      <c r="Z1449" s="35">
        <f t="shared" si="320"/>
        <v>0</v>
      </c>
      <c r="AA1449" s="36">
        <f t="shared" si="313"/>
        <v>0</v>
      </c>
      <c r="AB1449" s="36">
        <f t="shared" si="314"/>
        <v>0</v>
      </c>
      <c r="AC1449" s="37">
        <f t="shared" si="315"/>
        <v>0</v>
      </c>
      <c r="AD1449" s="35">
        <f>IF(OR(YEAR(G1449)&lt;2019,O1449="X"),0,IF(ISBLANK(H1449),DATEDIF(G1449,'[3]1.Pradzia'!$D$13,"M"),DATEDIF(G1449,H1449,"m")))</f>
        <v>0</v>
      </c>
      <c r="AE1449" s="37">
        <f>IF(E1449='[3]5.Grup_T'!$E$20,0,IF(AD1449&lt;&gt;0,M1449/V1449*MIN(12,AD1449),0))</f>
        <v>0</v>
      </c>
      <c r="AF1449" s="37">
        <f t="shared" si="316"/>
        <v>0</v>
      </c>
      <c r="AG1449" s="37">
        <f t="shared" si="317"/>
        <v>0</v>
      </c>
      <c r="AH1449" s="37">
        <f t="shared" si="318"/>
        <v>0</v>
      </c>
      <c r="AI1449" s="35" t="str">
        <f t="shared" si="319"/>
        <v>Nusidėvėjęs</v>
      </c>
      <c r="AJ1449" s="38" t="str">
        <f>IF(AND(F1449&lt;&gt;[3]Pav.tvarkyklė!$B$12,F1449&lt;&gt;[3]Pav.tvarkyklė!$B$13),"GVTNT","X")</f>
        <v>GVTNT</v>
      </c>
      <c r="AK1449" s="39">
        <f t="shared" si="321"/>
        <v>0</v>
      </c>
      <c r="AL1449" s="41"/>
      <c r="AM1449" s="41"/>
      <c r="AN1449" s="41">
        <f t="shared" si="309"/>
        <v>1900</v>
      </c>
      <c r="AO1449" s="41"/>
      <c r="AP1449" s="41"/>
      <c r="AQ1449" s="41"/>
      <c r="AR1449" s="42"/>
      <c r="AS1449" s="42"/>
      <c r="AU1449" s="43">
        <f t="shared" si="310"/>
        <v>0</v>
      </c>
    </row>
    <row r="1450" spans="1:47" ht="15" customHeight="1" x14ac:dyDescent="0.25">
      <c r="A1450" s="11"/>
      <c r="B1450" s="19">
        <v>1618</v>
      </c>
      <c r="C1450" s="74"/>
      <c r="D1450" s="77"/>
      <c r="E1450" s="78"/>
      <c r="F1450" s="78"/>
      <c r="G1450" s="80"/>
      <c r="H1450" s="49"/>
      <c r="I1450" s="27"/>
      <c r="J1450" s="27"/>
      <c r="K1450" s="27"/>
      <c r="L1450" s="79"/>
      <c r="M1450" s="81"/>
      <c r="N1450" s="29">
        <v>0</v>
      </c>
      <c r="O1450" s="30" t="str">
        <f>IF(G1450&lt;=$N$2,"",IF(F1450=[3]Pav.tvarkyklė!$B$13,"",IF(ISBLANK(R1450),"X","")))</f>
        <v/>
      </c>
      <c r="P1450" s="88"/>
      <c r="Q1450" s="78"/>
      <c r="R1450" s="78"/>
      <c r="S1450" s="63"/>
      <c r="T1450" s="63"/>
      <c r="U1450" s="34" t="str">
        <f>IFERROR(INDEX('[3]5.Grup_T'!$G$4:$G$22,MATCH('6.Turtas'!E1450,'[3]5.Grup_T'!$E$4:$E$22,0)),"0")</f>
        <v>0</v>
      </c>
      <c r="V1450" s="35">
        <f t="shared" si="311"/>
        <v>0</v>
      </c>
      <c r="W1450" s="35">
        <f>IF(NOT(ISBLANK(H1450)),(12-DATEDIF(H1450,'[3]1.Pradzia'!$D$13,"m")),0)</f>
        <v>0</v>
      </c>
      <c r="X1450" s="35">
        <f t="shared" si="312"/>
        <v>0</v>
      </c>
      <c r="Y1450" s="35">
        <f t="shared" si="308"/>
        <v>0</v>
      </c>
      <c r="Z1450" s="35">
        <f t="shared" si="320"/>
        <v>0</v>
      </c>
      <c r="AA1450" s="36">
        <f t="shared" si="313"/>
        <v>0</v>
      </c>
      <c r="AB1450" s="36">
        <f t="shared" si="314"/>
        <v>0</v>
      </c>
      <c r="AC1450" s="37">
        <f t="shared" si="315"/>
        <v>0</v>
      </c>
      <c r="AD1450" s="35">
        <f>IF(OR(YEAR(G1450)&lt;2019,O1450="X"),0,IF(ISBLANK(H1450),DATEDIF(G1450,'[3]1.Pradzia'!$D$13,"M"),DATEDIF(G1450,H1450,"m")))</f>
        <v>0</v>
      </c>
      <c r="AE1450" s="37">
        <f>IF(E1450='[3]5.Grup_T'!$E$20,0,IF(AD1450&lt;&gt;0,M1450/V1450*MIN(12,AD1450),0))</f>
        <v>0</v>
      </c>
      <c r="AF1450" s="37">
        <f t="shared" si="316"/>
        <v>0</v>
      </c>
      <c r="AG1450" s="37">
        <f t="shared" si="317"/>
        <v>0</v>
      </c>
      <c r="AH1450" s="37">
        <f t="shared" si="318"/>
        <v>0</v>
      </c>
      <c r="AI1450" s="35" t="str">
        <f t="shared" si="319"/>
        <v>Nusidėvėjęs</v>
      </c>
      <c r="AJ1450" s="38" t="str">
        <f>IF(AND(F1450&lt;&gt;[3]Pav.tvarkyklė!$B$12,F1450&lt;&gt;[3]Pav.tvarkyklė!$B$13),"GVTNT","X")</f>
        <v>GVTNT</v>
      </c>
      <c r="AK1450" s="39">
        <f t="shared" si="321"/>
        <v>0</v>
      </c>
      <c r="AL1450" s="41"/>
      <c r="AM1450" s="41"/>
      <c r="AN1450" s="41">
        <f t="shared" si="309"/>
        <v>1900</v>
      </c>
      <c r="AO1450" s="41"/>
      <c r="AP1450" s="41"/>
      <c r="AQ1450" s="41"/>
      <c r="AR1450" s="42"/>
      <c r="AS1450" s="42"/>
      <c r="AU1450" s="43">
        <f t="shared" si="310"/>
        <v>0</v>
      </c>
    </row>
    <row r="1451" spans="1:47" ht="15" customHeight="1" x14ac:dyDescent="0.25">
      <c r="A1451" s="11"/>
      <c r="B1451" s="19">
        <v>1619</v>
      </c>
      <c r="C1451" s="74"/>
      <c r="D1451" s="77"/>
      <c r="E1451" s="78"/>
      <c r="F1451" s="78"/>
      <c r="G1451" s="80"/>
      <c r="H1451" s="49"/>
      <c r="I1451" s="27"/>
      <c r="J1451" s="27"/>
      <c r="K1451" s="27"/>
      <c r="L1451" s="79"/>
      <c r="M1451" s="81"/>
      <c r="N1451" s="29">
        <v>0</v>
      </c>
      <c r="O1451" s="30" t="str">
        <f>IF(G1451&lt;=$N$2,"",IF(F1451=[3]Pav.tvarkyklė!$B$13,"",IF(ISBLANK(R1451),"X","")))</f>
        <v/>
      </c>
      <c r="P1451" s="88"/>
      <c r="Q1451" s="78"/>
      <c r="R1451" s="78"/>
      <c r="S1451" s="63"/>
      <c r="T1451" s="63"/>
      <c r="U1451" s="34" t="str">
        <f>IFERROR(INDEX('[3]5.Grup_T'!$G$4:$G$22,MATCH('6.Turtas'!E1451,'[3]5.Grup_T'!$E$4:$E$22,0)),"0")</f>
        <v>0</v>
      </c>
      <c r="V1451" s="35">
        <f t="shared" si="311"/>
        <v>0</v>
      </c>
      <c r="W1451" s="35">
        <f>IF(NOT(ISBLANK(H1451)),(12-DATEDIF(H1451,'[3]1.Pradzia'!$D$13,"m")),0)</f>
        <v>0</v>
      </c>
      <c r="X1451" s="35">
        <f t="shared" si="312"/>
        <v>0</v>
      </c>
      <c r="Y1451" s="35">
        <f t="shared" si="308"/>
        <v>0</v>
      </c>
      <c r="Z1451" s="35">
        <f t="shared" si="320"/>
        <v>0</v>
      </c>
      <c r="AA1451" s="36">
        <f t="shared" si="313"/>
        <v>0</v>
      </c>
      <c r="AB1451" s="36">
        <f t="shared" si="314"/>
        <v>0</v>
      </c>
      <c r="AC1451" s="37">
        <f t="shared" si="315"/>
        <v>0</v>
      </c>
      <c r="AD1451" s="35">
        <f>IF(OR(YEAR(G1451)&lt;2019,O1451="X"),0,IF(ISBLANK(H1451),DATEDIF(G1451,'[3]1.Pradzia'!$D$13,"M"),DATEDIF(G1451,H1451,"m")))</f>
        <v>0</v>
      </c>
      <c r="AE1451" s="37">
        <f>IF(E1451='[3]5.Grup_T'!$E$20,0,IF(AD1451&lt;&gt;0,M1451/V1451*MIN(12,AD1451),0))</f>
        <v>0</v>
      </c>
      <c r="AF1451" s="37">
        <f t="shared" si="316"/>
        <v>0</v>
      </c>
      <c r="AG1451" s="37">
        <f t="shared" si="317"/>
        <v>0</v>
      </c>
      <c r="AH1451" s="37">
        <f t="shared" si="318"/>
        <v>0</v>
      </c>
      <c r="AI1451" s="35" t="str">
        <f t="shared" si="319"/>
        <v>Nusidėvėjęs</v>
      </c>
      <c r="AJ1451" s="38" t="str">
        <f>IF(AND(F1451&lt;&gt;[3]Pav.tvarkyklė!$B$12,F1451&lt;&gt;[3]Pav.tvarkyklė!$B$13),"GVTNT","X")</f>
        <v>GVTNT</v>
      </c>
      <c r="AK1451" s="39">
        <f t="shared" si="321"/>
        <v>0</v>
      </c>
      <c r="AL1451" s="41"/>
      <c r="AM1451" s="41"/>
      <c r="AN1451" s="41">
        <f t="shared" si="309"/>
        <v>1900</v>
      </c>
      <c r="AO1451" s="41"/>
      <c r="AP1451" s="41"/>
      <c r="AQ1451" s="41"/>
      <c r="AR1451" s="42"/>
      <c r="AS1451" s="42"/>
      <c r="AU1451" s="43">
        <f t="shared" si="310"/>
        <v>0</v>
      </c>
    </row>
    <row r="1452" spans="1:47" ht="15" customHeight="1" x14ac:dyDescent="0.25">
      <c r="A1452" s="11"/>
      <c r="B1452" s="19">
        <v>1620</v>
      </c>
      <c r="C1452" s="74"/>
      <c r="D1452" s="77"/>
      <c r="E1452" s="78"/>
      <c r="F1452" s="78"/>
      <c r="G1452" s="80"/>
      <c r="H1452" s="49"/>
      <c r="I1452" s="27"/>
      <c r="J1452" s="27"/>
      <c r="K1452" s="27"/>
      <c r="L1452" s="79"/>
      <c r="M1452" s="81"/>
      <c r="N1452" s="29">
        <v>0</v>
      </c>
      <c r="O1452" s="30" t="str">
        <f>IF(G1452&lt;=$N$2,"",IF(F1452=[3]Pav.tvarkyklė!$B$13,"",IF(ISBLANK(R1452),"X","")))</f>
        <v/>
      </c>
      <c r="P1452" s="88"/>
      <c r="Q1452" s="78"/>
      <c r="R1452" s="78"/>
      <c r="S1452" s="63"/>
      <c r="T1452" s="63"/>
      <c r="U1452" s="34" t="str">
        <f>IFERROR(INDEX('[3]5.Grup_T'!$G$4:$G$22,MATCH('6.Turtas'!E1452,'[3]5.Grup_T'!$E$4:$E$22,0)),"0")</f>
        <v>0</v>
      </c>
      <c r="V1452" s="35">
        <f t="shared" si="311"/>
        <v>0</v>
      </c>
      <c r="W1452" s="35">
        <f>IF(NOT(ISBLANK(H1452)),(12-DATEDIF(H1452,'[3]1.Pradzia'!$D$13,"m")),0)</f>
        <v>0</v>
      </c>
      <c r="X1452" s="35">
        <f t="shared" si="312"/>
        <v>0</v>
      </c>
      <c r="Y1452" s="35">
        <f t="shared" si="308"/>
        <v>0</v>
      </c>
      <c r="Z1452" s="35">
        <f t="shared" si="320"/>
        <v>0</v>
      </c>
      <c r="AA1452" s="36">
        <f t="shared" si="313"/>
        <v>0</v>
      </c>
      <c r="AB1452" s="36">
        <f t="shared" si="314"/>
        <v>0</v>
      </c>
      <c r="AC1452" s="37">
        <f t="shared" si="315"/>
        <v>0</v>
      </c>
      <c r="AD1452" s="35">
        <f>IF(OR(YEAR(G1452)&lt;2019,O1452="X"),0,IF(ISBLANK(H1452),DATEDIF(G1452,'[3]1.Pradzia'!$D$13,"M"),DATEDIF(G1452,H1452,"m")))</f>
        <v>0</v>
      </c>
      <c r="AE1452" s="37">
        <f>IF(E1452='[3]5.Grup_T'!$E$20,0,IF(AD1452&lt;&gt;0,M1452/V1452*MIN(12,AD1452),0))</f>
        <v>0</v>
      </c>
      <c r="AF1452" s="37">
        <f t="shared" si="316"/>
        <v>0</v>
      </c>
      <c r="AG1452" s="37">
        <f t="shared" si="317"/>
        <v>0</v>
      </c>
      <c r="AH1452" s="37">
        <f t="shared" si="318"/>
        <v>0</v>
      </c>
      <c r="AI1452" s="35" t="str">
        <f t="shared" si="319"/>
        <v>Nusidėvėjęs</v>
      </c>
      <c r="AJ1452" s="38" t="str">
        <f>IF(AND(F1452&lt;&gt;[3]Pav.tvarkyklė!$B$12,F1452&lt;&gt;[3]Pav.tvarkyklė!$B$13),"GVTNT","X")</f>
        <v>GVTNT</v>
      </c>
      <c r="AK1452" s="39">
        <f t="shared" si="321"/>
        <v>0</v>
      </c>
      <c r="AL1452" s="41"/>
      <c r="AM1452" s="41"/>
      <c r="AN1452" s="41">
        <f t="shared" si="309"/>
        <v>1900</v>
      </c>
      <c r="AO1452" s="41"/>
      <c r="AP1452" s="41"/>
      <c r="AQ1452" s="41"/>
      <c r="AR1452" s="42"/>
      <c r="AS1452" s="42"/>
      <c r="AU1452" s="43">
        <f t="shared" si="310"/>
        <v>0</v>
      </c>
    </row>
    <row r="1453" spans="1:47" ht="15" customHeight="1" x14ac:dyDescent="0.25">
      <c r="A1453" s="11"/>
      <c r="B1453" s="19">
        <v>1621</v>
      </c>
      <c r="C1453" s="74"/>
      <c r="D1453" s="77"/>
      <c r="E1453" s="78"/>
      <c r="F1453" s="78"/>
      <c r="G1453" s="80"/>
      <c r="H1453" s="49"/>
      <c r="I1453" s="27"/>
      <c r="J1453" s="27"/>
      <c r="K1453" s="27"/>
      <c r="L1453" s="79"/>
      <c r="M1453" s="81"/>
      <c r="N1453" s="29">
        <v>0</v>
      </c>
      <c r="O1453" s="30" t="str">
        <f>IF(G1453&lt;=$N$2,"",IF(F1453=[3]Pav.tvarkyklė!$B$13,"",IF(ISBLANK(R1453),"X","")))</f>
        <v/>
      </c>
      <c r="P1453" s="88"/>
      <c r="Q1453" s="78"/>
      <c r="R1453" s="78"/>
      <c r="S1453" s="63"/>
      <c r="T1453" s="63"/>
      <c r="U1453" s="34" t="str">
        <f>IFERROR(INDEX('[3]5.Grup_T'!$G$4:$G$22,MATCH('6.Turtas'!E1453,'[3]5.Grup_T'!$E$4:$E$22,0)),"0")</f>
        <v>0</v>
      </c>
      <c r="V1453" s="35">
        <f t="shared" si="311"/>
        <v>0</v>
      </c>
      <c r="W1453" s="35">
        <f>IF(NOT(ISBLANK(H1453)),(12-DATEDIF(H1453,'[3]1.Pradzia'!$D$13,"m")),0)</f>
        <v>0</v>
      </c>
      <c r="X1453" s="35">
        <f t="shared" si="312"/>
        <v>0</v>
      </c>
      <c r="Y1453" s="35">
        <f t="shared" si="308"/>
        <v>0</v>
      </c>
      <c r="Z1453" s="35">
        <f t="shared" si="320"/>
        <v>0</v>
      </c>
      <c r="AA1453" s="36">
        <f t="shared" si="313"/>
        <v>0</v>
      </c>
      <c r="AB1453" s="36">
        <f t="shared" si="314"/>
        <v>0</v>
      </c>
      <c r="AC1453" s="37">
        <f t="shared" si="315"/>
        <v>0</v>
      </c>
      <c r="AD1453" s="35">
        <f>IF(OR(YEAR(G1453)&lt;2019,O1453="X"),0,IF(ISBLANK(H1453),DATEDIF(G1453,'[3]1.Pradzia'!$D$13,"M"),DATEDIF(G1453,H1453,"m")))</f>
        <v>0</v>
      </c>
      <c r="AE1453" s="37">
        <f>IF(E1453='[3]5.Grup_T'!$E$20,0,IF(AD1453&lt;&gt;0,M1453/V1453*MIN(12,AD1453),0))</f>
        <v>0</v>
      </c>
      <c r="AF1453" s="37">
        <f t="shared" si="316"/>
        <v>0</v>
      </c>
      <c r="AG1453" s="37">
        <f t="shared" si="317"/>
        <v>0</v>
      </c>
      <c r="AH1453" s="37">
        <f t="shared" si="318"/>
        <v>0</v>
      </c>
      <c r="AI1453" s="35" t="str">
        <f t="shared" si="319"/>
        <v>Nusidėvėjęs</v>
      </c>
      <c r="AJ1453" s="38" t="str">
        <f>IF(AND(F1453&lt;&gt;[3]Pav.tvarkyklė!$B$12,F1453&lt;&gt;[3]Pav.tvarkyklė!$B$13),"GVTNT","X")</f>
        <v>GVTNT</v>
      </c>
      <c r="AK1453" s="39">
        <f t="shared" si="321"/>
        <v>0</v>
      </c>
      <c r="AL1453" s="41"/>
      <c r="AM1453" s="41"/>
      <c r="AN1453" s="41">
        <f t="shared" si="309"/>
        <v>1900</v>
      </c>
      <c r="AO1453" s="41"/>
      <c r="AP1453" s="41"/>
      <c r="AQ1453" s="41"/>
      <c r="AR1453" s="42"/>
      <c r="AS1453" s="42"/>
      <c r="AU1453" s="43">
        <f t="shared" si="310"/>
        <v>0</v>
      </c>
    </row>
    <row r="1454" spans="1:47" ht="15" customHeight="1" x14ac:dyDescent="0.25">
      <c r="A1454" s="11"/>
      <c r="B1454" s="19">
        <v>1622</v>
      </c>
      <c r="C1454" s="74"/>
      <c r="D1454" s="77"/>
      <c r="E1454" s="78"/>
      <c r="F1454" s="78"/>
      <c r="G1454" s="80"/>
      <c r="H1454" s="49"/>
      <c r="I1454" s="27"/>
      <c r="J1454" s="27"/>
      <c r="K1454" s="27"/>
      <c r="L1454" s="79"/>
      <c r="M1454" s="81"/>
      <c r="N1454" s="29">
        <v>0</v>
      </c>
      <c r="O1454" s="30" t="str">
        <f>IF(G1454&lt;=$N$2,"",IF(F1454=[3]Pav.tvarkyklė!$B$13,"",IF(ISBLANK(R1454),"X","")))</f>
        <v/>
      </c>
      <c r="P1454" s="88"/>
      <c r="Q1454" s="78"/>
      <c r="R1454" s="78"/>
      <c r="S1454" s="63"/>
      <c r="T1454" s="63"/>
      <c r="U1454" s="34" t="str">
        <f>IFERROR(INDEX('[3]5.Grup_T'!$G$4:$G$22,MATCH('6.Turtas'!E1454,'[3]5.Grup_T'!$E$4:$E$22,0)),"0")</f>
        <v>0</v>
      </c>
      <c r="V1454" s="35">
        <f t="shared" si="311"/>
        <v>0</v>
      </c>
      <c r="W1454" s="35">
        <f>IF(NOT(ISBLANK(H1454)),(12-DATEDIF(H1454,'[3]1.Pradzia'!$D$13,"m")),0)</f>
        <v>0</v>
      </c>
      <c r="X1454" s="35">
        <f t="shared" si="312"/>
        <v>0</v>
      </c>
      <c r="Y1454" s="35">
        <f t="shared" si="308"/>
        <v>0</v>
      </c>
      <c r="Z1454" s="35">
        <f t="shared" si="320"/>
        <v>0</v>
      </c>
      <c r="AA1454" s="36">
        <f t="shared" si="313"/>
        <v>0</v>
      </c>
      <c r="AB1454" s="36">
        <f t="shared" si="314"/>
        <v>0</v>
      </c>
      <c r="AC1454" s="37">
        <f t="shared" si="315"/>
        <v>0</v>
      </c>
      <c r="AD1454" s="35">
        <f>IF(OR(YEAR(G1454)&lt;2019,O1454="X"),0,IF(ISBLANK(H1454),DATEDIF(G1454,'[3]1.Pradzia'!$D$13,"M"),DATEDIF(G1454,H1454,"m")))</f>
        <v>0</v>
      </c>
      <c r="AE1454" s="37">
        <f>IF(E1454='[3]5.Grup_T'!$E$20,0,IF(AD1454&lt;&gt;0,M1454/V1454*MIN(12,AD1454),0))</f>
        <v>0</v>
      </c>
      <c r="AF1454" s="37">
        <f t="shared" si="316"/>
        <v>0</v>
      </c>
      <c r="AG1454" s="37">
        <f t="shared" si="317"/>
        <v>0</v>
      </c>
      <c r="AH1454" s="37">
        <f t="shared" si="318"/>
        <v>0</v>
      </c>
      <c r="AI1454" s="35" t="str">
        <f t="shared" si="319"/>
        <v>Nusidėvėjęs</v>
      </c>
      <c r="AJ1454" s="38" t="str">
        <f>IF(AND(F1454&lt;&gt;[3]Pav.tvarkyklė!$B$12,F1454&lt;&gt;[3]Pav.tvarkyklė!$B$13),"GVTNT","X")</f>
        <v>GVTNT</v>
      </c>
      <c r="AK1454" s="39">
        <f t="shared" si="321"/>
        <v>0</v>
      </c>
      <c r="AL1454" s="41"/>
      <c r="AM1454" s="41"/>
      <c r="AN1454" s="41">
        <f t="shared" si="309"/>
        <v>1900</v>
      </c>
      <c r="AO1454" s="41"/>
      <c r="AP1454" s="41"/>
      <c r="AQ1454" s="41"/>
      <c r="AR1454" s="42"/>
      <c r="AS1454" s="42"/>
      <c r="AU1454" s="43">
        <f t="shared" si="310"/>
        <v>0</v>
      </c>
    </row>
    <row r="1455" spans="1:47" ht="15" customHeight="1" x14ac:dyDescent="0.25">
      <c r="A1455" s="11"/>
      <c r="B1455" s="19">
        <v>1623</v>
      </c>
      <c r="C1455" s="74"/>
      <c r="D1455" s="77"/>
      <c r="E1455" s="78"/>
      <c r="F1455" s="78"/>
      <c r="G1455" s="80"/>
      <c r="H1455" s="49"/>
      <c r="I1455" s="27"/>
      <c r="J1455" s="27"/>
      <c r="K1455" s="27"/>
      <c r="L1455" s="79"/>
      <c r="M1455" s="81"/>
      <c r="N1455" s="29">
        <v>0</v>
      </c>
      <c r="O1455" s="30" t="str">
        <f>IF(G1455&lt;=$N$2,"",IF(F1455=[3]Pav.tvarkyklė!$B$13,"",IF(ISBLANK(R1455),"X","")))</f>
        <v/>
      </c>
      <c r="P1455" s="88"/>
      <c r="Q1455" s="78"/>
      <c r="R1455" s="78"/>
      <c r="S1455" s="63"/>
      <c r="T1455" s="63"/>
      <c r="U1455" s="34" t="str">
        <f>IFERROR(INDEX('[3]5.Grup_T'!$G$4:$G$22,MATCH('6.Turtas'!E1455,'[3]5.Grup_T'!$E$4:$E$22,0)),"0")</f>
        <v>0</v>
      </c>
      <c r="V1455" s="35">
        <f t="shared" si="311"/>
        <v>0</v>
      </c>
      <c r="W1455" s="35">
        <f>IF(NOT(ISBLANK(H1455)),(12-DATEDIF(H1455,'[3]1.Pradzia'!$D$13,"m")),0)</f>
        <v>0</v>
      </c>
      <c r="X1455" s="35">
        <f t="shared" si="312"/>
        <v>0</v>
      </c>
      <c r="Y1455" s="35">
        <f t="shared" si="308"/>
        <v>0</v>
      </c>
      <c r="Z1455" s="35">
        <f t="shared" si="320"/>
        <v>0</v>
      </c>
      <c r="AA1455" s="36">
        <f t="shared" si="313"/>
        <v>0</v>
      </c>
      <c r="AB1455" s="36">
        <f t="shared" si="314"/>
        <v>0</v>
      </c>
      <c r="AC1455" s="37">
        <f t="shared" si="315"/>
        <v>0</v>
      </c>
      <c r="AD1455" s="35">
        <f>IF(OR(YEAR(G1455)&lt;2019,O1455="X"),0,IF(ISBLANK(H1455),DATEDIF(G1455,'[3]1.Pradzia'!$D$13,"M"),DATEDIF(G1455,H1455,"m")))</f>
        <v>0</v>
      </c>
      <c r="AE1455" s="37">
        <f>IF(E1455='[3]5.Grup_T'!$E$20,0,IF(AD1455&lt;&gt;0,M1455/V1455*MIN(12,AD1455),0))</f>
        <v>0</v>
      </c>
      <c r="AF1455" s="37">
        <f t="shared" si="316"/>
        <v>0</v>
      </c>
      <c r="AG1455" s="37">
        <f t="shared" si="317"/>
        <v>0</v>
      </c>
      <c r="AH1455" s="37">
        <f t="shared" si="318"/>
        <v>0</v>
      </c>
      <c r="AI1455" s="35" t="str">
        <f t="shared" si="319"/>
        <v>Nusidėvėjęs</v>
      </c>
      <c r="AJ1455" s="38" t="str">
        <f>IF(AND(F1455&lt;&gt;[3]Pav.tvarkyklė!$B$12,F1455&lt;&gt;[3]Pav.tvarkyklė!$B$13),"GVTNT","X")</f>
        <v>GVTNT</v>
      </c>
      <c r="AK1455" s="39">
        <f t="shared" si="321"/>
        <v>0</v>
      </c>
      <c r="AL1455" s="41"/>
      <c r="AM1455" s="41"/>
      <c r="AN1455" s="41">
        <f t="shared" si="309"/>
        <v>1900</v>
      </c>
      <c r="AO1455" s="41"/>
      <c r="AP1455" s="41"/>
      <c r="AQ1455" s="41"/>
      <c r="AR1455" s="42"/>
      <c r="AS1455" s="42"/>
      <c r="AU1455" s="43">
        <f t="shared" si="310"/>
        <v>0</v>
      </c>
    </row>
    <row r="1456" spans="1:47" ht="15" customHeight="1" x14ac:dyDescent="0.25">
      <c r="A1456" s="11"/>
      <c r="B1456" s="19">
        <v>1624</v>
      </c>
      <c r="C1456" s="74"/>
      <c r="D1456" s="77"/>
      <c r="E1456" s="78"/>
      <c r="F1456" s="78"/>
      <c r="G1456" s="80"/>
      <c r="H1456" s="49"/>
      <c r="I1456" s="27"/>
      <c r="J1456" s="27"/>
      <c r="K1456" s="27"/>
      <c r="L1456" s="79"/>
      <c r="M1456" s="81"/>
      <c r="N1456" s="29">
        <v>0</v>
      </c>
      <c r="O1456" s="30" t="str">
        <f>IF(G1456&lt;=$N$2,"",IF(F1456=[3]Pav.tvarkyklė!$B$13,"",IF(ISBLANK(R1456),"X","")))</f>
        <v/>
      </c>
      <c r="P1456" s="88"/>
      <c r="Q1456" s="78"/>
      <c r="R1456" s="78"/>
      <c r="S1456" s="63"/>
      <c r="T1456" s="63"/>
      <c r="U1456" s="34" t="str">
        <f>IFERROR(INDEX('[3]5.Grup_T'!$G$4:$G$22,MATCH('6.Turtas'!E1456,'[3]5.Grup_T'!$E$4:$E$22,0)),"0")</f>
        <v>0</v>
      </c>
      <c r="V1456" s="35">
        <f t="shared" si="311"/>
        <v>0</v>
      </c>
      <c r="W1456" s="35">
        <f>IF(NOT(ISBLANK(H1456)),(12-DATEDIF(H1456,'[3]1.Pradzia'!$D$13,"m")),0)</f>
        <v>0</v>
      </c>
      <c r="X1456" s="35">
        <f t="shared" si="312"/>
        <v>0</v>
      </c>
      <c r="Y1456" s="35">
        <f t="shared" si="308"/>
        <v>0</v>
      </c>
      <c r="Z1456" s="35">
        <f t="shared" si="320"/>
        <v>0</v>
      </c>
      <c r="AA1456" s="36">
        <f t="shared" si="313"/>
        <v>0</v>
      </c>
      <c r="AB1456" s="36">
        <f t="shared" si="314"/>
        <v>0</v>
      </c>
      <c r="AC1456" s="37">
        <f t="shared" si="315"/>
        <v>0</v>
      </c>
      <c r="AD1456" s="35">
        <f>IF(OR(YEAR(G1456)&lt;2019,O1456="X"),0,IF(ISBLANK(H1456),DATEDIF(G1456,'[3]1.Pradzia'!$D$13,"M"),DATEDIF(G1456,H1456,"m")))</f>
        <v>0</v>
      </c>
      <c r="AE1456" s="37">
        <f>IF(E1456='[3]5.Grup_T'!$E$20,0,IF(AD1456&lt;&gt;0,M1456/V1456*MIN(12,AD1456),0))</f>
        <v>0</v>
      </c>
      <c r="AF1456" s="37">
        <f t="shared" si="316"/>
        <v>0</v>
      </c>
      <c r="AG1456" s="37">
        <f t="shared" si="317"/>
        <v>0</v>
      </c>
      <c r="AH1456" s="37">
        <f t="shared" si="318"/>
        <v>0</v>
      </c>
      <c r="AI1456" s="35" t="str">
        <f t="shared" si="319"/>
        <v>Nusidėvėjęs</v>
      </c>
      <c r="AJ1456" s="38" t="str">
        <f>IF(AND(F1456&lt;&gt;[3]Pav.tvarkyklė!$B$12,F1456&lt;&gt;[3]Pav.tvarkyklė!$B$13),"GVTNT","X")</f>
        <v>GVTNT</v>
      </c>
      <c r="AK1456" s="39">
        <f t="shared" si="321"/>
        <v>0</v>
      </c>
      <c r="AL1456" s="41"/>
      <c r="AM1456" s="41"/>
      <c r="AN1456" s="41">
        <f t="shared" si="309"/>
        <v>1900</v>
      </c>
      <c r="AO1456" s="41"/>
      <c r="AP1456" s="41"/>
      <c r="AQ1456" s="41"/>
      <c r="AR1456" s="42"/>
      <c r="AS1456" s="42"/>
      <c r="AU1456" s="43">
        <f t="shared" si="310"/>
        <v>0</v>
      </c>
    </row>
    <row r="1457" spans="1:47" ht="15" customHeight="1" x14ac:dyDescent="0.25">
      <c r="A1457" s="11"/>
      <c r="B1457" s="19">
        <v>1625</v>
      </c>
      <c r="C1457" s="74"/>
      <c r="D1457" s="77"/>
      <c r="E1457" s="78"/>
      <c r="F1457" s="78"/>
      <c r="G1457" s="80"/>
      <c r="H1457" s="49"/>
      <c r="I1457" s="27"/>
      <c r="J1457" s="27"/>
      <c r="K1457" s="27"/>
      <c r="L1457" s="79"/>
      <c r="M1457" s="81"/>
      <c r="N1457" s="29">
        <v>0</v>
      </c>
      <c r="O1457" s="30" t="str">
        <f>IF(G1457&lt;=$N$2,"",IF(F1457=[3]Pav.tvarkyklė!$B$13,"",IF(ISBLANK(R1457),"X","")))</f>
        <v/>
      </c>
      <c r="P1457" s="88"/>
      <c r="Q1457" s="78"/>
      <c r="R1457" s="78"/>
      <c r="S1457" s="63"/>
      <c r="T1457" s="63"/>
      <c r="U1457" s="34" t="str">
        <f>IFERROR(INDEX('[3]5.Grup_T'!$G$4:$G$22,MATCH('6.Turtas'!E1457,'[3]5.Grup_T'!$E$4:$E$22,0)),"0")</f>
        <v>0</v>
      </c>
      <c r="V1457" s="35">
        <f t="shared" si="311"/>
        <v>0</v>
      </c>
      <c r="W1457" s="35">
        <f>IF(NOT(ISBLANK(H1457)),(12-DATEDIF(H1457,'[3]1.Pradzia'!$D$13,"m")),0)</f>
        <v>0</v>
      </c>
      <c r="X1457" s="35">
        <f t="shared" si="312"/>
        <v>0</v>
      </c>
      <c r="Y1457" s="35">
        <f t="shared" si="308"/>
        <v>0</v>
      </c>
      <c r="Z1457" s="35">
        <f t="shared" si="320"/>
        <v>0</v>
      </c>
      <c r="AA1457" s="36">
        <f t="shared" si="313"/>
        <v>0</v>
      </c>
      <c r="AB1457" s="36">
        <f t="shared" si="314"/>
        <v>0</v>
      </c>
      <c r="AC1457" s="37">
        <f t="shared" si="315"/>
        <v>0</v>
      </c>
      <c r="AD1457" s="35">
        <f>IF(OR(YEAR(G1457)&lt;2019,O1457="X"),0,IF(ISBLANK(H1457),DATEDIF(G1457,'[3]1.Pradzia'!$D$13,"M"),DATEDIF(G1457,H1457,"m")))</f>
        <v>0</v>
      </c>
      <c r="AE1457" s="37">
        <f>IF(E1457='[3]5.Grup_T'!$E$20,0,IF(AD1457&lt;&gt;0,M1457/V1457*MIN(12,AD1457),0))</f>
        <v>0</v>
      </c>
      <c r="AF1457" s="37">
        <f t="shared" si="316"/>
        <v>0</v>
      </c>
      <c r="AG1457" s="37">
        <f t="shared" si="317"/>
        <v>0</v>
      </c>
      <c r="AH1457" s="37">
        <f t="shared" si="318"/>
        <v>0</v>
      </c>
      <c r="AI1457" s="35" t="str">
        <f t="shared" si="319"/>
        <v>Nusidėvėjęs</v>
      </c>
      <c r="AJ1457" s="38" t="str">
        <f>IF(AND(F1457&lt;&gt;[3]Pav.tvarkyklė!$B$12,F1457&lt;&gt;[3]Pav.tvarkyklė!$B$13),"GVTNT","X")</f>
        <v>GVTNT</v>
      </c>
      <c r="AK1457" s="39">
        <f t="shared" si="321"/>
        <v>0</v>
      </c>
      <c r="AL1457" s="41"/>
      <c r="AM1457" s="41"/>
      <c r="AN1457" s="41">
        <f t="shared" si="309"/>
        <v>1900</v>
      </c>
      <c r="AO1457" s="41"/>
      <c r="AP1457" s="41"/>
      <c r="AQ1457" s="41"/>
      <c r="AR1457" s="42"/>
      <c r="AS1457" s="42"/>
      <c r="AU1457" s="43">
        <f t="shared" si="310"/>
        <v>0</v>
      </c>
    </row>
    <row r="1458" spans="1:47" ht="15" customHeight="1" x14ac:dyDescent="0.25">
      <c r="A1458" s="11"/>
      <c r="B1458" s="19">
        <v>1626</v>
      </c>
      <c r="C1458" s="74"/>
      <c r="D1458" s="77"/>
      <c r="E1458" s="78"/>
      <c r="F1458" s="78"/>
      <c r="G1458" s="80"/>
      <c r="H1458" s="49"/>
      <c r="I1458" s="27"/>
      <c r="J1458" s="27"/>
      <c r="K1458" s="27"/>
      <c r="L1458" s="79"/>
      <c r="M1458" s="81"/>
      <c r="N1458" s="29">
        <v>0</v>
      </c>
      <c r="O1458" s="30" t="str">
        <f>IF(G1458&lt;=$N$2,"",IF(F1458=[3]Pav.tvarkyklė!$B$13,"",IF(ISBLANK(R1458),"X","")))</f>
        <v/>
      </c>
      <c r="P1458" s="88"/>
      <c r="Q1458" s="78"/>
      <c r="R1458" s="78"/>
      <c r="S1458" s="63"/>
      <c r="T1458" s="63"/>
      <c r="U1458" s="34" t="str">
        <f>IFERROR(INDEX('[3]5.Grup_T'!$G$4:$G$22,MATCH('6.Turtas'!E1458,'[3]5.Grup_T'!$E$4:$E$22,0)),"0")</f>
        <v>0</v>
      </c>
      <c r="V1458" s="35">
        <f t="shared" si="311"/>
        <v>0</v>
      </c>
      <c r="W1458" s="35">
        <f>IF(NOT(ISBLANK(H1458)),(12-DATEDIF(H1458,'[3]1.Pradzia'!$D$13,"m")),0)</f>
        <v>0</v>
      </c>
      <c r="X1458" s="35">
        <f t="shared" si="312"/>
        <v>0</v>
      </c>
      <c r="Y1458" s="35">
        <f t="shared" si="308"/>
        <v>0</v>
      </c>
      <c r="Z1458" s="35">
        <f t="shared" si="320"/>
        <v>0</v>
      </c>
      <c r="AA1458" s="36">
        <f t="shared" si="313"/>
        <v>0</v>
      </c>
      <c r="AB1458" s="36">
        <f t="shared" si="314"/>
        <v>0</v>
      </c>
      <c r="AC1458" s="37">
        <f t="shared" si="315"/>
        <v>0</v>
      </c>
      <c r="AD1458" s="35">
        <f>IF(OR(YEAR(G1458)&lt;2019,O1458="X"),0,IF(ISBLANK(H1458),DATEDIF(G1458,'[3]1.Pradzia'!$D$13,"M"),DATEDIF(G1458,H1458,"m")))</f>
        <v>0</v>
      </c>
      <c r="AE1458" s="37">
        <f>IF(E1458='[3]5.Grup_T'!$E$20,0,IF(AD1458&lt;&gt;0,M1458/V1458*MIN(12,AD1458),0))</f>
        <v>0</v>
      </c>
      <c r="AF1458" s="37">
        <f t="shared" si="316"/>
        <v>0</v>
      </c>
      <c r="AG1458" s="37">
        <f t="shared" si="317"/>
        <v>0</v>
      </c>
      <c r="AH1458" s="37">
        <f t="shared" si="318"/>
        <v>0</v>
      </c>
      <c r="AI1458" s="35" t="str">
        <f t="shared" si="319"/>
        <v>Nusidėvėjęs</v>
      </c>
      <c r="AJ1458" s="38" t="str">
        <f>IF(AND(F1458&lt;&gt;[3]Pav.tvarkyklė!$B$12,F1458&lt;&gt;[3]Pav.tvarkyklė!$B$13),"GVTNT","X")</f>
        <v>GVTNT</v>
      </c>
      <c r="AK1458" s="39">
        <f t="shared" si="321"/>
        <v>0</v>
      </c>
      <c r="AL1458" s="41"/>
      <c r="AM1458" s="41"/>
      <c r="AN1458" s="41">
        <f t="shared" si="309"/>
        <v>1900</v>
      </c>
      <c r="AO1458" s="41"/>
      <c r="AP1458" s="41"/>
      <c r="AQ1458" s="41"/>
      <c r="AR1458" s="42"/>
      <c r="AS1458" s="42"/>
      <c r="AU1458" s="43">
        <f t="shared" si="310"/>
        <v>0</v>
      </c>
    </row>
    <row r="1459" spans="1:47" ht="15" customHeight="1" x14ac:dyDescent="0.25">
      <c r="A1459" s="11"/>
      <c r="B1459" s="19">
        <v>1627</v>
      </c>
      <c r="C1459" s="74"/>
      <c r="D1459" s="77"/>
      <c r="E1459" s="78"/>
      <c r="F1459" s="78"/>
      <c r="G1459" s="80"/>
      <c r="H1459" s="49"/>
      <c r="I1459" s="27"/>
      <c r="J1459" s="27"/>
      <c r="K1459" s="27"/>
      <c r="L1459" s="79"/>
      <c r="M1459" s="81"/>
      <c r="N1459" s="29">
        <v>0</v>
      </c>
      <c r="O1459" s="30" t="str">
        <f>IF(G1459&lt;=$N$2,"",IF(F1459=[3]Pav.tvarkyklė!$B$13,"",IF(ISBLANK(R1459),"X","")))</f>
        <v/>
      </c>
      <c r="P1459" s="88"/>
      <c r="Q1459" s="78"/>
      <c r="R1459" s="78"/>
      <c r="S1459" s="63"/>
      <c r="T1459" s="63"/>
      <c r="U1459" s="34" t="str">
        <f>IFERROR(INDEX('[3]5.Grup_T'!$G$4:$G$22,MATCH('6.Turtas'!E1459,'[3]5.Grup_T'!$E$4:$E$22,0)),"0")</f>
        <v>0</v>
      </c>
      <c r="V1459" s="35">
        <f t="shared" si="311"/>
        <v>0</v>
      </c>
      <c r="W1459" s="35">
        <f>IF(NOT(ISBLANK(H1459)),(12-DATEDIF(H1459,'[3]1.Pradzia'!$D$13,"m")),0)</f>
        <v>0</v>
      </c>
      <c r="X1459" s="35">
        <f t="shared" si="312"/>
        <v>0</v>
      </c>
      <c r="Y1459" s="35">
        <f t="shared" si="308"/>
        <v>0</v>
      </c>
      <c r="Z1459" s="35">
        <f t="shared" si="320"/>
        <v>0</v>
      </c>
      <c r="AA1459" s="36">
        <f t="shared" si="313"/>
        <v>0</v>
      </c>
      <c r="AB1459" s="36">
        <f t="shared" si="314"/>
        <v>0</v>
      </c>
      <c r="AC1459" s="37">
        <f t="shared" si="315"/>
        <v>0</v>
      </c>
      <c r="AD1459" s="35">
        <f>IF(OR(YEAR(G1459)&lt;2019,O1459="X"),0,IF(ISBLANK(H1459),DATEDIF(G1459,'[3]1.Pradzia'!$D$13,"M"),DATEDIF(G1459,H1459,"m")))</f>
        <v>0</v>
      </c>
      <c r="AE1459" s="37">
        <f>IF(E1459='[3]5.Grup_T'!$E$20,0,IF(AD1459&lt;&gt;0,M1459/V1459*MIN(12,AD1459),0))</f>
        <v>0</v>
      </c>
      <c r="AF1459" s="37">
        <f t="shared" si="316"/>
        <v>0</v>
      </c>
      <c r="AG1459" s="37">
        <f t="shared" si="317"/>
        <v>0</v>
      </c>
      <c r="AH1459" s="37">
        <f t="shared" si="318"/>
        <v>0</v>
      </c>
      <c r="AI1459" s="35" t="str">
        <f t="shared" si="319"/>
        <v>Nusidėvėjęs</v>
      </c>
      <c r="AJ1459" s="38" t="str">
        <f>IF(AND(F1459&lt;&gt;[3]Pav.tvarkyklė!$B$12,F1459&lt;&gt;[3]Pav.tvarkyklė!$B$13),"GVTNT","X")</f>
        <v>GVTNT</v>
      </c>
      <c r="AK1459" s="39">
        <f t="shared" si="321"/>
        <v>0</v>
      </c>
      <c r="AL1459" s="41"/>
      <c r="AM1459" s="41"/>
      <c r="AN1459" s="41">
        <f t="shared" si="309"/>
        <v>1900</v>
      </c>
      <c r="AO1459" s="41"/>
      <c r="AP1459" s="41"/>
      <c r="AQ1459" s="41"/>
      <c r="AR1459" s="42"/>
      <c r="AS1459" s="42"/>
      <c r="AU1459" s="43">
        <f t="shared" si="310"/>
        <v>0</v>
      </c>
    </row>
    <row r="1460" spans="1:47" ht="15" customHeight="1" x14ac:dyDescent="0.25">
      <c r="A1460" s="11"/>
      <c r="B1460" s="19">
        <v>1628</v>
      </c>
      <c r="C1460" s="74"/>
      <c r="D1460" s="77"/>
      <c r="E1460" s="78"/>
      <c r="F1460" s="78"/>
      <c r="G1460" s="80"/>
      <c r="H1460" s="49"/>
      <c r="I1460" s="27"/>
      <c r="J1460" s="27"/>
      <c r="K1460" s="27"/>
      <c r="L1460" s="79"/>
      <c r="M1460" s="81"/>
      <c r="N1460" s="29">
        <v>0</v>
      </c>
      <c r="O1460" s="30" t="str">
        <f>IF(G1460&lt;=$N$2,"",IF(F1460=[3]Pav.tvarkyklė!$B$13,"",IF(ISBLANK(R1460),"X","")))</f>
        <v/>
      </c>
      <c r="P1460" s="88"/>
      <c r="Q1460" s="78"/>
      <c r="R1460" s="78"/>
      <c r="S1460" s="63"/>
      <c r="T1460" s="63"/>
      <c r="U1460" s="34" t="str">
        <f>IFERROR(INDEX('[3]5.Grup_T'!$G$4:$G$22,MATCH('6.Turtas'!E1460,'[3]5.Grup_T'!$E$4:$E$22,0)),"0")</f>
        <v>0</v>
      </c>
      <c r="V1460" s="35">
        <f t="shared" si="311"/>
        <v>0</v>
      </c>
      <c r="W1460" s="35">
        <f>IF(NOT(ISBLANK(H1460)),(12-DATEDIF(H1460,'[3]1.Pradzia'!$D$13,"m")),0)</f>
        <v>0</v>
      </c>
      <c r="X1460" s="35">
        <f t="shared" si="312"/>
        <v>0</v>
      </c>
      <c r="Y1460" s="35">
        <f t="shared" si="308"/>
        <v>0</v>
      </c>
      <c r="Z1460" s="35">
        <f t="shared" si="320"/>
        <v>0</v>
      </c>
      <c r="AA1460" s="36">
        <f t="shared" si="313"/>
        <v>0</v>
      </c>
      <c r="AB1460" s="36">
        <f t="shared" si="314"/>
        <v>0</v>
      </c>
      <c r="AC1460" s="37">
        <f t="shared" si="315"/>
        <v>0</v>
      </c>
      <c r="AD1460" s="35">
        <f>IF(OR(YEAR(G1460)&lt;2019,O1460="X"),0,IF(ISBLANK(H1460),DATEDIF(G1460,'[3]1.Pradzia'!$D$13,"M"),DATEDIF(G1460,H1460,"m")))</f>
        <v>0</v>
      </c>
      <c r="AE1460" s="37">
        <f>IF(E1460='[3]5.Grup_T'!$E$20,0,IF(AD1460&lt;&gt;0,M1460/V1460*MIN(12,AD1460),0))</f>
        <v>0</v>
      </c>
      <c r="AF1460" s="37">
        <f t="shared" si="316"/>
        <v>0</v>
      </c>
      <c r="AG1460" s="37">
        <f t="shared" si="317"/>
        <v>0</v>
      </c>
      <c r="AH1460" s="37">
        <f t="shared" si="318"/>
        <v>0</v>
      </c>
      <c r="AI1460" s="35" t="str">
        <f t="shared" si="319"/>
        <v>Nusidėvėjęs</v>
      </c>
      <c r="AJ1460" s="38" t="str">
        <f>IF(AND(F1460&lt;&gt;[3]Pav.tvarkyklė!$B$12,F1460&lt;&gt;[3]Pav.tvarkyklė!$B$13),"GVTNT","X")</f>
        <v>GVTNT</v>
      </c>
      <c r="AK1460" s="39">
        <f t="shared" si="321"/>
        <v>0</v>
      </c>
      <c r="AL1460" s="41"/>
      <c r="AM1460" s="41"/>
      <c r="AN1460" s="41">
        <f t="shared" si="309"/>
        <v>1900</v>
      </c>
      <c r="AO1460" s="41"/>
      <c r="AP1460" s="41"/>
      <c r="AQ1460" s="41"/>
      <c r="AR1460" s="42"/>
      <c r="AS1460" s="42"/>
      <c r="AU1460" s="43">
        <f t="shared" si="310"/>
        <v>0</v>
      </c>
    </row>
    <row r="1461" spans="1:47" ht="15" customHeight="1" x14ac:dyDescent="0.25">
      <c r="A1461" s="11"/>
      <c r="B1461" s="19">
        <v>1629</v>
      </c>
      <c r="C1461" s="74"/>
      <c r="D1461" s="77"/>
      <c r="E1461" s="78"/>
      <c r="F1461" s="78"/>
      <c r="G1461" s="80"/>
      <c r="H1461" s="49"/>
      <c r="I1461" s="27"/>
      <c r="J1461" s="27"/>
      <c r="K1461" s="27"/>
      <c r="L1461" s="79"/>
      <c r="M1461" s="81"/>
      <c r="N1461" s="29">
        <v>0</v>
      </c>
      <c r="O1461" s="30" t="str">
        <f>IF(G1461&lt;=$N$2,"",IF(F1461=[3]Pav.tvarkyklė!$B$13,"",IF(ISBLANK(R1461),"X","")))</f>
        <v/>
      </c>
      <c r="P1461" s="88"/>
      <c r="Q1461" s="78"/>
      <c r="R1461" s="78"/>
      <c r="S1461" s="63"/>
      <c r="T1461" s="63"/>
      <c r="U1461" s="34" t="str">
        <f>IFERROR(INDEX('[3]5.Grup_T'!$G$4:$G$22,MATCH('6.Turtas'!E1461,'[3]5.Grup_T'!$E$4:$E$22,0)),"0")</f>
        <v>0</v>
      </c>
      <c r="V1461" s="35">
        <f t="shared" si="311"/>
        <v>0</v>
      </c>
      <c r="W1461" s="35">
        <f>IF(NOT(ISBLANK(H1461)),(12-DATEDIF(H1461,'[3]1.Pradzia'!$D$13,"m")),0)</f>
        <v>0</v>
      </c>
      <c r="X1461" s="35">
        <f t="shared" si="312"/>
        <v>0</v>
      </c>
      <c r="Y1461" s="35">
        <f t="shared" si="308"/>
        <v>0</v>
      </c>
      <c r="Z1461" s="35">
        <f t="shared" si="320"/>
        <v>0</v>
      </c>
      <c r="AA1461" s="36">
        <f t="shared" si="313"/>
        <v>0</v>
      </c>
      <c r="AB1461" s="36">
        <f t="shared" si="314"/>
        <v>0</v>
      </c>
      <c r="AC1461" s="37">
        <f t="shared" si="315"/>
        <v>0</v>
      </c>
      <c r="AD1461" s="35">
        <f>IF(OR(YEAR(G1461)&lt;2019,O1461="X"),0,IF(ISBLANK(H1461),DATEDIF(G1461,'[3]1.Pradzia'!$D$13,"M"),DATEDIF(G1461,H1461,"m")))</f>
        <v>0</v>
      </c>
      <c r="AE1461" s="37">
        <f>IF(E1461='[3]5.Grup_T'!$E$20,0,IF(AD1461&lt;&gt;0,M1461/V1461*MIN(12,AD1461),0))</f>
        <v>0</v>
      </c>
      <c r="AF1461" s="37">
        <f t="shared" si="316"/>
        <v>0</v>
      </c>
      <c r="AG1461" s="37">
        <f t="shared" si="317"/>
        <v>0</v>
      </c>
      <c r="AH1461" s="37">
        <f t="shared" si="318"/>
        <v>0</v>
      </c>
      <c r="AI1461" s="35" t="str">
        <f t="shared" si="319"/>
        <v>Nusidėvėjęs</v>
      </c>
      <c r="AJ1461" s="38" t="str">
        <f>IF(AND(F1461&lt;&gt;[3]Pav.tvarkyklė!$B$12,F1461&lt;&gt;[3]Pav.tvarkyklė!$B$13),"GVTNT","X")</f>
        <v>GVTNT</v>
      </c>
      <c r="AK1461" s="39">
        <f t="shared" si="321"/>
        <v>0</v>
      </c>
      <c r="AL1461" s="41"/>
      <c r="AM1461" s="41"/>
      <c r="AN1461" s="41">
        <f t="shared" si="309"/>
        <v>1900</v>
      </c>
      <c r="AO1461" s="41"/>
      <c r="AP1461" s="41"/>
      <c r="AQ1461" s="41"/>
      <c r="AR1461" s="42"/>
      <c r="AS1461" s="42"/>
      <c r="AU1461" s="43">
        <f t="shared" si="310"/>
        <v>0</v>
      </c>
    </row>
    <row r="1462" spans="1:47" ht="15" customHeight="1" x14ac:dyDescent="0.25">
      <c r="A1462" s="11"/>
      <c r="B1462" s="19">
        <v>1630</v>
      </c>
      <c r="C1462" s="74"/>
      <c r="D1462" s="77"/>
      <c r="E1462" s="78"/>
      <c r="F1462" s="78"/>
      <c r="G1462" s="80"/>
      <c r="H1462" s="49"/>
      <c r="I1462" s="27"/>
      <c r="J1462" s="27"/>
      <c r="K1462" s="27"/>
      <c r="L1462" s="79"/>
      <c r="M1462" s="81"/>
      <c r="N1462" s="29">
        <v>0</v>
      </c>
      <c r="O1462" s="30" t="str">
        <f>IF(G1462&lt;=$N$2,"",IF(F1462=[3]Pav.tvarkyklė!$B$13,"",IF(ISBLANK(R1462),"X","")))</f>
        <v/>
      </c>
      <c r="P1462" s="88"/>
      <c r="Q1462" s="78"/>
      <c r="R1462" s="78"/>
      <c r="S1462" s="63"/>
      <c r="T1462" s="63"/>
      <c r="U1462" s="34" t="str">
        <f>IFERROR(INDEX('[3]5.Grup_T'!$G$4:$G$22,MATCH('6.Turtas'!E1462,'[3]5.Grup_T'!$E$4:$E$22,0)),"0")</f>
        <v>0</v>
      </c>
      <c r="V1462" s="35">
        <f t="shared" si="311"/>
        <v>0</v>
      </c>
      <c r="W1462" s="35">
        <f>IF(NOT(ISBLANK(H1462)),(12-DATEDIF(H1462,'[3]1.Pradzia'!$D$13,"m")),0)</f>
        <v>0</v>
      </c>
      <c r="X1462" s="35">
        <f t="shared" si="312"/>
        <v>0</v>
      </c>
      <c r="Y1462" s="35">
        <f t="shared" si="308"/>
        <v>0</v>
      </c>
      <c r="Z1462" s="35">
        <f t="shared" si="320"/>
        <v>0</v>
      </c>
      <c r="AA1462" s="36">
        <f t="shared" si="313"/>
        <v>0</v>
      </c>
      <c r="AB1462" s="36">
        <f t="shared" si="314"/>
        <v>0</v>
      </c>
      <c r="AC1462" s="37">
        <f t="shared" si="315"/>
        <v>0</v>
      </c>
      <c r="AD1462" s="35">
        <f>IF(OR(YEAR(G1462)&lt;2019,O1462="X"),0,IF(ISBLANK(H1462),DATEDIF(G1462,'[3]1.Pradzia'!$D$13,"M"),DATEDIF(G1462,H1462,"m")))</f>
        <v>0</v>
      </c>
      <c r="AE1462" s="37">
        <f>IF(E1462='[3]5.Grup_T'!$E$20,0,IF(AD1462&lt;&gt;0,M1462/V1462*MIN(12,AD1462),0))</f>
        <v>0</v>
      </c>
      <c r="AF1462" s="37">
        <f t="shared" si="316"/>
        <v>0</v>
      </c>
      <c r="AG1462" s="37">
        <f t="shared" si="317"/>
        <v>0</v>
      </c>
      <c r="AH1462" s="37">
        <f t="shared" si="318"/>
        <v>0</v>
      </c>
      <c r="AI1462" s="35" t="str">
        <f t="shared" si="319"/>
        <v>Nusidėvėjęs</v>
      </c>
      <c r="AJ1462" s="38" t="str">
        <f>IF(AND(F1462&lt;&gt;[3]Pav.tvarkyklė!$B$12,F1462&lt;&gt;[3]Pav.tvarkyklė!$B$13),"GVTNT","X")</f>
        <v>GVTNT</v>
      </c>
      <c r="AK1462" s="39">
        <f t="shared" si="321"/>
        <v>0</v>
      </c>
      <c r="AL1462" s="41"/>
      <c r="AM1462" s="41"/>
      <c r="AN1462" s="41">
        <f t="shared" si="309"/>
        <v>1900</v>
      </c>
      <c r="AO1462" s="41"/>
      <c r="AP1462" s="41"/>
      <c r="AQ1462" s="41"/>
      <c r="AR1462" s="42"/>
      <c r="AS1462" s="42"/>
      <c r="AU1462" s="43">
        <f t="shared" si="310"/>
        <v>0</v>
      </c>
    </row>
    <row r="1463" spans="1:47" ht="15" customHeight="1" x14ac:dyDescent="0.25">
      <c r="A1463" s="11"/>
      <c r="B1463" s="19">
        <v>1631</v>
      </c>
      <c r="C1463" s="74"/>
      <c r="D1463" s="77"/>
      <c r="E1463" s="78"/>
      <c r="F1463" s="78"/>
      <c r="G1463" s="80"/>
      <c r="H1463" s="49"/>
      <c r="I1463" s="27"/>
      <c r="J1463" s="27"/>
      <c r="K1463" s="27"/>
      <c r="L1463" s="79"/>
      <c r="M1463" s="81"/>
      <c r="N1463" s="29">
        <v>0</v>
      </c>
      <c r="O1463" s="30" t="str">
        <f>IF(G1463&lt;=$N$2,"",IF(F1463=[3]Pav.tvarkyklė!$B$13,"",IF(ISBLANK(R1463),"X","")))</f>
        <v/>
      </c>
      <c r="P1463" s="88"/>
      <c r="Q1463" s="78"/>
      <c r="R1463" s="78"/>
      <c r="S1463" s="63"/>
      <c r="T1463" s="63"/>
      <c r="U1463" s="34" t="str">
        <f>IFERROR(INDEX('[3]5.Grup_T'!$G$4:$G$22,MATCH('6.Turtas'!E1463,'[3]5.Grup_T'!$E$4:$E$22,0)),"0")</f>
        <v>0</v>
      </c>
      <c r="V1463" s="35">
        <f t="shared" si="311"/>
        <v>0</v>
      </c>
      <c r="W1463" s="35">
        <f>IF(NOT(ISBLANK(H1463)),(12-DATEDIF(H1463,'[3]1.Pradzia'!$D$13,"m")),0)</f>
        <v>0</v>
      </c>
      <c r="X1463" s="35">
        <f t="shared" si="312"/>
        <v>0</v>
      </c>
      <c r="Y1463" s="35">
        <f t="shared" ref="Y1463:Y1526" si="322">IF(YEAR(G1463)&gt;=2019,0,IF(Z1463&lt;=0,0,IF(W1463&lt;&gt;0,MIN(W1463,Z1463),MIN(12,Z1463))))</f>
        <v>0</v>
      </c>
      <c r="Z1463" s="35">
        <f t="shared" si="320"/>
        <v>0</v>
      </c>
      <c r="AA1463" s="36">
        <f t="shared" si="313"/>
        <v>0</v>
      </c>
      <c r="AB1463" s="36">
        <f t="shared" si="314"/>
        <v>0</v>
      </c>
      <c r="AC1463" s="37">
        <f t="shared" si="315"/>
        <v>0</v>
      </c>
      <c r="AD1463" s="35">
        <f>IF(OR(YEAR(G1463)&lt;2019,O1463="X"),0,IF(ISBLANK(H1463),DATEDIF(G1463,'[3]1.Pradzia'!$D$13,"M"),DATEDIF(G1463,H1463,"m")))</f>
        <v>0</v>
      </c>
      <c r="AE1463" s="37">
        <f>IF(E1463='[3]5.Grup_T'!$E$20,0,IF(AD1463&lt;&gt;0,M1463/V1463*MIN(12,AD1463),0))</f>
        <v>0</v>
      </c>
      <c r="AF1463" s="37">
        <f t="shared" si="316"/>
        <v>0</v>
      </c>
      <c r="AG1463" s="37">
        <f t="shared" si="317"/>
        <v>0</v>
      </c>
      <c r="AH1463" s="37">
        <f t="shared" si="318"/>
        <v>0</v>
      </c>
      <c r="AI1463" s="35" t="str">
        <f t="shared" si="319"/>
        <v>Nusidėvėjęs</v>
      </c>
      <c r="AJ1463" s="38" t="str">
        <f>IF(AND(F1463&lt;&gt;[3]Pav.tvarkyklė!$B$12,F1463&lt;&gt;[3]Pav.tvarkyklė!$B$13),"GVTNT","X")</f>
        <v>GVTNT</v>
      </c>
      <c r="AK1463" s="39">
        <f t="shared" si="321"/>
        <v>0</v>
      </c>
      <c r="AL1463" s="41"/>
      <c r="AM1463" s="41"/>
      <c r="AN1463" s="41">
        <f t="shared" si="309"/>
        <v>1900</v>
      </c>
      <c r="AO1463" s="41"/>
      <c r="AP1463" s="41"/>
      <c r="AQ1463" s="41"/>
      <c r="AR1463" s="42"/>
      <c r="AS1463" s="42"/>
      <c r="AU1463" s="43">
        <f t="shared" si="310"/>
        <v>0</v>
      </c>
    </row>
    <row r="1464" spans="1:47" ht="15" customHeight="1" x14ac:dyDescent="0.25">
      <c r="A1464" s="11"/>
      <c r="B1464" s="19">
        <v>1632</v>
      </c>
      <c r="C1464" s="74"/>
      <c r="D1464" s="77"/>
      <c r="E1464" s="78"/>
      <c r="F1464" s="78"/>
      <c r="G1464" s="80"/>
      <c r="H1464" s="49"/>
      <c r="I1464" s="27"/>
      <c r="J1464" s="27"/>
      <c r="K1464" s="27"/>
      <c r="L1464" s="79"/>
      <c r="M1464" s="81"/>
      <c r="N1464" s="29">
        <v>0</v>
      </c>
      <c r="O1464" s="30" t="str">
        <f>IF(G1464&lt;=$N$2,"",IF(F1464=[3]Pav.tvarkyklė!$B$13,"",IF(ISBLANK(R1464),"X","")))</f>
        <v/>
      </c>
      <c r="P1464" s="88"/>
      <c r="Q1464" s="78"/>
      <c r="R1464" s="78"/>
      <c r="S1464" s="63"/>
      <c r="T1464" s="63"/>
      <c r="U1464" s="34" t="str">
        <f>IFERROR(INDEX('[3]5.Grup_T'!$G$4:$G$22,MATCH('6.Turtas'!E1464,'[3]5.Grup_T'!$E$4:$E$22,0)),"0")</f>
        <v>0</v>
      </c>
      <c r="V1464" s="35">
        <f t="shared" si="311"/>
        <v>0</v>
      </c>
      <c r="W1464" s="35">
        <f>IF(NOT(ISBLANK(H1464)),(12-DATEDIF(H1464,'[3]1.Pradzia'!$D$13,"m")),0)</f>
        <v>0</v>
      </c>
      <c r="X1464" s="35">
        <f t="shared" si="312"/>
        <v>0</v>
      </c>
      <c r="Y1464" s="35">
        <f t="shared" si="322"/>
        <v>0</v>
      </c>
      <c r="Z1464" s="35">
        <f t="shared" si="320"/>
        <v>0</v>
      </c>
      <c r="AA1464" s="36">
        <f t="shared" si="313"/>
        <v>0</v>
      </c>
      <c r="AB1464" s="36">
        <f t="shared" si="314"/>
        <v>0</v>
      </c>
      <c r="AC1464" s="37">
        <f t="shared" si="315"/>
        <v>0</v>
      </c>
      <c r="AD1464" s="35">
        <f>IF(OR(YEAR(G1464)&lt;2019,O1464="X"),0,IF(ISBLANK(H1464),DATEDIF(G1464,'[3]1.Pradzia'!$D$13,"M"),DATEDIF(G1464,H1464,"m")))</f>
        <v>0</v>
      </c>
      <c r="AE1464" s="37">
        <f>IF(E1464='[3]5.Grup_T'!$E$20,0,IF(AD1464&lt;&gt;0,M1464/V1464*MIN(12,AD1464),0))</f>
        <v>0</v>
      </c>
      <c r="AF1464" s="37">
        <f t="shared" si="316"/>
        <v>0</v>
      </c>
      <c r="AG1464" s="37">
        <f t="shared" si="317"/>
        <v>0</v>
      </c>
      <c r="AH1464" s="37">
        <f t="shared" si="318"/>
        <v>0</v>
      </c>
      <c r="AI1464" s="35" t="str">
        <f t="shared" si="319"/>
        <v>Nusidėvėjęs</v>
      </c>
      <c r="AJ1464" s="38" t="str">
        <f>IF(AND(F1464&lt;&gt;[3]Pav.tvarkyklė!$B$12,F1464&lt;&gt;[3]Pav.tvarkyklė!$B$13),"GVTNT","X")</f>
        <v>GVTNT</v>
      </c>
      <c r="AK1464" s="39">
        <f t="shared" si="321"/>
        <v>0</v>
      </c>
      <c r="AL1464" s="41"/>
      <c r="AM1464" s="41"/>
      <c r="AN1464" s="41">
        <f t="shared" si="309"/>
        <v>1900</v>
      </c>
      <c r="AO1464" s="41"/>
      <c r="AP1464" s="41"/>
      <c r="AQ1464" s="41"/>
      <c r="AR1464" s="42"/>
      <c r="AS1464" s="42"/>
      <c r="AU1464" s="43">
        <f t="shared" si="310"/>
        <v>0</v>
      </c>
    </row>
    <row r="1465" spans="1:47" ht="15" customHeight="1" x14ac:dyDescent="0.25">
      <c r="A1465" s="11"/>
      <c r="B1465" s="19">
        <v>1633</v>
      </c>
      <c r="C1465" s="74"/>
      <c r="D1465" s="77"/>
      <c r="E1465" s="78"/>
      <c r="F1465" s="78"/>
      <c r="G1465" s="80"/>
      <c r="H1465" s="49"/>
      <c r="I1465" s="27"/>
      <c r="J1465" s="27"/>
      <c r="K1465" s="27"/>
      <c r="L1465" s="79"/>
      <c r="M1465" s="81"/>
      <c r="N1465" s="29">
        <v>0</v>
      </c>
      <c r="O1465" s="30" t="str">
        <f>IF(G1465&lt;=$N$2,"",IF(F1465=[3]Pav.tvarkyklė!$B$13,"",IF(ISBLANK(R1465),"X","")))</f>
        <v/>
      </c>
      <c r="P1465" s="88"/>
      <c r="Q1465" s="78"/>
      <c r="R1465" s="78"/>
      <c r="S1465" s="63"/>
      <c r="T1465" s="63"/>
      <c r="U1465" s="34" t="str">
        <f>IFERROR(INDEX('[3]5.Grup_T'!$G$4:$G$22,MATCH('6.Turtas'!E1465,'[3]5.Grup_T'!$E$4:$E$22,0)),"0")</f>
        <v>0</v>
      </c>
      <c r="V1465" s="35">
        <f t="shared" si="311"/>
        <v>0</v>
      </c>
      <c r="W1465" s="35">
        <f>IF(NOT(ISBLANK(H1465)),(12-DATEDIF(H1465,'[3]1.Pradzia'!$D$13,"m")),0)</f>
        <v>0</v>
      </c>
      <c r="X1465" s="35">
        <f t="shared" si="312"/>
        <v>0</v>
      </c>
      <c r="Y1465" s="35">
        <f t="shared" si="322"/>
        <v>0</v>
      </c>
      <c r="Z1465" s="35">
        <f t="shared" si="320"/>
        <v>0</v>
      </c>
      <c r="AA1465" s="36">
        <f t="shared" si="313"/>
        <v>0</v>
      </c>
      <c r="AB1465" s="36">
        <f t="shared" si="314"/>
        <v>0</v>
      </c>
      <c r="AC1465" s="37">
        <f t="shared" si="315"/>
        <v>0</v>
      </c>
      <c r="AD1465" s="35">
        <f>IF(OR(YEAR(G1465)&lt;2019,O1465="X"),0,IF(ISBLANK(H1465),DATEDIF(G1465,'[3]1.Pradzia'!$D$13,"M"),DATEDIF(G1465,H1465,"m")))</f>
        <v>0</v>
      </c>
      <c r="AE1465" s="37">
        <f>IF(E1465='[3]5.Grup_T'!$E$20,0,IF(AD1465&lt;&gt;0,M1465/V1465*MIN(12,AD1465),0))</f>
        <v>0</v>
      </c>
      <c r="AF1465" s="37">
        <f t="shared" si="316"/>
        <v>0</v>
      </c>
      <c r="AG1465" s="37">
        <f t="shared" si="317"/>
        <v>0</v>
      </c>
      <c r="AH1465" s="37">
        <f t="shared" si="318"/>
        <v>0</v>
      </c>
      <c r="AI1465" s="35" t="str">
        <f t="shared" si="319"/>
        <v>Nusidėvėjęs</v>
      </c>
      <c r="AJ1465" s="38" t="str">
        <f>IF(AND(F1465&lt;&gt;[3]Pav.tvarkyklė!$B$12,F1465&lt;&gt;[3]Pav.tvarkyklė!$B$13),"GVTNT","X")</f>
        <v>GVTNT</v>
      </c>
      <c r="AK1465" s="39">
        <f t="shared" si="321"/>
        <v>0</v>
      </c>
      <c r="AL1465" s="41"/>
      <c r="AM1465" s="41"/>
      <c r="AN1465" s="41">
        <f t="shared" si="309"/>
        <v>1900</v>
      </c>
      <c r="AO1465" s="41"/>
      <c r="AP1465" s="41"/>
      <c r="AQ1465" s="41"/>
      <c r="AR1465" s="42"/>
      <c r="AS1465" s="42"/>
      <c r="AU1465" s="43">
        <f t="shared" si="310"/>
        <v>0</v>
      </c>
    </row>
    <row r="1466" spans="1:47" ht="15" customHeight="1" x14ac:dyDescent="0.25">
      <c r="A1466" s="11"/>
      <c r="B1466" s="19">
        <v>1634</v>
      </c>
      <c r="C1466" s="74"/>
      <c r="D1466" s="77"/>
      <c r="E1466" s="78"/>
      <c r="F1466" s="78"/>
      <c r="G1466" s="80"/>
      <c r="H1466" s="49"/>
      <c r="I1466" s="27"/>
      <c r="J1466" s="27"/>
      <c r="K1466" s="27"/>
      <c r="L1466" s="79"/>
      <c r="M1466" s="81"/>
      <c r="N1466" s="29">
        <v>0</v>
      </c>
      <c r="O1466" s="30" t="str">
        <f>IF(G1466&lt;=$N$2,"",IF(F1466=[3]Pav.tvarkyklė!$B$13,"",IF(ISBLANK(R1466),"X","")))</f>
        <v/>
      </c>
      <c r="P1466" s="88"/>
      <c r="Q1466" s="78"/>
      <c r="R1466" s="78"/>
      <c r="S1466" s="63"/>
      <c r="T1466" s="63"/>
      <c r="U1466" s="34" t="str">
        <f>IFERROR(INDEX('[3]5.Grup_T'!$G$4:$G$22,MATCH('6.Turtas'!E1466,'[3]5.Grup_T'!$E$4:$E$22,0)),"0")</f>
        <v>0</v>
      </c>
      <c r="V1466" s="35">
        <f t="shared" si="311"/>
        <v>0</v>
      </c>
      <c r="W1466" s="35">
        <f>IF(NOT(ISBLANK(H1466)),(12-DATEDIF(H1466,'[3]1.Pradzia'!$D$13,"m")),0)</f>
        <v>0</v>
      </c>
      <c r="X1466" s="35">
        <f t="shared" si="312"/>
        <v>0</v>
      </c>
      <c r="Y1466" s="35">
        <f t="shared" si="322"/>
        <v>0</v>
      </c>
      <c r="Z1466" s="35">
        <f t="shared" si="320"/>
        <v>0</v>
      </c>
      <c r="AA1466" s="36">
        <f t="shared" si="313"/>
        <v>0</v>
      </c>
      <c r="AB1466" s="36">
        <f t="shared" si="314"/>
        <v>0</v>
      </c>
      <c r="AC1466" s="37">
        <f t="shared" si="315"/>
        <v>0</v>
      </c>
      <c r="AD1466" s="35">
        <f>IF(OR(YEAR(G1466)&lt;2019,O1466="X"),0,IF(ISBLANK(H1466),DATEDIF(G1466,'[3]1.Pradzia'!$D$13,"M"),DATEDIF(G1466,H1466,"m")))</f>
        <v>0</v>
      </c>
      <c r="AE1466" s="37">
        <f>IF(E1466='[3]5.Grup_T'!$E$20,0,IF(AD1466&lt;&gt;0,M1466/V1466*MIN(12,AD1466),0))</f>
        <v>0</v>
      </c>
      <c r="AF1466" s="37">
        <f t="shared" si="316"/>
        <v>0</v>
      </c>
      <c r="AG1466" s="37">
        <f t="shared" si="317"/>
        <v>0</v>
      </c>
      <c r="AH1466" s="37">
        <f t="shared" si="318"/>
        <v>0</v>
      </c>
      <c r="AI1466" s="35" t="str">
        <f t="shared" si="319"/>
        <v>Nusidėvėjęs</v>
      </c>
      <c r="AJ1466" s="38" t="str">
        <f>IF(AND(F1466&lt;&gt;[3]Pav.tvarkyklė!$B$12,F1466&lt;&gt;[3]Pav.tvarkyklė!$B$13),"GVTNT","X")</f>
        <v>GVTNT</v>
      </c>
      <c r="AK1466" s="39">
        <f t="shared" si="321"/>
        <v>0</v>
      </c>
      <c r="AL1466" s="41"/>
      <c r="AM1466" s="41"/>
      <c r="AN1466" s="41">
        <f t="shared" si="309"/>
        <v>1900</v>
      </c>
      <c r="AO1466" s="41"/>
      <c r="AP1466" s="41"/>
      <c r="AQ1466" s="41"/>
      <c r="AR1466" s="42"/>
      <c r="AS1466" s="42"/>
      <c r="AU1466" s="43">
        <f t="shared" si="310"/>
        <v>0</v>
      </c>
    </row>
    <row r="1467" spans="1:47" ht="15" customHeight="1" x14ac:dyDescent="0.25">
      <c r="A1467" s="11"/>
      <c r="B1467" s="19">
        <v>1635</v>
      </c>
      <c r="C1467" s="74"/>
      <c r="D1467" s="77"/>
      <c r="E1467" s="78"/>
      <c r="F1467" s="78"/>
      <c r="G1467" s="80"/>
      <c r="H1467" s="49"/>
      <c r="I1467" s="26"/>
      <c r="J1467" s="27"/>
      <c r="K1467" s="27"/>
      <c r="L1467" s="79"/>
      <c r="M1467" s="28"/>
      <c r="N1467" s="29">
        <v>0</v>
      </c>
      <c r="O1467" s="30" t="str">
        <f>IF(G1467&lt;=$N$2,"",IF(F1467=[3]Pav.tvarkyklė!$B$13,"",IF(ISBLANK(R1467),"X","")))</f>
        <v/>
      </c>
      <c r="P1467" s="88"/>
      <c r="Q1467" s="78"/>
      <c r="R1467" s="78"/>
      <c r="S1467" s="63"/>
      <c r="T1467" s="63"/>
      <c r="U1467" s="34" t="str">
        <f>IFERROR(INDEX('[3]5.Grup_T'!$G$4:$G$22,MATCH('6.Turtas'!E1467,'[3]5.Grup_T'!$E$4:$E$22,0)),"0")</f>
        <v>0</v>
      </c>
      <c r="V1467" s="35">
        <f t="shared" si="311"/>
        <v>0</v>
      </c>
      <c r="W1467" s="35">
        <f>IF(NOT(ISBLANK(H1467)),(12-DATEDIF(H1467,'[3]1.Pradzia'!$D$13,"m")),0)</f>
        <v>0</v>
      </c>
      <c r="X1467" s="35">
        <f t="shared" si="312"/>
        <v>0</v>
      </c>
      <c r="Y1467" s="35">
        <f t="shared" si="322"/>
        <v>0</v>
      </c>
      <c r="Z1467" s="35">
        <f t="shared" si="320"/>
        <v>0</v>
      </c>
      <c r="AA1467" s="36">
        <f t="shared" si="313"/>
        <v>0</v>
      </c>
      <c r="AB1467" s="36">
        <f t="shared" si="314"/>
        <v>0</v>
      </c>
      <c r="AC1467" s="37">
        <f t="shared" si="315"/>
        <v>0</v>
      </c>
      <c r="AD1467" s="35">
        <f>IF(OR(YEAR(G1467)&lt;2019,O1467="X"),0,IF(ISBLANK(H1467),DATEDIF(G1467,'[3]1.Pradzia'!$D$13,"M"),DATEDIF(G1467,H1467,"m")))</f>
        <v>0</v>
      </c>
      <c r="AE1467" s="37">
        <f>IF(E1467='[3]5.Grup_T'!$E$20,0,IF(AD1467&lt;&gt;0,M1467/V1467*MIN(12,AD1467),0))</f>
        <v>0</v>
      </c>
      <c r="AF1467" s="37">
        <f t="shared" si="316"/>
        <v>0</v>
      </c>
      <c r="AG1467" s="37">
        <f t="shared" si="317"/>
        <v>0</v>
      </c>
      <c r="AH1467" s="37">
        <f t="shared" si="318"/>
        <v>0</v>
      </c>
      <c r="AI1467" s="35" t="str">
        <f t="shared" si="319"/>
        <v>Nusidėvėjęs</v>
      </c>
      <c r="AJ1467" s="38" t="str">
        <f>IF(AND(F1467&lt;&gt;[3]Pav.tvarkyklė!$B$12,F1467&lt;&gt;[3]Pav.tvarkyklė!$B$13),"GVTNT","X")</f>
        <v>GVTNT</v>
      </c>
      <c r="AK1467" s="39">
        <f t="shared" si="321"/>
        <v>0</v>
      </c>
      <c r="AL1467" s="41"/>
      <c r="AM1467" s="41"/>
      <c r="AN1467" s="41">
        <f t="shared" si="309"/>
        <v>1900</v>
      </c>
      <c r="AO1467" s="41"/>
      <c r="AP1467" s="41"/>
      <c r="AQ1467" s="41"/>
      <c r="AR1467" s="42"/>
      <c r="AS1467" s="42"/>
      <c r="AU1467" s="43">
        <f t="shared" si="310"/>
        <v>0</v>
      </c>
    </row>
    <row r="1468" spans="1:47" ht="15" customHeight="1" x14ac:dyDescent="0.25">
      <c r="A1468" s="11"/>
      <c r="B1468" s="19">
        <v>1636</v>
      </c>
      <c r="C1468" s="74"/>
      <c r="D1468" s="77"/>
      <c r="E1468" s="78"/>
      <c r="F1468" s="78"/>
      <c r="G1468" s="80"/>
      <c r="H1468" s="49"/>
      <c r="I1468" s="27"/>
      <c r="J1468" s="27"/>
      <c r="K1468" s="27"/>
      <c r="L1468" s="79"/>
      <c r="M1468" s="81"/>
      <c r="N1468" s="29">
        <v>0</v>
      </c>
      <c r="O1468" s="30" t="str">
        <f>IF(G1468&lt;=$N$2,"",IF(F1468=[3]Pav.tvarkyklė!$B$13,"",IF(ISBLANK(R1468),"X","")))</f>
        <v/>
      </c>
      <c r="P1468" s="88"/>
      <c r="Q1468" s="78"/>
      <c r="R1468" s="78"/>
      <c r="S1468" s="63"/>
      <c r="T1468" s="63"/>
      <c r="U1468" s="34" t="str">
        <f>IFERROR(INDEX('[3]5.Grup_T'!$G$4:$G$22,MATCH('6.Turtas'!E1468,'[3]5.Grup_T'!$E$4:$E$22,0)),"0")</f>
        <v>0</v>
      </c>
      <c r="V1468" s="35">
        <f t="shared" si="311"/>
        <v>0</v>
      </c>
      <c r="W1468" s="35">
        <f>IF(NOT(ISBLANK(H1468)),(12-DATEDIF(H1468,'[3]1.Pradzia'!$D$13,"m")),0)</f>
        <v>0</v>
      </c>
      <c r="X1468" s="35">
        <f t="shared" si="312"/>
        <v>0</v>
      </c>
      <c r="Y1468" s="35">
        <f t="shared" si="322"/>
        <v>0</v>
      </c>
      <c r="Z1468" s="35">
        <f t="shared" si="320"/>
        <v>0</v>
      </c>
      <c r="AA1468" s="36">
        <f t="shared" si="313"/>
        <v>0</v>
      </c>
      <c r="AB1468" s="36">
        <f t="shared" si="314"/>
        <v>0</v>
      </c>
      <c r="AC1468" s="37">
        <f t="shared" si="315"/>
        <v>0</v>
      </c>
      <c r="AD1468" s="35">
        <f>IF(OR(YEAR(G1468)&lt;2019,O1468="X"),0,IF(ISBLANK(H1468),DATEDIF(G1468,'[3]1.Pradzia'!$D$13,"M"),DATEDIF(G1468,H1468,"m")))</f>
        <v>0</v>
      </c>
      <c r="AE1468" s="37">
        <f>IF(E1468='[3]5.Grup_T'!$E$20,0,IF(AD1468&lt;&gt;0,M1468/V1468*MIN(12,AD1468),0))</f>
        <v>0</v>
      </c>
      <c r="AF1468" s="37">
        <f t="shared" si="316"/>
        <v>0</v>
      </c>
      <c r="AG1468" s="37">
        <f t="shared" si="317"/>
        <v>0</v>
      </c>
      <c r="AH1468" s="37">
        <f t="shared" si="318"/>
        <v>0</v>
      </c>
      <c r="AI1468" s="35" t="str">
        <f t="shared" si="319"/>
        <v>Nusidėvėjęs</v>
      </c>
      <c r="AJ1468" s="38" t="str">
        <f>IF(AND(F1468&lt;&gt;[3]Pav.tvarkyklė!$B$12,F1468&lt;&gt;[3]Pav.tvarkyklė!$B$13),"GVTNT","X")</f>
        <v>GVTNT</v>
      </c>
      <c r="AK1468" s="39">
        <f t="shared" si="321"/>
        <v>0</v>
      </c>
      <c r="AL1468" s="41"/>
      <c r="AM1468" s="41"/>
      <c r="AN1468" s="41">
        <f t="shared" si="309"/>
        <v>1900</v>
      </c>
      <c r="AO1468" s="41"/>
      <c r="AP1468" s="41"/>
      <c r="AQ1468" s="41"/>
      <c r="AR1468" s="42"/>
      <c r="AS1468" s="42"/>
      <c r="AU1468" s="43">
        <f t="shared" si="310"/>
        <v>0</v>
      </c>
    </row>
    <row r="1469" spans="1:47" ht="15" customHeight="1" x14ac:dyDescent="0.25">
      <c r="A1469" s="11"/>
      <c r="B1469" s="19">
        <v>1637</v>
      </c>
      <c r="C1469" s="74"/>
      <c r="D1469" s="77"/>
      <c r="E1469" s="78"/>
      <c r="F1469" s="78"/>
      <c r="G1469" s="80"/>
      <c r="H1469" s="49"/>
      <c r="I1469" s="26"/>
      <c r="J1469" s="27"/>
      <c r="K1469" s="27"/>
      <c r="L1469" s="79"/>
      <c r="M1469" s="28"/>
      <c r="N1469" s="29">
        <v>0</v>
      </c>
      <c r="O1469" s="30" t="str">
        <f>IF(G1469&lt;=$N$2,"",IF(F1469=[3]Pav.tvarkyklė!$B$13,"",IF(ISBLANK(R1469),"X","")))</f>
        <v/>
      </c>
      <c r="P1469" s="88"/>
      <c r="Q1469" s="78"/>
      <c r="R1469" s="78"/>
      <c r="S1469" s="63"/>
      <c r="T1469" s="63"/>
      <c r="U1469" s="34" t="str">
        <f>IFERROR(INDEX('[3]5.Grup_T'!$G$4:$G$22,MATCH('6.Turtas'!E1469,'[3]5.Grup_T'!$E$4:$E$22,0)),"0")</f>
        <v>0</v>
      </c>
      <c r="V1469" s="35">
        <f t="shared" si="311"/>
        <v>0</v>
      </c>
      <c r="W1469" s="35">
        <f>IF(NOT(ISBLANK(H1469)),(12-DATEDIF(H1469,'[3]1.Pradzia'!$D$13,"m")),0)</f>
        <v>0</v>
      </c>
      <c r="X1469" s="35">
        <f t="shared" si="312"/>
        <v>0</v>
      </c>
      <c r="Y1469" s="35">
        <f t="shared" si="322"/>
        <v>0</v>
      </c>
      <c r="Z1469" s="35">
        <f t="shared" si="320"/>
        <v>0</v>
      </c>
      <c r="AA1469" s="36">
        <f t="shared" si="313"/>
        <v>0</v>
      </c>
      <c r="AB1469" s="36">
        <f t="shared" si="314"/>
        <v>0</v>
      </c>
      <c r="AC1469" s="37">
        <f t="shared" si="315"/>
        <v>0</v>
      </c>
      <c r="AD1469" s="35">
        <f>IF(OR(YEAR(G1469)&lt;2019,O1469="X"),0,IF(ISBLANK(H1469),DATEDIF(G1469,'[3]1.Pradzia'!$D$13,"M"),DATEDIF(G1469,H1469,"m")))</f>
        <v>0</v>
      </c>
      <c r="AE1469" s="37">
        <f>IF(E1469='[3]5.Grup_T'!$E$20,0,IF(AD1469&lt;&gt;0,M1469/V1469*MIN(12,AD1469),0))</f>
        <v>0</v>
      </c>
      <c r="AF1469" s="37">
        <f t="shared" si="316"/>
        <v>0</v>
      </c>
      <c r="AG1469" s="37">
        <f t="shared" si="317"/>
        <v>0</v>
      </c>
      <c r="AH1469" s="37">
        <f t="shared" si="318"/>
        <v>0</v>
      </c>
      <c r="AI1469" s="35" t="str">
        <f t="shared" si="319"/>
        <v>Nusidėvėjęs</v>
      </c>
      <c r="AJ1469" s="38" t="str">
        <f>IF(AND(F1469&lt;&gt;[3]Pav.tvarkyklė!$B$12,F1469&lt;&gt;[3]Pav.tvarkyklė!$B$13),"GVTNT","X")</f>
        <v>GVTNT</v>
      </c>
      <c r="AK1469" s="39">
        <f t="shared" si="321"/>
        <v>0</v>
      </c>
      <c r="AL1469" s="41"/>
      <c r="AM1469" s="41"/>
      <c r="AN1469" s="41">
        <f t="shared" si="309"/>
        <v>1900</v>
      </c>
      <c r="AO1469" s="41"/>
      <c r="AP1469" s="41"/>
      <c r="AQ1469" s="41"/>
      <c r="AR1469" s="42"/>
      <c r="AS1469" s="42"/>
      <c r="AU1469" s="43">
        <f t="shared" si="310"/>
        <v>0</v>
      </c>
    </row>
    <row r="1470" spans="1:47" ht="15" customHeight="1" x14ac:dyDescent="0.25">
      <c r="A1470" s="11"/>
      <c r="B1470" s="19">
        <v>1638</v>
      </c>
      <c r="C1470" s="74"/>
      <c r="D1470" s="77"/>
      <c r="E1470" s="78"/>
      <c r="F1470" s="78"/>
      <c r="G1470" s="80"/>
      <c r="H1470" s="49"/>
      <c r="I1470" s="27"/>
      <c r="J1470" s="27"/>
      <c r="K1470" s="27"/>
      <c r="L1470" s="79"/>
      <c r="M1470" s="81"/>
      <c r="N1470" s="29">
        <v>0</v>
      </c>
      <c r="O1470" s="30" t="str">
        <f>IF(G1470&lt;=$N$2,"",IF(F1470=[3]Pav.tvarkyklė!$B$13,"",IF(ISBLANK(R1470),"X","")))</f>
        <v/>
      </c>
      <c r="P1470" s="88"/>
      <c r="Q1470" s="78"/>
      <c r="R1470" s="78"/>
      <c r="S1470" s="63"/>
      <c r="T1470" s="63"/>
      <c r="U1470" s="34" t="str">
        <f>IFERROR(INDEX('[3]5.Grup_T'!$G$4:$G$22,MATCH('6.Turtas'!E1470,'[3]5.Grup_T'!$E$4:$E$22,0)),"0")</f>
        <v>0</v>
      </c>
      <c r="V1470" s="35">
        <f t="shared" si="311"/>
        <v>0</v>
      </c>
      <c r="W1470" s="35">
        <f>IF(NOT(ISBLANK(H1470)),(12-DATEDIF(H1470,'[3]1.Pradzia'!$D$13,"m")),0)</f>
        <v>0</v>
      </c>
      <c r="X1470" s="35">
        <f t="shared" si="312"/>
        <v>0</v>
      </c>
      <c r="Y1470" s="35">
        <f t="shared" si="322"/>
        <v>0</v>
      </c>
      <c r="Z1470" s="35">
        <f t="shared" si="320"/>
        <v>0</v>
      </c>
      <c r="AA1470" s="36">
        <f t="shared" si="313"/>
        <v>0</v>
      </c>
      <c r="AB1470" s="36">
        <f t="shared" si="314"/>
        <v>0</v>
      </c>
      <c r="AC1470" s="37">
        <f t="shared" si="315"/>
        <v>0</v>
      </c>
      <c r="AD1470" s="35">
        <f>IF(OR(YEAR(G1470)&lt;2019,O1470="X"),0,IF(ISBLANK(H1470),DATEDIF(G1470,'[3]1.Pradzia'!$D$13,"M"),DATEDIF(G1470,H1470,"m")))</f>
        <v>0</v>
      </c>
      <c r="AE1470" s="37">
        <f>IF(E1470='[3]5.Grup_T'!$E$20,0,IF(AD1470&lt;&gt;0,M1470/V1470*MIN(12,AD1470),0))</f>
        <v>0</v>
      </c>
      <c r="AF1470" s="37">
        <f t="shared" si="316"/>
        <v>0</v>
      </c>
      <c r="AG1470" s="37">
        <f t="shared" si="317"/>
        <v>0</v>
      </c>
      <c r="AH1470" s="37">
        <f t="shared" si="318"/>
        <v>0</v>
      </c>
      <c r="AI1470" s="35" t="str">
        <f t="shared" si="319"/>
        <v>Nusidėvėjęs</v>
      </c>
      <c r="AJ1470" s="38" t="str">
        <f>IF(AND(F1470&lt;&gt;[3]Pav.tvarkyklė!$B$12,F1470&lt;&gt;[3]Pav.tvarkyklė!$B$13),"GVTNT","X")</f>
        <v>GVTNT</v>
      </c>
      <c r="AK1470" s="39">
        <f t="shared" si="321"/>
        <v>0</v>
      </c>
      <c r="AL1470" s="41"/>
      <c r="AM1470" s="41"/>
      <c r="AN1470" s="41">
        <f t="shared" si="309"/>
        <v>1900</v>
      </c>
      <c r="AO1470" s="41"/>
      <c r="AP1470" s="41"/>
      <c r="AQ1470" s="41"/>
      <c r="AR1470" s="42"/>
      <c r="AS1470" s="42"/>
      <c r="AU1470" s="43">
        <f t="shared" si="310"/>
        <v>0</v>
      </c>
    </row>
    <row r="1471" spans="1:47" ht="15" customHeight="1" x14ac:dyDescent="0.25">
      <c r="A1471" s="11"/>
      <c r="B1471" s="19">
        <v>1639</v>
      </c>
      <c r="C1471" s="74"/>
      <c r="D1471" s="77"/>
      <c r="E1471" s="78"/>
      <c r="F1471" s="78"/>
      <c r="G1471" s="80"/>
      <c r="H1471" s="49"/>
      <c r="I1471" s="27"/>
      <c r="J1471" s="27"/>
      <c r="K1471" s="27"/>
      <c r="L1471" s="79"/>
      <c r="M1471" s="81"/>
      <c r="N1471" s="29">
        <v>0</v>
      </c>
      <c r="O1471" s="30" t="str">
        <f>IF(G1471&lt;=$N$2,"",IF(F1471=[3]Pav.tvarkyklė!$B$13,"",IF(ISBLANK(R1471),"X","")))</f>
        <v/>
      </c>
      <c r="P1471" s="88"/>
      <c r="Q1471" s="78"/>
      <c r="R1471" s="78"/>
      <c r="S1471" s="63"/>
      <c r="T1471" s="63"/>
      <c r="U1471" s="34" t="str">
        <f>IFERROR(INDEX('[3]5.Grup_T'!$G$4:$G$22,MATCH('6.Turtas'!E1471,'[3]5.Grup_T'!$E$4:$E$22,0)),"0")</f>
        <v>0</v>
      </c>
      <c r="V1471" s="35">
        <f t="shared" si="311"/>
        <v>0</v>
      </c>
      <c r="W1471" s="35">
        <f>IF(NOT(ISBLANK(H1471)),(12-DATEDIF(H1471,'[3]1.Pradzia'!$D$13,"m")),0)</f>
        <v>0</v>
      </c>
      <c r="X1471" s="35">
        <f t="shared" si="312"/>
        <v>0</v>
      </c>
      <c r="Y1471" s="35">
        <f t="shared" si="322"/>
        <v>0</v>
      </c>
      <c r="Z1471" s="35">
        <f t="shared" si="320"/>
        <v>0</v>
      </c>
      <c r="AA1471" s="36">
        <f t="shared" si="313"/>
        <v>0</v>
      </c>
      <c r="AB1471" s="36">
        <f t="shared" si="314"/>
        <v>0</v>
      </c>
      <c r="AC1471" s="37">
        <f t="shared" si="315"/>
        <v>0</v>
      </c>
      <c r="AD1471" s="35">
        <f>IF(OR(YEAR(G1471)&lt;2019,O1471="X"),0,IF(ISBLANK(H1471),DATEDIF(G1471,'[3]1.Pradzia'!$D$13,"M"),DATEDIF(G1471,H1471,"m")))</f>
        <v>0</v>
      </c>
      <c r="AE1471" s="37">
        <f>IF(E1471='[3]5.Grup_T'!$E$20,0,IF(AD1471&lt;&gt;0,M1471/V1471*MIN(12,AD1471),0))</f>
        <v>0</v>
      </c>
      <c r="AF1471" s="37">
        <f t="shared" si="316"/>
        <v>0</v>
      </c>
      <c r="AG1471" s="37">
        <f t="shared" si="317"/>
        <v>0</v>
      </c>
      <c r="AH1471" s="37">
        <f t="shared" si="318"/>
        <v>0</v>
      </c>
      <c r="AI1471" s="35" t="str">
        <f t="shared" si="319"/>
        <v>Nusidėvėjęs</v>
      </c>
      <c r="AJ1471" s="38" t="str">
        <f>IF(AND(F1471&lt;&gt;[3]Pav.tvarkyklė!$B$12,F1471&lt;&gt;[3]Pav.tvarkyklė!$B$13),"GVTNT","X")</f>
        <v>GVTNT</v>
      </c>
      <c r="AK1471" s="39">
        <f t="shared" si="321"/>
        <v>0</v>
      </c>
      <c r="AL1471" s="41"/>
      <c r="AM1471" s="41"/>
      <c r="AN1471" s="41">
        <f t="shared" si="309"/>
        <v>1900</v>
      </c>
      <c r="AO1471" s="41"/>
      <c r="AP1471" s="41"/>
      <c r="AQ1471" s="41"/>
      <c r="AR1471" s="42"/>
      <c r="AS1471" s="42"/>
      <c r="AU1471" s="43">
        <f t="shared" si="310"/>
        <v>0</v>
      </c>
    </row>
    <row r="1472" spans="1:47" ht="15" customHeight="1" x14ac:dyDescent="0.25">
      <c r="A1472" s="11"/>
      <c r="B1472" s="19">
        <v>1640</v>
      </c>
      <c r="C1472" s="74"/>
      <c r="D1472" s="77"/>
      <c r="E1472" s="78"/>
      <c r="F1472" s="78"/>
      <c r="G1472" s="80"/>
      <c r="H1472" s="49"/>
      <c r="I1472" s="27"/>
      <c r="J1472" s="27"/>
      <c r="K1472" s="27"/>
      <c r="L1472" s="79"/>
      <c r="M1472" s="81"/>
      <c r="N1472" s="29">
        <v>0</v>
      </c>
      <c r="O1472" s="30" t="str">
        <f>IF(G1472&lt;=$N$2,"",IF(F1472=[3]Pav.tvarkyklė!$B$13,"",IF(ISBLANK(R1472),"X","")))</f>
        <v/>
      </c>
      <c r="P1472" s="88"/>
      <c r="Q1472" s="78"/>
      <c r="R1472" s="78"/>
      <c r="S1472" s="63"/>
      <c r="T1472" s="63"/>
      <c r="U1472" s="34" t="str">
        <f>IFERROR(INDEX('[3]5.Grup_T'!$G$4:$G$22,MATCH('6.Turtas'!E1472,'[3]5.Grup_T'!$E$4:$E$22,0)),"0")</f>
        <v>0</v>
      </c>
      <c r="V1472" s="35">
        <f t="shared" si="311"/>
        <v>0</v>
      </c>
      <c r="W1472" s="35">
        <f>IF(NOT(ISBLANK(H1472)),(12-DATEDIF(H1472,'[3]1.Pradzia'!$D$13,"m")),0)</f>
        <v>0</v>
      </c>
      <c r="X1472" s="35">
        <f t="shared" si="312"/>
        <v>0</v>
      </c>
      <c r="Y1472" s="35">
        <f t="shared" si="322"/>
        <v>0</v>
      </c>
      <c r="Z1472" s="35">
        <f t="shared" si="320"/>
        <v>0</v>
      </c>
      <c r="AA1472" s="36">
        <f t="shared" si="313"/>
        <v>0</v>
      </c>
      <c r="AB1472" s="36">
        <f t="shared" si="314"/>
        <v>0</v>
      </c>
      <c r="AC1472" s="37">
        <f t="shared" si="315"/>
        <v>0</v>
      </c>
      <c r="AD1472" s="35">
        <f>IF(OR(YEAR(G1472)&lt;2019,O1472="X"),0,IF(ISBLANK(H1472),DATEDIF(G1472,'[3]1.Pradzia'!$D$13,"M"),DATEDIF(G1472,H1472,"m")))</f>
        <v>0</v>
      </c>
      <c r="AE1472" s="37">
        <f>IF(E1472='[3]5.Grup_T'!$E$20,0,IF(AD1472&lt;&gt;0,M1472/V1472*MIN(12,AD1472),0))</f>
        <v>0</v>
      </c>
      <c r="AF1472" s="37">
        <f t="shared" si="316"/>
        <v>0</v>
      </c>
      <c r="AG1472" s="37">
        <f t="shared" si="317"/>
        <v>0</v>
      </c>
      <c r="AH1472" s="37">
        <f t="shared" si="318"/>
        <v>0</v>
      </c>
      <c r="AI1472" s="35" t="str">
        <f t="shared" si="319"/>
        <v>Nusidėvėjęs</v>
      </c>
      <c r="AJ1472" s="38" t="str">
        <f>IF(AND(F1472&lt;&gt;[3]Pav.tvarkyklė!$B$12,F1472&lt;&gt;[3]Pav.tvarkyklė!$B$13),"GVTNT","X")</f>
        <v>GVTNT</v>
      </c>
      <c r="AK1472" s="39">
        <f t="shared" si="321"/>
        <v>0</v>
      </c>
      <c r="AL1472" s="41"/>
      <c r="AM1472" s="41"/>
      <c r="AN1472" s="41">
        <f t="shared" si="309"/>
        <v>1900</v>
      </c>
      <c r="AO1472" s="41"/>
      <c r="AP1472" s="41"/>
      <c r="AQ1472" s="41"/>
      <c r="AR1472" s="42"/>
      <c r="AS1472" s="42"/>
      <c r="AU1472" s="43">
        <f t="shared" si="310"/>
        <v>0</v>
      </c>
    </row>
    <row r="1473" spans="1:47" ht="15" customHeight="1" x14ac:dyDescent="0.25">
      <c r="A1473" s="11"/>
      <c r="B1473" s="19">
        <v>1641</v>
      </c>
      <c r="C1473" s="74"/>
      <c r="D1473" s="77"/>
      <c r="E1473" s="78"/>
      <c r="F1473" s="78"/>
      <c r="G1473" s="80"/>
      <c r="H1473" s="49"/>
      <c r="I1473" s="27"/>
      <c r="J1473" s="27"/>
      <c r="K1473" s="27"/>
      <c r="L1473" s="79"/>
      <c r="M1473" s="81"/>
      <c r="N1473" s="29">
        <v>0</v>
      </c>
      <c r="O1473" s="30" t="str">
        <f>IF(G1473&lt;=$N$2,"",IF(F1473=[3]Pav.tvarkyklė!$B$13,"",IF(ISBLANK(R1473),"X","")))</f>
        <v/>
      </c>
      <c r="P1473" s="88"/>
      <c r="Q1473" s="78"/>
      <c r="R1473" s="78"/>
      <c r="S1473" s="63"/>
      <c r="T1473" s="63"/>
      <c r="U1473" s="34" t="str">
        <f>IFERROR(INDEX('[3]5.Grup_T'!$G$4:$G$22,MATCH('6.Turtas'!E1473,'[3]5.Grup_T'!$E$4:$E$22,0)),"0")</f>
        <v>0</v>
      </c>
      <c r="V1473" s="35">
        <f t="shared" si="311"/>
        <v>0</v>
      </c>
      <c r="W1473" s="35">
        <f>IF(NOT(ISBLANK(H1473)),(12-DATEDIF(H1473,'[3]1.Pradzia'!$D$13,"m")),0)</f>
        <v>0</v>
      </c>
      <c r="X1473" s="35">
        <f t="shared" si="312"/>
        <v>0</v>
      </c>
      <c r="Y1473" s="35">
        <f t="shared" si="322"/>
        <v>0</v>
      </c>
      <c r="Z1473" s="35">
        <f t="shared" si="320"/>
        <v>0</v>
      </c>
      <c r="AA1473" s="36">
        <f t="shared" si="313"/>
        <v>0</v>
      </c>
      <c r="AB1473" s="36">
        <f t="shared" si="314"/>
        <v>0</v>
      </c>
      <c r="AC1473" s="37">
        <f t="shared" si="315"/>
        <v>0</v>
      </c>
      <c r="AD1473" s="35">
        <f>IF(OR(YEAR(G1473)&lt;2019,O1473="X"),0,IF(ISBLANK(H1473),DATEDIF(G1473,'[3]1.Pradzia'!$D$13,"M"),DATEDIF(G1473,H1473,"m")))</f>
        <v>0</v>
      </c>
      <c r="AE1473" s="37">
        <f>IF(E1473='[3]5.Grup_T'!$E$20,0,IF(AD1473&lt;&gt;0,M1473/V1473*MIN(12,AD1473),0))</f>
        <v>0</v>
      </c>
      <c r="AF1473" s="37">
        <f t="shared" si="316"/>
        <v>0</v>
      </c>
      <c r="AG1473" s="37">
        <f t="shared" si="317"/>
        <v>0</v>
      </c>
      <c r="AH1473" s="37">
        <f t="shared" si="318"/>
        <v>0</v>
      </c>
      <c r="AI1473" s="35" t="str">
        <f t="shared" si="319"/>
        <v>Nusidėvėjęs</v>
      </c>
      <c r="AJ1473" s="38" t="str">
        <f>IF(AND(F1473&lt;&gt;[3]Pav.tvarkyklė!$B$12,F1473&lt;&gt;[3]Pav.tvarkyklė!$B$13),"GVTNT","X")</f>
        <v>GVTNT</v>
      </c>
      <c r="AK1473" s="39">
        <f t="shared" si="321"/>
        <v>0</v>
      </c>
      <c r="AL1473" s="41"/>
      <c r="AM1473" s="41"/>
      <c r="AN1473" s="41">
        <f t="shared" si="309"/>
        <v>1900</v>
      </c>
      <c r="AO1473" s="41"/>
      <c r="AP1473" s="41"/>
      <c r="AQ1473" s="41"/>
      <c r="AR1473" s="42"/>
      <c r="AS1473" s="42"/>
      <c r="AU1473" s="43">
        <f t="shared" si="310"/>
        <v>0</v>
      </c>
    </row>
    <row r="1474" spans="1:47" ht="15" customHeight="1" x14ac:dyDescent="0.25">
      <c r="A1474" s="11"/>
      <c r="B1474" s="19">
        <v>1642</v>
      </c>
      <c r="C1474" s="74"/>
      <c r="D1474" s="77"/>
      <c r="E1474" s="78"/>
      <c r="F1474" s="78"/>
      <c r="G1474" s="80"/>
      <c r="H1474" s="49"/>
      <c r="I1474" s="27"/>
      <c r="J1474" s="27"/>
      <c r="K1474" s="27"/>
      <c r="L1474" s="79"/>
      <c r="M1474" s="81"/>
      <c r="N1474" s="29">
        <v>0</v>
      </c>
      <c r="O1474" s="30" t="str">
        <f>IF(G1474&lt;=$N$2,"",IF(F1474=[3]Pav.tvarkyklė!$B$13,"",IF(ISBLANK(R1474),"X","")))</f>
        <v/>
      </c>
      <c r="P1474" s="88"/>
      <c r="Q1474" s="78"/>
      <c r="R1474" s="78"/>
      <c r="S1474" s="63"/>
      <c r="T1474" s="63"/>
      <c r="U1474" s="34" t="str">
        <f>IFERROR(INDEX('[3]5.Grup_T'!$G$4:$G$22,MATCH('6.Turtas'!E1474,'[3]5.Grup_T'!$E$4:$E$22,0)),"0")</f>
        <v>0</v>
      </c>
      <c r="V1474" s="35">
        <f t="shared" si="311"/>
        <v>0</v>
      </c>
      <c r="W1474" s="35">
        <f>IF(NOT(ISBLANK(H1474)),(12-DATEDIF(H1474,'[3]1.Pradzia'!$D$13,"m")),0)</f>
        <v>0</v>
      </c>
      <c r="X1474" s="35">
        <f t="shared" si="312"/>
        <v>0</v>
      </c>
      <c r="Y1474" s="35">
        <f t="shared" si="322"/>
        <v>0</v>
      </c>
      <c r="Z1474" s="35">
        <f t="shared" si="320"/>
        <v>0</v>
      </c>
      <c r="AA1474" s="36">
        <f t="shared" si="313"/>
        <v>0</v>
      </c>
      <c r="AB1474" s="36">
        <f t="shared" si="314"/>
        <v>0</v>
      </c>
      <c r="AC1474" s="37">
        <f t="shared" si="315"/>
        <v>0</v>
      </c>
      <c r="AD1474" s="35">
        <f>IF(OR(YEAR(G1474)&lt;2019,O1474="X"),0,IF(ISBLANK(H1474),DATEDIF(G1474,'[3]1.Pradzia'!$D$13,"M"),DATEDIF(G1474,H1474,"m")))</f>
        <v>0</v>
      </c>
      <c r="AE1474" s="37">
        <f>IF(E1474='[3]5.Grup_T'!$E$20,0,IF(AD1474&lt;&gt;0,M1474/V1474*MIN(12,AD1474),0))</f>
        <v>0</v>
      </c>
      <c r="AF1474" s="37">
        <f t="shared" si="316"/>
        <v>0</v>
      </c>
      <c r="AG1474" s="37">
        <f t="shared" si="317"/>
        <v>0</v>
      </c>
      <c r="AH1474" s="37">
        <f t="shared" si="318"/>
        <v>0</v>
      </c>
      <c r="AI1474" s="35" t="str">
        <f t="shared" si="319"/>
        <v>Nusidėvėjęs</v>
      </c>
      <c r="AJ1474" s="38" t="str">
        <f>IF(AND(F1474&lt;&gt;[3]Pav.tvarkyklė!$B$12,F1474&lt;&gt;[3]Pav.tvarkyklė!$B$13),"GVTNT","X")</f>
        <v>GVTNT</v>
      </c>
      <c r="AK1474" s="39">
        <f t="shared" si="321"/>
        <v>0</v>
      </c>
      <c r="AL1474" s="41"/>
      <c r="AM1474" s="41"/>
      <c r="AN1474" s="41">
        <f t="shared" si="309"/>
        <v>1900</v>
      </c>
      <c r="AO1474" s="41"/>
      <c r="AP1474" s="41"/>
      <c r="AQ1474" s="41"/>
      <c r="AR1474" s="42"/>
      <c r="AS1474" s="42"/>
      <c r="AU1474" s="43">
        <f t="shared" si="310"/>
        <v>0</v>
      </c>
    </row>
    <row r="1475" spans="1:47" ht="15" customHeight="1" x14ac:dyDescent="0.25">
      <c r="A1475" s="11"/>
      <c r="B1475" s="19">
        <v>1643</v>
      </c>
      <c r="C1475" s="74"/>
      <c r="D1475" s="77"/>
      <c r="E1475" s="78"/>
      <c r="F1475" s="78"/>
      <c r="G1475" s="80"/>
      <c r="H1475" s="49"/>
      <c r="I1475" s="27"/>
      <c r="J1475" s="27"/>
      <c r="K1475" s="27"/>
      <c r="L1475" s="79"/>
      <c r="M1475" s="81"/>
      <c r="N1475" s="29">
        <v>0</v>
      </c>
      <c r="O1475" s="30" t="str">
        <f>IF(G1475&lt;=$N$2,"",IF(F1475=[3]Pav.tvarkyklė!$B$13,"",IF(ISBLANK(R1475),"X","")))</f>
        <v/>
      </c>
      <c r="P1475" s="88"/>
      <c r="Q1475" s="78"/>
      <c r="R1475" s="78"/>
      <c r="S1475" s="63"/>
      <c r="T1475" s="63"/>
      <c r="U1475" s="34" t="str">
        <f>IFERROR(INDEX('[3]5.Grup_T'!$G$4:$G$22,MATCH('6.Turtas'!E1475,'[3]5.Grup_T'!$E$4:$E$22,0)),"0")</f>
        <v>0</v>
      </c>
      <c r="V1475" s="35">
        <f t="shared" si="311"/>
        <v>0</v>
      </c>
      <c r="W1475" s="35">
        <f>IF(NOT(ISBLANK(H1475)),(12-DATEDIF(H1475,'[3]1.Pradzia'!$D$13,"m")),0)</f>
        <v>0</v>
      </c>
      <c r="X1475" s="35">
        <f t="shared" si="312"/>
        <v>0</v>
      </c>
      <c r="Y1475" s="35">
        <f t="shared" si="322"/>
        <v>0</v>
      </c>
      <c r="Z1475" s="35">
        <f t="shared" si="320"/>
        <v>0</v>
      </c>
      <c r="AA1475" s="36">
        <f t="shared" si="313"/>
        <v>0</v>
      </c>
      <c r="AB1475" s="36">
        <f t="shared" si="314"/>
        <v>0</v>
      </c>
      <c r="AC1475" s="37">
        <f t="shared" si="315"/>
        <v>0</v>
      </c>
      <c r="AD1475" s="35">
        <f>IF(OR(YEAR(G1475)&lt;2019,O1475="X"),0,IF(ISBLANK(H1475),DATEDIF(G1475,'[3]1.Pradzia'!$D$13,"M"),DATEDIF(G1475,H1475,"m")))</f>
        <v>0</v>
      </c>
      <c r="AE1475" s="37">
        <f>IF(E1475='[3]5.Grup_T'!$E$20,0,IF(AD1475&lt;&gt;0,M1475/V1475*MIN(12,AD1475),0))</f>
        <v>0</v>
      </c>
      <c r="AF1475" s="37">
        <f t="shared" si="316"/>
        <v>0</v>
      </c>
      <c r="AG1475" s="37">
        <f t="shared" si="317"/>
        <v>0</v>
      </c>
      <c r="AH1475" s="37">
        <f t="shared" si="318"/>
        <v>0</v>
      </c>
      <c r="AI1475" s="35" t="str">
        <f t="shared" si="319"/>
        <v>Nusidėvėjęs</v>
      </c>
      <c r="AJ1475" s="38" t="str">
        <f>IF(AND(F1475&lt;&gt;[3]Pav.tvarkyklė!$B$12,F1475&lt;&gt;[3]Pav.tvarkyklė!$B$13),"GVTNT","X")</f>
        <v>GVTNT</v>
      </c>
      <c r="AK1475" s="39">
        <f t="shared" si="321"/>
        <v>0</v>
      </c>
      <c r="AL1475" s="41"/>
      <c r="AM1475" s="41"/>
      <c r="AN1475" s="41">
        <f t="shared" si="309"/>
        <v>1900</v>
      </c>
      <c r="AO1475" s="41"/>
      <c r="AP1475" s="41"/>
      <c r="AQ1475" s="41"/>
      <c r="AR1475" s="42"/>
      <c r="AS1475" s="42"/>
      <c r="AU1475" s="43">
        <f t="shared" si="310"/>
        <v>0</v>
      </c>
    </row>
    <row r="1476" spans="1:47" ht="15" customHeight="1" x14ac:dyDescent="0.25">
      <c r="A1476" s="11"/>
      <c r="B1476" s="19">
        <v>1644</v>
      </c>
      <c r="C1476" s="74"/>
      <c r="D1476" s="77"/>
      <c r="E1476" s="78"/>
      <c r="F1476" s="78"/>
      <c r="G1476" s="80"/>
      <c r="H1476" s="49"/>
      <c r="I1476" s="27"/>
      <c r="J1476" s="27"/>
      <c r="K1476" s="27"/>
      <c r="L1476" s="79"/>
      <c r="M1476" s="81"/>
      <c r="N1476" s="29">
        <v>0</v>
      </c>
      <c r="O1476" s="30" t="str">
        <f>IF(G1476&lt;=$N$2,"",IF(F1476=[3]Pav.tvarkyklė!$B$13,"",IF(ISBLANK(R1476),"X","")))</f>
        <v/>
      </c>
      <c r="P1476" s="88"/>
      <c r="Q1476" s="78"/>
      <c r="R1476" s="78"/>
      <c r="S1476" s="63"/>
      <c r="T1476" s="63"/>
      <c r="U1476" s="34" t="str">
        <f>IFERROR(INDEX('[3]5.Grup_T'!$G$4:$G$22,MATCH('6.Turtas'!E1476,'[3]5.Grup_T'!$E$4:$E$22,0)),"0")</f>
        <v>0</v>
      </c>
      <c r="V1476" s="35">
        <f t="shared" si="311"/>
        <v>0</v>
      </c>
      <c r="W1476" s="35">
        <f>IF(NOT(ISBLANK(H1476)),(12-DATEDIF(H1476,'[3]1.Pradzia'!$D$13,"m")),0)</f>
        <v>0</v>
      </c>
      <c r="X1476" s="35">
        <f t="shared" si="312"/>
        <v>0</v>
      </c>
      <c r="Y1476" s="35">
        <f t="shared" si="322"/>
        <v>0</v>
      </c>
      <c r="Z1476" s="35">
        <f t="shared" si="320"/>
        <v>0</v>
      </c>
      <c r="AA1476" s="36">
        <f t="shared" si="313"/>
        <v>0</v>
      </c>
      <c r="AB1476" s="36">
        <f t="shared" si="314"/>
        <v>0</v>
      </c>
      <c r="AC1476" s="37">
        <f t="shared" si="315"/>
        <v>0</v>
      </c>
      <c r="AD1476" s="35">
        <f>IF(OR(YEAR(G1476)&lt;2019,O1476="X"),0,IF(ISBLANK(H1476),DATEDIF(G1476,'[3]1.Pradzia'!$D$13,"M"),DATEDIF(G1476,H1476,"m")))</f>
        <v>0</v>
      </c>
      <c r="AE1476" s="37">
        <f>IF(E1476='[3]5.Grup_T'!$E$20,0,IF(AD1476&lt;&gt;0,M1476/V1476*MIN(12,AD1476),0))</f>
        <v>0</v>
      </c>
      <c r="AF1476" s="37">
        <f t="shared" si="316"/>
        <v>0</v>
      </c>
      <c r="AG1476" s="37">
        <f t="shared" si="317"/>
        <v>0</v>
      </c>
      <c r="AH1476" s="37">
        <f t="shared" si="318"/>
        <v>0</v>
      </c>
      <c r="AI1476" s="35" t="str">
        <f t="shared" si="319"/>
        <v>Nusidėvėjęs</v>
      </c>
      <c r="AJ1476" s="38" t="str">
        <f>IF(AND(F1476&lt;&gt;[3]Pav.tvarkyklė!$B$12,F1476&lt;&gt;[3]Pav.tvarkyklė!$B$13),"GVTNT","X")</f>
        <v>GVTNT</v>
      </c>
      <c r="AK1476" s="39">
        <f t="shared" si="321"/>
        <v>0</v>
      </c>
      <c r="AL1476" s="41"/>
      <c r="AM1476" s="41"/>
      <c r="AN1476" s="41">
        <f t="shared" si="309"/>
        <v>1900</v>
      </c>
      <c r="AO1476" s="41"/>
      <c r="AP1476" s="41"/>
      <c r="AQ1476" s="41"/>
      <c r="AR1476" s="42"/>
      <c r="AS1476" s="42"/>
      <c r="AU1476" s="43">
        <f t="shared" si="310"/>
        <v>0</v>
      </c>
    </row>
    <row r="1477" spans="1:47" ht="15" customHeight="1" x14ac:dyDescent="0.25">
      <c r="A1477" s="11"/>
      <c r="B1477" s="19">
        <v>1645</v>
      </c>
      <c r="C1477" s="74"/>
      <c r="D1477" s="77"/>
      <c r="E1477" s="78"/>
      <c r="F1477" s="78"/>
      <c r="G1477" s="80"/>
      <c r="H1477" s="25"/>
      <c r="I1477" s="27"/>
      <c r="J1477" s="27"/>
      <c r="K1477" s="27"/>
      <c r="L1477" s="79"/>
      <c r="M1477" s="81"/>
      <c r="N1477" s="29">
        <v>0</v>
      </c>
      <c r="O1477" s="30" t="str">
        <f>IF(G1477&lt;=$N$2,"",IF(F1477=[3]Pav.tvarkyklė!$B$13,"",IF(ISBLANK(R1477),"X","")))</f>
        <v/>
      </c>
      <c r="P1477" s="88"/>
      <c r="Q1477" s="78"/>
      <c r="R1477" s="78"/>
      <c r="S1477" s="63"/>
      <c r="T1477" s="63"/>
      <c r="U1477" s="34" t="str">
        <f>IFERROR(INDEX('[3]5.Grup_T'!$G$4:$G$22,MATCH('6.Turtas'!E1477,'[3]5.Grup_T'!$E$4:$E$22,0)),"0")</f>
        <v>0</v>
      </c>
      <c r="V1477" s="35">
        <f t="shared" si="311"/>
        <v>0</v>
      </c>
      <c r="W1477" s="35">
        <f>IF(NOT(ISBLANK(H1477)),(12-DATEDIF(H1477,'[3]1.Pradzia'!$D$13,"m")),0)</f>
        <v>0</v>
      </c>
      <c r="X1477" s="35">
        <f t="shared" si="312"/>
        <v>0</v>
      </c>
      <c r="Y1477" s="35">
        <f t="shared" si="322"/>
        <v>0</v>
      </c>
      <c r="Z1477" s="35">
        <f t="shared" si="320"/>
        <v>0</v>
      </c>
      <c r="AA1477" s="36">
        <f t="shared" si="313"/>
        <v>0</v>
      </c>
      <c r="AB1477" s="36">
        <f t="shared" si="314"/>
        <v>0</v>
      </c>
      <c r="AC1477" s="37">
        <f t="shared" si="315"/>
        <v>0</v>
      </c>
      <c r="AD1477" s="35">
        <f>IF(OR(YEAR(G1477)&lt;2019,O1477="X"),0,IF(ISBLANK(H1477),DATEDIF(G1477,'[3]1.Pradzia'!$D$13,"M"),DATEDIF(G1477,H1477,"m")))</f>
        <v>0</v>
      </c>
      <c r="AE1477" s="37">
        <f>IF(E1477='[3]5.Grup_T'!$E$20,0,IF(AD1477&lt;&gt;0,M1477/V1477*MIN(12,AD1477),0))</f>
        <v>0</v>
      </c>
      <c r="AF1477" s="37">
        <f t="shared" si="316"/>
        <v>0</v>
      </c>
      <c r="AG1477" s="37">
        <f t="shared" si="317"/>
        <v>0</v>
      </c>
      <c r="AH1477" s="37">
        <f t="shared" si="318"/>
        <v>0</v>
      </c>
      <c r="AI1477" s="35" t="str">
        <f t="shared" si="319"/>
        <v>Nusidėvėjęs</v>
      </c>
      <c r="AJ1477" s="38" t="str">
        <f>IF(AND(F1477&lt;&gt;[3]Pav.tvarkyklė!$B$12,F1477&lt;&gt;[3]Pav.tvarkyklė!$B$13),"GVTNT","X")</f>
        <v>GVTNT</v>
      </c>
      <c r="AK1477" s="39">
        <f t="shared" si="321"/>
        <v>0</v>
      </c>
      <c r="AL1477" s="41"/>
      <c r="AM1477" s="41"/>
      <c r="AN1477" s="41">
        <f t="shared" ref="AN1477:AN1540" si="323">YEAR(G1477)</f>
        <v>1900</v>
      </c>
      <c r="AO1477" s="41"/>
      <c r="AP1477" s="41"/>
      <c r="AQ1477" s="41"/>
      <c r="AR1477" s="42"/>
      <c r="AS1477" s="42"/>
      <c r="AU1477" s="43">
        <f t="shared" ref="AU1477:AU1540" si="324">AF1477-AT1477</f>
        <v>0</v>
      </c>
    </row>
    <row r="1478" spans="1:47" ht="15" customHeight="1" x14ac:dyDescent="0.25">
      <c r="A1478" s="11"/>
      <c r="B1478" s="19">
        <v>1646</v>
      </c>
      <c r="C1478" s="74"/>
      <c r="D1478" s="77"/>
      <c r="E1478" s="78"/>
      <c r="F1478" s="78"/>
      <c r="G1478" s="80"/>
      <c r="H1478" s="25"/>
      <c r="I1478" s="27"/>
      <c r="J1478" s="27"/>
      <c r="K1478" s="27"/>
      <c r="L1478" s="79"/>
      <c r="M1478" s="81"/>
      <c r="N1478" s="29">
        <v>0</v>
      </c>
      <c r="O1478" s="30" t="str">
        <f>IF(G1478&lt;=$N$2,"",IF(F1478=[3]Pav.tvarkyklė!$B$13,"",IF(ISBLANK(R1478),"X","")))</f>
        <v/>
      </c>
      <c r="P1478" s="88"/>
      <c r="Q1478" s="78"/>
      <c r="R1478" s="78"/>
      <c r="S1478" s="63"/>
      <c r="T1478" s="63"/>
      <c r="U1478" s="34" t="str">
        <f>IFERROR(INDEX('[3]5.Grup_T'!$G$4:$G$22,MATCH('6.Turtas'!E1478,'[3]5.Grup_T'!$E$4:$E$22,0)),"0")</f>
        <v>0</v>
      </c>
      <c r="V1478" s="35">
        <f t="shared" si="311"/>
        <v>0</v>
      </c>
      <c r="W1478" s="35">
        <f>IF(NOT(ISBLANK(H1478)),(12-DATEDIF(H1478,'[3]1.Pradzia'!$D$13,"m")),0)</f>
        <v>0</v>
      </c>
      <c r="X1478" s="35">
        <f t="shared" si="312"/>
        <v>0</v>
      </c>
      <c r="Y1478" s="35">
        <f t="shared" si="322"/>
        <v>0</v>
      </c>
      <c r="Z1478" s="35">
        <f t="shared" si="320"/>
        <v>0</v>
      </c>
      <c r="AA1478" s="36">
        <f t="shared" si="313"/>
        <v>0</v>
      </c>
      <c r="AB1478" s="36">
        <f t="shared" si="314"/>
        <v>0</v>
      </c>
      <c r="AC1478" s="37">
        <f t="shared" si="315"/>
        <v>0</v>
      </c>
      <c r="AD1478" s="35">
        <f>IF(OR(YEAR(G1478)&lt;2019,O1478="X"),0,IF(ISBLANK(H1478),DATEDIF(G1478,'[3]1.Pradzia'!$D$13,"M"),DATEDIF(G1478,H1478,"m")))</f>
        <v>0</v>
      </c>
      <c r="AE1478" s="37">
        <f>IF(E1478='[3]5.Grup_T'!$E$20,0,IF(AD1478&lt;&gt;0,M1478/V1478*MIN(12,AD1478),0))</f>
        <v>0</v>
      </c>
      <c r="AF1478" s="37">
        <f t="shared" si="316"/>
        <v>0</v>
      </c>
      <c r="AG1478" s="37">
        <f t="shared" si="317"/>
        <v>0</v>
      </c>
      <c r="AH1478" s="37">
        <f t="shared" si="318"/>
        <v>0</v>
      </c>
      <c r="AI1478" s="35" t="str">
        <f t="shared" si="319"/>
        <v>Nusidėvėjęs</v>
      </c>
      <c r="AJ1478" s="38" t="str">
        <f>IF(AND(F1478&lt;&gt;[3]Pav.tvarkyklė!$B$12,F1478&lt;&gt;[3]Pav.tvarkyklė!$B$13),"GVTNT","X")</f>
        <v>GVTNT</v>
      </c>
      <c r="AK1478" s="39">
        <f t="shared" si="321"/>
        <v>0</v>
      </c>
      <c r="AL1478" s="41"/>
      <c r="AM1478" s="41"/>
      <c r="AN1478" s="41">
        <f t="shared" si="323"/>
        <v>1900</v>
      </c>
      <c r="AO1478" s="41"/>
      <c r="AP1478" s="41"/>
      <c r="AQ1478" s="41"/>
      <c r="AR1478" s="42"/>
      <c r="AS1478" s="42"/>
      <c r="AU1478" s="43">
        <f t="shared" si="324"/>
        <v>0</v>
      </c>
    </row>
    <row r="1479" spans="1:47" ht="15" customHeight="1" x14ac:dyDescent="0.25">
      <c r="A1479" s="11"/>
      <c r="B1479" s="19">
        <v>1647</v>
      </c>
      <c r="C1479" s="74"/>
      <c r="D1479" s="77"/>
      <c r="E1479" s="78"/>
      <c r="F1479" s="78"/>
      <c r="G1479" s="80"/>
      <c r="H1479" s="25"/>
      <c r="I1479" s="27"/>
      <c r="J1479" s="27"/>
      <c r="K1479" s="27"/>
      <c r="L1479" s="79"/>
      <c r="M1479" s="81"/>
      <c r="N1479" s="29">
        <v>0</v>
      </c>
      <c r="O1479" s="30" t="str">
        <f>IF(G1479&lt;=$N$2,"",IF(F1479=[3]Pav.tvarkyklė!$B$13,"",IF(ISBLANK(R1479),"X","")))</f>
        <v/>
      </c>
      <c r="P1479" s="88"/>
      <c r="Q1479" s="78"/>
      <c r="R1479" s="78"/>
      <c r="S1479" s="63"/>
      <c r="T1479" s="63"/>
      <c r="U1479" s="34" t="str">
        <f>IFERROR(INDEX('[3]5.Grup_T'!$G$4:$G$22,MATCH('6.Turtas'!E1479,'[3]5.Grup_T'!$E$4:$E$22,0)),"0")</f>
        <v>0</v>
      </c>
      <c r="V1479" s="35">
        <f t="shared" si="311"/>
        <v>0</v>
      </c>
      <c r="W1479" s="35">
        <f>IF(NOT(ISBLANK(H1479)),(12-DATEDIF(H1479,'[3]1.Pradzia'!$D$13,"m")),0)</f>
        <v>0</v>
      </c>
      <c r="X1479" s="35">
        <f t="shared" si="312"/>
        <v>0</v>
      </c>
      <c r="Y1479" s="35">
        <f t="shared" si="322"/>
        <v>0</v>
      </c>
      <c r="Z1479" s="35">
        <f t="shared" si="320"/>
        <v>0</v>
      </c>
      <c r="AA1479" s="36">
        <f t="shared" si="313"/>
        <v>0</v>
      </c>
      <c r="AB1479" s="36">
        <f t="shared" si="314"/>
        <v>0</v>
      </c>
      <c r="AC1479" s="37">
        <f t="shared" si="315"/>
        <v>0</v>
      </c>
      <c r="AD1479" s="35">
        <f>IF(OR(YEAR(G1479)&lt;2019,O1479="X"),0,IF(ISBLANK(H1479),DATEDIF(G1479,'[3]1.Pradzia'!$D$13,"M"),DATEDIF(G1479,H1479,"m")))</f>
        <v>0</v>
      </c>
      <c r="AE1479" s="37">
        <f>IF(E1479='[3]5.Grup_T'!$E$20,0,IF(AD1479&lt;&gt;0,M1479/V1479*MIN(12,AD1479),0))</f>
        <v>0</v>
      </c>
      <c r="AF1479" s="37">
        <f t="shared" si="316"/>
        <v>0</v>
      </c>
      <c r="AG1479" s="37">
        <f t="shared" si="317"/>
        <v>0</v>
      </c>
      <c r="AH1479" s="37">
        <f t="shared" si="318"/>
        <v>0</v>
      </c>
      <c r="AI1479" s="35" t="str">
        <f t="shared" si="319"/>
        <v>Nusidėvėjęs</v>
      </c>
      <c r="AJ1479" s="38" t="str">
        <f>IF(AND(F1479&lt;&gt;[3]Pav.tvarkyklė!$B$12,F1479&lt;&gt;[3]Pav.tvarkyklė!$B$13),"GVTNT","X")</f>
        <v>GVTNT</v>
      </c>
      <c r="AK1479" s="39">
        <f t="shared" si="321"/>
        <v>0</v>
      </c>
      <c r="AL1479" s="41"/>
      <c r="AM1479" s="41"/>
      <c r="AN1479" s="41">
        <f t="shared" si="323"/>
        <v>1900</v>
      </c>
      <c r="AO1479" s="41"/>
      <c r="AP1479" s="41"/>
      <c r="AQ1479" s="41"/>
      <c r="AR1479" s="42"/>
      <c r="AS1479" s="42"/>
      <c r="AU1479" s="43">
        <f t="shared" si="324"/>
        <v>0</v>
      </c>
    </row>
    <row r="1480" spans="1:47" ht="15" customHeight="1" x14ac:dyDescent="0.25">
      <c r="A1480" s="11"/>
      <c r="B1480" s="19">
        <v>1648</v>
      </c>
      <c r="C1480" s="74"/>
      <c r="D1480" s="77"/>
      <c r="E1480" s="78"/>
      <c r="F1480" s="78"/>
      <c r="G1480" s="80"/>
      <c r="H1480" s="25"/>
      <c r="I1480" s="27"/>
      <c r="J1480" s="27"/>
      <c r="K1480" s="27"/>
      <c r="L1480" s="79"/>
      <c r="M1480" s="81"/>
      <c r="N1480" s="29">
        <v>0</v>
      </c>
      <c r="O1480" s="30" t="str">
        <f>IF(G1480&lt;=$N$2,"",IF(F1480=[3]Pav.tvarkyklė!$B$13,"",IF(ISBLANK(R1480),"X","")))</f>
        <v/>
      </c>
      <c r="P1480" s="88"/>
      <c r="Q1480" s="78"/>
      <c r="R1480" s="78"/>
      <c r="S1480" s="63"/>
      <c r="T1480" s="63"/>
      <c r="U1480" s="34" t="str">
        <f>IFERROR(INDEX('[3]5.Grup_T'!$G$4:$G$22,MATCH('6.Turtas'!E1480,'[3]5.Grup_T'!$E$4:$E$22,0)),"0")</f>
        <v>0</v>
      </c>
      <c r="V1480" s="35">
        <f t="shared" si="311"/>
        <v>0</v>
      </c>
      <c r="W1480" s="35">
        <f>IF(NOT(ISBLANK(H1480)),(12-DATEDIF(H1480,'[3]1.Pradzia'!$D$13,"m")),0)</f>
        <v>0</v>
      </c>
      <c r="X1480" s="35">
        <f t="shared" si="312"/>
        <v>0</v>
      </c>
      <c r="Y1480" s="35">
        <f t="shared" si="322"/>
        <v>0</v>
      </c>
      <c r="Z1480" s="35">
        <f t="shared" si="320"/>
        <v>0</v>
      </c>
      <c r="AA1480" s="36">
        <f t="shared" si="313"/>
        <v>0</v>
      </c>
      <c r="AB1480" s="36">
        <f t="shared" si="314"/>
        <v>0</v>
      </c>
      <c r="AC1480" s="37">
        <f t="shared" si="315"/>
        <v>0</v>
      </c>
      <c r="AD1480" s="35">
        <f>IF(OR(YEAR(G1480)&lt;2019,O1480="X"),0,IF(ISBLANK(H1480),DATEDIF(G1480,'[3]1.Pradzia'!$D$13,"M"),DATEDIF(G1480,H1480,"m")))</f>
        <v>0</v>
      </c>
      <c r="AE1480" s="37">
        <f>IF(E1480='[3]5.Grup_T'!$E$20,0,IF(AD1480&lt;&gt;0,M1480/V1480*MIN(12,AD1480),0))</f>
        <v>0</v>
      </c>
      <c r="AF1480" s="37">
        <f t="shared" si="316"/>
        <v>0</v>
      </c>
      <c r="AG1480" s="37">
        <f t="shared" si="317"/>
        <v>0</v>
      </c>
      <c r="AH1480" s="37">
        <f t="shared" si="318"/>
        <v>0</v>
      </c>
      <c r="AI1480" s="35" t="str">
        <f t="shared" si="319"/>
        <v>Nusidėvėjęs</v>
      </c>
      <c r="AJ1480" s="38" t="str">
        <f>IF(AND(F1480&lt;&gt;[3]Pav.tvarkyklė!$B$12,F1480&lt;&gt;[3]Pav.tvarkyklė!$B$13),"GVTNT","X")</f>
        <v>GVTNT</v>
      </c>
      <c r="AK1480" s="39">
        <f t="shared" si="321"/>
        <v>0</v>
      </c>
      <c r="AL1480" s="41"/>
      <c r="AM1480" s="41"/>
      <c r="AN1480" s="41">
        <f t="shared" si="323"/>
        <v>1900</v>
      </c>
      <c r="AO1480" s="41"/>
      <c r="AP1480" s="41"/>
      <c r="AQ1480" s="41"/>
      <c r="AR1480" s="42"/>
      <c r="AS1480" s="42"/>
      <c r="AU1480" s="43">
        <f t="shared" si="324"/>
        <v>0</v>
      </c>
    </row>
    <row r="1481" spans="1:47" ht="15" customHeight="1" x14ac:dyDescent="0.25">
      <c r="A1481" s="11"/>
      <c r="B1481" s="19">
        <v>1649</v>
      </c>
      <c r="C1481" s="74"/>
      <c r="D1481" s="77"/>
      <c r="E1481" s="78"/>
      <c r="F1481" s="78"/>
      <c r="G1481" s="80"/>
      <c r="H1481" s="25"/>
      <c r="I1481" s="27"/>
      <c r="J1481" s="27"/>
      <c r="K1481" s="27"/>
      <c r="L1481" s="79"/>
      <c r="M1481" s="81"/>
      <c r="N1481" s="29">
        <v>0</v>
      </c>
      <c r="O1481" s="30" t="str">
        <f>IF(G1481&lt;=$N$2,"",IF(F1481=[3]Pav.tvarkyklė!$B$13,"",IF(ISBLANK(R1481),"X","")))</f>
        <v/>
      </c>
      <c r="P1481" s="88"/>
      <c r="Q1481" s="78"/>
      <c r="R1481" s="78"/>
      <c r="S1481" s="63"/>
      <c r="T1481" s="63"/>
      <c r="U1481" s="34" t="str">
        <f>IFERROR(INDEX('[3]5.Grup_T'!$G$4:$G$22,MATCH('6.Turtas'!E1481,'[3]5.Grup_T'!$E$4:$E$22,0)),"0")</f>
        <v>0</v>
      </c>
      <c r="V1481" s="35">
        <f t="shared" si="311"/>
        <v>0</v>
      </c>
      <c r="W1481" s="35">
        <f>IF(NOT(ISBLANK(H1481)),(12-DATEDIF(H1481,'[3]1.Pradzia'!$D$13,"m")),0)</f>
        <v>0</v>
      </c>
      <c r="X1481" s="35">
        <f t="shared" si="312"/>
        <v>0</v>
      </c>
      <c r="Y1481" s="35">
        <f t="shared" si="322"/>
        <v>0</v>
      </c>
      <c r="Z1481" s="35">
        <f t="shared" si="320"/>
        <v>0</v>
      </c>
      <c r="AA1481" s="36">
        <f t="shared" si="313"/>
        <v>0</v>
      </c>
      <c r="AB1481" s="36">
        <f t="shared" si="314"/>
        <v>0</v>
      </c>
      <c r="AC1481" s="37">
        <f t="shared" si="315"/>
        <v>0</v>
      </c>
      <c r="AD1481" s="35">
        <f>IF(OR(YEAR(G1481)&lt;2019,O1481="X"),0,IF(ISBLANK(H1481),DATEDIF(G1481,'[3]1.Pradzia'!$D$13,"M"),DATEDIF(G1481,H1481,"m")))</f>
        <v>0</v>
      </c>
      <c r="AE1481" s="37">
        <f>IF(E1481='[3]5.Grup_T'!$E$20,0,IF(AD1481&lt;&gt;0,M1481/V1481*MIN(12,AD1481),0))</f>
        <v>0</v>
      </c>
      <c r="AF1481" s="37">
        <f t="shared" si="316"/>
        <v>0</v>
      </c>
      <c r="AG1481" s="37">
        <f t="shared" si="317"/>
        <v>0</v>
      </c>
      <c r="AH1481" s="37">
        <f t="shared" si="318"/>
        <v>0</v>
      </c>
      <c r="AI1481" s="35" t="str">
        <f t="shared" si="319"/>
        <v>Nusidėvėjęs</v>
      </c>
      <c r="AJ1481" s="38" t="str">
        <f>IF(AND(F1481&lt;&gt;[3]Pav.tvarkyklė!$B$12,F1481&lt;&gt;[3]Pav.tvarkyklė!$B$13),"GVTNT","X")</f>
        <v>GVTNT</v>
      </c>
      <c r="AK1481" s="39">
        <f t="shared" si="321"/>
        <v>0</v>
      </c>
      <c r="AL1481" s="41"/>
      <c r="AM1481" s="41"/>
      <c r="AN1481" s="41">
        <f t="shared" si="323"/>
        <v>1900</v>
      </c>
      <c r="AO1481" s="41"/>
      <c r="AP1481" s="41"/>
      <c r="AQ1481" s="41"/>
      <c r="AR1481" s="42"/>
      <c r="AS1481" s="42"/>
      <c r="AU1481" s="43">
        <f t="shared" si="324"/>
        <v>0</v>
      </c>
    </row>
    <row r="1482" spans="1:47" ht="15" customHeight="1" x14ac:dyDescent="0.25">
      <c r="A1482" s="11"/>
      <c r="B1482" s="19">
        <v>1650</v>
      </c>
      <c r="C1482" s="74"/>
      <c r="D1482" s="77"/>
      <c r="E1482" s="78"/>
      <c r="F1482" s="78"/>
      <c r="G1482" s="80"/>
      <c r="H1482" s="25"/>
      <c r="I1482" s="27"/>
      <c r="J1482" s="27"/>
      <c r="K1482" s="27"/>
      <c r="L1482" s="79"/>
      <c r="M1482" s="81"/>
      <c r="N1482" s="29">
        <v>0</v>
      </c>
      <c r="O1482" s="30" t="str">
        <f>IF(G1482&lt;=$N$2,"",IF(F1482=[3]Pav.tvarkyklė!$B$13,"",IF(ISBLANK(R1482),"X","")))</f>
        <v/>
      </c>
      <c r="P1482" s="88"/>
      <c r="Q1482" s="78"/>
      <c r="R1482" s="78"/>
      <c r="S1482" s="63"/>
      <c r="T1482" s="63"/>
      <c r="U1482" s="34" t="str">
        <f>IFERROR(INDEX('[3]5.Grup_T'!$G$4:$G$22,MATCH('6.Turtas'!E1482,'[3]5.Grup_T'!$E$4:$E$22,0)),"0")</f>
        <v>0</v>
      </c>
      <c r="V1482" s="35">
        <f t="shared" si="311"/>
        <v>0</v>
      </c>
      <c r="W1482" s="35">
        <f>IF(NOT(ISBLANK(H1482)),(12-DATEDIF(H1482,'[3]1.Pradzia'!$D$13,"m")),0)</f>
        <v>0</v>
      </c>
      <c r="X1482" s="35">
        <f t="shared" si="312"/>
        <v>0</v>
      </c>
      <c r="Y1482" s="35">
        <f t="shared" si="322"/>
        <v>0</v>
      </c>
      <c r="Z1482" s="35">
        <f t="shared" si="320"/>
        <v>0</v>
      </c>
      <c r="AA1482" s="36">
        <f t="shared" si="313"/>
        <v>0</v>
      </c>
      <c r="AB1482" s="36">
        <f t="shared" si="314"/>
        <v>0</v>
      </c>
      <c r="AC1482" s="37">
        <f t="shared" si="315"/>
        <v>0</v>
      </c>
      <c r="AD1482" s="35">
        <f>IF(OR(YEAR(G1482)&lt;2019,O1482="X"),0,IF(ISBLANK(H1482),DATEDIF(G1482,'[3]1.Pradzia'!$D$13,"M"),DATEDIF(G1482,H1482,"m")))</f>
        <v>0</v>
      </c>
      <c r="AE1482" s="37">
        <f>IF(E1482='[3]5.Grup_T'!$E$20,0,IF(AD1482&lt;&gt;0,M1482/V1482*MIN(12,AD1482),0))</f>
        <v>0</v>
      </c>
      <c r="AF1482" s="37">
        <f t="shared" si="316"/>
        <v>0</v>
      </c>
      <c r="AG1482" s="37">
        <f t="shared" si="317"/>
        <v>0</v>
      </c>
      <c r="AH1482" s="37">
        <f t="shared" si="318"/>
        <v>0</v>
      </c>
      <c r="AI1482" s="35" t="str">
        <f t="shared" si="319"/>
        <v>Nusidėvėjęs</v>
      </c>
      <c r="AJ1482" s="38" t="str">
        <f>IF(AND(F1482&lt;&gt;[3]Pav.tvarkyklė!$B$12,F1482&lt;&gt;[3]Pav.tvarkyklė!$B$13),"GVTNT","X")</f>
        <v>GVTNT</v>
      </c>
      <c r="AK1482" s="39">
        <f t="shared" si="321"/>
        <v>0</v>
      </c>
      <c r="AL1482" s="41"/>
      <c r="AM1482" s="41"/>
      <c r="AN1482" s="41">
        <f t="shared" si="323"/>
        <v>1900</v>
      </c>
      <c r="AO1482" s="41"/>
      <c r="AP1482" s="41"/>
      <c r="AQ1482" s="41"/>
      <c r="AR1482" s="42"/>
      <c r="AS1482" s="42"/>
      <c r="AU1482" s="43">
        <f t="shared" si="324"/>
        <v>0</v>
      </c>
    </row>
    <row r="1483" spans="1:47" ht="15" customHeight="1" x14ac:dyDescent="0.25">
      <c r="A1483" s="11"/>
      <c r="B1483" s="19">
        <v>1651</v>
      </c>
      <c r="C1483" s="74"/>
      <c r="D1483" s="77"/>
      <c r="E1483" s="78"/>
      <c r="F1483" s="78"/>
      <c r="G1483" s="80"/>
      <c r="H1483" s="25"/>
      <c r="I1483" s="27"/>
      <c r="J1483" s="27"/>
      <c r="K1483" s="27"/>
      <c r="L1483" s="79"/>
      <c r="M1483" s="81"/>
      <c r="N1483" s="29">
        <v>0</v>
      </c>
      <c r="O1483" s="30" t="str">
        <f>IF(G1483&lt;=$N$2,"",IF(F1483=[3]Pav.tvarkyklė!$B$13,"",IF(ISBLANK(R1483),"X","")))</f>
        <v/>
      </c>
      <c r="P1483" s="88"/>
      <c r="Q1483" s="78"/>
      <c r="R1483" s="78"/>
      <c r="S1483" s="63"/>
      <c r="T1483" s="63"/>
      <c r="U1483" s="34" t="str">
        <f>IFERROR(INDEX('[3]5.Grup_T'!$G$4:$G$22,MATCH('6.Turtas'!E1483,'[3]5.Grup_T'!$E$4:$E$22,0)),"0")</f>
        <v>0</v>
      </c>
      <c r="V1483" s="35">
        <f t="shared" si="311"/>
        <v>0</v>
      </c>
      <c r="W1483" s="35">
        <f>IF(NOT(ISBLANK(H1483)),(12-DATEDIF(H1483,'[3]1.Pradzia'!$D$13,"m")),0)</f>
        <v>0</v>
      </c>
      <c r="X1483" s="35">
        <f t="shared" si="312"/>
        <v>0</v>
      </c>
      <c r="Y1483" s="35">
        <f t="shared" si="322"/>
        <v>0</v>
      </c>
      <c r="Z1483" s="35">
        <f t="shared" si="320"/>
        <v>0</v>
      </c>
      <c r="AA1483" s="36">
        <f t="shared" si="313"/>
        <v>0</v>
      </c>
      <c r="AB1483" s="36">
        <f t="shared" si="314"/>
        <v>0</v>
      </c>
      <c r="AC1483" s="37">
        <f t="shared" si="315"/>
        <v>0</v>
      </c>
      <c r="AD1483" s="35">
        <f>IF(OR(YEAR(G1483)&lt;2019,O1483="X"),0,IF(ISBLANK(H1483),DATEDIF(G1483,'[3]1.Pradzia'!$D$13,"M"),DATEDIF(G1483,H1483,"m")))</f>
        <v>0</v>
      </c>
      <c r="AE1483" s="37">
        <f>IF(E1483='[3]5.Grup_T'!$E$20,0,IF(AD1483&lt;&gt;0,M1483/V1483*MIN(12,AD1483),0))</f>
        <v>0</v>
      </c>
      <c r="AF1483" s="37">
        <f t="shared" si="316"/>
        <v>0</v>
      </c>
      <c r="AG1483" s="37">
        <f t="shared" si="317"/>
        <v>0</v>
      </c>
      <c r="AH1483" s="37">
        <f t="shared" si="318"/>
        <v>0</v>
      </c>
      <c r="AI1483" s="35" t="str">
        <f t="shared" si="319"/>
        <v>Nusidėvėjęs</v>
      </c>
      <c r="AJ1483" s="38" t="str">
        <f>IF(AND(F1483&lt;&gt;[3]Pav.tvarkyklė!$B$12,F1483&lt;&gt;[3]Pav.tvarkyklė!$B$13),"GVTNT","X")</f>
        <v>GVTNT</v>
      </c>
      <c r="AK1483" s="39">
        <f t="shared" si="321"/>
        <v>0</v>
      </c>
      <c r="AL1483" s="41"/>
      <c r="AM1483" s="41"/>
      <c r="AN1483" s="41">
        <f t="shared" si="323"/>
        <v>1900</v>
      </c>
      <c r="AO1483" s="41"/>
      <c r="AP1483" s="41"/>
      <c r="AQ1483" s="41"/>
      <c r="AR1483" s="42"/>
      <c r="AS1483" s="42"/>
      <c r="AU1483" s="43">
        <f t="shared" si="324"/>
        <v>0</v>
      </c>
    </row>
    <row r="1484" spans="1:47" ht="15" customHeight="1" x14ac:dyDescent="0.25">
      <c r="A1484" s="11"/>
      <c r="B1484" s="19">
        <v>1652</v>
      </c>
      <c r="C1484" s="74"/>
      <c r="D1484" s="77"/>
      <c r="E1484" s="78"/>
      <c r="F1484" s="78"/>
      <c r="G1484" s="80"/>
      <c r="H1484" s="49"/>
      <c r="I1484" s="26"/>
      <c r="J1484" s="27"/>
      <c r="K1484" s="27"/>
      <c r="L1484" s="79"/>
      <c r="M1484" s="28"/>
      <c r="N1484" s="29">
        <v>0</v>
      </c>
      <c r="O1484" s="30" t="str">
        <f>IF(G1484&lt;=$N$2,"",IF(F1484=[3]Pav.tvarkyklė!$B$13,"",IF(ISBLANK(R1484),"X","")))</f>
        <v/>
      </c>
      <c r="P1484" s="88"/>
      <c r="Q1484" s="78"/>
      <c r="R1484" s="78"/>
      <c r="S1484" s="63"/>
      <c r="T1484" s="63"/>
      <c r="U1484" s="34" t="str">
        <f>IFERROR(INDEX('[3]5.Grup_T'!$G$4:$G$22,MATCH('6.Turtas'!E1484,'[3]5.Grup_T'!$E$4:$E$22,0)),"0")</f>
        <v>0</v>
      </c>
      <c r="V1484" s="35">
        <f t="shared" si="311"/>
        <v>0</v>
      </c>
      <c r="W1484" s="35">
        <f>IF(NOT(ISBLANK(H1484)),(12-DATEDIF(H1484,'[3]1.Pradzia'!$D$13,"m")),0)</f>
        <v>0</v>
      </c>
      <c r="X1484" s="35">
        <f t="shared" si="312"/>
        <v>0</v>
      </c>
      <c r="Y1484" s="35">
        <f t="shared" si="322"/>
        <v>0</v>
      </c>
      <c r="Z1484" s="35">
        <f t="shared" si="320"/>
        <v>0</v>
      </c>
      <c r="AA1484" s="36">
        <f t="shared" si="313"/>
        <v>0</v>
      </c>
      <c r="AB1484" s="36">
        <f t="shared" si="314"/>
        <v>0</v>
      </c>
      <c r="AC1484" s="37">
        <f t="shared" si="315"/>
        <v>0</v>
      </c>
      <c r="AD1484" s="35">
        <f>IF(OR(YEAR(G1484)&lt;2019,O1484="X"),0,IF(ISBLANK(H1484),DATEDIF(G1484,'[3]1.Pradzia'!$D$13,"M"),DATEDIF(G1484,H1484,"m")))</f>
        <v>0</v>
      </c>
      <c r="AE1484" s="37">
        <f>IF(E1484='[3]5.Grup_T'!$E$20,0,IF(AD1484&lt;&gt;0,M1484/V1484*MIN(12,AD1484),0))</f>
        <v>0</v>
      </c>
      <c r="AF1484" s="37">
        <f t="shared" si="316"/>
        <v>0</v>
      </c>
      <c r="AG1484" s="37">
        <f t="shared" si="317"/>
        <v>0</v>
      </c>
      <c r="AH1484" s="37">
        <f t="shared" si="318"/>
        <v>0</v>
      </c>
      <c r="AI1484" s="35" t="str">
        <f t="shared" si="319"/>
        <v>Nusidėvėjęs</v>
      </c>
      <c r="AJ1484" s="38" t="str">
        <f>IF(AND(F1484&lt;&gt;[3]Pav.tvarkyklė!$B$12,F1484&lt;&gt;[3]Pav.tvarkyklė!$B$13),"GVTNT","X")</f>
        <v>GVTNT</v>
      </c>
      <c r="AK1484" s="39">
        <f t="shared" si="321"/>
        <v>0</v>
      </c>
      <c r="AL1484" s="41"/>
      <c r="AM1484" s="41"/>
      <c r="AN1484" s="41">
        <f t="shared" si="323"/>
        <v>1900</v>
      </c>
      <c r="AO1484" s="41"/>
      <c r="AP1484" s="41"/>
      <c r="AQ1484" s="41"/>
      <c r="AR1484" s="42"/>
      <c r="AS1484" s="42"/>
      <c r="AU1484" s="43">
        <f t="shared" si="324"/>
        <v>0</v>
      </c>
    </row>
    <row r="1485" spans="1:47" ht="15" customHeight="1" x14ac:dyDescent="0.25">
      <c r="A1485" s="11"/>
      <c r="B1485" s="19">
        <v>1653</v>
      </c>
      <c r="C1485" s="74"/>
      <c r="D1485" s="77"/>
      <c r="E1485" s="78"/>
      <c r="F1485" s="78"/>
      <c r="G1485" s="80"/>
      <c r="H1485" s="25"/>
      <c r="I1485" s="27"/>
      <c r="J1485" s="27"/>
      <c r="K1485" s="27"/>
      <c r="L1485" s="79"/>
      <c r="M1485" s="81"/>
      <c r="N1485" s="29">
        <v>0</v>
      </c>
      <c r="O1485" s="30" t="str">
        <f>IF(G1485&lt;=$N$2,"",IF(F1485=[3]Pav.tvarkyklė!$B$13,"",IF(ISBLANK(R1485),"X","")))</f>
        <v/>
      </c>
      <c r="P1485" s="88"/>
      <c r="Q1485" s="78"/>
      <c r="R1485" s="78"/>
      <c r="S1485" s="63"/>
      <c r="T1485" s="63"/>
      <c r="U1485" s="34" t="str">
        <f>IFERROR(INDEX('[3]5.Grup_T'!$G$4:$G$22,MATCH('6.Turtas'!E1485,'[3]5.Grup_T'!$E$4:$E$22,0)),"0")</f>
        <v>0</v>
      </c>
      <c r="V1485" s="35">
        <f t="shared" si="311"/>
        <v>0</v>
      </c>
      <c r="W1485" s="35">
        <f>IF(NOT(ISBLANK(H1485)),(12-DATEDIF(H1485,'[3]1.Pradzia'!$D$13,"m")),0)</f>
        <v>0</v>
      </c>
      <c r="X1485" s="35">
        <f t="shared" si="312"/>
        <v>0</v>
      </c>
      <c r="Y1485" s="35">
        <f t="shared" si="322"/>
        <v>0</v>
      </c>
      <c r="Z1485" s="35">
        <f t="shared" si="320"/>
        <v>0</v>
      </c>
      <c r="AA1485" s="36">
        <f t="shared" si="313"/>
        <v>0</v>
      </c>
      <c r="AB1485" s="36">
        <f t="shared" si="314"/>
        <v>0</v>
      </c>
      <c r="AC1485" s="37">
        <f t="shared" si="315"/>
        <v>0</v>
      </c>
      <c r="AD1485" s="35">
        <f>IF(OR(YEAR(G1485)&lt;2019,O1485="X"),0,IF(ISBLANK(H1485),DATEDIF(G1485,'[3]1.Pradzia'!$D$13,"M"),DATEDIF(G1485,H1485,"m")))</f>
        <v>0</v>
      </c>
      <c r="AE1485" s="37">
        <f>IF(E1485='[3]5.Grup_T'!$E$20,0,IF(AD1485&lt;&gt;0,M1485/V1485*MIN(12,AD1485),0))</f>
        <v>0</v>
      </c>
      <c r="AF1485" s="37">
        <f t="shared" si="316"/>
        <v>0</v>
      </c>
      <c r="AG1485" s="37">
        <f t="shared" si="317"/>
        <v>0</v>
      </c>
      <c r="AH1485" s="37">
        <f t="shared" si="318"/>
        <v>0</v>
      </c>
      <c r="AI1485" s="35" t="str">
        <f t="shared" si="319"/>
        <v>Nusidėvėjęs</v>
      </c>
      <c r="AJ1485" s="38" t="str">
        <f>IF(AND(F1485&lt;&gt;[3]Pav.tvarkyklė!$B$12,F1485&lt;&gt;[3]Pav.tvarkyklė!$B$13),"GVTNT","X")</f>
        <v>GVTNT</v>
      </c>
      <c r="AK1485" s="39">
        <f t="shared" si="321"/>
        <v>0</v>
      </c>
      <c r="AL1485" s="41"/>
      <c r="AM1485" s="41"/>
      <c r="AN1485" s="41">
        <f t="shared" si="323"/>
        <v>1900</v>
      </c>
      <c r="AO1485" s="41"/>
      <c r="AP1485" s="41"/>
      <c r="AQ1485" s="41"/>
      <c r="AR1485" s="42"/>
      <c r="AS1485" s="42"/>
      <c r="AU1485" s="43">
        <f t="shared" si="324"/>
        <v>0</v>
      </c>
    </row>
    <row r="1486" spans="1:47" ht="15" customHeight="1" x14ac:dyDescent="0.25">
      <c r="A1486" s="11"/>
      <c r="B1486" s="19">
        <v>1654</v>
      </c>
      <c r="C1486" s="74"/>
      <c r="D1486" s="77"/>
      <c r="E1486" s="78"/>
      <c r="F1486" s="78"/>
      <c r="G1486" s="80"/>
      <c r="H1486" s="25"/>
      <c r="I1486" s="27"/>
      <c r="J1486" s="27"/>
      <c r="K1486" s="27"/>
      <c r="L1486" s="79"/>
      <c r="M1486" s="81"/>
      <c r="N1486" s="29">
        <v>0</v>
      </c>
      <c r="O1486" s="30" t="str">
        <f>IF(G1486&lt;=$N$2,"",IF(F1486=[3]Pav.tvarkyklė!$B$13,"",IF(ISBLANK(R1486),"X","")))</f>
        <v/>
      </c>
      <c r="P1486" s="88"/>
      <c r="Q1486" s="78"/>
      <c r="R1486" s="78"/>
      <c r="S1486" s="63"/>
      <c r="T1486" s="63"/>
      <c r="U1486" s="34" t="str">
        <f>IFERROR(INDEX('[3]5.Grup_T'!$G$4:$G$22,MATCH('6.Turtas'!E1486,'[3]5.Grup_T'!$E$4:$E$22,0)),"0")</f>
        <v>0</v>
      </c>
      <c r="V1486" s="35">
        <f t="shared" si="311"/>
        <v>0</v>
      </c>
      <c r="W1486" s="35">
        <f>IF(NOT(ISBLANK(H1486)),(12-DATEDIF(H1486,'[3]1.Pradzia'!$D$13,"m")),0)</f>
        <v>0</v>
      </c>
      <c r="X1486" s="35">
        <f t="shared" si="312"/>
        <v>0</v>
      </c>
      <c r="Y1486" s="35">
        <f t="shared" si="322"/>
        <v>0</v>
      </c>
      <c r="Z1486" s="35">
        <f t="shared" si="320"/>
        <v>0</v>
      </c>
      <c r="AA1486" s="36">
        <f t="shared" si="313"/>
        <v>0</v>
      </c>
      <c r="AB1486" s="36">
        <f t="shared" si="314"/>
        <v>0</v>
      </c>
      <c r="AC1486" s="37">
        <f t="shared" si="315"/>
        <v>0</v>
      </c>
      <c r="AD1486" s="35">
        <f>IF(OR(YEAR(G1486)&lt;2019,O1486="X"),0,IF(ISBLANK(H1486),DATEDIF(G1486,'[3]1.Pradzia'!$D$13,"M"),DATEDIF(G1486,H1486,"m")))</f>
        <v>0</v>
      </c>
      <c r="AE1486" s="37">
        <f>IF(E1486='[3]5.Grup_T'!$E$20,0,IF(AD1486&lt;&gt;0,M1486/V1486*MIN(12,AD1486),0))</f>
        <v>0</v>
      </c>
      <c r="AF1486" s="37">
        <f t="shared" si="316"/>
        <v>0</v>
      </c>
      <c r="AG1486" s="37">
        <f t="shared" si="317"/>
        <v>0</v>
      </c>
      <c r="AH1486" s="37">
        <f t="shared" si="318"/>
        <v>0</v>
      </c>
      <c r="AI1486" s="35" t="str">
        <f t="shared" si="319"/>
        <v>Nusidėvėjęs</v>
      </c>
      <c r="AJ1486" s="38" t="str">
        <f>IF(AND(F1486&lt;&gt;[3]Pav.tvarkyklė!$B$12,F1486&lt;&gt;[3]Pav.tvarkyklė!$B$13),"GVTNT","X")</f>
        <v>GVTNT</v>
      </c>
      <c r="AK1486" s="39">
        <f t="shared" si="321"/>
        <v>0</v>
      </c>
      <c r="AL1486" s="41"/>
      <c r="AM1486" s="41"/>
      <c r="AN1486" s="41">
        <f t="shared" si="323"/>
        <v>1900</v>
      </c>
      <c r="AO1486" s="41"/>
      <c r="AP1486" s="41"/>
      <c r="AQ1486" s="41"/>
      <c r="AR1486" s="42"/>
      <c r="AS1486" s="42"/>
      <c r="AU1486" s="43">
        <f t="shared" si="324"/>
        <v>0</v>
      </c>
    </row>
    <row r="1487" spans="1:47" ht="15" customHeight="1" x14ac:dyDescent="0.25">
      <c r="A1487" s="11"/>
      <c r="B1487" s="19">
        <v>1655</v>
      </c>
      <c r="C1487" s="74"/>
      <c r="D1487" s="77"/>
      <c r="E1487" s="78"/>
      <c r="F1487" s="78"/>
      <c r="G1487" s="80"/>
      <c r="H1487" s="25"/>
      <c r="I1487" s="27"/>
      <c r="J1487" s="27"/>
      <c r="K1487" s="27"/>
      <c r="L1487" s="79"/>
      <c r="M1487" s="81"/>
      <c r="N1487" s="29">
        <v>0</v>
      </c>
      <c r="O1487" s="30" t="str">
        <f>IF(G1487&lt;=$N$2,"",IF(F1487=[3]Pav.tvarkyklė!$B$13,"",IF(ISBLANK(R1487),"X","")))</f>
        <v/>
      </c>
      <c r="P1487" s="88"/>
      <c r="Q1487" s="78"/>
      <c r="R1487" s="78"/>
      <c r="S1487" s="63"/>
      <c r="T1487" s="63"/>
      <c r="U1487" s="34" t="str">
        <f>IFERROR(INDEX('[3]5.Grup_T'!$G$4:$G$22,MATCH('6.Turtas'!E1487,'[3]5.Grup_T'!$E$4:$E$22,0)),"0")</f>
        <v>0</v>
      </c>
      <c r="V1487" s="35">
        <f t="shared" si="311"/>
        <v>0</v>
      </c>
      <c r="W1487" s="35">
        <f>IF(NOT(ISBLANK(H1487)),(12-DATEDIF(H1487,'[3]1.Pradzia'!$D$13,"m")),0)</f>
        <v>0</v>
      </c>
      <c r="X1487" s="35">
        <f t="shared" si="312"/>
        <v>0</v>
      </c>
      <c r="Y1487" s="35">
        <f t="shared" si="322"/>
        <v>0</v>
      </c>
      <c r="Z1487" s="35">
        <f t="shared" si="320"/>
        <v>0</v>
      </c>
      <c r="AA1487" s="36">
        <f t="shared" si="313"/>
        <v>0</v>
      </c>
      <c r="AB1487" s="36">
        <f t="shared" si="314"/>
        <v>0</v>
      </c>
      <c r="AC1487" s="37">
        <f t="shared" si="315"/>
        <v>0</v>
      </c>
      <c r="AD1487" s="35">
        <f>IF(OR(YEAR(G1487)&lt;2019,O1487="X"),0,IF(ISBLANK(H1487),DATEDIF(G1487,'[3]1.Pradzia'!$D$13,"M"),DATEDIF(G1487,H1487,"m")))</f>
        <v>0</v>
      </c>
      <c r="AE1487" s="37">
        <f>IF(E1487='[3]5.Grup_T'!$E$20,0,IF(AD1487&lt;&gt;0,M1487/V1487*MIN(12,AD1487),0))</f>
        <v>0</v>
      </c>
      <c r="AF1487" s="37">
        <f t="shared" si="316"/>
        <v>0</v>
      </c>
      <c r="AG1487" s="37">
        <f t="shared" si="317"/>
        <v>0</v>
      </c>
      <c r="AH1487" s="37">
        <f t="shared" si="318"/>
        <v>0</v>
      </c>
      <c r="AI1487" s="35" t="str">
        <f t="shared" si="319"/>
        <v>Nusidėvėjęs</v>
      </c>
      <c r="AJ1487" s="38" t="str">
        <f>IF(AND(F1487&lt;&gt;[3]Pav.tvarkyklė!$B$12,F1487&lt;&gt;[3]Pav.tvarkyklė!$B$13),"GVTNT","X")</f>
        <v>GVTNT</v>
      </c>
      <c r="AK1487" s="39">
        <f t="shared" si="321"/>
        <v>0</v>
      </c>
      <c r="AL1487" s="41"/>
      <c r="AM1487" s="41"/>
      <c r="AN1487" s="41">
        <f t="shared" si="323"/>
        <v>1900</v>
      </c>
      <c r="AO1487" s="41"/>
      <c r="AP1487" s="41"/>
      <c r="AQ1487" s="41"/>
      <c r="AR1487" s="42"/>
      <c r="AS1487" s="42"/>
      <c r="AU1487" s="43">
        <f t="shared" si="324"/>
        <v>0</v>
      </c>
    </row>
    <row r="1488" spans="1:47" ht="15" customHeight="1" x14ac:dyDescent="0.25">
      <c r="A1488" s="11"/>
      <c r="B1488" s="19">
        <v>1656</v>
      </c>
      <c r="C1488" s="74"/>
      <c r="D1488" s="77"/>
      <c r="E1488" s="78"/>
      <c r="F1488" s="78"/>
      <c r="G1488" s="80"/>
      <c r="H1488" s="25"/>
      <c r="I1488" s="27"/>
      <c r="J1488" s="27"/>
      <c r="K1488" s="27"/>
      <c r="L1488" s="79"/>
      <c r="M1488" s="81"/>
      <c r="N1488" s="29">
        <v>0</v>
      </c>
      <c r="O1488" s="30" t="str">
        <f>IF(G1488&lt;=$N$2,"",IF(F1488=[3]Pav.tvarkyklė!$B$13,"",IF(ISBLANK(R1488),"X","")))</f>
        <v/>
      </c>
      <c r="P1488" s="88"/>
      <c r="Q1488" s="78"/>
      <c r="R1488" s="78"/>
      <c r="S1488" s="63"/>
      <c r="T1488" s="63"/>
      <c r="U1488" s="34" t="str">
        <f>IFERROR(INDEX('[3]5.Grup_T'!$G$4:$G$22,MATCH('6.Turtas'!E1488,'[3]5.Grup_T'!$E$4:$E$22,0)),"0")</f>
        <v>0</v>
      </c>
      <c r="V1488" s="35">
        <f t="shared" si="311"/>
        <v>0</v>
      </c>
      <c r="W1488" s="35">
        <f>IF(NOT(ISBLANK(H1488)),(12-DATEDIF(H1488,'[3]1.Pradzia'!$D$13,"m")),0)</f>
        <v>0</v>
      </c>
      <c r="X1488" s="35">
        <f t="shared" si="312"/>
        <v>0</v>
      </c>
      <c r="Y1488" s="35">
        <f t="shared" si="322"/>
        <v>0</v>
      </c>
      <c r="Z1488" s="35">
        <f t="shared" si="320"/>
        <v>0</v>
      </c>
      <c r="AA1488" s="36">
        <f t="shared" si="313"/>
        <v>0</v>
      </c>
      <c r="AB1488" s="36">
        <f t="shared" si="314"/>
        <v>0</v>
      </c>
      <c r="AC1488" s="37">
        <f t="shared" si="315"/>
        <v>0</v>
      </c>
      <c r="AD1488" s="35">
        <f>IF(OR(YEAR(G1488)&lt;2019,O1488="X"),0,IF(ISBLANK(H1488),DATEDIF(G1488,'[3]1.Pradzia'!$D$13,"M"),DATEDIF(G1488,H1488,"m")))</f>
        <v>0</v>
      </c>
      <c r="AE1488" s="37">
        <f>IF(E1488='[3]5.Grup_T'!$E$20,0,IF(AD1488&lt;&gt;0,M1488/V1488*MIN(12,AD1488),0))</f>
        <v>0</v>
      </c>
      <c r="AF1488" s="37">
        <f t="shared" si="316"/>
        <v>0</v>
      </c>
      <c r="AG1488" s="37">
        <f t="shared" si="317"/>
        <v>0</v>
      </c>
      <c r="AH1488" s="37">
        <f t="shared" si="318"/>
        <v>0</v>
      </c>
      <c r="AI1488" s="35" t="str">
        <f t="shared" si="319"/>
        <v>Nusidėvėjęs</v>
      </c>
      <c r="AJ1488" s="38" t="str">
        <f>IF(AND(F1488&lt;&gt;[3]Pav.tvarkyklė!$B$12,F1488&lt;&gt;[3]Pav.tvarkyklė!$B$13),"GVTNT","X")</f>
        <v>GVTNT</v>
      </c>
      <c r="AK1488" s="39">
        <f t="shared" si="321"/>
        <v>0</v>
      </c>
      <c r="AL1488" s="41"/>
      <c r="AM1488" s="41"/>
      <c r="AN1488" s="41">
        <f t="shared" si="323"/>
        <v>1900</v>
      </c>
      <c r="AO1488" s="41"/>
      <c r="AP1488" s="41"/>
      <c r="AQ1488" s="41"/>
      <c r="AR1488" s="42"/>
      <c r="AS1488" s="42"/>
      <c r="AU1488" s="43">
        <f t="shared" si="324"/>
        <v>0</v>
      </c>
    </row>
    <row r="1489" spans="1:47" ht="15" customHeight="1" x14ac:dyDescent="0.25">
      <c r="A1489" s="11"/>
      <c r="B1489" s="19">
        <v>1657</v>
      </c>
      <c r="C1489" s="74"/>
      <c r="D1489" s="77"/>
      <c r="E1489" s="78"/>
      <c r="F1489" s="78"/>
      <c r="G1489" s="80"/>
      <c r="H1489" s="25"/>
      <c r="I1489" s="27"/>
      <c r="J1489" s="27"/>
      <c r="K1489" s="27"/>
      <c r="L1489" s="79"/>
      <c r="M1489" s="81"/>
      <c r="N1489" s="29">
        <v>0</v>
      </c>
      <c r="O1489" s="30" t="str">
        <f>IF(G1489&lt;=$N$2,"",IF(F1489=[3]Pav.tvarkyklė!$B$13,"",IF(ISBLANK(R1489),"X","")))</f>
        <v/>
      </c>
      <c r="P1489" s="88"/>
      <c r="Q1489" s="78"/>
      <c r="R1489" s="78"/>
      <c r="S1489" s="63"/>
      <c r="T1489" s="63"/>
      <c r="U1489" s="34" t="str">
        <f>IFERROR(INDEX('[3]5.Grup_T'!$G$4:$G$22,MATCH('6.Turtas'!E1489,'[3]5.Grup_T'!$E$4:$E$22,0)),"0")</f>
        <v>0</v>
      </c>
      <c r="V1489" s="35">
        <f t="shared" si="311"/>
        <v>0</v>
      </c>
      <c r="W1489" s="35">
        <f>IF(NOT(ISBLANK(H1489)),(12-DATEDIF(H1489,'[3]1.Pradzia'!$D$13,"m")),0)</f>
        <v>0</v>
      </c>
      <c r="X1489" s="35">
        <f t="shared" si="312"/>
        <v>0</v>
      </c>
      <c r="Y1489" s="35">
        <f t="shared" si="322"/>
        <v>0</v>
      </c>
      <c r="Z1489" s="35">
        <f t="shared" si="320"/>
        <v>0</v>
      </c>
      <c r="AA1489" s="36">
        <f t="shared" si="313"/>
        <v>0</v>
      </c>
      <c r="AB1489" s="36">
        <f t="shared" si="314"/>
        <v>0</v>
      </c>
      <c r="AC1489" s="37">
        <f t="shared" si="315"/>
        <v>0</v>
      </c>
      <c r="AD1489" s="35">
        <f>IF(OR(YEAR(G1489)&lt;2019,O1489="X"),0,IF(ISBLANK(H1489),DATEDIF(G1489,'[3]1.Pradzia'!$D$13,"M"),DATEDIF(G1489,H1489,"m")))</f>
        <v>0</v>
      </c>
      <c r="AE1489" s="37">
        <f>IF(E1489='[3]5.Grup_T'!$E$20,0,IF(AD1489&lt;&gt;0,M1489/V1489*MIN(12,AD1489),0))</f>
        <v>0</v>
      </c>
      <c r="AF1489" s="37">
        <f t="shared" si="316"/>
        <v>0</v>
      </c>
      <c r="AG1489" s="37">
        <f t="shared" si="317"/>
        <v>0</v>
      </c>
      <c r="AH1489" s="37">
        <f t="shared" si="318"/>
        <v>0</v>
      </c>
      <c r="AI1489" s="35" t="str">
        <f t="shared" si="319"/>
        <v>Nusidėvėjęs</v>
      </c>
      <c r="AJ1489" s="38" t="str">
        <f>IF(AND(F1489&lt;&gt;[3]Pav.tvarkyklė!$B$12,F1489&lt;&gt;[3]Pav.tvarkyklė!$B$13),"GVTNT","X")</f>
        <v>GVTNT</v>
      </c>
      <c r="AK1489" s="39">
        <f t="shared" si="321"/>
        <v>0</v>
      </c>
      <c r="AL1489" s="41"/>
      <c r="AM1489" s="41"/>
      <c r="AN1489" s="41">
        <f t="shared" si="323"/>
        <v>1900</v>
      </c>
      <c r="AO1489" s="41"/>
      <c r="AP1489" s="41"/>
      <c r="AQ1489" s="41"/>
      <c r="AR1489" s="42"/>
      <c r="AS1489" s="42"/>
      <c r="AU1489" s="43">
        <f t="shared" si="324"/>
        <v>0</v>
      </c>
    </row>
    <row r="1490" spans="1:47" ht="15" customHeight="1" x14ac:dyDescent="0.25">
      <c r="A1490" s="11"/>
      <c r="B1490" s="19">
        <v>1658</v>
      </c>
      <c r="C1490" s="74"/>
      <c r="D1490" s="77"/>
      <c r="E1490" s="78"/>
      <c r="F1490" s="78"/>
      <c r="G1490" s="80"/>
      <c r="H1490" s="25"/>
      <c r="I1490" s="27"/>
      <c r="J1490" s="27"/>
      <c r="K1490" s="27"/>
      <c r="L1490" s="79"/>
      <c r="M1490" s="81"/>
      <c r="N1490" s="29">
        <v>0</v>
      </c>
      <c r="O1490" s="30" t="str">
        <f>IF(G1490&lt;=$N$2,"",IF(F1490=[3]Pav.tvarkyklė!$B$13,"",IF(ISBLANK(R1490),"X","")))</f>
        <v/>
      </c>
      <c r="P1490" s="88"/>
      <c r="Q1490" s="78"/>
      <c r="R1490" s="78"/>
      <c r="S1490" s="63"/>
      <c r="T1490" s="63"/>
      <c r="U1490" s="34" t="str">
        <f>IFERROR(INDEX('[3]5.Grup_T'!$G$4:$G$22,MATCH('6.Turtas'!E1490,'[3]5.Grup_T'!$E$4:$E$22,0)),"0")</f>
        <v>0</v>
      </c>
      <c r="V1490" s="35">
        <f t="shared" ref="V1490:V1553" si="325">U1490*12</f>
        <v>0</v>
      </c>
      <c r="W1490" s="35">
        <f>IF(NOT(ISBLANK(H1490)),(12-DATEDIF(H1490,'[3]1.Pradzia'!$D$13,"m")),0)</f>
        <v>0</v>
      </c>
      <c r="X1490" s="35">
        <f t="shared" ref="X1490:X1553" si="326">IF(OR(ISBLANK(C1490),YEAR(G1490)&gt;=2019),0,DATEDIF(G1490,$N$2,"M"))</f>
        <v>0</v>
      </c>
      <c r="Y1490" s="35">
        <f t="shared" si="322"/>
        <v>0</v>
      </c>
      <c r="Z1490" s="35">
        <f t="shared" si="320"/>
        <v>0</v>
      </c>
      <c r="AA1490" s="36">
        <f t="shared" ref="AA1490:AA1553" si="327">+IF(Z1490&lt;=0,0,N1490/Z1490)</f>
        <v>0</v>
      </c>
      <c r="AB1490" s="36">
        <f t="shared" ref="AB1490:AB1553" si="328">IF(Z1490&lt;=0,N1490,N1490/Z1490*Y1490)</f>
        <v>0</v>
      </c>
      <c r="AC1490" s="37">
        <f t="shared" ref="AC1490:AC1553" si="329">IF(YEAR(G1490)&lt;2019,M1490-N1490+AB1490,0)</f>
        <v>0</v>
      </c>
      <c r="AD1490" s="35">
        <f>IF(OR(YEAR(G1490)&lt;2019,O1490="X"),0,IF(ISBLANK(H1490),DATEDIF(G1490,'[3]1.Pradzia'!$D$13,"M"),DATEDIF(G1490,H1490,"m")))</f>
        <v>0</v>
      </c>
      <c r="AE1490" s="37">
        <f>IF(E1490='[3]5.Grup_T'!$E$20,0,IF(AD1490&lt;&gt;0,M1490/V1490*MIN(12,AD1490),0))</f>
        <v>0</v>
      </c>
      <c r="AF1490" s="37">
        <f t="shared" ref="AF1490:AF1553" si="330">+AB1490+AE1490</f>
        <v>0</v>
      </c>
      <c r="AG1490" s="37">
        <f t="shared" ref="AG1490:AG1553" si="331">AC1490+AE1490</f>
        <v>0</v>
      </c>
      <c r="AH1490" s="37">
        <f t="shared" ref="AH1490:AH1553" si="332">M1490-AG1490</f>
        <v>0</v>
      </c>
      <c r="AI1490" s="35" t="str">
        <f t="shared" ref="AI1490:AI1553" si="333">IF(H1490&lt;&gt;0,"Nurašytas",IF(O1490="X","Nesuderintas",IF(AH1490&lt;=0,"Nusidėvėjęs","")))</f>
        <v>Nusidėvėjęs</v>
      </c>
      <c r="AJ1490" s="38" t="str">
        <f>IF(AND(F1490&lt;&gt;[3]Pav.tvarkyklė!$B$12,F1490&lt;&gt;[3]Pav.tvarkyklė!$B$13),"GVTNT","X")</f>
        <v>GVTNT</v>
      </c>
      <c r="AK1490" s="39">
        <f t="shared" si="321"/>
        <v>0</v>
      </c>
      <c r="AL1490" s="41"/>
      <c r="AM1490" s="41"/>
      <c r="AN1490" s="41">
        <f t="shared" si="323"/>
        <v>1900</v>
      </c>
      <c r="AO1490" s="41"/>
      <c r="AP1490" s="41"/>
      <c r="AQ1490" s="41"/>
      <c r="AR1490" s="42"/>
      <c r="AS1490" s="42"/>
      <c r="AU1490" s="43">
        <f t="shared" si="324"/>
        <v>0</v>
      </c>
    </row>
    <row r="1491" spans="1:47" ht="15" customHeight="1" x14ac:dyDescent="0.25">
      <c r="A1491" s="11"/>
      <c r="B1491" s="19">
        <v>1659</v>
      </c>
      <c r="C1491" s="74"/>
      <c r="D1491" s="77"/>
      <c r="E1491" s="78"/>
      <c r="F1491" s="78"/>
      <c r="G1491" s="80"/>
      <c r="H1491" s="25"/>
      <c r="I1491" s="27"/>
      <c r="J1491" s="27"/>
      <c r="K1491" s="27"/>
      <c r="L1491" s="79"/>
      <c r="M1491" s="81"/>
      <c r="N1491" s="29">
        <v>0</v>
      </c>
      <c r="O1491" s="30" t="str">
        <f>IF(G1491&lt;=$N$2,"",IF(F1491=[3]Pav.tvarkyklė!$B$13,"",IF(ISBLANK(R1491),"X","")))</f>
        <v/>
      </c>
      <c r="P1491" s="88"/>
      <c r="Q1491" s="78"/>
      <c r="R1491" s="78"/>
      <c r="S1491" s="63"/>
      <c r="T1491" s="63"/>
      <c r="U1491" s="34" t="str">
        <f>IFERROR(INDEX('[3]5.Grup_T'!$G$4:$G$22,MATCH('6.Turtas'!E1491,'[3]5.Grup_T'!$E$4:$E$22,0)),"0")</f>
        <v>0</v>
      </c>
      <c r="V1491" s="35">
        <f t="shared" si="325"/>
        <v>0</v>
      </c>
      <c r="W1491" s="35">
        <f>IF(NOT(ISBLANK(H1491)),(12-DATEDIF(H1491,'[3]1.Pradzia'!$D$13,"m")),0)</f>
        <v>0</v>
      </c>
      <c r="X1491" s="35">
        <f t="shared" si="326"/>
        <v>0</v>
      </c>
      <c r="Y1491" s="35">
        <f t="shared" si="322"/>
        <v>0</v>
      </c>
      <c r="Z1491" s="35">
        <f t="shared" ref="Z1491:Z1554" si="334">IF(YEAR(G1491)&gt;=2019,0,V1491-X1491)</f>
        <v>0</v>
      </c>
      <c r="AA1491" s="36">
        <f t="shared" si="327"/>
        <v>0</v>
      </c>
      <c r="AB1491" s="36">
        <f t="shared" si="328"/>
        <v>0</v>
      </c>
      <c r="AC1491" s="37">
        <f t="shared" si="329"/>
        <v>0</v>
      </c>
      <c r="AD1491" s="35">
        <f>IF(OR(YEAR(G1491)&lt;2019,O1491="X"),0,IF(ISBLANK(H1491),DATEDIF(G1491,'[3]1.Pradzia'!$D$13,"M"),DATEDIF(G1491,H1491,"m")))</f>
        <v>0</v>
      </c>
      <c r="AE1491" s="37">
        <f>IF(E1491='[3]5.Grup_T'!$E$20,0,IF(AD1491&lt;&gt;0,M1491/V1491*MIN(12,AD1491),0))</f>
        <v>0</v>
      </c>
      <c r="AF1491" s="37">
        <f t="shared" si="330"/>
        <v>0</v>
      </c>
      <c r="AG1491" s="37">
        <f t="shared" si="331"/>
        <v>0</v>
      </c>
      <c r="AH1491" s="37">
        <f t="shared" si="332"/>
        <v>0</v>
      </c>
      <c r="AI1491" s="35" t="str">
        <f t="shared" si="333"/>
        <v>Nusidėvėjęs</v>
      </c>
      <c r="AJ1491" s="38" t="str">
        <f>IF(AND(F1491&lt;&gt;[3]Pav.tvarkyklė!$B$12,F1491&lt;&gt;[3]Pav.tvarkyklė!$B$13),"GVTNT","X")</f>
        <v>GVTNT</v>
      </c>
      <c r="AK1491" s="39">
        <f t="shared" ref="AK1491:AK1554" si="335">I1491-J1491-K1491-L1491-M1491</f>
        <v>0</v>
      </c>
      <c r="AL1491" s="41"/>
      <c r="AM1491" s="41"/>
      <c r="AN1491" s="41">
        <f t="shared" si="323"/>
        <v>1900</v>
      </c>
      <c r="AO1491" s="41"/>
      <c r="AP1491" s="41"/>
      <c r="AQ1491" s="41"/>
      <c r="AR1491" s="42"/>
      <c r="AS1491" s="42"/>
      <c r="AU1491" s="43">
        <f t="shared" si="324"/>
        <v>0</v>
      </c>
    </row>
    <row r="1492" spans="1:47" ht="15" customHeight="1" x14ac:dyDescent="0.25">
      <c r="A1492" s="11"/>
      <c r="B1492" s="19">
        <v>1660</v>
      </c>
      <c r="C1492" s="74"/>
      <c r="D1492" s="77"/>
      <c r="E1492" s="78"/>
      <c r="F1492" s="78"/>
      <c r="G1492" s="80"/>
      <c r="H1492" s="25"/>
      <c r="I1492" s="27"/>
      <c r="J1492" s="27"/>
      <c r="K1492" s="27"/>
      <c r="L1492" s="79"/>
      <c r="M1492" s="81"/>
      <c r="N1492" s="29">
        <v>0</v>
      </c>
      <c r="O1492" s="30" t="str">
        <f>IF(G1492&lt;=$N$2,"",IF(F1492=[3]Pav.tvarkyklė!$B$13,"",IF(ISBLANK(R1492),"X","")))</f>
        <v/>
      </c>
      <c r="P1492" s="88"/>
      <c r="Q1492" s="78"/>
      <c r="R1492" s="78"/>
      <c r="S1492" s="63"/>
      <c r="T1492" s="63"/>
      <c r="U1492" s="34" t="str">
        <f>IFERROR(INDEX('[3]5.Grup_T'!$G$4:$G$22,MATCH('6.Turtas'!E1492,'[3]5.Grup_T'!$E$4:$E$22,0)),"0")</f>
        <v>0</v>
      </c>
      <c r="V1492" s="35">
        <f t="shared" si="325"/>
        <v>0</v>
      </c>
      <c r="W1492" s="35">
        <f>IF(NOT(ISBLANK(H1492)),(12-DATEDIF(H1492,'[3]1.Pradzia'!$D$13,"m")),0)</f>
        <v>0</v>
      </c>
      <c r="X1492" s="35">
        <f t="shared" si="326"/>
        <v>0</v>
      </c>
      <c r="Y1492" s="35">
        <f t="shared" si="322"/>
        <v>0</v>
      </c>
      <c r="Z1492" s="35">
        <f t="shared" si="334"/>
        <v>0</v>
      </c>
      <c r="AA1492" s="36">
        <f t="shared" si="327"/>
        <v>0</v>
      </c>
      <c r="AB1492" s="36">
        <f t="shared" si="328"/>
        <v>0</v>
      </c>
      <c r="AC1492" s="37">
        <f t="shared" si="329"/>
        <v>0</v>
      </c>
      <c r="AD1492" s="35">
        <f>IF(OR(YEAR(G1492)&lt;2019,O1492="X"),0,IF(ISBLANK(H1492),DATEDIF(G1492,'[3]1.Pradzia'!$D$13,"M"),DATEDIF(G1492,H1492,"m")))</f>
        <v>0</v>
      </c>
      <c r="AE1492" s="37">
        <f>IF(E1492='[3]5.Grup_T'!$E$20,0,IF(AD1492&lt;&gt;0,M1492/V1492*MIN(12,AD1492),0))</f>
        <v>0</v>
      </c>
      <c r="AF1492" s="37">
        <f t="shared" si="330"/>
        <v>0</v>
      </c>
      <c r="AG1492" s="37">
        <f t="shared" si="331"/>
        <v>0</v>
      </c>
      <c r="AH1492" s="37">
        <f t="shared" si="332"/>
        <v>0</v>
      </c>
      <c r="AI1492" s="35" t="str">
        <f t="shared" si="333"/>
        <v>Nusidėvėjęs</v>
      </c>
      <c r="AJ1492" s="38" t="str">
        <f>IF(AND(F1492&lt;&gt;[3]Pav.tvarkyklė!$B$12,F1492&lt;&gt;[3]Pav.tvarkyklė!$B$13),"GVTNT","X")</f>
        <v>GVTNT</v>
      </c>
      <c r="AK1492" s="39">
        <f t="shared" si="335"/>
        <v>0</v>
      </c>
      <c r="AL1492" s="41"/>
      <c r="AM1492" s="41"/>
      <c r="AN1492" s="41">
        <f t="shared" si="323"/>
        <v>1900</v>
      </c>
      <c r="AO1492" s="41"/>
      <c r="AP1492" s="41"/>
      <c r="AQ1492" s="41"/>
      <c r="AR1492" s="42"/>
      <c r="AS1492" s="42"/>
      <c r="AU1492" s="43">
        <f t="shared" si="324"/>
        <v>0</v>
      </c>
    </row>
    <row r="1493" spans="1:47" ht="15" customHeight="1" x14ac:dyDescent="0.25">
      <c r="A1493" s="11"/>
      <c r="B1493" s="19">
        <v>1661</v>
      </c>
      <c r="C1493" s="74"/>
      <c r="D1493" s="77"/>
      <c r="E1493" s="78"/>
      <c r="F1493" s="78"/>
      <c r="G1493" s="80"/>
      <c r="H1493" s="25"/>
      <c r="I1493" s="27"/>
      <c r="J1493" s="27"/>
      <c r="K1493" s="27"/>
      <c r="L1493" s="79"/>
      <c r="M1493" s="81"/>
      <c r="N1493" s="29">
        <v>0</v>
      </c>
      <c r="O1493" s="30" t="str">
        <f>IF(G1493&lt;=$N$2,"",IF(F1493=[3]Pav.tvarkyklė!$B$13,"",IF(ISBLANK(R1493),"X","")))</f>
        <v/>
      </c>
      <c r="P1493" s="88"/>
      <c r="Q1493" s="78"/>
      <c r="R1493" s="78"/>
      <c r="S1493" s="63"/>
      <c r="T1493" s="63"/>
      <c r="U1493" s="34" t="str">
        <f>IFERROR(INDEX('[3]5.Grup_T'!$G$4:$G$22,MATCH('6.Turtas'!E1493,'[3]5.Grup_T'!$E$4:$E$22,0)),"0")</f>
        <v>0</v>
      </c>
      <c r="V1493" s="35">
        <f t="shared" si="325"/>
        <v>0</v>
      </c>
      <c r="W1493" s="35">
        <f>IF(NOT(ISBLANK(H1493)),(12-DATEDIF(H1493,'[3]1.Pradzia'!$D$13,"m")),0)</f>
        <v>0</v>
      </c>
      <c r="X1493" s="35">
        <f t="shared" si="326"/>
        <v>0</v>
      </c>
      <c r="Y1493" s="35">
        <f t="shared" si="322"/>
        <v>0</v>
      </c>
      <c r="Z1493" s="35">
        <f t="shared" si="334"/>
        <v>0</v>
      </c>
      <c r="AA1493" s="36">
        <f t="shared" si="327"/>
        <v>0</v>
      </c>
      <c r="AB1493" s="36">
        <f t="shared" si="328"/>
        <v>0</v>
      </c>
      <c r="AC1493" s="37">
        <f t="shared" si="329"/>
        <v>0</v>
      </c>
      <c r="AD1493" s="35">
        <f>IF(OR(YEAR(G1493)&lt;2019,O1493="X"),0,IF(ISBLANK(H1493),DATEDIF(G1493,'[3]1.Pradzia'!$D$13,"M"),DATEDIF(G1493,H1493,"m")))</f>
        <v>0</v>
      </c>
      <c r="AE1493" s="37">
        <f>IF(E1493='[3]5.Grup_T'!$E$20,0,IF(AD1493&lt;&gt;0,M1493/V1493*MIN(12,AD1493),0))</f>
        <v>0</v>
      </c>
      <c r="AF1493" s="37">
        <f t="shared" si="330"/>
        <v>0</v>
      </c>
      <c r="AG1493" s="37">
        <f t="shared" si="331"/>
        <v>0</v>
      </c>
      <c r="AH1493" s="37">
        <f t="shared" si="332"/>
        <v>0</v>
      </c>
      <c r="AI1493" s="35" t="str">
        <f t="shared" si="333"/>
        <v>Nusidėvėjęs</v>
      </c>
      <c r="AJ1493" s="38" t="str">
        <f>IF(AND(F1493&lt;&gt;[3]Pav.tvarkyklė!$B$12,F1493&lt;&gt;[3]Pav.tvarkyklė!$B$13),"GVTNT","X")</f>
        <v>GVTNT</v>
      </c>
      <c r="AK1493" s="39">
        <f t="shared" si="335"/>
        <v>0</v>
      </c>
      <c r="AL1493" s="41"/>
      <c r="AM1493" s="41"/>
      <c r="AN1493" s="41">
        <f t="shared" si="323"/>
        <v>1900</v>
      </c>
      <c r="AO1493" s="41"/>
      <c r="AP1493" s="41"/>
      <c r="AQ1493" s="41"/>
      <c r="AR1493" s="42"/>
      <c r="AS1493" s="42"/>
      <c r="AU1493" s="43">
        <f t="shared" si="324"/>
        <v>0</v>
      </c>
    </row>
    <row r="1494" spans="1:47" ht="15" customHeight="1" x14ac:dyDescent="0.25">
      <c r="A1494" s="11"/>
      <c r="B1494" s="19">
        <v>1662</v>
      </c>
      <c r="C1494" s="74"/>
      <c r="D1494" s="77"/>
      <c r="E1494" s="78"/>
      <c r="F1494" s="78"/>
      <c r="G1494" s="80"/>
      <c r="H1494" s="25"/>
      <c r="I1494" s="27"/>
      <c r="J1494" s="27"/>
      <c r="K1494" s="27"/>
      <c r="L1494" s="79"/>
      <c r="M1494" s="81"/>
      <c r="N1494" s="29">
        <v>0</v>
      </c>
      <c r="O1494" s="30" t="str">
        <f>IF(G1494&lt;=$N$2,"",IF(F1494=[3]Pav.tvarkyklė!$B$13,"",IF(ISBLANK(R1494),"X","")))</f>
        <v/>
      </c>
      <c r="P1494" s="88"/>
      <c r="Q1494" s="78"/>
      <c r="R1494" s="78"/>
      <c r="S1494" s="63"/>
      <c r="T1494" s="63"/>
      <c r="U1494" s="34" t="str">
        <f>IFERROR(INDEX('[3]5.Grup_T'!$G$4:$G$22,MATCH('6.Turtas'!E1494,'[3]5.Grup_T'!$E$4:$E$22,0)),"0")</f>
        <v>0</v>
      </c>
      <c r="V1494" s="35">
        <f t="shared" si="325"/>
        <v>0</v>
      </c>
      <c r="W1494" s="35">
        <f>IF(NOT(ISBLANK(H1494)),(12-DATEDIF(H1494,'[3]1.Pradzia'!$D$13,"m")),0)</f>
        <v>0</v>
      </c>
      <c r="X1494" s="35">
        <f t="shared" si="326"/>
        <v>0</v>
      </c>
      <c r="Y1494" s="35">
        <f t="shared" si="322"/>
        <v>0</v>
      </c>
      <c r="Z1494" s="35">
        <f t="shared" si="334"/>
        <v>0</v>
      </c>
      <c r="AA1494" s="36">
        <f t="shared" si="327"/>
        <v>0</v>
      </c>
      <c r="AB1494" s="36">
        <f t="shared" si="328"/>
        <v>0</v>
      </c>
      <c r="AC1494" s="37">
        <f t="shared" si="329"/>
        <v>0</v>
      </c>
      <c r="AD1494" s="35">
        <f>IF(OR(YEAR(G1494)&lt;2019,O1494="X"),0,IF(ISBLANK(H1494),DATEDIF(G1494,'[3]1.Pradzia'!$D$13,"M"),DATEDIF(G1494,H1494,"m")))</f>
        <v>0</v>
      </c>
      <c r="AE1494" s="37">
        <f>IF(E1494='[3]5.Grup_T'!$E$20,0,IF(AD1494&lt;&gt;0,M1494/V1494*MIN(12,AD1494),0))</f>
        <v>0</v>
      </c>
      <c r="AF1494" s="37">
        <f t="shared" si="330"/>
        <v>0</v>
      </c>
      <c r="AG1494" s="37">
        <f t="shared" si="331"/>
        <v>0</v>
      </c>
      <c r="AH1494" s="37">
        <f t="shared" si="332"/>
        <v>0</v>
      </c>
      <c r="AI1494" s="35" t="str">
        <f t="shared" si="333"/>
        <v>Nusidėvėjęs</v>
      </c>
      <c r="AJ1494" s="38" t="str">
        <f>IF(AND(F1494&lt;&gt;[3]Pav.tvarkyklė!$B$12,F1494&lt;&gt;[3]Pav.tvarkyklė!$B$13),"GVTNT","X")</f>
        <v>GVTNT</v>
      </c>
      <c r="AK1494" s="39">
        <f t="shared" si="335"/>
        <v>0</v>
      </c>
      <c r="AL1494" s="41"/>
      <c r="AM1494" s="41"/>
      <c r="AN1494" s="41">
        <f t="shared" si="323"/>
        <v>1900</v>
      </c>
      <c r="AO1494" s="41"/>
      <c r="AP1494" s="41"/>
      <c r="AQ1494" s="41"/>
      <c r="AR1494" s="42"/>
      <c r="AS1494" s="42"/>
      <c r="AU1494" s="43">
        <f t="shared" si="324"/>
        <v>0</v>
      </c>
    </row>
    <row r="1495" spans="1:47" ht="15" customHeight="1" x14ac:dyDescent="0.25">
      <c r="A1495" s="11"/>
      <c r="B1495" s="19">
        <v>1663</v>
      </c>
      <c r="C1495" s="74"/>
      <c r="D1495" s="77"/>
      <c r="E1495" s="78"/>
      <c r="F1495" s="78"/>
      <c r="G1495" s="80"/>
      <c r="H1495" s="25"/>
      <c r="I1495" s="27"/>
      <c r="J1495" s="27"/>
      <c r="K1495" s="27"/>
      <c r="L1495" s="79"/>
      <c r="M1495" s="81"/>
      <c r="N1495" s="29">
        <v>0</v>
      </c>
      <c r="O1495" s="30" t="str">
        <f>IF(G1495&lt;=$N$2,"",IF(F1495=[3]Pav.tvarkyklė!$B$13,"",IF(ISBLANK(R1495),"X","")))</f>
        <v/>
      </c>
      <c r="P1495" s="88"/>
      <c r="Q1495" s="78"/>
      <c r="R1495" s="78"/>
      <c r="S1495" s="63"/>
      <c r="T1495" s="63"/>
      <c r="U1495" s="34" t="str">
        <f>IFERROR(INDEX('[3]5.Grup_T'!$G$4:$G$22,MATCH('6.Turtas'!E1495,'[3]5.Grup_T'!$E$4:$E$22,0)),"0")</f>
        <v>0</v>
      </c>
      <c r="V1495" s="35">
        <f t="shared" si="325"/>
        <v>0</v>
      </c>
      <c r="W1495" s="35">
        <f>IF(NOT(ISBLANK(H1495)),(12-DATEDIF(H1495,'[3]1.Pradzia'!$D$13,"m")),0)</f>
        <v>0</v>
      </c>
      <c r="X1495" s="35">
        <f t="shared" si="326"/>
        <v>0</v>
      </c>
      <c r="Y1495" s="35">
        <f t="shared" si="322"/>
        <v>0</v>
      </c>
      <c r="Z1495" s="35">
        <f t="shared" si="334"/>
        <v>0</v>
      </c>
      <c r="AA1495" s="36">
        <f t="shared" si="327"/>
        <v>0</v>
      </c>
      <c r="AB1495" s="36">
        <f t="shared" si="328"/>
        <v>0</v>
      </c>
      <c r="AC1495" s="37">
        <f t="shared" si="329"/>
        <v>0</v>
      </c>
      <c r="AD1495" s="35">
        <f>IF(OR(YEAR(G1495)&lt;2019,O1495="X"),0,IF(ISBLANK(H1495),DATEDIF(G1495,'[3]1.Pradzia'!$D$13,"M"),DATEDIF(G1495,H1495,"m")))</f>
        <v>0</v>
      </c>
      <c r="AE1495" s="37">
        <f>IF(E1495='[3]5.Grup_T'!$E$20,0,IF(AD1495&lt;&gt;0,M1495/V1495*MIN(12,AD1495),0))</f>
        <v>0</v>
      </c>
      <c r="AF1495" s="37">
        <f t="shared" si="330"/>
        <v>0</v>
      </c>
      <c r="AG1495" s="37">
        <f t="shared" si="331"/>
        <v>0</v>
      </c>
      <c r="AH1495" s="37">
        <f t="shared" si="332"/>
        <v>0</v>
      </c>
      <c r="AI1495" s="35" t="str">
        <f t="shared" si="333"/>
        <v>Nusidėvėjęs</v>
      </c>
      <c r="AJ1495" s="38" t="str">
        <f>IF(AND(F1495&lt;&gt;[3]Pav.tvarkyklė!$B$12,F1495&lt;&gt;[3]Pav.tvarkyklė!$B$13),"GVTNT","X")</f>
        <v>GVTNT</v>
      </c>
      <c r="AK1495" s="39">
        <f t="shared" si="335"/>
        <v>0</v>
      </c>
      <c r="AL1495" s="41"/>
      <c r="AM1495" s="41"/>
      <c r="AN1495" s="41">
        <f t="shared" si="323"/>
        <v>1900</v>
      </c>
      <c r="AO1495" s="41"/>
      <c r="AP1495" s="41"/>
      <c r="AQ1495" s="41"/>
      <c r="AR1495" s="42"/>
      <c r="AS1495" s="42"/>
      <c r="AU1495" s="43">
        <f t="shared" si="324"/>
        <v>0</v>
      </c>
    </row>
    <row r="1496" spans="1:47" ht="15" customHeight="1" x14ac:dyDescent="0.25">
      <c r="A1496" s="11"/>
      <c r="B1496" s="19">
        <v>1664</v>
      </c>
      <c r="C1496" s="74"/>
      <c r="D1496" s="77"/>
      <c r="E1496" s="78"/>
      <c r="F1496" s="78"/>
      <c r="G1496" s="80"/>
      <c r="H1496" s="25"/>
      <c r="I1496" s="27"/>
      <c r="J1496" s="27"/>
      <c r="K1496" s="27"/>
      <c r="L1496" s="79"/>
      <c r="M1496" s="81"/>
      <c r="N1496" s="29">
        <v>0</v>
      </c>
      <c r="O1496" s="30" t="str">
        <f>IF(G1496&lt;=$N$2,"",IF(F1496=[3]Pav.tvarkyklė!$B$13,"",IF(ISBLANK(R1496),"X","")))</f>
        <v/>
      </c>
      <c r="P1496" s="88"/>
      <c r="Q1496" s="78"/>
      <c r="R1496" s="78"/>
      <c r="S1496" s="63"/>
      <c r="T1496" s="63"/>
      <c r="U1496" s="34" t="str">
        <f>IFERROR(INDEX('[3]5.Grup_T'!$G$4:$G$22,MATCH('6.Turtas'!E1496,'[3]5.Grup_T'!$E$4:$E$22,0)),"0")</f>
        <v>0</v>
      </c>
      <c r="V1496" s="35">
        <f t="shared" si="325"/>
        <v>0</v>
      </c>
      <c r="W1496" s="35">
        <f>IF(NOT(ISBLANK(H1496)),(12-DATEDIF(H1496,'[3]1.Pradzia'!$D$13,"m")),0)</f>
        <v>0</v>
      </c>
      <c r="X1496" s="35">
        <f t="shared" si="326"/>
        <v>0</v>
      </c>
      <c r="Y1496" s="35">
        <f t="shared" si="322"/>
        <v>0</v>
      </c>
      <c r="Z1496" s="35">
        <f t="shared" si="334"/>
        <v>0</v>
      </c>
      <c r="AA1496" s="36">
        <f t="shared" si="327"/>
        <v>0</v>
      </c>
      <c r="AB1496" s="36">
        <f t="shared" si="328"/>
        <v>0</v>
      </c>
      <c r="AC1496" s="37">
        <f t="shared" si="329"/>
        <v>0</v>
      </c>
      <c r="AD1496" s="35">
        <f>IF(OR(YEAR(G1496)&lt;2019,O1496="X"),0,IF(ISBLANK(H1496),DATEDIF(G1496,'[3]1.Pradzia'!$D$13,"M"),DATEDIF(G1496,H1496,"m")))</f>
        <v>0</v>
      </c>
      <c r="AE1496" s="37">
        <f>IF(E1496='[3]5.Grup_T'!$E$20,0,IF(AD1496&lt;&gt;0,M1496/V1496*MIN(12,AD1496),0))</f>
        <v>0</v>
      </c>
      <c r="AF1496" s="37">
        <f t="shared" si="330"/>
        <v>0</v>
      </c>
      <c r="AG1496" s="37">
        <f t="shared" si="331"/>
        <v>0</v>
      </c>
      <c r="AH1496" s="37">
        <f t="shared" si="332"/>
        <v>0</v>
      </c>
      <c r="AI1496" s="35" t="str">
        <f t="shared" si="333"/>
        <v>Nusidėvėjęs</v>
      </c>
      <c r="AJ1496" s="38" t="str">
        <f>IF(AND(F1496&lt;&gt;[3]Pav.tvarkyklė!$B$12,F1496&lt;&gt;[3]Pav.tvarkyklė!$B$13),"GVTNT","X")</f>
        <v>GVTNT</v>
      </c>
      <c r="AK1496" s="39">
        <f t="shared" si="335"/>
        <v>0</v>
      </c>
      <c r="AL1496" s="41"/>
      <c r="AM1496" s="41"/>
      <c r="AN1496" s="41">
        <f t="shared" si="323"/>
        <v>1900</v>
      </c>
      <c r="AO1496" s="41"/>
      <c r="AP1496" s="41"/>
      <c r="AQ1496" s="41"/>
      <c r="AR1496" s="42"/>
      <c r="AS1496" s="42"/>
      <c r="AU1496" s="43">
        <f t="shared" si="324"/>
        <v>0</v>
      </c>
    </row>
    <row r="1497" spans="1:47" ht="15" customHeight="1" x14ac:dyDescent="0.25">
      <c r="A1497" s="11"/>
      <c r="B1497" s="19">
        <v>1665</v>
      </c>
      <c r="C1497" s="74"/>
      <c r="D1497" s="77"/>
      <c r="E1497" s="78"/>
      <c r="F1497" s="78"/>
      <c r="G1497" s="80"/>
      <c r="H1497" s="25"/>
      <c r="I1497" s="27"/>
      <c r="J1497" s="27"/>
      <c r="K1497" s="27"/>
      <c r="L1497" s="79"/>
      <c r="M1497" s="81"/>
      <c r="N1497" s="29">
        <v>0</v>
      </c>
      <c r="O1497" s="30" t="str">
        <f>IF(G1497&lt;=$N$2,"",IF(F1497=[3]Pav.tvarkyklė!$B$13,"",IF(ISBLANK(R1497),"X","")))</f>
        <v/>
      </c>
      <c r="P1497" s="88"/>
      <c r="Q1497" s="78"/>
      <c r="R1497" s="78"/>
      <c r="S1497" s="63"/>
      <c r="T1497" s="63"/>
      <c r="U1497" s="34" t="str">
        <f>IFERROR(INDEX('[3]5.Grup_T'!$G$4:$G$22,MATCH('6.Turtas'!E1497,'[3]5.Grup_T'!$E$4:$E$22,0)),"0")</f>
        <v>0</v>
      </c>
      <c r="V1497" s="35">
        <f t="shared" si="325"/>
        <v>0</v>
      </c>
      <c r="W1497" s="35">
        <f>IF(NOT(ISBLANK(H1497)),(12-DATEDIF(H1497,'[3]1.Pradzia'!$D$13,"m")),0)</f>
        <v>0</v>
      </c>
      <c r="X1497" s="35">
        <f t="shared" si="326"/>
        <v>0</v>
      </c>
      <c r="Y1497" s="35">
        <f t="shared" si="322"/>
        <v>0</v>
      </c>
      <c r="Z1497" s="35">
        <f t="shared" si="334"/>
        <v>0</v>
      </c>
      <c r="AA1497" s="36">
        <f t="shared" si="327"/>
        <v>0</v>
      </c>
      <c r="AB1497" s="36">
        <f t="shared" si="328"/>
        <v>0</v>
      </c>
      <c r="AC1497" s="37">
        <f t="shared" si="329"/>
        <v>0</v>
      </c>
      <c r="AD1497" s="35">
        <f>IF(OR(YEAR(G1497)&lt;2019,O1497="X"),0,IF(ISBLANK(H1497),DATEDIF(G1497,'[3]1.Pradzia'!$D$13,"M"),DATEDIF(G1497,H1497,"m")))</f>
        <v>0</v>
      </c>
      <c r="AE1497" s="37">
        <f>IF(E1497='[3]5.Grup_T'!$E$20,0,IF(AD1497&lt;&gt;0,M1497/V1497*MIN(12,AD1497),0))</f>
        <v>0</v>
      </c>
      <c r="AF1497" s="37">
        <f t="shared" si="330"/>
        <v>0</v>
      </c>
      <c r="AG1497" s="37">
        <f t="shared" si="331"/>
        <v>0</v>
      </c>
      <c r="AH1497" s="37">
        <f t="shared" si="332"/>
        <v>0</v>
      </c>
      <c r="AI1497" s="35" t="str">
        <f t="shared" si="333"/>
        <v>Nusidėvėjęs</v>
      </c>
      <c r="AJ1497" s="38" t="str">
        <f>IF(AND(F1497&lt;&gt;[3]Pav.tvarkyklė!$B$12,F1497&lt;&gt;[3]Pav.tvarkyklė!$B$13),"GVTNT","X")</f>
        <v>GVTNT</v>
      </c>
      <c r="AK1497" s="39">
        <f t="shared" si="335"/>
        <v>0</v>
      </c>
      <c r="AL1497" s="41"/>
      <c r="AM1497" s="41"/>
      <c r="AN1497" s="41">
        <f t="shared" si="323"/>
        <v>1900</v>
      </c>
      <c r="AO1497" s="41"/>
      <c r="AP1497" s="41"/>
      <c r="AQ1497" s="41"/>
      <c r="AR1497" s="42"/>
      <c r="AS1497" s="42"/>
      <c r="AU1497" s="43">
        <f t="shared" si="324"/>
        <v>0</v>
      </c>
    </row>
    <row r="1498" spans="1:47" ht="15" customHeight="1" x14ac:dyDescent="0.25">
      <c r="A1498" s="11"/>
      <c r="B1498" s="19">
        <v>1666</v>
      </c>
      <c r="C1498" s="74"/>
      <c r="D1498" s="77"/>
      <c r="E1498" s="78"/>
      <c r="F1498" s="78"/>
      <c r="G1498" s="80"/>
      <c r="H1498" s="25"/>
      <c r="I1498" s="27"/>
      <c r="J1498" s="27"/>
      <c r="K1498" s="27"/>
      <c r="L1498" s="79"/>
      <c r="M1498" s="81"/>
      <c r="N1498" s="29">
        <v>0</v>
      </c>
      <c r="O1498" s="30" t="str">
        <f>IF(G1498&lt;=$N$2,"",IF(F1498=[3]Pav.tvarkyklė!$B$13,"",IF(ISBLANK(R1498),"X","")))</f>
        <v/>
      </c>
      <c r="P1498" s="88"/>
      <c r="Q1498" s="78"/>
      <c r="R1498" s="78"/>
      <c r="S1498" s="63"/>
      <c r="T1498" s="63"/>
      <c r="U1498" s="34" t="str">
        <f>IFERROR(INDEX('[3]5.Grup_T'!$G$4:$G$22,MATCH('6.Turtas'!E1498,'[3]5.Grup_T'!$E$4:$E$22,0)),"0")</f>
        <v>0</v>
      </c>
      <c r="V1498" s="35">
        <f t="shared" si="325"/>
        <v>0</v>
      </c>
      <c r="W1498" s="35">
        <f>IF(NOT(ISBLANK(H1498)),(12-DATEDIF(H1498,'[3]1.Pradzia'!$D$13,"m")),0)</f>
        <v>0</v>
      </c>
      <c r="X1498" s="35">
        <f t="shared" si="326"/>
        <v>0</v>
      </c>
      <c r="Y1498" s="35">
        <f t="shared" si="322"/>
        <v>0</v>
      </c>
      <c r="Z1498" s="35">
        <f t="shared" si="334"/>
        <v>0</v>
      </c>
      <c r="AA1498" s="36">
        <f t="shared" si="327"/>
        <v>0</v>
      </c>
      <c r="AB1498" s="36">
        <f t="shared" si="328"/>
        <v>0</v>
      </c>
      <c r="AC1498" s="37">
        <f t="shared" si="329"/>
        <v>0</v>
      </c>
      <c r="AD1498" s="35">
        <f>IF(OR(YEAR(G1498)&lt;2019,O1498="X"),0,IF(ISBLANK(H1498),DATEDIF(G1498,'[3]1.Pradzia'!$D$13,"M"),DATEDIF(G1498,H1498,"m")))</f>
        <v>0</v>
      </c>
      <c r="AE1498" s="37">
        <f>IF(E1498='[3]5.Grup_T'!$E$20,0,IF(AD1498&lt;&gt;0,M1498/V1498*MIN(12,AD1498),0))</f>
        <v>0</v>
      </c>
      <c r="AF1498" s="37">
        <f t="shared" si="330"/>
        <v>0</v>
      </c>
      <c r="AG1498" s="37">
        <f t="shared" si="331"/>
        <v>0</v>
      </c>
      <c r="AH1498" s="37">
        <f t="shared" si="332"/>
        <v>0</v>
      </c>
      <c r="AI1498" s="35" t="str">
        <f t="shared" si="333"/>
        <v>Nusidėvėjęs</v>
      </c>
      <c r="AJ1498" s="38" t="str">
        <f>IF(AND(F1498&lt;&gt;[3]Pav.tvarkyklė!$B$12,F1498&lt;&gt;[3]Pav.tvarkyklė!$B$13),"GVTNT","X")</f>
        <v>GVTNT</v>
      </c>
      <c r="AK1498" s="39">
        <f t="shared" si="335"/>
        <v>0</v>
      </c>
      <c r="AL1498" s="41"/>
      <c r="AM1498" s="41"/>
      <c r="AN1498" s="41">
        <f t="shared" si="323"/>
        <v>1900</v>
      </c>
      <c r="AO1498" s="41"/>
      <c r="AP1498" s="41"/>
      <c r="AQ1498" s="41"/>
      <c r="AR1498" s="42"/>
      <c r="AS1498" s="42"/>
      <c r="AU1498" s="43">
        <f t="shared" si="324"/>
        <v>0</v>
      </c>
    </row>
    <row r="1499" spans="1:47" ht="15" customHeight="1" x14ac:dyDescent="0.25">
      <c r="A1499" s="11"/>
      <c r="B1499" s="19">
        <v>1667</v>
      </c>
      <c r="C1499" s="74"/>
      <c r="D1499" s="77"/>
      <c r="E1499" s="78"/>
      <c r="F1499" s="78"/>
      <c r="G1499" s="80"/>
      <c r="H1499" s="25"/>
      <c r="I1499" s="27"/>
      <c r="J1499" s="27"/>
      <c r="K1499" s="27"/>
      <c r="L1499" s="79"/>
      <c r="M1499" s="81"/>
      <c r="N1499" s="29">
        <v>0</v>
      </c>
      <c r="O1499" s="30" t="str">
        <f>IF(G1499&lt;=$N$2,"",IF(F1499=[3]Pav.tvarkyklė!$B$13,"",IF(ISBLANK(R1499),"X","")))</f>
        <v/>
      </c>
      <c r="P1499" s="88"/>
      <c r="Q1499" s="78"/>
      <c r="R1499" s="78"/>
      <c r="S1499" s="63"/>
      <c r="T1499" s="63"/>
      <c r="U1499" s="34" t="str">
        <f>IFERROR(INDEX('[3]5.Grup_T'!$G$4:$G$22,MATCH('6.Turtas'!E1499,'[3]5.Grup_T'!$E$4:$E$22,0)),"0")</f>
        <v>0</v>
      </c>
      <c r="V1499" s="35">
        <f t="shared" si="325"/>
        <v>0</v>
      </c>
      <c r="W1499" s="35">
        <f>IF(NOT(ISBLANK(H1499)),(12-DATEDIF(H1499,'[3]1.Pradzia'!$D$13,"m")),0)</f>
        <v>0</v>
      </c>
      <c r="X1499" s="35">
        <f t="shared" si="326"/>
        <v>0</v>
      </c>
      <c r="Y1499" s="35">
        <f t="shared" si="322"/>
        <v>0</v>
      </c>
      <c r="Z1499" s="35">
        <f t="shared" si="334"/>
        <v>0</v>
      </c>
      <c r="AA1499" s="36">
        <f t="shared" si="327"/>
        <v>0</v>
      </c>
      <c r="AB1499" s="36">
        <f t="shared" si="328"/>
        <v>0</v>
      </c>
      <c r="AC1499" s="37">
        <f t="shared" si="329"/>
        <v>0</v>
      </c>
      <c r="AD1499" s="35">
        <f>IF(OR(YEAR(G1499)&lt;2019,O1499="X"),0,IF(ISBLANK(H1499),DATEDIF(G1499,'[3]1.Pradzia'!$D$13,"M"),DATEDIF(G1499,H1499,"m")))</f>
        <v>0</v>
      </c>
      <c r="AE1499" s="37">
        <f>IF(E1499='[3]5.Grup_T'!$E$20,0,IF(AD1499&lt;&gt;0,M1499/V1499*MIN(12,AD1499),0))</f>
        <v>0</v>
      </c>
      <c r="AF1499" s="37">
        <f t="shared" si="330"/>
        <v>0</v>
      </c>
      <c r="AG1499" s="37">
        <f t="shared" si="331"/>
        <v>0</v>
      </c>
      <c r="AH1499" s="37">
        <f t="shared" si="332"/>
        <v>0</v>
      </c>
      <c r="AI1499" s="35" t="str">
        <f t="shared" si="333"/>
        <v>Nusidėvėjęs</v>
      </c>
      <c r="AJ1499" s="38" t="str">
        <f>IF(AND(F1499&lt;&gt;[3]Pav.tvarkyklė!$B$12,F1499&lt;&gt;[3]Pav.tvarkyklė!$B$13),"GVTNT","X")</f>
        <v>GVTNT</v>
      </c>
      <c r="AK1499" s="39">
        <f t="shared" si="335"/>
        <v>0</v>
      </c>
      <c r="AL1499" s="41"/>
      <c r="AM1499" s="41"/>
      <c r="AN1499" s="41">
        <f t="shared" si="323"/>
        <v>1900</v>
      </c>
      <c r="AO1499" s="41"/>
      <c r="AP1499" s="41"/>
      <c r="AQ1499" s="41"/>
      <c r="AR1499" s="42"/>
      <c r="AS1499" s="42"/>
      <c r="AU1499" s="43">
        <f t="shared" si="324"/>
        <v>0</v>
      </c>
    </row>
    <row r="1500" spans="1:47" ht="15" customHeight="1" x14ac:dyDescent="0.25">
      <c r="A1500" s="11"/>
      <c r="B1500" s="19">
        <v>1668</v>
      </c>
      <c r="C1500" s="74"/>
      <c r="D1500" s="77"/>
      <c r="E1500" s="78"/>
      <c r="F1500" s="78"/>
      <c r="G1500" s="80"/>
      <c r="H1500" s="25"/>
      <c r="I1500" s="27"/>
      <c r="J1500" s="27"/>
      <c r="K1500" s="27"/>
      <c r="L1500" s="79"/>
      <c r="M1500" s="81"/>
      <c r="N1500" s="29">
        <v>0</v>
      </c>
      <c r="O1500" s="30" t="str">
        <f>IF(G1500&lt;=$N$2,"",IF(F1500=[3]Pav.tvarkyklė!$B$13,"",IF(ISBLANK(R1500),"X","")))</f>
        <v/>
      </c>
      <c r="P1500" s="88"/>
      <c r="Q1500" s="78"/>
      <c r="R1500" s="78"/>
      <c r="S1500" s="63"/>
      <c r="T1500" s="63"/>
      <c r="U1500" s="34" t="str">
        <f>IFERROR(INDEX('[3]5.Grup_T'!$G$4:$G$22,MATCH('6.Turtas'!E1500,'[3]5.Grup_T'!$E$4:$E$22,0)),"0")</f>
        <v>0</v>
      </c>
      <c r="V1500" s="35">
        <f t="shared" si="325"/>
        <v>0</v>
      </c>
      <c r="W1500" s="35">
        <f>IF(NOT(ISBLANK(H1500)),(12-DATEDIF(H1500,'[3]1.Pradzia'!$D$13,"m")),0)</f>
        <v>0</v>
      </c>
      <c r="X1500" s="35">
        <f t="shared" si="326"/>
        <v>0</v>
      </c>
      <c r="Y1500" s="35">
        <f t="shared" si="322"/>
        <v>0</v>
      </c>
      <c r="Z1500" s="35">
        <f t="shared" si="334"/>
        <v>0</v>
      </c>
      <c r="AA1500" s="36">
        <f t="shared" si="327"/>
        <v>0</v>
      </c>
      <c r="AB1500" s="36">
        <f t="shared" si="328"/>
        <v>0</v>
      </c>
      <c r="AC1500" s="37">
        <f t="shared" si="329"/>
        <v>0</v>
      </c>
      <c r="AD1500" s="35">
        <f>IF(OR(YEAR(G1500)&lt;2019,O1500="X"),0,IF(ISBLANK(H1500),DATEDIF(G1500,'[3]1.Pradzia'!$D$13,"M"),DATEDIF(G1500,H1500,"m")))</f>
        <v>0</v>
      </c>
      <c r="AE1500" s="37">
        <f>IF(E1500='[3]5.Grup_T'!$E$20,0,IF(AD1500&lt;&gt;0,M1500/V1500*MIN(12,AD1500),0))</f>
        <v>0</v>
      </c>
      <c r="AF1500" s="37">
        <f t="shared" si="330"/>
        <v>0</v>
      </c>
      <c r="AG1500" s="37">
        <f t="shared" si="331"/>
        <v>0</v>
      </c>
      <c r="AH1500" s="37">
        <f t="shared" si="332"/>
        <v>0</v>
      </c>
      <c r="AI1500" s="35" t="str">
        <f t="shared" si="333"/>
        <v>Nusidėvėjęs</v>
      </c>
      <c r="AJ1500" s="38" t="str">
        <f>IF(AND(F1500&lt;&gt;[3]Pav.tvarkyklė!$B$12,F1500&lt;&gt;[3]Pav.tvarkyklė!$B$13),"GVTNT","X")</f>
        <v>GVTNT</v>
      </c>
      <c r="AK1500" s="39">
        <f t="shared" si="335"/>
        <v>0</v>
      </c>
      <c r="AL1500" s="41"/>
      <c r="AM1500" s="41"/>
      <c r="AN1500" s="41">
        <f t="shared" si="323"/>
        <v>1900</v>
      </c>
      <c r="AO1500" s="41"/>
      <c r="AP1500" s="41"/>
      <c r="AQ1500" s="41"/>
      <c r="AR1500" s="42"/>
      <c r="AS1500" s="42"/>
      <c r="AU1500" s="43">
        <f t="shared" si="324"/>
        <v>0</v>
      </c>
    </row>
    <row r="1501" spans="1:47" ht="15" customHeight="1" x14ac:dyDescent="0.25">
      <c r="A1501" s="11"/>
      <c r="B1501" s="19">
        <v>1669</v>
      </c>
      <c r="C1501" s="74"/>
      <c r="D1501" s="77"/>
      <c r="E1501" s="78"/>
      <c r="F1501" s="78"/>
      <c r="G1501" s="80"/>
      <c r="H1501" s="25"/>
      <c r="I1501" s="27"/>
      <c r="J1501" s="27"/>
      <c r="K1501" s="27"/>
      <c r="L1501" s="79"/>
      <c r="M1501" s="81"/>
      <c r="N1501" s="29">
        <v>0</v>
      </c>
      <c r="O1501" s="30" t="str">
        <f>IF(G1501&lt;=$N$2,"",IF(F1501=[3]Pav.tvarkyklė!$B$13,"",IF(ISBLANK(R1501),"X","")))</f>
        <v/>
      </c>
      <c r="P1501" s="88"/>
      <c r="Q1501" s="78"/>
      <c r="R1501" s="78"/>
      <c r="S1501" s="63"/>
      <c r="T1501" s="63"/>
      <c r="U1501" s="34" t="str">
        <f>IFERROR(INDEX('[3]5.Grup_T'!$G$4:$G$22,MATCH('6.Turtas'!E1501,'[3]5.Grup_T'!$E$4:$E$22,0)),"0")</f>
        <v>0</v>
      </c>
      <c r="V1501" s="35">
        <f t="shared" si="325"/>
        <v>0</v>
      </c>
      <c r="W1501" s="35">
        <f>IF(NOT(ISBLANK(H1501)),(12-DATEDIF(H1501,'[3]1.Pradzia'!$D$13,"m")),0)</f>
        <v>0</v>
      </c>
      <c r="X1501" s="35">
        <f t="shared" si="326"/>
        <v>0</v>
      </c>
      <c r="Y1501" s="35">
        <f t="shared" si="322"/>
        <v>0</v>
      </c>
      <c r="Z1501" s="35">
        <f t="shared" si="334"/>
        <v>0</v>
      </c>
      <c r="AA1501" s="36">
        <f t="shared" si="327"/>
        <v>0</v>
      </c>
      <c r="AB1501" s="36">
        <f t="shared" si="328"/>
        <v>0</v>
      </c>
      <c r="AC1501" s="37">
        <f t="shared" si="329"/>
        <v>0</v>
      </c>
      <c r="AD1501" s="35">
        <f>IF(OR(YEAR(G1501)&lt;2019,O1501="X"),0,IF(ISBLANK(H1501),DATEDIF(G1501,'[3]1.Pradzia'!$D$13,"M"),DATEDIF(G1501,H1501,"m")))</f>
        <v>0</v>
      </c>
      <c r="AE1501" s="37">
        <f>IF(E1501='[3]5.Grup_T'!$E$20,0,IF(AD1501&lt;&gt;0,M1501/V1501*MIN(12,AD1501),0))</f>
        <v>0</v>
      </c>
      <c r="AF1501" s="37">
        <f t="shared" si="330"/>
        <v>0</v>
      </c>
      <c r="AG1501" s="37">
        <f t="shared" si="331"/>
        <v>0</v>
      </c>
      <c r="AH1501" s="37">
        <f t="shared" si="332"/>
        <v>0</v>
      </c>
      <c r="AI1501" s="35" t="str">
        <f t="shared" si="333"/>
        <v>Nusidėvėjęs</v>
      </c>
      <c r="AJ1501" s="38" t="str">
        <f>IF(AND(F1501&lt;&gt;[3]Pav.tvarkyklė!$B$12,F1501&lt;&gt;[3]Pav.tvarkyklė!$B$13),"GVTNT","X")</f>
        <v>GVTNT</v>
      </c>
      <c r="AK1501" s="39">
        <f t="shared" si="335"/>
        <v>0</v>
      </c>
      <c r="AL1501" s="41"/>
      <c r="AM1501" s="41"/>
      <c r="AN1501" s="41">
        <f t="shared" si="323"/>
        <v>1900</v>
      </c>
      <c r="AO1501" s="41"/>
      <c r="AP1501" s="41"/>
      <c r="AQ1501" s="41"/>
      <c r="AR1501" s="42"/>
      <c r="AS1501" s="42"/>
      <c r="AU1501" s="43">
        <f t="shared" si="324"/>
        <v>0</v>
      </c>
    </row>
    <row r="1502" spans="1:47" ht="15" customHeight="1" x14ac:dyDescent="0.25">
      <c r="A1502" s="11"/>
      <c r="B1502" s="19">
        <v>1670</v>
      </c>
      <c r="C1502" s="74"/>
      <c r="D1502" s="77"/>
      <c r="E1502" s="78"/>
      <c r="F1502" s="78"/>
      <c r="G1502" s="80"/>
      <c r="H1502" s="25"/>
      <c r="I1502" s="27"/>
      <c r="J1502" s="27"/>
      <c r="K1502" s="27"/>
      <c r="L1502" s="79"/>
      <c r="M1502" s="81"/>
      <c r="N1502" s="29">
        <v>0</v>
      </c>
      <c r="O1502" s="30" t="str">
        <f>IF(G1502&lt;=$N$2,"",IF(F1502=[3]Pav.tvarkyklė!$B$13,"",IF(ISBLANK(R1502),"X","")))</f>
        <v/>
      </c>
      <c r="P1502" s="88"/>
      <c r="Q1502" s="78"/>
      <c r="R1502" s="78"/>
      <c r="S1502" s="63"/>
      <c r="T1502" s="63"/>
      <c r="U1502" s="34" t="str">
        <f>IFERROR(INDEX('[3]5.Grup_T'!$G$4:$G$22,MATCH('6.Turtas'!E1502,'[3]5.Grup_T'!$E$4:$E$22,0)),"0")</f>
        <v>0</v>
      </c>
      <c r="V1502" s="35">
        <f t="shared" si="325"/>
        <v>0</v>
      </c>
      <c r="W1502" s="35">
        <f>IF(NOT(ISBLANK(H1502)),(12-DATEDIF(H1502,'[3]1.Pradzia'!$D$13,"m")),0)</f>
        <v>0</v>
      </c>
      <c r="X1502" s="35">
        <f t="shared" si="326"/>
        <v>0</v>
      </c>
      <c r="Y1502" s="35">
        <f t="shared" si="322"/>
        <v>0</v>
      </c>
      <c r="Z1502" s="35">
        <f t="shared" si="334"/>
        <v>0</v>
      </c>
      <c r="AA1502" s="36">
        <f t="shared" si="327"/>
        <v>0</v>
      </c>
      <c r="AB1502" s="36">
        <f t="shared" si="328"/>
        <v>0</v>
      </c>
      <c r="AC1502" s="37">
        <f t="shared" si="329"/>
        <v>0</v>
      </c>
      <c r="AD1502" s="35">
        <f>IF(OR(YEAR(G1502)&lt;2019,O1502="X"),0,IF(ISBLANK(H1502),DATEDIF(G1502,'[3]1.Pradzia'!$D$13,"M"),DATEDIF(G1502,H1502,"m")))</f>
        <v>0</v>
      </c>
      <c r="AE1502" s="37">
        <f>IF(E1502='[3]5.Grup_T'!$E$20,0,IF(AD1502&lt;&gt;0,M1502/V1502*MIN(12,AD1502),0))</f>
        <v>0</v>
      </c>
      <c r="AF1502" s="37">
        <f t="shared" si="330"/>
        <v>0</v>
      </c>
      <c r="AG1502" s="37">
        <f t="shared" si="331"/>
        <v>0</v>
      </c>
      <c r="AH1502" s="37">
        <f t="shared" si="332"/>
        <v>0</v>
      </c>
      <c r="AI1502" s="35" t="str">
        <f t="shared" si="333"/>
        <v>Nusidėvėjęs</v>
      </c>
      <c r="AJ1502" s="38" t="str">
        <f>IF(AND(F1502&lt;&gt;[3]Pav.tvarkyklė!$B$12,F1502&lt;&gt;[3]Pav.tvarkyklė!$B$13),"GVTNT","X")</f>
        <v>GVTNT</v>
      </c>
      <c r="AK1502" s="39">
        <f t="shared" si="335"/>
        <v>0</v>
      </c>
      <c r="AL1502" s="41"/>
      <c r="AM1502" s="41"/>
      <c r="AN1502" s="41">
        <f t="shared" si="323"/>
        <v>1900</v>
      </c>
      <c r="AO1502" s="41"/>
      <c r="AP1502" s="41"/>
      <c r="AQ1502" s="41"/>
      <c r="AR1502" s="42"/>
      <c r="AS1502" s="42"/>
      <c r="AU1502" s="43">
        <f t="shared" si="324"/>
        <v>0</v>
      </c>
    </row>
    <row r="1503" spans="1:47" ht="15" customHeight="1" x14ac:dyDescent="0.25">
      <c r="A1503" s="11"/>
      <c r="B1503" s="19">
        <v>1671</v>
      </c>
      <c r="C1503" s="74"/>
      <c r="D1503" s="77"/>
      <c r="E1503" s="78"/>
      <c r="F1503" s="78"/>
      <c r="G1503" s="80"/>
      <c r="H1503" s="25"/>
      <c r="I1503" s="27"/>
      <c r="J1503" s="27"/>
      <c r="K1503" s="27"/>
      <c r="L1503" s="79"/>
      <c r="M1503" s="81"/>
      <c r="N1503" s="29">
        <v>0</v>
      </c>
      <c r="O1503" s="30" t="str">
        <f>IF(G1503&lt;=$N$2,"",IF(F1503=[3]Pav.tvarkyklė!$B$13,"",IF(ISBLANK(R1503),"X","")))</f>
        <v/>
      </c>
      <c r="P1503" s="88"/>
      <c r="Q1503" s="78"/>
      <c r="R1503" s="78"/>
      <c r="S1503" s="63"/>
      <c r="T1503" s="63"/>
      <c r="U1503" s="34" t="str">
        <f>IFERROR(INDEX('[3]5.Grup_T'!$G$4:$G$22,MATCH('6.Turtas'!E1503,'[3]5.Grup_T'!$E$4:$E$22,0)),"0")</f>
        <v>0</v>
      </c>
      <c r="V1503" s="35">
        <f t="shared" si="325"/>
        <v>0</v>
      </c>
      <c r="W1503" s="35">
        <f>IF(NOT(ISBLANK(H1503)),(12-DATEDIF(H1503,'[3]1.Pradzia'!$D$13,"m")),0)</f>
        <v>0</v>
      </c>
      <c r="X1503" s="35">
        <f t="shared" si="326"/>
        <v>0</v>
      </c>
      <c r="Y1503" s="35">
        <f t="shared" si="322"/>
        <v>0</v>
      </c>
      <c r="Z1503" s="35">
        <f t="shared" si="334"/>
        <v>0</v>
      </c>
      <c r="AA1503" s="36">
        <f t="shared" si="327"/>
        <v>0</v>
      </c>
      <c r="AB1503" s="36">
        <f t="shared" si="328"/>
        <v>0</v>
      </c>
      <c r="AC1503" s="37">
        <f t="shared" si="329"/>
        <v>0</v>
      </c>
      <c r="AD1503" s="35">
        <f>IF(OR(YEAR(G1503)&lt;2019,O1503="X"),0,IF(ISBLANK(H1503),DATEDIF(G1503,'[3]1.Pradzia'!$D$13,"M"),DATEDIF(G1503,H1503,"m")))</f>
        <v>0</v>
      </c>
      <c r="AE1503" s="37">
        <f>IF(E1503='[3]5.Grup_T'!$E$20,0,IF(AD1503&lt;&gt;0,M1503/V1503*MIN(12,AD1503),0))</f>
        <v>0</v>
      </c>
      <c r="AF1503" s="37">
        <f t="shared" si="330"/>
        <v>0</v>
      </c>
      <c r="AG1503" s="37">
        <f t="shared" si="331"/>
        <v>0</v>
      </c>
      <c r="AH1503" s="37">
        <f t="shared" si="332"/>
        <v>0</v>
      </c>
      <c r="AI1503" s="35" t="str">
        <f t="shared" si="333"/>
        <v>Nusidėvėjęs</v>
      </c>
      <c r="AJ1503" s="38" t="str">
        <f>IF(AND(F1503&lt;&gt;[3]Pav.tvarkyklė!$B$12,F1503&lt;&gt;[3]Pav.tvarkyklė!$B$13),"GVTNT","X")</f>
        <v>GVTNT</v>
      </c>
      <c r="AK1503" s="39">
        <f t="shared" si="335"/>
        <v>0</v>
      </c>
      <c r="AL1503" s="41"/>
      <c r="AM1503" s="41"/>
      <c r="AN1503" s="41">
        <f t="shared" si="323"/>
        <v>1900</v>
      </c>
      <c r="AO1503" s="41"/>
      <c r="AP1503" s="41"/>
      <c r="AQ1503" s="41"/>
      <c r="AR1503" s="42"/>
      <c r="AS1503" s="42"/>
      <c r="AU1503" s="43">
        <f t="shared" si="324"/>
        <v>0</v>
      </c>
    </row>
    <row r="1504" spans="1:47" ht="15" customHeight="1" x14ac:dyDescent="0.25">
      <c r="A1504" s="11"/>
      <c r="B1504" s="19">
        <v>1672</v>
      </c>
      <c r="C1504" s="74"/>
      <c r="D1504" s="77"/>
      <c r="E1504" s="78"/>
      <c r="F1504" s="78"/>
      <c r="G1504" s="80"/>
      <c r="H1504" s="25"/>
      <c r="I1504" s="27"/>
      <c r="J1504" s="27"/>
      <c r="K1504" s="27"/>
      <c r="L1504" s="79"/>
      <c r="M1504" s="81"/>
      <c r="N1504" s="29">
        <v>0</v>
      </c>
      <c r="O1504" s="30" t="str">
        <f>IF(G1504&lt;=$N$2,"",IF(F1504=[3]Pav.tvarkyklė!$B$13,"",IF(ISBLANK(R1504),"X","")))</f>
        <v/>
      </c>
      <c r="P1504" s="88"/>
      <c r="Q1504" s="78"/>
      <c r="R1504" s="78"/>
      <c r="S1504" s="63"/>
      <c r="T1504" s="63"/>
      <c r="U1504" s="34" t="str">
        <f>IFERROR(INDEX('[3]5.Grup_T'!$G$4:$G$22,MATCH('6.Turtas'!E1504,'[3]5.Grup_T'!$E$4:$E$22,0)),"0")</f>
        <v>0</v>
      </c>
      <c r="V1504" s="35">
        <f t="shared" si="325"/>
        <v>0</v>
      </c>
      <c r="W1504" s="35">
        <f>IF(NOT(ISBLANK(H1504)),(12-DATEDIF(H1504,'[3]1.Pradzia'!$D$13,"m")),0)</f>
        <v>0</v>
      </c>
      <c r="X1504" s="35">
        <f t="shared" si="326"/>
        <v>0</v>
      </c>
      <c r="Y1504" s="35">
        <f t="shared" si="322"/>
        <v>0</v>
      </c>
      <c r="Z1504" s="35">
        <f t="shared" si="334"/>
        <v>0</v>
      </c>
      <c r="AA1504" s="36">
        <f t="shared" si="327"/>
        <v>0</v>
      </c>
      <c r="AB1504" s="36">
        <f t="shared" si="328"/>
        <v>0</v>
      </c>
      <c r="AC1504" s="37">
        <f t="shared" si="329"/>
        <v>0</v>
      </c>
      <c r="AD1504" s="35">
        <f>IF(OR(YEAR(G1504)&lt;2019,O1504="X"),0,IF(ISBLANK(H1504),DATEDIF(G1504,'[3]1.Pradzia'!$D$13,"M"),DATEDIF(G1504,H1504,"m")))</f>
        <v>0</v>
      </c>
      <c r="AE1504" s="37">
        <f>IF(E1504='[3]5.Grup_T'!$E$20,0,IF(AD1504&lt;&gt;0,M1504/V1504*MIN(12,AD1504),0))</f>
        <v>0</v>
      </c>
      <c r="AF1504" s="37">
        <f t="shared" si="330"/>
        <v>0</v>
      </c>
      <c r="AG1504" s="37">
        <f t="shared" si="331"/>
        <v>0</v>
      </c>
      <c r="AH1504" s="37">
        <f t="shared" si="332"/>
        <v>0</v>
      </c>
      <c r="AI1504" s="35" t="str">
        <f t="shared" si="333"/>
        <v>Nusidėvėjęs</v>
      </c>
      <c r="AJ1504" s="38" t="str">
        <f>IF(AND(F1504&lt;&gt;[3]Pav.tvarkyklė!$B$12,F1504&lt;&gt;[3]Pav.tvarkyklė!$B$13),"GVTNT","X")</f>
        <v>GVTNT</v>
      </c>
      <c r="AK1504" s="39">
        <f t="shared" si="335"/>
        <v>0</v>
      </c>
      <c r="AL1504" s="41"/>
      <c r="AM1504" s="41"/>
      <c r="AN1504" s="41">
        <f t="shared" si="323"/>
        <v>1900</v>
      </c>
      <c r="AO1504" s="41"/>
      <c r="AP1504" s="41"/>
      <c r="AQ1504" s="41"/>
      <c r="AR1504" s="42"/>
      <c r="AS1504" s="42"/>
      <c r="AU1504" s="43">
        <f t="shared" si="324"/>
        <v>0</v>
      </c>
    </row>
    <row r="1505" spans="1:47" ht="15" customHeight="1" x14ac:dyDescent="0.25">
      <c r="A1505" s="11"/>
      <c r="B1505" s="19">
        <v>1673</v>
      </c>
      <c r="C1505" s="74"/>
      <c r="D1505" s="77"/>
      <c r="E1505" s="78"/>
      <c r="F1505" s="78"/>
      <c r="G1505" s="80"/>
      <c r="H1505" s="25"/>
      <c r="I1505" s="27"/>
      <c r="J1505" s="27"/>
      <c r="K1505" s="27"/>
      <c r="L1505" s="79"/>
      <c r="M1505" s="81"/>
      <c r="N1505" s="29">
        <v>0</v>
      </c>
      <c r="O1505" s="30" t="str">
        <f>IF(G1505&lt;=$N$2,"",IF(F1505=[3]Pav.tvarkyklė!$B$13,"",IF(ISBLANK(R1505),"X","")))</f>
        <v/>
      </c>
      <c r="P1505" s="88"/>
      <c r="Q1505" s="78"/>
      <c r="R1505" s="78"/>
      <c r="S1505" s="63"/>
      <c r="T1505" s="63"/>
      <c r="U1505" s="34" t="str">
        <f>IFERROR(INDEX('[3]5.Grup_T'!$G$4:$G$22,MATCH('6.Turtas'!E1505,'[3]5.Grup_T'!$E$4:$E$22,0)),"0")</f>
        <v>0</v>
      </c>
      <c r="V1505" s="35">
        <f t="shared" si="325"/>
        <v>0</v>
      </c>
      <c r="W1505" s="35">
        <f>IF(NOT(ISBLANK(H1505)),(12-DATEDIF(H1505,'[3]1.Pradzia'!$D$13,"m")),0)</f>
        <v>0</v>
      </c>
      <c r="X1505" s="35">
        <f t="shared" si="326"/>
        <v>0</v>
      </c>
      <c r="Y1505" s="35">
        <f t="shared" si="322"/>
        <v>0</v>
      </c>
      <c r="Z1505" s="35">
        <f t="shared" si="334"/>
        <v>0</v>
      </c>
      <c r="AA1505" s="36">
        <f t="shared" si="327"/>
        <v>0</v>
      </c>
      <c r="AB1505" s="36">
        <f t="shared" si="328"/>
        <v>0</v>
      </c>
      <c r="AC1505" s="37">
        <f t="shared" si="329"/>
        <v>0</v>
      </c>
      <c r="AD1505" s="35">
        <f>IF(OR(YEAR(G1505)&lt;2019,O1505="X"),0,IF(ISBLANK(H1505),DATEDIF(G1505,'[3]1.Pradzia'!$D$13,"M"),DATEDIF(G1505,H1505,"m")))</f>
        <v>0</v>
      </c>
      <c r="AE1505" s="37">
        <f>IF(E1505='[3]5.Grup_T'!$E$20,0,IF(AD1505&lt;&gt;0,M1505/V1505*MIN(12,AD1505),0))</f>
        <v>0</v>
      </c>
      <c r="AF1505" s="37">
        <f t="shared" si="330"/>
        <v>0</v>
      </c>
      <c r="AG1505" s="37">
        <f t="shared" si="331"/>
        <v>0</v>
      </c>
      <c r="AH1505" s="37">
        <f t="shared" si="332"/>
        <v>0</v>
      </c>
      <c r="AI1505" s="35" t="str">
        <f t="shared" si="333"/>
        <v>Nusidėvėjęs</v>
      </c>
      <c r="AJ1505" s="38" t="str">
        <f>IF(AND(F1505&lt;&gt;[3]Pav.tvarkyklė!$B$12,F1505&lt;&gt;[3]Pav.tvarkyklė!$B$13),"GVTNT","X")</f>
        <v>GVTNT</v>
      </c>
      <c r="AK1505" s="39">
        <f t="shared" si="335"/>
        <v>0</v>
      </c>
      <c r="AL1505" s="41"/>
      <c r="AM1505" s="41"/>
      <c r="AN1505" s="41">
        <f t="shared" si="323"/>
        <v>1900</v>
      </c>
      <c r="AO1505" s="41"/>
      <c r="AP1505" s="41"/>
      <c r="AQ1505" s="41"/>
      <c r="AR1505" s="42"/>
      <c r="AS1505" s="42"/>
      <c r="AU1505" s="43">
        <f t="shared" si="324"/>
        <v>0</v>
      </c>
    </row>
    <row r="1506" spans="1:47" ht="15" customHeight="1" x14ac:dyDescent="0.25">
      <c r="A1506" s="11"/>
      <c r="B1506" s="19">
        <v>1674</v>
      </c>
      <c r="C1506" s="74"/>
      <c r="D1506" s="77"/>
      <c r="E1506" s="78"/>
      <c r="F1506" s="78"/>
      <c r="G1506" s="80"/>
      <c r="H1506" s="25"/>
      <c r="I1506" s="27"/>
      <c r="J1506" s="27"/>
      <c r="K1506" s="27"/>
      <c r="L1506" s="79"/>
      <c r="M1506" s="81"/>
      <c r="N1506" s="29">
        <v>0</v>
      </c>
      <c r="O1506" s="30" t="str">
        <f>IF(G1506&lt;=$N$2,"",IF(F1506=[3]Pav.tvarkyklė!$B$13,"",IF(ISBLANK(R1506),"X","")))</f>
        <v/>
      </c>
      <c r="P1506" s="88"/>
      <c r="Q1506" s="78"/>
      <c r="R1506" s="78"/>
      <c r="S1506" s="63"/>
      <c r="T1506" s="63"/>
      <c r="U1506" s="34" t="str">
        <f>IFERROR(INDEX('[3]5.Grup_T'!$G$4:$G$22,MATCH('6.Turtas'!E1506,'[3]5.Grup_T'!$E$4:$E$22,0)),"0")</f>
        <v>0</v>
      </c>
      <c r="V1506" s="35">
        <f t="shared" si="325"/>
        <v>0</v>
      </c>
      <c r="W1506" s="35">
        <f>IF(NOT(ISBLANK(H1506)),(12-DATEDIF(H1506,'[3]1.Pradzia'!$D$13,"m")),0)</f>
        <v>0</v>
      </c>
      <c r="X1506" s="35">
        <f t="shared" si="326"/>
        <v>0</v>
      </c>
      <c r="Y1506" s="35">
        <f t="shared" si="322"/>
        <v>0</v>
      </c>
      <c r="Z1506" s="35">
        <f t="shared" si="334"/>
        <v>0</v>
      </c>
      <c r="AA1506" s="36">
        <f t="shared" si="327"/>
        <v>0</v>
      </c>
      <c r="AB1506" s="36">
        <f t="shared" si="328"/>
        <v>0</v>
      </c>
      <c r="AC1506" s="37">
        <f t="shared" si="329"/>
        <v>0</v>
      </c>
      <c r="AD1506" s="35">
        <f>IF(OR(YEAR(G1506)&lt;2019,O1506="X"),0,IF(ISBLANK(H1506),DATEDIF(G1506,'[3]1.Pradzia'!$D$13,"M"),DATEDIF(G1506,H1506,"m")))</f>
        <v>0</v>
      </c>
      <c r="AE1506" s="37">
        <f>IF(E1506='[3]5.Grup_T'!$E$20,0,IF(AD1506&lt;&gt;0,M1506/V1506*MIN(12,AD1506),0))</f>
        <v>0</v>
      </c>
      <c r="AF1506" s="37">
        <f t="shared" si="330"/>
        <v>0</v>
      </c>
      <c r="AG1506" s="37">
        <f t="shared" si="331"/>
        <v>0</v>
      </c>
      <c r="AH1506" s="37">
        <f t="shared" si="332"/>
        <v>0</v>
      </c>
      <c r="AI1506" s="35" t="str">
        <f t="shared" si="333"/>
        <v>Nusidėvėjęs</v>
      </c>
      <c r="AJ1506" s="38" t="str">
        <f>IF(AND(F1506&lt;&gt;[3]Pav.tvarkyklė!$B$12,F1506&lt;&gt;[3]Pav.tvarkyklė!$B$13),"GVTNT","X")</f>
        <v>GVTNT</v>
      </c>
      <c r="AK1506" s="39">
        <f t="shared" si="335"/>
        <v>0</v>
      </c>
      <c r="AL1506" s="41"/>
      <c r="AM1506" s="41"/>
      <c r="AN1506" s="41">
        <f t="shared" si="323"/>
        <v>1900</v>
      </c>
      <c r="AO1506" s="41"/>
      <c r="AP1506" s="41"/>
      <c r="AQ1506" s="41"/>
      <c r="AR1506" s="42"/>
      <c r="AS1506" s="42"/>
      <c r="AU1506" s="43">
        <f t="shared" si="324"/>
        <v>0</v>
      </c>
    </row>
    <row r="1507" spans="1:47" ht="15" customHeight="1" x14ac:dyDescent="0.25">
      <c r="A1507" s="11"/>
      <c r="B1507" s="19">
        <v>1675</v>
      </c>
      <c r="C1507" s="74"/>
      <c r="D1507" s="77"/>
      <c r="E1507" s="78"/>
      <c r="F1507" s="78"/>
      <c r="G1507" s="80"/>
      <c r="H1507" s="25"/>
      <c r="I1507" s="27"/>
      <c r="J1507" s="27"/>
      <c r="K1507" s="27"/>
      <c r="L1507" s="79"/>
      <c r="M1507" s="81"/>
      <c r="N1507" s="29">
        <v>0</v>
      </c>
      <c r="O1507" s="30" t="str">
        <f>IF(G1507&lt;=$N$2,"",IF(F1507=[3]Pav.tvarkyklė!$B$13,"",IF(ISBLANK(R1507),"X","")))</f>
        <v/>
      </c>
      <c r="P1507" s="88"/>
      <c r="Q1507" s="78"/>
      <c r="R1507" s="78"/>
      <c r="S1507" s="63"/>
      <c r="T1507" s="63"/>
      <c r="U1507" s="34" t="str">
        <f>IFERROR(INDEX('[3]5.Grup_T'!$G$4:$G$22,MATCH('6.Turtas'!E1507,'[3]5.Grup_T'!$E$4:$E$22,0)),"0")</f>
        <v>0</v>
      </c>
      <c r="V1507" s="35">
        <f t="shared" si="325"/>
        <v>0</v>
      </c>
      <c r="W1507" s="35">
        <f>IF(NOT(ISBLANK(H1507)),(12-DATEDIF(H1507,'[3]1.Pradzia'!$D$13,"m")),0)</f>
        <v>0</v>
      </c>
      <c r="X1507" s="35">
        <f t="shared" si="326"/>
        <v>0</v>
      </c>
      <c r="Y1507" s="35">
        <f t="shared" si="322"/>
        <v>0</v>
      </c>
      <c r="Z1507" s="35">
        <f t="shared" si="334"/>
        <v>0</v>
      </c>
      <c r="AA1507" s="36">
        <f t="shared" si="327"/>
        <v>0</v>
      </c>
      <c r="AB1507" s="36">
        <f t="shared" si="328"/>
        <v>0</v>
      </c>
      <c r="AC1507" s="37">
        <f t="shared" si="329"/>
        <v>0</v>
      </c>
      <c r="AD1507" s="35">
        <f>IF(OR(YEAR(G1507)&lt;2019,O1507="X"),0,IF(ISBLANK(H1507),DATEDIF(G1507,'[3]1.Pradzia'!$D$13,"M"),DATEDIF(G1507,H1507,"m")))</f>
        <v>0</v>
      </c>
      <c r="AE1507" s="37">
        <f>IF(E1507='[3]5.Grup_T'!$E$20,0,IF(AD1507&lt;&gt;0,M1507/V1507*MIN(12,AD1507),0))</f>
        <v>0</v>
      </c>
      <c r="AF1507" s="37">
        <f t="shared" si="330"/>
        <v>0</v>
      </c>
      <c r="AG1507" s="37">
        <f t="shared" si="331"/>
        <v>0</v>
      </c>
      <c r="AH1507" s="37">
        <f t="shared" si="332"/>
        <v>0</v>
      </c>
      <c r="AI1507" s="35" t="str">
        <f t="shared" si="333"/>
        <v>Nusidėvėjęs</v>
      </c>
      <c r="AJ1507" s="38" t="str">
        <f>IF(AND(F1507&lt;&gt;[3]Pav.tvarkyklė!$B$12,F1507&lt;&gt;[3]Pav.tvarkyklė!$B$13),"GVTNT","X")</f>
        <v>GVTNT</v>
      </c>
      <c r="AK1507" s="39">
        <f t="shared" si="335"/>
        <v>0</v>
      </c>
      <c r="AL1507" s="41"/>
      <c r="AM1507" s="41"/>
      <c r="AN1507" s="41">
        <f t="shared" si="323"/>
        <v>1900</v>
      </c>
      <c r="AO1507" s="41"/>
      <c r="AP1507" s="41"/>
      <c r="AQ1507" s="41"/>
      <c r="AR1507" s="42"/>
      <c r="AS1507" s="42"/>
      <c r="AU1507" s="43">
        <f t="shared" si="324"/>
        <v>0</v>
      </c>
    </row>
    <row r="1508" spans="1:47" ht="15" customHeight="1" x14ac:dyDescent="0.25">
      <c r="A1508" s="11"/>
      <c r="B1508" s="19">
        <v>1676</v>
      </c>
      <c r="C1508" s="74"/>
      <c r="D1508" s="77"/>
      <c r="E1508" s="78"/>
      <c r="F1508" s="78"/>
      <c r="G1508" s="80"/>
      <c r="H1508" s="25"/>
      <c r="I1508" s="27"/>
      <c r="J1508" s="27"/>
      <c r="K1508" s="27"/>
      <c r="L1508" s="79"/>
      <c r="M1508" s="81"/>
      <c r="N1508" s="29">
        <v>0</v>
      </c>
      <c r="O1508" s="30" t="str">
        <f>IF(G1508&lt;=$N$2,"",IF(F1508=[3]Pav.tvarkyklė!$B$13,"",IF(ISBLANK(R1508),"X","")))</f>
        <v/>
      </c>
      <c r="P1508" s="88"/>
      <c r="Q1508" s="78"/>
      <c r="R1508" s="78"/>
      <c r="S1508" s="63"/>
      <c r="T1508" s="63"/>
      <c r="U1508" s="34" t="str">
        <f>IFERROR(INDEX('[3]5.Grup_T'!$G$4:$G$22,MATCH('6.Turtas'!E1508,'[3]5.Grup_T'!$E$4:$E$22,0)),"0")</f>
        <v>0</v>
      </c>
      <c r="V1508" s="35">
        <f t="shared" si="325"/>
        <v>0</v>
      </c>
      <c r="W1508" s="35">
        <f>IF(NOT(ISBLANK(H1508)),(12-DATEDIF(H1508,'[3]1.Pradzia'!$D$13,"m")),0)</f>
        <v>0</v>
      </c>
      <c r="X1508" s="35">
        <f t="shared" si="326"/>
        <v>0</v>
      </c>
      <c r="Y1508" s="35">
        <f t="shared" si="322"/>
        <v>0</v>
      </c>
      <c r="Z1508" s="35">
        <f t="shared" si="334"/>
        <v>0</v>
      </c>
      <c r="AA1508" s="36">
        <f t="shared" si="327"/>
        <v>0</v>
      </c>
      <c r="AB1508" s="36">
        <f t="shared" si="328"/>
        <v>0</v>
      </c>
      <c r="AC1508" s="37">
        <f t="shared" si="329"/>
        <v>0</v>
      </c>
      <c r="AD1508" s="35">
        <f>IF(OR(YEAR(G1508)&lt;2019,O1508="X"),0,IF(ISBLANK(H1508),DATEDIF(G1508,'[3]1.Pradzia'!$D$13,"M"),DATEDIF(G1508,H1508,"m")))</f>
        <v>0</v>
      </c>
      <c r="AE1508" s="37">
        <f>IF(E1508='[3]5.Grup_T'!$E$20,0,IF(AD1508&lt;&gt;0,M1508/V1508*MIN(12,AD1508),0))</f>
        <v>0</v>
      </c>
      <c r="AF1508" s="37">
        <f t="shared" si="330"/>
        <v>0</v>
      </c>
      <c r="AG1508" s="37">
        <f t="shared" si="331"/>
        <v>0</v>
      </c>
      <c r="AH1508" s="37">
        <f t="shared" si="332"/>
        <v>0</v>
      </c>
      <c r="AI1508" s="35" t="str">
        <f t="shared" si="333"/>
        <v>Nusidėvėjęs</v>
      </c>
      <c r="AJ1508" s="38" t="str">
        <f>IF(AND(F1508&lt;&gt;[3]Pav.tvarkyklė!$B$12,F1508&lt;&gt;[3]Pav.tvarkyklė!$B$13),"GVTNT","X")</f>
        <v>GVTNT</v>
      </c>
      <c r="AK1508" s="39">
        <f t="shared" si="335"/>
        <v>0</v>
      </c>
      <c r="AL1508" s="41"/>
      <c r="AM1508" s="41"/>
      <c r="AN1508" s="41">
        <f t="shared" si="323"/>
        <v>1900</v>
      </c>
      <c r="AO1508" s="41"/>
      <c r="AP1508" s="41"/>
      <c r="AQ1508" s="41"/>
      <c r="AR1508" s="42"/>
      <c r="AS1508" s="42"/>
      <c r="AU1508" s="43">
        <f t="shared" si="324"/>
        <v>0</v>
      </c>
    </row>
    <row r="1509" spans="1:47" ht="15" customHeight="1" x14ac:dyDescent="0.25">
      <c r="A1509" s="11"/>
      <c r="B1509" s="19">
        <v>1677</v>
      </c>
      <c r="C1509" s="74"/>
      <c r="D1509" s="77"/>
      <c r="E1509" s="78"/>
      <c r="F1509" s="78"/>
      <c r="G1509" s="80"/>
      <c r="H1509" s="25"/>
      <c r="I1509" s="27"/>
      <c r="J1509" s="27"/>
      <c r="K1509" s="27"/>
      <c r="L1509" s="79"/>
      <c r="M1509" s="81"/>
      <c r="N1509" s="29">
        <v>0</v>
      </c>
      <c r="O1509" s="30" t="str">
        <f>IF(G1509&lt;=$N$2,"",IF(F1509=[3]Pav.tvarkyklė!$B$13,"",IF(ISBLANK(R1509),"X","")))</f>
        <v/>
      </c>
      <c r="P1509" s="88"/>
      <c r="Q1509" s="78"/>
      <c r="R1509" s="78"/>
      <c r="S1509" s="63"/>
      <c r="T1509" s="63"/>
      <c r="U1509" s="34" t="str">
        <f>IFERROR(INDEX('[3]5.Grup_T'!$G$4:$G$22,MATCH('6.Turtas'!E1509,'[3]5.Grup_T'!$E$4:$E$22,0)),"0")</f>
        <v>0</v>
      </c>
      <c r="V1509" s="35">
        <f t="shared" si="325"/>
        <v>0</v>
      </c>
      <c r="W1509" s="35">
        <f>IF(NOT(ISBLANK(H1509)),(12-DATEDIF(H1509,'[3]1.Pradzia'!$D$13,"m")),0)</f>
        <v>0</v>
      </c>
      <c r="X1509" s="35">
        <f t="shared" si="326"/>
        <v>0</v>
      </c>
      <c r="Y1509" s="35">
        <f t="shared" si="322"/>
        <v>0</v>
      </c>
      <c r="Z1509" s="35">
        <f t="shared" si="334"/>
        <v>0</v>
      </c>
      <c r="AA1509" s="36">
        <f t="shared" si="327"/>
        <v>0</v>
      </c>
      <c r="AB1509" s="36">
        <f t="shared" si="328"/>
        <v>0</v>
      </c>
      <c r="AC1509" s="37">
        <f t="shared" si="329"/>
        <v>0</v>
      </c>
      <c r="AD1509" s="35">
        <f>IF(OR(YEAR(G1509)&lt;2019,O1509="X"),0,IF(ISBLANK(H1509),DATEDIF(G1509,'[3]1.Pradzia'!$D$13,"M"),DATEDIF(G1509,H1509,"m")))</f>
        <v>0</v>
      </c>
      <c r="AE1509" s="37">
        <f>IF(E1509='[3]5.Grup_T'!$E$20,0,IF(AD1509&lt;&gt;0,M1509/V1509*MIN(12,AD1509),0))</f>
        <v>0</v>
      </c>
      <c r="AF1509" s="37">
        <f t="shared" si="330"/>
        <v>0</v>
      </c>
      <c r="AG1509" s="37">
        <f t="shared" si="331"/>
        <v>0</v>
      </c>
      <c r="AH1509" s="37">
        <f t="shared" si="332"/>
        <v>0</v>
      </c>
      <c r="AI1509" s="35" t="str">
        <f t="shared" si="333"/>
        <v>Nusidėvėjęs</v>
      </c>
      <c r="AJ1509" s="38" t="str">
        <f>IF(AND(F1509&lt;&gt;[3]Pav.tvarkyklė!$B$12,F1509&lt;&gt;[3]Pav.tvarkyklė!$B$13),"GVTNT","X")</f>
        <v>GVTNT</v>
      </c>
      <c r="AK1509" s="39">
        <f t="shared" si="335"/>
        <v>0</v>
      </c>
      <c r="AL1509" s="41"/>
      <c r="AM1509" s="41"/>
      <c r="AN1509" s="41">
        <f t="shared" si="323"/>
        <v>1900</v>
      </c>
      <c r="AO1509" s="41"/>
      <c r="AP1509" s="41"/>
      <c r="AQ1509" s="41"/>
      <c r="AR1509" s="42"/>
      <c r="AS1509" s="42"/>
      <c r="AU1509" s="43">
        <f t="shared" si="324"/>
        <v>0</v>
      </c>
    </row>
    <row r="1510" spans="1:47" ht="15" customHeight="1" x14ac:dyDescent="0.25">
      <c r="A1510" s="11"/>
      <c r="B1510" s="19">
        <v>1678</v>
      </c>
      <c r="C1510" s="74"/>
      <c r="D1510" s="77"/>
      <c r="E1510" s="78"/>
      <c r="F1510" s="78"/>
      <c r="G1510" s="80"/>
      <c r="H1510" s="25"/>
      <c r="I1510" s="27"/>
      <c r="J1510" s="27"/>
      <c r="K1510" s="27"/>
      <c r="L1510" s="79"/>
      <c r="M1510" s="81"/>
      <c r="N1510" s="29">
        <v>0</v>
      </c>
      <c r="O1510" s="30" t="str">
        <f>IF(G1510&lt;=$N$2,"",IF(F1510=[3]Pav.tvarkyklė!$B$13,"",IF(ISBLANK(R1510),"X","")))</f>
        <v/>
      </c>
      <c r="P1510" s="88"/>
      <c r="Q1510" s="78"/>
      <c r="R1510" s="78"/>
      <c r="S1510" s="63"/>
      <c r="T1510" s="63"/>
      <c r="U1510" s="34" t="str">
        <f>IFERROR(INDEX('[3]5.Grup_T'!$G$4:$G$22,MATCH('6.Turtas'!E1510,'[3]5.Grup_T'!$E$4:$E$22,0)),"0")</f>
        <v>0</v>
      </c>
      <c r="V1510" s="35">
        <f t="shared" si="325"/>
        <v>0</v>
      </c>
      <c r="W1510" s="35">
        <f>IF(NOT(ISBLANK(H1510)),(12-DATEDIF(H1510,'[3]1.Pradzia'!$D$13,"m")),0)</f>
        <v>0</v>
      </c>
      <c r="X1510" s="35">
        <f t="shared" si="326"/>
        <v>0</v>
      </c>
      <c r="Y1510" s="35">
        <f t="shared" si="322"/>
        <v>0</v>
      </c>
      <c r="Z1510" s="35">
        <f t="shared" si="334"/>
        <v>0</v>
      </c>
      <c r="AA1510" s="36">
        <f t="shared" si="327"/>
        <v>0</v>
      </c>
      <c r="AB1510" s="36">
        <f t="shared" si="328"/>
        <v>0</v>
      </c>
      <c r="AC1510" s="37">
        <f t="shared" si="329"/>
        <v>0</v>
      </c>
      <c r="AD1510" s="35">
        <f>IF(OR(YEAR(G1510)&lt;2019,O1510="X"),0,IF(ISBLANK(H1510),DATEDIF(G1510,'[3]1.Pradzia'!$D$13,"M"),DATEDIF(G1510,H1510,"m")))</f>
        <v>0</v>
      </c>
      <c r="AE1510" s="37">
        <f>IF(E1510='[3]5.Grup_T'!$E$20,0,IF(AD1510&lt;&gt;0,M1510/V1510*MIN(12,AD1510),0))</f>
        <v>0</v>
      </c>
      <c r="AF1510" s="37">
        <f t="shared" si="330"/>
        <v>0</v>
      </c>
      <c r="AG1510" s="37">
        <f t="shared" si="331"/>
        <v>0</v>
      </c>
      <c r="AH1510" s="37">
        <f t="shared" si="332"/>
        <v>0</v>
      </c>
      <c r="AI1510" s="35" t="str">
        <f t="shared" si="333"/>
        <v>Nusidėvėjęs</v>
      </c>
      <c r="AJ1510" s="38" t="str">
        <f>IF(AND(F1510&lt;&gt;[3]Pav.tvarkyklė!$B$12,F1510&lt;&gt;[3]Pav.tvarkyklė!$B$13),"GVTNT","X")</f>
        <v>GVTNT</v>
      </c>
      <c r="AK1510" s="39">
        <f t="shared" si="335"/>
        <v>0</v>
      </c>
      <c r="AL1510" s="41"/>
      <c r="AM1510" s="41"/>
      <c r="AN1510" s="41">
        <f t="shared" si="323"/>
        <v>1900</v>
      </c>
      <c r="AO1510" s="41"/>
      <c r="AP1510" s="41"/>
      <c r="AQ1510" s="41"/>
      <c r="AR1510" s="42"/>
      <c r="AS1510" s="42"/>
      <c r="AU1510" s="43">
        <f t="shared" si="324"/>
        <v>0</v>
      </c>
    </row>
    <row r="1511" spans="1:47" ht="15" customHeight="1" x14ac:dyDescent="0.25">
      <c r="A1511" s="11"/>
      <c r="B1511" s="19">
        <v>1679</v>
      </c>
      <c r="C1511" s="74"/>
      <c r="D1511" s="77"/>
      <c r="E1511" s="78"/>
      <c r="F1511" s="78"/>
      <c r="G1511" s="80"/>
      <c r="H1511" s="25"/>
      <c r="I1511" s="27"/>
      <c r="J1511" s="27"/>
      <c r="K1511" s="27"/>
      <c r="L1511" s="79"/>
      <c r="M1511" s="81"/>
      <c r="N1511" s="29">
        <v>0</v>
      </c>
      <c r="O1511" s="30" t="str">
        <f>IF(G1511&lt;=$N$2,"",IF(F1511=[3]Pav.tvarkyklė!$B$13,"",IF(ISBLANK(R1511),"X","")))</f>
        <v/>
      </c>
      <c r="P1511" s="88"/>
      <c r="Q1511" s="78"/>
      <c r="R1511" s="78"/>
      <c r="S1511" s="63"/>
      <c r="T1511" s="63"/>
      <c r="U1511" s="34" t="str">
        <f>IFERROR(INDEX('[3]5.Grup_T'!$G$4:$G$22,MATCH('6.Turtas'!E1511,'[3]5.Grup_T'!$E$4:$E$22,0)),"0")</f>
        <v>0</v>
      </c>
      <c r="V1511" s="35">
        <f t="shared" si="325"/>
        <v>0</v>
      </c>
      <c r="W1511" s="35">
        <f>IF(NOT(ISBLANK(H1511)),(12-DATEDIF(H1511,'[3]1.Pradzia'!$D$13,"m")),0)</f>
        <v>0</v>
      </c>
      <c r="X1511" s="35">
        <f t="shared" si="326"/>
        <v>0</v>
      </c>
      <c r="Y1511" s="35">
        <f t="shared" si="322"/>
        <v>0</v>
      </c>
      <c r="Z1511" s="35">
        <f t="shared" si="334"/>
        <v>0</v>
      </c>
      <c r="AA1511" s="36">
        <f t="shared" si="327"/>
        <v>0</v>
      </c>
      <c r="AB1511" s="36">
        <f t="shared" si="328"/>
        <v>0</v>
      </c>
      <c r="AC1511" s="37">
        <f t="shared" si="329"/>
        <v>0</v>
      </c>
      <c r="AD1511" s="35">
        <f>IF(OR(YEAR(G1511)&lt;2019,O1511="X"),0,IF(ISBLANK(H1511),DATEDIF(G1511,'[3]1.Pradzia'!$D$13,"M"),DATEDIF(G1511,H1511,"m")))</f>
        <v>0</v>
      </c>
      <c r="AE1511" s="37">
        <f>IF(E1511='[3]5.Grup_T'!$E$20,0,IF(AD1511&lt;&gt;0,M1511/V1511*MIN(12,AD1511),0))</f>
        <v>0</v>
      </c>
      <c r="AF1511" s="37">
        <f t="shared" si="330"/>
        <v>0</v>
      </c>
      <c r="AG1511" s="37">
        <f t="shared" si="331"/>
        <v>0</v>
      </c>
      <c r="AH1511" s="37">
        <f t="shared" si="332"/>
        <v>0</v>
      </c>
      <c r="AI1511" s="35" t="str">
        <f t="shared" si="333"/>
        <v>Nusidėvėjęs</v>
      </c>
      <c r="AJ1511" s="38" t="str">
        <f>IF(AND(F1511&lt;&gt;[3]Pav.tvarkyklė!$B$12,F1511&lt;&gt;[3]Pav.tvarkyklė!$B$13),"GVTNT","X")</f>
        <v>GVTNT</v>
      </c>
      <c r="AK1511" s="39">
        <f t="shared" si="335"/>
        <v>0</v>
      </c>
      <c r="AL1511" s="41"/>
      <c r="AM1511" s="41"/>
      <c r="AN1511" s="41">
        <f t="shared" si="323"/>
        <v>1900</v>
      </c>
      <c r="AO1511" s="41"/>
      <c r="AP1511" s="41"/>
      <c r="AQ1511" s="41"/>
      <c r="AR1511" s="42"/>
      <c r="AS1511" s="42"/>
      <c r="AU1511" s="43">
        <f t="shared" si="324"/>
        <v>0</v>
      </c>
    </row>
    <row r="1512" spans="1:47" ht="15" customHeight="1" x14ac:dyDescent="0.25">
      <c r="A1512" s="11"/>
      <c r="B1512" s="19">
        <v>1680</v>
      </c>
      <c r="C1512" s="74"/>
      <c r="D1512" s="77"/>
      <c r="E1512" s="78"/>
      <c r="F1512" s="78"/>
      <c r="G1512" s="80"/>
      <c r="H1512" s="25"/>
      <c r="I1512" s="27"/>
      <c r="J1512" s="27"/>
      <c r="K1512" s="27"/>
      <c r="L1512" s="79"/>
      <c r="M1512" s="81"/>
      <c r="N1512" s="29">
        <v>0</v>
      </c>
      <c r="O1512" s="30" t="str">
        <f>IF(G1512&lt;=$N$2,"",IF(F1512=[3]Pav.tvarkyklė!$B$13,"",IF(ISBLANK(R1512),"X","")))</f>
        <v/>
      </c>
      <c r="P1512" s="88"/>
      <c r="Q1512" s="78"/>
      <c r="R1512" s="78"/>
      <c r="S1512" s="63"/>
      <c r="T1512" s="63"/>
      <c r="U1512" s="34" t="str">
        <f>IFERROR(INDEX('[3]5.Grup_T'!$G$4:$G$22,MATCH('6.Turtas'!E1512,'[3]5.Grup_T'!$E$4:$E$22,0)),"0")</f>
        <v>0</v>
      </c>
      <c r="V1512" s="35">
        <f t="shared" si="325"/>
        <v>0</v>
      </c>
      <c r="W1512" s="35">
        <f>IF(NOT(ISBLANK(H1512)),(12-DATEDIF(H1512,'[3]1.Pradzia'!$D$13,"m")),0)</f>
        <v>0</v>
      </c>
      <c r="X1512" s="35">
        <f t="shared" si="326"/>
        <v>0</v>
      </c>
      <c r="Y1512" s="35">
        <f t="shared" si="322"/>
        <v>0</v>
      </c>
      <c r="Z1512" s="35">
        <f t="shared" si="334"/>
        <v>0</v>
      </c>
      <c r="AA1512" s="36">
        <f t="shared" si="327"/>
        <v>0</v>
      </c>
      <c r="AB1512" s="36">
        <f t="shared" si="328"/>
        <v>0</v>
      </c>
      <c r="AC1512" s="37">
        <f t="shared" si="329"/>
        <v>0</v>
      </c>
      <c r="AD1512" s="35">
        <f>IF(OR(YEAR(G1512)&lt;2019,O1512="X"),0,IF(ISBLANK(H1512),DATEDIF(G1512,'[3]1.Pradzia'!$D$13,"M"),DATEDIF(G1512,H1512,"m")))</f>
        <v>0</v>
      </c>
      <c r="AE1512" s="37">
        <f>IF(E1512='[3]5.Grup_T'!$E$20,0,IF(AD1512&lt;&gt;0,M1512/V1512*MIN(12,AD1512),0))</f>
        <v>0</v>
      </c>
      <c r="AF1512" s="37">
        <f t="shared" si="330"/>
        <v>0</v>
      </c>
      <c r="AG1512" s="37">
        <f t="shared" si="331"/>
        <v>0</v>
      </c>
      <c r="AH1512" s="37">
        <f t="shared" si="332"/>
        <v>0</v>
      </c>
      <c r="AI1512" s="35" t="str">
        <f t="shared" si="333"/>
        <v>Nusidėvėjęs</v>
      </c>
      <c r="AJ1512" s="38" t="str">
        <f>IF(AND(F1512&lt;&gt;[3]Pav.tvarkyklė!$B$12,F1512&lt;&gt;[3]Pav.tvarkyklė!$B$13),"GVTNT","X")</f>
        <v>GVTNT</v>
      </c>
      <c r="AK1512" s="39">
        <f t="shared" si="335"/>
        <v>0</v>
      </c>
      <c r="AL1512" s="41"/>
      <c r="AM1512" s="41"/>
      <c r="AN1512" s="41">
        <f t="shared" si="323"/>
        <v>1900</v>
      </c>
      <c r="AO1512" s="41"/>
      <c r="AP1512" s="41"/>
      <c r="AQ1512" s="41"/>
      <c r="AR1512" s="42"/>
      <c r="AS1512" s="42"/>
      <c r="AU1512" s="43">
        <f t="shared" si="324"/>
        <v>0</v>
      </c>
    </row>
    <row r="1513" spans="1:47" ht="15" customHeight="1" x14ac:dyDescent="0.25">
      <c r="A1513" s="11"/>
      <c r="B1513" s="19">
        <v>1681</v>
      </c>
      <c r="C1513" s="74"/>
      <c r="D1513" s="77"/>
      <c r="E1513" s="78"/>
      <c r="F1513" s="78"/>
      <c r="G1513" s="80"/>
      <c r="H1513" s="25"/>
      <c r="I1513" s="27"/>
      <c r="J1513" s="27"/>
      <c r="K1513" s="27"/>
      <c r="L1513" s="79"/>
      <c r="M1513" s="81"/>
      <c r="N1513" s="29">
        <v>0</v>
      </c>
      <c r="O1513" s="30" t="str">
        <f>IF(G1513&lt;=$N$2,"",IF(F1513=[3]Pav.tvarkyklė!$B$13,"",IF(ISBLANK(R1513),"X","")))</f>
        <v/>
      </c>
      <c r="P1513" s="88"/>
      <c r="Q1513" s="78"/>
      <c r="R1513" s="78"/>
      <c r="S1513" s="63"/>
      <c r="T1513" s="63"/>
      <c r="U1513" s="34" t="str">
        <f>IFERROR(INDEX('[3]5.Grup_T'!$G$4:$G$22,MATCH('6.Turtas'!E1513,'[3]5.Grup_T'!$E$4:$E$22,0)),"0")</f>
        <v>0</v>
      </c>
      <c r="V1513" s="35">
        <f t="shared" si="325"/>
        <v>0</v>
      </c>
      <c r="W1513" s="35">
        <f>IF(NOT(ISBLANK(H1513)),(12-DATEDIF(H1513,'[3]1.Pradzia'!$D$13,"m")),0)</f>
        <v>0</v>
      </c>
      <c r="X1513" s="35">
        <f t="shared" si="326"/>
        <v>0</v>
      </c>
      <c r="Y1513" s="35">
        <f t="shared" si="322"/>
        <v>0</v>
      </c>
      <c r="Z1513" s="35">
        <f t="shared" si="334"/>
        <v>0</v>
      </c>
      <c r="AA1513" s="36">
        <f t="shared" si="327"/>
        <v>0</v>
      </c>
      <c r="AB1513" s="36">
        <f t="shared" si="328"/>
        <v>0</v>
      </c>
      <c r="AC1513" s="37">
        <f t="shared" si="329"/>
        <v>0</v>
      </c>
      <c r="AD1513" s="35">
        <f>IF(OR(YEAR(G1513)&lt;2019,O1513="X"),0,IF(ISBLANK(H1513),DATEDIF(G1513,'[3]1.Pradzia'!$D$13,"M"),DATEDIF(G1513,H1513,"m")))</f>
        <v>0</v>
      </c>
      <c r="AE1513" s="37">
        <f>IF(E1513='[3]5.Grup_T'!$E$20,0,IF(AD1513&lt;&gt;0,M1513/V1513*MIN(12,AD1513),0))</f>
        <v>0</v>
      </c>
      <c r="AF1513" s="37">
        <f t="shared" si="330"/>
        <v>0</v>
      </c>
      <c r="AG1513" s="37">
        <f t="shared" si="331"/>
        <v>0</v>
      </c>
      <c r="AH1513" s="37">
        <f t="shared" si="332"/>
        <v>0</v>
      </c>
      <c r="AI1513" s="35" t="str">
        <f t="shared" si="333"/>
        <v>Nusidėvėjęs</v>
      </c>
      <c r="AJ1513" s="38" t="str">
        <f>IF(AND(F1513&lt;&gt;[3]Pav.tvarkyklė!$B$12,F1513&lt;&gt;[3]Pav.tvarkyklė!$B$13),"GVTNT","X")</f>
        <v>GVTNT</v>
      </c>
      <c r="AK1513" s="39">
        <f t="shared" si="335"/>
        <v>0</v>
      </c>
      <c r="AL1513" s="41"/>
      <c r="AM1513" s="41"/>
      <c r="AN1513" s="41">
        <f t="shared" si="323"/>
        <v>1900</v>
      </c>
      <c r="AO1513" s="41"/>
      <c r="AP1513" s="41"/>
      <c r="AQ1513" s="41"/>
      <c r="AR1513" s="42"/>
      <c r="AS1513" s="42"/>
      <c r="AU1513" s="43">
        <f t="shared" si="324"/>
        <v>0</v>
      </c>
    </row>
    <row r="1514" spans="1:47" ht="15" customHeight="1" x14ac:dyDescent="0.25">
      <c r="A1514" s="11"/>
      <c r="B1514" s="19">
        <v>1682</v>
      </c>
      <c r="C1514" s="74"/>
      <c r="D1514" s="77"/>
      <c r="E1514" s="78"/>
      <c r="F1514" s="78"/>
      <c r="G1514" s="80"/>
      <c r="H1514" s="49"/>
      <c r="I1514" s="26"/>
      <c r="J1514" s="27"/>
      <c r="K1514" s="27"/>
      <c r="L1514" s="79"/>
      <c r="M1514" s="28"/>
      <c r="N1514" s="29">
        <v>0</v>
      </c>
      <c r="O1514" s="30" t="str">
        <f>IF(G1514&lt;=$N$2,"",IF(F1514=[3]Pav.tvarkyklė!$B$13,"",IF(ISBLANK(R1514),"X","")))</f>
        <v/>
      </c>
      <c r="P1514" s="88"/>
      <c r="Q1514" s="78"/>
      <c r="R1514" s="78"/>
      <c r="S1514" s="63"/>
      <c r="T1514" s="63"/>
      <c r="U1514" s="34" t="str">
        <f>IFERROR(INDEX('[3]5.Grup_T'!$G$4:$G$22,MATCH('6.Turtas'!E1514,'[3]5.Grup_T'!$E$4:$E$22,0)),"0")</f>
        <v>0</v>
      </c>
      <c r="V1514" s="35">
        <f t="shared" si="325"/>
        <v>0</v>
      </c>
      <c r="W1514" s="35">
        <f>IF(NOT(ISBLANK(H1514)),(12-DATEDIF(H1514,'[3]1.Pradzia'!$D$13,"m")),0)</f>
        <v>0</v>
      </c>
      <c r="X1514" s="35">
        <f t="shared" si="326"/>
        <v>0</v>
      </c>
      <c r="Y1514" s="35">
        <f t="shared" si="322"/>
        <v>0</v>
      </c>
      <c r="Z1514" s="35">
        <f t="shared" si="334"/>
        <v>0</v>
      </c>
      <c r="AA1514" s="36">
        <f t="shared" si="327"/>
        <v>0</v>
      </c>
      <c r="AB1514" s="36">
        <f t="shared" si="328"/>
        <v>0</v>
      </c>
      <c r="AC1514" s="37">
        <f t="shared" si="329"/>
        <v>0</v>
      </c>
      <c r="AD1514" s="35">
        <f>IF(OR(YEAR(G1514)&lt;2019,O1514="X"),0,IF(ISBLANK(H1514),DATEDIF(G1514,'[3]1.Pradzia'!$D$13,"M"),DATEDIF(G1514,H1514,"m")))</f>
        <v>0</v>
      </c>
      <c r="AE1514" s="37">
        <f>IF(E1514='[3]5.Grup_T'!$E$20,0,IF(AD1514&lt;&gt;0,M1514/V1514*MIN(12,AD1514),0))</f>
        <v>0</v>
      </c>
      <c r="AF1514" s="37">
        <f t="shared" si="330"/>
        <v>0</v>
      </c>
      <c r="AG1514" s="37">
        <f t="shared" si="331"/>
        <v>0</v>
      </c>
      <c r="AH1514" s="37">
        <f t="shared" si="332"/>
        <v>0</v>
      </c>
      <c r="AI1514" s="35" t="str">
        <f t="shared" si="333"/>
        <v>Nusidėvėjęs</v>
      </c>
      <c r="AJ1514" s="38" t="str">
        <f>IF(AND(F1514&lt;&gt;[3]Pav.tvarkyklė!$B$12,F1514&lt;&gt;[3]Pav.tvarkyklė!$B$13),"GVTNT","X")</f>
        <v>GVTNT</v>
      </c>
      <c r="AK1514" s="39">
        <f t="shared" si="335"/>
        <v>0</v>
      </c>
      <c r="AL1514" s="41"/>
      <c r="AM1514" s="41"/>
      <c r="AN1514" s="41">
        <f t="shared" si="323"/>
        <v>1900</v>
      </c>
      <c r="AO1514" s="41"/>
      <c r="AP1514" s="41"/>
      <c r="AQ1514" s="41"/>
      <c r="AR1514" s="42"/>
      <c r="AS1514" s="42"/>
      <c r="AU1514" s="43">
        <f t="shared" si="324"/>
        <v>0</v>
      </c>
    </row>
    <row r="1515" spans="1:47" ht="15" customHeight="1" x14ac:dyDescent="0.25">
      <c r="A1515" s="11"/>
      <c r="B1515" s="19">
        <v>1683</v>
      </c>
      <c r="C1515" s="74"/>
      <c r="D1515" s="77"/>
      <c r="E1515" s="78"/>
      <c r="F1515" s="78"/>
      <c r="G1515" s="80"/>
      <c r="H1515" s="25"/>
      <c r="I1515" s="27"/>
      <c r="J1515" s="27"/>
      <c r="K1515" s="27"/>
      <c r="L1515" s="79"/>
      <c r="M1515" s="81"/>
      <c r="N1515" s="29">
        <v>0</v>
      </c>
      <c r="O1515" s="30" t="str">
        <f>IF(G1515&lt;=$N$2,"",IF(F1515=[3]Pav.tvarkyklė!$B$13,"",IF(ISBLANK(R1515),"X","")))</f>
        <v/>
      </c>
      <c r="P1515" s="88"/>
      <c r="Q1515" s="78"/>
      <c r="R1515" s="78"/>
      <c r="S1515" s="63"/>
      <c r="T1515" s="63"/>
      <c r="U1515" s="34" t="str">
        <f>IFERROR(INDEX('[3]5.Grup_T'!$G$4:$G$22,MATCH('6.Turtas'!E1515,'[3]5.Grup_T'!$E$4:$E$22,0)),"0")</f>
        <v>0</v>
      </c>
      <c r="V1515" s="35">
        <f t="shared" si="325"/>
        <v>0</v>
      </c>
      <c r="W1515" s="35">
        <f>IF(NOT(ISBLANK(H1515)),(12-DATEDIF(H1515,'[3]1.Pradzia'!$D$13,"m")),0)</f>
        <v>0</v>
      </c>
      <c r="X1515" s="35">
        <f t="shared" si="326"/>
        <v>0</v>
      </c>
      <c r="Y1515" s="35">
        <f t="shared" si="322"/>
        <v>0</v>
      </c>
      <c r="Z1515" s="35">
        <f t="shared" si="334"/>
        <v>0</v>
      </c>
      <c r="AA1515" s="36">
        <f t="shared" si="327"/>
        <v>0</v>
      </c>
      <c r="AB1515" s="36">
        <f t="shared" si="328"/>
        <v>0</v>
      </c>
      <c r="AC1515" s="37">
        <f t="shared" si="329"/>
        <v>0</v>
      </c>
      <c r="AD1515" s="35">
        <f>IF(OR(YEAR(G1515)&lt;2019,O1515="X"),0,IF(ISBLANK(H1515),DATEDIF(G1515,'[3]1.Pradzia'!$D$13,"M"),DATEDIF(G1515,H1515,"m")))</f>
        <v>0</v>
      </c>
      <c r="AE1515" s="37">
        <f>IF(E1515='[3]5.Grup_T'!$E$20,0,IF(AD1515&lt;&gt;0,M1515/V1515*MIN(12,AD1515),0))</f>
        <v>0</v>
      </c>
      <c r="AF1515" s="37">
        <f t="shared" si="330"/>
        <v>0</v>
      </c>
      <c r="AG1515" s="37">
        <f t="shared" si="331"/>
        <v>0</v>
      </c>
      <c r="AH1515" s="37">
        <f t="shared" si="332"/>
        <v>0</v>
      </c>
      <c r="AI1515" s="35" t="str">
        <f t="shared" si="333"/>
        <v>Nusidėvėjęs</v>
      </c>
      <c r="AJ1515" s="38" t="str">
        <f>IF(AND(F1515&lt;&gt;[3]Pav.tvarkyklė!$B$12,F1515&lt;&gt;[3]Pav.tvarkyklė!$B$13),"GVTNT","X")</f>
        <v>GVTNT</v>
      </c>
      <c r="AK1515" s="39">
        <f t="shared" si="335"/>
        <v>0</v>
      </c>
      <c r="AL1515" s="41"/>
      <c r="AM1515" s="41"/>
      <c r="AN1515" s="41">
        <f t="shared" si="323"/>
        <v>1900</v>
      </c>
      <c r="AO1515" s="41"/>
      <c r="AP1515" s="41"/>
      <c r="AQ1515" s="41"/>
      <c r="AR1515" s="42"/>
      <c r="AS1515" s="42"/>
      <c r="AU1515" s="43">
        <f t="shared" si="324"/>
        <v>0</v>
      </c>
    </row>
    <row r="1516" spans="1:47" ht="15" customHeight="1" x14ac:dyDescent="0.25">
      <c r="A1516" s="11"/>
      <c r="B1516" s="19">
        <v>1684</v>
      </c>
      <c r="C1516" s="74"/>
      <c r="D1516" s="77"/>
      <c r="E1516" s="78"/>
      <c r="F1516" s="78"/>
      <c r="G1516" s="80"/>
      <c r="H1516" s="25"/>
      <c r="I1516" s="27"/>
      <c r="J1516" s="27"/>
      <c r="K1516" s="27"/>
      <c r="L1516" s="79"/>
      <c r="M1516" s="81"/>
      <c r="N1516" s="29">
        <v>0</v>
      </c>
      <c r="O1516" s="30" t="str">
        <f>IF(G1516&lt;=$N$2,"",IF(F1516=[3]Pav.tvarkyklė!$B$13,"",IF(ISBLANK(R1516),"X","")))</f>
        <v/>
      </c>
      <c r="P1516" s="88"/>
      <c r="Q1516" s="78"/>
      <c r="R1516" s="78"/>
      <c r="S1516" s="63"/>
      <c r="T1516" s="63"/>
      <c r="U1516" s="34" t="str">
        <f>IFERROR(INDEX('[3]5.Grup_T'!$G$4:$G$22,MATCH('6.Turtas'!E1516,'[3]5.Grup_T'!$E$4:$E$22,0)),"0")</f>
        <v>0</v>
      </c>
      <c r="V1516" s="35">
        <f t="shared" si="325"/>
        <v>0</v>
      </c>
      <c r="W1516" s="35">
        <f>IF(NOT(ISBLANK(H1516)),(12-DATEDIF(H1516,'[3]1.Pradzia'!$D$13,"m")),0)</f>
        <v>0</v>
      </c>
      <c r="X1516" s="35">
        <f t="shared" si="326"/>
        <v>0</v>
      </c>
      <c r="Y1516" s="35">
        <f t="shared" si="322"/>
        <v>0</v>
      </c>
      <c r="Z1516" s="35">
        <f t="shared" si="334"/>
        <v>0</v>
      </c>
      <c r="AA1516" s="36">
        <f t="shared" si="327"/>
        <v>0</v>
      </c>
      <c r="AB1516" s="36">
        <f t="shared" si="328"/>
        <v>0</v>
      </c>
      <c r="AC1516" s="37">
        <f t="shared" si="329"/>
        <v>0</v>
      </c>
      <c r="AD1516" s="35">
        <f>IF(OR(YEAR(G1516)&lt;2019,O1516="X"),0,IF(ISBLANK(H1516),DATEDIF(G1516,'[3]1.Pradzia'!$D$13,"M"),DATEDIF(G1516,H1516,"m")))</f>
        <v>0</v>
      </c>
      <c r="AE1516" s="37">
        <f>IF(E1516='[3]5.Grup_T'!$E$20,0,IF(AD1516&lt;&gt;0,M1516/V1516*MIN(12,AD1516),0))</f>
        <v>0</v>
      </c>
      <c r="AF1516" s="37">
        <f t="shared" si="330"/>
        <v>0</v>
      </c>
      <c r="AG1516" s="37">
        <f t="shared" si="331"/>
        <v>0</v>
      </c>
      <c r="AH1516" s="37">
        <f t="shared" si="332"/>
        <v>0</v>
      </c>
      <c r="AI1516" s="35" t="str">
        <f t="shared" si="333"/>
        <v>Nusidėvėjęs</v>
      </c>
      <c r="AJ1516" s="38" t="str">
        <f>IF(AND(F1516&lt;&gt;[3]Pav.tvarkyklė!$B$12,F1516&lt;&gt;[3]Pav.tvarkyklė!$B$13),"GVTNT","X")</f>
        <v>GVTNT</v>
      </c>
      <c r="AK1516" s="39">
        <f t="shared" si="335"/>
        <v>0</v>
      </c>
      <c r="AL1516" s="41"/>
      <c r="AM1516" s="41"/>
      <c r="AN1516" s="41">
        <f t="shared" si="323"/>
        <v>1900</v>
      </c>
      <c r="AO1516" s="41"/>
      <c r="AP1516" s="41"/>
      <c r="AQ1516" s="41"/>
      <c r="AR1516" s="42"/>
      <c r="AS1516" s="42"/>
      <c r="AU1516" s="43">
        <f t="shared" si="324"/>
        <v>0</v>
      </c>
    </row>
    <row r="1517" spans="1:47" ht="15" customHeight="1" x14ac:dyDescent="0.25">
      <c r="A1517" s="11"/>
      <c r="B1517" s="19">
        <v>1685</v>
      </c>
      <c r="C1517" s="74"/>
      <c r="D1517" s="77"/>
      <c r="E1517" s="78"/>
      <c r="F1517" s="78"/>
      <c r="G1517" s="80"/>
      <c r="H1517" s="25"/>
      <c r="I1517" s="27"/>
      <c r="J1517" s="27"/>
      <c r="K1517" s="27"/>
      <c r="L1517" s="79"/>
      <c r="M1517" s="81"/>
      <c r="N1517" s="29">
        <v>0</v>
      </c>
      <c r="O1517" s="30" t="str">
        <f>IF(G1517&lt;=$N$2,"",IF(F1517=[3]Pav.tvarkyklė!$B$13,"",IF(ISBLANK(R1517),"X","")))</f>
        <v/>
      </c>
      <c r="P1517" s="88"/>
      <c r="Q1517" s="78"/>
      <c r="R1517" s="78"/>
      <c r="S1517" s="63"/>
      <c r="T1517" s="63"/>
      <c r="U1517" s="34" t="str">
        <f>IFERROR(INDEX('[3]5.Grup_T'!$G$4:$G$22,MATCH('6.Turtas'!E1517,'[3]5.Grup_T'!$E$4:$E$22,0)),"0")</f>
        <v>0</v>
      </c>
      <c r="V1517" s="35">
        <f t="shared" si="325"/>
        <v>0</v>
      </c>
      <c r="W1517" s="35">
        <f>IF(NOT(ISBLANK(H1517)),(12-DATEDIF(H1517,'[3]1.Pradzia'!$D$13,"m")),0)</f>
        <v>0</v>
      </c>
      <c r="X1517" s="35">
        <f t="shared" si="326"/>
        <v>0</v>
      </c>
      <c r="Y1517" s="35">
        <f t="shared" si="322"/>
        <v>0</v>
      </c>
      <c r="Z1517" s="35">
        <f t="shared" si="334"/>
        <v>0</v>
      </c>
      <c r="AA1517" s="36">
        <f t="shared" si="327"/>
        <v>0</v>
      </c>
      <c r="AB1517" s="36">
        <f t="shared" si="328"/>
        <v>0</v>
      </c>
      <c r="AC1517" s="37">
        <f t="shared" si="329"/>
        <v>0</v>
      </c>
      <c r="AD1517" s="35">
        <f>IF(OR(YEAR(G1517)&lt;2019,O1517="X"),0,IF(ISBLANK(H1517),DATEDIF(G1517,'[3]1.Pradzia'!$D$13,"M"),DATEDIF(G1517,H1517,"m")))</f>
        <v>0</v>
      </c>
      <c r="AE1517" s="37">
        <f>IF(E1517='[3]5.Grup_T'!$E$20,0,IF(AD1517&lt;&gt;0,M1517/V1517*MIN(12,AD1517),0))</f>
        <v>0</v>
      </c>
      <c r="AF1517" s="37">
        <f t="shared" si="330"/>
        <v>0</v>
      </c>
      <c r="AG1517" s="37">
        <f t="shared" si="331"/>
        <v>0</v>
      </c>
      <c r="AH1517" s="37">
        <f t="shared" si="332"/>
        <v>0</v>
      </c>
      <c r="AI1517" s="35" t="str">
        <f t="shared" si="333"/>
        <v>Nusidėvėjęs</v>
      </c>
      <c r="AJ1517" s="38" t="str">
        <f>IF(AND(F1517&lt;&gt;[3]Pav.tvarkyklė!$B$12,F1517&lt;&gt;[3]Pav.tvarkyklė!$B$13),"GVTNT","X")</f>
        <v>GVTNT</v>
      </c>
      <c r="AK1517" s="39">
        <f t="shared" si="335"/>
        <v>0</v>
      </c>
      <c r="AL1517" s="41"/>
      <c r="AM1517" s="41"/>
      <c r="AN1517" s="41">
        <f t="shared" si="323"/>
        <v>1900</v>
      </c>
      <c r="AO1517" s="41"/>
      <c r="AP1517" s="41"/>
      <c r="AQ1517" s="41"/>
      <c r="AR1517" s="42"/>
      <c r="AS1517" s="42"/>
      <c r="AU1517" s="43">
        <f t="shared" si="324"/>
        <v>0</v>
      </c>
    </row>
    <row r="1518" spans="1:47" ht="15" customHeight="1" x14ac:dyDescent="0.25">
      <c r="A1518" s="11"/>
      <c r="B1518" s="19">
        <v>1686</v>
      </c>
      <c r="C1518" s="74"/>
      <c r="D1518" s="77"/>
      <c r="E1518" s="78"/>
      <c r="F1518" s="78"/>
      <c r="G1518" s="80"/>
      <c r="H1518" s="25"/>
      <c r="I1518" s="27"/>
      <c r="J1518" s="27"/>
      <c r="K1518" s="27"/>
      <c r="L1518" s="79"/>
      <c r="M1518" s="81"/>
      <c r="N1518" s="29">
        <v>0</v>
      </c>
      <c r="O1518" s="30" t="str">
        <f>IF(G1518&lt;=$N$2,"",IF(F1518=[3]Pav.tvarkyklė!$B$13,"",IF(ISBLANK(R1518),"X","")))</f>
        <v/>
      </c>
      <c r="P1518" s="88"/>
      <c r="Q1518" s="78"/>
      <c r="R1518" s="78"/>
      <c r="S1518" s="63"/>
      <c r="T1518" s="63"/>
      <c r="U1518" s="34" t="str">
        <f>IFERROR(INDEX('[3]5.Grup_T'!$G$4:$G$22,MATCH('6.Turtas'!E1518,'[3]5.Grup_T'!$E$4:$E$22,0)),"0")</f>
        <v>0</v>
      </c>
      <c r="V1518" s="35">
        <f t="shared" si="325"/>
        <v>0</v>
      </c>
      <c r="W1518" s="35">
        <f>IF(NOT(ISBLANK(H1518)),(12-DATEDIF(H1518,'[3]1.Pradzia'!$D$13,"m")),0)</f>
        <v>0</v>
      </c>
      <c r="X1518" s="35">
        <f t="shared" si="326"/>
        <v>0</v>
      </c>
      <c r="Y1518" s="35">
        <f t="shared" si="322"/>
        <v>0</v>
      </c>
      <c r="Z1518" s="35">
        <f t="shared" si="334"/>
        <v>0</v>
      </c>
      <c r="AA1518" s="36">
        <f t="shared" si="327"/>
        <v>0</v>
      </c>
      <c r="AB1518" s="36">
        <f t="shared" si="328"/>
        <v>0</v>
      </c>
      <c r="AC1518" s="37">
        <f t="shared" si="329"/>
        <v>0</v>
      </c>
      <c r="AD1518" s="35">
        <f>IF(OR(YEAR(G1518)&lt;2019,O1518="X"),0,IF(ISBLANK(H1518),DATEDIF(G1518,'[3]1.Pradzia'!$D$13,"M"),DATEDIF(G1518,H1518,"m")))</f>
        <v>0</v>
      </c>
      <c r="AE1518" s="37">
        <f>IF(E1518='[3]5.Grup_T'!$E$20,0,IF(AD1518&lt;&gt;0,M1518/V1518*MIN(12,AD1518),0))</f>
        <v>0</v>
      </c>
      <c r="AF1518" s="37">
        <f t="shared" si="330"/>
        <v>0</v>
      </c>
      <c r="AG1518" s="37">
        <f t="shared" si="331"/>
        <v>0</v>
      </c>
      <c r="AH1518" s="37">
        <f t="shared" si="332"/>
        <v>0</v>
      </c>
      <c r="AI1518" s="35" t="str">
        <f t="shared" si="333"/>
        <v>Nusidėvėjęs</v>
      </c>
      <c r="AJ1518" s="38" t="str">
        <f>IF(AND(F1518&lt;&gt;[3]Pav.tvarkyklė!$B$12,F1518&lt;&gt;[3]Pav.tvarkyklė!$B$13),"GVTNT","X")</f>
        <v>GVTNT</v>
      </c>
      <c r="AK1518" s="39">
        <f t="shared" si="335"/>
        <v>0</v>
      </c>
      <c r="AL1518" s="41"/>
      <c r="AM1518" s="41"/>
      <c r="AN1518" s="41">
        <f t="shared" si="323"/>
        <v>1900</v>
      </c>
      <c r="AO1518" s="41"/>
      <c r="AP1518" s="41"/>
      <c r="AQ1518" s="41"/>
      <c r="AR1518" s="42"/>
      <c r="AS1518" s="42"/>
      <c r="AU1518" s="43">
        <f t="shared" si="324"/>
        <v>0</v>
      </c>
    </row>
    <row r="1519" spans="1:47" ht="15" customHeight="1" x14ac:dyDescent="0.25">
      <c r="A1519" s="11"/>
      <c r="B1519" s="19">
        <v>1687</v>
      </c>
      <c r="C1519" s="74"/>
      <c r="D1519" s="77"/>
      <c r="E1519" s="78"/>
      <c r="F1519" s="78"/>
      <c r="G1519" s="80"/>
      <c r="H1519" s="25"/>
      <c r="I1519" s="27"/>
      <c r="J1519" s="27"/>
      <c r="K1519" s="27"/>
      <c r="L1519" s="79"/>
      <c r="M1519" s="81"/>
      <c r="N1519" s="29">
        <v>0</v>
      </c>
      <c r="O1519" s="30" t="str">
        <f>IF(G1519&lt;=$N$2,"",IF(F1519=[3]Pav.tvarkyklė!$B$13,"",IF(ISBLANK(R1519),"X","")))</f>
        <v/>
      </c>
      <c r="P1519" s="88"/>
      <c r="Q1519" s="78"/>
      <c r="R1519" s="78"/>
      <c r="S1519" s="63"/>
      <c r="T1519" s="63"/>
      <c r="U1519" s="34" t="str">
        <f>IFERROR(INDEX('[3]5.Grup_T'!$G$4:$G$22,MATCH('6.Turtas'!E1519,'[3]5.Grup_T'!$E$4:$E$22,0)),"0")</f>
        <v>0</v>
      </c>
      <c r="V1519" s="35">
        <f t="shared" si="325"/>
        <v>0</v>
      </c>
      <c r="W1519" s="35">
        <f>IF(NOT(ISBLANK(H1519)),(12-DATEDIF(H1519,'[3]1.Pradzia'!$D$13,"m")),0)</f>
        <v>0</v>
      </c>
      <c r="X1519" s="35">
        <f t="shared" si="326"/>
        <v>0</v>
      </c>
      <c r="Y1519" s="35">
        <f t="shared" si="322"/>
        <v>0</v>
      </c>
      <c r="Z1519" s="35">
        <f t="shared" si="334"/>
        <v>0</v>
      </c>
      <c r="AA1519" s="36">
        <f t="shared" si="327"/>
        <v>0</v>
      </c>
      <c r="AB1519" s="36">
        <f t="shared" si="328"/>
        <v>0</v>
      </c>
      <c r="AC1519" s="37">
        <f t="shared" si="329"/>
        <v>0</v>
      </c>
      <c r="AD1519" s="35">
        <f>IF(OR(YEAR(G1519)&lt;2019,O1519="X"),0,IF(ISBLANK(H1519),DATEDIF(G1519,'[3]1.Pradzia'!$D$13,"M"),DATEDIF(G1519,H1519,"m")))</f>
        <v>0</v>
      </c>
      <c r="AE1519" s="37">
        <f>IF(E1519='[3]5.Grup_T'!$E$20,0,IF(AD1519&lt;&gt;0,M1519/V1519*MIN(12,AD1519),0))</f>
        <v>0</v>
      </c>
      <c r="AF1519" s="37">
        <f t="shared" si="330"/>
        <v>0</v>
      </c>
      <c r="AG1519" s="37">
        <f t="shared" si="331"/>
        <v>0</v>
      </c>
      <c r="AH1519" s="37">
        <f t="shared" si="332"/>
        <v>0</v>
      </c>
      <c r="AI1519" s="35" t="str">
        <f t="shared" si="333"/>
        <v>Nusidėvėjęs</v>
      </c>
      <c r="AJ1519" s="38" t="str">
        <f>IF(AND(F1519&lt;&gt;[3]Pav.tvarkyklė!$B$12,F1519&lt;&gt;[3]Pav.tvarkyklė!$B$13),"GVTNT","X")</f>
        <v>GVTNT</v>
      </c>
      <c r="AK1519" s="39">
        <f t="shared" si="335"/>
        <v>0</v>
      </c>
      <c r="AL1519" s="41"/>
      <c r="AM1519" s="41"/>
      <c r="AN1519" s="41">
        <f t="shared" si="323"/>
        <v>1900</v>
      </c>
      <c r="AO1519" s="41"/>
      <c r="AP1519" s="41"/>
      <c r="AQ1519" s="41"/>
      <c r="AR1519" s="42"/>
      <c r="AS1519" s="42"/>
      <c r="AU1519" s="43">
        <f t="shared" si="324"/>
        <v>0</v>
      </c>
    </row>
    <row r="1520" spans="1:47" ht="15" customHeight="1" x14ac:dyDescent="0.25">
      <c r="A1520" s="11"/>
      <c r="B1520" s="19">
        <v>1688</v>
      </c>
      <c r="C1520" s="74"/>
      <c r="D1520" s="77"/>
      <c r="E1520" s="78"/>
      <c r="F1520" s="78"/>
      <c r="G1520" s="80"/>
      <c r="H1520" s="25"/>
      <c r="I1520" s="27"/>
      <c r="J1520" s="27"/>
      <c r="K1520" s="27"/>
      <c r="L1520" s="79"/>
      <c r="M1520" s="81"/>
      <c r="N1520" s="29">
        <v>0</v>
      </c>
      <c r="O1520" s="30" t="str">
        <f>IF(G1520&lt;=$N$2,"",IF(F1520=[3]Pav.tvarkyklė!$B$13,"",IF(ISBLANK(R1520),"X","")))</f>
        <v/>
      </c>
      <c r="P1520" s="88"/>
      <c r="Q1520" s="78"/>
      <c r="R1520" s="78"/>
      <c r="S1520" s="63"/>
      <c r="T1520" s="63"/>
      <c r="U1520" s="34" t="str">
        <f>IFERROR(INDEX('[3]5.Grup_T'!$G$4:$G$22,MATCH('6.Turtas'!E1520,'[3]5.Grup_T'!$E$4:$E$22,0)),"0")</f>
        <v>0</v>
      </c>
      <c r="V1520" s="35">
        <f t="shared" si="325"/>
        <v>0</v>
      </c>
      <c r="W1520" s="35">
        <f>IF(NOT(ISBLANK(H1520)),(12-DATEDIF(H1520,'[3]1.Pradzia'!$D$13,"m")),0)</f>
        <v>0</v>
      </c>
      <c r="X1520" s="35">
        <f t="shared" si="326"/>
        <v>0</v>
      </c>
      <c r="Y1520" s="35">
        <f t="shared" si="322"/>
        <v>0</v>
      </c>
      <c r="Z1520" s="35">
        <f t="shared" si="334"/>
        <v>0</v>
      </c>
      <c r="AA1520" s="36">
        <f t="shared" si="327"/>
        <v>0</v>
      </c>
      <c r="AB1520" s="36">
        <f t="shared" si="328"/>
        <v>0</v>
      </c>
      <c r="AC1520" s="37">
        <f t="shared" si="329"/>
        <v>0</v>
      </c>
      <c r="AD1520" s="35">
        <f>IF(OR(YEAR(G1520)&lt;2019,O1520="X"),0,IF(ISBLANK(H1520),DATEDIF(G1520,'[3]1.Pradzia'!$D$13,"M"),DATEDIF(G1520,H1520,"m")))</f>
        <v>0</v>
      </c>
      <c r="AE1520" s="37">
        <f>IF(E1520='[3]5.Grup_T'!$E$20,0,IF(AD1520&lt;&gt;0,M1520/V1520*MIN(12,AD1520),0))</f>
        <v>0</v>
      </c>
      <c r="AF1520" s="37">
        <f t="shared" si="330"/>
        <v>0</v>
      </c>
      <c r="AG1520" s="37">
        <f t="shared" si="331"/>
        <v>0</v>
      </c>
      <c r="AH1520" s="37">
        <f t="shared" si="332"/>
        <v>0</v>
      </c>
      <c r="AI1520" s="35" t="str">
        <f t="shared" si="333"/>
        <v>Nusidėvėjęs</v>
      </c>
      <c r="AJ1520" s="38" t="str">
        <f>IF(AND(F1520&lt;&gt;[3]Pav.tvarkyklė!$B$12,F1520&lt;&gt;[3]Pav.tvarkyklė!$B$13),"GVTNT","X")</f>
        <v>GVTNT</v>
      </c>
      <c r="AK1520" s="39">
        <f t="shared" si="335"/>
        <v>0</v>
      </c>
      <c r="AL1520" s="41"/>
      <c r="AM1520" s="41"/>
      <c r="AN1520" s="41">
        <f t="shared" si="323"/>
        <v>1900</v>
      </c>
      <c r="AO1520" s="41"/>
      <c r="AP1520" s="41"/>
      <c r="AQ1520" s="41"/>
      <c r="AR1520" s="42"/>
      <c r="AS1520" s="42"/>
      <c r="AU1520" s="43">
        <f t="shared" si="324"/>
        <v>0</v>
      </c>
    </row>
    <row r="1521" spans="1:47" ht="15" customHeight="1" x14ac:dyDescent="0.25">
      <c r="A1521" s="11"/>
      <c r="B1521" s="19">
        <v>1689</v>
      </c>
      <c r="C1521" s="74"/>
      <c r="D1521" s="87"/>
      <c r="E1521" s="78"/>
      <c r="F1521" s="78"/>
      <c r="G1521" s="80"/>
      <c r="H1521" s="25"/>
      <c r="I1521" s="27"/>
      <c r="J1521" s="27"/>
      <c r="K1521" s="27"/>
      <c r="L1521" s="79"/>
      <c r="M1521" s="81"/>
      <c r="N1521" s="29">
        <v>0</v>
      </c>
      <c r="O1521" s="30" t="str">
        <f>IF(G1521&lt;=$N$2,"",IF(F1521=[3]Pav.tvarkyklė!$B$13,"",IF(ISBLANK(R1521),"X","")))</f>
        <v/>
      </c>
      <c r="P1521" s="88"/>
      <c r="Q1521" s="78"/>
      <c r="R1521" s="78"/>
      <c r="S1521" s="63"/>
      <c r="T1521" s="63"/>
      <c r="U1521" s="34" t="str">
        <f>IFERROR(INDEX('[3]5.Grup_T'!$G$4:$G$22,MATCH('6.Turtas'!E1521,'[3]5.Grup_T'!$E$4:$E$22,0)),"0")</f>
        <v>0</v>
      </c>
      <c r="V1521" s="35">
        <f t="shared" si="325"/>
        <v>0</v>
      </c>
      <c r="W1521" s="35">
        <f>IF(NOT(ISBLANK(H1521)),(12-DATEDIF(H1521,'[3]1.Pradzia'!$D$13,"m")),0)</f>
        <v>0</v>
      </c>
      <c r="X1521" s="35">
        <f t="shared" si="326"/>
        <v>0</v>
      </c>
      <c r="Y1521" s="35">
        <f t="shared" si="322"/>
        <v>0</v>
      </c>
      <c r="Z1521" s="35">
        <f t="shared" si="334"/>
        <v>0</v>
      </c>
      <c r="AA1521" s="36">
        <f t="shared" si="327"/>
        <v>0</v>
      </c>
      <c r="AB1521" s="36">
        <f t="shared" si="328"/>
        <v>0</v>
      </c>
      <c r="AC1521" s="37">
        <f t="shared" si="329"/>
        <v>0</v>
      </c>
      <c r="AD1521" s="35">
        <f>IF(OR(YEAR(G1521)&lt;2019,O1521="X"),0,IF(ISBLANK(H1521),DATEDIF(G1521,'[3]1.Pradzia'!$D$13,"M"),DATEDIF(G1521,H1521,"m")))</f>
        <v>0</v>
      </c>
      <c r="AE1521" s="37">
        <f>IF(E1521='[3]5.Grup_T'!$E$20,0,IF(AD1521&lt;&gt;0,M1521/V1521*MIN(12,AD1521),0))</f>
        <v>0</v>
      </c>
      <c r="AF1521" s="37">
        <f t="shared" si="330"/>
        <v>0</v>
      </c>
      <c r="AG1521" s="37">
        <f t="shared" si="331"/>
        <v>0</v>
      </c>
      <c r="AH1521" s="37">
        <f t="shared" si="332"/>
        <v>0</v>
      </c>
      <c r="AI1521" s="35" t="str">
        <f t="shared" si="333"/>
        <v>Nusidėvėjęs</v>
      </c>
      <c r="AJ1521" s="38" t="str">
        <f>IF(AND(F1521&lt;&gt;[3]Pav.tvarkyklė!$B$12,F1521&lt;&gt;[3]Pav.tvarkyklė!$B$13),"GVTNT","X")</f>
        <v>GVTNT</v>
      </c>
      <c r="AK1521" s="39">
        <f t="shared" si="335"/>
        <v>0</v>
      </c>
      <c r="AL1521" s="41"/>
      <c r="AM1521" s="41"/>
      <c r="AN1521" s="41">
        <f t="shared" si="323"/>
        <v>1900</v>
      </c>
      <c r="AO1521" s="41"/>
      <c r="AP1521" s="41"/>
      <c r="AQ1521" s="41"/>
      <c r="AR1521" s="42"/>
      <c r="AS1521" s="42"/>
      <c r="AU1521" s="43">
        <f t="shared" si="324"/>
        <v>0</v>
      </c>
    </row>
    <row r="1522" spans="1:47" ht="15" customHeight="1" x14ac:dyDescent="0.25">
      <c r="A1522" s="11"/>
      <c r="B1522" s="19">
        <v>1690</v>
      </c>
      <c r="C1522" s="74"/>
      <c r="D1522" s="87"/>
      <c r="E1522" s="78"/>
      <c r="F1522" s="78"/>
      <c r="G1522" s="80"/>
      <c r="H1522" s="25"/>
      <c r="I1522" s="27"/>
      <c r="J1522" s="27"/>
      <c r="K1522" s="27"/>
      <c r="L1522" s="79"/>
      <c r="M1522" s="81"/>
      <c r="N1522" s="29">
        <v>0</v>
      </c>
      <c r="O1522" s="30" t="str">
        <f>IF(G1522&lt;=$N$2,"",IF(F1522=[3]Pav.tvarkyklė!$B$13,"",IF(ISBLANK(R1522),"X","")))</f>
        <v/>
      </c>
      <c r="P1522" s="88"/>
      <c r="Q1522" s="78"/>
      <c r="R1522" s="78"/>
      <c r="S1522" s="63"/>
      <c r="T1522" s="63"/>
      <c r="U1522" s="34" t="str">
        <f>IFERROR(INDEX('[3]5.Grup_T'!$G$4:$G$22,MATCH('6.Turtas'!E1522,'[3]5.Grup_T'!$E$4:$E$22,0)),"0")</f>
        <v>0</v>
      </c>
      <c r="V1522" s="35">
        <f t="shared" si="325"/>
        <v>0</v>
      </c>
      <c r="W1522" s="35">
        <f>IF(NOT(ISBLANK(H1522)),(12-DATEDIF(H1522,'[3]1.Pradzia'!$D$13,"m")),0)</f>
        <v>0</v>
      </c>
      <c r="X1522" s="35">
        <f t="shared" si="326"/>
        <v>0</v>
      </c>
      <c r="Y1522" s="35">
        <f t="shared" si="322"/>
        <v>0</v>
      </c>
      <c r="Z1522" s="35">
        <f t="shared" si="334"/>
        <v>0</v>
      </c>
      <c r="AA1522" s="36">
        <f t="shared" si="327"/>
        <v>0</v>
      </c>
      <c r="AB1522" s="36">
        <f t="shared" si="328"/>
        <v>0</v>
      </c>
      <c r="AC1522" s="37">
        <f t="shared" si="329"/>
        <v>0</v>
      </c>
      <c r="AD1522" s="35">
        <f>IF(OR(YEAR(G1522)&lt;2019,O1522="X"),0,IF(ISBLANK(H1522),DATEDIF(G1522,'[3]1.Pradzia'!$D$13,"M"),DATEDIF(G1522,H1522,"m")))</f>
        <v>0</v>
      </c>
      <c r="AE1522" s="37">
        <f>IF(E1522='[3]5.Grup_T'!$E$20,0,IF(AD1522&lt;&gt;0,M1522/V1522*MIN(12,AD1522),0))</f>
        <v>0</v>
      </c>
      <c r="AF1522" s="37">
        <f t="shared" si="330"/>
        <v>0</v>
      </c>
      <c r="AG1522" s="37">
        <f t="shared" si="331"/>
        <v>0</v>
      </c>
      <c r="AH1522" s="37">
        <f t="shared" si="332"/>
        <v>0</v>
      </c>
      <c r="AI1522" s="35" t="str">
        <f t="shared" si="333"/>
        <v>Nusidėvėjęs</v>
      </c>
      <c r="AJ1522" s="38" t="str">
        <f>IF(AND(F1522&lt;&gt;[3]Pav.tvarkyklė!$B$12,F1522&lt;&gt;[3]Pav.tvarkyklė!$B$13),"GVTNT","X")</f>
        <v>GVTNT</v>
      </c>
      <c r="AK1522" s="39">
        <f t="shared" si="335"/>
        <v>0</v>
      </c>
      <c r="AL1522" s="41"/>
      <c r="AM1522" s="41"/>
      <c r="AN1522" s="41">
        <f t="shared" si="323"/>
        <v>1900</v>
      </c>
      <c r="AO1522" s="41"/>
      <c r="AP1522" s="41"/>
      <c r="AQ1522" s="41"/>
      <c r="AR1522" s="42"/>
      <c r="AS1522" s="42"/>
      <c r="AU1522" s="43">
        <f t="shared" si="324"/>
        <v>0</v>
      </c>
    </row>
    <row r="1523" spans="1:47" ht="15" customHeight="1" x14ac:dyDescent="0.25">
      <c r="A1523" s="11"/>
      <c r="B1523" s="19">
        <v>1691</v>
      </c>
      <c r="C1523" s="74"/>
      <c r="D1523" s="77"/>
      <c r="E1523" s="78"/>
      <c r="F1523" s="78"/>
      <c r="G1523" s="80"/>
      <c r="H1523" s="25"/>
      <c r="I1523" s="27"/>
      <c r="J1523" s="27"/>
      <c r="K1523" s="27"/>
      <c r="L1523" s="79"/>
      <c r="M1523" s="81"/>
      <c r="N1523" s="29">
        <v>0</v>
      </c>
      <c r="O1523" s="30" t="str">
        <f>IF(G1523&lt;=$N$2,"",IF(F1523=[3]Pav.tvarkyklė!$B$13,"",IF(ISBLANK(R1523),"X","")))</f>
        <v/>
      </c>
      <c r="P1523" s="88"/>
      <c r="Q1523" s="78"/>
      <c r="R1523" s="78"/>
      <c r="S1523" s="63"/>
      <c r="T1523" s="63"/>
      <c r="U1523" s="34" t="str">
        <f>IFERROR(INDEX('[3]5.Grup_T'!$G$4:$G$22,MATCH('6.Turtas'!E1523,'[3]5.Grup_T'!$E$4:$E$22,0)),"0")</f>
        <v>0</v>
      </c>
      <c r="V1523" s="35">
        <f t="shared" si="325"/>
        <v>0</v>
      </c>
      <c r="W1523" s="35">
        <f>IF(NOT(ISBLANK(H1523)),(12-DATEDIF(H1523,'[3]1.Pradzia'!$D$13,"m")),0)</f>
        <v>0</v>
      </c>
      <c r="X1523" s="35">
        <f t="shared" si="326"/>
        <v>0</v>
      </c>
      <c r="Y1523" s="35">
        <f t="shared" si="322"/>
        <v>0</v>
      </c>
      <c r="Z1523" s="35">
        <f t="shared" si="334"/>
        <v>0</v>
      </c>
      <c r="AA1523" s="36">
        <f t="shared" si="327"/>
        <v>0</v>
      </c>
      <c r="AB1523" s="36">
        <f t="shared" si="328"/>
        <v>0</v>
      </c>
      <c r="AC1523" s="37">
        <f t="shared" si="329"/>
        <v>0</v>
      </c>
      <c r="AD1523" s="35">
        <f>IF(OR(YEAR(G1523)&lt;2019,O1523="X"),0,IF(ISBLANK(H1523),DATEDIF(G1523,'[3]1.Pradzia'!$D$13,"M"),DATEDIF(G1523,H1523,"m")))</f>
        <v>0</v>
      </c>
      <c r="AE1523" s="37">
        <f>IF(E1523='[3]5.Grup_T'!$E$20,0,IF(AD1523&lt;&gt;0,M1523/V1523*MIN(12,AD1523),0))</f>
        <v>0</v>
      </c>
      <c r="AF1523" s="37">
        <f t="shared" si="330"/>
        <v>0</v>
      </c>
      <c r="AG1523" s="37">
        <f t="shared" si="331"/>
        <v>0</v>
      </c>
      <c r="AH1523" s="37">
        <f t="shared" si="332"/>
        <v>0</v>
      </c>
      <c r="AI1523" s="35" t="str">
        <f t="shared" si="333"/>
        <v>Nusidėvėjęs</v>
      </c>
      <c r="AJ1523" s="38" t="str">
        <f>IF(AND(F1523&lt;&gt;[3]Pav.tvarkyklė!$B$12,F1523&lt;&gt;[3]Pav.tvarkyklė!$B$13),"GVTNT","X")</f>
        <v>GVTNT</v>
      </c>
      <c r="AK1523" s="39">
        <f t="shared" si="335"/>
        <v>0</v>
      </c>
      <c r="AL1523" s="41"/>
      <c r="AM1523" s="41"/>
      <c r="AN1523" s="41">
        <f t="shared" si="323"/>
        <v>1900</v>
      </c>
      <c r="AO1523" s="41"/>
      <c r="AP1523" s="41"/>
      <c r="AQ1523" s="41"/>
      <c r="AR1523" s="42"/>
      <c r="AS1523" s="42"/>
      <c r="AU1523" s="43">
        <f t="shared" si="324"/>
        <v>0</v>
      </c>
    </row>
    <row r="1524" spans="1:47" ht="15" customHeight="1" x14ac:dyDescent="0.25">
      <c r="A1524" s="11"/>
      <c r="B1524" s="19">
        <v>1692</v>
      </c>
      <c r="C1524" s="74"/>
      <c r="D1524" s="77"/>
      <c r="E1524" s="78"/>
      <c r="F1524" s="78"/>
      <c r="G1524" s="80"/>
      <c r="H1524" s="25"/>
      <c r="I1524" s="27"/>
      <c r="J1524" s="27"/>
      <c r="K1524" s="27"/>
      <c r="L1524" s="79"/>
      <c r="M1524" s="81"/>
      <c r="N1524" s="29">
        <v>0</v>
      </c>
      <c r="O1524" s="30" t="str">
        <f>IF(G1524&lt;=$N$2,"",IF(F1524=[3]Pav.tvarkyklė!$B$13,"",IF(ISBLANK(R1524),"X","")))</f>
        <v/>
      </c>
      <c r="P1524" s="88"/>
      <c r="Q1524" s="78"/>
      <c r="R1524" s="78"/>
      <c r="S1524" s="63"/>
      <c r="T1524" s="63"/>
      <c r="U1524" s="34" t="str">
        <f>IFERROR(INDEX('[3]5.Grup_T'!$G$4:$G$22,MATCH('6.Turtas'!E1524,'[3]5.Grup_T'!$E$4:$E$22,0)),"0")</f>
        <v>0</v>
      </c>
      <c r="V1524" s="35">
        <f t="shared" si="325"/>
        <v>0</v>
      </c>
      <c r="W1524" s="35">
        <f>IF(NOT(ISBLANK(H1524)),(12-DATEDIF(H1524,'[3]1.Pradzia'!$D$13,"m")),0)</f>
        <v>0</v>
      </c>
      <c r="X1524" s="35">
        <f t="shared" si="326"/>
        <v>0</v>
      </c>
      <c r="Y1524" s="35">
        <f t="shared" si="322"/>
        <v>0</v>
      </c>
      <c r="Z1524" s="35">
        <f t="shared" si="334"/>
        <v>0</v>
      </c>
      <c r="AA1524" s="36">
        <f t="shared" si="327"/>
        <v>0</v>
      </c>
      <c r="AB1524" s="36">
        <f t="shared" si="328"/>
        <v>0</v>
      </c>
      <c r="AC1524" s="37">
        <f t="shared" si="329"/>
        <v>0</v>
      </c>
      <c r="AD1524" s="35">
        <f>IF(OR(YEAR(G1524)&lt;2019,O1524="X"),0,IF(ISBLANK(H1524),DATEDIF(G1524,'[3]1.Pradzia'!$D$13,"M"),DATEDIF(G1524,H1524,"m")))</f>
        <v>0</v>
      </c>
      <c r="AE1524" s="37">
        <f>IF(E1524='[3]5.Grup_T'!$E$20,0,IF(AD1524&lt;&gt;0,M1524/V1524*MIN(12,AD1524),0))</f>
        <v>0</v>
      </c>
      <c r="AF1524" s="37">
        <f t="shared" si="330"/>
        <v>0</v>
      </c>
      <c r="AG1524" s="37">
        <f t="shared" si="331"/>
        <v>0</v>
      </c>
      <c r="AH1524" s="37">
        <f t="shared" si="332"/>
        <v>0</v>
      </c>
      <c r="AI1524" s="35" t="str">
        <f t="shared" si="333"/>
        <v>Nusidėvėjęs</v>
      </c>
      <c r="AJ1524" s="38" t="str">
        <f>IF(AND(F1524&lt;&gt;[3]Pav.tvarkyklė!$B$12,F1524&lt;&gt;[3]Pav.tvarkyklė!$B$13),"GVTNT","X")</f>
        <v>GVTNT</v>
      </c>
      <c r="AK1524" s="39">
        <f t="shared" si="335"/>
        <v>0</v>
      </c>
      <c r="AL1524" s="41"/>
      <c r="AM1524" s="41"/>
      <c r="AN1524" s="41">
        <f t="shared" si="323"/>
        <v>1900</v>
      </c>
      <c r="AO1524" s="41"/>
      <c r="AP1524" s="41"/>
      <c r="AQ1524" s="41"/>
      <c r="AR1524" s="42"/>
      <c r="AS1524" s="42"/>
      <c r="AU1524" s="43">
        <f t="shared" si="324"/>
        <v>0</v>
      </c>
    </row>
    <row r="1525" spans="1:47" ht="15" customHeight="1" x14ac:dyDescent="0.25">
      <c r="A1525" s="11"/>
      <c r="B1525" s="19">
        <v>1693</v>
      </c>
      <c r="C1525" s="74"/>
      <c r="D1525" s="77"/>
      <c r="E1525" s="78"/>
      <c r="F1525" s="78"/>
      <c r="G1525" s="80"/>
      <c r="H1525" s="25"/>
      <c r="I1525" s="27"/>
      <c r="J1525" s="27"/>
      <c r="K1525" s="27"/>
      <c r="L1525" s="79"/>
      <c r="M1525" s="81"/>
      <c r="N1525" s="29">
        <v>0</v>
      </c>
      <c r="O1525" s="30" t="str">
        <f>IF(G1525&lt;=$N$2,"",IF(F1525=[3]Pav.tvarkyklė!$B$13,"",IF(ISBLANK(R1525),"X","")))</f>
        <v/>
      </c>
      <c r="P1525" s="88"/>
      <c r="Q1525" s="78"/>
      <c r="R1525" s="78"/>
      <c r="S1525" s="63"/>
      <c r="T1525" s="63"/>
      <c r="U1525" s="34" t="str">
        <f>IFERROR(INDEX('[3]5.Grup_T'!$G$4:$G$22,MATCH('6.Turtas'!E1525,'[3]5.Grup_T'!$E$4:$E$22,0)),"0")</f>
        <v>0</v>
      </c>
      <c r="V1525" s="35">
        <f t="shared" si="325"/>
        <v>0</v>
      </c>
      <c r="W1525" s="35">
        <f>IF(NOT(ISBLANK(H1525)),(12-DATEDIF(H1525,'[3]1.Pradzia'!$D$13,"m")),0)</f>
        <v>0</v>
      </c>
      <c r="X1525" s="35">
        <f t="shared" si="326"/>
        <v>0</v>
      </c>
      <c r="Y1525" s="35">
        <f t="shared" si="322"/>
        <v>0</v>
      </c>
      <c r="Z1525" s="35">
        <f t="shared" si="334"/>
        <v>0</v>
      </c>
      <c r="AA1525" s="36">
        <f t="shared" si="327"/>
        <v>0</v>
      </c>
      <c r="AB1525" s="36">
        <f t="shared" si="328"/>
        <v>0</v>
      </c>
      <c r="AC1525" s="37">
        <f t="shared" si="329"/>
        <v>0</v>
      </c>
      <c r="AD1525" s="35">
        <f>IF(OR(YEAR(G1525)&lt;2019,O1525="X"),0,IF(ISBLANK(H1525),DATEDIF(G1525,'[3]1.Pradzia'!$D$13,"M"),DATEDIF(G1525,H1525,"m")))</f>
        <v>0</v>
      </c>
      <c r="AE1525" s="37">
        <f>IF(E1525='[3]5.Grup_T'!$E$20,0,IF(AD1525&lt;&gt;0,M1525/V1525*MIN(12,AD1525),0))</f>
        <v>0</v>
      </c>
      <c r="AF1525" s="37">
        <f t="shared" si="330"/>
        <v>0</v>
      </c>
      <c r="AG1525" s="37">
        <f t="shared" si="331"/>
        <v>0</v>
      </c>
      <c r="AH1525" s="37">
        <f t="shared" si="332"/>
        <v>0</v>
      </c>
      <c r="AI1525" s="35" t="str">
        <f t="shared" si="333"/>
        <v>Nusidėvėjęs</v>
      </c>
      <c r="AJ1525" s="38" t="str">
        <f>IF(AND(F1525&lt;&gt;[3]Pav.tvarkyklė!$B$12,F1525&lt;&gt;[3]Pav.tvarkyklė!$B$13),"GVTNT","X")</f>
        <v>GVTNT</v>
      </c>
      <c r="AK1525" s="39">
        <f t="shared" si="335"/>
        <v>0</v>
      </c>
      <c r="AL1525" s="41"/>
      <c r="AM1525" s="41"/>
      <c r="AN1525" s="41">
        <f t="shared" si="323"/>
        <v>1900</v>
      </c>
      <c r="AO1525" s="41"/>
      <c r="AP1525" s="41"/>
      <c r="AQ1525" s="41"/>
      <c r="AR1525" s="42"/>
      <c r="AS1525" s="42"/>
      <c r="AU1525" s="43">
        <f t="shared" si="324"/>
        <v>0</v>
      </c>
    </row>
    <row r="1526" spans="1:47" ht="15" customHeight="1" x14ac:dyDescent="0.25">
      <c r="A1526" s="11"/>
      <c r="B1526" s="19">
        <v>1694</v>
      </c>
      <c r="C1526" s="74"/>
      <c r="D1526" s="77"/>
      <c r="E1526" s="78"/>
      <c r="F1526" s="78"/>
      <c r="G1526" s="80"/>
      <c r="H1526" s="25"/>
      <c r="I1526" s="27"/>
      <c r="J1526" s="27"/>
      <c r="K1526" s="27"/>
      <c r="L1526" s="79"/>
      <c r="M1526" s="81"/>
      <c r="N1526" s="29">
        <v>0</v>
      </c>
      <c r="O1526" s="30" t="str">
        <f>IF(G1526&lt;=$N$2,"",IF(F1526=[3]Pav.tvarkyklė!$B$13,"",IF(ISBLANK(R1526),"X","")))</f>
        <v/>
      </c>
      <c r="P1526" s="88"/>
      <c r="Q1526" s="78"/>
      <c r="R1526" s="78"/>
      <c r="S1526" s="63"/>
      <c r="T1526" s="63"/>
      <c r="U1526" s="34" t="str">
        <f>IFERROR(INDEX('[3]5.Grup_T'!$G$4:$G$22,MATCH('6.Turtas'!E1526,'[3]5.Grup_T'!$E$4:$E$22,0)),"0")</f>
        <v>0</v>
      </c>
      <c r="V1526" s="35">
        <f t="shared" si="325"/>
        <v>0</v>
      </c>
      <c r="W1526" s="35">
        <f>IF(NOT(ISBLANK(H1526)),(12-DATEDIF(H1526,'[3]1.Pradzia'!$D$13,"m")),0)</f>
        <v>0</v>
      </c>
      <c r="X1526" s="35">
        <f t="shared" si="326"/>
        <v>0</v>
      </c>
      <c r="Y1526" s="35">
        <f t="shared" si="322"/>
        <v>0</v>
      </c>
      <c r="Z1526" s="35">
        <f t="shared" si="334"/>
        <v>0</v>
      </c>
      <c r="AA1526" s="36">
        <f t="shared" si="327"/>
        <v>0</v>
      </c>
      <c r="AB1526" s="36">
        <f t="shared" si="328"/>
        <v>0</v>
      </c>
      <c r="AC1526" s="37">
        <f t="shared" si="329"/>
        <v>0</v>
      </c>
      <c r="AD1526" s="35">
        <f>IF(OR(YEAR(G1526)&lt;2019,O1526="X"),0,IF(ISBLANK(H1526),DATEDIF(G1526,'[3]1.Pradzia'!$D$13,"M"),DATEDIF(G1526,H1526,"m")))</f>
        <v>0</v>
      </c>
      <c r="AE1526" s="37">
        <f>IF(E1526='[3]5.Grup_T'!$E$20,0,IF(AD1526&lt;&gt;0,M1526/V1526*MIN(12,AD1526),0))</f>
        <v>0</v>
      </c>
      <c r="AF1526" s="37">
        <f t="shared" si="330"/>
        <v>0</v>
      </c>
      <c r="AG1526" s="37">
        <f t="shared" si="331"/>
        <v>0</v>
      </c>
      <c r="AH1526" s="37">
        <f t="shared" si="332"/>
        <v>0</v>
      </c>
      <c r="AI1526" s="35" t="str">
        <f t="shared" si="333"/>
        <v>Nusidėvėjęs</v>
      </c>
      <c r="AJ1526" s="38" t="str">
        <f>IF(AND(F1526&lt;&gt;[3]Pav.tvarkyklė!$B$12,F1526&lt;&gt;[3]Pav.tvarkyklė!$B$13),"GVTNT","X")</f>
        <v>GVTNT</v>
      </c>
      <c r="AK1526" s="39">
        <f t="shared" si="335"/>
        <v>0</v>
      </c>
      <c r="AL1526" s="41"/>
      <c r="AM1526" s="41"/>
      <c r="AN1526" s="41">
        <f t="shared" si="323"/>
        <v>1900</v>
      </c>
      <c r="AO1526" s="41"/>
      <c r="AP1526" s="41"/>
      <c r="AQ1526" s="41"/>
      <c r="AR1526" s="42"/>
      <c r="AS1526" s="42"/>
      <c r="AU1526" s="43">
        <f t="shared" si="324"/>
        <v>0</v>
      </c>
    </row>
    <row r="1527" spans="1:47" ht="15" customHeight="1" x14ac:dyDescent="0.25">
      <c r="A1527" s="11"/>
      <c r="B1527" s="19">
        <v>1695</v>
      </c>
      <c r="C1527" s="74"/>
      <c r="D1527" s="77"/>
      <c r="E1527" s="78"/>
      <c r="F1527" s="78"/>
      <c r="G1527" s="80"/>
      <c r="H1527" s="25"/>
      <c r="I1527" s="27"/>
      <c r="J1527" s="27"/>
      <c r="K1527" s="27"/>
      <c r="L1527" s="79"/>
      <c r="M1527" s="81"/>
      <c r="N1527" s="29">
        <v>0</v>
      </c>
      <c r="O1527" s="30" t="str">
        <f>IF(G1527&lt;=$N$2,"",IF(F1527=[3]Pav.tvarkyklė!$B$13,"",IF(ISBLANK(R1527),"X","")))</f>
        <v/>
      </c>
      <c r="P1527" s="88"/>
      <c r="Q1527" s="78"/>
      <c r="R1527" s="78"/>
      <c r="S1527" s="63"/>
      <c r="T1527" s="63"/>
      <c r="U1527" s="34" t="str">
        <f>IFERROR(INDEX('[3]5.Grup_T'!$G$4:$G$22,MATCH('6.Turtas'!E1527,'[3]5.Grup_T'!$E$4:$E$22,0)),"0")</f>
        <v>0</v>
      </c>
      <c r="V1527" s="35">
        <f t="shared" si="325"/>
        <v>0</v>
      </c>
      <c r="W1527" s="35">
        <f>IF(NOT(ISBLANK(H1527)),(12-DATEDIF(H1527,'[3]1.Pradzia'!$D$13,"m")),0)</f>
        <v>0</v>
      </c>
      <c r="X1527" s="35">
        <f t="shared" si="326"/>
        <v>0</v>
      </c>
      <c r="Y1527" s="35">
        <f t="shared" ref="Y1527:Y1590" si="336">IF(YEAR(G1527)&gt;=2019,0,IF(Z1527&lt;=0,0,IF(W1527&lt;&gt;0,MIN(W1527,Z1527),MIN(12,Z1527))))</f>
        <v>0</v>
      </c>
      <c r="Z1527" s="35">
        <f t="shared" si="334"/>
        <v>0</v>
      </c>
      <c r="AA1527" s="36">
        <f t="shared" si="327"/>
        <v>0</v>
      </c>
      <c r="AB1527" s="36">
        <f t="shared" si="328"/>
        <v>0</v>
      </c>
      <c r="AC1527" s="37">
        <f t="shared" si="329"/>
        <v>0</v>
      </c>
      <c r="AD1527" s="35">
        <f>IF(OR(YEAR(G1527)&lt;2019,O1527="X"),0,IF(ISBLANK(H1527),DATEDIF(G1527,'[3]1.Pradzia'!$D$13,"M"),DATEDIF(G1527,H1527,"m")))</f>
        <v>0</v>
      </c>
      <c r="AE1527" s="37">
        <f>IF(E1527='[3]5.Grup_T'!$E$20,0,IF(AD1527&lt;&gt;0,M1527/V1527*MIN(12,AD1527),0))</f>
        <v>0</v>
      </c>
      <c r="AF1527" s="37">
        <f t="shared" si="330"/>
        <v>0</v>
      </c>
      <c r="AG1527" s="37">
        <f t="shared" si="331"/>
        <v>0</v>
      </c>
      <c r="AH1527" s="37">
        <f t="shared" si="332"/>
        <v>0</v>
      </c>
      <c r="AI1527" s="35" t="str">
        <f t="shared" si="333"/>
        <v>Nusidėvėjęs</v>
      </c>
      <c r="AJ1527" s="38" t="str">
        <f>IF(AND(F1527&lt;&gt;[3]Pav.tvarkyklė!$B$12,F1527&lt;&gt;[3]Pav.tvarkyklė!$B$13),"GVTNT","X")</f>
        <v>GVTNT</v>
      </c>
      <c r="AK1527" s="39">
        <f t="shared" si="335"/>
        <v>0</v>
      </c>
      <c r="AL1527" s="41"/>
      <c r="AM1527" s="41"/>
      <c r="AN1527" s="41">
        <f t="shared" si="323"/>
        <v>1900</v>
      </c>
      <c r="AO1527" s="41"/>
      <c r="AP1527" s="41"/>
      <c r="AQ1527" s="41"/>
      <c r="AR1527" s="42"/>
      <c r="AS1527" s="42"/>
      <c r="AU1527" s="43">
        <f t="shared" si="324"/>
        <v>0</v>
      </c>
    </row>
    <row r="1528" spans="1:47" ht="15" customHeight="1" x14ac:dyDescent="0.25">
      <c r="A1528" s="11"/>
      <c r="B1528" s="19">
        <v>1696</v>
      </c>
      <c r="C1528" s="74"/>
      <c r="D1528" s="77"/>
      <c r="E1528" s="78"/>
      <c r="F1528" s="78"/>
      <c r="G1528" s="80"/>
      <c r="H1528" s="25"/>
      <c r="I1528" s="27"/>
      <c r="J1528" s="27"/>
      <c r="K1528" s="27"/>
      <c r="L1528" s="79"/>
      <c r="M1528" s="81"/>
      <c r="N1528" s="29">
        <v>0</v>
      </c>
      <c r="O1528" s="30" t="str">
        <f>IF(G1528&lt;=$N$2,"",IF(F1528=[3]Pav.tvarkyklė!$B$13,"",IF(ISBLANK(R1528),"X","")))</f>
        <v/>
      </c>
      <c r="P1528" s="88"/>
      <c r="Q1528" s="78"/>
      <c r="R1528" s="78"/>
      <c r="S1528" s="63"/>
      <c r="T1528" s="63"/>
      <c r="U1528" s="34" t="str">
        <f>IFERROR(INDEX('[3]5.Grup_T'!$G$4:$G$22,MATCH('6.Turtas'!E1528,'[3]5.Grup_T'!$E$4:$E$22,0)),"0")</f>
        <v>0</v>
      </c>
      <c r="V1528" s="35">
        <f t="shared" si="325"/>
        <v>0</v>
      </c>
      <c r="W1528" s="35">
        <f>IF(NOT(ISBLANK(H1528)),(12-DATEDIF(H1528,'[3]1.Pradzia'!$D$13,"m")),0)</f>
        <v>0</v>
      </c>
      <c r="X1528" s="35">
        <f t="shared" si="326"/>
        <v>0</v>
      </c>
      <c r="Y1528" s="35">
        <f t="shared" si="336"/>
        <v>0</v>
      </c>
      <c r="Z1528" s="35">
        <f t="shared" si="334"/>
        <v>0</v>
      </c>
      <c r="AA1528" s="36">
        <f t="shared" si="327"/>
        <v>0</v>
      </c>
      <c r="AB1528" s="36">
        <f t="shared" si="328"/>
        <v>0</v>
      </c>
      <c r="AC1528" s="37">
        <f t="shared" si="329"/>
        <v>0</v>
      </c>
      <c r="AD1528" s="35">
        <f>IF(OR(YEAR(G1528)&lt;2019,O1528="X"),0,IF(ISBLANK(H1528),DATEDIF(G1528,'[3]1.Pradzia'!$D$13,"M"),DATEDIF(G1528,H1528,"m")))</f>
        <v>0</v>
      </c>
      <c r="AE1528" s="37">
        <f>IF(E1528='[3]5.Grup_T'!$E$20,0,IF(AD1528&lt;&gt;0,M1528/V1528*MIN(12,AD1528),0))</f>
        <v>0</v>
      </c>
      <c r="AF1528" s="37">
        <f t="shared" si="330"/>
        <v>0</v>
      </c>
      <c r="AG1528" s="37">
        <f t="shared" si="331"/>
        <v>0</v>
      </c>
      <c r="AH1528" s="37">
        <f t="shared" si="332"/>
        <v>0</v>
      </c>
      <c r="AI1528" s="35" t="str">
        <f t="shared" si="333"/>
        <v>Nusidėvėjęs</v>
      </c>
      <c r="AJ1528" s="38" t="str">
        <f>IF(AND(F1528&lt;&gt;[3]Pav.tvarkyklė!$B$12,F1528&lt;&gt;[3]Pav.tvarkyklė!$B$13),"GVTNT","X")</f>
        <v>GVTNT</v>
      </c>
      <c r="AK1528" s="39">
        <f t="shared" si="335"/>
        <v>0</v>
      </c>
      <c r="AL1528" s="41"/>
      <c r="AM1528" s="41"/>
      <c r="AN1528" s="41">
        <f t="shared" si="323"/>
        <v>1900</v>
      </c>
      <c r="AO1528" s="41"/>
      <c r="AP1528" s="41"/>
      <c r="AQ1528" s="41"/>
      <c r="AR1528" s="42"/>
      <c r="AS1528" s="42"/>
      <c r="AU1528" s="43">
        <f t="shared" si="324"/>
        <v>0</v>
      </c>
    </row>
    <row r="1529" spans="1:47" ht="15" customHeight="1" x14ac:dyDescent="0.25">
      <c r="A1529" s="11"/>
      <c r="B1529" s="19">
        <v>1697</v>
      </c>
      <c r="C1529" s="74"/>
      <c r="D1529" s="77"/>
      <c r="E1529" s="78"/>
      <c r="F1529" s="78"/>
      <c r="G1529" s="80"/>
      <c r="H1529" s="25"/>
      <c r="I1529" s="27"/>
      <c r="J1529" s="27"/>
      <c r="K1529" s="27"/>
      <c r="L1529" s="79"/>
      <c r="M1529" s="81"/>
      <c r="N1529" s="29">
        <v>0</v>
      </c>
      <c r="O1529" s="30" t="str">
        <f>IF(G1529&lt;=$N$2,"",IF(F1529=[3]Pav.tvarkyklė!$B$13,"",IF(ISBLANK(R1529),"X","")))</f>
        <v/>
      </c>
      <c r="P1529" s="88"/>
      <c r="Q1529" s="78"/>
      <c r="R1529" s="78"/>
      <c r="S1529" s="63"/>
      <c r="T1529" s="63"/>
      <c r="U1529" s="34" t="str">
        <f>IFERROR(INDEX('[3]5.Grup_T'!$G$4:$G$22,MATCH('6.Turtas'!E1529,'[3]5.Grup_T'!$E$4:$E$22,0)),"0")</f>
        <v>0</v>
      </c>
      <c r="V1529" s="35">
        <f t="shared" si="325"/>
        <v>0</v>
      </c>
      <c r="W1529" s="35">
        <f>IF(NOT(ISBLANK(H1529)),(12-DATEDIF(H1529,'[3]1.Pradzia'!$D$13,"m")),0)</f>
        <v>0</v>
      </c>
      <c r="X1529" s="35">
        <f t="shared" si="326"/>
        <v>0</v>
      </c>
      <c r="Y1529" s="35">
        <f t="shared" si="336"/>
        <v>0</v>
      </c>
      <c r="Z1529" s="35">
        <f t="shared" si="334"/>
        <v>0</v>
      </c>
      <c r="AA1529" s="36">
        <f t="shared" si="327"/>
        <v>0</v>
      </c>
      <c r="AB1529" s="36">
        <f t="shared" si="328"/>
        <v>0</v>
      </c>
      <c r="AC1529" s="37">
        <f t="shared" si="329"/>
        <v>0</v>
      </c>
      <c r="AD1529" s="35">
        <f>IF(OR(YEAR(G1529)&lt;2019,O1529="X"),0,IF(ISBLANK(H1529),DATEDIF(G1529,'[3]1.Pradzia'!$D$13,"M"),DATEDIF(G1529,H1529,"m")))</f>
        <v>0</v>
      </c>
      <c r="AE1529" s="37">
        <f>IF(E1529='[3]5.Grup_T'!$E$20,0,IF(AD1529&lt;&gt;0,M1529/V1529*MIN(12,AD1529),0))</f>
        <v>0</v>
      </c>
      <c r="AF1529" s="37">
        <f t="shared" si="330"/>
        <v>0</v>
      </c>
      <c r="AG1529" s="37">
        <f t="shared" si="331"/>
        <v>0</v>
      </c>
      <c r="AH1529" s="37">
        <f t="shared" si="332"/>
        <v>0</v>
      </c>
      <c r="AI1529" s="35" t="str">
        <f t="shared" si="333"/>
        <v>Nusidėvėjęs</v>
      </c>
      <c r="AJ1529" s="38" t="str">
        <f>IF(AND(F1529&lt;&gt;[3]Pav.tvarkyklė!$B$12,F1529&lt;&gt;[3]Pav.tvarkyklė!$B$13),"GVTNT","X")</f>
        <v>GVTNT</v>
      </c>
      <c r="AK1529" s="39">
        <f t="shared" si="335"/>
        <v>0</v>
      </c>
      <c r="AL1529" s="41"/>
      <c r="AM1529" s="41"/>
      <c r="AN1529" s="41">
        <f t="shared" si="323"/>
        <v>1900</v>
      </c>
      <c r="AO1529" s="41"/>
      <c r="AP1529" s="41"/>
      <c r="AQ1529" s="41"/>
      <c r="AR1529" s="42"/>
      <c r="AS1529" s="42"/>
      <c r="AU1529" s="43">
        <f t="shared" si="324"/>
        <v>0</v>
      </c>
    </row>
    <row r="1530" spans="1:47" ht="15" customHeight="1" x14ac:dyDescent="0.25">
      <c r="A1530" s="11"/>
      <c r="B1530" s="19">
        <v>1698</v>
      </c>
      <c r="C1530" s="74"/>
      <c r="D1530" s="77"/>
      <c r="E1530" s="78"/>
      <c r="F1530" s="78"/>
      <c r="G1530" s="80"/>
      <c r="H1530" s="25"/>
      <c r="I1530" s="27"/>
      <c r="J1530" s="27"/>
      <c r="K1530" s="27"/>
      <c r="L1530" s="79"/>
      <c r="M1530" s="81"/>
      <c r="N1530" s="29">
        <v>0</v>
      </c>
      <c r="O1530" s="30" t="str">
        <f>IF(G1530&lt;=$N$2,"",IF(F1530=[3]Pav.tvarkyklė!$B$13,"",IF(ISBLANK(R1530),"X","")))</f>
        <v/>
      </c>
      <c r="P1530" s="88"/>
      <c r="Q1530" s="78"/>
      <c r="R1530" s="78"/>
      <c r="S1530" s="63"/>
      <c r="T1530" s="63"/>
      <c r="U1530" s="34" t="str">
        <f>IFERROR(INDEX('[3]5.Grup_T'!$G$4:$G$22,MATCH('6.Turtas'!E1530,'[3]5.Grup_T'!$E$4:$E$22,0)),"0")</f>
        <v>0</v>
      </c>
      <c r="V1530" s="35">
        <f t="shared" si="325"/>
        <v>0</v>
      </c>
      <c r="W1530" s="35">
        <f>IF(NOT(ISBLANK(H1530)),(12-DATEDIF(H1530,'[3]1.Pradzia'!$D$13,"m")),0)</f>
        <v>0</v>
      </c>
      <c r="X1530" s="35">
        <f t="shared" si="326"/>
        <v>0</v>
      </c>
      <c r="Y1530" s="35">
        <f t="shared" si="336"/>
        <v>0</v>
      </c>
      <c r="Z1530" s="35">
        <f t="shared" si="334"/>
        <v>0</v>
      </c>
      <c r="AA1530" s="36">
        <f t="shared" si="327"/>
        <v>0</v>
      </c>
      <c r="AB1530" s="36">
        <f t="shared" si="328"/>
        <v>0</v>
      </c>
      <c r="AC1530" s="37">
        <f t="shared" si="329"/>
        <v>0</v>
      </c>
      <c r="AD1530" s="35">
        <f>IF(OR(YEAR(G1530)&lt;2019,O1530="X"),0,IF(ISBLANK(H1530),DATEDIF(G1530,'[3]1.Pradzia'!$D$13,"M"),DATEDIF(G1530,H1530,"m")))</f>
        <v>0</v>
      </c>
      <c r="AE1530" s="37">
        <f>IF(E1530='[3]5.Grup_T'!$E$20,0,IF(AD1530&lt;&gt;0,M1530/V1530*MIN(12,AD1530),0))</f>
        <v>0</v>
      </c>
      <c r="AF1530" s="37">
        <f t="shared" si="330"/>
        <v>0</v>
      </c>
      <c r="AG1530" s="37">
        <f t="shared" si="331"/>
        <v>0</v>
      </c>
      <c r="AH1530" s="37">
        <f t="shared" si="332"/>
        <v>0</v>
      </c>
      <c r="AI1530" s="35" t="str">
        <f t="shared" si="333"/>
        <v>Nusidėvėjęs</v>
      </c>
      <c r="AJ1530" s="38" t="str">
        <f>IF(AND(F1530&lt;&gt;[3]Pav.tvarkyklė!$B$12,F1530&lt;&gt;[3]Pav.tvarkyklė!$B$13),"GVTNT","X")</f>
        <v>GVTNT</v>
      </c>
      <c r="AK1530" s="39">
        <f t="shared" si="335"/>
        <v>0</v>
      </c>
      <c r="AL1530" s="41"/>
      <c r="AM1530" s="41"/>
      <c r="AN1530" s="41">
        <f t="shared" si="323"/>
        <v>1900</v>
      </c>
      <c r="AO1530" s="41"/>
      <c r="AP1530" s="41"/>
      <c r="AQ1530" s="41"/>
      <c r="AR1530" s="42"/>
      <c r="AS1530" s="42"/>
      <c r="AU1530" s="43">
        <f t="shared" si="324"/>
        <v>0</v>
      </c>
    </row>
    <row r="1531" spans="1:47" ht="15" customHeight="1" x14ac:dyDescent="0.25">
      <c r="A1531" s="11"/>
      <c r="B1531" s="19">
        <v>1699</v>
      </c>
      <c r="C1531" s="74"/>
      <c r="D1531" s="77"/>
      <c r="E1531" s="78"/>
      <c r="F1531" s="78"/>
      <c r="G1531" s="80"/>
      <c r="H1531" s="25"/>
      <c r="I1531" s="27"/>
      <c r="J1531" s="27"/>
      <c r="K1531" s="27"/>
      <c r="L1531" s="79"/>
      <c r="M1531" s="81"/>
      <c r="N1531" s="29">
        <v>0</v>
      </c>
      <c r="O1531" s="30" t="str">
        <f>IF(G1531&lt;=$N$2,"",IF(F1531=[3]Pav.tvarkyklė!$B$13,"",IF(ISBLANK(R1531),"X","")))</f>
        <v/>
      </c>
      <c r="P1531" s="88"/>
      <c r="Q1531" s="78"/>
      <c r="R1531" s="78"/>
      <c r="S1531" s="63"/>
      <c r="T1531" s="63"/>
      <c r="U1531" s="34" t="str">
        <f>IFERROR(INDEX('[3]5.Grup_T'!$G$4:$G$22,MATCH('6.Turtas'!E1531,'[3]5.Grup_T'!$E$4:$E$22,0)),"0")</f>
        <v>0</v>
      </c>
      <c r="V1531" s="35">
        <f t="shared" si="325"/>
        <v>0</v>
      </c>
      <c r="W1531" s="35">
        <f>IF(NOT(ISBLANK(H1531)),(12-DATEDIF(H1531,'[3]1.Pradzia'!$D$13,"m")),0)</f>
        <v>0</v>
      </c>
      <c r="X1531" s="35">
        <f t="shared" si="326"/>
        <v>0</v>
      </c>
      <c r="Y1531" s="35">
        <f t="shared" si="336"/>
        <v>0</v>
      </c>
      <c r="Z1531" s="35">
        <f t="shared" si="334"/>
        <v>0</v>
      </c>
      <c r="AA1531" s="36">
        <f t="shared" si="327"/>
        <v>0</v>
      </c>
      <c r="AB1531" s="36">
        <f t="shared" si="328"/>
        <v>0</v>
      </c>
      <c r="AC1531" s="37">
        <f t="shared" si="329"/>
        <v>0</v>
      </c>
      <c r="AD1531" s="35">
        <f>IF(OR(YEAR(G1531)&lt;2019,O1531="X"),0,IF(ISBLANK(H1531),DATEDIF(G1531,'[3]1.Pradzia'!$D$13,"M"),DATEDIF(G1531,H1531,"m")))</f>
        <v>0</v>
      </c>
      <c r="AE1531" s="37">
        <f>IF(E1531='[3]5.Grup_T'!$E$20,0,IF(AD1531&lt;&gt;0,M1531/V1531*MIN(12,AD1531),0))</f>
        <v>0</v>
      </c>
      <c r="AF1531" s="37">
        <f t="shared" si="330"/>
        <v>0</v>
      </c>
      <c r="AG1531" s="37">
        <f t="shared" si="331"/>
        <v>0</v>
      </c>
      <c r="AH1531" s="37">
        <f t="shared" si="332"/>
        <v>0</v>
      </c>
      <c r="AI1531" s="35" t="str">
        <f t="shared" si="333"/>
        <v>Nusidėvėjęs</v>
      </c>
      <c r="AJ1531" s="38" t="str">
        <f>IF(AND(F1531&lt;&gt;[3]Pav.tvarkyklė!$B$12,F1531&lt;&gt;[3]Pav.tvarkyklė!$B$13),"GVTNT","X")</f>
        <v>GVTNT</v>
      </c>
      <c r="AK1531" s="39">
        <f t="shared" si="335"/>
        <v>0</v>
      </c>
      <c r="AL1531" s="41"/>
      <c r="AM1531" s="41"/>
      <c r="AN1531" s="41">
        <f t="shared" si="323"/>
        <v>1900</v>
      </c>
      <c r="AO1531" s="41"/>
      <c r="AP1531" s="41"/>
      <c r="AQ1531" s="41"/>
      <c r="AR1531" s="42"/>
      <c r="AS1531" s="42"/>
      <c r="AU1531" s="43">
        <f t="shared" si="324"/>
        <v>0</v>
      </c>
    </row>
    <row r="1532" spans="1:47" ht="15" customHeight="1" x14ac:dyDescent="0.25">
      <c r="A1532" s="11"/>
      <c r="B1532" s="19">
        <v>1700</v>
      </c>
      <c r="C1532" s="74"/>
      <c r="D1532" s="77"/>
      <c r="E1532" s="78"/>
      <c r="F1532" s="78"/>
      <c r="G1532" s="80"/>
      <c r="H1532" s="25"/>
      <c r="I1532" s="27"/>
      <c r="J1532" s="27"/>
      <c r="K1532" s="27"/>
      <c r="L1532" s="79"/>
      <c r="M1532" s="81"/>
      <c r="N1532" s="29">
        <v>0</v>
      </c>
      <c r="O1532" s="30" t="str">
        <f>IF(G1532&lt;=$N$2,"",IF(F1532=[3]Pav.tvarkyklė!$B$13,"",IF(ISBLANK(R1532),"X","")))</f>
        <v/>
      </c>
      <c r="P1532" s="88"/>
      <c r="Q1532" s="78"/>
      <c r="R1532" s="78"/>
      <c r="S1532" s="63"/>
      <c r="T1532" s="63"/>
      <c r="U1532" s="34" t="str">
        <f>IFERROR(INDEX('[3]5.Grup_T'!$G$4:$G$22,MATCH('6.Turtas'!E1532,'[3]5.Grup_T'!$E$4:$E$22,0)),"0")</f>
        <v>0</v>
      </c>
      <c r="V1532" s="35">
        <f t="shared" si="325"/>
        <v>0</v>
      </c>
      <c r="W1532" s="35">
        <f>IF(NOT(ISBLANK(H1532)),(12-DATEDIF(H1532,'[3]1.Pradzia'!$D$13,"m")),0)</f>
        <v>0</v>
      </c>
      <c r="X1532" s="35">
        <f t="shared" si="326"/>
        <v>0</v>
      </c>
      <c r="Y1532" s="35">
        <f t="shared" si="336"/>
        <v>0</v>
      </c>
      <c r="Z1532" s="35">
        <f t="shared" si="334"/>
        <v>0</v>
      </c>
      <c r="AA1532" s="36">
        <f t="shared" si="327"/>
        <v>0</v>
      </c>
      <c r="AB1532" s="36">
        <f t="shared" si="328"/>
        <v>0</v>
      </c>
      <c r="AC1532" s="37">
        <f t="shared" si="329"/>
        <v>0</v>
      </c>
      <c r="AD1532" s="35">
        <f>IF(OR(YEAR(G1532)&lt;2019,O1532="X"),0,IF(ISBLANK(H1532),DATEDIF(G1532,'[3]1.Pradzia'!$D$13,"M"),DATEDIF(G1532,H1532,"m")))</f>
        <v>0</v>
      </c>
      <c r="AE1532" s="37">
        <f>IF(E1532='[3]5.Grup_T'!$E$20,0,IF(AD1532&lt;&gt;0,M1532/V1532*MIN(12,AD1532),0))</f>
        <v>0</v>
      </c>
      <c r="AF1532" s="37">
        <f t="shared" si="330"/>
        <v>0</v>
      </c>
      <c r="AG1532" s="37">
        <f t="shared" si="331"/>
        <v>0</v>
      </c>
      <c r="AH1532" s="37">
        <f t="shared" si="332"/>
        <v>0</v>
      </c>
      <c r="AI1532" s="35" t="str">
        <f t="shared" si="333"/>
        <v>Nusidėvėjęs</v>
      </c>
      <c r="AJ1532" s="38" t="str">
        <f>IF(AND(F1532&lt;&gt;[3]Pav.tvarkyklė!$B$12,F1532&lt;&gt;[3]Pav.tvarkyklė!$B$13),"GVTNT","X")</f>
        <v>GVTNT</v>
      </c>
      <c r="AK1532" s="39">
        <f t="shared" si="335"/>
        <v>0</v>
      </c>
      <c r="AL1532" s="41"/>
      <c r="AM1532" s="41"/>
      <c r="AN1532" s="41">
        <f t="shared" si="323"/>
        <v>1900</v>
      </c>
      <c r="AO1532" s="41"/>
      <c r="AP1532" s="41"/>
      <c r="AQ1532" s="41"/>
      <c r="AR1532" s="42"/>
      <c r="AS1532" s="42"/>
      <c r="AU1532" s="43">
        <f t="shared" si="324"/>
        <v>0</v>
      </c>
    </row>
    <row r="1533" spans="1:47" ht="15" customHeight="1" x14ac:dyDescent="0.25">
      <c r="A1533" s="11"/>
      <c r="B1533" s="19">
        <v>1701</v>
      </c>
      <c r="C1533" s="74"/>
      <c r="D1533" s="77"/>
      <c r="E1533" s="78"/>
      <c r="F1533" s="78"/>
      <c r="G1533" s="80"/>
      <c r="H1533" s="25"/>
      <c r="I1533" s="27"/>
      <c r="J1533" s="27"/>
      <c r="K1533" s="27"/>
      <c r="L1533" s="79"/>
      <c r="M1533" s="79"/>
      <c r="N1533" s="29">
        <v>0</v>
      </c>
      <c r="O1533" s="30" t="str">
        <f>IF(G1533&lt;=$N$2,"",IF(F1533=[3]Pav.tvarkyklė!$B$13,"",IF(ISBLANK(R1533),"X","")))</f>
        <v/>
      </c>
      <c r="P1533" s="88"/>
      <c r="Q1533" s="78"/>
      <c r="R1533" s="78"/>
      <c r="S1533" s="63"/>
      <c r="T1533" s="63"/>
      <c r="U1533" s="34" t="str">
        <f>IFERROR(INDEX('[3]5.Grup_T'!$G$4:$G$22,MATCH('6.Turtas'!E1533,'[3]5.Grup_T'!$E$4:$E$22,0)),"0")</f>
        <v>0</v>
      </c>
      <c r="V1533" s="35">
        <f t="shared" si="325"/>
        <v>0</v>
      </c>
      <c r="W1533" s="35">
        <f>IF(NOT(ISBLANK(H1533)),(12-DATEDIF(H1533,'[3]1.Pradzia'!$D$13,"m")),0)</f>
        <v>0</v>
      </c>
      <c r="X1533" s="35">
        <f t="shared" si="326"/>
        <v>0</v>
      </c>
      <c r="Y1533" s="35">
        <f t="shared" si="336"/>
        <v>0</v>
      </c>
      <c r="Z1533" s="35">
        <f t="shared" si="334"/>
        <v>0</v>
      </c>
      <c r="AA1533" s="36">
        <f t="shared" si="327"/>
        <v>0</v>
      </c>
      <c r="AB1533" s="36">
        <f t="shared" si="328"/>
        <v>0</v>
      </c>
      <c r="AC1533" s="37">
        <f t="shared" si="329"/>
        <v>0</v>
      </c>
      <c r="AD1533" s="35">
        <f>IF(OR(YEAR(G1533)&lt;2019,O1533="X"),0,IF(ISBLANK(H1533),DATEDIF(G1533,'[3]1.Pradzia'!$D$13,"M"),DATEDIF(G1533,H1533,"m")))</f>
        <v>0</v>
      </c>
      <c r="AE1533" s="37">
        <f>IF(E1533='[3]5.Grup_T'!$E$20,0,IF(AD1533&lt;&gt;0,M1533/V1533*MIN(12,AD1533),0))</f>
        <v>0</v>
      </c>
      <c r="AF1533" s="37">
        <f t="shared" si="330"/>
        <v>0</v>
      </c>
      <c r="AG1533" s="37">
        <f t="shared" si="331"/>
        <v>0</v>
      </c>
      <c r="AH1533" s="37">
        <f t="shared" si="332"/>
        <v>0</v>
      </c>
      <c r="AI1533" s="35" t="str">
        <f t="shared" si="333"/>
        <v>Nusidėvėjęs</v>
      </c>
      <c r="AJ1533" s="38" t="str">
        <f>IF(AND(F1533&lt;&gt;[3]Pav.tvarkyklė!$B$12,F1533&lt;&gt;[3]Pav.tvarkyklė!$B$13),"GVTNT","X")</f>
        <v>GVTNT</v>
      </c>
      <c r="AK1533" s="39">
        <f t="shared" si="335"/>
        <v>0</v>
      </c>
      <c r="AL1533" s="41"/>
      <c r="AM1533" s="41"/>
      <c r="AN1533" s="41">
        <f t="shared" si="323"/>
        <v>1900</v>
      </c>
      <c r="AO1533" s="41"/>
      <c r="AP1533" s="41"/>
      <c r="AQ1533" s="41"/>
      <c r="AR1533" s="42"/>
      <c r="AS1533" s="42"/>
      <c r="AU1533" s="43">
        <f t="shared" si="324"/>
        <v>0</v>
      </c>
    </row>
    <row r="1534" spans="1:47" ht="15" customHeight="1" x14ac:dyDescent="0.25">
      <c r="A1534" s="11"/>
      <c r="B1534" s="19">
        <v>1702</v>
      </c>
      <c r="C1534" s="74"/>
      <c r="D1534" s="77"/>
      <c r="E1534" s="78"/>
      <c r="F1534" s="78"/>
      <c r="G1534" s="80"/>
      <c r="H1534" s="25"/>
      <c r="I1534" s="27"/>
      <c r="J1534" s="27"/>
      <c r="K1534" s="27"/>
      <c r="L1534" s="79"/>
      <c r="M1534" s="81"/>
      <c r="N1534" s="29">
        <v>0</v>
      </c>
      <c r="O1534" s="30" t="str">
        <f>IF(G1534&lt;=$N$2,"",IF(F1534=[3]Pav.tvarkyklė!$B$13,"",IF(ISBLANK(R1534),"X","")))</f>
        <v/>
      </c>
      <c r="P1534" s="88"/>
      <c r="Q1534" s="78"/>
      <c r="R1534" s="78"/>
      <c r="S1534" s="63"/>
      <c r="T1534" s="63"/>
      <c r="U1534" s="34" t="str">
        <f>IFERROR(INDEX('[3]5.Grup_T'!$G$4:$G$22,MATCH('6.Turtas'!E1534,'[3]5.Grup_T'!$E$4:$E$22,0)),"0")</f>
        <v>0</v>
      </c>
      <c r="V1534" s="35">
        <f t="shared" si="325"/>
        <v>0</v>
      </c>
      <c r="W1534" s="35">
        <f>IF(NOT(ISBLANK(H1534)),(12-DATEDIF(H1534,'[3]1.Pradzia'!$D$13,"m")),0)</f>
        <v>0</v>
      </c>
      <c r="X1534" s="35">
        <f t="shared" si="326"/>
        <v>0</v>
      </c>
      <c r="Y1534" s="35">
        <f t="shared" si="336"/>
        <v>0</v>
      </c>
      <c r="Z1534" s="35">
        <f t="shared" si="334"/>
        <v>0</v>
      </c>
      <c r="AA1534" s="36">
        <f t="shared" si="327"/>
        <v>0</v>
      </c>
      <c r="AB1534" s="36">
        <f t="shared" si="328"/>
        <v>0</v>
      </c>
      <c r="AC1534" s="37">
        <f t="shared" si="329"/>
        <v>0</v>
      </c>
      <c r="AD1534" s="35">
        <f>IF(OR(YEAR(G1534)&lt;2019,O1534="X"),0,IF(ISBLANK(H1534),DATEDIF(G1534,'[3]1.Pradzia'!$D$13,"M"),DATEDIF(G1534,H1534,"m")))</f>
        <v>0</v>
      </c>
      <c r="AE1534" s="37">
        <f>IF(E1534='[3]5.Grup_T'!$E$20,0,IF(AD1534&lt;&gt;0,M1534/V1534*MIN(12,AD1534),0))</f>
        <v>0</v>
      </c>
      <c r="AF1534" s="37">
        <f t="shared" si="330"/>
        <v>0</v>
      </c>
      <c r="AG1534" s="37">
        <f t="shared" si="331"/>
        <v>0</v>
      </c>
      <c r="AH1534" s="37">
        <f t="shared" si="332"/>
        <v>0</v>
      </c>
      <c r="AI1534" s="35" t="str">
        <f t="shared" si="333"/>
        <v>Nusidėvėjęs</v>
      </c>
      <c r="AJ1534" s="38" t="str">
        <f>IF(AND(F1534&lt;&gt;[3]Pav.tvarkyklė!$B$12,F1534&lt;&gt;[3]Pav.tvarkyklė!$B$13),"GVTNT","X")</f>
        <v>GVTNT</v>
      </c>
      <c r="AK1534" s="39">
        <f t="shared" si="335"/>
        <v>0</v>
      </c>
      <c r="AL1534" s="41"/>
      <c r="AM1534" s="41"/>
      <c r="AN1534" s="41">
        <f t="shared" si="323"/>
        <v>1900</v>
      </c>
      <c r="AO1534" s="41"/>
      <c r="AP1534" s="41"/>
      <c r="AQ1534" s="41"/>
      <c r="AR1534" s="42"/>
      <c r="AS1534" s="42"/>
      <c r="AU1534" s="43">
        <f t="shared" si="324"/>
        <v>0</v>
      </c>
    </row>
    <row r="1535" spans="1:47" ht="15" customHeight="1" x14ac:dyDescent="0.25">
      <c r="A1535" s="11"/>
      <c r="B1535" s="19">
        <v>1703</v>
      </c>
      <c r="C1535" s="74"/>
      <c r="D1535" s="77"/>
      <c r="E1535" s="78"/>
      <c r="F1535" s="78"/>
      <c r="G1535" s="80"/>
      <c r="H1535" s="25"/>
      <c r="I1535" s="27"/>
      <c r="J1535" s="27"/>
      <c r="K1535" s="27"/>
      <c r="L1535" s="79"/>
      <c r="M1535" s="81"/>
      <c r="N1535" s="29">
        <v>0</v>
      </c>
      <c r="O1535" s="30" t="str">
        <f>IF(G1535&lt;=$N$2,"",IF(F1535=[3]Pav.tvarkyklė!$B$13,"",IF(ISBLANK(R1535),"X","")))</f>
        <v/>
      </c>
      <c r="P1535" s="88"/>
      <c r="Q1535" s="78"/>
      <c r="R1535" s="78"/>
      <c r="S1535" s="63"/>
      <c r="T1535" s="63"/>
      <c r="U1535" s="34" t="str">
        <f>IFERROR(INDEX('[3]5.Grup_T'!$G$4:$G$22,MATCH('6.Turtas'!E1535,'[3]5.Grup_T'!$E$4:$E$22,0)),"0")</f>
        <v>0</v>
      </c>
      <c r="V1535" s="35">
        <f t="shared" si="325"/>
        <v>0</v>
      </c>
      <c r="W1535" s="35">
        <f>IF(NOT(ISBLANK(H1535)),(12-DATEDIF(H1535,'[3]1.Pradzia'!$D$13,"m")),0)</f>
        <v>0</v>
      </c>
      <c r="X1535" s="35">
        <f t="shared" si="326"/>
        <v>0</v>
      </c>
      <c r="Y1535" s="35">
        <f t="shared" si="336"/>
        <v>0</v>
      </c>
      <c r="Z1535" s="35">
        <f t="shared" si="334"/>
        <v>0</v>
      </c>
      <c r="AA1535" s="36">
        <f t="shared" si="327"/>
        <v>0</v>
      </c>
      <c r="AB1535" s="36">
        <f t="shared" si="328"/>
        <v>0</v>
      </c>
      <c r="AC1535" s="37">
        <f t="shared" si="329"/>
        <v>0</v>
      </c>
      <c r="AD1535" s="35">
        <f>IF(OR(YEAR(G1535)&lt;2019,O1535="X"),0,IF(ISBLANK(H1535),DATEDIF(G1535,'[3]1.Pradzia'!$D$13,"M"),DATEDIF(G1535,H1535,"m")))</f>
        <v>0</v>
      </c>
      <c r="AE1535" s="37">
        <f>IF(E1535='[3]5.Grup_T'!$E$20,0,IF(AD1535&lt;&gt;0,M1535/V1535*MIN(12,AD1535),0))</f>
        <v>0</v>
      </c>
      <c r="AF1535" s="37">
        <f t="shared" si="330"/>
        <v>0</v>
      </c>
      <c r="AG1535" s="37">
        <f t="shared" si="331"/>
        <v>0</v>
      </c>
      <c r="AH1535" s="37">
        <f t="shared" si="332"/>
        <v>0</v>
      </c>
      <c r="AI1535" s="35" t="str">
        <f t="shared" si="333"/>
        <v>Nusidėvėjęs</v>
      </c>
      <c r="AJ1535" s="38" t="str">
        <f>IF(AND(F1535&lt;&gt;[3]Pav.tvarkyklė!$B$12,F1535&lt;&gt;[3]Pav.tvarkyklė!$B$13),"GVTNT","X")</f>
        <v>GVTNT</v>
      </c>
      <c r="AK1535" s="39">
        <f t="shared" si="335"/>
        <v>0</v>
      </c>
      <c r="AL1535" s="41"/>
      <c r="AM1535" s="41"/>
      <c r="AN1535" s="41">
        <f t="shared" si="323"/>
        <v>1900</v>
      </c>
      <c r="AO1535" s="41"/>
      <c r="AP1535" s="41"/>
      <c r="AQ1535" s="41"/>
      <c r="AR1535" s="42"/>
      <c r="AS1535" s="42"/>
      <c r="AU1535" s="43">
        <f t="shared" si="324"/>
        <v>0</v>
      </c>
    </row>
    <row r="1536" spans="1:47" ht="15" customHeight="1" x14ac:dyDescent="0.25">
      <c r="A1536" s="11"/>
      <c r="B1536" s="19">
        <v>1704</v>
      </c>
      <c r="C1536" s="74"/>
      <c r="D1536" s="77"/>
      <c r="E1536" s="78"/>
      <c r="F1536" s="78"/>
      <c r="G1536" s="80"/>
      <c r="H1536" s="25"/>
      <c r="I1536" s="27"/>
      <c r="J1536" s="27"/>
      <c r="K1536" s="27"/>
      <c r="L1536" s="79"/>
      <c r="M1536" s="81"/>
      <c r="N1536" s="29">
        <v>0</v>
      </c>
      <c r="O1536" s="30" t="str">
        <f>IF(G1536&lt;=$N$2,"",IF(F1536=[3]Pav.tvarkyklė!$B$13,"",IF(ISBLANK(R1536),"X","")))</f>
        <v/>
      </c>
      <c r="P1536" s="88"/>
      <c r="Q1536" s="78"/>
      <c r="R1536" s="78"/>
      <c r="S1536" s="63"/>
      <c r="T1536" s="63"/>
      <c r="U1536" s="34" t="str">
        <f>IFERROR(INDEX('[3]5.Grup_T'!$G$4:$G$22,MATCH('6.Turtas'!E1536,'[3]5.Grup_T'!$E$4:$E$22,0)),"0")</f>
        <v>0</v>
      </c>
      <c r="V1536" s="35">
        <f t="shared" si="325"/>
        <v>0</v>
      </c>
      <c r="W1536" s="35">
        <f>IF(NOT(ISBLANK(H1536)),(12-DATEDIF(H1536,'[3]1.Pradzia'!$D$13,"m")),0)</f>
        <v>0</v>
      </c>
      <c r="X1536" s="35">
        <f t="shared" si="326"/>
        <v>0</v>
      </c>
      <c r="Y1536" s="35">
        <f t="shared" si="336"/>
        <v>0</v>
      </c>
      <c r="Z1536" s="35">
        <f t="shared" si="334"/>
        <v>0</v>
      </c>
      <c r="AA1536" s="36">
        <f t="shared" si="327"/>
        <v>0</v>
      </c>
      <c r="AB1536" s="36">
        <f t="shared" si="328"/>
        <v>0</v>
      </c>
      <c r="AC1536" s="37">
        <f t="shared" si="329"/>
        <v>0</v>
      </c>
      <c r="AD1536" s="35">
        <f>IF(OR(YEAR(G1536)&lt;2019,O1536="X"),0,IF(ISBLANK(H1536),DATEDIF(G1536,'[3]1.Pradzia'!$D$13,"M"),DATEDIF(G1536,H1536,"m")))</f>
        <v>0</v>
      </c>
      <c r="AE1536" s="37">
        <f>IF(E1536='[3]5.Grup_T'!$E$20,0,IF(AD1536&lt;&gt;0,M1536/V1536*MIN(12,AD1536),0))</f>
        <v>0</v>
      </c>
      <c r="AF1536" s="37">
        <f t="shared" si="330"/>
        <v>0</v>
      </c>
      <c r="AG1536" s="37">
        <f t="shared" si="331"/>
        <v>0</v>
      </c>
      <c r="AH1536" s="37">
        <f t="shared" si="332"/>
        <v>0</v>
      </c>
      <c r="AI1536" s="35" t="str">
        <f t="shared" si="333"/>
        <v>Nusidėvėjęs</v>
      </c>
      <c r="AJ1536" s="38" t="str">
        <f>IF(AND(F1536&lt;&gt;[3]Pav.tvarkyklė!$B$12,F1536&lt;&gt;[3]Pav.tvarkyklė!$B$13),"GVTNT","X")</f>
        <v>GVTNT</v>
      </c>
      <c r="AK1536" s="39">
        <f t="shared" si="335"/>
        <v>0</v>
      </c>
      <c r="AL1536" s="41"/>
      <c r="AM1536" s="41"/>
      <c r="AN1536" s="41">
        <f t="shared" si="323"/>
        <v>1900</v>
      </c>
      <c r="AO1536" s="41"/>
      <c r="AP1536" s="41"/>
      <c r="AQ1536" s="41"/>
      <c r="AR1536" s="42"/>
      <c r="AS1536" s="42"/>
      <c r="AU1536" s="43">
        <f t="shared" si="324"/>
        <v>0</v>
      </c>
    </row>
    <row r="1537" spans="1:47" ht="15" customHeight="1" x14ac:dyDescent="0.25">
      <c r="A1537" s="11"/>
      <c r="B1537" s="19">
        <v>1705</v>
      </c>
      <c r="C1537" s="74"/>
      <c r="D1537" s="77"/>
      <c r="E1537" s="78"/>
      <c r="F1537" s="78"/>
      <c r="G1537" s="80"/>
      <c r="H1537" s="25"/>
      <c r="I1537" s="27"/>
      <c r="J1537" s="27"/>
      <c r="K1537" s="27"/>
      <c r="L1537" s="79"/>
      <c r="M1537" s="81"/>
      <c r="N1537" s="29">
        <v>0</v>
      </c>
      <c r="O1537" s="30" t="str">
        <f>IF(G1537&lt;=$N$2,"",IF(F1537=[3]Pav.tvarkyklė!$B$13,"",IF(ISBLANK(R1537),"X","")))</f>
        <v/>
      </c>
      <c r="P1537" s="88"/>
      <c r="Q1537" s="78"/>
      <c r="R1537" s="78"/>
      <c r="S1537" s="63"/>
      <c r="T1537" s="63"/>
      <c r="U1537" s="34" t="str">
        <f>IFERROR(INDEX('[3]5.Grup_T'!$G$4:$G$22,MATCH('6.Turtas'!E1537,'[3]5.Grup_T'!$E$4:$E$22,0)),"0")</f>
        <v>0</v>
      </c>
      <c r="V1537" s="35">
        <f t="shared" si="325"/>
        <v>0</v>
      </c>
      <c r="W1537" s="35">
        <f>IF(NOT(ISBLANK(H1537)),(12-DATEDIF(H1537,'[3]1.Pradzia'!$D$13,"m")),0)</f>
        <v>0</v>
      </c>
      <c r="X1537" s="35">
        <f t="shared" si="326"/>
        <v>0</v>
      </c>
      <c r="Y1537" s="35">
        <f t="shared" si="336"/>
        <v>0</v>
      </c>
      <c r="Z1537" s="35">
        <f t="shared" si="334"/>
        <v>0</v>
      </c>
      <c r="AA1537" s="36">
        <f t="shared" si="327"/>
        <v>0</v>
      </c>
      <c r="AB1537" s="36">
        <f t="shared" si="328"/>
        <v>0</v>
      </c>
      <c r="AC1537" s="37">
        <f t="shared" si="329"/>
        <v>0</v>
      </c>
      <c r="AD1537" s="35">
        <f>IF(OR(YEAR(G1537)&lt;2019,O1537="X"),0,IF(ISBLANK(H1537),DATEDIF(G1537,'[3]1.Pradzia'!$D$13,"M"),DATEDIF(G1537,H1537,"m")))</f>
        <v>0</v>
      </c>
      <c r="AE1537" s="37">
        <f>IF(E1537='[3]5.Grup_T'!$E$20,0,IF(AD1537&lt;&gt;0,M1537/V1537*MIN(12,AD1537),0))</f>
        <v>0</v>
      </c>
      <c r="AF1537" s="37">
        <f t="shared" si="330"/>
        <v>0</v>
      </c>
      <c r="AG1537" s="37">
        <f t="shared" si="331"/>
        <v>0</v>
      </c>
      <c r="AH1537" s="37">
        <f t="shared" si="332"/>
        <v>0</v>
      </c>
      <c r="AI1537" s="35" t="str">
        <f t="shared" si="333"/>
        <v>Nusidėvėjęs</v>
      </c>
      <c r="AJ1537" s="38" t="str">
        <f>IF(AND(F1537&lt;&gt;[3]Pav.tvarkyklė!$B$12,F1537&lt;&gt;[3]Pav.tvarkyklė!$B$13),"GVTNT","X")</f>
        <v>GVTNT</v>
      </c>
      <c r="AK1537" s="39">
        <f t="shared" si="335"/>
        <v>0</v>
      </c>
      <c r="AL1537" s="41"/>
      <c r="AM1537" s="41"/>
      <c r="AN1537" s="41">
        <f t="shared" si="323"/>
        <v>1900</v>
      </c>
      <c r="AO1537" s="41"/>
      <c r="AP1537" s="41"/>
      <c r="AQ1537" s="41"/>
      <c r="AR1537" s="42"/>
      <c r="AS1537" s="42"/>
      <c r="AU1537" s="43">
        <f t="shared" si="324"/>
        <v>0</v>
      </c>
    </row>
    <row r="1538" spans="1:47" ht="15" customHeight="1" x14ac:dyDescent="0.25">
      <c r="A1538" s="11"/>
      <c r="B1538" s="19">
        <v>1706</v>
      </c>
      <c r="C1538" s="74"/>
      <c r="D1538" s="77"/>
      <c r="E1538" s="78"/>
      <c r="F1538" s="78"/>
      <c r="G1538" s="80"/>
      <c r="H1538" s="25"/>
      <c r="I1538" s="27"/>
      <c r="J1538" s="27"/>
      <c r="K1538" s="27"/>
      <c r="L1538" s="79"/>
      <c r="M1538" s="81"/>
      <c r="N1538" s="29">
        <v>0</v>
      </c>
      <c r="O1538" s="30" t="str">
        <f>IF(G1538&lt;=$N$2,"",IF(F1538=[3]Pav.tvarkyklė!$B$13,"",IF(ISBLANK(R1538),"X","")))</f>
        <v/>
      </c>
      <c r="P1538" s="88"/>
      <c r="Q1538" s="78"/>
      <c r="R1538" s="78"/>
      <c r="S1538" s="63"/>
      <c r="T1538" s="63"/>
      <c r="U1538" s="34" t="str">
        <f>IFERROR(INDEX('[3]5.Grup_T'!$G$4:$G$22,MATCH('6.Turtas'!E1538,'[3]5.Grup_T'!$E$4:$E$22,0)),"0")</f>
        <v>0</v>
      </c>
      <c r="V1538" s="35">
        <f t="shared" si="325"/>
        <v>0</v>
      </c>
      <c r="W1538" s="35">
        <f>IF(NOT(ISBLANK(H1538)),(12-DATEDIF(H1538,'[3]1.Pradzia'!$D$13,"m")),0)</f>
        <v>0</v>
      </c>
      <c r="X1538" s="35">
        <f t="shared" si="326"/>
        <v>0</v>
      </c>
      <c r="Y1538" s="35">
        <f t="shared" si="336"/>
        <v>0</v>
      </c>
      <c r="Z1538" s="35">
        <f t="shared" si="334"/>
        <v>0</v>
      </c>
      <c r="AA1538" s="36">
        <f t="shared" si="327"/>
        <v>0</v>
      </c>
      <c r="AB1538" s="36">
        <f t="shared" si="328"/>
        <v>0</v>
      </c>
      <c r="AC1538" s="37">
        <f t="shared" si="329"/>
        <v>0</v>
      </c>
      <c r="AD1538" s="35">
        <f>IF(OR(YEAR(G1538)&lt;2019,O1538="X"),0,IF(ISBLANK(H1538),DATEDIF(G1538,'[3]1.Pradzia'!$D$13,"M"),DATEDIF(G1538,H1538,"m")))</f>
        <v>0</v>
      </c>
      <c r="AE1538" s="37">
        <f>IF(E1538='[3]5.Grup_T'!$E$20,0,IF(AD1538&lt;&gt;0,M1538/V1538*MIN(12,AD1538),0))</f>
        <v>0</v>
      </c>
      <c r="AF1538" s="37">
        <f t="shared" si="330"/>
        <v>0</v>
      </c>
      <c r="AG1538" s="37">
        <f t="shared" si="331"/>
        <v>0</v>
      </c>
      <c r="AH1538" s="37">
        <f t="shared" si="332"/>
        <v>0</v>
      </c>
      <c r="AI1538" s="35" t="str">
        <f t="shared" si="333"/>
        <v>Nusidėvėjęs</v>
      </c>
      <c r="AJ1538" s="38" t="str">
        <f>IF(AND(F1538&lt;&gt;[3]Pav.tvarkyklė!$B$12,F1538&lt;&gt;[3]Pav.tvarkyklė!$B$13),"GVTNT","X")</f>
        <v>GVTNT</v>
      </c>
      <c r="AK1538" s="39">
        <f t="shared" si="335"/>
        <v>0</v>
      </c>
      <c r="AL1538" s="41"/>
      <c r="AM1538" s="41"/>
      <c r="AN1538" s="41">
        <f t="shared" si="323"/>
        <v>1900</v>
      </c>
      <c r="AO1538" s="41"/>
      <c r="AP1538" s="41"/>
      <c r="AQ1538" s="41"/>
      <c r="AR1538" s="42"/>
      <c r="AS1538" s="42"/>
      <c r="AU1538" s="43">
        <f t="shared" si="324"/>
        <v>0</v>
      </c>
    </row>
    <row r="1539" spans="1:47" ht="15" customHeight="1" x14ac:dyDescent="0.25">
      <c r="A1539" s="11"/>
      <c r="B1539" s="19">
        <v>1707</v>
      </c>
      <c r="C1539" s="74"/>
      <c r="D1539" s="77"/>
      <c r="E1539" s="78"/>
      <c r="F1539" s="78"/>
      <c r="G1539" s="80"/>
      <c r="H1539" s="25"/>
      <c r="I1539" s="27"/>
      <c r="J1539" s="27"/>
      <c r="K1539" s="27"/>
      <c r="L1539" s="79"/>
      <c r="M1539" s="81"/>
      <c r="N1539" s="29">
        <v>0</v>
      </c>
      <c r="O1539" s="30" t="str">
        <f>IF(G1539&lt;=$N$2,"",IF(F1539=[3]Pav.tvarkyklė!$B$13,"",IF(ISBLANK(R1539),"X","")))</f>
        <v/>
      </c>
      <c r="P1539" s="88"/>
      <c r="Q1539" s="78"/>
      <c r="R1539" s="78"/>
      <c r="S1539" s="63"/>
      <c r="T1539" s="63"/>
      <c r="U1539" s="34" t="str">
        <f>IFERROR(INDEX('[3]5.Grup_T'!$G$4:$G$22,MATCH('6.Turtas'!E1539,'[3]5.Grup_T'!$E$4:$E$22,0)),"0")</f>
        <v>0</v>
      </c>
      <c r="V1539" s="35">
        <f t="shared" si="325"/>
        <v>0</v>
      </c>
      <c r="W1539" s="35">
        <f>IF(NOT(ISBLANK(H1539)),(12-DATEDIF(H1539,'[3]1.Pradzia'!$D$13,"m")),0)</f>
        <v>0</v>
      </c>
      <c r="X1539" s="35">
        <f t="shared" si="326"/>
        <v>0</v>
      </c>
      <c r="Y1539" s="35">
        <f t="shared" si="336"/>
        <v>0</v>
      </c>
      <c r="Z1539" s="35">
        <f t="shared" si="334"/>
        <v>0</v>
      </c>
      <c r="AA1539" s="36">
        <f t="shared" si="327"/>
        <v>0</v>
      </c>
      <c r="AB1539" s="36">
        <f t="shared" si="328"/>
        <v>0</v>
      </c>
      <c r="AC1539" s="37">
        <f t="shared" si="329"/>
        <v>0</v>
      </c>
      <c r="AD1539" s="35">
        <f>IF(OR(YEAR(G1539)&lt;2019,O1539="X"),0,IF(ISBLANK(H1539),DATEDIF(G1539,'[3]1.Pradzia'!$D$13,"M"),DATEDIF(G1539,H1539,"m")))</f>
        <v>0</v>
      </c>
      <c r="AE1539" s="37">
        <f>IF(E1539='[3]5.Grup_T'!$E$20,0,IF(AD1539&lt;&gt;0,M1539/V1539*MIN(12,AD1539),0))</f>
        <v>0</v>
      </c>
      <c r="AF1539" s="37">
        <f t="shared" si="330"/>
        <v>0</v>
      </c>
      <c r="AG1539" s="37">
        <f t="shared" si="331"/>
        <v>0</v>
      </c>
      <c r="AH1539" s="37">
        <f t="shared" si="332"/>
        <v>0</v>
      </c>
      <c r="AI1539" s="35" t="str">
        <f t="shared" si="333"/>
        <v>Nusidėvėjęs</v>
      </c>
      <c r="AJ1539" s="38" t="str">
        <f>IF(AND(F1539&lt;&gt;[3]Pav.tvarkyklė!$B$12,F1539&lt;&gt;[3]Pav.tvarkyklė!$B$13),"GVTNT","X")</f>
        <v>GVTNT</v>
      </c>
      <c r="AK1539" s="39">
        <f t="shared" si="335"/>
        <v>0</v>
      </c>
      <c r="AL1539" s="41"/>
      <c r="AM1539" s="41"/>
      <c r="AN1539" s="41">
        <f t="shared" si="323"/>
        <v>1900</v>
      </c>
      <c r="AO1539" s="41"/>
      <c r="AP1539" s="41"/>
      <c r="AQ1539" s="41"/>
      <c r="AR1539" s="42"/>
      <c r="AS1539" s="42"/>
      <c r="AU1539" s="43">
        <f t="shared" si="324"/>
        <v>0</v>
      </c>
    </row>
    <row r="1540" spans="1:47" ht="15" customHeight="1" x14ac:dyDescent="0.25">
      <c r="A1540" s="11"/>
      <c r="B1540" s="19">
        <v>1708</v>
      </c>
      <c r="C1540" s="74"/>
      <c r="D1540" s="77"/>
      <c r="E1540" s="78"/>
      <c r="F1540" s="78"/>
      <c r="G1540" s="80"/>
      <c r="H1540" s="25"/>
      <c r="I1540" s="27"/>
      <c r="J1540" s="27"/>
      <c r="K1540" s="27"/>
      <c r="L1540" s="79"/>
      <c r="M1540" s="81"/>
      <c r="N1540" s="29">
        <v>0</v>
      </c>
      <c r="O1540" s="30" t="str">
        <f>IF(G1540&lt;=$N$2,"",IF(F1540=[3]Pav.tvarkyklė!$B$13,"",IF(ISBLANK(R1540),"X","")))</f>
        <v/>
      </c>
      <c r="P1540" s="88"/>
      <c r="Q1540" s="78"/>
      <c r="R1540" s="78"/>
      <c r="S1540" s="63"/>
      <c r="T1540" s="63"/>
      <c r="U1540" s="34" t="str">
        <f>IFERROR(INDEX('[3]5.Grup_T'!$G$4:$G$22,MATCH('6.Turtas'!E1540,'[3]5.Grup_T'!$E$4:$E$22,0)),"0")</f>
        <v>0</v>
      </c>
      <c r="V1540" s="35">
        <f t="shared" si="325"/>
        <v>0</v>
      </c>
      <c r="W1540" s="35">
        <f>IF(NOT(ISBLANK(H1540)),(12-DATEDIF(H1540,'[3]1.Pradzia'!$D$13,"m")),0)</f>
        <v>0</v>
      </c>
      <c r="X1540" s="35">
        <f t="shared" si="326"/>
        <v>0</v>
      </c>
      <c r="Y1540" s="35">
        <f t="shared" si="336"/>
        <v>0</v>
      </c>
      <c r="Z1540" s="35">
        <f t="shared" si="334"/>
        <v>0</v>
      </c>
      <c r="AA1540" s="36">
        <f t="shared" si="327"/>
        <v>0</v>
      </c>
      <c r="AB1540" s="36">
        <f t="shared" si="328"/>
        <v>0</v>
      </c>
      <c r="AC1540" s="37">
        <f t="shared" si="329"/>
        <v>0</v>
      </c>
      <c r="AD1540" s="35">
        <f>IF(OR(YEAR(G1540)&lt;2019,O1540="X"),0,IF(ISBLANK(H1540),DATEDIF(G1540,'[3]1.Pradzia'!$D$13,"M"),DATEDIF(G1540,H1540,"m")))</f>
        <v>0</v>
      </c>
      <c r="AE1540" s="37">
        <f>IF(E1540='[3]5.Grup_T'!$E$20,0,IF(AD1540&lt;&gt;0,M1540/V1540*MIN(12,AD1540),0))</f>
        <v>0</v>
      </c>
      <c r="AF1540" s="37">
        <f t="shared" si="330"/>
        <v>0</v>
      </c>
      <c r="AG1540" s="37">
        <f t="shared" si="331"/>
        <v>0</v>
      </c>
      <c r="AH1540" s="37">
        <f t="shared" si="332"/>
        <v>0</v>
      </c>
      <c r="AI1540" s="35" t="str">
        <f t="shared" si="333"/>
        <v>Nusidėvėjęs</v>
      </c>
      <c r="AJ1540" s="38" t="str">
        <f>IF(AND(F1540&lt;&gt;[3]Pav.tvarkyklė!$B$12,F1540&lt;&gt;[3]Pav.tvarkyklė!$B$13),"GVTNT","X")</f>
        <v>GVTNT</v>
      </c>
      <c r="AK1540" s="39">
        <f t="shared" si="335"/>
        <v>0</v>
      </c>
      <c r="AL1540" s="41"/>
      <c r="AM1540" s="41"/>
      <c r="AN1540" s="41">
        <f t="shared" si="323"/>
        <v>1900</v>
      </c>
      <c r="AO1540" s="41"/>
      <c r="AP1540" s="41"/>
      <c r="AQ1540" s="41"/>
      <c r="AR1540" s="42"/>
      <c r="AS1540" s="42"/>
      <c r="AU1540" s="43">
        <f t="shared" si="324"/>
        <v>0</v>
      </c>
    </row>
    <row r="1541" spans="1:47" ht="15" customHeight="1" x14ac:dyDescent="0.25">
      <c r="A1541" s="11"/>
      <c r="B1541" s="19">
        <v>1709</v>
      </c>
      <c r="C1541" s="74"/>
      <c r="D1541" s="77"/>
      <c r="E1541" s="78"/>
      <c r="F1541" s="78"/>
      <c r="G1541" s="80"/>
      <c r="H1541" s="25"/>
      <c r="I1541" s="27"/>
      <c r="J1541" s="27"/>
      <c r="K1541" s="27"/>
      <c r="L1541" s="79"/>
      <c r="M1541" s="81"/>
      <c r="N1541" s="29">
        <v>0</v>
      </c>
      <c r="O1541" s="30" t="str">
        <f>IF(G1541&lt;=$N$2,"",IF(F1541=[3]Pav.tvarkyklė!$B$13,"",IF(ISBLANK(R1541),"X","")))</f>
        <v/>
      </c>
      <c r="P1541" s="88"/>
      <c r="Q1541" s="78"/>
      <c r="R1541" s="78"/>
      <c r="S1541" s="63"/>
      <c r="T1541" s="63"/>
      <c r="U1541" s="34" t="str">
        <f>IFERROR(INDEX('[3]5.Grup_T'!$G$4:$G$22,MATCH('6.Turtas'!E1541,'[3]5.Grup_T'!$E$4:$E$22,0)),"0")</f>
        <v>0</v>
      </c>
      <c r="V1541" s="35">
        <f t="shared" si="325"/>
        <v>0</v>
      </c>
      <c r="W1541" s="35">
        <f>IF(NOT(ISBLANK(H1541)),(12-DATEDIF(H1541,'[3]1.Pradzia'!$D$13,"m")),0)</f>
        <v>0</v>
      </c>
      <c r="X1541" s="35">
        <f t="shared" si="326"/>
        <v>0</v>
      </c>
      <c r="Y1541" s="35">
        <f t="shared" si="336"/>
        <v>0</v>
      </c>
      <c r="Z1541" s="35">
        <f t="shared" si="334"/>
        <v>0</v>
      </c>
      <c r="AA1541" s="36">
        <f t="shared" si="327"/>
        <v>0</v>
      </c>
      <c r="AB1541" s="36">
        <f t="shared" si="328"/>
        <v>0</v>
      </c>
      <c r="AC1541" s="37">
        <f t="shared" si="329"/>
        <v>0</v>
      </c>
      <c r="AD1541" s="35">
        <f>IF(OR(YEAR(G1541)&lt;2019,O1541="X"),0,IF(ISBLANK(H1541),DATEDIF(G1541,'[3]1.Pradzia'!$D$13,"M"),DATEDIF(G1541,H1541,"m")))</f>
        <v>0</v>
      </c>
      <c r="AE1541" s="37">
        <f>IF(E1541='[3]5.Grup_T'!$E$20,0,IF(AD1541&lt;&gt;0,M1541/V1541*MIN(12,AD1541),0))</f>
        <v>0</v>
      </c>
      <c r="AF1541" s="37">
        <f t="shared" si="330"/>
        <v>0</v>
      </c>
      <c r="AG1541" s="37">
        <f t="shared" si="331"/>
        <v>0</v>
      </c>
      <c r="AH1541" s="37">
        <f t="shared" si="332"/>
        <v>0</v>
      </c>
      <c r="AI1541" s="35" t="str">
        <f t="shared" si="333"/>
        <v>Nusidėvėjęs</v>
      </c>
      <c r="AJ1541" s="38" t="str">
        <f>IF(AND(F1541&lt;&gt;[3]Pav.tvarkyklė!$B$12,F1541&lt;&gt;[3]Pav.tvarkyklė!$B$13),"GVTNT","X")</f>
        <v>GVTNT</v>
      </c>
      <c r="AK1541" s="39">
        <f t="shared" si="335"/>
        <v>0</v>
      </c>
      <c r="AL1541" s="41"/>
      <c r="AM1541" s="41"/>
      <c r="AN1541" s="41">
        <f t="shared" ref="AN1541:AN1604" si="337">YEAR(G1541)</f>
        <v>1900</v>
      </c>
      <c r="AO1541" s="41"/>
      <c r="AP1541" s="41"/>
      <c r="AQ1541" s="41"/>
      <c r="AR1541" s="42"/>
      <c r="AS1541" s="42"/>
      <c r="AU1541" s="43">
        <f t="shared" ref="AU1541:AU1604" si="338">AF1541-AT1541</f>
        <v>0</v>
      </c>
    </row>
    <row r="1542" spans="1:47" ht="15" customHeight="1" x14ac:dyDescent="0.25">
      <c r="A1542" s="11"/>
      <c r="B1542" s="19">
        <v>1710</v>
      </c>
      <c r="C1542" s="74"/>
      <c r="D1542" s="77"/>
      <c r="E1542" s="78"/>
      <c r="F1542" s="78"/>
      <c r="G1542" s="80"/>
      <c r="H1542" s="25"/>
      <c r="I1542" s="27"/>
      <c r="J1542" s="27"/>
      <c r="K1542" s="27"/>
      <c r="L1542" s="79"/>
      <c r="M1542" s="81"/>
      <c r="N1542" s="29">
        <v>0</v>
      </c>
      <c r="O1542" s="30" t="str">
        <f>IF(G1542&lt;=$N$2,"",IF(F1542=[3]Pav.tvarkyklė!$B$13,"",IF(ISBLANK(R1542),"X","")))</f>
        <v/>
      </c>
      <c r="P1542" s="88"/>
      <c r="Q1542" s="78"/>
      <c r="R1542" s="78"/>
      <c r="S1542" s="63"/>
      <c r="T1542" s="63"/>
      <c r="U1542" s="34" t="str">
        <f>IFERROR(INDEX('[3]5.Grup_T'!$G$4:$G$22,MATCH('6.Turtas'!E1542,'[3]5.Grup_T'!$E$4:$E$22,0)),"0")</f>
        <v>0</v>
      </c>
      <c r="V1542" s="35">
        <f t="shared" si="325"/>
        <v>0</v>
      </c>
      <c r="W1542" s="35">
        <f>IF(NOT(ISBLANK(H1542)),(12-DATEDIF(H1542,'[3]1.Pradzia'!$D$13,"m")),0)</f>
        <v>0</v>
      </c>
      <c r="X1542" s="35">
        <f t="shared" si="326"/>
        <v>0</v>
      </c>
      <c r="Y1542" s="35">
        <f t="shared" si="336"/>
        <v>0</v>
      </c>
      <c r="Z1542" s="35">
        <f t="shared" si="334"/>
        <v>0</v>
      </c>
      <c r="AA1542" s="36">
        <f t="shared" si="327"/>
        <v>0</v>
      </c>
      <c r="AB1542" s="36">
        <f t="shared" si="328"/>
        <v>0</v>
      </c>
      <c r="AC1542" s="37">
        <f t="shared" si="329"/>
        <v>0</v>
      </c>
      <c r="AD1542" s="35">
        <f>IF(OR(YEAR(G1542)&lt;2019,O1542="X"),0,IF(ISBLANK(H1542),DATEDIF(G1542,'[3]1.Pradzia'!$D$13,"M"),DATEDIF(G1542,H1542,"m")))</f>
        <v>0</v>
      </c>
      <c r="AE1542" s="37">
        <f>IF(E1542='[3]5.Grup_T'!$E$20,0,IF(AD1542&lt;&gt;0,M1542/V1542*MIN(12,AD1542),0))</f>
        <v>0</v>
      </c>
      <c r="AF1542" s="37">
        <f t="shared" si="330"/>
        <v>0</v>
      </c>
      <c r="AG1542" s="37">
        <f t="shared" si="331"/>
        <v>0</v>
      </c>
      <c r="AH1542" s="37">
        <f t="shared" si="332"/>
        <v>0</v>
      </c>
      <c r="AI1542" s="35" t="str">
        <f t="shared" si="333"/>
        <v>Nusidėvėjęs</v>
      </c>
      <c r="AJ1542" s="38" t="str">
        <f>IF(AND(F1542&lt;&gt;[3]Pav.tvarkyklė!$B$12,F1542&lt;&gt;[3]Pav.tvarkyklė!$B$13),"GVTNT","X")</f>
        <v>GVTNT</v>
      </c>
      <c r="AK1542" s="39">
        <f t="shared" si="335"/>
        <v>0</v>
      </c>
      <c r="AL1542" s="41"/>
      <c r="AM1542" s="41"/>
      <c r="AN1542" s="41">
        <f t="shared" si="337"/>
        <v>1900</v>
      </c>
      <c r="AO1542" s="41"/>
      <c r="AP1542" s="41"/>
      <c r="AQ1542" s="41"/>
      <c r="AR1542" s="42"/>
      <c r="AS1542" s="42"/>
      <c r="AU1542" s="43">
        <f t="shared" si="338"/>
        <v>0</v>
      </c>
    </row>
    <row r="1543" spans="1:47" ht="15" customHeight="1" x14ac:dyDescent="0.25">
      <c r="A1543" s="11"/>
      <c r="B1543" s="19">
        <v>1711</v>
      </c>
      <c r="C1543" s="74"/>
      <c r="D1543" s="77"/>
      <c r="E1543" s="78"/>
      <c r="F1543" s="78"/>
      <c r="G1543" s="80"/>
      <c r="H1543" s="25"/>
      <c r="I1543" s="27"/>
      <c r="J1543" s="27"/>
      <c r="K1543" s="27"/>
      <c r="L1543" s="79"/>
      <c r="M1543" s="81"/>
      <c r="N1543" s="29">
        <v>0</v>
      </c>
      <c r="O1543" s="30" t="str">
        <f>IF(G1543&lt;=$N$2,"",IF(F1543=[3]Pav.tvarkyklė!$B$13,"",IF(ISBLANK(R1543),"X","")))</f>
        <v/>
      </c>
      <c r="P1543" s="88"/>
      <c r="Q1543" s="78"/>
      <c r="R1543" s="78"/>
      <c r="S1543" s="63"/>
      <c r="T1543" s="63"/>
      <c r="U1543" s="34" t="str">
        <f>IFERROR(INDEX('[3]5.Grup_T'!$G$4:$G$22,MATCH('6.Turtas'!E1543,'[3]5.Grup_T'!$E$4:$E$22,0)),"0")</f>
        <v>0</v>
      </c>
      <c r="V1543" s="35">
        <f t="shared" si="325"/>
        <v>0</v>
      </c>
      <c r="W1543" s="35">
        <f>IF(NOT(ISBLANK(H1543)),(12-DATEDIF(H1543,'[3]1.Pradzia'!$D$13,"m")),0)</f>
        <v>0</v>
      </c>
      <c r="X1543" s="35">
        <f t="shared" si="326"/>
        <v>0</v>
      </c>
      <c r="Y1543" s="35">
        <f t="shared" si="336"/>
        <v>0</v>
      </c>
      <c r="Z1543" s="35">
        <f t="shared" si="334"/>
        <v>0</v>
      </c>
      <c r="AA1543" s="36">
        <f t="shared" si="327"/>
        <v>0</v>
      </c>
      <c r="AB1543" s="36">
        <f t="shared" si="328"/>
        <v>0</v>
      </c>
      <c r="AC1543" s="37">
        <f t="shared" si="329"/>
        <v>0</v>
      </c>
      <c r="AD1543" s="35">
        <f>IF(OR(YEAR(G1543)&lt;2019,O1543="X"),0,IF(ISBLANK(H1543),DATEDIF(G1543,'[3]1.Pradzia'!$D$13,"M"),DATEDIF(G1543,H1543,"m")))</f>
        <v>0</v>
      </c>
      <c r="AE1543" s="37">
        <f>IF(E1543='[3]5.Grup_T'!$E$20,0,IF(AD1543&lt;&gt;0,M1543/V1543*MIN(12,AD1543),0))</f>
        <v>0</v>
      </c>
      <c r="AF1543" s="37">
        <f t="shared" si="330"/>
        <v>0</v>
      </c>
      <c r="AG1543" s="37">
        <f t="shared" si="331"/>
        <v>0</v>
      </c>
      <c r="AH1543" s="37">
        <f t="shared" si="332"/>
        <v>0</v>
      </c>
      <c r="AI1543" s="35" t="str">
        <f t="shared" si="333"/>
        <v>Nusidėvėjęs</v>
      </c>
      <c r="AJ1543" s="38" t="str">
        <f>IF(AND(F1543&lt;&gt;[3]Pav.tvarkyklė!$B$12,F1543&lt;&gt;[3]Pav.tvarkyklė!$B$13),"GVTNT","X")</f>
        <v>GVTNT</v>
      </c>
      <c r="AK1543" s="39">
        <f t="shared" si="335"/>
        <v>0</v>
      </c>
      <c r="AL1543" s="41"/>
      <c r="AM1543" s="41"/>
      <c r="AN1543" s="41">
        <f t="shared" si="337"/>
        <v>1900</v>
      </c>
      <c r="AO1543" s="41"/>
      <c r="AP1543" s="41"/>
      <c r="AQ1543" s="41"/>
      <c r="AR1543" s="42"/>
      <c r="AS1543" s="42"/>
      <c r="AU1543" s="43">
        <f t="shared" si="338"/>
        <v>0</v>
      </c>
    </row>
    <row r="1544" spans="1:47" ht="15" customHeight="1" x14ac:dyDescent="0.25">
      <c r="A1544" s="11"/>
      <c r="B1544" s="19">
        <v>1712</v>
      </c>
      <c r="C1544" s="74"/>
      <c r="D1544" s="77"/>
      <c r="E1544" s="78"/>
      <c r="F1544" s="78"/>
      <c r="G1544" s="80"/>
      <c r="H1544" s="25"/>
      <c r="I1544" s="27"/>
      <c r="J1544" s="27"/>
      <c r="K1544" s="27"/>
      <c r="L1544" s="79"/>
      <c r="M1544" s="81"/>
      <c r="N1544" s="29">
        <v>0</v>
      </c>
      <c r="O1544" s="30" t="str">
        <f>IF(G1544&lt;=$N$2,"",IF(F1544=[3]Pav.tvarkyklė!$B$13,"",IF(ISBLANK(R1544),"X","")))</f>
        <v/>
      </c>
      <c r="P1544" s="88"/>
      <c r="Q1544" s="78"/>
      <c r="R1544" s="78"/>
      <c r="S1544" s="63"/>
      <c r="T1544" s="63"/>
      <c r="U1544" s="34" t="str">
        <f>IFERROR(INDEX('[3]5.Grup_T'!$G$4:$G$22,MATCH('6.Turtas'!E1544,'[3]5.Grup_T'!$E$4:$E$22,0)),"0")</f>
        <v>0</v>
      </c>
      <c r="V1544" s="35">
        <f t="shared" si="325"/>
        <v>0</v>
      </c>
      <c r="W1544" s="35">
        <f>IF(NOT(ISBLANK(H1544)),(12-DATEDIF(H1544,'[3]1.Pradzia'!$D$13,"m")),0)</f>
        <v>0</v>
      </c>
      <c r="X1544" s="35">
        <f t="shared" si="326"/>
        <v>0</v>
      </c>
      <c r="Y1544" s="35">
        <f t="shared" si="336"/>
        <v>0</v>
      </c>
      <c r="Z1544" s="35">
        <f t="shared" si="334"/>
        <v>0</v>
      </c>
      <c r="AA1544" s="36">
        <f t="shared" si="327"/>
        <v>0</v>
      </c>
      <c r="AB1544" s="36">
        <f t="shared" si="328"/>
        <v>0</v>
      </c>
      <c r="AC1544" s="37">
        <f t="shared" si="329"/>
        <v>0</v>
      </c>
      <c r="AD1544" s="35">
        <f>IF(OR(YEAR(G1544)&lt;2019,O1544="X"),0,IF(ISBLANK(H1544),DATEDIF(G1544,'[3]1.Pradzia'!$D$13,"M"),DATEDIF(G1544,H1544,"m")))</f>
        <v>0</v>
      </c>
      <c r="AE1544" s="37">
        <f>IF(E1544='[3]5.Grup_T'!$E$20,0,IF(AD1544&lt;&gt;0,M1544/V1544*MIN(12,AD1544),0))</f>
        <v>0</v>
      </c>
      <c r="AF1544" s="37">
        <f t="shared" si="330"/>
        <v>0</v>
      </c>
      <c r="AG1544" s="37">
        <f t="shared" si="331"/>
        <v>0</v>
      </c>
      <c r="AH1544" s="37">
        <f t="shared" si="332"/>
        <v>0</v>
      </c>
      <c r="AI1544" s="35" t="str">
        <f t="shared" si="333"/>
        <v>Nusidėvėjęs</v>
      </c>
      <c r="AJ1544" s="38" t="str">
        <f>IF(AND(F1544&lt;&gt;[3]Pav.tvarkyklė!$B$12,F1544&lt;&gt;[3]Pav.tvarkyklė!$B$13),"GVTNT","X")</f>
        <v>GVTNT</v>
      </c>
      <c r="AK1544" s="39">
        <f t="shared" si="335"/>
        <v>0</v>
      </c>
      <c r="AL1544" s="41"/>
      <c r="AM1544" s="41"/>
      <c r="AN1544" s="41">
        <f t="shared" si="337"/>
        <v>1900</v>
      </c>
      <c r="AO1544" s="41"/>
      <c r="AP1544" s="41"/>
      <c r="AQ1544" s="41"/>
      <c r="AR1544" s="42"/>
      <c r="AS1544" s="42"/>
      <c r="AU1544" s="43">
        <f t="shared" si="338"/>
        <v>0</v>
      </c>
    </row>
    <row r="1545" spans="1:47" ht="15" customHeight="1" x14ac:dyDescent="0.25">
      <c r="A1545" s="11"/>
      <c r="B1545" s="19">
        <v>1713</v>
      </c>
      <c r="C1545" s="74"/>
      <c r="D1545" s="77"/>
      <c r="E1545" s="78"/>
      <c r="F1545" s="78"/>
      <c r="G1545" s="80"/>
      <c r="H1545" s="25"/>
      <c r="I1545" s="27"/>
      <c r="J1545" s="27"/>
      <c r="K1545" s="27"/>
      <c r="L1545" s="79"/>
      <c r="M1545" s="81"/>
      <c r="N1545" s="29">
        <v>0</v>
      </c>
      <c r="O1545" s="30" t="str">
        <f>IF(G1545&lt;=$N$2,"",IF(F1545=[3]Pav.tvarkyklė!$B$13,"",IF(ISBLANK(R1545),"X","")))</f>
        <v/>
      </c>
      <c r="P1545" s="88"/>
      <c r="Q1545" s="78"/>
      <c r="R1545" s="78"/>
      <c r="S1545" s="63"/>
      <c r="T1545" s="63"/>
      <c r="U1545" s="34" t="str">
        <f>IFERROR(INDEX('[3]5.Grup_T'!$G$4:$G$22,MATCH('6.Turtas'!E1545,'[3]5.Grup_T'!$E$4:$E$22,0)),"0")</f>
        <v>0</v>
      </c>
      <c r="V1545" s="35">
        <f t="shared" si="325"/>
        <v>0</v>
      </c>
      <c r="W1545" s="35">
        <f>IF(NOT(ISBLANK(H1545)),(12-DATEDIF(H1545,'[3]1.Pradzia'!$D$13,"m")),0)</f>
        <v>0</v>
      </c>
      <c r="X1545" s="35">
        <f t="shared" si="326"/>
        <v>0</v>
      </c>
      <c r="Y1545" s="35">
        <f t="shared" si="336"/>
        <v>0</v>
      </c>
      <c r="Z1545" s="35">
        <f t="shared" si="334"/>
        <v>0</v>
      </c>
      <c r="AA1545" s="36">
        <f t="shared" si="327"/>
        <v>0</v>
      </c>
      <c r="AB1545" s="36">
        <f t="shared" si="328"/>
        <v>0</v>
      </c>
      <c r="AC1545" s="37">
        <f t="shared" si="329"/>
        <v>0</v>
      </c>
      <c r="AD1545" s="35">
        <f>IF(OR(YEAR(G1545)&lt;2019,O1545="X"),0,IF(ISBLANK(H1545),DATEDIF(G1545,'[3]1.Pradzia'!$D$13,"M"),DATEDIF(G1545,H1545,"m")))</f>
        <v>0</v>
      </c>
      <c r="AE1545" s="37">
        <f>IF(E1545='[3]5.Grup_T'!$E$20,0,IF(AD1545&lt;&gt;0,M1545/V1545*MIN(12,AD1545),0))</f>
        <v>0</v>
      </c>
      <c r="AF1545" s="37">
        <f t="shared" si="330"/>
        <v>0</v>
      </c>
      <c r="AG1545" s="37">
        <f t="shared" si="331"/>
        <v>0</v>
      </c>
      <c r="AH1545" s="37">
        <f t="shared" si="332"/>
        <v>0</v>
      </c>
      <c r="AI1545" s="35" t="str">
        <f t="shared" si="333"/>
        <v>Nusidėvėjęs</v>
      </c>
      <c r="AJ1545" s="38" t="str">
        <f>IF(AND(F1545&lt;&gt;[3]Pav.tvarkyklė!$B$12,F1545&lt;&gt;[3]Pav.tvarkyklė!$B$13),"GVTNT","X")</f>
        <v>GVTNT</v>
      </c>
      <c r="AK1545" s="39">
        <f t="shared" si="335"/>
        <v>0</v>
      </c>
      <c r="AL1545" s="41"/>
      <c r="AM1545" s="41"/>
      <c r="AN1545" s="41">
        <f t="shared" si="337"/>
        <v>1900</v>
      </c>
      <c r="AO1545" s="41"/>
      <c r="AP1545" s="41"/>
      <c r="AQ1545" s="41"/>
      <c r="AR1545" s="42"/>
      <c r="AS1545" s="42"/>
      <c r="AU1545" s="43">
        <f t="shared" si="338"/>
        <v>0</v>
      </c>
    </row>
    <row r="1546" spans="1:47" ht="15" customHeight="1" x14ac:dyDescent="0.25">
      <c r="A1546" s="11"/>
      <c r="B1546" s="19">
        <v>1714</v>
      </c>
      <c r="C1546" s="74"/>
      <c r="D1546" s="77"/>
      <c r="E1546" s="78"/>
      <c r="F1546" s="78"/>
      <c r="G1546" s="80"/>
      <c r="H1546" s="25"/>
      <c r="I1546" s="27"/>
      <c r="J1546" s="27"/>
      <c r="K1546" s="27"/>
      <c r="L1546" s="79"/>
      <c r="M1546" s="81"/>
      <c r="N1546" s="29">
        <v>0</v>
      </c>
      <c r="O1546" s="30" t="str">
        <f>IF(G1546&lt;=$N$2,"",IF(F1546=[3]Pav.tvarkyklė!$B$13,"",IF(ISBLANK(R1546),"X","")))</f>
        <v/>
      </c>
      <c r="P1546" s="88"/>
      <c r="Q1546" s="78"/>
      <c r="R1546" s="78"/>
      <c r="S1546" s="63"/>
      <c r="T1546" s="63"/>
      <c r="U1546" s="34" t="str">
        <f>IFERROR(INDEX('[3]5.Grup_T'!$G$4:$G$22,MATCH('6.Turtas'!E1546,'[3]5.Grup_T'!$E$4:$E$22,0)),"0")</f>
        <v>0</v>
      </c>
      <c r="V1546" s="35">
        <f t="shared" si="325"/>
        <v>0</v>
      </c>
      <c r="W1546" s="35">
        <f>IF(NOT(ISBLANK(H1546)),(12-DATEDIF(H1546,'[3]1.Pradzia'!$D$13,"m")),0)</f>
        <v>0</v>
      </c>
      <c r="X1546" s="35">
        <f t="shared" si="326"/>
        <v>0</v>
      </c>
      <c r="Y1546" s="35">
        <f t="shared" si="336"/>
        <v>0</v>
      </c>
      <c r="Z1546" s="35">
        <f t="shared" si="334"/>
        <v>0</v>
      </c>
      <c r="AA1546" s="36">
        <f t="shared" si="327"/>
        <v>0</v>
      </c>
      <c r="AB1546" s="36">
        <f t="shared" si="328"/>
        <v>0</v>
      </c>
      <c r="AC1546" s="37">
        <f t="shared" si="329"/>
        <v>0</v>
      </c>
      <c r="AD1546" s="35">
        <f>IF(OR(YEAR(G1546)&lt;2019,O1546="X"),0,IF(ISBLANK(H1546),DATEDIF(G1546,'[3]1.Pradzia'!$D$13,"M"),DATEDIF(G1546,H1546,"m")))</f>
        <v>0</v>
      </c>
      <c r="AE1546" s="37">
        <f>IF(E1546='[3]5.Grup_T'!$E$20,0,IF(AD1546&lt;&gt;0,M1546/V1546*MIN(12,AD1546),0))</f>
        <v>0</v>
      </c>
      <c r="AF1546" s="37">
        <f t="shared" si="330"/>
        <v>0</v>
      </c>
      <c r="AG1546" s="37">
        <f t="shared" si="331"/>
        <v>0</v>
      </c>
      <c r="AH1546" s="37">
        <f t="shared" si="332"/>
        <v>0</v>
      </c>
      <c r="AI1546" s="35" t="str">
        <f t="shared" si="333"/>
        <v>Nusidėvėjęs</v>
      </c>
      <c r="AJ1546" s="38" t="str">
        <f>IF(AND(F1546&lt;&gt;[3]Pav.tvarkyklė!$B$12,F1546&lt;&gt;[3]Pav.tvarkyklė!$B$13),"GVTNT","X")</f>
        <v>GVTNT</v>
      </c>
      <c r="AK1546" s="39">
        <f t="shared" si="335"/>
        <v>0</v>
      </c>
      <c r="AL1546" s="41"/>
      <c r="AM1546" s="41"/>
      <c r="AN1546" s="41">
        <f t="shared" si="337"/>
        <v>1900</v>
      </c>
      <c r="AO1546" s="41"/>
      <c r="AP1546" s="41"/>
      <c r="AQ1546" s="41"/>
      <c r="AR1546" s="42"/>
      <c r="AS1546" s="42"/>
      <c r="AU1546" s="43">
        <f t="shared" si="338"/>
        <v>0</v>
      </c>
    </row>
    <row r="1547" spans="1:47" ht="15" customHeight="1" x14ac:dyDescent="0.25">
      <c r="A1547" s="11"/>
      <c r="B1547" s="19">
        <v>1715</v>
      </c>
      <c r="C1547" s="74"/>
      <c r="D1547" s="77"/>
      <c r="E1547" s="78"/>
      <c r="F1547" s="78"/>
      <c r="G1547" s="80"/>
      <c r="H1547" s="25"/>
      <c r="I1547" s="27"/>
      <c r="J1547" s="27"/>
      <c r="K1547" s="27"/>
      <c r="L1547" s="79"/>
      <c r="M1547" s="79"/>
      <c r="N1547" s="29">
        <v>0</v>
      </c>
      <c r="O1547" s="30" t="str">
        <f>IF(G1547&lt;=$N$2,"",IF(F1547=[3]Pav.tvarkyklė!$B$13,"",IF(ISBLANK(R1547),"X","")))</f>
        <v/>
      </c>
      <c r="P1547" s="88"/>
      <c r="Q1547" s="78"/>
      <c r="R1547" s="78"/>
      <c r="S1547" s="63"/>
      <c r="T1547" s="63"/>
      <c r="U1547" s="34" t="str">
        <f>IFERROR(INDEX('[3]5.Grup_T'!$G$4:$G$22,MATCH('6.Turtas'!E1547,'[3]5.Grup_T'!$E$4:$E$22,0)),"0")</f>
        <v>0</v>
      </c>
      <c r="V1547" s="35">
        <f t="shared" si="325"/>
        <v>0</v>
      </c>
      <c r="W1547" s="35">
        <f>IF(NOT(ISBLANK(H1547)),(12-DATEDIF(H1547,'[3]1.Pradzia'!$D$13,"m")),0)</f>
        <v>0</v>
      </c>
      <c r="X1547" s="35">
        <f t="shared" si="326"/>
        <v>0</v>
      </c>
      <c r="Y1547" s="35">
        <f t="shared" si="336"/>
        <v>0</v>
      </c>
      <c r="Z1547" s="35">
        <f t="shared" si="334"/>
        <v>0</v>
      </c>
      <c r="AA1547" s="36">
        <f t="shared" si="327"/>
        <v>0</v>
      </c>
      <c r="AB1547" s="36">
        <f t="shared" si="328"/>
        <v>0</v>
      </c>
      <c r="AC1547" s="37">
        <f t="shared" si="329"/>
        <v>0</v>
      </c>
      <c r="AD1547" s="35">
        <f>IF(OR(YEAR(G1547)&lt;2019,O1547="X"),0,IF(ISBLANK(H1547),DATEDIF(G1547,'[3]1.Pradzia'!$D$13,"M"),DATEDIF(G1547,H1547,"m")))</f>
        <v>0</v>
      </c>
      <c r="AE1547" s="37">
        <f>IF(E1547='[3]5.Grup_T'!$E$20,0,IF(AD1547&lt;&gt;0,M1547/V1547*MIN(12,AD1547),0))</f>
        <v>0</v>
      </c>
      <c r="AF1547" s="37">
        <f t="shared" si="330"/>
        <v>0</v>
      </c>
      <c r="AG1547" s="37">
        <f t="shared" si="331"/>
        <v>0</v>
      </c>
      <c r="AH1547" s="37">
        <f t="shared" si="332"/>
        <v>0</v>
      </c>
      <c r="AI1547" s="35" t="str">
        <f t="shared" si="333"/>
        <v>Nusidėvėjęs</v>
      </c>
      <c r="AJ1547" s="38" t="str">
        <f>IF(AND(F1547&lt;&gt;[3]Pav.tvarkyklė!$B$12,F1547&lt;&gt;[3]Pav.tvarkyklė!$B$13),"GVTNT","X")</f>
        <v>GVTNT</v>
      </c>
      <c r="AK1547" s="39">
        <f t="shared" si="335"/>
        <v>0</v>
      </c>
      <c r="AL1547" s="41"/>
      <c r="AM1547" s="41"/>
      <c r="AN1547" s="41">
        <f t="shared" si="337"/>
        <v>1900</v>
      </c>
      <c r="AO1547" s="41"/>
      <c r="AP1547" s="41"/>
      <c r="AQ1547" s="41"/>
      <c r="AR1547" s="42"/>
      <c r="AS1547" s="42"/>
      <c r="AU1547" s="43">
        <f t="shared" si="338"/>
        <v>0</v>
      </c>
    </row>
    <row r="1548" spans="1:47" ht="15" customHeight="1" x14ac:dyDescent="0.25">
      <c r="A1548" s="11"/>
      <c r="B1548" s="19">
        <v>1716</v>
      </c>
      <c r="C1548" s="74"/>
      <c r="D1548" s="77"/>
      <c r="E1548" s="78"/>
      <c r="F1548" s="78"/>
      <c r="G1548" s="80"/>
      <c r="H1548" s="25"/>
      <c r="I1548" s="27"/>
      <c r="J1548" s="27"/>
      <c r="K1548" s="27"/>
      <c r="L1548" s="79"/>
      <c r="M1548" s="81"/>
      <c r="N1548" s="29">
        <v>0</v>
      </c>
      <c r="O1548" s="30" t="str">
        <f>IF(G1548&lt;=$N$2,"",IF(F1548=[3]Pav.tvarkyklė!$B$13,"",IF(ISBLANK(R1548),"X","")))</f>
        <v/>
      </c>
      <c r="P1548" s="88"/>
      <c r="Q1548" s="78"/>
      <c r="R1548" s="78"/>
      <c r="S1548" s="63"/>
      <c r="T1548" s="63"/>
      <c r="U1548" s="34" t="str">
        <f>IFERROR(INDEX('[3]5.Grup_T'!$G$4:$G$22,MATCH('6.Turtas'!E1548,'[3]5.Grup_T'!$E$4:$E$22,0)),"0")</f>
        <v>0</v>
      </c>
      <c r="V1548" s="35">
        <f t="shared" si="325"/>
        <v>0</v>
      </c>
      <c r="W1548" s="35">
        <f>IF(NOT(ISBLANK(H1548)),(12-DATEDIF(H1548,'[3]1.Pradzia'!$D$13,"m")),0)</f>
        <v>0</v>
      </c>
      <c r="X1548" s="35">
        <f t="shared" si="326"/>
        <v>0</v>
      </c>
      <c r="Y1548" s="35">
        <f t="shared" si="336"/>
        <v>0</v>
      </c>
      <c r="Z1548" s="35">
        <f t="shared" si="334"/>
        <v>0</v>
      </c>
      <c r="AA1548" s="36">
        <f t="shared" si="327"/>
        <v>0</v>
      </c>
      <c r="AB1548" s="36">
        <f t="shared" si="328"/>
        <v>0</v>
      </c>
      <c r="AC1548" s="37">
        <f t="shared" si="329"/>
        <v>0</v>
      </c>
      <c r="AD1548" s="35">
        <f>IF(OR(YEAR(G1548)&lt;2019,O1548="X"),0,IF(ISBLANK(H1548),DATEDIF(G1548,'[3]1.Pradzia'!$D$13,"M"),DATEDIF(G1548,H1548,"m")))</f>
        <v>0</v>
      </c>
      <c r="AE1548" s="37">
        <f>IF(E1548='[3]5.Grup_T'!$E$20,0,IF(AD1548&lt;&gt;0,M1548/V1548*MIN(12,AD1548),0))</f>
        <v>0</v>
      </c>
      <c r="AF1548" s="37">
        <f t="shared" si="330"/>
        <v>0</v>
      </c>
      <c r="AG1548" s="37">
        <f t="shared" si="331"/>
        <v>0</v>
      </c>
      <c r="AH1548" s="37">
        <f t="shared" si="332"/>
        <v>0</v>
      </c>
      <c r="AI1548" s="35" t="str">
        <f t="shared" si="333"/>
        <v>Nusidėvėjęs</v>
      </c>
      <c r="AJ1548" s="38" t="str">
        <f>IF(AND(F1548&lt;&gt;[3]Pav.tvarkyklė!$B$12,F1548&lt;&gt;[3]Pav.tvarkyklė!$B$13),"GVTNT","X")</f>
        <v>GVTNT</v>
      </c>
      <c r="AK1548" s="39">
        <f t="shared" si="335"/>
        <v>0</v>
      </c>
      <c r="AL1548" s="41"/>
      <c r="AM1548" s="41"/>
      <c r="AN1548" s="41">
        <f t="shared" si="337"/>
        <v>1900</v>
      </c>
      <c r="AO1548" s="41"/>
      <c r="AP1548" s="41"/>
      <c r="AQ1548" s="41"/>
      <c r="AR1548" s="42"/>
      <c r="AS1548" s="42"/>
      <c r="AU1548" s="43">
        <f t="shared" si="338"/>
        <v>0</v>
      </c>
    </row>
    <row r="1549" spans="1:47" ht="15" customHeight="1" x14ac:dyDescent="0.25">
      <c r="A1549" s="11"/>
      <c r="B1549" s="19">
        <v>1717</v>
      </c>
      <c r="C1549" s="74"/>
      <c r="D1549" s="77"/>
      <c r="E1549" s="78"/>
      <c r="F1549" s="78"/>
      <c r="G1549" s="80"/>
      <c r="H1549" s="25"/>
      <c r="I1549" s="27"/>
      <c r="J1549" s="27"/>
      <c r="K1549" s="27"/>
      <c r="L1549" s="79"/>
      <c r="M1549" s="81"/>
      <c r="N1549" s="29">
        <v>0</v>
      </c>
      <c r="O1549" s="30" t="str">
        <f>IF(G1549&lt;=$N$2,"",IF(F1549=[3]Pav.tvarkyklė!$B$13,"",IF(ISBLANK(R1549),"X","")))</f>
        <v/>
      </c>
      <c r="P1549" s="88"/>
      <c r="Q1549" s="78"/>
      <c r="R1549" s="78"/>
      <c r="S1549" s="63"/>
      <c r="T1549" s="63"/>
      <c r="U1549" s="34" t="str">
        <f>IFERROR(INDEX('[3]5.Grup_T'!$G$4:$G$22,MATCH('6.Turtas'!E1549,'[3]5.Grup_T'!$E$4:$E$22,0)),"0")</f>
        <v>0</v>
      </c>
      <c r="V1549" s="35">
        <f t="shared" si="325"/>
        <v>0</v>
      </c>
      <c r="W1549" s="35">
        <f>IF(NOT(ISBLANK(H1549)),(12-DATEDIF(H1549,'[3]1.Pradzia'!$D$13,"m")),0)</f>
        <v>0</v>
      </c>
      <c r="X1549" s="35">
        <f t="shared" si="326"/>
        <v>0</v>
      </c>
      <c r="Y1549" s="35">
        <f t="shared" si="336"/>
        <v>0</v>
      </c>
      <c r="Z1549" s="35">
        <f t="shared" si="334"/>
        <v>0</v>
      </c>
      <c r="AA1549" s="36">
        <f t="shared" si="327"/>
        <v>0</v>
      </c>
      <c r="AB1549" s="36">
        <f t="shared" si="328"/>
        <v>0</v>
      </c>
      <c r="AC1549" s="37">
        <f t="shared" si="329"/>
        <v>0</v>
      </c>
      <c r="AD1549" s="35">
        <f>IF(OR(YEAR(G1549)&lt;2019,O1549="X"),0,IF(ISBLANK(H1549),DATEDIF(G1549,'[3]1.Pradzia'!$D$13,"M"),DATEDIF(G1549,H1549,"m")))</f>
        <v>0</v>
      </c>
      <c r="AE1549" s="37">
        <f>IF(E1549='[3]5.Grup_T'!$E$20,0,IF(AD1549&lt;&gt;0,M1549/V1549*MIN(12,AD1549),0))</f>
        <v>0</v>
      </c>
      <c r="AF1549" s="37">
        <f t="shared" si="330"/>
        <v>0</v>
      </c>
      <c r="AG1549" s="37">
        <f t="shared" si="331"/>
        <v>0</v>
      </c>
      <c r="AH1549" s="37">
        <f t="shared" si="332"/>
        <v>0</v>
      </c>
      <c r="AI1549" s="35" t="str">
        <f t="shared" si="333"/>
        <v>Nusidėvėjęs</v>
      </c>
      <c r="AJ1549" s="38" t="str">
        <f>IF(AND(F1549&lt;&gt;[3]Pav.tvarkyklė!$B$12,F1549&lt;&gt;[3]Pav.tvarkyklė!$B$13),"GVTNT","X")</f>
        <v>GVTNT</v>
      </c>
      <c r="AK1549" s="39">
        <f t="shared" si="335"/>
        <v>0</v>
      </c>
      <c r="AL1549" s="41"/>
      <c r="AM1549" s="41"/>
      <c r="AN1549" s="41">
        <f t="shared" si="337"/>
        <v>1900</v>
      </c>
      <c r="AO1549" s="41"/>
      <c r="AP1549" s="41"/>
      <c r="AQ1549" s="41"/>
      <c r="AR1549" s="42"/>
      <c r="AS1549" s="42"/>
      <c r="AU1549" s="43">
        <f t="shared" si="338"/>
        <v>0</v>
      </c>
    </row>
    <row r="1550" spans="1:47" ht="15" customHeight="1" x14ac:dyDescent="0.25">
      <c r="A1550" s="11"/>
      <c r="B1550" s="19">
        <v>1718</v>
      </c>
      <c r="C1550" s="74"/>
      <c r="D1550" s="77"/>
      <c r="E1550" s="78"/>
      <c r="F1550" s="78"/>
      <c r="G1550" s="80"/>
      <c r="H1550" s="25"/>
      <c r="I1550" s="27"/>
      <c r="J1550" s="27"/>
      <c r="K1550" s="27"/>
      <c r="L1550" s="79"/>
      <c r="M1550" s="81"/>
      <c r="N1550" s="29">
        <v>0</v>
      </c>
      <c r="O1550" s="30" t="str">
        <f>IF(G1550&lt;=$N$2,"",IF(F1550=[3]Pav.tvarkyklė!$B$13,"",IF(ISBLANK(R1550),"X","")))</f>
        <v/>
      </c>
      <c r="P1550" s="88"/>
      <c r="Q1550" s="78"/>
      <c r="R1550" s="78"/>
      <c r="S1550" s="63"/>
      <c r="T1550" s="63"/>
      <c r="U1550" s="34" t="str">
        <f>IFERROR(INDEX('[3]5.Grup_T'!$G$4:$G$22,MATCH('6.Turtas'!E1550,'[3]5.Grup_T'!$E$4:$E$22,0)),"0")</f>
        <v>0</v>
      </c>
      <c r="V1550" s="35">
        <f t="shared" si="325"/>
        <v>0</v>
      </c>
      <c r="W1550" s="35">
        <f>IF(NOT(ISBLANK(H1550)),(12-DATEDIF(H1550,'[3]1.Pradzia'!$D$13,"m")),0)</f>
        <v>0</v>
      </c>
      <c r="X1550" s="35">
        <f t="shared" si="326"/>
        <v>0</v>
      </c>
      <c r="Y1550" s="35">
        <f t="shared" si="336"/>
        <v>0</v>
      </c>
      <c r="Z1550" s="35">
        <f t="shared" si="334"/>
        <v>0</v>
      </c>
      <c r="AA1550" s="36">
        <f t="shared" si="327"/>
        <v>0</v>
      </c>
      <c r="AB1550" s="36">
        <f t="shared" si="328"/>
        <v>0</v>
      </c>
      <c r="AC1550" s="37">
        <f t="shared" si="329"/>
        <v>0</v>
      </c>
      <c r="AD1550" s="35">
        <f>IF(OR(YEAR(G1550)&lt;2019,O1550="X"),0,IF(ISBLANK(H1550),DATEDIF(G1550,'[3]1.Pradzia'!$D$13,"M"),DATEDIF(G1550,H1550,"m")))</f>
        <v>0</v>
      </c>
      <c r="AE1550" s="37">
        <f>IF(E1550='[3]5.Grup_T'!$E$20,0,IF(AD1550&lt;&gt;0,M1550/V1550*MIN(12,AD1550),0))</f>
        <v>0</v>
      </c>
      <c r="AF1550" s="37">
        <f t="shared" si="330"/>
        <v>0</v>
      </c>
      <c r="AG1550" s="37">
        <f t="shared" si="331"/>
        <v>0</v>
      </c>
      <c r="AH1550" s="37">
        <f t="shared" si="332"/>
        <v>0</v>
      </c>
      <c r="AI1550" s="35" t="str">
        <f t="shared" si="333"/>
        <v>Nusidėvėjęs</v>
      </c>
      <c r="AJ1550" s="38" t="str">
        <f>IF(AND(F1550&lt;&gt;[3]Pav.tvarkyklė!$B$12,F1550&lt;&gt;[3]Pav.tvarkyklė!$B$13),"GVTNT","X")</f>
        <v>GVTNT</v>
      </c>
      <c r="AK1550" s="39">
        <f t="shared" si="335"/>
        <v>0</v>
      </c>
      <c r="AL1550" s="41"/>
      <c r="AM1550" s="41"/>
      <c r="AN1550" s="41">
        <f t="shared" si="337"/>
        <v>1900</v>
      </c>
      <c r="AO1550" s="41"/>
      <c r="AP1550" s="41"/>
      <c r="AQ1550" s="41"/>
      <c r="AR1550" s="42"/>
      <c r="AS1550" s="42"/>
      <c r="AU1550" s="43">
        <f t="shared" si="338"/>
        <v>0</v>
      </c>
    </row>
    <row r="1551" spans="1:47" ht="15" customHeight="1" x14ac:dyDescent="0.25">
      <c r="A1551" s="11"/>
      <c r="B1551" s="19">
        <v>1719</v>
      </c>
      <c r="C1551" s="74"/>
      <c r="D1551" s="77"/>
      <c r="E1551" s="78"/>
      <c r="F1551" s="78"/>
      <c r="G1551" s="80"/>
      <c r="H1551" s="25"/>
      <c r="I1551" s="27"/>
      <c r="J1551" s="27"/>
      <c r="K1551" s="27"/>
      <c r="L1551" s="79"/>
      <c r="M1551" s="81"/>
      <c r="N1551" s="29">
        <v>0</v>
      </c>
      <c r="O1551" s="30" t="str">
        <f>IF(G1551&lt;=$N$2,"",IF(F1551=[3]Pav.tvarkyklė!$B$13,"",IF(ISBLANK(R1551),"X","")))</f>
        <v/>
      </c>
      <c r="P1551" s="88"/>
      <c r="Q1551" s="78"/>
      <c r="R1551" s="78"/>
      <c r="S1551" s="63"/>
      <c r="T1551" s="63"/>
      <c r="U1551" s="34" t="str">
        <f>IFERROR(INDEX('[3]5.Grup_T'!$G$4:$G$22,MATCH('6.Turtas'!E1551,'[3]5.Grup_T'!$E$4:$E$22,0)),"0")</f>
        <v>0</v>
      </c>
      <c r="V1551" s="35">
        <f t="shared" si="325"/>
        <v>0</v>
      </c>
      <c r="W1551" s="35">
        <f>IF(NOT(ISBLANK(H1551)),(12-DATEDIF(H1551,'[3]1.Pradzia'!$D$13,"m")),0)</f>
        <v>0</v>
      </c>
      <c r="X1551" s="35">
        <f t="shared" si="326"/>
        <v>0</v>
      </c>
      <c r="Y1551" s="35">
        <f t="shared" si="336"/>
        <v>0</v>
      </c>
      <c r="Z1551" s="35">
        <f t="shared" si="334"/>
        <v>0</v>
      </c>
      <c r="AA1551" s="36">
        <f t="shared" si="327"/>
        <v>0</v>
      </c>
      <c r="AB1551" s="36">
        <f t="shared" si="328"/>
        <v>0</v>
      </c>
      <c r="AC1551" s="37">
        <f t="shared" si="329"/>
        <v>0</v>
      </c>
      <c r="AD1551" s="35">
        <f>IF(OR(YEAR(G1551)&lt;2019,O1551="X"),0,IF(ISBLANK(H1551),DATEDIF(G1551,'[3]1.Pradzia'!$D$13,"M"),DATEDIF(G1551,H1551,"m")))</f>
        <v>0</v>
      </c>
      <c r="AE1551" s="37">
        <f>IF(E1551='[3]5.Grup_T'!$E$20,0,IF(AD1551&lt;&gt;0,M1551/V1551*MIN(12,AD1551),0))</f>
        <v>0</v>
      </c>
      <c r="AF1551" s="37">
        <f t="shared" si="330"/>
        <v>0</v>
      </c>
      <c r="AG1551" s="37">
        <f t="shared" si="331"/>
        <v>0</v>
      </c>
      <c r="AH1551" s="37">
        <f t="shared" si="332"/>
        <v>0</v>
      </c>
      <c r="AI1551" s="35" t="str">
        <f t="shared" si="333"/>
        <v>Nusidėvėjęs</v>
      </c>
      <c r="AJ1551" s="38" t="str">
        <f>IF(AND(F1551&lt;&gt;[3]Pav.tvarkyklė!$B$12,F1551&lt;&gt;[3]Pav.tvarkyklė!$B$13),"GVTNT","X")</f>
        <v>GVTNT</v>
      </c>
      <c r="AK1551" s="39">
        <f t="shared" si="335"/>
        <v>0</v>
      </c>
      <c r="AL1551" s="41"/>
      <c r="AM1551" s="41"/>
      <c r="AN1551" s="41">
        <f t="shared" si="337"/>
        <v>1900</v>
      </c>
      <c r="AO1551" s="41"/>
      <c r="AP1551" s="41"/>
      <c r="AQ1551" s="41"/>
      <c r="AR1551" s="42"/>
      <c r="AS1551" s="42"/>
      <c r="AU1551" s="43">
        <f t="shared" si="338"/>
        <v>0</v>
      </c>
    </row>
    <row r="1552" spans="1:47" ht="15" customHeight="1" x14ac:dyDescent="0.25">
      <c r="A1552" s="11"/>
      <c r="B1552" s="19">
        <v>1720</v>
      </c>
      <c r="C1552" s="74"/>
      <c r="D1552" s="77"/>
      <c r="E1552" s="78"/>
      <c r="F1552" s="78"/>
      <c r="G1552" s="80"/>
      <c r="H1552" s="25"/>
      <c r="I1552" s="27"/>
      <c r="J1552" s="27"/>
      <c r="K1552" s="27"/>
      <c r="L1552" s="79"/>
      <c r="M1552" s="81"/>
      <c r="N1552" s="29">
        <v>0</v>
      </c>
      <c r="O1552" s="30" t="str">
        <f>IF(G1552&lt;=$N$2,"",IF(F1552=[3]Pav.tvarkyklė!$B$13,"",IF(ISBLANK(R1552),"X","")))</f>
        <v/>
      </c>
      <c r="P1552" s="88"/>
      <c r="Q1552" s="78"/>
      <c r="R1552" s="78"/>
      <c r="S1552" s="63"/>
      <c r="T1552" s="63"/>
      <c r="U1552" s="34" t="str">
        <f>IFERROR(INDEX('[3]5.Grup_T'!$G$4:$G$22,MATCH('6.Turtas'!E1552,'[3]5.Grup_T'!$E$4:$E$22,0)),"0")</f>
        <v>0</v>
      </c>
      <c r="V1552" s="35">
        <f t="shared" si="325"/>
        <v>0</v>
      </c>
      <c r="W1552" s="35">
        <f>IF(NOT(ISBLANK(H1552)),(12-DATEDIF(H1552,'[3]1.Pradzia'!$D$13,"m")),0)</f>
        <v>0</v>
      </c>
      <c r="X1552" s="35">
        <f t="shared" si="326"/>
        <v>0</v>
      </c>
      <c r="Y1552" s="35">
        <f t="shared" si="336"/>
        <v>0</v>
      </c>
      <c r="Z1552" s="35">
        <f t="shared" si="334"/>
        <v>0</v>
      </c>
      <c r="AA1552" s="36">
        <f t="shared" si="327"/>
        <v>0</v>
      </c>
      <c r="AB1552" s="36">
        <f t="shared" si="328"/>
        <v>0</v>
      </c>
      <c r="AC1552" s="37">
        <f t="shared" si="329"/>
        <v>0</v>
      </c>
      <c r="AD1552" s="35">
        <f>IF(OR(YEAR(G1552)&lt;2019,O1552="X"),0,IF(ISBLANK(H1552),DATEDIF(G1552,'[3]1.Pradzia'!$D$13,"M"),DATEDIF(G1552,H1552,"m")))</f>
        <v>0</v>
      </c>
      <c r="AE1552" s="37">
        <f>IF(E1552='[3]5.Grup_T'!$E$20,0,IF(AD1552&lt;&gt;0,M1552/V1552*MIN(12,AD1552),0))</f>
        <v>0</v>
      </c>
      <c r="AF1552" s="37">
        <f t="shared" si="330"/>
        <v>0</v>
      </c>
      <c r="AG1552" s="37">
        <f t="shared" si="331"/>
        <v>0</v>
      </c>
      <c r="AH1552" s="37">
        <f t="shared" si="332"/>
        <v>0</v>
      </c>
      <c r="AI1552" s="35" t="str">
        <f t="shared" si="333"/>
        <v>Nusidėvėjęs</v>
      </c>
      <c r="AJ1552" s="38" t="str">
        <f>IF(AND(F1552&lt;&gt;[3]Pav.tvarkyklė!$B$12,F1552&lt;&gt;[3]Pav.tvarkyklė!$B$13),"GVTNT","X")</f>
        <v>GVTNT</v>
      </c>
      <c r="AK1552" s="39">
        <f t="shared" si="335"/>
        <v>0</v>
      </c>
      <c r="AL1552" s="41"/>
      <c r="AM1552" s="41"/>
      <c r="AN1552" s="41">
        <f t="shared" si="337"/>
        <v>1900</v>
      </c>
      <c r="AO1552" s="41"/>
      <c r="AP1552" s="41"/>
      <c r="AQ1552" s="41"/>
      <c r="AR1552" s="42"/>
      <c r="AS1552" s="42"/>
      <c r="AU1552" s="43">
        <f t="shared" si="338"/>
        <v>0</v>
      </c>
    </row>
    <row r="1553" spans="1:47" ht="15" customHeight="1" x14ac:dyDescent="0.25">
      <c r="A1553" s="11"/>
      <c r="B1553" s="19">
        <v>1721</v>
      </c>
      <c r="C1553" s="74"/>
      <c r="D1553" s="77"/>
      <c r="E1553" s="78"/>
      <c r="F1553" s="78"/>
      <c r="G1553" s="80"/>
      <c r="H1553" s="25"/>
      <c r="I1553" s="27"/>
      <c r="J1553" s="27"/>
      <c r="K1553" s="27"/>
      <c r="L1553" s="79"/>
      <c r="M1553" s="81"/>
      <c r="N1553" s="29">
        <v>0</v>
      </c>
      <c r="O1553" s="30" t="str">
        <f>IF(G1553&lt;=$N$2,"",IF(F1553=[3]Pav.tvarkyklė!$B$13,"",IF(ISBLANK(R1553),"X","")))</f>
        <v/>
      </c>
      <c r="P1553" s="88"/>
      <c r="Q1553" s="78"/>
      <c r="R1553" s="78"/>
      <c r="S1553" s="63"/>
      <c r="T1553" s="63"/>
      <c r="U1553" s="34" t="str">
        <f>IFERROR(INDEX('[3]5.Grup_T'!$G$4:$G$22,MATCH('6.Turtas'!E1553,'[3]5.Grup_T'!$E$4:$E$22,0)),"0")</f>
        <v>0</v>
      </c>
      <c r="V1553" s="35">
        <f t="shared" si="325"/>
        <v>0</v>
      </c>
      <c r="W1553" s="35">
        <f>IF(NOT(ISBLANK(H1553)),(12-DATEDIF(H1553,'[3]1.Pradzia'!$D$13,"m")),0)</f>
        <v>0</v>
      </c>
      <c r="X1553" s="35">
        <f t="shared" si="326"/>
        <v>0</v>
      </c>
      <c r="Y1553" s="35">
        <f t="shared" si="336"/>
        <v>0</v>
      </c>
      <c r="Z1553" s="35">
        <f t="shared" si="334"/>
        <v>0</v>
      </c>
      <c r="AA1553" s="36">
        <f t="shared" si="327"/>
        <v>0</v>
      </c>
      <c r="AB1553" s="36">
        <f t="shared" si="328"/>
        <v>0</v>
      </c>
      <c r="AC1553" s="37">
        <f t="shared" si="329"/>
        <v>0</v>
      </c>
      <c r="AD1553" s="35">
        <f>IF(OR(YEAR(G1553)&lt;2019,O1553="X"),0,IF(ISBLANK(H1553),DATEDIF(G1553,'[3]1.Pradzia'!$D$13,"M"),DATEDIF(G1553,H1553,"m")))</f>
        <v>0</v>
      </c>
      <c r="AE1553" s="37">
        <f>IF(E1553='[3]5.Grup_T'!$E$20,0,IF(AD1553&lt;&gt;0,M1553/V1553*MIN(12,AD1553),0))</f>
        <v>0</v>
      </c>
      <c r="AF1553" s="37">
        <f t="shared" si="330"/>
        <v>0</v>
      </c>
      <c r="AG1553" s="37">
        <f t="shared" si="331"/>
        <v>0</v>
      </c>
      <c r="AH1553" s="37">
        <f t="shared" si="332"/>
        <v>0</v>
      </c>
      <c r="AI1553" s="35" t="str">
        <f t="shared" si="333"/>
        <v>Nusidėvėjęs</v>
      </c>
      <c r="AJ1553" s="38" t="str">
        <f>IF(AND(F1553&lt;&gt;[3]Pav.tvarkyklė!$B$12,F1553&lt;&gt;[3]Pav.tvarkyklė!$B$13),"GVTNT","X")</f>
        <v>GVTNT</v>
      </c>
      <c r="AK1553" s="39">
        <f t="shared" si="335"/>
        <v>0</v>
      </c>
      <c r="AL1553" s="41"/>
      <c r="AM1553" s="41"/>
      <c r="AN1553" s="41">
        <f t="shared" si="337"/>
        <v>1900</v>
      </c>
      <c r="AO1553" s="41"/>
      <c r="AP1553" s="41"/>
      <c r="AQ1553" s="41"/>
      <c r="AR1553" s="42"/>
      <c r="AS1553" s="42"/>
      <c r="AU1553" s="43">
        <f t="shared" si="338"/>
        <v>0</v>
      </c>
    </row>
    <row r="1554" spans="1:47" ht="15" customHeight="1" x14ac:dyDescent="0.25">
      <c r="A1554" s="11"/>
      <c r="B1554" s="19">
        <v>1722</v>
      </c>
      <c r="C1554" s="74"/>
      <c r="D1554" s="77"/>
      <c r="E1554" s="78"/>
      <c r="F1554" s="78"/>
      <c r="G1554" s="80"/>
      <c r="H1554" s="25"/>
      <c r="I1554" s="27"/>
      <c r="J1554" s="27"/>
      <c r="K1554" s="27"/>
      <c r="L1554" s="79"/>
      <c r="M1554" s="81"/>
      <c r="N1554" s="29">
        <v>0</v>
      </c>
      <c r="O1554" s="30" t="str">
        <f>IF(G1554&lt;=$N$2,"",IF(F1554=[3]Pav.tvarkyklė!$B$13,"",IF(ISBLANK(R1554),"X","")))</f>
        <v/>
      </c>
      <c r="P1554" s="88"/>
      <c r="Q1554" s="78"/>
      <c r="R1554" s="78"/>
      <c r="S1554" s="63"/>
      <c r="T1554" s="63"/>
      <c r="U1554" s="34" t="str">
        <f>IFERROR(INDEX('[3]5.Grup_T'!$G$4:$G$22,MATCH('6.Turtas'!E1554,'[3]5.Grup_T'!$E$4:$E$22,0)),"0")</f>
        <v>0</v>
      </c>
      <c r="V1554" s="35">
        <f t="shared" ref="V1554:V1617" si="339">U1554*12</f>
        <v>0</v>
      </c>
      <c r="W1554" s="35">
        <f>IF(NOT(ISBLANK(H1554)),(12-DATEDIF(H1554,'[3]1.Pradzia'!$D$13,"m")),0)</f>
        <v>0</v>
      </c>
      <c r="X1554" s="35">
        <f t="shared" ref="X1554:X1617" si="340">IF(OR(ISBLANK(C1554),YEAR(G1554)&gt;=2019),0,DATEDIF(G1554,$N$2,"M"))</f>
        <v>0</v>
      </c>
      <c r="Y1554" s="35">
        <f t="shared" si="336"/>
        <v>0</v>
      </c>
      <c r="Z1554" s="35">
        <f t="shared" si="334"/>
        <v>0</v>
      </c>
      <c r="AA1554" s="36">
        <f t="shared" ref="AA1554:AA1617" si="341">+IF(Z1554&lt;=0,0,N1554/Z1554)</f>
        <v>0</v>
      </c>
      <c r="AB1554" s="36">
        <f t="shared" ref="AB1554:AB1617" si="342">IF(Z1554&lt;=0,N1554,N1554/Z1554*Y1554)</f>
        <v>0</v>
      </c>
      <c r="AC1554" s="37">
        <f t="shared" ref="AC1554:AC1617" si="343">IF(YEAR(G1554)&lt;2019,M1554-N1554+AB1554,0)</f>
        <v>0</v>
      </c>
      <c r="AD1554" s="35">
        <f>IF(OR(YEAR(G1554)&lt;2019,O1554="X"),0,IF(ISBLANK(H1554),DATEDIF(G1554,'[3]1.Pradzia'!$D$13,"M"),DATEDIF(G1554,H1554,"m")))</f>
        <v>0</v>
      </c>
      <c r="AE1554" s="37">
        <f>IF(E1554='[3]5.Grup_T'!$E$20,0,IF(AD1554&lt;&gt;0,M1554/V1554*MIN(12,AD1554),0))</f>
        <v>0</v>
      </c>
      <c r="AF1554" s="37">
        <f t="shared" ref="AF1554:AF1617" si="344">+AB1554+AE1554</f>
        <v>0</v>
      </c>
      <c r="AG1554" s="37">
        <f t="shared" ref="AG1554:AG1617" si="345">AC1554+AE1554</f>
        <v>0</v>
      </c>
      <c r="AH1554" s="37">
        <f t="shared" ref="AH1554:AH1617" si="346">M1554-AG1554</f>
        <v>0</v>
      </c>
      <c r="AI1554" s="35" t="str">
        <f t="shared" ref="AI1554:AI1617" si="347">IF(H1554&lt;&gt;0,"Nurašytas",IF(O1554="X","Nesuderintas",IF(AH1554&lt;=0,"Nusidėvėjęs","")))</f>
        <v>Nusidėvėjęs</v>
      </c>
      <c r="AJ1554" s="38" t="str">
        <f>IF(AND(F1554&lt;&gt;[3]Pav.tvarkyklė!$B$12,F1554&lt;&gt;[3]Pav.tvarkyklė!$B$13),"GVTNT","X")</f>
        <v>GVTNT</v>
      </c>
      <c r="AK1554" s="39">
        <f t="shared" si="335"/>
        <v>0</v>
      </c>
      <c r="AL1554" s="41"/>
      <c r="AM1554" s="41"/>
      <c r="AN1554" s="41">
        <f t="shared" si="337"/>
        <v>1900</v>
      </c>
      <c r="AO1554" s="41"/>
      <c r="AP1554" s="41"/>
      <c r="AQ1554" s="41"/>
      <c r="AR1554" s="42"/>
      <c r="AS1554" s="42"/>
      <c r="AU1554" s="43">
        <f t="shared" si="338"/>
        <v>0</v>
      </c>
    </row>
    <row r="1555" spans="1:47" ht="15" customHeight="1" x14ac:dyDescent="0.25">
      <c r="A1555" s="11"/>
      <c r="B1555" s="19">
        <v>1723</v>
      </c>
      <c r="C1555" s="74"/>
      <c r="D1555" s="77"/>
      <c r="E1555" s="78"/>
      <c r="F1555" s="78"/>
      <c r="G1555" s="80"/>
      <c r="H1555" s="25"/>
      <c r="I1555" s="27"/>
      <c r="J1555" s="27"/>
      <c r="K1555" s="27"/>
      <c r="L1555" s="79"/>
      <c r="M1555" s="81"/>
      <c r="N1555" s="29">
        <v>0</v>
      </c>
      <c r="O1555" s="30" t="str">
        <f>IF(G1555&lt;=$N$2,"",IF(F1555=[3]Pav.tvarkyklė!$B$13,"",IF(ISBLANK(R1555),"X","")))</f>
        <v/>
      </c>
      <c r="P1555" s="88"/>
      <c r="Q1555" s="78"/>
      <c r="R1555" s="78"/>
      <c r="S1555" s="63"/>
      <c r="T1555" s="63"/>
      <c r="U1555" s="34" t="str">
        <f>IFERROR(INDEX('[3]5.Grup_T'!$G$4:$G$22,MATCH('6.Turtas'!E1555,'[3]5.Grup_T'!$E$4:$E$22,0)),"0")</f>
        <v>0</v>
      </c>
      <c r="V1555" s="35">
        <f t="shared" si="339"/>
        <v>0</v>
      </c>
      <c r="W1555" s="35">
        <f>IF(NOT(ISBLANK(H1555)),(12-DATEDIF(H1555,'[3]1.Pradzia'!$D$13,"m")),0)</f>
        <v>0</v>
      </c>
      <c r="X1555" s="35">
        <f t="shared" si="340"/>
        <v>0</v>
      </c>
      <c r="Y1555" s="35">
        <f t="shared" si="336"/>
        <v>0</v>
      </c>
      <c r="Z1555" s="35">
        <f t="shared" ref="Z1555:Z1618" si="348">IF(YEAR(G1555)&gt;=2019,0,V1555-X1555)</f>
        <v>0</v>
      </c>
      <c r="AA1555" s="36">
        <f t="shared" si="341"/>
        <v>0</v>
      </c>
      <c r="AB1555" s="36">
        <f t="shared" si="342"/>
        <v>0</v>
      </c>
      <c r="AC1555" s="37">
        <f t="shared" si="343"/>
        <v>0</v>
      </c>
      <c r="AD1555" s="35">
        <f>IF(OR(YEAR(G1555)&lt;2019,O1555="X"),0,IF(ISBLANK(H1555),DATEDIF(G1555,'[3]1.Pradzia'!$D$13,"M"),DATEDIF(G1555,H1555,"m")))</f>
        <v>0</v>
      </c>
      <c r="AE1555" s="37">
        <f>IF(E1555='[3]5.Grup_T'!$E$20,0,IF(AD1555&lt;&gt;0,M1555/V1555*MIN(12,AD1555),0))</f>
        <v>0</v>
      </c>
      <c r="AF1555" s="37">
        <f t="shared" si="344"/>
        <v>0</v>
      </c>
      <c r="AG1555" s="37">
        <f t="shared" si="345"/>
        <v>0</v>
      </c>
      <c r="AH1555" s="37">
        <f t="shared" si="346"/>
        <v>0</v>
      </c>
      <c r="AI1555" s="35" t="str">
        <f t="shared" si="347"/>
        <v>Nusidėvėjęs</v>
      </c>
      <c r="AJ1555" s="38" t="str">
        <f>IF(AND(F1555&lt;&gt;[3]Pav.tvarkyklė!$B$12,F1555&lt;&gt;[3]Pav.tvarkyklė!$B$13),"GVTNT","X")</f>
        <v>GVTNT</v>
      </c>
      <c r="AK1555" s="39">
        <f t="shared" ref="AK1555:AK1618" si="349">I1555-J1555-K1555-L1555-M1555</f>
        <v>0</v>
      </c>
      <c r="AL1555" s="41"/>
      <c r="AM1555" s="41"/>
      <c r="AN1555" s="41">
        <f t="shared" si="337"/>
        <v>1900</v>
      </c>
      <c r="AO1555" s="41"/>
      <c r="AP1555" s="41"/>
      <c r="AQ1555" s="41"/>
      <c r="AR1555" s="42"/>
      <c r="AS1555" s="42"/>
      <c r="AU1555" s="43">
        <f t="shared" si="338"/>
        <v>0</v>
      </c>
    </row>
    <row r="1556" spans="1:47" ht="15" customHeight="1" x14ac:dyDescent="0.25">
      <c r="A1556" s="11"/>
      <c r="B1556" s="19">
        <v>1724</v>
      </c>
      <c r="C1556" s="74"/>
      <c r="D1556" s="77"/>
      <c r="E1556" s="78"/>
      <c r="F1556" s="78"/>
      <c r="G1556" s="80"/>
      <c r="H1556" s="25"/>
      <c r="I1556" s="27"/>
      <c r="J1556" s="27"/>
      <c r="K1556" s="27"/>
      <c r="L1556" s="79"/>
      <c r="M1556" s="81"/>
      <c r="N1556" s="29">
        <v>0</v>
      </c>
      <c r="O1556" s="30" t="str">
        <f>IF(G1556&lt;=$N$2,"",IF(F1556=[3]Pav.tvarkyklė!$B$13,"",IF(ISBLANK(R1556),"X","")))</f>
        <v/>
      </c>
      <c r="P1556" s="88"/>
      <c r="Q1556" s="78"/>
      <c r="R1556" s="78"/>
      <c r="S1556" s="63"/>
      <c r="T1556" s="63"/>
      <c r="U1556" s="34" t="str">
        <f>IFERROR(INDEX('[3]5.Grup_T'!$G$4:$G$22,MATCH('6.Turtas'!E1556,'[3]5.Grup_T'!$E$4:$E$22,0)),"0")</f>
        <v>0</v>
      </c>
      <c r="V1556" s="35">
        <f t="shared" si="339"/>
        <v>0</v>
      </c>
      <c r="W1556" s="35">
        <f>IF(NOT(ISBLANK(H1556)),(12-DATEDIF(H1556,'[3]1.Pradzia'!$D$13,"m")),0)</f>
        <v>0</v>
      </c>
      <c r="X1556" s="35">
        <f t="shared" si="340"/>
        <v>0</v>
      </c>
      <c r="Y1556" s="35">
        <f t="shared" si="336"/>
        <v>0</v>
      </c>
      <c r="Z1556" s="35">
        <f t="shared" si="348"/>
        <v>0</v>
      </c>
      <c r="AA1556" s="36">
        <f t="shared" si="341"/>
        <v>0</v>
      </c>
      <c r="AB1556" s="36">
        <f t="shared" si="342"/>
        <v>0</v>
      </c>
      <c r="AC1556" s="37">
        <f t="shared" si="343"/>
        <v>0</v>
      </c>
      <c r="AD1556" s="35">
        <f>IF(OR(YEAR(G1556)&lt;2019,O1556="X"),0,IF(ISBLANK(H1556),DATEDIF(G1556,'[3]1.Pradzia'!$D$13,"M"),DATEDIF(G1556,H1556,"m")))</f>
        <v>0</v>
      </c>
      <c r="AE1556" s="37">
        <f>IF(E1556='[3]5.Grup_T'!$E$20,0,IF(AD1556&lt;&gt;0,M1556/V1556*MIN(12,AD1556),0))</f>
        <v>0</v>
      </c>
      <c r="AF1556" s="37">
        <f t="shared" si="344"/>
        <v>0</v>
      </c>
      <c r="AG1556" s="37">
        <f t="shared" si="345"/>
        <v>0</v>
      </c>
      <c r="AH1556" s="37">
        <f t="shared" si="346"/>
        <v>0</v>
      </c>
      <c r="AI1556" s="35" t="str">
        <f t="shared" si="347"/>
        <v>Nusidėvėjęs</v>
      </c>
      <c r="AJ1556" s="38" t="str">
        <f>IF(AND(F1556&lt;&gt;[3]Pav.tvarkyklė!$B$12,F1556&lt;&gt;[3]Pav.tvarkyklė!$B$13),"GVTNT","X")</f>
        <v>GVTNT</v>
      </c>
      <c r="AK1556" s="39">
        <f t="shared" si="349"/>
        <v>0</v>
      </c>
      <c r="AL1556" s="41"/>
      <c r="AM1556" s="41"/>
      <c r="AN1556" s="41">
        <f t="shared" si="337"/>
        <v>1900</v>
      </c>
      <c r="AO1556" s="41"/>
      <c r="AP1556" s="41"/>
      <c r="AQ1556" s="41"/>
      <c r="AR1556" s="42"/>
      <c r="AS1556" s="42"/>
      <c r="AU1556" s="43">
        <f t="shared" si="338"/>
        <v>0</v>
      </c>
    </row>
    <row r="1557" spans="1:47" ht="15" customHeight="1" x14ac:dyDescent="0.25">
      <c r="A1557" s="11"/>
      <c r="B1557" s="19">
        <v>1725</v>
      </c>
      <c r="C1557" s="74"/>
      <c r="D1557" s="77"/>
      <c r="E1557" s="78"/>
      <c r="F1557" s="78"/>
      <c r="G1557" s="80"/>
      <c r="H1557" s="25"/>
      <c r="I1557" s="27"/>
      <c r="J1557" s="27"/>
      <c r="K1557" s="27"/>
      <c r="L1557" s="79"/>
      <c r="M1557" s="81"/>
      <c r="N1557" s="29">
        <v>0</v>
      </c>
      <c r="O1557" s="30" t="str">
        <f>IF(G1557&lt;=$N$2,"",IF(F1557=[3]Pav.tvarkyklė!$B$13,"",IF(ISBLANK(R1557),"X","")))</f>
        <v/>
      </c>
      <c r="P1557" s="88"/>
      <c r="Q1557" s="78"/>
      <c r="R1557" s="78"/>
      <c r="S1557" s="63"/>
      <c r="T1557" s="63"/>
      <c r="U1557" s="34" t="str">
        <f>IFERROR(INDEX('[3]5.Grup_T'!$G$4:$G$22,MATCH('6.Turtas'!E1557,'[3]5.Grup_T'!$E$4:$E$22,0)),"0")</f>
        <v>0</v>
      </c>
      <c r="V1557" s="35">
        <f t="shared" si="339"/>
        <v>0</v>
      </c>
      <c r="W1557" s="35">
        <f>IF(NOT(ISBLANK(H1557)),(12-DATEDIF(H1557,'[3]1.Pradzia'!$D$13,"m")),0)</f>
        <v>0</v>
      </c>
      <c r="X1557" s="35">
        <f t="shared" si="340"/>
        <v>0</v>
      </c>
      <c r="Y1557" s="35">
        <f t="shared" si="336"/>
        <v>0</v>
      </c>
      <c r="Z1557" s="35">
        <f t="shared" si="348"/>
        <v>0</v>
      </c>
      <c r="AA1557" s="36">
        <f t="shared" si="341"/>
        <v>0</v>
      </c>
      <c r="AB1557" s="36">
        <f t="shared" si="342"/>
        <v>0</v>
      </c>
      <c r="AC1557" s="37">
        <f t="shared" si="343"/>
        <v>0</v>
      </c>
      <c r="AD1557" s="35">
        <f>IF(OR(YEAR(G1557)&lt;2019,O1557="X"),0,IF(ISBLANK(H1557),DATEDIF(G1557,'[3]1.Pradzia'!$D$13,"M"),DATEDIF(G1557,H1557,"m")))</f>
        <v>0</v>
      </c>
      <c r="AE1557" s="37">
        <f>IF(E1557='[3]5.Grup_T'!$E$20,0,IF(AD1557&lt;&gt;0,M1557/V1557*MIN(12,AD1557),0))</f>
        <v>0</v>
      </c>
      <c r="AF1557" s="37">
        <f t="shared" si="344"/>
        <v>0</v>
      </c>
      <c r="AG1557" s="37">
        <f t="shared" si="345"/>
        <v>0</v>
      </c>
      <c r="AH1557" s="37">
        <f t="shared" si="346"/>
        <v>0</v>
      </c>
      <c r="AI1557" s="35" t="str">
        <f t="shared" si="347"/>
        <v>Nusidėvėjęs</v>
      </c>
      <c r="AJ1557" s="38" t="str">
        <f>IF(AND(F1557&lt;&gt;[3]Pav.tvarkyklė!$B$12,F1557&lt;&gt;[3]Pav.tvarkyklė!$B$13),"GVTNT","X")</f>
        <v>GVTNT</v>
      </c>
      <c r="AK1557" s="39">
        <f t="shared" si="349"/>
        <v>0</v>
      </c>
      <c r="AL1557" s="41"/>
      <c r="AM1557" s="41"/>
      <c r="AN1557" s="41">
        <f t="shared" si="337"/>
        <v>1900</v>
      </c>
      <c r="AO1557" s="41"/>
      <c r="AP1557" s="41"/>
      <c r="AQ1557" s="41"/>
      <c r="AR1557" s="42"/>
      <c r="AS1557" s="42"/>
      <c r="AU1557" s="43">
        <f t="shared" si="338"/>
        <v>0</v>
      </c>
    </row>
    <row r="1558" spans="1:47" ht="15" customHeight="1" x14ac:dyDescent="0.25">
      <c r="A1558" s="11"/>
      <c r="B1558" s="19">
        <v>1726</v>
      </c>
      <c r="C1558" s="74"/>
      <c r="D1558" s="77"/>
      <c r="E1558" s="78"/>
      <c r="F1558" s="78"/>
      <c r="G1558" s="80"/>
      <c r="H1558" s="25"/>
      <c r="I1558" s="27"/>
      <c r="J1558" s="27"/>
      <c r="K1558" s="27"/>
      <c r="L1558" s="79"/>
      <c r="M1558" s="81"/>
      <c r="N1558" s="29">
        <v>0</v>
      </c>
      <c r="O1558" s="30" t="str">
        <f>IF(G1558&lt;=$N$2,"",IF(F1558=[3]Pav.tvarkyklė!$B$13,"",IF(ISBLANK(R1558),"X","")))</f>
        <v/>
      </c>
      <c r="P1558" s="88"/>
      <c r="Q1558" s="78"/>
      <c r="R1558" s="78"/>
      <c r="S1558" s="63"/>
      <c r="T1558" s="63"/>
      <c r="U1558" s="34" t="str">
        <f>IFERROR(INDEX('[3]5.Grup_T'!$G$4:$G$22,MATCH('6.Turtas'!E1558,'[3]5.Grup_T'!$E$4:$E$22,0)),"0")</f>
        <v>0</v>
      </c>
      <c r="V1558" s="35">
        <f t="shared" si="339"/>
        <v>0</v>
      </c>
      <c r="W1558" s="35">
        <f>IF(NOT(ISBLANK(H1558)),(12-DATEDIF(H1558,'[3]1.Pradzia'!$D$13,"m")),0)</f>
        <v>0</v>
      </c>
      <c r="X1558" s="35">
        <f t="shared" si="340"/>
        <v>0</v>
      </c>
      <c r="Y1558" s="35">
        <f t="shared" si="336"/>
        <v>0</v>
      </c>
      <c r="Z1558" s="35">
        <f t="shared" si="348"/>
        <v>0</v>
      </c>
      <c r="AA1558" s="36">
        <f t="shared" si="341"/>
        <v>0</v>
      </c>
      <c r="AB1558" s="36">
        <f t="shared" si="342"/>
        <v>0</v>
      </c>
      <c r="AC1558" s="37">
        <f t="shared" si="343"/>
        <v>0</v>
      </c>
      <c r="AD1558" s="35">
        <f>IF(OR(YEAR(G1558)&lt;2019,O1558="X"),0,IF(ISBLANK(H1558),DATEDIF(G1558,'[3]1.Pradzia'!$D$13,"M"),DATEDIF(G1558,H1558,"m")))</f>
        <v>0</v>
      </c>
      <c r="AE1558" s="37">
        <f>IF(E1558='[3]5.Grup_T'!$E$20,0,IF(AD1558&lt;&gt;0,M1558/V1558*MIN(12,AD1558),0))</f>
        <v>0</v>
      </c>
      <c r="AF1558" s="37">
        <f t="shared" si="344"/>
        <v>0</v>
      </c>
      <c r="AG1558" s="37">
        <f t="shared" si="345"/>
        <v>0</v>
      </c>
      <c r="AH1558" s="37">
        <f t="shared" si="346"/>
        <v>0</v>
      </c>
      <c r="AI1558" s="35" t="str">
        <f t="shared" si="347"/>
        <v>Nusidėvėjęs</v>
      </c>
      <c r="AJ1558" s="38" t="str">
        <f>IF(AND(F1558&lt;&gt;[3]Pav.tvarkyklė!$B$12,F1558&lt;&gt;[3]Pav.tvarkyklė!$B$13),"GVTNT","X")</f>
        <v>GVTNT</v>
      </c>
      <c r="AK1558" s="39">
        <f t="shared" si="349"/>
        <v>0</v>
      </c>
      <c r="AL1558" s="41"/>
      <c r="AM1558" s="41"/>
      <c r="AN1558" s="41">
        <f t="shared" si="337"/>
        <v>1900</v>
      </c>
      <c r="AO1558" s="41"/>
      <c r="AP1558" s="41"/>
      <c r="AQ1558" s="41"/>
      <c r="AR1558" s="42"/>
      <c r="AS1558" s="42"/>
      <c r="AU1558" s="43">
        <f t="shared" si="338"/>
        <v>0</v>
      </c>
    </row>
    <row r="1559" spans="1:47" ht="15" customHeight="1" x14ac:dyDescent="0.25">
      <c r="A1559" s="11"/>
      <c r="B1559" s="19">
        <v>1727</v>
      </c>
      <c r="C1559" s="74"/>
      <c r="D1559" s="77"/>
      <c r="E1559" s="78"/>
      <c r="F1559" s="78"/>
      <c r="G1559" s="80"/>
      <c r="H1559" s="25"/>
      <c r="I1559" s="27"/>
      <c r="J1559" s="27"/>
      <c r="K1559" s="27"/>
      <c r="L1559" s="79"/>
      <c r="M1559" s="81"/>
      <c r="N1559" s="29">
        <v>0</v>
      </c>
      <c r="O1559" s="30" t="str">
        <f>IF(G1559&lt;=$N$2,"",IF(F1559=[3]Pav.tvarkyklė!$B$13,"",IF(ISBLANK(R1559),"X","")))</f>
        <v/>
      </c>
      <c r="P1559" s="88"/>
      <c r="Q1559" s="78"/>
      <c r="R1559" s="78"/>
      <c r="S1559" s="63"/>
      <c r="T1559" s="63"/>
      <c r="U1559" s="34" t="str">
        <f>IFERROR(INDEX('[3]5.Grup_T'!$G$4:$G$22,MATCH('6.Turtas'!E1559,'[3]5.Grup_T'!$E$4:$E$22,0)),"0")</f>
        <v>0</v>
      </c>
      <c r="V1559" s="35">
        <f t="shared" si="339"/>
        <v>0</v>
      </c>
      <c r="W1559" s="35">
        <f>IF(NOT(ISBLANK(H1559)),(12-DATEDIF(H1559,'[3]1.Pradzia'!$D$13,"m")),0)</f>
        <v>0</v>
      </c>
      <c r="X1559" s="35">
        <f t="shared" si="340"/>
        <v>0</v>
      </c>
      <c r="Y1559" s="35">
        <f t="shared" si="336"/>
        <v>0</v>
      </c>
      <c r="Z1559" s="35">
        <f t="shared" si="348"/>
        <v>0</v>
      </c>
      <c r="AA1559" s="36">
        <f t="shared" si="341"/>
        <v>0</v>
      </c>
      <c r="AB1559" s="36">
        <f t="shared" si="342"/>
        <v>0</v>
      </c>
      <c r="AC1559" s="37">
        <f t="shared" si="343"/>
        <v>0</v>
      </c>
      <c r="AD1559" s="35">
        <f>IF(OR(YEAR(G1559)&lt;2019,O1559="X"),0,IF(ISBLANK(H1559),DATEDIF(G1559,'[3]1.Pradzia'!$D$13,"M"),DATEDIF(G1559,H1559,"m")))</f>
        <v>0</v>
      </c>
      <c r="AE1559" s="37">
        <f>IF(E1559='[3]5.Grup_T'!$E$20,0,IF(AD1559&lt;&gt;0,M1559/V1559*MIN(12,AD1559),0))</f>
        <v>0</v>
      </c>
      <c r="AF1559" s="37">
        <f t="shared" si="344"/>
        <v>0</v>
      </c>
      <c r="AG1559" s="37">
        <f t="shared" si="345"/>
        <v>0</v>
      </c>
      <c r="AH1559" s="37">
        <f t="shared" si="346"/>
        <v>0</v>
      </c>
      <c r="AI1559" s="35" t="str">
        <f t="shared" si="347"/>
        <v>Nusidėvėjęs</v>
      </c>
      <c r="AJ1559" s="38" t="str">
        <f>IF(AND(F1559&lt;&gt;[3]Pav.tvarkyklė!$B$12,F1559&lt;&gt;[3]Pav.tvarkyklė!$B$13),"GVTNT","X")</f>
        <v>GVTNT</v>
      </c>
      <c r="AK1559" s="39">
        <f t="shared" si="349"/>
        <v>0</v>
      </c>
      <c r="AL1559" s="41"/>
      <c r="AM1559" s="41"/>
      <c r="AN1559" s="41">
        <f t="shared" si="337"/>
        <v>1900</v>
      </c>
      <c r="AO1559" s="41"/>
      <c r="AP1559" s="41"/>
      <c r="AQ1559" s="41"/>
      <c r="AR1559" s="42"/>
      <c r="AS1559" s="42"/>
      <c r="AU1559" s="43">
        <f t="shared" si="338"/>
        <v>0</v>
      </c>
    </row>
    <row r="1560" spans="1:47" ht="15" customHeight="1" x14ac:dyDescent="0.25">
      <c r="A1560" s="11"/>
      <c r="B1560" s="19">
        <v>1728</v>
      </c>
      <c r="C1560" s="74"/>
      <c r="D1560" s="77"/>
      <c r="E1560" s="78"/>
      <c r="F1560" s="78"/>
      <c r="G1560" s="80"/>
      <c r="H1560" s="25"/>
      <c r="I1560" s="27"/>
      <c r="J1560" s="27"/>
      <c r="K1560" s="27"/>
      <c r="L1560" s="79"/>
      <c r="M1560" s="81"/>
      <c r="N1560" s="29">
        <v>0</v>
      </c>
      <c r="O1560" s="30" t="str">
        <f>IF(G1560&lt;=$N$2,"",IF(F1560=[3]Pav.tvarkyklė!$B$13,"",IF(ISBLANK(R1560),"X","")))</f>
        <v/>
      </c>
      <c r="P1560" s="88"/>
      <c r="Q1560" s="78"/>
      <c r="R1560" s="78"/>
      <c r="S1560" s="63"/>
      <c r="T1560" s="63"/>
      <c r="U1560" s="34" t="str">
        <f>IFERROR(INDEX('[3]5.Grup_T'!$G$4:$G$22,MATCH('6.Turtas'!E1560,'[3]5.Grup_T'!$E$4:$E$22,0)),"0")</f>
        <v>0</v>
      </c>
      <c r="V1560" s="35">
        <f t="shared" si="339"/>
        <v>0</v>
      </c>
      <c r="W1560" s="35">
        <f>IF(NOT(ISBLANK(H1560)),(12-DATEDIF(H1560,'[3]1.Pradzia'!$D$13,"m")),0)</f>
        <v>0</v>
      </c>
      <c r="X1560" s="35">
        <f t="shared" si="340"/>
        <v>0</v>
      </c>
      <c r="Y1560" s="35">
        <f t="shared" si="336"/>
        <v>0</v>
      </c>
      <c r="Z1560" s="35">
        <f t="shared" si="348"/>
        <v>0</v>
      </c>
      <c r="AA1560" s="36">
        <f t="shared" si="341"/>
        <v>0</v>
      </c>
      <c r="AB1560" s="36">
        <f t="shared" si="342"/>
        <v>0</v>
      </c>
      <c r="AC1560" s="37">
        <f t="shared" si="343"/>
        <v>0</v>
      </c>
      <c r="AD1560" s="35">
        <f>IF(OR(YEAR(G1560)&lt;2019,O1560="X"),0,IF(ISBLANK(H1560),DATEDIF(G1560,'[3]1.Pradzia'!$D$13,"M"),DATEDIF(G1560,H1560,"m")))</f>
        <v>0</v>
      </c>
      <c r="AE1560" s="37">
        <f>IF(E1560='[3]5.Grup_T'!$E$20,0,IF(AD1560&lt;&gt;0,M1560/V1560*MIN(12,AD1560),0))</f>
        <v>0</v>
      </c>
      <c r="AF1560" s="37">
        <f t="shared" si="344"/>
        <v>0</v>
      </c>
      <c r="AG1560" s="37">
        <f t="shared" si="345"/>
        <v>0</v>
      </c>
      <c r="AH1560" s="37">
        <f t="shared" si="346"/>
        <v>0</v>
      </c>
      <c r="AI1560" s="35" t="str">
        <f t="shared" si="347"/>
        <v>Nusidėvėjęs</v>
      </c>
      <c r="AJ1560" s="38" t="str">
        <f>IF(AND(F1560&lt;&gt;[3]Pav.tvarkyklė!$B$12,F1560&lt;&gt;[3]Pav.tvarkyklė!$B$13),"GVTNT","X")</f>
        <v>GVTNT</v>
      </c>
      <c r="AK1560" s="39">
        <f t="shared" si="349"/>
        <v>0</v>
      </c>
      <c r="AL1560" s="41"/>
      <c r="AM1560" s="41"/>
      <c r="AN1560" s="41">
        <f t="shared" si="337"/>
        <v>1900</v>
      </c>
      <c r="AO1560" s="41"/>
      <c r="AP1560" s="41"/>
      <c r="AQ1560" s="41"/>
      <c r="AR1560" s="42"/>
      <c r="AS1560" s="42"/>
      <c r="AU1560" s="43">
        <f t="shared" si="338"/>
        <v>0</v>
      </c>
    </row>
    <row r="1561" spans="1:47" ht="15" customHeight="1" x14ac:dyDescent="0.25">
      <c r="A1561" s="11"/>
      <c r="B1561" s="19">
        <v>1729</v>
      </c>
      <c r="C1561" s="74"/>
      <c r="D1561" s="77"/>
      <c r="E1561" s="78"/>
      <c r="F1561" s="78"/>
      <c r="G1561" s="80"/>
      <c r="H1561" s="25"/>
      <c r="I1561" s="27"/>
      <c r="J1561" s="27"/>
      <c r="K1561" s="27"/>
      <c r="L1561" s="79"/>
      <c r="M1561" s="81"/>
      <c r="N1561" s="29">
        <v>0</v>
      </c>
      <c r="O1561" s="30" t="str">
        <f>IF(G1561&lt;=$N$2,"",IF(F1561=[3]Pav.tvarkyklė!$B$13,"",IF(ISBLANK(R1561),"X","")))</f>
        <v/>
      </c>
      <c r="P1561" s="88"/>
      <c r="Q1561" s="78"/>
      <c r="R1561" s="78"/>
      <c r="S1561" s="63"/>
      <c r="T1561" s="63"/>
      <c r="U1561" s="34" t="str">
        <f>IFERROR(INDEX('[3]5.Grup_T'!$G$4:$G$22,MATCH('6.Turtas'!E1561,'[3]5.Grup_T'!$E$4:$E$22,0)),"0")</f>
        <v>0</v>
      </c>
      <c r="V1561" s="35">
        <f t="shared" si="339"/>
        <v>0</v>
      </c>
      <c r="W1561" s="35">
        <f>IF(NOT(ISBLANK(H1561)),(12-DATEDIF(H1561,'[3]1.Pradzia'!$D$13,"m")),0)</f>
        <v>0</v>
      </c>
      <c r="X1561" s="35">
        <f t="shared" si="340"/>
        <v>0</v>
      </c>
      <c r="Y1561" s="35">
        <f t="shared" si="336"/>
        <v>0</v>
      </c>
      <c r="Z1561" s="35">
        <f t="shared" si="348"/>
        <v>0</v>
      </c>
      <c r="AA1561" s="36">
        <f t="shared" si="341"/>
        <v>0</v>
      </c>
      <c r="AB1561" s="36">
        <f t="shared" si="342"/>
        <v>0</v>
      </c>
      <c r="AC1561" s="37">
        <f t="shared" si="343"/>
        <v>0</v>
      </c>
      <c r="AD1561" s="35">
        <f>IF(OR(YEAR(G1561)&lt;2019,O1561="X"),0,IF(ISBLANK(H1561),DATEDIF(G1561,'[3]1.Pradzia'!$D$13,"M"),DATEDIF(G1561,H1561,"m")))</f>
        <v>0</v>
      </c>
      <c r="AE1561" s="37">
        <f>IF(E1561='[3]5.Grup_T'!$E$20,0,IF(AD1561&lt;&gt;0,M1561/V1561*MIN(12,AD1561),0))</f>
        <v>0</v>
      </c>
      <c r="AF1561" s="37">
        <f t="shared" si="344"/>
        <v>0</v>
      </c>
      <c r="AG1561" s="37">
        <f t="shared" si="345"/>
        <v>0</v>
      </c>
      <c r="AH1561" s="37">
        <f t="shared" si="346"/>
        <v>0</v>
      </c>
      <c r="AI1561" s="35" t="str">
        <f t="shared" si="347"/>
        <v>Nusidėvėjęs</v>
      </c>
      <c r="AJ1561" s="38" t="str">
        <f>IF(AND(F1561&lt;&gt;[3]Pav.tvarkyklė!$B$12,F1561&lt;&gt;[3]Pav.tvarkyklė!$B$13),"GVTNT","X")</f>
        <v>GVTNT</v>
      </c>
      <c r="AK1561" s="39">
        <f t="shared" si="349"/>
        <v>0</v>
      </c>
      <c r="AL1561" s="41"/>
      <c r="AM1561" s="41"/>
      <c r="AN1561" s="41">
        <f t="shared" si="337"/>
        <v>1900</v>
      </c>
      <c r="AO1561" s="41"/>
      <c r="AP1561" s="41"/>
      <c r="AQ1561" s="41"/>
      <c r="AR1561" s="42"/>
      <c r="AS1561" s="42"/>
      <c r="AU1561" s="43">
        <f t="shared" si="338"/>
        <v>0</v>
      </c>
    </row>
    <row r="1562" spans="1:47" ht="15" customHeight="1" x14ac:dyDescent="0.25">
      <c r="A1562" s="11"/>
      <c r="B1562" s="19">
        <v>1730</v>
      </c>
      <c r="C1562" s="74"/>
      <c r="D1562" s="77"/>
      <c r="E1562" s="78"/>
      <c r="F1562" s="78"/>
      <c r="G1562" s="80"/>
      <c r="H1562" s="25"/>
      <c r="I1562" s="27"/>
      <c r="J1562" s="27"/>
      <c r="K1562" s="27"/>
      <c r="L1562" s="79"/>
      <c r="M1562" s="81"/>
      <c r="N1562" s="29">
        <v>0</v>
      </c>
      <c r="O1562" s="30" t="str">
        <f>IF(G1562&lt;=$N$2,"",IF(F1562=[3]Pav.tvarkyklė!$B$13,"",IF(ISBLANK(R1562),"X","")))</f>
        <v/>
      </c>
      <c r="P1562" s="88"/>
      <c r="Q1562" s="78"/>
      <c r="R1562" s="78"/>
      <c r="S1562" s="63"/>
      <c r="T1562" s="63"/>
      <c r="U1562" s="34" t="str">
        <f>IFERROR(INDEX('[3]5.Grup_T'!$G$4:$G$22,MATCH('6.Turtas'!E1562,'[3]5.Grup_T'!$E$4:$E$22,0)),"0")</f>
        <v>0</v>
      </c>
      <c r="V1562" s="35">
        <f t="shared" si="339"/>
        <v>0</v>
      </c>
      <c r="W1562" s="35">
        <f>IF(NOT(ISBLANK(H1562)),(12-DATEDIF(H1562,'[3]1.Pradzia'!$D$13,"m")),0)</f>
        <v>0</v>
      </c>
      <c r="X1562" s="35">
        <f t="shared" si="340"/>
        <v>0</v>
      </c>
      <c r="Y1562" s="35">
        <f t="shared" si="336"/>
        <v>0</v>
      </c>
      <c r="Z1562" s="35">
        <f t="shared" si="348"/>
        <v>0</v>
      </c>
      <c r="AA1562" s="36">
        <f t="shared" si="341"/>
        <v>0</v>
      </c>
      <c r="AB1562" s="36">
        <f t="shared" si="342"/>
        <v>0</v>
      </c>
      <c r="AC1562" s="37">
        <f t="shared" si="343"/>
        <v>0</v>
      </c>
      <c r="AD1562" s="35">
        <f>IF(OR(YEAR(G1562)&lt;2019,O1562="X"),0,IF(ISBLANK(H1562),DATEDIF(G1562,'[3]1.Pradzia'!$D$13,"M"),DATEDIF(G1562,H1562,"m")))</f>
        <v>0</v>
      </c>
      <c r="AE1562" s="37">
        <f>IF(E1562='[3]5.Grup_T'!$E$20,0,IF(AD1562&lt;&gt;0,M1562/V1562*MIN(12,AD1562),0))</f>
        <v>0</v>
      </c>
      <c r="AF1562" s="37">
        <f t="shared" si="344"/>
        <v>0</v>
      </c>
      <c r="AG1562" s="37">
        <f t="shared" si="345"/>
        <v>0</v>
      </c>
      <c r="AH1562" s="37">
        <f t="shared" si="346"/>
        <v>0</v>
      </c>
      <c r="AI1562" s="35" t="str">
        <f t="shared" si="347"/>
        <v>Nusidėvėjęs</v>
      </c>
      <c r="AJ1562" s="38" t="str">
        <f>IF(AND(F1562&lt;&gt;[3]Pav.tvarkyklė!$B$12,F1562&lt;&gt;[3]Pav.tvarkyklė!$B$13),"GVTNT","X")</f>
        <v>GVTNT</v>
      </c>
      <c r="AK1562" s="39">
        <f t="shared" si="349"/>
        <v>0</v>
      </c>
      <c r="AL1562" s="41"/>
      <c r="AM1562" s="41"/>
      <c r="AN1562" s="41">
        <f t="shared" si="337"/>
        <v>1900</v>
      </c>
      <c r="AO1562" s="41"/>
      <c r="AP1562" s="41"/>
      <c r="AQ1562" s="41"/>
      <c r="AR1562" s="42"/>
      <c r="AS1562" s="42"/>
      <c r="AU1562" s="43">
        <f t="shared" si="338"/>
        <v>0</v>
      </c>
    </row>
    <row r="1563" spans="1:47" ht="15" customHeight="1" x14ac:dyDescent="0.25">
      <c r="A1563" s="11"/>
      <c r="B1563" s="19">
        <v>1731</v>
      </c>
      <c r="C1563" s="74"/>
      <c r="D1563" s="77"/>
      <c r="E1563" s="78"/>
      <c r="F1563" s="78"/>
      <c r="G1563" s="80"/>
      <c r="H1563" s="25"/>
      <c r="I1563" s="27"/>
      <c r="J1563" s="27"/>
      <c r="K1563" s="27"/>
      <c r="L1563" s="79"/>
      <c r="M1563" s="81"/>
      <c r="N1563" s="29">
        <v>0</v>
      </c>
      <c r="O1563" s="30" t="str">
        <f>IF(G1563&lt;=$N$2,"",IF(F1563=[3]Pav.tvarkyklė!$B$13,"",IF(ISBLANK(R1563),"X","")))</f>
        <v/>
      </c>
      <c r="P1563" s="88"/>
      <c r="Q1563" s="78"/>
      <c r="R1563" s="78"/>
      <c r="S1563" s="63"/>
      <c r="T1563" s="63"/>
      <c r="U1563" s="34" t="str">
        <f>IFERROR(INDEX('[3]5.Grup_T'!$G$4:$G$22,MATCH('6.Turtas'!E1563,'[3]5.Grup_T'!$E$4:$E$22,0)),"0")</f>
        <v>0</v>
      </c>
      <c r="V1563" s="35">
        <f t="shared" si="339"/>
        <v>0</v>
      </c>
      <c r="W1563" s="35">
        <f>IF(NOT(ISBLANK(H1563)),(12-DATEDIF(H1563,'[3]1.Pradzia'!$D$13,"m")),0)</f>
        <v>0</v>
      </c>
      <c r="X1563" s="35">
        <f t="shared" si="340"/>
        <v>0</v>
      </c>
      <c r="Y1563" s="35">
        <f t="shared" si="336"/>
        <v>0</v>
      </c>
      <c r="Z1563" s="35">
        <f t="shared" si="348"/>
        <v>0</v>
      </c>
      <c r="AA1563" s="36">
        <f t="shared" si="341"/>
        <v>0</v>
      </c>
      <c r="AB1563" s="36">
        <f t="shared" si="342"/>
        <v>0</v>
      </c>
      <c r="AC1563" s="37">
        <f t="shared" si="343"/>
        <v>0</v>
      </c>
      <c r="AD1563" s="35">
        <f>IF(OR(YEAR(G1563)&lt;2019,O1563="X"),0,IF(ISBLANK(H1563),DATEDIF(G1563,'[3]1.Pradzia'!$D$13,"M"),DATEDIF(G1563,H1563,"m")))</f>
        <v>0</v>
      </c>
      <c r="AE1563" s="37">
        <f>IF(E1563='[3]5.Grup_T'!$E$20,0,IF(AD1563&lt;&gt;0,M1563/V1563*MIN(12,AD1563),0))</f>
        <v>0</v>
      </c>
      <c r="AF1563" s="37">
        <f t="shared" si="344"/>
        <v>0</v>
      </c>
      <c r="AG1563" s="37">
        <f t="shared" si="345"/>
        <v>0</v>
      </c>
      <c r="AH1563" s="37">
        <f t="shared" si="346"/>
        <v>0</v>
      </c>
      <c r="AI1563" s="35" t="str">
        <f t="shared" si="347"/>
        <v>Nusidėvėjęs</v>
      </c>
      <c r="AJ1563" s="38" t="str">
        <f>IF(AND(F1563&lt;&gt;[3]Pav.tvarkyklė!$B$12,F1563&lt;&gt;[3]Pav.tvarkyklė!$B$13),"GVTNT","X")</f>
        <v>GVTNT</v>
      </c>
      <c r="AK1563" s="39">
        <f t="shared" si="349"/>
        <v>0</v>
      </c>
      <c r="AL1563" s="41"/>
      <c r="AM1563" s="41"/>
      <c r="AN1563" s="41">
        <f t="shared" si="337"/>
        <v>1900</v>
      </c>
      <c r="AO1563" s="41"/>
      <c r="AP1563" s="41"/>
      <c r="AQ1563" s="41"/>
      <c r="AR1563" s="42"/>
      <c r="AS1563" s="42"/>
      <c r="AU1563" s="43">
        <f t="shared" si="338"/>
        <v>0</v>
      </c>
    </row>
    <row r="1564" spans="1:47" ht="15" customHeight="1" x14ac:dyDescent="0.25">
      <c r="A1564" s="11"/>
      <c r="B1564" s="19">
        <v>1732</v>
      </c>
      <c r="C1564" s="74"/>
      <c r="D1564" s="77"/>
      <c r="E1564" s="78"/>
      <c r="F1564" s="78"/>
      <c r="G1564" s="80"/>
      <c r="H1564" s="25"/>
      <c r="I1564" s="27"/>
      <c r="J1564" s="27"/>
      <c r="K1564" s="27"/>
      <c r="L1564" s="79"/>
      <c r="M1564" s="81"/>
      <c r="N1564" s="29">
        <v>0</v>
      </c>
      <c r="O1564" s="30" t="str">
        <f>IF(G1564&lt;=$N$2,"",IF(F1564=[3]Pav.tvarkyklė!$B$13,"",IF(ISBLANK(R1564),"X","")))</f>
        <v/>
      </c>
      <c r="P1564" s="88"/>
      <c r="Q1564" s="78"/>
      <c r="R1564" s="78"/>
      <c r="S1564" s="63"/>
      <c r="T1564" s="63"/>
      <c r="U1564" s="34" t="str">
        <f>IFERROR(INDEX('[3]5.Grup_T'!$G$4:$G$22,MATCH('6.Turtas'!E1564,'[3]5.Grup_T'!$E$4:$E$22,0)),"0")</f>
        <v>0</v>
      </c>
      <c r="V1564" s="35">
        <f t="shared" si="339"/>
        <v>0</v>
      </c>
      <c r="W1564" s="35">
        <f>IF(NOT(ISBLANK(H1564)),(12-DATEDIF(H1564,'[3]1.Pradzia'!$D$13,"m")),0)</f>
        <v>0</v>
      </c>
      <c r="X1564" s="35">
        <f t="shared" si="340"/>
        <v>0</v>
      </c>
      <c r="Y1564" s="35">
        <f t="shared" si="336"/>
        <v>0</v>
      </c>
      <c r="Z1564" s="35">
        <f t="shared" si="348"/>
        <v>0</v>
      </c>
      <c r="AA1564" s="36">
        <f t="shared" si="341"/>
        <v>0</v>
      </c>
      <c r="AB1564" s="36">
        <f t="shared" si="342"/>
        <v>0</v>
      </c>
      <c r="AC1564" s="37">
        <f t="shared" si="343"/>
        <v>0</v>
      </c>
      <c r="AD1564" s="35">
        <f>IF(OR(YEAR(G1564)&lt;2019,O1564="X"),0,IF(ISBLANK(H1564),DATEDIF(G1564,'[3]1.Pradzia'!$D$13,"M"),DATEDIF(G1564,H1564,"m")))</f>
        <v>0</v>
      </c>
      <c r="AE1564" s="37">
        <f>IF(E1564='[3]5.Grup_T'!$E$20,0,IF(AD1564&lt;&gt;0,M1564/V1564*MIN(12,AD1564),0))</f>
        <v>0</v>
      </c>
      <c r="AF1564" s="37">
        <f t="shared" si="344"/>
        <v>0</v>
      </c>
      <c r="AG1564" s="37">
        <f t="shared" si="345"/>
        <v>0</v>
      </c>
      <c r="AH1564" s="37">
        <f t="shared" si="346"/>
        <v>0</v>
      </c>
      <c r="AI1564" s="35" t="str">
        <f t="shared" si="347"/>
        <v>Nusidėvėjęs</v>
      </c>
      <c r="AJ1564" s="38" t="str">
        <f>IF(AND(F1564&lt;&gt;[3]Pav.tvarkyklė!$B$12,F1564&lt;&gt;[3]Pav.tvarkyklė!$B$13),"GVTNT","X")</f>
        <v>GVTNT</v>
      </c>
      <c r="AK1564" s="39">
        <f t="shared" si="349"/>
        <v>0</v>
      </c>
      <c r="AL1564" s="41"/>
      <c r="AM1564" s="41"/>
      <c r="AN1564" s="41">
        <f t="shared" si="337"/>
        <v>1900</v>
      </c>
      <c r="AO1564" s="41"/>
      <c r="AP1564" s="41"/>
      <c r="AQ1564" s="41"/>
      <c r="AR1564" s="42"/>
      <c r="AS1564" s="42"/>
      <c r="AU1564" s="43">
        <f t="shared" si="338"/>
        <v>0</v>
      </c>
    </row>
    <row r="1565" spans="1:47" ht="15" customHeight="1" x14ac:dyDescent="0.25">
      <c r="A1565" s="11"/>
      <c r="B1565" s="19">
        <v>1733</v>
      </c>
      <c r="C1565" s="74"/>
      <c r="D1565" s="77"/>
      <c r="E1565" s="78"/>
      <c r="F1565" s="78"/>
      <c r="G1565" s="80"/>
      <c r="H1565" s="25"/>
      <c r="I1565" s="27"/>
      <c r="J1565" s="27"/>
      <c r="K1565" s="27"/>
      <c r="L1565" s="79"/>
      <c r="M1565" s="81"/>
      <c r="N1565" s="29">
        <v>0</v>
      </c>
      <c r="O1565" s="30" t="str">
        <f>IF(G1565&lt;=$N$2,"",IF(F1565=[3]Pav.tvarkyklė!$B$13,"",IF(ISBLANK(R1565),"X","")))</f>
        <v/>
      </c>
      <c r="P1565" s="88"/>
      <c r="Q1565" s="78"/>
      <c r="R1565" s="78"/>
      <c r="S1565" s="63"/>
      <c r="T1565" s="63"/>
      <c r="U1565" s="34" t="str">
        <f>IFERROR(INDEX('[3]5.Grup_T'!$G$4:$G$22,MATCH('6.Turtas'!E1565,'[3]5.Grup_T'!$E$4:$E$22,0)),"0")</f>
        <v>0</v>
      </c>
      <c r="V1565" s="35">
        <f t="shared" si="339"/>
        <v>0</v>
      </c>
      <c r="W1565" s="35">
        <f>IF(NOT(ISBLANK(H1565)),(12-DATEDIF(H1565,'[3]1.Pradzia'!$D$13,"m")),0)</f>
        <v>0</v>
      </c>
      <c r="X1565" s="35">
        <f t="shared" si="340"/>
        <v>0</v>
      </c>
      <c r="Y1565" s="35">
        <f t="shared" si="336"/>
        <v>0</v>
      </c>
      <c r="Z1565" s="35">
        <f t="shared" si="348"/>
        <v>0</v>
      </c>
      <c r="AA1565" s="36">
        <f t="shared" si="341"/>
        <v>0</v>
      </c>
      <c r="AB1565" s="36">
        <f t="shared" si="342"/>
        <v>0</v>
      </c>
      <c r="AC1565" s="37">
        <f t="shared" si="343"/>
        <v>0</v>
      </c>
      <c r="AD1565" s="35">
        <f>IF(OR(YEAR(G1565)&lt;2019,O1565="X"),0,IF(ISBLANK(H1565),DATEDIF(G1565,'[3]1.Pradzia'!$D$13,"M"),DATEDIF(G1565,H1565,"m")))</f>
        <v>0</v>
      </c>
      <c r="AE1565" s="37">
        <f>IF(E1565='[3]5.Grup_T'!$E$20,0,IF(AD1565&lt;&gt;0,M1565/V1565*MIN(12,AD1565),0))</f>
        <v>0</v>
      </c>
      <c r="AF1565" s="37">
        <f t="shared" si="344"/>
        <v>0</v>
      </c>
      <c r="AG1565" s="37">
        <f t="shared" si="345"/>
        <v>0</v>
      </c>
      <c r="AH1565" s="37">
        <f t="shared" si="346"/>
        <v>0</v>
      </c>
      <c r="AI1565" s="35" t="str">
        <f t="shared" si="347"/>
        <v>Nusidėvėjęs</v>
      </c>
      <c r="AJ1565" s="38" t="str">
        <f>IF(AND(F1565&lt;&gt;[3]Pav.tvarkyklė!$B$12,F1565&lt;&gt;[3]Pav.tvarkyklė!$B$13),"GVTNT","X")</f>
        <v>GVTNT</v>
      </c>
      <c r="AK1565" s="39">
        <f t="shared" si="349"/>
        <v>0</v>
      </c>
      <c r="AL1565" s="41"/>
      <c r="AM1565" s="41"/>
      <c r="AN1565" s="41">
        <f t="shared" si="337"/>
        <v>1900</v>
      </c>
      <c r="AO1565" s="41"/>
      <c r="AP1565" s="41"/>
      <c r="AQ1565" s="41"/>
      <c r="AR1565" s="42"/>
      <c r="AS1565" s="42"/>
      <c r="AU1565" s="43">
        <f t="shared" si="338"/>
        <v>0</v>
      </c>
    </row>
    <row r="1566" spans="1:47" ht="15" customHeight="1" x14ac:dyDescent="0.25">
      <c r="A1566" s="11"/>
      <c r="B1566" s="19">
        <v>1734</v>
      </c>
      <c r="C1566" s="74"/>
      <c r="D1566" s="77"/>
      <c r="E1566" s="78"/>
      <c r="F1566" s="78"/>
      <c r="G1566" s="80"/>
      <c r="H1566" s="25"/>
      <c r="I1566" s="27"/>
      <c r="J1566" s="27"/>
      <c r="K1566" s="27"/>
      <c r="L1566" s="79"/>
      <c r="M1566" s="81"/>
      <c r="N1566" s="29">
        <v>0</v>
      </c>
      <c r="O1566" s="30" t="str">
        <f>IF(G1566&lt;=$N$2,"",IF(F1566=[3]Pav.tvarkyklė!$B$13,"",IF(ISBLANK(R1566),"X","")))</f>
        <v/>
      </c>
      <c r="P1566" s="88"/>
      <c r="Q1566" s="78"/>
      <c r="R1566" s="78"/>
      <c r="S1566" s="63"/>
      <c r="T1566" s="63"/>
      <c r="U1566" s="34" t="str">
        <f>IFERROR(INDEX('[3]5.Grup_T'!$G$4:$G$22,MATCH('6.Turtas'!E1566,'[3]5.Grup_T'!$E$4:$E$22,0)),"0")</f>
        <v>0</v>
      </c>
      <c r="V1566" s="35">
        <f t="shared" si="339"/>
        <v>0</v>
      </c>
      <c r="W1566" s="35">
        <f>IF(NOT(ISBLANK(H1566)),(12-DATEDIF(H1566,'[3]1.Pradzia'!$D$13,"m")),0)</f>
        <v>0</v>
      </c>
      <c r="X1566" s="35">
        <f t="shared" si="340"/>
        <v>0</v>
      </c>
      <c r="Y1566" s="35">
        <f t="shared" si="336"/>
        <v>0</v>
      </c>
      <c r="Z1566" s="35">
        <f t="shared" si="348"/>
        <v>0</v>
      </c>
      <c r="AA1566" s="36">
        <f t="shared" si="341"/>
        <v>0</v>
      </c>
      <c r="AB1566" s="36">
        <f t="shared" si="342"/>
        <v>0</v>
      </c>
      <c r="AC1566" s="37">
        <f t="shared" si="343"/>
        <v>0</v>
      </c>
      <c r="AD1566" s="35">
        <f>IF(OR(YEAR(G1566)&lt;2019,O1566="X"),0,IF(ISBLANK(H1566),DATEDIF(G1566,'[3]1.Pradzia'!$D$13,"M"),DATEDIF(G1566,H1566,"m")))</f>
        <v>0</v>
      </c>
      <c r="AE1566" s="37">
        <f>IF(E1566='[3]5.Grup_T'!$E$20,0,IF(AD1566&lt;&gt;0,M1566/V1566*MIN(12,AD1566),0))</f>
        <v>0</v>
      </c>
      <c r="AF1566" s="37">
        <f t="shared" si="344"/>
        <v>0</v>
      </c>
      <c r="AG1566" s="37">
        <f t="shared" si="345"/>
        <v>0</v>
      </c>
      <c r="AH1566" s="37">
        <f t="shared" si="346"/>
        <v>0</v>
      </c>
      <c r="AI1566" s="35" t="str">
        <f t="shared" si="347"/>
        <v>Nusidėvėjęs</v>
      </c>
      <c r="AJ1566" s="38" t="str">
        <f>IF(AND(F1566&lt;&gt;[3]Pav.tvarkyklė!$B$12,F1566&lt;&gt;[3]Pav.tvarkyklė!$B$13),"GVTNT","X")</f>
        <v>GVTNT</v>
      </c>
      <c r="AK1566" s="39">
        <f t="shared" si="349"/>
        <v>0</v>
      </c>
      <c r="AL1566" s="41"/>
      <c r="AM1566" s="41"/>
      <c r="AN1566" s="41">
        <f t="shared" si="337"/>
        <v>1900</v>
      </c>
      <c r="AO1566" s="41"/>
      <c r="AP1566" s="41"/>
      <c r="AQ1566" s="41"/>
      <c r="AR1566" s="42"/>
      <c r="AS1566" s="42"/>
      <c r="AU1566" s="43">
        <f t="shared" si="338"/>
        <v>0</v>
      </c>
    </row>
    <row r="1567" spans="1:47" ht="15" customHeight="1" x14ac:dyDescent="0.25">
      <c r="A1567" s="11"/>
      <c r="B1567" s="19">
        <v>1735</v>
      </c>
      <c r="C1567" s="74"/>
      <c r="D1567" s="77"/>
      <c r="E1567" s="78"/>
      <c r="F1567" s="78"/>
      <c r="G1567" s="80"/>
      <c r="H1567" s="25"/>
      <c r="I1567" s="27"/>
      <c r="J1567" s="27"/>
      <c r="K1567" s="27"/>
      <c r="L1567" s="79"/>
      <c r="M1567" s="81"/>
      <c r="N1567" s="29">
        <v>0</v>
      </c>
      <c r="O1567" s="30" t="str">
        <f>IF(G1567&lt;=$N$2,"",IF(F1567=[3]Pav.tvarkyklė!$B$13,"",IF(ISBLANK(R1567),"X","")))</f>
        <v/>
      </c>
      <c r="P1567" s="88"/>
      <c r="Q1567" s="78"/>
      <c r="R1567" s="78"/>
      <c r="S1567" s="63"/>
      <c r="T1567" s="63"/>
      <c r="U1567" s="34" t="str">
        <f>IFERROR(INDEX('[3]5.Grup_T'!$G$4:$G$22,MATCH('6.Turtas'!E1567,'[3]5.Grup_T'!$E$4:$E$22,0)),"0")</f>
        <v>0</v>
      </c>
      <c r="V1567" s="35">
        <f t="shared" si="339"/>
        <v>0</v>
      </c>
      <c r="W1567" s="35">
        <f>IF(NOT(ISBLANK(H1567)),(12-DATEDIF(H1567,'[3]1.Pradzia'!$D$13,"m")),0)</f>
        <v>0</v>
      </c>
      <c r="X1567" s="35">
        <f t="shared" si="340"/>
        <v>0</v>
      </c>
      <c r="Y1567" s="35">
        <f t="shared" si="336"/>
        <v>0</v>
      </c>
      <c r="Z1567" s="35">
        <f t="shared" si="348"/>
        <v>0</v>
      </c>
      <c r="AA1567" s="36">
        <f t="shared" si="341"/>
        <v>0</v>
      </c>
      <c r="AB1567" s="36">
        <f t="shared" si="342"/>
        <v>0</v>
      </c>
      <c r="AC1567" s="37">
        <f t="shared" si="343"/>
        <v>0</v>
      </c>
      <c r="AD1567" s="35">
        <f>IF(OR(YEAR(G1567)&lt;2019,O1567="X"),0,IF(ISBLANK(H1567),DATEDIF(G1567,'[3]1.Pradzia'!$D$13,"M"),DATEDIF(G1567,H1567,"m")))</f>
        <v>0</v>
      </c>
      <c r="AE1567" s="37">
        <f>IF(E1567='[3]5.Grup_T'!$E$20,0,IF(AD1567&lt;&gt;0,M1567/V1567*MIN(12,AD1567),0))</f>
        <v>0</v>
      </c>
      <c r="AF1567" s="37">
        <f t="shared" si="344"/>
        <v>0</v>
      </c>
      <c r="AG1567" s="37">
        <f t="shared" si="345"/>
        <v>0</v>
      </c>
      <c r="AH1567" s="37">
        <f t="shared" si="346"/>
        <v>0</v>
      </c>
      <c r="AI1567" s="35" t="str">
        <f t="shared" si="347"/>
        <v>Nusidėvėjęs</v>
      </c>
      <c r="AJ1567" s="38" t="str">
        <f>IF(AND(F1567&lt;&gt;[3]Pav.tvarkyklė!$B$12,F1567&lt;&gt;[3]Pav.tvarkyklė!$B$13),"GVTNT","X")</f>
        <v>GVTNT</v>
      </c>
      <c r="AK1567" s="39">
        <f t="shared" si="349"/>
        <v>0</v>
      </c>
      <c r="AL1567" s="41"/>
      <c r="AM1567" s="41"/>
      <c r="AN1567" s="41">
        <f t="shared" si="337"/>
        <v>1900</v>
      </c>
      <c r="AO1567" s="41"/>
      <c r="AP1567" s="41"/>
      <c r="AQ1567" s="41"/>
      <c r="AR1567" s="42"/>
      <c r="AS1567" s="42"/>
      <c r="AU1567" s="43">
        <f t="shared" si="338"/>
        <v>0</v>
      </c>
    </row>
    <row r="1568" spans="1:47" ht="15" customHeight="1" x14ac:dyDescent="0.25">
      <c r="A1568" s="11"/>
      <c r="B1568" s="19">
        <v>1736</v>
      </c>
      <c r="C1568" s="74"/>
      <c r="D1568" s="77"/>
      <c r="E1568" s="78"/>
      <c r="F1568" s="78"/>
      <c r="G1568" s="80"/>
      <c r="H1568" s="25"/>
      <c r="I1568" s="27"/>
      <c r="J1568" s="27"/>
      <c r="K1568" s="27"/>
      <c r="L1568" s="79"/>
      <c r="M1568" s="81"/>
      <c r="N1568" s="29">
        <v>0</v>
      </c>
      <c r="O1568" s="30" t="str">
        <f>IF(G1568&lt;=$N$2,"",IF(F1568=[3]Pav.tvarkyklė!$B$13,"",IF(ISBLANK(R1568),"X","")))</f>
        <v/>
      </c>
      <c r="P1568" s="88"/>
      <c r="Q1568" s="78"/>
      <c r="R1568" s="78"/>
      <c r="S1568" s="63"/>
      <c r="T1568" s="63"/>
      <c r="U1568" s="34" t="str">
        <f>IFERROR(INDEX('[3]5.Grup_T'!$G$4:$G$22,MATCH('6.Turtas'!E1568,'[3]5.Grup_T'!$E$4:$E$22,0)),"0")</f>
        <v>0</v>
      </c>
      <c r="V1568" s="35">
        <f t="shared" si="339"/>
        <v>0</v>
      </c>
      <c r="W1568" s="35">
        <f>IF(NOT(ISBLANK(H1568)),(12-DATEDIF(H1568,'[3]1.Pradzia'!$D$13,"m")),0)</f>
        <v>0</v>
      </c>
      <c r="X1568" s="35">
        <f t="shared" si="340"/>
        <v>0</v>
      </c>
      <c r="Y1568" s="35">
        <f t="shared" si="336"/>
        <v>0</v>
      </c>
      <c r="Z1568" s="35">
        <f t="shared" si="348"/>
        <v>0</v>
      </c>
      <c r="AA1568" s="36">
        <f t="shared" si="341"/>
        <v>0</v>
      </c>
      <c r="AB1568" s="36">
        <f t="shared" si="342"/>
        <v>0</v>
      </c>
      <c r="AC1568" s="37">
        <f t="shared" si="343"/>
        <v>0</v>
      </c>
      <c r="AD1568" s="35">
        <f>IF(OR(YEAR(G1568)&lt;2019,O1568="X"),0,IF(ISBLANK(H1568),DATEDIF(G1568,'[3]1.Pradzia'!$D$13,"M"),DATEDIF(G1568,H1568,"m")))</f>
        <v>0</v>
      </c>
      <c r="AE1568" s="37">
        <f>IF(E1568='[3]5.Grup_T'!$E$20,0,IF(AD1568&lt;&gt;0,M1568/V1568*MIN(12,AD1568),0))</f>
        <v>0</v>
      </c>
      <c r="AF1568" s="37">
        <f t="shared" si="344"/>
        <v>0</v>
      </c>
      <c r="AG1568" s="37">
        <f t="shared" si="345"/>
        <v>0</v>
      </c>
      <c r="AH1568" s="37">
        <f t="shared" si="346"/>
        <v>0</v>
      </c>
      <c r="AI1568" s="35" t="str">
        <f t="shared" si="347"/>
        <v>Nusidėvėjęs</v>
      </c>
      <c r="AJ1568" s="38" t="str">
        <f>IF(AND(F1568&lt;&gt;[3]Pav.tvarkyklė!$B$12,F1568&lt;&gt;[3]Pav.tvarkyklė!$B$13),"GVTNT","X")</f>
        <v>GVTNT</v>
      </c>
      <c r="AK1568" s="39">
        <f t="shared" si="349"/>
        <v>0</v>
      </c>
      <c r="AL1568" s="41"/>
      <c r="AM1568" s="41"/>
      <c r="AN1568" s="41">
        <f t="shared" si="337"/>
        <v>1900</v>
      </c>
      <c r="AO1568" s="41"/>
      <c r="AP1568" s="41"/>
      <c r="AQ1568" s="41"/>
      <c r="AR1568" s="42"/>
      <c r="AS1568" s="42"/>
      <c r="AU1568" s="43">
        <f t="shared" si="338"/>
        <v>0</v>
      </c>
    </row>
    <row r="1569" spans="1:47" ht="15" customHeight="1" x14ac:dyDescent="0.25">
      <c r="A1569" s="11"/>
      <c r="B1569" s="19">
        <v>1737</v>
      </c>
      <c r="C1569" s="74"/>
      <c r="D1569" s="77"/>
      <c r="E1569" s="78"/>
      <c r="F1569" s="78"/>
      <c r="G1569" s="80"/>
      <c r="H1569" s="25"/>
      <c r="I1569" s="27"/>
      <c r="J1569" s="27"/>
      <c r="K1569" s="27"/>
      <c r="L1569" s="79"/>
      <c r="M1569" s="81"/>
      <c r="N1569" s="29">
        <v>0</v>
      </c>
      <c r="O1569" s="30" t="str">
        <f>IF(G1569&lt;=$N$2,"",IF(F1569=[3]Pav.tvarkyklė!$B$13,"",IF(ISBLANK(R1569),"X","")))</f>
        <v/>
      </c>
      <c r="P1569" s="88"/>
      <c r="Q1569" s="78"/>
      <c r="R1569" s="78"/>
      <c r="S1569" s="63"/>
      <c r="T1569" s="63"/>
      <c r="U1569" s="34" t="str">
        <f>IFERROR(INDEX('[3]5.Grup_T'!$G$4:$G$22,MATCH('6.Turtas'!E1569,'[3]5.Grup_T'!$E$4:$E$22,0)),"0")</f>
        <v>0</v>
      </c>
      <c r="V1569" s="35">
        <f t="shared" si="339"/>
        <v>0</v>
      </c>
      <c r="W1569" s="35">
        <f>IF(NOT(ISBLANK(H1569)),(12-DATEDIF(H1569,'[3]1.Pradzia'!$D$13,"m")),0)</f>
        <v>0</v>
      </c>
      <c r="X1569" s="35">
        <f t="shared" si="340"/>
        <v>0</v>
      </c>
      <c r="Y1569" s="35">
        <f t="shared" si="336"/>
        <v>0</v>
      </c>
      <c r="Z1569" s="35">
        <f t="shared" si="348"/>
        <v>0</v>
      </c>
      <c r="AA1569" s="36">
        <f t="shared" si="341"/>
        <v>0</v>
      </c>
      <c r="AB1569" s="36">
        <f t="shared" si="342"/>
        <v>0</v>
      </c>
      <c r="AC1569" s="37">
        <f t="shared" si="343"/>
        <v>0</v>
      </c>
      <c r="AD1569" s="35">
        <f>IF(OR(YEAR(G1569)&lt;2019,O1569="X"),0,IF(ISBLANK(H1569),DATEDIF(G1569,'[3]1.Pradzia'!$D$13,"M"),DATEDIF(G1569,H1569,"m")))</f>
        <v>0</v>
      </c>
      <c r="AE1569" s="37">
        <f>IF(E1569='[3]5.Grup_T'!$E$20,0,IF(AD1569&lt;&gt;0,M1569/V1569*MIN(12,AD1569),0))</f>
        <v>0</v>
      </c>
      <c r="AF1569" s="37">
        <f t="shared" si="344"/>
        <v>0</v>
      </c>
      <c r="AG1569" s="37">
        <f t="shared" si="345"/>
        <v>0</v>
      </c>
      <c r="AH1569" s="37">
        <f t="shared" si="346"/>
        <v>0</v>
      </c>
      <c r="AI1569" s="35" t="str">
        <f t="shared" si="347"/>
        <v>Nusidėvėjęs</v>
      </c>
      <c r="AJ1569" s="38" t="str">
        <f>IF(AND(F1569&lt;&gt;[3]Pav.tvarkyklė!$B$12,F1569&lt;&gt;[3]Pav.tvarkyklė!$B$13),"GVTNT","X")</f>
        <v>GVTNT</v>
      </c>
      <c r="AK1569" s="39">
        <f t="shared" si="349"/>
        <v>0</v>
      </c>
      <c r="AL1569" s="41"/>
      <c r="AM1569" s="41"/>
      <c r="AN1569" s="41">
        <f t="shared" si="337"/>
        <v>1900</v>
      </c>
      <c r="AO1569" s="41"/>
      <c r="AP1569" s="41"/>
      <c r="AQ1569" s="41"/>
      <c r="AR1569" s="42"/>
      <c r="AS1569" s="42"/>
      <c r="AU1569" s="43">
        <f t="shared" si="338"/>
        <v>0</v>
      </c>
    </row>
    <row r="1570" spans="1:47" ht="15" customHeight="1" x14ac:dyDescent="0.25">
      <c r="A1570" s="11"/>
      <c r="B1570" s="19">
        <v>1738</v>
      </c>
      <c r="C1570" s="74"/>
      <c r="D1570" s="77"/>
      <c r="E1570" s="78"/>
      <c r="F1570" s="78"/>
      <c r="G1570" s="80"/>
      <c r="H1570" s="25"/>
      <c r="I1570" s="27"/>
      <c r="J1570" s="27"/>
      <c r="K1570" s="27"/>
      <c r="L1570" s="79"/>
      <c r="M1570" s="81"/>
      <c r="N1570" s="29">
        <v>0</v>
      </c>
      <c r="O1570" s="30" t="str">
        <f>IF(G1570&lt;=$N$2,"",IF(F1570=[3]Pav.tvarkyklė!$B$13,"",IF(ISBLANK(R1570),"X","")))</f>
        <v/>
      </c>
      <c r="P1570" s="88"/>
      <c r="Q1570" s="78"/>
      <c r="R1570" s="78"/>
      <c r="S1570" s="63"/>
      <c r="T1570" s="63"/>
      <c r="U1570" s="34" t="str">
        <f>IFERROR(INDEX('[3]5.Grup_T'!$G$4:$G$22,MATCH('6.Turtas'!E1570,'[3]5.Grup_T'!$E$4:$E$22,0)),"0")</f>
        <v>0</v>
      </c>
      <c r="V1570" s="35">
        <f t="shared" si="339"/>
        <v>0</v>
      </c>
      <c r="W1570" s="35">
        <f>IF(NOT(ISBLANK(H1570)),(12-DATEDIF(H1570,'[3]1.Pradzia'!$D$13,"m")),0)</f>
        <v>0</v>
      </c>
      <c r="X1570" s="35">
        <f t="shared" si="340"/>
        <v>0</v>
      </c>
      <c r="Y1570" s="35">
        <f t="shared" si="336"/>
        <v>0</v>
      </c>
      <c r="Z1570" s="35">
        <f t="shared" si="348"/>
        <v>0</v>
      </c>
      <c r="AA1570" s="36">
        <f t="shared" si="341"/>
        <v>0</v>
      </c>
      <c r="AB1570" s="36">
        <f t="shared" si="342"/>
        <v>0</v>
      </c>
      <c r="AC1570" s="37">
        <f t="shared" si="343"/>
        <v>0</v>
      </c>
      <c r="AD1570" s="35">
        <f>IF(OR(YEAR(G1570)&lt;2019,O1570="X"),0,IF(ISBLANK(H1570),DATEDIF(G1570,'[3]1.Pradzia'!$D$13,"M"),DATEDIF(G1570,H1570,"m")))</f>
        <v>0</v>
      </c>
      <c r="AE1570" s="37">
        <f>IF(E1570='[3]5.Grup_T'!$E$20,0,IF(AD1570&lt;&gt;0,M1570/V1570*MIN(12,AD1570),0))</f>
        <v>0</v>
      </c>
      <c r="AF1570" s="37">
        <f t="shared" si="344"/>
        <v>0</v>
      </c>
      <c r="AG1570" s="37">
        <f t="shared" si="345"/>
        <v>0</v>
      </c>
      <c r="AH1570" s="37">
        <f t="shared" si="346"/>
        <v>0</v>
      </c>
      <c r="AI1570" s="35" t="str">
        <f t="shared" si="347"/>
        <v>Nusidėvėjęs</v>
      </c>
      <c r="AJ1570" s="38" t="str">
        <f>IF(AND(F1570&lt;&gt;[3]Pav.tvarkyklė!$B$12,F1570&lt;&gt;[3]Pav.tvarkyklė!$B$13),"GVTNT","X")</f>
        <v>GVTNT</v>
      </c>
      <c r="AK1570" s="39">
        <f t="shared" si="349"/>
        <v>0</v>
      </c>
      <c r="AL1570" s="41"/>
      <c r="AM1570" s="41"/>
      <c r="AN1570" s="41">
        <f t="shared" si="337"/>
        <v>1900</v>
      </c>
      <c r="AO1570" s="41"/>
      <c r="AP1570" s="41"/>
      <c r="AQ1570" s="41"/>
      <c r="AR1570" s="42"/>
      <c r="AS1570" s="42"/>
      <c r="AU1570" s="43">
        <f t="shared" si="338"/>
        <v>0</v>
      </c>
    </row>
    <row r="1571" spans="1:47" ht="15" customHeight="1" x14ac:dyDescent="0.25">
      <c r="A1571" s="11"/>
      <c r="B1571" s="19">
        <v>1739</v>
      </c>
      <c r="C1571" s="74"/>
      <c r="D1571" s="77"/>
      <c r="E1571" s="78"/>
      <c r="F1571" s="78"/>
      <c r="G1571" s="80"/>
      <c r="H1571" s="25"/>
      <c r="I1571" s="27"/>
      <c r="J1571" s="27"/>
      <c r="K1571" s="27"/>
      <c r="L1571" s="79"/>
      <c r="M1571" s="81"/>
      <c r="N1571" s="29">
        <v>0</v>
      </c>
      <c r="O1571" s="30" t="str">
        <f>IF(G1571&lt;=$N$2,"",IF(F1571=[3]Pav.tvarkyklė!$B$13,"",IF(ISBLANK(R1571),"X","")))</f>
        <v/>
      </c>
      <c r="P1571" s="88"/>
      <c r="Q1571" s="78"/>
      <c r="R1571" s="78"/>
      <c r="S1571" s="63"/>
      <c r="T1571" s="63"/>
      <c r="U1571" s="34" t="str">
        <f>IFERROR(INDEX('[3]5.Grup_T'!$G$4:$G$22,MATCH('6.Turtas'!E1571,'[3]5.Grup_T'!$E$4:$E$22,0)),"0")</f>
        <v>0</v>
      </c>
      <c r="V1571" s="35">
        <f t="shared" si="339"/>
        <v>0</v>
      </c>
      <c r="W1571" s="35">
        <f>IF(NOT(ISBLANK(H1571)),(12-DATEDIF(H1571,'[3]1.Pradzia'!$D$13,"m")),0)</f>
        <v>0</v>
      </c>
      <c r="X1571" s="35">
        <f t="shared" si="340"/>
        <v>0</v>
      </c>
      <c r="Y1571" s="35">
        <f t="shared" si="336"/>
        <v>0</v>
      </c>
      <c r="Z1571" s="35">
        <f t="shared" si="348"/>
        <v>0</v>
      </c>
      <c r="AA1571" s="36">
        <f t="shared" si="341"/>
        <v>0</v>
      </c>
      <c r="AB1571" s="36">
        <f t="shared" si="342"/>
        <v>0</v>
      </c>
      <c r="AC1571" s="37">
        <f t="shared" si="343"/>
        <v>0</v>
      </c>
      <c r="AD1571" s="35">
        <f>IF(OR(YEAR(G1571)&lt;2019,O1571="X"),0,IF(ISBLANK(H1571),DATEDIF(G1571,'[3]1.Pradzia'!$D$13,"M"),DATEDIF(G1571,H1571,"m")))</f>
        <v>0</v>
      </c>
      <c r="AE1571" s="37">
        <f>IF(E1571='[3]5.Grup_T'!$E$20,0,IF(AD1571&lt;&gt;0,M1571/V1571*MIN(12,AD1571),0))</f>
        <v>0</v>
      </c>
      <c r="AF1571" s="37">
        <f t="shared" si="344"/>
        <v>0</v>
      </c>
      <c r="AG1571" s="37">
        <f t="shared" si="345"/>
        <v>0</v>
      </c>
      <c r="AH1571" s="37">
        <f t="shared" si="346"/>
        <v>0</v>
      </c>
      <c r="AI1571" s="35" t="str">
        <f t="shared" si="347"/>
        <v>Nusidėvėjęs</v>
      </c>
      <c r="AJ1571" s="38" t="str">
        <f>IF(AND(F1571&lt;&gt;[3]Pav.tvarkyklė!$B$12,F1571&lt;&gt;[3]Pav.tvarkyklė!$B$13),"GVTNT","X")</f>
        <v>GVTNT</v>
      </c>
      <c r="AK1571" s="39">
        <f t="shared" si="349"/>
        <v>0</v>
      </c>
      <c r="AL1571" s="41"/>
      <c r="AM1571" s="41"/>
      <c r="AN1571" s="41">
        <f t="shared" si="337"/>
        <v>1900</v>
      </c>
      <c r="AO1571" s="41"/>
      <c r="AP1571" s="41"/>
      <c r="AQ1571" s="41"/>
      <c r="AR1571" s="42"/>
      <c r="AS1571" s="42"/>
      <c r="AU1571" s="43">
        <f t="shared" si="338"/>
        <v>0</v>
      </c>
    </row>
    <row r="1572" spans="1:47" ht="15" customHeight="1" x14ac:dyDescent="0.25">
      <c r="A1572" s="11"/>
      <c r="B1572" s="19">
        <v>1740</v>
      </c>
      <c r="C1572" s="74"/>
      <c r="D1572" s="77"/>
      <c r="E1572" s="78"/>
      <c r="F1572" s="78"/>
      <c r="G1572" s="80"/>
      <c r="H1572" s="25"/>
      <c r="I1572" s="27"/>
      <c r="J1572" s="27"/>
      <c r="K1572" s="27"/>
      <c r="L1572" s="79"/>
      <c r="M1572" s="81"/>
      <c r="N1572" s="29">
        <v>0</v>
      </c>
      <c r="O1572" s="30" t="str">
        <f>IF(G1572&lt;=$N$2,"",IF(F1572=[3]Pav.tvarkyklė!$B$13,"",IF(ISBLANK(R1572),"X","")))</f>
        <v/>
      </c>
      <c r="P1572" s="88"/>
      <c r="Q1572" s="78"/>
      <c r="R1572" s="78"/>
      <c r="S1572" s="63"/>
      <c r="T1572" s="63"/>
      <c r="U1572" s="34" t="str">
        <f>IFERROR(INDEX('[3]5.Grup_T'!$G$4:$G$22,MATCH('6.Turtas'!E1572,'[3]5.Grup_T'!$E$4:$E$22,0)),"0")</f>
        <v>0</v>
      </c>
      <c r="V1572" s="35">
        <f t="shared" si="339"/>
        <v>0</v>
      </c>
      <c r="W1572" s="35">
        <f>IF(NOT(ISBLANK(H1572)),(12-DATEDIF(H1572,'[3]1.Pradzia'!$D$13,"m")),0)</f>
        <v>0</v>
      </c>
      <c r="X1572" s="35">
        <f t="shared" si="340"/>
        <v>0</v>
      </c>
      <c r="Y1572" s="35">
        <f t="shared" si="336"/>
        <v>0</v>
      </c>
      <c r="Z1572" s="35">
        <f t="shared" si="348"/>
        <v>0</v>
      </c>
      <c r="AA1572" s="36">
        <f t="shared" si="341"/>
        <v>0</v>
      </c>
      <c r="AB1572" s="36">
        <f t="shared" si="342"/>
        <v>0</v>
      </c>
      <c r="AC1572" s="37">
        <f t="shared" si="343"/>
        <v>0</v>
      </c>
      <c r="AD1572" s="35">
        <f>IF(OR(YEAR(G1572)&lt;2019,O1572="X"),0,IF(ISBLANK(H1572),DATEDIF(G1572,'[3]1.Pradzia'!$D$13,"M"),DATEDIF(G1572,H1572,"m")))</f>
        <v>0</v>
      </c>
      <c r="AE1572" s="37">
        <f>IF(E1572='[3]5.Grup_T'!$E$20,0,IF(AD1572&lt;&gt;0,M1572/V1572*MIN(12,AD1572),0))</f>
        <v>0</v>
      </c>
      <c r="AF1572" s="37">
        <f t="shared" si="344"/>
        <v>0</v>
      </c>
      <c r="AG1572" s="37">
        <f t="shared" si="345"/>
        <v>0</v>
      </c>
      <c r="AH1572" s="37">
        <f t="shared" si="346"/>
        <v>0</v>
      </c>
      <c r="AI1572" s="35" t="str">
        <f t="shared" si="347"/>
        <v>Nusidėvėjęs</v>
      </c>
      <c r="AJ1572" s="38" t="str">
        <f>IF(AND(F1572&lt;&gt;[3]Pav.tvarkyklė!$B$12,F1572&lt;&gt;[3]Pav.tvarkyklė!$B$13),"GVTNT","X")</f>
        <v>GVTNT</v>
      </c>
      <c r="AK1572" s="39">
        <f t="shared" si="349"/>
        <v>0</v>
      </c>
      <c r="AL1572" s="41"/>
      <c r="AM1572" s="41"/>
      <c r="AN1572" s="41">
        <f t="shared" si="337"/>
        <v>1900</v>
      </c>
      <c r="AO1572" s="41"/>
      <c r="AP1572" s="41"/>
      <c r="AQ1572" s="41"/>
      <c r="AR1572" s="42"/>
      <c r="AS1572" s="42"/>
      <c r="AU1572" s="43">
        <f t="shared" si="338"/>
        <v>0</v>
      </c>
    </row>
    <row r="1573" spans="1:47" ht="15" customHeight="1" x14ac:dyDescent="0.25">
      <c r="A1573" s="11"/>
      <c r="B1573" s="19">
        <v>1741</v>
      </c>
      <c r="C1573" s="74"/>
      <c r="D1573" s="77"/>
      <c r="E1573" s="78"/>
      <c r="F1573" s="78"/>
      <c r="G1573" s="80"/>
      <c r="H1573" s="25"/>
      <c r="I1573" s="27"/>
      <c r="J1573" s="27"/>
      <c r="K1573" s="27"/>
      <c r="L1573" s="79"/>
      <c r="M1573" s="81"/>
      <c r="N1573" s="29">
        <v>0</v>
      </c>
      <c r="O1573" s="30" t="str">
        <f>IF(G1573&lt;=$N$2,"",IF(F1573=[3]Pav.tvarkyklė!$B$13,"",IF(ISBLANK(R1573),"X","")))</f>
        <v/>
      </c>
      <c r="P1573" s="88"/>
      <c r="Q1573" s="78"/>
      <c r="R1573" s="78"/>
      <c r="S1573" s="63"/>
      <c r="T1573" s="63"/>
      <c r="U1573" s="34" t="str">
        <f>IFERROR(INDEX('[3]5.Grup_T'!$G$4:$G$22,MATCH('6.Turtas'!E1573,'[3]5.Grup_T'!$E$4:$E$22,0)),"0")</f>
        <v>0</v>
      </c>
      <c r="V1573" s="35">
        <f t="shared" si="339"/>
        <v>0</v>
      </c>
      <c r="W1573" s="35">
        <f>IF(NOT(ISBLANK(H1573)),(12-DATEDIF(H1573,'[3]1.Pradzia'!$D$13,"m")),0)</f>
        <v>0</v>
      </c>
      <c r="X1573" s="35">
        <f t="shared" si="340"/>
        <v>0</v>
      </c>
      <c r="Y1573" s="35">
        <f t="shared" si="336"/>
        <v>0</v>
      </c>
      <c r="Z1573" s="35">
        <f t="shared" si="348"/>
        <v>0</v>
      </c>
      <c r="AA1573" s="36">
        <f t="shared" si="341"/>
        <v>0</v>
      </c>
      <c r="AB1573" s="36">
        <f t="shared" si="342"/>
        <v>0</v>
      </c>
      <c r="AC1573" s="37">
        <f t="shared" si="343"/>
        <v>0</v>
      </c>
      <c r="AD1573" s="35">
        <f>IF(OR(YEAR(G1573)&lt;2019,O1573="X"),0,IF(ISBLANK(H1573),DATEDIF(G1573,'[3]1.Pradzia'!$D$13,"M"),DATEDIF(G1573,H1573,"m")))</f>
        <v>0</v>
      </c>
      <c r="AE1573" s="37">
        <f>IF(E1573='[3]5.Grup_T'!$E$20,0,IF(AD1573&lt;&gt;0,M1573/V1573*MIN(12,AD1573),0))</f>
        <v>0</v>
      </c>
      <c r="AF1573" s="37">
        <f t="shared" si="344"/>
        <v>0</v>
      </c>
      <c r="AG1573" s="37">
        <f t="shared" si="345"/>
        <v>0</v>
      </c>
      <c r="AH1573" s="37">
        <f t="shared" si="346"/>
        <v>0</v>
      </c>
      <c r="AI1573" s="35" t="str">
        <f t="shared" si="347"/>
        <v>Nusidėvėjęs</v>
      </c>
      <c r="AJ1573" s="38" t="str">
        <f>IF(AND(F1573&lt;&gt;[3]Pav.tvarkyklė!$B$12,F1573&lt;&gt;[3]Pav.tvarkyklė!$B$13),"GVTNT","X")</f>
        <v>GVTNT</v>
      </c>
      <c r="AK1573" s="39">
        <f t="shared" si="349"/>
        <v>0</v>
      </c>
      <c r="AL1573" s="41"/>
      <c r="AM1573" s="41"/>
      <c r="AN1573" s="41">
        <f t="shared" si="337"/>
        <v>1900</v>
      </c>
      <c r="AO1573" s="41"/>
      <c r="AP1573" s="41"/>
      <c r="AQ1573" s="41"/>
      <c r="AR1573" s="42"/>
      <c r="AS1573" s="42"/>
      <c r="AU1573" s="43">
        <f t="shared" si="338"/>
        <v>0</v>
      </c>
    </row>
    <row r="1574" spans="1:47" ht="15" customHeight="1" x14ac:dyDescent="0.25">
      <c r="A1574" s="11"/>
      <c r="B1574" s="19">
        <v>1742</v>
      </c>
      <c r="C1574" s="74"/>
      <c r="D1574" s="77"/>
      <c r="E1574" s="78"/>
      <c r="F1574" s="78"/>
      <c r="G1574" s="80"/>
      <c r="H1574" s="25"/>
      <c r="I1574" s="27"/>
      <c r="J1574" s="27"/>
      <c r="K1574" s="27"/>
      <c r="L1574" s="79"/>
      <c r="M1574" s="81"/>
      <c r="N1574" s="29">
        <v>0</v>
      </c>
      <c r="O1574" s="30" t="str">
        <f>IF(G1574&lt;=$N$2,"",IF(F1574=[3]Pav.tvarkyklė!$B$13,"",IF(ISBLANK(R1574),"X","")))</f>
        <v/>
      </c>
      <c r="P1574" s="88"/>
      <c r="Q1574" s="78"/>
      <c r="R1574" s="78"/>
      <c r="S1574" s="63"/>
      <c r="T1574" s="63"/>
      <c r="U1574" s="34" t="str">
        <f>IFERROR(INDEX('[3]5.Grup_T'!$G$4:$G$22,MATCH('6.Turtas'!E1574,'[3]5.Grup_T'!$E$4:$E$22,0)),"0")</f>
        <v>0</v>
      </c>
      <c r="V1574" s="35">
        <f t="shared" si="339"/>
        <v>0</v>
      </c>
      <c r="W1574" s="35">
        <f>IF(NOT(ISBLANK(H1574)),(12-DATEDIF(H1574,'[3]1.Pradzia'!$D$13,"m")),0)</f>
        <v>0</v>
      </c>
      <c r="X1574" s="35">
        <f t="shared" si="340"/>
        <v>0</v>
      </c>
      <c r="Y1574" s="35">
        <f t="shared" si="336"/>
        <v>0</v>
      </c>
      <c r="Z1574" s="35">
        <f t="shared" si="348"/>
        <v>0</v>
      </c>
      <c r="AA1574" s="36">
        <f t="shared" si="341"/>
        <v>0</v>
      </c>
      <c r="AB1574" s="36">
        <f t="shared" si="342"/>
        <v>0</v>
      </c>
      <c r="AC1574" s="37">
        <f t="shared" si="343"/>
        <v>0</v>
      </c>
      <c r="AD1574" s="35">
        <f>IF(OR(YEAR(G1574)&lt;2019,O1574="X"),0,IF(ISBLANK(H1574),DATEDIF(G1574,'[3]1.Pradzia'!$D$13,"M"),DATEDIF(G1574,H1574,"m")))</f>
        <v>0</v>
      </c>
      <c r="AE1574" s="37">
        <f>IF(E1574='[3]5.Grup_T'!$E$20,0,IF(AD1574&lt;&gt;0,M1574/V1574*MIN(12,AD1574),0))</f>
        <v>0</v>
      </c>
      <c r="AF1574" s="37">
        <f t="shared" si="344"/>
        <v>0</v>
      </c>
      <c r="AG1574" s="37">
        <f t="shared" si="345"/>
        <v>0</v>
      </c>
      <c r="AH1574" s="37">
        <f t="shared" si="346"/>
        <v>0</v>
      </c>
      <c r="AI1574" s="35" t="str">
        <f t="shared" si="347"/>
        <v>Nusidėvėjęs</v>
      </c>
      <c r="AJ1574" s="38" t="str">
        <f>IF(AND(F1574&lt;&gt;[3]Pav.tvarkyklė!$B$12,F1574&lt;&gt;[3]Pav.tvarkyklė!$B$13),"GVTNT","X")</f>
        <v>GVTNT</v>
      </c>
      <c r="AK1574" s="39">
        <f t="shared" si="349"/>
        <v>0</v>
      </c>
      <c r="AL1574" s="41"/>
      <c r="AM1574" s="41"/>
      <c r="AN1574" s="41">
        <f t="shared" si="337"/>
        <v>1900</v>
      </c>
      <c r="AO1574" s="41"/>
      <c r="AP1574" s="41"/>
      <c r="AQ1574" s="41"/>
      <c r="AR1574" s="42"/>
      <c r="AS1574" s="42"/>
      <c r="AU1574" s="43">
        <f t="shared" si="338"/>
        <v>0</v>
      </c>
    </row>
    <row r="1575" spans="1:47" ht="15" customHeight="1" x14ac:dyDescent="0.25">
      <c r="A1575" s="11"/>
      <c r="B1575" s="19">
        <v>1743</v>
      </c>
      <c r="C1575" s="74"/>
      <c r="D1575" s="77"/>
      <c r="E1575" s="78"/>
      <c r="F1575" s="78"/>
      <c r="G1575" s="80"/>
      <c r="H1575" s="25"/>
      <c r="I1575" s="27"/>
      <c r="J1575" s="27"/>
      <c r="K1575" s="27"/>
      <c r="L1575" s="79"/>
      <c r="M1575" s="81"/>
      <c r="N1575" s="29">
        <v>0</v>
      </c>
      <c r="O1575" s="30" t="str">
        <f>IF(G1575&lt;=$N$2,"",IF(F1575=[3]Pav.tvarkyklė!$B$13,"",IF(ISBLANK(R1575),"X","")))</f>
        <v/>
      </c>
      <c r="P1575" s="88"/>
      <c r="Q1575" s="78"/>
      <c r="R1575" s="78"/>
      <c r="S1575" s="63"/>
      <c r="T1575" s="63"/>
      <c r="U1575" s="34" t="str">
        <f>IFERROR(INDEX('[3]5.Grup_T'!$G$4:$G$22,MATCH('6.Turtas'!E1575,'[3]5.Grup_T'!$E$4:$E$22,0)),"0")</f>
        <v>0</v>
      </c>
      <c r="V1575" s="35">
        <f t="shared" si="339"/>
        <v>0</v>
      </c>
      <c r="W1575" s="35">
        <f>IF(NOT(ISBLANK(H1575)),(12-DATEDIF(H1575,'[3]1.Pradzia'!$D$13,"m")),0)</f>
        <v>0</v>
      </c>
      <c r="X1575" s="35">
        <f t="shared" si="340"/>
        <v>0</v>
      </c>
      <c r="Y1575" s="35">
        <f t="shared" si="336"/>
        <v>0</v>
      </c>
      <c r="Z1575" s="35">
        <f t="shared" si="348"/>
        <v>0</v>
      </c>
      <c r="AA1575" s="36">
        <f t="shared" si="341"/>
        <v>0</v>
      </c>
      <c r="AB1575" s="36">
        <f t="shared" si="342"/>
        <v>0</v>
      </c>
      <c r="AC1575" s="37">
        <f t="shared" si="343"/>
        <v>0</v>
      </c>
      <c r="AD1575" s="35">
        <f>IF(OR(YEAR(G1575)&lt;2019,O1575="X"),0,IF(ISBLANK(H1575),DATEDIF(G1575,'[3]1.Pradzia'!$D$13,"M"),DATEDIF(G1575,H1575,"m")))</f>
        <v>0</v>
      </c>
      <c r="AE1575" s="37">
        <f>IF(E1575='[3]5.Grup_T'!$E$20,0,IF(AD1575&lt;&gt;0,M1575/V1575*MIN(12,AD1575),0))</f>
        <v>0</v>
      </c>
      <c r="AF1575" s="37">
        <f t="shared" si="344"/>
        <v>0</v>
      </c>
      <c r="AG1575" s="37">
        <f t="shared" si="345"/>
        <v>0</v>
      </c>
      <c r="AH1575" s="37">
        <f t="shared" si="346"/>
        <v>0</v>
      </c>
      <c r="AI1575" s="35" t="str">
        <f t="shared" si="347"/>
        <v>Nusidėvėjęs</v>
      </c>
      <c r="AJ1575" s="38" t="str">
        <f>IF(AND(F1575&lt;&gt;[3]Pav.tvarkyklė!$B$12,F1575&lt;&gt;[3]Pav.tvarkyklė!$B$13),"GVTNT","X")</f>
        <v>GVTNT</v>
      </c>
      <c r="AK1575" s="39">
        <f t="shared" si="349"/>
        <v>0</v>
      </c>
      <c r="AL1575" s="41"/>
      <c r="AM1575" s="41"/>
      <c r="AN1575" s="41">
        <f t="shared" si="337"/>
        <v>1900</v>
      </c>
      <c r="AO1575" s="41"/>
      <c r="AP1575" s="41"/>
      <c r="AQ1575" s="41"/>
      <c r="AR1575" s="42"/>
      <c r="AS1575" s="42"/>
      <c r="AU1575" s="43">
        <f t="shared" si="338"/>
        <v>0</v>
      </c>
    </row>
    <row r="1576" spans="1:47" ht="15" customHeight="1" x14ac:dyDescent="0.25">
      <c r="A1576" s="11"/>
      <c r="B1576" s="19">
        <v>1744</v>
      </c>
      <c r="C1576" s="74"/>
      <c r="D1576" s="87"/>
      <c r="E1576" s="78"/>
      <c r="F1576" s="78"/>
      <c r="G1576" s="80"/>
      <c r="H1576" s="25"/>
      <c r="I1576" s="27"/>
      <c r="J1576" s="27"/>
      <c r="K1576" s="27"/>
      <c r="L1576" s="79"/>
      <c r="M1576" s="81"/>
      <c r="N1576" s="29">
        <v>0</v>
      </c>
      <c r="O1576" s="30" t="str">
        <f>IF(G1576&lt;=$N$2,"",IF(F1576=[3]Pav.tvarkyklė!$B$13,"",IF(ISBLANK(R1576),"X","")))</f>
        <v/>
      </c>
      <c r="P1576" s="88"/>
      <c r="Q1576" s="78"/>
      <c r="R1576" s="78"/>
      <c r="S1576" s="63"/>
      <c r="T1576" s="63"/>
      <c r="U1576" s="34" t="str">
        <f>IFERROR(INDEX('[3]5.Grup_T'!$G$4:$G$22,MATCH('6.Turtas'!E1576,'[3]5.Grup_T'!$E$4:$E$22,0)),"0")</f>
        <v>0</v>
      </c>
      <c r="V1576" s="35">
        <f t="shared" si="339"/>
        <v>0</v>
      </c>
      <c r="W1576" s="35">
        <f>IF(NOT(ISBLANK(H1576)),(12-DATEDIF(H1576,'[3]1.Pradzia'!$D$13,"m")),0)</f>
        <v>0</v>
      </c>
      <c r="X1576" s="35">
        <f t="shared" si="340"/>
        <v>0</v>
      </c>
      <c r="Y1576" s="35">
        <f t="shared" si="336"/>
        <v>0</v>
      </c>
      <c r="Z1576" s="35">
        <f t="shared" si="348"/>
        <v>0</v>
      </c>
      <c r="AA1576" s="36">
        <f t="shared" si="341"/>
        <v>0</v>
      </c>
      <c r="AB1576" s="36">
        <f t="shared" si="342"/>
        <v>0</v>
      </c>
      <c r="AC1576" s="37">
        <f t="shared" si="343"/>
        <v>0</v>
      </c>
      <c r="AD1576" s="35">
        <f>IF(OR(YEAR(G1576)&lt;2019,O1576="X"),0,IF(ISBLANK(H1576),DATEDIF(G1576,'[3]1.Pradzia'!$D$13,"M"),DATEDIF(G1576,H1576,"m")))</f>
        <v>0</v>
      </c>
      <c r="AE1576" s="37">
        <f>IF(E1576='[3]5.Grup_T'!$E$20,0,IF(AD1576&lt;&gt;0,M1576/V1576*MIN(12,AD1576),0))</f>
        <v>0</v>
      </c>
      <c r="AF1576" s="37">
        <f t="shared" si="344"/>
        <v>0</v>
      </c>
      <c r="AG1576" s="37">
        <f t="shared" si="345"/>
        <v>0</v>
      </c>
      <c r="AH1576" s="37">
        <f t="shared" si="346"/>
        <v>0</v>
      </c>
      <c r="AI1576" s="35" t="str">
        <f t="shared" si="347"/>
        <v>Nusidėvėjęs</v>
      </c>
      <c r="AJ1576" s="38" t="str">
        <f>IF(AND(F1576&lt;&gt;[3]Pav.tvarkyklė!$B$12,F1576&lt;&gt;[3]Pav.tvarkyklė!$B$13),"GVTNT","X")</f>
        <v>GVTNT</v>
      </c>
      <c r="AK1576" s="39">
        <f t="shared" si="349"/>
        <v>0</v>
      </c>
      <c r="AL1576" s="41"/>
      <c r="AM1576" s="41"/>
      <c r="AN1576" s="41">
        <f t="shared" si="337"/>
        <v>1900</v>
      </c>
      <c r="AO1576" s="41"/>
      <c r="AP1576" s="41"/>
      <c r="AQ1576" s="41"/>
      <c r="AR1576" s="42"/>
      <c r="AS1576" s="42"/>
      <c r="AU1576" s="43">
        <f t="shared" si="338"/>
        <v>0</v>
      </c>
    </row>
    <row r="1577" spans="1:47" ht="15" customHeight="1" x14ac:dyDescent="0.25">
      <c r="A1577" s="11"/>
      <c r="B1577" s="19">
        <v>1745</v>
      </c>
      <c r="C1577" s="74"/>
      <c r="D1577" s="77"/>
      <c r="E1577" s="78"/>
      <c r="F1577" s="78"/>
      <c r="G1577" s="80"/>
      <c r="H1577" s="25"/>
      <c r="I1577" s="27"/>
      <c r="J1577" s="27"/>
      <c r="K1577" s="27"/>
      <c r="L1577" s="79"/>
      <c r="M1577" s="81"/>
      <c r="N1577" s="29">
        <v>0</v>
      </c>
      <c r="O1577" s="30" t="str">
        <f>IF(G1577&lt;=$N$2,"",IF(F1577=[3]Pav.tvarkyklė!$B$13,"",IF(ISBLANK(R1577),"X","")))</f>
        <v/>
      </c>
      <c r="P1577" s="88"/>
      <c r="Q1577" s="78"/>
      <c r="R1577" s="78"/>
      <c r="S1577" s="63"/>
      <c r="T1577" s="63"/>
      <c r="U1577" s="34" t="str">
        <f>IFERROR(INDEX('[3]5.Grup_T'!$G$4:$G$22,MATCH('6.Turtas'!E1577,'[3]5.Grup_T'!$E$4:$E$22,0)),"0")</f>
        <v>0</v>
      </c>
      <c r="V1577" s="35">
        <f t="shared" si="339"/>
        <v>0</v>
      </c>
      <c r="W1577" s="35">
        <f>IF(NOT(ISBLANK(H1577)),(12-DATEDIF(H1577,'[3]1.Pradzia'!$D$13,"m")),0)</f>
        <v>0</v>
      </c>
      <c r="X1577" s="35">
        <f t="shared" si="340"/>
        <v>0</v>
      </c>
      <c r="Y1577" s="35">
        <f t="shared" si="336"/>
        <v>0</v>
      </c>
      <c r="Z1577" s="35">
        <f t="shared" si="348"/>
        <v>0</v>
      </c>
      <c r="AA1577" s="36">
        <f t="shared" si="341"/>
        <v>0</v>
      </c>
      <c r="AB1577" s="36">
        <f t="shared" si="342"/>
        <v>0</v>
      </c>
      <c r="AC1577" s="37">
        <f t="shared" si="343"/>
        <v>0</v>
      </c>
      <c r="AD1577" s="35">
        <f>IF(OR(YEAR(G1577)&lt;2019,O1577="X"),0,IF(ISBLANK(H1577),DATEDIF(G1577,'[3]1.Pradzia'!$D$13,"M"),DATEDIF(G1577,H1577,"m")))</f>
        <v>0</v>
      </c>
      <c r="AE1577" s="37">
        <f>IF(E1577='[3]5.Grup_T'!$E$20,0,IF(AD1577&lt;&gt;0,M1577/V1577*MIN(12,AD1577),0))</f>
        <v>0</v>
      </c>
      <c r="AF1577" s="37">
        <f t="shared" si="344"/>
        <v>0</v>
      </c>
      <c r="AG1577" s="37">
        <f t="shared" si="345"/>
        <v>0</v>
      </c>
      <c r="AH1577" s="37">
        <f t="shared" si="346"/>
        <v>0</v>
      </c>
      <c r="AI1577" s="35" t="str">
        <f t="shared" si="347"/>
        <v>Nusidėvėjęs</v>
      </c>
      <c r="AJ1577" s="38" t="str">
        <f>IF(AND(F1577&lt;&gt;[3]Pav.tvarkyklė!$B$12,F1577&lt;&gt;[3]Pav.tvarkyklė!$B$13),"GVTNT","X")</f>
        <v>GVTNT</v>
      </c>
      <c r="AK1577" s="39">
        <f t="shared" si="349"/>
        <v>0</v>
      </c>
      <c r="AL1577" s="41"/>
      <c r="AM1577" s="41"/>
      <c r="AN1577" s="41">
        <f t="shared" si="337"/>
        <v>1900</v>
      </c>
      <c r="AO1577" s="41"/>
      <c r="AP1577" s="41"/>
      <c r="AQ1577" s="41"/>
      <c r="AR1577" s="42"/>
      <c r="AS1577" s="42"/>
      <c r="AU1577" s="43">
        <f t="shared" si="338"/>
        <v>0</v>
      </c>
    </row>
    <row r="1578" spans="1:47" ht="15" customHeight="1" x14ac:dyDescent="0.25">
      <c r="A1578" s="11"/>
      <c r="B1578" s="19">
        <v>1746</v>
      </c>
      <c r="C1578" s="74"/>
      <c r="D1578" s="77"/>
      <c r="E1578" s="78"/>
      <c r="F1578" s="78"/>
      <c r="G1578" s="80"/>
      <c r="H1578" s="25"/>
      <c r="I1578" s="27"/>
      <c r="J1578" s="27"/>
      <c r="K1578" s="27"/>
      <c r="L1578" s="79"/>
      <c r="M1578" s="81"/>
      <c r="N1578" s="29">
        <v>0</v>
      </c>
      <c r="O1578" s="30" t="str">
        <f>IF(G1578&lt;=$N$2,"",IF(F1578=[3]Pav.tvarkyklė!$B$13,"",IF(ISBLANK(R1578),"X","")))</f>
        <v/>
      </c>
      <c r="P1578" s="88"/>
      <c r="Q1578" s="78"/>
      <c r="R1578" s="78"/>
      <c r="S1578" s="63"/>
      <c r="T1578" s="63"/>
      <c r="U1578" s="34" t="str">
        <f>IFERROR(INDEX('[3]5.Grup_T'!$G$4:$G$22,MATCH('6.Turtas'!E1578,'[3]5.Grup_T'!$E$4:$E$22,0)),"0")</f>
        <v>0</v>
      </c>
      <c r="V1578" s="35">
        <f t="shared" si="339"/>
        <v>0</v>
      </c>
      <c r="W1578" s="35">
        <f>IF(NOT(ISBLANK(H1578)),(12-DATEDIF(H1578,'[3]1.Pradzia'!$D$13,"m")),0)</f>
        <v>0</v>
      </c>
      <c r="X1578" s="35">
        <f t="shared" si="340"/>
        <v>0</v>
      </c>
      <c r="Y1578" s="35">
        <f t="shared" si="336"/>
        <v>0</v>
      </c>
      <c r="Z1578" s="35">
        <f t="shared" si="348"/>
        <v>0</v>
      </c>
      <c r="AA1578" s="36">
        <f t="shared" si="341"/>
        <v>0</v>
      </c>
      <c r="AB1578" s="36">
        <f t="shared" si="342"/>
        <v>0</v>
      </c>
      <c r="AC1578" s="37">
        <f t="shared" si="343"/>
        <v>0</v>
      </c>
      <c r="AD1578" s="35">
        <f>IF(OR(YEAR(G1578)&lt;2019,O1578="X"),0,IF(ISBLANK(H1578),DATEDIF(G1578,'[3]1.Pradzia'!$D$13,"M"),DATEDIF(G1578,H1578,"m")))</f>
        <v>0</v>
      </c>
      <c r="AE1578" s="37">
        <f>IF(E1578='[3]5.Grup_T'!$E$20,0,IF(AD1578&lt;&gt;0,M1578/V1578*MIN(12,AD1578),0))</f>
        <v>0</v>
      </c>
      <c r="AF1578" s="37">
        <f t="shared" si="344"/>
        <v>0</v>
      </c>
      <c r="AG1578" s="37">
        <f t="shared" si="345"/>
        <v>0</v>
      </c>
      <c r="AH1578" s="37">
        <f t="shared" si="346"/>
        <v>0</v>
      </c>
      <c r="AI1578" s="35" t="str">
        <f t="shared" si="347"/>
        <v>Nusidėvėjęs</v>
      </c>
      <c r="AJ1578" s="38" t="str">
        <f>IF(AND(F1578&lt;&gt;[3]Pav.tvarkyklė!$B$12,F1578&lt;&gt;[3]Pav.tvarkyklė!$B$13),"GVTNT","X")</f>
        <v>GVTNT</v>
      </c>
      <c r="AK1578" s="39">
        <f t="shared" si="349"/>
        <v>0</v>
      </c>
      <c r="AL1578" s="41"/>
      <c r="AM1578" s="41"/>
      <c r="AN1578" s="41">
        <f t="shared" si="337"/>
        <v>1900</v>
      </c>
      <c r="AO1578" s="41"/>
      <c r="AP1578" s="41"/>
      <c r="AQ1578" s="41"/>
      <c r="AR1578" s="42"/>
      <c r="AS1578" s="42"/>
      <c r="AU1578" s="43">
        <f t="shared" si="338"/>
        <v>0</v>
      </c>
    </row>
    <row r="1579" spans="1:47" ht="15" customHeight="1" x14ac:dyDescent="0.25">
      <c r="A1579" s="11"/>
      <c r="B1579" s="19">
        <v>1747</v>
      </c>
      <c r="C1579" s="74"/>
      <c r="D1579" s="77"/>
      <c r="E1579" s="78"/>
      <c r="F1579" s="78"/>
      <c r="G1579" s="80"/>
      <c r="H1579" s="25"/>
      <c r="I1579" s="27"/>
      <c r="J1579" s="27"/>
      <c r="K1579" s="27"/>
      <c r="L1579" s="79"/>
      <c r="M1579" s="81"/>
      <c r="N1579" s="29">
        <v>0</v>
      </c>
      <c r="O1579" s="30" t="str">
        <f>IF(G1579&lt;=$N$2,"",IF(F1579=[3]Pav.tvarkyklė!$B$13,"",IF(ISBLANK(R1579),"X","")))</f>
        <v/>
      </c>
      <c r="P1579" s="88"/>
      <c r="Q1579" s="78"/>
      <c r="R1579" s="78"/>
      <c r="S1579" s="63"/>
      <c r="T1579" s="63"/>
      <c r="U1579" s="34" t="str">
        <f>IFERROR(INDEX('[3]5.Grup_T'!$G$4:$G$22,MATCH('6.Turtas'!E1579,'[3]5.Grup_T'!$E$4:$E$22,0)),"0")</f>
        <v>0</v>
      </c>
      <c r="V1579" s="35">
        <f t="shared" si="339"/>
        <v>0</v>
      </c>
      <c r="W1579" s="35">
        <f>IF(NOT(ISBLANK(H1579)),(12-DATEDIF(H1579,'[3]1.Pradzia'!$D$13,"m")),0)</f>
        <v>0</v>
      </c>
      <c r="X1579" s="35">
        <f t="shared" si="340"/>
        <v>0</v>
      </c>
      <c r="Y1579" s="35">
        <f t="shared" si="336"/>
        <v>0</v>
      </c>
      <c r="Z1579" s="35">
        <f t="shared" si="348"/>
        <v>0</v>
      </c>
      <c r="AA1579" s="36">
        <f t="shared" si="341"/>
        <v>0</v>
      </c>
      <c r="AB1579" s="36">
        <f t="shared" si="342"/>
        <v>0</v>
      </c>
      <c r="AC1579" s="37">
        <f t="shared" si="343"/>
        <v>0</v>
      </c>
      <c r="AD1579" s="35">
        <f>IF(OR(YEAR(G1579)&lt;2019,O1579="X"),0,IF(ISBLANK(H1579),DATEDIF(G1579,'[3]1.Pradzia'!$D$13,"M"),DATEDIF(G1579,H1579,"m")))</f>
        <v>0</v>
      </c>
      <c r="AE1579" s="37">
        <f>IF(E1579='[3]5.Grup_T'!$E$20,0,IF(AD1579&lt;&gt;0,M1579/V1579*MIN(12,AD1579),0))</f>
        <v>0</v>
      </c>
      <c r="AF1579" s="37">
        <f t="shared" si="344"/>
        <v>0</v>
      </c>
      <c r="AG1579" s="37">
        <f t="shared" si="345"/>
        <v>0</v>
      </c>
      <c r="AH1579" s="37">
        <f t="shared" si="346"/>
        <v>0</v>
      </c>
      <c r="AI1579" s="35" t="str">
        <f t="shared" si="347"/>
        <v>Nusidėvėjęs</v>
      </c>
      <c r="AJ1579" s="38" t="str">
        <f>IF(AND(F1579&lt;&gt;[3]Pav.tvarkyklė!$B$12,F1579&lt;&gt;[3]Pav.tvarkyklė!$B$13),"GVTNT","X")</f>
        <v>GVTNT</v>
      </c>
      <c r="AK1579" s="39">
        <f t="shared" si="349"/>
        <v>0</v>
      </c>
      <c r="AL1579" s="41"/>
      <c r="AM1579" s="41"/>
      <c r="AN1579" s="41">
        <f t="shared" si="337"/>
        <v>1900</v>
      </c>
      <c r="AO1579" s="41"/>
      <c r="AP1579" s="41"/>
      <c r="AQ1579" s="41"/>
      <c r="AR1579" s="42"/>
      <c r="AS1579" s="42"/>
      <c r="AU1579" s="43">
        <f t="shared" si="338"/>
        <v>0</v>
      </c>
    </row>
    <row r="1580" spans="1:47" ht="15" customHeight="1" x14ac:dyDescent="0.25">
      <c r="A1580" s="11"/>
      <c r="B1580" s="19">
        <v>1748</v>
      </c>
      <c r="C1580" s="74"/>
      <c r="D1580" s="77"/>
      <c r="E1580" s="78"/>
      <c r="F1580" s="78"/>
      <c r="G1580" s="80"/>
      <c r="H1580" s="25"/>
      <c r="I1580" s="27"/>
      <c r="J1580" s="27"/>
      <c r="K1580" s="27"/>
      <c r="L1580" s="79"/>
      <c r="M1580" s="81"/>
      <c r="N1580" s="29">
        <v>0</v>
      </c>
      <c r="O1580" s="30" t="str">
        <f>IF(G1580&lt;=$N$2,"",IF(F1580=[3]Pav.tvarkyklė!$B$13,"",IF(ISBLANK(R1580),"X","")))</f>
        <v/>
      </c>
      <c r="P1580" s="88"/>
      <c r="Q1580" s="78"/>
      <c r="R1580" s="78"/>
      <c r="S1580" s="63"/>
      <c r="T1580" s="63"/>
      <c r="U1580" s="34" t="str">
        <f>IFERROR(INDEX('[3]5.Grup_T'!$G$4:$G$22,MATCH('6.Turtas'!E1580,'[3]5.Grup_T'!$E$4:$E$22,0)),"0")</f>
        <v>0</v>
      </c>
      <c r="V1580" s="35">
        <f t="shared" si="339"/>
        <v>0</v>
      </c>
      <c r="W1580" s="35">
        <f>IF(NOT(ISBLANK(H1580)),(12-DATEDIF(H1580,'[3]1.Pradzia'!$D$13,"m")),0)</f>
        <v>0</v>
      </c>
      <c r="X1580" s="35">
        <f t="shared" si="340"/>
        <v>0</v>
      </c>
      <c r="Y1580" s="35">
        <f t="shared" si="336"/>
        <v>0</v>
      </c>
      <c r="Z1580" s="35">
        <f t="shared" si="348"/>
        <v>0</v>
      </c>
      <c r="AA1580" s="36">
        <f t="shared" si="341"/>
        <v>0</v>
      </c>
      <c r="AB1580" s="36">
        <f t="shared" si="342"/>
        <v>0</v>
      </c>
      <c r="AC1580" s="37">
        <f t="shared" si="343"/>
        <v>0</v>
      </c>
      <c r="AD1580" s="35">
        <f>IF(OR(YEAR(G1580)&lt;2019,O1580="X"),0,IF(ISBLANK(H1580),DATEDIF(G1580,'[3]1.Pradzia'!$D$13,"M"),DATEDIF(G1580,H1580,"m")))</f>
        <v>0</v>
      </c>
      <c r="AE1580" s="37">
        <f>IF(E1580='[3]5.Grup_T'!$E$20,0,IF(AD1580&lt;&gt;0,M1580/V1580*MIN(12,AD1580),0))</f>
        <v>0</v>
      </c>
      <c r="AF1580" s="37">
        <f t="shared" si="344"/>
        <v>0</v>
      </c>
      <c r="AG1580" s="37">
        <f t="shared" si="345"/>
        <v>0</v>
      </c>
      <c r="AH1580" s="37">
        <f t="shared" si="346"/>
        <v>0</v>
      </c>
      <c r="AI1580" s="35" t="str">
        <f t="shared" si="347"/>
        <v>Nusidėvėjęs</v>
      </c>
      <c r="AJ1580" s="38" t="str">
        <f>IF(AND(F1580&lt;&gt;[3]Pav.tvarkyklė!$B$12,F1580&lt;&gt;[3]Pav.tvarkyklė!$B$13),"GVTNT","X")</f>
        <v>GVTNT</v>
      </c>
      <c r="AK1580" s="39">
        <f t="shared" si="349"/>
        <v>0</v>
      </c>
      <c r="AL1580" s="41"/>
      <c r="AM1580" s="41"/>
      <c r="AN1580" s="41">
        <f t="shared" si="337"/>
        <v>1900</v>
      </c>
      <c r="AO1580" s="41"/>
      <c r="AP1580" s="41"/>
      <c r="AQ1580" s="41"/>
      <c r="AR1580" s="42"/>
      <c r="AS1580" s="42"/>
      <c r="AU1580" s="43">
        <f t="shared" si="338"/>
        <v>0</v>
      </c>
    </row>
    <row r="1581" spans="1:47" ht="15" customHeight="1" x14ac:dyDescent="0.25">
      <c r="A1581" s="11"/>
      <c r="B1581" s="19">
        <v>1749</v>
      </c>
      <c r="C1581" s="74"/>
      <c r="D1581" s="77"/>
      <c r="E1581" s="78"/>
      <c r="F1581" s="78"/>
      <c r="G1581" s="80"/>
      <c r="H1581" s="25"/>
      <c r="I1581" s="27"/>
      <c r="J1581" s="27"/>
      <c r="K1581" s="27"/>
      <c r="L1581" s="79"/>
      <c r="M1581" s="81"/>
      <c r="N1581" s="29">
        <v>0</v>
      </c>
      <c r="O1581" s="30" t="str">
        <f>IF(G1581&lt;=$N$2,"",IF(F1581=[3]Pav.tvarkyklė!$B$13,"",IF(ISBLANK(R1581),"X","")))</f>
        <v/>
      </c>
      <c r="P1581" s="88"/>
      <c r="Q1581" s="78"/>
      <c r="R1581" s="78"/>
      <c r="S1581" s="63"/>
      <c r="T1581" s="63"/>
      <c r="U1581" s="34" t="str">
        <f>IFERROR(INDEX('[3]5.Grup_T'!$G$4:$G$22,MATCH('6.Turtas'!E1581,'[3]5.Grup_T'!$E$4:$E$22,0)),"0")</f>
        <v>0</v>
      </c>
      <c r="V1581" s="35">
        <f t="shared" si="339"/>
        <v>0</v>
      </c>
      <c r="W1581" s="35">
        <f>IF(NOT(ISBLANK(H1581)),(12-DATEDIF(H1581,'[3]1.Pradzia'!$D$13,"m")),0)</f>
        <v>0</v>
      </c>
      <c r="X1581" s="35">
        <f t="shared" si="340"/>
        <v>0</v>
      </c>
      <c r="Y1581" s="35">
        <f t="shared" si="336"/>
        <v>0</v>
      </c>
      <c r="Z1581" s="35">
        <f t="shared" si="348"/>
        <v>0</v>
      </c>
      <c r="AA1581" s="36">
        <f t="shared" si="341"/>
        <v>0</v>
      </c>
      <c r="AB1581" s="36">
        <f t="shared" si="342"/>
        <v>0</v>
      </c>
      <c r="AC1581" s="37">
        <f t="shared" si="343"/>
        <v>0</v>
      </c>
      <c r="AD1581" s="35">
        <f>IF(OR(YEAR(G1581)&lt;2019,O1581="X"),0,IF(ISBLANK(H1581),DATEDIF(G1581,'[3]1.Pradzia'!$D$13,"M"),DATEDIF(G1581,H1581,"m")))</f>
        <v>0</v>
      </c>
      <c r="AE1581" s="37">
        <f>IF(E1581='[3]5.Grup_T'!$E$20,0,IF(AD1581&lt;&gt;0,M1581/V1581*MIN(12,AD1581),0))</f>
        <v>0</v>
      </c>
      <c r="AF1581" s="37">
        <f t="shared" si="344"/>
        <v>0</v>
      </c>
      <c r="AG1581" s="37">
        <f t="shared" si="345"/>
        <v>0</v>
      </c>
      <c r="AH1581" s="37">
        <f t="shared" si="346"/>
        <v>0</v>
      </c>
      <c r="AI1581" s="35" t="str">
        <f t="shared" si="347"/>
        <v>Nusidėvėjęs</v>
      </c>
      <c r="AJ1581" s="38" t="str">
        <f>IF(AND(F1581&lt;&gt;[3]Pav.tvarkyklė!$B$12,F1581&lt;&gt;[3]Pav.tvarkyklė!$B$13),"GVTNT","X")</f>
        <v>GVTNT</v>
      </c>
      <c r="AK1581" s="39">
        <f t="shared" si="349"/>
        <v>0</v>
      </c>
      <c r="AL1581" s="41"/>
      <c r="AM1581" s="41"/>
      <c r="AN1581" s="41">
        <f t="shared" si="337"/>
        <v>1900</v>
      </c>
      <c r="AO1581" s="41"/>
      <c r="AP1581" s="41"/>
      <c r="AQ1581" s="41"/>
      <c r="AR1581" s="42"/>
      <c r="AS1581" s="42"/>
      <c r="AU1581" s="43">
        <f t="shared" si="338"/>
        <v>0</v>
      </c>
    </row>
    <row r="1582" spans="1:47" ht="15" customHeight="1" x14ac:dyDescent="0.25">
      <c r="A1582" s="11"/>
      <c r="B1582" s="19">
        <v>1750</v>
      </c>
      <c r="C1582" s="74"/>
      <c r="D1582" s="77"/>
      <c r="E1582" s="78"/>
      <c r="F1582" s="78"/>
      <c r="G1582" s="80"/>
      <c r="H1582" s="25"/>
      <c r="I1582" s="27"/>
      <c r="J1582" s="27"/>
      <c r="K1582" s="27"/>
      <c r="L1582" s="79"/>
      <c r="M1582" s="81"/>
      <c r="N1582" s="29">
        <v>0</v>
      </c>
      <c r="O1582" s="30" t="str">
        <f>IF(G1582&lt;=$N$2,"",IF(F1582=[3]Pav.tvarkyklė!$B$13,"",IF(ISBLANK(R1582),"X","")))</f>
        <v/>
      </c>
      <c r="P1582" s="88"/>
      <c r="Q1582" s="78"/>
      <c r="R1582" s="78"/>
      <c r="S1582" s="63"/>
      <c r="T1582" s="63"/>
      <c r="U1582" s="34" t="str">
        <f>IFERROR(INDEX('[3]5.Grup_T'!$G$4:$G$22,MATCH('6.Turtas'!E1582,'[3]5.Grup_T'!$E$4:$E$22,0)),"0")</f>
        <v>0</v>
      </c>
      <c r="V1582" s="35">
        <f t="shared" si="339"/>
        <v>0</v>
      </c>
      <c r="W1582" s="35">
        <f>IF(NOT(ISBLANK(H1582)),(12-DATEDIF(H1582,'[3]1.Pradzia'!$D$13,"m")),0)</f>
        <v>0</v>
      </c>
      <c r="X1582" s="35">
        <f t="shared" si="340"/>
        <v>0</v>
      </c>
      <c r="Y1582" s="35">
        <f t="shared" si="336"/>
        <v>0</v>
      </c>
      <c r="Z1582" s="35">
        <f t="shared" si="348"/>
        <v>0</v>
      </c>
      <c r="AA1582" s="36">
        <f t="shared" si="341"/>
        <v>0</v>
      </c>
      <c r="AB1582" s="36">
        <f t="shared" si="342"/>
        <v>0</v>
      </c>
      <c r="AC1582" s="37">
        <f t="shared" si="343"/>
        <v>0</v>
      </c>
      <c r="AD1582" s="35">
        <f>IF(OR(YEAR(G1582)&lt;2019,O1582="X"),0,IF(ISBLANK(H1582),DATEDIF(G1582,'[3]1.Pradzia'!$D$13,"M"),DATEDIF(G1582,H1582,"m")))</f>
        <v>0</v>
      </c>
      <c r="AE1582" s="37">
        <f>IF(E1582='[3]5.Grup_T'!$E$20,0,IF(AD1582&lt;&gt;0,M1582/V1582*MIN(12,AD1582),0))</f>
        <v>0</v>
      </c>
      <c r="AF1582" s="37">
        <f t="shared" si="344"/>
        <v>0</v>
      </c>
      <c r="AG1582" s="37">
        <f t="shared" si="345"/>
        <v>0</v>
      </c>
      <c r="AH1582" s="37">
        <f t="shared" si="346"/>
        <v>0</v>
      </c>
      <c r="AI1582" s="35" t="str">
        <f t="shared" si="347"/>
        <v>Nusidėvėjęs</v>
      </c>
      <c r="AJ1582" s="38" t="str">
        <f>IF(AND(F1582&lt;&gt;[3]Pav.tvarkyklė!$B$12,F1582&lt;&gt;[3]Pav.tvarkyklė!$B$13),"GVTNT","X")</f>
        <v>GVTNT</v>
      </c>
      <c r="AK1582" s="39">
        <f t="shared" si="349"/>
        <v>0</v>
      </c>
      <c r="AL1582" s="41"/>
      <c r="AM1582" s="41"/>
      <c r="AN1582" s="41">
        <f t="shared" si="337"/>
        <v>1900</v>
      </c>
      <c r="AO1582" s="41"/>
      <c r="AP1582" s="41"/>
      <c r="AQ1582" s="41"/>
      <c r="AR1582" s="42"/>
      <c r="AS1582" s="42"/>
      <c r="AU1582" s="43">
        <f t="shared" si="338"/>
        <v>0</v>
      </c>
    </row>
    <row r="1583" spans="1:47" ht="15" customHeight="1" x14ac:dyDescent="0.25">
      <c r="A1583" s="11"/>
      <c r="B1583" s="19">
        <v>1751</v>
      </c>
      <c r="C1583" s="74"/>
      <c r="D1583" s="77"/>
      <c r="E1583" s="78"/>
      <c r="F1583" s="78"/>
      <c r="G1583" s="80"/>
      <c r="H1583" s="25"/>
      <c r="I1583" s="27"/>
      <c r="J1583" s="27"/>
      <c r="K1583" s="27"/>
      <c r="L1583" s="79"/>
      <c r="M1583" s="81"/>
      <c r="N1583" s="29">
        <v>0</v>
      </c>
      <c r="O1583" s="30" t="str">
        <f>IF(G1583&lt;=$N$2,"",IF(F1583=[3]Pav.tvarkyklė!$B$13,"",IF(ISBLANK(R1583),"X","")))</f>
        <v/>
      </c>
      <c r="P1583" s="88"/>
      <c r="Q1583" s="78"/>
      <c r="R1583" s="78"/>
      <c r="S1583" s="63"/>
      <c r="T1583" s="63"/>
      <c r="U1583" s="34" t="str">
        <f>IFERROR(INDEX('[3]5.Grup_T'!$G$4:$G$22,MATCH('6.Turtas'!E1583,'[3]5.Grup_T'!$E$4:$E$22,0)),"0")</f>
        <v>0</v>
      </c>
      <c r="V1583" s="35">
        <f t="shared" si="339"/>
        <v>0</v>
      </c>
      <c r="W1583" s="35">
        <f>IF(NOT(ISBLANK(H1583)),(12-DATEDIF(H1583,'[3]1.Pradzia'!$D$13,"m")),0)</f>
        <v>0</v>
      </c>
      <c r="X1583" s="35">
        <f t="shared" si="340"/>
        <v>0</v>
      </c>
      <c r="Y1583" s="35">
        <f t="shared" si="336"/>
        <v>0</v>
      </c>
      <c r="Z1583" s="35">
        <f t="shared" si="348"/>
        <v>0</v>
      </c>
      <c r="AA1583" s="36">
        <f t="shared" si="341"/>
        <v>0</v>
      </c>
      <c r="AB1583" s="36">
        <f t="shared" si="342"/>
        <v>0</v>
      </c>
      <c r="AC1583" s="37">
        <f t="shared" si="343"/>
        <v>0</v>
      </c>
      <c r="AD1583" s="35">
        <f>IF(OR(YEAR(G1583)&lt;2019,O1583="X"),0,IF(ISBLANK(H1583),DATEDIF(G1583,'[3]1.Pradzia'!$D$13,"M"),DATEDIF(G1583,H1583,"m")))</f>
        <v>0</v>
      </c>
      <c r="AE1583" s="37">
        <f>IF(E1583='[3]5.Grup_T'!$E$20,0,IF(AD1583&lt;&gt;0,M1583/V1583*MIN(12,AD1583),0))</f>
        <v>0</v>
      </c>
      <c r="AF1583" s="37">
        <f t="shared" si="344"/>
        <v>0</v>
      </c>
      <c r="AG1583" s="37">
        <f t="shared" si="345"/>
        <v>0</v>
      </c>
      <c r="AH1583" s="37">
        <f t="shared" si="346"/>
        <v>0</v>
      </c>
      <c r="AI1583" s="35" t="str">
        <f t="shared" si="347"/>
        <v>Nusidėvėjęs</v>
      </c>
      <c r="AJ1583" s="38" t="str">
        <f>IF(AND(F1583&lt;&gt;[3]Pav.tvarkyklė!$B$12,F1583&lt;&gt;[3]Pav.tvarkyklė!$B$13),"GVTNT","X")</f>
        <v>GVTNT</v>
      </c>
      <c r="AK1583" s="39">
        <f t="shared" si="349"/>
        <v>0</v>
      </c>
      <c r="AL1583" s="41"/>
      <c r="AM1583" s="41"/>
      <c r="AN1583" s="41">
        <f t="shared" si="337"/>
        <v>1900</v>
      </c>
      <c r="AO1583" s="41"/>
      <c r="AP1583" s="41"/>
      <c r="AQ1583" s="41"/>
      <c r="AR1583" s="42"/>
      <c r="AS1583" s="42"/>
      <c r="AU1583" s="43">
        <f t="shared" si="338"/>
        <v>0</v>
      </c>
    </row>
    <row r="1584" spans="1:47" ht="15" customHeight="1" x14ac:dyDescent="0.25">
      <c r="A1584" s="11"/>
      <c r="B1584" s="19">
        <v>1752</v>
      </c>
      <c r="C1584" s="74"/>
      <c r="D1584" s="77"/>
      <c r="E1584" s="78"/>
      <c r="F1584" s="78"/>
      <c r="G1584" s="80"/>
      <c r="H1584" s="25"/>
      <c r="I1584" s="27"/>
      <c r="J1584" s="27"/>
      <c r="K1584" s="27"/>
      <c r="L1584" s="79"/>
      <c r="M1584" s="81"/>
      <c r="N1584" s="29">
        <v>0</v>
      </c>
      <c r="O1584" s="30" t="str">
        <f>IF(G1584&lt;=$N$2,"",IF(F1584=[3]Pav.tvarkyklė!$B$13,"",IF(ISBLANK(R1584),"X","")))</f>
        <v/>
      </c>
      <c r="P1584" s="88"/>
      <c r="Q1584" s="78"/>
      <c r="R1584" s="78"/>
      <c r="S1584" s="63"/>
      <c r="T1584" s="63"/>
      <c r="U1584" s="34" t="str">
        <f>IFERROR(INDEX('[3]5.Grup_T'!$G$4:$G$22,MATCH('6.Turtas'!E1584,'[3]5.Grup_T'!$E$4:$E$22,0)),"0")</f>
        <v>0</v>
      </c>
      <c r="V1584" s="35">
        <f t="shared" si="339"/>
        <v>0</v>
      </c>
      <c r="W1584" s="35">
        <f>IF(NOT(ISBLANK(H1584)),(12-DATEDIF(H1584,'[3]1.Pradzia'!$D$13,"m")),0)</f>
        <v>0</v>
      </c>
      <c r="X1584" s="35">
        <f t="shared" si="340"/>
        <v>0</v>
      </c>
      <c r="Y1584" s="35">
        <f t="shared" si="336"/>
        <v>0</v>
      </c>
      <c r="Z1584" s="35">
        <f t="shared" si="348"/>
        <v>0</v>
      </c>
      <c r="AA1584" s="36">
        <f t="shared" si="341"/>
        <v>0</v>
      </c>
      <c r="AB1584" s="36">
        <f t="shared" si="342"/>
        <v>0</v>
      </c>
      <c r="AC1584" s="37">
        <f t="shared" si="343"/>
        <v>0</v>
      </c>
      <c r="AD1584" s="35">
        <f>IF(OR(YEAR(G1584)&lt;2019,O1584="X"),0,IF(ISBLANK(H1584),DATEDIF(G1584,'[3]1.Pradzia'!$D$13,"M"),DATEDIF(G1584,H1584,"m")))</f>
        <v>0</v>
      </c>
      <c r="AE1584" s="37">
        <f>IF(E1584='[3]5.Grup_T'!$E$20,0,IF(AD1584&lt;&gt;0,M1584/V1584*MIN(12,AD1584),0))</f>
        <v>0</v>
      </c>
      <c r="AF1584" s="37">
        <f t="shared" si="344"/>
        <v>0</v>
      </c>
      <c r="AG1584" s="37">
        <f t="shared" si="345"/>
        <v>0</v>
      </c>
      <c r="AH1584" s="37">
        <f t="shared" si="346"/>
        <v>0</v>
      </c>
      <c r="AI1584" s="35" t="str">
        <f t="shared" si="347"/>
        <v>Nusidėvėjęs</v>
      </c>
      <c r="AJ1584" s="38" t="str">
        <f>IF(AND(F1584&lt;&gt;[3]Pav.tvarkyklė!$B$12,F1584&lt;&gt;[3]Pav.tvarkyklė!$B$13),"GVTNT","X")</f>
        <v>GVTNT</v>
      </c>
      <c r="AK1584" s="39">
        <f t="shared" si="349"/>
        <v>0</v>
      </c>
      <c r="AL1584" s="41"/>
      <c r="AM1584" s="41"/>
      <c r="AN1584" s="41">
        <f t="shared" si="337"/>
        <v>1900</v>
      </c>
      <c r="AO1584" s="41"/>
      <c r="AP1584" s="41"/>
      <c r="AQ1584" s="41"/>
      <c r="AR1584" s="42"/>
      <c r="AS1584" s="42"/>
      <c r="AU1584" s="43">
        <f t="shared" si="338"/>
        <v>0</v>
      </c>
    </row>
    <row r="1585" spans="1:47" ht="15" customHeight="1" x14ac:dyDescent="0.25">
      <c r="A1585" s="11"/>
      <c r="B1585" s="19">
        <v>1753</v>
      </c>
      <c r="C1585" s="74"/>
      <c r="D1585" s="77"/>
      <c r="E1585" s="78"/>
      <c r="F1585" s="78"/>
      <c r="G1585" s="80"/>
      <c r="H1585" s="25"/>
      <c r="I1585" s="27"/>
      <c r="J1585" s="27"/>
      <c r="K1585" s="27"/>
      <c r="L1585" s="79"/>
      <c r="M1585" s="81"/>
      <c r="N1585" s="29">
        <v>0</v>
      </c>
      <c r="O1585" s="30" t="str">
        <f>IF(G1585&lt;=$N$2,"",IF(F1585=[3]Pav.tvarkyklė!$B$13,"",IF(ISBLANK(R1585),"X","")))</f>
        <v/>
      </c>
      <c r="P1585" s="88"/>
      <c r="Q1585" s="78"/>
      <c r="R1585" s="78"/>
      <c r="S1585" s="63"/>
      <c r="T1585" s="63"/>
      <c r="U1585" s="34" t="str">
        <f>IFERROR(INDEX('[3]5.Grup_T'!$G$4:$G$22,MATCH('6.Turtas'!E1585,'[3]5.Grup_T'!$E$4:$E$22,0)),"0")</f>
        <v>0</v>
      </c>
      <c r="V1585" s="35">
        <f t="shared" si="339"/>
        <v>0</v>
      </c>
      <c r="W1585" s="35">
        <f>IF(NOT(ISBLANK(H1585)),(12-DATEDIF(H1585,'[3]1.Pradzia'!$D$13,"m")),0)</f>
        <v>0</v>
      </c>
      <c r="X1585" s="35">
        <f t="shared" si="340"/>
        <v>0</v>
      </c>
      <c r="Y1585" s="35">
        <f t="shared" si="336"/>
        <v>0</v>
      </c>
      <c r="Z1585" s="35">
        <f t="shared" si="348"/>
        <v>0</v>
      </c>
      <c r="AA1585" s="36">
        <f t="shared" si="341"/>
        <v>0</v>
      </c>
      <c r="AB1585" s="36">
        <f t="shared" si="342"/>
        <v>0</v>
      </c>
      <c r="AC1585" s="37">
        <f t="shared" si="343"/>
        <v>0</v>
      </c>
      <c r="AD1585" s="35">
        <f>IF(OR(YEAR(G1585)&lt;2019,O1585="X"),0,IF(ISBLANK(H1585),DATEDIF(G1585,'[3]1.Pradzia'!$D$13,"M"),DATEDIF(G1585,H1585,"m")))</f>
        <v>0</v>
      </c>
      <c r="AE1585" s="37">
        <f>IF(E1585='[3]5.Grup_T'!$E$20,0,IF(AD1585&lt;&gt;0,M1585/V1585*MIN(12,AD1585),0))</f>
        <v>0</v>
      </c>
      <c r="AF1585" s="37">
        <f t="shared" si="344"/>
        <v>0</v>
      </c>
      <c r="AG1585" s="37">
        <f t="shared" si="345"/>
        <v>0</v>
      </c>
      <c r="AH1585" s="37">
        <f t="shared" si="346"/>
        <v>0</v>
      </c>
      <c r="AI1585" s="35" t="str">
        <f t="shared" si="347"/>
        <v>Nusidėvėjęs</v>
      </c>
      <c r="AJ1585" s="38" t="str">
        <f>IF(AND(F1585&lt;&gt;[3]Pav.tvarkyklė!$B$12,F1585&lt;&gt;[3]Pav.tvarkyklė!$B$13),"GVTNT","X")</f>
        <v>GVTNT</v>
      </c>
      <c r="AK1585" s="39">
        <f t="shared" si="349"/>
        <v>0</v>
      </c>
      <c r="AL1585" s="41"/>
      <c r="AM1585" s="41"/>
      <c r="AN1585" s="41">
        <f t="shared" si="337"/>
        <v>1900</v>
      </c>
      <c r="AO1585" s="41"/>
      <c r="AP1585" s="41"/>
      <c r="AQ1585" s="41"/>
      <c r="AR1585" s="42"/>
      <c r="AS1585" s="42"/>
      <c r="AU1585" s="43">
        <f t="shared" si="338"/>
        <v>0</v>
      </c>
    </row>
    <row r="1586" spans="1:47" ht="15" customHeight="1" x14ac:dyDescent="0.25">
      <c r="A1586" s="11"/>
      <c r="B1586" s="19">
        <v>1754</v>
      </c>
      <c r="C1586" s="74"/>
      <c r="D1586" s="77"/>
      <c r="E1586" s="78"/>
      <c r="F1586" s="78"/>
      <c r="G1586" s="80"/>
      <c r="H1586" s="25"/>
      <c r="I1586" s="27"/>
      <c r="J1586" s="27"/>
      <c r="K1586" s="27"/>
      <c r="L1586" s="79"/>
      <c r="M1586" s="81"/>
      <c r="N1586" s="29">
        <v>0</v>
      </c>
      <c r="O1586" s="30" t="str">
        <f>IF(G1586&lt;=$N$2,"",IF(F1586=[3]Pav.tvarkyklė!$B$13,"",IF(ISBLANK(R1586),"X","")))</f>
        <v/>
      </c>
      <c r="P1586" s="88"/>
      <c r="Q1586" s="78"/>
      <c r="R1586" s="78"/>
      <c r="S1586" s="63"/>
      <c r="T1586" s="63"/>
      <c r="U1586" s="34" t="str">
        <f>IFERROR(INDEX('[3]5.Grup_T'!$G$4:$G$22,MATCH('6.Turtas'!E1586,'[3]5.Grup_T'!$E$4:$E$22,0)),"0")</f>
        <v>0</v>
      </c>
      <c r="V1586" s="35">
        <f t="shared" si="339"/>
        <v>0</v>
      </c>
      <c r="W1586" s="35">
        <f>IF(NOT(ISBLANK(H1586)),(12-DATEDIF(H1586,'[3]1.Pradzia'!$D$13,"m")),0)</f>
        <v>0</v>
      </c>
      <c r="X1586" s="35">
        <f t="shared" si="340"/>
        <v>0</v>
      </c>
      <c r="Y1586" s="35">
        <f t="shared" si="336"/>
        <v>0</v>
      </c>
      <c r="Z1586" s="35">
        <f t="shared" si="348"/>
        <v>0</v>
      </c>
      <c r="AA1586" s="36">
        <f t="shared" si="341"/>
        <v>0</v>
      </c>
      <c r="AB1586" s="36">
        <f t="shared" si="342"/>
        <v>0</v>
      </c>
      <c r="AC1586" s="37">
        <f t="shared" si="343"/>
        <v>0</v>
      </c>
      <c r="AD1586" s="35">
        <f>IF(OR(YEAR(G1586)&lt;2019,O1586="X"),0,IF(ISBLANK(H1586),DATEDIF(G1586,'[3]1.Pradzia'!$D$13,"M"),DATEDIF(G1586,H1586,"m")))</f>
        <v>0</v>
      </c>
      <c r="AE1586" s="37">
        <f>IF(E1586='[3]5.Grup_T'!$E$20,0,IF(AD1586&lt;&gt;0,M1586/V1586*MIN(12,AD1586),0))</f>
        <v>0</v>
      </c>
      <c r="AF1586" s="37">
        <f t="shared" si="344"/>
        <v>0</v>
      </c>
      <c r="AG1586" s="37">
        <f t="shared" si="345"/>
        <v>0</v>
      </c>
      <c r="AH1586" s="37">
        <f t="shared" si="346"/>
        <v>0</v>
      </c>
      <c r="AI1586" s="35" t="str">
        <f t="shared" si="347"/>
        <v>Nusidėvėjęs</v>
      </c>
      <c r="AJ1586" s="38" t="str">
        <f>IF(AND(F1586&lt;&gt;[3]Pav.tvarkyklė!$B$12,F1586&lt;&gt;[3]Pav.tvarkyklė!$B$13),"GVTNT","X")</f>
        <v>GVTNT</v>
      </c>
      <c r="AK1586" s="39">
        <f t="shared" si="349"/>
        <v>0</v>
      </c>
      <c r="AL1586" s="41"/>
      <c r="AM1586" s="41"/>
      <c r="AN1586" s="41">
        <f t="shared" si="337"/>
        <v>1900</v>
      </c>
      <c r="AO1586" s="41"/>
      <c r="AP1586" s="41"/>
      <c r="AQ1586" s="41"/>
      <c r="AR1586" s="42"/>
      <c r="AS1586" s="42"/>
      <c r="AU1586" s="43">
        <f t="shared" si="338"/>
        <v>0</v>
      </c>
    </row>
    <row r="1587" spans="1:47" ht="15" customHeight="1" x14ac:dyDescent="0.25">
      <c r="A1587" s="11"/>
      <c r="B1587" s="19">
        <v>1755</v>
      </c>
      <c r="C1587" s="74"/>
      <c r="D1587" s="77"/>
      <c r="E1587" s="78"/>
      <c r="F1587" s="78"/>
      <c r="G1587" s="80"/>
      <c r="H1587" s="25"/>
      <c r="I1587" s="27"/>
      <c r="J1587" s="27"/>
      <c r="K1587" s="27"/>
      <c r="L1587" s="79"/>
      <c r="M1587" s="81"/>
      <c r="N1587" s="29">
        <v>0</v>
      </c>
      <c r="O1587" s="30" t="str">
        <f>IF(G1587&lt;=$N$2,"",IF(F1587=[3]Pav.tvarkyklė!$B$13,"",IF(ISBLANK(R1587),"X","")))</f>
        <v/>
      </c>
      <c r="P1587" s="88"/>
      <c r="Q1587" s="78"/>
      <c r="R1587" s="78"/>
      <c r="S1587" s="63"/>
      <c r="T1587" s="63"/>
      <c r="U1587" s="34" t="str">
        <f>IFERROR(INDEX('[3]5.Grup_T'!$G$4:$G$22,MATCH('6.Turtas'!E1587,'[3]5.Grup_T'!$E$4:$E$22,0)),"0")</f>
        <v>0</v>
      </c>
      <c r="V1587" s="35">
        <f t="shared" si="339"/>
        <v>0</v>
      </c>
      <c r="W1587" s="35">
        <f>IF(NOT(ISBLANK(H1587)),(12-DATEDIF(H1587,'[3]1.Pradzia'!$D$13,"m")),0)</f>
        <v>0</v>
      </c>
      <c r="X1587" s="35">
        <f t="shared" si="340"/>
        <v>0</v>
      </c>
      <c r="Y1587" s="35">
        <f t="shared" si="336"/>
        <v>0</v>
      </c>
      <c r="Z1587" s="35">
        <f t="shared" si="348"/>
        <v>0</v>
      </c>
      <c r="AA1587" s="36">
        <f t="shared" si="341"/>
        <v>0</v>
      </c>
      <c r="AB1587" s="36">
        <f t="shared" si="342"/>
        <v>0</v>
      </c>
      <c r="AC1587" s="37">
        <f t="shared" si="343"/>
        <v>0</v>
      </c>
      <c r="AD1587" s="35">
        <f>IF(OR(YEAR(G1587)&lt;2019,O1587="X"),0,IF(ISBLANK(H1587),DATEDIF(G1587,'[3]1.Pradzia'!$D$13,"M"),DATEDIF(G1587,H1587,"m")))</f>
        <v>0</v>
      </c>
      <c r="AE1587" s="37">
        <f>IF(E1587='[3]5.Grup_T'!$E$20,0,IF(AD1587&lt;&gt;0,M1587/V1587*MIN(12,AD1587),0))</f>
        <v>0</v>
      </c>
      <c r="AF1587" s="37">
        <f t="shared" si="344"/>
        <v>0</v>
      </c>
      <c r="AG1587" s="37">
        <f t="shared" si="345"/>
        <v>0</v>
      </c>
      <c r="AH1587" s="37">
        <f t="shared" si="346"/>
        <v>0</v>
      </c>
      <c r="AI1587" s="35" t="str">
        <f t="shared" si="347"/>
        <v>Nusidėvėjęs</v>
      </c>
      <c r="AJ1587" s="38" t="str">
        <f>IF(AND(F1587&lt;&gt;[3]Pav.tvarkyklė!$B$12,F1587&lt;&gt;[3]Pav.tvarkyklė!$B$13),"GVTNT","X")</f>
        <v>GVTNT</v>
      </c>
      <c r="AK1587" s="39">
        <f t="shared" si="349"/>
        <v>0</v>
      </c>
      <c r="AL1587" s="41"/>
      <c r="AM1587" s="41"/>
      <c r="AN1587" s="41">
        <f t="shared" si="337"/>
        <v>1900</v>
      </c>
      <c r="AO1587" s="41"/>
      <c r="AP1587" s="41"/>
      <c r="AQ1587" s="41"/>
      <c r="AR1587" s="42"/>
      <c r="AS1587" s="42"/>
      <c r="AU1587" s="43">
        <f t="shared" si="338"/>
        <v>0</v>
      </c>
    </row>
    <row r="1588" spans="1:47" ht="15" customHeight="1" x14ac:dyDescent="0.25">
      <c r="A1588" s="11"/>
      <c r="B1588" s="19">
        <v>1756</v>
      </c>
      <c r="C1588" s="74"/>
      <c r="D1588" s="77"/>
      <c r="E1588" s="78"/>
      <c r="F1588" s="78"/>
      <c r="G1588" s="80"/>
      <c r="H1588" s="47"/>
      <c r="I1588" s="27"/>
      <c r="J1588" s="27"/>
      <c r="K1588" s="27"/>
      <c r="L1588" s="79"/>
      <c r="M1588" s="81"/>
      <c r="N1588" s="29">
        <v>0</v>
      </c>
      <c r="O1588" s="30" t="str">
        <f>IF(G1588&lt;=$N$2,"",IF(F1588=[3]Pav.tvarkyklė!$B$13,"",IF(ISBLANK(R1588),"X","")))</f>
        <v/>
      </c>
      <c r="P1588" s="88"/>
      <c r="Q1588" s="78"/>
      <c r="R1588" s="78"/>
      <c r="S1588" s="63"/>
      <c r="T1588" s="63"/>
      <c r="U1588" s="34" t="str">
        <f>IFERROR(INDEX('[3]5.Grup_T'!$G$4:$G$22,MATCH('6.Turtas'!E1588,'[3]5.Grup_T'!$E$4:$E$22,0)),"0")</f>
        <v>0</v>
      </c>
      <c r="V1588" s="35">
        <f t="shared" si="339"/>
        <v>0</v>
      </c>
      <c r="W1588" s="35">
        <f>IF(NOT(ISBLANK(H1588)),(12-DATEDIF(H1588,'[3]1.Pradzia'!$D$13,"m")),0)</f>
        <v>0</v>
      </c>
      <c r="X1588" s="35">
        <f t="shared" si="340"/>
        <v>0</v>
      </c>
      <c r="Y1588" s="35">
        <f t="shared" si="336"/>
        <v>0</v>
      </c>
      <c r="Z1588" s="35">
        <f t="shared" si="348"/>
        <v>0</v>
      </c>
      <c r="AA1588" s="36">
        <f t="shared" si="341"/>
        <v>0</v>
      </c>
      <c r="AB1588" s="36">
        <f t="shared" si="342"/>
        <v>0</v>
      </c>
      <c r="AC1588" s="37">
        <f t="shared" si="343"/>
        <v>0</v>
      </c>
      <c r="AD1588" s="35">
        <f>IF(OR(YEAR(G1588)&lt;2019,O1588="X"),0,IF(ISBLANK(H1588),DATEDIF(G1588,'[3]1.Pradzia'!$D$13,"M"),DATEDIF(G1588,H1588,"m")))</f>
        <v>0</v>
      </c>
      <c r="AE1588" s="37">
        <f>IF(E1588='[3]5.Grup_T'!$E$20,0,IF(AD1588&lt;&gt;0,M1588/V1588*MIN(12,AD1588),0))</f>
        <v>0</v>
      </c>
      <c r="AF1588" s="37">
        <f t="shared" si="344"/>
        <v>0</v>
      </c>
      <c r="AG1588" s="37">
        <f t="shared" si="345"/>
        <v>0</v>
      </c>
      <c r="AH1588" s="37">
        <f t="shared" si="346"/>
        <v>0</v>
      </c>
      <c r="AI1588" s="35" t="str">
        <f t="shared" si="347"/>
        <v>Nusidėvėjęs</v>
      </c>
      <c r="AJ1588" s="38" t="str">
        <f>IF(AND(F1588&lt;&gt;[3]Pav.tvarkyklė!$B$12,F1588&lt;&gt;[3]Pav.tvarkyklė!$B$13),"GVTNT","X")</f>
        <v>GVTNT</v>
      </c>
      <c r="AK1588" s="39">
        <f t="shared" si="349"/>
        <v>0</v>
      </c>
      <c r="AL1588" s="41"/>
      <c r="AM1588" s="41"/>
      <c r="AN1588" s="41">
        <f t="shared" si="337"/>
        <v>1900</v>
      </c>
      <c r="AO1588" s="41"/>
      <c r="AP1588" s="41"/>
      <c r="AQ1588" s="41"/>
      <c r="AR1588" s="42"/>
      <c r="AS1588" s="42"/>
      <c r="AU1588" s="43">
        <f t="shared" si="338"/>
        <v>0</v>
      </c>
    </row>
    <row r="1589" spans="1:47" ht="15" customHeight="1" x14ac:dyDescent="0.25">
      <c r="A1589" s="11"/>
      <c r="B1589" s="19">
        <v>1757</v>
      </c>
      <c r="C1589" s="74"/>
      <c r="D1589" s="77"/>
      <c r="E1589" s="78"/>
      <c r="F1589" s="78"/>
      <c r="G1589" s="80"/>
      <c r="H1589" s="47"/>
      <c r="I1589" s="27"/>
      <c r="J1589" s="27"/>
      <c r="K1589" s="27"/>
      <c r="L1589" s="79"/>
      <c r="M1589" s="81"/>
      <c r="N1589" s="29">
        <v>0</v>
      </c>
      <c r="O1589" s="30" t="str">
        <f>IF(G1589&lt;=$N$2,"",IF(F1589=[3]Pav.tvarkyklė!$B$13,"",IF(ISBLANK(R1589),"X","")))</f>
        <v/>
      </c>
      <c r="P1589" s="88"/>
      <c r="Q1589" s="78"/>
      <c r="R1589" s="78"/>
      <c r="S1589" s="63"/>
      <c r="T1589" s="63"/>
      <c r="U1589" s="34" t="str">
        <f>IFERROR(INDEX('[3]5.Grup_T'!$G$4:$G$22,MATCH('6.Turtas'!E1589,'[3]5.Grup_T'!$E$4:$E$22,0)),"0")</f>
        <v>0</v>
      </c>
      <c r="V1589" s="35">
        <f t="shared" si="339"/>
        <v>0</v>
      </c>
      <c r="W1589" s="35">
        <f>IF(NOT(ISBLANK(H1589)),(12-DATEDIF(H1589,'[3]1.Pradzia'!$D$13,"m")),0)</f>
        <v>0</v>
      </c>
      <c r="X1589" s="35">
        <f t="shared" si="340"/>
        <v>0</v>
      </c>
      <c r="Y1589" s="35">
        <f t="shared" si="336"/>
        <v>0</v>
      </c>
      <c r="Z1589" s="35">
        <f t="shared" si="348"/>
        <v>0</v>
      </c>
      <c r="AA1589" s="36">
        <f t="shared" si="341"/>
        <v>0</v>
      </c>
      <c r="AB1589" s="36">
        <f t="shared" si="342"/>
        <v>0</v>
      </c>
      <c r="AC1589" s="37">
        <f t="shared" si="343"/>
        <v>0</v>
      </c>
      <c r="AD1589" s="35">
        <f>IF(OR(YEAR(G1589)&lt;2019,O1589="X"),0,IF(ISBLANK(H1589),DATEDIF(G1589,'[3]1.Pradzia'!$D$13,"M"),DATEDIF(G1589,H1589,"m")))</f>
        <v>0</v>
      </c>
      <c r="AE1589" s="37">
        <f>IF(E1589='[3]5.Grup_T'!$E$20,0,IF(AD1589&lt;&gt;0,M1589/V1589*MIN(12,AD1589),0))</f>
        <v>0</v>
      </c>
      <c r="AF1589" s="37">
        <f t="shared" si="344"/>
        <v>0</v>
      </c>
      <c r="AG1589" s="37">
        <f t="shared" si="345"/>
        <v>0</v>
      </c>
      <c r="AH1589" s="37">
        <f t="shared" si="346"/>
        <v>0</v>
      </c>
      <c r="AI1589" s="35" t="str">
        <f t="shared" si="347"/>
        <v>Nusidėvėjęs</v>
      </c>
      <c r="AJ1589" s="38" t="str">
        <f>IF(AND(F1589&lt;&gt;[3]Pav.tvarkyklė!$B$12,F1589&lt;&gt;[3]Pav.tvarkyklė!$B$13),"GVTNT","X")</f>
        <v>GVTNT</v>
      </c>
      <c r="AK1589" s="39">
        <f t="shared" si="349"/>
        <v>0</v>
      </c>
      <c r="AL1589" s="41"/>
      <c r="AM1589" s="41"/>
      <c r="AN1589" s="41">
        <f t="shared" si="337"/>
        <v>1900</v>
      </c>
      <c r="AO1589" s="41"/>
      <c r="AP1589" s="41"/>
      <c r="AQ1589" s="41"/>
      <c r="AR1589" s="42"/>
      <c r="AS1589" s="42"/>
      <c r="AU1589" s="43">
        <f t="shared" si="338"/>
        <v>0</v>
      </c>
    </row>
    <row r="1590" spans="1:47" ht="15" customHeight="1" x14ac:dyDescent="0.25">
      <c r="A1590" s="11"/>
      <c r="B1590" s="19">
        <v>1758</v>
      </c>
      <c r="C1590" s="74"/>
      <c r="D1590" s="75"/>
      <c r="E1590" s="78"/>
      <c r="F1590" s="78"/>
      <c r="G1590" s="80"/>
      <c r="H1590" s="47"/>
      <c r="I1590" s="27"/>
      <c r="J1590" s="27"/>
      <c r="K1590" s="27"/>
      <c r="L1590" s="79"/>
      <c r="M1590" s="81"/>
      <c r="N1590" s="29">
        <v>0</v>
      </c>
      <c r="O1590" s="30" t="str">
        <f>IF(G1590&lt;=$N$2,"",IF(F1590=[3]Pav.tvarkyklė!$B$13,"",IF(ISBLANK(R1590),"X","")))</f>
        <v/>
      </c>
      <c r="P1590" s="88"/>
      <c r="Q1590" s="78"/>
      <c r="R1590" s="78"/>
      <c r="S1590" s="63"/>
      <c r="T1590" s="63"/>
      <c r="U1590" s="34" t="str">
        <f>IFERROR(INDEX('[3]5.Grup_T'!$G$4:$G$22,MATCH('6.Turtas'!E1590,'[3]5.Grup_T'!$E$4:$E$22,0)),"0")</f>
        <v>0</v>
      </c>
      <c r="V1590" s="35">
        <f t="shared" si="339"/>
        <v>0</v>
      </c>
      <c r="W1590" s="35">
        <f>IF(NOT(ISBLANK(H1590)),(12-DATEDIF(H1590,'[3]1.Pradzia'!$D$13,"m")),0)</f>
        <v>0</v>
      </c>
      <c r="X1590" s="35">
        <f t="shared" si="340"/>
        <v>0</v>
      </c>
      <c r="Y1590" s="35">
        <f t="shared" si="336"/>
        <v>0</v>
      </c>
      <c r="Z1590" s="35">
        <f t="shared" si="348"/>
        <v>0</v>
      </c>
      <c r="AA1590" s="36">
        <f t="shared" si="341"/>
        <v>0</v>
      </c>
      <c r="AB1590" s="36">
        <f t="shared" si="342"/>
        <v>0</v>
      </c>
      <c r="AC1590" s="37">
        <f t="shared" si="343"/>
        <v>0</v>
      </c>
      <c r="AD1590" s="35">
        <f>IF(OR(YEAR(G1590)&lt;2019,O1590="X"),0,IF(ISBLANK(H1590),DATEDIF(G1590,'[3]1.Pradzia'!$D$13,"M"),DATEDIF(G1590,H1590,"m")))</f>
        <v>0</v>
      </c>
      <c r="AE1590" s="37">
        <f>IF(E1590='[3]5.Grup_T'!$E$20,0,IF(AD1590&lt;&gt;0,M1590/V1590*MIN(12,AD1590),0))</f>
        <v>0</v>
      </c>
      <c r="AF1590" s="37">
        <f t="shared" si="344"/>
        <v>0</v>
      </c>
      <c r="AG1590" s="37">
        <f t="shared" si="345"/>
        <v>0</v>
      </c>
      <c r="AH1590" s="37">
        <f t="shared" si="346"/>
        <v>0</v>
      </c>
      <c r="AI1590" s="35" t="str">
        <f t="shared" si="347"/>
        <v>Nusidėvėjęs</v>
      </c>
      <c r="AJ1590" s="38" t="str">
        <f>IF(AND(F1590&lt;&gt;[3]Pav.tvarkyklė!$B$12,F1590&lt;&gt;[3]Pav.tvarkyklė!$B$13),"GVTNT","X")</f>
        <v>GVTNT</v>
      </c>
      <c r="AK1590" s="39">
        <f t="shared" si="349"/>
        <v>0</v>
      </c>
      <c r="AL1590" s="41"/>
      <c r="AM1590" s="41"/>
      <c r="AN1590" s="41">
        <f t="shared" si="337"/>
        <v>1900</v>
      </c>
      <c r="AO1590" s="41"/>
      <c r="AP1590" s="41"/>
      <c r="AQ1590" s="41"/>
      <c r="AR1590" s="42"/>
      <c r="AS1590" s="42"/>
      <c r="AU1590" s="43">
        <f t="shared" si="338"/>
        <v>0</v>
      </c>
    </row>
    <row r="1591" spans="1:47" ht="15" customHeight="1" x14ac:dyDescent="0.25">
      <c r="A1591" s="11"/>
      <c r="B1591" s="19">
        <v>1759</v>
      </c>
      <c r="C1591" s="74"/>
      <c r="D1591" s="77"/>
      <c r="E1591" s="78"/>
      <c r="F1591" s="78"/>
      <c r="G1591" s="80"/>
      <c r="H1591" s="47"/>
      <c r="I1591" s="27"/>
      <c r="J1591" s="27"/>
      <c r="K1591" s="27"/>
      <c r="L1591" s="79"/>
      <c r="M1591" s="81"/>
      <c r="N1591" s="29">
        <v>0</v>
      </c>
      <c r="O1591" s="30" t="str">
        <f>IF(G1591&lt;=$N$2,"",IF(F1591=[3]Pav.tvarkyklė!$B$13,"",IF(ISBLANK(R1591),"X","")))</f>
        <v/>
      </c>
      <c r="P1591" s="88"/>
      <c r="Q1591" s="78"/>
      <c r="R1591" s="78"/>
      <c r="S1591" s="63"/>
      <c r="T1591" s="63"/>
      <c r="U1591" s="34" t="str">
        <f>IFERROR(INDEX('[3]5.Grup_T'!$G$4:$G$22,MATCH('6.Turtas'!E1591,'[3]5.Grup_T'!$E$4:$E$22,0)),"0")</f>
        <v>0</v>
      </c>
      <c r="V1591" s="35">
        <f t="shared" si="339"/>
        <v>0</v>
      </c>
      <c r="W1591" s="35">
        <f>IF(NOT(ISBLANK(H1591)),(12-DATEDIF(H1591,'[3]1.Pradzia'!$D$13,"m")),0)</f>
        <v>0</v>
      </c>
      <c r="X1591" s="35">
        <f t="shared" si="340"/>
        <v>0</v>
      </c>
      <c r="Y1591" s="35">
        <f t="shared" ref="Y1591:Y1654" si="350">IF(YEAR(G1591)&gt;=2019,0,IF(Z1591&lt;=0,0,IF(W1591&lt;&gt;0,MIN(W1591,Z1591),MIN(12,Z1591))))</f>
        <v>0</v>
      </c>
      <c r="Z1591" s="35">
        <f t="shared" si="348"/>
        <v>0</v>
      </c>
      <c r="AA1591" s="36">
        <f t="shared" si="341"/>
        <v>0</v>
      </c>
      <c r="AB1591" s="36">
        <f t="shared" si="342"/>
        <v>0</v>
      </c>
      <c r="AC1591" s="37">
        <f t="shared" si="343"/>
        <v>0</v>
      </c>
      <c r="AD1591" s="35">
        <f>IF(OR(YEAR(G1591)&lt;2019,O1591="X"),0,IF(ISBLANK(H1591),DATEDIF(G1591,'[3]1.Pradzia'!$D$13,"M"),DATEDIF(G1591,H1591,"m")))</f>
        <v>0</v>
      </c>
      <c r="AE1591" s="37">
        <f>IF(E1591='[3]5.Grup_T'!$E$20,0,IF(AD1591&lt;&gt;0,M1591/V1591*MIN(12,AD1591),0))</f>
        <v>0</v>
      </c>
      <c r="AF1591" s="37">
        <f t="shared" si="344"/>
        <v>0</v>
      </c>
      <c r="AG1591" s="37">
        <f t="shared" si="345"/>
        <v>0</v>
      </c>
      <c r="AH1591" s="37">
        <f t="shared" si="346"/>
        <v>0</v>
      </c>
      <c r="AI1591" s="35" t="str">
        <f t="shared" si="347"/>
        <v>Nusidėvėjęs</v>
      </c>
      <c r="AJ1591" s="38" t="str">
        <f>IF(AND(F1591&lt;&gt;[3]Pav.tvarkyklė!$B$12,F1591&lt;&gt;[3]Pav.tvarkyklė!$B$13),"GVTNT","X")</f>
        <v>GVTNT</v>
      </c>
      <c r="AK1591" s="39">
        <f t="shared" si="349"/>
        <v>0</v>
      </c>
      <c r="AL1591" s="41"/>
      <c r="AM1591" s="41"/>
      <c r="AN1591" s="41">
        <f t="shared" si="337"/>
        <v>1900</v>
      </c>
      <c r="AO1591" s="41"/>
      <c r="AP1591" s="41"/>
      <c r="AQ1591" s="41"/>
      <c r="AR1591" s="42"/>
      <c r="AS1591" s="42"/>
      <c r="AU1591" s="43">
        <f t="shared" si="338"/>
        <v>0</v>
      </c>
    </row>
    <row r="1592" spans="1:47" ht="15" customHeight="1" x14ac:dyDescent="0.25">
      <c r="A1592" s="11"/>
      <c r="B1592" s="19">
        <v>1760</v>
      </c>
      <c r="C1592" s="74"/>
      <c r="D1592" s="75"/>
      <c r="E1592" s="78"/>
      <c r="F1592" s="78"/>
      <c r="G1592" s="80"/>
      <c r="H1592" s="47"/>
      <c r="I1592" s="27"/>
      <c r="J1592" s="27"/>
      <c r="K1592" s="27"/>
      <c r="L1592" s="79"/>
      <c r="M1592" s="81"/>
      <c r="N1592" s="29">
        <v>0</v>
      </c>
      <c r="O1592" s="30" t="str">
        <f>IF(G1592&lt;=$N$2,"",IF(F1592=[3]Pav.tvarkyklė!$B$13,"",IF(ISBLANK(R1592),"X","")))</f>
        <v/>
      </c>
      <c r="P1592" s="88"/>
      <c r="Q1592" s="78"/>
      <c r="R1592" s="78"/>
      <c r="S1592" s="63"/>
      <c r="T1592" s="63"/>
      <c r="U1592" s="34" t="str">
        <f>IFERROR(INDEX('[3]5.Grup_T'!$G$4:$G$22,MATCH('6.Turtas'!E1592,'[3]5.Grup_T'!$E$4:$E$22,0)),"0")</f>
        <v>0</v>
      </c>
      <c r="V1592" s="35">
        <f t="shared" si="339"/>
        <v>0</v>
      </c>
      <c r="W1592" s="35">
        <f>IF(NOT(ISBLANK(H1592)),(12-DATEDIF(H1592,'[3]1.Pradzia'!$D$13,"m")),0)</f>
        <v>0</v>
      </c>
      <c r="X1592" s="35">
        <f t="shared" si="340"/>
        <v>0</v>
      </c>
      <c r="Y1592" s="35">
        <f t="shared" si="350"/>
        <v>0</v>
      </c>
      <c r="Z1592" s="35">
        <f t="shared" si="348"/>
        <v>0</v>
      </c>
      <c r="AA1592" s="36">
        <f t="shared" si="341"/>
        <v>0</v>
      </c>
      <c r="AB1592" s="36">
        <f t="shared" si="342"/>
        <v>0</v>
      </c>
      <c r="AC1592" s="37">
        <f t="shared" si="343"/>
        <v>0</v>
      </c>
      <c r="AD1592" s="35">
        <f>IF(OR(YEAR(G1592)&lt;2019,O1592="X"),0,IF(ISBLANK(H1592),DATEDIF(G1592,'[3]1.Pradzia'!$D$13,"M"),DATEDIF(G1592,H1592,"m")))</f>
        <v>0</v>
      </c>
      <c r="AE1592" s="37">
        <f>IF(E1592='[3]5.Grup_T'!$E$20,0,IF(AD1592&lt;&gt;0,M1592/V1592*MIN(12,AD1592),0))</f>
        <v>0</v>
      </c>
      <c r="AF1592" s="37">
        <f t="shared" si="344"/>
        <v>0</v>
      </c>
      <c r="AG1592" s="37">
        <f t="shared" si="345"/>
        <v>0</v>
      </c>
      <c r="AH1592" s="37">
        <f t="shared" si="346"/>
        <v>0</v>
      </c>
      <c r="AI1592" s="35" t="str">
        <f t="shared" si="347"/>
        <v>Nusidėvėjęs</v>
      </c>
      <c r="AJ1592" s="38" t="str">
        <f>IF(AND(F1592&lt;&gt;[3]Pav.tvarkyklė!$B$12,F1592&lt;&gt;[3]Pav.tvarkyklė!$B$13),"GVTNT","X")</f>
        <v>GVTNT</v>
      </c>
      <c r="AK1592" s="39">
        <f t="shared" si="349"/>
        <v>0</v>
      </c>
      <c r="AL1592" s="41"/>
      <c r="AM1592" s="41"/>
      <c r="AN1592" s="41">
        <f t="shared" si="337"/>
        <v>1900</v>
      </c>
      <c r="AO1592" s="41"/>
      <c r="AP1592" s="41"/>
      <c r="AQ1592" s="41"/>
      <c r="AR1592" s="42"/>
      <c r="AS1592" s="42"/>
      <c r="AU1592" s="43">
        <f t="shared" si="338"/>
        <v>0</v>
      </c>
    </row>
    <row r="1593" spans="1:47" ht="15" customHeight="1" x14ac:dyDescent="0.25">
      <c r="A1593" s="11"/>
      <c r="B1593" s="19">
        <v>1761</v>
      </c>
      <c r="C1593" s="74"/>
      <c r="D1593" s="77"/>
      <c r="E1593" s="78"/>
      <c r="F1593" s="78"/>
      <c r="G1593" s="80"/>
      <c r="H1593" s="47"/>
      <c r="I1593" s="27"/>
      <c r="J1593" s="27"/>
      <c r="K1593" s="27"/>
      <c r="L1593" s="79"/>
      <c r="M1593" s="81"/>
      <c r="N1593" s="29">
        <v>0</v>
      </c>
      <c r="O1593" s="30" t="str">
        <f>IF(G1593&lt;=$N$2,"",IF(F1593=[3]Pav.tvarkyklė!$B$13,"",IF(ISBLANK(R1593),"X","")))</f>
        <v/>
      </c>
      <c r="P1593" s="88"/>
      <c r="Q1593" s="78"/>
      <c r="R1593" s="78"/>
      <c r="S1593" s="63"/>
      <c r="T1593" s="63"/>
      <c r="U1593" s="34" t="str">
        <f>IFERROR(INDEX('[3]5.Grup_T'!$G$4:$G$22,MATCH('6.Turtas'!E1593,'[3]5.Grup_T'!$E$4:$E$22,0)),"0")</f>
        <v>0</v>
      </c>
      <c r="V1593" s="35">
        <f t="shared" si="339"/>
        <v>0</v>
      </c>
      <c r="W1593" s="35">
        <f>IF(NOT(ISBLANK(H1593)),(12-DATEDIF(H1593,'[3]1.Pradzia'!$D$13,"m")),0)</f>
        <v>0</v>
      </c>
      <c r="X1593" s="35">
        <f t="shared" si="340"/>
        <v>0</v>
      </c>
      <c r="Y1593" s="35">
        <f t="shared" si="350"/>
        <v>0</v>
      </c>
      <c r="Z1593" s="35">
        <f t="shared" si="348"/>
        <v>0</v>
      </c>
      <c r="AA1593" s="36">
        <f t="shared" si="341"/>
        <v>0</v>
      </c>
      <c r="AB1593" s="36">
        <f t="shared" si="342"/>
        <v>0</v>
      </c>
      <c r="AC1593" s="37">
        <f t="shared" si="343"/>
        <v>0</v>
      </c>
      <c r="AD1593" s="35">
        <f>IF(OR(YEAR(G1593)&lt;2019,O1593="X"),0,IF(ISBLANK(H1593),DATEDIF(G1593,'[3]1.Pradzia'!$D$13,"M"),DATEDIF(G1593,H1593,"m")))</f>
        <v>0</v>
      </c>
      <c r="AE1593" s="37">
        <f>IF(E1593='[3]5.Grup_T'!$E$20,0,IF(AD1593&lt;&gt;0,M1593/V1593*MIN(12,AD1593),0))</f>
        <v>0</v>
      </c>
      <c r="AF1593" s="37">
        <f t="shared" si="344"/>
        <v>0</v>
      </c>
      <c r="AG1593" s="37">
        <f t="shared" si="345"/>
        <v>0</v>
      </c>
      <c r="AH1593" s="37">
        <f t="shared" si="346"/>
        <v>0</v>
      </c>
      <c r="AI1593" s="35" t="str">
        <f t="shared" si="347"/>
        <v>Nusidėvėjęs</v>
      </c>
      <c r="AJ1593" s="38" t="str">
        <f>IF(AND(F1593&lt;&gt;[3]Pav.tvarkyklė!$B$12,F1593&lt;&gt;[3]Pav.tvarkyklė!$B$13),"GVTNT","X")</f>
        <v>GVTNT</v>
      </c>
      <c r="AK1593" s="39">
        <f t="shared" si="349"/>
        <v>0</v>
      </c>
      <c r="AL1593" s="41"/>
      <c r="AM1593" s="41"/>
      <c r="AN1593" s="41">
        <f t="shared" si="337"/>
        <v>1900</v>
      </c>
      <c r="AO1593" s="41"/>
      <c r="AP1593" s="41"/>
      <c r="AQ1593" s="41"/>
      <c r="AR1593" s="42"/>
      <c r="AS1593" s="42"/>
      <c r="AU1593" s="43">
        <f t="shared" si="338"/>
        <v>0</v>
      </c>
    </row>
    <row r="1594" spans="1:47" ht="15" customHeight="1" x14ac:dyDescent="0.25">
      <c r="A1594" s="11"/>
      <c r="B1594" s="19">
        <v>1762</v>
      </c>
      <c r="C1594" s="74"/>
      <c r="D1594" s="77"/>
      <c r="E1594" s="78"/>
      <c r="F1594" s="78"/>
      <c r="G1594" s="80"/>
      <c r="H1594" s="25"/>
      <c r="I1594" s="27"/>
      <c r="J1594" s="27"/>
      <c r="K1594" s="27"/>
      <c r="L1594" s="79"/>
      <c r="M1594" s="81"/>
      <c r="N1594" s="29">
        <v>0</v>
      </c>
      <c r="O1594" s="30" t="str">
        <f>IF(G1594&lt;=$N$2,"",IF(F1594=[3]Pav.tvarkyklė!$B$13,"",IF(ISBLANK(R1594),"X","")))</f>
        <v/>
      </c>
      <c r="P1594" s="88"/>
      <c r="Q1594" s="78"/>
      <c r="R1594" s="78"/>
      <c r="S1594" s="63"/>
      <c r="T1594" s="63"/>
      <c r="U1594" s="34" t="str">
        <f>IFERROR(INDEX('[3]5.Grup_T'!$G$4:$G$22,MATCH('6.Turtas'!E1594,'[3]5.Grup_T'!$E$4:$E$22,0)),"0")</f>
        <v>0</v>
      </c>
      <c r="V1594" s="35">
        <f t="shared" si="339"/>
        <v>0</v>
      </c>
      <c r="W1594" s="35">
        <f>IF(NOT(ISBLANK(H1594)),(12-DATEDIF(H1594,'[3]1.Pradzia'!$D$13,"m")),0)</f>
        <v>0</v>
      </c>
      <c r="X1594" s="35">
        <f t="shared" si="340"/>
        <v>0</v>
      </c>
      <c r="Y1594" s="35">
        <f t="shared" si="350"/>
        <v>0</v>
      </c>
      <c r="Z1594" s="35">
        <f t="shared" si="348"/>
        <v>0</v>
      </c>
      <c r="AA1594" s="36">
        <f t="shared" si="341"/>
        <v>0</v>
      </c>
      <c r="AB1594" s="36">
        <f t="shared" si="342"/>
        <v>0</v>
      </c>
      <c r="AC1594" s="37">
        <f t="shared" si="343"/>
        <v>0</v>
      </c>
      <c r="AD1594" s="35">
        <f>IF(OR(YEAR(G1594)&lt;2019,O1594="X"),0,IF(ISBLANK(H1594),DATEDIF(G1594,'[3]1.Pradzia'!$D$13,"M"),DATEDIF(G1594,H1594,"m")))</f>
        <v>0</v>
      </c>
      <c r="AE1594" s="37">
        <f>IF(E1594='[3]5.Grup_T'!$E$20,0,IF(AD1594&lt;&gt;0,M1594/V1594*MIN(12,AD1594),0))</f>
        <v>0</v>
      </c>
      <c r="AF1594" s="37">
        <f t="shared" si="344"/>
        <v>0</v>
      </c>
      <c r="AG1594" s="37">
        <f t="shared" si="345"/>
        <v>0</v>
      </c>
      <c r="AH1594" s="37">
        <f t="shared" si="346"/>
        <v>0</v>
      </c>
      <c r="AI1594" s="35" t="str">
        <f t="shared" si="347"/>
        <v>Nusidėvėjęs</v>
      </c>
      <c r="AJ1594" s="38" t="str">
        <f>IF(AND(F1594&lt;&gt;[3]Pav.tvarkyklė!$B$12,F1594&lt;&gt;[3]Pav.tvarkyklė!$B$13),"GVTNT","X")</f>
        <v>GVTNT</v>
      </c>
      <c r="AK1594" s="39">
        <f t="shared" si="349"/>
        <v>0</v>
      </c>
      <c r="AL1594" s="41"/>
      <c r="AM1594" s="41"/>
      <c r="AN1594" s="41">
        <f t="shared" si="337"/>
        <v>1900</v>
      </c>
      <c r="AO1594" s="41"/>
      <c r="AP1594" s="41"/>
      <c r="AQ1594" s="41"/>
      <c r="AR1594" s="42"/>
      <c r="AS1594" s="42"/>
      <c r="AU1594" s="43">
        <f t="shared" si="338"/>
        <v>0</v>
      </c>
    </row>
    <row r="1595" spans="1:47" ht="15" customHeight="1" x14ac:dyDescent="0.25">
      <c r="A1595" s="11"/>
      <c r="B1595" s="19">
        <v>1763</v>
      </c>
      <c r="C1595" s="74"/>
      <c r="D1595" s="77"/>
      <c r="E1595" s="78"/>
      <c r="F1595" s="78"/>
      <c r="G1595" s="80"/>
      <c r="H1595" s="25"/>
      <c r="I1595" s="27"/>
      <c r="J1595" s="27"/>
      <c r="K1595" s="27"/>
      <c r="L1595" s="79"/>
      <c r="M1595" s="81"/>
      <c r="N1595" s="29">
        <v>0</v>
      </c>
      <c r="O1595" s="30" t="str">
        <f>IF(G1595&lt;=$N$2,"",IF(F1595=[3]Pav.tvarkyklė!$B$13,"",IF(ISBLANK(R1595),"X","")))</f>
        <v/>
      </c>
      <c r="P1595" s="88"/>
      <c r="Q1595" s="78"/>
      <c r="R1595" s="78"/>
      <c r="S1595" s="63"/>
      <c r="T1595" s="63"/>
      <c r="U1595" s="34" t="str">
        <f>IFERROR(INDEX('[3]5.Grup_T'!$G$4:$G$22,MATCH('6.Turtas'!E1595,'[3]5.Grup_T'!$E$4:$E$22,0)),"0")</f>
        <v>0</v>
      </c>
      <c r="V1595" s="35">
        <f t="shared" si="339"/>
        <v>0</v>
      </c>
      <c r="W1595" s="35">
        <f>IF(NOT(ISBLANK(H1595)),(12-DATEDIF(H1595,'[3]1.Pradzia'!$D$13,"m")),0)</f>
        <v>0</v>
      </c>
      <c r="X1595" s="35">
        <f t="shared" si="340"/>
        <v>0</v>
      </c>
      <c r="Y1595" s="35">
        <f t="shared" si="350"/>
        <v>0</v>
      </c>
      <c r="Z1595" s="35">
        <f t="shared" si="348"/>
        <v>0</v>
      </c>
      <c r="AA1595" s="36">
        <f t="shared" si="341"/>
        <v>0</v>
      </c>
      <c r="AB1595" s="36">
        <f t="shared" si="342"/>
        <v>0</v>
      </c>
      <c r="AC1595" s="37">
        <f t="shared" si="343"/>
        <v>0</v>
      </c>
      <c r="AD1595" s="35">
        <f>IF(OR(YEAR(G1595)&lt;2019,O1595="X"),0,IF(ISBLANK(H1595),DATEDIF(G1595,'[3]1.Pradzia'!$D$13,"M"),DATEDIF(G1595,H1595,"m")))</f>
        <v>0</v>
      </c>
      <c r="AE1595" s="37">
        <f>IF(E1595='[3]5.Grup_T'!$E$20,0,IF(AD1595&lt;&gt;0,M1595/V1595*MIN(12,AD1595),0))</f>
        <v>0</v>
      </c>
      <c r="AF1595" s="37">
        <f t="shared" si="344"/>
        <v>0</v>
      </c>
      <c r="AG1595" s="37">
        <f t="shared" si="345"/>
        <v>0</v>
      </c>
      <c r="AH1595" s="37">
        <f t="shared" si="346"/>
        <v>0</v>
      </c>
      <c r="AI1595" s="35" t="str">
        <f t="shared" si="347"/>
        <v>Nusidėvėjęs</v>
      </c>
      <c r="AJ1595" s="38" t="str">
        <f>IF(AND(F1595&lt;&gt;[3]Pav.tvarkyklė!$B$12,F1595&lt;&gt;[3]Pav.tvarkyklė!$B$13),"GVTNT","X")</f>
        <v>GVTNT</v>
      </c>
      <c r="AK1595" s="39">
        <f t="shared" si="349"/>
        <v>0</v>
      </c>
      <c r="AL1595" s="41"/>
      <c r="AM1595" s="41"/>
      <c r="AN1595" s="41">
        <f t="shared" si="337"/>
        <v>1900</v>
      </c>
      <c r="AO1595" s="41"/>
      <c r="AP1595" s="41"/>
      <c r="AQ1595" s="41"/>
      <c r="AR1595" s="42"/>
      <c r="AS1595" s="42"/>
      <c r="AU1595" s="43">
        <f t="shared" si="338"/>
        <v>0</v>
      </c>
    </row>
    <row r="1596" spans="1:47" ht="15" customHeight="1" x14ac:dyDescent="0.25">
      <c r="A1596" s="11"/>
      <c r="B1596" s="19">
        <v>1764</v>
      </c>
      <c r="C1596" s="74"/>
      <c r="D1596" s="77"/>
      <c r="E1596" s="78"/>
      <c r="F1596" s="78"/>
      <c r="G1596" s="80"/>
      <c r="H1596" s="25"/>
      <c r="I1596" s="27"/>
      <c r="J1596" s="27"/>
      <c r="K1596" s="27"/>
      <c r="L1596" s="27"/>
      <c r="M1596" s="28"/>
      <c r="N1596" s="29">
        <v>0</v>
      </c>
      <c r="O1596" s="30" t="str">
        <f>IF(G1596&lt;=$N$2,"",IF(F1596=[3]Pav.tvarkyklė!$B$13,"",IF(ISBLANK(R1596),"X","")))</f>
        <v/>
      </c>
      <c r="P1596" s="88"/>
      <c r="Q1596" s="78"/>
      <c r="R1596" s="78"/>
      <c r="S1596" s="63"/>
      <c r="T1596" s="63"/>
      <c r="U1596" s="34" t="str">
        <f>IFERROR(INDEX('[3]5.Grup_T'!$G$4:$G$22,MATCH('6.Turtas'!E1596,'[3]5.Grup_T'!$E$4:$E$22,0)),"0")</f>
        <v>0</v>
      </c>
      <c r="V1596" s="35">
        <f t="shared" si="339"/>
        <v>0</v>
      </c>
      <c r="W1596" s="35">
        <f>IF(NOT(ISBLANK(H1596)),(12-DATEDIF(H1596,'[3]1.Pradzia'!$D$13,"m")),0)</f>
        <v>0</v>
      </c>
      <c r="X1596" s="35">
        <f t="shared" si="340"/>
        <v>0</v>
      </c>
      <c r="Y1596" s="35">
        <f t="shared" si="350"/>
        <v>0</v>
      </c>
      <c r="Z1596" s="35">
        <f t="shared" si="348"/>
        <v>0</v>
      </c>
      <c r="AA1596" s="36">
        <f t="shared" si="341"/>
        <v>0</v>
      </c>
      <c r="AB1596" s="36">
        <f t="shared" si="342"/>
        <v>0</v>
      </c>
      <c r="AC1596" s="37">
        <f t="shared" si="343"/>
        <v>0</v>
      </c>
      <c r="AD1596" s="35">
        <f>IF(OR(YEAR(G1596)&lt;2019,O1596="X"),0,IF(ISBLANK(H1596),DATEDIF(G1596,'[3]1.Pradzia'!$D$13,"M"),DATEDIF(G1596,H1596,"m")))</f>
        <v>0</v>
      </c>
      <c r="AE1596" s="37">
        <f>IF(E1596='[3]5.Grup_T'!$E$20,0,IF(AD1596&lt;&gt;0,M1596/V1596*MIN(12,AD1596),0))</f>
        <v>0</v>
      </c>
      <c r="AF1596" s="37">
        <f t="shared" si="344"/>
        <v>0</v>
      </c>
      <c r="AG1596" s="37">
        <f t="shared" si="345"/>
        <v>0</v>
      </c>
      <c r="AH1596" s="37">
        <f t="shared" si="346"/>
        <v>0</v>
      </c>
      <c r="AI1596" s="35" t="str">
        <f t="shared" si="347"/>
        <v>Nusidėvėjęs</v>
      </c>
      <c r="AJ1596" s="38" t="str">
        <f>IF(AND(F1596&lt;&gt;[3]Pav.tvarkyklė!$B$12,F1596&lt;&gt;[3]Pav.tvarkyklė!$B$13),"GVTNT","X")</f>
        <v>GVTNT</v>
      </c>
      <c r="AK1596" s="39">
        <f t="shared" si="349"/>
        <v>0</v>
      </c>
      <c r="AL1596" s="41"/>
      <c r="AM1596" s="41"/>
      <c r="AN1596" s="41">
        <f t="shared" si="337"/>
        <v>1900</v>
      </c>
      <c r="AO1596" s="41"/>
      <c r="AP1596" s="41"/>
      <c r="AQ1596" s="41"/>
      <c r="AR1596" s="42"/>
      <c r="AS1596" s="42"/>
      <c r="AU1596" s="43">
        <f t="shared" si="338"/>
        <v>0</v>
      </c>
    </row>
    <row r="1597" spans="1:47" ht="15" customHeight="1" x14ac:dyDescent="0.25">
      <c r="A1597" s="11"/>
      <c r="B1597" s="19">
        <v>1765</v>
      </c>
      <c r="C1597" s="74"/>
      <c r="D1597" s="77"/>
      <c r="E1597" s="78"/>
      <c r="F1597" s="78"/>
      <c r="G1597" s="80"/>
      <c r="H1597" s="25"/>
      <c r="I1597" s="27"/>
      <c r="J1597" s="27"/>
      <c r="K1597" s="27"/>
      <c r="L1597" s="27"/>
      <c r="M1597" s="28"/>
      <c r="N1597" s="29">
        <v>0</v>
      </c>
      <c r="O1597" s="30" t="str">
        <f>IF(G1597&lt;=$N$2,"",IF(F1597=[3]Pav.tvarkyklė!$B$13,"",IF(ISBLANK(R1597),"X","")))</f>
        <v/>
      </c>
      <c r="P1597" s="88"/>
      <c r="Q1597" s="78"/>
      <c r="R1597" s="78"/>
      <c r="S1597" s="63"/>
      <c r="T1597" s="63"/>
      <c r="U1597" s="34" t="str">
        <f>IFERROR(INDEX('[3]5.Grup_T'!$G$4:$G$22,MATCH('6.Turtas'!E1597,'[3]5.Grup_T'!$E$4:$E$22,0)),"0")</f>
        <v>0</v>
      </c>
      <c r="V1597" s="35">
        <f t="shared" si="339"/>
        <v>0</v>
      </c>
      <c r="W1597" s="35">
        <f>IF(NOT(ISBLANK(H1597)),(12-DATEDIF(H1597,'[3]1.Pradzia'!$D$13,"m")),0)</f>
        <v>0</v>
      </c>
      <c r="X1597" s="35">
        <f t="shared" si="340"/>
        <v>0</v>
      </c>
      <c r="Y1597" s="35">
        <f t="shared" si="350"/>
        <v>0</v>
      </c>
      <c r="Z1597" s="35">
        <f t="shared" si="348"/>
        <v>0</v>
      </c>
      <c r="AA1597" s="36">
        <f t="shared" si="341"/>
        <v>0</v>
      </c>
      <c r="AB1597" s="36">
        <f t="shared" si="342"/>
        <v>0</v>
      </c>
      <c r="AC1597" s="37">
        <f t="shared" si="343"/>
        <v>0</v>
      </c>
      <c r="AD1597" s="35">
        <f>IF(OR(YEAR(G1597)&lt;2019,O1597="X"),0,IF(ISBLANK(H1597),DATEDIF(G1597,'[3]1.Pradzia'!$D$13,"M"),DATEDIF(G1597,H1597,"m")))</f>
        <v>0</v>
      </c>
      <c r="AE1597" s="37">
        <f>IF(E1597='[3]5.Grup_T'!$E$20,0,IF(AD1597&lt;&gt;0,M1597/V1597*MIN(12,AD1597),0))</f>
        <v>0</v>
      </c>
      <c r="AF1597" s="37">
        <f t="shared" si="344"/>
        <v>0</v>
      </c>
      <c r="AG1597" s="37">
        <f t="shared" si="345"/>
        <v>0</v>
      </c>
      <c r="AH1597" s="37">
        <f t="shared" si="346"/>
        <v>0</v>
      </c>
      <c r="AI1597" s="35" t="str">
        <f t="shared" si="347"/>
        <v>Nusidėvėjęs</v>
      </c>
      <c r="AJ1597" s="38" t="str">
        <f>IF(AND(F1597&lt;&gt;[3]Pav.tvarkyklė!$B$12,F1597&lt;&gt;[3]Pav.tvarkyklė!$B$13),"GVTNT","X")</f>
        <v>GVTNT</v>
      </c>
      <c r="AK1597" s="39">
        <f t="shared" si="349"/>
        <v>0</v>
      </c>
      <c r="AL1597" s="41"/>
      <c r="AM1597" s="41"/>
      <c r="AN1597" s="41">
        <f t="shared" si="337"/>
        <v>1900</v>
      </c>
      <c r="AO1597" s="41"/>
      <c r="AP1597" s="41"/>
      <c r="AQ1597" s="41"/>
      <c r="AR1597" s="42"/>
      <c r="AS1597" s="42"/>
      <c r="AU1597" s="43">
        <f t="shared" si="338"/>
        <v>0</v>
      </c>
    </row>
    <row r="1598" spans="1:47" ht="15" customHeight="1" x14ac:dyDescent="0.25">
      <c r="A1598" s="11"/>
      <c r="B1598" s="19">
        <v>1766</v>
      </c>
      <c r="C1598" s="74"/>
      <c r="D1598" s="77"/>
      <c r="E1598" s="78"/>
      <c r="F1598" s="78"/>
      <c r="G1598" s="80"/>
      <c r="H1598" s="25"/>
      <c r="I1598" s="27"/>
      <c r="J1598" s="27"/>
      <c r="K1598" s="27"/>
      <c r="L1598" s="27"/>
      <c r="M1598" s="28"/>
      <c r="N1598" s="29">
        <v>0</v>
      </c>
      <c r="O1598" s="30" t="str">
        <f>IF(G1598&lt;=$N$2,"",IF(F1598=[3]Pav.tvarkyklė!$B$13,"",IF(ISBLANK(R1598),"X","")))</f>
        <v/>
      </c>
      <c r="P1598" s="88"/>
      <c r="Q1598" s="78"/>
      <c r="R1598" s="78"/>
      <c r="S1598" s="63"/>
      <c r="T1598" s="63"/>
      <c r="U1598" s="34" t="str">
        <f>IFERROR(INDEX('[3]5.Grup_T'!$G$4:$G$22,MATCH('6.Turtas'!E1598,'[3]5.Grup_T'!$E$4:$E$22,0)),"0")</f>
        <v>0</v>
      </c>
      <c r="V1598" s="35">
        <f t="shared" si="339"/>
        <v>0</v>
      </c>
      <c r="W1598" s="35">
        <f>IF(NOT(ISBLANK(H1598)),(12-DATEDIF(H1598,'[3]1.Pradzia'!$D$13,"m")),0)</f>
        <v>0</v>
      </c>
      <c r="X1598" s="35">
        <f t="shared" si="340"/>
        <v>0</v>
      </c>
      <c r="Y1598" s="35">
        <f t="shared" si="350"/>
        <v>0</v>
      </c>
      <c r="Z1598" s="35">
        <f t="shared" si="348"/>
        <v>0</v>
      </c>
      <c r="AA1598" s="36">
        <f t="shared" si="341"/>
        <v>0</v>
      </c>
      <c r="AB1598" s="36">
        <f t="shared" si="342"/>
        <v>0</v>
      </c>
      <c r="AC1598" s="37">
        <f t="shared" si="343"/>
        <v>0</v>
      </c>
      <c r="AD1598" s="35">
        <f>IF(OR(YEAR(G1598)&lt;2019,O1598="X"),0,IF(ISBLANK(H1598),DATEDIF(G1598,'[3]1.Pradzia'!$D$13,"M"),DATEDIF(G1598,H1598,"m")))</f>
        <v>0</v>
      </c>
      <c r="AE1598" s="37">
        <f>IF(E1598='[3]5.Grup_T'!$E$20,0,IF(AD1598&lt;&gt;0,M1598/V1598*MIN(12,AD1598),0))</f>
        <v>0</v>
      </c>
      <c r="AF1598" s="37">
        <f t="shared" si="344"/>
        <v>0</v>
      </c>
      <c r="AG1598" s="37">
        <f t="shared" si="345"/>
        <v>0</v>
      </c>
      <c r="AH1598" s="37">
        <f t="shared" si="346"/>
        <v>0</v>
      </c>
      <c r="AI1598" s="35" t="str">
        <f t="shared" si="347"/>
        <v>Nusidėvėjęs</v>
      </c>
      <c r="AJ1598" s="38" t="str">
        <f>IF(AND(F1598&lt;&gt;[3]Pav.tvarkyklė!$B$12,F1598&lt;&gt;[3]Pav.tvarkyklė!$B$13),"GVTNT","X")</f>
        <v>GVTNT</v>
      </c>
      <c r="AK1598" s="39">
        <f t="shared" si="349"/>
        <v>0</v>
      </c>
      <c r="AL1598" s="41"/>
      <c r="AM1598" s="41"/>
      <c r="AN1598" s="41">
        <f t="shared" si="337"/>
        <v>1900</v>
      </c>
      <c r="AO1598" s="41"/>
      <c r="AP1598" s="41"/>
      <c r="AQ1598" s="41"/>
      <c r="AR1598" s="42"/>
      <c r="AS1598" s="42"/>
      <c r="AU1598" s="43">
        <f t="shared" si="338"/>
        <v>0</v>
      </c>
    </row>
    <row r="1599" spans="1:47" ht="15" customHeight="1" x14ac:dyDescent="0.25">
      <c r="A1599" s="11"/>
      <c r="B1599" s="19">
        <v>1767</v>
      </c>
      <c r="C1599" s="74"/>
      <c r="D1599" s="77"/>
      <c r="E1599" s="78"/>
      <c r="F1599" s="78"/>
      <c r="G1599" s="80"/>
      <c r="H1599" s="25"/>
      <c r="I1599" s="27"/>
      <c r="J1599" s="27"/>
      <c r="K1599" s="27"/>
      <c r="L1599" s="79"/>
      <c r="M1599" s="81"/>
      <c r="N1599" s="29">
        <v>0</v>
      </c>
      <c r="O1599" s="30" t="str">
        <f>IF(G1599&lt;=$N$2,"",IF(F1599=[3]Pav.tvarkyklė!$B$13,"",IF(ISBLANK(R1599),"X","")))</f>
        <v/>
      </c>
      <c r="P1599" s="88"/>
      <c r="Q1599" s="78"/>
      <c r="R1599" s="78"/>
      <c r="S1599" s="63"/>
      <c r="T1599" s="63"/>
      <c r="U1599" s="34" t="str">
        <f>IFERROR(INDEX('[3]5.Grup_T'!$G$4:$G$22,MATCH('6.Turtas'!E1599,'[3]5.Grup_T'!$E$4:$E$22,0)),"0")</f>
        <v>0</v>
      </c>
      <c r="V1599" s="35">
        <f t="shared" si="339"/>
        <v>0</v>
      </c>
      <c r="W1599" s="35">
        <f>IF(NOT(ISBLANK(H1599)),(12-DATEDIF(H1599,'[3]1.Pradzia'!$D$13,"m")),0)</f>
        <v>0</v>
      </c>
      <c r="X1599" s="35">
        <f t="shared" si="340"/>
        <v>0</v>
      </c>
      <c r="Y1599" s="35">
        <f t="shared" si="350"/>
        <v>0</v>
      </c>
      <c r="Z1599" s="35">
        <f t="shared" si="348"/>
        <v>0</v>
      </c>
      <c r="AA1599" s="36">
        <f t="shared" si="341"/>
        <v>0</v>
      </c>
      <c r="AB1599" s="36">
        <f t="shared" si="342"/>
        <v>0</v>
      </c>
      <c r="AC1599" s="37">
        <f t="shared" si="343"/>
        <v>0</v>
      </c>
      <c r="AD1599" s="35">
        <f>IF(OR(YEAR(G1599)&lt;2019,O1599="X"),0,IF(ISBLANK(H1599),DATEDIF(G1599,'[3]1.Pradzia'!$D$13,"M"),DATEDIF(G1599,H1599,"m")))</f>
        <v>0</v>
      </c>
      <c r="AE1599" s="37">
        <f>IF(E1599='[3]5.Grup_T'!$E$20,0,IF(AD1599&lt;&gt;0,M1599/V1599*MIN(12,AD1599),0))</f>
        <v>0</v>
      </c>
      <c r="AF1599" s="37">
        <f t="shared" si="344"/>
        <v>0</v>
      </c>
      <c r="AG1599" s="37">
        <f t="shared" si="345"/>
        <v>0</v>
      </c>
      <c r="AH1599" s="37">
        <f t="shared" si="346"/>
        <v>0</v>
      </c>
      <c r="AI1599" s="35" t="str">
        <f t="shared" si="347"/>
        <v>Nusidėvėjęs</v>
      </c>
      <c r="AJ1599" s="38" t="str">
        <f>IF(AND(F1599&lt;&gt;[3]Pav.tvarkyklė!$B$12,F1599&lt;&gt;[3]Pav.tvarkyklė!$B$13),"GVTNT","X")</f>
        <v>GVTNT</v>
      </c>
      <c r="AK1599" s="39">
        <f t="shared" si="349"/>
        <v>0</v>
      </c>
      <c r="AL1599" s="41"/>
      <c r="AM1599" s="41"/>
      <c r="AN1599" s="41">
        <f t="shared" si="337"/>
        <v>1900</v>
      </c>
      <c r="AO1599" s="41"/>
      <c r="AP1599" s="41"/>
      <c r="AQ1599" s="41"/>
      <c r="AR1599" s="42"/>
      <c r="AS1599" s="42"/>
      <c r="AU1599" s="43">
        <f t="shared" si="338"/>
        <v>0</v>
      </c>
    </row>
    <row r="1600" spans="1:47" ht="15" customHeight="1" x14ac:dyDescent="0.25">
      <c r="A1600" s="11"/>
      <c r="B1600" s="19">
        <v>1768</v>
      </c>
      <c r="C1600" s="74"/>
      <c r="D1600" s="77"/>
      <c r="E1600" s="78"/>
      <c r="F1600" s="78"/>
      <c r="G1600" s="80"/>
      <c r="H1600" s="25"/>
      <c r="I1600" s="27"/>
      <c r="J1600" s="27"/>
      <c r="K1600" s="27"/>
      <c r="L1600" s="79"/>
      <c r="M1600" s="81"/>
      <c r="N1600" s="29">
        <v>0</v>
      </c>
      <c r="O1600" s="30" t="str">
        <f>IF(G1600&lt;=$N$2,"",IF(F1600=[3]Pav.tvarkyklė!$B$13,"",IF(ISBLANK(R1600),"X","")))</f>
        <v/>
      </c>
      <c r="P1600" s="88"/>
      <c r="Q1600" s="78"/>
      <c r="R1600" s="78"/>
      <c r="S1600" s="63"/>
      <c r="T1600" s="63"/>
      <c r="U1600" s="34" t="str">
        <f>IFERROR(INDEX('[3]5.Grup_T'!$G$4:$G$22,MATCH('6.Turtas'!E1600,'[3]5.Grup_T'!$E$4:$E$22,0)),"0")</f>
        <v>0</v>
      </c>
      <c r="V1600" s="35">
        <f t="shared" si="339"/>
        <v>0</v>
      </c>
      <c r="W1600" s="35">
        <f>IF(NOT(ISBLANK(H1600)),(12-DATEDIF(H1600,'[3]1.Pradzia'!$D$13,"m")),0)</f>
        <v>0</v>
      </c>
      <c r="X1600" s="35">
        <f t="shared" si="340"/>
        <v>0</v>
      </c>
      <c r="Y1600" s="35">
        <f t="shared" si="350"/>
        <v>0</v>
      </c>
      <c r="Z1600" s="35">
        <f t="shared" si="348"/>
        <v>0</v>
      </c>
      <c r="AA1600" s="36">
        <f t="shared" si="341"/>
        <v>0</v>
      </c>
      <c r="AB1600" s="36">
        <f t="shared" si="342"/>
        <v>0</v>
      </c>
      <c r="AC1600" s="37">
        <f t="shared" si="343"/>
        <v>0</v>
      </c>
      <c r="AD1600" s="35">
        <f>IF(OR(YEAR(G1600)&lt;2019,O1600="X"),0,IF(ISBLANK(H1600),DATEDIF(G1600,'[3]1.Pradzia'!$D$13,"M"),DATEDIF(G1600,H1600,"m")))</f>
        <v>0</v>
      </c>
      <c r="AE1600" s="37">
        <f>IF(E1600='[3]5.Grup_T'!$E$20,0,IF(AD1600&lt;&gt;0,M1600/V1600*MIN(12,AD1600),0))</f>
        <v>0</v>
      </c>
      <c r="AF1600" s="37">
        <f t="shared" si="344"/>
        <v>0</v>
      </c>
      <c r="AG1600" s="37">
        <f t="shared" si="345"/>
        <v>0</v>
      </c>
      <c r="AH1600" s="37">
        <f t="shared" si="346"/>
        <v>0</v>
      </c>
      <c r="AI1600" s="35" t="str">
        <f t="shared" si="347"/>
        <v>Nusidėvėjęs</v>
      </c>
      <c r="AJ1600" s="38" t="str">
        <f>IF(AND(F1600&lt;&gt;[3]Pav.tvarkyklė!$B$12,F1600&lt;&gt;[3]Pav.tvarkyklė!$B$13),"GVTNT","X")</f>
        <v>GVTNT</v>
      </c>
      <c r="AK1600" s="39">
        <f t="shared" si="349"/>
        <v>0</v>
      </c>
      <c r="AL1600" s="41"/>
      <c r="AM1600" s="41"/>
      <c r="AN1600" s="41">
        <f t="shared" si="337"/>
        <v>1900</v>
      </c>
      <c r="AO1600" s="41"/>
      <c r="AP1600" s="41"/>
      <c r="AQ1600" s="41"/>
      <c r="AR1600" s="42"/>
      <c r="AS1600" s="42"/>
      <c r="AU1600" s="43">
        <f t="shared" si="338"/>
        <v>0</v>
      </c>
    </row>
    <row r="1601" spans="1:47" ht="15" customHeight="1" x14ac:dyDescent="0.25">
      <c r="A1601" s="11"/>
      <c r="B1601" s="19">
        <v>1769</v>
      </c>
      <c r="C1601" s="74"/>
      <c r="D1601" s="77"/>
      <c r="E1601" s="78"/>
      <c r="F1601" s="78"/>
      <c r="G1601" s="80"/>
      <c r="H1601" s="25"/>
      <c r="I1601" s="27"/>
      <c r="J1601" s="27"/>
      <c r="K1601" s="27"/>
      <c r="L1601" s="27"/>
      <c r="M1601" s="28"/>
      <c r="N1601" s="29">
        <v>0</v>
      </c>
      <c r="O1601" s="30" t="str">
        <f>IF(G1601&lt;=$N$2,"",IF(F1601=[3]Pav.tvarkyklė!$B$13,"",IF(ISBLANK(R1601),"X","")))</f>
        <v/>
      </c>
      <c r="P1601" s="88"/>
      <c r="Q1601" s="78"/>
      <c r="R1601" s="78"/>
      <c r="S1601" s="63"/>
      <c r="T1601" s="63"/>
      <c r="U1601" s="34" t="str">
        <f>IFERROR(INDEX('[3]5.Grup_T'!$G$4:$G$22,MATCH('6.Turtas'!E1601,'[3]5.Grup_T'!$E$4:$E$22,0)),"0")</f>
        <v>0</v>
      </c>
      <c r="V1601" s="35">
        <f t="shared" si="339"/>
        <v>0</v>
      </c>
      <c r="W1601" s="35">
        <f>IF(NOT(ISBLANK(H1601)),(12-DATEDIF(H1601,'[3]1.Pradzia'!$D$13,"m")),0)</f>
        <v>0</v>
      </c>
      <c r="X1601" s="35">
        <f t="shared" si="340"/>
        <v>0</v>
      </c>
      <c r="Y1601" s="35">
        <f t="shared" si="350"/>
        <v>0</v>
      </c>
      <c r="Z1601" s="35">
        <f t="shared" si="348"/>
        <v>0</v>
      </c>
      <c r="AA1601" s="36">
        <f t="shared" si="341"/>
        <v>0</v>
      </c>
      <c r="AB1601" s="36">
        <f t="shared" si="342"/>
        <v>0</v>
      </c>
      <c r="AC1601" s="37">
        <f t="shared" si="343"/>
        <v>0</v>
      </c>
      <c r="AD1601" s="35">
        <f>IF(OR(YEAR(G1601)&lt;2019,O1601="X"),0,IF(ISBLANK(H1601),DATEDIF(G1601,'[3]1.Pradzia'!$D$13,"M"),DATEDIF(G1601,H1601,"m")))</f>
        <v>0</v>
      </c>
      <c r="AE1601" s="37">
        <f>IF(E1601='[3]5.Grup_T'!$E$20,0,IF(AD1601&lt;&gt;0,M1601/V1601*MIN(12,AD1601),0))</f>
        <v>0</v>
      </c>
      <c r="AF1601" s="37">
        <f t="shared" si="344"/>
        <v>0</v>
      </c>
      <c r="AG1601" s="37">
        <f t="shared" si="345"/>
        <v>0</v>
      </c>
      <c r="AH1601" s="37">
        <f t="shared" si="346"/>
        <v>0</v>
      </c>
      <c r="AI1601" s="35" t="str">
        <f t="shared" si="347"/>
        <v>Nusidėvėjęs</v>
      </c>
      <c r="AJ1601" s="38" t="str">
        <f>IF(AND(F1601&lt;&gt;[3]Pav.tvarkyklė!$B$12,F1601&lt;&gt;[3]Pav.tvarkyklė!$B$13),"GVTNT","X")</f>
        <v>GVTNT</v>
      </c>
      <c r="AK1601" s="39">
        <f t="shared" si="349"/>
        <v>0</v>
      </c>
      <c r="AL1601" s="41"/>
      <c r="AM1601" s="41"/>
      <c r="AN1601" s="41">
        <f t="shared" si="337"/>
        <v>1900</v>
      </c>
      <c r="AO1601" s="41"/>
      <c r="AP1601" s="41"/>
      <c r="AQ1601" s="41"/>
      <c r="AR1601" s="42"/>
      <c r="AS1601" s="42"/>
      <c r="AU1601" s="43">
        <f t="shared" si="338"/>
        <v>0</v>
      </c>
    </row>
    <row r="1602" spans="1:47" ht="15" customHeight="1" x14ac:dyDescent="0.25">
      <c r="A1602" s="11"/>
      <c r="B1602" s="19">
        <v>1770</v>
      </c>
      <c r="C1602" s="74"/>
      <c r="D1602" s="77"/>
      <c r="E1602" s="78"/>
      <c r="F1602" s="78"/>
      <c r="G1602" s="80"/>
      <c r="H1602" s="25"/>
      <c r="I1602" s="27"/>
      <c r="J1602" s="27"/>
      <c r="K1602" s="27"/>
      <c r="L1602" s="79"/>
      <c r="M1602" s="81"/>
      <c r="N1602" s="29">
        <v>0</v>
      </c>
      <c r="O1602" s="30" t="str">
        <f>IF(G1602&lt;=$N$2,"",IF(F1602=[3]Pav.tvarkyklė!$B$13,"",IF(ISBLANK(R1602),"X","")))</f>
        <v/>
      </c>
      <c r="P1602" s="88"/>
      <c r="Q1602" s="78"/>
      <c r="R1602" s="78"/>
      <c r="S1602" s="63"/>
      <c r="T1602" s="63"/>
      <c r="U1602" s="34" t="str">
        <f>IFERROR(INDEX('[3]5.Grup_T'!$G$4:$G$22,MATCH('6.Turtas'!E1602,'[3]5.Grup_T'!$E$4:$E$22,0)),"0")</f>
        <v>0</v>
      </c>
      <c r="V1602" s="35">
        <f t="shared" si="339"/>
        <v>0</v>
      </c>
      <c r="W1602" s="35">
        <f>IF(NOT(ISBLANK(H1602)),(12-DATEDIF(H1602,'[3]1.Pradzia'!$D$13,"m")),0)</f>
        <v>0</v>
      </c>
      <c r="X1602" s="35">
        <f t="shared" si="340"/>
        <v>0</v>
      </c>
      <c r="Y1602" s="35">
        <f t="shared" si="350"/>
        <v>0</v>
      </c>
      <c r="Z1602" s="35">
        <f t="shared" si="348"/>
        <v>0</v>
      </c>
      <c r="AA1602" s="36">
        <f t="shared" si="341"/>
        <v>0</v>
      </c>
      <c r="AB1602" s="36">
        <f t="shared" si="342"/>
        <v>0</v>
      </c>
      <c r="AC1602" s="37">
        <f t="shared" si="343"/>
        <v>0</v>
      </c>
      <c r="AD1602" s="35">
        <f>IF(OR(YEAR(G1602)&lt;2019,O1602="X"),0,IF(ISBLANK(H1602),DATEDIF(G1602,'[3]1.Pradzia'!$D$13,"M"),DATEDIF(G1602,H1602,"m")))</f>
        <v>0</v>
      </c>
      <c r="AE1602" s="37">
        <f>IF(E1602='[3]5.Grup_T'!$E$20,0,IF(AD1602&lt;&gt;0,M1602/V1602*MIN(12,AD1602),0))</f>
        <v>0</v>
      </c>
      <c r="AF1602" s="37">
        <f t="shared" si="344"/>
        <v>0</v>
      </c>
      <c r="AG1602" s="37">
        <f t="shared" si="345"/>
        <v>0</v>
      </c>
      <c r="AH1602" s="37">
        <f t="shared" si="346"/>
        <v>0</v>
      </c>
      <c r="AI1602" s="35" t="str">
        <f t="shared" si="347"/>
        <v>Nusidėvėjęs</v>
      </c>
      <c r="AJ1602" s="38" t="str">
        <f>IF(AND(F1602&lt;&gt;[3]Pav.tvarkyklė!$B$12,F1602&lt;&gt;[3]Pav.tvarkyklė!$B$13),"GVTNT","X")</f>
        <v>GVTNT</v>
      </c>
      <c r="AK1602" s="39">
        <f t="shared" si="349"/>
        <v>0</v>
      </c>
      <c r="AL1602" s="41"/>
      <c r="AM1602" s="41"/>
      <c r="AN1602" s="41">
        <f t="shared" si="337"/>
        <v>1900</v>
      </c>
      <c r="AO1602" s="41"/>
      <c r="AP1602" s="41"/>
      <c r="AQ1602" s="41"/>
      <c r="AR1602" s="42"/>
      <c r="AS1602" s="42"/>
      <c r="AU1602" s="43">
        <f t="shared" si="338"/>
        <v>0</v>
      </c>
    </row>
    <row r="1603" spans="1:47" ht="15" customHeight="1" x14ac:dyDescent="0.25">
      <c r="A1603" s="11"/>
      <c r="B1603" s="19">
        <v>1771</v>
      </c>
      <c r="C1603" s="74"/>
      <c r="D1603" s="77"/>
      <c r="E1603" s="78"/>
      <c r="F1603" s="78"/>
      <c r="G1603" s="80"/>
      <c r="H1603" s="25"/>
      <c r="I1603" s="27"/>
      <c r="J1603" s="27"/>
      <c r="K1603" s="27"/>
      <c r="L1603" s="79"/>
      <c r="M1603" s="81"/>
      <c r="N1603" s="29">
        <v>0</v>
      </c>
      <c r="O1603" s="30" t="str">
        <f>IF(G1603&lt;=$N$2,"",IF(F1603=[3]Pav.tvarkyklė!$B$13,"",IF(ISBLANK(R1603),"X","")))</f>
        <v/>
      </c>
      <c r="P1603" s="88"/>
      <c r="Q1603" s="78"/>
      <c r="R1603" s="78"/>
      <c r="S1603" s="63"/>
      <c r="T1603" s="63"/>
      <c r="U1603" s="34" t="str">
        <f>IFERROR(INDEX('[3]5.Grup_T'!$G$4:$G$22,MATCH('6.Turtas'!E1603,'[3]5.Grup_T'!$E$4:$E$22,0)),"0")</f>
        <v>0</v>
      </c>
      <c r="V1603" s="35">
        <f t="shared" si="339"/>
        <v>0</v>
      </c>
      <c r="W1603" s="35">
        <f>IF(NOT(ISBLANK(H1603)),(12-DATEDIF(H1603,'[3]1.Pradzia'!$D$13,"m")),0)</f>
        <v>0</v>
      </c>
      <c r="X1603" s="35">
        <f t="shared" si="340"/>
        <v>0</v>
      </c>
      <c r="Y1603" s="35">
        <f t="shared" si="350"/>
        <v>0</v>
      </c>
      <c r="Z1603" s="35">
        <f t="shared" si="348"/>
        <v>0</v>
      </c>
      <c r="AA1603" s="36">
        <f t="shared" si="341"/>
        <v>0</v>
      </c>
      <c r="AB1603" s="36">
        <f t="shared" si="342"/>
        <v>0</v>
      </c>
      <c r="AC1603" s="37">
        <f t="shared" si="343"/>
        <v>0</v>
      </c>
      <c r="AD1603" s="35">
        <f>IF(OR(YEAR(G1603)&lt;2019,O1603="X"),0,IF(ISBLANK(H1603),DATEDIF(G1603,'[3]1.Pradzia'!$D$13,"M"),DATEDIF(G1603,H1603,"m")))</f>
        <v>0</v>
      </c>
      <c r="AE1603" s="37">
        <f>IF(E1603='[3]5.Grup_T'!$E$20,0,IF(AD1603&lt;&gt;0,M1603/V1603*MIN(12,AD1603),0))</f>
        <v>0</v>
      </c>
      <c r="AF1603" s="37">
        <f t="shared" si="344"/>
        <v>0</v>
      </c>
      <c r="AG1603" s="37">
        <f t="shared" si="345"/>
        <v>0</v>
      </c>
      <c r="AH1603" s="37">
        <f t="shared" si="346"/>
        <v>0</v>
      </c>
      <c r="AI1603" s="35" t="str">
        <f t="shared" si="347"/>
        <v>Nusidėvėjęs</v>
      </c>
      <c r="AJ1603" s="38" t="str">
        <f>IF(AND(F1603&lt;&gt;[3]Pav.tvarkyklė!$B$12,F1603&lt;&gt;[3]Pav.tvarkyklė!$B$13),"GVTNT","X")</f>
        <v>GVTNT</v>
      </c>
      <c r="AK1603" s="39">
        <f t="shared" si="349"/>
        <v>0</v>
      </c>
      <c r="AL1603" s="41"/>
      <c r="AM1603" s="41"/>
      <c r="AN1603" s="41">
        <f t="shared" si="337"/>
        <v>1900</v>
      </c>
      <c r="AO1603" s="41"/>
      <c r="AP1603" s="41"/>
      <c r="AQ1603" s="41"/>
      <c r="AR1603" s="42"/>
      <c r="AS1603" s="42"/>
      <c r="AU1603" s="43">
        <f t="shared" si="338"/>
        <v>0</v>
      </c>
    </row>
    <row r="1604" spans="1:47" ht="15" customHeight="1" x14ac:dyDescent="0.25">
      <c r="A1604" s="11"/>
      <c r="B1604" s="19">
        <v>1772</v>
      </c>
      <c r="C1604" s="74"/>
      <c r="D1604" s="77"/>
      <c r="E1604" s="78"/>
      <c r="F1604" s="78"/>
      <c r="G1604" s="80"/>
      <c r="H1604" s="25"/>
      <c r="I1604" s="27"/>
      <c r="J1604" s="27"/>
      <c r="K1604" s="27"/>
      <c r="L1604" s="79"/>
      <c r="M1604" s="81"/>
      <c r="N1604" s="29">
        <v>0</v>
      </c>
      <c r="O1604" s="30" t="str">
        <f>IF(G1604&lt;=$N$2,"",IF(F1604=[3]Pav.tvarkyklė!$B$13,"",IF(ISBLANK(R1604),"X","")))</f>
        <v/>
      </c>
      <c r="P1604" s="88"/>
      <c r="Q1604" s="78"/>
      <c r="R1604" s="78"/>
      <c r="S1604" s="63"/>
      <c r="T1604" s="63"/>
      <c r="U1604" s="34" t="str">
        <f>IFERROR(INDEX('[3]5.Grup_T'!$G$4:$G$22,MATCH('6.Turtas'!E1604,'[3]5.Grup_T'!$E$4:$E$22,0)),"0")</f>
        <v>0</v>
      </c>
      <c r="V1604" s="35">
        <f t="shared" si="339"/>
        <v>0</v>
      </c>
      <c r="W1604" s="35">
        <f>IF(NOT(ISBLANK(H1604)),(12-DATEDIF(H1604,'[3]1.Pradzia'!$D$13,"m")),0)</f>
        <v>0</v>
      </c>
      <c r="X1604" s="35">
        <f t="shared" si="340"/>
        <v>0</v>
      </c>
      <c r="Y1604" s="35">
        <f t="shared" si="350"/>
        <v>0</v>
      </c>
      <c r="Z1604" s="35">
        <f t="shared" si="348"/>
        <v>0</v>
      </c>
      <c r="AA1604" s="36">
        <f t="shared" si="341"/>
        <v>0</v>
      </c>
      <c r="AB1604" s="36">
        <f t="shared" si="342"/>
        <v>0</v>
      </c>
      <c r="AC1604" s="37">
        <f t="shared" si="343"/>
        <v>0</v>
      </c>
      <c r="AD1604" s="35">
        <f>IF(OR(YEAR(G1604)&lt;2019,O1604="X"),0,IF(ISBLANK(H1604),DATEDIF(G1604,'[3]1.Pradzia'!$D$13,"M"),DATEDIF(G1604,H1604,"m")))</f>
        <v>0</v>
      </c>
      <c r="AE1604" s="37">
        <f>IF(E1604='[3]5.Grup_T'!$E$20,0,IF(AD1604&lt;&gt;0,M1604/V1604*MIN(12,AD1604),0))</f>
        <v>0</v>
      </c>
      <c r="AF1604" s="37">
        <f t="shared" si="344"/>
        <v>0</v>
      </c>
      <c r="AG1604" s="37">
        <f t="shared" si="345"/>
        <v>0</v>
      </c>
      <c r="AH1604" s="37">
        <f t="shared" si="346"/>
        <v>0</v>
      </c>
      <c r="AI1604" s="35" t="str">
        <f t="shared" si="347"/>
        <v>Nusidėvėjęs</v>
      </c>
      <c r="AJ1604" s="38" t="str">
        <f>IF(AND(F1604&lt;&gt;[3]Pav.tvarkyklė!$B$12,F1604&lt;&gt;[3]Pav.tvarkyklė!$B$13),"GVTNT","X")</f>
        <v>GVTNT</v>
      </c>
      <c r="AK1604" s="39">
        <f t="shared" si="349"/>
        <v>0</v>
      </c>
      <c r="AL1604" s="41"/>
      <c r="AM1604" s="41"/>
      <c r="AN1604" s="41">
        <f t="shared" si="337"/>
        <v>1900</v>
      </c>
      <c r="AO1604" s="41"/>
      <c r="AP1604" s="41"/>
      <c r="AQ1604" s="41"/>
      <c r="AR1604" s="42"/>
      <c r="AS1604" s="42"/>
      <c r="AU1604" s="43">
        <f t="shared" si="338"/>
        <v>0</v>
      </c>
    </row>
    <row r="1605" spans="1:47" ht="15" customHeight="1" x14ac:dyDescent="0.25">
      <c r="A1605" s="11"/>
      <c r="B1605" s="19">
        <v>1773</v>
      </c>
      <c r="C1605" s="74"/>
      <c r="D1605" s="77"/>
      <c r="E1605" s="78"/>
      <c r="F1605" s="78"/>
      <c r="G1605" s="80"/>
      <c r="H1605" s="25"/>
      <c r="I1605" s="27"/>
      <c r="J1605" s="27"/>
      <c r="K1605" s="27"/>
      <c r="L1605" s="79"/>
      <c r="M1605" s="81"/>
      <c r="N1605" s="29">
        <v>0</v>
      </c>
      <c r="O1605" s="30" t="str">
        <f>IF(G1605&lt;=$N$2,"",IF(F1605=[3]Pav.tvarkyklė!$B$13,"",IF(ISBLANK(R1605),"X","")))</f>
        <v/>
      </c>
      <c r="P1605" s="88"/>
      <c r="Q1605" s="78"/>
      <c r="R1605" s="78"/>
      <c r="S1605" s="63"/>
      <c r="T1605" s="63"/>
      <c r="U1605" s="34" t="str">
        <f>IFERROR(INDEX('[3]5.Grup_T'!$G$4:$G$22,MATCH('6.Turtas'!E1605,'[3]5.Grup_T'!$E$4:$E$22,0)),"0")</f>
        <v>0</v>
      </c>
      <c r="V1605" s="35">
        <f t="shared" si="339"/>
        <v>0</v>
      </c>
      <c r="W1605" s="35">
        <f>IF(NOT(ISBLANK(H1605)),(12-DATEDIF(H1605,'[3]1.Pradzia'!$D$13,"m")),0)</f>
        <v>0</v>
      </c>
      <c r="X1605" s="35">
        <f t="shared" si="340"/>
        <v>0</v>
      </c>
      <c r="Y1605" s="35">
        <f t="shared" si="350"/>
        <v>0</v>
      </c>
      <c r="Z1605" s="35">
        <f t="shared" si="348"/>
        <v>0</v>
      </c>
      <c r="AA1605" s="36">
        <f t="shared" si="341"/>
        <v>0</v>
      </c>
      <c r="AB1605" s="36">
        <f t="shared" si="342"/>
        <v>0</v>
      </c>
      <c r="AC1605" s="37">
        <f t="shared" si="343"/>
        <v>0</v>
      </c>
      <c r="AD1605" s="35">
        <f>IF(OR(YEAR(G1605)&lt;2019,O1605="X"),0,IF(ISBLANK(H1605),DATEDIF(G1605,'[3]1.Pradzia'!$D$13,"M"),DATEDIF(G1605,H1605,"m")))</f>
        <v>0</v>
      </c>
      <c r="AE1605" s="37">
        <f>IF(E1605='[3]5.Grup_T'!$E$20,0,IF(AD1605&lt;&gt;0,M1605/V1605*MIN(12,AD1605),0))</f>
        <v>0</v>
      </c>
      <c r="AF1605" s="37">
        <f t="shared" si="344"/>
        <v>0</v>
      </c>
      <c r="AG1605" s="37">
        <f t="shared" si="345"/>
        <v>0</v>
      </c>
      <c r="AH1605" s="37">
        <f t="shared" si="346"/>
        <v>0</v>
      </c>
      <c r="AI1605" s="35" t="str">
        <f t="shared" si="347"/>
        <v>Nusidėvėjęs</v>
      </c>
      <c r="AJ1605" s="38" t="str">
        <f>IF(AND(F1605&lt;&gt;[3]Pav.tvarkyklė!$B$12,F1605&lt;&gt;[3]Pav.tvarkyklė!$B$13),"GVTNT","X")</f>
        <v>GVTNT</v>
      </c>
      <c r="AK1605" s="39">
        <f t="shared" si="349"/>
        <v>0</v>
      </c>
      <c r="AL1605" s="41"/>
      <c r="AM1605" s="41"/>
      <c r="AN1605" s="41">
        <f t="shared" ref="AN1605:AN1668" si="351">YEAR(G1605)</f>
        <v>1900</v>
      </c>
      <c r="AO1605" s="41"/>
      <c r="AP1605" s="41"/>
      <c r="AQ1605" s="41"/>
      <c r="AR1605" s="42"/>
      <c r="AS1605" s="42"/>
      <c r="AU1605" s="43">
        <f t="shared" ref="AU1605:AU1668" si="352">AF1605-AT1605</f>
        <v>0</v>
      </c>
    </row>
    <row r="1606" spans="1:47" ht="15" customHeight="1" x14ac:dyDescent="0.25">
      <c r="A1606" s="11"/>
      <c r="B1606" s="19">
        <v>1774</v>
      </c>
      <c r="C1606" s="74"/>
      <c r="D1606" s="77"/>
      <c r="E1606" s="78"/>
      <c r="F1606" s="78"/>
      <c r="G1606" s="80"/>
      <c r="H1606" s="25"/>
      <c r="I1606" s="27"/>
      <c r="J1606" s="27"/>
      <c r="K1606" s="27"/>
      <c r="L1606" s="79"/>
      <c r="M1606" s="81"/>
      <c r="N1606" s="29">
        <v>0</v>
      </c>
      <c r="O1606" s="30" t="str">
        <f>IF(G1606&lt;=$N$2,"",IF(F1606=[3]Pav.tvarkyklė!$B$13,"",IF(ISBLANK(R1606),"X","")))</f>
        <v/>
      </c>
      <c r="P1606" s="88"/>
      <c r="Q1606" s="78"/>
      <c r="R1606" s="78"/>
      <c r="S1606" s="63"/>
      <c r="T1606" s="63"/>
      <c r="U1606" s="34" t="str">
        <f>IFERROR(INDEX('[3]5.Grup_T'!$G$4:$G$22,MATCH('6.Turtas'!E1606,'[3]5.Grup_T'!$E$4:$E$22,0)),"0")</f>
        <v>0</v>
      </c>
      <c r="V1606" s="35">
        <f t="shared" si="339"/>
        <v>0</v>
      </c>
      <c r="W1606" s="35">
        <f>IF(NOT(ISBLANK(H1606)),(12-DATEDIF(H1606,'[3]1.Pradzia'!$D$13,"m")),0)</f>
        <v>0</v>
      </c>
      <c r="X1606" s="35">
        <f t="shared" si="340"/>
        <v>0</v>
      </c>
      <c r="Y1606" s="35">
        <f t="shared" si="350"/>
        <v>0</v>
      </c>
      <c r="Z1606" s="35">
        <f t="shared" si="348"/>
        <v>0</v>
      </c>
      <c r="AA1606" s="36">
        <f t="shared" si="341"/>
        <v>0</v>
      </c>
      <c r="AB1606" s="36">
        <f t="shared" si="342"/>
        <v>0</v>
      </c>
      <c r="AC1606" s="37">
        <f t="shared" si="343"/>
        <v>0</v>
      </c>
      <c r="AD1606" s="35">
        <f>IF(OR(YEAR(G1606)&lt;2019,O1606="X"),0,IF(ISBLANK(H1606),DATEDIF(G1606,'[3]1.Pradzia'!$D$13,"M"),DATEDIF(G1606,H1606,"m")))</f>
        <v>0</v>
      </c>
      <c r="AE1606" s="37">
        <f>IF(E1606='[3]5.Grup_T'!$E$20,0,IF(AD1606&lt;&gt;0,M1606/V1606*MIN(12,AD1606),0))</f>
        <v>0</v>
      </c>
      <c r="AF1606" s="37">
        <f t="shared" si="344"/>
        <v>0</v>
      </c>
      <c r="AG1606" s="37">
        <f t="shared" si="345"/>
        <v>0</v>
      </c>
      <c r="AH1606" s="37">
        <f t="shared" si="346"/>
        <v>0</v>
      </c>
      <c r="AI1606" s="35" t="str">
        <f t="shared" si="347"/>
        <v>Nusidėvėjęs</v>
      </c>
      <c r="AJ1606" s="38" t="str">
        <f>IF(AND(F1606&lt;&gt;[3]Pav.tvarkyklė!$B$12,F1606&lt;&gt;[3]Pav.tvarkyklė!$B$13),"GVTNT","X")</f>
        <v>GVTNT</v>
      </c>
      <c r="AK1606" s="39">
        <f t="shared" si="349"/>
        <v>0</v>
      </c>
      <c r="AL1606" s="41"/>
      <c r="AM1606" s="41"/>
      <c r="AN1606" s="41">
        <f t="shared" si="351"/>
        <v>1900</v>
      </c>
      <c r="AO1606" s="41"/>
      <c r="AP1606" s="41"/>
      <c r="AQ1606" s="41"/>
      <c r="AR1606" s="42"/>
      <c r="AS1606" s="42"/>
      <c r="AU1606" s="43">
        <f t="shared" si="352"/>
        <v>0</v>
      </c>
    </row>
    <row r="1607" spans="1:47" ht="15" customHeight="1" x14ac:dyDescent="0.25">
      <c r="A1607" s="11"/>
      <c r="B1607" s="19">
        <v>1775</v>
      </c>
      <c r="C1607" s="74"/>
      <c r="D1607" s="77"/>
      <c r="E1607" s="78"/>
      <c r="F1607" s="78"/>
      <c r="G1607" s="80"/>
      <c r="H1607" s="25"/>
      <c r="I1607" s="27"/>
      <c r="J1607" s="27"/>
      <c r="K1607" s="27"/>
      <c r="L1607" s="79"/>
      <c r="M1607" s="81"/>
      <c r="N1607" s="29">
        <v>0</v>
      </c>
      <c r="O1607" s="30" t="str">
        <f>IF(G1607&lt;=$N$2,"",IF(F1607=[3]Pav.tvarkyklė!$B$13,"",IF(ISBLANK(R1607),"X","")))</f>
        <v/>
      </c>
      <c r="P1607" s="88"/>
      <c r="Q1607" s="78"/>
      <c r="R1607" s="78"/>
      <c r="S1607" s="63"/>
      <c r="T1607" s="63"/>
      <c r="U1607" s="34" t="str">
        <f>IFERROR(INDEX('[3]5.Grup_T'!$G$4:$G$22,MATCH('6.Turtas'!E1607,'[3]5.Grup_T'!$E$4:$E$22,0)),"0")</f>
        <v>0</v>
      </c>
      <c r="V1607" s="35">
        <f t="shared" si="339"/>
        <v>0</v>
      </c>
      <c r="W1607" s="35">
        <f>IF(NOT(ISBLANK(H1607)),(12-DATEDIF(H1607,'[3]1.Pradzia'!$D$13,"m")),0)</f>
        <v>0</v>
      </c>
      <c r="X1607" s="35">
        <f t="shared" si="340"/>
        <v>0</v>
      </c>
      <c r="Y1607" s="35">
        <f t="shared" si="350"/>
        <v>0</v>
      </c>
      <c r="Z1607" s="35">
        <f t="shared" si="348"/>
        <v>0</v>
      </c>
      <c r="AA1607" s="36">
        <f t="shared" si="341"/>
        <v>0</v>
      </c>
      <c r="AB1607" s="36">
        <f t="shared" si="342"/>
        <v>0</v>
      </c>
      <c r="AC1607" s="37">
        <f t="shared" si="343"/>
        <v>0</v>
      </c>
      <c r="AD1607" s="35">
        <f>IF(OR(YEAR(G1607)&lt;2019,O1607="X"),0,IF(ISBLANK(H1607),DATEDIF(G1607,'[3]1.Pradzia'!$D$13,"M"),DATEDIF(G1607,H1607,"m")))</f>
        <v>0</v>
      </c>
      <c r="AE1607" s="37">
        <f>IF(E1607='[3]5.Grup_T'!$E$20,0,IF(AD1607&lt;&gt;0,M1607/V1607*MIN(12,AD1607),0))</f>
        <v>0</v>
      </c>
      <c r="AF1607" s="37">
        <f t="shared" si="344"/>
        <v>0</v>
      </c>
      <c r="AG1607" s="37">
        <f t="shared" si="345"/>
        <v>0</v>
      </c>
      <c r="AH1607" s="37">
        <f t="shared" si="346"/>
        <v>0</v>
      </c>
      <c r="AI1607" s="35" t="str">
        <f t="shared" si="347"/>
        <v>Nusidėvėjęs</v>
      </c>
      <c r="AJ1607" s="38" t="str">
        <f>IF(AND(F1607&lt;&gt;[3]Pav.tvarkyklė!$B$12,F1607&lt;&gt;[3]Pav.tvarkyklė!$B$13),"GVTNT","X")</f>
        <v>GVTNT</v>
      </c>
      <c r="AK1607" s="39">
        <f t="shared" si="349"/>
        <v>0</v>
      </c>
      <c r="AL1607" s="41"/>
      <c r="AM1607" s="41"/>
      <c r="AN1607" s="41">
        <f t="shared" si="351"/>
        <v>1900</v>
      </c>
      <c r="AO1607" s="41"/>
      <c r="AP1607" s="41"/>
      <c r="AQ1607" s="41"/>
      <c r="AR1607" s="42"/>
      <c r="AS1607" s="42"/>
      <c r="AU1607" s="43">
        <f t="shared" si="352"/>
        <v>0</v>
      </c>
    </row>
    <row r="1608" spans="1:47" ht="15" customHeight="1" x14ac:dyDescent="0.25">
      <c r="A1608" s="11"/>
      <c r="B1608" s="19">
        <v>1776</v>
      </c>
      <c r="C1608" s="74"/>
      <c r="D1608" s="77"/>
      <c r="E1608" s="78"/>
      <c r="F1608" s="78"/>
      <c r="G1608" s="80"/>
      <c r="H1608" s="25"/>
      <c r="I1608" s="27"/>
      <c r="J1608" s="27"/>
      <c r="K1608" s="27"/>
      <c r="L1608" s="79"/>
      <c r="M1608" s="81"/>
      <c r="N1608" s="29">
        <v>0</v>
      </c>
      <c r="O1608" s="30" t="str">
        <f>IF(G1608&lt;=$N$2,"",IF(F1608=[3]Pav.tvarkyklė!$B$13,"",IF(ISBLANK(R1608),"X","")))</f>
        <v/>
      </c>
      <c r="P1608" s="88"/>
      <c r="Q1608" s="78"/>
      <c r="R1608" s="78"/>
      <c r="S1608" s="63"/>
      <c r="T1608" s="63"/>
      <c r="U1608" s="34" t="str">
        <f>IFERROR(INDEX('[3]5.Grup_T'!$G$4:$G$22,MATCH('6.Turtas'!E1608,'[3]5.Grup_T'!$E$4:$E$22,0)),"0")</f>
        <v>0</v>
      </c>
      <c r="V1608" s="35">
        <f t="shared" si="339"/>
        <v>0</v>
      </c>
      <c r="W1608" s="35">
        <f>IF(NOT(ISBLANK(H1608)),(12-DATEDIF(H1608,'[3]1.Pradzia'!$D$13,"m")),0)</f>
        <v>0</v>
      </c>
      <c r="X1608" s="35">
        <f t="shared" si="340"/>
        <v>0</v>
      </c>
      <c r="Y1608" s="35">
        <f t="shared" si="350"/>
        <v>0</v>
      </c>
      <c r="Z1608" s="35">
        <f t="shared" si="348"/>
        <v>0</v>
      </c>
      <c r="AA1608" s="36">
        <f t="shared" si="341"/>
        <v>0</v>
      </c>
      <c r="AB1608" s="36">
        <f t="shared" si="342"/>
        <v>0</v>
      </c>
      <c r="AC1608" s="37">
        <f t="shared" si="343"/>
        <v>0</v>
      </c>
      <c r="AD1608" s="35">
        <f>IF(OR(YEAR(G1608)&lt;2019,O1608="X"),0,IF(ISBLANK(H1608),DATEDIF(G1608,'[3]1.Pradzia'!$D$13,"M"),DATEDIF(G1608,H1608,"m")))</f>
        <v>0</v>
      </c>
      <c r="AE1608" s="37">
        <f>IF(E1608='[3]5.Grup_T'!$E$20,0,IF(AD1608&lt;&gt;0,M1608/V1608*MIN(12,AD1608),0))</f>
        <v>0</v>
      </c>
      <c r="AF1608" s="37">
        <f t="shared" si="344"/>
        <v>0</v>
      </c>
      <c r="AG1608" s="37">
        <f t="shared" si="345"/>
        <v>0</v>
      </c>
      <c r="AH1608" s="37">
        <f t="shared" si="346"/>
        <v>0</v>
      </c>
      <c r="AI1608" s="35" t="str">
        <f t="shared" si="347"/>
        <v>Nusidėvėjęs</v>
      </c>
      <c r="AJ1608" s="38" t="str">
        <f>IF(AND(F1608&lt;&gt;[3]Pav.tvarkyklė!$B$12,F1608&lt;&gt;[3]Pav.tvarkyklė!$B$13),"GVTNT","X")</f>
        <v>GVTNT</v>
      </c>
      <c r="AK1608" s="39">
        <f t="shared" si="349"/>
        <v>0</v>
      </c>
      <c r="AL1608" s="41"/>
      <c r="AM1608" s="41"/>
      <c r="AN1608" s="41">
        <f t="shared" si="351"/>
        <v>1900</v>
      </c>
      <c r="AO1608" s="41"/>
      <c r="AP1608" s="41"/>
      <c r="AQ1608" s="41"/>
      <c r="AR1608" s="42"/>
      <c r="AS1608" s="42"/>
      <c r="AU1608" s="43">
        <f t="shared" si="352"/>
        <v>0</v>
      </c>
    </row>
    <row r="1609" spans="1:47" ht="15" customHeight="1" x14ac:dyDescent="0.25">
      <c r="A1609" s="11"/>
      <c r="B1609" s="19">
        <v>1777</v>
      </c>
      <c r="C1609" s="74"/>
      <c r="D1609" s="77"/>
      <c r="E1609" s="78"/>
      <c r="F1609" s="78"/>
      <c r="G1609" s="80"/>
      <c r="H1609" s="25"/>
      <c r="I1609" s="27"/>
      <c r="J1609" s="27"/>
      <c r="K1609" s="27"/>
      <c r="L1609" s="79"/>
      <c r="M1609" s="81"/>
      <c r="N1609" s="29">
        <v>0</v>
      </c>
      <c r="O1609" s="30" t="str">
        <f>IF(G1609&lt;=$N$2,"",IF(F1609=[3]Pav.tvarkyklė!$B$13,"",IF(ISBLANK(R1609),"X","")))</f>
        <v/>
      </c>
      <c r="P1609" s="88"/>
      <c r="Q1609" s="78"/>
      <c r="R1609" s="78"/>
      <c r="S1609" s="63"/>
      <c r="T1609" s="63"/>
      <c r="U1609" s="34" t="str">
        <f>IFERROR(INDEX('[3]5.Grup_T'!$G$4:$G$22,MATCH('6.Turtas'!E1609,'[3]5.Grup_T'!$E$4:$E$22,0)),"0")</f>
        <v>0</v>
      </c>
      <c r="V1609" s="35">
        <f t="shared" si="339"/>
        <v>0</v>
      </c>
      <c r="W1609" s="35">
        <f>IF(NOT(ISBLANK(H1609)),(12-DATEDIF(H1609,'[3]1.Pradzia'!$D$13,"m")),0)</f>
        <v>0</v>
      </c>
      <c r="X1609" s="35">
        <f t="shared" si="340"/>
        <v>0</v>
      </c>
      <c r="Y1609" s="35">
        <f t="shared" si="350"/>
        <v>0</v>
      </c>
      <c r="Z1609" s="35">
        <f t="shared" si="348"/>
        <v>0</v>
      </c>
      <c r="AA1609" s="36">
        <f t="shared" si="341"/>
        <v>0</v>
      </c>
      <c r="AB1609" s="36">
        <f t="shared" si="342"/>
        <v>0</v>
      </c>
      <c r="AC1609" s="37">
        <f t="shared" si="343"/>
        <v>0</v>
      </c>
      <c r="AD1609" s="35">
        <f>IF(OR(YEAR(G1609)&lt;2019,O1609="X"),0,IF(ISBLANK(H1609),DATEDIF(G1609,'[3]1.Pradzia'!$D$13,"M"),DATEDIF(G1609,H1609,"m")))</f>
        <v>0</v>
      </c>
      <c r="AE1609" s="37">
        <f>IF(E1609='[3]5.Grup_T'!$E$20,0,IF(AD1609&lt;&gt;0,M1609/V1609*MIN(12,AD1609),0))</f>
        <v>0</v>
      </c>
      <c r="AF1609" s="37">
        <f t="shared" si="344"/>
        <v>0</v>
      </c>
      <c r="AG1609" s="37">
        <f t="shared" si="345"/>
        <v>0</v>
      </c>
      <c r="AH1609" s="37">
        <f t="shared" si="346"/>
        <v>0</v>
      </c>
      <c r="AI1609" s="35" t="str">
        <f t="shared" si="347"/>
        <v>Nusidėvėjęs</v>
      </c>
      <c r="AJ1609" s="38" t="str">
        <f>IF(AND(F1609&lt;&gt;[3]Pav.tvarkyklė!$B$12,F1609&lt;&gt;[3]Pav.tvarkyklė!$B$13),"GVTNT","X")</f>
        <v>GVTNT</v>
      </c>
      <c r="AK1609" s="39">
        <f t="shared" si="349"/>
        <v>0</v>
      </c>
      <c r="AL1609" s="41"/>
      <c r="AM1609" s="41"/>
      <c r="AN1609" s="41">
        <f t="shared" si="351"/>
        <v>1900</v>
      </c>
      <c r="AO1609" s="41"/>
      <c r="AP1609" s="41"/>
      <c r="AQ1609" s="41"/>
      <c r="AR1609" s="42"/>
      <c r="AS1609" s="42"/>
      <c r="AU1609" s="43">
        <f t="shared" si="352"/>
        <v>0</v>
      </c>
    </row>
    <row r="1610" spans="1:47" ht="15" customHeight="1" x14ac:dyDescent="0.25">
      <c r="A1610" s="11"/>
      <c r="B1610" s="19">
        <v>1778</v>
      </c>
      <c r="C1610" s="74"/>
      <c r="D1610" s="77"/>
      <c r="E1610" s="78"/>
      <c r="F1610" s="78"/>
      <c r="G1610" s="80"/>
      <c r="H1610" s="25"/>
      <c r="I1610" s="27"/>
      <c r="J1610" s="27"/>
      <c r="K1610" s="27"/>
      <c r="L1610" s="79"/>
      <c r="M1610" s="81"/>
      <c r="N1610" s="29">
        <v>0</v>
      </c>
      <c r="O1610" s="30" t="str">
        <f>IF(G1610&lt;=$N$2,"",IF(F1610=[3]Pav.tvarkyklė!$B$13,"",IF(ISBLANK(R1610),"X","")))</f>
        <v/>
      </c>
      <c r="P1610" s="88"/>
      <c r="Q1610" s="78"/>
      <c r="R1610" s="78"/>
      <c r="S1610" s="63"/>
      <c r="T1610" s="63"/>
      <c r="U1610" s="34" t="str">
        <f>IFERROR(INDEX('[3]5.Grup_T'!$G$4:$G$22,MATCH('6.Turtas'!E1610,'[3]5.Grup_T'!$E$4:$E$22,0)),"0")</f>
        <v>0</v>
      </c>
      <c r="V1610" s="35">
        <f t="shared" si="339"/>
        <v>0</v>
      </c>
      <c r="W1610" s="35">
        <f>IF(NOT(ISBLANK(H1610)),(12-DATEDIF(H1610,'[3]1.Pradzia'!$D$13,"m")),0)</f>
        <v>0</v>
      </c>
      <c r="X1610" s="35">
        <f t="shared" si="340"/>
        <v>0</v>
      </c>
      <c r="Y1610" s="35">
        <f t="shared" si="350"/>
        <v>0</v>
      </c>
      <c r="Z1610" s="35">
        <f t="shared" si="348"/>
        <v>0</v>
      </c>
      <c r="AA1610" s="36">
        <f t="shared" si="341"/>
        <v>0</v>
      </c>
      <c r="AB1610" s="36">
        <f t="shared" si="342"/>
        <v>0</v>
      </c>
      <c r="AC1610" s="37">
        <f t="shared" si="343"/>
        <v>0</v>
      </c>
      <c r="AD1610" s="35">
        <f>IF(OR(YEAR(G1610)&lt;2019,O1610="X"),0,IF(ISBLANK(H1610),DATEDIF(G1610,'[3]1.Pradzia'!$D$13,"M"),DATEDIF(G1610,H1610,"m")))</f>
        <v>0</v>
      </c>
      <c r="AE1610" s="37">
        <f>IF(E1610='[3]5.Grup_T'!$E$20,0,IF(AD1610&lt;&gt;0,M1610/V1610*MIN(12,AD1610),0))</f>
        <v>0</v>
      </c>
      <c r="AF1610" s="37">
        <f t="shared" si="344"/>
        <v>0</v>
      </c>
      <c r="AG1610" s="37">
        <f t="shared" si="345"/>
        <v>0</v>
      </c>
      <c r="AH1610" s="37">
        <f t="shared" si="346"/>
        <v>0</v>
      </c>
      <c r="AI1610" s="35" t="str">
        <f t="shared" si="347"/>
        <v>Nusidėvėjęs</v>
      </c>
      <c r="AJ1610" s="38" t="str">
        <f>IF(AND(F1610&lt;&gt;[3]Pav.tvarkyklė!$B$12,F1610&lt;&gt;[3]Pav.tvarkyklė!$B$13),"GVTNT","X")</f>
        <v>GVTNT</v>
      </c>
      <c r="AK1610" s="39">
        <f t="shared" si="349"/>
        <v>0</v>
      </c>
      <c r="AL1610" s="41"/>
      <c r="AM1610" s="41"/>
      <c r="AN1610" s="41">
        <f t="shared" si="351"/>
        <v>1900</v>
      </c>
      <c r="AO1610" s="41"/>
      <c r="AP1610" s="41"/>
      <c r="AQ1610" s="41"/>
      <c r="AR1610" s="42"/>
      <c r="AS1610" s="42"/>
      <c r="AU1610" s="43">
        <f t="shared" si="352"/>
        <v>0</v>
      </c>
    </row>
    <row r="1611" spans="1:47" ht="15" customHeight="1" x14ac:dyDescent="0.25">
      <c r="A1611" s="11"/>
      <c r="B1611" s="19">
        <v>1779</v>
      </c>
      <c r="C1611" s="74"/>
      <c r="D1611" s="77"/>
      <c r="E1611" s="78"/>
      <c r="F1611" s="78"/>
      <c r="G1611" s="80"/>
      <c r="H1611" s="25"/>
      <c r="I1611" s="27"/>
      <c r="J1611" s="27"/>
      <c r="K1611" s="27"/>
      <c r="L1611" s="79"/>
      <c r="M1611" s="81"/>
      <c r="N1611" s="29">
        <v>0</v>
      </c>
      <c r="O1611" s="30" t="str">
        <f>IF(G1611&lt;=$N$2,"",IF(F1611=[3]Pav.tvarkyklė!$B$13,"",IF(ISBLANK(R1611),"X","")))</f>
        <v/>
      </c>
      <c r="P1611" s="88"/>
      <c r="Q1611" s="78"/>
      <c r="R1611" s="78"/>
      <c r="S1611" s="63"/>
      <c r="T1611" s="63"/>
      <c r="U1611" s="34" t="str">
        <f>IFERROR(INDEX('[3]5.Grup_T'!$G$4:$G$22,MATCH('6.Turtas'!E1611,'[3]5.Grup_T'!$E$4:$E$22,0)),"0")</f>
        <v>0</v>
      </c>
      <c r="V1611" s="35">
        <f t="shared" si="339"/>
        <v>0</v>
      </c>
      <c r="W1611" s="35">
        <f>IF(NOT(ISBLANK(H1611)),(12-DATEDIF(H1611,'[3]1.Pradzia'!$D$13,"m")),0)</f>
        <v>0</v>
      </c>
      <c r="X1611" s="35">
        <f t="shared" si="340"/>
        <v>0</v>
      </c>
      <c r="Y1611" s="35">
        <f t="shared" si="350"/>
        <v>0</v>
      </c>
      <c r="Z1611" s="35">
        <f t="shared" si="348"/>
        <v>0</v>
      </c>
      <c r="AA1611" s="36">
        <f t="shared" si="341"/>
        <v>0</v>
      </c>
      <c r="AB1611" s="36">
        <f t="shared" si="342"/>
        <v>0</v>
      </c>
      <c r="AC1611" s="37">
        <f t="shared" si="343"/>
        <v>0</v>
      </c>
      <c r="AD1611" s="35">
        <f>IF(OR(YEAR(G1611)&lt;2019,O1611="X"),0,IF(ISBLANK(H1611),DATEDIF(G1611,'[3]1.Pradzia'!$D$13,"M"),DATEDIF(G1611,H1611,"m")))</f>
        <v>0</v>
      </c>
      <c r="AE1611" s="37">
        <f>IF(E1611='[3]5.Grup_T'!$E$20,0,IF(AD1611&lt;&gt;0,M1611/V1611*MIN(12,AD1611),0))</f>
        <v>0</v>
      </c>
      <c r="AF1611" s="37">
        <f t="shared" si="344"/>
        <v>0</v>
      </c>
      <c r="AG1611" s="37">
        <f t="shared" si="345"/>
        <v>0</v>
      </c>
      <c r="AH1611" s="37">
        <f t="shared" si="346"/>
        <v>0</v>
      </c>
      <c r="AI1611" s="35" t="str">
        <f t="shared" si="347"/>
        <v>Nusidėvėjęs</v>
      </c>
      <c r="AJ1611" s="38" t="str">
        <f>IF(AND(F1611&lt;&gt;[3]Pav.tvarkyklė!$B$12,F1611&lt;&gt;[3]Pav.tvarkyklė!$B$13),"GVTNT","X")</f>
        <v>GVTNT</v>
      </c>
      <c r="AK1611" s="39">
        <f t="shared" si="349"/>
        <v>0</v>
      </c>
      <c r="AL1611" s="41"/>
      <c r="AM1611" s="41"/>
      <c r="AN1611" s="41">
        <f t="shared" si="351"/>
        <v>1900</v>
      </c>
      <c r="AO1611" s="41"/>
      <c r="AP1611" s="41"/>
      <c r="AQ1611" s="41"/>
      <c r="AR1611" s="42"/>
      <c r="AS1611" s="42"/>
      <c r="AU1611" s="43">
        <f t="shared" si="352"/>
        <v>0</v>
      </c>
    </row>
    <row r="1612" spans="1:47" ht="15" customHeight="1" x14ac:dyDescent="0.25">
      <c r="A1612" s="11"/>
      <c r="B1612" s="19">
        <v>1780</v>
      </c>
      <c r="C1612" s="74"/>
      <c r="D1612" s="77"/>
      <c r="E1612" s="78"/>
      <c r="F1612" s="78"/>
      <c r="G1612" s="80"/>
      <c r="H1612" s="25"/>
      <c r="I1612" s="27"/>
      <c r="J1612" s="27"/>
      <c r="K1612" s="27"/>
      <c r="L1612" s="79"/>
      <c r="M1612" s="81"/>
      <c r="N1612" s="29">
        <v>0</v>
      </c>
      <c r="O1612" s="30" t="str">
        <f>IF(G1612&lt;=$N$2,"",IF(F1612=[3]Pav.tvarkyklė!$B$13,"",IF(ISBLANK(R1612),"X","")))</f>
        <v/>
      </c>
      <c r="P1612" s="88"/>
      <c r="Q1612" s="78"/>
      <c r="R1612" s="78"/>
      <c r="S1612" s="63"/>
      <c r="T1612" s="63"/>
      <c r="U1612" s="34" t="str">
        <f>IFERROR(INDEX('[3]5.Grup_T'!$G$4:$G$22,MATCH('6.Turtas'!E1612,'[3]5.Grup_T'!$E$4:$E$22,0)),"0")</f>
        <v>0</v>
      </c>
      <c r="V1612" s="35">
        <f t="shared" si="339"/>
        <v>0</v>
      </c>
      <c r="W1612" s="35">
        <f>IF(NOT(ISBLANK(H1612)),(12-DATEDIF(H1612,'[3]1.Pradzia'!$D$13,"m")),0)</f>
        <v>0</v>
      </c>
      <c r="X1612" s="35">
        <f t="shared" si="340"/>
        <v>0</v>
      </c>
      <c r="Y1612" s="35">
        <f t="shared" si="350"/>
        <v>0</v>
      </c>
      <c r="Z1612" s="35">
        <f t="shared" si="348"/>
        <v>0</v>
      </c>
      <c r="AA1612" s="36">
        <f t="shared" si="341"/>
        <v>0</v>
      </c>
      <c r="AB1612" s="36">
        <f t="shared" si="342"/>
        <v>0</v>
      </c>
      <c r="AC1612" s="37">
        <f t="shared" si="343"/>
        <v>0</v>
      </c>
      <c r="AD1612" s="35">
        <f>IF(OR(YEAR(G1612)&lt;2019,O1612="X"),0,IF(ISBLANK(H1612),DATEDIF(G1612,'[3]1.Pradzia'!$D$13,"M"),DATEDIF(G1612,H1612,"m")))</f>
        <v>0</v>
      </c>
      <c r="AE1612" s="37">
        <f>IF(E1612='[3]5.Grup_T'!$E$20,0,IF(AD1612&lt;&gt;0,M1612/V1612*MIN(12,AD1612),0))</f>
        <v>0</v>
      </c>
      <c r="AF1612" s="37">
        <f t="shared" si="344"/>
        <v>0</v>
      </c>
      <c r="AG1612" s="37">
        <f t="shared" si="345"/>
        <v>0</v>
      </c>
      <c r="AH1612" s="37">
        <f t="shared" si="346"/>
        <v>0</v>
      </c>
      <c r="AI1612" s="35" t="str">
        <f t="shared" si="347"/>
        <v>Nusidėvėjęs</v>
      </c>
      <c r="AJ1612" s="38" t="str">
        <f>IF(AND(F1612&lt;&gt;[3]Pav.tvarkyklė!$B$12,F1612&lt;&gt;[3]Pav.tvarkyklė!$B$13),"GVTNT","X")</f>
        <v>GVTNT</v>
      </c>
      <c r="AK1612" s="39">
        <f t="shared" si="349"/>
        <v>0</v>
      </c>
      <c r="AL1612" s="41"/>
      <c r="AM1612" s="41"/>
      <c r="AN1612" s="41">
        <f t="shared" si="351"/>
        <v>1900</v>
      </c>
      <c r="AO1612" s="41"/>
      <c r="AP1612" s="41"/>
      <c r="AQ1612" s="41"/>
      <c r="AR1612" s="42"/>
      <c r="AS1612" s="42"/>
      <c r="AU1612" s="43">
        <f t="shared" si="352"/>
        <v>0</v>
      </c>
    </row>
    <row r="1613" spans="1:47" ht="15" customHeight="1" x14ac:dyDescent="0.25">
      <c r="A1613" s="11"/>
      <c r="B1613" s="19">
        <v>1781</v>
      </c>
      <c r="C1613" s="74"/>
      <c r="D1613" s="77"/>
      <c r="E1613" s="78"/>
      <c r="F1613" s="78"/>
      <c r="G1613" s="80"/>
      <c r="H1613" s="25"/>
      <c r="I1613" s="27"/>
      <c r="J1613" s="27"/>
      <c r="K1613" s="27"/>
      <c r="L1613" s="27"/>
      <c r="M1613" s="28"/>
      <c r="N1613" s="29">
        <v>0</v>
      </c>
      <c r="O1613" s="30" t="str">
        <f>IF(G1613&lt;=$N$2,"",IF(F1613=[3]Pav.tvarkyklė!$B$13,"",IF(ISBLANK(R1613),"X","")))</f>
        <v/>
      </c>
      <c r="P1613" s="88"/>
      <c r="Q1613" s="78"/>
      <c r="R1613" s="78"/>
      <c r="S1613" s="63"/>
      <c r="T1613" s="63"/>
      <c r="U1613" s="34" t="str">
        <f>IFERROR(INDEX('[3]5.Grup_T'!$G$4:$G$22,MATCH('6.Turtas'!E1613,'[3]5.Grup_T'!$E$4:$E$22,0)),"0")</f>
        <v>0</v>
      </c>
      <c r="V1613" s="35">
        <f t="shared" si="339"/>
        <v>0</v>
      </c>
      <c r="W1613" s="35">
        <f>IF(NOT(ISBLANK(H1613)),(12-DATEDIF(H1613,'[3]1.Pradzia'!$D$13,"m")),0)</f>
        <v>0</v>
      </c>
      <c r="X1613" s="35">
        <f t="shared" si="340"/>
        <v>0</v>
      </c>
      <c r="Y1613" s="35">
        <f t="shared" si="350"/>
        <v>0</v>
      </c>
      <c r="Z1613" s="35">
        <f t="shared" si="348"/>
        <v>0</v>
      </c>
      <c r="AA1613" s="36">
        <f t="shared" si="341"/>
        <v>0</v>
      </c>
      <c r="AB1613" s="36">
        <f t="shared" si="342"/>
        <v>0</v>
      </c>
      <c r="AC1613" s="37">
        <f t="shared" si="343"/>
        <v>0</v>
      </c>
      <c r="AD1613" s="35">
        <f>IF(OR(YEAR(G1613)&lt;2019,O1613="X"),0,IF(ISBLANK(H1613),DATEDIF(G1613,'[3]1.Pradzia'!$D$13,"M"),DATEDIF(G1613,H1613,"m")))</f>
        <v>0</v>
      </c>
      <c r="AE1613" s="37">
        <f>IF(E1613='[3]5.Grup_T'!$E$20,0,IF(AD1613&lt;&gt;0,M1613/V1613*MIN(12,AD1613),0))</f>
        <v>0</v>
      </c>
      <c r="AF1613" s="37">
        <f t="shared" si="344"/>
        <v>0</v>
      </c>
      <c r="AG1613" s="37">
        <f t="shared" si="345"/>
        <v>0</v>
      </c>
      <c r="AH1613" s="37">
        <f t="shared" si="346"/>
        <v>0</v>
      </c>
      <c r="AI1613" s="35" t="str">
        <f t="shared" si="347"/>
        <v>Nusidėvėjęs</v>
      </c>
      <c r="AJ1613" s="38" t="str">
        <f>IF(AND(F1613&lt;&gt;[3]Pav.tvarkyklė!$B$12,F1613&lt;&gt;[3]Pav.tvarkyklė!$B$13),"GVTNT","X")</f>
        <v>GVTNT</v>
      </c>
      <c r="AK1613" s="39">
        <f t="shared" si="349"/>
        <v>0</v>
      </c>
      <c r="AL1613" s="41"/>
      <c r="AM1613" s="41"/>
      <c r="AN1613" s="41">
        <f t="shared" si="351"/>
        <v>1900</v>
      </c>
      <c r="AO1613" s="41"/>
      <c r="AP1613" s="41"/>
      <c r="AQ1613" s="41"/>
      <c r="AR1613" s="42"/>
      <c r="AS1613" s="42"/>
      <c r="AU1613" s="43">
        <f t="shared" si="352"/>
        <v>0</v>
      </c>
    </row>
    <row r="1614" spans="1:47" ht="15" customHeight="1" x14ac:dyDescent="0.25">
      <c r="A1614" s="11"/>
      <c r="B1614" s="19">
        <v>1782</v>
      </c>
      <c r="C1614" s="74"/>
      <c r="D1614" s="77"/>
      <c r="E1614" s="78"/>
      <c r="F1614" s="78"/>
      <c r="G1614" s="80"/>
      <c r="H1614" s="25"/>
      <c r="I1614" s="27"/>
      <c r="J1614" s="27"/>
      <c r="K1614" s="27"/>
      <c r="L1614" s="79"/>
      <c r="M1614" s="81"/>
      <c r="N1614" s="29">
        <v>0</v>
      </c>
      <c r="O1614" s="30" t="str">
        <f>IF(G1614&lt;=$N$2,"",IF(F1614=[3]Pav.tvarkyklė!$B$13,"",IF(ISBLANK(R1614),"X","")))</f>
        <v/>
      </c>
      <c r="P1614" s="88"/>
      <c r="Q1614" s="78"/>
      <c r="R1614" s="78"/>
      <c r="S1614" s="63"/>
      <c r="T1614" s="63"/>
      <c r="U1614" s="34" t="str">
        <f>IFERROR(INDEX('[3]5.Grup_T'!$G$4:$G$22,MATCH('6.Turtas'!E1614,'[3]5.Grup_T'!$E$4:$E$22,0)),"0")</f>
        <v>0</v>
      </c>
      <c r="V1614" s="35">
        <f t="shared" si="339"/>
        <v>0</v>
      </c>
      <c r="W1614" s="35">
        <f>IF(NOT(ISBLANK(H1614)),(12-DATEDIF(H1614,'[3]1.Pradzia'!$D$13,"m")),0)</f>
        <v>0</v>
      </c>
      <c r="X1614" s="35">
        <f t="shared" si="340"/>
        <v>0</v>
      </c>
      <c r="Y1614" s="35">
        <f t="shared" si="350"/>
        <v>0</v>
      </c>
      <c r="Z1614" s="35">
        <f t="shared" si="348"/>
        <v>0</v>
      </c>
      <c r="AA1614" s="36">
        <f t="shared" si="341"/>
        <v>0</v>
      </c>
      <c r="AB1614" s="36">
        <f t="shared" si="342"/>
        <v>0</v>
      </c>
      <c r="AC1614" s="37">
        <f t="shared" si="343"/>
        <v>0</v>
      </c>
      <c r="AD1614" s="35">
        <f>IF(OR(YEAR(G1614)&lt;2019,O1614="X"),0,IF(ISBLANK(H1614),DATEDIF(G1614,'[3]1.Pradzia'!$D$13,"M"),DATEDIF(G1614,H1614,"m")))</f>
        <v>0</v>
      </c>
      <c r="AE1614" s="37">
        <f>IF(E1614='[3]5.Grup_T'!$E$20,0,IF(AD1614&lt;&gt;0,M1614/V1614*MIN(12,AD1614),0))</f>
        <v>0</v>
      </c>
      <c r="AF1614" s="37">
        <f t="shared" si="344"/>
        <v>0</v>
      </c>
      <c r="AG1614" s="37">
        <f t="shared" si="345"/>
        <v>0</v>
      </c>
      <c r="AH1614" s="37">
        <f t="shared" si="346"/>
        <v>0</v>
      </c>
      <c r="AI1614" s="35" t="str">
        <f t="shared" si="347"/>
        <v>Nusidėvėjęs</v>
      </c>
      <c r="AJ1614" s="38" t="str">
        <f>IF(AND(F1614&lt;&gt;[3]Pav.tvarkyklė!$B$12,F1614&lt;&gt;[3]Pav.tvarkyklė!$B$13),"GVTNT","X")</f>
        <v>GVTNT</v>
      </c>
      <c r="AK1614" s="39">
        <f t="shared" si="349"/>
        <v>0</v>
      </c>
      <c r="AL1614" s="41"/>
      <c r="AM1614" s="41"/>
      <c r="AN1614" s="41">
        <f t="shared" si="351"/>
        <v>1900</v>
      </c>
      <c r="AO1614" s="41"/>
      <c r="AP1614" s="41"/>
      <c r="AQ1614" s="41"/>
      <c r="AR1614" s="42"/>
      <c r="AS1614" s="42"/>
      <c r="AU1614" s="43">
        <f t="shared" si="352"/>
        <v>0</v>
      </c>
    </row>
    <row r="1615" spans="1:47" ht="15" customHeight="1" x14ac:dyDescent="0.25">
      <c r="A1615" s="11"/>
      <c r="B1615" s="19">
        <v>1783</v>
      </c>
      <c r="C1615" s="74"/>
      <c r="D1615" s="77"/>
      <c r="E1615" s="78"/>
      <c r="F1615" s="78"/>
      <c r="G1615" s="80"/>
      <c r="H1615" s="25"/>
      <c r="I1615" s="27"/>
      <c r="J1615" s="27"/>
      <c r="K1615" s="27"/>
      <c r="L1615" s="27"/>
      <c r="M1615" s="28"/>
      <c r="N1615" s="29">
        <v>0</v>
      </c>
      <c r="O1615" s="30" t="str">
        <f>IF(G1615&lt;=$N$2,"",IF(F1615=[3]Pav.tvarkyklė!$B$13,"",IF(ISBLANK(R1615),"X","")))</f>
        <v/>
      </c>
      <c r="P1615" s="88"/>
      <c r="Q1615" s="78"/>
      <c r="R1615" s="78"/>
      <c r="S1615" s="63"/>
      <c r="T1615" s="63"/>
      <c r="U1615" s="34" t="str">
        <f>IFERROR(INDEX('[3]5.Grup_T'!$G$4:$G$22,MATCH('6.Turtas'!E1615,'[3]5.Grup_T'!$E$4:$E$22,0)),"0")</f>
        <v>0</v>
      </c>
      <c r="V1615" s="35">
        <f t="shared" si="339"/>
        <v>0</v>
      </c>
      <c r="W1615" s="35">
        <f>IF(NOT(ISBLANK(H1615)),(12-DATEDIF(H1615,'[3]1.Pradzia'!$D$13,"m")),0)</f>
        <v>0</v>
      </c>
      <c r="X1615" s="35">
        <f t="shared" si="340"/>
        <v>0</v>
      </c>
      <c r="Y1615" s="35">
        <f t="shared" si="350"/>
        <v>0</v>
      </c>
      <c r="Z1615" s="35">
        <f t="shared" si="348"/>
        <v>0</v>
      </c>
      <c r="AA1615" s="36">
        <f t="shared" si="341"/>
        <v>0</v>
      </c>
      <c r="AB1615" s="36">
        <f t="shared" si="342"/>
        <v>0</v>
      </c>
      <c r="AC1615" s="37">
        <f t="shared" si="343"/>
        <v>0</v>
      </c>
      <c r="AD1615" s="35">
        <f>IF(OR(YEAR(G1615)&lt;2019,O1615="X"),0,IF(ISBLANK(H1615),DATEDIF(G1615,'[3]1.Pradzia'!$D$13,"M"),DATEDIF(G1615,H1615,"m")))</f>
        <v>0</v>
      </c>
      <c r="AE1615" s="37">
        <f>IF(E1615='[3]5.Grup_T'!$E$20,0,IF(AD1615&lt;&gt;0,M1615/V1615*MIN(12,AD1615),0))</f>
        <v>0</v>
      </c>
      <c r="AF1615" s="37">
        <f t="shared" si="344"/>
        <v>0</v>
      </c>
      <c r="AG1615" s="37">
        <f t="shared" si="345"/>
        <v>0</v>
      </c>
      <c r="AH1615" s="37">
        <f t="shared" si="346"/>
        <v>0</v>
      </c>
      <c r="AI1615" s="35" t="str">
        <f t="shared" si="347"/>
        <v>Nusidėvėjęs</v>
      </c>
      <c r="AJ1615" s="38" t="str">
        <f>IF(AND(F1615&lt;&gt;[3]Pav.tvarkyklė!$B$12,F1615&lt;&gt;[3]Pav.tvarkyklė!$B$13),"GVTNT","X")</f>
        <v>GVTNT</v>
      </c>
      <c r="AK1615" s="39">
        <f t="shared" si="349"/>
        <v>0</v>
      </c>
      <c r="AL1615" s="41"/>
      <c r="AM1615" s="41"/>
      <c r="AN1615" s="41">
        <f t="shared" si="351"/>
        <v>1900</v>
      </c>
      <c r="AO1615" s="41"/>
      <c r="AP1615" s="41"/>
      <c r="AQ1615" s="41"/>
      <c r="AR1615" s="42"/>
      <c r="AS1615" s="42"/>
      <c r="AU1615" s="43">
        <f t="shared" si="352"/>
        <v>0</v>
      </c>
    </row>
    <row r="1616" spans="1:47" ht="15" customHeight="1" x14ac:dyDescent="0.25">
      <c r="A1616" s="11"/>
      <c r="B1616" s="19">
        <v>1784</v>
      </c>
      <c r="C1616" s="74"/>
      <c r="D1616" s="77"/>
      <c r="E1616" s="78"/>
      <c r="F1616" s="78"/>
      <c r="G1616" s="80"/>
      <c r="H1616" s="25"/>
      <c r="I1616" s="27"/>
      <c r="J1616" s="27"/>
      <c r="K1616" s="27"/>
      <c r="L1616" s="79"/>
      <c r="M1616" s="81"/>
      <c r="N1616" s="29">
        <v>0</v>
      </c>
      <c r="O1616" s="30" t="str">
        <f>IF(G1616&lt;=$N$2,"",IF(F1616=[3]Pav.tvarkyklė!$B$13,"",IF(ISBLANK(R1616),"X","")))</f>
        <v/>
      </c>
      <c r="P1616" s="88"/>
      <c r="Q1616" s="78"/>
      <c r="R1616" s="78"/>
      <c r="S1616" s="63"/>
      <c r="T1616" s="63"/>
      <c r="U1616" s="34" t="str">
        <f>IFERROR(INDEX('[3]5.Grup_T'!$G$4:$G$22,MATCH('6.Turtas'!E1616,'[3]5.Grup_T'!$E$4:$E$22,0)),"0")</f>
        <v>0</v>
      </c>
      <c r="V1616" s="35">
        <f t="shared" si="339"/>
        <v>0</v>
      </c>
      <c r="W1616" s="35">
        <f>IF(NOT(ISBLANK(H1616)),(12-DATEDIF(H1616,'[3]1.Pradzia'!$D$13,"m")),0)</f>
        <v>0</v>
      </c>
      <c r="X1616" s="35">
        <f t="shared" si="340"/>
        <v>0</v>
      </c>
      <c r="Y1616" s="35">
        <f t="shared" si="350"/>
        <v>0</v>
      </c>
      <c r="Z1616" s="35">
        <f t="shared" si="348"/>
        <v>0</v>
      </c>
      <c r="AA1616" s="36">
        <f t="shared" si="341"/>
        <v>0</v>
      </c>
      <c r="AB1616" s="36">
        <f t="shared" si="342"/>
        <v>0</v>
      </c>
      <c r="AC1616" s="37">
        <f t="shared" si="343"/>
        <v>0</v>
      </c>
      <c r="AD1616" s="35">
        <f>IF(OR(YEAR(G1616)&lt;2019,O1616="X"),0,IF(ISBLANK(H1616),DATEDIF(G1616,'[3]1.Pradzia'!$D$13,"M"),DATEDIF(G1616,H1616,"m")))</f>
        <v>0</v>
      </c>
      <c r="AE1616" s="37">
        <f>IF(E1616='[3]5.Grup_T'!$E$20,0,IF(AD1616&lt;&gt;0,M1616/V1616*MIN(12,AD1616),0))</f>
        <v>0</v>
      </c>
      <c r="AF1616" s="37">
        <f t="shared" si="344"/>
        <v>0</v>
      </c>
      <c r="AG1616" s="37">
        <f t="shared" si="345"/>
        <v>0</v>
      </c>
      <c r="AH1616" s="37">
        <f t="shared" si="346"/>
        <v>0</v>
      </c>
      <c r="AI1616" s="35" t="str">
        <f t="shared" si="347"/>
        <v>Nusidėvėjęs</v>
      </c>
      <c r="AJ1616" s="38" t="str">
        <f>IF(AND(F1616&lt;&gt;[3]Pav.tvarkyklė!$B$12,F1616&lt;&gt;[3]Pav.tvarkyklė!$B$13),"GVTNT","X")</f>
        <v>GVTNT</v>
      </c>
      <c r="AK1616" s="39">
        <f t="shared" si="349"/>
        <v>0</v>
      </c>
      <c r="AL1616" s="41"/>
      <c r="AM1616" s="41"/>
      <c r="AN1616" s="41">
        <f t="shared" si="351"/>
        <v>1900</v>
      </c>
      <c r="AO1616" s="41"/>
      <c r="AP1616" s="41"/>
      <c r="AQ1616" s="41"/>
      <c r="AR1616" s="42"/>
      <c r="AS1616" s="42"/>
      <c r="AU1616" s="43">
        <f t="shared" si="352"/>
        <v>0</v>
      </c>
    </row>
    <row r="1617" spans="1:47" ht="15" customHeight="1" x14ac:dyDescent="0.25">
      <c r="A1617" s="11"/>
      <c r="B1617" s="19">
        <v>1785</v>
      </c>
      <c r="C1617" s="74"/>
      <c r="D1617" s="77"/>
      <c r="E1617" s="78"/>
      <c r="F1617" s="78"/>
      <c r="G1617" s="80"/>
      <c r="H1617" s="25"/>
      <c r="I1617" s="27"/>
      <c r="J1617" s="27"/>
      <c r="K1617" s="27"/>
      <c r="L1617" s="27"/>
      <c r="M1617" s="28"/>
      <c r="N1617" s="29">
        <v>0</v>
      </c>
      <c r="O1617" s="30" t="str">
        <f>IF(G1617&lt;=$N$2,"",IF(F1617=[3]Pav.tvarkyklė!$B$13,"",IF(ISBLANK(R1617),"X","")))</f>
        <v/>
      </c>
      <c r="P1617" s="88"/>
      <c r="Q1617" s="78"/>
      <c r="R1617" s="78"/>
      <c r="S1617" s="63"/>
      <c r="T1617" s="63"/>
      <c r="U1617" s="34" t="str">
        <f>IFERROR(INDEX('[3]5.Grup_T'!$G$4:$G$22,MATCH('6.Turtas'!E1617,'[3]5.Grup_T'!$E$4:$E$22,0)),"0")</f>
        <v>0</v>
      </c>
      <c r="V1617" s="35">
        <f t="shared" si="339"/>
        <v>0</v>
      </c>
      <c r="W1617" s="35">
        <f>IF(NOT(ISBLANK(H1617)),(12-DATEDIF(H1617,'[3]1.Pradzia'!$D$13,"m")),0)</f>
        <v>0</v>
      </c>
      <c r="X1617" s="35">
        <f t="shared" si="340"/>
        <v>0</v>
      </c>
      <c r="Y1617" s="35">
        <f t="shared" si="350"/>
        <v>0</v>
      </c>
      <c r="Z1617" s="35">
        <f t="shared" si="348"/>
        <v>0</v>
      </c>
      <c r="AA1617" s="36">
        <f t="shared" si="341"/>
        <v>0</v>
      </c>
      <c r="AB1617" s="36">
        <f t="shared" si="342"/>
        <v>0</v>
      </c>
      <c r="AC1617" s="37">
        <f t="shared" si="343"/>
        <v>0</v>
      </c>
      <c r="AD1617" s="35">
        <f>IF(OR(YEAR(G1617)&lt;2019,O1617="X"),0,IF(ISBLANK(H1617),DATEDIF(G1617,'[3]1.Pradzia'!$D$13,"M"),DATEDIF(G1617,H1617,"m")))</f>
        <v>0</v>
      </c>
      <c r="AE1617" s="37">
        <f>IF(E1617='[3]5.Grup_T'!$E$20,0,IF(AD1617&lt;&gt;0,M1617/V1617*MIN(12,AD1617),0))</f>
        <v>0</v>
      </c>
      <c r="AF1617" s="37">
        <f t="shared" si="344"/>
        <v>0</v>
      </c>
      <c r="AG1617" s="37">
        <f t="shared" si="345"/>
        <v>0</v>
      </c>
      <c r="AH1617" s="37">
        <f t="shared" si="346"/>
        <v>0</v>
      </c>
      <c r="AI1617" s="35" t="str">
        <f t="shared" si="347"/>
        <v>Nusidėvėjęs</v>
      </c>
      <c r="AJ1617" s="38" t="str">
        <f>IF(AND(F1617&lt;&gt;[3]Pav.tvarkyklė!$B$12,F1617&lt;&gt;[3]Pav.tvarkyklė!$B$13),"GVTNT","X")</f>
        <v>GVTNT</v>
      </c>
      <c r="AK1617" s="39">
        <f t="shared" si="349"/>
        <v>0</v>
      </c>
      <c r="AL1617" s="41"/>
      <c r="AM1617" s="41"/>
      <c r="AN1617" s="41">
        <f t="shared" si="351"/>
        <v>1900</v>
      </c>
      <c r="AO1617" s="41"/>
      <c r="AP1617" s="41"/>
      <c r="AQ1617" s="41"/>
      <c r="AR1617" s="42"/>
      <c r="AS1617" s="42"/>
      <c r="AU1617" s="43">
        <f t="shared" si="352"/>
        <v>0</v>
      </c>
    </row>
    <row r="1618" spans="1:47" ht="15" customHeight="1" x14ac:dyDescent="0.25">
      <c r="A1618" s="11"/>
      <c r="B1618" s="19">
        <v>1786</v>
      </c>
      <c r="C1618" s="74"/>
      <c r="D1618" s="77"/>
      <c r="E1618" s="78"/>
      <c r="F1618" s="78"/>
      <c r="G1618" s="80"/>
      <c r="H1618" s="25"/>
      <c r="I1618" s="27"/>
      <c r="J1618" s="27"/>
      <c r="K1618" s="27"/>
      <c r="L1618" s="79"/>
      <c r="M1618" s="81"/>
      <c r="N1618" s="29">
        <v>0</v>
      </c>
      <c r="O1618" s="30" t="str">
        <f>IF(G1618&lt;=$N$2,"",IF(F1618=[3]Pav.tvarkyklė!$B$13,"",IF(ISBLANK(R1618),"X","")))</f>
        <v/>
      </c>
      <c r="P1618" s="88"/>
      <c r="Q1618" s="78"/>
      <c r="R1618" s="78"/>
      <c r="S1618" s="63"/>
      <c r="T1618" s="63"/>
      <c r="U1618" s="34" t="str">
        <f>IFERROR(INDEX('[3]5.Grup_T'!$G$4:$G$22,MATCH('6.Turtas'!E1618,'[3]5.Grup_T'!$E$4:$E$22,0)),"0")</f>
        <v>0</v>
      </c>
      <c r="V1618" s="35">
        <f t="shared" ref="V1618:V1681" si="353">U1618*12</f>
        <v>0</v>
      </c>
      <c r="W1618" s="35">
        <f>IF(NOT(ISBLANK(H1618)),(12-DATEDIF(H1618,'[3]1.Pradzia'!$D$13,"m")),0)</f>
        <v>0</v>
      </c>
      <c r="X1618" s="35">
        <f t="shared" ref="X1618:X1681" si="354">IF(OR(ISBLANK(C1618),YEAR(G1618)&gt;=2019),0,DATEDIF(G1618,$N$2,"M"))</f>
        <v>0</v>
      </c>
      <c r="Y1618" s="35">
        <f t="shared" si="350"/>
        <v>0</v>
      </c>
      <c r="Z1618" s="35">
        <f t="shared" si="348"/>
        <v>0</v>
      </c>
      <c r="AA1618" s="36">
        <f t="shared" ref="AA1618:AA1681" si="355">+IF(Z1618&lt;=0,0,N1618/Z1618)</f>
        <v>0</v>
      </c>
      <c r="AB1618" s="36">
        <f t="shared" ref="AB1618:AB1681" si="356">IF(Z1618&lt;=0,N1618,N1618/Z1618*Y1618)</f>
        <v>0</v>
      </c>
      <c r="AC1618" s="37">
        <f t="shared" ref="AC1618:AC1681" si="357">IF(YEAR(G1618)&lt;2019,M1618-N1618+AB1618,0)</f>
        <v>0</v>
      </c>
      <c r="AD1618" s="35">
        <f>IF(OR(YEAR(G1618)&lt;2019,O1618="X"),0,IF(ISBLANK(H1618),DATEDIF(G1618,'[3]1.Pradzia'!$D$13,"M"),DATEDIF(G1618,H1618,"m")))</f>
        <v>0</v>
      </c>
      <c r="AE1618" s="37">
        <f>IF(E1618='[3]5.Grup_T'!$E$20,0,IF(AD1618&lt;&gt;0,M1618/V1618*MIN(12,AD1618),0))</f>
        <v>0</v>
      </c>
      <c r="AF1618" s="37">
        <f t="shared" ref="AF1618:AF1681" si="358">+AB1618+AE1618</f>
        <v>0</v>
      </c>
      <c r="AG1618" s="37">
        <f t="shared" ref="AG1618:AG1681" si="359">AC1618+AE1618</f>
        <v>0</v>
      </c>
      <c r="AH1618" s="37">
        <f t="shared" ref="AH1618:AH1681" si="360">M1618-AG1618</f>
        <v>0</v>
      </c>
      <c r="AI1618" s="35" t="str">
        <f t="shared" ref="AI1618:AI1681" si="361">IF(H1618&lt;&gt;0,"Nurašytas",IF(O1618="X","Nesuderintas",IF(AH1618&lt;=0,"Nusidėvėjęs","")))</f>
        <v>Nusidėvėjęs</v>
      </c>
      <c r="AJ1618" s="38" t="str">
        <f>IF(AND(F1618&lt;&gt;[3]Pav.tvarkyklė!$B$12,F1618&lt;&gt;[3]Pav.tvarkyklė!$B$13),"GVTNT","X")</f>
        <v>GVTNT</v>
      </c>
      <c r="AK1618" s="39">
        <f t="shared" si="349"/>
        <v>0</v>
      </c>
      <c r="AL1618" s="41"/>
      <c r="AM1618" s="41"/>
      <c r="AN1618" s="41">
        <f t="shared" si="351"/>
        <v>1900</v>
      </c>
      <c r="AO1618" s="41"/>
      <c r="AP1618" s="41"/>
      <c r="AQ1618" s="41"/>
      <c r="AR1618" s="42"/>
      <c r="AS1618" s="42"/>
      <c r="AU1618" s="43">
        <f t="shared" si="352"/>
        <v>0</v>
      </c>
    </row>
    <row r="1619" spans="1:47" ht="15" customHeight="1" x14ac:dyDescent="0.25">
      <c r="A1619" s="11"/>
      <c r="B1619" s="19">
        <v>1787</v>
      </c>
      <c r="C1619" s="74"/>
      <c r="D1619" s="77"/>
      <c r="E1619" s="78"/>
      <c r="F1619" s="78"/>
      <c r="G1619" s="80"/>
      <c r="H1619" s="25"/>
      <c r="I1619" s="27"/>
      <c r="J1619" s="27"/>
      <c r="K1619" s="27"/>
      <c r="L1619" s="79"/>
      <c r="M1619" s="81"/>
      <c r="N1619" s="29">
        <v>0</v>
      </c>
      <c r="O1619" s="30" t="str">
        <f>IF(G1619&lt;=$N$2,"",IF(F1619=[3]Pav.tvarkyklė!$B$13,"",IF(ISBLANK(R1619),"X","")))</f>
        <v/>
      </c>
      <c r="P1619" s="88"/>
      <c r="Q1619" s="78"/>
      <c r="R1619" s="78"/>
      <c r="S1619" s="63"/>
      <c r="T1619" s="63"/>
      <c r="U1619" s="34" t="str">
        <f>IFERROR(INDEX('[3]5.Grup_T'!$G$4:$G$22,MATCH('6.Turtas'!E1619,'[3]5.Grup_T'!$E$4:$E$22,0)),"0")</f>
        <v>0</v>
      </c>
      <c r="V1619" s="35">
        <f t="shared" si="353"/>
        <v>0</v>
      </c>
      <c r="W1619" s="35">
        <f>IF(NOT(ISBLANK(H1619)),(12-DATEDIF(H1619,'[3]1.Pradzia'!$D$13,"m")),0)</f>
        <v>0</v>
      </c>
      <c r="X1619" s="35">
        <f t="shared" si="354"/>
        <v>0</v>
      </c>
      <c r="Y1619" s="35">
        <f t="shared" si="350"/>
        <v>0</v>
      </c>
      <c r="Z1619" s="35">
        <f t="shared" ref="Z1619:Z1682" si="362">IF(YEAR(G1619)&gt;=2019,0,V1619-X1619)</f>
        <v>0</v>
      </c>
      <c r="AA1619" s="36">
        <f t="shared" si="355"/>
        <v>0</v>
      </c>
      <c r="AB1619" s="36">
        <f t="shared" si="356"/>
        <v>0</v>
      </c>
      <c r="AC1619" s="37">
        <f t="shared" si="357"/>
        <v>0</v>
      </c>
      <c r="AD1619" s="35">
        <f>IF(OR(YEAR(G1619)&lt;2019,O1619="X"),0,IF(ISBLANK(H1619),DATEDIF(G1619,'[3]1.Pradzia'!$D$13,"M"),DATEDIF(G1619,H1619,"m")))</f>
        <v>0</v>
      </c>
      <c r="AE1619" s="37">
        <f>IF(E1619='[3]5.Grup_T'!$E$20,0,IF(AD1619&lt;&gt;0,M1619/V1619*MIN(12,AD1619),0))</f>
        <v>0</v>
      </c>
      <c r="AF1619" s="37">
        <f t="shared" si="358"/>
        <v>0</v>
      </c>
      <c r="AG1619" s="37">
        <f t="shared" si="359"/>
        <v>0</v>
      </c>
      <c r="AH1619" s="37">
        <f t="shared" si="360"/>
        <v>0</v>
      </c>
      <c r="AI1619" s="35" t="str">
        <f t="shared" si="361"/>
        <v>Nusidėvėjęs</v>
      </c>
      <c r="AJ1619" s="38" t="str">
        <f>IF(AND(F1619&lt;&gt;[3]Pav.tvarkyklė!$B$12,F1619&lt;&gt;[3]Pav.tvarkyklė!$B$13),"GVTNT","X")</f>
        <v>GVTNT</v>
      </c>
      <c r="AK1619" s="39">
        <f t="shared" ref="AK1619:AK1682" si="363">I1619-J1619-K1619-L1619-M1619</f>
        <v>0</v>
      </c>
      <c r="AL1619" s="41"/>
      <c r="AM1619" s="41"/>
      <c r="AN1619" s="41">
        <f t="shared" si="351"/>
        <v>1900</v>
      </c>
      <c r="AO1619" s="41"/>
      <c r="AP1619" s="41"/>
      <c r="AQ1619" s="41"/>
      <c r="AR1619" s="42"/>
      <c r="AS1619" s="42"/>
      <c r="AU1619" s="43">
        <f t="shared" si="352"/>
        <v>0</v>
      </c>
    </row>
    <row r="1620" spans="1:47" ht="15" customHeight="1" x14ac:dyDescent="0.25">
      <c r="A1620" s="11"/>
      <c r="B1620" s="19">
        <v>1788</v>
      </c>
      <c r="C1620" s="74"/>
      <c r="D1620" s="77"/>
      <c r="E1620" s="78"/>
      <c r="F1620" s="78"/>
      <c r="G1620" s="80"/>
      <c r="H1620" s="25"/>
      <c r="I1620" s="27"/>
      <c r="J1620" s="27"/>
      <c r="K1620" s="27"/>
      <c r="L1620" s="79"/>
      <c r="M1620" s="81"/>
      <c r="N1620" s="29">
        <v>0</v>
      </c>
      <c r="O1620" s="30" t="str">
        <f>IF(G1620&lt;=$N$2,"",IF(F1620=[3]Pav.tvarkyklė!$B$13,"",IF(ISBLANK(R1620),"X","")))</f>
        <v/>
      </c>
      <c r="P1620" s="88"/>
      <c r="Q1620" s="78"/>
      <c r="R1620" s="78"/>
      <c r="S1620" s="63"/>
      <c r="T1620" s="63"/>
      <c r="U1620" s="34" t="str">
        <f>IFERROR(INDEX('[3]5.Grup_T'!$G$4:$G$22,MATCH('6.Turtas'!E1620,'[3]5.Grup_T'!$E$4:$E$22,0)),"0")</f>
        <v>0</v>
      </c>
      <c r="V1620" s="35">
        <f t="shared" si="353"/>
        <v>0</v>
      </c>
      <c r="W1620" s="35">
        <f>IF(NOT(ISBLANK(H1620)),(12-DATEDIF(H1620,'[3]1.Pradzia'!$D$13,"m")),0)</f>
        <v>0</v>
      </c>
      <c r="X1620" s="35">
        <f t="shared" si="354"/>
        <v>0</v>
      </c>
      <c r="Y1620" s="35">
        <f t="shared" si="350"/>
        <v>0</v>
      </c>
      <c r="Z1620" s="35">
        <f t="shared" si="362"/>
        <v>0</v>
      </c>
      <c r="AA1620" s="36">
        <f t="shared" si="355"/>
        <v>0</v>
      </c>
      <c r="AB1620" s="36">
        <f t="shared" si="356"/>
        <v>0</v>
      </c>
      <c r="AC1620" s="37">
        <f t="shared" si="357"/>
        <v>0</v>
      </c>
      <c r="AD1620" s="35">
        <f>IF(OR(YEAR(G1620)&lt;2019,O1620="X"),0,IF(ISBLANK(H1620),DATEDIF(G1620,'[3]1.Pradzia'!$D$13,"M"),DATEDIF(G1620,H1620,"m")))</f>
        <v>0</v>
      </c>
      <c r="AE1620" s="37">
        <f>IF(E1620='[3]5.Grup_T'!$E$20,0,IF(AD1620&lt;&gt;0,M1620/V1620*MIN(12,AD1620),0))</f>
        <v>0</v>
      </c>
      <c r="AF1620" s="37">
        <f t="shared" si="358"/>
        <v>0</v>
      </c>
      <c r="AG1620" s="37">
        <f t="shared" si="359"/>
        <v>0</v>
      </c>
      <c r="AH1620" s="37">
        <f t="shared" si="360"/>
        <v>0</v>
      </c>
      <c r="AI1620" s="35" t="str">
        <f t="shared" si="361"/>
        <v>Nusidėvėjęs</v>
      </c>
      <c r="AJ1620" s="38" t="str">
        <f>IF(AND(F1620&lt;&gt;[3]Pav.tvarkyklė!$B$12,F1620&lt;&gt;[3]Pav.tvarkyklė!$B$13),"GVTNT","X")</f>
        <v>GVTNT</v>
      </c>
      <c r="AK1620" s="39">
        <f t="shared" si="363"/>
        <v>0</v>
      </c>
      <c r="AL1620" s="41"/>
      <c r="AM1620" s="41"/>
      <c r="AN1620" s="41">
        <f t="shared" si="351"/>
        <v>1900</v>
      </c>
      <c r="AO1620" s="41"/>
      <c r="AP1620" s="41"/>
      <c r="AQ1620" s="41"/>
      <c r="AR1620" s="42"/>
      <c r="AS1620" s="42"/>
      <c r="AU1620" s="43">
        <f t="shared" si="352"/>
        <v>0</v>
      </c>
    </row>
    <row r="1621" spans="1:47" ht="15" customHeight="1" x14ac:dyDescent="0.25">
      <c r="A1621" s="11"/>
      <c r="B1621" s="19">
        <v>1789</v>
      </c>
      <c r="C1621" s="74"/>
      <c r="D1621" s="77"/>
      <c r="E1621" s="78"/>
      <c r="F1621" s="78"/>
      <c r="G1621" s="80"/>
      <c r="H1621" s="25"/>
      <c r="I1621" s="27"/>
      <c r="J1621" s="27"/>
      <c r="K1621" s="27"/>
      <c r="L1621" s="79"/>
      <c r="M1621" s="81"/>
      <c r="N1621" s="29">
        <v>0</v>
      </c>
      <c r="O1621" s="30" t="str">
        <f>IF(G1621&lt;=$N$2,"",IF(F1621=[3]Pav.tvarkyklė!$B$13,"",IF(ISBLANK(R1621),"X","")))</f>
        <v/>
      </c>
      <c r="P1621" s="88"/>
      <c r="Q1621" s="78"/>
      <c r="R1621" s="78"/>
      <c r="S1621" s="63"/>
      <c r="T1621" s="63"/>
      <c r="U1621" s="34" t="str">
        <f>IFERROR(INDEX('[3]5.Grup_T'!$G$4:$G$22,MATCH('6.Turtas'!E1621,'[3]5.Grup_T'!$E$4:$E$22,0)),"0")</f>
        <v>0</v>
      </c>
      <c r="V1621" s="35">
        <f t="shared" si="353"/>
        <v>0</v>
      </c>
      <c r="W1621" s="35">
        <f>IF(NOT(ISBLANK(H1621)),(12-DATEDIF(H1621,'[3]1.Pradzia'!$D$13,"m")),0)</f>
        <v>0</v>
      </c>
      <c r="X1621" s="35">
        <f t="shared" si="354"/>
        <v>0</v>
      </c>
      <c r="Y1621" s="35">
        <f t="shared" si="350"/>
        <v>0</v>
      </c>
      <c r="Z1621" s="35">
        <f t="shared" si="362"/>
        <v>0</v>
      </c>
      <c r="AA1621" s="36">
        <f t="shared" si="355"/>
        <v>0</v>
      </c>
      <c r="AB1621" s="36">
        <f t="shared" si="356"/>
        <v>0</v>
      </c>
      <c r="AC1621" s="37">
        <f t="shared" si="357"/>
        <v>0</v>
      </c>
      <c r="AD1621" s="35">
        <f>IF(OR(YEAR(G1621)&lt;2019,O1621="X"),0,IF(ISBLANK(H1621),DATEDIF(G1621,'[3]1.Pradzia'!$D$13,"M"),DATEDIF(G1621,H1621,"m")))</f>
        <v>0</v>
      </c>
      <c r="AE1621" s="37">
        <f>IF(E1621='[3]5.Grup_T'!$E$20,0,IF(AD1621&lt;&gt;0,M1621/V1621*MIN(12,AD1621),0))</f>
        <v>0</v>
      </c>
      <c r="AF1621" s="37">
        <f t="shared" si="358"/>
        <v>0</v>
      </c>
      <c r="AG1621" s="37">
        <f t="shared" si="359"/>
        <v>0</v>
      </c>
      <c r="AH1621" s="37">
        <f t="shared" si="360"/>
        <v>0</v>
      </c>
      <c r="AI1621" s="35" t="str">
        <f t="shared" si="361"/>
        <v>Nusidėvėjęs</v>
      </c>
      <c r="AJ1621" s="38" t="str">
        <f>IF(AND(F1621&lt;&gt;[3]Pav.tvarkyklė!$B$12,F1621&lt;&gt;[3]Pav.tvarkyklė!$B$13),"GVTNT","X")</f>
        <v>GVTNT</v>
      </c>
      <c r="AK1621" s="39">
        <f t="shared" si="363"/>
        <v>0</v>
      </c>
      <c r="AL1621" s="41"/>
      <c r="AM1621" s="41"/>
      <c r="AN1621" s="41">
        <f t="shared" si="351"/>
        <v>1900</v>
      </c>
      <c r="AO1621" s="41"/>
      <c r="AP1621" s="41"/>
      <c r="AQ1621" s="41"/>
      <c r="AR1621" s="42"/>
      <c r="AS1621" s="42"/>
      <c r="AU1621" s="43">
        <f t="shared" si="352"/>
        <v>0</v>
      </c>
    </row>
    <row r="1622" spans="1:47" ht="15" customHeight="1" x14ac:dyDescent="0.25">
      <c r="A1622" s="11"/>
      <c r="B1622" s="19">
        <v>1790</v>
      </c>
      <c r="C1622" s="74"/>
      <c r="D1622" s="77"/>
      <c r="E1622" s="78"/>
      <c r="F1622" s="78"/>
      <c r="G1622" s="80"/>
      <c r="H1622" s="25"/>
      <c r="I1622" s="27"/>
      <c r="J1622" s="27"/>
      <c r="K1622" s="27"/>
      <c r="L1622" s="79"/>
      <c r="M1622" s="81"/>
      <c r="N1622" s="29">
        <v>0</v>
      </c>
      <c r="O1622" s="30" t="str">
        <f>IF(G1622&lt;=$N$2,"",IF(F1622=[3]Pav.tvarkyklė!$B$13,"",IF(ISBLANK(R1622),"X","")))</f>
        <v/>
      </c>
      <c r="P1622" s="88"/>
      <c r="Q1622" s="78"/>
      <c r="R1622" s="78"/>
      <c r="S1622" s="63"/>
      <c r="T1622" s="63"/>
      <c r="U1622" s="34" t="str">
        <f>IFERROR(INDEX('[3]5.Grup_T'!$G$4:$G$22,MATCH('6.Turtas'!E1622,'[3]5.Grup_T'!$E$4:$E$22,0)),"0")</f>
        <v>0</v>
      </c>
      <c r="V1622" s="35">
        <f t="shared" si="353"/>
        <v>0</v>
      </c>
      <c r="W1622" s="35">
        <f>IF(NOT(ISBLANK(H1622)),(12-DATEDIF(H1622,'[3]1.Pradzia'!$D$13,"m")),0)</f>
        <v>0</v>
      </c>
      <c r="X1622" s="35">
        <f t="shared" si="354"/>
        <v>0</v>
      </c>
      <c r="Y1622" s="35">
        <f t="shared" si="350"/>
        <v>0</v>
      </c>
      <c r="Z1622" s="35">
        <f t="shared" si="362"/>
        <v>0</v>
      </c>
      <c r="AA1622" s="36">
        <f t="shared" si="355"/>
        <v>0</v>
      </c>
      <c r="AB1622" s="36">
        <f t="shared" si="356"/>
        <v>0</v>
      </c>
      <c r="AC1622" s="37">
        <f t="shared" si="357"/>
        <v>0</v>
      </c>
      <c r="AD1622" s="35">
        <f>IF(OR(YEAR(G1622)&lt;2019,O1622="X"),0,IF(ISBLANK(H1622),DATEDIF(G1622,'[3]1.Pradzia'!$D$13,"M"),DATEDIF(G1622,H1622,"m")))</f>
        <v>0</v>
      </c>
      <c r="AE1622" s="37">
        <f>IF(E1622='[3]5.Grup_T'!$E$20,0,IF(AD1622&lt;&gt;0,M1622/V1622*MIN(12,AD1622),0))</f>
        <v>0</v>
      </c>
      <c r="AF1622" s="37">
        <f t="shared" si="358"/>
        <v>0</v>
      </c>
      <c r="AG1622" s="37">
        <f t="shared" si="359"/>
        <v>0</v>
      </c>
      <c r="AH1622" s="37">
        <f t="shared" si="360"/>
        <v>0</v>
      </c>
      <c r="AI1622" s="35" t="str">
        <f t="shared" si="361"/>
        <v>Nusidėvėjęs</v>
      </c>
      <c r="AJ1622" s="38" t="str">
        <f>IF(AND(F1622&lt;&gt;[3]Pav.tvarkyklė!$B$12,F1622&lt;&gt;[3]Pav.tvarkyklė!$B$13),"GVTNT","X")</f>
        <v>GVTNT</v>
      </c>
      <c r="AK1622" s="39">
        <f t="shared" si="363"/>
        <v>0</v>
      </c>
      <c r="AL1622" s="41"/>
      <c r="AM1622" s="41"/>
      <c r="AN1622" s="41">
        <f t="shared" si="351"/>
        <v>1900</v>
      </c>
      <c r="AO1622" s="41"/>
      <c r="AP1622" s="41"/>
      <c r="AQ1622" s="41"/>
      <c r="AR1622" s="42"/>
      <c r="AS1622" s="42"/>
      <c r="AU1622" s="43">
        <f t="shared" si="352"/>
        <v>0</v>
      </c>
    </row>
    <row r="1623" spans="1:47" ht="15" customHeight="1" x14ac:dyDescent="0.25">
      <c r="A1623" s="11"/>
      <c r="B1623" s="19">
        <v>1791</v>
      </c>
      <c r="C1623" s="74"/>
      <c r="D1623" s="77"/>
      <c r="E1623" s="78"/>
      <c r="F1623" s="78"/>
      <c r="G1623" s="80"/>
      <c r="H1623" s="25"/>
      <c r="I1623" s="27"/>
      <c r="J1623" s="27"/>
      <c r="K1623" s="27"/>
      <c r="L1623" s="79"/>
      <c r="M1623" s="81"/>
      <c r="N1623" s="29">
        <v>0</v>
      </c>
      <c r="O1623" s="30" t="str">
        <f>IF(G1623&lt;=$N$2,"",IF(F1623=[3]Pav.tvarkyklė!$B$13,"",IF(ISBLANK(R1623),"X","")))</f>
        <v/>
      </c>
      <c r="P1623" s="88"/>
      <c r="Q1623" s="78"/>
      <c r="R1623" s="78"/>
      <c r="S1623" s="63"/>
      <c r="T1623" s="63"/>
      <c r="U1623" s="34" t="str">
        <f>IFERROR(INDEX('[3]5.Grup_T'!$G$4:$G$22,MATCH('6.Turtas'!E1623,'[3]5.Grup_T'!$E$4:$E$22,0)),"0")</f>
        <v>0</v>
      </c>
      <c r="V1623" s="35">
        <f t="shared" si="353"/>
        <v>0</v>
      </c>
      <c r="W1623" s="35">
        <f>IF(NOT(ISBLANK(H1623)),(12-DATEDIF(H1623,'[3]1.Pradzia'!$D$13,"m")),0)</f>
        <v>0</v>
      </c>
      <c r="X1623" s="35">
        <f t="shared" si="354"/>
        <v>0</v>
      </c>
      <c r="Y1623" s="35">
        <f t="shared" si="350"/>
        <v>0</v>
      </c>
      <c r="Z1623" s="35">
        <f t="shared" si="362"/>
        <v>0</v>
      </c>
      <c r="AA1623" s="36">
        <f t="shared" si="355"/>
        <v>0</v>
      </c>
      <c r="AB1623" s="36">
        <f t="shared" si="356"/>
        <v>0</v>
      </c>
      <c r="AC1623" s="37">
        <f t="shared" si="357"/>
        <v>0</v>
      </c>
      <c r="AD1623" s="35">
        <f>IF(OR(YEAR(G1623)&lt;2019,O1623="X"),0,IF(ISBLANK(H1623),DATEDIF(G1623,'[3]1.Pradzia'!$D$13,"M"),DATEDIF(G1623,H1623,"m")))</f>
        <v>0</v>
      </c>
      <c r="AE1623" s="37">
        <f>IF(E1623='[3]5.Grup_T'!$E$20,0,IF(AD1623&lt;&gt;0,M1623/V1623*MIN(12,AD1623),0))</f>
        <v>0</v>
      </c>
      <c r="AF1623" s="37">
        <f t="shared" si="358"/>
        <v>0</v>
      </c>
      <c r="AG1623" s="37">
        <f t="shared" si="359"/>
        <v>0</v>
      </c>
      <c r="AH1623" s="37">
        <f t="shared" si="360"/>
        <v>0</v>
      </c>
      <c r="AI1623" s="35" t="str">
        <f t="shared" si="361"/>
        <v>Nusidėvėjęs</v>
      </c>
      <c r="AJ1623" s="38" t="str">
        <f>IF(AND(F1623&lt;&gt;[3]Pav.tvarkyklė!$B$12,F1623&lt;&gt;[3]Pav.tvarkyklė!$B$13),"GVTNT","X")</f>
        <v>GVTNT</v>
      </c>
      <c r="AK1623" s="39">
        <f t="shared" si="363"/>
        <v>0</v>
      </c>
      <c r="AL1623" s="41"/>
      <c r="AM1623" s="41"/>
      <c r="AN1623" s="41">
        <f t="shared" si="351"/>
        <v>1900</v>
      </c>
      <c r="AO1623" s="41"/>
      <c r="AP1623" s="41"/>
      <c r="AQ1623" s="41"/>
      <c r="AR1623" s="42"/>
      <c r="AS1623" s="42"/>
      <c r="AU1623" s="43">
        <f t="shared" si="352"/>
        <v>0</v>
      </c>
    </row>
    <row r="1624" spans="1:47" ht="15" customHeight="1" x14ac:dyDescent="0.25">
      <c r="A1624" s="11"/>
      <c r="B1624" s="19">
        <v>1792</v>
      </c>
      <c r="C1624" s="74"/>
      <c r="D1624" s="77"/>
      <c r="E1624" s="78"/>
      <c r="F1624" s="78"/>
      <c r="G1624" s="80"/>
      <c r="H1624" s="25"/>
      <c r="I1624" s="27"/>
      <c r="J1624" s="27"/>
      <c r="K1624" s="27"/>
      <c r="L1624" s="79"/>
      <c r="M1624" s="81"/>
      <c r="N1624" s="29">
        <v>0</v>
      </c>
      <c r="O1624" s="30" t="str">
        <f>IF(G1624&lt;=$N$2,"",IF(F1624=[3]Pav.tvarkyklė!$B$13,"",IF(ISBLANK(R1624),"X","")))</f>
        <v/>
      </c>
      <c r="P1624" s="88"/>
      <c r="Q1624" s="78"/>
      <c r="R1624" s="78"/>
      <c r="S1624" s="63"/>
      <c r="T1624" s="63"/>
      <c r="U1624" s="34" t="str">
        <f>IFERROR(INDEX('[3]5.Grup_T'!$G$4:$G$22,MATCH('6.Turtas'!E1624,'[3]5.Grup_T'!$E$4:$E$22,0)),"0")</f>
        <v>0</v>
      </c>
      <c r="V1624" s="35">
        <f t="shared" si="353"/>
        <v>0</v>
      </c>
      <c r="W1624" s="35">
        <f>IF(NOT(ISBLANK(H1624)),(12-DATEDIF(H1624,'[3]1.Pradzia'!$D$13,"m")),0)</f>
        <v>0</v>
      </c>
      <c r="X1624" s="35">
        <f t="shared" si="354"/>
        <v>0</v>
      </c>
      <c r="Y1624" s="35">
        <f t="shared" si="350"/>
        <v>0</v>
      </c>
      <c r="Z1624" s="35">
        <f t="shared" si="362"/>
        <v>0</v>
      </c>
      <c r="AA1624" s="36">
        <f t="shared" si="355"/>
        <v>0</v>
      </c>
      <c r="AB1624" s="36">
        <f t="shared" si="356"/>
        <v>0</v>
      </c>
      <c r="AC1624" s="37">
        <f t="shared" si="357"/>
        <v>0</v>
      </c>
      <c r="AD1624" s="35">
        <f>IF(OR(YEAR(G1624)&lt;2019,O1624="X"),0,IF(ISBLANK(H1624),DATEDIF(G1624,'[3]1.Pradzia'!$D$13,"M"),DATEDIF(G1624,H1624,"m")))</f>
        <v>0</v>
      </c>
      <c r="AE1624" s="37">
        <f>IF(E1624='[3]5.Grup_T'!$E$20,0,IF(AD1624&lt;&gt;0,M1624/V1624*MIN(12,AD1624),0))</f>
        <v>0</v>
      </c>
      <c r="AF1624" s="37">
        <f t="shared" si="358"/>
        <v>0</v>
      </c>
      <c r="AG1624" s="37">
        <f t="shared" si="359"/>
        <v>0</v>
      </c>
      <c r="AH1624" s="37">
        <f t="shared" si="360"/>
        <v>0</v>
      </c>
      <c r="AI1624" s="35" t="str">
        <f t="shared" si="361"/>
        <v>Nusidėvėjęs</v>
      </c>
      <c r="AJ1624" s="38" t="str">
        <f>IF(AND(F1624&lt;&gt;[3]Pav.tvarkyklė!$B$12,F1624&lt;&gt;[3]Pav.tvarkyklė!$B$13),"GVTNT","X")</f>
        <v>GVTNT</v>
      </c>
      <c r="AK1624" s="39">
        <f t="shared" si="363"/>
        <v>0</v>
      </c>
      <c r="AL1624" s="41"/>
      <c r="AM1624" s="41"/>
      <c r="AN1624" s="41">
        <f t="shared" si="351"/>
        <v>1900</v>
      </c>
      <c r="AO1624" s="41"/>
      <c r="AP1624" s="41"/>
      <c r="AQ1624" s="41"/>
      <c r="AR1624" s="42"/>
      <c r="AS1624" s="42"/>
      <c r="AU1624" s="43">
        <f t="shared" si="352"/>
        <v>0</v>
      </c>
    </row>
    <row r="1625" spans="1:47" ht="15" customHeight="1" x14ac:dyDescent="0.25">
      <c r="A1625" s="11"/>
      <c r="B1625" s="19">
        <v>1793</v>
      </c>
      <c r="C1625" s="74"/>
      <c r="D1625" s="77"/>
      <c r="E1625" s="78"/>
      <c r="F1625" s="78"/>
      <c r="G1625" s="80"/>
      <c r="H1625" s="25"/>
      <c r="I1625" s="27"/>
      <c r="J1625" s="27"/>
      <c r="K1625" s="27"/>
      <c r="L1625" s="79"/>
      <c r="M1625" s="81"/>
      <c r="N1625" s="29">
        <v>0</v>
      </c>
      <c r="O1625" s="30" t="str">
        <f>IF(G1625&lt;=$N$2,"",IF(F1625=[3]Pav.tvarkyklė!$B$13,"",IF(ISBLANK(R1625),"X","")))</f>
        <v/>
      </c>
      <c r="P1625" s="88"/>
      <c r="Q1625" s="78"/>
      <c r="R1625" s="78"/>
      <c r="S1625" s="63"/>
      <c r="T1625" s="63"/>
      <c r="U1625" s="34" t="str">
        <f>IFERROR(INDEX('[3]5.Grup_T'!$G$4:$G$22,MATCH('6.Turtas'!E1625,'[3]5.Grup_T'!$E$4:$E$22,0)),"0")</f>
        <v>0</v>
      </c>
      <c r="V1625" s="35">
        <f t="shared" si="353"/>
        <v>0</v>
      </c>
      <c r="W1625" s="35">
        <f>IF(NOT(ISBLANK(H1625)),(12-DATEDIF(H1625,'[3]1.Pradzia'!$D$13,"m")),0)</f>
        <v>0</v>
      </c>
      <c r="X1625" s="35">
        <f t="shared" si="354"/>
        <v>0</v>
      </c>
      <c r="Y1625" s="35">
        <f t="shared" si="350"/>
        <v>0</v>
      </c>
      <c r="Z1625" s="35">
        <f t="shared" si="362"/>
        <v>0</v>
      </c>
      <c r="AA1625" s="36">
        <f t="shared" si="355"/>
        <v>0</v>
      </c>
      <c r="AB1625" s="36">
        <f t="shared" si="356"/>
        <v>0</v>
      </c>
      <c r="AC1625" s="37">
        <f t="shared" si="357"/>
        <v>0</v>
      </c>
      <c r="AD1625" s="35">
        <f>IF(OR(YEAR(G1625)&lt;2019,O1625="X"),0,IF(ISBLANK(H1625),DATEDIF(G1625,'[3]1.Pradzia'!$D$13,"M"),DATEDIF(G1625,H1625,"m")))</f>
        <v>0</v>
      </c>
      <c r="AE1625" s="37">
        <f>IF(E1625='[3]5.Grup_T'!$E$20,0,IF(AD1625&lt;&gt;0,M1625/V1625*MIN(12,AD1625),0))</f>
        <v>0</v>
      </c>
      <c r="AF1625" s="37">
        <f t="shared" si="358"/>
        <v>0</v>
      </c>
      <c r="AG1625" s="37">
        <f t="shared" si="359"/>
        <v>0</v>
      </c>
      <c r="AH1625" s="37">
        <f t="shared" si="360"/>
        <v>0</v>
      </c>
      <c r="AI1625" s="35" t="str">
        <f t="shared" si="361"/>
        <v>Nusidėvėjęs</v>
      </c>
      <c r="AJ1625" s="38" t="str">
        <f>IF(AND(F1625&lt;&gt;[3]Pav.tvarkyklė!$B$12,F1625&lt;&gt;[3]Pav.tvarkyklė!$B$13),"GVTNT","X")</f>
        <v>GVTNT</v>
      </c>
      <c r="AK1625" s="39">
        <f t="shared" si="363"/>
        <v>0</v>
      </c>
      <c r="AL1625" s="41"/>
      <c r="AM1625" s="41"/>
      <c r="AN1625" s="41">
        <f t="shared" si="351"/>
        <v>1900</v>
      </c>
      <c r="AO1625" s="41"/>
      <c r="AP1625" s="41"/>
      <c r="AQ1625" s="41"/>
      <c r="AR1625" s="42"/>
      <c r="AS1625" s="42"/>
      <c r="AU1625" s="43">
        <f t="shared" si="352"/>
        <v>0</v>
      </c>
    </row>
    <row r="1626" spans="1:47" ht="15" customHeight="1" x14ac:dyDescent="0.25">
      <c r="A1626" s="11"/>
      <c r="B1626" s="19">
        <v>1794</v>
      </c>
      <c r="C1626" s="74"/>
      <c r="D1626" s="77"/>
      <c r="E1626" s="78"/>
      <c r="F1626" s="78"/>
      <c r="G1626" s="80"/>
      <c r="H1626" s="25"/>
      <c r="I1626" s="27"/>
      <c r="J1626" s="27"/>
      <c r="K1626" s="27"/>
      <c r="L1626" s="79"/>
      <c r="M1626" s="81"/>
      <c r="N1626" s="29">
        <v>0</v>
      </c>
      <c r="O1626" s="30" t="str">
        <f>IF(G1626&lt;=$N$2,"",IF(F1626=[3]Pav.tvarkyklė!$B$13,"",IF(ISBLANK(R1626),"X","")))</f>
        <v/>
      </c>
      <c r="P1626" s="88"/>
      <c r="Q1626" s="78"/>
      <c r="R1626" s="78"/>
      <c r="S1626" s="63"/>
      <c r="T1626" s="63"/>
      <c r="U1626" s="34" t="str">
        <f>IFERROR(INDEX('[3]5.Grup_T'!$G$4:$G$22,MATCH('6.Turtas'!E1626,'[3]5.Grup_T'!$E$4:$E$22,0)),"0")</f>
        <v>0</v>
      </c>
      <c r="V1626" s="35">
        <f t="shared" si="353"/>
        <v>0</v>
      </c>
      <c r="W1626" s="35">
        <f>IF(NOT(ISBLANK(H1626)),(12-DATEDIF(H1626,'[3]1.Pradzia'!$D$13,"m")),0)</f>
        <v>0</v>
      </c>
      <c r="X1626" s="35">
        <f t="shared" si="354"/>
        <v>0</v>
      </c>
      <c r="Y1626" s="35">
        <f t="shared" si="350"/>
        <v>0</v>
      </c>
      <c r="Z1626" s="35">
        <f t="shared" si="362"/>
        <v>0</v>
      </c>
      <c r="AA1626" s="36">
        <f t="shared" si="355"/>
        <v>0</v>
      </c>
      <c r="AB1626" s="36">
        <f t="shared" si="356"/>
        <v>0</v>
      </c>
      <c r="AC1626" s="37">
        <f t="shared" si="357"/>
        <v>0</v>
      </c>
      <c r="AD1626" s="35">
        <f>IF(OR(YEAR(G1626)&lt;2019,O1626="X"),0,IF(ISBLANK(H1626),DATEDIF(G1626,'[3]1.Pradzia'!$D$13,"M"),DATEDIF(G1626,H1626,"m")))</f>
        <v>0</v>
      </c>
      <c r="AE1626" s="37">
        <f>IF(E1626='[3]5.Grup_T'!$E$20,0,IF(AD1626&lt;&gt;0,M1626/V1626*MIN(12,AD1626),0))</f>
        <v>0</v>
      </c>
      <c r="AF1626" s="37">
        <f t="shared" si="358"/>
        <v>0</v>
      </c>
      <c r="AG1626" s="37">
        <f t="shared" si="359"/>
        <v>0</v>
      </c>
      <c r="AH1626" s="37">
        <f t="shared" si="360"/>
        <v>0</v>
      </c>
      <c r="AI1626" s="35" t="str">
        <f t="shared" si="361"/>
        <v>Nusidėvėjęs</v>
      </c>
      <c r="AJ1626" s="38" t="str">
        <f>IF(AND(F1626&lt;&gt;[3]Pav.tvarkyklė!$B$12,F1626&lt;&gt;[3]Pav.tvarkyklė!$B$13),"GVTNT","X")</f>
        <v>GVTNT</v>
      </c>
      <c r="AK1626" s="39">
        <f t="shared" si="363"/>
        <v>0</v>
      </c>
      <c r="AL1626" s="41"/>
      <c r="AM1626" s="41"/>
      <c r="AN1626" s="41">
        <f t="shared" si="351"/>
        <v>1900</v>
      </c>
      <c r="AO1626" s="41"/>
      <c r="AP1626" s="41"/>
      <c r="AQ1626" s="41"/>
      <c r="AR1626" s="42"/>
      <c r="AS1626" s="42"/>
      <c r="AU1626" s="43">
        <f t="shared" si="352"/>
        <v>0</v>
      </c>
    </row>
    <row r="1627" spans="1:47" ht="15" customHeight="1" x14ac:dyDescent="0.25">
      <c r="A1627" s="11"/>
      <c r="B1627" s="19">
        <v>1795</v>
      </c>
      <c r="C1627" s="74"/>
      <c r="D1627" s="77"/>
      <c r="E1627" s="78"/>
      <c r="F1627" s="78"/>
      <c r="G1627" s="80"/>
      <c r="H1627" s="25"/>
      <c r="I1627" s="27"/>
      <c r="J1627" s="27"/>
      <c r="K1627" s="27"/>
      <c r="L1627" s="79"/>
      <c r="M1627" s="81"/>
      <c r="N1627" s="29">
        <v>0</v>
      </c>
      <c r="O1627" s="30" t="str">
        <f>IF(G1627&lt;=$N$2,"",IF(F1627=[3]Pav.tvarkyklė!$B$13,"",IF(ISBLANK(R1627),"X","")))</f>
        <v/>
      </c>
      <c r="P1627" s="88"/>
      <c r="Q1627" s="78"/>
      <c r="R1627" s="78"/>
      <c r="S1627" s="63"/>
      <c r="T1627" s="63"/>
      <c r="U1627" s="34" t="str">
        <f>IFERROR(INDEX('[3]5.Grup_T'!$G$4:$G$22,MATCH('6.Turtas'!E1627,'[3]5.Grup_T'!$E$4:$E$22,0)),"0")</f>
        <v>0</v>
      </c>
      <c r="V1627" s="35">
        <f t="shared" si="353"/>
        <v>0</v>
      </c>
      <c r="W1627" s="35">
        <f>IF(NOT(ISBLANK(H1627)),(12-DATEDIF(H1627,'[3]1.Pradzia'!$D$13,"m")),0)</f>
        <v>0</v>
      </c>
      <c r="X1627" s="35">
        <f t="shared" si="354"/>
        <v>0</v>
      </c>
      <c r="Y1627" s="35">
        <f t="shared" si="350"/>
        <v>0</v>
      </c>
      <c r="Z1627" s="35">
        <f t="shared" si="362"/>
        <v>0</v>
      </c>
      <c r="AA1627" s="36">
        <f t="shared" si="355"/>
        <v>0</v>
      </c>
      <c r="AB1627" s="36">
        <f t="shared" si="356"/>
        <v>0</v>
      </c>
      <c r="AC1627" s="37">
        <f t="shared" si="357"/>
        <v>0</v>
      </c>
      <c r="AD1627" s="35">
        <f>IF(OR(YEAR(G1627)&lt;2019,O1627="X"),0,IF(ISBLANK(H1627),DATEDIF(G1627,'[3]1.Pradzia'!$D$13,"M"),DATEDIF(G1627,H1627,"m")))</f>
        <v>0</v>
      </c>
      <c r="AE1627" s="37">
        <f>IF(E1627='[3]5.Grup_T'!$E$20,0,IF(AD1627&lt;&gt;0,M1627/V1627*MIN(12,AD1627),0))</f>
        <v>0</v>
      </c>
      <c r="AF1627" s="37">
        <f t="shared" si="358"/>
        <v>0</v>
      </c>
      <c r="AG1627" s="37">
        <f t="shared" si="359"/>
        <v>0</v>
      </c>
      <c r="AH1627" s="37">
        <f t="shared" si="360"/>
        <v>0</v>
      </c>
      <c r="AI1627" s="35" t="str">
        <f t="shared" si="361"/>
        <v>Nusidėvėjęs</v>
      </c>
      <c r="AJ1627" s="38" t="str">
        <f>IF(AND(F1627&lt;&gt;[3]Pav.tvarkyklė!$B$12,F1627&lt;&gt;[3]Pav.tvarkyklė!$B$13),"GVTNT","X")</f>
        <v>GVTNT</v>
      </c>
      <c r="AK1627" s="39">
        <f t="shared" si="363"/>
        <v>0</v>
      </c>
      <c r="AL1627" s="41"/>
      <c r="AM1627" s="41"/>
      <c r="AN1627" s="41">
        <f t="shared" si="351"/>
        <v>1900</v>
      </c>
      <c r="AO1627" s="41"/>
      <c r="AP1627" s="41"/>
      <c r="AQ1627" s="41"/>
      <c r="AR1627" s="42"/>
      <c r="AS1627" s="42"/>
      <c r="AU1627" s="43">
        <f t="shared" si="352"/>
        <v>0</v>
      </c>
    </row>
    <row r="1628" spans="1:47" ht="15" customHeight="1" x14ac:dyDescent="0.25">
      <c r="A1628" s="11"/>
      <c r="B1628" s="19">
        <v>1796</v>
      </c>
      <c r="C1628" s="74"/>
      <c r="D1628" s="77"/>
      <c r="E1628" s="78"/>
      <c r="F1628" s="78"/>
      <c r="G1628" s="80"/>
      <c r="H1628" s="25"/>
      <c r="I1628" s="27"/>
      <c r="J1628" s="27"/>
      <c r="K1628" s="27"/>
      <c r="L1628" s="79"/>
      <c r="M1628" s="81"/>
      <c r="N1628" s="29">
        <v>0</v>
      </c>
      <c r="O1628" s="30" t="str">
        <f>IF(G1628&lt;=$N$2,"",IF(F1628=[3]Pav.tvarkyklė!$B$13,"",IF(ISBLANK(R1628),"X","")))</f>
        <v/>
      </c>
      <c r="P1628" s="88"/>
      <c r="Q1628" s="78"/>
      <c r="R1628" s="78"/>
      <c r="S1628" s="63"/>
      <c r="T1628" s="63"/>
      <c r="U1628" s="34" t="str">
        <f>IFERROR(INDEX('[3]5.Grup_T'!$G$4:$G$22,MATCH('6.Turtas'!E1628,'[3]5.Grup_T'!$E$4:$E$22,0)),"0")</f>
        <v>0</v>
      </c>
      <c r="V1628" s="35">
        <f t="shared" si="353"/>
        <v>0</v>
      </c>
      <c r="W1628" s="35">
        <f>IF(NOT(ISBLANK(H1628)),(12-DATEDIF(H1628,'[3]1.Pradzia'!$D$13,"m")),0)</f>
        <v>0</v>
      </c>
      <c r="X1628" s="35">
        <f t="shared" si="354"/>
        <v>0</v>
      </c>
      <c r="Y1628" s="35">
        <f t="shared" si="350"/>
        <v>0</v>
      </c>
      <c r="Z1628" s="35">
        <f t="shared" si="362"/>
        <v>0</v>
      </c>
      <c r="AA1628" s="36">
        <f t="shared" si="355"/>
        <v>0</v>
      </c>
      <c r="AB1628" s="36">
        <f t="shared" si="356"/>
        <v>0</v>
      </c>
      <c r="AC1628" s="37">
        <f t="shared" si="357"/>
        <v>0</v>
      </c>
      <c r="AD1628" s="35">
        <f>IF(OR(YEAR(G1628)&lt;2019,O1628="X"),0,IF(ISBLANK(H1628),DATEDIF(G1628,'[3]1.Pradzia'!$D$13,"M"),DATEDIF(G1628,H1628,"m")))</f>
        <v>0</v>
      </c>
      <c r="AE1628" s="37">
        <f>IF(E1628='[3]5.Grup_T'!$E$20,0,IF(AD1628&lt;&gt;0,M1628/V1628*MIN(12,AD1628),0))</f>
        <v>0</v>
      </c>
      <c r="AF1628" s="37">
        <f t="shared" si="358"/>
        <v>0</v>
      </c>
      <c r="AG1628" s="37">
        <f t="shared" si="359"/>
        <v>0</v>
      </c>
      <c r="AH1628" s="37">
        <f t="shared" si="360"/>
        <v>0</v>
      </c>
      <c r="AI1628" s="35" t="str">
        <f t="shared" si="361"/>
        <v>Nusidėvėjęs</v>
      </c>
      <c r="AJ1628" s="38" t="str">
        <f>IF(AND(F1628&lt;&gt;[3]Pav.tvarkyklė!$B$12,F1628&lt;&gt;[3]Pav.tvarkyklė!$B$13),"GVTNT","X")</f>
        <v>GVTNT</v>
      </c>
      <c r="AK1628" s="39">
        <f t="shared" si="363"/>
        <v>0</v>
      </c>
      <c r="AL1628" s="41"/>
      <c r="AM1628" s="41"/>
      <c r="AN1628" s="41">
        <f t="shared" si="351"/>
        <v>1900</v>
      </c>
      <c r="AO1628" s="41"/>
      <c r="AP1628" s="41"/>
      <c r="AQ1628" s="41"/>
      <c r="AR1628" s="42"/>
      <c r="AS1628" s="42"/>
      <c r="AU1628" s="43">
        <f t="shared" si="352"/>
        <v>0</v>
      </c>
    </row>
    <row r="1629" spans="1:47" ht="15" customHeight="1" x14ac:dyDescent="0.25">
      <c r="A1629" s="11"/>
      <c r="B1629" s="19">
        <v>1797</v>
      </c>
      <c r="C1629" s="74"/>
      <c r="D1629" s="77"/>
      <c r="E1629" s="78"/>
      <c r="F1629" s="78"/>
      <c r="G1629" s="80"/>
      <c r="H1629" s="25"/>
      <c r="I1629" s="27"/>
      <c r="J1629" s="27"/>
      <c r="K1629" s="27"/>
      <c r="L1629" s="79"/>
      <c r="M1629" s="81"/>
      <c r="N1629" s="29">
        <v>0</v>
      </c>
      <c r="O1629" s="30" t="str">
        <f>IF(G1629&lt;=$N$2,"",IF(F1629=[3]Pav.tvarkyklė!$B$13,"",IF(ISBLANK(R1629),"X","")))</f>
        <v/>
      </c>
      <c r="P1629" s="88"/>
      <c r="Q1629" s="78"/>
      <c r="R1629" s="78"/>
      <c r="S1629" s="63"/>
      <c r="T1629" s="63"/>
      <c r="U1629" s="34" t="str">
        <f>IFERROR(INDEX('[3]5.Grup_T'!$G$4:$G$22,MATCH('6.Turtas'!E1629,'[3]5.Grup_T'!$E$4:$E$22,0)),"0")</f>
        <v>0</v>
      </c>
      <c r="V1629" s="35">
        <f t="shared" si="353"/>
        <v>0</v>
      </c>
      <c r="W1629" s="35">
        <f>IF(NOT(ISBLANK(H1629)),(12-DATEDIF(H1629,'[3]1.Pradzia'!$D$13,"m")),0)</f>
        <v>0</v>
      </c>
      <c r="X1629" s="35">
        <f t="shared" si="354"/>
        <v>0</v>
      </c>
      <c r="Y1629" s="35">
        <f t="shared" si="350"/>
        <v>0</v>
      </c>
      <c r="Z1629" s="35">
        <f t="shared" si="362"/>
        <v>0</v>
      </c>
      <c r="AA1629" s="36">
        <f t="shared" si="355"/>
        <v>0</v>
      </c>
      <c r="AB1629" s="36">
        <f t="shared" si="356"/>
        <v>0</v>
      </c>
      <c r="AC1629" s="37">
        <f t="shared" si="357"/>
        <v>0</v>
      </c>
      <c r="AD1629" s="35">
        <f>IF(OR(YEAR(G1629)&lt;2019,O1629="X"),0,IF(ISBLANK(H1629),DATEDIF(G1629,'[3]1.Pradzia'!$D$13,"M"),DATEDIF(G1629,H1629,"m")))</f>
        <v>0</v>
      </c>
      <c r="AE1629" s="37">
        <f>IF(E1629='[3]5.Grup_T'!$E$20,0,IF(AD1629&lt;&gt;0,M1629/V1629*MIN(12,AD1629),0))</f>
        <v>0</v>
      </c>
      <c r="AF1629" s="37">
        <f t="shared" si="358"/>
        <v>0</v>
      </c>
      <c r="AG1629" s="37">
        <f t="shared" si="359"/>
        <v>0</v>
      </c>
      <c r="AH1629" s="37">
        <f t="shared" si="360"/>
        <v>0</v>
      </c>
      <c r="AI1629" s="35" t="str">
        <f t="shared" si="361"/>
        <v>Nusidėvėjęs</v>
      </c>
      <c r="AJ1629" s="38" t="str">
        <f>IF(AND(F1629&lt;&gt;[3]Pav.tvarkyklė!$B$12,F1629&lt;&gt;[3]Pav.tvarkyklė!$B$13),"GVTNT","X")</f>
        <v>GVTNT</v>
      </c>
      <c r="AK1629" s="39">
        <f t="shared" si="363"/>
        <v>0</v>
      </c>
      <c r="AL1629" s="41"/>
      <c r="AM1629" s="41"/>
      <c r="AN1629" s="41">
        <f t="shared" si="351"/>
        <v>1900</v>
      </c>
      <c r="AO1629" s="41"/>
      <c r="AP1629" s="41"/>
      <c r="AQ1629" s="41"/>
      <c r="AR1629" s="42"/>
      <c r="AS1629" s="42"/>
      <c r="AU1629" s="43">
        <f t="shared" si="352"/>
        <v>0</v>
      </c>
    </row>
    <row r="1630" spans="1:47" ht="15" customHeight="1" x14ac:dyDescent="0.25">
      <c r="A1630" s="11"/>
      <c r="B1630" s="19">
        <v>1798</v>
      </c>
      <c r="C1630" s="74"/>
      <c r="D1630" s="77"/>
      <c r="E1630" s="78"/>
      <c r="F1630" s="78"/>
      <c r="G1630" s="80"/>
      <c r="H1630" s="25"/>
      <c r="I1630" s="27"/>
      <c r="J1630" s="27"/>
      <c r="K1630" s="27"/>
      <c r="L1630" s="79"/>
      <c r="M1630" s="81"/>
      <c r="N1630" s="29">
        <v>0</v>
      </c>
      <c r="O1630" s="30" t="str">
        <f>IF(G1630&lt;=$N$2,"",IF(F1630=[3]Pav.tvarkyklė!$B$13,"",IF(ISBLANK(R1630),"X","")))</f>
        <v/>
      </c>
      <c r="P1630" s="88"/>
      <c r="Q1630" s="78"/>
      <c r="R1630" s="78"/>
      <c r="S1630" s="63"/>
      <c r="T1630" s="63"/>
      <c r="U1630" s="34" t="str">
        <f>IFERROR(INDEX('[3]5.Grup_T'!$G$4:$G$22,MATCH('6.Turtas'!E1630,'[3]5.Grup_T'!$E$4:$E$22,0)),"0")</f>
        <v>0</v>
      </c>
      <c r="V1630" s="35">
        <f t="shared" si="353"/>
        <v>0</v>
      </c>
      <c r="W1630" s="35">
        <f>IF(NOT(ISBLANK(H1630)),(12-DATEDIF(H1630,'[3]1.Pradzia'!$D$13,"m")),0)</f>
        <v>0</v>
      </c>
      <c r="X1630" s="35">
        <f t="shared" si="354"/>
        <v>0</v>
      </c>
      <c r="Y1630" s="35">
        <f t="shared" si="350"/>
        <v>0</v>
      </c>
      <c r="Z1630" s="35">
        <f t="shared" si="362"/>
        <v>0</v>
      </c>
      <c r="AA1630" s="36">
        <f t="shared" si="355"/>
        <v>0</v>
      </c>
      <c r="AB1630" s="36">
        <f t="shared" si="356"/>
        <v>0</v>
      </c>
      <c r="AC1630" s="37">
        <f t="shared" si="357"/>
        <v>0</v>
      </c>
      <c r="AD1630" s="35">
        <f>IF(OR(YEAR(G1630)&lt;2019,O1630="X"),0,IF(ISBLANK(H1630),DATEDIF(G1630,'[3]1.Pradzia'!$D$13,"M"),DATEDIF(G1630,H1630,"m")))</f>
        <v>0</v>
      </c>
      <c r="AE1630" s="37">
        <f>IF(E1630='[3]5.Grup_T'!$E$20,0,IF(AD1630&lt;&gt;0,M1630/V1630*MIN(12,AD1630),0))</f>
        <v>0</v>
      </c>
      <c r="AF1630" s="37">
        <f t="shared" si="358"/>
        <v>0</v>
      </c>
      <c r="AG1630" s="37">
        <f t="shared" si="359"/>
        <v>0</v>
      </c>
      <c r="AH1630" s="37">
        <f t="shared" si="360"/>
        <v>0</v>
      </c>
      <c r="AI1630" s="35" t="str">
        <f t="shared" si="361"/>
        <v>Nusidėvėjęs</v>
      </c>
      <c r="AJ1630" s="38" t="str">
        <f>IF(AND(F1630&lt;&gt;[3]Pav.tvarkyklė!$B$12,F1630&lt;&gt;[3]Pav.tvarkyklė!$B$13),"GVTNT","X")</f>
        <v>GVTNT</v>
      </c>
      <c r="AK1630" s="39">
        <f t="shared" si="363"/>
        <v>0</v>
      </c>
      <c r="AL1630" s="41"/>
      <c r="AM1630" s="41"/>
      <c r="AN1630" s="41">
        <f t="shared" si="351"/>
        <v>1900</v>
      </c>
      <c r="AO1630" s="41"/>
      <c r="AP1630" s="41"/>
      <c r="AQ1630" s="41"/>
      <c r="AR1630" s="42"/>
      <c r="AS1630" s="42"/>
      <c r="AU1630" s="43">
        <f t="shared" si="352"/>
        <v>0</v>
      </c>
    </row>
    <row r="1631" spans="1:47" ht="15" customHeight="1" x14ac:dyDescent="0.25">
      <c r="A1631" s="11"/>
      <c r="B1631" s="19">
        <v>1799</v>
      </c>
      <c r="C1631" s="74"/>
      <c r="D1631" s="77"/>
      <c r="E1631" s="78"/>
      <c r="F1631" s="78"/>
      <c r="G1631" s="80"/>
      <c r="H1631" s="25"/>
      <c r="I1631" s="27"/>
      <c r="J1631" s="27"/>
      <c r="K1631" s="27"/>
      <c r="L1631" s="79"/>
      <c r="M1631" s="81"/>
      <c r="N1631" s="29">
        <v>0</v>
      </c>
      <c r="O1631" s="30" t="str">
        <f>IF(G1631&lt;=$N$2,"",IF(F1631=[3]Pav.tvarkyklė!$B$13,"",IF(ISBLANK(R1631),"X","")))</f>
        <v/>
      </c>
      <c r="P1631" s="88"/>
      <c r="Q1631" s="78"/>
      <c r="R1631" s="78"/>
      <c r="S1631" s="63"/>
      <c r="T1631" s="63"/>
      <c r="U1631" s="34" t="str">
        <f>IFERROR(INDEX('[3]5.Grup_T'!$G$4:$G$22,MATCH('6.Turtas'!E1631,'[3]5.Grup_T'!$E$4:$E$22,0)),"0")</f>
        <v>0</v>
      </c>
      <c r="V1631" s="35">
        <f t="shared" si="353"/>
        <v>0</v>
      </c>
      <c r="W1631" s="35">
        <f>IF(NOT(ISBLANK(H1631)),(12-DATEDIF(H1631,'[3]1.Pradzia'!$D$13,"m")),0)</f>
        <v>0</v>
      </c>
      <c r="X1631" s="35">
        <f t="shared" si="354"/>
        <v>0</v>
      </c>
      <c r="Y1631" s="35">
        <f t="shared" si="350"/>
        <v>0</v>
      </c>
      <c r="Z1631" s="35">
        <f t="shared" si="362"/>
        <v>0</v>
      </c>
      <c r="AA1631" s="36">
        <f t="shared" si="355"/>
        <v>0</v>
      </c>
      <c r="AB1631" s="36">
        <f t="shared" si="356"/>
        <v>0</v>
      </c>
      <c r="AC1631" s="37">
        <f t="shared" si="357"/>
        <v>0</v>
      </c>
      <c r="AD1631" s="35">
        <f>IF(OR(YEAR(G1631)&lt;2019,O1631="X"),0,IF(ISBLANK(H1631),DATEDIF(G1631,'[3]1.Pradzia'!$D$13,"M"),DATEDIF(G1631,H1631,"m")))</f>
        <v>0</v>
      </c>
      <c r="AE1631" s="37">
        <f>IF(E1631='[3]5.Grup_T'!$E$20,0,IF(AD1631&lt;&gt;0,M1631/V1631*MIN(12,AD1631),0))</f>
        <v>0</v>
      </c>
      <c r="AF1631" s="37">
        <f t="shared" si="358"/>
        <v>0</v>
      </c>
      <c r="AG1631" s="37">
        <f t="shared" si="359"/>
        <v>0</v>
      </c>
      <c r="AH1631" s="37">
        <f t="shared" si="360"/>
        <v>0</v>
      </c>
      <c r="AI1631" s="35" t="str">
        <f t="shared" si="361"/>
        <v>Nusidėvėjęs</v>
      </c>
      <c r="AJ1631" s="38" t="str">
        <f>IF(AND(F1631&lt;&gt;[3]Pav.tvarkyklė!$B$12,F1631&lt;&gt;[3]Pav.tvarkyklė!$B$13),"GVTNT","X")</f>
        <v>GVTNT</v>
      </c>
      <c r="AK1631" s="39">
        <f t="shared" si="363"/>
        <v>0</v>
      </c>
      <c r="AL1631" s="41"/>
      <c r="AM1631" s="41"/>
      <c r="AN1631" s="41">
        <f t="shared" si="351"/>
        <v>1900</v>
      </c>
      <c r="AO1631" s="41"/>
      <c r="AP1631" s="41"/>
      <c r="AQ1631" s="41"/>
      <c r="AR1631" s="42"/>
      <c r="AS1631" s="42"/>
      <c r="AU1631" s="43">
        <f t="shared" si="352"/>
        <v>0</v>
      </c>
    </row>
    <row r="1632" spans="1:47" ht="15" customHeight="1" x14ac:dyDescent="0.25">
      <c r="A1632" s="11"/>
      <c r="B1632" s="19">
        <v>1800</v>
      </c>
      <c r="C1632" s="74"/>
      <c r="D1632" s="77"/>
      <c r="E1632" s="78"/>
      <c r="F1632" s="78"/>
      <c r="G1632" s="80"/>
      <c r="H1632" s="25"/>
      <c r="I1632" s="27"/>
      <c r="J1632" s="27"/>
      <c r="K1632" s="27"/>
      <c r="L1632" s="79"/>
      <c r="M1632" s="81"/>
      <c r="N1632" s="29">
        <v>0</v>
      </c>
      <c r="O1632" s="30" t="str">
        <f>IF(G1632&lt;=$N$2,"",IF(F1632=[3]Pav.tvarkyklė!$B$13,"",IF(ISBLANK(R1632),"X","")))</f>
        <v/>
      </c>
      <c r="P1632" s="88"/>
      <c r="Q1632" s="78"/>
      <c r="R1632" s="78"/>
      <c r="S1632" s="63"/>
      <c r="T1632" s="63"/>
      <c r="U1632" s="34" t="str">
        <f>IFERROR(INDEX('[3]5.Grup_T'!$G$4:$G$22,MATCH('6.Turtas'!E1632,'[3]5.Grup_T'!$E$4:$E$22,0)),"0")</f>
        <v>0</v>
      </c>
      <c r="V1632" s="35">
        <f t="shared" si="353"/>
        <v>0</v>
      </c>
      <c r="W1632" s="35">
        <f>IF(NOT(ISBLANK(H1632)),(12-DATEDIF(H1632,'[3]1.Pradzia'!$D$13,"m")),0)</f>
        <v>0</v>
      </c>
      <c r="X1632" s="35">
        <f t="shared" si="354"/>
        <v>0</v>
      </c>
      <c r="Y1632" s="35">
        <f t="shared" si="350"/>
        <v>0</v>
      </c>
      <c r="Z1632" s="35">
        <f t="shared" si="362"/>
        <v>0</v>
      </c>
      <c r="AA1632" s="36">
        <f t="shared" si="355"/>
        <v>0</v>
      </c>
      <c r="AB1632" s="36">
        <f t="shared" si="356"/>
        <v>0</v>
      </c>
      <c r="AC1632" s="37">
        <f t="shared" si="357"/>
        <v>0</v>
      </c>
      <c r="AD1632" s="35">
        <f>IF(OR(YEAR(G1632)&lt;2019,O1632="X"),0,IF(ISBLANK(H1632),DATEDIF(G1632,'[3]1.Pradzia'!$D$13,"M"),DATEDIF(G1632,H1632,"m")))</f>
        <v>0</v>
      </c>
      <c r="AE1632" s="37">
        <f>IF(E1632='[3]5.Grup_T'!$E$20,0,IF(AD1632&lt;&gt;0,M1632/V1632*MIN(12,AD1632),0))</f>
        <v>0</v>
      </c>
      <c r="AF1632" s="37">
        <f t="shared" si="358"/>
        <v>0</v>
      </c>
      <c r="AG1632" s="37">
        <f t="shared" si="359"/>
        <v>0</v>
      </c>
      <c r="AH1632" s="37">
        <f t="shared" si="360"/>
        <v>0</v>
      </c>
      <c r="AI1632" s="35" t="str">
        <f t="shared" si="361"/>
        <v>Nusidėvėjęs</v>
      </c>
      <c r="AJ1632" s="38" t="str">
        <f>IF(AND(F1632&lt;&gt;[3]Pav.tvarkyklė!$B$12,F1632&lt;&gt;[3]Pav.tvarkyklė!$B$13),"GVTNT","X")</f>
        <v>GVTNT</v>
      </c>
      <c r="AK1632" s="39">
        <f t="shared" si="363"/>
        <v>0</v>
      </c>
      <c r="AL1632" s="41"/>
      <c r="AM1632" s="41"/>
      <c r="AN1632" s="41">
        <f t="shared" si="351"/>
        <v>1900</v>
      </c>
      <c r="AO1632" s="41"/>
      <c r="AP1632" s="41"/>
      <c r="AQ1632" s="41"/>
      <c r="AR1632" s="42"/>
      <c r="AS1632" s="42"/>
      <c r="AU1632" s="43">
        <f t="shared" si="352"/>
        <v>0</v>
      </c>
    </row>
    <row r="1633" spans="1:47" ht="15" customHeight="1" x14ac:dyDescent="0.25">
      <c r="A1633" s="11"/>
      <c r="B1633" s="19">
        <v>1801</v>
      </c>
      <c r="C1633" s="74"/>
      <c r="D1633" s="77"/>
      <c r="E1633" s="78"/>
      <c r="F1633" s="78"/>
      <c r="G1633" s="80"/>
      <c r="H1633" s="25"/>
      <c r="I1633" s="27"/>
      <c r="J1633" s="27"/>
      <c r="K1633" s="27"/>
      <c r="L1633" s="79"/>
      <c r="M1633" s="81"/>
      <c r="N1633" s="29">
        <v>0</v>
      </c>
      <c r="O1633" s="30" t="str">
        <f>IF(G1633&lt;=$N$2,"",IF(F1633=[3]Pav.tvarkyklė!$B$13,"",IF(ISBLANK(R1633),"X","")))</f>
        <v/>
      </c>
      <c r="P1633" s="88"/>
      <c r="Q1633" s="78"/>
      <c r="R1633" s="78"/>
      <c r="S1633" s="63"/>
      <c r="T1633" s="63"/>
      <c r="U1633" s="34" t="str">
        <f>IFERROR(INDEX('[3]5.Grup_T'!$G$4:$G$22,MATCH('6.Turtas'!E1633,'[3]5.Grup_T'!$E$4:$E$22,0)),"0")</f>
        <v>0</v>
      </c>
      <c r="V1633" s="35">
        <f t="shared" si="353"/>
        <v>0</v>
      </c>
      <c r="W1633" s="35">
        <f>IF(NOT(ISBLANK(H1633)),(12-DATEDIF(H1633,'[3]1.Pradzia'!$D$13,"m")),0)</f>
        <v>0</v>
      </c>
      <c r="X1633" s="35">
        <f t="shared" si="354"/>
        <v>0</v>
      </c>
      <c r="Y1633" s="35">
        <f t="shared" si="350"/>
        <v>0</v>
      </c>
      <c r="Z1633" s="35">
        <f t="shared" si="362"/>
        <v>0</v>
      </c>
      <c r="AA1633" s="36">
        <f t="shared" si="355"/>
        <v>0</v>
      </c>
      <c r="AB1633" s="36">
        <f t="shared" si="356"/>
        <v>0</v>
      </c>
      <c r="AC1633" s="37">
        <f t="shared" si="357"/>
        <v>0</v>
      </c>
      <c r="AD1633" s="35">
        <f>IF(OR(YEAR(G1633)&lt;2019,O1633="X"),0,IF(ISBLANK(H1633),DATEDIF(G1633,'[3]1.Pradzia'!$D$13,"M"),DATEDIF(G1633,H1633,"m")))</f>
        <v>0</v>
      </c>
      <c r="AE1633" s="37">
        <f>IF(E1633='[3]5.Grup_T'!$E$20,0,IF(AD1633&lt;&gt;0,M1633/V1633*MIN(12,AD1633),0))</f>
        <v>0</v>
      </c>
      <c r="AF1633" s="37">
        <f t="shared" si="358"/>
        <v>0</v>
      </c>
      <c r="AG1633" s="37">
        <f t="shared" si="359"/>
        <v>0</v>
      </c>
      <c r="AH1633" s="37">
        <f t="shared" si="360"/>
        <v>0</v>
      </c>
      <c r="AI1633" s="35" t="str">
        <f t="shared" si="361"/>
        <v>Nusidėvėjęs</v>
      </c>
      <c r="AJ1633" s="38" t="str">
        <f>IF(AND(F1633&lt;&gt;[3]Pav.tvarkyklė!$B$12,F1633&lt;&gt;[3]Pav.tvarkyklė!$B$13),"GVTNT","X")</f>
        <v>GVTNT</v>
      </c>
      <c r="AK1633" s="39">
        <f t="shared" si="363"/>
        <v>0</v>
      </c>
      <c r="AL1633" s="41"/>
      <c r="AM1633" s="41"/>
      <c r="AN1633" s="41">
        <f t="shared" si="351"/>
        <v>1900</v>
      </c>
      <c r="AO1633" s="41"/>
      <c r="AP1633" s="41"/>
      <c r="AQ1633" s="41"/>
      <c r="AR1633" s="42"/>
      <c r="AS1633" s="42"/>
      <c r="AU1633" s="43">
        <f t="shared" si="352"/>
        <v>0</v>
      </c>
    </row>
    <row r="1634" spans="1:47" ht="15" customHeight="1" x14ac:dyDescent="0.25">
      <c r="A1634" s="11"/>
      <c r="B1634" s="19">
        <v>1802</v>
      </c>
      <c r="C1634" s="74"/>
      <c r="D1634" s="77"/>
      <c r="E1634" s="78"/>
      <c r="F1634" s="78"/>
      <c r="G1634" s="80"/>
      <c r="H1634" s="25"/>
      <c r="I1634" s="27"/>
      <c r="J1634" s="27"/>
      <c r="K1634" s="27"/>
      <c r="L1634" s="79"/>
      <c r="M1634" s="81"/>
      <c r="N1634" s="29">
        <v>0</v>
      </c>
      <c r="O1634" s="30" t="str">
        <f>IF(G1634&lt;=$N$2,"",IF(F1634=[3]Pav.tvarkyklė!$B$13,"",IF(ISBLANK(R1634),"X","")))</f>
        <v/>
      </c>
      <c r="P1634" s="88"/>
      <c r="Q1634" s="78"/>
      <c r="R1634" s="78"/>
      <c r="S1634" s="63"/>
      <c r="T1634" s="63"/>
      <c r="U1634" s="34" t="str">
        <f>IFERROR(INDEX('[3]5.Grup_T'!$G$4:$G$22,MATCH('6.Turtas'!E1634,'[3]5.Grup_T'!$E$4:$E$22,0)),"0")</f>
        <v>0</v>
      </c>
      <c r="V1634" s="35">
        <f t="shared" si="353"/>
        <v>0</v>
      </c>
      <c r="W1634" s="35">
        <f>IF(NOT(ISBLANK(H1634)),(12-DATEDIF(H1634,'[3]1.Pradzia'!$D$13,"m")),0)</f>
        <v>0</v>
      </c>
      <c r="X1634" s="35">
        <f t="shared" si="354"/>
        <v>0</v>
      </c>
      <c r="Y1634" s="35">
        <f t="shared" si="350"/>
        <v>0</v>
      </c>
      <c r="Z1634" s="35">
        <f t="shared" si="362"/>
        <v>0</v>
      </c>
      <c r="AA1634" s="36">
        <f t="shared" si="355"/>
        <v>0</v>
      </c>
      <c r="AB1634" s="36">
        <f t="shared" si="356"/>
        <v>0</v>
      </c>
      <c r="AC1634" s="37">
        <f t="shared" si="357"/>
        <v>0</v>
      </c>
      <c r="AD1634" s="35">
        <f>IF(OR(YEAR(G1634)&lt;2019,O1634="X"),0,IF(ISBLANK(H1634),DATEDIF(G1634,'[3]1.Pradzia'!$D$13,"M"),DATEDIF(G1634,H1634,"m")))</f>
        <v>0</v>
      </c>
      <c r="AE1634" s="37">
        <f>IF(E1634='[3]5.Grup_T'!$E$20,0,IF(AD1634&lt;&gt;0,M1634/V1634*MIN(12,AD1634),0))</f>
        <v>0</v>
      </c>
      <c r="AF1634" s="37">
        <f t="shared" si="358"/>
        <v>0</v>
      </c>
      <c r="AG1634" s="37">
        <f t="shared" si="359"/>
        <v>0</v>
      </c>
      <c r="AH1634" s="37">
        <f t="shared" si="360"/>
        <v>0</v>
      </c>
      <c r="AI1634" s="35" t="str">
        <f t="shared" si="361"/>
        <v>Nusidėvėjęs</v>
      </c>
      <c r="AJ1634" s="38" t="str">
        <f>IF(AND(F1634&lt;&gt;[3]Pav.tvarkyklė!$B$12,F1634&lt;&gt;[3]Pav.tvarkyklė!$B$13),"GVTNT","X")</f>
        <v>GVTNT</v>
      </c>
      <c r="AK1634" s="39">
        <f t="shared" si="363"/>
        <v>0</v>
      </c>
      <c r="AL1634" s="41"/>
      <c r="AM1634" s="41"/>
      <c r="AN1634" s="41">
        <f t="shared" si="351"/>
        <v>1900</v>
      </c>
      <c r="AO1634" s="41"/>
      <c r="AP1634" s="41"/>
      <c r="AQ1634" s="41"/>
      <c r="AR1634" s="42"/>
      <c r="AS1634" s="42"/>
      <c r="AU1634" s="43">
        <f t="shared" si="352"/>
        <v>0</v>
      </c>
    </row>
    <row r="1635" spans="1:47" ht="15" customHeight="1" x14ac:dyDescent="0.25">
      <c r="A1635" s="11"/>
      <c r="B1635" s="19">
        <v>1803</v>
      </c>
      <c r="C1635" s="74"/>
      <c r="D1635" s="77"/>
      <c r="E1635" s="78"/>
      <c r="F1635" s="78"/>
      <c r="G1635" s="80"/>
      <c r="H1635" s="25"/>
      <c r="I1635" s="27"/>
      <c r="J1635" s="27"/>
      <c r="K1635" s="27"/>
      <c r="L1635" s="79"/>
      <c r="M1635" s="81"/>
      <c r="N1635" s="29">
        <v>0</v>
      </c>
      <c r="O1635" s="30" t="str">
        <f>IF(G1635&lt;=$N$2,"",IF(F1635=[3]Pav.tvarkyklė!$B$13,"",IF(ISBLANK(R1635),"X","")))</f>
        <v/>
      </c>
      <c r="P1635" s="88"/>
      <c r="Q1635" s="78"/>
      <c r="R1635" s="78"/>
      <c r="S1635" s="63"/>
      <c r="T1635" s="63"/>
      <c r="U1635" s="34" t="str">
        <f>IFERROR(INDEX('[3]5.Grup_T'!$G$4:$G$22,MATCH('6.Turtas'!E1635,'[3]5.Grup_T'!$E$4:$E$22,0)),"0")</f>
        <v>0</v>
      </c>
      <c r="V1635" s="35">
        <f t="shared" si="353"/>
        <v>0</v>
      </c>
      <c r="W1635" s="35">
        <f>IF(NOT(ISBLANK(H1635)),(12-DATEDIF(H1635,'[3]1.Pradzia'!$D$13,"m")),0)</f>
        <v>0</v>
      </c>
      <c r="X1635" s="35">
        <f t="shared" si="354"/>
        <v>0</v>
      </c>
      <c r="Y1635" s="35">
        <f t="shared" si="350"/>
        <v>0</v>
      </c>
      <c r="Z1635" s="35">
        <f t="shared" si="362"/>
        <v>0</v>
      </c>
      <c r="AA1635" s="36">
        <f t="shared" si="355"/>
        <v>0</v>
      </c>
      <c r="AB1635" s="36">
        <f t="shared" si="356"/>
        <v>0</v>
      </c>
      <c r="AC1635" s="37">
        <f t="shared" si="357"/>
        <v>0</v>
      </c>
      <c r="AD1635" s="35">
        <f>IF(OR(YEAR(G1635)&lt;2019,O1635="X"),0,IF(ISBLANK(H1635),DATEDIF(G1635,'[3]1.Pradzia'!$D$13,"M"),DATEDIF(G1635,H1635,"m")))</f>
        <v>0</v>
      </c>
      <c r="AE1635" s="37">
        <f>IF(E1635='[3]5.Grup_T'!$E$20,0,IF(AD1635&lt;&gt;0,M1635/V1635*MIN(12,AD1635),0))</f>
        <v>0</v>
      </c>
      <c r="AF1635" s="37">
        <f t="shared" si="358"/>
        <v>0</v>
      </c>
      <c r="AG1635" s="37">
        <f t="shared" si="359"/>
        <v>0</v>
      </c>
      <c r="AH1635" s="37">
        <f t="shared" si="360"/>
        <v>0</v>
      </c>
      <c r="AI1635" s="35" t="str">
        <f t="shared" si="361"/>
        <v>Nusidėvėjęs</v>
      </c>
      <c r="AJ1635" s="38" t="str">
        <f>IF(AND(F1635&lt;&gt;[3]Pav.tvarkyklė!$B$12,F1635&lt;&gt;[3]Pav.tvarkyklė!$B$13),"GVTNT","X")</f>
        <v>GVTNT</v>
      </c>
      <c r="AK1635" s="39">
        <f t="shared" si="363"/>
        <v>0</v>
      </c>
      <c r="AL1635" s="41"/>
      <c r="AM1635" s="41"/>
      <c r="AN1635" s="41">
        <f t="shared" si="351"/>
        <v>1900</v>
      </c>
      <c r="AO1635" s="41"/>
      <c r="AP1635" s="41"/>
      <c r="AQ1635" s="41"/>
      <c r="AR1635" s="42"/>
      <c r="AS1635" s="42"/>
      <c r="AU1635" s="43">
        <f t="shared" si="352"/>
        <v>0</v>
      </c>
    </row>
    <row r="1636" spans="1:47" ht="15" customHeight="1" x14ac:dyDescent="0.25">
      <c r="A1636" s="11"/>
      <c r="B1636" s="19">
        <v>1804</v>
      </c>
      <c r="C1636" s="74"/>
      <c r="D1636" s="77"/>
      <c r="E1636" s="78"/>
      <c r="F1636" s="78"/>
      <c r="G1636" s="80"/>
      <c r="H1636" s="25"/>
      <c r="I1636" s="27"/>
      <c r="J1636" s="27"/>
      <c r="K1636" s="27"/>
      <c r="L1636" s="79"/>
      <c r="M1636" s="81"/>
      <c r="N1636" s="29">
        <v>0</v>
      </c>
      <c r="O1636" s="30" t="str">
        <f>IF(G1636&lt;=$N$2,"",IF(F1636=[3]Pav.tvarkyklė!$B$13,"",IF(ISBLANK(R1636),"X","")))</f>
        <v/>
      </c>
      <c r="P1636" s="88"/>
      <c r="Q1636" s="78"/>
      <c r="R1636" s="78"/>
      <c r="S1636" s="63"/>
      <c r="T1636" s="63"/>
      <c r="U1636" s="34" t="str">
        <f>IFERROR(INDEX('[3]5.Grup_T'!$G$4:$G$22,MATCH('6.Turtas'!E1636,'[3]5.Grup_T'!$E$4:$E$22,0)),"0")</f>
        <v>0</v>
      </c>
      <c r="V1636" s="35">
        <f t="shared" si="353"/>
        <v>0</v>
      </c>
      <c r="W1636" s="35">
        <f>IF(NOT(ISBLANK(H1636)),(12-DATEDIF(H1636,'[3]1.Pradzia'!$D$13,"m")),0)</f>
        <v>0</v>
      </c>
      <c r="X1636" s="35">
        <f t="shared" si="354"/>
        <v>0</v>
      </c>
      <c r="Y1636" s="35">
        <f t="shared" si="350"/>
        <v>0</v>
      </c>
      <c r="Z1636" s="35">
        <f t="shared" si="362"/>
        <v>0</v>
      </c>
      <c r="AA1636" s="36">
        <f t="shared" si="355"/>
        <v>0</v>
      </c>
      <c r="AB1636" s="36">
        <f t="shared" si="356"/>
        <v>0</v>
      </c>
      <c r="AC1636" s="37">
        <f t="shared" si="357"/>
        <v>0</v>
      </c>
      <c r="AD1636" s="35">
        <f>IF(OR(YEAR(G1636)&lt;2019,O1636="X"),0,IF(ISBLANK(H1636),DATEDIF(G1636,'[3]1.Pradzia'!$D$13,"M"),DATEDIF(G1636,H1636,"m")))</f>
        <v>0</v>
      </c>
      <c r="AE1636" s="37">
        <f>IF(E1636='[3]5.Grup_T'!$E$20,0,IF(AD1636&lt;&gt;0,M1636/V1636*MIN(12,AD1636),0))</f>
        <v>0</v>
      </c>
      <c r="AF1636" s="37">
        <f t="shared" si="358"/>
        <v>0</v>
      </c>
      <c r="AG1636" s="37">
        <f t="shared" si="359"/>
        <v>0</v>
      </c>
      <c r="AH1636" s="37">
        <f t="shared" si="360"/>
        <v>0</v>
      </c>
      <c r="AI1636" s="35" t="str">
        <f t="shared" si="361"/>
        <v>Nusidėvėjęs</v>
      </c>
      <c r="AJ1636" s="38" t="str">
        <f>IF(AND(F1636&lt;&gt;[3]Pav.tvarkyklė!$B$12,F1636&lt;&gt;[3]Pav.tvarkyklė!$B$13),"GVTNT","X")</f>
        <v>GVTNT</v>
      </c>
      <c r="AK1636" s="39">
        <f t="shared" si="363"/>
        <v>0</v>
      </c>
      <c r="AL1636" s="41"/>
      <c r="AM1636" s="41"/>
      <c r="AN1636" s="41">
        <f t="shared" si="351"/>
        <v>1900</v>
      </c>
      <c r="AO1636" s="41"/>
      <c r="AP1636" s="41"/>
      <c r="AQ1636" s="41"/>
      <c r="AR1636" s="42"/>
      <c r="AS1636" s="42"/>
      <c r="AU1636" s="43">
        <f t="shared" si="352"/>
        <v>0</v>
      </c>
    </row>
    <row r="1637" spans="1:47" ht="15" customHeight="1" x14ac:dyDescent="0.25">
      <c r="A1637" s="11"/>
      <c r="B1637" s="19">
        <v>1805</v>
      </c>
      <c r="C1637" s="74"/>
      <c r="D1637" s="77"/>
      <c r="E1637" s="78"/>
      <c r="F1637" s="78"/>
      <c r="G1637" s="80"/>
      <c r="H1637" s="25"/>
      <c r="I1637" s="27"/>
      <c r="J1637" s="27"/>
      <c r="K1637" s="27"/>
      <c r="L1637" s="79"/>
      <c r="M1637" s="81"/>
      <c r="N1637" s="29">
        <v>0</v>
      </c>
      <c r="O1637" s="30" t="str">
        <f>IF(G1637&lt;=$N$2,"",IF(F1637=[3]Pav.tvarkyklė!$B$13,"",IF(ISBLANK(R1637),"X","")))</f>
        <v/>
      </c>
      <c r="P1637" s="88"/>
      <c r="Q1637" s="78"/>
      <c r="R1637" s="78"/>
      <c r="S1637" s="63"/>
      <c r="T1637" s="63"/>
      <c r="U1637" s="34" t="str">
        <f>IFERROR(INDEX('[3]5.Grup_T'!$G$4:$G$22,MATCH('6.Turtas'!E1637,'[3]5.Grup_T'!$E$4:$E$22,0)),"0")</f>
        <v>0</v>
      </c>
      <c r="V1637" s="35">
        <f t="shared" si="353"/>
        <v>0</v>
      </c>
      <c r="W1637" s="35">
        <f>IF(NOT(ISBLANK(H1637)),(12-DATEDIF(H1637,'[3]1.Pradzia'!$D$13,"m")),0)</f>
        <v>0</v>
      </c>
      <c r="X1637" s="35">
        <f t="shared" si="354"/>
        <v>0</v>
      </c>
      <c r="Y1637" s="35">
        <f t="shared" si="350"/>
        <v>0</v>
      </c>
      <c r="Z1637" s="35">
        <f t="shared" si="362"/>
        <v>0</v>
      </c>
      <c r="AA1637" s="36">
        <f t="shared" si="355"/>
        <v>0</v>
      </c>
      <c r="AB1637" s="36">
        <f t="shared" si="356"/>
        <v>0</v>
      </c>
      <c r="AC1637" s="37">
        <f t="shared" si="357"/>
        <v>0</v>
      </c>
      <c r="AD1637" s="35">
        <f>IF(OR(YEAR(G1637)&lt;2019,O1637="X"),0,IF(ISBLANK(H1637),DATEDIF(G1637,'[3]1.Pradzia'!$D$13,"M"),DATEDIF(G1637,H1637,"m")))</f>
        <v>0</v>
      </c>
      <c r="AE1637" s="37">
        <f>IF(E1637='[3]5.Grup_T'!$E$20,0,IF(AD1637&lt;&gt;0,M1637/V1637*MIN(12,AD1637),0))</f>
        <v>0</v>
      </c>
      <c r="AF1637" s="37">
        <f t="shared" si="358"/>
        <v>0</v>
      </c>
      <c r="AG1637" s="37">
        <f t="shared" si="359"/>
        <v>0</v>
      </c>
      <c r="AH1637" s="37">
        <f t="shared" si="360"/>
        <v>0</v>
      </c>
      <c r="AI1637" s="35" t="str">
        <f t="shared" si="361"/>
        <v>Nusidėvėjęs</v>
      </c>
      <c r="AJ1637" s="38" t="str">
        <f>IF(AND(F1637&lt;&gt;[3]Pav.tvarkyklė!$B$12,F1637&lt;&gt;[3]Pav.tvarkyklė!$B$13),"GVTNT","X")</f>
        <v>GVTNT</v>
      </c>
      <c r="AK1637" s="39">
        <f t="shared" si="363"/>
        <v>0</v>
      </c>
      <c r="AL1637" s="41"/>
      <c r="AM1637" s="41"/>
      <c r="AN1637" s="41">
        <f t="shared" si="351"/>
        <v>1900</v>
      </c>
      <c r="AO1637" s="41"/>
      <c r="AP1637" s="41"/>
      <c r="AQ1637" s="41"/>
      <c r="AR1637" s="42"/>
      <c r="AS1637" s="42"/>
      <c r="AU1637" s="43">
        <f t="shared" si="352"/>
        <v>0</v>
      </c>
    </row>
    <row r="1638" spans="1:47" ht="15" customHeight="1" x14ac:dyDescent="0.25">
      <c r="A1638" s="11"/>
      <c r="B1638" s="19">
        <v>1806</v>
      </c>
      <c r="C1638" s="74"/>
      <c r="D1638" s="77"/>
      <c r="E1638" s="78"/>
      <c r="F1638" s="78"/>
      <c r="G1638" s="80"/>
      <c r="H1638" s="25"/>
      <c r="I1638" s="27"/>
      <c r="J1638" s="27"/>
      <c r="K1638" s="27"/>
      <c r="L1638" s="79"/>
      <c r="M1638" s="81"/>
      <c r="N1638" s="29">
        <v>0</v>
      </c>
      <c r="O1638" s="30" t="str">
        <f>IF(G1638&lt;=$N$2,"",IF(F1638=[3]Pav.tvarkyklė!$B$13,"",IF(ISBLANK(R1638),"X","")))</f>
        <v/>
      </c>
      <c r="P1638" s="88"/>
      <c r="Q1638" s="78"/>
      <c r="R1638" s="78"/>
      <c r="S1638" s="63"/>
      <c r="T1638" s="63"/>
      <c r="U1638" s="34" t="str">
        <f>IFERROR(INDEX('[3]5.Grup_T'!$G$4:$G$22,MATCH('6.Turtas'!E1638,'[3]5.Grup_T'!$E$4:$E$22,0)),"0")</f>
        <v>0</v>
      </c>
      <c r="V1638" s="35">
        <f t="shared" si="353"/>
        <v>0</v>
      </c>
      <c r="W1638" s="35">
        <f>IF(NOT(ISBLANK(H1638)),(12-DATEDIF(H1638,'[3]1.Pradzia'!$D$13,"m")),0)</f>
        <v>0</v>
      </c>
      <c r="X1638" s="35">
        <f t="shared" si="354"/>
        <v>0</v>
      </c>
      <c r="Y1638" s="35">
        <f t="shared" si="350"/>
        <v>0</v>
      </c>
      <c r="Z1638" s="35">
        <f t="shared" si="362"/>
        <v>0</v>
      </c>
      <c r="AA1638" s="36">
        <f t="shared" si="355"/>
        <v>0</v>
      </c>
      <c r="AB1638" s="36">
        <f t="shared" si="356"/>
        <v>0</v>
      </c>
      <c r="AC1638" s="37">
        <f t="shared" si="357"/>
        <v>0</v>
      </c>
      <c r="AD1638" s="35">
        <f>IF(OR(YEAR(G1638)&lt;2019,O1638="X"),0,IF(ISBLANK(H1638),DATEDIF(G1638,'[3]1.Pradzia'!$D$13,"M"),DATEDIF(G1638,H1638,"m")))</f>
        <v>0</v>
      </c>
      <c r="AE1638" s="37">
        <f>IF(E1638='[3]5.Grup_T'!$E$20,0,IF(AD1638&lt;&gt;0,M1638/V1638*MIN(12,AD1638),0))</f>
        <v>0</v>
      </c>
      <c r="AF1638" s="37">
        <f t="shared" si="358"/>
        <v>0</v>
      </c>
      <c r="AG1638" s="37">
        <f t="shared" si="359"/>
        <v>0</v>
      </c>
      <c r="AH1638" s="37">
        <f t="shared" si="360"/>
        <v>0</v>
      </c>
      <c r="AI1638" s="35" t="str">
        <f t="shared" si="361"/>
        <v>Nusidėvėjęs</v>
      </c>
      <c r="AJ1638" s="38" t="str">
        <f>IF(AND(F1638&lt;&gt;[3]Pav.tvarkyklė!$B$12,F1638&lt;&gt;[3]Pav.tvarkyklė!$B$13),"GVTNT","X")</f>
        <v>GVTNT</v>
      </c>
      <c r="AK1638" s="39">
        <f t="shared" si="363"/>
        <v>0</v>
      </c>
      <c r="AL1638" s="41"/>
      <c r="AM1638" s="41"/>
      <c r="AN1638" s="41">
        <f t="shared" si="351"/>
        <v>1900</v>
      </c>
      <c r="AO1638" s="41"/>
      <c r="AP1638" s="41"/>
      <c r="AQ1638" s="41"/>
      <c r="AR1638" s="42"/>
      <c r="AS1638" s="42"/>
      <c r="AU1638" s="43">
        <f t="shared" si="352"/>
        <v>0</v>
      </c>
    </row>
    <row r="1639" spans="1:47" ht="15" customHeight="1" x14ac:dyDescent="0.25">
      <c r="A1639" s="11"/>
      <c r="B1639" s="19">
        <v>1807</v>
      </c>
      <c r="C1639" s="74"/>
      <c r="D1639" s="77"/>
      <c r="E1639" s="78"/>
      <c r="F1639" s="78"/>
      <c r="G1639" s="80"/>
      <c r="H1639" s="25"/>
      <c r="I1639" s="27"/>
      <c r="J1639" s="27"/>
      <c r="K1639" s="27"/>
      <c r="L1639" s="79"/>
      <c r="M1639" s="81"/>
      <c r="N1639" s="29">
        <v>0</v>
      </c>
      <c r="O1639" s="30" t="str">
        <f>IF(G1639&lt;=$N$2,"",IF(F1639=[3]Pav.tvarkyklė!$B$13,"",IF(ISBLANK(R1639),"X","")))</f>
        <v/>
      </c>
      <c r="P1639" s="88"/>
      <c r="Q1639" s="78"/>
      <c r="R1639" s="78"/>
      <c r="S1639" s="63"/>
      <c r="T1639" s="63"/>
      <c r="U1639" s="34" t="str">
        <f>IFERROR(INDEX('[3]5.Grup_T'!$G$4:$G$22,MATCH('6.Turtas'!E1639,'[3]5.Grup_T'!$E$4:$E$22,0)),"0")</f>
        <v>0</v>
      </c>
      <c r="V1639" s="35">
        <f t="shared" si="353"/>
        <v>0</v>
      </c>
      <c r="W1639" s="35">
        <f>IF(NOT(ISBLANK(H1639)),(12-DATEDIF(H1639,'[3]1.Pradzia'!$D$13,"m")),0)</f>
        <v>0</v>
      </c>
      <c r="X1639" s="35">
        <f t="shared" si="354"/>
        <v>0</v>
      </c>
      <c r="Y1639" s="35">
        <f t="shared" si="350"/>
        <v>0</v>
      </c>
      <c r="Z1639" s="35">
        <f t="shared" si="362"/>
        <v>0</v>
      </c>
      <c r="AA1639" s="36">
        <f t="shared" si="355"/>
        <v>0</v>
      </c>
      <c r="AB1639" s="36">
        <f t="shared" si="356"/>
        <v>0</v>
      </c>
      <c r="AC1639" s="37">
        <f t="shared" si="357"/>
        <v>0</v>
      </c>
      <c r="AD1639" s="35">
        <f>IF(OR(YEAR(G1639)&lt;2019,O1639="X"),0,IF(ISBLANK(H1639),DATEDIF(G1639,'[3]1.Pradzia'!$D$13,"M"),DATEDIF(G1639,H1639,"m")))</f>
        <v>0</v>
      </c>
      <c r="AE1639" s="37">
        <f>IF(E1639='[3]5.Grup_T'!$E$20,0,IF(AD1639&lt;&gt;0,M1639/V1639*MIN(12,AD1639),0))</f>
        <v>0</v>
      </c>
      <c r="AF1639" s="37">
        <f t="shared" si="358"/>
        <v>0</v>
      </c>
      <c r="AG1639" s="37">
        <f t="shared" si="359"/>
        <v>0</v>
      </c>
      <c r="AH1639" s="37">
        <f t="shared" si="360"/>
        <v>0</v>
      </c>
      <c r="AI1639" s="35" t="str">
        <f t="shared" si="361"/>
        <v>Nusidėvėjęs</v>
      </c>
      <c r="AJ1639" s="38" t="str">
        <f>IF(AND(F1639&lt;&gt;[3]Pav.tvarkyklė!$B$12,F1639&lt;&gt;[3]Pav.tvarkyklė!$B$13),"GVTNT","X")</f>
        <v>GVTNT</v>
      </c>
      <c r="AK1639" s="39">
        <f t="shared" si="363"/>
        <v>0</v>
      </c>
      <c r="AL1639" s="41"/>
      <c r="AM1639" s="41"/>
      <c r="AN1639" s="41">
        <f t="shared" si="351"/>
        <v>1900</v>
      </c>
      <c r="AO1639" s="41"/>
      <c r="AP1639" s="41"/>
      <c r="AQ1639" s="41"/>
      <c r="AR1639" s="42"/>
      <c r="AS1639" s="42"/>
      <c r="AU1639" s="43">
        <f t="shared" si="352"/>
        <v>0</v>
      </c>
    </row>
    <row r="1640" spans="1:47" ht="15" customHeight="1" x14ac:dyDescent="0.25">
      <c r="A1640" s="11"/>
      <c r="B1640" s="19">
        <v>1808</v>
      </c>
      <c r="C1640" s="74"/>
      <c r="D1640" s="77"/>
      <c r="E1640" s="78"/>
      <c r="F1640" s="78"/>
      <c r="G1640" s="80"/>
      <c r="H1640" s="25"/>
      <c r="I1640" s="27"/>
      <c r="J1640" s="27"/>
      <c r="K1640" s="27"/>
      <c r="L1640" s="79"/>
      <c r="M1640" s="81"/>
      <c r="N1640" s="29">
        <v>0</v>
      </c>
      <c r="O1640" s="30" t="str">
        <f>IF(G1640&lt;=$N$2,"",IF(F1640=[3]Pav.tvarkyklė!$B$13,"",IF(ISBLANK(R1640),"X","")))</f>
        <v/>
      </c>
      <c r="P1640" s="88"/>
      <c r="Q1640" s="78"/>
      <c r="R1640" s="78"/>
      <c r="S1640" s="63"/>
      <c r="T1640" s="63"/>
      <c r="U1640" s="34" t="str">
        <f>IFERROR(INDEX('[3]5.Grup_T'!$G$4:$G$22,MATCH('6.Turtas'!E1640,'[3]5.Grup_T'!$E$4:$E$22,0)),"0")</f>
        <v>0</v>
      </c>
      <c r="V1640" s="35">
        <f t="shared" si="353"/>
        <v>0</v>
      </c>
      <c r="W1640" s="35">
        <f>IF(NOT(ISBLANK(H1640)),(12-DATEDIF(H1640,'[3]1.Pradzia'!$D$13,"m")),0)</f>
        <v>0</v>
      </c>
      <c r="X1640" s="35">
        <f t="shared" si="354"/>
        <v>0</v>
      </c>
      <c r="Y1640" s="35">
        <f t="shared" si="350"/>
        <v>0</v>
      </c>
      <c r="Z1640" s="35">
        <f t="shared" si="362"/>
        <v>0</v>
      </c>
      <c r="AA1640" s="36">
        <f t="shared" si="355"/>
        <v>0</v>
      </c>
      <c r="AB1640" s="36">
        <f t="shared" si="356"/>
        <v>0</v>
      </c>
      <c r="AC1640" s="37">
        <f t="shared" si="357"/>
        <v>0</v>
      </c>
      <c r="AD1640" s="35">
        <f>IF(OR(YEAR(G1640)&lt;2019,O1640="X"),0,IF(ISBLANK(H1640),DATEDIF(G1640,'[3]1.Pradzia'!$D$13,"M"),DATEDIF(G1640,H1640,"m")))</f>
        <v>0</v>
      </c>
      <c r="AE1640" s="37">
        <f>IF(E1640='[3]5.Grup_T'!$E$20,0,IF(AD1640&lt;&gt;0,M1640/V1640*MIN(12,AD1640),0))</f>
        <v>0</v>
      </c>
      <c r="AF1640" s="37">
        <f t="shared" si="358"/>
        <v>0</v>
      </c>
      <c r="AG1640" s="37">
        <f t="shared" si="359"/>
        <v>0</v>
      </c>
      <c r="AH1640" s="37">
        <f t="shared" si="360"/>
        <v>0</v>
      </c>
      <c r="AI1640" s="35" t="str">
        <f t="shared" si="361"/>
        <v>Nusidėvėjęs</v>
      </c>
      <c r="AJ1640" s="38" t="str">
        <f>IF(AND(F1640&lt;&gt;[3]Pav.tvarkyklė!$B$12,F1640&lt;&gt;[3]Pav.tvarkyklė!$B$13),"GVTNT","X")</f>
        <v>GVTNT</v>
      </c>
      <c r="AK1640" s="39">
        <f t="shared" si="363"/>
        <v>0</v>
      </c>
      <c r="AL1640" s="41"/>
      <c r="AM1640" s="41"/>
      <c r="AN1640" s="41">
        <f t="shared" si="351"/>
        <v>1900</v>
      </c>
      <c r="AO1640" s="41"/>
      <c r="AP1640" s="41"/>
      <c r="AQ1640" s="41"/>
      <c r="AR1640" s="42"/>
      <c r="AS1640" s="42"/>
      <c r="AU1640" s="43">
        <f t="shared" si="352"/>
        <v>0</v>
      </c>
    </row>
    <row r="1641" spans="1:47" ht="15" customHeight="1" x14ac:dyDescent="0.25">
      <c r="A1641" s="11"/>
      <c r="B1641" s="19">
        <v>1809</v>
      </c>
      <c r="C1641" s="74"/>
      <c r="D1641" s="77"/>
      <c r="E1641" s="78"/>
      <c r="F1641" s="78"/>
      <c r="G1641" s="80"/>
      <c r="H1641" s="25"/>
      <c r="I1641" s="27"/>
      <c r="J1641" s="27"/>
      <c r="K1641" s="27"/>
      <c r="L1641" s="79"/>
      <c r="M1641" s="81"/>
      <c r="N1641" s="29">
        <v>0</v>
      </c>
      <c r="O1641" s="30" t="str">
        <f>IF(G1641&lt;=$N$2,"",IF(F1641=[3]Pav.tvarkyklė!$B$13,"",IF(ISBLANK(R1641),"X","")))</f>
        <v/>
      </c>
      <c r="P1641" s="88"/>
      <c r="Q1641" s="78"/>
      <c r="R1641" s="78"/>
      <c r="S1641" s="63"/>
      <c r="T1641" s="63"/>
      <c r="U1641" s="34" t="str">
        <f>IFERROR(INDEX('[3]5.Grup_T'!$G$4:$G$22,MATCH('6.Turtas'!E1641,'[3]5.Grup_T'!$E$4:$E$22,0)),"0")</f>
        <v>0</v>
      </c>
      <c r="V1641" s="35">
        <f t="shared" si="353"/>
        <v>0</v>
      </c>
      <c r="W1641" s="35">
        <f>IF(NOT(ISBLANK(H1641)),(12-DATEDIF(H1641,'[3]1.Pradzia'!$D$13,"m")),0)</f>
        <v>0</v>
      </c>
      <c r="X1641" s="35">
        <f t="shared" si="354"/>
        <v>0</v>
      </c>
      <c r="Y1641" s="35">
        <f t="shared" si="350"/>
        <v>0</v>
      </c>
      <c r="Z1641" s="35">
        <f t="shared" si="362"/>
        <v>0</v>
      </c>
      <c r="AA1641" s="36">
        <f t="shared" si="355"/>
        <v>0</v>
      </c>
      <c r="AB1641" s="36">
        <f t="shared" si="356"/>
        <v>0</v>
      </c>
      <c r="AC1641" s="37">
        <f t="shared" si="357"/>
        <v>0</v>
      </c>
      <c r="AD1641" s="35">
        <f>IF(OR(YEAR(G1641)&lt;2019,O1641="X"),0,IF(ISBLANK(H1641),DATEDIF(G1641,'[3]1.Pradzia'!$D$13,"M"),DATEDIF(G1641,H1641,"m")))</f>
        <v>0</v>
      </c>
      <c r="AE1641" s="37">
        <f>IF(E1641='[3]5.Grup_T'!$E$20,0,IF(AD1641&lt;&gt;0,M1641/V1641*MIN(12,AD1641),0))</f>
        <v>0</v>
      </c>
      <c r="AF1641" s="37">
        <f t="shared" si="358"/>
        <v>0</v>
      </c>
      <c r="AG1641" s="37">
        <f t="shared" si="359"/>
        <v>0</v>
      </c>
      <c r="AH1641" s="37">
        <f t="shared" si="360"/>
        <v>0</v>
      </c>
      <c r="AI1641" s="35" t="str">
        <f t="shared" si="361"/>
        <v>Nusidėvėjęs</v>
      </c>
      <c r="AJ1641" s="38" t="str">
        <f>IF(AND(F1641&lt;&gt;[3]Pav.tvarkyklė!$B$12,F1641&lt;&gt;[3]Pav.tvarkyklė!$B$13),"GVTNT","X")</f>
        <v>GVTNT</v>
      </c>
      <c r="AK1641" s="39">
        <f t="shared" si="363"/>
        <v>0</v>
      </c>
      <c r="AL1641" s="41"/>
      <c r="AM1641" s="41"/>
      <c r="AN1641" s="41">
        <f t="shared" si="351"/>
        <v>1900</v>
      </c>
      <c r="AO1641" s="41"/>
      <c r="AP1641" s="41"/>
      <c r="AQ1641" s="41"/>
      <c r="AR1641" s="42"/>
      <c r="AS1641" s="42"/>
      <c r="AU1641" s="43">
        <f t="shared" si="352"/>
        <v>0</v>
      </c>
    </row>
    <row r="1642" spans="1:47" ht="15" customHeight="1" x14ac:dyDescent="0.25">
      <c r="A1642" s="11"/>
      <c r="B1642" s="19">
        <v>1810</v>
      </c>
      <c r="C1642" s="74"/>
      <c r="D1642" s="77"/>
      <c r="E1642" s="78"/>
      <c r="F1642" s="78"/>
      <c r="G1642" s="80"/>
      <c r="H1642" s="25"/>
      <c r="I1642" s="27"/>
      <c r="J1642" s="27"/>
      <c r="K1642" s="27"/>
      <c r="L1642" s="79"/>
      <c r="M1642" s="81"/>
      <c r="N1642" s="29">
        <v>0</v>
      </c>
      <c r="O1642" s="30" t="str">
        <f>IF(G1642&lt;=$N$2,"",IF(F1642=[3]Pav.tvarkyklė!$B$13,"",IF(ISBLANK(R1642),"X","")))</f>
        <v/>
      </c>
      <c r="P1642" s="88"/>
      <c r="Q1642" s="78"/>
      <c r="R1642" s="78"/>
      <c r="S1642" s="63"/>
      <c r="T1642" s="63"/>
      <c r="U1642" s="34" t="str">
        <f>IFERROR(INDEX('[3]5.Grup_T'!$G$4:$G$22,MATCH('6.Turtas'!E1642,'[3]5.Grup_T'!$E$4:$E$22,0)),"0")</f>
        <v>0</v>
      </c>
      <c r="V1642" s="35">
        <f t="shared" si="353"/>
        <v>0</v>
      </c>
      <c r="W1642" s="35">
        <f>IF(NOT(ISBLANK(H1642)),(12-DATEDIF(H1642,'[3]1.Pradzia'!$D$13,"m")),0)</f>
        <v>0</v>
      </c>
      <c r="X1642" s="35">
        <f t="shared" si="354"/>
        <v>0</v>
      </c>
      <c r="Y1642" s="35">
        <f t="shared" si="350"/>
        <v>0</v>
      </c>
      <c r="Z1642" s="35">
        <f t="shared" si="362"/>
        <v>0</v>
      </c>
      <c r="AA1642" s="36">
        <f t="shared" si="355"/>
        <v>0</v>
      </c>
      <c r="AB1642" s="36">
        <f t="shared" si="356"/>
        <v>0</v>
      </c>
      <c r="AC1642" s="37">
        <f t="shared" si="357"/>
        <v>0</v>
      </c>
      <c r="AD1642" s="35">
        <f>IF(OR(YEAR(G1642)&lt;2019,O1642="X"),0,IF(ISBLANK(H1642),DATEDIF(G1642,'[3]1.Pradzia'!$D$13,"M"),DATEDIF(G1642,H1642,"m")))</f>
        <v>0</v>
      </c>
      <c r="AE1642" s="37">
        <f>IF(E1642='[3]5.Grup_T'!$E$20,0,IF(AD1642&lt;&gt;0,M1642/V1642*MIN(12,AD1642),0))</f>
        <v>0</v>
      </c>
      <c r="AF1642" s="37">
        <f t="shared" si="358"/>
        <v>0</v>
      </c>
      <c r="AG1642" s="37">
        <f t="shared" si="359"/>
        <v>0</v>
      </c>
      <c r="AH1642" s="37">
        <f t="shared" si="360"/>
        <v>0</v>
      </c>
      <c r="AI1642" s="35" t="str">
        <f t="shared" si="361"/>
        <v>Nusidėvėjęs</v>
      </c>
      <c r="AJ1642" s="38" t="str">
        <f>IF(AND(F1642&lt;&gt;[3]Pav.tvarkyklė!$B$12,F1642&lt;&gt;[3]Pav.tvarkyklė!$B$13),"GVTNT","X")</f>
        <v>GVTNT</v>
      </c>
      <c r="AK1642" s="39">
        <f t="shared" si="363"/>
        <v>0</v>
      </c>
      <c r="AL1642" s="41"/>
      <c r="AM1642" s="41"/>
      <c r="AN1642" s="41">
        <f t="shared" si="351"/>
        <v>1900</v>
      </c>
      <c r="AO1642" s="41"/>
      <c r="AP1642" s="41"/>
      <c r="AQ1642" s="41"/>
      <c r="AR1642" s="42"/>
      <c r="AS1642" s="42"/>
      <c r="AU1642" s="43">
        <f t="shared" si="352"/>
        <v>0</v>
      </c>
    </row>
    <row r="1643" spans="1:47" ht="15" customHeight="1" x14ac:dyDescent="0.25">
      <c r="A1643" s="11"/>
      <c r="B1643" s="19">
        <v>1811</v>
      </c>
      <c r="C1643" s="74"/>
      <c r="D1643" s="77"/>
      <c r="E1643" s="78"/>
      <c r="F1643" s="78"/>
      <c r="G1643" s="80"/>
      <c r="H1643" s="25"/>
      <c r="I1643" s="27"/>
      <c r="J1643" s="27"/>
      <c r="K1643" s="27"/>
      <c r="L1643" s="79"/>
      <c r="M1643" s="81"/>
      <c r="N1643" s="29">
        <v>0</v>
      </c>
      <c r="O1643" s="30" t="str">
        <f>IF(G1643&lt;=$N$2,"",IF(F1643=[3]Pav.tvarkyklė!$B$13,"",IF(ISBLANK(R1643),"X","")))</f>
        <v/>
      </c>
      <c r="P1643" s="88"/>
      <c r="Q1643" s="78"/>
      <c r="R1643" s="78"/>
      <c r="S1643" s="63"/>
      <c r="T1643" s="63"/>
      <c r="U1643" s="34" t="str">
        <f>IFERROR(INDEX('[3]5.Grup_T'!$G$4:$G$22,MATCH('6.Turtas'!E1643,'[3]5.Grup_T'!$E$4:$E$22,0)),"0")</f>
        <v>0</v>
      </c>
      <c r="V1643" s="35">
        <f t="shared" si="353"/>
        <v>0</v>
      </c>
      <c r="W1643" s="35">
        <f>IF(NOT(ISBLANK(H1643)),(12-DATEDIF(H1643,'[3]1.Pradzia'!$D$13,"m")),0)</f>
        <v>0</v>
      </c>
      <c r="X1643" s="35">
        <f t="shared" si="354"/>
        <v>0</v>
      </c>
      <c r="Y1643" s="35">
        <f t="shared" si="350"/>
        <v>0</v>
      </c>
      <c r="Z1643" s="35">
        <f t="shared" si="362"/>
        <v>0</v>
      </c>
      <c r="AA1643" s="36">
        <f t="shared" si="355"/>
        <v>0</v>
      </c>
      <c r="AB1643" s="36">
        <f t="shared" si="356"/>
        <v>0</v>
      </c>
      <c r="AC1643" s="37">
        <f t="shared" si="357"/>
        <v>0</v>
      </c>
      <c r="AD1643" s="35">
        <f>IF(OR(YEAR(G1643)&lt;2019,O1643="X"),0,IF(ISBLANK(H1643),DATEDIF(G1643,'[3]1.Pradzia'!$D$13,"M"),DATEDIF(G1643,H1643,"m")))</f>
        <v>0</v>
      </c>
      <c r="AE1643" s="37">
        <f>IF(E1643='[3]5.Grup_T'!$E$20,0,IF(AD1643&lt;&gt;0,M1643/V1643*MIN(12,AD1643),0))</f>
        <v>0</v>
      </c>
      <c r="AF1643" s="37">
        <f t="shared" si="358"/>
        <v>0</v>
      </c>
      <c r="AG1643" s="37">
        <f t="shared" si="359"/>
        <v>0</v>
      </c>
      <c r="AH1643" s="37">
        <f t="shared" si="360"/>
        <v>0</v>
      </c>
      <c r="AI1643" s="35" t="str">
        <f t="shared" si="361"/>
        <v>Nusidėvėjęs</v>
      </c>
      <c r="AJ1643" s="38" t="str">
        <f>IF(AND(F1643&lt;&gt;[3]Pav.tvarkyklė!$B$12,F1643&lt;&gt;[3]Pav.tvarkyklė!$B$13),"GVTNT","X")</f>
        <v>GVTNT</v>
      </c>
      <c r="AK1643" s="39">
        <f t="shared" si="363"/>
        <v>0</v>
      </c>
      <c r="AL1643" s="41"/>
      <c r="AM1643" s="41"/>
      <c r="AN1643" s="41">
        <f t="shared" si="351"/>
        <v>1900</v>
      </c>
      <c r="AO1643" s="41"/>
      <c r="AP1643" s="41"/>
      <c r="AQ1643" s="41"/>
      <c r="AR1643" s="42"/>
      <c r="AS1643" s="42"/>
      <c r="AU1643" s="43">
        <f t="shared" si="352"/>
        <v>0</v>
      </c>
    </row>
    <row r="1644" spans="1:47" ht="15" customHeight="1" x14ac:dyDescent="0.25">
      <c r="A1644" s="11"/>
      <c r="B1644" s="19">
        <v>1812</v>
      </c>
      <c r="C1644" s="74"/>
      <c r="D1644" s="77"/>
      <c r="E1644" s="78"/>
      <c r="F1644" s="78"/>
      <c r="G1644" s="80"/>
      <c r="H1644" s="25"/>
      <c r="I1644" s="27"/>
      <c r="J1644" s="27"/>
      <c r="K1644" s="27"/>
      <c r="L1644" s="79"/>
      <c r="M1644" s="81"/>
      <c r="N1644" s="29">
        <v>0</v>
      </c>
      <c r="O1644" s="30" t="str">
        <f>IF(G1644&lt;=$N$2,"",IF(F1644=[3]Pav.tvarkyklė!$B$13,"",IF(ISBLANK(R1644),"X","")))</f>
        <v/>
      </c>
      <c r="P1644" s="88"/>
      <c r="Q1644" s="78"/>
      <c r="R1644" s="78"/>
      <c r="S1644" s="63"/>
      <c r="T1644" s="63"/>
      <c r="U1644" s="34" t="str">
        <f>IFERROR(INDEX('[3]5.Grup_T'!$G$4:$G$22,MATCH('6.Turtas'!E1644,'[3]5.Grup_T'!$E$4:$E$22,0)),"0")</f>
        <v>0</v>
      </c>
      <c r="V1644" s="35">
        <f t="shared" si="353"/>
        <v>0</v>
      </c>
      <c r="W1644" s="35">
        <f>IF(NOT(ISBLANK(H1644)),(12-DATEDIF(H1644,'[3]1.Pradzia'!$D$13,"m")),0)</f>
        <v>0</v>
      </c>
      <c r="X1644" s="35">
        <f t="shared" si="354"/>
        <v>0</v>
      </c>
      <c r="Y1644" s="35">
        <f t="shared" si="350"/>
        <v>0</v>
      </c>
      <c r="Z1644" s="35">
        <f t="shared" si="362"/>
        <v>0</v>
      </c>
      <c r="AA1644" s="36">
        <f t="shared" si="355"/>
        <v>0</v>
      </c>
      <c r="AB1644" s="36">
        <f t="shared" si="356"/>
        <v>0</v>
      </c>
      <c r="AC1644" s="37">
        <f t="shared" si="357"/>
        <v>0</v>
      </c>
      <c r="AD1644" s="35">
        <f>IF(OR(YEAR(G1644)&lt;2019,O1644="X"),0,IF(ISBLANK(H1644),DATEDIF(G1644,'[3]1.Pradzia'!$D$13,"M"),DATEDIF(G1644,H1644,"m")))</f>
        <v>0</v>
      </c>
      <c r="AE1644" s="37">
        <f>IF(E1644='[3]5.Grup_T'!$E$20,0,IF(AD1644&lt;&gt;0,M1644/V1644*MIN(12,AD1644),0))</f>
        <v>0</v>
      </c>
      <c r="AF1644" s="37">
        <f t="shared" si="358"/>
        <v>0</v>
      </c>
      <c r="AG1644" s="37">
        <f t="shared" si="359"/>
        <v>0</v>
      </c>
      <c r="AH1644" s="37">
        <f t="shared" si="360"/>
        <v>0</v>
      </c>
      <c r="AI1644" s="35" t="str">
        <f t="shared" si="361"/>
        <v>Nusidėvėjęs</v>
      </c>
      <c r="AJ1644" s="38" t="str">
        <f>IF(AND(F1644&lt;&gt;[3]Pav.tvarkyklė!$B$12,F1644&lt;&gt;[3]Pav.tvarkyklė!$B$13),"GVTNT","X")</f>
        <v>GVTNT</v>
      </c>
      <c r="AK1644" s="39">
        <f t="shared" si="363"/>
        <v>0</v>
      </c>
      <c r="AL1644" s="41"/>
      <c r="AM1644" s="41"/>
      <c r="AN1644" s="41">
        <f t="shared" si="351"/>
        <v>1900</v>
      </c>
      <c r="AO1644" s="41"/>
      <c r="AP1644" s="41"/>
      <c r="AQ1644" s="41"/>
      <c r="AR1644" s="42"/>
      <c r="AS1644" s="42"/>
      <c r="AU1644" s="43">
        <f t="shared" si="352"/>
        <v>0</v>
      </c>
    </row>
    <row r="1645" spans="1:47" ht="15" customHeight="1" x14ac:dyDescent="0.25">
      <c r="A1645" s="11"/>
      <c r="B1645" s="19">
        <v>1813</v>
      </c>
      <c r="C1645" s="74"/>
      <c r="D1645" s="77"/>
      <c r="E1645" s="78"/>
      <c r="F1645" s="78"/>
      <c r="G1645" s="80"/>
      <c r="H1645" s="25"/>
      <c r="I1645" s="27"/>
      <c r="J1645" s="27"/>
      <c r="K1645" s="27"/>
      <c r="L1645" s="79"/>
      <c r="M1645" s="81"/>
      <c r="N1645" s="29">
        <v>0</v>
      </c>
      <c r="O1645" s="30" t="str">
        <f>IF(G1645&lt;=$N$2,"",IF(F1645=[3]Pav.tvarkyklė!$B$13,"",IF(ISBLANK(R1645),"X","")))</f>
        <v/>
      </c>
      <c r="P1645" s="88"/>
      <c r="Q1645" s="78"/>
      <c r="R1645" s="78"/>
      <c r="S1645" s="63"/>
      <c r="T1645" s="63"/>
      <c r="U1645" s="34" t="str">
        <f>IFERROR(INDEX('[3]5.Grup_T'!$G$4:$G$22,MATCH('6.Turtas'!E1645,'[3]5.Grup_T'!$E$4:$E$22,0)),"0")</f>
        <v>0</v>
      </c>
      <c r="V1645" s="35">
        <f t="shared" si="353"/>
        <v>0</v>
      </c>
      <c r="W1645" s="35">
        <f>IF(NOT(ISBLANK(H1645)),(12-DATEDIF(H1645,'[3]1.Pradzia'!$D$13,"m")),0)</f>
        <v>0</v>
      </c>
      <c r="X1645" s="35">
        <f t="shared" si="354"/>
        <v>0</v>
      </c>
      <c r="Y1645" s="35">
        <f t="shared" si="350"/>
        <v>0</v>
      </c>
      <c r="Z1645" s="35">
        <f t="shared" si="362"/>
        <v>0</v>
      </c>
      <c r="AA1645" s="36">
        <f t="shared" si="355"/>
        <v>0</v>
      </c>
      <c r="AB1645" s="36">
        <f t="shared" si="356"/>
        <v>0</v>
      </c>
      <c r="AC1645" s="37">
        <f t="shared" si="357"/>
        <v>0</v>
      </c>
      <c r="AD1645" s="35">
        <f>IF(OR(YEAR(G1645)&lt;2019,O1645="X"),0,IF(ISBLANK(H1645),DATEDIF(G1645,'[3]1.Pradzia'!$D$13,"M"),DATEDIF(G1645,H1645,"m")))</f>
        <v>0</v>
      </c>
      <c r="AE1645" s="37">
        <f>IF(E1645='[3]5.Grup_T'!$E$20,0,IF(AD1645&lt;&gt;0,M1645/V1645*MIN(12,AD1645),0))</f>
        <v>0</v>
      </c>
      <c r="AF1645" s="37">
        <f t="shared" si="358"/>
        <v>0</v>
      </c>
      <c r="AG1645" s="37">
        <f t="shared" si="359"/>
        <v>0</v>
      </c>
      <c r="AH1645" s="37">
        <f t="shared" si="360"/>
        <v>0</v>
      </c>
      <c r="AI1645" s="35" t="str">
        <f t="shared" si="361"/>
        <v>Nusidėvėjęs</v>
      </c>
      <c r="AJ1645" s="38" t="str">
        <f>IF(AND(F1645&lt;&gt;[3]Pav.tvarkyklė!$B$12,F1645&lt;&gt;[3]Pav.tvarkyklė!$B$13),"GVTNT","X")</f>
        <v>GVTNT</v>
      </c>
      <c r="AK1645" s="39">
        <f t="shared" si="363"/>
        <v>0</v>
      </c>
      <c r="AL1645" s="41"/>
      <c r="AM1645" s="41"/>
      <c r="AN1645" s="41">
        <f t="shared" si="351"/>
        <v>1900</v>
      </c>
      <c r="AO1645" s="41"/>
      <c r="AP1645" s="41"/>
      <c r="AQ1645" s="41"/>
      <c r="AR1645" s="42"/>
      <c r="AS1645" s="42"/>
      <c r="AU1645" s="43">
        <f t="shared" si="352"/>
        <v>0</v>
      </c>
    </row>
    <row r="1646" spans="1:47" ht="15" customHeight="1" x14ac:dyDescent="0.25">
      <c r="A1646" s="11"/>
      <c r="B1646" s="19">
        <v>1814</v>
      </c>
      <c r="C1646" s="74"/>
      <c r="D1646" s="77"/>
      <c r="E1646" s="78"/>
      <c r="F1646" s="78"/>
      <c r="G1646" s="80"/>
      <c r="H1646" s="25"/>
      <c r="I1646" s="27"/>
      <c r="J1646" s="27"/>
      <c r="K1646" s="27"/>
      <c r="L1646" s="79"/>
      <c r="M1646" s="81"/>
      <c r="N1646" s="29">
        <v>0</v>
      </c>
      <c r="O1646" s="30" t="str">
        <f>IF(G1646&lt;=$N$2,"",IF(F1646=[3]Pav.tvarkyklė!$B$13,"",IF(ISBLANK(R1646),"X","")))</f>
        <v/>
      </c>
      <c r="P1646" s="88"/>
      <c r="Q1646" s="78"/>
      <c r="R1646" s="78"/>
      <c r="S1646" s="63"/>
      <c r="T1646" s="63"/>
      <c r="U1646" s="34" t="str">
        <f>IFERROR(INDEX('[3]5.Grup_T'!$G$4:$G$22,MATCH('6.Turtas'!E1646,'[3]5.Grup_T'!$E$4:$E$22,0)),"0")</f>
        <v>0</v>
      </c>
      <c r="V1646" s="35">
        <f t="shared" si="353"/>
        <v>0</v>
      </c>
      <c r="W1646" s="35">
        <f>IF(NOT(ISBLANK(H1646)),(12-DATEDIF(H1646,'[3]1.Pradzia'!$D$13,"m")),0)</f>
        <v>0</v>
      </c>
      <c r="X1646" s="35">
        <f t="shared" si="354"/>
        <v>0</v>
      </c>
      <c r="Y1646" s="35">
        <f t="shared" si="350"/>
        <v>0</v>
      </c>
      <c r="Z1646" s="35">
        <f t="shared" si="362"/>
        <v>0</v>
      </c>
      <c r="AA1646" s="36">
        <f t="shared" si="355"/>
        <v>0</v>
      </c>
      <c r="AB1646" s="36">
        <f t="shared" si="356"/>
        <v>0</v>
      </c>
      <c r="AC1646" s="37">
        <f t="shared" si="357"/>
        <v>0</v>
      </c>
      <c r="AD1646" s="35">
        <f>IF(OR(YEAR(G1646)&lt;2019,O1646="X"),0,IF(ISBLANK(H1646),DATEDIF(G1646,'[3]1.Pradzia'!$D$13,"M"),DATEDIF(G1646,H1646,"m")))</f>
        <v>0</v>
      </c>
      <c r="AE1646" s="37">
        <f>IF(E1646='[3]5.Grup_T'!$E$20,0,IF(AD1646&lt;&gt;0,M1646/V1646*MIN(12,AD1646),0))</f>
        <v>0</v>
      </c>
      <c r="AF1646" s="37">
        <f t="shared" si="358"/>
        <v>0</v>
      </c>
      <c r="AG1646" s="37">
        <f t="shared" si="359"/>
        <v>0</v>
      </c>
      <c r="AH1646" s="37">
        <f t="shared" si="360"/>
        <v>0</v>
      </c>
      <c r="AI1646" s="35" t="str">
        <f t="shared" si="361"/>
        <v>Nusidėvėjęs</v>
      </c>
      <c r="AJ1646" s="38" t="str">
        <f>IF(AND(F1646&lt;&gt;[3]Pav.tvarkyklė!$B$12,F1646&lt;&gt;[3]Pav.tvarkyklė!$B$13),"GVTNT","X")</f>
        <v>GVTNT</v>
      </c>
      <c r="AK1646" s="39">
        <f t="shared" si="363"/>
        <v>0</v>
      </c>
      <c r="AL1646" s="41"/>
      <c r="AM1646" s="41"/>
      <c r="AN1646" s="41">
        <f t="shared" si="351"/>
        <v>1900</v>
      </c>
      <c r="AO1646" s="41"/>
      <c r="AP1646" s="41"/>
      <c r="AQ1646" s="41"/>
      <c r="AR1646" s="42"/>
      <c r="AS1646" s="42"/>
      <c r="AU1646" s="43">
        <f t="shared" si="352"/>
        <v>0</v>
      </c>
    </row>
    <row r="1647" spans="1:47" ht="15" customHeight="1" x14ac:dyDescent="0.25">
      <c r="A1647" s="11"/>
      <c r="B1647" s="19">
        <v>1815</v>
      </c>
      <c r="C1647" s="74"/>
      <c r="D1647" s="77"/>
      <c r="E1647" s="78"/>
      <c r="F1647" s="78"/>
      <c r="G1647" s="80"/>
      <c r="H1647" s="25"/>
      <c r="I1647" s="27"/>
      <c r="J1647" s="27"/>
      <c r="K1647" s="27"/>
      <c r="L1647" s="79"/>
      <c r="M1647" s="81"/>
      <c r="N1647" s="29">
        <v>0</v>
      </c>
      <c r="O1647" s="30" t="str">
        <f>IF(G1647&lt;=$N$2,"",IF(F1647=[3]Pav.tvarkyklė!$B$13,"",IF(ISBLANK(R1647),"X","")))</f>
        <v/>
      </c>
      <c r="P1647" s="88"/>
      <c r="Q1647" s="78"/>
      <c r="R1647" s="78"/>
      <c r="S1647" s="63"/>
      <c r="T1647" s="63"/>
      <c r="U1647" s="34" t="str">
        <f>IFERROR(INDEX('[3]5.Grup_T'!$G$4:$G$22,MATCH('6.Turtas'!E1647,'[3]5.Grup_T'!$E$4:$E$22,0)),"0")</f>
        <v>0</v>
      </c>
      <c r="V1647" s="35">
        <f t="shared" si="353"/>
        <v>0</v>
      </c>
      <c r="W1647" s="35">
        <f>IF(NOT(ISBLANK(H1647)),(12-DATEDIF(H1647,'[3]1.Pradzia'!$D$13,"m")),0)</f>
        <v>0</v>
      </c>
      <c r="X1647" s="35">
        <f t="shared" si="354"/>
        <v>0</v>
      </c>
      <c r="Y1647" s="35">
        <f t="shared" si="350"/>
        <v>0</v>
      </c>
      <c r="Z1647" s="35">
        <f t="shared" si="362"/>
        <v>0</v>
      </c>
      <c r="AA1647" s="36">
        <f t="shared" si="355"/>
        <v>0</v>
      </c>
      <c r="AB1647" s="36">
        <f t="shared" si="356"/>
        <v>0</v>
      </c>
      <c r="AC1647" s="37">
        <f t="shared" si="357"/>
        <v>0</v>
      </c>
      <c r="AD1647" s="35">
        <f>IF(OR(YEAR(G1647)&lt;2019,O1647="X"),0,IF(ISBLANK(H1647),DATEDIF(G1647,'[3]1.Pradzia'!$D$13,"M"),DATEDIF(G1647,H1647,"m")))</f>
        <v>0</v>
      </c>
      <c r="AE1647" s="37">
        <f>IF(E1647='[3]5.Grup_T'!$E$20,0,IF(AD1647&lt;&gt;0,M1647/V1647*MIN(12,AD1647),0))</f>
        <v>0</v>
      </c>
      <c r="AF1647" s="37">
        <f t="shared" si="358"/>
        <v>0</v>
      </c>
      <c r="AG1647" s="37">
        <f t="shared" si="359"/>
        <v>0</v>
      </c>
      <c r="AH1647" s="37">
        <f t="shared" si="360"/>
        <v>0</v>
      </c>
      <c r="AI1647" s="35" t="str">
        <f t="shared" si="361"/>
        <v>Nusidėvėjęs</v>
      </c>
      <c r="AJ1647" s="38" t="str">
        <f>IF(AND(F1647&lt;&gt;[3]Pav.tvarkyklė!$B$12,F1647&lt;&gt;[3]Pav.tvarkyklė!$B$13),"GVTNT","X")</f>
        <v>GVTNT</v>
      </c>
      <c r="AK1647" s="39">
        <f t="shared" si="363"/>
        <v>0</v>
      </c>
      <c r="AL1647" s="41"/>
      <c r="AM1647" s="41"/>
      <c r="AN1647" s="41">
        <f t="shared" si="351"/>
        <v>1900</v>
      </c>
      <c r="AO1647" s="41"/>
      <c r="AP1647" s="41"/>
      <c r="AQ1647" s="41"/>
      <c r="AR1647" s="42"/>
      <c r="AS1647" s="42"/>
      <c r="AU1647" s="43">
        <f t="shared" si="352"/>
        <v>0</v>
      </c>
    </row>
    <row r="1648" spans="1:47" ht="15" customHeight="1" x14ac:dyDescent="0.25">
      <c r="A1648" s="11"/>
      <c r="B1648" s="19">
        <v>1816</v>
      </c>
      <c r="C1648" s="74"/>
      <c r="D1648" s="77"/>
      <c r="E1648" s="78"/>
      <c r="F1648" s="78"/>
      <c r="G1648" s="80"/>
      <c r="H1648" s="25"/>
      <c r="I1648" s="27"/>
      <c r="J1648" s="27"/>
      <c r="K1648" s="27"/>
      <c r="L1648" s="79"/>
      <c r="M1648" s="81"/>
      <c r="N1648" s="29">
        <v>0</v>
      </c>
      <c r="O1648" s="30" t="str">
        <f>IF(G1648&lt;=$N$2,"",IF(F1648=[3]Pav.tvarkyklė!$B$13,"",IF(ISBLANK(R1648),"X","")))</f>
        <v/>
      </c>
      <c r="P1648" s="88"/>
      <c r="Q1648" s="78"/>
      <c r="R1648" s="78"/>
      <c r="S1648" s="63"/>
      <c r="T1648" s="63"/>
      <c r="U1648" s="34" t="str">
        <f>IFERROR(INDEX('[3]5.Grup_T'!$G$4:$G$22,MATCH('6.Turtas'!E1648,'[3]5.Grup_T'!$E$4:$E$22,0)),"0")</f>
        <v>0</v>
      </c>
      <c r="V1648" s="35">
        <f t="shared" si="353"/>
        <v>0</v>
      </c>
      <c r="W1648" s="35">
        <f>IF(NOT(ISBLANK(H1648)),(12-DATEDIF(H1648,'[3]1.Pradzia'!$D$13,"m")),0)</f>
        <v>0</v>
      </c>
      <c r="X1648" s="35">
        <f t="shared" si="354"/>
        <v>0</v>
      </c>
      <c r="Y1648" s="35">
        <f t="shared" si="350"/>
        <v>0</v>
      </c>
      <c r="Z1648" s="35">
        <f t="shared" si="362"/>
        <v>0</v>
      </c>
      <c r="AA1648" s="36">
        <f t="shared" si="355"/>
        <v>0</v>
      </c>
      <c r="AB1648" s="36">
        <f t="shared" si="356"/>
        <v>0</v>
      </c>
      <c r="AC1648" s="37">
        <f t="shared" si="357"/>
        <v>0</v>
      </c>
      <c r="AD1648" s="35">
        <f>IF(OR(YEAR(G1648)&lt;2019,O1648="X"),0,IF(ISBLANK(H1648),DATEDIF(G1648,'[3]1.Pradzia'!$D$13,"M"),DATEDIF(G1648,H1648,"m")))</f>
        <v>0</v>
      </c>
      <c r="AE1648" s="37">
        <f>IF(E1648='[3]5.Grup_T'!$E$20,0,IF(AD1648&lt;&gt;0,M1648/V1648*MIN(12,AD1648),0))</f>
        <v>0</v>
      </c>
      <c r="AF1648" s="37">
        <f t="shared" si="358"/>
        <v>0</v>
      </c>
      <c r="AG1648" s="37">
        <f t="shared" si="359"/>
        <v>0</v>
      </c>
      <c r="AH1648" s="37">
        <f t="shared" si="360"/>
        <v>0</v>
      </c>
      <c r="AI1648" s="35" t="str">
        <f t="shared" si="361"/>
        <v>Nusidėvėjęs</v>
      </c>
      <c r="AJ1648" s="38" t="str">
        <f>IF(AND(F1648&lt;&gt;[3]Pav.tvarkyklė!$B$12,F1648&lt;&gt;[3]Pav.tvarkyklė!$B$13),"GVTNT","X")</f>
        <v>GVTNT</v>
      </c>
      <c r="AK1648" s="39">
        <f t="shared" si="363"/>
        <v>0</v>
      </c>
      <c r="AL1648" s="41"/>
      <c r="AM1648" s="41"/>
      <c r="AN1648" s="41">
        <f t="shared" si="351"/>
        <v>1900</v>
      </c>
      <c r="AO1648" s="41"/>
      <c r="AP1648" s="41"/>
      <c r="AQ1648" s="41"/>
      <c r="AR1648" s="42"/>
      <c r="AS1648" s="42"/>
      <c r="AU1648" s="43">
        <f t="shared" si="352"/>
        <v>0</v>
      </c>
    </row>
    <row r="1649" spans="1:47" ht="15" customHeight="1" x14ac:dyDescent="0.25">
      <c r="A1649" s="11"/>
      <c r="B1649" s="19">
        <v>1817</v>
      </c>
      <c r="C1649" s="74"/>
      <c r="D1649" s="77"/>
      <c r="E1649" s="78"/>
      <c r="F1649" s="78"/>
      <c r="G1649" s="80"/>
      <c r="H1649" s="25"/>
      <c r="I1649" s="27"/>
      <c r="J1649" s="27"/>
      <c r="K1649" s="27"/>
      <c r="L1649" s="79"/>
      <c r="M1649" s="81"/>
      <c r="N1649" s="29">
        <v>0</v>
      </c>
      <c r="O1649" s="30" t="str">
        <f>IF(G1649&lt;=$N$2,"",IF(F1649=[3]Pav.tvarkyklė!$B$13,"",IF(ISBLANK(R1649),"X","")))</f>
        <v/>
      </c>
      <c r="P1649" s="88"/>
      <c r="Q1649" s="78"/>
      <c r="R1649" s="78"/>
      <c r="S1649" s="63"/>
      <c r="T1649" s="63"/>
      <c r="U1649" s="34" t="str">
        <f>IFERROR(INDEX('[3]5.Grup_T'!$G$4:$G$22,MATCH('6.Turtas'!E1649,'[3]5.Grup_T'!$E$4:$E$22,0)),"0")</f>
        <v>0</v>
      </c>
      <c r="V1649" s="35">
        <f t="shared" si="353"/>
        <v>0</v>
      </c>
      <c r="W1649" s="35">
        <f>IF(NOT(ISBLANK(H1649)),(12-DATEDIF(H1649,'[3]1.Pradzia'!$D$13,"m")),0)</f>
        <v>0</v>
      </c>
      <c r="X1649" s="35">
        <f t="shared" si="354"/>
        <v>0</v>
      </c>
      <c r="Y1649" s="35">
        <f t="shared" si="350"/>
        <v>0</v>
      </c>
      <c r="Z1649" s="35">
        <f t="shared" si="362"/>
        <v>0</v>
      </c>
      <c r="AA1649" s="36">
        <f t="shared" si="355"/>
        <v>0</v>
      </c>
      <c r="AB1649" s="36">
        <f t="shared" si="356"/>
        <v>0</v>
      </c>
      <c r="AC1649" s="37">
        <f t="shared" si="357"/>
        <v>0</v>
      </c>
      <c r="AD1649" s="35">
        <f>IF(OR(YEAR(G1649)&lt;2019,O1649="X"),0,IF(ISBLANK(H1649),DATEDIF(G1649,'[3]1.Pradzia'!$D$13,"M"),DATEDIF(G1649,H1649,"m")))</f>
        <v>0</v>
      </c>
      <c r="AE1649" s="37">
        <f>IF(E1649='[3]5.Grup_T'!$E$20,0,IF(AD1649&lt;&gt;0,M1649/V1649*MIN(12,AD1649),0))</f>
        <v>0</v>
      </c>
      <c r="AF1649" s="37">
        <f t="shared" si="358"/>
        <v>0</v>
      </c>
      <c r="AG1649" s="37">
        <f t="shared" si="359"/>
        <v>0</v>
      </c>
      <c r="AH1649" s="37">
        <f t="shared" si="360"/>
        <v>0</v>
      </c>
      <c r="AI1649" s="35" t="str">
        <f t="shared" si="361"/>
        <v>Nusidėvėjęs</v>
      </c>
      <c r="AJ1649" s="38" t="str">
        <f>IF(AND(F1649&lt;&gt;[3]Pav.tvarkyklė!$B$12,F1649&lt;&gt;[3]Pav.tvarkyklė!$B$13),"GVTNT","X")</f>
        <v>GVTNT</v>
      </c>
      <c r="AK1649" s="39">
        <f t="shared" si="363"/>
        <v>0</v>
      </c>
      <c r="AL1649" s="41"/>
      <c r="AM1649" s="41"/>
      <c r="AN1649" s="41">
        <f t="shared" si="351"/>
        <v>1900</v>
      </c>
      <c r="AO1649" s="41"/>
      <c r="AP1649" s="41"/>
      <c r="AQ1649" s="41"/>
      <c r="AR1649" s="42"/>
      <c r="AS1649" s="42"/>
      <c r="AU1649" s="43">
        <f t="shared" si="352"/>
        <v>0</v>
      </c>
    </row>
    <row r="1650" spans="1:47" ht="15" customHeight="1" x14ac:dyDescent="0.25">
      <c r="A1650" s="11"/>
      <c r="B1650" s="19">
        <v>1818</v>
      </c>
      <c r="C1650" s="74"/>
      <c r="D1650" s="77"/>
      <c r="E1650" s="78"/>
      <c r="F1650" s="78"/>
      <c r="G1650" s="80"/>
      <c r="H1650" s="25"/>
      <c r="I1650" s="27"/>
      <c r="J1650" s="27"/>
      <c r="K1650" s="27"/>
      <c r="L1650" s="79"/>
      <c r="M1650" s="81"/>
      <c r="N1650" s="29">
        <v>0</v>
      </c>
      <c r="O1650" s="30" t="str">
        <f>IF(G1650&lt;=$N$2,"",IF(F1650=[3]Pav.tvarkyklė!$B$13,"",IF(ISBLANK(R1650),"X","")))</f>
        <v/>
      </c>
      <c r="P1650" s="88"/>
      <c r="Q1650" s="78"/>
      <c r="R1650" s="78"/>
      <c r="S1650" s="63"/>
      <c r="T1650" s="63"/>
      <c r="U1650" s="34" t="str">
        <f>IFERROR(INDEX('[3]5.Grup_T'!$G$4:$G$22,MATCH('6.Turtas'!E1650,'[3]5.Grup_T'!$E$4:$E$22,0)),"0")</f>
        <v>0</v>
      </c>
      <c r="V1650" s="35">
        <f t="shared" si="353"/>
        <v>0</v>
      </c>
      <c r="W1650" s="35">
        <f>IF(NOT(ISBLANK(H1650)),(12-DATEDIF(H1650,'[3]1.Pradzia'!$D$13,"m")),0)</f>
        <v>0</v>
      </c>
      <c r="X1650" s="35">
        <f t="shared" si="354"/>
        <v>0</v>
      </c>
      <c r="Y1650" s="35">
        <f t="shared" si="350"/>
        <v>0</v>
      </c>
      <c r="Z1650" s="35">
        <f t="shared" si="362"/>
        <v>0</v>
      </c>
      <c r="AA1650" s="36">
        <f t="shared" si="355"/>
        <v>0</v>
      </c>
      <c r="AB1650" s="36">
        <f t="shared" si="356"/>
        <v>0</v>
      </c>
      <c r="AC1650" s="37">
        <f t="shared" si="357"/>
        <v>0</v>
      </c>
      <c r="AD1650" s="35">
        <f>IF(OR(YEAR(G1650)&lt;2019,O1650="X"),0,IF(ISBLANK(H1650),DATEDIF(G1650,'[3]1.Pradzia'!$D$13,"M"),DATEDIF(G1650,H1650,"m")))</f>
        <v>0</v>
      </c>
      <c r="AE1650" s="37">
        <f>IF(E1650='[3]5.Grup_T'!$E$20,0,IF(AD1650&lt;&gt;0,M1650/V1650*MIN(12,AD1650),0))</f>
        <v>0</v>
      </c>
      <c r="AF1650" s="37">
        <f t="shared" si="358"/>
        <v>0</v>
      </c>
      <c r="AG1650" s="37">
        <f t="shared" si="359"/>
        <v>0</v>
      </c>
      <c r="AH1650" s="37">
        <f t="shared" si="360"/>
        <v>0</v>
      </c>
      <c r="AI1650" s="35" t="str">
        <f t="shared" si="361"/>
        <v>Nusidėvėjęs</v>
      </c>
      <c r="AJ1650" s="38" t="str">
        <f>IF(AND(F1650&lt;&gt;[3]Pav.tvarkyklė!$B$12,F1650&lt;&gt;[3]Pav.tvarkyklė!$B$13),"GVTNT","X")</f>
        <v>GVTNT</v>
      </c>
      <c r="AK1650" s="39">
        <f t="shared" si="363"/>
        <v>0</v>
      </c>
      <c r="AL1650" s="41"/>
      <c r="AM1650" s="41"/>
      <c r="AN1650" s="41">
        <f t="shared" si="351"/>
        <v>1900</v>
      </c>
      <c r="AO1650" s="41"/>
      <c r="AP1650" s="41"/>
      <c r="AQ1650" s="41"/>
      <c r="AR1650" s="42"/>
      <c r="AS1650" s="42"/>
      <c r="AU1650" s="43">
        <f t="shared" si="352"/>
        <v>0</v>
      </c>
    </row>
    <row r="1651" spans="1:47" ht="15" customHeight="1" x14ac:dyDescent="0.25">
      <c r="A1651" s="11"/>
      <c r="B1651" s="19">
        <v>1819</v>
      </c>
      <c r="C1651" s="74"/>
      <c r="D1651" s="77"/>
      <c r="E1651" s="78"/>
      <c r="F1651" s="78"/>
      <c r="G1651" s="80"/>
      <c r="H1651" s="25"/>
      <c r="I1651" s="27"/>
      <c r="J1651" s="27"/>
      <c r="K1651" s="27"/>
      <c r="L1651" s="79"/>
      <c r="M1651" s="81"/>
      <c r="N1651" s="29">
        <v>0</v>
      </c>
      <c r="O1651" s="30" t="str">
        <f>IF(G1651&lt;=$N$2,"",IF(F1651=[3]Pav.tvarkyklė!$B$13,"",IF(ISBLANK(R1651),"X","")))</f>
        <v/>
      </c>
      <c r="P1651" s="88"/>
      <c r="Q1651" s="78"/>
      <c r="R1651" s="78"/>
      <c r="S1651" s="63"/>
      <c r="T1651" s="63"/>
      <c r="U1651" s="34" t="str">
        <f>IFERROR(INDEX('[3]5.Grup_T'!$G$4:$G$22,MATCH('6.Turtas'!E1651,'[3]5.Grup_T'!$E$4:$E$22,0)),"0")</f>
        <v>0</v>
      </c>
      <c r="V1651" s="35">
        <f t="shared" si="353"/>
        <v>0</v>
      </c>
      <c r="W1651" s="35">
        <f>IF(NOT(ISBLANK(H1651)),(12-DATEDIF(H1651,'[3]1.Pradzia'!$D$13,"m")),0)</f>
        <v>0</v>
      </c>
      <c r="X1651" s="35">
        <f t="shared" si="354"/>
        <v>0</v>
      </c>
      <c r="Y1651" s="35">
        <f t="shared" si="350"/>
        <v>0</v>
      </c>
      <c r="Z1651" s="35">
        <f t="shared" si="362"/>
        <v>0</v>
      </c>
      <c r="AA1651" s="36">
        <f t="shared" si="355"/>
        <v>0</v>
      </c>
      <c r="AB1651" s="36">
        <f t="shared" si="356"/>
        <v>0</v>
      </c>
      <c r="AC1651" s="37">
        <f t="shared" si="357"/>
        <v>0</v>
      </c>
      <c r="AD1651" s="35">
        <f>IF(OR(YEAR(G1651)&lt;2019,O1651="X"),0,IF(ISBLANK(H1651),DATEDIF(G1651,'[3]1.Pradzia'!$D$13,"M"),DATEDIF(G1651,H1651,"m")))</f>
        <v>0</v>
      </c>
      <c r="AE1651" s="37">
        <f>IF(E1651='[3]5.Grup_T'!$E$20,0,IF(AD1651&lt;&gt;0,M1651/V1651*MIN(12,AD1651),0))</f>
        <v>0</v>
      </c>
      <c r="AF1651" s="37">
        <f t="shared" si="358"/>
        <v>0</v>
      </c>
      <c r="AG1651" s="37">
        <f t="shared" si="359"/>
        <v>0</v>
      </c>
      <c r="AH1651" s="37">
        <f t="shared" si="360"/>
        <v>0</v>
      </c>
      <c r="AI1651" s="35" t="str">
        <f t="shared" si="361"/>
        <v>Nusidėvėjęs</v>
      </c>
      <c r="AJ1651" s="38" t="str">
        <f>IF(AND(F1651&lt;&gt;[3]Pav.tvarkyklė!$B$12,F1651&lt;&gt;[3]Pav.tvarkyklė!$B$13),"GVTNT","X")</f>
        <v>GVTNT</v>
      </c>
      <c r="AK1651" s="39">
        <f t="shared" si="363"/>
        <v>0</v>
      </c>
      <c r="AL1651" s="41"/>
      <c r="AM1651" s="41"/>
      <c r="AN1651" s="41">
        <f t="shared" si="351"/>
        <v>1900</v>
      </c>
      <c r="AO1651" s="41"/>
      <c r="AP1651" s="41"/>
      <c r="AQ1651" s="41"/>
      <c r="AR1651" s="42"/>
      <c r="AS1651" s="42"/>
      <c r="AU1651" s="43">
        <f t="shared" si="352"/>
        <v>0</v>
      </c>
    </row>
    <row r="1652" spans="1:47" ht="15" customHeight="1" x14ac:dyDescent="0.25">
      <c r="A1652" s="11"/>
      <c r="B1652" s="19">
        <v>1820</v>
      </c>
      <c r="C1652" s="74"/>
      <c r="D1652" s="77"/>
      <c r="E1652" s="78"/>
      <c r="F1652" s="78"/>
      <c r="G1652" s="80"/>
      <c r="H1652" s="25"/>
      <c r="I1652" s="27"/>
      <c r="J1652" s="27"/>
      <c r="K1652" s="27"/>
      <c r="L1652" s="79"/>
      <c r="M1652" s="81"/>
      <c r="N1652" s="29">
        <v>0</v>
      </c>
      <c r="O1652" s="30" t="str">
        <f>IF(G1652&lt;=$N$2,"",IF(F1652=[3]Pav.tvarkyklė!$B$13,"",IF(ISBLANK(R1652),"X","")))</f>
        <v/>
      </c>
      <c r="P1652" s="88"/>
      <c r="Q1652" s="78"/>
      <c r="R1652" s="78"/>
      <c r="S1652" s="63"/>
      <c r="T1652" s="63"/>
      <c r="U1652" s="34" t="str">
        <f>IFERROR(INDEX('[3]5.Grup_T'!$G$4:$G$22,MATCH('6.Turtas'!E1652,'[3]5.Grup_T'!$E$4:$E$22,0)),"0")</f>
        <v>0</v>
      </c>
      <c r="V1652" s="35">
        <f t="shared" si="353"/>
        <v>0</v>
      </c>
      <c r="W1652" s="35">
        <f>IF(NOT(ISBLANK(H1652)),(12-DATEDIF(H1652,'[3]1.Pradzia'!$D$13,"m")),0)</f>
        <v>0</v>
      </c>
      <c r="X1652" s="35">
        <f t="shared" si="354"/>
        <v>0</v>
      </c>
      <c r="Y1652" s="35">
        <f t="shared" si="350"/>
        <v>0</v>
      </c>
      <c r="Z1652" s="35">
        <f t="shared" si="362"/>
        <v>0</v>
      </c>
      <c r="AA1652" s="36">
        <f t="shared" si="355"/>
        <v>0</v>
      </c>
      <c r="AB1652" s="36">
        <f t="shared" si="356"/>
        <v>0</v>
      </c>
      <c r="AC1652" s="37">
        <f t="shared" si="357"/>
        <v>0</v>
      </c>
      <c r="AD1652" s="35">
        <f>IF(OR(YEAR(G1652)&lt;2019,O1652="X"),0,IF(ISBLANK(H1652),DATEDIF(G1652,'[3]1.Pradzia'!$D$13,"M"),DATEDIF(G1652,H1652,"m")))</f>
        <v>0</v>
      </c>
      <c r="AE1652" s="37">
        <f>IF(E1652='[3]5.Grup_T'!$E$20,0,IF(AD1652&lt;&gt;0,M1652/V1652*MIN(12,AD1652),0))</f>
        <v>0</v>
      </c>
      <c r="AF1652" s="37">
        <f t="shared" si="358"/>
        <v>0</v>
      </c>
      <c r="AG1652" s="37">
        <f t="shared" si="359"/>
        <v>0</v>
      </c>
      <c r="AH1652" s="37">
        <f t="shared" si="360"/>
        <v>0</v>
      </c>
      <c r="AI1652" s="35" t="str">
        <f t="shared" si="361"/>
        <v>Nusidėvėjęs</v>
      </c>
      <c r="AJ1652" s="38" t="str">
        <f>IF(AND(F1652&lt;&gt;[3]Pav.tvarkyklė!$B$12,F1652&lt;&gt;[3]Pav.tvarkyklė!$B$13),"GVTNT","X")</f>
        <v>GVTNT</v>
      </c>
      <c r="AK1652" s="39">
        <f t="shared" si="363"/>
        <v>0</v>
      </c>
      <c r="AL1652" s="41"/>
      <c r="AM1652" s="41"/>
      <c r="AN1652" s="41">
        <f t="shared" si="351"/>
        <v>1900</v>
      </c>
      <c r="AO1652" s="41"/>
      <c r="AP1652" s="41"/>
      <c r="AQ1652" s="41"/>
      <c r="AR1652" s="42"/>
      <c r="AS1652" s="42"/>
      <c r="AU1652" s="43">
        <f t="shared" si="352"/>
        <v>0</v>
      </c>
    </row>
    <row r="1653" spans="1:47" ht="15" customHeight="1" x14ac:dyDescent="0.25">
      <c r="A1653" s="11"/>
      <c r="B1653" s="19">
        <v>1821</v>
      </c>
      <c r="C1653" s="74"/>
      <c r="D1653" s="77"/>
      <c r="E1653" s="78"/>
      <c r="F1653" s="78"/>
      <c r="G1653" s="80"/>
      <c r="H1653" s="25"/>
      <c r="I1653" s="27"/>
      <c r="J1653" s="27"/>
      <c r="K1653" s="27"/>
      <c r="L1653" s="79"/>
      <c r="M1653" s="81"/>
      <c r="N1653" s="29">
        <v>0</v>
      </c>
      <c r="O1653" s="30" t="str">
        <f>IF(G1653&lt;=$N$2,"",IF(F1653=[3]Pav.tvarkyklė!$B$13,"",IF(ISBLANK(R1653),"X","")))</f>
        <v/>
      </c>
      <c r="P1653" s="88"/>
      <c r="Q1653" s="78"/>
      <c r="R1653" s="78"/>
      <c r="S1653" s="63"/>
      <c r="T1653" s="63"/>
      <c r="U1653" s="34" t="str">
        <f>IFERROR(INDEX('[3]5.Grup_T'!$G$4:$G$22,MATCH('6.Turtas'!E1653,'[3]5.Grup_T'!$E$4:$E$22,0)),"0")</f>
        <v>0</v>
      </c>
      <c r="V1653" s="35">
        <f t="shared" si="353"/>
        <v>0</v>
      </c>
      <c r="W1653" s="35">
        <f>IF(NOT(ISBLANK(H1653)),(12-DATEDIF(H1653,'[3]1.Pradzia'!$D$13,"m")),0)</f>
        <v>0</v>
      </c>
      <c r="X1653" s="35">
        <f t="shared" si="354"/>
        <v>0</v>
      </c>
      <c r="Y1653" s="35">
        <f t="shared" si="350"/>
        <v>0</v>
      </c>
      <c r="Z1653" s="35">
        <f t="shared" si="362"/>
        <v>0</v>
      </c>
      <c r="AA1653" s="36">
        <f t="shared" si="355"/>
        <v>0</v>
      </c>
      <c r="AB1653" s="36">
        <f t="shared" si="356"/>
        <v>0</v>
      </c>
      <c r="AC1653" s="37">
        <f t="shared" si="357"/>
        <v>0</v>
      </c>
      <c r="AD1653" s="35">
        <f>IF(OR(YEAR(G1653)&lt;2019,O1653="X"),0,IF(ISBLANK(H1653),DATEDIF(G1653,'[3]1.Pradzia'!$D$13,"M"),DATEDIF(G1653,H1653,"m")))</f>
        <v>0</v>
      </c>
      <c r="AE1653" s="37">
        <f>IF(E1653='[3]5.Grup_T'!$E$20,0,IF(AD1653&lt;&gt;0,M1653/V1653*MIN(12,AD1653),0))</f>
        <v>0</v>
      </c>
      <c r="AF1653" s="37">
        <f t="shared" si="358"/>
        <v>0</v>
      </c>
      <c r="AG1653" s="37">
        <f t="shared" si="359"/>
        <v>0</v>
      </c>
      <c r="AH1653" s="37">
        <f t="shared" si="360"/>
        <v>0</v>
      </c>
      <c r="AI1653" s="35" t="str">
        <f t="shared" si="361"/>
        <v>Nusidėvėjęs</v>
      </c>
      <c r="AJ1653" s="38" t="str">
        <f>IF(AND(F1653&lt;&gt;[3]Pav.tvarkyklė!$B$12,F1653&lt;&gt;[3]Pav.tvarkyklė!$B$13),"GVTNT","X")</f>
        <v>GVTNT</v>
      </c>
      <c r="AK1653" s="39">
        <f t="shared" si="363"/>
        <v>0</v>
      </c>
      <c r="AL1653" s="41"/>
      <c r="AM1653" s="41"/>
      <c r="AN1653" s="41">
        <f t="shared" si="351"/>
        <v>1900</v>
      </c>
      <c r="AO1653" s="41"/>
      <c r="AP1653" s="41"/>
      <c r="AQ1653" s="41"/>
      <c r="AR1653" s="42"/>
      <c r="AS1653" s="42"/>
      <c r="AU1653" s="43">
        <f t="shared" si="352"/>
        <v>0</v>
      </c>
    </row>
    <row r="1654" spans="1:47" ht="15" customHeight="1" x14ac:dyDescent="0.25">
      <c r="A1654" s="11"/>
      <c r="B1654" s="19">
        <v>1822</v>
      </c>
      <c r="C1654" s="74"/>
      <c r="D1654" s="77"/>
      <c r="E1654" s="78"/>
      <c r="F1654" s="78"/>
      <c r="G1654" s="80"/>
      <c r="H1654" s="25"/>
      <c r="I1654" s="27"/>
      <c r="J1654" s="27"/>
      <c r="K1654" s="27"/>
      <c r="L1654" s="79"/>
      <c r="M1654" s="81"/>
      <c r="N1654" s="29">
        <v>0</v>
      </c>
      <c r="O1654" s="30" t="str">
        <f>IF(G1654&lt;=$N$2,"",IF(F1654=[3]Pav.tvarkyklė!$B$13,"",IF(ISBLANK(R1654),"X","")))</f>
        <v/>
      </c>
      <c r="P1654" s="88"/>
      <c r="Q1654" s="78"/>
      <c r="R1654" s="78"/>
      <c r="S1654" s="63"/>
      <c r="T1654" s="63"/>
      <c r="U1654" s="34" t="str">
        <f>IFERROR(INDEX('[3]5.Grup_T'!$G$4:$G$22,MATCH('6.Turtas'!E1654,'[3]5.Grup_T'!$E$4:$E$22,0)),"0")</f>
        <v>0</v>
      </c>
      <c r="V1654" s="35">
        <f t="shared" si="353"/>
        <v>0</v>
      </c>
      <c r="W1654" s="35">
        <f>IF(NOT(ISBLANK(H1654)),(12-DATEDIF(H1654,'[3]1.Pradzia'!$D$13,"m")),0)</f>
        <v>0</v>
      </c>
      <c r="X1654" s="35">
        <f t="shared" si="354"/>
        <v>0</v>
      </c>
      <c r="Y1654" s="35">
        <f t="shared" si="350"/>
        <v>0</v>
      </c>
      <c r="Z1654" s="35">
        <f t="shared" si="362"/>
        <v>0</v>
      </c>
      <c r="AA1654" s="36">
        <f t="shared" si="355"/>
        <v>0</v>
      </c>
      <c r="AB1654" s="36">
        <f t="shared" si="356"/>
        <v>0</v>
      </c>
      <c r="AC1654" s="37">
        <f t="shared" si="357"/>
        <v>0</v>
      </c>
      <c r="AD1654" s="35">
        <f>IF(OR(YEAR(G1654)&lt;2019,O1654="X"),0,IF(ISBLANK(H1654),DATEDIF(G1654,'[3]1.Pradzia'!$D$13,"M"),DATEDIF(G1654,H1654,"m")))</f>
        <v>0</v>
      </c>
      <c r="AE1654" s="37">
        <f>IF(E1654='[3]5.Grup_T'!$E$20,0,IF(AD1654&lt;&gt;0,M1654/V1654*MIN(12,AD1654),0))</f>
        <v>0</v>
      </c>
      <c r="AF1654" s="37">
        <f t="shared" si="358"/>
        <v>0</v>
      </c>
      <c r="AG1654" s="37">
        <f t="shared" si="359"/>
        <v>0</v>
      </c>
      <c r="AH1654" s="37">
        <f t="shared" si="360"/>
        <v>0</v>
      </c>
      <c r="AI1654" s="35" t="str">
        <f t="shared" si="361"/>
        <v>Nusidėvėjęs</v>
      </c>
      <c r="AJ1654" s="38" t="str">
        <f>IF(AND(F1654&lt;&gt;[3]Pav.tvarkyklė!$B$12,F1654&lt;&gt;[3]Pav.tvarkyklė!$B$13),"GVTNT","X")</f>
        <v>GVTNT</v>
      </c>
      <c r="AK1654" s="39">
        <f t="shared" si="363"/>
        <v>0</v>
      </c>
      <c r="AL1654" s="41"/>
      <c r="AM1654" s="41"/>
      <c r="AN1654" s="41">
        <f t="shared" si="351"/>
        <v>1900</v>
      </c>
      <c r="AO1654" s="41"/>
      <c r="AP1654" s="41"/>
      <c r="AQ1654" s="41"/>
      <c r="AR1654" s="42"/>
      <c r="AS1654" s="42"/>
      <c r="AU1654" s="43">
        <f t="shared" si="352"/>
        <v>0</v>
      </c>
    </row>
    <row r="1655" spans="1:47" ht="15" customHeight="1" x14ac:dyDescent="0.25">
      <c r="A1655" s="11"/>
      <c r="B1655" s="19">
        <v>1823</v>
      </c>
      <c r="C1655" s="74"/>
      <c r="D1655" s="77"/>
      <c r="E1655" s="78"/>
      <c r="F1655" s="78"/>
      <c r="G1655" s="80"/>
      <c r="H1655" s="25"/>
      <c r="I1655" s="27"/>
      <c r="J1655" s="27"/>
      <c r="K1655" s="27"/>
      <c r="L1655" s="79"/>
      <c r="M1655" s="81"/>
      <c r="N1655" s="29">
        <v>0</v>
      </c>
      <c r="O1655" s="30" t="str">
        <f>IF(G1655&lt;=$N$2,"",IF(F1655=[3]Pav.tvarkyklė!$B$13,"",IF(ISBLANK(R1655),"X","")))</f>
        <v/>
      </c>
      <c r="P1655" s="88"/>
      <c r="Q1655" s="78"/>
      <c r="R1655" s="78"/>
      <c r="S1655" s="63"/>
      <c r="T1655" s="63"/>
      <c r="U1655" s="34" t="str">
        <f>IFERROR(INDEX('[3]5.Grup_T'!$G$4:$G$22,MATCH('6.Turtas'!E1655,'[3]5.Grup_T'!$E$4:$E$22,0)),"0")</f>
        <v>0</v>
      </c>
      <c r="V1655" s="35">
        <f t="shared" si="353"/>
        <v>0</v>
      </c>
      <c r="W1655" s="35">
        <f>IF(NOT(ISBLANK(H1655)),(12-DATEDIF(H1655,'[3]1.Pradzia'!$D$13,"m")),0)</f>
        <v>0</v>
      </c>
      <c r="X1655" s="35">
        <f t="shared" si="354"/>
        <v>0</v>
      </c>
      <c r="Y1655" s="35">
        <f t="shared" ref="Y1655:Y1718" si="364">IF(YEAR(G1655)&gt;=2019,0,IF(Z1655&lt;=0,0,IF(W1655&lt;&gt;0,MIN(W1655,Z1655),MIN(12,Z1655))))</f>
        <v>0</v>
      </c>
      <c r="Z1655" s="35">
        <f t="shared" si="362"/>
        <v>0</v>
      </c>
      <c r="AA1655" s="36">
        <f t="shared" si="355"/>
        <v>0</v>
      </c>
      <c r="AB1655" s="36">
        <f t="shared" si="356"/>
        <v>0</v>
      </c>
      <c r="AC1655" s="37">
        <f t="shared" si="357"/>
        <v>0</v>
      </c>
      <c r="AD1655" s="35">
        <f>IF(OR(YEAR(G1655)&lt;2019,O1655="X"),0,IF(ISBLANK(H1655),DATEDIF(G1655,'[3]1.Pradzia'!$D$13,"M"),DATEDIF(G1655,H1655,"m")))</f>
        <v>0</v>
      </c>
      <c r="AE1655" s="37">
        <f>IF(E1655='[3]5.Grup_T'!$E$20,0,IF(AD1655&lt;&gt;0,M1655/V1655*MIN(12,AD1655),0))</f>
        <v>0</v>
      </c>
      <c r="AF1655" s="37">
        <f t="shared" si="358"/>
        <v>0</v>
      </c>
      <c r="AG1655" s="37">
        <f t="shared" si="359"/>
        <v>0</v>
      </c>
      <c r="AH1655" s="37">
        <f t="shared" si="360"/>
        <v>0</v>
      </c>
      <c r="AI1655" s="35" t="str">
        <f t="shared" si="361"/>
        <v>Nusidėvėjęs</v>
      </c>
      <c r="AJ1655" s="38" t="str">
        <f>IF(AND(F1655&lt;&gt;[3]Pav.tvarkyklė!$B$12,F1655&lt;&gt;[3]Pav.tvarkyklė!$B$13),"GVTNT","X")</f>
        <v>GVTNT</v>
      </c>
      <c r="AK1655" s="39">
        <f t="shared" si="363"/>
        <v>0</v>
      </c>
      <c r="AL1655" s="41"/>
      <c r="AM1655" s="41"/>
      <c r="AN1655" s="41">
        <f t="shared" si="351"/>
        <v>1900</v>
      </c>
      <c r="AO1655" s="41"/>
      <c r="AP1655" s="41"/>
      <c r="AQ1655" s="41"/>
      <c r="AR1655" s="42"/>
      <c r="AS1655" s="42"/>
      <c r="AU1655" s="43">
        <f t="shared" si="352"/>
        <v>0</v>
      </c>
    </row>
    <row r="1656" spans="1:47" ht="15" customHeight="1" x14ac:dyDescent="0.25">
      <c r="A1656" s="11"/>
      <c r="B1656" s="19">
        <v>1824</v>
      </c>
      <c r="C1656" s="74"/>
      <c r="D1656" s="77"/>
      <c r="E1656" s="78"/>
      <c r="F1656" s="78"/>
      <c r="G1656" s="80"/>
      <c r="H1656" s="49"/>
      <c r="I1656" s="27"/>
      <c r="J1656" s="27"/>
      <c r="K1656" s="27"/>
      <c r="L1656" s="79"/>
      <c r="M1656" s="81"/>
      <c r="N1656" s="29">
        <v>0</v>
      </c>
      <c r="O1656" s="30" t="str">
        <f>IF(G1656&lt;=$N$2,"",IF(F1656=[3]Pav.tvarkyklė!$B$13,"",IF(ISBLANK(R1656),"X","")))</f>
        <v/>
      </c>
      <c r="P1656" s="88"/>
      <c r="Q1656" s="78"/>
      <c r="R1656" s="78"/>
      <c r="S1656" s="63"/>
      <c r="T1656" s="63"/>
      <c r="U1656" s="34" t="str">
        <f>IFERROR(INDEX('[3]5.Grup_T'!$G$4:$G$22,MATCH('6.Turtas'!E1656,'[3]5.Grup_T'!$E$4:$E$22,0)),"0")</f>
        <v>0</v>
      </c>
      <c r="V1656" s="35">
        <f t="shared" si="353"/>
        <v>0</v>
      </c>
      <c r="W1656" s="35">
        <f>IF(NOT(ISBLANK(H1656)),(12-DATEDIF(H1656,'[3]1.Pradzia'!$D$13,"m")),0)</f>
        <v>0</v>
      </c>
      <c r="X1656" s="35">
        <f t="shared" si="354"/>
        <v>0</v>
      </c>
      <c r="Y1656" s="35">
        <f t="shared" si="364"/>
        <v>0</v>
      </c>
      <c r="Z1656" s="35">
        <f t="shared" si="362"/>
        <v>0</v>
      </c>
      <c r="AA1656" s="36">
        <f t="shared" si="355"/>
        <v>0</v>
      </c>
      <c r="AB1656" s="36">
        <f t="shared" si="356"/>
        <v>0</v>
      </c>
      <c r="AC1656" s="37">
        <f t="shared" si="357"/>
        <v>0</v>
      </c>
      <c r="AD1656" s="35">
        <f>IF(OR(YEAR(G1656)&lt;2019,O1656="X"),0,IF(ISBLANK(H1656),DATEDIF(G1656,'[3]1.Pradzia'!$D$13,"M"),DATEDIF(G1656,H1656,"m")))</f>
        <v>0</v>
      </c>
      <c r="AE1656" s="37">
        <f>IF(E1656='[3]5.Grup_T'!$E$20,0,IF(AD1656&lt;&gt;0,M1656/V1656*MIN(12,AD1656),0))</f>
        <v>0</v>
      </c>
      <c r="AF1656" s="37">
        <f t="shared" si="358"/>
        <v>0</v>
      </c>
      <c r="AG1656" s="37">
        <f t="shared" si="359"/>
        <v>0</v>
      </c>
      <c r="AH1656" s="37">
        <f t="shared" si="360"/>
        <v>0</v>
      </c>
      <c r="AI1656" s="35" t="str">
        <f t="shared" si="361"/>
        <v>Nusidėvėjęs</v>
      </c>
      <c r="AJ1656" s="38" t="str">
        <f>IF(AND(F1656&lt;&gt;[3]Pav.tvarkyklė!$B$12,F1656&lt;&gt;[3]Pav.tvarkyklė!$B$13),"GVTNT","X")</f>
        <v>GVTNT</v>
      </c>
      <c r="AK1656" s="39">
        <f t="shared" si="363"/>
        <v>0</v>
      </c>
      <c r="AL1656" s="41"/>
      <c r="AM1656" s="41"/>
      <c r="AN1656" s="41">
        <f t="shared" si="351"/>
        <v>1900</v>
      </c>
      <c r="AO1656" s="41"/>
      <c r="AP1656" s="41"/>
      <c r="AQ1656" s="41"/>
      <c r="AR1656" s="42"/>
      <c r="AS1656" s="42"/>
      <c r="AU1656" s="43">
        <f t="shared" si="352"/>
        <v>0</v>
      </c>
    </row>
    <row r="1657" spans="1:47" ht="15" customHeight="1" x14ac:dyDescent="0.25">
      <c r="A1657" s="11"/>
      <c r="B1657" s="19">
        <v>1825</v>
      </c>
      <c r="C1657" s="74"/>
      <c r="D1657" s="77"/>
      <c r="E1657" s="78"/>
      <c r="F1657" s="78"/>
      <c r="G1657" s="80"/>
      <c r="H1657" s="49"/>
      <c r="I1657" s="27"/>
      <c r="J1657" s="27"/>
      <c r="K1657" s="27"/>
      <c r="L1657" s="79"/>
      <c r="M1657" s="81"/>
      <c r="N1657" s="29">
        <v>0</v>
      </c>
      <c r="O1657" s="30" t="str">
        <f>IF(G1657&lt;=$N$2,"",IF(F1657=[3]Pav.tvarkyklė!$B$13,"",IF(ISBLANK(R1657),"X","")))</f>
        <v/>
      </c>
      <c r="P1657" s="88"/>
      <c r="Q1657" s="78"/>
      <c r="R1657" s="78"/>
      <c r="S1657" s="63"/>
      <c r="T1657" s="63"/>
      <c r="U1657" s="34" t="str">
        <f>IFERROR(INDEX('[3]5.Grup_T'!$G$4:$G$22,MATCH('6.Turtas'!E1657,'[3]5.Grup_T'!$E$4:$E$22,0)),"0")</f>
        <v>0</v>
      </c>
      <c r="V1657" s="35">
        <f t="shared" si="353"/>
        <v>0</v>
      </c>
      <c r="W1657" s="35">
        <f>IF(NOT(ISBLANK(H1657)),(12-DATEDIF(H1657,'[3]1.Pradzia'!$D$13,"m")),0)</f>
        <v>0</v>
      </c>
      <c r="X1657" s="35">
        <f t="shared" si="354"/>
        <v>0</v>
      </c>
      <c r="Y1657" s="35">
        <f t="shared" si="364"/>
        <v>0</v>
      </c>
      <c r="Z1657" s="35">
        <f t="shared" si="362"/>
        <v>0</v>
      </c>
      <c r="AA1657" s="36">
        <f t="shared" si="355"/>
        <v>0</v>
      </c>
      <c r="AB1657" s="36">
        <f t="shared" si="356"/>
        <v>0</v>
      </c>
      <c r="AC1657" s="37">
        <f t="shared" si="357"/>
        <v>0</v>
      </c>
      <c r="AD1657" s="35">
        <f>IF(OR(YEAR(G1657)&lt;2019,O1657="X"),0,IF(ISBLANK(H1657),DATEDIF(G1657,'[3]1.Pradzia'!$D$13,"M"),DATEDIF(G1657,H1657,"m")))</f>
        <v>0</v>
      </c>
      <c r="AE1657" s="37">
        <f>IF(E1657='[3]5.Grup_T'!$E$20,0,IF(AD1657&lt;&gt;0,M1657/V1657*MIN(12,AD1657),0))</f>
        <v>0</v>
      </c>
      <c r="AF1657" s="37">
        <f t="shared" si="358"/>
        <v>0</v>
      </c>
      <c r="AG1657" s="37">
        <f t="shared" si="359"/>
        <v>0</v>
      </c>
      <c r="AH1657" s="37">
        <f t="shared" si="360"/>
        <v>0</v>
      </c>
      <c r="AI1657" s="35" t="str">
        <f t="shared" si="361"/>
        <v>Nusidėvėjęs</v>
      </c>
      <c r="AJ1657" s="38" t="str">
        <f>IF(AND(F1657&lt;&gt;[3]Pav.tvarkyklė!$B$12,F1657&lt;&gt;[3]Pav.tvarkyklė!$B$13),"GVTNT","X")</f>
        <v>GVTNT</v>
      </c>
      <c r="AK1657" s="39">
        <f t="shared" si="363"/>
        <v>0</v>
      </c>
      <c r="AL1657" s="41"/>
      <c r="AM1657" s="41"/>
      <c r="AN1657" s="41">
        <f t="shared" si="351"/>
        <v>1900</v>
      </c>
      <c r="AO1657" s="41"/>
      <c r="AP1657" s="41"/>
      <c r="AQ1657" s="41"/>
      <c r="AR1657" s="42"/>
      <c r="AS1657" s="42"/>
      <c r="AU1657" s="43">
        <f t="shared" si="352"/>
        <v>0</v>
      </c>
    </row>
    <row r="1658" spans="1:47" ht="15" customHeight="1" x14ac:dyDescent="0.25">
      <c r="A1658" s="11"/>
      <c r="B1658" s="19">
        <v>1826</v>
      </c>
      <c r="C1658" s="74"/>
      <c r="D1658" s="77"/>
      <c r="E1658" s="78"/>
      <c r="F1658" s="78"/>
      <c r="G1658" s="80"/>
      <c r="H1658" s="49"/>
      <c r="I1658" s="27"/>
      <c r="J1658" s="27"/>
      <c r="K1658" s="27"/>
      <c r="L1658" s="79"/>
      <c r="M1658" s="81"/>
      <c r="N1658" s="29">
        <v>0</v>
      </c>
      <c r="O1658" s="30" t="str">
        <f>IF(G1658&lt;=$N$2,"",IF(F1658=[3]Pav.tvarkyklė!$B$13,"",IF(ISBLANK(R1658),"X","")))</f>
        <v/>
      </c>
      <c r="P1658" s="88"/>
      <c r="Q1658" s="78"/>
      <c r="R1658" s="78"/>
      <c r="S1658" s="63"/>
      <c r="T1658" s="63"/>
      <c r="U1658" s="34" t="str">
        <f>IFERROR(INDEX('[3]5.Grup_T'!$G$4:$G$22,MATCH('6.Turtas'!E1658,'[3]5.Grup_T'!$E$4:$E$22,0)),"0")</f>
        <v>0</v>
      </c>
      <c r="V1658" s="35">
        <f t="shared" si="353"/>
        <v>0</v>
      </c>
      <c r="W1658" s="35">
        <f>IF(NOT(ISBLANK(H1658)),(12-DATEDIF(H1658,'[3]1.Pradzia'!$D$13,"m")),0)</f>
        <v>0</v>
      </c>
      <c r="X1658" s="35">
        <f t="shared" si="354"/>
        <v>0</v>
      </c>
      <c r="Y1658" s="35">
        <f t="shared" si="364"/>
        <v>0</v>
      </c>
      <c r="Z1658" s="35">
        <f t="shared" si="362"/>
        <v>0</v>
      </c>
      <c r="AA1658" s="36">
        <f t="shared" si="355"/>
        <v>0</v>
      </c>
      <c r="AB1658" s="36">
        <f t="shared" si="356"/>
        <v>0</v>
      </c>
      <c r="AC1658" s="37">
        <f t="shared" si="357"/>
        <v>0</v>
      </c>
      <c r="AD1658" s="35">
        <f>IF(OR(YEAR(G1658)&lt;2019,O1658="X"),0,IF(ISBLANK(H1658),DATEDIF(G1658,'[3]1.Pradzia'!$D$13,"M"),DATEDIF(G1658,H1658,"m")))</f>
        <v>0</v>
      </c>
      <c r="AE1658" s="37">
        <f>IF(E1658='[3]5.Grup_T'!$E$20,0,IF(AD1658&lt;&gt;0,M1658/V1658*MIN(12,AD1658),0))</f>
        <v>0</v>
      </c>
      <c r="AF1658" s="37">
        <f t="shared" si="358"/>
        <v>0</v>
      </c>
      <c r="AG1658" s="37">
        <f t="shared" si="359"/>
        <v>0</v>
      </c>
      <c r="AH1658" s="37">
        <f t="shared" si="360"/>
        <v>0</v>
      </c>
      <c r="AI1658" s="35" t="str">
        <f t="shared" si="361"/>
        <v>Nusidėvėjęs</v>
      </c>
      <c r="AJ1658" s="38" t="str">
        <f>IF(AND(F1658&lt;&gt;[3]Pav.tvarkyklė!$B$12,F1658&lt;&gt;[3]Pav.tvarkyklė!$B$13),"GVTNT","X")</f>
        <v>GVTNT</v>
      </c>
      <c r="AK1658" s="39">
        <f t="shared" si="363"/>
        <v>0</v>
      </c>
      <c r="AL1658" s="41"/>
      <c r="AM1658" s="41"/>
      <c r="AN1658" s="41">
        <f t="shared" si="351"/>
        <v>1900</v>
      </c>
      <c r="AO1658" s="41"/>
      <c r="AP1658" s="41"/>
      <c r="AQ1658" s="41"/>
      <c r="AR1658" s="42"/>
      <c r="AS1658" s="42"/>
      <c r="AU1658" s="43">
        <f t="shared" si="352"/>
        <v>0</v>
      </c>
    </row>
    <row r="1659" spans="1:47" ht="15" customHeight="1" x14ac:dyDescent="0.25">
      <c r="A1659" s="11"/>
      <c r="B1659" s="19">
        <v>1827</v>
      </c>
      <c r="C1659" s="74"/>
      <c r="D1659" s="77"/>
      <c r="E1659" s="78"/>
      <c r="F1659" s="78"/>
      <c r="G1659" s="80"/>
      <c r="H1659" s="49"/>
      <c r="I1659" s="27"/>
      <c r="J1659" s="27"/>
      <c r="K1659" s="27"/>
      <c r="L1659" s="79"/>
      <c r="M1659" s="81"/>
      <c r="N1659" s="29">
        <v>0</v>
      </c>
      <c r="O1659" s="30" t="str">
        <f>IF(G1659&lt;=$N$2,"",IF(F1659=[3]Pav.tvarkyklė!$B$13,"",IF(ISBLANK(R1659),"X","")))</f>
        <v/>
      </c>
      <c r="P1659" s="88"/>
      <c r="Q1659" s="78"/>
      <c r="R1659" s="78"/>
      <c r="S1659" s="63"/>
      <c r="T1659" s="63"/>
      <c r="U1659" s="34" t="str">
        <f>IFERROR(INDEX('[3]5.Grup_T'!$G$4:$G$22,MATCH('6.Turtas'!E1659,'[3]5.Grup_T'!$E$4:$E$22,0)),"0")</f>
        <v>0</v>
      </c>
      <c r="V1659" s="35">
        <f t="shared" si="353"/>
        <v>0</v>
      </c>
      <c r="W1659" s="35">
        <f>IF(NOT(ISBLANK(H1659)),(12-DATEDIF(H1659,'[3]1.Pradzia'!$D$13,"m")),0)</f>
        <v>0</v>
      </c>
      <c r="X1659" s="35">
        <f t="shared" si="354"/>
        <v>0</v>
      </c>
      <c r="Y1659" s="35">
        <f t="shared" si="364"/>
        <v>0</v>
      </c>
      <c r="Z1659" s="35">
        <f t="shared" si="362"/>
        <v>0</v>
      </c>
      <c r="AA1659" s="36">
        <f t="shared" si="355"/>
        <v>0</v>
      </c>
      <c r="AB1659" s="36">
        <f t="shared" si="356"/>
        <v>0</v>
      </c>
      <c r="AC1659" s="37">
        <f t="shared" si="357"/>
        <v>0</v>
      </c>
      <c r="AD1659" s="35">
        <f>IF(OR(YEAR(G1659)&lt;2019,O1659="X"),0,IF(ISBLANK(H1659),DATEDIF(G1659,'[3]1.Pradzia'!$D$13,"M"),DATEDIF(G1659,H1659,"m")))</f>
        <v>0</v>
      </c>
      <c r="AE1659" s="37">
        <f>IF(E1659='[3]5.Grup_T'!$E$20,0,IF(AD1659&lt;&gt;0,M1659/V1659*MIN(12,AD1659),0))</f>
        <v>0</v>
      </c>
      <c r="AF1659" s="37">
        <f t="shared" si="358"/>
        <v>0</v>
      </c>
      <c r="AG1659" s="37">
        <f t="shared" si="359"/>
        <v>0</v>
      </c>
      <c r="AH1659" s="37">
        <f t="shared" si="360"/>
        <v>0</v>
      </c>
      <c r="AI1659" s="35" t="str">
        <f t="shared" si="361"/>
        <v>Nusidėvėjęs</v>
      </c>
      <c r="AJ1659" s="38" t="str">
        <f>IF(AND(F1659&lt;&gt;[3]Pav.tvarkyklė!$B$12,F1659&lt;&gt;[3]Pav.tvarkyklė!$B$13),"GVTNT","X")</f>
        <v>GVTNT</v>
      </c>
      <c r="AK1659" s="39">
        <f t="shared" si="363"/>
        <v>0</v>
      </c>
      <c r="AL1659" s="41"/>
      <c r="AM1659" s="41"/>
      <c r="AN1659" s="41">
        <f t="shared" si="351"/>
        <v>1900</v>
      </c>
      <c r="AO1659" s="41"/>
      <c r="AP1659" s="41"/>
      <c r="AQ1659" s="41"/>
      <c r="AR1659" s="42"/>
      <c r="AS1659" s="42"/>
      <c r="AU1659" s="43">
        <f t="shared" si="352"/>
        <v>0</v>
      </c>
    </row>
    <row r="1660" spans="1:47" ht="15" customHeight="1" x14ac:dyDescent="0.25">
      <c r="A1660" s="11"/>
      <c r="B1660" s="19">
        <v>1828</v>
      </c>
      <c r="C1660" s="74"/>
      <c r="D1660" s="77"/>
      <c r="E1660" s="78"/>
      <c r="F1660" s="78"/>
      <c r="G1660" s="80"/>
      <c r="H1660" s="49"/>
      <c r="I1660" s="27"/>
      <c r="J1660" s="27"/>
      <c r="K1660" s="27"/>
      <c r="L1660" s="79"/>
      <c r="M1660" s="81"/>
      <c r="N1660" s="29">
        <v>0</v>
      </c>
      <c r="O1660" s="30" t="str">
        <f>IF(G1660&lt;=$N$2,"",IF(F1660=[3]Pav.tvarkyklė!$B$13,"",IF(ISBLANK(R1660),"X","")))</f>
        <v/>
      </c>
      <c r="P1660" s="88"/>
      <c r="Q1660" s="78"/>
      <c r="R1660" s="78"/>
      <c r="S1660" s="63"/>
      <c r="T1660" s="63"/>
      <c r="U1660" s="34" t="str">
        <f>IFERROR(INDEX('[3]5.Grup_T'!$G$4:$G$22,MATCH('6.Turtas'!E1660,'[3]5.Grup_T'!$E$4:$E$22,0)),"0")</f>
        <v>0</v>
      </c>
      <c r="V1660" s="35">
        <f t="shared" si="353"/>
        <v>0</v>
      </c>
      <c r="W1660" s="35">
        <f>IF(NOT(ISBLANK(H1660)),(12-DATEDIF(H1660,'[3]1.Pradzia'!$D$13,"m")),0)</f>
        <v>0</v>
      </c>
      <c r="X1660" s="35">
        <f t="shared" si="354"/>
        <v>0</v>
      </c>
      <c r="Y1660" s="35">
        <f t="shared" si="364"/>
        <v>0</v>
      </c>
      <c r="Z1660" s="35">
        <f t="shared" si="362"/>
        <v>0</v>
      </c>
      <c r="AA1660" s="36">
        <f t="shared" si="355"/>
        <v>0</v>
      </c>
      <c r="AB1660" s="36">
        <f t="shared" si="356"/>
        <v>0</v>
      </c>
      <c r="AC1660" s="37">
        <f t="shared" si="357"/>
        <v>0</v>
      </c>
      <c r="AD1660" s="35">
        <f>IF(OR(YEAR(G1660)&lt;2019,O1660="X"),0,IF(ISBLANK(H1660),DATEDIF(G1660,'[3]1.Pradzia'!$D$13,"M"),DATEDIF(G1660,H1660,"m")))</f>
        <v>0</v>
      </c>
      <c r="AE1660" s="37">
        <f>IF(E1660='[3]5.Grup_T'!$E$20,0,IF(AD1660&lt;&gt;0,M1660/V1660*MIN(12,AD1660),0))</f>
        <v>0</v>
      </c>
      <c r="AF1660" s="37">
        <f t="shared" si="358"/>
        <v>0</v>
      </c>
      <c r="AG1660" s="37">
        <f t="shared" si="359"/>
        <v>0</v>
      </c>
      <c r="AH1660" s="37">
        <f t="shared" si="360"/>
        <v>0</v>
      </c>
      <c r="AI1660" s="35" t="str">
        <f t="shared" si="361"/>
        <v>Nusidėvėjęs</v>
      </c>
      <c r="AJ1660" s="38" t="str">
        <f>IF(AND(F1660&lt;&gt;[3]Pav.tvarkyklė!$B$12,F1660&lt;&gt;[3]Pav.tvarkyklė!$B$13),"GVTNT","X")</f>
        <v>GVTNT</v>
      </c>
      <c r="AK1660" s="39">
        <f t="shared" si="363"/>
        <v>0</v>
      </c>
      <c r="AL1660" s="41"/>
      <c r="AM1660" s="41"/>
      <c r="AN1660" s="41">
        <f t="shared" si="351"/>
        <v>1900</v>
      </c>
      <c r="AO1660" s="41"/>
      <c r="AP1660" s="41"/>
      <c r="AQ1660" s="41"/>
      <c r="AR1660" s="42"/>
      <c r="AS1660" s="42"/>
      <c r="AU1660" s="43">
        <f t="shared" si="352"/>
        <v>0</v>
      </c>
    </row>
    <row r="1661" spans="1:47" ht="15" customHeight="1" x14ac:dyDescent="0.25">
      <c r="A1661" s="11"/>
      <c r="B1661" s="19">
        <v>1829</v>
      </c>
      <c r="C1661" s="74"/>
      <c r="D1661" s="77"/>
      <c r="E1661" s="78"/>
      <c r="F1661" s="78"/>
      <c r="G1661" s="80"/>
      <c r="H1661" s="49"/>
      <c r="I1661" s="27"/>
      <c r="J1661" s="27"/>
      <c r="K1661" s="27"/>
      <c r="L1661" s="79"/>
      <c r="M1661" s="81"/>
      <c r="N1661" s="29">
        <v>0</v>
      </c>
      <c r="O1661" s="30" t="str">
        <f>IF(G1661&lt;=$N$2,"",IF(F1661=[3]Pav.tvarkyklė!$B$13,"",IF(ISBLANK(R1661),"X","")))</f>
        <v/>
      </c>
      <c r="P1661" s="88"/>
      <c r="Q1661" s="78"/>
      <c r="R1661" s="78"/>
      <c r="S1661" s="63"/>
      <c r="T1661" s="63"/>
      <c r="U1661" s="34" t="str">
        <f>IFERROR(INDEX('[3]5.Grup_T'!$G$4:$G$22,MATCH('6.Turtas'!E1661,'[3]5.Grup_T'!$E$4:$E$22,0)),"0")</f>
        <v>0</v>
      </c>
      <c r="V1661" s="35">
        <f t="shared" si="353"/>
        <v>0</v>
      </c>
      <c r="W1661" s="35">
        <f>IF(NOT(ISBLANK(H1661)),(12-DATEDIF(H1661,'[3]1.Pradzia'!$D$13,"m")),0)</f>
        <v>0</v>
      </c>
      <c r="X1661" s="35">
        <f t="shared" si="354"/>
        <v>0</v>
      </c>
      <c r="Y1661" s="35">
        <f t="shared" si="364"/>
        <v>0</v>
      </c>
      <c r="Z1661" s="35">
        <f t="shared" si="362"/>
        <v>0</v>
      </c>
      <c r="AA1661" s="36">
        <f t="shared" si="355"/>
        <v>0</v>
      </c>
      <c r="AB1661" s="36">
        <f t="shared" si="356"/>
        <v>0</v>
      </c>
      <c r="AC1661" s="37">
        <f t="shared" si="357"/>
        <v>0</v>
      </c>
      <c r="AD1661" s="35">
        <f>IF(OR(YEAR(G1661)&lt;2019,O1661="X"),0,IF(ISBLANK(H1661),DATEDIF(G1661,'[3]1.Pradzia'!$D$13,"M"),DATEDIF(G1661,H1661,"m")))</f>
        <v>0</v>
      </c>
      <c r="AE1661" s="37">
        <f>IF(E1661='[3]5.Grup_T'!$E$20,0,IF(AD1661&lt;&gt;0,M1661/V1661*MIN(12,AD1661),0))</f>
        <v>0</v>
      </c>
      <c r="AF1661" s="37">
        <f t="shared" si="358"/>
        <v>0</v>
      </c>
      <c r="AG1661" s="37">
        <f t="shared" si="359"/>
        <v>0</v>
      </c>
      <c r="AH1661" s="37">
        <f t="shared" si="360"/>
        <v>0</v>
      </c>
      <c r="AI1661" s="35" t="str">
        <f t="shared" si="361"/>
        <v>Nusidėvėjęs</v>
      </c>
      <c r="AJ1661" s="38" t="str">
        <f>IF(AND(F1661&lt;&gt;[3]Pav.tvarkyklė!$B$12,F1661&lt;&gt;[3]Pav.tvarkyklė!$B$13),"GVTNT","X")</f>
        <v>GVTNT</v>
      </c>
      <c r="AK1661" s="39">
        <f t="shared" si="363"/>
        <v>0</v>
      </c>
      <c r="AL1661" s="41"/>
      <c r="AM1661" s="41"/>
      <c r="AN1661" s="41">
        <f t="shared" si="351"/>
        <v>1900</v>
      </c>
      <c r="AO1661" s="41"/>
      <c r="AP1661" s="41"/>
      <c r="AQ1661" s="41"/>
      <c r="AR1661" s="42"/>
      <c r="AS1661" s="42"/>
      <c r="AU1661" s="43">
        <f t="shared" si="352"/>
        <v>0</v>
      </c>
    </row>
    <row r="1662" spans="1:47" ht="15" customHeight="1" x14ac:dyDescent="0.25">
      <c r="A1662" s="11"/>
      <c r="B1662" s="19">
        <v>1830</v>
      </c>
      <c r="C1662" s="74"/>
      <c r="D1662" s="77"/>
      <c r="E1662" s="78"/>
      <c r="F1662" s="78"/>
      <c r="G1662" s="80"/>
      <c r="H1662" s="49"/>
      <c r="I1662" s="27"/>
      <c r="J1662" s="27"/>
      <c r="K1662" s="27"/>
      <c r="L1662" s="79"/>
      <c r="M1662" s="81"/>
      <c r="N1662" s="29">
        <v>0</v>
      </c>
      <c r="O1662" s="30" t="str">
        <f>IF(G1662&lt;=$N$2,"",IF(F1662=[3]Pav.tvarkyklė!$B$13,"",IF(ISBLANK(R1662),"X","")))</f>
        <v/>
      </c>
      <c r="P1662" s="88"/>
      <c r="Q1662" s="78"/>
      <c r="R1662" s="78"/>
      <c r="S1662" s="63"/>
      <c r="T1662" s="63"/>
      <c r="U1662" s="34" t="str">
        <f>IFERROR(INDEX('[3]5.Grup_T'!$G$4:$G$22,MATCH('6.Turtas'!E1662,'[3]5.Grup_T'!$E$4:$E$22,0)),"0")</f>
        <v>0</v>
      </c>
      <c r="V1662" s="35">
        <f t="shared" si="353"/>
        <v>0</v>
      </c>
      <c r="W1662" s="35">
        <f>IF(NOT(ISBLANK(H1662)),(12-DATEDIF(H1662,'[3]1.Pradzia'!$D$13,"m")),0)</f>
        <v>0</v>
      </c>
      <c r="X1662" s="35">
        <f t="shared" si="354"/>
        <v>0</v>
      </c>
      <c r="Y1662" s="35">
        <f t="shared" si="364"/>
        <v>0</v>
      </c>
      <c r="Z1662" s="35">
        <f t="shared" si="362"/>
        <v>0</v>
      </c>
      <c r="AA1662" s="36">
        <f t="shared" si="355"/>
        <v>0</v>
      </c>
      <c r="AB1662" s="36">
        <f t="shared" si="356"/>
        <v>0</v>
      </c>
      <c r="AC1662" s="37">
        <f t="shared" si="357"/>
        <v>0</v>
      </c>
      <c r="AD1662" s="35">
        <f>IF(OR(YEAR(G1662)&lt;2019,O1662="X"),0,IF(ISBLANK(H1662),DATEDIF(G1662,'[3]1.Pradzia'!$D$13,"M"),DATEDIF(G1662,H1662,"m")))</f>
        <v>0</v>
      </c>
      <c r="AE1662" s="37">
        <f>IF(E1662='[3]5.Grup_T'!$E$20,0,IF(AD1662&lt;&gt;0,M1662/V1662*MIN(12,AD1662),0))</f>
        <v>0</v>
      </c>
      <c r="AF1662" s="37">
        <f t="shared" si="358"/>
        <v>0</v>
      </c>
      <c r="AG1662" s="37">
        <f t="shared" si="359"/>
        <v>0</v>
      </c>
      <c r="AH1662" s="37">
        <f t="shared" si="360"/>
        <v>0</v>
      </c>
      <c r="AI1662" s="35" t="str">
        <f t="shared" si="361"/>
        <v>Nusidėvėjęs</v>
      </c>
      <c r="AJ1662" s="38" t="str">
        <f>IF(AND(F1662&lt;&gt;[3]Pav.tvarkyklė!$B$12,F1662&lt;&gt;[3]Pav.tvarkyklė!$B$13),"GVTNT","X")</f>
        <v>GVTNT</v>
      </c>
      <c r="AK1662" s="39">
        <f t="shared" si="363"/>
        <v>0</v>
      </c>
      <c r="AL1662" s="41"/>
      <c r="AM1662" s="41"/>
      <c r="AN1662" s="41">
        <f t="shared" si="351"/>
        <v>1900</v>
      </c>
      <c r="AO1662" s="41"/>
      <c r="AP1662" s="41"/>
      <c r="AQ1662" s="41"/>
      <c r="AR1662" s="42"/>
      <c r="AS1662" s="42"/>
      <c r="AU1662" s="43">
        <f t="shared" si="352"/>
        <v>0</v>
      </c>
    </row>
    <row r="1663" spans="1:47" ht="15" customHeight="1" x14ac:dyDescent="0.25">
      <c r="A1663" s="11"/>
      <c r="B1663" s="19">
        <v>1831</v>
      </c>
      <c r="C1663" s="74"/>
      <c r="D1663" s="87"/>
      <c r="E1663" s="78"/>
      <c r="F1663" s="78"/>
      <c r="G1663" s="80"/>
      <c r="H1663" s="49"/>
      <c r="I1663" s="27"/>
      <c r="J1663" s="27"/>
      <c r="K1663" s="27"/>
      <c r="L1663" s="79"/>
      <c r="M1663" s="81"/>
      <c r="N1663" s="29">
        <v>0</v>
      </c>
      <c r="O1663" s="30" t="str">
        <f>IF(G1663&lt;=$N$2,"",IF(F1663=[3]Pav.tvarkyklė!$B$13,"",IF(ISBLANK(R1663),"X","")))</f>
        <v/>
      </c>
      <c r="P1663" s="88"/>
      <c r="Q1663" s="78"/>
      <c r="R1663" s="78"/>
      <c r="S1663" s="63"/>
      <c r="T1663" s="63"/>
      <c r="U1663" s="34" t="str">
        <f>IFERROR(INDEX('[3]5.Grup_T'!$G$4:$G$22,MATCH('6.Turtas'!E1663,'[3]5.Grup_T'!$E$4:$E$22,0)),"0")</f>
        <v>0</v>
      </c>
      <c r="V1663" s="35">
        <f t="shared" si="353"/>
        <v>0</v>
      </c>
      <c r="W1663" s="35">
        <f>IF(NOT(ISBLANK(H1663)),(12-DATEDIF(H1663,'[3]1.Pradzia'!$D$13,"m")),0)</f>
        <v>0</v>
      </c>
      <c r="X1663" s="35">
        <f t="shared" si="354"/>
        <v>0</v>
      </c>
      <c r="Y1663" s="35">
        <f t="shared" si="364"/>
        <v>0</v>
      </c>
      <c r="Z1663" s="35">
        <f t="shared" si="362"/>
        <v>0</v>
      </c>
      <c r="AA1663" s="36">
        <f t="shared" si="355"/>
        <v>0</v>
      </c>
      <c r="AB1663" s="36">
        <f t="shared" si="356"/>
        <v>0</v>
      </c>
      <c r="AC1663" s="37">
        <f t="shared" si="357"/>
        <v>0</v>
      </c>
      <c r="AD1663" s="35">
        <f>IF(OR(YEAR(G1663)&lt;2019,O1663="X"),0,IF(ISBLANK(H1663),DATEDIF(G1663,'[3]1.Pradzia'!$D$13,"M"),DATEDIF(G1663,H1663,"m")))</f>
        <v>0</v>
      </c>
      <c r="AE1663" s="37">
        <f>IF(E1663='[3]5.Grup_T'!$E$20,0,IF(AD1663&lt;&gt;0,M1663/V1663*MIN(12,AD1663),0))</f>
        <v>0</v>
      </c>
      <c r="AF1663" s="37">
        <f t="shared" si="358"/>
        <v>0</v>
      </c>
      <c r="AG1663" s="37">
        <f t="shared" si="359"/>
        <v>0</v>
      </c>
      <c r="AH1663" s="37">
        <f t="shared" si="360"/>
        <v>0</v>
      </c>
      <c r="AI1663" s="35" t="str">
        <f t="shared" si="361"/>
        <v>Nusidėvėjęs</v>
      </c>
      <c r="AJ1663" s="38" t="str">
        <f>IF(AND(F1663&lt;&gt;[3]Pav.tvarkyklė!$B$12,F1663&lt;&gt;[3]Pav.tvarkyklė!$B$13),"GVTNT","X")</f>
        <v>GVTNT</v>
      </c>
      <c r="AK1663" s="39">
        <f t="shared" si="363"/>
        <v>0</v>
      </c>
      <c r="AL1663" s="41"/>
      <c r="AM1663" s="41"/>
      <c r="AN1663" s="41">
        <f t="shared" si="351"/>
        <v>1900</v>
      </c>
      <c r="AO1663" s="41"/>
      <c r="AP1663" s="41"/>
      <c r="AQ1663" s="41"/>
      <c r="AR1663" s="42"/>
      <c r="AS1663" s="42"/>
      <c r="AU1663" s="43">
        <f t="shared" si="352"/>
        <v>0</v>
      </c>
    </row>
    <row r="1664" spans="1:47" ht="15" customHeight="1" x14ac:dyDescent="0.25">
      <c r="A1664" s="11"/>
      <c r="B1664" s="19">
        <v>1832</v>
      </c>
      <c r="C1664" s="74"/>
      <c r="D1664" s="87"/>
      <c r="E1664" s="78"/>
      <c r="F1664" s="78"/>
      <c r="G1664" s="80"/>
      <c r="H1664" s="49"/>
      <c r="I1664" s="27"/>
      <c r="J1664" s="27"/>
      <c r="K1664" s="27"/>
      <c r="L1664" s="79"/>
      <c r="M1664" s="81"/>
      <c r="N1664" s="29">
        <v>0</v>
      </c>
      <c r="O1664" s="30" t="str">
        <f>IF(G1664&lt;=$N$2,"",IF(F1664=[3]Pav.tvarkyklė!$B$13,"",IF(ISBLANK(R1664),"X","")))</f>
        <v/>
      </c>
      <c r="P1664" s="88"/>
      <c r="Q1664" s="78"/>
      <c r="R1664" s="78"/>
      <c r="S1664" s="63"/>
      <c r="T1664" s="63"/>
      <c r="U1664" s="34" t="str">
        <f>IFERROR(INDEX('[3]5.Grup_T'!$G$4:$G$22,MATCH('6.Turtas'!E1664,'[3]5.Grup_T'!$E$4:$E$22,0)),"0")</f>
        <v>0</v>
      </c>
      <c r="V1664" s="35">
        <f t="shared" si="353"/>
        <v>0</v>
      </c>
      <c r="W1664" s="35">
        <f>IF(NOT(ISBLANK(H1664)),(12-DATEDIF(H1664,'[3]1.Pradzia'!$D$13,"m")),0)</f>
        <v>0</v>
      </c>
      <c r="X1664" s="35">
        <f t="shared" si="354"/>
        <v>0</v>
      </c>
      <c r="Y1664" s="35">
        <f t="shared" si="364"/>
        <v>0</v>
      </c>
      <c r="Z1664" s="35">
        <f t="shared" si="362"/>
        <v>0</v>
      </c>
      <c r="AA1664" s="36">
        <f t="shared" si="355"/>
        <v>0</v>
      </c>
      <c r="AB1664" s="36">
        <f t="shared" si="356"/>
        <v>0</v>
      </c>
      <c r="AC1664" s="37">
        <f t="shared" si="357"/>
        <v>0</v>
      </c>
      <c r="AD1664" s="35">
        <f>IF(OR(YEAR(G1664)&lt;2019,O1664="X"),0,IF(ISBLANK(H1664),DATEDIF(G1664,'[3]1.Pradzia'!$D$13,"M"),DATEDIF(G1664,H1664,"m")))</f>
        <v>0</v>
      </c>
      <c r="AE1664" s="37">
        <f>IF(E1664='[3]5.Grup_T'!$E$20,0,IF(AD1664&lt;&gt;0,M1664/V1664*MIN(12,AD1664),0))</f>
        <v>0</v>
      </c>
      <c r="AF1664" s="37">
        <f t="shared" si="358"/>
        <v>0</v>
      </c>
      <c r="AG1664" s="37">
        <f t="shared" si="359"/>
        <v>0</v>
      </c>
      <c r="AH1664" s="37">
        <f t="shared" si="360"/>
        <v>0</v>
      </c>
      <c r="AI1664" s="35" t="str">
        <f t="shared" si="361"/>
        <v>Nusidėvėjęs</v>
      </c>
      <c r="AJ1664" s="38" t="str">
        <f>IF(AND(F1664&lt;&gt;[3]Pav.tvarkyklė!$B$12,F1664&lt;&gt;[3]Pav.tvarkyklė!$B$13),"GVTNT","X")</f>
        <v>GVTNT</v>
      </c>
      <c r="AK1664" s="39">
        <f t="shared" si="363"/>
        <v>0</v>
      </c>
      <c r="AL1664" s="41"/>
      <c r="AM1664" s="41"/>
      <c r="AN1664" s="41">
        <f t="shared" si="351"/>
        <v>1900</v>
      </c>
      <c r="AO1664" s="41"/>
      <c r="AP1664" s="41"/>
      <c r="AQ1664" s="41"/>
      <c r="AR1664" s="42"/>
      <c r="AS1664" s="42"/>
      <c r="AU1664" s="43">
        <f t="shared" si="352"/>
        <v>0</v>
      </c>
    </row>
    <row r="1665" spans="1:47" ht="15" customHeight="1" x14ac:dyDescent="0.25">
      <c r="A1665" s="11"/>
      <c r="B1665" s="19">
        <v>1833</v>
      </c>
      <c r="C1665" s="74"/>
      <c r="D1665" s="87"/>
      <c r="E1665" s="78"/>
      <c r="F1665" s="78"/>
      <c r="G1665" s="80"/>
      <c r="H1665" s="49"/>
      <c r="I1665" s="27"/>
      <c r="J1665" s="27"/>
      <c r="K1665" s="27"/>
      <c r="L1665" s="79"/>
      <c r="M1665" s="81"/>
      <c r="N1665" s="29">
        <v>0</v>
      </c>
      <c r="O1665" s="30" t="str">
        <f>IF(G1665&lt;=$N$2,"",IF(F1665=[3]Pav.tvarkyklė!$B$13,"",IF(ISBLANK(R1665),"X","")))</f>
        <v/>
      </c>
      <c r="P1665" s="88"/>
      <c r="Q1665" s="78"/>
      <c r="R1665" s="78"/>
      <c r="S1665" s="63"/>
      <c r="T1665" s="63"/>
      <c r="U1665" s="34" t="str">
        <f>IFERROR(INDEX('[3]5.Grup_T'!$G$4:$G$22,MATCH('6.Turtas'!E1665,'[3]5.Grup_T'!$E$4:$E$22,0)),"0")</f>
        <v>0</v>
      </c>
      <c r="V1665" s="35">
        <f t="shared" si="353"/>
        <v>0</v>
      </c>
      <c r="W1665" s="35">
        <f>IF(NOT(ISBLANK(H1665)),(12-DATEDIF(H1665,'[3]1.Pradzia'!$D$13,"m")),0)</f>
        <v>0</v>
      </c>
      <c r="X1665" s="35">
        <f t="shared" si="354"/>
        <v>0</v>
      </c>
      <c r="Y1665" s="35">
        <f t="shared" si="364"/>
        <v>0</v>
      </c>
      <c r="Z1665" s="35">
        <f t="shared" si="362"/>
        <v>0</v>
      </c>
      <c r="AA1665" s="36">
        <f t="shared" si="355"/>
        <v>0</v>
      </c>
      <c r="AB1665" s="36">
        <f t="shared" si="356"/>
        <v>0</v>
      </c>
      <c r="AC1665" s="37">
        <f t="shared" si="357"/>
        <v>0</v>
      </c>
      <c r="AD1665" s="35">
        <f>IF(OR(YEAR(G1665)&lt;2019,O1665="X"),0,IF(ISBLANK(H1665),DATEDIF(G1665,'[3]1.Pradzia'!$D$13,"M"),DATEDIF(G1665,H1665,"m")))</f>
        <v>0</v>
      </c>
      <c r="AE1665" s="37">
        <f>IF(E1665='[3]5.Grup_T'!$E$20,0,IF(AD1665&lt;&gt;0,M1665/V1665*MIN(12,AD1665),0))</f>
        <v>0</v>
      </c>
      <c r="AF1665" s="37">
        <f t="shared" si="358"/>
        <v>0</v>
      </c>
      <c r="AG1665" s="37">
        <f t="shared" si="359"/>
        <v>0</v>
      </c>
      <c r="AH1665" s="37">
        <f t="shared" si="360"/>
        <v>0</v>
      </c>
      <c r="AI1665" s="35" t="str">
        <f t="shared" si="361"/>
        <v>Nusidėvėjęs</v>
      </c>
      <c r="AJ1665" s="38" t="str">
        <f>IF(AND(F1665&lt;&gt;[3]Pav.tvarkyklė!$B$12,F1665&lt;&gt;[3]Pav.tvarkyklė!$B$13),"GVTNT","X")</f>
        <v>GVTNT</v>
      </c>
      <c r="AK1665" s="39">
        <f t="shared" si="363"/>
        <v>0</v>
      </c>
      <c r="AL1665" s="41"/>
      <c r="AM1665" s="41"/>
      <c r="AN1665" s="41">
        <f t="shared" si="351"/>
        <v>1900</v>
      </c>
      <c r="AO1665" s="41"/>
      <c r="AP1665" s="41"/>
      <c r="AQ1665" s="41"/>
      <c r="AR1665" s="42"/>
      <c r="AS1665" s="42"/>
      <c r="AU1665" s="43">
        <f t="shared" si="352"/>
        <v>0</v>
      </c>
    </row>
    <row r="1666" spans="1:47" ht="15" customHeight="1" x14ac:dyDescent="0.25">
      <c r="A1666" s="11"/>
      <c r="B1666" s="19">
        <v>1834</v>
      </c>
      <c r="C1666" s="74"/>
      <c r="D1666" s="77"/>
      <c r="E1666" s="78"/>
      <c r="F1666" s="78"/>
      <c r="G1666" s="80"/>
      <c r="H1666" s="49"/>
      <c r="I1666" s="27"/>
      <c r="J1666" s="27"/>
      <c r="K1666" s="27"/>
      <c r="L1666" s="79"/>
      <c r="M1666" s="81"/>
      <c r="N1666" s="29">
        <v>0</v>
      </c>
      <c r="O1666" s="30" t="str">
        <f>IF(G1666&lt;=$N$2,"",IF(F1666=[3]Pav.tvarkyklė!$B$13,"",IF(ISBLANK(R1666),"X","")))</f>
        <v/>
      </c>
      <c r="P1666" s="88"/>
      <c r="Q1666" s="78"/>
      <c r="R1666" s="78"/>
      <c r="S1666" s="63"/>
      <c r="T1666" s="63"/>
      <c r="U1666" s="34" t="str">
        <f>IFERROR(INDEX('[3]5.Grup_T'!$G$4:$G$22,MATCH('6.Turtas'!E1666,'[3]5.Grup_T'!$E$4:$E$22,0)),"0")</f>
        <v>0</v>
      </c>
      <c r="V1666" s="35">
        <f t="shared" si="353"/>
        <v>0</v>
      </c>
      <c r="W1666" s="35">
        <f>IF(NOT(ISBLANK(H1666)),(12-DATEDIF(H1666,'[3]1.Pradzia'!$D$13,"m")),0)</f>
        <v>0</v>
      </c>
      <c r="X1666" s="35">
        <f t="shared" si="354"/>
        <v>0</v>
      </c>
      <c r="Y1666" s="35">
        <f t="shared" si="364"/>
        <v>0</v>
      </c>
      <c r="Z1666" s="35">
        <f t="shared" si="362"/>
        <v>0</v>
      </c>
      <c r="AA1666" s="36">
        <f t="shared" si="355"/>
        <v>0</v>
      </c>
      <c r="AB1666" s="36">
        <f t="shared" si="356"/>
        <v>0</v>
      </c>
      <c r="AC1666" s="37">
        <f t="shared" si="357"/>
        <v>0</v>
      </c>
      <c r="AD1666" s="35">
        <f>IF(OR(YEAR(G1666)&lt;2019,O1666="X"),0,IF(ISBLANK(H1666),DATEDIF(G1666,'[3]1.Pradzia'!$D$13,"M"),DATEDIF(G1666,H1666,"m")))</f>
        <v>0</v>
      </c>
      <c r="AE1666" s="37">
        <f>IF(E1666='[3]5.Grup_T'!$E$20,0,IF(AD1666&lt;&gt;0,M1666/V1666*MIN(12,AD1666),0))</f>
        <v>0</v>
      </c>
      <c r="AF1666" s="37">
        <f t="shared" si="358"/>
        <v>0</v>
      </c>
      <c r="AG1666" s="37">
        <f t="shared" si="359"/>
        <v>0</v>
      </c>
      <c r="AH1666" s="37">
        <f t="shared" si="360"/>
        <v>0</v>
      </c>
      <c r="AI1666" s="35" t="str">
        <f t="shared" si="361"/>
        <v>Nusidėvėjęs</v>
      </c>
      <c r="AJ1666" s="38" t="str">
        <f>IF(AND(F1666&lt;&gt;[3]Pav.tvarkyklė!$B$12,F1666&lt;&gt;[3]Pav.tvarkyklė!$B$13),"GVTNT","X")</f>
        <v>GVTNT</v>
      </c>
      <c r="AK1666" s="39">
        <f t="shared" si="363"/>
        <v>0</v>
      </c>
      <c r="AL1666" s="41"/>
      <c r="AM1666" s="41"/>
      <c r="AN1666" s="41">
        <f t="shared" si="351"/>
        <v>1900</v>
      </c>
      <c r="AO1666" s="41"/>
      <c r="AP1666" s="41"/>
      <c r="AQ1666" s="41"/>
      <c r="AR1666" s="42"/>
      <c r="AS1666" s="42"/>
      <c r="AU1666" s="43">
        <f t="shared" si="352"/>
        <v>0</v>
      </c>
    </row>
    <row r="1667" spans="1:47" ht="15" customHeight="1" x14ac:dyDescent="0.25">
      <c r="A1667" s="11"/>
      <c r="B1667" s="19">
        <v>1835</v>
      </c>
      <c r="C1667" s="74"/>
      <c r="D1667" s="87"/>
      <c r="E1667" s="78"/>
      <c r="F1667" s="78"/>
      <c r="G1667" s="80"/>
      <c r="H1667" s="49"/>
      <c r="I1667" s="27"/>
      <c r="J1667" s="27"/>
      <c r="K1667" s="27"/>
      <c r="L1667" s="79"/>
      <c r="M1667" s="81"/>
      <c r="N1667" s="29">
        <v>0</v>
      </c>
      <c r="O1667" s="30" t="str">
        <f>IF(G1667&lt;=$N$2,"",IF(F1667=[3]Pav.tvarkyklė!$B$13,"",IF(ISBLANK(R1667),"X","")))</f>
        <v/>
      </c>
      <c r="P1667" s="88"/>
      <c r="Q1667" s="78"/>
      <c r="R1667" s="78"/>
      <c r="S1667" s="63"/>
      <c r="T1667" s="63"/>
      <c r="U1667" s="34" t="str">
        <f>IFERROR(INDEX('[3]5.Grup_T'!$G$4:$G$22,MATCH('6.Turtas'!E1667,'[3]5.Grup_T'!$E$4:$E$22,0)),"0")</f>
        <v>0</v>
      </c>
      <c r="V1667" s="35">
        <f t="shared" si="353"/>
        <v>0</v>
      </c>
      <c r="W1667" s="35">
        <f>IF(NOT(ISBLANK(H1667)),(12-DATEDIF(H1667,'[3]1.Pradzia'!$D$13,"m")),0)</f>
        <v>0</v>
      </c>
      <c r="X1667" s="35">
        <f t="shared" si="354"/>
        <v>0</v>
      </c>
      <c r="Y1667" s="35">
        <f t="shared" si="364"/>
        <v>0</v>
      </c>
      <c r="Z1667" s="35">
        <f t="shared" si="362"/>
        <v>0</v>
      </c>
      <c r="AA1667" s="36">
        <f t="shared" si="355"/>
        <v>0</v>
      </c>
      <c r="AB1667" s="36">
        <f t="shared" si="356"/>
        <v>0</v>
      </c>
      <c r="AC1667" s="37">
        <f t="shared" si="357"/>
        <v>0</v>
      </c>
      <c r="AD1667" s="35">
        <f>IF(OR(YEAR(G1667)&lt;2019,O1667="X"),0,IF(ISBLANK(H1667),DATEDIF(G1667,'[3]1.Pradzia'!$D$13,"M"),DATEDIF(G1667,H1667,"m")))</f>
        <v>0</v>
      </c>
      <c r="AE1667" s="37">
        <f>IF(E1667='[3]5.Grup_T'!$E$20,0,IF(AD1667&lt;&gt;0,M1667/V1667*MIN(12,AD1667),0))</f>
        <v>0</v>
      </c>
      <c r="AF1667" s="37">
        <f t="shared" si="358"/>
        <v>0</v>
      </c>
      <c r="AG1667" s="37">
        <f t="shared" si="359"/>
        <v>0</v>
      </c>
      <c r="AH1667" s="37">
        <f t="shared" si="360"/>
        <v>0</v>
      </c>
      <c r="AI1667" s="35" t="str">
        <f t="shared" si="361"/>
        <v>Nusidėvėjęs</v>
      </c>
      <c r="AJ1667" s="38" t="str">
        <f>IF(AND(F1667&lt;&gt;[3]Pav.tvarkyklė!$B$12,F1667&lt;&gt;[3]Pav.tvarkyklė!$B$13),"GVTNT","X")</f>
        <v>GVTNT</v>
      </c>
      <c r="AK1667" s="39">
        <f t="shared" si="363"/>
        <v>0</v>
      </c>
      <c r="AL1667" s="41"/>
      <c r="AM1667" s="41"/>
      <c r="AN1667" s="41">
        <f t="shared" si="351"/>
        <v>1900</v>
      </c>
      <c r="AO1667" s="41"/>
      <c r="AP1667" s="41"/>
      <c r="AQ1667" s="41"/>
      <c r="AR1667" s="42"/>
      <c r="AS1667" s="42"/>
      <c r="AU1667" s="43">
        <f t="shared" si="352"/>
        <v>0</v>
      </c>
    </row>
    <row r="1668" spans="1:47" ht="15" customHeight="1" x14ac:dyDescent="0.25">
      <c r="A1668" s="11"/>
      <c r="B1668" s="19">
        <v>1836</v>
      </c>
      <c r="C1668" s="74"/>
      <c r="D1668" s="77"/>
      <c r="E1668" s="78"/>
      <c r="F1668" s="78"/>
      <c r="G1668" s="80"/>
      <c r="H1668" s="49"/>
      <c r="I1668" s="27"/>
      <c r="J1668" s="27"/>
      <c r="K1668" s="27"/>
      <c r="L1668" s="79"/>
      <c r="M1668" s="81"/>
      <c r="N1668" s="29">
        <v>0</v>
      </c>
      <c r="O1668" s="30" t="str">
        <f>IF(G1668&lt;=$N$2,"",IF(F1668=[3]Pav.tvarkyklė!$B$13,"",IF(ISBLANK(R1668),"X","")))</f>
        <v/>
      </c>
      <c r="P1668" s="88"/>
      <c r="Q1668" s="78"/>
      <c r="R1668" s="78"/>
      <c r="S1668" s="63"/>
      <c r="T1668" s="63"/>
      <c r="U1668" s="34" t="str">
        <f>IFERROR(INDEX('[3]5.Grup_T'!$G$4:$G$22,MATCH('6.Turtas'!E1668,'[3]5.Grup_T'!$E$4:$E$22,0)),"0")</f>
        <v>0</v>
      </c>
      <c r="V1668" s="35">
        <f t="shared" si="353"/>
        <v>0</v>
      </c>
      <c r="W1668" s="35">
        <f>IF(NOT(ISBLANK(H1668)),(12-DATEDIF(H1668,'[3]1.Pradzia'!$D$13,"m")),0)</f>
        <v>0</v>
      </c>
      <c r="X1668" s="35">
        <f t="shared" si="354"/>
        <v>0</v>
      </c>
      <c r="Y1668" s="35">
        <f t="shared" si="364"/>
        <v>0</v>
      </c>
      <c r="Z1668" s="35">
        <f t="shared" si="362"/>
        <v>0</v>
      </c>
      <c r="AA1668" s="36">
        <f t="shared" si="355"/>
        <v>0</v>
      </c>
      <c r="AB1668" s="36">
        <f t="shared" si="356"/>
        <v>0</v>
      </c>
      <c r="AC1668" s="37">
        <f t="shared" si="357"/>
        <v>0</v>
      </c>
      <c r="AD1668" s="35">
        <f>IF(OR(YEAR(G1668)&lt;2019,O1668="X"),0,IF(ISBLANK(H1668),DATEDIF(G1668,'[3]1.Pradzia'!$D$13,"M"),DATEDIF(G1668,H1668,"m")))</f>
        <v>0</v>
      </c>
      <c r="AE1668" s="37">
        <f>IF(E1668='[3]5.Grup_T'!$E$20,0,IF(AD1668&lt;&gt;0,M1668/V1668*MIN(12,AD1668),0))</f>
        <v>0</v>
      </c>
      <c r="AF1668" s="37">
        <f t="shared" si="358"/>
        <v>0</v>
      </c>
      <c r="AG1668" s="37">
        <f t="shared" si="359"/>
        <v>0</v>
      </c>
      <c r="AH1668" s="37">
        <f t="shared" si="360"/>
        <v>0</v>
      </c>
      <c r="AI1668" s="35" t="str">
        <f t="shared" si="361"/>
        <v>Nusidėvėjęs</v>
      </c>
      <c r="AJ1668" s="38" t="str">
        <f>IF(AND(F1668&lt;&gt;[3]Pav.tvarkyklė!$B$12,F1668&lt;&gt;[3]Pav.tvarkyklė!$B$13),"GVTNT","X")</f>
        <v>GVTNT</v>
      </c>
      <c r="AK1668" s="39">
        <f t="shared" si="363"/>
        <v>0</v>
      </c>
      <c r="AL1668" s="41"/>
      <c r="AM1668" s="41"/>
      <c r="AN1668" s="41">
        <f t="shared" si="351"/>
        <v>1900</v>
      </c>
      <c r="AO1668" s="41"/>
      <c r="AP1668" s="41"/>
      <c r="AQ1668" s="41"/>
      <c r="AR1668" s="42"/>
      <c r="AS1668" s="42"/>
      <c r="AU1668" s="43">
        <f t="shared" si="352"/>
        <v>0</v>
      </c>
    </row>
    <row r="1669" spans="1:47" ht="15" customHeight="1" x14ac:dyDescent="0.25">
      <c r="A1669" s="11"/>
      <c r="B1669" s="19">
        <v>1837</v>
      </c>
      <c r="C1669" s="74"/>
      <c r="D1669" s="77"/>
      <c r="E1669" s="78"/>
      <c r="F1669" s="78"/>
      <c r="G1669" s="80"/>
      <c r="H1669" s="49"/>
      <c r="I1669" s="27"/>
      <c r="J1669" s="27"/>
      <c r="K1669" s="27"/>
      <c r="L1669" s="79"/>
      <c r="M1669" s="81"/>
      <c r="N1669" s="29">
        <v>0</v>
      </c>
      <c r="O1669" s="30" t="str">
        <f>IF(G1669&lt;=$N$2,"",IF(F1669=[3]Pav.tvarkyklė!$B$13,"",IF(ISBLANK(R1669),"X","")))</f>
        <v/>
      </c>
      <c r="P1669" s="88"/>
      <c r="Q1669" s="78"/>
      <c r="R1669" s="78"/>
      <c r="S1669" s="63"/>
      <c r="T1669" s="63"/>
      <c r="U1669" s="34" t="str">
        <f>IFERROR(INDEX('[3]5.Grup_T'!$G$4:$G$22,MATCH('6.Turtas'!E1669,'[3]5.Grup_T'!$E$4:$E$22,0)),"0")</f>
        <v>0</v>
      </c>
      <c r="V1669" s="35">
        <f t="shared" si="353"/>
        <v>0</v>
      </c>
      <c r="W1669" s="35">
        <f>IF(NOT(ISBLANK(H1669)),(12-DATEDIF(H1669,'[3]1.Pradzia'!$D$13,"m")),0)</f>
        <v>0</v>
      </c>
      <c r="X1669" s="35">
        <f t="shared" si="354"/>
        <v>0</v>
      </c>
      <c r="Y1669" s="35">
        <f t="shared" si="364"/>
        <v>0</v>
      </c>
      <c r="Z1669" s="35">
        <f t="shared" si="362"/>
        <v>0</v>
      </c>
      <c r="AA1669" s="36">
        <f t="shared" si="355"/>
        <v>0</v>
      </c>
      <c r="AB1669" s="36">
        <f t="shared" si="356"/>
        <v>0</v>
      </c>
      <c r="AC1669" s="37">
        <f t="shared" si="357"/>
        <v>0</v>
      </c>
      <c r="AD1669" s="35">
        <f>IF(OR(YEAR(G1669)&lt;2019,O1669="X"),0,IF(ISBLANK(H1669),DATEDIF(G1669,'[3]1.Pradzia'!$D$13,"M"),DATEDIF(G1669,H1669,"m")))</f>
        <v>0</v>
      </c>
      <c r="AE1669" s="37">
        <f>IF(E1669='[3]5.Grup_T'!$E$20,0,IF(AD1669&lt;&gt;0,M1669/V1669*MIN(12,AD1669),0))</f>
        <v>0</v>
      </c>
      <c r="AF1669" s="37">
        <f t="shared" si="358"/>
        <v>0</v>
      </c>
      <c r="AG1669" s="37">
        <f t="shared" si="359"/>
        <v>0</v>
      </c>
      <c r="AH1669" s="37">
        <f t="shared" si="360"/>
        <v>0</v>
      </c>
      <c r="AI1669" s="35" t="str">
        <f t="shared" si="361"/>
        <v>Nusidėvėjęs</v>
      </c>
      <c r="AJ1669" s="38" t="str">
        <f>IF(AND(F1669&lt;&gt;[3]Pav.tvarkyklė!$B$12,F1669&lt;&gt;[3]Pav.tvarkyklė!$B$13),"GVTNT","X")</f>
        <v>GVTNT</v>
      </c>
      <c r="AK1669" s="39">
        <f t="shared" si="363"/>
        <v>0</v>
      </c>
      <c r="AL1669" s="41"/>
      <c r="AM1669" s="41"/>
      <c r="AN1669" s="41">
        <f t="shared" ref="AN1669:AN1732" si="365">YEAR(G1669)</f>
        <v>1900</v>
      </c>
      <c r="AO1669" s="41"/>
      <c r="AP1669" s="41"/>
      <c r="AQ1669" s="41"/>
      <c r="AR1669" s="42"/>
      <c r="AS1669" s="42"/>
      <c r="AU1669" s="43">
        <f t="shared" ref="AU1669:AU1732" si="366">AF1669-AT1669</f>
        <v>0</v>
      </c>
    </row>
    <row r="1670" spans="1:47" ht="15" customHeight="1" x14ac:dyDescent="0.25">
      <c r="A1670" s="11"/>
      <c r="B1670" s="19">
        <v>1838</v>
      </c>
      <c r="C1670" s="74"/>
      <c r="D1670" s="77"/>
      <c r="E1670" s="78"/>
      <c r="F1670" s="78"/>
      <c r="G1670" s="80"/>
      <c r="H1670" s="49"/>
      <c r="I1670" s="27"/>
      <c r="J1670" s="27"/>
      <c r="K1670" s="27"/>
      <c r="L1670" s="79"/>
      <c r="M1670" s="81"/>
      <c r="N1670" s="29">
        <v>0</v>
      </c>
      <c r="O1670" s="30" t="str">
        <f>IF(G1670&lt;=$N$2,"",IF(F1670=[3]Pav.tvarkyklė!$B$13,"",IF(ISBLANK(R1670),"X","")))</f>
        <v/>
      </c>
      <c r="P1670" s="88"/>
      <c r="Q1670" s="78"/>
      <c r="R1670" s="78"/>
      <c r="S1670" s="63"/>
      <c r="T1670" s="63"/>
      <c r="U1670" s="34" t="str">
        <f>IFERROR(INDEX('[3]5.Grup_T'!$G$4:$G$22,MATCH('6.Turtas'!E1670,'[3]5.Grup_T'!$E$4:$E$22,0)),"0")</f>
        <v>0</v>
      </c>
      <c r="V1670" s="35">
        <f t="shared" si="353"/>
        <v>0</v>
      </c>
      <c r="W1670" s="35">
        <f>IF(NOT(ISBLANK(H1670)),(12-DATEDIF(H1670,'[3]1.Pradzia'!$D$13,"m")),0)</f>
        <v>0</v>
      </c>
      <c r="X1670" s="35">
        <f t="shared" si="354"/>
        <v>0</v>
      </c>
      <c r="Y1670" s="35">
        <f t="shared" si="364"/>
        <v>0</v>
      </c>
      <c r="Z1670" s="35">
        <f t="shared" si="362"/>
        <v>0</v>
      </c>
      <c r="AA1670" s="36">
        <f t="shared" si="355"/>
        <v>0</v>
      </c>
      <c r="AB1670" s="36">
        <f t="shared" si="356"/>
        <v>0</v>
      </c>
      <c r="AC1670" s="37">
        <f t="shared" si="357"/>
        <v>0</v>
      </c>
      <c r="AD1670" s="35">
        <f>IF(OR(YEAR(G1670)&lt;2019,O1670="X"),0,IF(ISBLANK(H1670),DATEDIF(G1670,'[3]1.Pradzia'!$D$13,"M"),DATEDIF(G1670,H1670,"m")))</f>
        <v>0</v>
      </c>
      <c r="AE1670" s="37">
        <f>IF(E1670='[3]5.Grup_T'!$E$20,0,IF(AD1670&lt;&gt;0,M1670/V1670*MIN(12,AD1670),0))</f>
        <v>0</v>
      </c>
      <c r="AF1670" s="37">
        <f t="shared" si="358"/>
        <v>0</v>
      </c>
      <c r="AG1670" s="37">
        <f t="shared" si="359"/>
        <v>0</v>
      </c>
      <c r="AH1670" s="37">
        <f t="shared" si="360"/>
        <v>0</v>
      </c>
      <c r="AI1670" s="35" t="str">
        <f t="shared" si="361"/>
        <v>Nusidėvėjęs</v>
      </c>
      <c r="AJ1670" s="38" t="str">
        <f>IF(AND(F1670&lt;&gt;[3]Pav.tvarkyklė!$B$12,F1670&lt;&gt;[3]Pav.tvarkyklė!$B$13),"GVTNT","X")</f>
        <v>GVTNT</v>
      </c>
      <c r="AK1670" s="39">
        <f t="shared" si="363"/>
        <v>0</v>
      </c>
      <c r="AL1670" s="41"/>
      <c r="AM1670" s="41"/>
      <c r="AN1670" s="41">
        <f t="shared" si="365"/>
        <v>1900</v>
      </c>
      <c r="AO1670" s="41"/>
      <c r="AP1670" s="41"/>
      <c r="AQ1670" s="41"/>
      <c r="AR1670" s="42"/>
      <c r="AS1670" s="42"/>
      <c r="AU1670" s="43">
        <f t="shared" si="366"/>
        <v>0</v>
      </c>
    </row>
    <row r="1671" spans="1:47" ht="15" customHeight="1" x14ac:dyDescent="0.25">
      <c r="A1671" s="11"/>
      <c r="B1671" s="19">
        <v>1839</v>
      </c>
      <c r="C1671" s="74"/>
      <c r="D1671" s="77"/>
      <c r="E1671" s="78"/>
      <c r="F1671" s="78"/>
      <c r="G1671" s="80"/>
      <c r="H1671" s="49"/>
      <c r="I1671" s="27"/>
      <c r="J1671" s="27"/>
      <c r="K1671" s="27"/>
      <c r="L1671" s="79"/>
      <c r="M1671" s="81"/>
      <c r="N1671" s="29">
        <v>0</v>
      </c>
      <c r="O1671" s="30" t="str">
        <f>IF(G1671&lt;=$N$2,"",IF(F1671=[3]Pav.tvarkyklė!$B$13,"",IF(ISBLANK(R1671),"X","")))</f>
        <v/>
      </c>
      <c r="P1671" s="88"/>
      <c r="Q1671" s="78"/>
      <c r="R1671" s="78"/>
      <c r="S1671" s="63"/>
      <c r="T1671" s="63"/>
      <c r="U1671" s="34" t="str">
        <f>IFERROR(INDEX('[3]5.Grup_T'!$G$4:$G$22,MATCH('6.Turtas'!E1671,'[3]5.Grup_T'!$E$4:$E$22,0)),"0")</f>
        <v>0</v>
      </c>
      <c r="V1671" s="35">
        <f t="shared" si="353"/>
        <v>0</v>
      </c>
      <c r="W1671" s="35">
        <f>IF(NOT(ISBLANK(H1671)),(12-DATEDIF(H1671,'[3]1.Pradzia'!$D$13,"m")),0)</f>
        <v>0</v>
      </c>
      <c r="X1671" s="35">
        <f t="shared" si="354"/>
        <v>0</v>
      </c>
      <c r="Y1671" s="35">
        <f t="shared" si="364"/>
        <v>0</v>
      </c>
      <c r="Z1671" s="35">
        <f t="shared" si="362"/>
        <v>0</v>
      </c>
      <c r="AA1671" s="36">
        <f t="shared" si="355"/>
        <v>0</v>
      </c>
      <c r="AB1671" s="36">
        <f t="shared" si="356"/>
        <v>0</v>
      </c>
      <c r="AC1671" s="37">
        <f t="shared" si="357"/>
        <v>0</v>
      </c>
      <c r="AD1671" s="35">
        <f>IF(OR(YEAR(G1671)&lt;2019,O1671="X"),0,IF(ISBLANK(H1671),DATEDIF(G1671,'[3]1.Pradzia'!$D$13,"M"),DATEDIF(G1671,H1671,"m")))</f>
        <v>0</v>
      </c>
      <c r="AE1671" s="37">
        <f>IF(E1671='[3]5.Grup_T'!$E$20,0,IF(AD1671&lt;&gt;0,M1671/V1671*MIN(12,AD1671),0))</f>
        <v>0</v>
      </c>
      <c r="AF1671" s="37">
        <f t="shared" si="358"/>
        <v>0</v>
      </c>
      <c r="AG1671" s="37">
        <f t="shared" si="359"/>
        <v>0</v>
      </c>
      <c r="AH1671" s="37">
        <f t="shared" si="360"/>
        <v>0</v>
      </c>
      <c r="AI1671" s="35" t="str">
        <f t="shared" si="361"/>
        <v>Nusidėvėjęs</v>
      </c>
      <c r="AJ1671" s="38" t="str">
        <f>IF(AND(F1671&lt;&gt;[3]Pav.tvarkyklė!$B$12,F1671&lt;&gt;[3]Pav.tvarkyklė!$B$13),"GVTNT","X")</f>
        <v>GVTNT</v>
      </c>
      <c r="AK1671" s="39">
        <f t="shared" si="363"/>
        <v>0</v>
      </c>
      <c r="AL1671" s="41"/>
      <c r="AM1671" s="41"/>
      <c r="AN1671" s="41">
        <f t="shared" si="365"/>
        <v>1900</v>
      </c>
      <c r="AO1671" s="41"/>
      <c r="AP1671" s="41"/>
      <c r="AQ1671" s="41"/>
      <c r="AR1671" s="42"/>
      <c r="AS1671" s="42"/>
      <c r="AU1671" s="43">
        <f t="shared" si="366"/>
        <v>0</v>
      </c>
    </row>
    <row r="1672" spans="1:47" ht="15" customHeight="1" x14ac:dyDescent="0.25">
      <c r="A1672" s="11"/>
      <c r="B1672" s="19">
        <v>1840</v>
      </c>
      <c r="C1672" s="74"/>
      <c r="D1672" s="77"/>
      <c r="E1672" s="78"/>
      <c r="F1672" s="78"/>
      <c r="G1672" s="80"/>
      <c r="H1672" s="49"/>
      <c r="I1672" s="27"/>
      <c r="J1672" s="27"/>
      <c r="K1672" s="27"/>
      <c r="L1672" s="79"/>
      <c r="M1672" s="81"/>
      <c r="N1672" s="29">
        <v>0</v>
      </c>
      <c r="O1672" s="30" t="str">
        <f>IF(G1672&lt;=$N$2,"",IF(F1672=[3]Pav.tvarkyklė!$B$13,"",IF(ISBLANK(R1672),"X","")))</f>
        <v/>
      </c>
      <c r="P1672" s="88"/>
      <c r="Q1672" s="78"/>
      <c r="R1672" s="78"/>
      <c r="S1672" s="63"/>
      <c r="T1672" s="63"/>
      <c r="U1672" s="34" t="str">
        <f>IFERROR(INDEX('[3]5.Grup_T'!$G$4:$G$22,MATCH('6.Turtas'!E1672,'[3]5.Grup_T'!$E$4:$E$22,0)),"0")</f>
        <v>0</v>
      </c>
      <c r="V1672" s="35">
        <f t="shared" si="353"/>
        <v>0</v>
      </c>
      <c r="W1672" s="35">
        <f>IF(NOT(ISBLANK(H1672)),(12-DATEDIF(H1672,'[3]1.Pradzia'!$D$13,"m")),0)</f>
        <v>0</v>
      </c>
      <c r="X1672" s="35">
        <f t="shared" si="354"/>
        <v>0</v>
      </c>
      <c r="Y1672" s="35">
        <f t="shared" si="364"/>
        <v>0</v>
      </c>
      <c r="Z1672" s="35">
        <f t="shared" si="362"/>
        <v>0</v>
      </c>
      <c r="AA1672" s="36">
        <f t="shared" si="355"/>
        <v>0</v>
      </c>
      <c r="AB1672" s="36">
        <f t="shared" si="356"/>
        <v>0</v>
      </c>
      <c r="AC1672" s="37">
        <f t="shared" si="357"/>
        <v>0</v>
      </c>
      <c r="AD1672" s="35">
        <f>IF(OR(YEAR(G1672)&lt;2019,O1672="X"),0,IF(ISBLANK(H1672),DATEDIF(G1672,'[3]1.Pradzia'!$D$13,"M"),DATEDIF(G1672,H1672,"m")))</f>
        <v>0</v>
      </c>
      <c r="AE1672" s="37">
        <f>IF(E1672='[3]5.Grup_T'!$E$20,0,IF(AD1672&lt;&gt;0,M1672/V1672*MIN(12,AD1672),0))</f>
        <v>0</v>
      </c>
      <c r="AF1672" s="37">
        <f t="shared" si="358"/>
        <v>0</v>
      </c>
      <c r="AG1672" s="37">
        <f t="shared" si="359"/>
        <v>0</v>
      </c>
      <c r="AH1672" s="37">
        <f t="shared" si="360"/>
        <v>0</v>
      </c>
      <c r="AI1672" s="35" t="str">
        <f t="shared" si="361"/>
        <v>Nusidėvėjęs</v>
      </c>
      <c r="AJ1672" s="38" t="str">
        <f>IF(AND(F1672&lt;&gt;[3]Pav.tvarkyklė!$B$12,F1672&lt;&gt;[3]Pav.tvarkyklė!$B$13),"GVTNT","X")</f>
        <v>GVTNT</v>
      </c>
      <c r="AK1672" s="39">
        <f t="shared" si="363"/>
        <v>0</v>
      </c>
      <c r="AL1672" s="41"/>
      <c r="AM1672" s="41"/>
      <c r="AN1672" s="41">
        <f t="shared" si="365"/>
        <v>1900</v>
      </c>
      <c r="AO1672" s="41"/>
      <c r="AP1672" s="41"/>
      <c r="AQ1672" s="41"/>
      <c r="AR1672" s="42"/>
      <c r="AS1672" s="42"/>
      <c r="AU1672" s="43">
        <f t="shared" si="366"/>
        <v>0</v>
      </c>
    </row>
    <row r="1673" spans="1:47" ht="15" customHeight="1" x14ac:dyDescent="0.25">
      <c r="A1673" s="11"/>
      <c r="B1673" s="19">
        <v>1841</v>
      </c>
      <c r="C1673" s="74"/>
      <c r="D1673" s="77"/>
      <c r="E1673" s="78"/>
      <c r="F1673" s="78"/>
      <c r="G1673" s="80"/>
      <c r="H1673" s="49"/>
      <c r="I1673" s="79"/>
      <c r="J1673" s="27"/>
      <c r="K1673" s="27"/>
      <c r="L1673" s="79"/>
      <c r="M1673" s="81"/>
      <c r="N1673" s="29">
        <v>0</v>
      </c>
      <c r="O1673" s="30" t="str">
        <f>IF(G1673&lt;=$N$2,"",IF(F1673=[3]Pav.tvarkyklė!$B$13,"",IF(ISBLANK(R1673),"X","")))</f>
        <v/>
      </c>
      <c r="P1673" s="88"/>
      <c r="Q1673" s="78"/>
      <c r="R1673" s="78"/>
      <c r="S1673" s="63"/>
      <c r="T1673" s="63"/>
      <c r="U1673" s="34" t="str">
        <f>IFERROR(INDEX('[3]5.Grup_T'!$G$4:$G$22,MATCH('6.Turtas'!E1673,'[3]5.Grup_T'!$E$4:$E$22,0)),"0")</f>
        <v>0</v>
      </c>
      <c r="V1673" s="35">
        <f t="shared" si="353"/>
        <v>0</v>
      </c>
      <c r="W1673" s="35">
        <f>IF(NOT(ISBLANK(H1673)),(12-DATEDIF(H1673,'[3]1.Pradzia'!$D$13,"m")),0)</f>
        <v>0</v>
      </c>
      <c r="X1673" s="35">
        <f t="shared" si="354"/>
        <v>0</v>
      </c>
      <c r="Y1673" s="35">
        <f t="shared" si="364"/>
        <v>0</v>
      </c>
      <c r="Z1673" s="35">
        <f t="shared" si="362"/>
        <v>0</v>
      </c>
      <c r="AA1673" s="36">
        <f t="shared" si="355"/>
        <v>0</v>
      </c>
      <c r="AB1673" s="36">
        <f t="shared" si="356"/>
        <v>0</v>
      </c>
      <c r="AC1673" s="37">
        <f t="shared" si="357"/>
        <v>0</v>
      </c>
      <c r="AD1673" s="35">
        <f>IF(OR(YEAR(G1673)&lt;2019,O1673="X"),0,IF(ISBLANK(H1673),DATEDIF(G1673,'[3]1.Pradzia'!$D$13,"M"),DATEDIF(G1673,H1673,"m")))</f>
        <v>0</v>
      </c>
      <c r="AE1673" s="37">
        <f>IF(E1673='[3]5.Grup_T'!$E$20,0,IF(AD1673&lt;&gt;0,M1673/V1673*MIN(12,AD1673),0))</f>
        <v>0</v>
      </c>
      <c r="AF1673" s="37">
        <f t="shared" si="358"/>
        <v>0</v>
      </c>
      <c r="AG1673" s="37">
        <f t="shared" si="359"/>
        <v>0</v>
      </c>
      <c r="AH1673" s="37">
        <f t="shared" si="360"/>
        <v>0</v>
      </c>
      <c r="AI1673" s="35" t="str">
        <f t="shared" si="361"/>
        <v>Nusidėvėjęs</v>
      </c>
      <c r="AJ1673" s="38" t="str">
        <f>IF(AND(F1673&lt;&gt;[3]Pav.tvarkyklė!$B$12,F1673&lt;&gt;[3]Pav.tvarkyklė!$B$13),"GVTNT","X")</f>
        <v>GVTNT</v>
      </c>
      <c r="AK1673" s="39">
        <f t="shared" si="363"/>
        <v>0</v>
      </c>
      <c r="AL1673" s="41"/>
      <c r="AM1673" s="41"/>
      <c r="AN1673" s="41">
        <f t="shared" si="365"/>
        <v>1900</v>
      </c>
      <c r="AO1673" s="41"/>
      <c r="AP1673" s="41"/>
      <c r="AQ1673" s="41"/>
      <c r="AR1673" s="42"/>
      <c r="AS1673" s="42"/>
      <c r="AU1673" s="43">
        <f t="shared" si="366"/>
        <v>0</v>
      </c>
    </row>
    <row r="1674" spans="1:47" ht="15" customHeight="1" x14ac:dyDescent="0.25">
      <c r="A1674" s="11"/>
      <c r="B1674" s="19">
        <v>1842</v>
      </c>
      <c r="C1674" s="74"/>
      <c r="D1674" s="77"/>
      <c r="E1674" s="78"/>
      <c r="F1674" s="78"/>
      <c r="G1674" s="80"/>
      <c r="H1674" s="49"/>
      <c r="I1674" s="79"/>
      <c r="J1674" s="27"/>
      <c r="K1674" s="27"/>
      <c r="L1674" s="79"/>
      <c r="M1674" s="81"/>
      <c r="N1674" s="29">
        <v>0</v>
      </c>
      <c r="O1674" s="30" t="str">
        <f>IF(G1674&lt;=$N$2,"",IF(F1674=[3]Pav.tvarkyklė!$B$13,"",IF(ISBLANK(R1674),"X","")))</f>
        <v/>
      </c>
      <c r="P1674" s="88"/>
      <c r="Q1674" s="78"/>
      <c r="R1674" s="78"/>
      <c r="S1674" s="63"/>
      <c r="T1674" s="63"/>
      <c r="U1674" s="34" t="str">
        <f>IFERROR(INDEX('[3]5.Grup_T'!$G$4:$G$22,MATCH('6.Turtas'!E1674,'[3]5.Grup_T'!$E$4:$E$22,0)),"0")</f>
        <v>0</v>
      </c>
      <c r="V1674" s="35">
        <f t="shared" si="353"/>
        <v>0</v>
      </c>
      <c r="W1674" s="35">
        <f>IF(NOT(ISBLANK(H1674)),(12-DATEDIF(H1674,'[3]1.Pradzia'!$D$13,"m")),0)</f>
        <v>0</v>
      </c>
      <c r="X1674" s="35">
        <f t="shared" si="354"/>
        <v>0</v>
      </c>
      <c r="Y1674" s="35">
        <f t="shared" si="364"/>
        <v>0</v>
      </c>
      <c r="Z1674" s="35">
        <f t="shared" si="362"/>
        <v>0</v>
      </c>
      <c r="AA1674" s="36">
        <f t="shared" si="355"/>
        <v>0</v>
      </c>
      <c r="AB1674" s="36">
        <f t="shared" si="356"/>
        <v>0</v>
      </c>
      <c r="AC1674" s="37">
        <f t="shared" si="357"/>
        <v>0</v>
      </c>
      <c r="AD1674" s="35">
        <f>IF(OR(YEAR(G1674)&lt;2019,O1674="X"),0,IF(ISBLANK(H1674),DATEDIF(G1674,'[3]1.Pradzia'!$D$13,"M"),DATEDIF(G1674,H1674,"m")))</f>
        <v>0</v>
      </c>
      <c r="AE1674" s="37">
        <f>IF(E1674='[3]5.Grup_T'!$E$20,0,IF(AD1674&lt;&gt;0,M1674/V1674*MIN(12,AD1674),0))</f>
        <v>0</v>
      </c>
      <c r="AF1674" s="37">
        <f t="shared" si="358"/>
        <v>0</v>
      </c>
      <c r="AG1674" s="37">
        <f t="shared" si="359"/>
        <v>0</v>
      </c>
      <c r="AH1674" s="37">
        <f t="shared" si="360"/>
        <v>0</v>
      </c>
      <c r="AI1674" s="35" t="str">
        <f t="shared" si="361"/>
        <v>Nusidėvėjęs</v>
      </c>
      <c r="AJ1674" s="38" t="str">
        <f>IF(AND(F1674&lt;&gt;[3]Pav.tvarkyklė!$B$12,F1674&lt;&gt;[3]Pav.tvarkyklė!$B$13),"GVTNT","X")</f>
        <v>GVTNT</v>
      </c>
      <c r="AK1674" s="39">
        <f t="shared" si="363"/>
        <v>0</v>
      </c>
      <c r="AL1674" s="41"/>
      <c r="AM1674" s="41"/>
      <c r="AN1674" s="41">
        <f t="shared" si="365"/>
        <v>1900</v>
      </c>
      <c r="AO1674" s="41"/>
      <c r="AP1674" s="41"/>
      <c r="AQ1674" s="41"/>
      <c r="AR1674" s="42"/>
      <c r="AS1674" s="42"/>
      <c r="AU1674" s="43">
        <f t="shared" si="366"/>
        <v>0</v>
      </c>
    </row>
    <row r="1675" spans="1:47" ht="15" customHeight="1" x14ac:dyDescent="0.25">
      <c r="A1675" s="11"/>
      <c r="B1675" s="19">
        <v>1843</v>
      </c>
      <c r="C1675" s="74"/>
      <c r="D1675" s="77"/>
      <c r="E1675" s="78"/>
      <c r="F1675" s="78"/>
      <c r="G1675" s="80"/>
      <c r="H1675" s="49"/>
      <c r="I1675" s="79"/>
      <c r="J1675" s="27"/>
      <c r="K1675" s="27"/>
      <c r="L1675" s="79"/>
      <c r="M1675" s="81"/>
      <c r="N1675" s="29">
        <v>0</v>
      </c>
      <c r="O1675" s="30" t="str">
        <f>IF(G1675&lt;=$N$2,"",IF(F1675=[3]Pav.tvarkyklė!$B$13,"",IF(ISBLANK(R1675),"X","")))</f>
        <v/>
      </c>
      <c r="P1675" s="88"/>
      <c r="Q1675" s="78"/>
      <c r="R1675" s="78"/>
      <c r="S1675" s="63"/>
      <c r="T1675" s="63"/>
      <c r="U1675" s="34" t="str">
        <f>IFERROR(INDEX('[3]5.Grup_T'!$G$4:$G$22,MATCH('6.Turtas'!E1675,'[3]5.Grup_T'!$E$4:$E$22,0)),"0")</f>
        <v>0</v>
      </c>
      <c r="V1675" s="35">
        <f t="shared" si="353"/>
        <v>0</v>
      </c>
      <c r="W1675" s="35">
        <f>IF(NOT(ISBLANK(H1675)),(12-DATEDIF(H1675,'[3]1.Pradzia'!$D$13,"m")),0)</f>
        <v>0</v>
      </c>
      <c r="X1675" s="35">
        <f t="shared" si="354"/>
        <v>0</v>
      </c>
      <c r="Y1675" s="35">
        <f t="shared" si="364"/>
        <v>0</v>
      </c>
      <c r="Z1675" s="35">
        <f t="shared" si="362"/>
        <v>0</v>
      </c>
      <c r="AA1675" s="36">
        <f t="shared" si="355"/>
        <v>0</v>
      </c>
      <c r="AB1675" s="36">
        <f t="shared" si="356"/>
        <v>0</v>
      </c>
      <c r="AC1675" s="37">
        <f t="shared" si="357"/>
        <v>0</v>
      </c>
      <c r="AD1675" s="35">
        <f>IF(OR(YEAR(G1675)&lt;2019,O1675="X"),0,IF(ISBLANK(H1675),DATEDIF(G1675,'[3]1.Pradzia'!$D$13,"M"),DATEDIF(G1675,H1675,"m")))</f>
        <v>0</v>
      </c>
      <c r="AE1675" s="37">
        <f>IF(E1675='[3]5.Grup_T'!$E$20,0,IF(AD1675&lt;&gt;0,M1675/V1675*MIN(12,AD1675),0))</f>
        <v>0</v>
      </c>
      <c r="AF1675" s="37">
        <f t="shared" si="358"/>
        <v>0</v>
      </c>
      <c r="AG1675" s="37">
        <f t="shared" si="359"/>
        <v>0</v>
      </c>
      <c r="AH1675" s="37">
        <f t="shared" si="360"/>
        <v>0</v>
      </c>
      <c r="AI1675" s="35" t="str">
        <f t="shared" si="361"/>
        <v>Nusidėvėjęs</v>
      </c>
      <c r="AJ1675" s="38" t="str">
        <f>IF(AND(F1675&lt;&gt;[3]Pav.tvarkyklė!$B$12,F1675&lt;&gt;[3]Pav.tvarkyklė!$B$13),"GVTNT","X")</f>
        <v>GVTNT</v>
      </c>
      <c r="AK1675" s="39">
        <f t="shared" si="363"/>
        <v>0</v>
      </c>
      <c r="AL1675" s="41"/>
      <c r="AM1675" s="41"/>
      <c r="AN1675" s="41">
        <f t="shared" si="365"/>
        <v>1900</v>
      </c>
      <c r="AO1675" s="41"/>
      <c r="AP1675" s="41"/>
      <c r="AQ1675" s="41"/>
      <c r="AR1675" s="42"/>
      <c r="AS1675" s="42"/>
      <c r="AU1675" s="43">
        <f t="shared" si="366"/>
        <v>0</v>
      </c>
    </row>
    <row r="1676" spans="1:47" ht="15" customHeight="1" x14ac:dyDescent="0.25">
      <c r="A1676" s="11"/>
      <c r="B1676" s="19">
        <v>1844</v>
      </c>
      <c r="C1676" s="74"/>
      <c r="D1676" s="77"/>
      <c r="E1676" s="78"/>
      <c r="F1676" s="78"/>
      <c r="G1676" s="80"/>
      <c r="H1676" s="49"/>
      <c r="I1676" s="79"/>
      <c r="J1676" s="27"/>
      <c r="K1676" s="27"/>
      <c r="L1676" s="79"/>
      <c r="M1676" s="81"/>
      <c r="N1676" s="29">
        <v>0</v>
      </c>
      <c r="O1676" s="30" t="str">
        <f>IF(G1676&lt;=$N$2,"",IF(F1676=[3]Pav.tvarkyklė!$B$13,"",IF(ISBLANK(R1676),"X","")))</f>
        <v/>
      </c>
      <c r="P1676" s="88"/>
      <c r="Q1676" s="78"/>
      <c r="R1676" s="78"/>
      <c r="S1676" s="63"/>
      <c r="T1676" s="63"/>
      <c r="U1676" s="34" t="str">
        <f>IFERROR(INDEX('[3]5.Grup_T'!$G$4:$G$22,MATCH('6.Turtas'!E1676,'[3]5.Grup_T'!$E$4:$E$22,0)),"0")</f>
        <v>0</v>
      </c>
      <c r="V1676" s="35">
        <f t="shared" si="353"/>
        <v>0</v>
      </c>
      <c r="W1676" s="35">
        <f>IF(NOT(ISBLANK(H1676)),(12-DATEDIF(H1676,'[3]1.Pradzia'!$D$13,"m")),0)</f>
        <v>0</v>
      </c>
      <c r="X1676" s="35">
        <f t="shared" si="354"/>
        <v>0</v>
      </c>
      <c r="Y1676" s="35">
        <f t="shared" si="364"/>
        <v>0</v>
      </c>
      <c r="Z1676" s="35">
        <f t="shared" si="362"/>
        <v>0</v>
      </c>
      <c r="AA1676" s="36">
        <f t="shared" si="355"/>
        <v>0</v>
      </c>
      <c r="AB1676" s="36">
        <f t="shared" si="356"/>
        <v>0</v>
      </c>
      <c r="AC1676" s="37">
        <f t="shared" si="357"/>
        <v>0</v>
      </c>
      <c r="AD1676" s="35">
        <f>IF(OR(YEAR(G1676)&lt;2019,O1676="X"),0,IF(ISBLANK(H1676),DATEDIF(G1676,'[3]1.Pradzia'!$D$13,"M"),DATEDIF(G1676,H1676,"m")))</f>
        <v>0</v>
      </c>
      <c r="AE1676" s="37">
        <f>IF(E1676='[3]5.Grup_T'!$E$20,0,IF(AD1676&lt;&gt;0,M1676/V1676*MIN(12,AD1676),0))</f>
        <v>0</v>
      </c>
      <c r="AF1676" s="37">
        <f t="shared" si="358"/>
        <v>0</v>
      </c>
      <c r="AG1676" s="37">
        <f t="shared" si="359"/>
        <v>0</v>
      </c>
      <c r="AH1676" s="37">
        <f t="shared" si="360"/>
        <v>0</v>
      </c>
      <c r="AI1676" s="35" t="str">
        <f t="shared" si="361"/>
        <v>Nusidėvėjęs</v>
      </c>
      <c r="AJ1676" s="38" t="str">
        <f>IF(AND(F1676&lt;&gt;[3]Pav.tvarkyklė!$B$12,F1676&lt;&gt;[3]Pav.tvarkyklė!$B$13),"GVTNT","X")</f>
        <v>GVTNT</v>
      </c>
      <c r="AK1676" s="39">
        <f t="shared" si="363"/>
        <v>0</v>
      </c>
      <c r="AL1676" s="41"/>
      <c r="AM1676" s="41"/>
      <c r="AN1676" s="41">
        <f t="shared" si="365"/>
        <v>1900</v>
      </c>
      <c r="AO1676" s="41"/>
      <c r="AP1676" s="41"/>
      <c r="AQ1676" s="41"/>
      <c r="AR1676" s="42"/>
      <c r="AS1676" s="42"/>
      <c r="AU1676" s="43">
        <f t="shared" si="366"/>
        <v>0</v>
      </c>
    </row>
    <row r="1677" spans="1:47" ht="15" customHeight="1" x14ac:dyDescent="0.25">
      <c r="A1677" s="11"/>
      <c r="B1677" s="19">
        <v>1845</v>
      </c>
      <c r="C1677" s="74"/>
      <c r="D1677" s="77"/>
      <c r="E1677" s="78"/>
      <c r="F1677" s="78"/>
      <c r="G1677" s="80"/>
      <c r="H1677" s="49"/>
      <c r="I1677" s="79"/>
      <c r="J1677" s="27"/>
      <c r="K1677" s="27"/>
      <c r="L1677" s="79"/>
      <c r="M1677" s="81"/>
      <c r="N1677" s="29">
        <v>0</v>
      </c>
      <c r="O1677" s="30" t="str">
        <f>IF(G1677&lt;=$N$2,"",IF(F1677=[3]Pav.tvarkyklė!$B$13,"",IF(ISBLANK(R1677),"X","")))</f>
        <v/>
      </c>
      <c r="P1677" s="88"/>
      <c r="Q1677" s="78"/>
      <c r="R1677" s="78"/>
      <c r="S1677" s="63"/>
      <c r="T1677" s="63"/>
      <c r="U1677" s="34" t="str">
        <f>IFERROR(INDEX('[3]5.Grup_T'!$G$4:$G$22,MATCH('6.Turtas'!E1677,'[3]5.Grup_T'!$E$4:$E$22,0)),"0")</f>
        <v>0</v>
      </c>
      <c r="V1677" s="35">
        <f t="shared" si="353"/>
        <v>0</v>
      </c>
      <c r="W1677" s="35">
        <f>IF(NOT(ISBLANK(H1677)),(12-DATEDIF(H1677,'[3]1.Pradzia'!$D$13,"m")),0)</f>
        <v>0</v>
      </c>
      <c r="X1677" s="35">
        <f t="shared" si="354"/>
        <v>0</v>
      </c>
      <c r="Y1677" s="35">
        <f t="shared" si="364"/>
        <v>0</v>
      </c>
      <c r="Z1677" s="35">
        <f t="shared" si="362"/>
        <v>0</v>
      </c>
      <c r="AA1677" s="36">
        <f t="shared" si="355"/>
        <v>0</v>
      </c>
      <c r="AB1677" s="36">
        <f t="shared" si="356"/>
        <v>0</v>
      </c>
      <c r="AC1677" s="37">
        <f t="shared" si="357"/>
        <v>0</v>
      </c>
      <c r="AD1677" s="35">
        <f>IF(OR(YEAR(G1677)&lt;2019,O1677="X"),0,IF(ISBLANK(H1677),DATEDIF(G1677,'[3]1.Pradzia'!$D$13,"M"),DATEDIF(G1677,H1677,"m")))</f>
        <v>0</v>
      </c>
      <c r="AE1677" s="37">
        <f>IF(E1677='[3]5.Grup_T'!$E$20,0,IF(AD1677&lt;&gt;0,M1677/V1677*MIN(12,AD1677),0))</f>
        <v>0</v>
      </c>
      <c r="AF1677" s="37">
        <f t="shared" si="358"/>
        <v>0</v>
      </c>
      <c r="AG1677" s="37">
        <f t="shared" si="359"/>
        <v>0</v>
      </c>
      <c r="AH1677" s="37">
        <f t="shared" si="360"/>
        <v>0</v>
      </c>
      <c r="AI1677" s="35" t="str">
        <f t="shared" si="361"/>
        <v>Nusidėvėjęs</v>
      </c>
      <c r="AJ1677" s="38" t="str">
        <f>IF(AND(F1677&lt;&gt;[3]Pav.tvarkyklė!$B$12,F1677&lt;&gt;[3]Pav.tvarkyklė!$B$13),"GVTNT","X")</f>
        <v>GVTNT</v>
      </c>
      <c r="AK1677" s="39">
        <f t="shared" si="363"/>
        <v>0</v>
      </c>
      <c r="AL1677" s="41"/>
      <c r="AM1677" s="41"/>
      <c r="AN1677" s="41">
        <f t="shared" si="365"/>
        <v>1900</v>
      </c>
      <c r="AO1677" s="41"/>
      <c r="AP1677" s="41"/>
      <c r="AQ1677" s="41"/>
      <c r="AR1677" s="42"/>
      <c r="AS1677" s="42"/>
      <c r="AU1677" s="43">
        <f t="shared" si="366"/>
        <v>0</v>
      </c>
    </row>
    <row r="1678" spans="1:47" ht="15" customHeight="1" x14ac:dyDescent="0.25">
      <c r="A1678" s="11"/>
      <c r="B1678" s="19">
        <v>1846</v>
      </c>
      <c r="C1678" s="74"/>
      <c r="D1678" s="77"/>
      <c r="E1678" s="78"/>
      <c r="F1678" s="78"/>
      <c r="G1678" s="80"/>
      <c r="H1678" s="49"/>
      <c r="I1678" s="79"/>
      <c r="J1678" s="27"/>
      <c r="K1678" s="27"/>
      <c r="L1678" s="79"/>
      <c r="M1678" s="81"/>
      <c r="N1678" s="29">
        <v>0</v>
      </c>
      <c r="O1678" s="30" t="str">
        <f>IF(G1678&lt;=$N$2,"",IF(F1678=[3]Pav.tvarkyklė!$B$13,"",IF(ISBLANK(R1678),"X","")))</f>
        <v/>
      </c>
      <c r="P1678" s="88"/>
      <c r="Q1678" s="78"/>
      <c r="R1678" s="78"/>
      <c r="S1678" s="63"/>
      <c r="T1678" s="63"/>
      <c r="U1678" s="34" t="str">
        <f>IFERROR(INDEX('[3]5.Grup_T'!$G$4:$G$22,MATCH('6.Turtas'!E1678,'[3]5.Grup_T'!$E$4:$E$22,0)),"0")</f>
        <v>0</v>
      </c>
      <c r="V1678" s="35">
        <f t="shared" si="353"/>
        <v>0</v>
      </c>
      <c r="W1678" s="35">
        <f>IF(NOT(ISBLANK(H1678)),(12-DATEDIF(H1678,'[3]1.Pradzia'!$D$13,"m")),0)</f>
        <v>0</v>
      </c>
      <c r="X1678" s="35">
        <f t="shared" si="354"/>
        <v>0</v>
      </c>
      <c r="Y1678" s="35">
        <f t="shared" si="364"/>
        <v>0</v>
      </c>
      <c r="Z1678" s="35">
        <f t="shared" si="362"/>
        <v>0</v>
      </c>
      <c r="AA1678" s="36">
        <f t="shared" si="355"/>
        <v>0</v>
      </c>
      <c r="AB1678" s="36">
        <f t="shared" si="356"/>
        <v>0</v>
      </c>
      <c r="AC1678" s="37">
        <f t="shared" si="357"/>
        <v>0</v>
      </c>
      <c r="AD1678" s="35">
        <f>IF(OR(YEAR(G1678)&lt;2019,O1678="X"),0,IF(ISBLANK(H1678),DATEDIF(G1678,'[3]1.Pradzia'!$D$13,"M"),DATEDIF(G1678,H1678,"m")))</f>
        <v>0</v>
      </c>
      <c r="AE1678" s="37">
        <f>IF(E1678='[3]5.Grup_T'!$E$20,0,IF(AD1678&lt;&gt;0,M1678/V1678*MIN(12,AD1678),0))</f>
        <v>0</v>
      </c>
      <c r="AF1678" s="37">
        <f t="shared" si="358"/>
        <v>0</v>
      </c>
      <c r="AG1678" s="37">
        <f t="shared" si="359"/>
        <v>0</v>
      </c>
      <c r="AH1678" s="37">
        <f t="shared" si="360"/>
        <v>0</v>
      </c>
      <c r="AI1678" s="35" t="str">
        <f t="shared" si="361"/>
        <v>Nusidėvėjęs</v>
      </c>
      <c r="AJ1678" s="38" t="str">
        <f>IF(AND(F1678&lt;&gt;[3]Pav.tvarkyklė!$B$12,F1678&lt;&gt;[3]Pav.tvarkyklė!$B$13),"GVTNT","X")</f>
        <v>GVTNT</v>
      </c>
      <c r="AK1678" s="39">
        <f t="shared" si="363"/>
        <v>0</v>
      </c>
      <c r="AL1678" s="41"/>
      <c r="AM1678" s="41"/>
      <c r="AN1678" s="41">
        <f t="shared" si="365"/>
        <v>1900</v>
      </c>
      <c r="AO1678" s="41"/>
      <c r="AP1678" s="41"/>
      <c r="AQ1678" s="41"/>
      <c r="AR1678" s="42"/>
      <c r="AS1678" s="42"/>
      <c r="AU1678" s="43">
        <f t="shared" si="366"/>
        <v>0</v>
      </c>
    </row>
    <row r="1679" spans="1:47" ht="15" customHeight="1" x14ac:dyDescent="0.25">
      <c r="A1679" s="11"/>
      <c r="B1679" s="19">
        <v>1847</v>
      </c>
      <c r="C1679" s="74"/>
      <c r="D1679" s="77"/>
      <c r="E1679" s="78"/>
      <c r="F1679" s="78"/>
      <c r="G1679" s="80"/>
      <c r="H1679" s="49"/>
      <c r="I1679" s="79"/>
      <c r="J1679" s="27"/>
      <c r="K1679" s="27"/>
      <c r="L1679" s="79"/>
      <c r="M1679" s="81"/>
      <c r="N1679" s="29">
        <v>0</v>
      </c>
      <c r="O1679" s="30" t="str">
        <f>IF(G1679&lt;=$N$2,"",IF(F1679=[3]Pav.tvarkyklė!$B$13,"",IF(ISBLANK(R1679),"X","")))</f>
        <v/>
      </c>
      <c r="P1679" s="88"/>
      <c r="Q1679" s="78"/>
      <c r="R1679" s="78"/>
      <c r="S1679" s="63"/>
      <c r="T1679" s="63"/>
      <c r="U1679" s="34" t="str">
        <f>IFERROR(INDEX('[3]5.Grup_T'!$G$4:$G$22,MATCH('6.Turtas'!E1679,'[3]5.Grup_T'!$E$4:$E$22,0)),"0")</f>
        <v>0</v>
      </c>
      <c r="V1679" s="35">
        <f t="shared" si="353"/>
        <v>0</v>
      </c>
      <c r="W1679" s="35">
        <f>IF(NOT(ISBLANK(H1679)),(12-DATEDIF(H1679,'[3]1.Pradzia'!$D$13,"m")),0)</f>
        <v>0</v>
      </c>
      <c r="X1679" s="35">
        <f t="shared" si="354"/>
        <v>0</v>
      </c>
      <c r="Y1679" s="35">
        <f t="shared" si="364"/>
        <v>0</v>
      </c>
      <c r="Z1679" s="35">
        <f t="shared" si="362"/>
        <v>0</v>
      </c>
      <c r="AA1679" s="36">
        <f t="shared" si="355"/>
        <v>0</v>
      </c>
      <c r="AB1679" s="36">
        <f t="shared" si="356"/>
        <v>0</v>
      </c>
      <c r="AC1679" s="37">
        <f t="shared" si="357"/>
        <v>0</v>
      </c>
      <c r="AD1679" s="35">
        <f>IF(OR(YEAR(G1679)&lt;2019,O1679="X"),0,IF(ISBLANK(H1679),DATEDIF(G1679,'[3]1.Pradzia'!$D$13,"M"),DATEDIF(G1679,H1679,"m")))</f>
        <v>0</v>
      </c>
      <c r="AE1679" s="37">
        <f>IF(E1679='[3]5.Grup_T'!$E$20,0,IF(AD1679&lt;&gt;0,M1679/V1679*MIN(12,AD1679),0))</f>
        <v>0</v>
      </c>
      <c r="AF1679" s="37">
        <f t="shared" si="358"/>
        <v>0</v>
      </c>
      <c r="AG1679" s="37">
        <f t="shared" si="359"/>
        <v>0</v>
      </c>
      <c r="AH1679" s="37">
        <f t="shared" si="360"/>
        <v>0</v>
      </c>
      <c r="AI1679" s="35" t="str">
        <f t="shared" si="361"/>
        <v>Nusidėvėjęs</v>
      </c>
      <c r="AJ1679" s="38" t="str">
        <f>IF(AND(F1679&lt;&gt;[3]Pav.tvarkyklė!$B$12,F1679&lt;&gt;[3]Pav.tvarkyklė!$B$13),"GVTNT","X")</f>
        <v>GVTNT</v>
      </c>
      <c r="AK1679" s="39">
        <f t="shared" si="363"/>
        <v>0</v>
      </c>
      <c r="AL1679" s="41"/>
      <c r="AM1679" s="41"/>
      <c r="AN1679" s="41">
        <f t="shared" si="365"/>
        <v>1900</v>
      </c>
      <c r="AO1679" s="41"/>
      <c r="AP1679" s="41"/>
      <c r="AQ1679" s="41"/>
      <c r="AR1679" s="42"/>
      <c r="AS1679" s="42"/>
      <c r="AU1679" s="43">
        <f t="shared" si="366"/>
        <v>0</v>
      </c>
    </row>
    <row r="1680" spans="1:47" ht="15" customHeight="1" x14ac:dyDescent="0.25">
      <c r="A1680" s="11"/>
      <c r="B1680" s="19">
        <v>1848</v>
      </c>
      <c r="C1680" s="74"/>
      <c r="D1680" s="77"/>
      <c r="E1680" s="78"/>
      <c r="F1680" s="78"/>
      <c r="G1680" s="80"/>
      <c r="H1680" s="49"/>
      <c r="I1680" s="79"/>
      <c r="J1680" s="27"/>
      <c r="K1680" s="27"/>
      <c r="L1680" s="79"/>
      <c r="M1680" s="81"/>
      <c r="N1680" s="29">
        <v>0</v>
      </c>
      <c r="O1680" s="30" t="str">
        <f>IF(G1680&lt;=$N$2,"",IF(F1680=[3]Pav.tvarkyklė!$B$13,"",IF(ISBLANK(R1680),"X","")))</f>
        <v/>
      </c>
      <c r="P1680" s="88"/>
      <c r="Q1680" s="78"/>
      <c r="R1680" s="78"/>
      <c r="S1680" s="63"/>
      <c r="T1680" s="63"/>
      <c r="U1680" s="34" t="str">
        <f>IFERROR(INDEX('[3]5.Grup_T'!$G$4:$G$22,MATCH('6.Turtas'!E1680,'[3]5.Grup_T'!$E$4:$E$22,0)),"0")</f>
        <v>0</v>
      </c>
      <c r="V1680" s="35">
        <f t="shared" si="353"/>
        <v>0</v>
      </c>
      <c r="W1680" s="35">
        <f>IF(NOT(ISBLANK(H1680)),(12-DATEDIF(H1680,'[3]1.Pradzia'!$D$13,"m")),0)</f>
        <v>0</v>
      </c>
      <c r="X1680" s="35">
        <f t="shared" si="354"/>
        <v>0</v>
      </c>
      <c r="Y1680" s="35">
        <f t="shared" si="364"/>
        <v>0</v>
      </c>
      <c r="Z1680" s="35">
        <f t="shared" si="362"/>
        <v>0</v>
      </c>
      <c r="AA1680" s="36">
        <f t="shared" si="355"/>
        <v>0</v>
      </c>
      <c r="AB1680" s="36">
        <f t="shared" si="356"/>
        <v>0</v>
      </c>
      <c r="AC1680" s="37">
        <f t="shared" si="357"/>
        <v>0</v>
      </c>
      <c r="AD1680" s="35">
        <f>IF(OR(YEAR(G1680)&lt;2019,O1680="X"),0,IF(ISBLANK(H1680),DATEDIF(G1680,'[3]1.Pradzia'!$D$13,"M"),DATEDIF(G1680,H1680,"m")))</f>
        <v>0</v>
      </c>
      <c r="AE1680" s="37">
        <f>IF(E1680='[3]5.Grup_T'!$E$20,0,IF(AD1680&lt;&gt;0,M1680/V1680*MIN(12,AD1680),0))</f>
        <v>0</v>
      </c>
      <c r="AF1680" s="37">
        <f t="shared" si="358"/>
        <v>0</v>
      </c>
      <c r="AG1680" s="37">
        <f t="shared" si="359"/>
        <v>0</v>
      </c>
      <c r="AH1680" s="37">
        <f t="shared" si="360"/>
        <v>0</v>
      </c>
      <c r="AI1680" s="35" t="str">
        <f t="shared" si="361"/>
        <v>Nusidėvėjęs</v>
      </c>
      <c r="AJ1680" s="38" t="str">
        <f>IF(AND(F1680&lt;&gt;[3]Pav.tvarkyklė!$B$12,F1680&lt;&gt;[3]Pav.tvarkyklė!$B$13),"GVTNT","X")</f>
        <v>GVTNT</v>
      </c>
      <c r="AK1680" s="39">
        <f t="shared" si="363"/>
        <v>0</v>
      </c>
      <c r="AL1680" s="41"/>
      <c r="AM1680" s="41"/>
      <c r="AN1680" s="41">
        <f t="shared" si="365"/>
        <v>1900</v>
      </c>
      <c r="AO1680" s="41"/>
      <c r="AP1680" s="41"/>
      <c r="AQ1680" s="41"/>
      <c r="AR1680" s="42"/>
      <c r="AS1680" s="42"/>
      <c r="AU1680" s="43">
        <f t="shared" si="366"/>
        <v>0</v>
      </c>
    </row>
    <row r="1681" spans="1:47" ht="15" customHeight="1" x14ac:dyDescent="0.25">
      <c r="A1681" s="11"/>
      <c r="B1681" s="19">
        <v>1849</v>
      </c>
      <c r="C1681" s="74"/>
      <c r="D1681" s="87"/>
      <c r="E1681" s="78"/>
      <c r="F1681" s="78"/>
      <c r="G1681" s="80"/>
      <c r="H1681" s="49"/>
      <c r="I1681" s="79"/>
      <c r="J1681" s="27"/>
      <c r="K1681" s="27"/>
      <c r="L1681" s="79"/>
      <c r="M1681" s="81"/>
      <c r="N1681" s="29">
        <v>0</v>
      </c>
      <c r="O1681" s="30" t="str">
        <f>IF(G1681&lt;=$N$2,"",IF(F1681=[3]Pav.tvarkyklė!$B$13,"",IF(ISBLANK(R1681),"X","")))</f>
        <v/>
      </c>
      <c r="P1681" s="88"/>
      <c r="Q1681" s="78"/>
      <c r="R1681" s="78"/>
      <c r="S1681" s="63"/>
      <c r="T1681" s="63"/>
      <c r="U1681" s="34" t="str">
        <f>IFERROR(INDEX('[3]5.Grup_T'!$G$4:$G$22,MATCH('6.Turtas'!E1681,'[3]5.Grup_T'!$E$4:$E$22,0)),"0")</f>
        <v>0</v>
      </c>
      <c r="V1681" s="35">
        <f t="shared" si="353"/>
        <v>0</v>
      </c>
      <c r="W1681" s="35">
        <f>IF(NOT(ISBLANK(H1681)),(12-DATEDIF(H1681,'[3]1.Pradzia'!$D$13,"m")),0)</f>
        <v>0</v>
      </c>
      <c r="X1681" s="35">
        <f t="shared" si="354"/>
        <v>0</v>
      </c>
      <c r="Y1681" s="35">
        <f t="shared" si="364"/>
        <v>0</v>
      </c>
      <c r="Z1681" s="35">
        <f t="shared" si="362"/>
        <v>0</v>
      </c>
      <c r="AA1681" s="36">
        <f t="shared" si="355"/>
        <v>0</v>
      </c>
      <c r="AB1681" s="36">
        <f t="shared" si="356"/>
        <v>0</v>
      </c>
      <c r="AC1681" s="37">
        <f t="shared" si="357"/>
        <v>0</v>
      </c>
      <c r="AD1681" s="35">
        <f>IF(OR(YEAR(G1681)&lt;2019,O1681="X"),0,IF(ISBLANK(H1681),DATEDIF(G1681,'[3]1.Pradzia'!$D$13,"M"),DATEDIF(G1681,H1681,"m")))</f>
        <v>0</v>
      </c>
      <c r="AE1681" s="37">
        <f>IF(E1681='[3]5.Grup_T'!$E$20,0,IF(AD1681&lt;&gt;0,M1681/V1681*MIN(12,AD1681),0))</f>
        <v>0</v>
      </c>
      <c r="AF1681" s="37">
        <f t="shared" si="358"/>
        <v>0</v>
      </c>
      <c r="AG1681" s="37">
        <f t="shared" si="359"/>
        <v>0</v>
      </c>
      <c r="AH1681" s="37">
        <f t="shared" si="360"/>
        <v>0</v>
      </c>
      <c r="AI1681" s="35" t="str">
        <f t="shared" si="361"/>
        <v>Nusidėvėjęs</v>
      </c>
      <c r="AJ1681" s="38" t="str">
        <f>IF(AND(F1681&lt;&gt;[3]Pav.tvarkyklė!$B$12,F1681&lt;&gt;[3]Pav.tvarkyklė!$B$13),"GVTNT","X")</f>
        <v>GVTNT</v>
      </c>
      <c r="AK1681" s="39">
        <f t="shared" si="363"/>
        <v>0</v>
      </c>
      <c r="AL1681" s="41"/>
      <c r="AM1681" s="41"/>
      <c r="AN1681" s="41">
        <f t="shared" si="365"/>
        <v>1900</v>
      </c>
      <c r="AO1681" s="41"/>
      <c r="AP1681" s="41"/>
      <c r="AQ1681" s="41"/>
      <c r="AR1681" s="42"/>
      <c r="AS1681" s="42"/>
      <c r="AU1681" s="43">
        <f t="shared" si="366"/>
        <v>0</v>
      </c>
    </row>
    <row r="1682" spans="1:47" ht="15" customHeight="1" x14ac:dyDescent="0.25">
      <c r="A1682" s="11"/>
      <c r="B1682" s="19">
        <v>1850</v>
      </c>
      <c r="C1682" s="74"/>
      <c r="D1682" s="77"/>
      <c r="E1682" s="78"/>
      <c r="F1682" s="78"/>
      <c r="G1682" s="80"/>
      <c r="H1682" s="49"/>
      <c r="I1682" s="79"/>
      <c r="J1682" s="27"/>
      <c r="K1682" s="27"/>
      <c r="L1682" s="79"/>
      <c r="M1682" s="81"/>
      <c r="N1682" s="29">
        <v>0</v>
      </c>
      <c r="O1682" s="30" t="str">
        <f>IF(G1682&lt;=$N$2,"",IF(F1682=[3]Pav.tvarkyklė!$B$13,"",IF(ISBLANK(R1682),"X","")))</f>
        <v/>
      </c>
      <c r="P1682" s="88"/>
      <c r="Q1682" s="78"/>
      <c r="R1682" s="78"/>
      <c r="S1682" s="63"/>
      <c r="T1682" s="63"/>
      <c r="U1682" s="34" t="str">
        <f>IFERROR(INDEX('[3]5.Grup_T'!$G$4:$G$22,MATCH('6.Turtas'!E1682,'[3]5.Grup_T'!$E$4:$E$22,0)),"0")</f>
        <v>0</v>
      </c>
      <c r="V1682" s="35">
        <f t="shared" ref="V1682:V1745" si="367">U1682*12</f>
        <v>0</v>
      </c>
      <c r="W1682" s="35">
        <f>IF(NOT(ISBLANK(H1682)),(12-DATEDIF(H1682,'[3]1.Pradzia'!$D$13,"m")),0)</f>
        <v>0</v>
      </c>
      <c r="X1682" s="35">
        <f t="shared" ref="X1682:X1745" si="368">IF(OR(ISBLANK(C1682),YEAR(G1682)&gt;=2019),0,DATEDIF(G1682,$N$2,"M"))</f>
        <v>0</v>
      </c>
      <c r="Y1682" s="35">
        <f t="shared" si="364"/>
        <v>0</v>
      </c>
      <c r="Z1682" s="35">
        <f t="shared" si="362"/>
        <v>0</v>
      </c>
      <c r="AA1682" s="36">
        <f t="shared" ref="AA1682:AA1745" si="369">+IF(Z1682&lt;=0,0,N1682/Z1682)</f>
        <v>0</v>
      </c>
      <c r="AB1682" s="36">
        <f t="shared" ref="AB1682:AB1745" si="370">IF(Z1682&lt;=0,N1682,N1682/Z1682*Y1682)</f>
        <v>0</v>
      </c>
      <c r="AC1682" s="37">
        <f t="shared" ref="AC1682:AC1745" si="371">IF(YEAR(G1682)&lt;2019,M1682-N1682+AB1682,0)</f>
        <v>0</v>
      </c>
      <c r="AD1682" s="35">
        <f>IF(OR(YEAR(G1682)&lt;2019,O1682="X"),0,IF(ISBLANK(H1682),DATEDIF(G1682,'[3]1.Pradzia'!$D$13,"M"),DATEDIF(G1682,H1682,"m")))</f>
        <v>0</v>
      </c>
      <c r="AE1682" s="37">
        <f>IF(E1682='[3]5.Grup_T'!$E$20,0,IF(AD1682&lt;&gt;0,M1682/V1682*MIN(12,AD1682),0))</f>
        <v>0</v>
      </c>
      <c r="AF1682" s="37">
        <f t="shared" ref="AF1682:AF1745" si="372">+AB1682+AE1682</f>
        <v>0</v>
      </c>
      <c r="AG1682" s="37">
        <f t="shared" ref="AG1682:AG1745" si="373">AC1682+AE1682</f>
        <v>0</v>
      </c>
      <c r="AH1682" s="37">
        <f t="shared" ref="AH1682:AH1745" si="374">M1682-AG1682</f>
        <v>0</v>
      </c>
      <c r="AI1682" s="35" t="str">
        <f t="shared" ref="AI1682:AI1745" si="375">IF(H1682&lt;&gt;0,"Nurašytas",IF(O1682="X","Nesuderintas",IF(AH1682&lt;=0,"Nusidėvėjęs","")))</f>
        <v>Nusidėvėjęs</v>
      </c>
      <c r="AJ1682" s="38" t="str">
        <f>IF(AND(F1682&lt;&gt;[3]Pav.tvarkyklė!$B$12,F1682&lt;&gt;[3]Pav.tvarkyklė!$B$13),"GVTNT","X")</f>
        <v>GVTNT</v>
      </c>
      <c r="AK1682" s="39">
        <f t="shared" si="363"/>
        <v>0</v>
      </c>
      <c r="AL1682" s="41"/>
      <c r="AM1682" s="41"/>
      <c r="AN1682" s="41">
        <f t="shared" si="365"/>
        <v>1900</v>
      </c>
      <c r="AO1682" s="41"/>
      <c r="AP1682" s="41"/>
      <c r="AQ1682" s="41"/>
      <c r="AR1682" s="42"/>
      <c r="AS1682" s="42"/>
      <c r="AU1682" s="43">
        <f t="shared" si="366"/>
        <v>0</v>
      </c>
    </row>
    <row r="1683" spans="1:47" ht="15" customHeight="1" x14ac:dyDescent="0.25">
      <c r="A1683" s="11"/>
      <c r="B1683" s="19">
        <v>1851</v>
      </c>
      <c r="C1683" s="74"/>
      <c r="D1683" s="77"/>
      <c r="E1683" s="78"/>
      <c r="F1683" s="78"/>
      <c r="G1683" s="80"/>
      <c r="H1683" s="49"/>
      <c r="I1683" s="79"/>
      <c r="J1683" s="27"/>
      <c r="K1683" s="27"/>
      <c r="L1683" s="79"/>
      <c r="M1683" s="81"/>
      <c r="N1683" s="29">
        <v>0</v>
      </c>
      <c r="O1683" s="30" t="str">
        <f>IF(G1683&lt;=$N$2,"",IF(F1683=[3]Pav.tvarkyklė!$B$13,"",IF(ISBLANK(R1683),"X","")))</f>
        <v/>
      </c>
      <c r="P1683" s="88"/>
      <c r="Q1683" s="78"/>
      <c r="R1683" s="78"/>
      <c r="S1683" s="63"/>
      <c r="T1683" s="63"/>
      <c r="U1683" s="34" t="str">
        <f>IFERROR(INDEX('[3]5.Grup_T'!$G$4:$G$22,MATCH('6.Turtas'!E1683,'[3]5.Grup_T'!$E$4:$E$22,0)),"0")</f>
        <v>0</v>
      </c>
      <c r="V1683" s="35">
        <f t="shared" si="367"/>
        <v>0</v>
      </c>
      <c r="W1683" s="35">
        <f>IF(NOT(ISBLANK(H1683)),(12-DATEDIF(H1683,'[3]1.Pradzia'!$D$13,"m")),0)</f>
        <v>0</v>
      </c>
      <c r="X1683" s="35">
        <f t="shared" si="368"/>
        <v>0</v>
      </c>
      <c r="Y1683" s="35">
        <f t="shared" si="364"/>
        <v>0</v>
      </c>
      <c r="Z1683" s="35">
        <f t="shared" ref="Z1683:Z1746" si="376">IF(YEAR(G1683)&gt;=2019,0,V1683-X1683)</f>
        <v>0</v>
      </c>
      <c r="AA1683" s="36">
        <f t="shared" si="369"/>
        <v>0</v>
      </c>
      <c r="AB1683" s="36">
        <f t="shared" si="370"/>
        <v>0</v>
      </c>
      <c r="AC1683" s="37">
        <f t="shared" si="371"/>
        <v>0</v>
      </c>
      <c r="AD1683" s="35">
        <f>IF(OR(YEAR(G1683)&lt;2019,O1683="X"),0,IF(ISBLANK(H1683),DATEDIF(G1683,'[3]1.Pradzia'!$D$13,"M"),DATEDIF(G1683,H1683,"m")))</f>
        <v>0</v>
      </c>
      <c r="AE1683" s="37">
        <f>IF(E1683='[3]5.Grup_T'!$E$20,0,IF(AD1683&lt;&gt;0,M1683/V1683*MIN(12,AD1683),0))</f>
        <v>0</v>
      </c>
      <c r="AF1683" s="37">
        <f t="shared" si="372"/>
        <v>0</v>
      </c>
      <c r="AG1683" s="37">
        <f t="shared" si="373"/>
        <v>0</v>
      </c>
      <c r="AH1683" s="37">
        <f t="shared" si="374"/>
        <v>0</v>
      </c>
      <c r="AI1683" s="35" t="str">
        <f t="shared" si="375"/>
        <v>Nusidėvėjęs</v>
      </c>
      <c r="AJ1683" s="38" t="str">
        <f>IF(AND(F1683&lt;&gt;[3]Pav.tvarkyklė!$B$12,F1683&lt;&gt;[3]Pav.tvarkyklė!$B$13),"GVTNT","X")</f>
        <v>GVTNT</v>
      </c>
      <c r="AK1683" s="39">
        <f t="shared" ref="AK1683:AK1746" si="377">I1683-J1683-K1683-L1683-M1683</f>
        <v>0</v>
      </c>
      <c r="AL1683" s="41"/>
      <c r="AM1683" s="41"/>
      <c r="AN1683" s="41">
        <f t="shared" si="365"/>
        <v>1900</v>
      </c>
      <c r="AO1683" s="41"/>
      <c r="AP1683" s="41"/>
      <c r="AQ1683" s="41"/>
      <c r="AR1683" s="42"/>
      <c r="AS1683" s="42"/>
      <c r="AU1683" s="43">
        <f t="shared" si="366"/>
        <v>0</v>
      </c>
    </row>
    <row r="1684" spans="1:47" ht="15" customHeight="1" x14ac:dyDescent="0.25">
      <c r="A1684" s="11"/>
      <c r="B1684" s="19">
        <v>1852</v>
      </c>
      <c r="C1684" s="74"/>
      <c r="D1684" s="77"/>
      <c r="E1684" s="78"/>
      <c r="F1684" s="78"/>
      <c r="G1684" s="80"/>
      <c r="H1684" s="49"/>
      <c r="I1684" s="79"/>
      <c r="J1684" s="27"/>
      <c r="K1684" s="27"/>
      <c r="L1684" s="79"/>
      <c r="M1684" s="81"/>
      <c r="N1684" s="29">
        <v>0</v>
      </c>
      <c r="O1684" s="30" t="str">
        <f>IF(G1684&lt;=$N$2,"",IF(F1684=[3]Pav.tvarkyklė!$B$13,"",IF(ISBLANK(R1684),"X","")))</f>
        <v/>
      </c>
      <c r="P1684" s="88"/>
      <c r="Q1684" s="78"/>
      <c r="R1684" s="78"/>
      <c r="S1684" s="63"/>
      <c r="T1684" s="63"/>
      <c r="U1684" s="34" t="str">
        <f>IFERROR(INDEX('[3]5.Grup_T'!$G$4:$G$22,MATCH('6.Turtas'!E1684,'[3]5.Grup_T'!$E$4:$E$22,0)),"0")</f>
        <v>0</v>
      </c>
      <c r="V1684" s="35">
        <f t="shared" si="367"/>
        <v>0</v>
      </c>
      <c r="W1684" s="35">
        <f>IF(NOT(ISBLANK(H1684)),(12-DATEDIF(H1684,'[3]1.Pradzia'!$D$13,"m")),0)</f>
        <v>0</v>
      </c>
      <c r="X1684" s="35">
        <f t="shared" si="368"/>
        <v>0</v>
      </c>
      <c r="Y1684" s="35">
        <f t="shared" si="364"/>
        <v>0</v>
      </c>
      <c r="Z1684" s="35">
        <f t="shared" si="376"/>
        <v>0</v>
      </c>
      <c r="AA1684" s="36">
        <f t="shared" si="369"/>
        <v>0</v>
      </c>
      <c r="AB1684" s="36">
        <f t="shared" si="370"/>
        <v>0</v>
      </c>
      <c r="AC1684" s="37">
        <f t="shared" si="371"/>
        <v>0</v>
      </c>
      <c r="AD1684" s="35">
        <f>IF(OR(YEAR(G1684)&lt;2019,O1684="X"),0,IF(ISBLANK(H1684),DATEDIF(G1684,'[3]1.Pradzia'!$D$13,"M"),DATEDIF(G1684,H1684,"m")))</f>
        <v>0</v>
      </c>
      <c r="AE1684" s="37">
        <f>IF(E1684='[3]5.Grup_T'!$E$20,0,IF(AD1684&lt;&gt;0,M1684/V1684*MIN(12,AD1684),0))</f>
        <v>0</v>
      </c>
      <c r="AF1684" s="37">
        <f t="shared" si="372"/>
        <v>0</v>
      </c>
      <c r="AG1684" s="37">
        <f t="shared" si="373"/>
        <v>0</v>
      </c>
      <c r="AH1684" s="37">
        <f t="shared" si="374"/>
        <v>0</v>
      </c>
      <c r="AI1684" s="35" t="str">
        <f t="shared" si="375"/>
        <v>Nusidėvėjęs</v>
      </c>
      <c r="AJ1684" s="38" t="str">
        <f>IF(AND(F1684&lt;&gt;[3]Pav.tvarkyklė!$B$12,F1684&lt;&gt;[3]Pav.tvarkyklė!$B$13),"GVTNT","X")</f>
        <v>GVTNT</v>
      </c>
      <c r="AK1684" s="39">
        <f t="shared" si="377"/>
        <v>0</v>
      </c>
      <c r="AL1684" s="41"/>
      <c r="AM1684" s="41"/>
      <c r="AN1684" s="41">
        <f t="shared" si="365"/>
        <v>1900</v>
      </c>
      <c r="AO1684" s="41"/>
      <c r="AP1684" s="41"/>
      <c r="AQ1684" s="41"/>
      <c r="AR1684" s="42"/>
      <c r="AS1684" s="42"/>
      <c r="AU1684" s="43">
        <f t="shared" si="366"/>
        <v>0</v>
      </c>
    </row>
    <row r="1685" spans="1:47" ht="15" customHeight="1" x14ac:dyDescent="0.25">
      <c r="A1685" s="11"/>
      <c r="B1685" s="19">
        <v>1853</v>
      </c>
      <c r="C1685" s="74"/>
      <c r="D1685" s="77"/>
      <c r="E1685" s="78"/>
      <c r="F1685" s="78"/>
      <c r="G1685" s="80"/>
      <c r="H1685" s="49"/>
      <c r="I1685" s="79"/>
      <c r="J1685" s="27"/>
      <c r="K1685" s="27"/>
      <c r="L1685" s="79"/>
      <c r="M1685" s="81"/>
      <c r="N1685" s="29">
        <v>0</v>
      </c>
      <c r="O1685" s="30" t="str">
        <f>IF(G1685&lt;=$N$2,"",IF(F1685=[3]Pav.tvarkyklė!$B$13,"",IF(ISBLANK(R1685),"X","")))</f>
        <v/>
      </c>
      <c r="P1685" s="88"/>
      <c r="Q1685" s="78"/>
      <c r="R1685" s="78"/>
      <c r="S1685" s="63"/>
      <c r="T1685" s="63"/>
      <c r="U1685" s="34" t="str">
        <f>IFERROR(INDEX('[3]5.Grup_T'!$G$4:$G$22,MATCH('6.Turtas'!E1685,'[3]5.Grup_T'!$E$4:$E$22,0)),"0")</f>
        <v>0</v>
      </c>
      <c r="V1685" s="35">
        <f t="shared" si="367"/>
        <v>0</v>
      </c>
      <c r="W1685" s="35">
        <f>IF(NOT(ISBLANK(H1685)),(12-DATEDIF(H1685,'[3]1.Pradzia'!$D$13,"m")),0)</f>
        <v>0</v>
      </c>
      <c r="X1685" s="35">
        <f t="shared" si="368"/>
        <v>0</v>
      </c>
      <c r="Y1685" s="35">
        <f t="shared" si="364"/>
        <v>0</v>
      </c>
      <c r="Z1685" s="35">
        <f t="shared" si="376"/>
        <v>0</v>
      </c>
      <c r="AA1685" s="36">
        <f t="shared" si="369"/>
        <v>0</v>
      </c>
      <c r="AB1685" s="36">
        <f t="shared" si="370"/>
        <v>0</v>
      </c>
      <c r="AC1685" s="37">
        <f t="shared" si="371"/>
        <v>0</v>
      </c>
      <c r="AD1685" s="35">
        <f>IF(OR(YEAR(G1685)&lt;2019,O1685="X"),0,IF(ISBLANK(H1685),DATEDIF(G1685,'[3]1.Pradzia'!$D$13,"M"),DATEDIF(G1685,H1685,"m")))</f>
        <v>0</v>
      </c>
      <c r="AE1685" s="37">
        <f>IF(E1685='[3]5.Grup_T'!$E$20,0,IF(AD1685&lt;&gt;0,M1685/V1685*MIN(12,AD1685),0))</f>
        <v>0</v>
      </c>
      <c r="AF1685" s="37">
        <f t="shared" si="372"/>
        <v>0</v>
      </c>
      <c r="AG1685" s="37">
        <f t="shared" si="373"/>
        <v>0</v>
      </c>
      <c r="AH1685" s="37">
        <f t="shared" si="374"/>
        <v>0</v>
      </c>
      <c r="AI1685" s="35" t="str">
        <f t="shared" si="375"/>
        <v>Nusidėvėjęs</v>
      </c>
      <c r="AJ1685" s="38" t="str">
        <f>IF(AND(F1685&lt;&gt;[3]Pav.tvarkyklė!$B$12,F1685&lt;&gt;[3]Pav.tvarkyklė!$B$13),"GVTNT","X")</f>
        <v>GVTNT</v>
      </c>
      <c r="AK1685" s="39">
        <f t="shared" si="377"/>
        <v>0</v>
      </c>
      <c r="AL1685" s="41"/>
      <c r="AM1685" s="41"/>
      <c r="AN1685" s="41">
        <f t="shared" si="365"/>
        <v>1900</v>
      </c>
      <c r="AO1685" s="41"/>
      <c r="AP1685" s="41"/>
      <c r="AQ1685" s="41"/>
      <c r="AR1685" s="42"/>
      <c r="AS1685" s="42"/>
      <c r="AU1685" s="43">
        <f t="shared" si="366"/>
        <v>0</v>
      </c>
    </row>
    <row r="1686" spans="1:47" ht="15" customHeight="1" x14ac:dyDescent="0.25">
      <c r="A1686" s="11"/>
      <c r="B1686" s="19">
        <v>1854</v>
      </c>
      <c r="C1686" s="74"/>
      <c r="D1686" s="77"/>
      <c r="E1686" s="78"/>
      <c r="F1686" s="78"/>
      <c r="G1686" s="80"/>
      <c r="H1686" s="49"/>
      <c r="I1686" s="79"/>
      <c r="J1686" s="27"/>
      <c r="K1686" s="27"/>
      <c r="L1686" s="79"/>
      <c r="M1686" s="81"/>
      <c r="N1686" s="29">
        <v>0</v>
      </c>
      <c r="O1686" s="30" t="str">
        <f>IF(G1686&lt;=$N$2,"",IF(F1686=[3]Pav.tvarkyklė!$B$13,"",IF(ISBLANK(R1686),"X","")))</f>
        <v/>
      </c>
      <c r="P1686" s="88"/>
      <c r="Q1686" s="78"/>
      <c r="R1686" s="78"/>
      <c r="S1686" s="63"/>
      <c r="T1686" s="63"/>
      <c r="U1686" s="34" t="str">
        <f>IFERROR(INDEX('[3]5.Grup_T'!$G$4:$G$22,MATCH('6.Turtas'!E1686,'[3]5.Grup_T'!$E$4:$E$22,0)),"0")</f>
        <v>0</v>
      </c>
      <c r="V1686" s="35">
        <f t="shared" si="367"/>
        <v>0</v>
      </c>
      <c r="W1686" s="35">
        <f>IF(NOT(ISBLANK(H1686)),(12-DATEDIF(H1686,'[3]1.Pradzia'!$D$13,"m")),0)</f>
        <v>0</v>
      </c>
      <c r="X1686" s="35">
        <f t="shared" si="368"/>
        <v>0</v>
      </c>
      <c r="Y1686" s="35">
        <f t="shared" si="364"/>
        <v>0</v>
      </c>
      <c r="Z1686" s="35">
        <f t="shared" si="376"/>
        <v>0</v>
      </c>
      <c r="AA1686" s="36">
        <f t="shared" si="369"/>
        <v>0</v>
      </c>
      <c r="AB1686" s="36">
        <f t="shared" si="370"/>
        <v>0</v>
      </c>
      <c r="AC1686" s="37">
        <f t="shared" si="371"/>
        <v>0</v>
      </c>
      <c r="AD1686" s="35">
        <f>IF(OR(YEAR(G1686)&lt;2019,O1686="X"),0,IF(ISBLANK(H1686),DATEDIF(G1686,'[3]1.Pradzia'!$D$13,"M"),DATEDIF(G1686,H1686,"m")))</f>
        <v>0</v>
      </c>
      <c r="AE1686" s="37">
        <f>IF(E1686='[3]5.Grup_T'!$E$20,0,IF(AD1686&lt;&gt;0,M1686/V1686*MIN(12,AD1686),0))</f>
        <v>0</v>
      </c>
      <c r="AF1686" s="37">
        <f t="shared" si="372"/>
        <v>0</v>
      </c>
      <c r="AG1686" s="37">
        <f t="shared" si="373"/>
        <v>0</v>
      </c>
      <c r="AH1686" s="37">
        <f t="shared" si="374"/>
        <v>0</v>
      </c>
      <c r="AI1686" s="35" t="str">
        <f t="shared" si="375"/>
        <v>Nusidėvėjęs</v>
      </c>
      <c r="AJ1686" s="38" t="str">
        <f>IF(AND(F1686&lt;&gt;[3]Pav.tvarkyklė!$B$12,F1686&lt;&gt;[3]Pav.tvarkyklė!$B$13),"GVTNT","X")</f>
        <v>GVTNT</v>
      </c>
      <c r="AK1686" s="39">
        <f t="shared" si="377"/>
        <v>0</v>
      </c>
      <c r="AL1686" s="41"/>
      <c r="AM1686" s="41"/>
      <c r="AN1686" s="41">
        <f t="shared" si="365"/>
        <v>1900</v>
      </c>
      <c r="AO1686" s="41"/>
      <c r="AP1686" s="41"/>
      <c r="AQ1686" s="41"/>
      <c r="AR1686" s="42"/>
      <c r="AS1686" s="42"/>
      <c r="AU1686" s="43">
        <f t="shared" si="366"/>
        <v>0</v>
      </c>
    </row>
    <row r="1687" spans="1:47" ht="15" customHeight="1" x14ac:dyDescent="0.25">
      <c r="A1687" s="11"/>
      <c r="B1687" s="19">
        <v>1855</v>
      </c>
      <c r="C1687" s="74"/>
      <c r="D1687" s="77"/>
      <c r="E1687" s="78"/>
      <c r="F1687" s="78"/>
      <c r="G1687" s="80"/>
      <c r="H1687" s="49"/>
      <c r="I1687" s="79"/>
      <c r="J1687" s="27"/>
      <c r="K1687" s="27"/>
      <c r="L1687" s="79"/>
      <c r="M1687" s="81"/>
      <c r="N1687" s="29">
        <v>0</v>
      </c>
      <c r="O1687" s="30" t="str">
        <f>IF(G1687&lt;=$N$2,"",IF(F1687=[3]Pav.tvarkyklė!$B$13,"",IF(ISBLANK(R1687),"X","")))</f>
        <v/>
      </c>
      <c r="P1687" s="88"/>
      <c r="Q1687" s="78"/>
      <c r="R1687" s="78"/>
      <c r="S1687" s="63"/>
      <c r="T1687" s="63"/>
      <c r="U1687" s="34" t="str">
        <f>IFERROR(INDEX('[3]5.Grup_T'!$G$4:$G$22,MATCH('6.Turtas'!E1687,'[3]5.Grup_T'!$E$4:$E$22,0)),"0")</f>
        <v>0</v>
      </c>
      <c r="V1687" s="35">
        <f t="shared" si="367"/>
        <v>0</v>
      </c>
      <c r="W1687" s="35">
        <f>IF(NOT(ISBLANK(H1687)),(12-DATEDIF(H1687,'[3]1.Pradzia'!$D$13,"m")),0)</f>
        <v>0</v>
      </c>
      <c r="X1687" s="35">
        <f t="shared" si="368"/>
        <v>0</v>
      </c>
      <c r="Y1687" s="35">
        <f t="shared" si="364"/>
        <v>0</v>
      </c>
      <c r="Z1687" s="35">
        <f t="shared" si="376"/>
        <v>0</v>
      </c>
      <c r="AA1687" s="36">
        <f t="shared" si="369"/>
        <v>0</v>
      </c>
      <c r="AB1687" s="36">
        <f t="shared" si="370"/>
        <v>0</v>
      </c>
      <c r="AC1687" s="37">
        <f t="shared" si="371"/>
        <v>0</v>
      </c>
      <c r="AD1687" s="35">
        <f>IF(OR(YEAR(G1687)&lt;2019,O1687="X"),0,IF(ISBLANK(H1687),DATEDIF(G1687,'[3]1.Pradzia'!$D$13,"M"),DATEDIF(G1687,H1687,"m")))</f>
        <v>0</v>
      </c>
      <c r="AE1687" s="37">
        <f>IF(E1687='[3]5.Grup_T'!$E$20,0,IF(AD1687&lt;&gt;0,M1687/V1687*MIN(12,AD1687),0))</f>
        <v>0</v>
      </c>
      <c r="AF1687" s="37">
        <f t="shared" si="372"/>
        <v>0</v>
      </c>
      <c r="AG1687" s="37">
        <f t="shared" si="373"/>
        <v>0</v>
      </c>
      <c r="AH1687" s="37">
        <f t="shared" si="374"/>
        <v>0</v>
      </c>
      <c r="AI1687" s="35" t="str">
        <f t="shared" si="375"/>
        <v>Nusidėvėjęs</v>
      </c>
      <c r="AJ1687" s="38" t="str">
        <f>IF(AND(F1687&lt;&gt;[3]Pav.tvarkyklė!$B$12,F1687&lt;&gt;[3]Pav.tvarkyklė!$B$13),"GVTNT","X")</f>
        <v>GVTNT</v>
      </c>
      <c r="AK1687" s="39">
        <f t="shared" si="377"/>
        <v>0</v>
      </c>
      <c r="AL1687" s="41"/>
      <c r="AM1687" s="41"/>
      <c r="AN1687" s="41">
        <f t="shared" si="365"/>
        <v>1900</v>
      </c>
      <c r="AO1687" s="41"/>
      <c r="AP1687" s="41"/>
      <c r="AQ1687" s="41"/>
      <c r="AR1687" s="42"/>
      <c r="AS1687" s="42"/>
      <c r="AU1687" s="43">
        <f t="shared" si="366"/>
        <v>0</v>
      </c>
    </row>
    <row r="1688" spans="1:47" ht="15" customHeight="1" x14ac:dyDescent="0.25">
      <c r="A1688" s="11"/>
      <c r="B1688" s="19">
        <v>1856</v>
      </c>
      <c r="C1688" s="74"/>
      <c r="D1688" s="77"/>
      <c r="E1688" s="78"/>
      <c r="F1688" s="78"/>
      <c r="G1688" s="80"/>
      <c r="H1688" s="49"/>
      <c r="I1688" s="79"/>
      <c r="J1688" s="27"/>
      <c r="K1688" s="27"/>
      <c r="L1688" s="79"/>
      <c r="M1688" s="81"/>
      <c r="N1688" s="29">
        <v>0</v>
      </c>
      <c r="O1688" s="30" t="str">
        <f>IF(G1688&lt;=$N$2,"",IF(F1688=[3]Pav.tvarkyklė!$B$13,"",IF(ISBLANK(R1688),"X","")))</f>
        <v/>
      </c>
      <c r="P1688" s="88"/>
      <c r="Q1688" s="78"/>
      <c r="R1688" s="78"/>
      <c r="S1688" s="63"/>
      <c r="T1688" s="63"/>
      <c r="U1688" s="34" t="str">
        <f>IFERROR(INDEX('[3]5.Grup_T'!$G$4:$G$22,MATCH('6.Turtas'!E1688,'[3]5.Grup_T'!$E$4:$E$22,0)),"0")</f>
        <v>0</v>
      </c>
      <c r="V1688" s="35">
        <f t="shared" si="367"/>
        <v>0</v>
      </c>
      <c r="W1688" s="35">
        <f>IF(NOT(ISBLANK(H1688)),(12-DATEDIF(H1688,'[3]1.Pradzia'!$D$13,"m")),0)</f>
        <v>0</v>
      </c>
      <c r="X1688" s="35">
        <f t="shared" si="368"/>
        <v>0</v>
      </c>
      <c r="Y1688" s="35">
        <f t="shared" si="364"/>
        <v>0</v>
      </c>
      <c r="Z1688" s="35">
        <f t="shared" si="376"/>
        <v>0</v>
      </c>
      <c r="AA1688" s="36">
        <f t="shared" si="369"/>
        <v>0</v>
      </c>
      <c r="AB1688" s="36">
        <f t="shared" si="370"/>
        <v>0</v>
      </c>
      <c r="AC1688" s="37">
        <f t="shared" si="371"/>
        <v>0</v>
      </c>
      <c r="AD1688" s="35">
        <f>IF(OR(YEAR(G1688)&lt;2019,O1688="X"),0,IF(ISBLANK(H1688),DATEDIF(G1688,'[3]1.Pradzia'!$D$13,"M"),DATEDIF(G1688,H1688,"m")))</f>
        <v>0</v>
      </c>
      <c r="AE1688" s="37">
        <f>IF(E1688='[3]5.Grup_T'!$E$20,0,IF(AD1688&lt;&gt;0,M1688/V1688*MIN(12,AD1688),0))</f>
        <v>0</v>
      </c>
      <c r="AF1688" s="37">
        <f t="shared" si="372"/>
        <v>0</v>
      </c>
      <c r="AG1688" s="37">
        <f t="shared" si="373"/>
        <v>0</v>
      </c>
      <c r="AH1688" s="37">
        <f t="shared" si="374"/>
        <v>0</v>
      </c>
      <c r="AI1688" s="35" t="str">
        <f t="shared" si="375"/>
        <v>Nusidėvėjęs</v>
      </c>
      <c r="AJ1688" s="38" t="str">
        <f>IF(AND(F1688&lt;&gt;[3]Pav.tvarkyklė!$B$12,F1688&lt;&gt;[3]Pav.tvarkyklė!$B$13),"GVTNT","X")</f>
        <v>GVTNT</v>
      </c>
      <c r="AK1688" s="39">
        <f t="shared" si="377"/>
        <v>0</v>
      </c>
      <c r="AL1688" s="41"/>
      <c r="AM1688" s="41"/>
      <c r="AN1688" s="41">
        <f t="shared" si="365"/>
        <v>1900</v>
      </c>
      <c r="AO1688" s="41"/>
      <c r="AP1688" s="41"/>
      <c r="AQ1688" s="41"/>
      <c r="AR1688" s="42"/>
      <c r="AS1688" s="42"/>
      <c r="AU1688" s="43">
        <f t="shared" si="366"/>
        <v>0</v>
      </c>
    </row>
    <row r="1689" spans="1:47" ht="15" customHeight="1" x14ac:dyDescent="0.25">
      <c r="A1689" s="11"/>
      <c r="B1689" s="19">
        <v>1857</v>
      </c>
      <c r="C1689" s="74"/>
      <c r="D1689" s="77"/>
      <c r="E1689" s="78"/>
      <c r="F1689" s="78"/>
      <c r="G1689" s="80"/>
      <c r="H1689" s="49"/>
      <c r="I1689" s="79"/>
      <c r="J1689" s="27"/>
      <c r="K1689" s="27"/>
      <c r="L1689" s="79"/>
      <c r="M1689" s="81"/>
      <c r="N1689" s="29">
        <v>0</v>
      </c>
      <c r="O1689" s="30" t="str">
        <f>IF(G1689&lt;=$N$2,"",IF(F1689=[3]Pav.tvarkyklė!$B$13,"",IF(ISBLANK(R1689),"X","")))</f>
        <v/>
      </c>
      <c r="P1689" s="88"/>
      <c r="Q1689" s="78"/>
      <c r="R1689" s="78"/>
      <c r="S1689" s="63"/>
      <c r="T1689" s="63"/>
      <c r="U1689" s="34" t="str">
        <f>IFERROR(INDEX('[3]5.Grup_T'!$G$4:$G$22,MATCH('6.Turtas'!E1689,'[3]5.Grup_T'!$E$4:$E$22,0)),"0")</f>
        <v>0</v>
      </c>
      <c r="V1689" s="35">
        <f t="shared" si="367"/>
        <v>0</v>
      </c>
      <c r="W1689" s="35">
        <f>IF(NOT(ISBLANK(H1689)),(12-DATEDIF(H1689,'[3]1.Pradzia'!$D$13,"m")),0)</f>
        <v>0</v>
      </c>
      <c r="X1689" s="35">
        <f t="shared" si="368"/>
        <v>0</v>
      </c>
      <c r="Y1689" s="35">
        <f t="shared" si="364"/>
        <v>0</v>
      </c>
      <c r="Z1689" s="35">
        <f t="shared" si="376"/>
        <v>0</v>
      </c>
      <c r="AA1689" s="36">
        <f t="shared" si="369"/>
        <v>0</v>
      </c>
      <c r="AB1689" s="36">
        <f t="shared" si="370"/>
        <v>0</v>
      </c>
      <c r="AC1689" s="37">
        <f t="shared" si="371"/>
        <v>0</v>
      </c>
      <c r="AD1689" s="35">
        <f>IF(OR(YEAR(G1689)&lt;2019,O1689="X"),0,IF(ISBLANK(H1689),DATEDIF(G1689,'[3]1.Pradzia'!$D$13,"M"),DATEDIF(G1689,H1689,"m")))</f>
        <v>0</v>
      </c>
      <c r="AE1689" s="37">
        <f>IF(E1689='[3]5.Grup_T'!$E$20,0,IF(AD1689&lt;&gt;0,M1689/V1689*MIN(12,AD1689),0))</f>
        <v>0</v>
      </c>
      <c r="AF1689" s="37">
        <f t="shared" si="372"/>
        <v>0</v>
      </c>
      <c r="AG1689" s="37">
        <f t="shared" si="373"/>
        <v>0</v>
      </c>
      <c r="AH1689" s="37">
        <f t="shared" si="374"/>
        <v>0</v>
      </c>
      <c r="AI1689" s="35" t="str">
        <f t="shared" si="375"/>
        <v>Nusidėvėjęs</v>
      </c>
      <c r="AJ1689" s="38" t="str">
        <f>IF(AND(F1689&lt;&gt;[3]Pav.tvarkyklė!$B$12,F1689&lt;&gt;[3]Pav.tvarkyklė!$B$13),"GVTNT","X")</f>
        <v>GVTNT</v>
      </c>
      <c r="AK1689" s="39">
        <f t="shared" si="377"/>
        <v>0</v>
      </c>
      <c r="AL1689" s="41"/>
      <c r="AM1689" s="41"/>
      <c r="AN1689" s="41">
        <f t="shared" si="365"/>
        <v>1900</v>
      </c>
      <c r="AO1689" s="41"/>
      <c r="AP1689" s="41"/>
      <c r="AQ1689" s="41"/>
      <c r="AR1689" s="42"/>
      <c r="AS1689" s="42"/>
      <c r="AU1689" s="43">
        <f t="shared" si="366"/>
        <v>0</v>
      </c>
    </row>
    <row r="1690" spans="1:47" ht="15" customHeight="1" x14ac:dyDescent="0.25">
      <c r="A1690" s="11"/>
      <c r="B1690" s="19">
        <v>1858</v>
      </c>
      <c r="C1690" s="74"/>
      <c r="D1690" s="77"/>
      <c r="E1690" s="78"/>
      <c r="F1690" s="78"/>
      <c r="G1690" s="80"/>
      <c r="H1690" s="49"/>
      <c r="I1690" s="79"/>
      <c r="J1690" s="27"/>
      <c r="K1690" s="27"/>
      <c r="L1690" s="79"/>
      <c r="M1690" s="81"/>
      <c r="N1690" s="29">
        <v>0</v>
      </c>
      <c r="O1690" s="30" t="str">
        <f>IF(G1690&lt;=$N$2,"",IF(F1690=[3]Pav.tvarkyklė!$B$13,"",IF(ISBLANK(R1690),"X","")))</f>
        <v/>
      </c>
      <c r="P1690" s="88"/>
      <c r="Q1690" s="78"/>
      <c r="R1690" s="78"/>
      <c r="S1690" s="63"/>
      <c r="T1690" s="63"/>
      <c r="U1690" s="34" t="str">
        <f>IFERROR(INDEX('[3]5.Grup_T'!$G$4:$G$22,MATCH('6.Turtas'!E1690,'[3]5.Grup_T'!$E$4:$E$22,0)),"0")</f>
        <v>0</v>
      </c>
      <c r="V1690" s="35">
        <f t="shared" si="367"/>
        <v>0</v>
      </c>
      <c r="W1690" s="35">
        <f>IF(NOT(ISBLANK(H1690)),(12-DATEDIF(H1690,'[3]1.Pradzia'!$D$13,"m")),0)</f>
        <v>0</v>
      </c>
      <c r="X1690" s="35">
        <f t="shared" si="368"/>
        <v>0</v>
      </c>
      <c r="Y1690" s="35">
        <f t="shared" si="364"/>
        <v>0</v>
      </c>
      <c r="Z1690" s="35">
        <f t="shared" si="376"/>
        <v>0</v>
      </c>
      <c r="AA1690" s="36">
        <f t="shared" si="369"/>
        <v>0</v>
      </c>
      <c r="AB1690" s="36">
        <f t="shared" si="370"/>
        <v>0</v>
      </c>
      <c r="AC1690" s="37">
        <f t="shared" si="371"/>
        <v>0</v>
      </c>
      <c r="AD1690" s="35">
        <f>IF(OR(YEAR(G1690)&lt;2019,O1690="X"),0,IF(ISBLANK(H1690),DATEDIF(G1690,'[3]1.Pradzia'!$D$13,"M"),DATEDIF(G1690,H1690,"m")))</f>
        <v>0</v>
      </c>
      <c r="AE1690" s="37">
        <f>IF(E1690='[3]5.Grup_T'!$E$20,0,IF(AD1690&lt;&gt;0,M1690/V1690*MIN(12,AD1690),0))</f>
        <v>0</v>
      </c>
      <c r="AF1690" s="37">
        <f t="shared" si="372"/>
        <v>0</v>
      </c>
      <c r="AG1690" s="37">
        <f t="shared" si="373"/>
        <v>0</v>
      </c>
      <c r="AH1690" s="37">
        <f t="shared" si="374"/>
        <v>0</v>
      </c>
      <c r="AI1690" s="35" t="str">
        <f t="shared" si="375"/>
        <v>Nusidėvėjęs</v>
      </c>
      <c r="AJ1690" s="38" t="str">
        <f>IF(AND(F1690&lt;&gt;[3]Pav.tvarkyklė!$B$12,F1690&lt;&gt;[3]Pav.tvarkyklė!$B$13),"GVTNT","X")</f>
        <v>GVTNT</v>
      </c>
      <c r="AK1690" s="39">
        <f t="shared" si="377"/>
        <v>0</v>
      </c>
      <c r="AL1690" s="41"/>
      <c r="AM1690" s="41"/>
      <c r="AN1690" s="41">
        <f t="shared" si="365"/>
        <v>1900</v>
      </c>
      <c r="AO1690" s="41"/>
      <c r="AP1690" s="41"/>
      <c r="AQ1690" s="41"/>
      <c r="AR1690" s="42"/>
      <c r="AS1690" s="42"/>
      <c r="AU1690" s="43">
        <f t="shared" si="366"/>
        <v>0</v>
      </c>
    </row>
    <row r="1691" spans="1:47" ht="15" customHeight="1" x14ac:dyDescent="0.25">
      <c r="A1691" s="11"/>
      <c r="B1691" s="19">
        <v>1859</v>
      </c>
      <c r="C1691" s="74"/>
      <c r="D1691" s="77"/>
      <c r="E1691" s="78"/>
      <c r="F1691" s="78"/>
      <c r="G1691" s="80"/>
      <c r="H1691" s="49"/>
      <c r="I1691" s="79"/>
      <c r="J1691" s="27"/>
      <c r="K1691" s="27"/>
      <c r="L1691" s="79"/>
      <c r="M1691" s="81"/>
      <c r="N1691" s="29">
        <v>0</v>
      </c>
      <c r="O1691" s="30" t="str">
        <f>IF(G1691&lt;=$N$2,"",IF(F1691=[3]Pav.tvarkyklė!$B$13,"",IF(ISBLANK(R1691),"X","")))</f>
        <v/>
      </c>
      <c r="P1691" s="88"/>
      <c r="Q1691" s="78"/>
      <c r="R1691" s="78"/>
      <c r="S1691" s="63"/>
      <c r="T1691" s="63"/>
      <c r="U1691" s="34" t="str">
        <f>IFERROR(INDEX('[3]5.Grup_T'!$G$4:$G$22,MATCH('6.Turtas'!E1691,'[3]5.Grup_T'!$E$4:$E$22,0)),"0")</f>
        <v>0</v>
      </c>
      <c r="V1691" s="35">
        <f t="shared" si="367"/>
        <v>0</v>
      </c>
      <c r="W1691" s="35">
        <f>IF(NOT(ISBLANK(H1691)),(12-DATEDIF(H1691,'[3]1.Pradzia'!$D$13,"m")),0)</f>
        <v>0</v>
      </c>
      <c r="X1691" s="35">
        <f t="shared" si="368"/>
        <v>0</v>
      </c>
      <c r="Y1691" s="35">
        <f t="shared" si="364"/>
        <v>0</v>
      </c>
      <c r="Z1691" s="35">
        <f t="shared" si="376"/>
        <v>0</v>
      </c>
      <c r="AA1691" s="36">
        <f t="shared" si="369"/>
        <v>0</v>
      </c>
      <c r="AB1691" s="36">
        <f t="shared" si="370"/>
        <v>0</v>
      </c>
      <c r="AC1691" s="37">
        <f t="shared" si="371"/>
        <v>0</v>
      </c>
      <c r="AD1691" s="35">
        <f>IF(OR(YEAR(G1691)&lt;2019,O1691="X"),0,IF(ISBLANK(H1691),DATEDIF(G1691,'[3]1.Pradzia'!$D$13,"M"),DATEDIF(G1691,H1691,"m")))</f>
        <v>0</v>
      </c>
      <c r="AE1691" s="37">
        <f>IF(E1691='[3]5.Grup_T'!$E$20,0,IF(AD1691&lt;&gt;0,M1691/V1691*MIN(12,AD1691),0))</f>
        <v>0</v>
      </c>
      <c r="AF1691" s="37">
        <f t="shared" si="372"/>
        <v>0</v>
      </c>
      <c r="AG1691" s="37">
        <f t="shared" si="373"/>
        <v>0</v>
      </c>
      <c r="AH1691" s="37">
        <f t="shared" si="374"/>
        <v>0</v>
      </c>
      <c r="AI1691" s="35" t="str">
        <f t="shared" si="375"/>
        <v>Nusidėvėjęs</v>
      </c>
      <c r="AJ1691" s="38" t="str">
        <f>IF(AND(F1691&lt;&gt;[3]Pav.tvarkyklė!$B$12,F1691&lt;&gt;[3]Pav.tvarkyklė!$B$13),"GVTNT","X")</f>
        <v>GVTNT</v>
      </c>
      <c r="AK1691" s="39">
        <f t="shared" si="377"/>
        <v>0</v>
      </c>
      <c r="AL1691" s="41"/>
      <c r="AM1691" s="41"/>
      <c r="AN1691" s="41">
        <f t="shared" si="365"/>
        <v>1900</v>
      </c>
      <c r="AO1691" s="41"/>
      <c r="AP1691" s="41"/>
      <c r="AQ1691" s="41"/>
      <c r="AR1691" s="42"/>
      <c r="AS1691" s="42"/>
      <c r="AU1691" s="43">
        <f t="shared" si="366"/>
        <v>0</v>
      </c>
    </row>
    <row r="1692" spans="1:47" ht="15" customHeight="1" x14ac:dyDescent="0.25">
      <c r="A1692" s="11"/>
      <c r="B1692" s="19">
        <v>1860</v>
      </c>
      <c r="C1692" s="74"/>
      <c r="D1692" s="77"/>
      <c r="E1692" s="78"/>
      <c r="F1692" s="78"/>
      <c r="G1692" s="80"/>
      <c r="H1692" s="49"/>
      <c r="I1692" s="79"/>
      <c r="J1692" s="27"/>
      <c r="K1692" s="27"/>
      <c r="L1692" s="79"/>
      <c r="M1692" s="81"/>
      <c r="N1692" s="29">
        <v>0</v>
      </c>
      <c r="O1692" s="30" t="str">
        <f>IF(G1692&lt;=$N$2,"",IF(F1692=[3]Pav.tvarkyklė!$B$13,"",IF(ISBLANK(R1692),"X","")))</f>
        <v/>
      </c>
      <c r="P1692" s="88"/>
      <c r="Q1692" s="78"/>
      <c r="R1692" s="78"/>
      <c r="S1692" s="63"/>
      <c r="T1692" s="63"/>
      <c r="U1692" s="34" t="str">
        <f>IFERROR(INDEX('[3]5.Grup_T'!$G$4:$G$22,MATCH('6.Turtas'!E1692,'[3]5.Grup_T'!$E$4:$E$22,0)),"0")</f>
        <v>0</v>
      </c>
      <c r="V1692" s="35">
        <f t="shared" si="367"/>
        <v>0</v>
      </c>
      <c r="W1692" s="35">
        <f>IF(NOT(ISBLANK(H1692)),(12-DATEDIF(H1692,'[3]1.Pradzia'!$D$13,"m")),0)</f>
        <v>0</v>
      </c>
      <c r="X1692" s="35">
        <f t="shared" si="368"/>
        <v>0</v>
      </c>
      <c r="Y1692" s="35">
        <f t="shared" si="364"/>
        <v>0</v>
      </c>
      <c r="Z1692" s="35">
        <f t="shared" si="376"/>
        <v>0</v>
      </c>
      <c r="AA1692" s="36">
        <f t="shared" si="369"/>
        <v>0</v>
      </c>
      <c r="AB1692" s="36">
        <f t="shared" si="370"/>
        <v>0</v>
      </c>
      <c r="AC1692" s="37">
        <f t="shared" si="371"/>
        <v>0</v>
      </c>
      <c r="AD1692" s="35">
        <f>IF(OR(YEAR(G1692)&lt;2019,O1692="X"),0,IF(ISBLANK(H1692),DATEDIF(G1692,'[3]1.Pradzia'!$D$13,"M"),DATEDIF(G1692,H1692,"m")))</f>
        <v>0</v>
      </c>
      <c r="AE1692" s="37">
        <f>IF(E1692='[3]5.Grup_T'!$E$20,0,IF(AD1692&lt;&gt;0,M1692/V1692*MIN(12,AD1692),0))</f>
        <v>0</v>
      </c>
      <c r="AF1692" s="37">
        <f t="shared" si="372"/>
        <v>0</v>
      </c>
      <c r="AG1692" s="37">
        <f t="shared" si="373"/>
        <v>0</v>
      </c>
      <c r="AH1692" s="37">
        <f t="shared" si="374"/>
        <v>0</v>
      </c>
      <c r="AI1692" s="35" t="str">
        <f t="shared" si="375"/>
        <v>Nusidėvėjęs</v>
      </c>
      <c r="AJ1692" s="38" t="str">
        <f>IF(AND(F1692&lt;&gt;[3]Pav.tvarkyklė!$B$12,F1692&lt;&gt;[3]Pav.tvarkyklė!$B$13),"GVTNT","X")</f>
        <v>GVTNT</v>
      </c>
      <c r="AK1692" s="39">
        <f t="shared" si="377"/>
        <v>0</v>
      </c>
      <c r="AL1692" s="41"/>
      <c r="AM1692" s="41"/>
      <c r="AN1692" s="41">
        <f t="shared" si="365"/>
        <v>1900</v>
      </c>
      <c r="AO1692" s="41"/>
      <c r="AP1692" s="41"/>
      <c r="AQ1692" s="41"/>
      <c r="AR1692" s="42"/>
      <c r="AS1692" s="42"/>
      <c r="AU1692" s="43">
        <f t="shared" si="366"/>
        <v>0</v>
      </c>
    </row>
    <row r="1693" spans="1:47" ht="15" customHeight="1" x14ac:dyDescent="0.25">
      <c r="A1693" s="11"/>
      <c r="B1693" s="19">
        <v>1861</v>
      </c>
      <c r="C1693" s="74"/>
      <c r="D1693" s="77"/>
      <c r="E1693" s="78"/>
      <c r="F1693" s="78"/>
      <c r="G1693" s="80"/>
      <c r="H1693" s="49"/>
      <c r="I1693" s="79"/>
      <c r="J1693" s="27"/>
      <c r="K1693" s="27"/>
      <c r="L1693" s="79"/>
      <c r="M1693" s="81"/>
      <c r="N1693" s="29">
        <v>0</v>
      </c>
      <c r="O1693" s="30" t="str">
        <f>IF(G1693&lt;=$N$2,"",IF(F1693=[3]Pav.tvarkyklė!$B$13,"",IF(ISBLANK(R1693),"X","")))</f>
        <v/>
      </c>
      <c r="P1693" s="88"/>
      <c r="Q1693" s="78"/>
      <c r="R1693" s="78"/>
      <c r="S1693" s="63"/>
      <c r="T1693" s="63"/>
      <c r="U1693" s="34" t="str">
        <f>IFERROR(INDEX('[3]5.Grup_T'!$G$4:$G$22,MATCH('6.Turtas'!E1693,'[3]5.Grup_T'!$E$4:$E$22,0)),"0")</f>
        <v>0</v>
      </c>
      <c r="V1693" s="35">
        <f t="shared" si="367"/>
        <v>0</v>
      </c>
      <c r="W1693" s="35">
        <f>IF(NOT(ISBLANK(H1693)),(12-DATEDIF(H1693,'[3]1.Pradzia'!$D$13,"m")),0)</f>
        <v>0</v>
      </c>
      <c r="X1693" s="35">
        <f t="shared" si="368"/>
        <v>0</v>
      </c>
      <c r="Y1693" s="35">
        <f t="shared" si="364"/>
        <v>0</v>
      </c>
      <c r="Z1693" s="35">
        <f t="shared" si="376"/>
        <v>0</v>
      </c>
      <c r="AA1693" s="36">
        <f t="shared" si="369"/>
        <v>0</v>
      </c>
      <c r="AB1693" s="36">
        <f t="shared" si="370"/>
        <v>0</v>
      </c>
      <c r="AC1693" s="37">
        <f t="shared" si="371"/>
        <v>0</v>
      </c>
      <c r="AD1693" s="35">
        <f>IF(OR(YEAR(G1693)&lt;2019,O1693="X"),0,IF(ISBLANK(H1693),DATEDIF(G1693,'[3]1.Pradzia'!$D$13,"M"),DATEDIF(G1693,H1693,"m")))</f>
        <v>0</v>
      </c>
      <c r="AE1693" s="37">
        <f>IF(E1693='[3]5.Grup_T'!$E$20,0,IF(AD1693&lt;&gt;0,M1693/V1693*MIN(12,AD1693),0))</f>
        <v>0</v>
      </c>
      <c r="AF1693" s="37">
        <f t="shared" si="372"/>
        <v>0</v>
      </c>
      <c r="AG1693" s="37">
        <f t="shared" si="373"/>
        <v>0</v>
      </c>
      <c r="AH1693" s="37">
        <f t="shared" si="374"/>
        <v>0</v>
      </c>
      <c r="AI1693" s="35" t="str">
        <f t="shared" si="375"/>
        <v>Nusidėvėjęs</v>
      </c>
      <c r="AJ1693" s="38" t="str">
        <f>IF(AND(F1693&lt;&gt;[3]Pav.tvarkyklė!$B$12,F1693&lt;&gt;[3]Pav.tvarkyklė!$B$13),"GVTNT","X")</f>
        <v>GVTNT</v>
      </c>
      <c r="AK1693" s="39">
        <f t="shared" si="377"/>
        <v>0</v>
      </c>
      <c r="AL1693" s="41"/>
      <c r="AM1693" s="41"/>
      <c r="AN1693" s="41">
        <f t="shared" si="365"/>
        <v>1900</v>
      </c>
      <c r="AO1693" s="41"/>
      <c r="AP1693" s="41"/>
      <c r="AQ1693" s="41"/>
      <c r="AR1693" s="42"/>
      <c r="AS1693" s="42"/>
      <c r="AU1693" s="43">
        <f t="shared" si="366"/>
        <v>0</v>
      </c>
    </row>
    <row r="1694" spans="1:47" ht="15" customHeight="1" x14ac:dyDescent="0.25">
      <c r="A1694" s="11"/>
      <c r="B1694" s="19">
        <v>1862</v>
      </c>
      <c r="C1694" s="74"/>
      <c r="D1694" s="77"/>
      <c r="E1694" s="78"/>
      <c r="F1694" s="78"/>
      <c r="G1694" s="80"/>
      <c r="H1694" s="49"/>
      <c r="I1694" s="79"/>
      <c r="J1694" s="27"/>
      <c r="K1694" s="27"/>
      <c r="L1694" s="79"/>
      <c r="M1694" s="81"/>
      <c r="N1694" s="29">
        <v>0</v>
      </c>
      <c r="O1694" s="30" t="str">
        <f>IF(G1694&lt;=$N$2,"",IF(F1694=[3]Pav.tvarkyklė!$B$13,"",IF(ISBLANK(R1694),"X","")))</f>
        <v/>
      </c>
      <c r="P1694" s="88"/>
      <c r="Q1694" s="78"/>
      <c r="R1694" s="78"/>
      <c r="S1694" s="63"/>
      <c r="T1694" s="63"/>
      <c r="U1694" s="34" t="str">
        <f>IFERROR(INDEX('[3]5.Grup_T'!$G$4:$G$22,MATCH('6.Turtas'!E1694,'[3]5.Grup_T'!$E$4:$E$22,0)),"0")</f>
        <v>0</v>
      </c>
      <c r="V1694" s="35">
        <f t="shared" si="367"/>
        <v>0</v>
      </c>
      <c r="W1694" s="35">
        <f>IF(NOT(ISBLANK(H1694)),(12-DATEDIF(H1694,'[3]1.Pradzia'!$D$13,"m")),0)</f>
        <v>0</v>
      </c>
      <c r="X1694" s="35">
        <f t="shared" si="368"/>
        <v>0</v>
      </c>
      <c r="Y1694" s="35">
        <f t="shared" si="364"/>
        <v>0</v>
      </c>
      <c r="Z1694" s="35">
        <f t="shared" si="376"/>
        <v>0</v>
      </c>
      <c r="AA1694" s="36">
        <f t="shared" si="369"/>
        <v>0</v>
      </c>
      <c r="AB1694" s="36">
        <f t="shared" si="370"/>
        <v>0</v>
      </c>
      <c r="AC1694" s="37">
        <f t="shared" si="371"/>
        <v>0</v>
      </c>
      <c r="AD1694" s="35">
        <f>IF(OR(YEAR(G1694)&lt;2019,O1694="X"),0,IF(ISBLANK(H1694),DATEDIF(G1694,'[3]1.Pradzia'!$D$13,"M"),DATEDIF(G1694,H1694,"m")))</f>
        <v>0</v>
      </c>
      <c r="AE1694" s="37">
        <f>IF(E1694='[3]5.Grup_T'!$E$20,0,IF(AD1694&lt;&gt;0,M1694/V1694*MIN(12,AD1694),0))</f>
        <v>0</v>
      </c>
      <c r="AF1694" s="37">
        <f t="shared" si="372"/>
        <v>0</v>
      </c>
      <c r="AG1694" s="37">
        <f t="shared" si="373"/>
        <v>0</v>
      </c>
      <c r="AH1694" s="37">
        <f t="shared" si="374"/>
        <v>0</v>
      </c>
      <c r="AI1694" s="35" t="str">
        <f t="shared" si="375"/>
        <v>Nusidėvėjęs</v>
      </c>
      <c r="AJ1694" s="38" t="str">
        <f>IF(AND(F1694&lt;&gt;[3]Pav.tvarkyklė!$B$12,F1694&lt;&gt;[3]Pav.tvarkyklė!$B$13),"GVTNT","X")</f>
        <v>GVTNT</v>
      </c>
      <c r="AK1694" s="39">
        <f t="shared" si="377"/>
        <v>0</v>
      </c>
      <c r="AL1694" s="41"/>
      <c r="AM1694" s="41"/>
      <c r="AN1694" s="41">
        <f t="shared" si="365"/>
        <v>1900</v>
      </c>
      <c r="AO1694" s="41"/>
      <c r="AP1694" s="41"/>
      <c r="AQ1694" s="41"/>
      <c r="AR1694" s="42"/>
      <c r="AS1694" s="42"/>
      <c r="AU1694" s="43">
        <f t="shared" si="366"/>
        <v>0</v>
      </c>
    </row>
    <row r="1695" spans="1:47" ht="15" customHeight="1" x14ac:dyDescent="0.25">
      <c r="A1695" s="11"/>
      <c r="B1695" s="19">
        <v>1863</v>
      </c>
      <c r="C1695" s="74"/>
      <c r="D1695" s="77"/>
      <c r="E1695" s="78"/>
      <c r="F1695" s="78"/>
      <c r="G1695" s="80"/>
      <c r="H1695" s="49"/>
      <c r="I1695" s="79"/>
      <c r="J1695" s="27"/>
      <c r="K1695" s="27"/>
      <c r="L1695" s="79"/>
      <c r="M1695" s="81"/>
      <c r="N1695" s="29">
        <v>0</v>
      </c>
      <c r="O1695" s="30" t="str">
        <f>IF(G1695&lt;=$N$2,"",IF(F1695=[3]Pav.tvarkyklė!$B$13,"",IF(ISBLANK(R1695),"X","")))</f>
        <v/>
      </c>
      <c r="P1695" s="88"/>
      <c r="Q1695" s="78"/>
      <c r="R1695" s="78"/>
      <c r="S1695" s="63"/>
      <c r="T1695" s="63"/>
      <c r="U1695" s="34" t="str">
        <f>IFERROR(INDEX('[3]5.Grup_T'!$G$4:$G$22,MATCH('6.Turtas'!E1695,'[3]5.Grup_T'!$E$4:$E$22,0)),"0")</f>
        <v>0</v>
      </c>
      <c r="V1695" s="35">
        <f t="shared" si="367"/>
        <v>0</v>
      </c>
      <c r="W1695" s="35">
        <f>IF(NOT(ISBLANK(H1695)),(12-DATEDIF(H1695,'[3]1.Pradzia'!$D$13,"m")),0)</f>
        <v>0</v>
      </c>
      <c r="X1695" s="35">
        <f t="shared" si="368"/>
        <v>0</v>
      </c>
      <c r="Y1695" s="35">
        <f t="shared" si="364"/>
        <v>0</v>
      </c>
      <c r="Z1695" s="35">
        <f t="shared" si="376"/>
        <v>0</v>
      </c>
      <c r="AA1695" s="36">
        <f t="shared" si="369"/>
        <v>0</v>
      </c>
      <c r="AB1695" s="36">
        <f t="shared" si="370"/>
        <v>0</v>
      </c>
      <c r="AC1695" s="37">
        <f t="shared" si="371"/>
        <v>0</v>
      </c>
      <c r="AD1695" s="35">
        <f>IF(OR(YEAR(G1695)&lt;2019,O1695="X"),0,IF(ISBLANK(H1695),DATEDIF(G1695,'[3]1.Pradzia'!$D$13,"M"),DATEDIF(G1695,H1695,"m")))</f>
        <v>0</v>
      </c>
      <c r="AE1695" s="37">
        <f>IF(E1695='[3]5.Grup_T'!$E$20,0,IF(AD1695&lt;&gt;0,M1695/V1695*MIN(12,AD1695),0))</f>
        <v>0</v>
      </c>
      <c r="AF1695" s="37">
        <f t="shared" si="372"/>
        <v>0</v>
      </c>
      <c r="AG1695" s="37">
        <f t="shared" si="373"/>
        <v>0</v>
      </c>
      <c r="AH1695" s="37">
        <f t="shared" si="374"/>
        <v>0</v>
      </c>
      <c r="AI1695" s="35" t="str">
        <f t="shared" si="375"/>
        <v>Nusidėvėjęs</v>
      </c>
      <c r="AJ1695" s="38" t="str">
        <f>IF(AND(F1695&lt;&gt;[3]Pav.tvarkyklė!$B$12,F1695&lt;&gt;[3]Pav.tvarkyklė!$B$13),"GVTNT","X")</f>
        <v>GVTNT</v>
      </c>
      <c r="AK1695" s="39">
        <f t="shared" si="377"/>
        <v>0</v>
      </c>
      <c r="AL1695" s="41"/>
      <c r="AM1695" s="41"/>
      <c r="AN1695" s="41">
        <f t="shared" si="365"/>
        <v>1900</v>
      </c>
      <c r="AO1695" s="41"/>
      <c r="AP1695" s="41"/>
      <c r="AQ1695" s="41"/>
      <c r="AR1695" s="42"/>
      <c r="AS1695" s="42"/>
      <c r="AU1695" s="43">
        <f t="shared" si="366"/>
        <v>0</v>
      </c>
    </row>
    <row r="1696" spans="1:47" ht="15" customHeight="1" x14ac:dyDescent="0.25">
      <c r="A1696" s="11"/>
      <c r="B1696" s="19">
        <v>1864</v>
      </c>
      <c r="C1696" s="74"/>
      <c r="D1696" s="77"/>
      <c r="E1696" s="78"/>
      <c r="F1696" s="78"/>
      <c r="G1696" s="80"/>
      <c r="H1696" s="49"/>
      <c r="I1696" s="79"/>
      <c r="J1696" s="27"/>
      <c r="K1696" s="27"/>
      <c r="L1696" s="79"/>
      <c r="M1696" s="81"/>
      <c r="N1696" s="29">
        <v>0</v>
      </c>
      <c r="O1696" s="30" t="str">
        <f>IF(G1696&lt;=$N$2,"",IF(F1696=[3]Pav.tvarkyklė!$B$13,"",IF(ISBLANK(R1696),"X","")))</f>
        <v/>
      </c>
      <c r="P1696" s="88"/>
      <c r="Q1696" s="78"/>
      <c r="R1696" s="78"/>
      <c r="S1696" s="63"/>
      <c r="T1696" s="63"/>
      <c r="U1696" s="34" t="str">
        <f>IFERROR(INDEX('[3]5.Grup_T'!$G$4:$G$22,MATCH('6.Turtas'!E1696,'[3]5.Grup_T'!$E$4:$E$22,0)),"0")</f>
        <v>0</v>
      </c>
      <c r="V1696" s="35">
        <f t="shared" si="367"/>
        <v>0</v>
      </c>
      <c r="W1696" s="35">
        <f>IF(NOT(ISBLANK(H1696)),(12-DATEDIF(H1696,'[3]1.Pradzia'!$D$13,"m")),0)</f>
        <v>0</v>
      </c>
      <c r="X1696" s="35">
        <f t="shared" si="368"/>
        <v>0</v>
      </c>
      <c r="Y1696" s="35">
        <f t="shared" si="364"/>
        <v>0</v>
      </c>
      <c r="Z1696" s="35">
        <f t="shared" si="376"/>
        <v>0</v>
      </c>
      <c r="AA1696" s="36">
        <f t="shared" si="369"/>
        <v>0</v>
      </c>
      <c r="AB1696" s="36">
        <f t="shared" si="370"/>
        <v>0</v>
      </c>
      <c r="AC1696" s="37">
        <f t="shared" si="371"/>
        <v>0</v>
      </c>
      <c r="AD1696" s="35">
        <f>IF(OR(YEAR(G1696)&lt;2019,O1696="X"),0,IF(ISBLANK(H1696),DATEDIF(G1696,'[3]1.Pradzia'!$D$13,"M"),DATEDIF(G1696,H1696,"m")))</f>
        <v>0</v>
      </c>
      <c r="AE1696" s="37">
        <f>IF(E1696='[3]5.Grup_T'!$E$20,0,IF(AD1696&lt;&gt;0,M1696/V1696*MIN(12,AD1696),0))</f>
        <v>0</v>
      </c>
      <c r="AF1696" s="37">
        <f t="shared" si="372"/>
        <v>0</v>
      </c>
      <c r="AG1696" s="37">
        <f t="shared" si="373"/>
        <v>0</v>
      </c>
      <c r="AH1696" s="37">
        <f t="shared" si="374"/>
        <v>0</v>
      </c>
      <c r="AI1696" s="35" t="str">
        <f t="shared" si="375"/>
        <v>Nusidėvėjęs</v>
      </c>
      <c r="AJ1696" s="38" t="str">
        <f>IF(AND(F1696&lt;&gt;[3]Pav.tvarkyklė!$B$12,F1696&lt;&gt;[3]Pav.tvarkyklė!$B$13),"GVTNT","X")</f>
        <v>GVTNT</v>
      </c>
      <c r="AK1696" s="39">
        <f t="shared" si="377"/>
        <v>0</v>
      </c>
      <c r="AL1696" s="41"/>
      <c r="AM1696" s="41"/>
      <c r="AN1696" s="41">
        <f t="shared" si="365"/>
        <v>1900</v>
      </c>
      <c r="AO1696" s="41"/>
      <c r="AP1696" s="41"/>
      <c r="AQ1696" s="41"/>
      <c r="AR1696" s="42"/>
      <c r="AS1696" s="42"/>
      <c r="AU1696" s="43">
        <f t="shared" si="366"/>
        <v>0</v>
      </c>
    </row>
    <row r="1697" spans="1:47" ht="15" customHeight="1" x14ac:dyDescent="0.25">
      <c r="A1697" s="11"/>
      <c r="B1697" s="19">
        <v>1865</v>
      </c>
      <c r="C1697" s="74"/>
      <c r="D1697" s="77"/>
      <c r="E1697" s="78"/>
      <c r="F1697" s="78"/>
      <c r="G1697" s="80"/>
      <c r="H1697" s="49"/>
      <c r="I1697" s="79"/>
      <c r="J1697" s="27"/>
      <c r="K1697" s="27"/>
      <c r="L1697" s="79"/>
      <c r="M1697" s="81"/>
      <c r="N1697" s="29">
        <v>0</v>
      </c>
      <c r="O1697" s="30" t="str">
        <f>IF(G1697&lt;=$N$2,"",IF(F1697=[3]Pav.tvarkyklė!$B$13,"",IF(ISBLANK(R1697),"X","")))</f>
        <v/>
      </c>
      <c r="P1697" s="88"/>
      <c r="Q1697" s="78"/>
      <c r="R1697" s="78"/>
      <c r="S1697" s="63"/>
      <c r="T1697" s="63"/>
      <c r="U1697" s="34" t="str">
        <f>IFERROR(INDEX('[3]5.Grup_T'!$G$4:$G$22,MATCH('6.Turtas'!E1697,'[3]5.Grup_T'!$E$4:$E$22,0)),"0")</f>
        <v>0</v>
      </c>
      <c r="V1697" s="35">
        <f t="shared" si="367"/>
        <v>0</v>
      </c>
      <c r="W1697" s="35">
        <f>IF(NOT(ISBLANK(H1697)),(12-DATEDIF(H1697,'[3]1.Pradzia'!$D$13,"m")),0)</f>
        <v>0</v>
      </c>
      <c r="X1697" s="35">
        <f t="shared" si="368"/>
        <v>0</v>
      </c>
      <c r="Y1697" s="35">
        <f t="shared" si="364"/>
        <v>0</v>
      </c>
      <c r="Z1697" s="35">
        <f t="shared" si="376"/>
        <v>0</v>
      </c>
      <c r="AA1697" s="36">
        <f t="shared" si="369"/>
        <v>0</v>
      </c>
      <c r="AB1697" s="36">
        <f t="shared" si="370"/>
        <v>0</v>
      </c>
      <c r="AC1697" s="37">
        <f t="shared" si="371"/>
        <v>0</v>
      </c>
      <c r="AD1697" s="35">
        <f>IF(OR(YEAR(G1697)&lt;2019,O1697="X"),0,IF(ISBLANK(H1697),DATEDIF(G1697,'[3]1.Pradzia'!$D$13,"M"),DATEDIF(G1697,H1697,"m")))</f>
        <v>0</v>
      </c>
      <c r="AE1697" s="37">
        <f>IF(E1697='[3]5.Grup_T'!$E$20,0,IF(AD1697&lt;&gt;0,M1697/V1697*MIN(12,AD1697),0))</f>
        <v>0</v>
      </c>
      <c r="AF1697" s="37">
        <f t="shared" si="372"/>
        <v>0</v>
      </c>
      <c r="AG1697" s="37">
        <f t="shared" si="373"/>
        <v>0</v>
      </c>
      <c r="AH1697" s="37">
        <f t="shared" si="374"/>
        <v>0</v>
      </c>
      <c r="AI1697" s="35" t="str">
        <f t="shared" si="375"/>
        <v>Nusidėvėjęs</v>
      </c>
      <c r="AJ1697" s="38" t="str">
        <f>IF(AND(F1697&lt;&gt;[3]Pav.tvarkyklė!$B$12,F1697&lt;&gt;[3]Pav.tvarkyklė!$B$13),"GVTNT","X")</f>
        <v>GVTNT</v>
      </c>
      <c r="AK1697" s="39">
        <f t="shared" si="377"/>
        <v>0</v>
      </c>
      <c r="AL1697" s="41"/>
      <c r="AM1697" s="41"/>
      <c r="AN1697" s="41">
        <f t="shared" si="365"/>
        <v>1900</v>
      </c>
      <c r="AO1697" s="41"/>
      <c r="AP1697" s="41"/>
      <c r="AQ1697" s="41"/>
      <c r="AR1697" s="42"/>
      <c r="AS1697" s="42"/>
      <c r="AU1697" s="43">
        <f t="shared" si="366"/>
        <v>0</v>
      </c>
    </row>
    <row r="1698" spans="1:47" ht="15" customHeight="1" x14ac:dyDescent="0.25">
      <c r="A1698" s="11"/>
      <c r="B1698" s="19">
        <v>1866</v>
      </c>
      <c r="C1698" s="74"/>
      <c r="D1698" s="77"/>
      <c r="E1698" s="78"/>
      <c r="F1698" s="78"/>
      <c r="G1698" s="80"/>
      <c r="H1698" s="49"/>
      <c r="I1698" s="79"/>
      <c r="J1698" s="27"/>
      <c r="K1698" s="27"/>
      <c r="L1698" s="79"/>
      <c r="M1698" s="81"/>
      <c r="N1698" s="29">
        <v>0</v>
      </c>
      <c r="O1698" s="30" t="str">
        <f>IF(G1698&lt;=$N$2,"",IF(F1698=[3]Pav.tvarkyklė!$B$13,"",IF(ISBLANK(R1698),"X","")))</f>
        <v/>
      </c>
      <c r="P1698" s="88"/>
      <c r="Q1698" s="78"/>
      <c r="R1698" s="78"/>
      <c r="S1698" s="63"/>
      <c r="T1698" s="63"/>
      <c r="U1698" s="34" t="str">
        <f>IFERROR(INDEX('[3]5.Grup_T'!$G$4:$G$22,MATCH('6.Turtas'!E1698,'[3]5.Grup_T'!$E$4:$E$22,0)),"0")</f>
        <v>0</v>
      </c>
      <c r="V1698" s="35">
        <f t="shared" si="367"/>
        <v>0</v>
      </c>
      <c r="W1698" s="35">
        <f>IF(NOT(ISBLANK(H1698)),(12-DATEDIF(H1698,'[3]1.Pradzia'!$D$13,"m")),0)</f>
        <v>0</v>
      </c>
      <c r="X1698" s="35">
        <f t="shared" si="368"/>
        <v>0</v>
      </c>
      <c r="Y1698" s="35">
        <f t="shared" si="364"/>
        <v>0</v>
      </c>
      <c r="Z1698" s="35">
        <f t="shared" si="376"/>
        <v>0</v>
      </c>
      <c r="AA1698" s="36">
        <f t="shared" si="369"/>
        <v>0</v>
      </c>
      <c r="AB1698" s="36">
        <f t="shared" si="370"/>
        <v>0</v>
      </c>
      <c r="AC1698" s="37">
        <f t="shared" si="371"/>
        <v>0</v>
      </c>
      <c r="AD1698" s="35">
        <f>IF(OR(YEAR(G1698)&lt;2019,O1698="X"),0,IF(ISBLANK(H1698),DATEDIF(G1698,'[3]1.Pradzia'!$D$13,"M"),DATEDIF(G1698,H1698,"m")))</f>
        <v>0</v>
      </c>
      <c r="AE1698" s="37">
        <f>IF(E1698='[3]5.Grup_T'!$E$20,0,IF(AD1698&lt;&gt;0,M1698/V1698*MIN(12,AD1698),0))</f>
        <v>0</v>
      </c>
      <c r="AF1698" s="37">
        <f t="shared" si="372"/>
        <v>0</v>
      </c>
      <c r="AG1698" s="37">
        <f t="shared" si="373"/>
        <v>0</v>
      </c>
      <c r="AH1698" s="37">
        <f t="shared" si="374"/>
        <v>0</v>
      </c>
      <c r="AI1698" s="35" t="str">
        <f t="shared" si="375"/>
        <v>Nusidėvėjęs</v>
      </c>
      <c r="AJ1698" s="38" t="str">
        <f>IF(AND(F1698&lt;&gt;[3]Pav.tvarkyklė!$B$12,F1698&lt;&gt;[3]Pav.tvarkyklė!$B$13),"GVTNT","X")</f>
        <v>GVTNT</v>
      </c>
      <c r="AK1698" s="39">
        <f t="shared" si="377"/>
        <v>0</v>
      </c>
      <c r="AL1698" s="41"/>
      <c r="AM1698" s="41"/>
      <c r="AN1698" s="41">
        <f t="shared" si="365"/>
        <v>1900</v>
      </c>
      <c r="AO1698" s="41"/>
      <c r="AP1698" s="41"/>
      <c r="AQ1698" s="41"/>
      <c r="AR1698" s="42"/>
      <c r="AS1698" s="42"/>
      <c r="AU1698" s="43">
        <f t="shared" si="366"/>
        <v>0</v>
      </c>
    </row>
    <row r="1699" spans="1:47" ht="15" customHeight="1" x14ac:dyDescent="0.25">
      <c r="A1699" s="11"/>
      <c r="B1699" s="19">
        <v>1867</v>
      </c>
      <c r="C1699" s="74"/>
      <c r="D1699" s="77"/>
      <c r="E1699" s="78"/>
      <c r="F1699" s="78"/>
      <c r="G1699" s="80"/>
      <c r="H1699" s="49"/>
      <c r="I1699" s="79"/>
      <c r="J1699" s="27"/>
      <c r="K1699" s="27"/>
      <c r="L1699" s="79"/>
      <c r="M1699" s="81"/>
      <c r="N1699" s="29">
        <v>0</v>
      </c>
      <c r="O1699" s="30" t="str">
        <f>IF(G1699&lt;=$N$2,"",IF(F1699=[3]Pav.tvarkyklė!$B$13,"",IF(ISBLANK(R1699),"X","")))</f>
        <v/>
      </c>
      <c r="P1699" s="88"/>
      <c r="Q1699" s="78"/>
      <c r="R1699" s="78"/>
      <c r="S1699" s="63"/>
      <c r="T1699" s="63"/>
      <c r="U1699" s="34" t="str">
        <f>IFERROR(INDEX('[3]5.Grup_T'!$G$4:$G$22,MATCH('6.Turtas'!E1699,'[3]5.Grup_T'!$E$4:$E$22,0)),"0")</f>
        <v>0</v>
      </c>
      <c r="V1699" s="35">
        <f t="shared" si="367"/>
        <v>0</v>
      </c>
      <c r="W1699" s="35">
        <f>IF(NOT(ISBLANK(H1699)),(12-DATEDIF(H1699,'[3]1.Pradzia'!$D$13,"m")),0)</f>
        <v>0</v>
      </c>
      <c r="X1699" s="35">
        <f t="shared" si="368"/>
        <v>0</v>
      </c>
      <c r="Y1699" s="35">
        <f t="shared" si="364"/>
        <v>0</v>
      </c>
      <c r="Z1699" s="35">
        <f t="shared" si="376"/>
        <v>0</v>
      </c>
      <c r="AA1699" s="36">
        <f t="shared" si="369"/>
        <v>0</v>
      </c>
      <c r="AB1699" s="36">
        <f t="shared" si="370"/>
        <v>0</v>
      </c>
      <c r="AC1699" s="37">
        <f t="shared" si="371"/>
        <v>0</v>
      </c>
      <c r="AD1699" s="35">
        <f>IF(OR(YEAR(G1699)&lt;2019,O1699="X"),0,IF(ISBLANK(H1699),DATEDIF(G1699,'[3]1.Pradzia'!$D$13,"M"),DATEDIF(G1699,H1699,"m")))</f>
        <v>0</v>
      </c>
      <c r="AE1699" s="37">
        <f>IF(E1699='[3]5.Grup_T'!$E$20,0,IF(AD1699&lt;&gt;0,M1699/V1699*MIN(12,AD1699),0))</f>
        <v>0</v>
      </c>
      <c r="AF1699" s="37">
        <f t="shared" si="372"/>
        <v>0</v>
      </c>
      <c r="AG1699" s="37">
        <f t="shared" si="373"/>
        <v>0</v>
      </c>
      <c r="AH1699" s="37">
        <f t="shared" si="374"/>
        <v>0</v>
      </c>
      <c r="AI1699" s="35" t="str">
        <f t="shared" si="375"/>
        <v>Nusidėvėjęs</v>
      </c>
      <c r="AJ1699" s="38" t="str">
        <f>IF(AND(F1699&lt;&gt;[3]Pav.tvarkyklė!$B$12,F1699&lt;&gt;[3]Pav.tvarkyklė!$B$13),"GVTNT","X")</f>
        <v>GVTNT</v>
      </c>
      <c r="AK1699" s="39">
        <f t="shared" si="377"/>
        <v>0</v>
      </c>
      <c r="AL1699" s="41"/>
      <c r="AM1699" s="41"/>
      <c r="AN1699" s="41">
        <f t="shared" si="365"/>
        <v>1900</v>
      </c>
      <c r="AO1699" s="41"/>
      <c r="AP1699" s="41"/>
      <c r="AQ1699" s="41"/>
      <c r="AR1699" s="42"/>
      <c r="AS1699" s="42"/>
      <c r="AU1699" s="43">
        <f t="shared" si="366"/>
        <v>0</v>
      </c>
    </row>
    <row r="1700" spans="1:47" ht="15" customHeight="1" x14ac:dyDescent="0.25">
      <c r="A1700" s="11"/>
      <c r="B1700" s="19">
        <v>1868</v>
      </c>
      <c r="C1700" s="74"/>
      <c r="D1700" s="77"/>
      <c r="E1700" s="78"/>
      <c r="F1700" s="78"/>
      <c r="G1700" s="80"/>
      <c r="H1700" s="49"/>
      <c r="I1700" s="79"/>
      <c r="J1700" s="27"/>
      <c r="K1700" s="27"/>
      <c r="L1700" s="79"/>
      <c r="M1700" s="81"/>
      <c r="N1700" s="29">
        <v>0</v>
      </c>
      <c r="O1700" s="30" t="str">
        <f>IF(G1700&lt;=$N$2,"",IF(F1700=[3]Pav.tvarkyklė!$B$13,"",IF(ISBLANK(R1700),"X","")))</f>
        <v/>
      </c>
      <c r="P1700" s="88"/>
      <c r="Q1700" s="78"/>
      <c r="R1700" s="78"/>
      <c r="S1700" s="63"/>
      <c r="T1700" s="63"/>
      <c r="U1700" s="34" t="str">
        <f>IFERROR(INDEX('[3]5.Grup_T'!$G$4:$G$22,MATCH('6.Turtas'!E1700,'[3]5.Grup_T'!$E$4:$E$22,0)),"0")</f>
        <v>0</v>
      </c>
      <c r="V1700" s="35">
        <f t="shared" si="367"/>
        <v>0</v>
      </c>
      <c r="W1700" s="35">
        <f>IF(NOT(ISBLANK(H1700)),(12-DATEDIF(H1700,'[3]1.Pradzia'!$D$13,"m")),0)</f>
        <v>0</v>
      </c>
      <c r="X1700" s="35">
        <f t="shared" si="368"/>
        <v>0</v>
      </c>
      <c r="Y1700" s="35">
        <f t="shared" si="364"/>
        <v>0</v>
      </c>
      <c r="Z1700" s="35">
        <f t="shared" si="376"/>
        <v>0</v>
      </c>
      <c r="AA1700" s="36">
        <f t="shared" si="369"/>
        <v>0</v>
      </c>
      <c r="AB1700" s="36">
        <f t="shared" si="370"/>
        <v>0</v>
      </c>
      <c r="AC1700" s="37">
        <f t="shared" si="371"/>
        <v>0</v>
      </c>
      <c r="AD1700" s="35">
        <f>IF(OR(YEAR(G1700)&lt;2019,O1700="X"),0,IF(ISBLANK(H1700),DATEDIF(G1700,'[3]1.Pradzia'!$D$13,"M"),DATEDIF(G1700,H1700,"m")))</f>
        <v>0</v>
      </c>
      <c r="AE1700" s="37">
        <f>IF(E1700='[3]5.Grup_T'!$E$20,0,IF(AD1700&lt;&gt;0,M1700/V1700*MIN(12,AD1700),0))</f>
        <v>0</v>
      </c>
      <c r="AF1700" s="37">
        <f t="shared" si="372"/>
        <v>0</v>
      </c>
      <c r="AG1700" s="37">
        <f t="shared" si="373"/>
        <v>0</v>
      </c>
      <c r="AH1700" s="37">
        <f t="shared" si="374"/>
        <v>0</v>
      </c>
      <c r="AI1700" s="35" t="str">
        <f t="shared" si="375"/>
        <v>Nusidėvėjęs</v>
      </c>
      <c r="AJ1700" s="38" t="str">
        <f>IF(AND(F1700&lt;&gt;[3]Pav.tvarkyklė!$B$12,F1700&lt;&gt;[3]Pav.tvarkyklė!$B$13),"GVTNT","X")</f>
        <v>GVTNT</v>
      </c>
      <c r="AK1700" s="39">
        <f t="shared" si="377"/>
        <v>0</v>
      </c>
      <c r="AL1700" s="41"/>
      <c r="AM1700" s="41"/>
      <c r="AN1700" s="41">
        <f t="shared" si="365"/>
        <v>1900</v>
      </c>
      <c r="AO1700" s="41"/>
      <c r="AP1700" s="41"/>
      <c r="AQ1700" s="41"/>
      <c r="AR1700" s="42"/>
      <c r="AS1700" s="42"/>
      <c r="AU1700" s="43">
        <f t="shared" si="366"/>
        <v>0</v>
      </c>
    </row>
    <row r="1701" spans="1:47" ht="15" customHeight="1" x14ac:dyDescent="0.25">
      <c r="A1701" s="11"/>
      <c r="B1701" s="19">
        <v>1869</v>
      </c>
      <c r="C1701" s="74"/>
      <c r="D1701" s="77"/>
      <c r="E1701" s="78"/>
      <c r="F1701" s="78"/>
      <c r="G1701" s="80"/>
      <c r="H1701" s="49"/>
      <c r="I1701" s="79"/>
      <c r="J1701" s="27"/>
      <c r="K1701" s="27"/>
      <c r="L1701" s="79"/>
      <c r="M1701" s="81"/>
      <c r="N1701" s="29">
        <v>0</v>
      </c>
      <c r="O1701" s="30" t="str">
        <f>IF(G1701&lt;=$N$2,"",IF(F1701=[3]Pav.tvarkyklė!$B$13,"",IF(ISBLANK(R1701),"X","")))</f>
        <v/>
      </c>
      <c r="P1701" s="88"/>
      <c r="Q1701" s="78"/>
      <c r="R1701" s="78"/>
      <c r="S1701" s="63"/>
      <c r="T1701" s="63"/>
      <c r="U1701" s="34" t="str">
        <f>IFERROR(INDEX('[3]5.Grup_T'!$G$4:$G$22,MATCH('6.Turtas'!E1701,'[3]5.Grup_T'!$E$4:$E$22,0)),"0")</f>
        <v>0</v>
      </c>
      <c r="V1701" s="35">
        <f t="shared" si="367"/>
        <v>0</v>
      </c>
      <c r="W1701" s="35">
        <f>IF(NOT(ISBLANK(H1701)),(12-DATEDIF(H1701,'[3]1.Pradzia'!$D$13,"m")),0)</f>
        <v>0</v>
      </c>
      <c r="X1701" s="35">
        <f t="shared" si="368"/>
        <v>0</v>
      </c>
      <c r="Y1701" s="35">
        <f t="shared" si="364"/>
        <v>0</v>
      </c>
      <c r="Z1701" s="35">
        <f t="shared" si="376"/>
        <v>0</v>
      </c>
      <c r="AA1701" s="36">
        <f t="shared" si="369"/>
        <v>0</v>
      </c>
      <c r="AB1701" s="36">
        <f t="shared" si="370"/>
        <v>0</v>
      </c>
      <c r="AC1701" s="37">
        <f t="shared" si="371"/>
        <v>0</v>
      </c>
      <c r="AD1701" s="35">
        <f>IF(OR(YEAR(G1701)&lt;2019,O1701="X"),0,IF(ISBLANK(H1701),DATEDIF(G1701,'[3]1.Pradzia'!$D$13,"M"),DATEDIF(G1701,H1701,"m")))</f>
        <v>0</v>
      </c>
      <c r="AE1701" s="37">
        <f>IF(E1701='[3]5.Grup_T'!$E$20,0,IF(AD1701&lt;&gt;0,M1701/V1701*MIN(12,AD1701),0))</f>
        <v>0</v>
      </c>
      <c r="AF1701" s="37">
        <f t="shared" si="372"/>
        <v>0</v>
      </c>
      <c r="AG1701" s="37">
        <f t="shared" si="373"/>
        <v>0</v>
      </c>
      <c r="AH1701" s="37">
        <f t="shared" si="374"/>
        <v>0</v>
      </c>
      <c r="AI1701" s="35" t="str">
        <f t="shared" si="375"/>
        <v>Nusidėvėjęs</v>
      </c>
      <c r="AJ1701" s="38" t="str">
        <f>IF(AND(F1701&lt;&gt;[3]Pav.tvarkyklė!$B$12,F1701&lt;&gt;[3]Pav.tvarkyklė!$B$13),"GVTNT","X")</f>
        <v>GVTNT</v>
      </c>
      <c r="AK1701" s="39">
        <f t="shared" si="377"/>
        <v>0</v>
      </c>
      <c r="AL1701" s="41"/>
      <c r="AM1701" s="41"/>
      <c r="AN1701" s="41">
        <f t="shared" si="365"/>
        <v>1900</v>
      </c>
      <c r="AO1701" s="41"/>
      <c r="AP1701" s="41"/>
      <c r="AQ1701" s="41"/>
      <c r="AR1701" s="42"/>
      <c r="AS1701" s="42"/>
      <c r="AU1701" s="43">
        <f t="shared" si="366"/>
        <v>0</v>
      </c>
    </row>
    <row r="1702" spans="1:47" ht="15" customHeight="1" x14ac:dyDescent="0.25">
      <c r="A1702" s="11"/>
      <c r="B1702" s="19">
        <v>1870</v>
      </c>
      <c r="C1702" s="74"/>
      <c r="D1702" s="77"/>
      <c r="E1702" s="78"/>
      <c r="F1702" s="78"/>
      <c r="G1702" s="80"/>
      <c r="H1702" s="49"/>
      <c r="I1702" s="79"/>
      <c r="J1702" s="27"/>
      <c r="K1702" s="27"/>
      <c r="L1702" s="79"/>
      <c r="M1702" s="81"/>
      <c r="N1702" s="29">
        <v>0</v>
      </c>
      <c r="O1702" s="30" t="str">
        <f>IF(G1702&lt;=$N$2,"",IF(F1702=[3]Pav.tvarkyklė!$B$13,"",IF(ISBLANK(R1702),"X","")))</f>
        <v/>
      </c>
      <c r="P1702" s="88"/>
      <c r="Q1702" s="78"/>
      <c r="R1702" s="78"/>
      <c r="S1702" s="63"/>
      <c r="T1702" s="63"/>
      <c r="U1702" s="34" t="str">
        <f>IFERROR(INDEX('[3]5.Grup_T'!$G$4:$G$22,MATCH('6.Turtas'!E1702,'[3]5.Grup_T'!$E$4:$E$22,0)),"0")</f>
        <v>0</v>
      </c>
      <c r="V1702" s="35">
        <f t="shared" si="367"/>
        <v>0</v>
      </c>
      <c r="W1702" s="35">
        <f>IF(NOT(ISBLANK(H1702)),(12-DATEDIF(H1702,'[3]1.Pradzia'!$D$13,"m")),0)</f>
        <v>0</v>
      </c>
      <c r="X1702" s="35">
        <f t="shared" si="368"/>
        <v>0</v>
      </c>
      <c r="Y1702" s="35">
        <f t="shared" si="364"/>
        <v>0</v>
      </c>
      <c r="Z1702" s="35">
        <f t="shared" si="376"/>
        <v>0</v>
      </c>
      <c r="AA1702" s="36">
        <f t="shared" si="369"/>
        <v>0</v>
      </c>
      <c r="AB1702" s="36">
        <f t="shared" si="370"/>
        <v>0</v>
      </c>
      <c r="AC1702" s="37">
        <f t="shared" si="371"/>
        <v>0</v>
      </c>
      <c r="AD1702" s="35">
        <f>IF(OR(YEAR(G1702)&lt;2019,O1702="X"),0,IF(ISBLANK(H1702),DATEDIF(G1702,'[3]1.Pradzia'!$D$13,"M"),DATEDIF(G1702,H1702,"m")))</f>
        <v>0</v>
      </c>
      <c r="AE1702" s="37">
        <f>IF(E1702='[3]5.Grup_T'!$E$20,0,IF(AD1702&lt;&gt;0,M1702/V1702*MIN(12,AD1702),0))</f>
        <v>0</v>
      </c>
      <c r="AF1702" s="37">
        <f t="shared" si="372"/>
        <v>0</v>
      </c>
      <c r="AG1702" s="37">
        <f t="shared" si="373"/>
        <v>0</v>
      </c>
      <c r="AH1702" s="37">
        <f t="shared" si="374"/>
        <v>0</v>
      </c>
      <c r="AI1702" s="35" t="str">
        <f t="shared" si="375"/>
        <v>Nusidėvėjęs</v>
      </c>
      <c r="AJ1702" s="38" t="str">
        <f>IF(AND(F1702&lt;&gt;[3]Pav.tvarkyklė!$B$12,F1702&lt;&gt;[3]Pav.tvarkyklė!$B$13),"GVTNT","X")</f>
        <v>GVTNT</v>
      </c>
      <c r="AK1702" s="39">
        <f t="shared" si="377"/>
        <v>0</v>
      </c>
      <c r="AL1702" s="41"/>
      <c r="AM1702" s="41"/>
      <c r="AN1702" s="41">
        <f t="shared" si="365"/>
        <v>1900</v>
      </c>
      <c r="AO1702" s="41"/>
      <c r="AP1702" s="41"/>
      <c r="AQ1702" s="41"/>
      <c r="AR1702" s="42"/>
      <c r="AS1702" s="42"/>
      <c r="AU1702" s="43">
        <f t="shared" si="366"/>
        <v>0</v>
      </c>
    </row>
    <row r="1703" spans="1:47" ht="15" customHeight="1" x14ac:dyDescent="0.25">
      <c r="A1703" s="11"/>
      <c r="B1703" s="19">
        <v>1871</v>
      </c>
      <c r="C1703" s="74"/>
      <c r="D1703" s="77"/>
      <c r="E1703" s="78"/>
      <c r="F1703" s="78"/>
      <c r="G1703" s="80"/>
      <c r="H1703" s="49"/>
      <c r="I1703" s="79"/>
      <c r="J1703" s="27"/>
      <c r="K1703" s="27"/>
      <c r="L1703" s="79"/>
      <c r="M1703" s="81"/>
      <c r="N1703" s="29">
        <v>0</v>
      </c>
      <c r="O1703" s="30" t="str">
        <f>IF(G1703&lt;=$N$2,"",IF(F1703=[3]Pav.tvarkyklė!$B$13,"",IF(ISBLANK(R1703),"X","")))</f>
        <v/>
      </c>
      <c r="P1703" s="88"/>
      <c r="Q1703" s="78"/>
      <c r="R1703" s="78"/>
      <c r="S1703" s="63"/>
      <c r="T1703" s="63"/>
      <c r="U1703" s="34" t="str">
        <f>IFERROR(INDEX('[3]5.Grup_T'!$G$4:$G$22,MATCH('6.Turtas'!E1703,'[3]5.Grup_T'!$E$4:$E$22,0)),"0")</f>
        <v>0</v>
      </c>
      <c r="V1703" s="35">
        <f t="shared" si="367"/>
        <v>0</v>
      </c>
      <c r="W1703" s="35">
        <f>IF(NOT(ISBLANK(H1703)),(12-DATEDIF(H1703,'[3]1.Pradzia'!$D$13,"m")),0)</f>
        <v>0</v>
      </c>
      <c r="X1703" s="35">
        <f t="shared" si="368"/>
        <v>0</v>
      </c>
      <c r="Y1703" s="35">
        <f t="shared" si="364"/>
        <v>0</v>
      </c>
      <c r="Z1703" s="35">
        <f t="shared" si="376"/>
        <v>0</v>
      </c>
      <c r="AA1703" s="36">
        <f t="shared" si="369"/>
        <v>0</v>
      </c>
      <c r="AB1703" s="36">
        <f t="shared" si="370"/>
        <v>0</v>
      </c>
      <c r="AC1703" s="37">
        <f t="shared" si="371"/>
        <v>0</v>
      </c>
      <c r="AD1703" s="35">
        <f>IF(OR(YEAR(G1703)&lt;2019,O1703="X"),0,IF(ISBLANK(H1703),DATEDIF(G1703,'[3]1.Pradzia'!$D$13,"M"),DATEDIF(G1703,H1703,"m")))</f>
        <v>0</v>
      </c>
      <c r="AE1703" s="37">
        <f>IF(E1703='[3]5.Grup_T'!$E$20,0,IF(AD1703&lt;&gt;0,M1703/V1703*MIN(12,AD1703),0))</f>
        <v>0</v>
      </c>
      <c r="AF1703" s="37">
        <f t="shared" si="372"/>
        <v>0</v>
      </c>
      <c r="AG1703" s="37">
        <f t="shared" si="373"/>
        <v>0</v>
      </c>
      <c r="AH1703" s="37">
        <f t="shared" si="374"/>
        <v>0</v>
      </c>
      <c r="AI1703" s="35" t="str">
        <f t="shared" si="375"/>
        <v>Nusidėvėjęs</v>
      </c>
      <c r="AJ1703" s="38" t="str">
        <f>IF(AND(F1703&lt;&gt;[3]Pav.tvarkyklė!$B$12,F1703&lt;&gt;[3]Pav.tvarkyklė!$B$13),"GVTNT","X")</f>
        <v>GVTNT</v>
      </c>
      <c r="AK1703" s="39">
        <f t="shared" si="377"/>
        <v>0</v>
      </c>
      <c r="AL1703" s="41"/>
      <c r="AM1703" s="41"/>
      <c r="AN1703" s="41">
        <f t="shared" si="365"/>
        <v>1900</v>
      </c>
      <c r="AO1703" s="41"/>
      <c r="AP1703" s="41"/>
      <c r="AQ1703" s="41"/>
      <c r="AR1703" s="42"/>
      <c r="AS1703" s="42"/>
      <c r="AU1703" s="43">
        <f t="shared" si="366"/>
        <v>0</v>
      </c>
    </row>
    <row r="1704" spans="1:47" ht="15" customHeight="1" x14ac:dyDescent="0.25">
      <c r="A1704" s="11"/>
      <c r="B1704" s="19">
        <v>1872</v>
      </c>
      <c r="C1704" s="74"/>
      <c r="D1704" s="77"/>
      <c r="E1704" s="78"/>
      <c r="F1704" s="78"/>
      <c r="G1704" s="80"/>
      <c r="H1704" s="49"/>
      <c r="I1704" s="79"/>
      <c r="J1704" s="27"/>
      <c r="K1704" s="27"/>
      <c r="L1704" s="79"/>
      <c r="M1704" s="81"/>
      <c r="N1704" s="29">
        <v>0</v>
      </c>
      <c r="O1704" s="30" t="str">
        <f>IF(G1704&lt;=$N$2,"",IF(F1704=[3]Pav.tvarkyklė!$B$13,"",IF(ISBLANK(R1704),"X","")))</f>
        <v/>
      </c>
      <c r="P1704" s="88"/>
      <c r="Q1704" s="78"/>
      <c r="R1704" s="78"/>
      <c r="S1704" s="63"/>
      <c r="T1704" s="63"/>
      <c r="U1704" s="34" t="str">
        <f>IFERROR(INDEX('[3]5.Grup_T'!$G$4:$G$22,MATCH('6.Turtas'!E1704,'[3]5.Grup_T'!$E$4:$E$22,0)),"0")</f>
        <v>0</v>
      </c>
      <c r="V1704" s="35">
        <f t="shared" si="367"/>
        <v>0</v>
      </c>
      <c r="W1704" s="35">
        <f>IF(NOT(ISBLANK(H1704)),(12-DATEDIF(H1704,'[3]1.Pradzia'!$D$13,"m")),0)</f>
        <v>0</v>
      </c>
      <c r="X1704" s="35">
        <f t="shared" si="368"/>
        <v>0</v>
      </c>
      <c r="Y1704" s="35">
        <f t="shared" si="364"/>
        <v>0</v>
      </c>
      <c r="Z1704" s="35">
        <f t="shared" si="376"/>
        <v>0</v>
      </c>
      <c r="AA1704" s="36">
        <f t="shared" si="369"/>
        <v>0</v>
      </c>
      <c r="AB1704" s="36">
        <f t="shared" si="370"/>
        <v>0</v>
      </c>
      <c r="AC1704" s="37">
        <f t="shared" si="371"/>
        <v>0</v>
      </c>
      <c r="AD1704" s="35">
        <f>IF(OR(YEAR(G1704)&lt;2019,O1704="X"),0,IF(ISBLANK(H1704),DATEDIF(G1704,'[3]1.Pradzia'!$D$13,"M"),DATEDIF(G1704,H1704,"m")))</f>
        <v>0</v>
      </c>
      <c r="AE1704" s="37">
        <f>IF(E1704='[3]5.Grup_T'!$E$20,0,IF(AD1704&lt;&gt;0,M1704/V1704*MIN(12,AD1704),0))</f>
        <v>0</v>
      </c>
      <c r="AF1704" s="37">
        <f t="shared" si="372"/>
        <v>0</v>
      </c>
      <c r="AG1704" s="37">
        <f t="shared" si="373"/>
        <v>0</v>
      </c>
      <c r="AH1704" s="37">
        <f t="shared" si="374"/>
        <v>0</v>
      </c>
      <c r="AI1704" s="35" t="str">
        <f t="shared" si="375"/>
        <v>Nusidėvėjęs</v>
      </c>
      <c r="AJ1704" s="38" t="str">
        <f>IF(AND(F1704&lt;&gt;[3]Pav.tvarkyklė!$B$12,F1704&lt;&gt;[3]Pav.tvarkyklė!$B$13),"GVTNT","X")</f>
        <v>GVTNT</v>
      </c>
      <c r="AK1704" s="39">
        <f t="shared" si="377"/>
        <v>0</v>
      </c>
      <c r="AL1704" s="41"/>
      <c r="AM1704" s="41"/>
      <c r="AN1704" s="41">
        <f t="shared" si="365"/>
        <v>1900</v>
      </c>
      <c r="AO1704" s="41"/>
      <c r="AP1704" s="41"/>
      <c r="AQ1704" s="41"/>
      <c r="AR1704" s="42"/>
      <c r="AS1704" s="42"/>
      <c r="AU1704" s="43">
        <f t="shared" si="366"/>
        <v>0</v>
      </c>
    </row>
    <row r="1705" spans="1:47" ht="15" customHeight="1" x14ac:dyDescent="0.25">
      <c r="A1705" s="11"/>
      <c r="B1705" s="19">
        <v>1873</v>
      </c>
      <c r="C1705" s="74"/>
      <c r="D1705" s="77"/>
      <c r="E1705" s="78"/>
      <c r="F1705" s="78"/>
      <c r="G1705" s="80"/>
      <c r="H1705" s="49"/>
      <c r="I1705" s="79"/>
      <c r="J1705" s="27"/>
      <c r="K1705" s="27"/>
      <c r="L1705" s="79"/>
      <c r="M1705" s="81"/>
      <c r="N1705" s="29">
        <v>0</v>
      </c>
      <c r="O1705" s="30" t="str">
        <f>IF(G1705&lt;=$N$2,"",IF(F1705=[3]Pav.tvarkyklė!$B$13,"",IF(ISBLANK(R1705),"X","")))</f>
        <v/>
      </c>
      <c r="P1705" s="88"/>
      <c r="Q1705" s="78"/>
      <c r="R1705" s="78"/>
      <c r="S1705" s="63"/>
      <c r="T1705" s="63"/>
      <c r="U1705" s="34" t="str">
        <f>IFERROR(INDEX('[3]5.Grup_T'!$G$4:$G$22,MATCH('6.Turtas'!E1705,'[3]5.Grup_T'!$E$4:$E$22,0)),"0")</f>
        <v>0</v>
      </c>
      <c r="V1705" s="35">
        <f t="shared" si="367"/>
        <v>0</v>
      </c>
      <c r="W1705" s="35">
        <f>IF(NOT(ISBLANK(H1705)),(12-DATEDIF(H1705,'[3]1.Pradzia'!$D$13,"m")),0)</f>
        <v>0</v>
      </c>
      <c r="X1705" s="35">
        <f t="shared" si="368"/>
        <v>0</v>
      </c>
      <c r="Y1705" s="35">
        <f t="shared" si="364"/>
        <v>0</v>
      </c>
      <c r="Z1705" s="35">
        <f t="shared" si="376"/>
        <v>0</v>
      </c>
      <c r="AA1705" s="36">
        <f t="shared" si="369"/>
        <v>0</v>
      </c>
      <c r="AB1705" s="36">
        <f t="shared" si="370"/>
        <v>0</v>
      </c>
      <c r="AC1705" s="37">
        <f t="shared" si="371"/>
        <v>0</v>
      </c>
      <c r="AD1705" s="35">
        <f>IF(OR(YEAR(G1705)&lt;2019,O1705="X"),0,IF(ISBLANK(H1705),DATEDIF(G1705,'[3]1.Pradzia'!$D$13,"M"),DATEDIF(G1705,H1705,"m")))</f>
        <v>0</v>
      </c>
      <c r="AE1705" s="37">
        <f>IF(E1705='[3]5.Grup_T'!$E$20,0,IF(AD1705&lt;&gt;0,M1705/V1705*MIN(12,AD1705),0))</f>
        <v>0</v>
      </c>
      <c r="AF1705" s="37">
        <f t="shared" si="372"/>
        <v>0</v>
      </c>
      <c r="AG1705" s="37">
        <f t="shared" si="373"/>
        <v>0</v>
      </c>
      <c r="AH1705" s="37">
        <f t="shared" si="374"/>
        <v>0</v>
      </c>
      <c r="AI1705" s="35" t="str">
        <f t="shared" si="375"/>
        <v>Nusidėvėjęs</v>
      </c>
      <c r="AJ1705" s="38" t="str">
        <f>IF(AND(F1705&lt;&gt;[3]Pav.tvarkyklė!$B$12,F1705&lt;&gt;[3]Pav.tvarkyklė!$B$13),"GVTNT","X")</f>
        <v>GVTNT</v>
      </c>
      <c r="AK1705" s="39">
        <f t="shared" si="377"/>
        <v>0</v>
      </c>
      <c r="AL1705" s="41"/>
      <c r="AM1705" s="41"/>
      <c r="AN1705" s="41">
        <f t="shared" si="365"/>
        <v>1900</v>
      </c>
      <c r="AO1705" s="41"/>
      <c r="AP1705" s="41"/>
      <c r="AQ1705" s="41"/>
      <c r="AR1705" s="42"/>
      <c r="AS1705" s="42"/>
      <c r="AU1705" s="43">
        <f t="shared" si="366"/>
        <v>0</v>
      </c>
    </row>
    <row r="1706" spans="1:47" ht="15" customHeight="1" x14ac:dyDescent="0.25">
      <c r="A1706" s="11"/>
      <c r="B1706" s="19">
        <v>1874</v>
      </c>
      <c r="C1706" s="74"/>
      <c r="D1706" s="77"/>
      <c r="E1706" s="78"/>
      <c r="F1706" s="78"/>
      <c r="G1706" s="80"/>
      <c r="H1706" s="49"/>
      <c r="I1706" s="79"/>
      <c r="J1706" s="27"/>
      <c r="K1706" s="27"/>
      <c r="L1706" s="79"/>
      <c r="M1706" s="81"/>
      <c r="N1706" s="29">
        <v>0</v>
      </c>
      <c r="O1706" s="30" t="str">
        <f>IF(G1706&lt;=$N$2,"",IF(F1706=[3]Pav.tvarkyklė!$B$13,"",IF(ISBLANK(R1706),"X","")))</f>
        <v/>
      </c>
      <c r="P1706" s="88"/>
      <c r="Q1706" s="78"/>
      <c r="R1706" s="78"/>
      <c r="S1706" s="63"/>
      <c r="T1706" s="63"/>
      <c r="U1706" s="34" t="str">
        <f>IFERROR(INDEX('[3]5.Grup_T'!$G$4:$G$22,MATCH('6.Turtas'!E1706,'[3]5.Grup_T'!$E$4:$E$22,0)),"0")</f>
        <v>0</v>
      </c>
      <c r="V1706" s="35">
        <f t="shared" si="367"/>
        <v>0</v>
      </c>
      <c r="W1706" s="35">
        <f>IF(NOT(ISBLANK(H1706)),(12-DATEDIF(H1706,'[3]1.Pradzia'!$D$13,"m")),0)</f>
        <v>0</v>
      </c>
      <c r="X1706" s="35">
        <f t="shared" si="368"/>
        <v>0</v>
      </c>
      <c r="Y1706" s="35">
        <f t="shared" si="364"/>
        <v>0</v>
      </c>
      <c r="Z1706" s="35">
        <f t="shared" si="376"/>
        <v>0</v>
      </c>
      <c r="AA1706" s="36">
        <f t="shared" si="369"/>
        <v>0</v>
      </c>
      <c r="AB1706" s="36">
        <f t="shared" si="370"/>
        <v>0</v>
      </c>
      <c r="AC1706" s="37">
        <f t="shared" si="371"/>
        <v>0</v>
      </c>
      <c r="AD1706" s="35">
        <f>IF(OR(YEAR(G1706)&lt;2019,O1706="X"),0,IF(ISBLANK(H1706),DATEDIF(G1706,'[3]1.Pradzia'!$D$13,"M"),DATEDIF(G1706,H1706,"m")))</f>
        <v>0</v>
      </c>
      <c r="AE1706" s="37">
        <f>IF(E1706='[3]5.Grup_T'!$E$20,0,IF(AD1706&lt;&gt;0,M1706/V1706*MIN(12,AD1706),0))</f>
        <v>0</v>
      </c>
      <c r="AF1706" s="37">
        <f t="shared" si="372"/>
        <v>0</v>
      </c>
      <c r="AG1706" s="37">
        <f t="shared" si="373"/>
        <v>0</v>
      </c>
      <c r="AH1706" s="37">
        <f t="shared" si="374"/>
        <v>0</v>
      </c>
      <c r="AI1706" s="35" t="str">
        <f t="shared" si="375"/>
        <v>Nusidėvėjęs</v>
      </c>
      <c r="AJ1706" s="38" t="str">
        <f>IF(AND(F1706&lt;&gt;[3]Pav.tvarkyklė!$B$12,F1706&lt;&gt;[3]Pav.tvarkyklė!$B$13),"GVTNT","X")</f>
        <v>GVTNT</v>
      </c>
      <c r="AK1706" s="39">
        <f t="shared" si="377"/>
        <v>0</v>
      </c>
      <c r="AL1706" s="41"/>
      <c r="AM1706" s="41"/>
      <c r="AN1706" s="41">
        <f t="shared" si="365"/>
        <v>1900</v>
      </c>
      <c r="AO1706" s="41"/>
      <c r="AP1706" s="41"/>
      <c r="AQ1706" s="41"/>
      <c r="AR1706" s="42"/>
      <c r="AS1706" s="42"/>
      <c r="AU1706" s="43">
        <f t="shared" si="366"/>
        <v>0</v>
      </c>
    </row>
    <row r="1707" spans="1:47" ht="15" customHeight="1" x14ac:dyDescent="0.25">
      <c r="A1707" s="11"/>
      <c r="B1707" s="19">
        <v>1875</v>
      </c>
      <c r="C1707" s="74"/>
      <c r="D1707" s="77"/>
      <c r="E1707" s="78"/>
      <c r="F1707" s="78"/>
      <c r="G1707" s="80"/>
      <c r="H1707" s="49"/>
      <c r="I1707" s="79"/>
      <c r="J1707" s="27"/>
      <c r="K1707" s="27"/>
      <c r="L1707" s="79"/>
      <c r="M1707" s="81"/>
      <c r="N1707" s="29">
        <v>0</v>
      </c>
      <c r="O1707" s="30" t="str">
        <f>IF(G1707&lt;=$N$2,"",IF(F1707=[3]Pav.tvarkyklė!$B$13,"",IF(ISBLANK(R1707),"X","")))</f>
        <v/>
      </c>
      <c r="P1707" s="88"/>
      <c r="Q1707" s="78"/>
      <c r="R1707" s="78"/>
      <c r="S1707" s="63"/>
      <c r="T1707" s="63"/>
      <c r="U1707" s="34" t="str">
        <f>IFERROR(INDEX('[3]5.Grup_T'!$G$4:$G$22,MATCH('6.Turtas'!E1707,'[3]5.Grup_T'!$E$4:$E$22,0)),"0")</f>
        <v>0</v>
      </c>
      <c r="V1707" s="35">
        <f t="shared" si="367"/>
        <v>0</v>
      </c>
      <c r="W1707" s="35">
        <f>IF(NOT(ISBLANK(H1707)),(12-DATEDIF(H1707,'[3]1.Pradzia'!$D$13,"m")),0)</f>
        <v>0</v>
      </c>
      <c r="X1707" s="35">
        <f t="shared" si="368"/>
        <v>0</v>
      </c>
      <c r="Y1707" s="35">
        <f t="shared" si="364"/>
        <v>0</v>
      </c>
      <c r="Z1707" s="35">
        <f t="shared" si="376"/>
        <v>0</v>
      </c>
      <c r="AA1707" s="36">
        <f t="shared" si="369"/>
        <v>0</v>
      </c>
      <c r="AB1707" s="36">
        <f t="shared" si="370"/>
        <v>0</v>
      </c>
      <c r="AC1707" s="37">
        <f t="shared" si="371"/>
        <v>0</v>
      </c>
      <c r="AD1707" s="35">
        <f>IF(OR(YEAR(G1707)&lt;2019,O1707="X"),0,IF(ISBLANK(H1707),DATEDIF(G1707,'[3]1.Pradzia'!$D$13,"M"),DATEDIF(G1707,H1707,"m")))</f>
        <v>0</v>
      </c>
      <c r="AE1707" s="37">
        <f>IF(E1707='[3]5.Grup_T'!$E$20,0,IF(AD1707&lt;&gt;0,M1707/V1707*MIN(12,AD1707),0))</f>
        <v>0</v>
      </c>
      <c r="AF1707" s="37">
        <f t="shared" si="372"/>
        <v>0</v>
      </c>
      <c r="AG1707" s="37">
        <f t="shared" si="373"/>
        <v>0</v>
      </c>
      <c r="AH1707" s="37">
        <f t="shared" si="374"/>
        <v>0</v>
      </c>
      <c r="AI1707" s="35" t="str">
        <f t="shared" si="375"/>
        <v>Nusidėvėjęs</v>
      </c>
      <c r="AJ1707" s="38" t="str">
        <f>IF(AND(F1707&lt;&gt;[3]Pav.tvarkyklė!$B$12,F1707&lt;&gt;[3]Pav.tvarkyklė!$B$13),"GVTNT","X")</f>
        <v>GVTNT</v>
      </c>
      <c r="AK1707" s="39">
        <f t="shared" si="377"/>
        <v>0</v>
      </c>
      <c r="AL1707" s="41"/>
      <c r="AM1707" s="41"/>
      <c r="AN1707" s="41">
        <f t="shared" si="365"/>
        <v>1900</v>
      </c>
      <c r="AO1707" s="41"/>
      <c r="AP1707" s="41"/>
      <c r="AQ1707" s="41"/>
      <c r="AR1707" s="42"/>
      <c r="AS1707" s="42"/>
      <c r="AU1707" s="43">
        <f t="shared" si="366"/>
        <v>0</v>
      </c>
    </row>
    <row r="1708" spans="1:47" ht="15" customHeight="1" x14ac:dyDescent="0.25">
      <c r="A1708" s="11"/>
      <c r="B1708" s="19">
        <v>1876</v>
      </c>
      <c r="C1708" s="74"/>
      <c r="D1708" s="77"/>
      <c r="E1708" s="78"/>
      <c r="F1708" s="78"/>
      <c r="G1708" s="80"/>
      <c r="H1708" s="49"/>
      <c r="I1708" s="79"/>
      <c r="J1708" s="27"/>
      <c r="K1708" s="27"/>
      <c r="L1708" s="79"/>
      <c r="M1708" s="81"/>
      <c r="N1708" s="29">
        <v>0</v>
      </c>
      <c r="O1708" s="30" t="str">
        <f>IF(G1708&lt;=$N$2,"",IF(F1708=[3]Pav.tvarkyklė!$B$13,"",IF(ISBLANK(R1708),"X","")))</f>
        <v/>
      </c>
      <c r="P1708" s="88"/>
      <c r="Q1708" s="78"/>
      <c r="R1708" s="78"/>
      <c r="S1708" s="63"/>
      <c r="T1708" s="63"/>
      <c r="U1708" s="34" t="str">
        <f>IFERROR(INDEX('[3]5.Grup_T'!$G$4:$G$22,MATCH('6.Turtas'!E1708,'[3]5.Grup_T'!$E$4:$E$22,0)),"0")</f>
        <v>0</v>
      </c>
      <c r="V1708" s="35">
        <f t="shared" si="367"/>
        <v>0</v>
      </c>
      <c r="W1708" s="35">
        <f>IF(NOT(ISBLANK(H1708)),(12-DATEDIF(H1708,'[3]1.Pradzia'!$D$13,"m")),0)</f>
        <v>0</v>
      </c>
      <c r="X1708" s="35">
        <f t="shared" si="368"/>
        <v>0</v>
      </c>
      <c r="Y1708" s="35">
        <f t="shared" si="364"/>
        <v>0</v>
      </c>
      <c r="Z1708" s="35">
        <f t="shared" si="376"/>
        <v>0</v>
      </c>
      <c r="AA1708" s="36">
        <f t="shared" si="369"/>
        <v>0</v>
      </c>
      <c r="AB1708" s="36">
        <f t="shared" si="370"/>
        <v>0</v>
      </c>
      <c r="AC1708" s="37">
        <f t="shared" si="371"/>
        <v>0</v>
      </c>
      <c r="AD1708" s="35">
        <f>IF(OR(YEAR(G1708)&lt;2019,O1708="X"),0,IF(ISBLANK(H1708),DATEDIF(G1708,'[3]1.Pradzia'!$D$13,"M"),DATEDIF(G1708,H1708,"m")))</f>
        <v>0</v>
      </c>
      <c r="AE1708" s="37">
        <f>IF(E1708='[3]5.Grup_T'!$E$20,0,IF(AD1708&lt;&gt;0,M1708/V1708*MIN(12,AD1708),0))</f>
        <v>0</v>
      </c>
      <c r="AF1708" s="37">
        <f t="shared" si="372"/>
        <v>0</v>
      </c>
      <c r="AG1708" s="37">
        <f t="shared" si="373"/>
        <v>0</v>
      </c>
      <c r="AH1708" s="37">
        <f t="shared" si="374"/>
        <v>0</v>
      </c>
      <c r="AI1708" s="35" t="str">
        <f t="shared" si="375"/>
        <v>Nusidėvėjęs</v>
      </c>
      <c r="AJ1708" s="38" t="str">
        <f>IF(AND(F1708&lt;&gt;[3]Pav.tvarkyklė!$B$12,F1708&lt;&gt;[3]Pav.tvarkyklė!$B$13),"GVTNT","X")</f>
        <v>GVTNT</v>
      </c>
      <c r="AK1708" s="39">
        <f t="shared" si="377"/>
        <v>0</v>
      </c>
      <c r="AL1708" s="41"/>
      <c r="AM1708" s="41"/>
      <c r="AN1708" s="41">
        <f t="shared" si="365"/>
        <v>1900</v>
      </c>
      <c r="AO1708" s="41"/>
      <c r="AP1708" s="41"/>
      <c r="AQ1708" s="41"/>
      <c r="AR1708" s="42"/>
      <c r="AS1708" s="42"/>
      <c r="AU1708" s="43">
        <f t="shared" si="366"/>
        <v>0</v>
      </c>
    </row>
    <row r="1709" spans="1:47" ht="15" customHeight="1" x14ac:dyDescent="0.25">
      <c r="A1709" s="11"/>
      <c r="B1709" s="19">
        <v>1877</v>
      </c>
      <c r="C1709" s="74"/>
      <c r="D1709" s="77"/>
      <c r="E1709" s="78"/>
      <c r="F1709" s="78"/>
      <c r="G1709" s="80"/>
      <c r="H1709" s="49"/>
      <c r="I1709" s="79"/>
      <c r="J1709" s="27"/>
      <c r="K1709" s="27"/>
      <c r="L1709" s="79"/>
      <c r="M1709" s="81"/>
      <c r="N1709" s="29">
        <v>0</v>
      </c>
      <c r="O1709" s="30" t="str">
        <f>IF(G1709&lt;=$N$2,"",IF(F1709=[3]Pav.tvarkyklė!$B$13,"",IF(ISBLANK(R1709),"X","")))</f>
        <v/>
      </c>
      <c r="P1709" s="88"/>
      <c r="Q1709" s="78"/>
      <c r="R1709" s="78"/>
      <c r="S1709" s="63"/>
      <c r="T1709" s="63"/>
      <c r="U1709" s="34" t="str">
        <f>IFERROR(INDEX('[3]5.Grup_T'!$G$4:$G$22,MATCH('6.Turtas'!E1709,'[3]5.Grup_T'!$E$4:$E$22,0)),"0")</f>
        <v>0</v>
      </c>
      <c r="V1709" s="35">
        <f t="shared" si="367"/>
        <v>0</v>
      </c>
      <c r="W1709" s="35">
        <f>IF(NOT(ISBLANK(H1709)),(12-DATEDIF(H1709,'[3]1.Pradzia'!$D$13,"m")),0)</f>
        <v>0</v>
      </c>
      <c r="X1709" s="35">
        <f t="shared" si="368"/>
        <v>0</v>
      </c>
      <c r="Y1709" s="35">
        <f t="shared" si="364"/>
        <v>0</v>
      </c>
      <c r="Z1709" s="35">
        <f t="shared" si="376"/>
        <v>0</v>
      </c>
      <c r="AA1709" s="36">
        <f t="shared" si="369"/>
        <v>0</v>
      </c>
      <c r="AB1709" s="36">
        <f t="shared" si="370"/>
        <v>0</v>
      </c>
      <c r="AC1709" s="37">
        <f t="shared" si="371"/>
        <v>0</v>
      </c>
      <c r="AD1709" s="35">
        <f>IF(OR(YEAR(G1709)&lt;2019,O1709="X"),0,IF(ISBLANK(H1709),DATEDIF(G1709,'[3]1.Pradzia'!$D$13,"M"),DATEDIF(G1709,H1709,"m")))</f>
        <v>0</v>
      </c>
      <c r="AE1709" s="37">
        <f>IF(E1709='[3]5.Grup_T'!$E$20,0,IF(AD1709&lt;&gt;0,M1709/V1709*MIN(12,AD1709),0))</f>
        <v>0</v>
      </c>
      <c r="AF1709" s="37">
        <f t="shared" si="372"/>
        <v>0</v>
      </c>
      <c r="AG1709" s="37">
        <f t="shared" si="373"/>
        <v>0</v>
      </c>
      <c r="AH1709" s="37">
        <f t="shared" si="374"/>
        <v>0</v>
      </c>
      <c r="AI1709" s="35" t="str">
        <f t="shared" si="375"/>
        <v>Nusidėvėjęs</v>
      </c>
      <c r="AJ1709" s="38" t="str">
        <f>IF(AND(F1709&lt;&gt;[3]Pav.tvarkyklė!$B$12,F1709&lt;&gt;[3]Pav.tvarkyklė!$B$13),"GVTNT","X")</f>
        <v>GVTNT</v>
      </c>
      <c r="AK1709" s="39">
        <f t="shared" si="377"/>
        <v>0</v>
      </c>
      <c r="AL1709" s="41"/>
      <c r="AM1709" s="41"/>
      <c r="AN1709" s="41">
        <f t="shared" si="365"/>
        <v>1900</v>
      </c>
      <c r="AO1709" s="41"/>
      <c r="AP1709" s="41"/>
      <c r="AQ1709" s="41"/>
      <c r="AR1709" s="42"/>
      <c r="AS1709" s="42"/>
      <c r="AU1709" s="43">
        <f t="shared" si="366"/>
        <v>0</v>
      </c>
    </row>
    <row r="1710" spans="1:47" ht="15" customHeight="1" x14ac:dyDescent="0.25">
      <c r="A1710" s="11"/>
      <c r="B1710" s="19">
        <v>1878</v>
      </c>
      <c r="C1710" s="74"/>
      <c r="D1710" s="77"/>
      <c r="E1710" s="78"/>
      <c r="F1710" s="78"/>
      <c r="G1710" s="80"/>
      <c r="H1710" s="49"/>
      <c r="I1710" s="79"/>
      <c r="J1710" s="27"/>
      <c r="K1710" s="27"/>
      <c r="L1710" s="79"/>
      <c r="M1710" s="81"/>
      <c r="N1710" s="29">
        <v>0</v>
      </c>
      <c r="O1710" s="30" t="str">
        <f>IF(G1710&lt;=$N$2,"",IF(F1710=[3]Pav.tvarkyklė!$B$13,"",IF(ISBLANK(R1710),"X","")))</f>
        <v/>
      </c>
      <c r="P1710" s="88"/>
      <c r="Q1710" s="78"/>
      <c r="R1710" s="78"/>
      <c r="S1710" s="63"/>
      <c r="T1710" s="63"/>
      <c r="U1710" s="34" t="str">
        <f>IFERROR(INDEX('[3]5.Grup_T'!$G$4:$G$22,MATCH('6.Turtas'!E1710,'[3]5.Grup_T'!$E$4:$E$22,0)),"0")</f>
        <v>0</v>
      </c>
      <c r="V1710" s="35">
        <f t="shared" si="367"/>
        <v>0</v>
      </c>
      <c r="W1710" s="35">
        <f>IF(NOT(ISBLANK(H1710)),(12-DATEDIF(H1710,'[3]1.Pradzia'!$D$13,"m")),0)</f>
        <v>0</v>
      </c>
      <c r="X1710" s="35">
        <f t="shared" si="368"/>
        <v>0</v>
      </c>
      <c r="Y1710" s="35">
        <f t="shared" si="364"/>
        <v>0</v>
      </c>
      <c r="Z1710" s="35">
        <f t="shared" si="376"/>
        <v>0</v>
      </c>
      <c r="AA1710" s="36">
        <f t="shared" si="369"/>
        <v>0</v>
      </c>
      <c r="AB1710" s="36">
        <f t="shared" si="370"/>
        <v>0</v>
      </c>
      <c r="AC1710" s="37">
        <f t="shared" si="371"/>
        <v>0</v>
      </c>
      <c r="AD1710" s="35">
        <f>IF(OR(YEAR(G1710)&lt;2019,O1710="X"),0,IF(ISBLANK(H1710),DATEDIF(G1710,'[3]1.Pradzia'!$D$13,"M"),DATEDIF(G1710,H1710,"m")))</f>
        <v>0</v>
      </c>
      <c r="AE1710" s="37">
        <f>IF(E1710='[3]5.Grup_T'!$E$20,0,IF(AD1710&lt;&gt;0,M1710/V1710*MIN(12,AD1710),0))</f>
        <v>0</v>
      </c>
      <c r="AF1710" s="37">
        <f t="shared" si="372"/>
        <v>0</v>
      </c>
      <c r="AG1710" s="37">
        <f t="shared" si="373"/>
        <v>0</v>
      </c>
      <c r="AH1710" s="37">
        <f t="shared" si="374"/>
        <v>0</v>
      </c>
      <c r="AI1710" s="35" t="str">
        <f t="shared" si="375"/>
        <v>Nusidėvėjęs</v>
      </c>
      <c r="AJ1710" s="38" t="str">
        <f>IF(AND(F1710&lt;&gt;[3]Pav.tvarkyklė!$B$12,F1710&lt;&gt;[3]Pav.tvarkyklė!$B$13),"GVTNT","X")</f>
        <v>GVTNT</v>
      </c>
      <c r="AK1710" s="39">
        <f t="shared" si="377"/>
        <v>0</v>
      </c>
      <c r="AL1710" s="41"/>
      <c r="AM1710" s="41"/>
      <c r="AN1710" s="41">
        <f t="shared" si="365"/>
        <v>1900</v>
      </c>
      <c r="AO1710" s="41"/>
      <c r="AP1710" s="41"/>
      <c r="AQ1710" s="41"/>
      <c r="AR1710" s="42"/>
      <c r="AS1710" s="42"/>
      <c r="AU1710" s="43">
        <f t="shared" si="366"/>
        <v>0</v>
      </c>
    </row>
    <row r="1711" spans="1:47" ht="15" customHeight="1" x14ac:dyDescent="0.25">
      <c r="A1711" s="11"/>
      <c r="B1711" s="19">
        <v>1879</v>
      </c>
      <c r="C1711" s="74"/>
      <c r="D1711" s="77"/>
      <c r="E1711" s="78"/>
      <c r="F1711" s="78"/>
      <c r="G1711" s="80"/>
      <c r="H1711" s="49"/>
      <c r="I1711" s="79"/>
      <c r="J1711" s="27"/>
      <c r="K1711" s="27"/>
      <c r="L1711" s="79"/>
      <c r="M1711" s="81"/>
      <c r="N1711" s="29">
        <v>0</v>
      </c>
      <c r="O1711" s="30" t="str">
        <f>IF(G1711&lt;=$N$2,"",IF(F1711=[3]Pav.tvarkyklė!$B$13,"",IF(ISBLANK(R1711),"X","")))</f>
        <v/>
      </c>
      <c r="P1711" s="88"/>
      <c r="Q1711" s="78"/>
      <c r="R1711" s="78"/>
      <c r="S1711" s="63"/>
      <c r="T1711" s="63"/>
      <c r="U1711" s="34" t="str">
        <f>IFERROR(INDEX('[3]5.Grup_T'!$G$4:$G$22,MATCH('6.Turtas'!E1711,'[3]5.Grup_T'!$E$4:$E$22,0)),"0")</f>
        <v>0</v>
      </c>
      <c r="V1711" s="35">
        <f t="shared" si="367"/>
        <v>0</v>
      </c>
      <c r="W1711" s="35">
        <f>IF(NOT(ISBLANK(H1711)),(12-DATEDIF(H1711,'[3]1.Pradzia'!$D$13,"m")),0)</f>
        <v>0</v>
      </c>
      <c r="X1711" s="35">
        <f t="shared" si="368"/>
        <v>0</v>
      </c>
      <c r="Y1711" s="35">
        <f t="shared" si="364"/>
        <v>0</v>
      </c>
      <c r="Z1711" s="35">
        <f t="shared" si="376"/>
        <v>0</v>
      </c>
      <c r="AA1711" s="36">
        <f t="shared" si="369"/>
        <v>0</v>
      </c>
      <c r="AB1711" s="36">
        <f t="shared" si="370"/>
        <v>0</v>
      </c>
      <c r="AC1711" s="37">
        <f t="shared" si="371"/>
        <v>0</v>
      </c>
      <c r="AD1711" s="35">
        <f>IF(OR(YEAR(G1711)&lt;2019,O1711="X"),0,IF(ISBLANK(H1711),DATEDIF(G1711,'[3]1.Pradzia'!$D$13,"M"),DATEDIF(G1711,H1711,"m")))</f>
        <v>0</v>
      </c>
      <c r="AE1711" s="37">
        <f>IF(E1711='[3]5.Grup_T'!$E$20,0,IF(AD1711&lt;&gt;0,M1711/V1711*MIN(12,AD1711),0))</f>
        <v>0</v>
      </c>
      <c r="AF1711" s="37">
        <f t="shared" si="372"/>
        <v>0</v>
      </c>
      <c r="AG1711" s="37">
        <f t="shared" si="373"/>
        <v>0</v>
      </c>
      <c r="AH1711" s="37">
        <f t="shared" si="374"/>
        <v>0</v>
      </c>
      <c r="AI1711" s="35" t="str">
        <f t="shared" si="375"/>
        <v>Nusidėvėjęs</v>
      </c>
      <c r="AJ1711" s="38" t="str">
        <f>IF(AND(F1711&lt;&gt;[3]Pav.tvarkyklė!$B$12,F1711&lt;&gt;[3]Pav.tvarkyklė!$B$13),"GVTNT","X")</f>
        <v>GVTNT</v>
      </c>
      <c r="AK1711" s="39">
        <f t="shared" si="377"/>
        <v>0</v>
      </c>
      <c r="AL1711" s="41"/>
      <c r="AM1711" s="41"/>
      <c r="AN1711" s="41">
        <f t="shared" si="365"/>
        <v>1900</v>
      </c>
      <c r="AO1711" s="41"/>
      <c r="AP1711" s="41"/>
      <c r="AQ1711" s="41"/>
      <c r="AR1711" s="42"/>
      <c r="AS1711" s="42"/>
      <c r="AU1711" s="43">
        <f t="shared" si="366"/>
        <v>0</v>
      </c>
    </row>
    <row r="1712" spans="1:47" ht="15" customHeight="1" x14ac:dyDescent="0.25">
      <c r="A1712" s="11"/>
      <c r="B1712" s="19">
        <v>1880</v>
      </c>
      <c r="C1712" s="74"/>
      <c r="D1712" s="77"/>
      <c r="E1712" s="78"/>
      <c r="F1712" s="78"/>
      <c r="G1712" s="80"/>
      <c r="H1712" s="49"/>
      <c r="I1712" s="79"/>
      <c r="J1712" s="27"/>
      <c r="K1712" s="27"/>
      <c r="L1712" s="79"/>
      <c r="M1712" s="81"/>
      <c r="N1712" s="29">
        <v>0</v>
      </c>
      <c r="O1712" s="30" t="str">
        <f>IF(G1712&lt;=$N$2,"",IF(F1712=[3]Pav.tvarkyklė!$B$13,"",IF(ISBLANK(R1712),"X","")))</f>
        <v/>
      </c>
      <c r="P1712" s="88"/>
      <c r="Q1712" s="78"/>
      <c r="R1712" s="78"/>
      <c r="S1712" s="63"/>
      <c r="T1712" s="63"/>
      <c r="U1712" s="34" t="str">
        <f>IFERROR(INDEX('[3]5.Grup_T'!$G$4:$G$22,MATCH('6.Turtas'!E1712,'[3]5.Grup_T'!$E$4:$E$22,0)),"0")</f>
        <v>0</v>
      </c>
      <c r="V1712" s="35">
        <f t="shared" si="367"/>
        <v>0</v>
      </c>
      <c r="W1712" s="35">
        <f>IF(NOT(ISBLANK(H1712)),(12-DATEDIF(H1712,'[3]1.Pradzia'!$D$13,"m")),0)</f>
        <v>0</v>
      </c>
      <c r="X1712" s="35">
        <f t="shared" si="368"/>
        <v>0</v>
      </c>
      <c r="Y1712" s="35">
        <f t="shared" si="364"/>
        <v>0</v>
      </c>
      <c r="Z1712" s="35">
        <f t="shared" si="376"/>
        <v>0</v>
      </c>
      <c r="AA1712" s="36">
        <f t="shared" si="369"/>
        <v>0</v>
      </c>
      <c r="AB1712" s="36">
        <f t="shared" si="370"/>
        <v>0</v>
      </c>
      <c r="AC1712" s="37">
        <f t="shared" si="371"/>
        <v>0</v>
      </c>
      <c r="AD1712" s="35">
        <f>IF(OR(YEAR(G1712)&lt;2019,O1712="X"),0,IF(ISBLANK(H1712),DATEDIF(G1712,'[3]1.Pradzia'!$D$13,"M"),DATEDIF(G1712,H1712,"m")))</f>
        <v>0</v>
      </c>
      <c r="AE1712" s="37">
        <f>IF(E1712='[3]5.Grup_T'!$E$20,0,IF(AD1712&lt;&gt;0,M1712/V1712*MIN(12,AD1712),0))</f>
        <v>0</v>
      </c>
      <c r="AF1712" s="37">
        <f t="shared" si="372"/>
        <v>0</v>
      </c>
      <c r="AG1712" s="37">
        <f t="shared" si="373"/>
        <v>0</v>
      </c>
      <c r="AH1712" s="37">
        <f t="shared" si="374"/>
        <v>0</v>
      </c>
      <c r="AI1712" s="35" t="str">
        <f t="shared" si="375"/>
        <v>Nusidėvėjęs</v>
      </c>
      <c r="AJ1712" s="38" t="str">
        <f>IF(AND(F1712&lt;&gt;[3]Pav.tvarkyklė!$B$12,F1712&lt;&gt;[3]Pav.tvarkyklė!$B$13),"GVTNT","X")</f>
        <v>GVTNT</v>
      </c>
      <c r="AK1712" s="39">
        <f t="shared" si="377"/>
        <v>0</v>
      </c>
      <c r="AL1712" s="41"/>
      <c r="AM1712" s="41"/>
      <c r="AN1712" s="41">
        <f t="shared" si="365"/>
        <v>1900</v>
      </c>
      <c r="AO1712" s="41"/>
      <c r="AP1712" s="41"/>
      <c r="AQ1712" s="41"/>
      <c r="AR1712" s="42"/>
      <c r="AS1712" s="42"/>
      <c r="AU1712" s="43">
        <f t="shared" si="366"/>
        <v>0</v>
      </c>
    </row>
    <row r="1713" spans="1:47" ht="15" customHeight="1" x14ac:dyDescent="0.25">
      <c r="A1713" s="11"/>
      <c r="B1713" s="19">
        <v>1881</v>
      </c>
      <c r="C1713" s="74"/>
      <c r="D1713" s="77"/>
      <c r="E1713" s="78"/>
      <c r="F1713" s="78"/>
      <c r="G1713" s="80"/>
      <c r="H1713" s="49"/>
      <c r="I1713" s="79"/>
      <c r="J1713" s="27"/>
      <c r="K1713" s="27"/>
      <c r="L1713" s="79"/>
      <c r="M1713" s="81"/>
      <c r="N1713" s="29">
        <v>0</v>
      </c>
      <c r="O1713" s="30" t="str">
        <f>IF(G1713&lt;=$N$2,"",IF(F1713=[3]Pav.tvarkyklė!$B$13,"",IF(ISBLANK(R1713),"X","")))</f>
        <v/>
      </c>
      <c r="P1713" s="88"/>
      <c r="Q1713" s="78"/>
      <c r="R1713" s="78"/>
      <c r="S1713" s="63"/>
      <c r="T1713" s="63"/>
      <c r="U1713" s="34" t="str">
        <f>IFERROR(INDEX('[3]5.Grup_T'!$G$4:$G$22,MATCH('6.Turtas'!E1713,'[3]5.Grup_T'!$E$4:$E$22,0)),"0")</f>
        <v>0</v>
      </c>
      <c r="V1713" s="35">
        <f t="shared" si="367"/>
        <v>0</v>
      </c>
      <c r="W1713" s="35">
        <f>IF(NOT(ISBLANK(H1713)),(12-DATEDIF(H1713,'[3]1.Pradzia'!$D$13,"m")),0)</f>
        <v>0</v>
      </c>
      <c r="X1713" s="35">
        <f t="shared" si="368"/>
        <v>0</v>
      </c>
      <c r="Y1713" s="35">
        <f t="shared" si="364"/>
        <v>0</v>
      </c>
      <c r="Z1713" s="35">
        <f t="shared" si="376"/>
        <v>0</v>
      </c>
      <c r="AA1713" s="36">
        <f t="shared" si="369"/>
        <v>0</v>
      </c>
      <c r="AB1713" s="36">
        <f t="shared" si="370"/>
        <v>0</v>
      </c>
      <c r="AC1713" s="37">
        <f t="shared" si="371"/>
        <v>0</v>
      </c>
      <c r="AD1713" s="35">
        <f>IF(OR(YEAR(G1713)&lt;2019,O1713="X"),0,IF(ISBLANK(H1713),DATEDIF(G1713,'[3]1.Pradzia'!$D$13,"M"),DATEDIF(G1713,H1713,"m")))</f>
        <v>0</v>
      </c>
      <c r="AE1713" s="37">
        <f>IF(E1713='[3]5.Grup_T'!$E$20,0,IF(AD1713&lt;&gt;0,M1713/V1713*MIN(12,AD1713),0))</f>
        <v>0</v>
      </c>
      <c r="AF1713" s="37">
        <f t="shared" si="372"/>
        <v>0</v>
      </c>
      <c r="AG1713" s="37">
        <f t="shared" si="373"/>
        <v>0</v>
      </c>
      <c r="AH1713" s="37">
        <f t="shared" si="374"/>
        <v>0</v>
      </c>
      <c r="AI1713" s="35" t="str">
        <f t="shared" si="375"/>
        <v>Nusidėvėjęs</v>
      </c>
      <c r="AJ1713" s="38" t="str">
        <f>IF(AND(F1713&lt;&gt;[3]Pav.tvarkyklė!$B$12,F1713&lt;&gt;[3]Pav.tvarkyklė!$B$13),"GVTNT","X")</f>
        <v>GVTNT</v>
      </c>
      <c r="AK1713" s="39">
        <f t="shared" si="377"/>
        <v>0</v>
      </c>
      <c r="AL1713" s="41"/>
      <c r="AM1713" s="41"/>
      <c r="AN1713" s="41">
        <f t="shared" si="365"/>
        <v>1900</v>
      </c>
      <c r="AO1713" s="41"/>
      <c r="AP1713" s="41"/>
      <c r="AQ1713" s="41"/>
      <c r="AR1713" s="42"/>
      <c r="AS1713" s="42"/>
      <c r="AU1713" s="43">
        <f t="shared" si="366"/>
        <v>0</v>
      </c>
    </row>
    <row r="1714" spans="1:47" ht="15" customHeight="1" x14ac:dyDescent="0.25">
      <c r="A1714" s="11"/>
      <c r="B1714" s="19">
        <v>1882</v>
      </c>
      <c r="C1714" s="74"/>
      <c r="D1714" s="77"/>
      <c r="E1714" s="78"/>
      <c r="F1714" s="78"/>
      <c r="G1714" s="80"/>
      <c r="H1714" s="49"/>
      <c r="I1714" s="79"/>
      <c r="J1714" s="27"/>
      <c r="K1714" s="27"/>
      <c r="L1714" s="79"/>
      <c r="M1714" s="81"/>
      <c r="N1714" s="29">
        <v>0</v>
      </c>
      <c r="O1714" s="30" t="str">
        <f>IF(G1714&lt;=$N$2,"",IF(F1714=[3]Pav.tvarkyklė!$B$13,"",IF(ISBLANK(R1714),"X","")))</f>
        <v/>
      </c>
      <c r="P1714" s="88"/>
      <c r="Q1714" s="78"/>
      <c r="R1714" s="78"/>
      <c r="S1714" s="63"/>
      <c r="T1714" s="63"/>
      <c r="U1714" s="34" t="str">
        <f>IFERROR(INDEX('[3]5.Grup_T'!$G$4:$G$22,MATCH('6.Turtas'!E1714,'[3]5.Grup_T'!$E$4:$E$22,0)),"0")</f>
        <v>0</v>
      </c>
      <c r="V1714" s="35">
        <f t="shared" si="367"/>
        <v>0</v>
      </c>
      <c r="W1714" s="35">
        <f>IF(NOT(ISBLANK(H1714)),(12-DATEDIF(H1714,'[3]1.Pradzia'!$D$13,"m")),0)</f>
        <v>0</v>
      </c>
      <c r="X1714" s="35">
        <f t="shared" si="368"/>
        <v>0</v>
      </c>
      <c r="Y1714" s="35">
        <f t="shared" si="364"/>
        <v>0</v>
      </c>
      <c r="Z1714" s="35">
        <f t="shared" si="376"/>
        <v>0</v>
      </c>
      <c r="AA1714" s="36">
        <f t="shared" si="369"/>
        <v>0</v>
      </c>
      <c r="AB1714" s="36">
        <f t="shared" si="370"/>
        <v>0</v>
      </c>
      <c r="AC1714" s="37">
        <f t="shared" si="371"/>
        <v>0</v>
      </c>
      <c r="AD1714" s="35">
        <f>IF(OR(YEAR(G1714)&lt;2019,O1714="X"),0,IF(ISBLANK(H1714),DATEDIF(G1714,'[3]1.Pradzia'!$D$13,"M"),DATEDIF(G1714,H1714,"m")))</f>
        <v>0</v>
      </c>
      <c r="AE1714" s="37">
        <f>IF(E1714='[3]5.Grup_T'!$E$20,0,IF(AD1714&lt;&gt;0,M1714/V1714*MIN(12,AD1714),0))</f>
        <v>0</v>
      </c>
      <c r="AF1714" s="37">
        <f t="shared" si="372"/>
        <v>0</v>
      </c>
      <c r="AG1714" s="37">
        <f t="shared" si="373"/>
        <v>0</v>
      </c>
      <c r="AH1714" s="37">
        <f t="shared" si="374"/>
        <v>0</v>
      </c>
      <c r="AI1714" s="35" t="str">
        <f t="shared" si="375"/>
        <v>Nusidėvėjęs</v>
      </c>
      <c r="AJ1714" s="38" t="str">
        <f>IF(AND(F1714&lt;&gt;[3]Pav.tvarkyklė!$B$12,F1714&lt;&gt;[3]Pav.tvarkyklė!$B$13),"GVTNT","X")</f>
        <v>GVTNT</v>
      </c>
      <c r="AK1714" s="39">
        <f t="shared" si="377"/>
        <v>0</v>
      </c>
      <c r="AL1714" s="41"/>
      <c r="AM1714" s="41"/>
      <c r="AN1714" s="41">
        <f t="shared" si="365"/>
        <v>1900</v>
      </c>
      <c r="AO1714" s="41"/>
      <c r="AP1714" s="41"/>
      <c r="AQ1714" s="41"/>
      <c r="AR1714" s="42"/>
      <c r="AS1714" s="42"/>
      <c r="AU1714" s="43">
        <f t="shared" si="366"/>
        <v>0</v>
      </c>
    </row>
    <row r="1715" spans="1:47" ht="15" customHeight="1" x14ac:dyDescent="0.25">
      <c r="A1715" s="11"/>
      <c r="B1715" s="19">
        <v>1883</v>
      </c>
      <c r="C1715" s="74"/>
      <c r="D1715" s="77"/>
      <c r="E1715" s="78"/>
      <c r="F1715" s="78"/>
      <c r="G1715" s="80"/>
      <c r="H1715" s="49"/>
      <c r="I1715" s="79"/>
      <c r="J1715" s="27"/>
      <c r="K1715" s="27"/>
      <c r="L1715" s="79"/>
      <c r="M1715" s="81"/>
      <c r="N1715" s="29">
        <v>0</v>
      </c>
      <c r="O1715" s="30" t="str">
        <f>IF(G1715&lt;=$N$2,"",IF(F1715=[3]Pav.tvarkyklė!$B$13,"",IF(ISBLANK(R1715),"X","")))</f>
        <v/>
      </c>
      <c r="P1715" s="88"/>
      <c r="Q1715" s="78"/>
      <c r="R1715" s="78"/>
      <c r="S1715" s="63"/>
      <c r="T1715" s="63"/>
      <c r="U1715" s="34" t="str">
        <f>IFERROR(INDEX('[3]5.Grup_T'!$G$4:$G$22,MATCH('6.Turtas'!E1715,'[3]5.Grup_T'!$E$4:$E$22,0)),"0")</f>
        <v>0</v>
      </c>
      <c r="V1715" s="35">
        <f t="shared" si="367"/>
        <v>0</v>
      </c>
      <c r="W1715" s="35">
        <f>IF(NOT(ISBLANK(H1715)),(12-DATEDIF(H1715,'[3]1.Pradzia'!$D$13,"m")),0)</f>
        <v>0</v>
      </c>
      <c r="X1715" s="35">
        <f t="shared" si="368"/>
        <v>0</v>
      </c>
      <c r="Y1715" s="35">
        <f t="shared" si="364"/>
        <v>0</v>
      </c>
      <c r="Z1715" s="35">
        <f t="shared" si="376"/>
        <v>0</v>
      </c>
      <c r="AA1715" s="36">
        <f t="shared" si="369"/>
        <v>0</v>
      </c>
      <c r="AB1715" s="36">
        <f t="shared" si="370"/>
        <v>0</v>
      </c>
      <c r="AC1715" s="37">
        <f t="shared" si="371"/>
        <v>0</v>
      </c>
      <c r="AD1715" s="35">
        <f>IF(OR(YEAR(G1715)&lt;2019,O1715="X"),0,IF(ISBLANK(H1715),DATEDIF(G1715,'[3]1.Pradzia'!$D$13,"M"),DATEDIF(G1715,H1715,"m")))</f>
        <v>0</v>
      </c>
      <c r="AE1715" s="37">
        <f>IF(E1715='[3]5.Grup_T'!$E$20,0,IF(AD1715&lt;&gt;0,M1715/V1715*MIN(12,AD1715),0))</f>
        <v>0</v>
      </c>
      <c r="AF1715" s="37">
        <f t="shared" si="372"/>
        <v>0</v>
      </c>
      <c r="AG1715" s="37">
        <f t="shared" si="373"/>
        <v>0</v>
      </c>
      <c r="AH1715" s="37">
        <f t="shared" si="374"/>
        <v>0</v>
      </c>
      <c r="AI1715" s="35" t="str">
        <f t="shared" si="375"/>
        <v>Nusidėvėjęs</v>
      </c>
      <c r="AJ1715" s="38" t="str">
        <f>IF(AND(F1715&lt;&gt;[3]Pav.tvarkyklė!$B$12,F1715&lt;&gt;[3]Pav.tvarkyklė!$B$13),"GVTNT","X")</f>
        <v>GVTNT</v>
      </c>
      <c r="AK1715" s="39">
        <f t="shared" si="377"/>
        <v>0</v>
      </c>
      <c r="AL1715" s="41"/>
      <c r="AM1715" s="41"/>
      <c r="AN1715" s="41">
        <f t="shared" si="365"/>
        <v>1900</v>
      </c>
      <c r="AO1715" s="41"/>
      <c r="AP1715" s="41"/>
      <c r="AQ1715" s="41"/>
      <c r="AR1715" s="42"/>
      <c r="AS1715" s="42"/>
      <c r="AU1715" s="43">
        <f t="shared" si="366"/>
        <v>0</v>
      </c>
    </row>
    <row r="1716" spans="1:47" ht="15" customHeight="1" x14ac:dyDescent="0.25">
      <c r="A1716" s="11"/>
      <c r="B1716" s="19">
        <v>1884</v>
      </c>
      <c r="C1716" s="74"/>
      <c r="D1716" s="77"/>
      <c r="E1716" s="78"/>
      <c r="F1716" s="78"/>
      <c r="G1716" s="80"/>
      <c r="H1716" s="49"/>
      <c r="I1716" s="79"/>
      <c r="J1716" s="27"/>
      <c r="K1716" s="27"/>
      <c r="L1716" s="79"/>
      <c r="M1716" s="81"/>
      <c r="N1716" s="29">
        <v>0</v>
      </c>
      <c r="O1716" s="30" t="str">
        <f>IF(G1716&lt;=$N$2,"",IF(F1716=[3]Pav.tvarkyklė!$B$13,"",IF(ISBLANK(R1716),"X","")))</f>
        <v/>
      </c>
      <c r="P1716" s="88"/>
      <c r="Q1716" s="78"/>
      <c r="R1716" s="78"/>
      <c r="S1716" s="63"/>
      <c r="T1716" s="63"/>
      <c r="U1716" s="34" t="str">
        <f>IFERROR(INDEX('[3]5.Grup_T'!$G$4:$G$22,MATCH('6.Turtas'!E1716,'[3]5.Grup_T'!$E$4:$E$22,0)),"0")</f>
        <v>0</v>
      </c>
      <c r="V1716" s="35">
        <f t="shared" si="367"/>
        <v>0</v>
      </c>
      <c r="W1716" s="35">
        <f>IF(NOT(ISBLANK(H1716)),(12-DATEDIF(H1716,'[3]1.Pradzia'!$D$13,"m")),0)</f>
        <v>0</v>
      </c>
      <c r="X1716" s="35">
        <f t="shared" si="368"/>
        <v>0</v>
      </c>
      <c r="Y1716" s="35">
        <f t="shared" si="364"/>
        <v>0</v>
      </c>
      <c r="Z1716" s="35">
        <f t="shared" si="376"/>
        <v>0</v>
      </c>
      <c r="AA1716" s="36">
        <f t="shared" si="369"/>
        <v>0</v>
      </c>
      <c r="AB1716" s="36">
        <f t="shared" si="370"/>
        <v>0</v>
      </c>
      <c r="AC1716" s="37">
        <f t="shared" si="371"/>
        <v>0</v>
      </c>
      <c r="AD1716" s="35">
        <f>IF(OR(YEAR(G1716)&lt;2019,O1716="X"),0,IF(ISBLANK(H1716),DATEDIF(G1716,'[3]1.Pradzia'!$D$13,"M"),DATEDIF(G1716,H1716,"m")))</f>
        <v>0</v>
      </c>
      <c r="AE1716" s="37">
        <f>IF(E1716='[3]5.Grup_T'!$E$20,0,IF(AD1716&lt;&gt;0,M1716/V1716*MIN(12,AD1716),0))</f>
        <v>0</v>
      </c>
      <c r="AF1716" s="37">
        <f t="shared" si="372"/>
        <v>0</v>
      </c>
      <c r="AG1716" s="37">
        <f t="shared" si="373"/>
        <v>0</v>
      </c>
      <c r="AH1716" s="37">
        <f t="shared" si="374"/>
        <v>0</v>
      </c>
      <c r="AI1716" s="35" t="str">
        <f t="shared" si="375"/>
        <v>Nusidėvėjęs</v>
      </c>
      <c r="AJ1716" s="38" t="str">
        <f>IF(AND(F1716&lt;&gt;[3]Pav.tvarkyklė!$B$12,F1716&lt;&gt;[3]Pav.tvarkyklė!$B$13),"GVTNT","X")</f>
        <v>GVTNT</v>
      </c>
      <c r="AK1716" s="39">
        <f t="shared" si="377"/>
        <v>0</v>
      </c>
      <c r="AL1716" s="41"/>
      <c r="AM1716" s="41"/>
      <c r="AN1716" s="41">
        <f t="shared" si="365"/>
        <v>1900</v>
      </c>
      <c r="AO1716" s="41"/>
      <c r="AP1716" s="41"/>
      <c r="AQ1716" s="41"/>
      <c r="AR1716" s="42"/>
      <c r="AS1716" s="42"/>
      <c r="AU1716" s="43">
        <f t="shared" si="366"/>
        <v>0</v>
      </c>
    </row>
    <row r="1717" spans="1:47" ht="15" customHeight="1" x14ac:dyDescent="0.25">
      <c r="A1717" s="11"/>
      <c r="B1717" s="19">
        <v>1885</v>
      </c>
      <c r="C1717" s="74"/>
      <c r="D1717" s="77"/>
      <c r="E1717" s="78"/>
      <c r="F1717" s="78"/>
      <c r="G1717" s="80"/>
      <c r="H1717" s="49"/>
      <c r="I1717" s="79"/>
      <c r="J1717" s="27"/>
      <c r="K1717" s="27"/>
      <c r="L1717" s="79"/>
      <c r="M1717" s="81"/>
      <c r="N1717" s="29">
        <v>0</v>
      </c>
      <c r="O1717" s="30" t="str">
        <f>IF(G1717&lt;=$N$2,"",IF(F1717=[3]Pav.tvarkyklė!$B$13,"",IF(ISBLANK(R1717),"X","")))</f>
        <v/>
      </c>
      <c r="P1717" s="88"/>
      <c r="Q1717" s="78"/>
      <c r="R1717" s="78"/>
      <c r="S1717" s="63"/>
      <c r="T1717" s="63"/>
      <c r="U1717" s="34" t="str">
        <f>IFERROR(INDEX('[3]5.Grup_T'!$G$4:$G$22,MATCH('6.Turtas'!E1717,'[3]5.Grup_T'!$E$4:$E$22,0)),"0")</f>
        <v>0</v>
      </c>
      <c r="V1717" s="35">
        <f t="shared" si="367"/>
        <v>0</v>
      </c>
      <c r="W1717" s="35">
        <f>IF(NOT(ISBLANK(H1717)),(12-DATEDIF(H1717,'[3]1.Pradzia'!$D$13,"m")),0)</f>
        <v>0</v>
      </c>
      <c r="X1717" s="35">
        <f t="shared" si="368"/>
        <v>0</v>
      </c>
      <c r="Y1717" s="35">
        <f t="shared" si="364"/>
        <v>0</v>
      </c>
      <c r="Z1717" s="35">
        <f t="shared" si="376"/>
        <v>0</v>
      </c>
      <c r="AA1717" s="36">
        <f t="shared" si="369"/>
        <v>0</v>
      </c>
      <c r="AB1717" s="36">
        <f t="shared" si="370"/>
        <v>0</v>
      </c>
      <c r="AC1717" s="37">
        <f t="shared" si="371"/>
        <v>0</v>
      </c>
      <c r="AD1717" s="35">
        <f>IF(OR(YEAR(G1717)&lt;2019,O1717="X"),0,IF(ISBLANK(H1717),DATEDIF(G1717,'[3]1.Pradzia'!$D$13,"M"),DATEDIF(G1717,H1717,"m")))</f>
        <v>0</v>
      </c>
      <c r="AE1717" s="37">
        <f>IF(E1717='[3]5.Grup_T'!$E$20,0,IF(AD1717&lt;&gt;0,M1717/V1717*MIN(12,AD1717),0))</f>
        <v>0</v>
      </c>
      <c r="AF1717" s="37">
        <f t="shared" si="372"/>
        <v>0</v>
      </c>
      <c r="AG1717" s="37">
        <f t="shared" si="373"/>
        <v>0</v>
      </c>
      <c r="AH1717" s="37">
        <f t="shared" si="374"/>
        <v>0</v>
      </c>
      <c r="AI1717" s="35" t="str">
        <f t="shared" si="375"/>
        <v>Nusidėvėjęs</v>
      </c>
      <c r="AJ1717" s="38" t="str">
        <f>IF(AND(F1717&lt;&gt;[3]Pav.tvarkyklė!$B$12,F1717&lt;&gt;[3]Pav.tvarkyklė!$B$13),"GVTNT","X")</f>
        <v>GVTNT</v>
      </c>
      <c r="AK1717" s="39">
        <f t="shared" si="377"/>
        <v>0</v>
      </c>
      <c r="AL1717" s="41"/>
      <c r="AM1717" s="41"/>
      <c r="AN1717" s="41">
        <f t="shared" si="365"/>
        <v>1900</v>
      </c>
      <c r="AO1717" s="41"/>
      <c r="AP1717" s="41"/>
      <c r="AQ1717" s="41"/>
      <c r="AR1717" s="42"/>
      <c r="AS1717" s="42"/>
      <c r="AU1717" s="43">
        <f t="shared" si="366"/>
        <v>0</v>
      </c>
    </row>
    <row r="1718" spans="1:47" ht="15" customHeight="1" x14ac:dyDescent="0.25">
      <c r="A1718" s="11"/>
      <c r="B1718" s="19">
        <v>1886</v>
      </c>
      <c r="C1718" s="74"/>
      <c r="D1718" s="77"/>
      <c r="E1718" s="78"/>
      <c r="F1718" s="78"/>
      <c r="G1718" s="80"/>
      <c r="H1718" s="49"/>
      <c r="I1718" s="79"/>
      <c r="J1718" s="27"/>
      <c r="K1718" s="27"/>
      <c r="L1718" s="79"/>
      <c r="M1718" s="81"/>
      <c r="N1718" s="29">
        <v>0</v>
      </c>
      <c r="O1718" s="30" t="str">
        <f>IF(G1718&lt;=$N$2,"",IF(F1718=[3]Pav.tvarkyklė!$B$13,"",IF(ISBLANK(R1718),"X","")))</f>
        <v/>
      </c>
      <c r="P1718" s="88"/>
      <c r="Q1718" s="78"/>
      <c r="R1718" s="78"/>
      <c r="S1718" s="63"/>
      <c r="T1718" s="63"/>
      <c r="U1718" s="34" t="str">
        <f>IFERROR(INDEX('[3]5.Grup_T'!$G$4:$G$22,MATCH('6.Turtas'!E1718,'[3]5.Grup_T'!$E$4:$E$22,0)),"0")</f>
        <v>0</v>
      </c>
      <c r="V1718" s="35">
        <f t="shared" si="367"/>
        <v>0</v>
      </c>
      <c r="W1718" s="35">
        <f>IF(NOT(ISBLANK(H1718)),(12-DATEDIF(H1718,'[3]1.Pradzia'!$D$13,"m")),0)</f>
        <v>0</v>
      </c>
      <c r="X1718" s="35">
        <f t="shared" si="368"/>
        <v>0</v>
      </c>
      <c r="Y1718" s="35">
        <f t="shared" si="364"/>
        <v>0</v>
      </c>
      <c r="Z1718" s="35">
        <f t="shared" si="376"/>
        <v>0</v>
      </c>
      <c r="AA1718" s="36">
        <f t="shared" si="369"/>
        <v>0</v>
      </c>
      <c r="AB1718" s="36">
        <f t="shared" si="370"/>
        <v>0</v>
      </c>
      <c r="AC1718" s="37">
        <f t="shared" si="371"/>
        <v>0</v>
      </c>
      <c r="AD1718" s="35">
        <f>IF(OR(YEAR(G1718)&lt;2019,O1718="X"),0,IF(ISBLANK(H1718),DATEDIF(G1718,'[3]1.Pradzia'!$D$13,"M"),DATEDIF(G1718,H1718,"m")))</f>
        <v>0</v>
      </c>
      <c r="AE1718" s="37">
        <f>IF(E1718='[3]5.Grup_T'!$E$20,0,IF(AD1718&lt;&gt;0,M1718/V1718*MIN(12,AD1718),0))</f>
        <v>0</v>
      </c>
      <c r="AF1718" s="37">
        <f t="shared" si="372"/>
        <v>0</v>
      </c>
      <c r="AG1718" s="37">
        <f t="shared" si="373"/>
        <v>0</v>
      </c>
      <c r="AH1718" s="37">
        <f t="shared" si="374"/>
        <v>0</v>
      </c>
      <c r="AI1718" s="35" t="str">
        <f t="shared" si="375"/>
        <v>Nusidėvėjęs</v>
      </c>
      <c r="AJ1718" s="38" t="str">
        <f>IF(AND(F1718&lt;&gt;[3]Pav.tvarkyklė!$B$12,F1718&lt;&gt;[3]Pav.tvarkyklė!$B$13),"GVTNT","X")</f>
        <v>GVTNT</v>
      </c>
      <c r="AK1718" s="39">
        <f t="shared" si="377"/>
        <v>0</v>
      </c>
      <c r="AL1718" s="41"/>
      <c r="AM1718" s="41"/>
      <c r="AN1718" s="41">
        <f t="shared" si="365"/>
        <v>1900</v>
      </c>
      <c r="AO1718" s="41"/>
      <c r="AP1718" s="41"/>
      <c r="AQ1718" s="41"/>
      <c r="AR1718" s="42"/>
      <c r="AS1718" s="42"/>
      <c r="AU1718" s="43">
        <f t="shared" si="366"/>
        <v>0</v>
      </c>
    </row>
    <row r="1719" spans="1:47" ht="15" customHeight="1" x14ac:dyDescent="0.25">
      <c r="A1719" s="11"/>
      <c r="B1719" s="19">
        <v>1887</v>
      </c>
      <c r="C1719" s="74"/>
      <c r="D1719" s="77"/>
      <c r="E1719" s="78"/>
      <c r="F1719" s="78"/>
      <c r="G1719" s="80"/>
      <c r="H1719" s="49"/>
      <c r="I1719" s="79"/>
      <c r="J1719" s="27"/>
      <c r="K1719" s="27"/>
      <c r="L1719" s="79"/>
      <c r="M1719" s="81"/>
      <c r="N1719" s="29">
        <v>0</v>
      </c>
      <c r="O1719" s="30" t="str">
        <f>IF(G1719&lt;=$N$2,"",IF(F1719=[3]Pav.tvarkyklė!$B$13,"",IF(ISBLANK(R1719),"X","")))</f>
        <v/>
      </c>
      <c r="P1719" s="88"/>
      <c r="Q1719" s="78"/>
      <c r="R1719" s="78"/>
      <c r="S1719" s="63"/>
      <c r="T1719" s="63"/>
      <c r="U1719" s="34" t="str">
        <f>IFERROR(INDEX('[3]5.Grup_T'!$G$4:$G$22,MATCH('6.Turtas'!E1719,'[3]5.Grup_T'!$E$4:$E$22,0)),"0")</f>
        <v>0</v>
      </c>
      <c r="V1719" s="35">
        <f t="shared" si="367"/>
        <v>0</v>
      </c>
      <c r="W1719" s="35">
        <f>IF(NOT(ISBLANK(H1719)),(12-DATEDIF(H1719,'[3]1.Pradzia'!$D$13,"m")),0)</f>
        <v>0</v>
      </c>
      <c r="X1719" s="35">
        <f t="shared" si="368"/>
        <v>0</v>
      </c>
      <c r="Y1719" s="35">
        <f t="shared" ref="Y1719:Y1782" si="378">IF(YEAR(G1719)&gt;=2019,0,IF(Z1719&lt;=0,0,IF(W1719&lt;&gt;0,MIN(W1719,Z1719),MIN(12,Z1719))))</f>
        <v>0</v>
      </c>
      <c r="Z1719" s="35">
        <f t="shared" si="376"/>
        <v>0</v>
      </c>
      <c r="AA1719" s="36">
        <f t="shared" si="369"/>
        <v>0</v>
      </c>
      <c r="AB1719" s="36">
        <f t="shared" si="370"/>
        <v>0</v>
      </c>
      <c r="AC1719" s="37">
        <f t="shared" si="371"/>
        <v>0</v>
      </c>
      <c r="AD1719" s="35">
        <f>IF(OR(YEAR(G1719)&lt;2019,O1719="X"),0,IF(ISBLANK(H1719),DATEDIF(G1719,'[3]1.Pradzia'!$D$13,"M"),DATEDIF(G1719,H1719,"m")))</f>
        <v>0</v>
      </c>
      <c r="AE1719" s="37">
        <f>IF(E1719='[3]5.Grup_T'!$E$20,0,IF(AD1719&lt;&gt;0,M1719/V1719*MIN(12,AD1719),0))</f>
        <v>0</v>
      </c>
      <c r="AF1719" s="37">
        <f t="shared" si="372"/>
        <v>0</v>
      </c>
      <c r="AG1719" s="37">
        <f t="shared" si="373"/>
        <v>0</v>
      </c>
      <c r="AH1719" s="37">
        <f t="shared" si="374"/>
        <v>0</v>
      </c>
      <c r="AI1719" s="35" t="str">
        <f t="shared" si="375"/>
        <v>Nusidėvėjęs</v>
      </c>
      <c r="AJ1719" s="38" t="str">
        <f>IF(AND(F1719&lt;&gt;[3]Pav.tvarkyklė!$B$12,F1719&lt;&gt;[3]Pav.tvarkyklė!$B$13),"GVTNT","X")</f>
        <v>GVTNT</v>
      </c>
      <c r="AK1719" s="39">
        <f t="shared" si="377"/>
        <v>0</v>
      </c>
      <c r="AL1719" s="41"/>
      <c r="AM1719" s="41"/>
      <c r="AN1719" s="41">
        <f t="shared" si="365"/>
        <v>1900</v>
      </c>
      <c r="AO1719" s="41"/>
      <c r="AP1719" s="41"/>
      <c r="AQ1719" s="41"/>
      <c r="AR1719" s="42"/>
      <c r="AS1719" s="42"/>
      <c r="AU1719" s="43">
        <f t="shared" si="366"/>
        <v>0</v>
      </c>
    </row>
    <row r="1720" spans="1:47" ht="15" customHeight="1" x14ac:dyDescent="0.25">
      <c r="A1720" s="11"/>
      <c r="B1720" s="19">
        <v>1888</v>
      </c>
      <c r="C1720" s="74"/>
      <c r="D1720" s="77"/>
      <c r="E1720" s="78"/>
      <c r="F1720" s="78"/>
      <c r="G1720" s="80"/>
      <c r="H1720" s="49"/>
      <c r="I1720" s="79"/>
      <c r="J1720" s="27"/>
      <c r="K1720" s="27"/>
      <c r="L1720" s="79"/>
      <c r="M1720" s="81"/>
      <c r="N1720" s="29">
        <v>0</v>
      </c>
      <c r="O1720" s="30" t="str">
        <f>IF(G1720&lt;=$N$2,"",IF(F1720=[3]Pav.tvarkyklė!$B$13,"",IF(ISBLANK(R1720),"X","")))</f>
        <v/>
      </c>
      <c r="P1720" s="88"/>
      <c r="Q1720" s="78"/>
      <c r="R1720" s="78"/>
      <c r="S1720" s="63"/>
      <c r="T1720" s="63"/>
      <c r="U1720" s="34" t="str">
        <f>IFERROR(INDEX('[3]5.Grup_T'!$G$4:$G$22,MATCH('6.Turtas'!E1720,'[3]5.Grup_T'!$E$4:$E$22,0)),"0")</f>
        <v>0</v>
      </c>
      <c r="V1720" s="35">
        <f t="shared" si="367"/>
        <v>0</v>
      </c>
      <c r="W1720" s="35">
        <f>IF(NOT(ISBLANK(H1720)),(12-DATEDIF(H1720,'[3]1.Pradzia'!$D$13,"m")),0)</f>
        <v>0</v>
      </c>
      <c r="X1720" s="35">
        <f t="shared" si="368"/>
        <v>0</v>
      </c>
      <c r="Y1720" s="35">
        <f t="shared" si="378"/>
        <v>0</v>
      </c>
      <c r="Z1720" s="35">
        <f t="shared" si="376"/>
        <v>0</v>
      </c>
      <c r="AA1720" s="36">
        <f t="shared" si="369"/>
        <v>0</v>
      </c>
      <c r="AB1720" s="36">
        <f t="shared" si="370"/>
        <v>0</v>
      </c>
      <c r="AC1720" s="37">
        <f t="shared" si="371"/>
        <v>0</v>
      </c>
      <c r="AD1720" s="35">
        <f>IF(OR(YEAR(G1720)&lt;2019,O1720="X"),0,IF(ISBLANK(H1720),DATEDIF(G1720,'[3]1.Pradzia'!$D$13,"M"),DATEDIF(G1720,H1720,"m")))</f>
        <v>0</v>
      </c>
      <c r="AE1720" s="37">
        <f>IF(E1720='[3]5.Grup_T'!$E$20,0,IF(AD1720&lt;&gt;0,M1720/V1720*MIN(12,AD1720),0))</f>
        <v>0</v>
      </c>
      <c r="AF1720" s="37">
        <f t="shared" si="372"/>
        <v>0</v>
      </c>
      <c r="AG1720" s="37">
        <f t="shared" si="373"/>
        <v>0</v>
      </c>
      <c r="AH1720" s="37">
        <f t="shared" si="374"/>
        <v>0</v>
      </c>
      <c r="AI1720" s="35" t="str">
        <f t="shared" si="375"/>
        <v>Nusidėvėjęs</v>
      </c>
      <c r="AJ1720" s="38" t="str">
        <f>IF(AND(F1720&lt;&gt;[3]Pav.tvarkyklė!$B$12,F1720&lt;&gt;[3]Pav.tvarkyklė!$B$13),"GVTNT","X")</f>
        <v>GVTNT</v>
      </c>
      <c r="AK1720" s="39">
        <f t="shared" si="377"/>
        <v>0</v>
      </c>
      <c r="AL1720" s="41"/>
      <c r="AM1720" s="41"/>
      <c r="AN1720" s="41">
        <f t="shared" si="365"/>
        <v>1900</v>
      </c>
      <c r="AO1720" s="41"/>
      <c r="AP1720" s="41"/>
      <c r="AQ1720" s="41"/>
      <c r="AR1720" s="42"/>
      <c r="AS1720" s="42"/>
      <c r="AU1720" s="43">
        <f t="shared" si="366"/>
        <v>0</v>
      </c>
    </row>
    <row r="1721" spans="1:47" ht="15" customHeight="1" x14ac:dyDescent="0.25">
      <c r="A1721" s="11"/>
      <c r="B1721" s="19">
        <v>1889</v>
      </c>
      <c r="C1721" s="74"/>
      <c r="D1721" s="77"/>
      <c r="E1721" s="78"/>
      <c r="F1721" s="78"/>
      <c r="G1721" s="80"/>
      <c r="H1721" s="49"/>
      <c r="I1721" s="79"/>
      <c r="J1721" s="27"/>
      <c r="K1721" s="27"/>
      <c r="L1721" s="79"/>
      <c r="M1721" s="81"/>
      <c r="N1721" s="29">
        <v>0</v>
      </c>
      <c r="O1721" s="30" t="str">
        <f>IF(G1721&lt;=$N$2,"",IF(F1721=[3]Pav.tvarkyklė!$B$13,"",IF(ISBLANK(R1721),"X","")))</f>
        <v/>
      </c>
      <c r="P1721" s="88"/>
      <c r="Q1721" s="78"/>
      <c r="R1721" s="78"/>
      <c r="S1721" s="63"/>
      <c r="T1721" s="63"/>
      <c r="U1721" s="34" t="str">
        <f>IFERROR(INDEX('[3]5.Grup_T'!$G$4:$G$22,MATCH('6.Turtas'!E1721,'[3]5.Grup_T'!$E$4:$E$22,0)),"0")</f>
        <v>0</v>
      </c>
      <c r="V1721" s="35">
        <f t="shared" si="367"/>
        <v>0</v>
      </c>
      <c r="W1721" s="35">
        <f>IF(NOT(ISBLANK(H1721)),(12-DATEDIF(H1721,'[3]1.Pradzia'!$D$13,"m")),0)</f>
        <v>0</v>
      </c>
      <c r="X1721" s="35">
        <f t="shared" si="368"/>
        <v>0</v>
      </c>
      <c r="Y1721" s="35">
        <f t="shared" si="378"/>
        <v>0</v>
      </c>
      <c r="Z1721" s="35">
        <f t="shared" si="376"/>
        <v>0</v>
      </c>
      <c r="AA1721" s="36">
        <f t="shared" si="369"/>
        <v>0</v>
      </c>
      <c r="AB1721" s="36">
        <f t="shared" si="370"/>
        <v>0</v>
      </c>
      <c r="AC1721" s="37">
        <f t="shared" si="371"/>
        <v>0</v>
      </c>
      <c r="AD1721" s="35">
        <f>IF(OR(YEAR(G1721)&lt;2019,O1721="X"),0,IF(ISBLANK(H1721),DATEDIF(G1721,'[3]1.Pradzia'!$D$13,"M"),DATEDIF(G1721,H1721,"m")))</f>
        <v>0</v>
      </c>
      <c r="AE1721" s="37">
        <f>IF(E1721='[3]5.Grup_T'!$E$20,0,IF(AD1721&lt;&gt;0,M1721/V1721*MIN(12,AD1721),0))</f>
        <v>0</v>
      </c>
      <c r="AF1721" s="37">
        <f t="shared" si="372"/>
        <v>0</v>
      </c>
      <c r="AG1721" s="37">
        <f t="shared" si="373"/>
        <v>0</v>
      </c>
      <c r="AH1721" s="37">
        <f t="shared" si="374"/>
        <v>0</v>
      </c>
      <c r="AI1721" s="35" t="str">
        <f t="shared" si="375"/>
        <v>Nusidėvėjęs</v>
      </c>
      <c r="AJ1721" s="38" t="str">
        <f>IF(AND(F1721&lt;&gt;[3]Pav.tvarkyklė!$B$12,F1721&lt;&gt;[3]Pav.tvarkyklė!$B$13),"GVTNT","X")</f>
        <v>GVTNT</v>
      </c>
      <c r="AK1721" s="39">
        <f t="shared" si="377"/>
        <v>0</v>
      </c>
      <c r="AL1721" s="41"/>
      <c r="AM1721" s="41"/>
      <c r="AN1721" s="41">
        <f t="shared" si="365"/>
        <v>1900</v>
      </c>
      <c r="AO1721" s="41"/>
      <c r="AP1721" s="41"/>
      <c r="AQ1721" s="41"/>
      <c r="AR1721" s="42"/>
      <c r="AS1721" s="42"/>
      <c r="AU1721" s="43">
        <f t="shared" si="366"/>
        <v>0</v>
      </c>
    </row>
    <row r="1722" spans="1:47" ht="15" customHeight="1" x14ac:dyDescent="0.25">
      <c r="A1722" s="11"/>
      <c r="B1722" s="19">
        <v>1890</v>
      </c>
      <c r="C1722" s="74"/>
      <c r="D1722" s="77"/>
      <c r="E1722" s="78"/>
      <c r="F1722" s="78"/>
      <c r="G1722" s="80"/>
      <c r="H1722" s="49"/>
      <c r="I1722" s="79"/>
      <c r="J1722" s="27"/>
      <c r="K1722" s="27"/>
      <c r="L1722" s="79"/>
      <c r="M1722" s="81"/>
      <c r="N1722" s="29">
        <v>0</v>
      </c>
      <c r="O1722" s="30" t="str">
        <f>IF(G1722&lt;=$N$2,"",IF(F1722=[3]Pav.tvarkyklė!$B$13,"",IF(ISBLANK(R1722),"X","")))</f>
        <v/>
      </c>
      <c r="P1722" s="88"/>
      <c r="Q1722" s="78"/>
      <c r="R1722" s="78"/>
      <c r="S1722" s="63"/>
      <c r="T1722" s="63"/>
      <c r="U1722" s="34" t="str">
        <f>IFERROR(INDEX('[3]5.Grup_T'!$G$4:$G$22,MATCH('6.Turtas'!E1722,'[3]5.Grup_T'!$E$4:$E$22,0)),"0")</f>
        <v>0</v>
      </c>
      <c r="V1722" s="35">
        <f t="shared" si="367"/>
        <v>0</v>
      </c>
      <c r="W1722" s="35">
        <f>IF(NOT(ISBLANK(H1722)),(12-DATEDIF(H1722,'[3]1.Pradzia'!$D$13,"m")),0)</f>
        <v>0</v>
      </c>
      <c r="X1722" s="35">
        <f t="shared" si="368"/>
        <v>0</v>
      </c>
      <c r="Y1722" s="35">
        <f t="shared" si="378"/>
        <v>0</v>
      </c>
      <c r="Z1722" s="35">
        <f t="shared" si="376"/>
        <v>0</v>
      </c>
      <c r="AA1722" s="36">
        <f t="shared" si="369"/>
        <v>0</v>
      </c>
      <c r="AB1722" s="36">
        <f t="shared" si="370"/>
        <v>0</v>
      </c>
      <c r="AC1722" s="37">
        <f t="shared" si="371"/>
        <v>0</v>
      </c>
      <c r="AD1722" s="35">
        <f>IF(OR(YEAR(G1722)&lt;2019,O1722="X"),0,IF(ISBLANK(H1722),DATEDIF(G1722,'[3]1.Pradzia'!$D$13,"M"),DATEDIF(G1722,H1722,"m")))</f>
        <v>0</v>
      </c>
      <c r="AE1722" s="37">
        <f>IF(E1722='[3]5.Grup_T'!$E$20,0,IF(AD1722&lt;&gt;0,M1722/V1722*MIN(12,AD1722),0))</f>
        <v>0</v>
      </c>
      <c r="AF1722" s="37">
        <f t="shared" si="372"/>
        <v>0</v>
      </c>
      <c r="AG1722" s="37">
        <f t="shared" si="373"/>
        <v>0</v>
      </c>
      <c r="AH1722" s="37">
        <f t="shared" si="374"/>
        <v>0</v>
      </c>
      <c r="AI1722" s="35" t="str">
        <f t="shared" si="375"/>
        <v>Nusidėvėjęs</v>
      </c>
      <c r="AJ1722" s="38" t="str">
        <f>IF(AND(F1722&lt;&gt;[3]Pav.tvarkyklė!$B$12,F1722&lt;&gt;[3]Pav.tvarkyklė!$B$13),"GVTNT","X")</f>
        <v>GVTNT</v>
      </c>
      <c r="AK1722" s="39">
        <f t="shared" si="377"/>
        <v>0</v>
      </c>
      <c r="AL1722" s="41"/>
      <c r="AM1722" s="41"/>
      <c r="AN1722" s="41">
        <f t="shared" si="365"/>
        <v>1900</v>
      </c>
      <c r="AO1722" s="41"/>
      <c r="AP1722" s="41"/>
      <c r="AQ1722" s="41"/>
      <c r="AR1722" s="42"/>
      <c r="AS1722" s="42"/>
      <c r="AU1722" s="43">
        <f t="shared" si="366"/>
        <v>0</v>
      </c>
    </row>
    <row r="1723" spans="1:47" ht="15" customHeight="1" x14ac:dyDescent="0.25">
      <c r="A1723" s="11"/>
      <c r="B1723" s="19">
        <v>1891</v>
      </c>
      <c r="C1723" s="74"/>
      <c r="D1723" s="77"/>
      <c r="E1723" s="75"/>
      <c r="F1723" s="78"/>
      <c r="G1723" s="80"/>
      <c r="H1723" s="49"/>
      <c r="I1723" s="79"/>
      <c r="J1723" s="27"/>
      <c r="K1723" s="27"/>
      <c r="L1723" s="79"/>
      <c r="M1723" s="81"/>
      <c r="N1723" s="29">
        <v>0</v>
      </c>
      <c r="O1723" s="30" t="str">
        <f>IF(G1723&lt;=$N$2,"",IF(F1723=[3]Pav.tvarkyklė!$B$13,"",IF(ISBLANK(R1723),"X","")))</f>
        <v/>
      </c>
      <c r="P1723" s="88"/>
      <c r="Q1723" s="78"/>
      <c r="R1723" s="78"/>
      <c r="S1723" s="63"/>
      <c r="T1723" s="63"/>
      <c r="U1723" s="34" t="str">
        <f>IFERROR(INDEX('[3]5.Grup_T'!$G$4:$G$22,MATCH('6.Turtas'!E1723,'[3]5.Grup_T'!$E$4:$E$22,0)),"0")</f>
        <v>0</v>
      </c>
      <c r="V1723" s="35">
        <f t="shared" si="367"/>
        <v>0</v>
      </c>
      <c r="W1723" s="35">
        <f>IF(NOT(ISBLANK(H1723)),(12-DATEDIF(H1723,'[3]1.Pradzia'!$D$13,"m")),0)</f>
        <v>0</v>
      </c>
      <c r="X1723" s="35">
        <f t="shared" si="368"/>
        <v>0</v>
      </c>
      <c r="Y1723" s="35">
        <f t="shared" si="378"/>
        <v>0</v>
      </c>
      <c r="Z1723" s="35">
        <f t="shared" si="376"/>
        <v>0</v>
      </c>
      <c r="AA1723" s="36">
        <f t="shared" si="369"/>
        <v>0</v>
      </c>
      <c r="AB1723" s="36">
        <f t="shared" si="370"/>
        <v>0</v>
      </c>
      <c r="AC1723" s="37">
        <f t="shared" si="371"/>
        <v>0</v>
      </c>
      <c r="AD1723" s="35">
        <f>IF(OR(YEAR(G1723)&lt;2019,O1723="X"),0,IF(ISBLANK(H1723),DATEDIF(G1723,'[3]1.Pradzia'!$D$13,"M"),DATEDIF(G1723,H1723,"m")))</f>
        <v>0</v>
      </c>
      <c r="AE1723" s="37">
        <f>IF(E1723='[3]5.Grup_T'!$E$20,0,IF(AD1723&lt;&gt;0,M1723/V1723*MIN(12,AD1723),0))</f>
        <v>0</v>
      </c>
      <c r="AF1723" s="37">
        <f t="shared" si="372"/>
        <v>0</v>
      </c>
      <c r="AG1723" s="37">
        <f t="shared" si="373"/>
        <v>0</v>
      </c>
      <c r="AH1723" s="37">
        <f t="shared" si="374"/>
        <v>0</v>
      </c>
      <c r="AI1723" s="35" t="str">
        <f t="shared" si="375"/>
        <v>Nusidėvėjęs</v>
      </c>
      <c r="AJ1723" s="38" t="str">
        <f>IF(AND(F1723&lt;&gt;[3]Pav.tvarkyklė!$B$12,F1723&lt;&gt;[3]Pav.tvarkyklė!$B$13),"GVTNT","X")</f>
        <v>GVTNT</v>
      </c>
      <c r="AK1723" s="39">
        <f t="shared" si="377"/>
        <v>0</v>
      </c>
      <c r="AL1723" s="41"/>
      <c r="AM1723" s="41"/>
      <c r="AN1723" s="41">
        <f t="shared" si="365"/>
        <v>1900</v>
      </c>
      <c r="AO1723" s="41"/>
      <c r="AP1723" s="41"/>
      <c r="AQ1723" s="41"/>
      <c r="AR1723" s="42"/>
      <c r="AS1723" s="42"/>
      <c r="AU1723" s="43">
        <f t="shared" si="366"/>
        <v>0</v>
      </c>
    </row>
    <row r="1724" spans="1:47" ht="15" customHeight="1" x14ac:dyDescent="0.25">
      <c r="A1724" s="11"/>
      <c r="B1724" s="19">
        <v>1892</v>
      </c>
      <c r="C1724" s="74"/>
      <c r="D1724" s="77"/>
      <c r="E1724" s="75"/>
      <c r="F1724" s="78"/>
      <c r="G1724" s="80"/>
      <c r="H1724" s="49"/>
      <c r="I1724" s="79"/>
      <c r="J1724" s="27"/>
      <c r="K1724" s="27"/>
      <c r="L1724" s="79"/>
      <c r="M1724" s="81"/>
      <c r="N1724" s="29">
        <v>0</v>
      </c>
      <c r="O1724" s="30" t="str">
        <f>IF(G1724&lt;=$N$2,"",IF(F1724=[3]Pav.tvarkyklė!$B$13,"",IF(ISBLANK(R1724),"X","")))</f>
        <v/>
      </c>
      <c r="P1724" s="88"/>
      <c r="Q1724" s="78"/>
      <c r="R1724" s="78"/>
      <c r="S1724" s="63"/>
      <c r="T1724" s="63"/>
      <c r="U1724" s="34" t="str">
        <f>IFERROR(INDEX('[3]5.Grup_T'!$G$4:$G$22,MATCH('6.Turtas'!E1724,'[3]5.Grup_T'!$E$4:$E$22,0)),"0")</f>
        <v>0</v>
      </c>
      <c r="V1724" s="35">
        <f t="shared" si="367"/>
        <v>0</v>
      </c>
      <c r="W1724" s="35">
        <f>IF(NOT(ISBLANK(H1724)),(12-DATEDIF(H1724,'[3]1.Pradzia'!$D$13,"m")),0)</f>
        <v>0</v>
      </c>
      <c r="X1724" s="35">
        <f t="shared" si="368"/>
        <v>0</v>
      </c>
      <c r="Y1724" s="35">
        <f t="shared" si="378"/>
        <v>0</v>
      </c>
      <c r="Z1724" s="35">
        <f t="shared" si="376"/>
        <v>0</v>
      </c>
      <c r="AA1724" s="36">
        <f t="shared" si="369"/>
        <v>0</v>
      </c>
      <c r="AB1724" s="36">
        <f t="shared" si="370"/>
        <v>0</v>
      </c>
      <c r="AC1724" s="37">
        <f t="shared" si="371"/>
        <v>0</v>
      </c>
      <c r="AD1724" s="35">
        <f>IF(OR(YEAR(G1724)&lt;2019,O1724="X"),0,IF(ISBLANK(H1724),DATEDIF(G1724,'[3]1.Pradzia'!$D$13,"M"),DATEDIF(G1724,H1724,"m")))</f>
        <v>0</v>
      </c>
      <c r="AE1724" s="37">
        <f>IF(E1724='[3]5.Grup_T'!$E$20,0,IF(AD1724&lt;&gt;0,M1724/V1724*MIN(12,AD1724),0))</f>
        <v>0</v>
      </c>
      <c r="AF1724" s="37">
        <f t="shared" si="372"/>
        <v>0</v>
      </c>
      <c r="AG1724" s="37">
        <f t="shared" si="373"/>
        <v>0</v>
      </c>
      <c r="AH1724" s="37">
        <f t="shared" si="374"/>
        <v>0</v>
      </c>
      <c r="AI1724" s="35" t="str">
        <f t="shared" si="375"/>
        <v>Nusidėvėjęs</v>
      </c>
      <c r="AJ1724" s="38" t="str">
        <f>IF(AND(F1724&lt;&gt;[3]Pav.tvarkyklė!$B$12,F1724&lt;&gt;[3]Pav.tvarkyklė!$B$13),"GVTNT","X")</f>
        <v>GVTNT</v>
      </c>
      <c r="AK1724" s="39">
        <f t="shared" si="377"/>
        <v>0</v>
      </c>
      <c r="AL1724" s="41"/>
      <c r="AM1724" s="41"/>
      <c r="AN1724" s="41">
        <f t="shared" si="365"/>
        <v>1900</v>
      </c>
      <c r="AO1724" s="41"/>
      <c r="AP1724" s="41"/>
      <c r="AQ1724" s="41"/>
      <c r="AR1724" s="42"/>
      <c r="AS1724" s="42"/>
      <c r="AU1724" s="43">
        <f t="shared" si="366"/>
        <v>0</v>
      </c>
    </row>
    <row r="1725" spans="1:47" ht="15" customHeight="1" x14ac:dyDescent="0.25">
      <c r="A1725" s="11"/>
      <c r="B1725" s="19">
        <v>1893</v>
      </c>
      <c r="C1725" s="74"/>
      <c r="D1725" s="77"/>
      <c r="E1725" s="75"/>
      <c r="F1725" s="78"/>
      <c r="G1725" s="80"/>
      <c r="H1725" s="49"/>
      <c r="I1725" s="79"/>
      <c r="J1725" s="27"/>
      <c r="K1725" s="27"/>
      <c r="L1725" s="79"/>
      <c r="M1725" s="81"/>
      <c r="N1725" s="29">
        <v>0</v>
      </c>
      <c r="O1725" s="30" t="str">
        <f>IF(G1725&lt;=$N$2,"",IF(F1725=[3]Pav.tvarkyklė!$B$13,"",IF(ISBLANK(R1725),"X","")))</f>
        <v/>
      </c>
      <c r="P1725" s="88"/>
      <c r="Q1725" s="78"/>
      <c r="R1725" s="78"/>
      <c r="S1725" s="63"/>
      <c r="T1725" s="63"/>
      <c r="U1725" s="34" t="str">
        <f>IFERROR(INDEX('[3]5.Grup_T'!$G$4:$G$22,MATCH('6.Turtas'!E1725,'[3]5.Grup_T'!$E$4:$E$22,0)),"0")</f>
        <v>0</v>
      </c>
      <c r="V1725" s="35">
        <f t="shared" si="367"/>
        <v>0</v>
      </c>
      <c r="W1725" s="35">
        <f>IF(NOT(ISBLANK(H1725)),(12-DATEDIF(H1725,'[3]1.Pradzia'!$D$13,"m")),0)</f>
        <v>0</v>
      </c>
      <c r="X1725" s="35">
        <f t="shared" si="368"/>
        <v>0</v>
      </c>
      <c r="Y1725" s="35">
        <f t="shared" si="378"/>
        <v>0</v>
      </c>
      <c r="Z1725" s="35">
        <f t="shared" si="376"/>
        <v>0</v>
      </c>
      <c r="AA1725" s="36">
        <f t="shared" si="369"/>
        <v>0</v>
      </c>
      <c r="AB1725" s="36">
        <f t="shared" si="370"/>
        <v>0</v>
      </c>
      <c r="AC1725" s="37">
        <f t="shared" si="371"/>
        <v>0</v>
      </c>
      <c r="AD1725" s="35">
        <f>IF(OR(YEAR(G1725)&lt;2019,O1725="X"),0,IF(ISBLANK(H1725),DATEDIF(G1725,'[3]1.Pradzia'!$D$13,"M"),DATEDIF(G1725,H1725,"m")))</f>
        <v>0</v>
      </c>
      <c r="AE1725" s="37">
        <f>IF(E1725='[3]5.Grup_T'!$E$20,0,IF(AD1725&lt;&gt;0,M1725/V1725*MIN(12,AD1725),0))</f>
        <v>0</v>
      </c>
      <c r="AF1725" s="37">
        <f t="shared" si="372"/>
        <v>0</v>
      </c>
      <c r="AG1725" s="37">
        <f t="shared" si="373"/>
        <v>0</v>
      </c>
      <c r="AH1725" s="37">
        <f t="shared" si="374"/>
        <v>0</v>
      </c>
      <c r="AI1725" s="35" t="str">
        <f t="shared" si="375"/>
        <v>Nusidėvėjęs</v>
      </c>
      <c r="AJ1725" s="38" t="str">
        <f>IF(AND(F1725&lt;&gt;[3]Pav.tvarkyklė!$B$12,F1725&lt;&gt;[3]Pav.tvarkyklė!$B$13),"GVTNT","X")</f>
        <v>GVTNT</v>
      </c>
      <c r="AK1725" s="39">
        <f t="shared" si="377"/>
        <v>0</v>
      </c>
      <c r="AL1725" s="41"/>
      <c r="AM1725" s="41"/>
      <c r="AN1725" s="41">
        <f t="shared" si="365"/>
        <v>1900</v>
      </c>
      <c r="AO1725" s="41"/>
      <c r="AP1725" s="41"/>
      <c r="AQ1725" s="41"/>
      <c r="AR1725" s="42"/>
      <c r="AS1725" s="42"/>
      <c r="AU1725" s="43">
        <f t="shared" si="366"/>
        <v>0</v>
      </c>
    </row>
    <row r="1726" spans="1:47" ht="15" customHeight="1" x14ac:dyDescent="0.25">
      <c r="A1726" s="11"/>
      <c r="B1726" s="19">
        <v>1894</v>
      </c>
      <c r="C1726" s="74"/>
      <c r="D1726" s="77"/>
      <c r="E1726" s="75"/>
      <c r="F1726" s="78"/>
      <c r="G1726" s="80"/>
      <c r="H1726" s="49"/>
      <c r="I1726" s="79"/>
      <c r="J1726" s="27"/>
      <c r="K1726" s="27"/>
      <c r="L1726" s="79"/>
      <c r="M1726" s="81"/>
      <c r="N1726" s="29">
        <v>0</v>
      </c>
      <c r="O1726" s="30" t="str">
        <f>IF(G1726&lt;=$N$2,"",IF(F1726=[3]Pav.tvarkyklė!$B$13,"",IF(ISBLANK(R1726),"X","")))</f>
        <v/>
      </c>
      <c r="P1726" s="88"/>
      <c r="Q1726" s="78"/>
      <c r="R1726" s="78"/>
      <c r="S1726" s="63"/>
      <c r="T1726" s="63"/>
      <c r="U1726" s="34" t="str">
        <f>IFERROR(INDEX('[3]5.Grup_T'!$G$4:$G$22,MATCH('6.Turtas'!E1726,'[3]5.Grup_T'!$E$4:$E$22,0)),"0")</f>
        <v>0</v>
      </c>
      <c r="V1726" s="35">
        <f t="shared" si="367"/>
        <v>0</v>
      </c>
      <c r="W1726" s="35">
        <f>IF(NOT(ISBLANK(H1726)),(12-DATEDIF(H1726,'[3]1.Pradzia'!$D$13,"m")),0)</f>
        <v>0</v>
      </c>
      <c r="X1726" s="35">
        <f t="shared" si="368"/>
        <v>0</v>
      </c>
      <c r="Y1726" s="35">
        <f t="shared" si="378"/>
        <v>0</v>
      </c>
      <c r="Z1726" s="35">
        <f t="shared" si="376"/>
        <v>0</v>
      </c>
      <c r="AA1726" s="36">
        <f t="shared" si="369"/>
        <v>0</v>
      </c>
      <c r="AB1726" s="36">
        <f t="shared" si="370"/>
        <v>0</v>
      </c>
      <c r="AC1726" s="37">
        <f t="shared" si="371"/>
        <v>0</v>
      </c>
      <c r="AD1726" s="35">
        <f>IF(OR(YEAR(G1726)&lt;2019,O1726="X"),0,IF(ISBLANK(H1726),DATEDIF(G1726,'[3]1.Pradzia'!$D$13,"M"),DATEDIF(G1726,H1726,"m")))</f>
        <v>0</v>
      </c>
      <c r="AE1726" s="37">
        <f>IF(E1726='[3]5.Grup_T'!$E$20,0,IF(AD1726&lt;&gt;0,M1726/V1726*MIN(12,AD1726),0))</f>
        <v>0</v>
      </c>
      <c r="AF1726" s="37">
        <f t="shared" si="372"/>
        <v>0</v>
      </c>
      <c r="AG1726" s="37">
        <f t="shared" si="373"/>
        <v>0</v>
      </c>
      <c r="AH1726" s="37">
        <f t="shared" si="374"/>
        <v>0</v>
      </c>
      <c r="AI1726" s="35" t="str">
        <f t="shared" si="375"/>
        <v>Nusidėvėjęs</v>
      </c>
      <c r="AJ1726" s="38" t="str">
        <f>IF(AND(F1726&lt;&gt;[3]Pav.tvarkyklė!$B$12,F1726&lt;&gt;[3]Pav.tvarkyklė!$B$13),"GVTNT","X")</f>
        <v>GVTNT</v>
      </c>
      <c r="AK1726" s="39">
        <f t="shared" si="377"/>
        <v>0</v>
      </c>
      <c r="AL1726" s="41"/>
      <c r="AM1726" s="41"/>
      <c r="AN1726" s="41">
        <f t="shared" si="365"/>
        <v>1900</v>
      </c>
      <c r="AO1726" s="41"/>
      <c r="AP1726" s="41"/>
      <c r="AQ1726" s="41"/>
      <c r="AR1726" s="42"/>
      <c r="AS1726" s="42"/>
      <c r="AU1726" s="43">
        <f t="shared" si="366"/>
        <v>0</v>
      </c>
    </row>
    <row r="1727" spans="1:47" ht="15" customHeight="1" x14ac:dyDescent="0.25">
      <c r="A1727" s="11"/>
      <c r="B1727" s="19">
        <v>1895</v>
      </c>
      <c r="C1727" s="74"/>
      <c r="D1727" s="77"/>
      <c r="E1727" s="75"/>
      <c r="F1727" s="78"/>
      <c r="G1727" s="80"/>
      <c r="H1727" s="49"/>
      <c r="I1727" s="79"/>
      <c r="J1727" s="27"/>
      <c r="K1727" s="27"/>
      <c r="L1727" s="79"/>
      <c r="M1727" s="81"/>
      <c r="N1727" s="29">
        <v>0</v>
      </c>
      <c r="O1727" s="30" t="str">
        <f>IF(G1727&lt;=$N$2,"",IF(F1727=[3]Pav.tvarkyklė!$B$13,"",IF(ISBLANK(R1727),"X","")))</f>
        <v/>
      </c>
      <c r="P1727" s="88"/>
      <c r="Q1727" s="78"/>
      <c r="R1727" s="78"/>
      <c r="S1727" s="63"/>
      <c r="T1727" s="63"/>
      <c r="U1727" s="34" t="str">
        <f>IFERROR(INDEX('[3]5.Grup_T'!$G$4:$G$22,MATCH('6.Turtas'!E1727,'[3]5.Grup_T'!$E$4:$E$22,0)),"0")</f>
        <v>0</v>
      </c>
      <c r="V1727" s="35">
        <f t="shared" si="367"/>
        <v>0</v>
      </c>
      <c r="W1727" s="35">
        <f>IF(NOT(ISBLANK(H1727)),(12-DATEDIF(H1727,'[3]1.Pradzia'!$D$13,"m")),0)</f>
        <v>0</v>
      </c>
      <c r="X1727" s="35">
        <f t="shared" si="368"/>
        <v>0</v>
      </c>
      <c r="Y1727" s="35">
        <f t="shared" si="378"/>
        <v>0</v>
      </c>
      <c r="Z1727" s="35">
        <f t="shared" si="376"/>
        <v>0</v>
      </c>
      <c r="AA1727" s="36">
        <f t="shared" si="369"/>
        <v>0</v>
      </c>
      <c r="AB1727" s="36">
        <f t="shared" si="370"/>
        <v>0</v>
      </c>
      <c r="AC1727" s="37">
        <f t="shared" si="371"/>
        <v>0</v>
      </c>
      <c r="AD1727" s="35">
        <f>IF(OR(YEAR(G1727)&lt;2019,O1727="X"),0,IF(ISBLANK(H1727),DATEDIF(G1727,'[3]1.Pradzia'!$D$13,"M"),DATEDIF(G1727,H1727,"m")))</f>
        <v>0</v>
      </c>
      <c r="AE1727" s="37">
        <f>IF(E1727='[3]5.Grup_T'!$E$20,0,IF(AD1727&lt;&gt;0,M1727/V1727*MIN(12,AD1727),0))</f>
        <v>0</v>
      </c>
      <c r="AF1727" s="37">
        <f t="shared" si="372"/>
        <v>0</v>
      </c>
      <c r="AG1727" s="37">
        <f t="shared" si="373"/>
        <v>0</v>
      </c>
      <c r="AH1727" s="37">
        <f t="shared" si="374"/>
        <v>0</v>
      </c>
      <c r="AI1727" s="35" t="str">
        <f t="shared" si="375"/>
        <v>Nusidėvėjęs</v>
      </c>
      <c r="AJ1727" s="38" t="str">
        <f>IF(AND(F1727&lt;&gt;[3]Pav.tvarkyklė!$B$12,F1727&lt;&gt;[3]Pav.tvarkyklė!$B$13),"GVTNT","X")</f>
        <v>GVTNT</v>
      </c>
      <c r="AK1727" s="39">
        <f t="shared" si="377"/>
        <v>0</v>
      </c>
      <c r="AL1727" s="41"/>
      <c r="AM1727" s="41"/>
      <c r="AN1727" s="41">
        <f t="shared" si="365"/>
        <v>1900</v>
      </c>
      <c r="AO1727" s="41"/>
      <c r="AP1727" s="41"/>
      <c r="AQ1727" s="41"/>
      <c r="AR1727" s="42"/>
      <c r="AS1727" s="42"/>
      <c r="AU1727" s="43">
        <f t="shared" si="366"/>
        <v>0</v>
      </c>
    </row>
    <row r="1728" spans="1:47" ht="15" customHeight="1" x14ac:dyDescent="0.25">
      <c r="A1728" s="11"/>
      <c r="B1728" s="19">
        <v>1896</v>
      </c>
      <c r="C1728" s="74"/>
      <c r="D1728" s="77"/>
      <c r="E1728" s="75"/>
      <c r="F1728" s="78"/>
      <c r="G1728" s="80"/>
      <c r="H1728" s="49"/>
      <c r="I1728" s="79"/>
      <c r="J1728" s="27"/>
      <c r="K1728" s="27"/>
      <c r="L1728" s="79"/>
      <c r="M1728" s="81"/>
      <c r="N1728" s="29">
        <v>0</v>
      </c>
      <c r="O1728" s="30" t="str">
        <f>IF(G1728&lt;=$N$2,"",IF(F1728=[3]Pav.tvarkyklė!$B$13,"",IF(ISBLANK(R1728),"X","")))</f>
        <v/>
      </c>
      <c r="P1728" s="88"/>
      <c r="Q1728" s="78"/>
      <c r="R1728" s="78"/>
      <c r="S1728" s="63"/>
      <c r="T1728" s="63"/>
      <c r="U1728" s="34" t="str">
        <f>IFERROR(INDEX('[3]5.Grup_T'!$G$4:$G$22,MATCH('6.Turtas'!E1728,'[3]5.Grup_T'!$E$4:$E$22,0)),"0")</f>
        <v>0</v>
      </c>
      <c r="V1728" s="35">
        <f t="shared" si="367"/>
        <v>0</v>
      </c>
      <c r="W1728" s="35">
        <f>IF(NOT(ISBLANK(H1728)),(12-DATEDIF(H1728,'[3]1.Pradzia'!$D$13,"m")),0)</f>
        <v>0</v>
      </c>
      <c r="X1728" s="35">
        <f t="shared" si="368"/>
        <v>0</v>
      </c>
      <c r="Y1728" s="35">
        <f t="shared" si="378"/>
        <v>0</v>
      </c>
      <c r="Z1728" s="35">
        <f t="shared" si="376"/>
        <v>0</v>
      </c>
      <c r="AA1728" s="36">
        <f t="shared" si="369"/>
        <v>0</v>
      </c>
      <c r="AB1728" s="36">
        <f t="shared" si="370"/>
        <v>0</v>
      </c>
      <c r="AC1728" s="37">
        <f t="shared" si="371"/>
        <v>0</v>
      </c>
      <c r="AD1728" s="35">
        <f>IF(OR(YEAR(G1728)&lt;2019,O1728="X"),0,IF(ISBLANK(H1728),DATEDIF(G1728,'[3]1.Pradzia'!$D$13,"M"),DATEDIF(G1728,H1728,"m")))</f>
        <v>0</v>
      </c>
      <c r="AE1728" s="37">
        <f>IF(E1728='[3]5.Grup_T'!$E$20,0,IF(AD1728&lt;&gt;0,M1728/V1728*MIN(12,AD1728),0))</f>
        <v>0</v>
      </c>
      <c r="AF1728" s="37">
        <f t="shared" si="372"/>
        <v>0</v>
      </c>
      <c r="AG1728" s="37">
        <f t="shared" si="373"/>
        <v>0</v>
      </c>
      <c r="AH1728" s="37">
        <f t="shared" si="374"/>
        <v>0</v>
      </c>
      <c r="AI1728" s="35" t="str">
        <f t="shared" si="375"/>
        <v>Nusidėvėjęs</v>
      </c>
      <c r="AJ1728" s="38" t="str">
        <f>IF(AND(F1728&lt;&gt;[3]Pav.tvarkyklė!$B$12,F1728&lt;&gt;[3]Pav.tvarkyklė!$B$13),"GVTNT","X")</f>
        <v>GVTNT</v>
      </c>
      <c r="AK1728" s="39">
        <f t="shared" si="377"/>
        <v>0</v>
      </c>
      <c r="AL1728" s="41"/>
      <c r="AM1728" s="41"/>
      <c r="AN1728" s="41">
        <f t="shared" si="365"/>
        <v>1900</v>
      </c>
      <c r="AO1728" s="41"/>
      <c r="AP1728" s="41"/>
      <c r="AQ1728" s="41"/>
      <c r="AR1728" s="42"/>
      <c r="AS1728" s="42"/>
      <c r="AU1728" s="43">
        <f t="shared" si="366"/>
        <v>0</v>
      </c>
    </row>
    <row r="1729" spans="1:47" ht="15" customHeight="1" x14ac:dyDescent="0.25">
      <c r="A1729" s="11"/>
      <c r="B1729" s="19">
        <v>1897</v>
      </c>
      <c r="C1729" s="74"/>
      <c r="D1729" s="77"/>
      <c r="E1729" s="75"/>
      <c r="F1729" s="78"/>
      <c r="G1729" s="80"/>
      <c r="H1729" s="49"/>
      <c r="I1729" s="79"/>
      <c r="J1729" s="27"/>
      <c r="K1729" s="27"/>
      <c r="L1729" s="79"/>
      <c r="M1729" s="81"/>
      <c r="N1729" s="29">
        <v>0</v>
      </c>
      <c r="O1729" s="30" t="str">
        <f>IF(G1729&lt;=$N$2,"",IF(F1729=[3]Pav.tvarkyklė!$B$13,"",IF(ISBLANK(R1729),"X","")))</f>
        <v/>
      </c>
      <c r="P1729" s="88"/>
      <c r="Q1729" s="78"/>
      <c r="R1729" s="78"/>
      <c r="S1729" s="63"/>
      <c r="T1729" s="63"/>
      <c r="U1729" s="34" t="str">
        <f>IFERROR(INDEX('[3]5.Grup_T'!$G$4:$G$22,MATCH('6.Turtas'!E1729,'[3]5.Grup_T'!$E$4:$E$22,0)),"0")</f>
        <v>0</v>
      </c>
      <c r="V1729" s="35">
        <f t="shared" si="367"/>
        <v>0</v>
      </c>
      <c r="W1729" s="35">
        <f>IF(NOT(ISBLANK(H1729)),(12-DATEDIF(H1729,'[3]1.Pradzia'!$D$13,"m")),0)</f>
        <v>0</v>
      </c>
      <c r="X1729" s="35">
        <f t="shared" si="368"/>
        <v>0</v>
      </c>
      <c r="Y1729" s="35">
        <f t="shared" si="378"/>
        <v>0</v>
      </c>
      <c r="Z1729" s="35">
        <f t="shared" si="376"/>
        <v>0</v>
      </c>
      <c r="AA1729" s="36">
        <f t="shared" si="369"/>
        <v>0</v>
      </c>
      <c r="AB1729" s="36">
        <f t="shared" si="370"/>
        <v>0</v>
      </c>
      <c r="AC1729" s="37">
        <f t="shared" si="371"/>
        <v>0</v>
      </c>
      <c r="AD1729" s="35">
        <f>IF(OR(YEAR(G1729)&lt;2019,O1729="X"),0,IF(ISBLANK(H1729),DATEDIF(G1729,'[3]1.Pradzia'!$D$13,"M"),DATEDIF(G1729,H1729,"m")))</f>
        <v>0</v>
      </c>
      <c r="AE1729" s="37">
        <f>IF(E1729='[3]5.Grup_T'!$E$20,0,IF(AD1729&lt;&gt;0,M1729/V1729*MIN(12,AD1729),0))</f>
        <v>0</v>
      </c>
      <c r="AF1729" s="37">
        <f t="shared" si="372"/>
        <v>0</v>
      </c>
      <c r="AG1729" s="37">
        <f t="shared" si="373"/>
        <v>0</v>
      </c>
      <c r="AH1729" s="37">
        <f t="shared" si="374"/>
        <v>0</v>
      </c>
      <c r="AI1729" s="35" t="str">
        <f t="shared" si="375"/>
        <v>Nusidėvėjęs</v>
      </c>
      <c r="AJ1729" s="38" t="str">
        <f>IF(AND(F1729&lt;&gt;[3]Pav.tvarkyklė!$B$12,F1729&lt;&gt;[3]Pav.tvarkyklė!$B$13),"GVTNT","X")</f>
        <v>GVTNT</v>
      </c>
      <c r="AK1729" s="39">
        <f t="shared" si="377"/>
        <v>0</v>
      </c>
      <c r="AL1729" s="41"/>
      <c r="AM1729" s="41"/>
      <c r="AN1729" s="41">
        <f t="shared" si="365"/>
        <v>1900</v>
      </c>
      <c r="AO1729" s="41"/>
      <c r="AP1729" s="41"/>
      <c r="AQ1729" s="41"/>
      <c r="AR1729" s="42"/>
      <c r="AS1729" s="42"/>
      <c r="AU1729" s="43">
        <f t="shared" si="366"/>
        <v>0</v>
      </c>
    </row>
    <row r="1730" spans="1:47" ht="15" customHeight="1" x14ac:dyDescent="0.25">
      <c r="A1730" s="11"/>
      <c r="B1730" s="19">
        <v>1898</v>
      </c>
      <c r="C1730" s="74"/>
      <c r="D1730" s="77"/>
      <c r="E1730" s="78"/>
      <c r="F1730" s="78"/>
      <c r="G1730" s="80"/>
      <c r="H1730" s="49"/>
      <c r="I1730" s="79"/>
      <c r="J1730" s="27"/>
      <c r="K1730" s="27"/>
      <c r="L1730" s="79"/>
      <c r="M1730" s="81"/>
      <c r="N1730" s="29">
        <v>0</v>
      </c>
      <c r="O1730" s="30" t="str">
        <f>IF(G1730&lt;=$N$2,"",IF(F1730=[3]Pav.tvarkyklė!$B$13,"",IF(ISBLANK(R1730),"X","")))</f>
        <v/>
      </c>
      <c r="P1730" s="88"/>
      <c r="Q1730" s="78"/>
      <c r="R1730" s="78"/>
      <c r="S1730" s="63"/>
      <c r="T1730" s="63"/>
      <c r="U1730" s="34" t="str">
        <f>IFERROR(INDEX('[3]5.Grup_T'!$G$4:$G$22,MATCH('6.Turtas'!E1730,'[3]5.Grup_T'!$E$4:$E$22,0)),"0")</f>
        <v>0</v>
      </c>
      <c r="V1730" s="35">
        <f t="shared" si="367"/>
        <v>0</v>
      </c>
      <c r="W1730" s="35">
        <f>IF(NOT(ISBLANK(H1730)),(12-DATEDIF(H1730,'[3]1.Pradzia'!$D$13,"m")),0)</f>
        <v>0</v>
      </c>
      <c r="X1730" s="35">
        <f t="shared" si="368"/>
        <v>0</v>
      </c>
      <c r="Y1730" s="35">
        <f t="shared" si="378"/>
        <v>0</v>
      </c>
      <c r="Z1730" s="35">
        <f t="shared" si="376"/>
        <v>0</v>
      </c>
      <c r="AA1730" s="36">
        <f t="shared" si="369"/>
        <v>0</v>
      </c>
      <c r="AB1730" s="36">
        <f t="shared" si="370"/>
        <v>0</v>
      </c>
      <c r="AC1730" s="37">
        <f t="shared" si="371"/>
        <v>0</v>
      </c>
      <c r="AD1730" s="35">
        <f>IF(OR(YEAR(G1730)&lt;2019,O1730="X"),0,IF(ISBLANK(H1730),DATEDIF(G1730,'[3]1.Pradzia'!$D$13,"M"),DATEDIF(G1730,H1730,"m")))</f>
        <v>0</v>
      </c>
      <c r="AE1730" s="37">
        <f>IF(E1730='[3]5.Grup_T'!$E$20,0,IF(AD1730&lt;&gt;0,M1730/V1730*MIN(12,AD1730),0))</f>
        <v>0</v>
      </c>
      <c r="AF1730" s="37">
        <f t="shared" si="372"/>
        <v>0</v>
      </c>
      <c r="AG1730" s="37">
        <f t="shared" si="373"/>
        <v>0</v>
      </c>
      <c r="AH1730" s="37">
        <f t="shared" si="374"/>
        <v>0</v>
      </c>
      <c r="AI1730" s="35" t="str">
        <f t="shared" si="375"/>
        <v>Nusidėvėjęs</v>
      </c>
      <c r="AJ1730" s="38" t="str">
        <f>IF(AND(F1730&lt;&gt;[3]Pav.tvarkyklė!$B$12,F1730&lt;&gt;[3]Pav.tvarkyklė!$B$13),"GVTNT","X")</f>
        <v>GVTNT</v>
      </c>
      <c r="AK1730" s="39">
        <f t="shared" si="377"/>
        <v>0</v>
      </c>
      <c r="AL1730" s="41"/>
      <c r="AM1730" s="41"/>
      <c r="AN1730" s="41">
        <f t="shared" si="365"/>
        <v>1900</v>
      </c>
      <c r="AO1730" s="41"/>
      <c r="AP1730" s="41"/>
      <c r="AQ1730" s="41"/>
      <c r="AR1730" s="42"/>
      <c r="AS1730" s="42"/>
      <c r="AU1730" s="43">
        <f t="shared" si="366"/>
        <v>0</v>
      </c>
    </row>
    <row r="1731" spans="1:47" ht="15" customHeight="1" x14ac:dyDescent="0.25">
      <c r="A1731" s="11"/>
      <c r="B1731" s="19">
        <v>1899</v>
      </c>
      <c r="C1731" s="74"/>
      <c r="D1731" s="77"/>
      <c r="E1731" s="78"/>
      <c r="F1731" s="78"/>
      <c r="G1731" s="80"/>
      <c r="H1731" s="49"/>
      <c r="I1731" s="79"/>
      <c r="J1731" s="27"/>
      <c r="K1731" s="27"/>
      <c r="L1731" s="79"/>
      <c r="M1731" s="81"/>
      <c r="N1731" s="29">
        <v>0</v>
      </c>
      <c r="O1731" s="30" t="str">
        <f>IF(G1731&lt;=$N$2,"",IF(F1731=[3]Pav.tvarkyklė!$B$13,"",IF(ISBLANK(R1731),"X","")))</f>
        <v/>
      </c>
      <c r="P1731" s="88"/>
      <c r="Q1731" s="78"/>
      <c r="R1731" s="78"/>
      <c r="S1731" s="63"/>
      <c r="T1731" s="63"/>
      <c r="U1731" s="34" t="str">
        <f>IFERROR(INDEX('[3]5.Grup_T'!$G$4:$G$22,MATCH('6.Turtas'!E1731,'[3]5.Grup_T'!$E$4:$E$22,0)),"0")</f>
        <v>0</v>
      </c>
      <c r="V1731" s="35">
        <f t="shared" si="367"/>
        <v>0</v>
      </c>
      <c r="W1731" s="35">
        <f>IF(NOT(ISBLANK(H1731)),(12-DATEDIF(H1731,'[3]1.Pradzia'!$D$13,"m")),0)</f>
        <v>0</v>
      </c>
      <c r="X1731" s="35">
        <f t="shared" si="368"/>
        <v>0</v>
      </c>
      <c r="Y1731" s="35">
        <f t="shared" si="378"/>
        <v>0</v>
      </c>
      <c r="Z1731" s="35">
        <f t="shared" si="376"/>
        <v>0</v>
      </c>
      <c r="AA1731" s="36">
        <f t="shared" si="369"/>
        <v>0</v>
      </c>
      <c r="AB1731" s="36">
        <f t="shared" si="370"/>
        <v>0</v>
      </c>
      <c r="AC1731" s="37">
        <f t="shared" si="371"/>
        <v>0</v>
      </c>
      <c r="AD1731" s="35">
        <f>IF(OR(YEAR(G1731)&lt;2019,O1731="X"),0,IF(ISBLANK(H1731),DATEDIF(G1731,'[3]1.Pradzia'!$D$13,"M"),DATEDIF(G1731,H1731,"m")))</f>
        <v>0</v>
      </c>
      <c r="AE1731" s="37">
        <f>IF(E1731='[3]5.Grup_T'!$E$20,0,IF(AD1731&lt;&gt;0,M1731/V1731*MIN(12,AD1731),0))</f>
        <v>0</v>
      </c>
      <c r="AF1731" s="37">
        <f t="shared" si="372"/>
        <v>0</v>
      </c>
      <c r="AG1731" s="37">
        <f t="shared" si="373"/>
        <v>0</v>
      </c>
      <c r="AH1731" s="37">
        <f t="shared" si="374"/>
        <v>0</v>
      </c>
      <c r="AI1731" s="35" t="str">
        <f t="shared" si="375"/>
        <v>Nusidėvėjęs</v>
      </c>
      <c r="AJ1731" s="38" t="str">
        <f>IF(AND(F1731&lt;&gt;[3]Pav.tvarkyklė!$B$12,F1731&lt;&gt;[3]Pav.tvarkyklė!$B$13),"GVTNT","X")</f>
        <v>GVTNT</v>
      </c>
      <c r="AK1731" s="39">
        <f t="shared" si="377"/>
        <v>0</v>
      </c>
      <c r="AL1731" s="41"/>
      <c r="AM1731" s="41"/>
      <c r="AN1731" s="41">
        <f t="shared" si="365"/>
        <v>1900</v>
      </c>
      <c r="AO1731" s="41"/>
      <c r="AP1731" s="41"/>
      <c r="AQ1731" s="41"/>
      <c r="AR1731" s="42"/>
      <c r="AS1731" s="42"/>
      <c r="AU1731" s="43">
        <f t="shared" si="366"/>
        <v>0</v>
      </c>
    </row>
    <row r="1732" spans="1:47" ht="15" customHeight="1" x14ac:dyDescent="0.25">
      <c r="A1732" s="11"/>
      <c r="B1732" s="19">
        <v>1900</v>
      </c>
      <c r="C1732" s="74"/>
      <c r="D1732" s="77"/>
      <c r="E1732" s="78"/>
      <c r="F1732" s="78"/>
      <c r="G1732" s="80"/>
      <c r="H1732" s="49"/>
      <c r="I1732" s="79"/>
      <c r="J1732" s="27"/>
      <c r="K1732" s="27"/>
      <c r="L1732" s="79"/>
      <c r="M1732" s="81"/>
      <c r="N1732" s="29">
        <v>0</v>
      </c>
      <c r="O1732" s="30" t="str">
        <f>IF(G1732&lt;=$N$2,"",IF(F1732=[3]Pav.tvarkyklė!$B$13,"",IF(ISBLANK(R1732),"X","")))</f>
        <v/>
      </c>
      <c r="P1732" s="88"/>
      <c r="Q1732" s="78"/>
      <c r="R1732" s="78"/>
      <c r="S1732" s="63"/>
      <c r="T1732" s="63"/>
      <c r="U1732" s="34" t="str">
        <f>IFERROR(INDEX('[3]5.Grup_T'!$G$4:$G$22,MATCH('6.Turtas'!E1732,'[3]5.Grup_T'!$E$4:$E$22,0)),"0")</f>
        <v>0</v>
      </c>
      <c r="V1732" s="35">
        <f t="shared" si="367"/>
        <v>0</v>
      </c>
      <c r="W1732" s="35">
        <f>IF(NOT(ISBLANK(H1732)),(12-DATEDIF(H1732,'[3]1.Pradzia'!$D$13,"m")),0)</f>
        <v>0</v>
      </c>
      <c r="X1732" s="35">
        <f t="shared" si="368"/>
        <v>0</v>
      </c>
      <c r="Y1732" s="35">
        <f t="shared" si="378"/>
        <v>0</v>
      </c>
      <c r="Z1732" s="35">
        <f t="shared" si="376"/>
        <v>0</v>
      </c>
      <c r="AA1732" s="36">
        <f t="shared" si="369"/>
        <v>0</v>
      </c>
      <c r="AB1732" s="36">
        <f t="shared" si="370"/>
        <v>0</v>
      </c>
      <c r="AC1732" s="37">
        <f t="shared" si="371"/>
        <v>0</v>
      </c>
      <c r="AD1732" s="35">
        <f>IF(OR(YEAR(G1732)&lt;2019,O1732="X"),0,IF(ISBLANK(H1732),DATEDIF(G1732,'[3]1.Pradzia'!$D$13,"M"),DATEDIF(G1732,H1732,"m")))</f>
        <v>0</v>
      </c>
      <c r="AE1732" s="37">
        <f>IF(E1732='[3]5.Grup_T'!$E$20,0,IF(AD1732&lt;&gt;0,M1732/V1732*MIN(12,AD1732),0))</f>
        <v>0</v>
      </c>
      <c r="AF1732" s="37">
        <f t="shared" si="372"/>
        <v>0</v>
      </c>
      <c r="AG1732" s="37">
        <f t="shared" si="373"/>
        <v>0</v>
      </c>
      <c r="AH1732" s="37">
        <f t="shared" si="374"/>
        <v>0</v>
      </c>
      <c r="AI1732" s="35" t="str">
        <f t="shared" si="375"/>
        <v>Nusidėvėjęs</v>
      </c>
      <c r="AJ1732" s="38" t="str">
        <f>IF(AND(F1732&lt;&gt;[3]Pav.tvarkyklė!$B$12,F1732&lt;&gt;[3]Pav.tvarkyklė!$B$13),"GVTNT","X")</f>
        <v>GVTNT</v>
      </c>
      <c r="AK1732" s="39">
        <f t="shared" si="377"/>
        <v>0</v>
      </c>
      <c r="AL1732" s="41"/>
      <c r="AM1732" s="41"/>
      <c r="AN1732" s="41">
        <f t="shared" si="365"/>
        <v>1900</v>
      </c>
      <c r="AO1732" s="41"/>
      <c r="AP1732" s="41"/>
      <c r="AQ1732" s="41"/>
      <c r="AR1732" s="42"/>
      <c r="AS1732" s="42"/>
      <c r="AU1732" s="43">
        <f t="shared" si="366"/>
        <v>0</v>
      </c>
    </row>
    <row r="1733" spans="1:47" ht="15" customHeight="1" x14ac:dyDescent="0.25">
      <c r="A1733" s="11"/>
      <c r="B1733" s="19">
        <v>1901</v>
      </c>
      <c r="C1733" s="74"/>
      <c r="D1733" s="77"/>
      <c r="E1733" s="78"/>
      <c r="F1733" s="78"/>
      <c r="G1733" s="80"/>
      <c r="H1733" s="49"/>
      <c r="I1733" s="79"/>
      <c r="J1733" s="27"/>
      <c r="K1733" s="27"/>
      <c r="L1733" s="79"/>
      <c r="M1733" s="81"/>
      <c r="N1733" s="29">
        <v>0</v>
      </c>
      <c r="O1733" s="30" t="str">
        <f>IF(G1733&lt;=$N$2,"",IF(F1733=[3]Pav.tvarkyklė!$B$13,"",IF(ISBLANK(R1733),"X","")))</f>
        <v/>
      </c>
      <c r="P1733" s="88"/>
      <c r="Q1733" s="78"/>
      <c r="R1733" s="78"/>
      <c r="S1733" s="63"/>
      <c r="T1733" s="63"/>
      <c r="U1733" s="34" t="str">
        <f>IFERROR(INDEX('[3]5.Grup_T'!$G$4:$G$22,MATCH('6.Turtas'!E1733,'[3]5.Grup_T'!$E$4:$E$22,0)),"0")</f>
        <v>0</v>
      </c>
      <c r="V1733" s="35">
        <f t="shared" si="367"/>
        <v>0</v>
      </c>
      <c r="W1733" s="35">
        <f>IF(NOT(ISBLANK(H1733)),(12-DATEDIF(H1733,'[3]1.Pradzia'!$D$13,"m")),0)</f>
        <v>0</v>
      </c>
      <c r="X1733" s="35">
        <f t="shared" si="368"/>
        <v>0</v>
      </c>
      <c r="Y1733" s="35">
        <f t="shared" si="378"/>
        <v>0</v>
      </c>
      <c r="Z1733" s="35">
        <f t="shared" si="376"/>
        <v>0</v>
      </c>
      <c r="AA1733" s="36">
        <f t="shared" si="369"/>
        <v>0</v>
      </c>
      <c r="AB1733" s="36">
        <f t="shared" si="370"/>
        <v>0</v>
      </c>
      <c r="AC1733" s="37">
        <f t="shared" si="371"/>
        <v>0</v>
      </c>
      <c r="AD1733" s="35">
        <f>IF(OR(YEAR(G1733)&lt;2019,O1733="X"),0,IF(ISBLANK(H1733),DATEDIF(G1733,'[3]1.Pradzia'!$D$13,"M"),DATEDIF(G1733,H1733,"m")))</f>
        <v>0</v>
      </c>
      <c r="AE1733" s="37">
        <f>IF(E1733='[3]5.Grup_T'!$E$20,0,IF(AD1733&lt;&gt;0,M1733/V1733*MIN(12,AD1733),0))</f>
        <v>0</v>
      </c>
      <c r="AF1733" s="37">
        <f t="shared" si="372"/>
        <v>0</v>
      </c>
      <c r="AG1733" s="37">
        <f t="shared" si="373"/>
        <v>0</v>
      </c>
      <c r="AH1733" s="37">
        <f t="shared" si="374"/>
        <v>0</v>
      </c>
      <c r="AI1733" s="35" t="str">
        <f t="shared" si="375"/>
        <v>Nusidėvėjęs</v>
      </c>
      <c r="AJ1733" s="38" t="str">
        <f>IF(AND(F1733&lt;&gt;[3]Pav.tvarkyklė!$B$12,F1733&lt;&gt;[3]Pav.tvarkyklė!$B$13),"GVTNT","X")</f>
        <v>GVTNT</v>
      </c>
      <c r="AK1733" s="39">
        <f t="shared" si="377"/>
        <v>0</v>
      </c>
      <c r="AL1733" s="41"/>
      <c r="AM1733" s="41"/>
      <c r="AN1733" s="41">
        <f t="shared" ref="AN1733:AN1796" si="379">YEAR(G1733)</f>
        <v>1900</v>
      </c>
      <c r="AO1733" s="41"/>
      <c r="AP1733" s="41"/>
      <c r="AQ1733" s="41"/>
      <c r="AR1733" s="42"/>
      <c r="AS1733" s="42"/>
      <c r="AU1733" s="43">
        <f t="shared" ref="AU1733:AU1796" si="380">AF1733-AT1733</f>
        <v>0</v>
      </c>
    </row>
    <row r="1734" spans="1:47" ht="15" customHeight="1" x14ac:dyDescent="0.25">
      <c r="A1734" s="11"/>
      <c r="B1734" s="19">
        <v>1902</v>
      </c>
      <c r="C1734" s="74"/>
      <c r="D1734" s="77"/>
      <c r="E1734" s="75"/>
      <c r="F1734" s="78"/>
      <c r="G1734" s="80"/>
      <c r="H1734" s="49"/>
      <c r="I1734" s="26"/>
      <c r="J1734" s="27"/>
      <c r="K1734" s="27"/>
      <c r="L1734" s="79"/>
      <c r="M1734" s="28"/>
      <c r="N1734" s="29">
        <v>0</v>
      </c>
      <c r="O1734" s="30" t="str">
        <f>IF(G1734&lt;=$N$2,"",IF(F1734=[3]Pav.tvarkyklė!$B$13,"",IF(ISBLANK(R1734),"X","")))</f>
        <v/>
      </c>
      <c r="P1734" s="88"/>
      <c r="Q1734" s="78"/>
      <c r="R1734" s="78"/>
      <c r="S1734" s="63"/>
      <c r="T1734" s="63"/>
      <c r="U1734" s="34" t="str">
        <f>IFERROR(INDEX('[3]5.Grup_T'!$G$4:$G$22,MATCH('6.Turtas'!E1734,'[3]5.Grup_T'!$E$4:$E$22,0)),"0")</f>
        <v>0</v>
      </c>
      <c r="V1734" s="35">
        <f t="shared" si="367"/>
        <v>0</v>
      </c>
      <c r="W1734" s="35">
        <f>IF(NOT(ISBLANK(H1734)),(12-DATEDIF(H1734,'[3]1.Pradzia'!$D$13,"m")),0)</f>
        <v>0</v>
      </c>
      <c r="X1734" s="35">
        <f t="shared" si="368"/>
        <v>0</v>
      </c>
      <c r="Y1734" s="35">
        <f t="shared" si="378"/>
        <v>0</v>
      </c>
      <c r="Z1734" s="35">
        <f t="shared" si="376"/>
        <v>0</v>
      </c>
      <c r="AA1734" s="36">
        <f t="shared" si="369"/>
        <v>0</v>
      </c>
      <c r="AB1734" s="36">
        <f t="shared" si="370"/>
        <v>0</v>
      </c>
      <c r="AC1734" s="37">
        <f t="shared" si="371"/>
        <v>0</v>
      </c>
      <c r="AD1734" s="35">
        <f>IF(OR(YEAR(G1734)&lt;2019,O1734="X"),0,IF(ISBLANK(H1734),DATEDIF(G1734,'[3]1.Pradzia'!$D$13,"M"),DATEDIF(G1734,H1734,"m")))</f>
        <v>0</v>
      </c>
      <c r="AE1734" s="37">
        <f>IF(E1734='[3]5.Grup_T'!$E$20,0,IF(AD1734&lt;&gt;0,M1734/V1734*MIN(12,AD1734),0))</f>
        <v>0</v>
      </c>
      <c r="AF1734" s="37">
        <f t="shared" si="372"/>
        <v>0</v>
      </c>
      <c r="AG1734" s="37">
        <f t="shared" si="373"/>
        <v>0</v>
      </c>
      <c r="AH1734" s="37">
        <f t="shared" si="374"/>
        <v>0</v>
      </c>
      <c r="AI1734" s="35" t="str">
        <f t="shared" si="375"/>
        <v>Nusidėvėjęs</v>
      </c>
      <c r="AJ1734" s="38" t="str">
        <f>IF(AND(F1734&lt;&gt;[3]Pav.tvarkyklė!$B$12,F1734&lt;&gt;[3]Pav.tvarkyklė!$B$13),"GVTNT","X")</f>
        <v>GVTNT</v>
      </c>
      <c r="AK1734" s="39">
        <f t="shared" si="377"/>
        <v>0</v>
      </c>
      <c r="AL1734" s="41"/>
      <c r="AM1734" s="41"/>
      <c r="AN1734" s="41">
        <f t="shared" si="379"/>
        <v>1900</v>
      </c>
      <c r="AO1734" s="41"/>
      <c r="AP1734" s="41"/>
      <c r="AQ1734" s="41"/>
      <c r="AR1734" s="42"/>
      <c r="AS1734" s="42"/>
      <c r="AU1734" s="43">
        <f t="shared" si="380"/>
        <v>0</v>
      </c>
    </row>
    <row r="1735" spans="1:47" ht="15" customHeight="1" x14ac:dyDescent="0.25">
      <c r="A1735" s="11"/>
      <c r="B1735" s="19">
        <v>1903</v>
      </c>
      <c r="C1735" s="74"/>
      <c r="D1735" s="77"/>
      <c r="E1735" s="78"/>
      <c r="F1735" s="78"/>
      <c r="G1735" s="80"/>
      <c r="H1735" s="49"/>
      <c r="I1735" s="26"/>
      <c r="J1735" s="27"/>
      <c r="K1735" s="27"/>
      <c r="L1735" s="79"/>
      <c r="M1735" s="28"/>
      <c r="N1735" s="29">
        <v>0</v>
      </c>
      <c r="O1735" s="30" t="str">
        <f>IF(G1735&lt;=$N$2,"",IF(F1735=[3]Pav.tvarkyklė!$B$13,"",IF(ISBLANK(R1735),"X","")))</f>
        <v/>
      </c>
      <c r="P1735" s="88"/>
      <c r="Q1735" s="78"/>
      <c r="R1735" s="78"/>
      <c r="S1735" s="63"/>
      <c r="T1735" s="63"/>
      <c r="U1735" s="34" t="str">
        <f>IFERROR(INDEX('[3]5.Grup_T'!$G$4:$G$22,MATCH('6.Turtas'!E1735,'[3]5.Grup_T'!$E$4:$E$22,0)),"0")</f>
        <v>0</v>
      </c>
      <c r="V1735" s="35">
        <f t="shared" si="367"/>
        <v>0</v>
      </c>
      <c r="W1735" s="35">
        <f>IF(NOT(ISBLANK(H1735)),(12-DATEDIF(H1735,'[3]1.Pradzia'!$D$13,"m")),0)</f>
        <v>0</v>
      </c>
      <c r="X1735" s="35">
        <f t="shared" si="368"/>
        <v>0</v>
      </c>
      <c r="Y1735" s="35">
        <f t="shared" si="378"/>
        <v>0</v>
      </c>
      <c r="Z1735" s="35">
        <f t="shared" si="376"/>
        <v>0</v>
      </c>
      <c r="AA1735" s="36">
        <f t="shared" si="369"/>
        <v>0</v>
      </c>
      <c r="AB1735" s="36">
        <f t="shared" si="370"/>
        <v>0</v>
      </c>
      <c r="AC1735" s="37">
        <f t="shared" si="371"/>
        <v>0</v>
      </c>
      <c r="AD1735" s="35">
        <f>IF(OR(YEAR(G1735)&lt;2019,O1735="X"),0,IF(ISBLANK(H1735),DATEDIF(G1735,'[3]1.Pradzia'!$D$13,"M"),DATEDIF(G1735,H1735,"m")))</f>
        <v>0</v>
      </c>
      <c r="AE1735" s="37">
        <f>IF(E1735='[3]5.Grup_T'!$E$20,0,IF(AD1735&lt;&gt;0,M1735/V1735*MIN(12,AD1735),0))</f>
        <v>0</v>
      </c>
      <c r="AF1735" s="37">
        <f t="shared" si="372"/>
        <v>0</v>
      </c>
      <c r="AG1735" s="37">
        <f t="shared" si="373"/>
        <v>0</v>
      </c>
      <c r="AH1735" s="37">
        <f t="shared" si="374"/>
        <v>0</v>
      </c>
      <c r="AI1735" s="35" t="str">
        <f t="shared" si="375"/>
        <v>Nusidėvėjęs</v>
      </c>
      <c r="AJ1735" s="38" t="str">
        <f>IF(AND(F1735&lt;&gt;[3]Pav.tvarkyklė!$B$12,F1735&lt;&gt;[3]Pav.tvarkyklė!$B$13),"GVTNT","X")</f>
        <v>GVTNT</v>
      </c>
      <c r="AK1735" s="39">
        <f t="shared" si="377"/>
        <v>0</v>
      </c>
      <c r="AL1735" s="41"/>
      <c r="AM1735" s="41"/>
      <c r="AN1735" s="41">
        <f t="shared" si="379"/>
        <v>1900</v>
      </c>
      <c r="AO1735" s="41"/>
      <c r="AP1735" s="41"/>
      <c r="AQ1735" s="41"/>
      <c r="AR1735" s="42"/>
      <c r="AS1735" s="42"/>
      <c r="AU1735" s="43">
        <f t="shared" si="380"/>
        <v>0</v>
      </c>
    </row>
    <row r="1736" spans="1:47" ht="15" customHeight="1" x14ac:dyDescent="0.25">
      <c r="A1736" s="11"/>
      <c r="B1736" s="19">
        <v>1904</v>
      </c>
      <c r="C1736" s="74"/>
      <c r="D1736" s="77"/>
      <c r="E1736" s="78"/>
      <c r="F1736" s="78"/>
      <c r="G1736" s="80"/>
      <c r="H1736" s="49"/>
      <c r="I1736" s="79"/>
      <c r="J1736" s="27"/>
      <c r="K1736" s="27"/>
      <c r="L1736" s="79"/>
      <c r="M1736" s="81"/>
      <c r="N1736" s="29">
        <v>0</v>
      </c>
      <c r="O1736" s="30" t="str">
        <f>IF(G1736&lt;=$N$2,"",IF(F1736=[3]Pav.tvarkyklė!$B$13,"",IF(ISBLANK(R1736),"X","")))</f>
        <v/>
      </c>
      <c r="P1736" s="88"/>
      <c r="Q1736" s="78"/>
      <c r="R1736" s="78"/>
      <c r="S1736" s="63"/>
      <c r="T1736" s="63"/>
      <c r="U1736" s="34" t="str">
        <f>IFERROR(INDEX('[3]5.Grup_T'!$G$4:$G$22,MATCH('6.Turtas'!E1736,'[3]5.Grup_T'!$E$4:$E$22,0)),"0")</f>
        <v>0</v>
      </c>
      <c r="V1736" s="35">
        <f t="shared" si="367"/>
        <v>0</v>
      </c>
      <c r="W1736" s="35">
        <f>IF(NOT(ISBLANK(H1736)),(12-DATEDIF(H1736,'[3]1.Pradzia'!$D$13,"m")),0)</f>
        <v>0</v>
      </c>
      <c r="X1736" s="35">
        <f t="shared" si="368"/>
        <v>0</v>
      </c>
      <c r="Y1736" s="35">
        <f t="shared" si="378"/>
        <v>0</v>
      </c>
      <c r="Z1736" s="35">
        <f t="shared" si="376"/>
        <v>0</v>
      </c>
      <c r="AA1736" s="36">
        <f t="shared" si="369"/>
        <v>0</v>
      </c>
      <c r="AB1736" s="36">
        <f t="shared" si="370"/>
        <v>0</v>
      </c>
      <c r="AC1736" s="37">
        <f t="shared" si="371"/>
        <v>0</v>
      </c>
      <c r="AD1736" s="35">
        <f>IF(OR(YEAR(G1736)&lt;2019,O1736="X"),0,IF(ISBLANK(H1736),DATEDIF(G1736,'[3]1.Pradzia'!$D$13,"M"),DATEDIF(G1736,H1736,"m")))</f>
        <v>0</v>
      </c>
      <c r="AE1736" s="37">
        <f>IF(E1736='[3]5.Grup_T'!$E$20,0,IF(AD1736&lt;&gt;0,M1736/V1736*MIN(12,AD1736),0))</f>
        <v>0</v>
      </c>
      <c r="AF1736" s="37">
        <f t="shared" si="372"/>
        <v>0</v>
      </c>
      <c r="AG1736" s="37">
        <f t="shared" si="373"/>
        <v>0</v>
      </c>
      <c r="AH1736" s="37">
        <f t="shared" si="374"/>
        <v>0</v>
      </c>
      <c r="AI1736" s="35" t="str">
        <f t="shared" si="375"/>
        <v>Nusidėvėjęs</v>
      </c>
      <c r="AJ1736" s="38" t="str">
        <f>IF(AND(F1736&lt;&gt;[3]Pav.tvarkyklė!$B$12,F1736&lt;&gt;[3]Pav.tvarkyklė!$B$13),"GVTNT","X")</f>
        <v>GVTNT</v>
      </c>
      <c r="AK1736" s="39">
        <f t="shared" si="377"/>
        <v>0</v>
      </c>
      <c r="AL1736" s="41"/>
      <c r="AM1736" s="41"/>
      <c r="AN1736" s="41">
        <f t="shared" si="379"/>
        <v>1900</v>
      </c>
      <c r="AO1736" s="41"/>
      <c r="AP1736" s="41"/>
      <c r="AQ1736" s="41"/>
      <c r="AR1736" s="42"/>
      <c r="AS1736" s="42"/>
      <c r="AU1736" s="43">
        <f t="shared" si="380"/>
        <v>0</v>
      </c>
    </row>
    <row r="1737" spans="1:47" ht="15" customHeight="1" x14ac:dyDescent="0.25">
      <c r="A1737" s="11"/>
      <c r="B1737" s="19">
        <v>1905</v>
      </c>
      <c r="C1737" s="74"/>
      <c r="D1737" s="77"/>
      <c r="E1737" s="78"/>
      <c r="F1737" s="78"/>
      <c r="G1737" s="80"/>
      <c r="H1737" s="49"/>
      <c r="I1737" s="79"/>
      <c r="J1737" s="27"/>
      <c r="K1737" s="27"/>
      <c r="L1737" s="79"/>
      <c r="M1737" s="81"/>
      <c r="N1737" s="29">
        <v>0</v>
      </c>
      <c r="O1737" s="30" t="str">
        <f>IF(G1737&lt;=$N$2,"",IF(F1737=[3]Pav.tvarkyklė!$B$13,"",IF(ISBLANK(R1737),"X","")))</f>
        <v/>
      </c>
      <c r="P1737" s="88"/>
      <c r="Q1737" s="78"/>
      <c r="R1737" s="78"/>
      <c r="S1737" s="63"/>
      <c r="T1737" s="63"/>
      <c r="U1737" s="34" t="str">
        <f>IFERROR(INDEX('[3]5.Grup_T'!$G$4:$G$22,MATCH('6.Turtas'!E1737,'[3]5.Grup_T'!$E$4:$E$22,0)),"0")</f>
        <v>0</v>
      </c>
      <c r="V1737" s="35">
        <f t="shared" si="367"/>
        <v>0</v>
      </c>
      <c r="W1737" s="35">
        <f>IF(NOT(ISBLANK(H1737)),(12-DATEDIF(H1737,'[3]1.Pradzia'!$D$13,"m")),0)</f>
        <v>0</v>
      </c>
      <c r="X1737" s="35">
        <f t="shared" si="368"/>
        <v>0</v>
      </c>
      <c r="Y1737" s="35">
        <f t="shared" si="378"/>
        <v>0</v>
      </c>
      <c r="Z1737" s="35">
        <f t="shared" si="376"/>
        <v>0</v>
      </c>
      <c r="AA1737" s="36">
        <f t="shared" si="369"/>
        <v>0</v>
      </c>
      <c r="AB1737" s="36">
        <f t="shared" si="370"/>
        <v>0</v>
      </c>
      <c r="AC1737" s="37">
        <f t="shared" si="371"/>
        <v>0</v>
      </c>
      <c r="AD1737" s="35">
        <f>IF(OR(YEAR(G1737)&lt;2019,O1737="X"),0,IF(ISBLANK(H1737),DATEDIF(G1737,'[3]1.Pradzia'!$D$13,"M"),DATEDIF(G1737,H1737,"m")))</f>
        <v>0</v>
      </c>
      <c r="AE1737" s="37">
        <f>IF(E1737='[3]5.Grup_T'!$E$20,0,IF(AD1737&lt;&gt;0,M1737/V1737*MIN(12,AD1737),0))</f>
        <v>0</v>
      </c>
      <c r="AF1737" s="37">
        <f t="shared" si="372"/>
        <v>0</v>
      </c>
      <c r="AG1737" s="37">
        <f t="shared" si="373"/>
        <v>0</v>
      </c>
      <c r="AH1737" s="37">
        <f t="shared" si="374"/>
        <v>0</v>
      </c>
      <c r="AI1737" s="35" t="str">
        <f t="shared" si="375"/>
        <v>Nusidėvėjęs</v>
      </c>
      <c r="AJ1737" s="38" t="str">
        <f>IF(AND(F1737&lt;&gt;[3]Pav.tvarkyklė!$B$12,F1737&lt;&gt;[3]Pav.tvarkyklė!$B$13),"GVTNT","X")</f>
        <v>GVTNT</v>
      </c>
      <c r="AK1737" s="39">
        <f t="shared" si="377"/>
        <v>0</v>
      </c>
      <c r="AL1737" s="41"/>
      <c r="AM1737" s="41"/>
      <c r="AN1737" s="41">
        <f t="shared" si="379"/>
        <v>1900</v>
      </c>
      <c r="AO1737" s="41"/>
      <c r="AP1737" s="41"/>
      <c r="AQ1737" s="41"/>
      <c r="AR1737" s="42"/>
      <c r="AS1737" s="42"/>
      <c r="AU1737" s="43">
        <f t="shared" si="380"/>
        <v>0</v>
      </c>
    </row>
    <row r="1738" spans="1:47" ht="15" customHeight="1" x14ac:dyDescent="0.25">
      <c r="A1738" s="11"/>
      <c r="B1738" s="19">
        <v>1906</v>
      </c>
      <c r="C1738" s="74"/>
      <c r="D1738" s="77"/>
      <c r="E1738" s="78"/>
      <c r="F1738" s="78"/>
      <c r="G1738" s="80"/>
      <c r="H1738" s="49"/>
      <c r="I1738" s="79"/>
      <c r="J1738" s="27"/>
      <c r="K1738" s="27"/>
      <c r="L1738" s="79"/>
      <c r="M1738" s="81"/>
      <c r="N1738" s="29">
        <v>0</v>
      </c>
      <c r="O1738" s="30" t="str">
        <f>IF(G1738&lt;=$N$2,"",IF(F1738=[3]Pav.tvarkyklė!$B$13,"",IF(ISBLANK(R1738),"X","")))</f>
        <v/>
      </c>
      <c r="P1738" s="88"/>
      <c r="Q1738" s="78"/>
      <c r="R1738" s="78"/>
      <c r="S1738" s="63"/>
      <c r="T1738" s="63"/>
      <c r="U1738" s="34" t="str">
        <f>IFERROR(INDEX('[3]5.Grup_T'!$G$4:$G$22,MATCH('6.Turtas'!E1738,'[3]5.Grup_T'!$E$4:$E$22,0)),"0")</f>
        <v>0</v>
      </c>
      <c r="V1738" s="35">
        <f t="shared" si="367"/>
        <v>0</v>
      </c>
      <c r="W1738" s="35">
        <f>IF(NOT(ISBLANK(H1738)),(12-DATEDIF(H1738,'[3]1.Pradzia'!$D$13,"m")),0)</f>
        <v>0</v>
      </c>
      <c r="X1738" s="35">
        <f t="shared" si="368"/>
        <v>0</v>
      </c>
      <c r="Y1738" s="35">
        <f t="shared" si="378"/>
        <v>0</v>
      </c>
      <c r="Z1738" s="35">
        <f t="shared" si="376"/>
        <v>0</v>
      </c>
      <c r="AA1738" s="36">
        <f t="shared" si="369"/>
        <v>0</v>
      </c>
      <c r="AB1738" s="36">
        <f t="shared" si="370"/>
        <v>0</v>
      </c>
      <c r="AC1738" s="37">
        <f t="shared" si="371"/>
        <v>0</v>
      </c>
      <c r="AD1738" s="35">
        <f>IF(OR(YEAR(G1738)&lt;2019,O1738="X"),0,IF(ISBLANK(H1738),DATEDIF(G1738,'[3]1.Pradzia'!$D$13,"M"),DATEDIF(G1738,H1738,"m")))</f>
        <v>0</v>
      </c>
      <c r="AE1738" s="37">
        <f>IF(E1738='[3]5.Grup_T'!$E$20,0,IF(AD1738&lt;&gt;0,M1738/V1738*MIN(12,AD1738),0))</f>
        <v>0</v>
      </c>
      <c r="AF1738" s="37">
        <f t="shared" si="372"/>
        <v>0</v>
      </c>
      <c r="AG1738" s="37">
        <f t="shared" si="373"/>
        <v>0</v>
      </c>
      <c r="AH1738" s="37">
        <f t="shared" si="374"/>
        <v>0</v>
      </c>
      <c r="AI1738" s="35" t="str">
        <f t="shared" si="375"/>
        <v>Nusidėvėjęs</v>
      </c>
      <c r="AJ1738" s="38" t="str">
        <f>IF(AND(F1738&lt;&gt;[3]Pav.tvarkyklė!$B$12,F1738&lt;&gt;[3]Pav.tvarkyklė!$B$13),"GVTNT","X")</f>
        <v>GVTNT</v>
      </c>
      <c r="AK1738" s="39">
        <f t="shared" si="377"/>
        <v>0</v>
      </c>
      <c r="AL1738" s="41"/>
      <c r="AM1738" s="41"/>
      <c r="AN1738" s="41">
        <f t="shared" si="379"/>
        <v>1900</v>
      </c>
      <c r="AO1738" s="41"/>
      <c r="AP1738" s="41"/>
      <c r="AQ1738" s="41"/>
      <c r="AR1738" s="42"/>
      <c r="AS1738" s="42"/>
      <c r="AU1738" s="43">
        <f t="shared" si="380"/>
        <v>0</v>
      </c>
    </row>
    <row r="1739" spans="1:47" ht="15" customHeight="1" x14ac:dyDescent="0.25">
      <c r="A1739" s="11"/>
      <c r="B1739" s="19">
        <v>1907</v>
      </c>
      <c r="C1739" s="74"/>
      <c r="D1739" s="77"/>
      <c r="E1739" s="78"/>
      <c r="F1739" s="78"/>
      <c r="G1739" s="80"/>
      <c r="H1739" s="49"/>
      <c r="I1739" s="79"/>
      <c r="J1739" s="27"/>
      <c r="K1739" s="27"/>
      <c r="L1739" s="79"/>
      <c r="M1739" s="81"/>
      <c r="N1739" s="29">
        <v>0</v>
      </c>
      <c r="O1739" s="30" t="str">
        <f>IF(G1739&lt;=$N$2,"",IF(F1739=[3]Pav.tvarkyklė!$B$13,"",IF(ISBLANK(R1739),"X","")))</f>
        <v/>
      </c>
      <c r="P1739" s="88"/>
      <c r="Q1739" s="78"/>
      <c r="R1739" s="78"/>
      <c r="S1739" s="63"/>
      <c r="T1739" s="63"/>
      <c r="U1739" s="34" t="str">
        <f>IFERROR(INDEX('[3]5.Grup_T'!$G$4:$G$22,MATCH('6.Turtas'!E1739,'[3]5.Grup_T'!$E$4:$E$22,0)),"0")</f>
        <v>0</v>
      </c>
      <c r="V1739" s="35">
        <f t="shared" si="367"/>
        <v>0</v>
      </c>
      <c r="W1739" s="35">
        <f>IF(NOT(ISBLANK(H1739)),(12-DATEDIF(H1739,'[3]1.Pradzia'!$D$13,"m")),0)</f>
        <v>0</v>
      </c>
      <c r="X1739" s="35">
        <f t="shared" si="368"/>
        <v>0</v>
      </c>
      <c r="Y1739" s="35">
        <f t="shared" si="378"/>
        <v>0</v>
      </c>
      <c r="Z1739" s="35">
        <f t="shared" si="376"/>
        <v>0</v>
      </c>
      <c r="AA1739" s="36">
        <f t="shared" si="369"/>
        <v>0</v>
      </c>
      <c r="AB1739" s="36">
        <f t="shared" si="370"/>
        <v>0</v>
      </c>
      <c r="AC1739" s="37">
        <f t="shared" si="371"/>
        <v>0</v>
      </c>
      <c r="AD1739" s="35">
        <f>IF(OR(YEAR(G1739)&lt;2019,O1739="X"),0,IF(ISBLANK(H1739),DATEDIF(G1739,'[3]1.Pradzia'!$D$13,"M"),DATEDIF(G1739,H1739,"m")))</f>
        <v>0</v>
      </c>
      <c r="AE1739" s="37">
        <f>IF(E1739='[3]5.Grup_T'!$E$20,0,IF(AD1739&lt;&gt;0,M1739/V1739*MIN(12,AD1739),0))</f>
        <v>0</v>
      </c>
      <c r="AF1739" s="37">
        <f t="shared" si="372"/>
        <v>0</v>
      </c>
      <c r="AG1739" s="37">
        <f t="shared" si="373"/>
        <v>0</v>
      </c>
      <c r="AH1739" s="37">
        <f t="shared" si="374"/>
        <v>0</v>
      </c>
      <c r="AI1739" s="35" t="str">
        <f t="shared" si="375"/>
        <v>Nusidėvėjęs</v>
      </c>
      <c r="AJ1739" s="38" t="str">
        <f>IF(AND(F1739&lt;&gt;[3]Pav.tvarkyklė!$B$12,F1739&lt;&gt;[3]Pav.tvarkyklė!$B$13),"GVTNT","X")</f>
        <v>GVTNT</v>
      </c>
      <c r="AK1739" s="39">
        <f t="shared" si="377"/>
        <v>0</v>
      </c>
      <c r="AL1739" s="41"/>
      <c r="AM1739" s="41"/>
      <c r="AN1739" s="41">
        <f t="shared" si="379"/>
        <v>1900</v>
      </c>
      <c r="AO1739" s="41"/>
      <c r="AP1739" s="41"/>
      <c r="AQ1739" s="41"/>
      <c r="AR1739" s="42"/>
      <c r="AS1739" s="42"/>
      <c r="AU1739" s="43">
        <f t="shared" si="380"/>
        <v>0</v>
      </c>
    </row>
    <row r="1740" spans="1:47" ht="15" customHeight="1" x14ac:dyDescent="0.25">
      <c r="A1740" s="11"/>
      <c r="B1740" s="19">
        <v>1908</v>
      </c>
      <c r="C1740" s="74"/>
      <c r="D1740" s="77"/>
      <c r="E1740" s="78"/>
      <c r="F1740" s="78"/>
      <c r="G1740" s="80"/>
      <c r="H1740" s="49"/>
      <c r="I1740" s="79"/>
      <c r="J1740" s="27"/>
      <c r="K1740" s="27"/>
      <c r="L1740" s="79"/>
      <c r="M1740" s="81"/>
      <c r="N1740" s="29">
        <v>0</v>
      </c>
      <c r="O1740" s="30" t="str">
        <f>IF(G1740&lt;=$N$2,"",IF(F1740=[3]Pav.tvarkyklė!$B$13,"",IF(ISBLANK(R1740),"X","")))</f>
        <v/>
      </c>
      <c r="P1740" s="88"/>
      <c r="Q1740" s="78"/>
      <c r="R1740" s="78"/>
      <c r="S1740" s="63"/>
      <c r="T1740" s="63"/>
      <c r="U1740" s="34" t="str">
        <f>IFERROR(INDEX('[3]5.Grup_T'!$G$4:$G$22,MATCH('6.Turtas'!E1740,'[3]5.Grup_T'!$E$4:$E$22,0)),"0")</f>
        <v>0</v>
      </c>
      <c r="V1740" s="35">
        <f t="shared" si="367"/>
        <v>0</v>
      </c>
      <c r="W1740" s="35">
        <f>IF(NOT(ISBLANK(H1740)),(12-DATEDIF(H1740,'[3]1.Pradzia'!$D$13,"m")),0)</f>
        <v>0</v>
      </c>
      <c r="X1740" s="35">
        <f t="shared" si="368"/>
        <v>0</v>
      </c>
      <c r="Y1740" s="35">
        <f t="shared" si="378"/>
        <v>0</v>
      </c>
      <c r="Z1740" s="35">
        <f t="shared" si="376"/>
        <v>0</v>
      </c>
      <c r="AA1740" s="36">
        <f t="shared" si="369"/>
        <v>0</v>
      </c>
      <c r="AB1740" s="36">
        <f t="shared" si="370"/>
        <v>0</v>
      </c>
      <c r="AC1740" s="37">
        <f t="shared" si="371"/>
        <v>0</v>
      </c>
      <c r="AD1740" s="35">
        <f>IF(OR(YEAR(G1740)&lt;2019,O1740="X"),0,IF(ISBLANK(H1740),DATEDIF(G1740,'[3]1.Pradzia'!$D$13,"M"),DATEDIF(G1740,H1740,"m")))</f>
        <v>0</v>
      </c>
      <c r="AE1740" s="37">
        <f>IF(E1740='[3]5.Grup_T'!$E$20,0,IF(AD1740&lt;&gt;0,M1740/V1740*MIN(12,AD1740),0))</f>
        <v>0</v>
      </c>
      <c r="AF1740" s="37">
        <f t="shared" si="372"/>
        <v>0</v>
      </c>
      <c r="AG1740" s="37">
        <f t="shared" si="373"/>
        <v>0</v>
      </c>
      <c r="AH1740" s="37">
        <f t="shared" si="374"/>
        <v>0</v>
      </c>
      <c r="AI1740" s="35" t="str">
        <f t="shared" si="375"/>
        <v>Nusidėvėjęs</v>
      </c>
      <c r="AJ1740" s="38" t="str">
        <f>IF(AND(F1740&lt;&gt;[3]Pav.tvarkyklė!$B$12,F1740&lt;&gt;[3]Pav.tvarkyklė!$B$13),"GVTNT","X")</f>
        <v>GVTNT</v>
      </c>
      <c r="AK1740" s="39">
        <f t="shared" si="377"/>
        <v>0</v>
      </c>
      <c r="AL1740" s="41"/>
      <c r="AM1740" s="41"/>
      <c r="AN1740" s="41">
        <f t="shared" si="379"/>
        <v>1900</v>
      </c>
      <c r="AO1740" s="41"/>
      <c r="AP1740" s="41"/>
      <c r="AQ1740" s="41"/>
      <c r="AR1740" s="42"/>
      <c r="AS1740" s="42"/>
      <c r="AU1740" s="43">
        <f t="shared" si="380"/>
        <v>0</v>
      </c>
    </row>
    <row r="1741" spans="1:47" ht="15" customHeight="1" x14ac:dyDescent="0.25">
      <c r="A1741" s="11"/>
      <c r="B1741" s="19">
        <v>1909</v>
      </c>
      <c r="C1741" s="74"/>
      <c r="D1741" s="77"/>
      <c r="E1741" s="78"/>
      <c r="F1741" s="78"/>
      <c r="G1741" s="80"/>
      <c r="H1741" s="49"/>
      <c r="I1741" s="79"/>
      <c r="J1741" s="27"/>
      <c r="K1741" s="27"/>
      <c r="L1741" s="79"/>
      <c r="M1741" s="81"/>
      <c r="N1741" s="29">
        <v>0</v>
      </c>
      <c r="O1741" s="30" t="str">
        <f>IF(G1741&lt;=$N$2,"",IF(F1741=[3]Pav.tvarkyklė!$B$13,"",IF(ISBLANK(R1741),"X","")))</f>
        <v/>
      </c>
      <c r="P1741" s="88"/>
      <c r="Q1741" s="78"/>
      <c r="R1741" s="78"/>
      <c r="S1741" s="63"/>
      <c r="T1741" s="63"/>
      <c r="U1741" s="34" t="str">
        <f>IFERROR(INDEX('[3]5.Grup_T'!$G$4:$G$22,MATCH('6.Turtas'!E1741,'[3]5.Grup_T'!$E$4:$E$22,0)),"0")</f>
        <v>0</v>
      </c>
      <c r="V1741" s="35">
        <f t="shared" si="367"/>
        <v>0</v>
      </c>
      <c r="W1741" s="35">
        <f>IF(NOT(ISBLANK(H1741)),(12-DATEDIF(H1741,'[3]1.Pradzia'!$D$13,"m")),0)</f>
        <v>0</v>
      </c>
      <c r="X1741" s="35">
        <f t="shared" si="368"/>
        <v>0</v>
      </c>
      <c r="Y1741" s="35">
        <f t="shared" si="378"/>
        <v>0</v>
      </c>
      <c r="Z1741" s="35">
        <f t="shared" si="376"/>
        <v>0</v>
      </c>
      <c r="AA1741" s="36">
        <f t="shared" si="369"/>
        <v>0</v>
      </c>
      <c r="AB1741" s="36">
        <f t="shared" si="370"/>
        <v>0</v>
      </c>
      <c r="AC1741" s="37">
        <f t="shared" si="371"/>
        <v>0</v>
      </c>
      <c r="AD1741" s="35">
        <f>IF(OR(YEAR(G1741)&lt;2019,O1741="X"),0,IF(ISBLANK(H1741),DATEDIF(G1741,'[3]1.Pradzia'!$D$13,"M"),DATEDIF(G1741,H1741,"m")))</f>
        <v>0</v>
      </c>
      <c r="AE1741" s="37">
        <f>IF(E1741='[3]5.Grup_T'!$E$20,0,IF(AD1741&lt;&gt;0,M1741/V1741*MIN(12,AD1741),0))</f>
        <v>0</v>
      </c>
      <c r="AF1741" s="37">
        <f t="shared" si="372"/>
        <v>0</v>
      </c>
      <c r="AG1741" s="37">
        <f t="shared" si="373"/>
        <v>0</v>
      </c>
      <c r="AH1741" s="37">
        <f t="shared" si="374"/>
        <v>0</v>
      </c>
      <c r="AI1741" s="35" t="str">
        <f t="shared" si="375"/>
        <v>Nusidėvėjęs</v>
      </c>
      <c r="AJ1741" s="38" t="str">
        <f>IF(AND(F1741&lt;&gt;[3]Pav.tvarkyklė!$B$12,F1741&lt;&gt;[3]Pav.tvarkyklė!$B$13),"GVTNT","X")</f>
        <v>GVTNT</v>
      </c>
      <c r="AK1741" s="39">
        <f t="shared" si="377"/>
        <v>0</v>
      </c>
      <c r="AL1741" s="41"/>
      <c r="AM1741" s="41"/>
      <c r="AN1741" s="41">
        <f t="shared" si="379"/>
        <v>1900</v>
      </c>
      <c r="AO1741" s="41"/>
      <c r="AP1741" s="41"/>
      <c r="AQ1741" s="41"/>
      <c r="AR1741" s="42"/>
      <c r="AS1741" s="42"/>
      <c r="AU1741" s="43">
        <f t="shared" si="380"/>
        <v>0</v>
      </c>
    </row>
    <row r="1742" spans="1:47" ht="15" customHeight="1" x14ac:dyDescent="0.25">
      <c r="A1742" s="11"/>
      <c r="B1742" s="19">
        <v>1910</v>
      </c>
      <c r="C1742" s="74"/>
      <c r="D1742" s="77"/>
      <c r="E1742" s="78"/>
      <c r="F1742" s="78"/>
      <c r="G1742" s="80"/>
      <c r="H1742" s="49"/>
      <c r="I1742" s="79"/>
      <c r="J1742" s="27"/>
      <c r="K1742" s="27"/>
      <c r="L1742" s="79"/>
      <c r="M1742" s="81"/>
      <c r="N1742" s="29">
        <v>0</v>
      </c>
      <c r="O1742" s="30" t="str">
        <f>IF(G1742&lt;=$N$2,"",IF(F1742=[3]Pav.tvarkyklė!$B$13,"",IF(ISBLANK(R1742),"X","")))</f>
        <v/>
      </c>
      <c r="P1742" s="88"/>
      <c r="Q1742" s="78"/>
      <c r="R1742" s="78"/>
      <c r="S1742" s="63"/>
      <c r="T1742" s="63"/>
      <c r="U1742" s="34" t="str">
        <f>IFERROR(INDEX('[3]5.Grup_T'!$G$4:$G$22,MATCH('6.Turtas'!E1742,'[3]5.Grup_T'!$E$4:$E$22,0)),"0")</f>
        <v>0</v>
      </c>
      <c r="V1742" s="35">
        <f t="shared" si="367"/>
        <v>0</v>
      </c>
      <c r="W1742" s="35">
        <f>IF(NOT(ISBLANK(H1742)),(12-DATEDIF(H1742,'[3]1.Pradzia'!$D$13,"m")),0)</f>
        <v>0</v>
      </c>
      <c r="X1742" s="35">
        <f t="shared" si="368"/>
        <v>0</v>
      </c>
      <c r="Y1742" s="35">
        <f t="shared" si="378"/>
        <v>0</v>
      </c>
      <c r="Z1742" s="35">
        <f t="shared" si="376"/>
        <v>0</v>
      </c>
      <c r="AA1742" s="36">
        <f t="shared" si="369"/>
        <v>0</v>
      </c>
      <c r="AB1742" s="36">
        <f t="shared" si="370"/>
        <v>0</v>
      </c>
      <c r="AC1742" s="37">
        <f t="shared" si="371"/>
        <v>0</v>
      </c>
      <c r="AD1742" s="35">
        <f>IF(OR(YEAR(G1742)&lt;2019,O1742="X"),0,IF(ISBLANK(H1742),DATEDIF(G1742,'[3]1.Pradzia'!$D$13,"M"),DATEDIF(G1742,H1742,"m")))</f>
        <v>0</v>
      </c>
      <c r="AE1742" s="37">
        <f>IF(E1742='[3]5.Grup_T'!$E$20,0,IF(AD1742&lt;&gt;0,M1742/V1742*MIN(12,AD1742),0))</f>
        <v>0</v>
      </c>
      <c r="AF1742" s="37">
        <f t="shared" si="372"/>
        <v>0</v>
      </c>
      <c r="AG1742" s="37">
        <f t="shared" si="373"/>
        <v>0</v>
      </c>
      <c r="AH1742" s="37">
        <f t="shared" si="374"/>
        <v>0</v>
      </c>
      <c r="AI1742" s="35" t="str">
        <f t="shared" si="375"/>
        <v>Nusidėvėjęs</v>
      </c>
      <c r="AJ1742" s="38" t="str">
        <f>IF(AND(F1742&lt;&gt;[3]Pav.tvarkyklė!$B$12,F1742&lt;&gt;[3]Pav.tvarkyklė!$B$13),"GVTNT","X")</f>
        <v>GVTNT</v>
      </c>
      <c r="AK1742" s="39">
        <f t="shared" si="377"/>
        <v>0</v>
      </c>
      <c r="AL1742" s="41"/>
      <c r="AM1742" s="41"/>
      <c r="AN1742" s="41">
        <f t="shared" si="379"/>
        <v>1900</v>
      </c>
      <c r="AO1742" s="41"/>
      <c r="AP1742" s="41"/>
      <c r="AQ1742" s="41"/>
      <c r="AR1742" s="42"/>
      <c r="AS1742" s="42"/>
      <c r="AU1742" s="43">
        <f t="shared" si="380"/>
        <v>0</v>
      </c>
    </row>
    <row r="1743" spans="1:47" ht="15" customHeight="1" x14ac:dyDescent="0.25">
      <c r="A1743" s="11"/>
      <c r="B1743" s="19">
        <v>1911</v>
      </c>
      <c r="C1743" s="74"/>
      <c r="D1743" s="77"/>
      <c r="E1743" s="78"/>
      <c r="F1743" s="78"/>
      <c r="G1743" s="80"/>
      <c r="H1743" s="49"/>
      <c r="I1743" s="79"/>
      <c r="J1743" s="27"/>
      <c r="K1743" s="27"/>
      <c r="L1743" s="79"/>
      <c r="M1743" s="81"/>
      <c r="N1743" s="29">
        <v>0</v>
      </c>
      <c r="O1743" s="30" t="str">
        <f>IF(G1743&lt;=$N$2,"",IF(F1743=[3]Pav.tvarkyklė!$B$13,"",IF(ISBLANK(R1743),"X","")))</f>
        <v/>
      </c>
      <c r="P1743" s="88"/>
      <c r="Q1743" s="78"/>
      <c r="R1743" s="78"/>
      <c r="S1743" s="63"/>
      <c r="T1743" s="63"/>
      <c r="U1743" s="34" t="str">
        <f>IFERROR(INDEX('[3]5.Grup_T'!$G$4:$G$22,MATCH('6.Turtas'!E1743,'[3]5.Grup_T'!$E$4:$E$22,0)),"0")</f>
        <v>0</v>
      </c>
      <c r="V1743" s="35">
        <f t="shared" si="367"/>
        <v>0</v>
      </c>
      <c r="W1743" s="35">
        <f>IF(NOT(ISBLANK(H1743)),(12-DATEDIF(H1743,'[3]1.Pradzia'!$D$13,"m")),0)</f>
        <v>0</v>
      </c>
      <c r="X1743" s="35">
        <f t="shared" si="368"/>
        <v>0</v>
      </c>
      <c r="Y1743" s="35">
        <f t="shared" si="378"/>
        <v>0</v>
      </c>
      <c r="Z1743" s="35">
        <f t="shared" si="376"/>
        <v>0</v>
      </c>
      <c r="AA1743" s="36">
        <f t="shared" si="369"/>
        <v>0</v>
      </c>
      <c r="AB1743" s="36">
        <f t="shared" si="370"/>
        <v>0</v>
      </c>
      <c r="AC1743" s="37">
        <f t="shared" si="371"/>
        <v>0</v>
      </c>
      <c r="AD1743" s="35">
        <f>IF(OR(YEAR(G1743)&lt;2019,O1743="X"),0,IF(ISBLANK(H1743),DATEDIF(G1743,'[3]1.Pradzia'!$D$13,"M"),DATEDIF(G1743,H1743,"m")))</f>
        <v>0</v>
      </c>
      <c r="AE1743" s="37">
        <f>IF(E1743='[3]5.Grup_T'!$E$20,0,IF(AD1743&lt;&gt;0,M1743/V1743*MIN(12,AD1743),0))</f>
        <v>0</v>
      </c>
      <c r="AF1743" s="37">
        <f t="shared" si="372"/>
        <v>0</v>
      </c>
      <c r="AG1743" s="37">
        <f t="shared" si="373"/>
        <v>0</v>
      </c>
      <c r="AH1743" s="37">
        <f t="shared" si="374"/>
        <v>0</v>
      </c>
      <c r="AI1743" s="35" t="str">
        <f t="shared" si="375"/>
        <v>Nusidėvėjęs</v>
      </c>
      <c r="AJ1743" s="38" t="str">
        <f>IF(AND(F1743&lt;&gt;[3]Pav.tvarkyklė!$B$12,F1743&lt;&gt;[3]Pav.tvarkyklė!$B$13),"GVTNT","X")</f>
        <v>GVTNT</v>
      </c>
      <c r="AK1743" s="39">
        <f t="shared" si="377"/>
        <v>0</v>
      </c>
      <c r="AL1743" s="41"/>
      <c r="AM1743" s="41"/>
      <c r="AN1743" s="41">
        <f t="shared" si="379"/>
        <v>1900</v>
      </c>
      <c r="AO1743" s="41"/>
      <c r="AP1743" s="41"/>
      <c r="AQ1743" s="41"/>
      <c r="AR1743" s="42"/>
      <c r="AS1743" s="42"/>
      <c r="AU1743" s="43">
        <f t="shared" si="380"/>
        <v>0</v>
      </c>
    </row>
    <row r="1744" spans="1:47" ht="15" customHeight="1" x14ac:dyDescent="0.25">
      <c r="A1744" s="11"/>
      <c r="B1744" s="19">
        <v>1912</v>
      </c>
      <c r="C1744" s="74"/>
      <c r="D1744" s="77"/>
      <c r="E1744" s="78"/>
      <c r="F1744" s="78"/>
      <c r="G1744" s="80"/>
      <c r="H1744" s="49"/>
      <c r="I1744" s="79"/>
      <c r="J1744" s="27"/>
      <c r="K1744" s="27"/>
      <c r="L1744" s="79"/>
      <c r="M1744" s="81"/>
      <c r="N1744" s="29">
        <v>0</v>
      </c>
      <c r="O1744" s="30" t="str">
        <f>IF(G1744&lt;=$N$2,"",IF(F1744=[3]Pav.tvarkyklė!$B$13,"",IF(ISBLANK(R1744),"X","")))</f>
        <v/>
      </c>
      <c r="P1744" s="88"/>
      <c r="Q1744" s="78"/>
      <c r="R1744" s="78"/>
      <c r="S1744" s="63"/>
      <c r="T1744" s="63"/>
      <c r="U1744" s="34" t="str">
        <f>IFERROR(INDEX('[3]5.Grup_T'!$G$4:$G$22,MATCH('6.Turtas'!E1744,'[3]5.Grup_T'!$E$4:$E$22,0)),"0")</f>
        <v>0</v>
      </c>
      <c r="V1744" s="35">
        <f t="shared" si="367"/>
        <v>0</v>
      </c>
      <c r="W1744" s="35">
        <f>IF(NOT(ISBLANK(H1744)),(12-DATEDIF(H1744,'[3]1.Pradzia'!$D$13,"m")),0)</f>
        <v>0</v>
      </c>
      <c r="X1744" s="35">
        <f t="shared" si="368"/>
        <v>0</v>
      </c>
      <c r="Y1744" s="35">
        <f t="shared" si="378"/>
        <v>0</v>
      </c>
      <c r="Z1744" s="35">
        <f t="shared" si="376"/>
        <v>0</v>
      </c>
      <c r="AA1744" s="36">
        <f t="shared" si="369"/>
        <v>0</v>
      </c>
      <c r="AB1744" s="36">
        <f t="shared" si="370"/>
        <v>0</v>
      </c>
      <c r="AC1744" s="37">
        <f t="shared" si="371"/>
        <v>0</v>
      </c>
      <c r="AD1744" s="35">
        <f>IF(OR(YEAR(G1744)&lt;2019,O1744="X"),0,IF(ISBLANK(H1744),DATEDIF(G1744,'[3]1.Pradzia'!$D$13,"M"),DATEDIF(G1744,H1744,"m")))</f>
        <v>0</v>
      </c>
      <c r="AE1744" s="37">
        <f>IF(E1744='[3]5.Grup_T'!$E$20,0,IF(AD1744&lt;&gt;0,M1744/V1744*MIN(12,AD1744),0))</f>
        <v>0</v>
      </c>
      <c r="AF1744" s="37">
        <f t="shared" si="372"/>
        <v>0</v>
      </c>
      <c r="AG1744" s="37">
        <f t="shared" si="373"/>
        <v>0</v>
      </c>
      <c r="AH1744" s="37">
        <f t="shared" si="374"/>
        <v>0</v>
      </c>
      <c r="AI1744" s="35" t="str">
        <f t="shared" si="375"/>
        <v>Nusidėvėjęs</v>
      </c>
      <c r="AJ1744" s="38" t="str">
        <f>IF(AND(F1744&lt;&gt;[3]Pav.tvarkyklė!$B$12,F1744&lt;&gt;[3]Pav.tvarkyklė!$B$13),"GVTNT","X")</f>
        <v>GVTNT</v>
      </c>
      <c r="AK1744" s="39">
        <f t="shared" si="377"/>
        <v>0</v>
      </c>
      <c r="AL1744" s="41"/>
      <c r="AM1744" s="41"/>
      <c r="AN1744" s="41">
        <f t="shared" si="379"/>
        <v>1900</v>
      </c>
      <c r="AO1744" s="41"/>
      <c r="AP1744" s="41"/>
      <c r="AQ1744" s="41"/>
      <c r="AR1744" s="42"/>
      <c r="AS1744" s="42"/>
      <c r="AU1744" s="43">
        <f t="shared" si="380"/>
        <v>0</v>
      </c>
    </row>
    <row r="1745" spans="1:47" ht="15" customHeight="1" x14ac:dyDescent="0.25">
      <c r="A1745" s="11"/>
      <c r="B1745" s="19">
        <v>1913</v>
      </c>
      <c r="C1745" s="74"/>
      <c r="D1745" s="77"/>
      <c r="E1745" s="78"/>
      <c r="F1745" s="78"/>
      <c r="G1745" s="80"/>
      <c r="H1745" s="49"/>
      <c r="I1745" s="79"/>
      <c r="J1745" s="27"/>
      <c r="K1745" s="27"/>
      <c r="L1745" s="79"/>
      <c r="M1745" s="81"/>
      <c r="N1745" s="29">
        <v>0</v>
      </c>
      <c r="O1745" s="30" t="str">
        <f>IF(G1745&lt;=$N$2,"",IF(F1745=[3]Pav.tvarkyklė!$B$13,"",IF(ISBLANK(R1745),"X","")))</f>
        <v/>
      </c>
      <c r="P1745" s="88"/>
      <c r="Q1745" s="78"/>
      <c r="R1745" s="78"/>
      <c r="S1745" s="63"/>
      <c r="T1745" s="63"/>
      <c r="U1745" s="34" t="str">
        <f>IFERROR(INDEX('[3]5.Grup_T'!$G$4:$G$22,MATCH('6.Turtas'!E1745,'[3]5.Grup_T'!$E$4:$E$22,0)),"0")</f>
        <v>0</v>
      </c>
      <c r="V1745" s="35">
        <f t="shared" si="367"/>
        <v>0</v>
      </c>
      <c r="W1745" s="35">
        <f>IF(NOT(ISBLANK(H1745)),(12-DATEDIF(H1745,'[3]1.Pradzia'!$D$13,"m")),0)</f>
        <v>0</v>
      </c>
      <c r="X1745" s="35">
        <f t="shared" si="368"/>
        <v>0</v>
      </c>
      <c r="Y1745" s="35">
        <f t="shared" si="378"/>
        <v>0</v>
      </c>
      <c r="Z1745" s="35">
        <f t="shared" si="376"/>
        <v>0</v>
      </c>
      <c r="AA1745" s="36">
        <f t="shared" si="369"/>
        <v>0</v>
      </c>
      <c r="AB1745" s="36">
        <f t="shared" si="370"/>
        <v>0</v>
      </c>
      <c r="AC1745" s="37">
        <f t="shared" si="371"/>
        <v>0</v>
      </c>
      <c r="AD1745" s="35">
        <f>IF(OR(YEAR(G1745)&lt;2019,O1745="X"),0,IF(ISBLANK(H1745),DATEDIF(G1745,'[3]1.Pradzia'!$D$13,"M"),DATEDIF(G1745,H1745,"m")))</f>
        <v>0</v>
      </c>
      <c r="AE1745" s="37">
        <f>IF(E1745='[3]5.Grup_T'!$E$20,0,IF(AD1745&lt;&gt;0,M1745/V1745*MIN(12,AD1745),0))</f>
        <v>0</v>
      </c>
      <c r="AF1745" s="37">
        <f t="shared" si="372"/>
        <v>0</v>
      </c>
      <c r="AG1745" s="37">
        <f t="shared" si="373"/>
        <v>0</v>
      </c>
      <c r="AH1745" s="37">
        <f t="shared" si="374"/>
        <v>0</v>
      </c>
      <c r="AI1745" s="35" t="str">
        <f t="shared" si="375"/>
        <v>Nusidėvėjęs</v>
      </c>
      <c r="AJ1745" s="38" t="str">
        <f>IF(AND(F1745&lt;&gt;[3]Pav.tvarkyklė!$B$12,F1745&lt;&gt;[3]Pav.tvarkyklė!$B$13),"GVTNT","X")</f>
        <v>GVTNT</v>
      </c>
      <c r="AK1745" s="39">
        <f t="shared" si="377"/>
        <v>0</v>
      </c>
      <c r="AL1745" s="41"/>
      <c r="AM1745" s="41"/>
      <c r="AN1745" s="41">
        <f t="shared" si="379"/>
        <v>1900</v>
      </c>
      <c r="AO1745" s="41"/>
      <c r="AP1745" s="41"/>
      <c r="AQ1745" s="41"/>
      <c r="AR1745" s="42"/>
      <c r="AS1745" s="42"/>
      <c r="AU1745" s="43">
        <f t="shared" si="380"/>
        <v>0</v>
      </c>
    </row>
    <row r="1746" spans="1:47" ht="15" customHeight="1" x14ac:dyDescent="0.25">
      <c r="A1746" s="11"/>
      <c r="B1746" s="19">
        <v>1914</v>
      </c>
      <c r="C1746" s="74"/>
      <c r="D1746" s="77"/>
      <c r="E1746" s="78"/>
      <c r="F1746" s="78"/>
      <c r="G1746" s="80"/>
      <c r="H1746" s="49"/>
      <c r="I1746" s="79"/>
      <c r="J1746" s="27"/>
      <c r="K1746" s="27"/>
      <c r="L1746" s="79"/>
      <c r="M1746" s="81"/>
      <c r="N1746" s="29">
        <v>0</v>
      </c>
      <c r="O1746" s="30" t="str">
        <f>IF(G1746&lt;=$N$2,"",IF(F1746=[3]Pav.tvarkyklė!$B$13,"",IF(ISBLANK(R1746),"X","")))</f>
        <v/>
      </c>
      <c r="P1746" s="88"/>
      <c r="Q1746" s="78"/>
      <c r="R1746" s="78"/>
      <c r="S1746" s="63"/>
      <c r="T1746" s="63"/>
      <c r="U1746" s="34" t="str">
        <f>IFERROR(INDEX('[3]5.Grup_T'!$G$4:$G$22,MATCH('6.Turtas'!E1746,'[3]5.Grup_T'!$E$4:$E$22,0)),"0")</f>
        <v>0</v>
      </c>
      <c r="V1746" s="35">
        <f t="shared" ref="V1746:V1809" si="381">U1746*12</f>
        <v>0</v>
      </c>
      <c r="W1746" s="35">
        <f>IF(NOT(ISBLANK(H1746)),(12-DATEDIF(H1746,'[3]1.Pradzia'!$D$13,"m")),0)</f>
        <v>0</v>
      </c>
      <c r="X1746" s="35">
        <f t="shared" ref="X1746:X1809" si="382">IF(OR(ISBLANK(C1746),YEAR(G1746)&gt;=2019),0,DATEDIF(G1746,$N$2,"M"))</f>
        <v>0</v>
      </c>
      <c r="Y1746" s="35">
        <f t="shared" si="378"/>
        <v>0</v>
      </c>
      <c r="Z1746" s="35">
        <f t="shared" si="376"/>
        <v>0</v>
      </c>
      <c r="AA1746" s="36">
        <f t="shared" ref="AA1746:AA1809" si="383">+IF(Z1746&lt;=0,0,N1746/Z1746)</f>
        <v>0</v>
      </c>
      <c r="AB1746" s="36">
        <f t="shared" ref="AB1746:AB1809" si="384">IF(Z1746&lt;=0,N1746,N1746/Z1746*Y1746)</f>
        <v>0</v>
      </c>
      <c r="AC1746" s="37">
        <f t="shared" ref="AC1746:AC1809" si="385">IF(YEAR(G1746)&lt;2019,M1746-N1746+AB1746,0)</f>
        <v>0</v>
      </c>
      <c r="AD1746" s="35">
        <f>IF(OR(YEAR(G1746)&lt;2019,O1746="X"),0,IF(ISBLANK(H1746),DATEDIF(G1746,'[3]1.Pradzia'!$D$13,"M"),DATEDIF(G1746,H1746,"m")))</f>
        <v>0</v>
      </c>
      <c r="AE1746" s="37">
        <f>IF(E1746='[3]5.Grup_T'!$E$20,0,IF(AD1746&lt;&gt;0,M1746/V1746*MIN(12,AD1746),0))</f>
        <v>0</v>
      </c>
      <c r="AF1746" s="37">
        <f t="shared" ref="AF1746:AF1809" si="386">+AB1746+AE1746</f>
        <v>0</v>
      </c>
      <c r="AG1746" s="37">
        <f t="shared" ref="AG1746:AG1809" si="387">AC1746+AE1746</f>
        <v>0</v>
      </c>
      <c r="AH1746" s="37">
        <f t="shared" ref="AH1746:AH1809" si="388">M1746-AG1746</f>
        <v>0</v>
      </c>
      <c r="AI1746" s="35" t="str">
        <f t="shared" ref="AI1746:AI1809" si="389">IF(H1746&lt;&gt;0,"Nurašytas",IF(O1746="X","Nesuderintas",IF(AH1746&lt;=0,"Nusidėvėjęs","")))</f>
        <v>Nusidėvėjęs</v>
      </c>
      <c r="AJ1746" s="38" t="str">
        <f>IF(AND(F1746&lt;&gt;[3]Pav.tvarkyklė!$B$12,F1746&lt;&gt;[3]Pav.tvarkyklė!$B$13),"GVTNT","X")</f>
        <v>GVTNT</v>
      </c>
      <c r="AK1746" s="39">
        <f t="shared" si="377"/>
        <v>0</v>
      </c>
      <c r="AL1746" s="41"/>
      <c r="AM1746" s="41"/>
      <c r="AN1746" s="41">
        <f t="shared" si="379"/>
        <v>1900</v>
      </c>
      <c r="AO1746" s="41"/>
      <c r="AP1746" s="41"/>
      <c r="AQ1746" s="41"/>
      <c r="AR1746" s="42"/>
      <c r="AS1746" s="42"/>
      <c r="AU1746" s="43">
        <f t="shared" si="380"/>
        <v>0</v>
      </c>
    </row>
    <row r="1747" spans="1:47" ht="15" customHeight="1" x14ac:dyDescent="0.25">
      <c r="A1747" s="11"/>
      <c r="B1747" s="19">
        <v>1915</v>
      </c>
      <c r="C1747" s="74"/>
      <c r="D1747" s="77"/>
      <c r="E1747" s="78"/>
      <c r="F1747" s="78"/>
      <c r="G1747" s="80"/>
      <c r="H1747" s="49"/>
      <c r="I1747" s="79"/>
      <c r="J1747" s="27"/>
      <c r="K1747" s="27"/>
      <c r="L1747" s="79"/>
      <c r="M1747" s="81"/>
      <c r="N1747" s="29">
        <v>0</v>
      </c>
      <c r="O1747" s="30" t="str">
        <f>IF(G1747&lt;=$N$2,"",IF(F1747=[3]Pav.tvarkyklė!$B$13,"",IF(ISBLANK(R1747),"X","")))</f>
        <v/>
      </c>
      <c r="P1747" s="88"/>
      <c r="Q1747" s="78"/>
      <c r="R1747" s="78"/>
      <c r="S1747" s="63"/>
      <c r="T1747" s="63"/>
      <c r="U1747" s="34" t="str">
        <f>IFERROR(INDEX('[3]5.Grup_T'!$G$4:$G$22,MATCH('6.Turtas'!E1747,'[3]5.Grup_T'!$E$4:$E$22,0)),"0")</f>
        <v>0</v>
      </c>
      <c r="V1747" s="35">
        <f t="shared" si="381"/>
        <v>0</v>
      </c>
      <c r="W1747" s="35">
        <f>IF(NOT(ISBLANK(H1747)),(12-DATEDIF(H1747,'[3]1.Pradzia'!$D$13,"m")),0)</f>
        <v>0</v>
      </c>
      <c r="X1747" s="35">
        <f t="shared" si="382"/>
        <v>0</v>
      </c>
      <c r="Y1747" s="35">
        <f t="shared" si="378"/>
        <v>0</v>
      </c>
      <c r="Z1747" s="35">
        <f t="shared" ref="Z1747:Z1810" si="390">IF(YEAR(G1747)&gt;=2019,0,V1747-X1747)</f>
        <v>0</v>
      </c>
      <c r="AA1747" s="36">
        <f t="shared" si="383"/>
        <v>0</v>
      </c>
      <c r="AB1747" s="36">
        <f t="shared" si="384"/>
        <v>0</v>
      </c>
      <c r="AC1747" s="37">
        <f t="shared" si="385"/>
        <v>0</v>
      </c>
      <c r="AD1747" s="35">
        <f>IF(OR(YEAR(G1747)&lt;2019,O1747="X"),0,IF(ISBLANK(H1747),DATEDIF(G1747,'[3]1.Pradzia'!$D$13,"M"),DATEDIF(G1747,H1747,"m")))</f>
        <v>0</v>
      </c>
      <c r="AE1747" s="37">
        <f>IF(E1747='[3]5.Grup_T'!$E$20,0,IF(AD1747&lt;&gt;0,M1747/V1747*MIN(12,AD1747),0))</f>
        <v>0</v>
      </c>
      <c r="AF1747" s="37">
        <f t="shared" si="386"/>
        <v>0</v>
      </c>
      <c r="AG1747" s="37">
        <f t="shared" si="387"/>
        <v>0</v>
      </c>
      <c r="AH1747" s="37">
        <f t="shared" si="388"/>
        <v>0</v>
      </c>
      <c r="AI1747" s="35" t="str">
        <f t="shared" si="389"/>
        <v>Nusidėvėjęs</v>
      </c>
      <c r="AJ1747" s="38" t="str">
        <f>IF(AND(F1747&lt;&gt;[3]Pav.tvarkyklė!$B$12,F1747&lt;&gt;[3]Pav.tvarkyklė!$B$13),"GVTNT","X")</f>
        <v>GVTNT</v>
      </c>
      <c r="AK1747" s="39">
        <f t="shared" ref="AK1747:AK1810" si="391">I1747-J1747-K1747-L1747-M1747</f>
        <v>0</v>
      </c>
      <c r="AL1747" s="41"/>
      <c r="AM1747" s="41"/>
      <c r="AN1747" s="41">
        <f t="shared" si="379"/>
        <v>1900</v>
      </c>
      <c r="AO1747" s="41"/>
      <c r="AP1747" s="41"/>
      <c r="AQ1747" s="41"/>
      <c r="AR1747" s="42"/>
      <c r="AS1747" s="42"/>
      <c r="AU1747" s="43">
        <f t="shared" si="380"/>
        <v>0</v>
      </c>
    </row>
    <row r="1748" spans="1:47" ht="15" customHeight="1" x14ac:dyDescent="0.25">
      <c r="A1748" s="11"/>
      <c r="B1748" s="19">
        <v>1916</v>
      </c>
      <c r="C1748" s="74"/>
      <c r="D1748" s="77"/>
      <c r="E1748" s="78"/>
      <c r="F1748" s="78"/>
      <c r="G1748" s="80"/>
      <c r="H1748" s="49"/>
      <c r="I1748" s="79"/>
      <c r="J1748" s="27"/>
      <c r="K1748" s="27"/>
      <c r="L1748" s="79"/>
      <c r="M1748" s="81"/>
      <c r="N1748" s="29">
        <v>0</v>
      </c>
      <c r="O1748" s="30" t="str">
        <f>IF(G1748&lt;=$N$2,"",IF(F1748=[3]Pav.tvarkyklė!$B$13,"",IF(ISBLANK(R1748),"X","")))</f>
        <v/>
      </c>
      <c r="P1748" s="88"/>
      <c r="Q1748" s="78"/>
      <c r="R1748" s="78"/>
      <c r="S1748" s="63"/>
      <c r="T1748" s="63"/>
      <c r="U1748" s="34" t="str">
        <f>IFERROR(INDEX('[3]5.Grup_T'!$G$4:$G$22,MATCH('6.Turtas'!E1748,'[3]5.Grup_T'!$E$4:$E$22,0)),"0")</f>
        <v>0</v>
      </c>
      <c r="V1748" s="35">
        <f t="shared" si="381"/>
        <v>0</v>
      </c>
      <c r="W1748" s="35">
        <f>IF(NOT(ISBLANK(H1748)),(12-DATEDIF(H1748,'[3]1.Pradzia'!$D$13,"m")),0)</f>
        <v>0</v>
      </c>
      <c r="X1748" s="35">
        <f t="shared" si="382"/>
        <v>0</v>
      </c>
      <c r="Y1748" s="35">
        <f t="shared" si="378"/>
        <v>0</v>
      </c>
      <c r="Z1748" s="35">
        <f t="shared" si="390"/>
        <v>0</v>
      </c>
      <c r="AA1748" s="36">
        <f t="shared" si="383"/>
        <v>0</v>
      </c>
      <c r="AB1748" s="36">
        <f t="shared" si="384"/>
        <v>0</v>
      </c>
      <c r="AC1748" s="37">
        <f t="shared" si="385"/>
        <v>0</v>
      </c>
      <c r="AD1748" s="35">
        <f>IF(OR(YEAR(G1748)&lt;2019,O1748="X"),0,IF(ISBLANK(H1748),DATEDIF(G1748,'[3]1.Pradzia'!$D$13,"M"),DATEDIF(G1748,H1748,"m")))</f>
        <v>0</v>
      </c>
      <c r="AE1748" s="37">
        <f>IF(E1748='[3]5.Grup_T'!$E$20,0,IF(AD1748&lt;&gt;0,M1748/V1748*MIN(12,AD1748),0))</f>
        <v>0</v>
      </c>
      <c r="AF1748" s="37">
        <f t="shared" si="386"/>
        <v>0</v>
      </c>
      <c r="AG1748" s="37">
        <f t="shared" si="387"/>
        <v>0</v>
      </c>
      <c r="AH1748" s="37">
        <f t="shared" si="388"/>
        <v>0</v>
      </c>
      <c r="AI1748" s="35" t="str">
        <f t="shared" si="389"/>
        <v>Nusidėvėjęs</v>
      </c>
      <c r="AJ1748" s="38" t="str">
        <f>IF(AND(F1748&lt;&gt;[3]Pav.tvarkyklė!$B$12,F1748&lt;&gt;[3]Pav.tvarkyklė!$B$13),"GVTNT","X")</f>
        <v>GVTNT</v>
      </c>
      <c r="AK1748" s="39">
        <f t="shared" si="391"/>
        <v>0</v>
      </c>
      <c r="AL1748" s="41"/>
      <c r="AM1748" s="41"/>
      <c r="AN1748" s="41">
        <f t="shared" si="379"/>
        <v>1900</v>
      </c>
      <c r="AO1748" s="41"/>
      <c r="AP1748" s="41"/>
      <c r="AQ1748" s="41"/>
      <c r="AR1748" s="42"/>
      <c r="AS1748" s="42"/>
      <c r="AU1748" s="43">
        <f t="shared" si="380"/>
        <v>0</v>
      </c>
    </row>
    <row r="1749" spans="1:47" ht="15" customHeight="1" x14ac:dyDescent="0.25">
      <c r="A1749" s="11"/>
      <c r="B1749" s="19">
        <v>1917</v>
      </c>
      <c r="C1749" s="74"/>
      <c r="D1749" s="77"/>
      <c r="E1749" s="78"/>
      <c r="F1749" s="78"/>
      <c r="G1749" s="80"/>
      <c r="H1749" s="49"/>
      <c r="I1749" s="79"/>
      <c r="J1749" s="27"/>
      <c r="K1749" s="27"/>
      <c r="L1749" s="79"/>
      <c r="M1749" s="81"/>
      <c r="N1749" s="29">
        <v>0</v>
      </c>
      <c r="O1749" s="30" t="str">
        <f>IF(G1749&lt;=$N$2,"",IF(F1749=[3]Pav.tvarkyklė!$B$13,"",IF(ISBLANK(R1749),"X","")))</f>
        <v/>
      </c>
      <c r="P1749" s="88"/>
      <c r="Q1749" s="78"/>
      <c r="R1749" s="78"/>
      <c r="S1749" s="63"/>
      <c r="T1749" s="63"/>
      <c r="U1749" s="34" t="str">
        <f>IFERROR(INDEX('[3]5.Grup_T'!$G$4:$G$22,MATCH('6.Turtas'!E1749,'[3]5.Grup_T'!$E$4:$E$22,0)),"0")</f>
        <v>0</v>
      </c>
      <c r="V1749" s="35">
        <f t="shared" si="381"/>
        <v>0</v>
      </c>
      <c r="W1749" s="35">
        <f>IF(NOT(ISBLANK(H1749)),(12-DATEDIF(H1749,'[3]1.Pradzia'!$D$13,"m")),0)</f>
        <v>0</v>
      </c>
      <c r="X1749" s="35">
        <f t="shared" si="382"/>
        <v>0</v>
      </c>
      <c r="Y1749" s="35">
        <f t="shared" si="378"/>
        <v>0</v>
      </c>
      <c r="Z1749" s="35">
        <f t="shared" si="390"/>
        <v>0</v>
      </c>
      <c r="AA1749" s="36">
        <f t="shared" si="383"/>
        <v>0</v>
      </c>
      <c r="AB1749" s="36">
        <f t="shared" si="384"/>
        <v>0</v>
      </c>
      <c r="AC1749" s="37">
        <f t="shared" si="385"/>
        <v>0</v>
      </c>
      <c r="AD1749" s="35">
        <f>IF(OR(YEAR(G1749)&lt;2019,O1749="X"),0,IF(ISBLANK(H1749),DATEDIF(G1749,'[3]1.Pradzia'!$D$13,"M"),DATEDIF(G1749,H1749,"m")))</f>
        <v>0</v>
      </c>
      <c r="AE1749" s="37">
        <f>IF(E1749='[3]5.Grup_T'!$E$20,0,IF(AD1749&lt;&gt;0,M1749/V1749*MIN(12,AD1749),0))</f>
        <v>0</v>
      </c>
      <c r="AF1749" s="37">
        <f t="shared" si="386"/>
        <v>0</v>
      </c>
      <c r="AG1749" s="37">
        <f t="shared" si="387"/>
        <v>0</v>
      </c>
      <c r="AH1749" s="37">
        <f t="shared" si="388"/>
        <v>0</v>
      </c>
      <c r="AI1749" s="35" t="str">
        <f t="shared" si="389"/>
        <v>Nusidėvėjęs</v>
      </c>
      <c r="AJ1749" s="38" t="str">
        <f>IF(AND(F1749&lt;&gt;[3]Pav.tvarkyklė!$B$12,F1749&lt;&gt;[3]Pav.tvarkyklė!$B$13),"GVTNT","X")</f>
        <v>GVTNT</v>
      </c>
      <c r="AK1749" s="39">
        <f t="shared" si="391"/>
        <v>0</v>
      </c>
      <c r="AL1749" s="41"/>
      <c r="AM1749" s="41"/>
      <c r="AN1749" s="41">
        <f t="shared" si="379"/>
        <v>1900</v>
      </c>
      <c r="AO1749" s="41"/>
      <c r="AP1749" s="41"/>
      <c r="AQ1749" s="41"/>
      <c r="AR1749" s="42"/>
      <c r="AS1749" s="42"/>
      <c r="AU1749" s="43">
        <f t="shared" si="380"/>
        <v>0</v>
      </c>
    </row>
    <row r="1750" spans="1:47" ht="15" customHeight="1" x14ac:dyDescent="0.25">
      <c r="A1750" s="11"/>
      <c r="B1750" s="19">
        <v>1918</v>
      </c>
      <c r="C1750" s="74"/>
      <c r="D1750" s="77"/>
      <c r="E1750" s="78"/>
      <c r="F1750" s="78"/>
      <c r="G1750" s="80"/>
      <c r="H1750" s="49"/>
      <c r="I1750" s="79"/>
      <c r="J1750" s="27"/>
      <c r="K1750" s="27"/>
      <c r="L1750" s="79"/>
      <c r="M1750" s="81"/>
      <c r="N1750" s="29">
        <v>0</v>
      </c>
      <c r="O1750" s="30" t="str">
        <f>IF(G1750&lt;=$N$2,"",IF(F1750=[3]Pav.tvarkyklė!$B$13,"",IF(ISBLANK(R1750),"X","")))</f>
        <v/>
      </c>
      <c r="P1750" s="88"/>
      <c r="Q1750" s="78"/>
      <c r="R1750" s="78"/>
      <c r="S1750" s="63"/>
      <c r="T1750" s="63"/>
      <c r="U1750" s="34" t="str">
        <f>IFERROR(INDEX('[3]5.Grup_T'!$G$4:$G$22,MATCH('6.Turtas'!E1750,'[3]5.Grup_T'!$E$4:$E$22,0)),"0")</f>
        <v>0</v>
      </c>
      <c r="V1750" s="35">
        <f t="shared" si="381"/>
        <v>0</v>
      </c>
      <c r="W1750" s="35">
        <f>IF(NOT(ISBLANK(H1750)),(12-DATEDIF(H1750,'[3]1.Pradzia'!$D$13,"m")),0)</f>
        <v>0</v>
      </c>
      <c r="X1750" s="35">
        <f t="shared" si="382"/>
        <v>0</v>
      </c>
      <c r="Y1750" s="35">
        <f t="shared" si="378"/>
        <v>0</v>
      </c>
      <c r="Z1750" s="35">
        <f t="shared" si="390"/>
        <v>0</v>
      </c>
      <c r="AA1750" s="36">
        <f t="shared" si="383"/>
        <v>0</v>
      </c>
      <c r="AB1750" s="36">
        <f t="shared" si="384"/>
        <v>0</v>
      </c>
      <c r="AC1750" s="37">
        <f t="shared" si="385"/>
        <v>0</v>
      </c>
      <c r="AD1750" s="35">
        <f>IF(OR(YEAR(G1750)&lt;2019,O1750="X"),0,IF(ISBLANK(H1750),DATEDIF(G1750,'[3]1.Pradzia'!$D$13,"M"),DATEDIF(G1750,H1750,"m")))</f>
        <v>0</v>
      </c>
      <c r="AE1750" s="37">
        <f>IF(E1750='[3]5.Grup_T'!$E$20,0,IF(AD1750&lt;&gt;0,M1750/V1750*MIN(12,AD1750),0))</f>
        <v>0</v>
      </c>
      <c r="AF1750" s="37">
        <f t="shared" si="386"/>
        <v>0</v>
      </c>
      <c r="AG1750" s="37">
        <f t="shared" si="387"/>
        <v>0</v>
      </c>
      <c r="AH1750" s="37">
        <f t="shared" si="388"/>
        <v>0</v>
      </c>
      <c r="AI1750" s="35" t="str">
        <f t="shared" si="389"/>
        <v>Nusidėvėjęs</v>
      </c>
      <c r="AJ1750" s="38" t="str">
        <f>IF(AND(F1750&lt;&gt;[3]Pav.tvarkyklė!$B$12,F1750&lt;&gt;[3]Pav.tvarkyklė!$B$13),"GVTNT","X")</f>
        <v>GVTNT</v>
      </c>
      <c r="AK1750" s="39">
        <f t="shared" si="391"/>
        <v>0</v>
      </c>
      <c r="AL1750" s="41"/>
      <c r="AM1750" s="41"/>
      <c r="AN1750" s="41">
        <f t="shared" si="379"/>
        <v>1900</v>
      </c>
      <c r="AO1750" s="41"/>
      <c r="AP1750" s="41"/>
      <c r="AQ1750" s="41"/>
      <c r="AR1750" s="42"/>
      <c r="AS1750" s="42"/>
      <c r="AU1750" s="43">
        <f t="shared" si="380"/>
        <v>0</v>
      </c>
    </row>
    <row r="1751" spans="1:47" ht="15" customHeight="1" x14ac:dyDescent="0.25">
      <c r="A1751" s="11"/>
      <c r="B1751" s="19">
        <v>1919</v>
      </c>
      <c r="C1751" s="74"/>
      <c r="D1751" s="77"/>
      <c r="E1751" s="78"/>
      <c r="F1751" s="78"/>
      <c r="G1751" s="80"/>
      <c r="H1751" s="49"/>
      <c r="I1751" s="79"/>
      <c r="J1751" s="27"/>
      <c r="K1751" s="27"/>
      <c r="L1751" s="79"/>
      <c r="M1751" s="81"/>
      <c r="N1751" s="29">
        <v>0</v>
      </c>
      <c r="O1751" s="30" t="str">
        <f>IF(G1751&lt;=$N$2,"",IF(F1751=[3]Pav.tvarkyklė!$B$13,"",IF(ISBLANK(R1751),"X","")))</f>
        <v/>
      </c>
      <c r="P1751" s="88"/>
      <c r="Q1751" s="78"/>
      <c r="R1751" s="78"/>
      <c r="S1751" s="63"/>
      <c r="T1751" s="63"/>
      <c r="U1751" s="34" t="str">
        <f>IFERROR(INDEX('[3]5.Grup_T'!$G$4:$G$22,MATCH('6.Turtas'!E1751,'[3]5.Grup_T'!$E$4:$E$22,0)),"0")</f>
        <v>0</v>
      </c>
      <c r="V1751" s="35">
        <f t="shared" si="381"/>
        <v>0</v>
      </c>
      <c r="W1751" s="35">
        <f>IF(NOT(ISBLANK(H1751)),(12-DATEDIF(H1751,'[3]1.Pradzia'!$D$13,"m")),0)</f>
        <v>0</v>
      </c>
      <c r="X1751" s="35">
        <f t="shared" si="382"/>
        <v>0</v>
      </c>
      <c r="Y1751" s="35">
        <f t="shared" si="378"/>
        <v>0</v>
      </c>
      <c r="Z1751" s="35">
        <f t="shared" si="390"/>
        <v>0</v>
      </c>
      <c r="AA1751" s="36">
        <f t="shared" si="383"/>
        <v>0</v>
      </c>
      <c r="AB1751" s="36">
        <f t="shared" si="384"/>
        <v>0</v>
      </c>
      <c r="AC1751" s="37">
        <f t="shared" si="385"/>
        <v>0</v>
      </c>
      <c r="AD1751" s="35">
        <f>IF(OR(YEAR(G1751)&lt;2019,O1751="X"),0,IF(ISBLANK(H1751),DATEDIF(G1751,'[3]1.Pradzia'!$D$13,"M"),DATEDIF(G1751,H1751,"m")))</f>
        <v>0</v>
      </c>
      <c r="AE1751" s="37">
        <f>IF(E1751='[3]5.Grup_T'!$E$20,0,IF(AD1751&lt;&gt;0,M1751/V1751*MIN(12,AD1751),0))</f>
        <v>0</v>
      </c>
      <c r="AF1751" s="37">
        <f t="shared" si="386"/>
        <v>0</v>
      </c>
      <c r="AG1751" s="37">
        <f t="shared" si="387"/>
        <v>0</v>
      </c>
      <c r="AH1751" s="37">
        <f t="shared" si="388"/>
        <v>0</v>
      </c>
      <c r="AI1751" s="35" t="str">
        <f t="shared" si="389"/>
        <v>Nusidėvėjęs</v>
      </c>
      <c r="AJ1751" s="38" t="str">
        <f>IF(AND(F1751&lt;&gt;[3]Pav.tvarkyklė!$B$12,F1751&lt;&gt;[3]Pav.tvarkyklė!$B$13),"GVTNT","X")</f>
        <v>GVTNT</v>
      </c>
      <c r="AK1751" s="39">
        <f t="shared" si="391"/>
        <v>0</v>
      </c>
      <c r="AL1751" s="41"/>
      <c r="AM1751" s="41"/>
      <c r="AN1751" s="41">
        <f t="shared" si="379"/>
        <v>1900</v>
      </c>
      <c r="AO1751" s="41"/>
      <c r="AP1751" s="41"/>
      <c r="AQ1751" s="41"/>
      <c r="AR1751" s="42"/>
      <c r="AS1751" s="42"/>
      <c r="AU1751" s="43">
        <f t="shared" si="380"/>
        <v>0</v>
      </c>
    </row>
    <row r="1752" spans="1:47" ht="15" customHeight="1" x14ac:dyDescent="0.25">
      <c r="A1752" s="11"/>
      <c r="B1752" s="19">
        <v>1920</v>
      </c>
      <c r="C1752" s="74"/>
      <c r="D1752" s="77"/>
      <c r="E1752" s="78"/>
      <c r="F1752" s="78"/>
      <c r="G1752" s="80"/>
      <c r="H1752" s="49"/>
      <c r="I1752" s="79"/>
      <c r="J1752" s="27"/>
      <c r="K1752" s="27"/>
      <c r="L1752" s="79"/>
      <c r="M1752" s="81"/>
      <c r="N1752" s="29">
        <v>0</v>
      </c>
      <c r="O1752" s="30" t="str">
        <f>IF(G1752&lt;=$N$2,"",IF(F1752=[3]Pav.tvarkyklė!$B$13,"",IF(ISBLANK(R1752),"X","")))</f>
        <v/>
      </c>
      <c r="P1752" s="88"/>
      <c r="Q1752" s="78"/>
      <c r="R1752" s="78"/>
      <c r="S1752" s="63"/>
      <c r="T1752" s="63"/>
      <c r="U1752" s="34" t="str">
        <f>IFERROR(INDEX('[3]5.Grup_T'!$G$4:$G$22,MATCH('6.Turtas'!E1752,'[3]5.Grup_T'!$E$4:$E$22,0)),"0")</f>
        <v>0</v>
      </c>
      <c r="V1752" s="35">
        <f t="shared" si="381"/>
        <v>0</v>
      </c>
      <c r="W1752" s="35">
        <f>IF(NOT(ISBLANK(H1752)),(12-DATEDIF(H1752,'[3]1.Pradzia'!$D$13,"m")),0)</f>
        <v>0</v>
      </c>
      <c r="X1752" s="35">
        <f t="shared" si="382"/>
        <v>0</v>
      </c>
      <c r="Y1752" s="35">
        <f t="shared" si="378"/>
        <v>0</v>
      </c>
      <c r="Z1752" s="35">
        <f t="shared" si="390"/>
        <v>0</v>
      </c>
      <c r="AA1752" s="36">
        <f t="shared" si="383"/>
        <v>0</v>
      </c>
      <c r="AB1752" s="36">
        <f t="shared" si="384"/>
        <v>0</v>
      </c>
      <c r="AC1752" s="37">
        <f t="shared" si="385"/>
        <v>0</v>
      </c>
      <c r="AD1752" s="35">
        <f>IF(OR(YEAR(G1752)&lt;2019,O1752="X"),0,IF(ISBLANK(H1752),DATEDIF(G1752,'[3]1.Pradzia'!$D$13,"M"),DATEDIF(G1752,H1752,"m")))</f>
        <v>0</v>
      </c>
      <c r="AE1752" s="37">
        <f>IF(E1752='[3]5.Grup_T'!$E$20,0,IF(AD1752&lt;&gt;0,M1752/V1752*MIN(12,AD1752),0))</f>
        <v>0</v>
      </c>
      <c r="AF1752" s="37">
        <f t="shared" si="386"/>
        <v>0</v>
      </c>
      <c r="AG1752" s="37">
        <f t="shared" si="387"/>
        <v>0</v>
      </c>
      <c r="AH1752" s="37">
        <f t="shared" si="388"/>
        <v>0</v>
      </c>
      <c r="AI1752" s="35" t="str">
        <f t="shared" si="389"/>
        <v>Nusidėvėjęs</v>
      </c>
      <c r="AJ1752" s="38" t="str">
        <f>IF(AND(F1752&lt;&gt;[3]Pav.tvarkyklė!$B$12,F1752&lt;&gt;[3]Pav.tvarkyklė!$B$13),"GVTNT","X")</f>
        <v>GVTNT</v>
      </c>
      <c r="AK1752" s="39">
        <f t="shared" si="391"/>
        <v>0</v>
      </c>
      <c r="AL1752" s="41"/>
      <c r="AM1752" s="41"/>
      <c r="AN1752" s="41">
        <f t="shared" si="379"/>
        <v>1900</v>
      </c>
      <c r="AO1752" s="41"/>
      <c r="AP1752" s="41"/>
      <c r="AQ1752" s="41"/>
      <c r="AR1752" s="42"/>
      <c r="AS1752" s="42"/>
      <c r="AU1752" s="43">
        <f t="shared" si="380"/>
        <v>0</v>
      </c>
    </row>
    <row r="1753" spans="1:47" ht="15" customHeight="1" x14ac:dyDescent="0.25">
      <c r="A1753" s="11"/>
      <c r="B1753" s="19">
        <v>1921</v>
      </c>
      <c r="C1753" s="74"/>
      <c r="D1753" s="77"/>
      <c r="E1753" s="78"/>
      <c r="F1753" s="78"/>
      <c r="G1753" s="80"/>
      <c r="H1753" s="49"/>
      <c r="I1753" s="79"/>
      <c r="J1753" s="27"/>
      <c r="K1753" s="27"/>
      <c r="L1753" s="79"/>
      <c r="M1753" s="81"/>
      <c r="N1753" s="29">
        <v>0</v>
      </c>
      <c r="O1753" s="30" t="str">
        <f>IF(G1753&lt;=$N$2,"",IF(F1753=[3]Pav.tvarkyklė!$B$13,"",IF(ISBLANK(R1753),"X","")))</f>
        <v/>
      </c>
      <c r="P1753" s="88"/>
      <c r="Q1753" s="78"/>
      <c r="R1753" s="78"/>
      <c r="S1753" s="63"/>
      <c r="T1753" s="63"/>
      <c r="U1753" s="34" t="str">
        <f>IFERROR(INDEX('[3]5.Grup_T'!$G$4:$G$22,MATCH('6.Turtas'!E1753,'[3]5.Grup_T'!$E$4:$E$22,0)),"0")</f>
        <v>0</v>
      </c>
      <c r="V1753" s="35">
        <f t="shared" si="381"/>
        <v>0</v>
      </c>
      <c r="W1753" s="35">
        <f>IF(NOT(ISBLANK(H1753)),(12-DATEDIF(H1753,'[3]1.Pradzia'!$D$13,"m")),0)</f>
        <v>0</v>
      </c>
      <c r="X1753" s="35">
        <f t="shared" si="382"/>
        <v>0</v>
      </c>
      <c r="Y1753" s="35">
        <f t="shared" si="378"/>
        <v>0</v>
      </c>
      <c r="Z1753" s="35">
        <f t="shared" si="390"/>
        <v>0</v>
      </c>
      <c r="AA1753" s="36">
        <f t="shared" si="383"/>
        <v>0</v>
      </c>
      <c r="AB1753" s="36">
        <f t="shared" si="384"/>
        <v>0</v>
      </c>
      <c r="AC1753" s="37">
        <f t="shared" si="385"/>
        <v>0</v>
      </c>
      <c r="AD1753" s="35">
        <f>IF(OR(YEAR(G1753)&lt;2019,O1753="X"),0,IF(ISBLANK(H1753),DATEDIF(G1753,'[3]1.Pradzia'!$D$13,"M"),DATEDIF(G1753,H1753,"m")))</f>
        <v>0</v>
      </c>
      <c r="AE1753" s="37">
        <f>IF(E1753='[3]5.Grup_T'!$E$20,0,IF(AD1753&lt;&gt;0,M1753/V1753*MIN(12,AD1753),0))</f>
        <v>0</v>
      </c>
      <c r="AF1753" s="37">
        <f t="shared" si="386"/>
        <v>0</v>
      </c>
      <c r="AG1753" s="37">
        <f t="shared" si="387"/>
        <v>0</v>
      </c>
      <c r="AH1753" s="37">
        <f t="shared" si="388"/>
        <v>0</v>
      </c>
      <c r="AI1753" s="35" t="str">
        <f t="shared" si="389"/>
        <v>Nusidėvėjęs</v>
      </c>
      <c r="AJ1753" s="38" t="str">
        <f>IF(AND(F1753&lt;&gt;[3]Pav.tvarkyklė!$B$12,F1753&lt;&gt;[3]Pav.tvarkyklė!$B$13),"GVTNT","X")</f>
        <v>GVTNT</v>
      </c>
      <c r="AK1753" s="39">
        <f t="shared" si="391"/>
        <v>0</v>
      </c>
      <c r="AL1753" s="41"/>
      <c r="AM1753" s="41"/>
      <c r="AN1753" s="41">
        <f t="shared" si="379"/>
        <v>1900</v>
      </c>
      <c r="AO1753" s="41"/>
      <c r="AP1753" s="41"/>
      <c r="AQ1753" s="41"/>
      <c r="AR1753" s="42"/>
      <c r="AS1753" s="42"/>
      <c r="AU1753" s="43">
        <f t="shared" si="380"/>
        <v>0</v>
      </c>
    </row>
    <row r="1754" spans="1:47" ht="15" customHeight="1" x14ac:dyDescent="0.25">
      <c r="A1754" s="11"/>
      <c r="B1754" s="19">
        <v>1922</v>
      </c>
      <c r="C1754" s="74"/>
      <c r="D1754" s="77"/>
      <c r="E1754" s="78"/>
      <c r="F1754" s="78"/>
      <c r="G1754" s="80"/>
      <c r="H1754" s="49"/>
      <c r="I1754" s="79"/>
      <c r="J1754" s="27"/>
      <c r="K1754" s="27"/>
      <c r="L1754" s="79"/>
      <c r="M1754" s="81"/>
      <c r="N1754" s="29">
        <v>0</v>
      </c>
      <c r="O1754" s="30" t="str">
        <f>IF(G1754&lt;=$N$2,"",IF(F1754=[3]Pav.tvarkyklė!$B$13,"",IF(ISBLANK(R1754),"X","")))</f>
        <v/>
      </c>
      <c r="P1754" s="88"/>
      <c r="Q1754" s="78"/>
      <c r="R1754" s="78"/>
      <c r="S1754" s="63"/>
      <c r="T1754" s="63"/>
      <c r="U1754" s="34" t="str">
        <f>IFERROR(INDEX('[3]5.Grup_T'!$G$4:$G$22,MATCH('6.Turtas'!E1754,'[3]5.Grup_T'!$E$4:$E$22,0)),"0")</f>
        <v>0</v>
      </c>
      <c r="V1754" s="35">
        <f t="shared" si="381"/>
        <v>0</v>
      </c>
      <c r="W1754" s="35">
        <f>IF(NOT(ISBLANK(H1754)),(12-DATEDIF(H1754,'[3]1.Pradzia'!$D$13,"m")),0)</f>
        <v>0</v>
      </c>
      <c r="X1754" s="35">
        <f t="shared" si="382"/>
        <v>0</v>
      </c>
      <c r="Y1754" s="35">
        <f t="shared" si="378"/>
        <v>0</v>
      </c>
      <c r="Z1754" s="35">
        <f t="shared" si="390"/>
        <v>0</v>
      </c>
      <c r="AA1754" s="36">
        <f t="shared" si="383"/>
        <v>0</v>
      </c>
      <c r="AB1754" s="36">
        <f t="shared" si="384"/>
        <v>0</v>
      </c>
      <c r="AC1754" s="37">
        <f t="shared" si="385"/>
        <v>0</v>
      </c>
      <c r="AD1754" s="35">
        <f>IF(OR(YEAR(G1754)&lt;2019,O1754="X"),0,IF(ISBLANK(H1754),DATEDIF(G1754,'[3]1.Pradzia'!$D$13,"M"),DATEDIF(G1754,H1754,"m")))</f>
        <v>0</v>
      </c>
      <c r="AE1754" s="37">
        <f>IF(E1754='[3]5.Grup_T'!$E$20,0,IF(AD1754&lt;&gt;0,M1754/V1754*MIN(12,AD1754),0))</f>
        <v>0</v>
      </c>
      <c r="AF1754" s="37">
        <f t="shared" si="386"/>
        <v>0</v>
      </c>
      <c r="AG1754" s="37">
        <f t="shared" si="387"/>
        <v>0</v>
      </c>
      <c r="AH1754" s="37">
        <f t="shared" si="388"/>
        <v>0</v>
      </c>
      <c r="AI1754" s="35" t="str">
        <f t="shared" si="389"/>
        <v>Nusidėvėjęs</v>
      </c>
      <c r="AJ1754" s="38" t="str">
        <f>IF(AND(F1754&lt;&gt;[3]Pav.tvarkyklė!$B$12,F1754&lt;&gt;[3]Pav.tvarkyklė!$B$13),"GVTNT","X")</f>
        <v>GVTNT</v>
      </c>
      <c r="AK1754" s="39">
        <f t="shared" si="391"/>
        <v>0</v>
      </c>
      <c r="AL1754" s="41"/>
      <c r="AM1754" s="41"/>
      <c r="AN1754" s="41">
        <f t="shared" si="379"/>
        <v>1900</v>
      </c>
      <c r="AO1754" s="41"/>
      <c r="AP1754" s="41"/>
      <c r="AQ1754" s="41"/>
      <c r="AR1754" s="42"/>
      <c r="AS1754" s="42"/>
      <c r="AU1754" s="43">
        <f t="shared" si="380"/>
        <v>0</v>
      </c>
    </row>
    <row r="1755" spans="1:47" ht="15" customHeight="1" x14ac:dyDescent="0.25">
      <c r="A1755" s="11"/>
      <c r="B1755" s="19">
        <v>1923</v>
      </c>
      <c r="C1755" s="74"/>
      <c r="D1755" s="77"/>
      <c r="E1755" s="78"/>
      <c r="F1755" s="78"/>
      <c r="G1755" s="80"/>
      <c r="H1755" s="49"/>
      <c r="I1755" s="79"/>
      <c r="J1755" s="27"/>
      <c r="K1755" s="27"/>
      <c r="L1755" s="79"/>
      <c r="M1755" s="81"/>
      <c r="N1755" s="29">
        <v>0</v>
      </c>
      <c r="O1755" s="30" t="str">
        <f>IF(G1755&lt;=$N$2,"",IF(F1755=[3]Pav.tvarkyklė!$B$13,"",IF(ISBLANK(R1755),"X","")))</f>
        <v/>
      </c>
      <c r="P1755" s="88"/>
      <c r="Q1755" s="78"/>
      <c r="R1755" s="78"/>
      <c r="S1755" s="63"/>
      <c r="T1755" s="63"/>
      <c r="U1755" s="34" t="str">
        <f>IFERROR(INDEX('[3]5.Grup_T'!$G$4:$G$22,MATCH('6.Turtas'!E1755,'[3]5.Grup_T'!$E$4:$E$22,0)),"0")</f>
        <v>0</v>
      </c>
      <c r="V1755" s="35">
        <f t="shared" si="381"/>
        <v>0</v>
      </c>
      <c r="W1755" s="35">
        <f>IF(NOT(ISBLANK(H1755)),(12-DATEDIF(H1755,'[3]1.Pradzia'!$D$13,"m")),0)</f>
        <v>0</v>
      </c>
      <c r="X1755" s="35">
        <f t="shared" si="382"/>
        <v>0</v>
      </c>
      <c r="Y1755" s="35">
        <f t="shared" si="378"/>
        <v>0</v>
      </c>
      <c r="Z1755" s="35">
        <f t="shared" si="390"/>
        <v>0</v>
      </c>
      <c r="AA1755" s="36">
        <f t="shared" si="383"/>
        <v>0</v>
      </c>
      <c r="AB1755" s="36">
        <f t="shared" si="384"/>
        <v>0</v>
      </c>
      <c r="AC1755" s="37">
        <f t="shared" si="385"/>
        <v>0</v>
      </c>
      <c r="AD1755" s="35">
        <f>IF(OR(YEAR(G1755)&lt;2019,O1755="X"),0,IF(ISBLANK(H1755),DATEDIF(G1755,'[3]1.Pradzia'!$D$13,"M"),DATEDIF(G1755,H1755,"m")))</f>
        <v>0</v>
      </c>
      <c r="AE1755" s="37">
        <f>IF(E1755='[3]5.Grup_T'!$E$20,0,IF(AD1755&lt;&gt;0,M1755/V1755*MIN(12,AD1755),0))</f>
        <v>0</v>
      </c>
      <c r="AF1755" s="37">
        <f t="shared" si="386"/>
        <v>0</v>
      </c>
      <c r="AG1755" s="37">
        <f t="shared" si="387"/>
        <v>0</v>
      </c>
      <c r="AH1755" s="37">
        <f t="shared" si="388"/>
        <v>0</v>
      </c>
      <c r="AI1755" s="35" t="str">
        <f t="shared" si="389"/>
        <v>Nusidėvėjęs</v>
      </c>
      <c r="AJ1755" s="38" t="str">
        <f>IF(AND(F1755&lt;&gt;[3]Pav.tvarkyklė!$B$12,F1755&lt;&gt;[3]Pav.tvarkyklė!$B$13),"GVTNT","X")</f>
        <v>GVTNT</v>
      </c>
      <c r="AK1755" s="39">
        <f t="shared" si="391"/>
        <v>0</v>
      </c>
      <c r="AL1755" s="41"/>
      <c r="AM1755" s="41"/>
      <c r="AN1755" s="41">
        <f t="shared" si="379"/>
        <v>1900</v>
      </c>
      <c r="AO1755" s="41"/>
      <c r="AP1755" s="41"/>
      <c r="AQ1755" s="41"/>
      <c r="AR1755" s="42"/>
      <c r="AS1755" s="42"/>
      <c r="AU1755" s="43">
        <f t="shared" si="380"/>
        <v>0</v>
      </c>
    </row>
    <row r="1756" spans="1:47" ht="15" customHeight="1" x14ac:dyDescent="0.25">
      <c r="A1756" s="11"/>
      <c r="B1756" s="19">
        <v>1924</v>
      </c>
      <c r="C1756" s="74"/>
      <c r="D1756" s="77"/>
      <c r="E1756" s="75"/>
      <c r="F1756" s="78"/>
      <c r="G1756" s="80"/>
      <c r="H1756" s="49"/>
      <c r="I1756" s="79"/>
      <c r="J1756" s="27"/>
      <c r="K1756" s="27"/>
      <c r="L1756" s="79"/>
      <c r="M1756" s="81"/>
      <c r="N1756" s="29">
        <v>0</v>
      </c>
      <c r="O1756" s="30" t="str">
        <f>IF(G1756&lt;=$N$2,"",IF(F1756=[3]Pav.tvarkyklė!$B$13,"",IF(ISBLANK(R1756),"X","")))</f>
        <v/>
      </c>
      <c r="P1756" s="88"/>
      <c r="Q1756" s="78"/>
      <c r="R1756" s="78"/>
      <c r="S1756" s="63"/>
      <c r="T1756" s="63"/>
      <c r="U1756" s="34" t="str">
        <f>IFERROR(INDEX('[3]5.Grup_T'!$G$4:$G$22,MATCH('6.Turtas'!E1756,'[3]5.Grup_T'!$E$4:$E$22,0)),"0")</f>
        <v>0</v>
      </c>
      <c r="V1756" s="35">
        <f t="shared" si="381"/>
        <v>0</v>
      </c>
      <c r="W1756" s="35">
        <f>IF(NOT(ISBLANK(H1756)),(12-DATEDIF(H1756,'[3]1.Pradzia'!$D$13,"m")),0)</f>
        <v>0</v>
      </c>
      <c r="X1756" s="35">
        <f t="shared" si="382"/>
        <v>0</v>
      </c>
      <c r="Y1756" s="35">
        <f t="shared" si="378"/>
        <v>0</v>
      </c>
      <c r="Z1756" s="35">
        <f t="shared" si="390"/>
        <v>0</v>
      </c>
      <c r="AA1756" s="36">
        <f t="shared" si="383"/>
        <v>0</v>
      </c>
      <c r="AB1756" s="36">
        <f t="shared" si="384"/>
        <v>0</v>
      </c>
      <c r="AC1756" s="37">
        <f t="shared" si="385"/>
        <v>0</v>
      </c>
      <c r="AD1756" s="35">
        <f>IF(OR(YEAR(G1756)&lt;2019,O1756="X"),0,IF(ISBLANK(H1756),DATEDIF(G1756,'[3]1.Pradzia'!$D$13,"M"),DATEDIF(G1756,H1756,"m")))</f>
        <v>0</v>
      </c>
      <c r="AE1756" s="37">
        <f>IF(E1756='[3]5.Grup_T'!$E$20,0,IF(AD1756&lt;&gt;0,M1756/V1756*MIN(12,AD1756),0))</f>
        <v>0</v>
      </c>
      <c r="AF1756" s="37">
        <f t="shared" si="386"/>
        <v>0</v>
      </c>
      <c r="AG1756" s="37">
        <f t="shared" si="387"/>
        <v>0</v>
      </c>
      <c r="AH1756" s="37">
        <f t="shared" si="388"/>
        <v>0</v>
      </c>
      <c r="AI1756" s="35" t="str">
        <f t="shared" si="389"/>
        <v>Nusidėvėjęs</v>
      </c>
      <c r="AJ1756" s="38" t="str">
        <f>IF(AND(F1756&lt;&gt;[3]Pav.tvarkyklė!$B$12,F1756&lt;&gt;[3]Pav.tvarkyklė!$B$13),"GVTNT","X")</f>
        <v>GVTNT</v>
      </c>
      <c r="AK1756" s="39">
        <f t="shared" si="391"/>
        <v>0</v>
      </c>
      <c r="AL1756" s="41"/>
      <c r="AM1756" s="41"/>
      <c r="AN1756" s="41">
        <f t="shared" si="379"/>
        <v>1900</v>
      </c>
      <c r="AO1756" s="41"/>
      <c r="AP1756" s="41"/>
      <c r="AQ1756" s="41"/>
      <c r="AR1756" s="42"/>
      <c r="AS1756" s="42"/>
      <c r="AU1756" s="43">
        <f t="shared" si="380"/>
        <v>0</v>
      </c>
    </row>
    <row r="1757" spans="1:47" ht="15" customHeight="1" x14ac:dyDescent="0.25">
      <c r="A1757" s="11"/>
      <c r="B1757" s="19">
        <v>1925</v>
      </c>
      <c r="C1757" s="74"/>
      <c r="D1757" s="77"/>
      <c r="E1757" s="75"/>
      <c r="F1757" s="78"/>
      <c r="G1757" s="80"/>
      <c r="H1757" s="49"/>
      <c r="I1757" s="79"/>
      <c r="J1757" s="27"/>
      <c r="K1757" s="27"/>
      <c r="L1757" s="79"/>
      <c r="M1757" s="81"/>
      <c r="N1757" s="29">
        <v>0</v>
      </c>
      <c r="O1757" s="30" t="str">
        <f>IF(G1757&lt;=$N$2,"",IF(F1757=[3]Pav.tvarkyklė!$B$13,"",IF(ISBLANK(R1757),"X","")))</f>
        <v/>
      </c>
      <c r="P1757" s="88"/>
      <c r="Q1757" s="78"/>
      <c r="R1757" s="78"/>
      <c r="S1757" s="63"/>
      <c r="T1757" s="63"/>
      <c r="U1757" s="34" t="str">
        <f>IFERROR(INDEX('[3]5.Grup_T'!$G$4:$G$22,MATCH('6.Turtas'!E1757,'[3]5.Grup_T'!$E$4:$E$22,0)),"0")</f>
        <v>0</v>
      </c>
      <c r="V1757" s="35">
        <f t="shared" si="381"/>
        <v>0</v>
      </c>
      <c r="W1757" s="35">
        <f>IF(NOT(ISBLANK(H1757)),(12-DATEDIF(H1757,'[3]1.Pradzia'!$D$13,"m")),0)</f>
        <v>0</v>
      </c>
      <c r="X1757" s="35">
        <f t="shared" si="382"/>
        <v>0</v>
      </c>
      <c r="Y1757" s="35">
        <f t="shared" si="378"/>
        <v>0</v>
      </c>
      <c r="Z1757" s="35">
        <f t="shared" si="390"/>
        <v>0</v>
      </c>
      <c r="AA1757" s="36">
        <f t="shared" si="383"/>
        <v>0</v>
      </c>
      <c r="AB1757" s="36">
        <f t="shared" si="384"/>
        <v>0</v>
      </c>
      <c r="AC1757" s="37">
        <f t="shared" si="385"/>
        <v>0</v>
      </c>
      <c r="AD1757" s="35">
        <f>IF(OR(YEAR(G1757)&lt;2019,O1757="X"),0,IF(ISBLANK(H1757),DATEDIF(G1757,'[3]1.Pradzia'!$D$13,"M"),DATEDIF(G1757,H1757,"m")))</f>
        <v>0</v>
      </c>
      <c r="AE1757" s="37">
        <f>IF(E1757='[3]5.Grup_T'!$E$20,0,IF(AD1757&lt;&gt;0,M1757/V1757*MIN(12,AD1757),0))</f>
        <v>0</v>
      </c>
      <c r="AF1757" s="37">
        <f t="shared" si="386"/>
        <v>0</v>
      </c>
      <c r="AG1757" s="37">
        <f t="shared" si="387"/>
        <v>0</v>
      </c>
      <c r="AH1757" s="37">
        <f t="shared" si="388"/>
        <v>0</v>
      </c>
      <c r="AI1757" s="35" t="str">
        <f t="shared" si="389"/>
        <v>Nusidėvėjęs</v>
      </c>
      <c r="AJ1757" s="38" t="str">
        <f>IF(AND(F1757&lt;&gt;[3]Pav.tvarkyklė!$B$12,F1757&lt;&gt;[3]Pav.tvarkyklė!$B$13),"GVTNT","X")</f>
        <v>GVTNT</v>
      </c>
      <c r="AK1757" s="39">
        <f t="shared" si="391"/>
        <v>0</v>
      </c>
      <c r="AL1757" s="41"/>
      <c r="AM1757" s="41"/>
      <c r="AN1757" s="41">
        <f t="shared" si="379"/>
        <v>1900</v>
      </c>
      <c r="AO1757" s="41"/>
      <c r="AP1757" s="41"/>
      <c r="AQ1757" s="41"/>
      <c r="AR1757" s="42"/>
      <c r="AS1757" s="42"/>
      <c r="AU1757" s="43">
        <f t="shared" si="380"/>
        <v>0</v>
      </c>
    </row>
    <row r="1758" spans="1:47" ht="15" customHeight="1" x14ac:dyDescent="0.25">
      <c r="A1758" s="11"/>
      <c r="B1758" s="19">
        <v>1926</v>
      </c>
      <c r="C1758" s="74"/>
      <c r="D1758" s="77"/>
      <c r="E1758" s="75"/>
      <c r="F1758" s="78"/>
      <c r="G1758" s="80"/>
      <c r="H1758" s="49"/>
      <c r="I1758" s="79"/>
      <c r="J1758" s="27"/>
      <c r="K1758" s="27"/>
      <c r="L1758" s="79"/>
      <c r="M1758" s="81"/>
      <c r="N1758" s="29">
        <v>0</v>
      </c>
      <c r="O1758" s="30" t="str">
        <f>IF(G1758&lt;=$N$2,"",IF(F1758=[3]Pav.tvarkyklė!$B$13,"",IF(ISBLANK(R1758),"X","")))</f>
        <v/>
      </c>
      <c r="P1758" s="88"/>
      <c r="Q1758" s="78"/>
      <c r="R1758" s="78"/>
      <c r="S1758" s="63"/>
      <c r="T1758" s="63"/>
      <c r="U1758" s="34" t="str">
        <f>IFERROR(INDEX('[3]5.Grup_T'!$G$4:$G$22,MATCH('6.Turtas'!E1758,'[3]5.Grup_T'!$E$4:$E$22,0)),"0")</f>
        <v>0</v>
      </c>
      <c r="V1758" s="35">
        <f t="shared" si="381"/>
        <v>0</v>
      </c>
      <c r="W1758" s="35">
        <f>IF(NOT(ISBLANK(H1758)),(12-DATEDIF(H1758,'[3]1.Pradzia'!$D$13,"m")),0)</f>
        <v>0</v>
      </c>
      <c r="X1758" s="35">
        <f t="shared" si="382"/>
        <v>0</v>
      </c>
      <c r="Y1758" s="35">
        <f t="shared" si="378"/>
        <v>0</v>
      </c>
      <c r="Z1758" s="35">
        <f t="shared" si="390"/>
        <v>0</v>
      </c>
      <c r="AA1758" s="36">
        <f t="shared" si="383"/>
        <v>0</v>
      </c>
      <c r="AB1758" s="36">
        <f t="shared" si="384"/>
        <v>0</v>
      </c>
      <c r="AC1758" s="37">
        <f t="shared" si="385"/>
        <v>0</v>
      </c>
      <c r="AD1758" s="35">
        <f>IF(OR(YEAR(G1758)&lt;2019,O1758="X"),0,IF(ISBLANK(H1758),DATEDIF(G1758,'[3]1.Pradzia'!$D$13,"M"),DATEDIF(G1758,H1758,"m")))</f>
        <v>0</v>
      </c>
      <c r="AE1758" s="37">
        <f>IF(E1758='[3]5.Grup_T'!$E$20,0,IF(AD1758&lt;&gt;0,M1758/V1758*MIN(12,AD1758),0))</f>
        <v>0</v>
      </c>
      <c r="AF1758" s="37">
        <f t="shared" si="386"/>
        <v>0</v>
      </c>
      <c r="AG1758" s="37">
        <f t="shared" si="387"/>
        <v>0</v>
      </c>
      <c r="AH1758" s="37">
        <f t="shared" si="388"/>
        <v>0</v>
      </c>
      <c r="AI1758" s="35" t="str">
        <f t="shared" si="389"/>
        <v>Nusidėvėjęs</v>
      </c>
      <c r="AJ1758" s="38" t="str">
        <f>IF(AND(F1758&lt;&gt;[3]Pav.tvarkyklė!$B$12,F1758&lt;&gt;[3]Pav.tvarkyklė!$B$13),"GVTNT","X")</f>
        <v>GVTNT</v>
      </c>
      <c r="AK1758" s="39">
        <f t="shared" si="391"/>
        <v>0</v>
      </c>
      <c r="AL1758" s="41"/>
      <c r="AM1758" s="41"/>
      <c r="AN1758" s="41">
        <f t="shared" si="379"/>
        <v>1900</v>
      </c>
      <c r="AO1758" s="41"/>
      <c r="AP1758" s="41"/>
      <c r="AQ1758" s="41"/>
      <c r="AR1758" s="42"/>
      <c r="AS1758" s="42"/>
      <c r="AU1758" s="43">
        <f t="shared" si="380"/>
        <v>0</v>
      </c>
    </row>
    <row r="1759" spans="1:47" ht="15" customHeight="1" x14ac:dyDescent="0.25">
      <c r="A1759" s="11"/>
      <c r="B1759" s="19">
        <v>1927</v>
      </c>
      <c r="C1759" s="74"/>
      <c r="D1759" s="77"/>
      <c r="E1759" s="75"/>
      <c r="F1759" s="78"/>
      <c r="G1759" s="80"/>
      <c r="H1759" s="49"/>
      <c r="I1759" s="79"/>
      <c r="J1759" s="27"/>
      <c r="K1759" s="27"/>
      <c r="L1759" s="79"/>
      <c r="M1759" s="81"/>
      <c r="N1759" s="29">
        <v>0</v>
      </c>
      <c r="O1759" s="30" t="str">
        <f>IF(G1759&lt;=$N$2,"",IF(F1759=[3]Pav.tvarkyklė!$B$13,"",IF(ISBLANK(R1759),"X","")))</f>
        <v/>
      </c>
      <c r="P1759" s="88"/>
      <c r="Q1759" s="78"/>
      <c r="R1759" s="78"/>
      <c r="S1759" s="63"/>
      <c r="T1759" s="63"/>
      <c r="U1759" s="34" t="str">
        <f>IFERROR(INDEX('[3]5.Grup_T'!$G$4:$G$22,MATCH('6.Turtas'!E1759,'[3]5.Grup_T'!$E$4:$E$22,0)),"0")</f>
        <v>0</v>
      </c>
      <c r="V1759" s="35">
        <f t="shared" si="381"/>
        <v>0</v>
      </c>
      <c r="W1759" s="35">
        <f>IF(NOT(ISBLANK(H1759)),(12-DATEDIF(H1759,'[3]1.Pradzia'!$D$13,"m")),0)</f>
        <v>0</v>
      </c>
      <c r="X1759" s="35">
        <f t="shared" si="382"/>
        <v>0</v>
      </c>
      <c r="Y1759" s="35">
        <f t="shared" si="378"/>
        <v>0</v>
      </c>
      <c r="Z1759" s="35">
        <f t="shared" si="390"/>
        <v>0</v>
      </c>
      <c r="AA1759" s="36">
        <f t="shared" si="383"/>
        <v>0</v>
      </c>
      <c r="AB1759" s="36">
        <f t="shared" si="384"/>
        <v>0</v>
      </c>
      <c r="AC1759" s="37">
        <f t="shared" si="385"/>
        <v>0</v>
      </c>
      <c r="AD1759" s="35">
        <f>IF(OR(YEAR(G1759)&lt;2019,O1759="X"),0,IF(ISBLANK(H1759),DATEDIF(G1759,'[3]1.Pradzia'!$D$13,"M"),DATEDIF(G1759,H1759,"m")))</f>
        <v>0</v>
      </c>
      <c r="AE1759" s="37">
        <f>IF(E1759='[3]5.Grup_T'!$E$20,0,IF(AD1759&lt;&gt;0,M1759/V1759*MIN(12,AD1759),0))</f>
        <v>0</v>
      </c>
      <c r="AF1759" s="37">
        <f t="shared" si="386"/>
        <v>0</v>
      </c>
      <c r="AG1759" s="37">
        <f t="shared" si="387"/>
        <v>0</v>
      </c>
      <c r="AH1759" s="37">
        <f t="shared" si="388"/>
        <v>0</v>
      </c>
      <c r="AI1759" s="35" t="str">
        <f t="shared" si="389"/>
        <v>Nusidėvėjęs</v>
      </c>
      <c r="AJ1759" s="38" t="str">
        <f>IF(AND(F1759&lt;&gt;[3]Pav.tvarkyklė!$B$12,F1759&lt;&gt;[3]Pav.tvarkyklė!$B$13),"GVTNT","X")</f>
        <v>GVTNT</v>
      </c>
      <c r="AK1759" s="39">
        <f t="shared" si="391"/>
        <v>0</v>
      </c>
      <c r="AL1759" s="41"/>
      <c r="AM1759" s="41"/>
      <c r="AN1759" s="41">
        <f t="shared" si="379"/>
        <v>1900</v>
      </c>
      <c r="AO1759" s="41"/>
      <c r="AP1759" s="41"/>
      <c r="AQ1759" s="41"/>
      <c r="AR1759" s="42"/>
      <c r="AS1759" s="42"/>
      <c r="AU1759" s="43">
        <f t="shared" si="380"/>
        <v>0</v>
      </c>
    </row>
    <row r="1760" spans="1:47" ht="15" customHeight="1" x14ac:dyDescent="0.25">
      <c r="A1760" s="11"/>
      <c r="B1760" s="19">
        <v>1928</v>
      </c>
      <c r="C1760" s="74"/>
      <c r="D1760" s="77"/>
      <c r="E1760" s="75"/>
      <c r="F1760" s="78"/>
      <c r="G1760" s="80"/>
      <c r="H1760" s="49"/>
      <c r="I1760" s="79"/>
      <c r="J1760" s="27"/>
      <c r="K1760" s="27"/>
      <c r="L1760" s="79"/>
      <c r="M1760" s="81"/>
      <c r="N1760" s="29">
        <v>0</v>
      </c>
      <c r="O1760" s="30" t="str">
        <f>IF(G1760&lt;=$N$2,"",IF(F1760=[3]Pav.tvarkyklė!$B$13,"",IF(ISBLANK(R1760),"X","")))</f>
        <v/>
      </c>
      <c r="P1760" s="88"/>
      <c r="Q1760" s="78"/>
      <c r="R1760" s="78"/>
      <c r="S1760" s="63"/>
      <c r="T1760" s="63"/>
      <c r="U1760" s="34" t="str">
        <f>IFERROR(INDEX('[3]5.Grup_T'!$G$4:$G$22,MATCH('6.Turtas'!E1760,'[3]5.Grup_T'!$E$4:$E$22,0)),"0")</f>
        <v>0</v>
      </c>
      <c r="V1760" s="35">
        <f t="shared" si="381"/>
        <v>0</v>
      </c>
      <c r="W1760" s="35">
        <f>IF(NOT(ISBLANK(H1760)),(12-DATEDIF(H1760,'[3]1.Pradzia'!$D$13,"m")),0)</f>
        <v>0</v>
      </c>
      <c r="X1760" s="35">
        <f t="shared" si="382"/>
        <v>0</v>
      </c>
      <c r="Y1760" s="35">
        <f t="shared" si="378"/>
        <v>0</v>
      </c>
      <c r="Z1760" s="35">
        <f t="shared" si="390"/>
        <v>0</v>
      </c>
      <c r="AA1760" s="36">
        <f t="shared" si="383"/>
        <v>0</v>
      </c>
      <c r="AB1760" s="36">
        <f t="shared" si="384"/>
        <v>0</v>
      </c>
      <c r="AC1760" s="37">
        <f t="shared" si="385"/>
        <v>0</v>
      </c>
      <c r="AD1760" s="35">
        <f>IF(OR(YEAR(G1760)&lt;2019,O1760="X"),0,IF(ISBLANK(H1760),DATEDIF(G1760,'[3]1.Pradzia'!$D$13,"M"),DATEDIF(G1760,H1760,"m")))</f>
        <v>0</v>
      </c>
      <c r="AE1760" s="37">
        <f>IF(E1760='[3]5.Grup_T'!$E$20,0,IF(AD1760&lt;&gt;0,M1760/V1760*MIN(12,AD1760),0))</f>
        <v>0</v>
      </c>
      <c r="AF1760" s="37">
        <f t="shared" si="386"/>
        <v>0</v>
      </c>
      <c r="AG1760" s="37">
        <f t="shared" si="387"/>
        <v>0</v>
      </c>
      <c r="AH1760" s="37">
        <f t="shared" si="388"/>
        <v>0</v>
      </c>
      <c r="AI1760" s="35" t="str">
        <f t="shared" si="389"/>
        <v>Nusidėvėjęs</v>
      </c>
      <c r="AJ1760" s="38" t="str">
        <f>IF(AND(F1760&lt;&gt;[3]Pav.tvarkyklė!$B$12,F1760&lt;&gt;[3]Pav.tvarkyklė!$B$13),"GVTNT","X")</f>
        <v>GVTNT</v>
      </c>
      <c r="AK1760" s="39">
        <f t="shared" si="391"/>
        <v>0</v>
      </c>
      <c r="AL1760" s="41"/>
      <c r="AM1760" s="41"/>
      <c r="AN1760" s="41">
        <f t="shared" si="379"/>
        <v>1900</v>
      </c>
      <c r="AO1760" s="41"/>
      <c r="AP1760" s="41"/>
      <c r="AQ1760" s="41"/>
      <c r="AR1760" s="42"/>
      <c r="AS1760" s="42"/>
      <c r="AU1760" s="43">
        <f t="shared" si="380"/>
        <v>0</v>
      </c>
    </row>
    <row r="1761" spans="1:47" ht="15" customHeight="1" x14ac:dyDescent="0.25">
      <c r="A1761" s="11"/>
      <c r="B1761" s="19">
        <v>1929</v>
      </c>
      <c r="C1761" s="74"/>
      <c r="D1761" s="77"/>
      <c r="E1761" s="78"/>
      <c r="F1761" s="78"/>
      <c r="G1761" s="80"/>
      <c r="H1761" s="49"/>
      <c r="I1761" s="79"/>
      <c r="J1761" s="27"/>
      <c r="K1761" s="27"/>
      <c r="L1761" s="79"/>
      <c r="M1761" s="81"/>
      <c r="N1761" s="29">
        <v>0</v>
      </c>
      <c r="O1761" s="30" t="str">
        <f>IF(G1761&lt;=$N$2,"",IF(F1761=[3]Pav.tvarkyklė!$B$13,"",IF(ISBLANK(R1761),"X","")))</f>
        <v/>
      </c>
      <c r="P1761" s="88"/>
      <c r="Q1761" s="78"/>
      <c r="R1761" s="78"/>
      <c r="S1761" s="63"/>
      <c r="T1761" s="63"/>
      <c r="U1761" s="34" t="str">
        <f>IFERROR(INDEX('[3]5.Grup_T'!$G$4:$G$22,MATCH('6.Turtas'!E1761,'[3]5.Grup_T'!$E$4:$E$22,0)),"0")</f>
        <v>0</v>
      </c>
      <c r="V1761" s="35">
        <f t="shared" si="381"/>
        <v>0</v>
      </c>
      <c r="W1761" s="35">
        <f>IF(NOT(ISBLANK(H1761)),(12-DATEDIF(H1761,'[3]1.Pradzia'!$D$13,"m")),0)</f>
        <v>0</v>
      </c>
      <c r="X1761" s="35">
        <f t="shared" si="382"/>
        <v>0</v>
      </c>
      <c r="Y1761" s="35">
        <f t="shared" si="378"/>
        <v>0</v>
      </c>
      <c r="Z1761" s="35">
        <f t="shared" si="390"/>
        <v>0</v>
      </c>
      <c r="AA1761" s="36">
        <f t="shared" si="383"/>
        <v>0</v>
      </c>
      <c r="AB1761" s="36">
        <f t="shared" si="384"/>
        <v>0</v>
      </c>
      <c r="AC1761" s="37">
        <f t="shared" si="385"/>
        <v>0</v>
      </c>
      <c r="AD1761" s="35">
        <f>IF(OR(YEAR(G1761)&lt;2019,O1761="X"),0,IF(ISBLANK(H1761),DATEDIF(G1761,'[3]1.Pradzia'!$D$13,"M"),DATEDIF(G1761,H1761,"m")))</f>
        <v>0</v>
      </c>
      <c r="AE1761" s="37">
        <f>IF(E1761='[3]5.Grup_T'!$E$20,0,IF(AD1761&lt;&gt;0,M1761/V1761*MIN(12,AD1761),0))</f>
        <v>0</v>
      </c>
      <c r="AF1761" s="37">
        <f t="shared" si="386"/>
        <v>0</v>
      </c>
      <c r="AG1761" s="37">
        <f t="shared" si="387"/>
        <v>0</v>
      </c>
      <c r="AH1761" s="37">
        <f t="shared" si="388"/>
        <v>0</v>
      </c>
      <c r="AI1761" s="35" t="str">
        <f t="shared" si="389"/>
        <v>Nusidėvėjęs</v>
      </c>
      <c r="AJ1761" s="38" t="str">
        <f>IF(AND(F1761&lt;&gt;[3]Pav.tvarkyklė!$B$12,F1761&lt;&gt;[3]Pav.tvarkyklė!$B$13),"GVTNT","X")</f>
        <v>GVTNT</v>
      </c>
      <c r="AK1761" s="39">
        <f t="shared" si="391"/>
        <v>0</v>
      </c>
      <c r="AL1761" s="41"/>
      <c r="AM1761" s="41"/>
      <c r="AN1761" s="41">
        <f t="shared" si="379"/>
        <v>1900</v>
      </c>
      <c r="AO1761" s="41"/>
      <c r="AP1761" s="41"/>
      <c r="AQ1761" s="41"/>
      <c r="AR1761" s="42"/>
      <c r="AS1761" s="42"/>
      <c r="AU1761" s="43">
        <f t="shared" si="380"/>
        <v>0</v>
      </c>
    </row>
    <row r="1762" spans="1:47" ht="15" customHeight="1" x14ac:dyDescent="0.25">
      <c r="A1762" s="11"/>
      <c r="B1762" s="19">
        <v>1930</v>
      </c>
      <c r="C1762" s="74"/>
      <c r="D1762" s="77"/>
      <c r="E1762" s="78"/>
      <c r="F1762" s="78"/>
      <c r="G1762" s="80"/>
      <c r="H1762" s="49"/>
      <c r="I1762" s="79"/>
      <c r="J1762" s="27"/>
      <c r="K1762" s="27"/>
      <c r="L1762" s="79"/>
      <c r="M1762" s="81"/>
      <c r="N1762" s="29">
        <v>0</v>
      </c>
      <c r="O1762" s="30" t="str">
        <f>IF(G1762&lt;=$N$2,"",IF(F1762=[3]Pav.tvarkyklė!$B$13,"",IF(ISBLANK(R1762),"X","")))</f>
        <v/>
      </c>
      <c r="P1762" s="88"/>
      <c r="Q1762" s="78"/>
      <c r="R1762" s="78"/>
      <c r="S1762" s="63"/>
      <c r="T1762" s="63"/>
      <c r="U1762" s="34" t="str">
        <f>IFERROR(INDEX('[3]5.Grup_T'!$G$4:$G$22,MATCH('6.Turtas'!E1762,'[3]5.Grup_T'!$E$4:$E$22,0)),"0")</f>
        <v>0</v>
      </c>
      <c r="V1762" s="35">
        <f t="shared" si="381"/>
        <v>0</v>
      </c>
      <c r="W1762" s="35">
        <f>IF(NOT(ISBLANK(H1762)),(12-DATEDIF(H1762,'[3]1.Pradzia'!$D$13,"m")),0)</f>
        <v>0</v>
      </c>
      <c r="X1762" s="35">
        <f t="shared" si="382"/>
        <v>0</v>
      </c>
      <c r="Y1762" s="35">
        <f t="shared" si="378"/>
        <v>0</v>
      </c>
      <c r="Z1762" s="35">
        <f t="shared" si="390"/>
        <v>0</v>
      </c>
      <c r="AA1762" s="36">
        <f t="shared" si="383"/>
        <v>0</v>
      </c>
      <c r="AB1762" s="36">
        <f t="shared" si="384"/>
        <v>0</v>
      </c>
      <c r="AC1762" s="37">
        <f t="shared" si="385"/>
        <v>0</v>
      </c>
      <c r="AD1762" s="35">
        <f>IF(OR(YEAR(G1762)&lt;2019,O1762="X"),0,IF(ISBLANK(H1762),DATEDIF(G1762,'[3]1.Pradzia'!$D$13,"M"),DATEDIF(G1762,H1762,"m")))</f>
        <v>0</v>
      </c>
      <c r="AE1762" s="37">
        <f>IF(E1762='[3]5.Grup_T'!$E$20,0,IF(AD1762&lt;&gt;0,M1762/V1762*MIN(12,AD1762),0))</f>
        <v>0</v>
      </c>
      <c r="AF1762" s="37">
        <f t="shared" si="386"/>
        <v>0</v>
      </c>
      <c r="AG1762" s="37">
        <f t="shared" si="387"/>
        <v>0</v>
      </c>
      <c r="AH1762" s="37">
        <f t="shared" si="388"/>
        <v>0</v>
      </c>
      <c r="AI1762" s="35" t="str">
        <f t="shared" si="389"/>
        <v>Nusidėvėjęs</v>
      </c>
      <c r="AJ1762" s="38" t="str">
        <f>IF(AND(F1762&lt;&gt;[3]Pav.tvarkyklė!$B$12,F1762&lt;&gt;[3]Pav.tvarkyklė!$B$13),"GVTNT","X")</f>
        <v>GVTNT</v>
      </c>
      <c r="AK1762" s="39">
        <f t="shared" si="391"/>
        <v>0</v>
      </c>
      <c r="AL1762" s="41"/>
      <c r="AM1762" s="41"/>
      <c r="AN1762" s="41">
        <f t="shared" si="379"/>
        <v>1900</v>
      </c>
      <c r="AO1762" s="41"/>
      <c r="AP1762" s="41"/>
      <c r="AQ1762" s="41"/>
      <c r="AR1762" s="42"/>
      <c r="AS1762" s="42"/>
      <c r="AU1762" s="43">
        <f t="shared" si="380"/>
        <v>0</v>
      </c>
    </row>
    <row r="1763" spans="1:47" ht="15" customHeight="1" x14ac:dyDescent="0.25">
      <c r="A1763" s="11"/>
      <c r="B1763" s="19">
        <v>1931</v>
      </c>
      <c r="C1763" s="74"/>
      <c r="D1763" s="77"/>
      <c r="E1763" s="78"/>
      <c r="F1763" s="78"/>
      <c r="G1763" s="80"/>
      <c r="H1763" s="49"/>
      <c r="I1763" s="79"/>
      <c r="J1763" s="27"/>
      <c r="K1763" s="27"/>
      <c r="L1763" s="79"/>
      <c r="M1763" s="81"/>
      <c r="N1763" s="29">
        <v>0</v>
      </c>
      <c r="O1763" s="30" t="str">
        <f>IF(G1763&lt;=$N$2,"",IF(F1763=[3]Pav.tvarkyklė!$B$13,"",IF(ISBLANK(R1763),"X","")))</f>
        <v/>
      </c>
      <c r="P1763" s="88"/>
      <c r="Q1763" s="78"/>
      <c r="R1763" s="78"/>
      <c r="S1763" s="63"/>
      <c r="T1763" s="63"/>
      <c r="U1763" s="34" t="str">
        <f>IFERROR(INDEX('[3]5.Grup_T'!$G$4:$G$22,MATCH('6.Turtas'!E1763,'[3]5.Grup_T'!$E$4:$E$22,0)),"0")</f>
        <v>0</v>
      </c>
      <c r="V1763" s="35">
        <f t="shared" si="381"/>
        <v>0</v>
      </c>
      <c r="W1763" s="35">
        <f>IF(NOT(ISBLANK(H1763)),(12-DATEDIF(H1763,'[3]1.Pradzia'!$D$13,"m")),0)</f>
        <v>0</v>
      </c>
      <c r="X1763" s="35">
        <f t="shared" si="382"/>
        <v>0</v>
      </c>
      <c r="Y1763" s="35">
        <f t="shared" si="378"/>
        <v>0</v>
      </c>
      <c r="Z1763" s="35">
        <f t="shared" si="390"/>
        <v>0</v>
      </c>
      <c r="AA1763" s="36">
        <f t="shared" si="383"/>
        <v>0</v>
      </c>
      <c r="AB1763" s="36">
        <f t="shared" si="384"/>
        <v>0</v>
      </c>
      <c r="AC1763" s="37">
        <f t="shared" si="385"/>
        <v>0</v>
      </c>
      <c r="AD1763" s="35">
        <f>IF(OR(YEAR(G1763)&lt;2019,O1763="X"),0,IF(ISBLANK(H1763),DATEDIF(G1763,'[3]1.Pradzia'!$D$13,"M"),DATEDIF(G1763,H1763,"m")))</f>
        <v>0</v>
      </c>
      <c r="AE1763" s="37">
        <f>IF(E1763='[3]5.Grup_T'!$E$20,0,IF(AD1763&lt;&gt;0,M1763/V1763*MIN(12,AD1763),0))</f>
        <v>0</v>
      </c>
      <c r="AF1763" s="37">
        <f t="shared" si="386"/>
        <v>0</v>
      </c>
      <c r="AG1763" s="37">
        <f t="shared" si="387"/>
        <v>0</v>
      </c>
      <c r="AH1763" s="37">
        <f t="shared" si="388"/>
        <v>0</v>
      </c>
      <c r="AI1763" s="35" t="str">
        <f t="shared" si="389"/>
        <v>Nusidėvėjęs</v>
      </c>
      <c r="AJ1763" s="38" t="str">
        <f>IF(AND(F1763&lt;&gt;[3]Pav.tvarkyklė!$B$12,F1763&lt;&gt;[3]Pav.tvarkyklė!$B$13),"GVTNT","X")</f>
        <v>GVTNT</v>
      </c>
      <c r="AK1763" s="39">
        <f t="shared" si="391"/>
        <v>0</v>
      </c>
      <c r="AL1763" s="41"/>
      <c r="AM1763" s="41"/>
      <c r="AN1763" s="41">
        <f t="shared" si="379"/>
        <v>1900</v>
      </c>
      <c r="AO1763" s="41"/>
      <c r="AP1763" s="41"/>
      <c r="AQ1763" s="41"/>
      <c r="AR1763" s="42"/>
      <c r="AS1763" s="42"/>
      <c r="AU1763" s="43">
        <f t="shared" si="380"/>
        <v>0</v>
      </c>
    </row>
    <row r="1764" spans="1:47" ht="15" customHeight="1" x14ac:dyDescent="0.25">
      <c r="A1764" s="11"/>
      <c r="B1764" s="19">
        <v>1932</v>
      </c>
      <c r="C1764" s="74"/>
      <c r="D1764" s="77"/>
      <c r="E1764" s="78"/>
      <c r="F1764" s="78"/>
      <c r="G1764" s="80"/>
      <c r="H1764" s="49"/>
      <c r="I1764" s="79"/>
      <c r="J1764" s="27"/>
      <c r="K1764" s="27"/>
      <c r="L1764" s="79"/>
      <c r="M1764" s="81"/>
      <c r="N1764" s="29">
        <v>0</v>
      </c>
      <c r="O1764" s="30" t="str">
        <f>IF(G1764&lt;=$N$2,"",IF(F1764=[3]Pav.tvarkyklė!$B$13,"",IF(ISBLANK(R1764),"X","")))</f>
        <v/>
      </c>
      <c r="P1764" s="88"/>
      <c r="Q1764" s="78"/>
      <c r="R1764" s="78"/>
      <c r="S1764" s="63"/>
      <c r="T1764" s="63"/>
      <c r="U1764" s="34" t="str">
        <f>IFERROR(INDEX('[3]5.Grup_T'!$G$4:$G$22,MATCH('6.Turtas'!E1764,'[3]5.Grup_T'!$E$4:$E$22,0)),"0")</f>
        <v>0</v>
      </c>
      <c r="V1764" s="35">
        <f t="shared" si="381"/>
        <v>0</v>
      </c>
      <c r="W1764" s="35">
        <f>IF(NOT(ISBLANK(H1764)),(12-DATEDIF(H1764,'[3]1.Pradzia'!$D$13,"m")),0)</f>
        <v>0</v>
      </c>
      <c r="X1764" s="35">
        <f t="shared" si="382"/>
        <v>0</v>
      </c>
      <c r="Y1764" s="35">
        <f t="shared" si="378"/>
        <v>0</v>
      </c>
      <c r="Z1764" s="35">
        <f t="shared" si="390"/>
        <v>0</v>
      </c>
      <c r="AA1764" s="36">
        <f t="shared" si="383"/>
        <v>0</v>
      </c>
      <c r="AB1764" s="36">
        <f t="shared" si="384"/>
        <v>0</v>
      </c>
      <c r="AC1764" s="37">
        <f t="shared" si="385"/>
        <v>0</v>
      </c>
      <c r="AD1764" s="35">
        <f>IF(OR(YEAR(G1764)&lt;2019,O1764="X"),0,IF(ISBLANK(H1764),DATEDIF(G1764,'[3]1.Pradzia'!$D$13,"M"),DATEDIF(G1764,H1764,"m")))</f>
        <v>0</v>
      </c>
      <c r="AE1764" s="37">
        <f>IF(E1764='[3]5.Grup_T'!$E$20,0,IF(AD1764&lt;&gt;0,M1764/V1764*MIN(12,AD1764),0))</f>
        <v>0</v>
      </c>
      <c r="AF1764" s="37">
        <f t="shared" si="386"/>
        <v>0</v>
      </c>
      <c r="AG1764" s="37">
        <f t="shared" si="387"/>
        <v>0</v>
      </c>
      <c r="AH1764" s="37">
        <f t="shared" si="388"/>
        <v>0</v>
      </c>
      <c r="AI1764" s="35" t="str">
        <f t="shared" si="389"/>
        <v>Nusidėvėjęs</v>
      </c>
      <c r="AJ1764" s="38" t="str">
        <f>IF(AND(F1764&lt;&gt;[3]Pav.tvarkyklė!$B$12,F1764&lt;&gt;[3]Pav.tvarkyklė!$B$13),"GVTNT","X")</f>
        <v>GVTNT</v>
      </c>
      <c r="AK1764" s="39">
        <f t="shared" si="391"/>
        <v>0</v>
      </c>
      <c r="AL1764" s="41"/>
      <c r="AM1764" s="41"/>
      <c r="AN1764" s="41">
        <f t="shared" si="379"/>
        <v>1900</v>
      </c>
      <c r="AO1764" s="41"/>
      <c r="AP1764" s="41"/>
      <c r="AQ1764" s="41"/>
      <c r="AR1764" s="42"/>
      <c r="AS1764" s="42"/>
      <c r="AU1764" s="43">
        <f t="shared" si="380"/>
        <v>0</v>
      </c>
    </row>
    <row r="1765" spans="1:47" ht="15" customHeight="1" x14ac:dyDescent="0.25">
      <c r="A1765" s="11"/>
      <c r="B1765" s="19">
        <v>1933</v>
      </c>
      <c r="C1765" s="74"/>
      <c r="D1765" s="77"/>
      <c r="E1765" s="78"/>
      <c r="F1765" s="78"/>
      <c r="G1765" s="80"/>
      <c r="H1765" s="49"/>
      <c r="I1765" s="79"/>
      <c r="J1765" s="27"/>
      <c r="K1765" s="27"/>
      <c r="L1765" s="79"/>
      <c r="M1765" s="81"/>
      <c r="N1765" s="29">
        <v>0</v>
      </c>
      <c r="O1765" s="30" t="str">
        <f>IF(G1765&lt;=$N$2,"",IF(F1765=[3]Pav.tvarkyklė!$B$13,"",IF(ISBLANK(R1765),"X","")))</f>
        <v/>
      </c>
      <c r="P1765" s="88"/>
      <c r="Q1765" s="78"/>
      <c r="R1765" s="78"/>
      <c r="S1765" s="63"/>
      <c r="T1765" s="63"/>
      <c r="U1765" s="34" t="str">
        <f>IFERROR(INDEX('[3]5.Grup_T'!$G$4:$G$22,MATCH('6.Turtas'!E1765,'[3]5.Grup_T'!$E$4:$E$22,0)),"0")</f>
        <v>0</v>
      </c>
      <c r="V1765" s="35">
        <f t="shared" si="381"/>
        <v>0</v>
      </c>
      <c r="W1765" s="35">
        <f>IF(NOT(ISBLANK(H1765)),(12-DATEDIF(H1765,'[3]1.Pradzia'!$D$13,"m")),0)</f>
        <v>0</v>
      </c>
      <c r="X1765" s="35">
        <f t="shared" si="382"/>
        <v>0</v>
      </c>
      <c r="Y1765" s="35">
        <f t="shared" si="378"/>
        <v>0</v>
      </c>
      <c r="Z1765" s="35">
        <f t="shared" si="390"/>
        <v>0</v>
      </c>
      <c r="AA1765" s="36">
        <f t="shared" si="383"/>
        <v>0</v>
      </c>
      <c r="AB1765" s="36">
        <f t="shared" si="384"/>
        <v>0</v>
      </c>
      <c r="AC1765" s="37">
        <f t="shared" si="385"/>
        <v>0</v>
      </c>
      <c r="AD1765" s="35">
        <f>IF(OR(YEAR(G1765)&lt;2019,O1765="X"),0,IF(ISBLANK(H1765),DATEDIF(G1765,'[3]1.Pradzia'!$D$13,"M"),DATEDIF(G1765,H1765,"m")))</f>
        <v>0</v>
      </c>
      <c r="AE1765" s="37">
        <f>IF(E1765='[3]5.Grup_T'!$E$20,0,IF(AD1765&lt;&gt;0,M1765/V1765*MIN(12,AD1765),0))</f>
        <v>0</v>
      </c>
      <c r="AF1765" s="37">
        <f t="shared" si="386"/>
        <v>0</v>
      </c>
      <c r="AG1765" s="37">
        <f t="shared" si="387"/>
        <v>0</v>
      </c>
      <c r="AH1765" s="37">
        <f t="shared" si="388"/>
        <v>0</v>
      </c>
      <c r="AI1765" s="35" t="str">
        <f t="shared" si="389"/>
        <v>Nusidėvėjęs</v>
      </c>
      <c r="AJ1765" s="38" t="str">
        <f>IF(AND(F1765&lt;&gt;[3]Pav.tvarkyklė!$B$12,F1765&lt;&gt;[3]Pav.tvarkyklė!$B$13),"GVTNT","X")</f>
        <v>GVTNT</v>
      </c>
      <c r="AK1765" s="39">
        <f t="shared" si="391"/>
        <v>0</v>
      </c>
      <c r="AL1765" s="41"/>
      <c r="AM1765" s="41"/>
      <c r="AN1765" s="41">
        <f t="shared" si="379"/>
        <v>1900</v>
      </c>
      <c r="AO1765" s="41"/>
      <c r="AP1765" s="41"/>
      <c r="AQ1765" s="41"/>
      <c r="AR1765" s="42"/>
      <c r="AS1765" s="42"/>
      <c r="AU1765" s="43">
        <f t="shared" si="380"/>
        <v>0</v>
      </c>
    </row>
    <row r="1766" spans="1:47" ht="15" customHeight="1" x14ac:dyDescent="0.25">
      <c r="A1766" s="11"/>
      <c r="B1766" s="19">
        <v>1934</v>
      </c>
      <c r="C1766" s="74"/>
      <c r="D1766" s="77"/>
      <c r="E1766" s="78"/>
      <c r="F1766" s="78"/>
      <c r="G1766" s="80"/>
      <c r="H1766" s="49"/>
      <c r="I1766" s="79"/>
      <c r="J1766" s="27"/>
      <c r="K1766" s="27"/>
      <c r="L1766" s="79"/>
      <c r="M1766" s="81"/>
      <c r="N1766" s="29">
        <v>0</v>
      </c>
      <c r="O1766" s="30" t="str">
        <f>IF(G1766&lt;=$N$2,"",IF(F1766=[3]Pav.tvarkyklė!$B$13,"",IF(ISBLANK(R1766),"X","")))</f>
        <v/>
      </c>
      <c r="P1766" s="88"/>
      <c r="Q1766" s="78"/>
      <c r="R1766" s="78"/>
      <c r="S1766" s="63"/>
      <c r="T1766" s="63"/>
      <c r="U1766" s="34" t="str">
        <f>IFERROR(INDEX('[3]5.Grup_T'!$G$4:$G$22,MATCH('6.Turtas'!E1766,'[3]5.Grup_T'!$E$4:$E$22,0)),"0")</f>
        <v>0</v>
      </c>
      <c r="V1766" s="35">
        <f t="shared" si="381"/>
        <v>0</v>
      </c>
      <c r="W1766" s="35">
        <f>IF(NOT(ISBLANK(H1766)),(12-DATEDIF(H1766,'[3]1.Pradzia'!$D$13,"m")),0)</f>
        <v>0</v>
      </c>
      <c r="X1766" s="35">
        <f t="shared" si="382"/>
        <v>0</v>
      </c>
      <c r="Y1766" s="35">
        <f t="shared" si="378"/>
        <v>0</v>
      </c>
      <c r="Z1766" s="35">
        <f t="shared" si="390"/>
        <v>0</v>
      </c>
      <c r="AA1766" s="36">
        <f t="shared" si="383"/>
        <v>0</v>
      </c>
      <c r="AB1766" s="36">
        <f t="shared" si="384"/>
        <v>0</v>
      </c>
      <c r="AC1766" s="37">
        <f t="shared" si="385"/>
        <v>0</v>
      </c>
      <c r="AD1766" s="35">
        <f>IF(OR(YEAR(G1766)&lt;2019,O1766="X"),0,IF(ISBLANK(H1766),DATEDIF(G1766,'[3]1.Pradzia'!$D$13,"M"),DATEDIF(G1766,H1766,"m")))</f>
        <v>0</v>
      </c>
      <c r="AE1766" s="37">
        <f>IF(E1766='[3]5.Grup_T'!$E$20,0,IF(AD1766&lt;&gt;0,M1766/V1766*MIN(12,AD1766),0))</f>
        <v>0</v>
      </c>
      <c r="AF1766" s="37">
        <f t="shared" si="386"/>
        <v>0</v>
      </c>
      <c r="AG1766" s="37">
        <f t="shared" si="387"/>
        <v>0</v>
      </c>
      <c r="AH1766" s="37">
        <f t="shared" si="388"/>
        <v>0</v>
      </c>
      <c r="AI1766" s="35" t="str">
        <f t="shared" si="389"/>
        <v>Nusidėvėjęs</v>
      </c>
      <c r="AJ1766" s="38" t="str">
        <f>IF(AND(F1766&lt;&gt;[3]Pav.tvarkyklė!$B$12,F1766&lt;&gt;[3]Pav.tvarkyklė!$B$13),"GVTNT","X")</f>
        <v>GVTNT</v>
      </c>
      <c r="AK1766" s="39">
        <f t="shared" si="391"/>
        <v>0</v>
      </c>
      <c r="AL1766" s="41"/>
      <c r="AM1766" s="41"/>
      <c r="AN1766" s="41">
        <f t="shared" si="379"/>
        <v>1900</v>
      </c>
      <c r="AO1766" s="41"/>
      <c r="AP1766" s="41"/>
      <c r="AQ1766" s="41"/>
      <c r="AR1766" s="42"/>
      <c r="AS1766" s="42"/>
      <c r="AU1766" s="43">
        <f t="shared" si="380"/>
        <v>0</v>
      </c>
    </row>
    <row r="1767" spans="1:47" ht="15" customHeight="1" x14ac:dyDescent="0.25">
      <c r="A1767" s="11"/>
      <c r="B1767" s="19">
        <v>1935</v>
      </c>
      <c r="C1767" s="74"/>
      <c r="D1767" s="77"/>
      <c r="E1767" s="78"/>
      <c r="F1767" s="78"/>
      <c r="G1767" s="80"/>
      <c r="H1767" s="49"/>
      <c r="I1767" s="79"/>
      <c r="J1767" s="27"/>
      <c r="K1767" s="27"/>
      <c r="L1767" s="79"/>
      <c r="M1767" s="81"/>
      <c r="N1767" s="29">
        <v>0</v>
      </c>
      <c r="O1767" s="30" t="str">
        <f>IF(G1767&lt;=$N$2,"",IF(F1767=[3]Pav.tvarkyklė!$B$13,"",IF(ISBLANK(R1767),"X","")))</f>
        <v/>
      </c>
      <c r="P1767" s="88"/>
      <c r="Q1767" s="78"/>
      <c r="R1767" s="78"/>
      <c r="S1767" s="63"/>
      <c r="T1767" s="63"/>
      <c r="U1767" s="34" t="str">
        <f>IFERROR(INDEX('[3]5.Grup_T'!$G$4:$G$22,MATCH('6.Turtas'!E1767,'[3]5.Grup_T'!$E$4:$E$22,0)),"0")</f>
        <v>0</v>
      </c>
      <c r="V1767" s="35">
        <f t="shared" si="381"/>
        <v>0</v>
      </c>
      <c r="W1767" s="35">
        <f>IF(NOT(ISBLANK(H1767)),(12-DATEDIF(H1767,'[3]1.Pradzia'!$D$13,"m")),0)</f>
        <v>0</v>
      </c>
      <c r="X1767" s="35">
        <f t="shared" si="382"/>
        <v>0</v>
      </c>
      <c r="Y1767" s="35">
        <f t="shared" si="378"/>
        <v>0</v>
      </c>
      <c r="Z1767" s="35">
        <f t="shared" si="390"/>
        <v>0</v>
      </c>
      <c r="AA1767" s="36">
        <f t="shared" si="383"/>
        <v>0</v>
      </c>
      <c r="AB1767" s="36">
        <f t="shared" si="384"/>
        <v>0</v>
      </c>
      <c r="AC1767" s="37">
        <f t="shared" si="385"/>
        <v>0</v>
      </c>
      <c r="AD1767" s="35">
        <f>IF(OR(YEAR(G1767)&lt;2019,O1767="X"),0,IF(ISBLANK(H1767),DATEDIF(G1767,'[3]1.Pradzia'!$D$13,"M"),DATEDIF(G1767,H1767,"m")))</f>
        <v>0</v>
      </c>
      <c r="AE1767" s="37">
        <f>IF(E1767='[3]5.Grup_T'!$E$20,0,IF(AD1767&lt;&gt;0,M1767/V1767*MIN(12,AD1767),0))</f>
        <v>0</v>
      </c>
      <c r="AF1767" s="37">
        <f t="shared" si="386"/>
        <v>0</v>
      </c>
      <c r="AG1767" s="37">
        <f t="shared" si="387"/>
        <v>0</v>
      </c>
      <c r="AH1767" s="37">
        <f t="shared" si="388"/>
        <v>0</v>
      </c>
      <c r="AI1767" s="35" t="str">
        <f t="shared" si="389"/>
        <v>Nusidėvėjęs</v>
      </c>
      <c r="AJ1767" s="38" t="str">
        <f>IF(AND(F1767&lt;&gt;[3]Pav.tvarkyklė!$B$12,F1767&lt;&gt;[3]Pav.tvarkyklė!$B$13),"GVTNT","X")</f>
        <v>GVTNT</v>
      </c>
      <c r="AK1767" s="39">
        <f t="shared" si="391"/>
        <v>0</v>
      </c>
      <c r="AL1767" s="41"/>
      <c r="AM1767" s="41"/>
      <c r="AN1767" s="41">
        <f t="shared" si="379"/>
        <v>1900</v>
      </c>
      <c r="AO1767" s="41"/>
      <c r="AP1767" s="41"/>
      <c r="AQ1767" s="41"/>
      <c r="AR1767" s="42"/>
      <c r="AS1767" s="42"/>
      <c r="AU1767" s="43">
        <f t="shared" si="380"/>
        <v>0</v>
      </c>
    </row>
    <row r="1768" spans="1:47" ht="15" customHeight="1" x14ac:dyDescent="0.25">
      <c r="A1768" s="11"/>
      <c r="B1768" s="19">
        <v>1936</v>
      </c>
      <c r="C1768" s="74"/>
      <c r="D1768" s="77"/>
      <c r="E1768" s="78"/>
      <c r="F1768" s="78"/>
      <c r="G1768" s="80"/>
      <c r="H1768" s="49"/>
      <c r="I1768" s="79"/>
      <c r="J1768" s="27"/>
      <c r="K1768" s="27"/>
      <c r="L1768" s="79"/>
      <c r="M1768" s="81"/>
      <c r="N1768" s="29">
        <v>0</v>
      </c>
      <c r="O1768" s="30" t="str">
        <f>IF(G1768&lt;=$N$2,"",IF(F1768=[3]Pav.tvarkyklė!$B$13,"",IF(ISBLANK(R1768),"X","")))</f>
        <v/>
      </c>
      <c r="P1768" s="88"/>
      <c r="Q1768" s="78"/>
      <c r="R1768" s="78"/>
      <c r="S1768" s="63"/>
      <c r="T1768" s="63"/>
      <c r="U1768" s="34" t="str">
        <f>IFERROR(INDEX('[3]5.Grup_T'!$G$4:$G$22,MATCH('6.Turtas'!E1768,'[3]5.Grup_T'!$E$4:$E$22,0)),"0")</f>
        <v>0</v>
      </c>
      <c r="V1768" s="35">
        <f t="shared" si="381"/>
        <v>0</v>
      </c>
      <c r="W1768" s="35">
        <f>IF(NOT(ISBLANK(H1768)),(12-DATEDIF(H1768,'[3]1.Pradzia'!$D$13,"m")),0)</f>
        <v>0</v>
      </c>
      <c r="X1768" s="35">
        <f t="shared" si="382"/>
        <v>0</v>
      </c>
      <c r="Y1768" s="35">
        <f t="shared" si="378"/>
        <v>0</v>
      </c>
      <c r="Z1768" s="35">
        <f t="shared" si="390"/>
        <v>0</v>
      </c>
      <c r="AA1768" s="36">
        <f t="shared" si="383"/>
        <v>0</v>
      </c>
      <c r="AB1768" s="36">
        <f t="shared" si="384"/>
        <v>0</v>
      </c>
      <c r="AC1768" s="37">
        <f t="shared" si="385"/>
        <v>0</v>
      </c>
      <c r="AD1768" s="35">
        <f>IF(OR(YEAR(G1768)&lt;2019,O1768="X"),0,IF(ISBLANK(H1768),DATEDIF(G1768,'[3]1.Pradzia'!$D$13,"M"),DATEDIF(G1768,H1768,"m")))</f>
        <v>0</v>
      </c>
      <c r="AE1768" s="37">
        <f>IF(E1768='[3]5.Grup_T'!$E$20,0,IF(AD1768&lt;&gt;0,M1768/V1768*MIN(12,AD1768),0))</f>
        <v>0</v>
      </c>
      <c r="AF1768" s="37">
        <f t="shared" si="386"/>
        <v>0</v>
      </c>
      <c r="AG1768" s="37">
        <f t="shared" si="387"/>
        <v>0</v>
      </c>
      <c r="AH1768" s="37">
        <f t="shared" si="388"/>
        <v>0</v>
      </c>
      <c r="AI1768" s="35" t="str">
        <f t="shared" si="389"/>
        <v>Nusidėvėjęs</v>
      </c>
      <c r="AJ1768" s="38" t="str">
        <f>IF(AND(F1768&lt;&gt;[3]Pav.tvarkyklė!$B$12,F1768&lt;&gt;[3]Pav.tvarkyklė!$B$13),"GVTNT","X")</f>
        <v>GVTNT</v>
      </c>
      <c r="AK1768" s="39">
        <f t="shared" si="391"/>
        <v>0</v>
      </c>
      <c r="AL1768" s="41"/>
      <c r="AM1768" s="41"/>
      <c r="AN1768" s="41">
        <f t="shared" si="379"/>
        <v>1900</v>
      </c>
      <c r="AO1768" s="41"/>
      <c r="AP1768" s="41"/>
      <c r="AQ1768" s="41"/>
      <c r="AR1768" s="42"/>
      <c r="AS1768" s="42"/>
      <c r="AU1768" s="43">
        <f t="shared" si="380"/>
        <v>0</v>
      </c>
    </row>
    <row r="1769" spans="1:47" ht="15" customHeight="1" x14ac:dyDescent="0.25">
      <c r="A1769" s="11"/>
      <c r="B1769" s="19">
        <v>1937</v>
      </c>
      <c r="C1769" s="74"/>
      <c r="D1769" s="77"/>
      <c r="E1769" s="78"/>
      <c r="F1769" s="78"/>
      <c r="G1769" s="80"/>
      <c r="H1769" s="49"/>
      <c r="I1769" s="79"/>
      <c r="J1769" s="27"/>
      <c r="K1769" s="27"/>
      <c r="L1769" s="79"/>
      <c r="M1769" s="81"/>
      <c r="N1769" s="29">
        <v>0</v>
      </c>
      <c r="O1769" s="30" t="str">
        <f>IF(G1769&lt;=$N$2,"",IF(F1769=[3]Pav.tvarkyklė!$B$13,"",IF(ISBLANK(R1769),"X","")))</f>
        <v/>
      </c>
      <c r="P1769" s="88"/>
      <c r="Q1769" s="78"/>
      <c r="R1769" s="78"/>
      <c r="S1769" s="63"/>
      <c r="T1769" s="63"/>
      <c r="U1769" s="34" t="str">
        <f>IFERROR(INDEX('[3]5.Grup_T'!$G$4:$G$22,MATCH('6.Turtas'!E1769,'[3]5.Grup_T'!$E$4:$E$22,0)),"0")</f>
        <v>0</v>
      </c>
      <c r="V1769" s="35">
        <f t="shared" si="381"/>
        <v>0</v>
      </c>
      <c r="W1769" s="35">
        <f>IF(NOT(ISBLANK(H1769)),(12-DATEDIF(H1769,'[3]1.Pradzia'!$D$13,"m")),0)</f>
        <v>0</v>
      </c>
      <c r="X1769" s="35">
        <f t="shared" si="382"/>
        <v>0</v>
      </c>
      <c r="Y1769" s="35">
        <f t="shared" si="378"/>
        <v>0</v>
      </c>
      <c r="Z1769" s="35">
        <f t="shared" si="390"/>
        <v>0</v>
      </c>
      <c r="AA1769" s="36">
        <f t="shared" si="383"/>
        <v>0</v>
      </c>
      <c r="AB1769" s="36">
        <f t="shared" si="384"/>
        <v>0</v>
      </c>
      <c r="AC1769" s="37">
        <f t="shared" si="385"/>
        <v>0</v>
      </c>
      <c r="AD1769" s="35">
        <f>IF(OR(YEAR(G1769)&lt;2019,O1769="X"),0,IF(ISBLANK(H1769),DATEDIF(G1769,'[3]1.Pradzia'!$D$13,"M"),DATEDIF(G1769,H1769,"m")))</f>
        <v>0</v>
      </c>
      <c r="AE1769" s="37">
        <f>IF(E1769='[3]5.Grup_T'!$E$20,0,IF(AD1769&lt;&gt;0,M1769/V1769*MIN(12,AD1769),0))</f>
        <v>0</v>
      </c>
      <c r="AF1769" s="37">
        <f t="shared" si="386"/>
        <v>0</v>
      </c>
      <c r="AG1769" s="37">
        <f t="shared" si="387"/>
        <v>0</v>
      </c>
      <c r="AH1769" s="37">
        <f t="shared" si="388"/>
        <v>0</v>
      </c>
      <c r="AI1769" s="35" t="str">
        <f t="shared" si="389"/>
        <v>Nusidėvėjęs</v>
      </c>
      <c r="AJ1769" s="38" t="str">
        <f>IF(AND(F1769&lt;&gt;[3]Pav.tvarkyklė!$B$12,F1769&lt;&gt;[3]Pav.tvarkyklė!$B$13),"GVTNT","X")</f>
        <v>GVTNT</v>
      </c>
      <c r="AK1769" s="39">
        <f t="shared" si="391"/>
        <v>0</v>
      </c>
      <c r="AL1769" s="41"/>
      <c r="AM1769" s="41"/>
      <c r="AN1769" s="41">
        <f t="shared" si="379"/>
        <v>1900</v>
      </c>
      <c r="AO1769" s="41"/>
      <c r="AP1769" s="41"/>
      <c r="AQ1769" s="41"/>
      <c r="AR1769" s="42"/>
      <c r="AS1769" s="42"/>
      <c r="AU1769" s="43">
        <f t="shared" si="380"/>
        <v>0</v>
      </c>
    </row>
    <row r="1770" spans="1:47" ht="15" customHeight="1" x14ac:dyDescent="0.25">
      <c r="A1770" s="11"/>
      <c r="B1770" s="19">
        <v>1938</v>
      </c>
      <c r="C1770" s="74"/>
      <c r="D1770" s="77"/>
      <c r="E1770" s="78"/>
      <c r="F1770" s="78"/>
      <c r="G1770" s="80"/>
      <c r="H1770" s="49"/>
      <c r="I1770" s="79"/>
      <c r="J1770" s="27"/>
      <c r="K1770" s="27"/>
      <c r="L1770" s="79"/>
      <c r="M1770" s="81"/>
      <c r="N1770" s="29">
        <v>0</v>
      </c>
      <c r="O1770" s="30" t="str">
        <f>IF(G1770&lt;=$N$2,"",IF(F1770=[3]Pav.tvarkyklė!$B$13,"",IF(ISBLANK(R1770),"X","")))</f>
        <v/>
      </c>
      <c r="P1770" s="88"/>
      <c r="Q1770" s="78"/>
      <c r="R1770" s="78"/>
      <c r="S1770" s="63"/>
      <c r="T1770" s="63"/>
      <c r="U1770" s="34" t="str">
        <f>IFERROR(INDEX('[3]5.Grup_T'!$G$4:$G$22,MATCH('6.Turtas'!E1770,'[3]5.Grup_T'!$E$4:$E$22,0)),"0")</f>
        <v>0</v>
      </c>
      <c r="V1770" s="35">
        <f t="shared" si="381"/>
        <v>0</v>
      </c>
      <c r="W1770" s="35">
        <f>IF(NOT(ISBLANK(H1770)),(12-DATEDIF(H1770,'[3]1.Pradzia'!$D$13,"m")),0)</f>
        <v>0</v>
      </c>
      <c r="X1770" s="35">
        <f t="shared" si="382"/>
        <v>0</v>
      </c>
      <c r="Y1770" s="35">
        <f t="shared" si="378"/>
        <v>0</v>
      </c>
      <c r="Z1770" s="35">
        <f t="shared" si="390"/>
        <v>0</v>
      </c>
      <c r="AA1770" s="36">
        <f t="shared" si="383"/>
        <v>0</v>
      </c>
      <c r="AB1770" s="36">
        <f t="shared" si="384"/>
        <v>0</v>
      </c>
      <c r="AC1770" s="37">
        <f t="shared" si="385"/>
        <v>0</v>
      </c>
      <c r="AD1770" s="35">
        <f>IF(OR(YEAR(G1770)&lt;2019,O1770="X"),0,IF(ISBLANK(H1770),DATEDIF(G1770,'[3]1.Pradzia'!$D$13,"M"),DATEDIF(G1770,H1770,"m")))</f>
        <v>0</v>
      </c>
      <c r="AE1770" s="37">
        <f>IF(E1770='[3]5.Grup_T'!$E$20,0,IF(AD1770&lt;&gt;0,M1770/V1770*MIN(12,AD1770),0))</f>
        <v>0</v>
      </c>
      <c r="AF1770" s="37">
        <f t="shared" si="386"/>
        <v>0</v>
      </c>
      <c r="AG1770" s="37">
        <f t="shared" si="387"/>
        <v>0</v>
      </c>
      <c r="AH1770" s="37">
        <f t="shared" si="388"/>
        <v>0</v>
      </c>
      <c r="AI1770" s="35" t="str">
        <f t="shared" si="389"/>
        <v>Nusidėvėjęs</v>
      </c>
      <c r="AJ1770" s="38" t="str">
        <f>IF(AND(F1770&lt;&gt;[3]Pav.tvarkyklė!$B$12,F1770&lt;&gt;[3]Pav.tvarkyklė!$B$13),"GVTNT","X")</f>
        <v>GVTNT</v>
      </c>
      <c r="AK1770" s="39">
        <f t="shared" si="391"/>
        <v>0</v>
      </c>
      <c r="AL1770" s="41"/>
      <c r="AM1770" s="41"/>
      <c r="AN1770" s="41">
        <f t="shared" si="379"/>
        <v>1900</v>
      </c>
      <c r="AO1770" s="41"/>
      <c r="AP1770" s="41"/>
      <c r="AQ1770" s="41"/>
      <c r="AR1770" s="42"/>
      <c r="AS1770" s="42"/>
      <c r="AU1770" s="43">
        <f t="shared" si="380"/>
        <v>0</v>
      </c>
    </row>
    <row r="1771" spans="1:47" ht="15" customHeight="1" x14ac:dyDescent="0.25">
      <c r="A1771" s="11"/>
      <c r="B1771" s="19">
        <v>1939</v>
      </c>
      <c r="C1771" s="74"/>
      <c r="D1771" s="77"/>
      <c r="E1771" s="78"/>
      <c r="F1771" s="78"/>
      <c r="G1771" s="80"/>
      <c r="H1771" s="49"/>
      <c r="I1771" s="79"/>
      <c r="J1771" s="27"/>
      <c r="K1771" s="27"/>
      <c r="L1771" s="79"/>
      <c r="M1771" s="81"/>
      <c r="N1771" s="29">
        <v>0</v>
      </c>
      <c r="O1771" s="30" t="str">
        <f>IF(G1771&lt;=$N$2,"",IF(F1771=[3]Pav.tvarkyklė!$B$13,"",IF(ISBLANK(R1771),"X","")))</f>
        <v/>
      </c>
      <c r="P1771" s="88"/>
      <c r="Q1771" s="78"/>
      <c r="R1771" s="78"/>
      <c r="S1771" s="63"/>
      <c r="T1771" s="63"/>
      <c r="U1771" s="34" t="str">
        <f>IFERROR(INDEX('[3]5.Grup_T'!$G$4:$G$22,MATCH('6.Turtas'!E1771,'[3]5.Grup_T'!$E$4:$E$22,0)),"0")</f>
        <v>0</v>
      </c>
      <c r="V1771" s="35">
        <f t="shared" si="381"/>
        <v>0</v>
      </c>
      <c r="W1771" s="35">
        <f>IF(NOT(ISBLANK(H1771)),(12-DATEDIF(H1771,'[3]1.Pradzia'!$D$13,"m")),0)</f>
        <v>0</v>
      </c>
      <c r="X1771" s="35">
        <f t="shared" si="382"/>
        <v>0</v>
      </c>
      <c r="Y1771" s="35">
        <f t="shared" si="378"/>
        <v>0</v>
      </c>
      <c r="Z1771" s="35">
        <f t="shared" si="390"/>
        <v>0</v>
      </c>
      <c r="AA1771" s="36">
        <f t="shared" si="383"/>
        <v>0</v>
      </c>
      <c r="AB1771" s="36">
        <f t="shared" si="384"/>
        <v>0</v>
      </c>
      <c r="AC1771" s="37">
        <f t="shared" si="385"/>
        <v>0</v>
      </c>
      <c r="AD1771" s="35">
        <f>IF(OR(YEAR(G1771)&lt;2019,O1771="X"),0,IF(ISBLANK(H1771),DATEDIF(G1771,'[3]1.Pradzia'!$D$13,"M"),DATEDIF(G1771,H1771,"m")))</f>
        <v>0</v>
      </c>
      <c r="AE1771" s="37">
        <f>IF(E1771='[3]5.Grup_T'!$E$20,0,IF(AD1771&lt;&gt;0,M1771/V1771*MIN(12,AD1771),0))</f>
        <v>0</v>
      </c>
      <c r="AF1771" s="37">
        <f t="shared" si="386"/>
        <v>0</v>
      </c>
      <c r="AG1771" s="37">
        <f t="shared" si="387"/>
        <v>0</v>
      </c>
      <c r="AH1771" s="37">
        <f t="shared" si="388"/>
        <v>0</v>
      </c>
      <c r="AI1771" s="35" t="str">
        <f t="shared" si="389"/>
        <v>Nusidėvėjęs</v>
      </c>
      <c r="AJ1771" s="38" t="str">
        <f>IF(AND(F1771&lt;&gt;[3]Pav.tvarkyklė!$B$12,F1771&lt;&gt;[3]Pav.tvarkyklė!$B$13),"GVTNT","X")</f>
        <v>GVTNT</v>
      </c>
      <c r="AK1771" s="39">
        <f t="shared" si="391"/>
        <v>0</v>
      </c>
      <c r="AL1771" s="41"/>
      <c r="AM1771" s="41"/>
      <c r="AN1771" s="41">
        <f t="shared" si="379"/>
        <v>1900</v>
      </c>
      <c r="AO1771" s="41"/>
      <c r="AP1771" s="41"/>
      <c r="AQ1771" s="41"/>
      <c r="AR1771" s="42"/>
      <c r="AS1771" s="42"/>
      <c r="AU1771" s="43">
        <f t="shared" si="380"/>
        <v>0</v>
      </c>
    </row>
    <row r="1772" spans="1:47" ht="15" customHeight="1" x14ac:dyDescent="0.25">
      <c r="A1772" s="11"/>
      <c r="B1772" s="19">
        <v>1940</v>
      </c>
      <c r="C1772" s="74"/>
      <c r="D1772" s="77"/>
      <c r="E1772" s="78"/>
      <c r="F1772" s="78"/>
      <c r="G1772" s="80"/>
      <c r="H1772" s="49"/>
      <c r="I1772" s="79"/>
      <c r="J1772" s="27"/>
      <c r="K1772" s="27"/>
      <c r="L1772" s="79"/>
      <c r="M1772" s="81"/>
      <c r="N1772" s="29">
        <v>0</v>
      </c>
      <c r="O1772" s="30" t="str">
        <f>IF(G1772&lt;=$N$2,"",IF(F1772=[3]Pav.tvarkyklė!$B$13,"",IF(ISBLANK(R1772),"X","")))</f>
        <v/>
      </c>
      <c r="P1772" s="88"/>
      <c r="Q1772" s="78"/>
      <c r="R1772" s="78"/>
      <c r="S1772" s="63"/>
      <c r="T1772" s="63"/>
      <c r="U1772" s="34" t="str">
        <f>IFERROR(INDEX('[3]5.Grup_T'!$G$4:$G$22,MATCH('6.Turtas'!E1772,'[3]5.Grup_T'!$E$4:$E$22,0)),"0")</f>
        <v>0</v>
      </c>
      <c r="V1772" s="35">
        <f t="shared" si="381"/>
        <v>0</v>
      </c>
      <c r="W1772" s="35">
        <f>IF(NOT(ISBLANK(H1772)),(12-DATEDIF(H1772,'[3]1.Pradzia'!$D$13,"m")),0)</f>
        <v>0</v>
      </c>
      <c r="X1772" s="35">
        <f t="shared" si="382"/>
        <v>0</v>
      </c>
      <c r="Y1772" s="35">
        <f t="shared" si="378"/>
        <v>0</v>
      </c>
      <c r="Z1772" s="35">
        <f t="shared" si="390"/>
        <v>0</v>
      </c>
      <c r="AA1772" s="36">
        <f t="shared" si="383"/>
        <v>0</v>
      </c>
      <c r="AB1772" s="36">
        <f t="shared" si="384"/>
        <v>0</v>
      </c>
      <c r="AC1772" s="37">
        <f t="shared" si="385"/>
        <v>0</v>
      </c>
      <c r="AD1772" s="35">
        <f>IF(OR(YEAR(G1772)&lt;2019,O1772="X"),0,IF(ISBLANK(H1772),DATEDIF(G1772,'[3]1.Pradzia'!$D$13,"M"),DATEDIF(G1772,H1772,"m")))</f>
        <v>0</v>
      </c>
      <c r="AE1772" s="37">
        <f>IF(E1772='[3]5.Grup_T'!$E$20,0,IF(AD1772&lt;&gt;0,M1772/V1772*MIN(12,AD1772),0))</f>
        <v>0</v>
      </c>
      <c r="AF1772" s="37">
        <f t="shared" si="386"/>
        <v>0</v>
      </c>
      <c r="AG1772" s="37">
        <f t="shared" si="387"/>
        <v>0</v>
      </c>
      <c r="AH1772" s="37">
        <f t="shared" si="388"/>
        <v>0</v>
      </c>
      <c r="AI1772" s="35" t="str">
        <f t="shared" si="389"/>
        <v>Nusidėvėjęs</v>
      </c>
      <c r="AJ1772" s="38" t="str">
        <f>IF(AND(F1772&lt;&gt;[3]Pav.tvarkyklė!$B$12,F1772&lt;&gt;[3]Pav.tvarkyklė!$B$13),"GVTNT","X")</f>
        <v>GVTNT</v>
      </c>
      <c r="AK1772" s="39">
        <f t="shared" si="391"/>
        <v>0</v>
      </c>
      <c r="AL1772" s="41"/>
      <c r="AM1772" s="41"/>
      <c r="AN1772" s="41">
        <f t="shared" si="379"/>
        <v>1900</v>
      </c>
      <c r="AO1772" s="41"/>
      <c r="AP1772" s="41"/>
      <c r="AQ1772" s="41"/>
      <c r="AR1772" s="42"/>
      <c r="AS1772" s="42"/>
      <c r="AU1772" s="43">
        <f t="shared" si="380"/>
        <v>0</v>
      </c>
    </row>
    <row r="1773" spans="1:47" ht="15" customHeight="1" x14ac:dyDescent="0.25">
      <c r="A1773" s="11"/>
      <c r="B1773" s="19">
        <v>1941</v>
      </c>
      <c r="C1773" s="74"/>
      <c r="D1773" s="77"/>
      <c r="E1773" s="78"/>
      <c r="F1773" s="78"/>
      <c r="G1773" s="80"/>
      <c r="H1773" s="49"/>
      <c r="I1773" s="79"/>
      <c r="J1773" s="27"/>
      <c r="K1773" s="27"/>
      <c r="L1773" s="79"/>
      <c r="M1773" s="81"/>
      <c r="N1773" s="29">
        <v>0</v>
      </c>
      <c r="O1773" s="30" t="str">
        <f>IF(G1773&lt;=$N$2,"",IF(F1773=[3]Pav.tvarkyklė!$B$13,"",IF(ISBLANK(R1773),"X","")))</f>
        <v/>
      </c>
      <c r="P1773" s="88"/>
      <c r="Q1773" s="78"/>
      <c r="R1773" s="78"/>
      <c r="S1773" s="63"/>
      <c r="T1773" s="63"/>
      <c r="U1773" s="34" t="str">
        <f>IFERROR(INDEX('[3]5.Grup_T'!$G$4:$G$22,MATCH('6.Turtas'!E1773,'[3]5.Grup_T'!$E$4:$E$22,0)),"0")</f>
        <v>0</v>
      </c>
      <c r="V1773" s="35">
        <f t="shared" si="381"/>
        <v>0</v>
      </c>
      <c r="W1773" s="35">
        <f>IF(NOT(ISBLANK(H1773)),(12-DATEDIF(H1773,'[3]1.Pradzia'!$D$13,"m")),0)</f>
        <v>0</v>
      </c>
      <c r="X1773" s="35">
        <f t="shared" si="382"/>
        <v>0</v>
      </c>
      <c r="Y1773" s="35">
        <f t="shared" si="378"/>
        <v>0</v>
      </c>
      <c r="Z1773" s="35">
        <f t="shared" si="390"/>
        <v>0</v>
      </c>
      <c r="AA1773" s="36">
        <f t="shared" si="383"/>
        <v>0</v>
      </c>
      <c r="AB1773" s="36">
        <f t="shared" si="384"/>
        <v>0</v>
      </c>
      <c r="AC1773" s="37">
        <f t="shared" si="385"/>
        <v>0</v>
      </c>
      <c r="AD1773" s="35">
        <f>IF(OR(YEAR(G1773)&lt;2019,O1773="X"),0,IF(ISBLANK(H1773),DATEDIF(G1773,'[3]1.Pradzia'!$D$13,"M"),DATEDIF(G1773,H1773,"m")))</f>
        <v>0</v>
      </c>
      <c r="AE1773" s="37">
        <f>IF(E1773='[3]5.Grup_T'!$E$20,0,IF(AD1773&lt;&gt;0,M1773/V1773*MIN(12,AD1773),0))</f>
        <v>0</v>
      </c>
      <c r="AF1773" s="37">
        <f t="shared" si="386"/>
        <v>0</v>
      </c>
      <c r="AG1773" s="37">
        <f t="shared" si="387"/>
        <v>0</v>
      </c>
      <c r="AH1773" s="37">
        <f t="shared" si="388"/>
        <v>0</v>
      </c>
      <c r="AI1773" s="35" t="str">
        <f t="shared" si="389"/>
        <v>Nusidėvėjęs</v>
      </c>
      <c r="AJ1773" s="38" t="str">
        <f>IF(AND(F1773&lt;&gt;[3]Pav.tvarkyklė!$B$12,F1773&lt;&gt;[3]Pav.tvarkyklė!$B$13),"GVTNT","X")</f>
        <v>GVTNT</v>
      </c>
      <c r="AK1773" s="39">
        <f t="shared" si="391"/>
        <v>0</v>
      </c>
      <c r="AL1773" s="41"/>
      <c r="AM1773" s="41"/>
      <c r="AN1773" s="41">
        <f t="shared" si="379"/>
        <v>1900</v>
      </c>
      <c r="AO1773" s="41"/>
      <c r="AP1773" s="41"/>
      <c r="AQ1773" s="41"/>
      <c r="AR1773" s="42"/>
      <c r="AS1773" s="42"/>
      <c r="AU1773" s="43">
        <f t="shared" si="380"/>
        <v>0</v>
      </c>
    </row>
    <row r="1774" spans="1:47" ht="15" customHeight="1" x14ac:dyDescent="0.25">
      <c r="A1774" s="11"/>
      <c r="B1774" s="19">
        <v>1942</v>
      </c>
      <c r="C1774" s="74"/>
      <c r="D1774" s="77"/>
      <c r="E1774" s="75"/>
      <c r="F1774" s="78"/>
      <c r="G1774" s="80"/>
      <c r="H1774" s="49"/>
      <c r="I1774" s="79"/>
      <c r="J1774" s="27"/>
      <c r="K1774" s="27"/>
      <c r="L1774" s="79"/>
      <c r="M1774" s="81"/>
      <c r="N1774" s="29">
        <v>0</v>
      </c>
      <c r="O1774" s="30" t="str">
        <f>IF(G1774&lt;=$N$2,"",IF(F1774=[3]Pav.tvarkyklė!$B$13,"",IF(ISBLANK(R1774),"X","")))</f>
        <v/>
      </c>
      <c r="P1774" s="88"/>
      <c r="Q1774" s="78"/>
      <c r="R1774" s="78"/>
      <c r="S1774" s="63"/>
      <c r="T1774" s="63"/>
      <c r="U1774" s="34" t="str">
        <f>IFERROR(INDEX('[3]5.Grup_T'!$G$4:$G$22,MATCH('6.Turtas'!E1774,'[3]5.Grup_T'!$E$4:$E$22,0)),"0")</f>
        <v>0</v>
      </c>
      <c r="V1774" s="35">
        <f t="shared" si="381"/>
        <v>0</v>
      </c>
      <c r="W1774" s="35">
        <f>IF(NOT(ISBLANK(H1774)),(12-DATEDIF(H1774,'[3]1.Pradzia'!$D$13,"m")),0)</f>
        <v>0</v>
      </c>
      <c r="X1774" s="35">
        <f t="shared" si="382"/>
        <v>0</v>
      </c>
      <c r="Y1774" s="35">
        <f t="shared" si="378"/>
        <v>0</v>
      </c>
      <c r="Z1774" s="35">
        <f t="shared" si="390"/>
        <v>0</v>
      </c>
      <c r="AA1774" s="36">
        <f t="shared" si="383"/>
        <v>0</v>
      </c>
      <c r="AB1774" s="36">
        <f t="shared" si="384"/>
        <v>0</v>
      </c>
      <c r="AC1774" s="37">
        <f t="shared" si="385"/>
        <v>0</v>
      </c>
      <c r="AD1774" s="35">
        <f>IF(OR(YEAR(G1774)&lt;2019,O1774="X"),0,IF(ISBLANK(H1774),DATEDIF(G1774,'[3]1.Pradzia'!$D$13,"M"),DATEDIF(G1774,H1774,"m")))</f>
        <v>0</v>
      </c>
      <c r="AE1774" s="37">
        <f>IF(E1774='[3]5.Grup_T'!$E$20,0,IF(AD1774&lt;&gt;0,M1774/V1774*MIN(12,AD1774),0))</f>
        <v>0</v>
      </c>
      <c r="AF1774" s="37">
        <f t="shared" si="386"/>
        <v>0</v>
      </c>
      <c r="AG1774" s="37">
        <f t="shared" si="387"/>
        <v>0</v>
      </c>
      <c r="AH1774" s="37">
        <f t="shared" si="388"/>
        <v>0</v>
      </c>
      <c r="AI1774" s="35" t="str">
        <f t="shared" si="389"/>
        <v>Nusidėvėjęs</v>
      </c>
      <c r="AJ1774" s="38" t="str">
        <f>IF(AND(F1774&lt;&gt;[3]Pav.tvarkyklė!$B$12,F1774&lt;&gt;[3]Pav.tvarkyklė!$B$13),"GVTNT","X")</f>
        <v>GVTNT</v>
      </c>
      <c r="AK1774" s="39">
        <f t="shared" si="391"/>
        <v>0</v>
      </c>
      <c r="AL1774" s="41"/>
      <c r="AM1774" s="41"/>
      <c r="AN1774" s="41">
        <f t="shared" si="379"/>
        <v>1900</v>
      </c>
      <c r="AO1774" s="41"/>
      <c r="AP1774" s="41"/>
      <c r="AQ1774" s="41"/>
      <c r="AR1774" s="42"/>
      <c r="AS1774" s="42"/>
      <c r="AU1774" s="43">
        <f t="shared" si="380"/>
        <v>0</v>
      </c>
    </row>
    <row r="1775" spans="1:47" ht="15" customHeight="1" x14ac:dyDescent="0.25">
      <c r="A1775" s="11"/>
      <c r="B1775" s="19">
        <v>1943</v>
      </c>
      <c r="C1775" s="74"/>
      <c r="D1775" s="77"/>
      <c r="E1775" s="78"/>
      <c r="F1775" s="78"/>
      <c r="G1775" s="80"/>
      <c r="H1775" s="49"/>
      <c r="I1775" s="79"/>
      <c r="J1775" s="27"/>
      <c r="K1775" s="27"/>
      <c r="L1775" s="79"/>
      <c r="M1775" s="81"/>
      <c r="N1775" s="29">
        <v>0</v>
      </c>
      <c r="O1775" s="30" t="str">
        <f>IF(G1775&lt;=$N$2,"",IF(F1775=[3]Pav.tvarkyklė!$B$13,"",IF(ISBLANK(R1775),"X","")))</f>
        <v/>
      </c>
      <c r="P1775" s="88"/>
      <c r="Q1775" s="78"/>
      <c r="R1775" s="78"/>
      <c r="S1775" s="63"/>
      <c r="T1775" s="63"/>
      <c r="U1775" s="34" t="str">
        <f>IFERROR(INDEX('[3]5.Grup_T'!$G$4:$G$22,MATCH('6.Turtas'!E1775,'[3]5.Grup_T'!$E$4:$E$22,0)),"0")</f>
        <v>0</v>
      </c>
      <c r="V1775" s="35">
        <f t="shared" si="381"/>
        <v>0</v>
      </c>
      <c r="W1775" s="35">
        <f>IF(NOT(ISBLANK(H1775)),(12-DATEDIF(H1775,'[3]1.Pradzia'!$D$13,"m")),0)</f>
        <v>0</v>
      </c>
      <c r="X1775" s="35">
        <f t="shared" si="382"/>
        <v>0</v>
      </c>
      <c r="Y1775" s="35">
        <f t="shared" si="378"/>
        <v>0</v>
      </c>
      <c r="Z1775" s="35">
        <f t="shared" si="390"/>
        <v>0</v>
      </c>
      <c r="AA1775" s="36">
        <f t="shared" si="383"/>
        <v>0</v>
      </c>
      <c r="AB1775" s="36">
        <f t="shared" si="384"/>
        <v>0</v>
      </c>
      <c r="AC1775" s="37">
        <f t="shared" si="385"/>
        <v>0</v>
      </c>
      <c r="AD1775" s="35">
        <f>IF(OR(YEAR(G1775)&lt;2019,O1775="X"),0,IF(ISBLANK(H1775),DATEDIF(G1775,'[3]1.Pradzia'!$D$13,"M"),DATEDIF(G1775,H1775,"m")))</f>
        <v>0</v>
      </c>
      <c r="AE1775" s="37">
        <f>IF(E1775='[3]5.Grup_T'!$E$20,0,IF(AD1775&lt;&gt;0,M1775/V1775*MIN(12,AD1775),0))</f>
        <v>0</v>
      </c>
      <c r="AF1775" s="37">
        <f t="shared" si="386"/>
        <v>0</v>
      </c>
      <c r="AG1775" s="37">
        <f t="shared" si="387"/>
        <v>0</v>
      </c>
      <c r="AH1775" s="37">
        <f t="shared" si="388"/>
        <v>0</v>
      </c>
      <c r="AI1775" s="35" t="str">
        <f t="shared" si="389"/>
        <v>Nusidėvėjęs</v>
      </c>
      <c r="AJ1775" s="38" t="str">
        <f>IF(AND(F1775&lt;&gt;[3]Pav.tvarkyklė!$B$12,F1775&lt;&gt;[3]Pav.tvarkyklė!$B$13),"GVTNT","X")</f>
        <v>GVTNT</v>
      </c>
      <c r="AK1775" s="39">
        <f t="shared" si="391"/>
        <v>0</v>
      </c>
      <c r="AL1775" s="41"/>
      <c r="AM1775" s="41"/>
      <c r="AN1775" s="41">
        <f t="shared" si="379"/>
        <v>1900</v>
      </c>
      <c r="AO1775" s="41"/>
      <c r="AP1775" s="41"/>
      <c r="AQ1775" s="41"/>
      <c r="AR1775" s="42"/>
      <c r="AS1775" s="42"/>
      <c r="AU1775" s="43">
        <f t="shared" si="380"/>
        <v>0</v>
      </c>
    </row>
    <row r="1776" spans="1:47" ht="15" customHeight="1" x14ac:dyDescent="0.25">
      <c r="A1776" s="11"/>
      <c r="B1776" s="19">
        <v>1944</v>
      </c>
      <c r="C1776" s="74"/>
      <c r="D1776" s="77"/>
      <c r="E1776" s="78"/>
      <c r="F1776" s="78"/>
      <c r="G1776" s="80"/>
      <c r="H1776" s="49"/>
      <c r="I1776" s="79"/>
      <c r="J1776" s="27"/>
      <c r="K1776" s="27"/>
      <c r="L1776" s="79"/>
      <c r="M1776" s="81"/>
      <c r="N1776" s="29">
        <v>0</v>
      </c>
      <c r="O1776" s="30" t="str">
        <f>IF(G1776&lt;=$N$2,"",IF(F1776=[3]Pav.tvarkyklė!$B$13,"",IF(ISBLANK(R1776),"X","")))</f>
        <v/>
      </c>
      <c r="P1776" s="88"/>
      <c r="Q1776" s="78"/>
      <c r="R1776" s="78"/>
      <c r="S1776" s="63"/>
      <c r="T1776" s="63"/>
      <c r="U1776" s="34" t="str">
        <f>IFERROR(INDEX('[3]5.Grup_T'!$G$4:$G$22,MATCH('6.Turtas'!E1776,'[3]5.Grup_T'!$E$4:$E$22,0)),"0")</f>
        <v>0</v>
      </c>
      <c r="V1776" s="35">
        <f t="shared" si="381"/>
        <v>0</v>
      </c>
      <c r="W1776" s="35">
        <f>IF(NOT(ISBLANK(H1776)),(12-DATEDIF(H1776,'[3]1.Pradzia'!$D$13,"m")),0)</f>
        <v>0</v>
      </c>
      <c r="X1776" s="35">
        <f t="shared" si="382"/>
        <v>0</v>
      </c>
      <c r="Y1776" s="35">
        <f t="shared" si="378"/>
        <v>0</v>
      </c>
      <c r="Z1776" s="35">
        <f t="shared" si="390"/>
        <v>0</v>
      </c>
      <c r="AA1776" s="36">
        <f t="shared" si="383"/>
        <v>0</v>
      </c>
      <c r="AB1776" s="36">
        <f t="shared" si="384"/>
        <v>0</v>
      </c>
      <c r="AC1776" s="37">
        <f t="shared" si="385"/>
        <v>0</v>
      </c>
      <c r="AD1776" s="35">
        <f>IF(OR(YEAR(G1776)&lt;2019,O1776="X"),0,IF(ISBLANK(H1776),DATEDIF(G1776,'[3]1.Pradzia'!$D$13,"M"),DATEDIF(G1776,H1776,"m")))</f>
        <v>0</v>
      </c>
      <c r="AE1776" s="37">
        <f>IF(E1776='[3]5.Grup_T'!$E$20,0,IF(AD1776&lt;&gt;0,M1776/V1776*MIN(12,AD1776),0))</f>
        <v>0</v>
      </c>
      <c r="AF1776" s="37">
        <f t="shared" si="386"/>
        <v>0</v>
      </c>
      <c r="AG1776" s="37">
        <f t="shared" si="387"/>
        <v>0</v>
      </c>
      <c r="AH1776" s="37">
        <f t="shared" si="388"/>
        <v>0</v>
      </c>
      <c r="AI1776" s="35" t="str">
        <f t="shared" si="389"/>
        <v>Nusidėvėjęs</v>
      </c>
      <c r="AJ1776" s="38" t="str">
        <f>IF(AND(F1776&lt;&gt;[3]Pav.tvarkyklė!$B$12,F1776&lt;&gt;[3]Pav.tvarkyklė!$B$13),"GVTNT","X")</f>
        <v>GVTNT</v>
      </c>
      <c r="AK1776" s="39">
        <f t="shared" si="391"/>
        <v>0</v>
      </c>
      <c r="AL1776" s="41"/>
      <c r="AM1776" s="41"/>
      <c r="AN1776" s="41">
        <f t="shared" si="379"/>
        <v>1900</v>
      </c>
      <c r="AO1776" s="41"/>
      <c r="AP1776" s="41"/>
      <c r="AQ1776" s="41"/>
      <c r="AR1776" s="42"/>
      <c r="AS1776" s="42"/>
      <c r="AU1776" s="43">
        <f t="shared" si="380"/>
        <v>0</v>
      </c>
    </row>
    <row r="1777" spans="1:47" ht="15" customHeight="1" x14ac:dyDescent="0.25">
      <c r="A1777" s="11"/>
      <c r="B1777" s="19">
        <v>1945</v>
      </c>
      <c r="C1777" s="74"/>
      <c r="D1777" s="77"/>
      <c r="E1777" s="78"/>
      <c r="F1777" s="78"/>
      <c r="G1777" s="80"/>
      <c r="H1777" s="49"/>
      <c r="I1777" s="79"/>
      <c r="J1777" s="27"/>
      <c r="K1777" s="27"/>
      <c r="L1777" s="79"/>
      <c r="M1777" s="81"/>
      <c r="N1777" s="29">
        <v>0</v>
      </c>
      <c r="O1777" s="30" t="str">
        <f>IF(G1777&lt;=$N$2,"",IF(F1777=[3]Pav.tvarkyklė!$B$13,"",IF(ISBLANK(R1777),"X","")))</f>
        <v/>
      </c>
      <c r="P1777" s="88"/>
      <c r="Q1777" s="78"/>
      <c r="R1777" s="78"/>
      <c r="S1777" s="63"/>
      <c r="T1777" s="63"/>
      <c r="U1777" s="34" t="str">
        <f>IFERROR(INDEX('[3]5.Grup_T'!$G$4:$G$22,MATCH('6.Turtas'!E1777,'[3]5.Grup_T'!$E$4:$E$22,0)),"0")</f>
        <v>0</v>
      </c>
      <c r="V1777" s="35">
        <f t="shared" si="381"/>
        <v>0</v>
      </c>
      <c r="W1777" s="35">
        <f>IF(NOT(ISBLANK(H1777)),(12-DATEDIF(H1777,'[3]1.Pradzia'!$D$13,"m")),0)</f>
        <v>0</v>
      </c>
      <c r="X1777" s="35">
        <f t="shared" si="382"/>
        <v>0</v>
      </c>
      <c r="Y1777" s="35">
        <f t="shared" si="378"/>
        <v>0</v>
      </c>
      <c r="Z1777" s="35">
        <f t="shared" si="390"/>
        <v>0</v>
      </c>
      <c r="AA1777" s="36">
        <f t="shared" si="383"/>
        <v>0</v>
      </c>
      <c r="AB1777" s="36">
        <f t="shared" si="384"/>
        <v>0</v>
      </c>
      <c r="AC1777" s="37">
        <f t="shared" si="385"/>
        <v>0</v>
      </c>
      <c r="AD1777" s="35">
        <f>IF(OR(YEAR(G1777)&lt;2019,O1777="X"),0,IF(ISBLANK(H1777),DATEDIF(G1777,'[3]1.Pradzia'!$D$13,"M"),DATEDIF(G1777,H1777,"m")))</f>
        <v>0</v>
      </c>
      <c r="AE1777" s="37">
        <f>IF(E1777='[3]5.Grup_T'!$E$20,0,IF(AD1777&lt;&gt;0,M1777/V1777*MIN(12,AD1777),0))</f>
        <v>0</v>
      </c>
      <c r="AF1777" s="37">
        <f t="shared" si="386"/>
        <v>0</v>
      </c>
      <c r="AG1777" s="37">
        <f t="shared" si="387"/>
        <v>0</v>
      </c>
      <c r="AH1777" s="37">
        <f t="shared" si="388"/>
        <v>0</v>
      </c>
      <c r="AI1777" s="35" t="str">
        <f t="shared" si="389"/>
        <v>Nusidėvėjęs</v>
      </c>
      <c r="AJ1777" s="38" t="str">
        <f>IF(AND(F1777&lt;&gt;[3]Pav.tvarkyklė!$B$12,F1777&lt;&gt;[3]Pav.tvarkyklė!$B$13),"GVTNT","X")</f>
        <v>GVTNT</v>
      </c>
      <c r="AK1777" s="39">
        <f t="shared" si="391"/>
        <v>0</v>
      </c>
      <c r="AL1777" s="41"/>
      <c r="AM1777" s="41"/>
      <c r="AN1777" s="41">
        <f t="shared" si="379"/>
        <v>1900</v>
      </c>
      <c r="AO1777" s="41"/>
      <c r="AP1777" s="41"/>
      <c r="AQ1777" s="41"/>
      <c r="AR1777" s="42"/>
      <c r="AS1777" s="42"/>
      <c r="AU1777" s="43">
        <f t="shared" si="380"/>
        <v>0</v>
      </c>
    </row>
    <row r="1778" spans="1:47" ht="15" customHeight="1" x14ac:dyDescent="0.25">
      <c r="A1778" s="11"/>
      <c r="B1778" s="19">
        <v>1946</v>
      </c>
      <c r="C1778" s="74"/>
      <c r="D1778" s="77"/>
      <c r="E1778" s="78"/>
      <c r="F1778" s="78"/>
      <c r="G1778" s="80"/>
      <c r="H1778" s="49"/>
      <c r="I1778" s="79"/>
      <c r="J1778" s="27"/>
      <c r="K1778" s="27"/>
      <c r="L1778" s="79"/>
      <c r="M1778" s="81"/>
      <c r="N1778" s="29">
        <v>0</v>
      </c>
      <c r="O1778" s="30" t="str">
        <f>IF(G1778&lt;=$N$2,"",IF(F1778=[3]Pav.tvarkyklė!$B$13,"",IF(ISBLANK(R1778),"X","")))</f>
        <v/>
      </c>
      <c r="P1778" s="88"/>
      <c r="Q1778" s="78"/>
      <c r="R1778" s="78"/>
      <c r="S1778" s="63"/>
      <c r="T1778" s="63"/>
      <c r="U1778" s="34" t="str">
        <f>IFERROR(INDEX('[3]5.Grup_T'!$G$4:$G$22,MATCH('6.Turtas'!E1778,'[3]5.Grup_T'!$E$4:$E$22,0)),"0")</f>
        <v>0</v>
      </c>
      <c r="V1778" s="35">
        <f t="shared" si="381"/>
        <v>0</v>
      </c>
      <c r="W1778" s="35">
        <f>IF(NOT(ISBLANK(H1778)),(12-DATEDIF(H1778,'[3]1.Pradzia'!$D$13,"m")),0)</f>
        <v>0</v>
      </c>
      <c r="X1778" s="35">
        <f t="shared" si="382"/>
        <v>0</v>
      </c>
      <c r="Y1778" s="35">
        <f t="shared" si="378"/>
        <v>0</v>
      </c>
      <c r="Z1778" s="35">
        <f t="shared" si="390"/>
        <v>0</v>
      </c>
      <c r="AA1778" s="36">
        <f t="shared" si="383"/>
        <v>0</v>
      </c>
      <c r="AB1778" s="36">
        <f t="shared" si="384"/>
        <v>0</v>
      </c>
      <c r="AC1778" s="37">
        <f t="shared" si="385"/>
        <v>0</v>
      </c>
      <c r="AD1778" s="35">
        <f>IF(OR(YEAR(G1778)&lt;2019,O1778="X"),0,IF(ISBLANK(H1778),DATEDIF(G1778,'[3]1.Pradzia'!$D$13,"M"),DATEDIF(G1778,H1778,"m")))</f>
        <v>0</v>
      </c>
      <c r="AE1778" s="37">
        <f>IF(E1778='[3]5.Grup_T'!$E$20,0,IF(AD1778&lt;&gt;0,M1778/V1778*MIN(12,AD1778),0))</f>
        <v>0</v>
      </c>
      <c r="AF1778" s="37">
        <f t="shared" si="386"/>
        <v>0</v>
      </c>
      <c r="AG1778" s="37">
        <f t="shared" si="387"/>
        <v>0</v>
      </c>
      <c r="AH1778" s="37">
        <f t="shared" si="388"/>
        <v>0</v>
      </c>
      <c r="AI1778" s="35" t="str">
        <f t="shared" si="389"/>
        <v>Nusidėvėjęs</v>
      </c>
      <c r="AJ1778" s="38" t="str">
        <f>IF(AND(F1778&lt;&gt;[3]Pav.tvarkyklė!$B$12,F1778&lt;&gt;[3]Pav.tvarkyklė!$B$13),"GVTNT","X")</f>
        <v>GVTNT</v>
      </c>
      <c r="AK1778" s="39">
        <f t="shared" si="391"/>
        <v>0</v>
      </c>
      <c r="AL1778" s="41"/>
      <c r="AM1778" s="41"/>
      <c r="AN1778" s="41">
        <f t="shared" si="379"/>
        <v>1900</v>
      </c>
      <c r="AO1778" s="41"/>
      <c r="AP1778" s="41"/>
      <c r="AQ1778" s="41"/>
      <c r="AR1778" s="42"/>
      <c r="AS1778" s="42"/>
      <c r="AU1778" s="43">
        <f t="shared" si="380"/>
        <v>0</v>
      </c>
    </row>
    <row r="1779" spans="1:47" ht="15" customHeight="1" x14ac:dyDescent="0.25">
      <c r="A1779" s="11"/>
      <c r="B1779" s="19">
        <v>1947</v>
      </c>
      <c r="C1779" s="74"/>
      <c r="D1779" s="77"/>
      <c r="E1779" s="78"/>
      <c r="F1779" s="78"/>
      <c r="G1779" s="80"/>
      <c r="H1779" s="49"/>
      <c r="I1779" s="79"/>
      <c r="J1779" s="27"/>
      <c r="K1779" s="27"/>
      <c r="L1779" s="79"/>
      <c r="M1779" s="81"/>
      <c r="N1779" s="29">
        <v>0</v>
      </c>
      <c r="O1779" s="30" t="str">
        <f>IF(G1779&lt;=$N$2,"",IF(F1779=[3]Pav.tvarkyklė!$B$13,"",IF(ISBLANK(R1779),"X","")))</f>
        <v/>
      </c>
      <c r="P1779" s="88"/>
      <c r="Q1779" s="78"/>
      <c r="R1779" s="78"/>
      <c r="S1779" s="63"/>
      <c r="T1779" s="63"/>
      <c r="U1779" s="34" t="str">
        <f>IFERROR(INDEX('[3]5.Grup_T'!$G$4:$G$22,MATCH('6.Turtas'!E1779,'[3]5.Grup_T'!$E$4:$E$22,0)),"0")</f>
        <v>0</v>
      </c>
      <c r="V1779" s="35">
        <f t="shared" si="381"/>
        <v>0</v>
      </c>
      <c r="W1779" s="35">
        <f>IF(NOT(ISBLANK(H1779)),(12-DATEDIF(H1779,'[3]1.Pradzia'!$D$13,"m")),0)</f>
        <v>0</v>
      </c>
      <c r="X1779" s="35">
        <f t="shared" si="382"/>
        <v>0</v>
      </c>
      <c r="Y1779" s="35">
        <f t="shared" si="378"/>
        <v>0</v>
      </c>
      <c r="Z1779" s="35">
        <f t="shared" si="390"/>
        <v>0</v>
      </c>
      <c r="AA1779" s="36">
        <f t="shared" si="383"/>
        <v>0</v>
      </c>
      <c r="AB1779" s="36">
        <f t="shared" si="384"/>
        <v>0</v>
      </c>
      <c r="AC1779" s="37">
        <f t="shared" si="385"/>
        <v>0</v>
      </c>
      <c r="AD1779" s="35">
        <f>IF(OR(YEAR(G1779)&lt;2019,O1779="X"),0,IF(ISBLANK(H1779),DATEDIF(G1779,'[3]1.Pradzia'!$D$13,"M"),DATEDIF(G1779,H1779,"m")))</f>
        <v>0</v>
      </c>
      <c r="AE1779" s="37">
        <f>IF(E1779='[3]5.Grup_T'!$E$20,0,IF(AD1779&lt;&gt;0,M1779/V1779*MIN(12,AD1779),0))</f>
        <v>0</v>
      </c>
      <c r="AF1779" s="37">
        <f t="shared" si="386"/>
        <v>0</v>
      </c>
      <c r="AG1779" s="37">
        <f t="shared" si="387"/>
        <v>0</v>
      </c>
      <c r="AH1779" s="37">
        <f t="shared" si="388"/>
        <v>0</v>
      </c>
      <c r="AI1779" s="35" t="str">
        <f t="shared" si="389"/>
        <v>Nusidėvėjęs</v>
      </c>
      <c r="AJ1779" s="38" t="str">
        <f>IF(AND(F1779&lt;&gt;[3]Pav.tvarkyklė!$B$12,F1779&lt;&gt;[3]Pav.tvarkyklė!$B$13),"GVTNT","X")</f>
        <v>GVTNT</v>
      </c>
      <c r="AK1779" s="39">
        <f t="shared" si="391"/>
        <v>0</v>
      </c>
      <c r="AL1779" s="41"/>
      <c r="AM1779" s="41"/>
      <c r="AN1779" s="41">
        <f t="shared" si="379"/>
        <v>1900</v>
      </c>
      <c r="AO1779" s="41"/>
      <c r="AP1779" s="41"/>
      <c r="AQ1779" s="41"/>
      <c r="AR1779" s="42"/>
      <c r="AS1779" s="42"/>
      <c r="AU1779" s="43">
        <f t="shared" si="380"/>
        <v>0</v>
      </c>
    </row>
    <row r="1780" spans="1:47" ht="15" customHeight="1" x14ac:dyDescent="0.25">
      <c r="A1780" s="11"/>
      <c r="B1780" s="19">
        <v>1948</v>
      </c>
      <c r="C1780" s="74"/>
      <c r="D1780" s="77"/>
      <c r="E1780" s="78"/>
      <c r="F1780" s="78"/>
      <c r="G1780" s="80"/>
      <c r="H1780" s="49"/>
      <c r="I1780" s="79"/>
      <c r="J1780" s="27"/>
      <c r="K1780" s="27"/>
      <c r="L1780" s="79"/>
      <c r="M1780" s="81"/>
      <c r="N1780" s="29">
        <v>0</v>
      </c>
      <c r="O1780" s="30" t="str">
        <f>IF(G1780&lt;=$N$2,"",IF(F1780=[3]Pav.tvarkyklė!$B$13,"",IF(ISBLANK(R1780),"X","")))</f>
        <v/>
      </c>
      <c r="P1780" s="88"/>
      <c r="Q1780" s="78"/>
      <c r="R1780" s="78"/>
      <c r="S1780" s="63"/>
      <c r="T1780" s="63"/>
      <c r="U1780" s="34" t="str">
        <f>IFERROR(INDEX('[3]5.Grup_T'!$G$4:$G$22,MATCH('6.Turtas'!E1780,'[3]5.Grup_T'!$E$4:$E$22,0)),"0")</f>
        <v>0</v>
      </c>
      <c r="V1780" s="35">
        <f t="shared" si="381"/>
        <v>0</v>
      </c>
      <c r="W1780" s="35">
        <f>IF(NOT(ISBLANK(H1780)),(12-DATEDIF(H1780,'[3]1.Pradzia'!$D$13,"m")),0)</f>
        <v>0</v>
      </c>
      <c r="X1780" s="35">
        <f t="shared" si="382"/>
        <v>0</v>
      </c>
      <c r="Y1780" s="35">
        <f t="shared" si="378"/>
        <v>0</v>
      </c>
      <c r="Z1780" s="35">
        <f t="shared" si="390"/>
        <v>0</v>
      </c>
      <c r="AA1780" s="36">
        <f t="shared" si="383"/>
        <v>0</v>
      </c>
      <c r="AB1780" s="36">
        <f t="shared" si="384"/>
        <v>0</v>
      </c>
      <c r="AC1780" s="37">
        <f t="shared" si="385"/>
        <v>0</v>
      </c>
      <c r="AD1780" s="35">
        <f>IF(OR(YEAR(G1780)&lt;2019,O1780="X"),0,IF(ISBLANK(H1780),DATEDIF(G1780,'[3]1.Pradzia'!$D$13,"M"),DATEDIF(G1780,H1780,"m")))</f>
        <v>0</v>
      </c>
      <c r="AE1780" s="37">
        <f>IF(E1780='[3]5.Grup_T'!$E$20,0,IF(AD1780&lt;&gt;0,M1780/V1780*MIN(12,AD1780),0))</f>
        <v>0</v>
      </c>
      <c r="AF1780" s="37">
        <f t="shared" si="386"/>
        <v>0</v>
      </c>
      <c r="AG1780" s="37">
        <f t="shared" si="387"/>
        <v>0</v>
      </c>
      <c r="AH1780" s="37">
        <f t="shared" si="388"/>
        <v>0</v>
      </c>
      <c r="AI1780" s="35" t="str">
        <f t="shared" si="389"/>
        <v>Nusidėvėjęs</v>
      </c>
      <c r="AJ1780" s="38" t="str">
        <f>IF(AND(F1780&lt;&gt;[3]Pav.tvarkyklė!$B$12,F1780&lt;&gt;[3]Pav.tvarkyklė!$B$13),"GVTNT","X")</f>
        <v>GVTNT</v>
      </c>
      <c r="AK1780" s="39">
        <f t="shared" si="391"/>
        <v>0</v>
      </c>
      <c r="AL1780" s="41"/>
      <c r="AM1780" s="41"/>
      <c r="AN1780" s="41">
        <f t="shared" si="379"/>
        <v>1900</v>
      </c>
      <c r="AO1780" s="41"/>
      <c r="AP1780" s="41"/>
      <c r="AQ1780" s="41"/>
      <c r="AR1780" s="42"/>
      <c r="AS1780" s="42"/>
      <c r="AU1780" s="43">
        <f t="shared" si="380"/>
        <v>0</v>
      </c>
    </row>
    <row r="1781" spans="1:47" ht="15" customHeight="1" x14ac:dyDescent="0.25">
      <c r="A1781" s="11"/>
      <c r="B1781" s="19">
        <v>1949</v>
      </c>
      <c r="C1781" s="74"/>
      <c r="D1781" s="87"/>
      <c r="E1781" s="75"/>
      <c r="F1781" s="78"/>
      <c r="G1781" s="80"/>
      <c r="H1781" s="49"/>
      <c r="I1781" s="79"/>
      <c r="J1781" s="27"/>
      <c r="K1781" s="27"/>
      <c r="L1781" s="79"/>
      <c r="M1781" s="81"/>
      <c r="N1781" s="29">
        <v>0</v>
      </c>
      <c r="O1781" s="30" t="str">
        <f>IF(G1781&lt;=$N$2,"",IF(F1781=[3]Pav.tvarkyklė!$B$13,"",IF(ISBLANK(R1781),"X","")))</f>
        <v/>
      </c>
      <c r="P1781" s="88"/>
      <c r="Q1781" s="78"/>
      <c r="R1781" s="78"/>
      <c r="S1781" s="63"/>
      <c r="T1781" s="63"/>
      <c r="U1781" s="34" t="str">
        <f>IFERROR(INDEX('[3]5.Grup_T'!$G$4:$G$22,MATCH('6.Turtas'!E1781,'[3]5.Grup_T'!$E$4:$E$22,0)),"0")</f>
        <v>0</v>
      </c>
      <c r="V1781" s="35">
        <f t="shared" si="381"/>
        <v>0</v>
      </c>
      <c r="W1781" s="35">
        <f>IF(NOT(ISBLANK(H1781)),(12-DATEDIF(H1781,'[3]1.Pradzia'!$D$13,"m")),0)</f>
        <v>0</v>
      </c>
      <c r="X1781" s="35">
        <f t="shared" si="382"/>
        <v>0</v>
      </c>
      <c r="Y1781" s="35">
        <f t="shared" si="378"/>
        <v>0</v>
      </c>
      <c r="Z1781" s="35">
        <f t="shared" si="390"/>
        <v>0</v>
      </c>
      <c r="AA1781" s="36">
        <f t="shared" si="383"/>
        <v>0</v>
      </c>
      <c r="AB1781" s="36">
        <f t="shared" si="384"/>
        <v>0</v>
      </c>
      <c r="AC1781" s="37">
        <f t="shared" si="385"/>
        <v>0</v>
      </c>
      <c r="AD1781" s="35">
        <f>IF(OR(YEAR(G1781)&lt;2019,O1781="X"),0,IF(ISBLANK(H1781),DATEDIF(G1781,'[3]1.Pradzia'!$D$13,"M"),DATEDIF(G1781,H1781,"m")))</f>
        <v>0</v>
      </c>
      <c r="AE1781" s="37">
        <f>IF(E1781='[3]5.Grup_T'!$E$20,0,IF(AD1781&lt;&gt;0,M1781/V1781*MIN(12,AD1781),0))</f>
        <v>0</v>
      </c>
      <c r="AF1781" s="37">
        <f t="shared" si="386"/>
        <v>0</v>
      </c>
      <c r="AG1781" s="37">
        <f t="shared" si="387"/>
        <v>0</v>
      </c>
      <c r="AH1781" s="37">
        <f t="shared" si="388"/>
        <v>0</v>
      </c>
      <c r="AI1781" s="35" t="str">
        <f t="shared" si="389"/>
        <v>Nusidėvėjęs</v>
      </c>
      <c r="AJ1781" s="38" t="str">
        <f>IF(AND(F1781&lt;&gt;[3]Pav.tvarkyklė!$B$12,F1781&lt;&gt;[3]Pav.tvarkyklė!$B$13),"GVTNT","X")</f>
        <v>GVTNT</v>
      </c>
      <c r="AK1781" s="39">
        <f t="shared" si="391"/>
        <v>0</v>
      </c>
      <c r="AL1781" s="41"/>
      <c r="AM1781" s="41"/>
      <c r="AN1781" s="41">
        <f t="shared" si="379"/>
        <v>1900</v>
      </c>
      <c r="AO1781" s="41"/>
      <c r="AP1781" s="41"/>
      <c r="AQ1781" s="41"/>
      <c r="AR1781" s="42"/>
      <c r="AS1781" s="42"/>
      <c r="AU1781" s="43">
        <f t="shared" si="380"/>
        <v>0</v>
      </c>
    </row>
    <row r="1782" spans="1:47" ht="15" customHeight="1" x14ac:dyDescent="0.25">
      <c r="A1782" s="11"/>
      <c r="B1782" s="19">
        <v>1950</v>
      </c>
      <c r="C1782" s="74"/>
      <c r="D1782" s="87"/>
      <c r="E1782" s="75"/>
      <c r="F1782" s="78"/>
      <c r="G1782" s="80"/>
      <c r="H1782" s="49"/>
      <c r="I1782" s="79"/>
      <c r="J1782" s="27"/>
      <c r="K1782" s="27"/>
      <c r="L1782" s="79"/>
      <c r="M1782" s="81"/>
      <c r="N1782" s="29">
        <v>0</v>
      </c>
      <c r="O1782" s="30" t="str">
        <f>IF(G1782&lt;=$N$2,"",IF(F1782=[3]Pav.tvarkyklė!$B$13,"",IF(ISBLANK(R1782),"X","")))</f>
        <v/>
      </c>
      <c r="P1782" s="88"/>
      <c r="Q1782" s="78"/>
      <c r="R1782" s="78"/>
      <c r="S1782" s="63"/>
      <c r="T1782" s="63"/>
      <c r="U1782" s="34" t="str">
        <f>IFERROR(INDEX('[3]5.Grup_T'!$G$4:$G$22,MATCH('6.Turtas'!E1782,'[3]5.Grup_T'!$E$4:$E$22,0)),"0")</f>
        <v>0</v>
      </c>
      <c r="V1782" s="35">
        <f t="shared" si="381"/>
        <v>0</v>
      </c>
      <c r="W1782" s="35">
        <f>IF(NOT(ISBLANK(H1782)),(12-DATEDIF(H1782,'[3]1.Pradzia'!$D$13,"m")),0)</f>
        <v>0</v>
      </c>
      <c r="X1782" s="35">
        <f t="shared" si="382"/>
        <v>0</v>
      </c>
      <c r="Y1782" s="35">
        <f t="shared" si="378"/>
        <v>0</v>
      </c>
      <c r="Z1782" s="35">
        <f t="shared" si="390"/>
        <v>0</v>
      </c>
      <c r="AA1782" s="36">
        <f t="shared" si="383"/>
        <v>0</v>
      </c>
      <c r="AB1782" s="36">
        <f t="shared" si="384"/>
        <v>0</v>
      </c>
      <c r="AC1782" s="37">
        <f t="shared" si="385"/>
        <v>0</v>
      </c>
      <c r="AD1782" s="35">
        <f>IF(OR(YEAR(G1782)&lt;2019,O1782="X"),0,IF(ISBLANK(H1782),DATEDIF(G1782,'[3]1.Pradzia'!$D$13,"M"),DATEDIF(G1782,H1782,"m")))</f>
        <v>0</v>
      </c>
      <c r="AE1782" s="37">
        <f>IF(E1782='[3]5.Grup_T'!$E$20,0,IF(AD1782&lt;&gt;0,M1782/V1782*MIN(12,AD1782),0))</f>
        <v>0</v>
      </c>
      <c r="AF1782" s="37">
        <f t="shared" si="386"/>
        <v>0</v>
      </c>
      <c r="AG1782" s="37">
        <f t="shared" si="387"/>
        <v>0</v>
      </c>
      <c r="AH1782" s="37">
        <f t="shared" si="388"/>
        <v>0</v>
      </c>
      <c r="AI1782" s="35" t="str">
        <f t="shared" si="389"/>
        <v>Nusidėvėjęs</v>
      </c>
      <c r="AJ1782" s="38" t="str">
        <f>IF(AND(F1782&lt;&gt;[3]Pav.tvarkyklė!$B$12,F1782&lt;&gt;[3]Pav.tvarkyklė!$B$13),"GVTNT","X")</f>
        <v>GVTNT</v>
      </c>
      <c r="AK1782" s="39">
        <f t="shared" si="391"/>
        <v>0</v>
      </c>
      <c r="AL1782" s="41"/>
      <c r="AM1782" s="41"/>
      <c r="AN1782" s="41">
        <f t="shared" si="379"/>
        <v>1900</v>
      </c>
      <c r="AO1782" s="41"/>
      <c r="AP1782" s="41"/>
      <c r="AQ1782" s="41"/>
      <c r="AR1782" s="42"/>
      <c r="AS1782" s="42"/>
      <c r="AU1782" s="43">
        <f t="shared" si="380"/>
        <v>0</v>
      </c>
    </row>
    <row r="1783" spans="1:47" ht="15" customHeight="1" x14ac:dyDescent="0.25">
      <c r="A1783" s="11"/>
      <c r="B1783" s="19">
        <v>1951</v>
      </c>
      <c r="C1783" s="74"/>
      <c r="D1783" s="87"/>
      <c r="E1783" s="75"/>
      <c r="F1783" s="78"/>
      <c r="G1783" s="80"/>
      <c r="H1783" s="49"/>
      <c r="I1783" s="79"/>
      <c r="J1783" s="27"/>
      <c r="K1783" s="27"/>
      <c r="L1783" s="79"/>
      <c r="M1783" s="81"/>
      <c r="N1783" s="29">
        <v>0</v>
      </c>
      <c r="O1783" s="30" t="str">
        <f>IF(G1783&lt;=$N$2,"",IF(F1783=[3]Pav.tvarkyklė!$B$13,"",IF(ISBLANK(R1783),"X","")))</f>
        <v/>
      </c>
      <c r="P1783" s="88"/>
      <c r="Q1783" s="78"/>
      <c r="R1783" s="78"/>
      <c r="S1783" s="63"/>
      <c r="T1783" s="63"/>
      <c r="U1783" s="34" t="str">
        <f>IFERROR(INDEX('[3]5.Grup_T'!$G$4:$G$22,MATCH('6.Turtas'!E1783,'[3]5.Grup_T'!$E$4:$E$22,0)),"0")</f>
        <v>0</v>
      </c>
      <c r="V1783" s="35">
        <f t="shared" si="381"/>
        <v>0</v>
      </c>
      <c r="W1783" s="35">
        <f>IF(NOT(ISBLANK(H1783)),(12-DATEDIF(H1783,'[3]1.Pradzia'!$D$13,"m")),0)</f>
        <v>0</v>
      </c>
      <c r="X1783" s="35">
        <f t="shared" si="382"/>
        <v>0</v>
      </c>
      <c r="Y1783" s="35">
        <f t="shared" ref="Y1783:Y1846" si="392">IF(YEAR(G1783)&gt;=2019,0,IF(Z1783&lt;=0,0,IF(W1783&lt;&gt;0,MIN(W1783,Z1783),MIN(12,Z1783))))</f>
        <v>0</v>
      </c>
      <c r="Z1783" s="35">
        <f t="shared" si="390"/>
        <v>0</v>
      </c>
      <c r="AA1783" s="36">
        <f t="shared" si="383"/>
        <v>0</v>
      </c>
      <c r="AB1783" s="36">
        <f t="shared" si="384"/>
        <v>0</v>
      </c>
      <c r="AC1783" s="37">
        <f t="shared" si="385"/>
        <v>0</v>
      </c>
      <c r="AD1783" s="35">
        <f>IF(OR(YEAR(G1783)&lt;2019,O1783="X"),0,IF(ISBLANK(H1783),DATEDIF(G1783,'[3]1.Pradzia'!$D$13,"M"),DATEDIF(G1783,H1783,"m")))</f>
        <v>0</v>
      </c>
      <c r="AE1783" s="37">
        <f>IF(E1783='[3]5.Grup_T'!$E$20,0,IF(AD1783&lt;&gt;0,M1783/V1783*MIN(12,AD1783),0))</f>
        <v>0</v>
      </c>
      <c r="AF1783" s="37">
        <f t="shared" si="386"/>
        <v>0</v>
      </c>
      <c r="AG1783" s="37">
        <f t="shared" si="387"/>
        <v>0</v>
      </c>
      <c r="AH1783" s="37">
        <f t="shared" si="388"/>
        <v>0</v>
      </c>
      <c r="AI1783" s="35" t="str">
        <f t="shared" si="389"/>
        <v>Nusidėvėjęs</v>
      </c>
      <c r="AJ1783" s="38" t="str">
        <f>IF(AND(F1783&lt;&gt;[3]Pav.tvarkyklė!$B$12,F1783&lt;&gt;[3]Pav.tvarkyklė!$B$13),"GVTNT","X")</f>
        <v>GVTNT</v>
      </c>
      <c r="AK1783" s="39">
        <f t="shared" si="391"/>
        <v>0</v>
      </c>
      <c r="AL1783" s="41"/>
      <c r="AM1783" s="41"/>
      <c r="AN1783" s="41">
        <f t="shared" si="379"/>
        <v>1900</v>
      </c>
      <c r="AO1783" s="41"/>
      <c r="AP1783" s="41"/>
      <c r="AQ1783" s="41"/>
      <c r="AR1783" s="42"/>
      <c r="AS1783" s="42"/>
      <c r="AU1783" s="43">
        <f t="shared" si="380"/>
        <v>0</v>
      </c>
    </row>
    <row r="1784" spans="1:47" ht="15" customHeight="1" x14ac:dyDescent="0.25">
      <c r="A1784" s="11"/>
      <c r="B1784" s="19">
        <v>1952</v>
      </c>
      <c r="C1784" s="74"/>
      <c r="D1784" s="77"/>
      <c r="E1784" s="78"/>
      <c r="F1784" s="78"/>
      <c r="G1784" s="80"/>
      <c r="H1784" s="49"/>
      <c r="I1784" s="79"/>
      <c r="J1784" s="27"/>
      <c r="K1784" s="27"/>
      <c r="L1784" s="79"/>
      <c r="M1784" s="81"/>
      <c r="N1784" s="29">
        <v>0</v>
      </c>
      <c r="O1784" s="30" t="str">
        <f>IF(G1784&lt;=$N$2,"",IF(F1784=[3]Pav.tvarkyklė!$B$13,"",IF(ISBLANK(R1784),"X","")))</f>
        <v/>
      </c>
      <c r="P1784" s="88"/>
      <c r="Q1784" s="78"/>
      <c r="R1784" s="78"/>
      <c r="S1784" s="63"/>
      <c r="T1784" s="63"/>
      <c r="U1784" s="34" t="str">
        <f>IFERROR(INDEX('[3]5.Grup_T'!$G$4:$G$22,MATCH('6.Turtas'!E1784,'[3]5.Grup_T'!$E$4:$E$22,0)),"0")</f>
        <v>0</v>
      </c>
      <c r="V1784" s="35">
        <f t="shared" si="381"/>
        <v>0</v>
      </c>
      <c r="W1784" s="35">
        <f>IF(NOT(ISBLANK(H1784)),(12-DATEDIF(H1784,'[3]1.Pradzia'!$D$13,"m")),0)</f>
        <v>0</v>
      </c>
      <c r="X1784" s="35">
        <f t="shared" si="382"/>
        <v>0</v>
      </c>
      <c r="Y1784" s="35">
        <f t="shared" si="392"/>
        <v>0</v>
      </c>
      <c r="Z1784" s="35">
        <f t="shared" si="390"/>
        <v>0</v>
      </c>
      <c r="AA1784" s="36">
        <f t="shared" si="383"/>
        <v>0</v>
      </c>
      <c r="AB1784" s="36">
        <f t="shared" si="384"/>
        <v>0</v>
      </c>
      <c r="AC1784" s="37">
        <f t="shared" si="385"/>
        <v>0</v>
      </c>
      <c r="AD1784" s="35">
        <f>IF(OR(YEAR(G1784)&lt;2019,O1784="X"),0,IF(ISBLANK(H1784),DATEDIF(G1784,'[3]1.Pradzia'!$D$13,"M"),DATEDIF(G1784,H1784,"m")))</f>
        <v>0</v>
      </c>
      <c r="AE1784" s="37">
        <f>IF(E1784='[3]5.Grup_T'!$E$20,0,IF(AD1784&lt;&gt;0,M1784/V1784*MIN(12,AD1784),0))</f>
        <v>0</v>
      </c>
      <c r="AF1784" s="37">
        <f t="shared" si="386"/>
        <v>0</v>
      </c>
      <c r="AG1784" s="37">
        <f t="shared" si="387"/>
        <v>0</v>
      </c>
      <c r="AH1784" s="37">
        <f t="shared" si="388"/>
        <v>0</v>
      </c>
      <c r="AI1784" s="35" t="str">
        <f t="shared" si="389"/>
        <v>Nusidėvėjęs</v>
      </c>
      <c r="AJ1784" s="38" t="str">
        <f>IF(AND(F1784&lt;&gt;[3]Pav.tvarkyklė!$B$12,F1784&lt;&gt;[3]Pav.tvarkyklė!$B$13),"GVTNT","X")</f>
        <v>GVTNT</v>
      </c>
      <c r="AK1784" s="39">
        <f t="shared" si="391"/>
        <v>0</v>
      </c>
      <c r="AL1784" s="41"/>
      <c r="AM1784" s="41"/>
      <c r="AN1784" s="41">
        <f t="shared" si="379"/>
        <v>1900</v>
      </c>
      <c r="AO1784" s="41"/>
      <c r="AP1784" s="41"/>
      <c r="AQ1784" s="41"/>
      <c r="AR1784" s="42"/>
      <c r="AS1784" s="42"/>
      <c r="AU1784" s="43">
        <f t="shared" si="380"/>
        <v>0</v>
      </c>
    </row>
    <row r="1785" spans="1:47" ht="15" customHeight="1" x14ac:dyDescent="0.25">
      <c r="A1785" s="11"/>
      <c r="B1785" s="19">
        <v>1953</v>
      </c>
      <c r="C1785" s="74"/>
      <c r="D1785" s="77"/>
      <c r="E1785" s="78"/>
      <c r="F1785" s="78"/>
      <c r="G1785" s="80"/>
      <c r="H1785" s="49"/>
      <c r="I1785" s="79"/>
      <c r="J1785" s="27"/>
      <c r="K1785" s="27"/>
      <c r="L1785" s="79"/>
      <c r="M1785" s="81"/>
      <c r="N1785" s="29">
        <v>0</v>
      </c>
      <c r="O1785" s="30" t="str">
        <f>IF(G1785&lt;=$N$2,"",IF(F1785=[3]Pav.tvarkyklė!$B$13,"",IF(ISBLANK(R1785),"X","")))</f>
        <v/>
      </c>
      <c r="P1785" s="88"/>
      <c r="Q1785" s="78"/>
      <c r="R1785" s="78"/>
      <c r="S1785" s="63"/>
      <c r="T1785" s="63"/>
      <c r="U1785" s="34" t="str">
        <f>IFERROR(INDEX('[3]5.Grup_T'!$G$4:$G$22,MATCH('6.Turtas'!E1785,'[3]5.Grup_T'!$E$4:$E$22,0)),"0")</f>
        <v>0</v>
      </c>
      <c r="V1785" s="35">
        <f t="shared" si="381"/>
        <v>0</v>
      </c>
      <c r="W1785" s="35">
        <f>IF(NOT(ISBLANK(H1785)),(12-DATEDIF(H1785,'[3]1.Pradzia'!$D$13,"m")),0)</f>
        <v>0</v>
      </c>
      <c r="X1785" s="35">
        <f t="shared" si="382"/>
        <v>0</v>
      </c>
      <c r="Y1785" s="35">
        <f t="shared" si="392"/>
        <v>0</v>
      </c>
      <c r="Z1785" s="35">
        <f t="shared" si="390"/>
        <v>0</v>
      </c>
      <c r="AA1785" s="36">
        <f t="shared" si="383"/>
        <v>0</v>
      </c>
      <c r="AB1785" s="36">
        <f t="shared" si="384"/>
        <v>0</v>
      </c>
      <c r="AC1785" s="37">
        <f t="shared" si="385"/>
        <v>0</v>
      </c>
      <c r="AD1785" s="35">
        <f>IF(OR(YEAR(G1785)&lt;2019,O1785="X"),0,IF(ISBLANK(H1785),DATEDIF(G1785,'[3]1.Pradzia'!$D$13,"M"),DATEDIF(G1785,H1785,"m")))</f>
        <v>0</v>
      </c>
      <c r="AE1785" s="37">
        <f>IF(E1785='[3]5.Grup_T'!$E$20,0,IF(AD1785&lt;&gt;0,M1785/V1785*MIN(12,AD1785),0))</f>
        <v>0</v>
      </c>
      <c r="AF1785" s="37">
        <f t="shared" si="386"/>
        <v>0</v>
      </c>
      <c r="AG1785" s="37">
        <f t="shared" si="387"/>
        <v>0</v>
      </c>
      <c r="AH1785" s="37">
        <f t="shared" si="388"/>
        <v>0</v>
      </c>
      <c r="AI1785" s="35" t="str">
        <f t="shared" si="389"/>
        <v>Nusidėvėjęs</v>
      </c>
      <c r="AJ1785" s="38" t="str">
        <f>IF(AND(F1785&lt;&gt;[3]Pav.tvarkyklė!$B$12,F1785&lt;&gt;[3]Pav.tvarkyklė!$B$13),"GVTNT","X")</f>
        <v>GVTNT</v>
      </c>
      <c r="AK1785" s="39">
        <f t="shared" si="391"/>
        <v>0</v>
      </c>
      <c r="AL1785" s="41"/>
      <c r="AM1785" s="41"/>
      <c r="AN1785" s="41">
        <f t="shared" si="379"/>
        <v>1900</v>
      </c>
      <c r="AO1785" s="41"/>
      <c r="AP1785" s="41"/>
      <c r="AQ1785" s="41"/>
      <c r="AR1785" s="42"/>
      <c r="AS1785" s="42"/>
      <c r="AU1785" s="43">
        <f t="shared" si="380"/>
        <v>0</v>
      </c>
    </row>
    <row r="1786" spans="1:47" ht="15" customHeight="1" x14ac:dyDescent="0.25">
      <c r="A1786" s="11"/>
      <c r="B1786" s="19">
        <v>1954</v>
      </c>
      <c r="C1786" s="74"/>
      <c r="D1786" s="77"/>
      <c r="E1786" s="78"/>
      <c r="F1786" s="78"/>
      <c r="G1786" s="80"/>
      <c r="H1786" s="49"/>
      <c r="I1786" s="79"/>
      <c r="J1786" s="27"/>
      <c r="K1786" s="27"/>
      <c r="L1786" s="79"/>
      <c r="M1786" s="81"/>
      <c r="N1786" s="29">
        <v>0</v>
      </c>
      <c r="O1786" s="30" t="str">
        <f>IF(G1786&lt;=$N$2,"",IF(F1786=[3]Pav.tvarkyklė!$B$13,"",IF(ISBLANK(R1786),"X","")))</f>
        <v/>
      </c>
      <c r="P1786" s="88"/>
      <c r="Q1786" s="78"/>
      <c r="R1786" s="78"/>
      <c r="S1786" s="63"/>
      <c r="T1786" s="63"/>
      <c r="U1786" s="34" t="str">
        <f>IFERROR(INDEX('[3]5.Grup_T'!$G$4:$G$22,MATCH('6.Turtas'!E1786,'[3]5.Grup_T'!$E$4:$E$22,0)),"0")</f>
        <v>0</v>
      </c>
      <c r="V1786" s="35">
        <f t="shared" si="381"/>
        <v>0</v>
      </c>
      <c r="W1786" s="35">
        <f>IF(NOT(ISBLANK(H1786)),(12-DATEDIF(H1786,'[3]1.Pradzia'!$D$13,"m")),0)</f>
        <v>0</v>
      </c>
      <c r="X1786" s="35">
        <f t="shared" si="382"/>
        <v>0</v>
      </c>
      <c r="Y1786" s="35">
        <f t="shared" si="392"/>
        <v>0</v>
      </c>
      <c r="Z1786" s="35">
        <f t="shared" si="390"/>
        <v>0</v>
      </c>
      <c r="AA1786" s="36">
        <f t="shared" si="383"/>
        <v>0</v>
      </c>
      <c r="AB1786" s="36">
        <f t="shared" si="384"/>
        <v>0</v>
      </c>
      <c r="AC1786" s="37">
        <f t="shared" si="385"/>
        <v>0</v>
      </c>
      <c r="AD1786" s="35">
        <f>IF(OR(YEAR(G1786)&lt;2019,O1786="X"),0,IF(ISBLANK(H1786),DATEDIF(G1786,'[3]1.Pradzia'!$D$13,"M"),DATEDIF(G1786,H1786,"m")))</f>
        <v>0</v>
      </c>
      <c r="AE1786" s="37">
        <f>IF(E1786='[3]5.Grup_T'!$E$20,0,IF(AD1786&lt;&gt;0,M1786/V1786*MIN(12,AD1786),0))</f>
        <v>0</v>
      </c>
      <c r="AF1786" s="37">
        <f t="shared" si="386"/>
        <v>0</v>
      </c>
      <c r="AG1786" s="37">
        <f t="shared" si="387"/>
        <v>0</v>
      </c>
      <c r="AH1786" s="37">
        <f t="shared" si="388"/>
        <v>0</v>
      </c>
      <c r="AI1786" s="35" t="str">
        <f t="shared" si="389"/>
        <v>Nusidėvėjęs</v>
      </c>
      <c r="AJ1786" s="38" t="str">
        <f>IF(AND(F1786&lt;&gt;[3]Pav.tvarkyklė!$B$12,F1786&lt;&gt;[3]Pav.tvarkyklė!$B$13),"GVTNT","X")</f>
        <v>GVTNT</v>
      </c>
      <c r="AK1786" s="39">
        <f t="shared" si="391"/>
        <v>0</v>
      </c>
      <c r="AL1786" s="41"/>
      <c r="AM1786" s="41"/>
      <c r="AN1786" s="41">
        <f t="shared" si="379"/>
        <v>1900</v>
      </c>
      <c r="AO1786" s="41"/>
      <c r="AP1786" s="41"/>
      <c r="AQ1786" s="41"/>
      <c r="AR1786" s="42"/>
      <c r="AS1786" s="42"/>
      <c r="AU1786" s="43">
        <f t="shared" si="380"/>
        <v>0</v>
      </c>
    </row>
    <row r="1787" spans="1:47" ht="15" customHeight="1" x14ac:dyDescent="0.25">
      <c r="A1787" s="11"/>
      <c r="B1787" s="19">
        <v>1955</v>
      </c>
      <c r="C1787" s="74"/>
      <c r="D1787" s="77"/>
      <c r="E1787" s="78"/>
      <c r="F1787" s="78"/>
      <c r="G1787" s="80"/>
      <c r="H1787" s="49"/>
      <c r="I1787" s="79"/>
      <c r="J1787" s="27"/>
      <c r="K1787" s="27"/>
      <c r="L1787" s="79"/>
      <c r="M1787" s="81"/>
      <c r="N1787" s="29">
        <v>0</v>
      </c>
      <c r="O1787" s="30" t="str">
        <f>IF(G1787&lt;=$N$2,"",IF(F1787=[3]Pav.tvarkyklė!$B$13,"",IF(ISBLANK(R1787),"X","")))</f>
        <v/>
      </c>
      <c r="P1787" s="88"/>
      <c r="Q1787" s="78"/>
      <c r="R1787" s="78"/>
      <c r="S1787" s="63"/>
      <c r="T1787" s="63"/>
      <c r="U1787" s="34" t="str">
        <f>IFERROR(INDEX('[3]5.Grup_T'!$G$4:$G$22,MATCH('6.Turtas'!E1787,'[3]5.Grup_T'!$E$4:$E$22,0)),"0")</f>
        <v>0</v>
      </c>
      <c r="V1787" s="35">
        <f t="shared" si="381"/>
        <v>0</v>
      </c>
      <c r="W1787" s="35">
        <f>IF(NOT(ISBLANK(H1787)),(12-DATEDIF(H1787,'[3]1.Pradzia'!$D$13,"m")),0)</f>
        <v>0</v>
      </c>
      <c r="X1787" s="35">
        <f t="shared" si="382"/>
        <v>0</v>
      </c>
      <c r="Y1787" s="35">
        <f t="shared" si="392"/>
        <v>0</v>
      </c>
      <c r="Z1787" s="35">
        <f t="shared" si="390"/>
        <v>0</v>
      </c>
      <c r="AA1787" s="36">
        <f t="shared" si="383"/>
        <v>0</v>
      </c>
      <c r="AB1787" s="36">
        <f t="shared" si="384"/>
        <v>0</v>
      </c>
      <c r="AC1787" s="37">
        <f t="shared" si="385"/>
        <v>0</v>
      </c>
      <c r="AD1787" s="35">
        <f>IF(OR(YEAR(G1787)&lt;2019,O1787="X"),0,IF(ISBLANK(H1787),DATEDIF(G1787,'[3]1.Pradzia'!$D$13,"M"),DATEDIF(G1787,H1787,"m")))</f>
        <v>0</v>
      </c>
      <c r="AE1787" s="37">
        <f>IF(E1787='[3]5.Grup_T'!$E$20,0,IF(AD1787&lt;&gt;0,M1787/V1787*MIN(12,AD1787),0))</f>
        <v>0</v>
      </c>
      <c r="AF1787" s="37">
        <f t="shared" si="386"/>
        <v>0</v>
      </c>
      <c r="AG1787" s="37">
        <f t="shared" si="387"/>
        <v>0</v>
      </c>
      <c r="AH1787" s="37">
        <f t="shared" si="388"/>
        <v>0</v>
      </c>
      <c r="AI1787" s="35" t="str">
        <f t="shared" si="389"/>
        <v>Nusidėvėjęs</v>
      </c>
      <c r="AJ1787" s="38" t="str">
        <f>IF(AND(F1787&lt;&gt;[3]Pav.tvarkyklė!$B$12,F1787&lt;&gt;[3]Pav.tvarkyklė!$B$13),"GVTNT","X")</f>
        <v>GVTNT</v>
      </c>
      <c r="AK1787" s="39">
        <f t="shared" si="391"/>
        <v>0</v>
      </c>
      <c r="AL1787" s="41"/>
      <c r="AM1787" s="41"/>
      <c r="AN1787" s="41">
        <f t="shared" si="379"/>
        <v>1900</v>
      </c>
      <c r="AO1787" s="41"/>
      <c r="AP1787" s="41"/>
      <c r="AQ1787" s="41"/>
      <c r="AR1787" s="42"/>
      <c r="AS1787" s="42"/>
      <c r="AU1787" s="43">
        <f t="shared" si="380"/>
        <v>0</v>
      </c>
    </row>
    <row r="1788" spans="1:47" ht="15" customHeight="1" x14ac:dyDescent="0.25">
      <c r="A1788" s="11"/>
      <c r="B1788" s="19">
        <v>1956</v>
      </c>
      <c r="C1788" s="74"/>
      <c r="D1788" s="77"/>
      <c r="E1788" s="78"/>
      <c r="F1788" s="78"/>
      <c r="G1788" s="80"/>
      <c r="H1788" s="49"/>
      <c r="I1788" s="79"/>
      <c r="J1788" s="27"/>
      <c r="K1788" s="27"/>
      <c r="L1788" s="79"/>
      <c r="M1788" s="81"/>
      <c r="N1788" s="29">
        <v>0</v>
      </c>
      <c r="O1788" s="30" t="str">
        <f>IF(G1788&lt;=$N$2,"",IF(F1788=[3]Pav.tvarkyklė!$B$13,"",IF(ISBLANK(R1788),"X","")))</f>
        <v/>
      </c>
      <c r="P1788" s="88"/>
      <c r="Q1788" s="78"/>
      <c r="R1788" s="78"/>
      <c r="S1788" s="63"/>
      <c r="T1788" s="63"/>
      <c r="U1788" s="34" t="str">
        <f>IFERROR(INDEX('[3]5.Grup_T'!$G$4:$G$22,MATCH('6.Turtas'!E1788,'[3]5.Grup_T'!$E$4:$E$22,0)),"0")</f>
        <v>0</v>
      </c>
      <c r="V1788" s="35">
        <f t="shared" si="381"/>
        <v>0</v>
      </c>
      <c r="W1788" s="35">
        <f>IF(NOT(ISBLANK(H1788)),(12-DATEDIF(H1788,'[3]1.Pradzia'!$D$13,"m")),0)</f>
        <v>0</v>
      </c>
      <c r="X1788" s="35">
        <f t="shared" si="382"/>
        <v>0</v>
      </c>
      <c r="Y1788" s="35">
        <f t="shared" si="392"/>
        <v>0</v>
      </c>
      <c r="Z1788" s="35">
        <f t="shared" si="390"/>
        <v>0</v>
      </c>
      <c r="AA1788" s="36">
        <f t="shared" si="383"/>
        <v>0</v>
      </c>
      <c r="AB1788" s="36">
        <f t="shared" si="384"/>
        <v>0</v>
      </c>
      <c r="AC1788" s="37">
        <f t="shared" si="385"/>
        <v>0</v>
      </c>
      <c r="AD1788" s="35">
        <f>IF(OR(YEAR(G1788)&lt;2019,O1788="X"),0,IF(ISBLANK(H1788),DATEDIF(G1788,'[3]1.Pradzia'!$D$13,"M"),DATEDIF(G1788,H1788,"m")))</f>
        <v>0</v>
      </c>
      <c r="AE1788" s="37">
        <f>IF(E1788='[3]5.Grup_T'!$E$20,0,IF(AD1788&lt;&gt;0,M1788/V1788*MIN(12,AD1788),0))</f>
        <v>0</v>
      </c>
      <c r="AF1788" s="37">
        <f t="shared" si="386"/>
        <v>0</v>
      </c>
      <c r="AG1788" s="37">
        <f t="shared" si="387"/>
        <v>0</v>
      </c>
      <c r="AH1788" s="37">
        <f t="shared" si="388"/>
        <v>0</v>
      </c>
      <c r="AI1788" s="35" t="str">
        <f t="shared" si="389"/>
        <v>Nusidėvėjęs</v>
      </c>
      <c r="AJ1788" s="38" t="str">
        <f>IF(AND(F1788&lt;&gt;[3]Pav.tvarkyklė!$B$12,F1788&lt;&gt;[3]Pav.tvarkyklė!$B$13),"GVTNT","X")</f>
        <v>GVTNT</v>
      </c>
      <c r="AK1788" s="39">
        <f t="shared" si="391"/>
        <v>0</v>
      </c>
      <c r="AL1788" s="41"/>
      <c r="AM1788" s="41"/>
      <c r="AN1788" s="41">
        <f t="shared" si="379"/>
        <v>1900</v>
      </c>
      <c r="AO1788" s="41"/>
      <c r="AP1788" s="41"/>
      <c r="AQ1788" s="41"/>
      <c r="AR1788" s="42"/>
      <c r="AS1788" s="42"/>
      <c r="AU1788" s="43">
        <f t="shared" si="380"/>
        <v>0</v>
      </c>
    </row>
    <row r="1789" spans="1:47" ht="15" customHeight="1" x14ac:dyDescent="0.25">
      <c r="A1789" s="11"/>
      <c r="B1789" s="19">
        <v>1957</v>
      </c>
      <c r="C1789" s="74"/>
      <c r="D1789" s="77"/>
      <c r="E1789" s="75"/>
      <c r="F1789" s="78"/>
      <c r="G1789" s="80"/>
      <c r="H1789" s="49"/>
      <c r="I1789" s="79"/>
      <c r="J1789" s="27"/>
      <c r="K1789" s="27"/>
      <c r="L1789" s="79"/>
      <c r="M1789" s="81"/>
      <c r="N1789" s="29">
        <v>0</v>
      </c>
      <c r="O1789" s="30" t="str">
        <f>IF(G1789&lt;=$N$2,"",IF(F1789=[3]Pav.tvarkyklė!$B$13,"",IF(ISBLANK(R1789),"X","")))</f>
        <v/>
      </c>
      <c r="P1789" s="88"/>
      <c r="Q1789" s="78"/>
      <c r="R1789" s="78"/>
      <c r="S1789" s="63"/>
      <c r="T1789" s="63"/>
      <c r="U1789" s="34" t="str">
        <f>IFERROR(INDEX('[3]5.Grup_T'!$G$4:$G$22,MATCH('6.Turtas'!E1789,'[3]5.Grup_T'!$E$4:$E$22,0)),"0")</f>
        <v>0</v>
      </c>
      <c r="V1789" s="35">
        <f t="shared" si="381"/>
        <v>0</v>
      </c>
      <c r="W1789" s="35">
        <f>IF(NOT(ISBLANK(H1789)),(12-DATEDIF(H1789,'[3]1.Pradzia'!$D$13,"m")),0)</f>
        <v>0</v>
      </c>
      <c r="X1789" s="35">
        <f t="shared" si="382"/>
        <v>0</v>
      </c>
      <c r="Y1789" s="35">
        <f t="shared" si="392"/>
        <v>0</v>
      </c>
      <c r="Z1789" s="35">
        <f t="shared" si="390"/>
        <v>0</v>
      </c>
      <c r="AA1789" s="36">
        <f t="shared" si="383"/>
        <v>0</v>
      </c>
      <c r="AB1789" s="36">
        <f t="shared" si="384"/>
        <v>0</v>
      </c>
      <c r="AC1789" s="37">
        <f t="shared" si="385"/>
        <v>0</v>
      </c>
      <c r="AD1789" s="35">
        <f>IF(OR(YEAR(G1789)&lt;2019,O1789="X"),0,IF(ISBLANK(H1789),DATEDIF(G1789,'[3]1.Pradzia'!$D$13,"M"),DATEDIF(G1789,H1789,"m")))</f>
        <v>0</v>
      </c>
      <c r="AE1789" s="37">
        <f>IF(E1789='[3]5.Grup_T'!$E$20,0,IF(AD1789&lt;&gt;0,M1789/V1789*MIN(12,AD1789),0))</f>
        <v>0</v>
      </c>
      <c r="AF1789" s="37">
        <f t="shared" si="386"/>
        <v>0</v>
      </c>
      <c r="AG1789" s="37">
        <f t="shared" si="387"/>
        <v>0</v>
      </c>
      <c r="AH1789" s="37">
        <f t="shared" si="388"/>
        <v>0</v>
      </c>
      <c r="AI1789" s="35" t="str">
        <f t="shared" si="389"/>
        <v>Nusidėvėjęs</v>
      </c>
      <c r="AJ1789" s="38" t="str">
        <f>IF(AND(F1789&lt;&gt;[3]Pav.tvarkyklė!$B$12,F1789&lt;&gt;[3]Pav.tvarkyklė!$B$13),"GVTNT","X")</f>
        <v>GVTNT</v>
      </c>
      <c r="AK1789" s="39">
        <f t="shared" si="391"/>
        <v>0</v>
      </c>
      <c r="AL1789" s="41"/>
      <c r="AM1789" s="41"/>
      <c r="AN1789" s="41">
        <f t="shared" si="379"/>
        <v>1900</v>
      </c>
      <c r="AO1789" s="41"/>
      <c r="AP1789" s="41"/>
      <c r="AQ1789" s="41"/>
      <c r="AR1789" s="42"/>
      <c r="AS1789" s="42"/>
      <c r="AU1789" s="43">
        <f t="shared" si="380"/>
        <v>0</v>
      </c>
    </row>
    <row r="1790" spans="1:47" ht="15" customHeight="1" x14ac:dyDescent="0.25">
      <c r="A1790" s="11"/>
      <c r="B1790" s="19">
        <v>1958</v>
      </c>
      <c r="C1790" s="74"/>
      <c r="D1790" s="77"/>
      <c r="E1790" s="78"/>
      <c r="F1790" s="78"/>
      <c r="G1790" s="80"/>
      <c r="H1790" s="49"/>
      <c r="I1790" s="79"/>
      <c r="J1790" s="27"/>
      <c r="K1790" s="27"/>
      <c r="L1790" s="79"/>
      <c r="M1790" s="81"/>
      <c r="N1790" s="29">
        <v>0</v>
      </c>
      <c r="O1790" s="30" t="str">
        <f>IF(G1790&lt;=$N$2,"",IF(F1790=[3]Pav.tvarkyklė!$B$13,"",IF(ISBLANK(R1790),"X","")))</f>
        <v/>
      </c>
      <c r="P1790" s="88"/>
      <c r="Q1790" s="78"/>
      <c r="R1790" s="78"/>
      <c r="S1790" s="63"/>
      <c r="T1790" s="63"/>
      <c r="U1790" s="34" t="str">
        <f>IFERROR(INDEX('[3]5.Grup_T'!$G$4:$G$22,MATCH('6.Turtas'!E1790,'[3]5.Grup_T'!$E$4:$E$22,0)),"0")</f>
        <v>0</v>
      </c>
      <c r="V1790" s="35">
        <f t="shared" si="381"/>
        <v>0</v>
      </c>
      <c r="W1790" s="35">
        <f>IF(NOT(ISBLANK(H1790)),(12-DATEDIF(H1790,'[3]1.Pradzia'!$D$13,"m")),0)</f>
        <v>0</v>
      </c>
      <c r="X1790" s="35">
        <f t="shared" si="382"/>
        <v>0</v>
      </c>
      <c r="Y1790" s="35">
        <f t="shared" si="392"/>
        <v>0</v>
      </c>
      <c r="Z1790" s="35">
        <f t="shared" si="390"/>
        <v>0</v>
      </c>
      <c r="AA1790" s="36">
        <f t="shared" si="383"/>
        <v>0</v>
      </c>
      <c r="AB1790" s="36">
        <f t="shared" si="384"/>
        <v>0</v>
      </c>
      <c r="AC1790" s="37">
        <f t="shared" si="385"/>
        <v>0</v>
      </c>
      <c r="AD1790" s="35">
        <f>IF(OR(YEAR(G1790)&lt;2019,O1790="X"),0,IF(ISBLANK(H1790),DATEDIF(G1790,'[3]1.Pradzia'!$D$13,"M"),DATEDIF(G1790,H1790,"m")))</f>
        <v>0</v>
      </c>
      <c r="AE1790" s="37">
        <f>IF(E1790='[3]5.Grup_T'!$E$20,0,IF(AD1790&lt;&gt;0,M1790/V1790*MIN(12,AD1790),0))</f>
        <v>0</v>
      </c>
      <c r="AF1790" s="37">
        <f t="shared" si="386"/>
        <v>0</v>
      </c>
      <c r="AG1790" s="37">
        <f t="shared" si="387"/>
        <v>0</v>
      </c>
      <c r="AH1790" s="37">
        <f t="shared" si="388"/>
        <v>0</v>
      </c>
      <c r="AI1790" s="35" t="str">
        <f t="shared" si="389"/>
        <v>Nusidėvėjęs</v>
      </c>
      <c r="AJ1790" s="38" t="str">
        <f>IF(AND(F1790&lt;&gt;[3]Pav.tvarkyklė!$B$12,F1790&lt;&gt;[3]Pav.tvarkyklė!$B$13),"GVTNT","X")</f>
        <v>GVTNT</v>
      </c>
      <c r="AK1790" s="39">
        <f t="shared" si="391"/>
        <v>0</v>
      </c>
      <c r="AL1790" s="41"/>
      <c r="AM1790" s="41"/>
      <c r="AN1790" s="41">
        <f t="shared" si="379"/>
        <v>1900</v>
      </c>
      <c r="AO1790" s="41"/>
      <c r="AP1790" s="41"/>
      <c r="AQ1790" s="41"/>
      <c r="AR1790" s="42"/>
      <c r="AS1790" s="42"/>
      <c r="AU1790" s="43">
        <f t="shared" si="380"/>
        <v>0</v>
      </c>
    </row>
    <row r="1791" spans="1:47" ht="15" customHeight="1" x14ac:dyDescent="0.25">
      <c r="A1791" s="11"/>
      <c r="B1791" s="19">
        <v>1959</v>
      </c>
      <c r="C1791" s="74"/>
      <c r="D1791" s="77"/>
      <c r="E1791" s="78"/>
      <c r="F1791" s="78"/>
      <c r="G1791" s="80"/>
      <c r="H1791" s="49"/>
      <c r="I1791" s="79"/>
      <c r="J1791" s="27"/>
      <c r="K1791" s="27"/>
      <c r="L1791" s="79"/>
      <c r="M1791" s="81"/>
      <c r="N1791" s="29">
        <v>0</v>
      </c>
      <c r="O1791" s="30" t="str">
        <f>IF(G1791&lt;=$N$2,"",IF(F1791=[3]Pav.tvarkyklė!$B$13,"",IF(ISBLANK(R1791),"X","")))</f>
        <v/>
      </c>
      <c r="P1791" s="88"/>
      <c r="Q1791" s="78"/>
      <c r="R1791" s="78"/>
      <c r="S1791" s="63"/>
      <c r="T1791" s="63"/>
      <c r="U1791" s="34" t="str">
        <f>IFERROR(INDEX('[3]5.Grup_T'!$G$4:$G$22,MATCH('6.Turtas'!E1791,'[3]5.Grup_T'!$E$4:$E$22,0)),"0")</f>
        <v>0</v>
      </c>
      <c r="V1791" s="35">
        <f t="shared" si="381"/>
        <v>0</v>
      </c>
      <c r="W1791" s="35">
        <f>IF(NOT(ISBLANK(H1791)),(12-DATEDIF(H1791,'[3]1.Pradzia'!$D$13,"m")),0)</f>
        <v>0</v>
      </c>
      <c r="X1791" s="35">
        <f t="shared" si="382"/>
        <v>0</v>
      </c>
      <c r="Y1791" s="35">
        <f t="shared" si="392"/>
        <v>0</v>
      </c>
      <c r="Z1791" s="35">
        <f t="shared" si="390"/>
        <v>0</v>
      </c>
      <c r="AA1791" s="36">
        <f t="shared" si="383"/>
        <v>0</v>
      </c>
      <c r="AB1791" s="36">
        <f t="shared" si="384"/>
        <v>0</v>
      </c>
      <c r="AC1791" s="37">
        <f t="shared" si="385"/>
        <v>0</v>
      </c>
      <c r="AD1791" s="35">
        <f>IF(OR(YEAR(G1791)&lt;2019,O1791="X"),0,IF(ISBLANK(H1791),DATEDIF(G1791,'[3]1.Pradzia'!$D$13,"M"),DATEDIF(G1791,H1791,"m")))</f>
        <v>0</v>
      </c>
      <c r="AE1791" s="37">
        <f>IF(E1791='[3]5.Grup_T'!$E$20,0,IF(AD1791&lt;&gt;0,M1791/V1791*MIN(12,AD1791),0))</f>
        <v>0</v>
      </c>
      <c r="AF1791" s="37">
        <f t="shared" si="386"/>
        <v>0</v>
      </c>
      <c r="AG1791" s="37">
        <f t="shared" si="387"/>
        <v>0</v>
      </c>
      <c r="AH1791" s="37">
        <f t="shared" si="388"/>
        <v>0</v>
      </c>
      <c r="AI1791" s="35" t="str">
        <f t="shared" si="389"/>
        <v>Nusidėvėjęs</v>
      </c>
      <c r="AJ1791" s="38" t="str">
        <f>IF(AND(F1791&lt;&gt;[3]Pav.tvarkyklė!$B$12,F1791&lt;&gt;[3]Pav.tvarkyklė!$B$13),"GVTNT","X")</f>
        <v>GVTNT</v>
      </c>
      <c r="AK1791" s="39">
        <f t="shared" si="391"/>
        <v>0</v>
      </c>
      <c r="AL1791" s="41"/>
      <c r="AM1791" s="41"/>
      <c r="AN1791" s="41">
        <f t="shared" si="379"/>
        <v>1900</v>
      </c>
      <c r="AO1791" s="41"/>
      <c r="AP1791" s="41"/>
      <c r="AQ1791" s="41"/>
      <c r="AR1791" s="42"/>
      <c r="AS1791" s="42"/>
      <c r="AU1791" s="43">
        <f t="shared" si="380"/>
        <v>0</v>
      </c>
    </row>
    <row r="1792" spans="1:47" ht="15" customHeight="1" x14ac:dyDescent="0.25">
      <c r="A1792" s="11"/>
      <c r="B1792" s="19">
        <v>1960</v>
      </c>
      <c r="C1792" s="74"/>
      <c r="D1792" s="77"/>
      <c r="E1792" s="78"/>
      <c r="F1792" s="78"/>
      <c r="G1792" s="80"/>
      <c r="H1792" s="49"/>
      <c r="I1792" s="79"/>
      <c r="J1792" s="27"/>
      <c r="K1792" s="27"/>
      <c r="L1792" s="79"/>
      <c r="M1792" s="81"/>
      <c r="N1792" s="29">
        <v>0</v>
      </c>
      <c r="O1792" s="30" t="str">
        <f>IF(G1792&lt;=$N$2,"",IF(F1792=[3]Pav.tvarkyklė!$B$13,"",IF(ISBLANK(R1792),"X","")))</f>
        <v/>
      </c>
      <c r="P1792" s="88"/>
      <c r="Q1792" s="78"/>
      <c r="R1792" s="78"/>
      <c r="S1792" s="63"/>
      <c r="T1792" s="63"/>
      <c r="U1792" s="34" t="str">
        <f>IFERROR(INDEX('[3]5.Grup_T'!$G$4:$G$22,MATCH('6.Turtas'!E1792,'[3]5.Grup_T'!$E$4:$E$22,0)),"0")</f>
        <v>0</v>
      </c>
      <c r="V1792" s="35">
        <f t="shared" si="381"/>
        <v>0</v>
      </c>
      <c r="W1792" s="35">
        <f>IF(NOT(ISBLANK(H1792)),(12-DATEDIF(H1792,'[3]1.Pradzia'!$D$13,"m")),0)</f>
        <v>0</v>
      </c>
      <c r="X1792" s="35">
        <f t="shared" si="382"/>
        <v>0</v>
      </c>
      <c r="Y1792" s="35">
        <f t="shared" si="392"/>
        <v>0</v>
      </c>
      <c r="Z1792" s="35">
        <f t="shared" si="390"/>
        <v>0</v>
      </c>
      <c r="AA1792" s="36">
        <f t="shared" si="383"/>
        <v>0</v>
      </c>
      <c r="AB1792" s="36">
        <f t="shared" si="384"/>
        <v>0</v>
      </c>
      <c r="AC1792" s="37">
        <f t="shared" si="385"/>
        <v>0</v>
      </c>
      <c r="AD1792" s="35">
        <f>IF(OR(YEAR(G1792)&lt;2019,O1792="X"),0,IF(ISBLANK(H1792),DATEDIF(G1792,'[3]1.Pradzia'!$D$13,"M"),DATEDIF(G1792,H1792,"m")))</f>
        <v>0</v>
      </c>
      <c r="AE1792" s="37">
        <f>IF(E1792='[3]5.Grup_T'!$E$20,0,IF(AD1792&lt;&gt;0,M1792/V1792*MIN(12,AD1792),0))</f>
        <v>0</v>
      </c>
      <c r="AF1792" s="37">
        <f t="shared" si="386"/>
        <v>0</v>
      </c>
      <c r="AG1792" s="37">
        <f t="shared" si="387"/>
        <v>0</v>
      </c>
      <c r="AH1792" s="37">
        <f t="shared" si="388"/>
        <v>0</v>
      </c>
      <c r="AI1792" s="35" t="str">
        <f t="shared" si="389"/>
        <v>Nusidėvėjęs</v>
      </c>
      <c r="AJ1792" s="38" t="str">
        <f>IF(AND(F1792&lt;&gt;[3]Pav.tvarkyklė!$B$12,F1792&lt;&gt;[3]Pav.tvarkyklė!$B$13),"GVTNT","X")</f>
        <v>GVTNT</v>
      </c>
      <c r="AK1792" s="39">
        <f t="shared" si="391"/>
        <v>0</v>
      </c>
      <c r="AL1792" s="41"/>
      <c r="AM1792" s="41"/>
      <c r="AN1792" s="41">
        <f t="shared" si="379"/>
        <v>1900</v>
      </c>
      <c r="AO1792" s="41"/>
      <c r="AP1792" s="41"/>
      <c r="AQ1792" s="41"/>
      <c r="AR1792" s="42"/>
      <c r="AS1792" s="42"/>
      <c r="AU1792" s="43">
        <f t="shared" si="380"/>
        <v>0</v>
      </c>
    </row>
    <row r="1793" spans="1:47" ht="15" customHeight="1" x14ac:dyDescent="0.25">
      <c r="A1793" s="11"/>
      <c r="B1793" s="19">
        <v>1961</v>
      </c>
      <c r="C1793" s="74"/>
      <c r="D1793" s="77"/>
      <c r="E1793" s="78"/>
      <c r="F1793" s="78"/>
      <c r="G1793" s="80"/>
      <c r="H1793" s="49"/>
      <c r="I1793" s="79"/>
      <c r="J1793" s="27"/>
      <c r="K1793" s="27"/>
      <c r="L1793" s="79"/>
      <c r="M1793" s="81"/>
      <c r="N1793" s="29">
        <v>0</v>
      </c>
      <c r="O1793" s="30" t="str">
        <f>IF(G1793&lt;=$N$2,"",IF(F1793=[3]Pav.tvarkyklė!$B$13,"",IF(ISBLANK(R1793),"X","")))</f>
        <v/>
      </c>
      <c r="P1793" s="88"/>
      <c r="Q1793" s="78"/>
      <c r="R1793" s="78"/>
      <c r="S1793" s="63"/>
      <c r="T1793" s="63"/>
      <c r="U1793" s="34" t="str">
        <f>IFERROR(INDEX('[3]5.Grup_T'!$G$4:$G$22,MATCH('6.Turtas'!E1793,'[3]5.Grup_T'!$E$4:$E$22,0)),"0")</f>
        <v>0</v>
      </c>
      <c r="V1793" s="35">
        <f t="shared" si="381"/>
        <v>0</v>
      </c>
      <c r="W1793" s="35">
        <f>IF(NOT(ISBLANK(H1793)),(12-DATEDIF(H1793,'[3]1.Pradzia'!$D$13,"m")),0)</f>
        <v>0</v>
      </c>
      <c r="X1793" s="35">
        <f t="shared" si="382"/>
        <v>0</v>
      </c>
      <c r="Y1793" s="35">
        <f t="shared" si="392"/>
        <v>0</v>
      </c>
      <c r="Z1793" s="35">
        <f t="shared" si="390"/>
        <v>0</v>
      </c>
      <c r="AA1793" s="36">
        <f t="shared" si="383"/>
        <v>0</v>
      </c>
      <c r="AB1793" s="36">
        <f t="shared" si="384"/>
        <v>0</v>
      </c>
      <c r="AC1793" s="37">
        <f t="shared" si="385"/>
        <v>0</v>
      </c>
      <c r="AD1793" s="35">
        <f>IF(OR(YEAR(G1793)&lt;2019,O1793="X"),0,IF(ISBLANK(H1793),DATEDIF(G1793,'[3]1.Pradzia'!$D$13,"M"),DATEDIF(G1793,H1793,"m")))</f>
        <v>0</v>
      </c>
      <c r="AE1793" s="37">
        <f>IF(E1793='[3]5.Grup_T'!$E$20,0,IF(AD1793&lt;&gt;0,M1793/V1793*MIN(12,AD1793),0))</f>
        <v>0</v>
      </c>
      <c r="AF1793" s="37">
        <f t="shared" si="386"/>
        <v>0</v>
      </c>
      <c r="AG1793" s="37">
        <f t="shared" si="387"/>
        <v>0</v>
      </c>
      <c r="AH1793" s="37">
        <f t="shared" si="388"/>
        <v>0</v>
      </c>
      <c r="AI1793" s="35" t="str">
        <f t="shared" si="389"/>
        <v>Nusidėvėjęs</v>
      </c>
      <c r="AJ1793" s="38" t="str">
        <f>IF(AND(F1793&lt;&gt;[3]Pav.tvarkyklė!$B$12,F1793&lt;&gt;[3]Pav.tvarkyklė!$B$13),"GVTNT","X")</f>
        <v>GVTNT</v>
      </c>
      <c r="AK1793" s="39">
        <f t="shared" si="391"/>
        <v>0</v>
      </c>
      <c r="AL1793" s="41"/>
      <c r="AM1793" s="41"/>
      <c r="AN1793" s="41">
        <f t="shared" si="379"/>
        <v>1900</v>
      </c>
      <c r="AO1793" s="41"/>
      <c r="AP1793" s="41"/>
      <c r="AQ1793" s="41"/>
      <c r="AR1793" s="42"/>
      <c r="AS1793" s="42"/>
      <c r="AU1793" s="43">
        <f t="shared" si="380"/>
        <v>0</v>
      </c>
    </row>
    <row r="1794" spans="1:47" ht="15" customHeight="1" x14ac:dyDescent="0.25">
      <c r="A1794" s="11"/>
      <c r="B1794" s="19">
        <v>1962</v>
      </c>
      <c r="C1794" s="74"/>
      <c r="D1794" s="77"/>
      <c r="E1794" s="78"/>
      <c r="F1794" s="78"/>
      <c r="G1794" s="80"/>
      <c r="H1794" s="49"/>
      <c r="I1794" s="79"/>
      <c r="J1794" s="27"/>
      <c r="K1794" s="27"/>
      <c r="L1794" s="79"/>
      <c r="M1794" s="81"/>
      <c r="N1794" s="29">
        <v>0</v>
      </c>
      <c r="O1794" s="30" t="str">
        <f>IF(G1794&lt;=$N$2,"",IF(F1794=[3]Pav.tvarkyklė!$B$13,"",IF(ISBLANK(R1794),"X","")))</f>
        <v/>
      </c>
      <c r="P1794" s="88"/>
      <c r="Q1794" s="78"/>
      <c r="R1794" s="78"/>
      <c r="S1794" s="63"/>
      <c r="T1794" s="63"/>
      <c r="U1794" s="34" t="str">
        <f>IFERROR(INDEX('[3]5.Grup_T'!$G$4:$G$22,MATCH('6.Turtas'!E1794,'[3]5.Grup_T'!$E$4:$E$22,0)),"0")</f>
        <v>0</v>
      </c>
      <c r="V1794" s="35">
        <f t="shared" si="381"/>
        <v>0</v>
      </c>
      <c r="W1794" s="35">
        <f>IF(NOT(ISBLANK(H1794)),(12-DATEDIF(H1794,'[3]1.Pradzia'!$D$13,"m")),0)</f>
        <v>0</v>
      </c>
      <c r="X1794" s="35">
        <f t="shared" si="382"/>
        <v>0</v>
      </c>
      <c r="Y1794" s="35">
        <f t="shared" si="392"/>
        <v>0</v>
      </c>
      <c r="Z1794" s="35">
        <f t="shared" si="390"/>
        <v>0</v>
      </c>
      <c r="AA1794" s="36">
        <f t="shared" si="383"/>
        <v>0</v>
      </c>
      <c r="AB1794" s="36">
        <f t="shared" si="384"/>
        <v>0</v>
      </c>
      <c r="AC1794" s="37">
        <f t="shared" si="385"/>
        <v>0</v>
      </c>
      <c r="AD1794" s="35">
        <f>IF(OR(YEAR(G1794)&lt;2019,O1794="X"),0,IF(ISBLANK(H1794),DATEDIF(G1794,'[3]1.Pradzia'!$D$13,"M"),DATEDIF(G1794,H1794,"m")))</f>
        <v>0</v>
      </c>
      <c r="AE1794" s="37">
        <f>IF(E1794='[3]5.Grup_T'!$E$20,0,IF(AD1794&lt;&gt;0,M1794/V1794*MIN(12,AD1794),0))</f>
        <v>0</v>
      </c>
      <c r="AF1794" s="37">
        <f t="shared" si="386"/>
        <v>0</v>
      </c>
      <c r="AG1794" s="37">
        <f t="shared" si="387"/>
        <v>0</v>
      </c>
      <c r="AH1794" s="37">
        <f t="shared" si="388"/>
        <v>0</v>
      </c>
      <c r="AI1794" s="35" t="str">
        <f t="shared" si="389"/>
        <v>Nusidėvėjęs</v>
      </c>
      <c r="AJ1794" s="38" t="str">
        <f>IF(AND(F1794&lt;&gt;[3]Pav.tvarkyklė!$B$12,F1794&lt;&gt;[3]Pav.tvarkyklė!$B$13),"GVTNT","X")</f>
        <v>GVTNT</v>
      </c>
      <c r="AK1794" s="39">
        <f t="shared" si="391"/>
        <v>0</v>
      </c>
      <c r="AL1794" s="41"/>
      <c r="AM1794" s="41"/>
      <c r="AN1794" s="41">
        <f t="shared" si="379"/>
        <v>1900</v>
      </c>
      <c r="AO1794" s="41"/>
      <c r="AP1794" s="41"/>
      <c r="AQ1794" s="41"/>
      <c r="AR1794" s="42"/>
      <c r="AS1794" s="42"/>
      <c r="AU1794" s="43">
        <f t="shared" si="380"/>
        <v>0</v>
      </c>
    </row>
    <row r="1795" spans="1:47" ht="15" customHeight="1" x14ac:dyDescent="0.25">
      <c r="A1795" s="11"/>
      <c r="B1795" s="19">
        <v>1963</v>
      </c>
      <c r="C1795" s="74"/>
      <c r="D1795" s="77"/>
      <c r="E1795" s="78"/>
      <c r="F1795" s="78"/>
      <c r="G1795" s="80"/>
      <c r="H1795" s="49"/>
      <c r="I1795" s="79"/>
      <c r="J1795" s="27"/>
      <c r="K1795" s="27"/>
      <c r="L1795" s="79"/>
      <c r="M1795" s="81"/>
      <c r="N1795" s="29">
        <v>0</v>
      </c>
      <c r="O1795" s="30" t="str">
        <f>IF(G1795&lt;=$N$2,"",IF(F1795=[3]Pav.tvarkyklė!$B$13,"",IF(ISBLANK(R1795),"X","")))</f>
        <v/>
      </c>
      <c r="P1795" s="88"/>
      <c r="Q1795" s="78"/>
      <c r="R1795" s="78"/>
      <c r="S1795" s="63"/>
      <c r="T1795" s="63"/>
      <c r="U1795" s="34" t="str">
        <f>IFERROR(INDEX('[3]5.Grup_T'!$G$4:$G$22,MATCH('6.Turtas'!E1795,'[3]5.Grup_T'!$E$4:$E$22,0)),"0")</f>
        <v>0</v>
      </c>
      <c r="V1795" s="35">
        <f t="shared" si="381"/>
        <v>0</v>
      </c>
      <c r="W1795" s="35">
        <f>IF(NOT(ISBLANK(H1795)),(12-DATEDIF(H1795,'[3]1.Pradzia'!$D$13,"m")),0)</f>
        <v>0</v>
      </c>
      <c r="X1795" s="35">
        <f t="shared" si="382"/>
        <v>0</v>
      </c>
      <c r="Y1795" s="35">
        <f t="shared" si="392"/>
        <v>0</v>
      </c>
      <c r="Z1795" s="35">
        <f t="shared" si="390"/>
        <v>0</v>
      </c>
      <c r="AA1795" s="36">
        <f t="shared" si="383"/>
        <v>0</v>
      </c>
      <c r="AB1795" s="36">
        <f t="shared" si="384"/>
        <v>0</v>
      </c>
      <c r="AC1795" s="37">
        <f t="shared" si="385"/>
        <v>0</v>
      </c>
      <c r="AD1795" s="35">
        <f>IF(OR(YEAR(G1795)&lt;2019,O1795="X"),0,IF(ISBLANK(H1795),DATEDIF(G1795,'[3]1.Pradzia'!$D$13,"M"),DATEDIF(G1795,H1795,"m")))</f>
        <v>0</v>
      </c>
      <c r="AE1795" s="37">
        <f>IF(E1795='[3]5.Grup_T'!$E$20,0,IF(AD1795&lt;&gt;0,M1795/V1795*MIN(12,AD1795),0))</f>
        <v>0</v>
      </c>
      <c r="AF1795" s="37">
        <f t="shared" si="386"/>
        <v>0</v>
      </c>
      <c r="AG1795" s="37">
        <f t="shared" si="387"/>
        <v>0</v>
      </c>
      <c r="AH1795" s="37">
        <f t="shared" si="388"/>
        <v>0</v>
      </c>
      <c r="AI1795" s="35" t="str">
        <f t="shared" si="389"/>
        <v>Nusidėvėjęs</v>
      </c>
      <c r="AJ1795" s="38" t="str">
        <f>IF(AND(F1795&lt;&gt;[3]Pav.tvarkyklė!$B$12,F1795&lt;&gt;[3]Pav.tvarkyklė!$B$13),"GVTNT","X")</f>
        <v>GVTNT</v>
      </c>
      <c r="AK1795" s="39">
        <f t="shared" si="391"/>
        <v>0</v>
      </c>
      <c r="AL1795" s="41"/>
      <c r="AM1795" s="41"/>
      <c r="AN1795" s="41">
        <f t="shared" si="379"/>
        <v>1900</v>
      </c>
      <c r="AO1795" s="41"/>
      <c r="AP1795" s="41"/>
      <c r="AQ1795" s="41"/>
      <c r="AR1795" s="42"/>
      <c r="AS1795" s="42"/>
      <c r="AU1795" s="43">
        <f t="shared" si="380"/>
        <v>0</v>
      </c>
    </row>
    <row r="1796" spans="1:47" ht="15" customHeight="1" x14ac:dyDescent="0.25">
      <c r="A1796" s="11"/>
      <c r="B1796" s="19">
        <v>1964</v>
      </c>
      <c r="C1796" s="74"/>
      <c r="D1796" s="77"/>
      <c r="E1796" s="78"/>
      <c r="F1796" s="78"/>
      <c r="G1796" s="80"/>
      <c r="H1796" s="49"/>
      <c r="I1796" s="79"/>
      <c r="J1796" s="27"/>
      <c r="K1796" s="27"/>
      <c r="L1796" s="79"/>
      <c r="M1796" s="81"/>
      <c r="N1796" s="29">
        <v>0</v>
      </c>
      <c r="O1796" s="30" t="str">
        <f>IF(G1796&lt;=$N$2,"",IF(F1796=[3]Pav.tvarkyklė!$B$13,"",IF(ISBLANK(R1796),"X","")))</f>
        <v/>
      </c>
      <c r="P1796" s="88"/>
      <c r="Q1796" s="78"/>
      <c r="R1796" s="78"/>
      <c r="S1796" s="63"/>
      <c r="T1796" s="63"/>
      <c r="U1796" s="34" t="str">
        <f>IFERROR(INDEX('[3]5.Grup_T'!$G$4:$G$22,MATCH('6.Turtas'!E1796,'[3]5.Grup_T'!$E$4:$E$22,0)),"0")</f>
        <v>0</v>
      </c>
      <c r="V1796" s="35">
        <f t="shared" si="381"/>
        <v>0</v>
      </c>
      <c r="W1796" s="35">
        <f>IF(NOT(ISBLANK(H1796)),(12-DATEDIF(H1796,'[3]1.Pradzia'!$D$13,"m")),0)</f>
        <v>0</v>
      </c>
      <c r="X1796" s="35">
        <f t="shared" si="382"/>
        <v>0</v>
      </c>
      <c r="Y1796" s="35">
        <f t="shared" si="392"/>
        <v>0</v>
      </c>
      <c r="Z1796" s="35">
        <f t="shared" si="390"/>
        <v>0</v>
      </c>
      <c r="AA1796" s="36">
        <f t="shared" si="383"/>
        <v>0</v>
      </c>
      <c r="AB1796" s="36">
        <f t="shared" si="384"/>
        <v>0</v>
      </c>
      <c r="AC1796" s="37">
        <f t="shared" si="385"/>
        <v>0</v>
      </c>
      <c r="AD1796" s="35">
        <f>IF(OR(YEAR(G1796)&lt;2019,O1796="X"),0,IF(ISBLANK(H1796),DATEDIF(G1796,'[3]1.Pradzia'!$D$13,"M"),DATEDIF(G1796,H1796,"m")))</f>
        <v>0</v>
      </c>
      <c r="AE1796" s="37">
        <f>IF(E1796='[3]5.Grup_T'!$E$20,0,IF(AD1796&lt;&gt;0,M1796/V1796*MIN(12,AD1796),0))</f>
        <v>0</v>
      </c>
      <c r="AF1796" s="37">
        <f t="shared" si="386"/>
        <v>0</v>
      </c>
      <c r="AG1796" s="37">
        <f t="shared" si="387"/>
        <v>0</v>
      </c>
      <c r="AH1796" s="37">
        <f t="shared" si="388"/>
        <v>0</v>
      </c>
      <c r="AI1796" s="35" t="str">
        <f t="shared" si="389"/>
        <v>Nusidėvėjęs</v>
      </c>
      <c r="AJ1796" s="38" t="str">
        <f>IF(AND(F1796&lt;&gt;[3]Pav.tvarkyklė!$B$12,F1796&lt;&gt;[3]Pav.tvarkyklė!$B$13),"GVTNT","X")</f>
        <v>GVTNT</v>
      </c>
      <c r="AK1796" s="39">
        <f t="shared" si="391"/>
        <v>0</v>
      </c>
      <c r="AL1796" s="41"/>
      <c r="AM1796" s="41"/>
      <c r="AN1796" s="41">
        <f t="shared" si="379"/>
        <v>1900</v>
      </c>
      <c r="AO1796" s="41"/>
      <c r="AP1796" s="41"/>
      <c r="AQ1796" s="41"/>
      <c r="AR1796" s="42"/>
      <c r="AS1796" s="42"/>
      <c r="AU1796" s="43">
        <f t="shared" si="380"/>
        <v>0</v>
      </c>
    </row>
    <row r="1797" spans="1:47" ht="15" customHeight="1" x14ac:dyDescent="0.25">
      <c r="A1797" s="11"/>
      <c r="B1797" s="19">
        <v>1965</v>
      </c>
      <c r="C1797" s="74"/>
      <c r="D1797" s="77"/>
      <c r="E1797" s="78"/>
      <c r="F1797" s="78"/>
      <c r="G1797" s="80"/>
      <c r="H1797" s="49"/>
      <c r="I1797" s="79"/>
      <c r="J1797" s="27"/>
      <c r="K1797" s="27"/>
      <c r="L1797" s="79"/>
      <c r="M1797" s="81"/>
      <c r="N1797" s="29">
        <v>0</v>
      </c>
      <c r="O1797" s="30" t="str">
        <f>IF(G1797&lt;=$N$2,"",IF(F1797=[3]Pav.tvarkyklė!$B$13,"",IF(ISBLANK(R1797),"X","")))</f>
        <v/>
      </c>
      <c r="P1797" s="88"/>
      <c r="Q1797" s="78"/>
      <c r="R1797" s="78"/>
      <c r="S1797" s="63"/>
      <c r="T1797" s="63"/>
      <c r="U1797" s="34" t="str">
        <f>IFERROR(INDEX('[3]5.Grup_T'!$G$4:$G$22,MATCH('6.Turtas'!E1797,'[3]5.Grup_T'!$E$4:$E$22,0)),"0")</f>
        <v>0</v>
      </c>
      <c r="V1797" s="35">
        <f t="shared" si="381"/>
        <v>0</v>
      </c>
      <c r="W1797" s="35">
        <f>IF(NOT(ISBLANK(H1797)),(12-DATEDIF(H1797,'[3]1.Pradzia'!$D$13,"m")),0)</f>
        <v>0</v>
      </c>
      <c r="X1797" s="35">
        <f t="shared" si="382"/>
        <v>0</v>
      </c>
      <c r="Y1797" s="35">
        <f t="shared" si="392"/>
        <v>0</v>
      </c>
      <c r="Z1797" s="35">
        <f t="shared" si="390"/>
        <v>0</v>
      </c>
      <c r="AA1797" s="36">
        <f t="shared" si="383"/>
        <v>0</v>
      </c>
      <c r="AB1797" s="36">
        <f t="shared" si="384"/>
        <v>0</v>
      </c>
      <c r="AC1797" s="37">
        <f t="shared" si="385"/>
        <v>0</v>
      </c>
      <c r="AD1797" s="35">
        <f>IF(OR(YEAR(G1797)&lt;2019,O1797="X"),0,IF(ISBLANK(H1797),DATEDIF(G1797,'[3]1.Pradzia'!$D$13,"M"),DATEDIF(G1797,H1797,"m")))</f>
        <v>0</v>
      </c>
      <c r="AE1797" s="37">
        <f>IF(E1797='[3]5.Grup_T'!$E$20,0,IF(AD1797&lt;&gt;0,M1797/V1797*MIN(12,AD1797),0))</f>
        <v>0</v>
      </c>
      <c r="AF1797" s="37">
        <f t="shared" si="386"/>
        <v>0</v>
      </c>
      <c r="AG1797" s="37">
        <f t="shared" si="387"/>
        <v>0</v>
      </c>
      <c r="AH1797" s="37">
        <f t="shared" si="388"/>
        <v>0</v>
      </c>
      <c r="AI1797" s="35" t="str">
        <f t="shared" si="389"/>
        <v>Nusidėvėjęs</v>
      </c>
      <c r="AJ1797" s="38" t="str">
        <f>IF(AND(F1797&lt;&gt;[3]Pav.tvarkyklė!$B$12,F1797&lt;&gt;[3]Pav.tvarkyklė!$B$13),"GVTNT","X")</f>
        <v>GVTNT</v>
      </c>
      <c r="AK1797" s="39">
        <f t="shared" si="391"/>
        <v>0</v>
      </c>
      <c r="AL1797" s="41"/>
      <c r="AM1797" s="41"/>
      <c r="AN1797" s="41">
        <f t="shared" ref="AN1797:AN1860" si="393">YEAR(G1797)</f>
        <v>1900</v>
      </c>
      <c r="AO1797" s="41"/>
      <c r="AP1797" s="41"/>
      <c r="AQ1797" s="41"/>
      <c r="AR1797" s="42"/>
      <c r="AS1797" s="42"/>
      <c r="AU1797" s="43">
        <f t="shared" ref="AU1797:AU1860" si="394">AF1797-AT1797</f>
        <v>0</v>
      </c>
    </row>
    <row r="1798" spans="1:47" ht="15" customHeight="1" x14ac:dyDescent="0.25">
      <c r="A1798" s="11"/>
      <c r="B1798" s="19">
        <v>1966</v>
      </c>
      <c r="C1798" s="74"/>
      <c r="D1798" s="77"/>
      <c r="E1798" s="78"/>
      <c r="F1798" s="78"/>
      <c r="G1798" s="80"/>
      <c r="H1798" s="49"/>
      <c r="I1798" s="79"/>
      <c r="J1798" s="27"/>
      <c r="K1798" s="27"/>
      <c r="L1798" s="79"/>
      <c r="M1798" s="81"/>
      <c r="N1798" s="29">
        <v>0</v>
      </c>
      <c r="O1798" s="30" t="str">
        <f>IF(G1798&lt;=$N$2,"",IF(F1798=[3]Pav.tvarkyklė!$B$13,"",IF(ISBLANK(R1798),"X","")))</f>
        <v/>
      </c>
      <c r="P1798" s="88"/>
      <c r="Q1798" s="78"/>
      <c r="R1798" s="78"/>
      <c r="S1798" s="63"/>
      <c r="T1798" s="63"/>
      <c r="U1798" s="34" t="str">
        <f>IFERROR(INDEX('[3]5.Grup_T'!$G$4:$G$22,MATCH('6.Turtas'!E1798,'[3]5.Grup_T'!$E$4:$E$22,0)),"0")</f>
        <v>0</v>
      </c>
      <c r="V1798" s="35">
        <f t="shared" si="381"/>
        <v>0</v>
      </c>
      <c r="W1798" s="35">
        <f>IF(NOT(ISBLANK(H1798)),(12-DATEDIF(H1798,'[3]1.Pradzia'!$D$13,"m")),0)</f>
        <v>0</v>
      </c>
      <c r="X1798" s="35">
        <f t="shared" si="382"/>
        <v>0</v>
      </c>
      <c r="Y1798" s="35">
        <f t="shared" si="392"/>
        <v>0</v>
      </c>
      <c r="Z1798" s="35">
        <f t="shared" si="390"/>
        <v>0</v>
      </c>
      <c r="AA1798" s="36">
        <f t="shared" si="383"/>
        <v>0</v>
      </c>
      <c r="AB1798" s="36">
        <f t="shared" si="384"/>
        <v>0</v>
      </c>
      <c r="AC1798" s="37">
        <f t="shared" si="385"/>
        <v>0</v>
      </c>
      <c r="AD1798" s="35">
        <f>IF(OR(YEAR(G1798)&lt;2019,O1798="X"),0,IF(ISBLANK(H1798),DATEDIF(G1798,'[3]1.Pradzia'!$D$13,"M"),DATEDIF(G1798,H1798,"m")))</f>
        <v>0</v>
      </c>
      <c r="AE1798" s="37">
        <f>IF(E1798='[3]5.Grup_T'!$E$20,0,IF(AD1798&lt;&gt;0,M1798/V1798*MIN(12,AD1798),0))</f>
        <v>0</v>
      </c>
      <c r="AF1798" s="37">
        <f t="shared" si="386"/>
        <v>0</v>
      </c>
      <c r="AG1798" s="37">
        <f t="shared" si="387"/>
        <v>0</v>
      </c>
      <c r="AH1798" s="37">
        <f t="shared" si="388"/>
        <v>0</v>
      </c>
      <c r="AI1798" s="35" t="str">
        <f t="shared" si="389"/>
        <v>Nusidėvėjęs</v>
      </c>
      <c r="AJ1798" s="38" t="str">
        <f>IF(AND(F1798&lt;&gt;[3]Pav.tvarkyklė!$B$12,F1798&lt;&gt;[3]Pav.tvarkyklė!$B$13),"GVTNT","X")</f>
        <v>GVTNT</v>
      </c>
      <c r="AK1798" s="39">
        <f t="shared" si="391"/>
        <v>0</v>
      </c>
      <c r="AL1798" s="41"/>
      <c r="AM1798" s="41"/>
      <c r="AN1798" s="41">
        <f t="shared" si="393"/>
        <v>1900</v>
      </c>
      <c r="AO1798" s="41"/>
      <c r="AP1798" s="41"/>
      <c r="AQ1798" s="41"/>
      <c r="AR1798" s="42"/>
      <c r="AS1798" s="42"/>
      <c r="AU1798" s="43">
        <f t="shared" si="394"/>
        <v>0</v>
      </c>
    </row>
    <row r="1799" spans="1:47" ht="15" customHeight="1" x14ac:dyDescent="0.25">
      <c r="A1799" s="11"/>
      <c r="B1799" s="19">
        <v>1967</v>
      </c>
      <c r="C1799" s="74"/>
      <c r="D1799" s="77"/>
      <c r="E1799" s="75"/>
      <c r="F1799" s="78"/>
      <c r="G1799" s="80"/>
      <c r="H1799" s="49"/>
      <c r="I1799" s="79"/>
      <c r="J1799" s="27"/>
      <c r="K1799" s="27"/>
      <c r="L1799" s="79"/>
      <c r="M1799" s="81"/>
      <c r="N1799" s="29">
        <v>0</v>
      </c>
      <c r="O1799" s="30" t="str">
        <f>IF(G1799&lt;=$N$2,"",IF(F1799=[3]Pav.tvarkyklė!$B$13,"",IF(ISBLANK(R1799),"X","")))</f>
        <v/>
      </c>
      <c r="P1799" s="88"/>
      <c r="Q1799" s="78"/>
      <c r="R1799" s="78"/>
      <c r="S1799" s="63"/>
      <c r="T1799" s="63"/>
      <c r="U1799" s="34" t="str">
        <f>IFERROR(INDEX('[3]5.Grup_T'!$G$4:$G$22,MATCH('6.Turtas'!E1799,'[3]5.Grup_T'!$E$4:$E$22,0)),"0")</f>
        <v>0</v>
      </c>
      <c r="V1799" s="35">
        <f t="shared" si="381"/>
        <v>0</v>
      </c>
      <c r="W1799" s="35">
        <f>IF(NOT(ISBLANK(H1799)),(12-DATEDIF(H1799,'[3]1.Pradzia'!$D$13,"m")),0)</f>
        <v>0</v>
      </c>
      <c r="X1799" s="35">
        <f t="shared" si="382"/>
        <v>0</v>
      </c>
      <c r="Y1799" s="35">
        <f t="shared" si="392"/>
        <v>0</v>
      </c>
      <c r="Z1799" s="35">
        <f t="shared" si="390"/>
        <v>0</v>
      </c>
      <c r="AA1799" s="36">
        <f t="shared" si="383"/>
        <v>0</v>
      </c>
      <c r="AB1799" s="36">
        <f t="shared" si="384"/>
        <v>0</v>
      </c>
      <c r="AC1799" s="37">
        <f t="shared" si="385"/>
        <v>0</v>
      </c>
      <c r="AD1799" s="35">
        <f>IF(OR(YEAR(G1799)&lt;2019,O1799="X"),0,IF(ISBLANK(H1799),DATEDIF(G1799,'[3]1.Pradzia'!$D$13,"M"),DATEDIF(G1799,H1799,"m")))</f>
        <v>0</v>
      </c>
      <c r="AE1799" s="37">
        <f>IF(E1799='[3]5.Grup_T'!$E$20,0,IF(AD1799&lt;&gt;0,M1799/V1799*MIN(12,AD1799),0))</f>
        <v>0</v>
      </c>
      <c r="AF1799" s="37">
        <f t="shared" si="386"/>
        <v>0</v>
      </c>
      <c r="AG1799" s="37">
        <f t="shared" si="387"/>
        <v>0</v>
      </c>
      <c r="AH1799" s="37">
        <f t="shared" si="388"/>
        <v>0</v>
      </c>
      <c r="AI1799" s="35" t="str">
        <f t="shared" si="389"/>
        <v>Nusidėvėjęs</v>
      </c>
      <c r="AJ1799" s="38" t="str">
        <f>IF(AND(F1799&lt;&gt;[3]Pav.tvarkyklė!$B$12,F1799&lt;&gt;[3]Pav.tvarkyklė!$B$13),"GVTNT","X")</f>
        <v>GVTNT</v>
      </c>
      <c r="AK1799" s="39">
        <f t="shared" si="391"/>
        <v>0</v>
      </c>
      <c r="AL1799" s="41"/>
      <c r="AM1799" s="41"/>
      <c r="AN1799" s="41">
        <f t="shared" si="393"/>
        <v>1900</v>
      </c>
      <c r="AO1799" s="41"/>
      <c r="AP1799" s="41"/>
      <c r="AQ1799" s="41"/>
      <c r="AR1799" s="42"/>
      <c r="AS1799" s="42"/>
      <c r="AU1799" s="43">
        <f t="shared" si="394"/>
        <v>0</v>
      </c>
    </row>
    <row r="1800" spans="1:47" ht="15" customHeight="1" x14ac:dyDescent="0.25">
      <c r="A1800" s="11"/>
      <c r="B1800" s="19">
        <v>1968</v>
      </c>
      <c r="C1800" s="74"/>
      <c r="D1800" s="77"/>
      <c r="E1800" s="78"/>
      <c r="F1800" s="78"/>
      <c r="G1800" s="80"/>
      <c r="H1800" s="49"/>
      <c r="I1800" s="79"/>
      <c r="J1800" s="27"/>
      <c r="K1800" s="27"/>
      <c r="L1800" s="79"/>
      <c r="M1800" s="81"/>
      <c r="N1800" s="29">
        <v>0</v>
      </c>
      <c r="O1800" s="30" t="str">
        <f>IF(G1800&lt;=$N$2,"",IF(F1800=[3]Pav.tvarkyklė!$B$13,"",IF(ISBLANK(R1800),"X","")))</f>
        <v/>
      </c>
      <c r="P1800" s="88"/>
      <c r="Q1800" s="78"/>
      <c r="R1800" s="78"/>
      <c r="S1800" s="63"/>
      <c r="T1800" s="63"/>
      <c r="U1800" s="34" t="str">
        <f>IFERROR(INDEX('[3]5.Grup_T'!$G$4:$G$22,MATCH('6.Turtas'!E1800,'[3]5.Grup_T'!$E$4:$E$22,0)),"0")</f>
        <v>0</v>
      </c>
      <c r="V1800" s="35">
        <f t="shared" si="381"/>
        <v>0</v>
      </c>
      <c r="W1800" s="35">
        <f>IF(NOT(ISBLANK(H1800)),(12-DATEDIF(H1800,'[3]1.Pradzia'!$D$13,"m")),0)</f>
        <v>0</v>
      </c>
      <c r="X1800" s="35">
        <f t="shared" si="382"/>
        <v>0</v>
      </c>
      <c r="Y1800" s="35">
        <f t="shared" si="392"/>
        <v>0</v>
      </c>
      <c r="Z1800" s="35">
        <f t="shared" si="390"/>
        <v>0</v>
      </c>
      <c r="AA1800" s="36">
        <f t="shared" si="383"/>
        <v>0</v>
      </c>
      <c r="AB1800" s="36">
        <f t="shared" si="384"/>
        <v>0</v>
      </c>
      <c r="AC1800" s="37">
        <f t="shared" si="385"/>
        <v>0</v>
      </c>
      <c r="AD1800" s="35">
        <f>IF(OR(YEAR(G1800)&lt;2019,O1800="X"),0,IF(ISBLANK(H1800),DATEDIF(G1800,'[3]1.Pradzia'!$D$13,"M"),DATEDIF(G1800,H1800,"m")))</f>
        <v>0</v>
      </c>
      <c r="AE1800" s="37">
        <f>IF(E1800='[3]5.Grup_T'!$E$20,0,IF(AD1800&lt;&gt;0,M1800/V1800*MIN(12,AD1800),0))</f>
        <v>0</v>
      </c>
      <c r="AF1800" s="37">
        <f t="shared" si="386"/>
        <v>0</v>
      </c>
      <c r="AG1800" s="37">
        <f t="shared" si="387"/>
        <v>0</v>
      </c>
      <c r="AH1800" s="37">
        <f t="shared" si="388"/>
        <v>0</v>
      </c>
      <c r="AI1800" s="35" t="str">
        <f t="shared" si="389"/>
        <v>Nusidėvėjęs</v>
      </c>
      <c r="AJ1800" s="38" t="str">
        <f>IF(AND(F1800&lt;&gt;[3]Pav.tvarkyklė!$B$12,F1800&lt;&gt;[3]Pav.tvarkyklė!$B$13),"GVTNT","X")</f>
        <v>GVTNT</v>
      </c>
      <c r="AK1800" s="39">
        <f t="shared" si="391"/>
        <v>0</v>
      </c>
      <c r="AL1800" s="41"/>
      <c r="AM1800" s="41"/>
      <c r="AN1800" s="41">
        <f t="shared" si="393"/>
        <v>1900</v>
      </c>
      <c r="AO1800" s="41"/>
      <c r="AP1800" s="41"/>
      <c r="AQ1800" s="41"/>
      <c r="AR1800" s="42"/>
      <c r="AS1800" s="42"/>
      <c r="AU1800" s="43">
        <f t="shared" si="394"/>
        <v>0</v>
      </c>
    </row>
    <row r="1801" spans="1:47" ht="15" customHeight="1" x14ac:dyDescent="0.25">
      <c r="A1801" s="11"/>
      <c r="B1801" s="19">
        <v>1969</v>
      </c>
      <c r="C1801" s="74"/>
      <c r="D1801" s="77"/>
      <c r="E1801" s="78"/>
      <c r="F1801" s="78"/>
      <c r="G1801" s="80"/>
      <c r="H1801" s="49"/>
      <c r="I1801" s="79"/>
      <c r="J1801" s="27"/>
      <c r="K1801" s="27"/>
      <c r="L1801" s="79"/>
      <c r="M1801" s="81"/>
      <c r="N1801" s="29">
        <v>0</v>
      </c>
      <c r="O1801" s="30" t="str">
        <f>IF(G1801&lt;=$N$2,"",IF(F1801=[3]Pav.tvarkyklė!$B$13,"",IF(ISBLANK(R1801),"X","")))</f>
        <v/>
      </c>
      <c r="P1801" s="88"/>
      <c r="Q1801" s="78"/>
      <c r="R1801" s="78"/>
      <c r="S1801" s="63"/>
      <c r="T1801" s="63"/>
      <c r="U1801" s="34" t="str">
        <f>IFERROR(INDEX('[3]5.Grup_T'!$G$4:$G$22,MATCH('6.Turtas'!E1801,'[3]5.Grup_T'!$E$4:$E$22,0)),"0")</f>
        <v>0</v>
      </c>
      <c r="V1801" s="35">
        <f t="shared" si="381"/>
        <v>0</v>
      </c>
      <c r="W1801" s="35">
        <f>IF(NOT(ISBLANK(H1801)),(12-DATEDIF(H1801,'[3]1.Pradzia'!$D$13,"m")),0)</f>
        <v>0</v>
      </c>
      <c r="X1801" s="35">
        <f t="shared" si="382"/>
        <v>0</v>
      </c>
      <c r="Y1801" s="35">
        <f t="shared" si="392"/>
        <v>0</v>
      </c>
      <c r="Z1801" s="35">
        <f t="shared" si="390"/>
        <v>0</v>
      </c>
      <c r="AA1801" s="36">
        <f t="shared" si="383"/>
        <v>0</v>
      </c>
      <c r="AB1801" s="36">
        <f t="shared" si="384"/>
        <v>0</v>
      </c>
      <c r="AC1801" s="37">
        <f t="shared" si="385"/>
        <v>0</v>
      </c>
      <c r="AD1801" s="35">
        <f>IF(OR(YEAR(G1801)&lt;2019,O1801="X"),0,IF(ISBLANK(H1801),DATEDIF(G1801,'[3]1.Pradzia'!$D$13,"M"),DATEDIF(G1801,H1801,"m")))</f>
        <v>0</v>
      </c>
      <c r="AE1801" s="37">
        <f>IF(E1801='[3]5.Grup_T'!$E$20,0,IF(AD1801&lt;&gt;0,M1801/V1801*MIN(12,AD1801),0))</f>
        <v>0</v>
      </c>
      <c r="AF1801" s="37">
        <f t="shared" si="386"/>
        <v>0</v>
      </c>
      <c r="AG1801" s="37">
        <f t="shared" si="387"/>
        <v>0</v>
      </c>
      <c r="AH1801" s="37">
        <f t="shared" si="388"/>
        <v>0</v>
      </c>
      <c r="AI1801" s="35" t="str">
        <f t="shared" si="389"/>
        <v>Nusidėvėjęs</v>
      </c>
      <c r="AJ1801" s="38" t="str">
        <f>IF(AND(F1801&lt;&gt;[3]Pav.tvarkyklė!$B$12,F1801&lt;&gt;[3]Pav.tvarkyklė!$B$13),"GVTNT","X")</f>
        <v>GVTNT</v>
      </c>
      <c r="AK1801" s="39">
        <f t="shared" si="391"/>
        <v>0</v>
      </c>
      <c r="AL1801" s="41"/>
      <c r="AM1801" s="41"/>
      <c r="AN1801" s="41">
        <f t="shared" si="393"/>
        <v>1900</v>
      </c>
      <c r="AO1801" s="41"/>
      <c r="AP1801" s="41"/>
      <c r="AQ1801" s="41"/>
      <c r="AR1801" s="42"/>
      <c r="AS1801" s="42"/>
      <c r="AU1801" s="43">
        <f t="shared" si="394"/>
        <v>0</v>
      </c>
    </row>
    <row r="1802" spans="1:47" ht="15" customHeight="1" x14ac:dyDescent="0.25">
      <c r="A1802" s="11"/>
      <c r="B1802" s="19">
        <v>1970</v>
      </c>
      <c r="C1802" s="74"/>
      <c r="D1802" s="77"/>
      <c r="E1802" s="78"/>
      <c r="F1802" s="78"/>
      <c r="G1802" s="80"/>
      <c r="H1802" s="49"/>
      <c r="I1802" s="79"/>
      <c r="J1802" s="27"/>
      <c r="K1802" s="27"/>
      <c r="L1802" s="79"/>
      <c r="M1802" s="81"/>
      <c r="N1802" s="29">
        <v>0</v>
      </c>
      <c r="O1802" s="30" t="str">
        <f>IF(G1802&lt;=$N$2,"",IF(F1802=[3]Pav.tvarkyklė!$B$13,"",IF(ISBLANK(R1802),"X","")))</f>
        <v/>
      </c>
      <c r="P1802" s="88"/>
      <c r="Q1802" s="78"/>
      <c r="R1802" s="78"/>
      <c r="S1802" s="63"/>
      <c r="T1802" s="63"/>
      <c r="U1802" s="34" t="str">
        <f>IFERROR(INDEX('[3]5.Grup_T'!$G$4:$G$22,MATCH('6.Turtas'!E1802,'[3]5.Grup_T'!$E$4:$E$22,0)),"0")</f>
        <v>0</v>
      </c>
      <c r="V1802" s="35">
        <f t="shared" si="381"/>
        <v>0</v>
      </c>
      <c r="W1802" s="35">
        <f>IF(NOT(ISBLANK(H1802)),(12-DATEDIF(H1802,'[3]1.Pradzia'!$D$13,"m")),0)</f>
        <v>0</v>
      </c>
      <c r="X1802" s="35">
        <f t="shared" si="382"/>
        <v>0</v>
      </c>
      <c r="Y1802" s="35">
        <f t="shared" si="392"/>
        <v>0</v>
      </c>
      <c r="Z1802" s="35">
        <f t="shared" si="390"/>
        <v>0</v>
      </c>
      <c r="AA1802" s="36">
        <f t="shared" si="383"/>
        <v>0</v>
      </c>
      <c r="AB1802" s="36">
        <f t="shared" si="384"/>
        <v>0</v>
      </c>
      <c r="AC1802" s="37">
        <f t="shared" si="385"/>
        <v>0</v>
      </c>
      <c r="AD1802" s="35">
        <f>IF(OR(YEAR(G1802)&lt;2019,O1802="X"),0,IF(ISBLANK(H1802),DATEDIF(G1802,'[3]1.Pradzia'!$D$13,"M"),DATEDIF(G1802,H1802,"m")))</f>
        <v>0</v>
      </c>
      <c r="AE1802" s="37">
        <f>IF(E1802='[3]5.Grup_T'!$E$20,0,IF(AD1802&lt;&gt;0,M1802/V1802*MIN(12,AD1802),0))</f>
        <v>0</v>
      </c>
      <c r="AF1802" s="37">
        <f t="shared" si="386"/>
        <v>0</v>
      </c>
      <c r="AG1802" s="37">
        <f t="shared" si="387"/>
        <v>0</v>
      </c>
      <c r="AH1802" s="37">
        <f t="shared" si="388"/>
        <v>0</v>
      </c>
      <c r="AI1802" s="35" t="str">
        <f t="shared" si="389"/>
        <v>Nusidėvėjęs</v>
      </c>
      <c r="AJ1802" s="38" t="str">
        <f>IF(AND(F1802&lt;&gt;[3]Pav.tvarkyklė!$B$12,F1802&lt;&gt;[3]Pav.tvarkyklė!$B$13),"GVTNT","X")</f>
        <v>GVTNT</v>
      </c>
      <c r="AK1802" s="39">
        <f t="shared" si="391"/>
        <v>0</v>
      </c>
      <c r="AL1802" s="41"/>
      <c r="AM1802" s="41"/>
      <c r="AN1802" s="41">
        <f t="shared" si="393"/>
        <v>1900</v>
      </c>
      <c r="AO1802" s="41"/>
      <c r="AP1802" s="41"/>
      <c r="AQ1802" s="41"/>
      <c r="AR1802" s="42"/>
      <c r="AS1802" s="42"/>
      <c r="AU1802" s="43">
        <f t="shared" si="394"/>
        <v>0</v>
      </c>
    </row>
    <row r="1803" spans="1:47" ht="15" customHeight="1" x14ac:dyDescent="0.25">
      <c r="A1803" s="11"/>
      <c r="B1803" s="19">
        <v>1971</v>
      </c>
      <c r="C1803" s="74"/>
      <c r="D1803" s="77"/>
      <c r="E1803" s="78"/>
      <c r="F1803" s="78"/>
      <c r="G1803" s="80"/>
      <c r="H1803" s="49"/>
      <c r="I1803" s="79"/>
      <c r="J1803" s="27"/>
      <c r="K1803" s="27"/>
      <c r="L1803" s="79"/>
      <c r="M1803" s="81"/>
      <c r="N1803" s="29">
        <v>0</v>
      </c>
      <c r="O1803" s="30" t="str">
        <f>IF(G1803&lt;=$N$2,"",IF(F1803=[3]Pav.tvarkyklė!$B$13,"",IF(ISBLANK(R1803),"X","")))</f>
        <v/>
      </c>
      <c r="P1803" s="88"/>
      <c r="Q1803" s="78"/>
      <c r="R1803" s="78"/>
      <c r="S1803" s="63"/>
      <c r="T1803" s="63"/>
      <c r="U1803" s="34" t="str">
        <f>IFERROR(INDEX('[3]5.Grup_T'!$G$4:$G$22,MATCH('6.Turtas'!E1803,'[3]5.Grup_T'!$E$4:$E$22,0)),"0")</f>
        <v>0</v>
      </c>
      <c r="V1803" s="35">
        <f t="shared" si="381"/>
        <v>0</v>
      </c>
      <c r="W1803" s="35">
        <f>IF(NOT(ISBLANK(H1803)),(12-DATEDIF(H1803,'[3]1.Pradzia'!$D$13,"m")),0)</f>
        <v>0</v>
      </c>
      <c r="X1803" s="35">
        <f t="shared" si="382"/>
        <v>0</v>
      </c>
      <c r="Y1803" s="35">
        <f t="shared" si="392"/>
        <v>0</v>
      </c>
      <c r="Z1803" s="35">
        <f t="shared" si="390"/>
        <v>0</v>
      </c>
      <c r="AA1803" s="36">
        <f t="shared" si="383"/>
        <v>0</v>
      </c>
      <c r="AB1803" s="36">
        <f t="shared" si="384"/>
        <v>0</v>
      </c>
      <c r="AC1803" s="37">
        <f t="shared" si="385"/>
        <v>0</v>
      </c>
      <c r="AD1803" s="35">
        <f>IF(OR(YEAR(G1803)&lt;2019,O1803="X"),0,IF(ISBLANK(H1803),DATEDIF(G1803,'[3]1.Pradzia'!$D$13,"M"),DATEDIF(G1803,H1803,"m")))</f>
        <v>0</v>
      </c>
      <c r="AE1803" s="37">
        <f>IF(E1803='[3]5.Grup_T'!$E$20,0,IF(AD1803&lt;&gt;0,M1803/V1803*MIN(12,AD1803),0))</f>
        <v>0</v>
      </c>
      <c r="AF1803" s="37">
        <f t="shared" si="386"/>
        <v>0</v>
      </c>
      <c r="AG1803" s="37">
        <f t="shared" si="387"/>
        <v>0</v>
      </c>
      <c r="AH1803" s="37">
        <f t="shared" si="388"/>
        <v>0</v>
      </c>
      <c r="AI1803" s="35" t="str">
        <f t="shared" si="389"/>
        <v>Nusidėvėjęs</v>
      </c>
      <c r="AJ1803" s="38" t="str">
        <f>IF(AND(F1803&lt;&gt;[3]Pav.tvarkyklė!$B$12,F1803&lt;&gt;[3]Pav.tvarkyklė!$B$13),"GVTNT","X")</f>
        <v>GVTNT</v>
      </c>
      <c r="AK1803" s="39">
        <f t="shared" si="391"/>
        <v>0</v>
      </c>
      <c r="AL1803" s="41"/>
      <c r="AM1803" s="41"/>
      <c r="AN1803" s="41">
        <f t="shared" si="393"/>
        <v>1900</v>
      </c>
      <c r="AO1803" s="41"/>
      <c r="AP1803" s="41"/>
      <c r="AQ1803" s="41"/>
      <c r="AR1803" s="42"/>
      <c r="AS1803" s="42"/>
      <c r="AU1803" s="43">
        <f t="shared" si="394"/>
        <v>0</v>
      </c>
    </row>
    <row r="1804" spans="1:47" ht="15" customHeight="1" x14ac:dyDescent="0.25">
      <c r="A1804" s="11"/>
      <c r="B1804" s="19">
        <v>1972</v>
      </c>
      <c r="C1804" s="74"/>
      <c r="D1804" s="77"/>
      <c r="E1804" s="78"/>
      <c r="F1804" s="78"/>
      <c r="G1804" s="80"/>
      <c r="H1804" s="49"/>
      <c r="I1804" s="79"/>
      <c r="J1804" s="27"/>
      <c r="K1804" s="27"/>
      <c r="L1804" s="79"/>
      <c r="M1804" s="81"/>
      <c r="N1804" s="29">
        <v>0</v>
      </c>
      <c r="O1804" s="30" t="str">
        <f>IF(G1804&lt;=$N$2,"",IF(F1804=[3]Pav.tvarkyklė!$B$13,"",IF(ISBLANK(R1804),"X","")))</f>
        <v/>
      </c>
      <c r="P1804" s="88"/>
      <c r="Q1804" s="78"/>
      <c r="R1804" s="78"/>
      <c r="S1804" s="63"/>
      <c r="T1804" s="63"/>
      <c r="U1804" s="34" t="str">
        <f>IFERROR(INDEX('[3]5.Grup_T'!$G$4:$G$22,MATCH('6.Turtas'!E1804,'[3]5.Grup_T'!$E$4:$E$22,0)),"0")</f>
        <v>0</v>
      </c>
      <c r="V1804" s="35">
        <f t="shared" si="381"/>
        <v>0</v>
      </c>
      <c r="W1804" s="35">
        <f>IF(NOT(ISBLANK(H1804)),(12-DATEDIF(H1804,'[3]1.Pradzia'!$D$13,"m")),0)</f>
        <v>0</v>
      </c>
      <c r="X1804" s="35">
        <f t="shared" si="382"/>
        <v>0</v>
      </c>
      <c r="Y1804" s="35">
        <f t="shared" si="392"/>
        <v>0</v>
      </c>
      <c r="Z1804" s="35">
        <f t="shared" si="390"/>
        <v>0</v>
      </c>
      <c r="AA1804" s="36">
        <f t="shared" si="383"/>
        <v>0</v>
      </c>
      <c r="AB1804" s="36">
        <f t="shared" si="384"/>
        <v>0</v>
      </c>
      <c r="AC1804" s="37">
        <f t="shared" si="385"/>
        <v>0</v>
      </c>
      <c r="AD1804" s="35">
        <f>IF(OR(YEAR(G1804)&lt;2019,O1804="X"),0,IF(ISBLANK(H1804),DATEDIF(G1804,'[3]1.Pradzia'!$D$13,"M"),DATEDIF(G1804,H1804,"m")))</f>
        <v>0</v>
      </c>
      <c r="AE1804" s="37">
        <f>IF(E1804='[3]5.Grup_T'!$E$20,0,IF(AD1804&lt;&gt;0,M1804/V1804*MIN(12,AD1804),0))</f>
        <v>0</v>
      </c>
      <c r="AF1804" s="37">
        <f t="shared" si="386"/>
        <v>0</v>
      </c>
      <c r="AG1804" s="37">
        <f t="shared" si="387"/>
        <v>0</v>
      </c>
      <c r="AH1804" s="37">
        <f t="shared" si="388"/>
        <v>0</v>
      </c>
      <c r="AI1804" s="35" t="str">
        <f t="shared" si="389"/>
        <v>Nusidėvėjęs</v>
      </c>
      <c r="AJ1804" s="38" t="str">
        <f>IF(AND(F1804&lt;&gt;[3]Pav.tvarkyklė!$B$12,F1804&lt;&gt;[3]Pav.tvarkyklė!$B$13),"GVTNT","X")</f>
        <v>GVTNT</v>
      </c>
      <c r="AK1804" s="39">
        <f t="shared" si="391"/>
        <v>0</v>
      </c>
      <c r="AL1804" s="41"/>
      <c r="AM1804" s="41"/>
      <c r="AN1804" s="41">
        <f t="shared" si="393"/>
        <v>1900</v>
      </c>
      <c r="AO1804" s="41"/>
      <c r="AP1804" s="41"/>
      <c r="AQ1804" s="41"/>
      <c r="AR1804" s="42"/>
      <c r="AS1804" s="42"/>
      <c r="AU1804" s="43">
        <f t="shared" si="394"/>
        <v>0</v>
      </c>
    </row>
    <row r="1805" spans="1:47" ht="15" customHeight="1" x14ac:dyDescent="0.25">
      <c r="A1805" s="11"/>
      <c r="B1805" s="19">
        <v>1973</v>
      </c>
      <c r="C1805" s="74"/>
      <c r="D1805" s="77"/>
      <c r="E1805" s="75"/>
      <c r="F1805" s="78"/>
      <c r="G1805" s="80"/>
      <c r="H1805" s="49"/>
      <c r="I1805" s="79"/>
      <c r="J1805" s="27"/>
      <c r="K1805" s="27"/>
      <c r="L1805" s="79"/>
      <c r="M1805" s="81"/>
      <c r="N1805" s="29">
        <v>0</v>
      </c>
      <c r="O1805" s="30" t="str">
        <f>IF(G1805&lt;=$N$2,"",IF(F1805=[3]Pav.tvarkyklė!$B$13,"",IF(ISBLANK(R1805),"X","")))</f>
        <v/>
      </c>
      <c r="P1805" s="88"/>
      <c r="Q1805" s="78"/>
      <c r="R1805" s="78"/>
      <c r="S1805" s="63"/>
      <c r="T1805" s="63"/>
      <c r="U1805" s="34" t="str">
        <f>IFERROR(INDEX('[3]5.Grup_T'!$G$4:$G$22,MATCH('6.Turtas'!E1805,'[3]5.Grup_T'!$E$4:$E$22,0)),"0")</f>
        <v>0</v>
      </c>
      <c r="V1805" s="35">
        <f t="shared" si="381"/>
        <v>0</v>
      </c>
      <c r="W1805" s="35">
        <f>IF(NOT(ISBLANK(H1805)),(12-DATEDIF(H1805,'[3]1.Pradzia'!$D$13,"m")),0)</f>
        <v>0</v>
      </c>
      <c r="X1805" s="35">
        <f t="shared" si="382"/>
        <v>0</v>
      </c>
      <c r="Y1805" s="35">
        <f t="shared" si="392"/>
        <v>0</v>
      </c>
      <c r="Z1805" s="35">
        <f t="shared" si="390"/>
        <v>0</v>
      </c>
      <c r="AA1805" s="36">
        <f t="shared" si="383"/>
        <v>0</v>
      </c>
      <c r="AB1805" s="36">
        <f t="shared" si="384"/>
        <v>0</v>
      </c>
      <c r="AC1805" s="37">
        <f t="shared" si="385"/>
        <v>0</v>
      </c>
      <c r="AD1805" s="35">
        <f>IF(OR(YEAR(G1805)&lt;2019,O1805="X"),0,IF(ISBLANK(H1805),DATEDIF(G1805,'[3]1.Pradzia'!$D$13,"M"),DATEDIF(G1805,H1805,"m")))</f>
        <v>0</v>
      </c>
      <c r="AE1805" s="37">
        <f>IF(E1805='[3]5.Grup_T'!$E$20,0,IF(AD1805&lt;&gt;0,M1805/V1805*MIN(12,AD1805),0))</f>
        <v>0</v>
      </c>
      <c r="AF1805" s="37">
        <f t="shared" si="386"/>
        <v>0</v>
      </c>
      <c r="AG1805" s="37">
        <f t="shared" si="387"/>
        <v>0</v>
      </c>
      <c r="AH1805" s="37">
        <f t="shared" si="388"/>
        <v>0</v>
      </c>
      <c r="AI1805" s="35" t="str">
        <f t="shared" si="389"/>
        <v>Nusidėvėjęs</v>
      </c>
      <c r="AJ1805" s="38" t="str">
        <f>IF(AND(F1805&lt;&gt;[3]Pav.tvarkyklė!$B$12,F1805&lt;&gt;[3]Pav.tvarkyklė!$B$13),"GVTNT","X")</f>
        <v>GVTNT</v>
      </c>
      <c r="AK1805" s="39">
        <f t="shared" si="391"/>
        <v>0</v>
      </c>
      <c r="AL1805" s="41"/>
      <c r="AM1805" s="41"/>
      <c r="AN1805" s="41">
        <f t="shared" si="393"/>
        <v>1900</v>
      </c>
      <c r="AO1805" s="41"/>
      <c r="AP1805" s="41"/>
      <c r="AQ1805" s="41"/>
      <c r="AR1805" s="42"/>
      <c r="AS1805" s="42"/>
      <c r="AU1805" s="43">
        <f t="shared" si="394"/>
        <v>0</v>
      </c>
    </row>
    <row r="1806" spans="1:47" ht="15" customHeight="1" x14ac:dyDescent="0.25">
      <c r="A1806" s="11"/>
      <c r="B1806" s="19">
        <v>1974</v>
      </c>
      <c r="C1806" s="74"/>
      <c r="D1806" s="77"/>
      <c r="E1806" s="75"/>
      <c r="F1806" s="78"/>
      <c r="G1806" s="80"/>
      <c r="H1806" s="49"/>
      <c r="I1806" s="79"/>
      <c r="J1806" s="27"/>
      <c r="K1806" s="27"/>
      <c r="L1806" s="79"/>
      <c r="M1806" s="81"/>
      <c r="N1806" s="29">
        <v>0</v>
      </c>
      <c r="O1806" s="30" t="str">
        <f>IF(G1806&lt;=$N$2,"",IF(F1806=[3]Pav.tvarkyklė!$B$13,"",IF(ISBLANK(R1806),"X","")))</f>
        <v/>
      </c>
      <c r="P1806" s="88"/>
      <c r="Q1806" s="78"/>
      <c r="R1806" s="78"/>
      <c r="S1806" s="63"/>
      <c r="T1806" s="63"/>
      <c r="U1806" s="34" t="str">
        <f>IFERROR(INDEX('[3]5.Grup_T'!$G$4:$G$22,MATCH('6.Turtas'!E1806,'[3]5.Grup_T'!$E$4:$E$22,0)),"0")</f>
        <v>0</v>
      </c>
      <c r="V1806" s="35">
        <f t="shared" si="381"/>
        <v>0</v>
      </c>
      <c r="W1806" s="35">
        <f>IF(NOT(ISBLANK(H1806)),(12-DATEDIF(H1806,'[3]1.Pradzia'!$D$13,"m")),0)</f>
        <v>0</v>
      </c>
      <c r="X1806" s="35">
        <f t="shared" si="382"/>
        <v>0</v>
      </c>
      <c r="Y1806" s="35">
        <f t="shared" si="392"/>
        <v>0</v>
      </c>
      <c r="Z1806" s="35">
        <f t="shared" si="390"/>
        <v>0</v>
      </c>
      <c r="AA1806" s="36">
        <f t="shared" si="383"/>
        <v>0</v>
      </c>
      <c r="AB1806" s="36">
        <f t="shared" si="384"/>
        <v>0</v>
      </c>
      <c r="AC1806" s="37">
        <f t="shared" si="385"/>
        <v>0</v>
      </c>
      <c r="AD1806" s="35">
        <f>IF(OR(YEAR(G1806)&lt;2019,O1806="X"),0,IF(ISBLANK(H1806),DATEDIF(G1806,'[3]1.Pradzia'!$D$13,"M"),DATEDIF(G1806,H1806,"m")))</f>
        <v>0</v>
      </c>
      <c r="AE1806" s="37">
        <f>IF(E1806='[3]5.Grup_T'!$E$20,0,IF(AD1806&lt;&gt;0,M1806/V1806*MIN(12,AD1806),0))</f>
        <v>0</v>
      </c>
      <c r="AF1806" s="37">
        <f t="shared" si="386"/>
        <v>0</v>
      </c>
      <c r="AG1806" s="37">
        <f t="shared" si="387"/>
        <v>0</v>
      </c>
      <c r="AH1806" s="37">
        <f t="shared" si="388"/>
        <v>0</v>
      </c>
      <c r="AI1806" s="35" t="str">
        <f t="shared" si="389"/>
        <v>Nusidėvėjęs</v>
      </c>
      <c r="AJ1806" s="38" t="str">
        <f>IF(AND(F1806&lt;&gt;[3]Pav.tvarkyklė!$B$12,F1806&lt;&gt;[3]Pav.tvarkyklė!$B$13),"GVTNT","X")</f>
        <v>GVTNT</v>
      </c>
      <c r="AK1806" s="39">
        <f t="shared" si="391"/>
        <v>0</v>
      </c>
      <c r="AL1806" s="41"/>
      <c r="AM1806" s="41"/>
      <c r="AN1806" s="41">
        <f t="shared" si="393"/>
        <v>1900</v>
      </c>
      <c r="AO1806" s="41"/>
      <c r="AP1806" s="41"/>
      <c r="AQ1806" s="41"/>
      <c r="AR1806" s="42"/>
      <c r="AS1806" s="42"/>
      <c r="AU1806" s="43">
        <f t="shared" si="394"/>
        <v>0</v>
      </c>
    </row>
    <row r="1807" spans="1:47" ht="15" customHeight="1" x14ac:dyDescent="0.25">
      <c r="A1807" s="11"/>
      <c r="B1807" s="19">
        <v>1975</v>
      </c>
      <c r="C1807" s="74"/>
      <c r="D1807" s="77"/>
      <c r="E1807" s="78"/>
      <c r="F1807" s="78"/>
      <c r="G1807" s="80"/>
      <c r="H1807" s="49"/>
      <c r="I1807" s="79"/>
      <c r="J1807" s="27"/>
      <c r="K1807" s="27"/>
      <c r="L1807" s="79"/>
      <c r="M1807" s="81"/>
      <c r="N1807" s="29">
        <v>0</v>
      </c>
      <c r="O1807" s="30" t="str">
        <f>IF(G1807&lt;=$N$2,"",IF(F1807=[3]Pav.tvarkyklė!$B$13,"",IF(ISBLANK(R1807),"X","")))</f>
        <v/>
      </c>
      <c r="P1807" s="88"/>
      <c r="Q1807" s="78"/>
      <c r="R1807" s="78"/>
      <c r="S1807" s="63"/>
      <c r="T1807" s="63"/>
      <c r="U1807" s="34" t="str">
        <f>IFERROR(INDEX('[3]5.Grup_T'!$G$4:$G$22,MATCH('6.Turtas'!E1807,'[3]5.Grup_T'!$E$4:$E$22,0)),"0")</f>
        <v>0</v>
      </c>
      <c r="V1807" s="35">
        <f t="shared" si="381"/>
        <v>0</v>
      </c>
      <c r="W1807" s="35">
        <f>IF(NOT(ISBLANK(H1807)),(12-DATEDIF(H1807,'[3]1.Pradzia'!$D$13,"m")),0)</f>
        <v>0</v>
      </c>
      <c r="X1807" s="35">
        <f t="shared" si="382"/>
        <v>0</v>
      </c>
      <c r="Y1807" s="35">
        <f t="shared" si="392"/>
        <v>0</v>
      </c>
      <c r="Z1807" s="35">
        <f t="shared" si="390"/>
        <v>0</v>
      </c>
      <c r="AA1807" s="36">
        <f t="shared" si="383"/>
        <v>0</v>
      </c>
      <c r="AB1807" s="36">
        <f t="shared" si="384"/>
        <v>0</v>
      </c>
      <c r="AC1807" s="37">
        <f t="shared" si="385"/>
        <v>0</v>
      </c>
      <c r="AD1807" s="35">
        <f>IF(OR(YEAR(G1807)&lt;2019,O1807="X"),0,IF(ISBLANK(H1807),DATEDIF(G1807,'[3]1.Pradzia'!$D$13,"M"),DATEDIF(G1807,H1807,"m")))</f>
        <v>0</v>
      </c>
      <c r="AE1807" s="37">
        <f>IF(E1807='[3]5.Grup_T'!$E$20,0,IF(AD1807&lt;&gt;0,M1807/V1807*MIN(12,AD1807),0))</f>
        <v>0</v>
      </c>
      <c r="AF1807" s="37">
        <f t="shared" si="386"/>
        <v>0</v>
      </c>
      <c r="AG1807" s="37">
        <f t="shared" si="387"/>
        <v>0</v>
      </c>
      <c r="AH1807" s="37">
        <f t="shared" si="388"/>
        <v>0</v>
      </c>
      <c r="AI1807" s="35" t="str">
        <f t="shared" si="389"/>
        <v>Nusidėvėjęs</v>
      </c>
      <c r="AJ1807" s="38" t="str">
        <f>IF(AND(F1807&lt;&gt;[3]Pav.tvarkyklė!$B$12,F1807&lt;&gt;[3]Pav.tvarkyklė!$B$13),"GVTNT","X")</f>
        <v>GVTNT</v>
      </c>
      <c r="AK1807" s="39">
        <f t="shared" si="391"/>
        <v>0</v>
      </c>
      <c r="AL1807" s="41"/>
      <c r="AM1807" s="41"/>
      <c r="AN1807" s="41">
        <f t="shared" si="393"/>
        <v>1900</v>
      </c>
      <c r="AO1807" s="41"/>
      <c r="AP1807" s="41"/>
      <c r="AQ1807" s="41"/>
      <c r="AR1807" s="42"/>
      <c r="AS1807" s="42"/>
      <c r="AU1807" s="43">
        <f t="shared" si="394"/>
        <v>0</v>
      </c>
    </row>
    <row r="1808" spans="1:47" ht="15" customHeight="1" x14ac:dyDescent="0.25">
      <c r="A1808" s="11"/>
      <c r="B1808" s="19">
        <v>1976</v>
      </c>
      <c r="C1808" s="74"/>
      <c r="D1808" s="77"/>
      <c r="E1808" s="78"/>
      <c r="F1808" s="78"/>
      <c r="G1808" s="80"/>
      <c r="H1808" s="49"/>
      <c r="I1808" s="79"/>
      <c r="J1808" s="27"/>
      <c r="K1808" s="27"/>
      <c r="L1808" s="79"/>
      <c r="M1808" s="81"/>
      <c r="N1808" s="29">
        <v>0</v>
      </c>
      <c r="O1808" s="30" t="str">
        <f>IF(G1808&lt;=$N$2,"",IF(F1808=[3]Pav.tvarkyklė!$B$13,"",IF(ISBLANK(R1808),"X","")))</f>
        <v/>
      </c>
      <c r="P1808" s="88"/>
      <c r="Q1808" s="78"/>
      <c r="R1808" s="78"/>
      <c r="S1808" s="63"/>
      <c r="T1808" s="63"/>
      <c r="U1808" s="34" t="str">
        <f>IFERROR(INDEX('[3]5.Grup_T'!$G$4:$G$22,MATCH('6.Turtas'!E1808,'[3]5.Grup_T'!$E$4:$E$22,0)),"0")</f>
        <v>0</v>
      </c>
      <c r="V1808" s="35">
        <f t="shared" si="381"/>
        <v>0</v>
      </c>
      <c r="W1808" s="35">
        <f>IF(NOT(ISBLANK(H1808)),(12-DATEDIF(H1808,'[3]1.Pradzia'!$D$13,"m")),0)</f>
        <v>0</v>
      </c>
      <c r="X1808" s="35">
        <f t="shared" si="382"/>
        <v>0</v>
      </c>
      <c r="Y1808" s="35">
        <f t="shared" si="392"/>
        <v>0</v>
      </c>
      <c r="Z1808" s="35">
        <f t="shared" si="390"/>
        <v>0</v>
      </c>
      <c r="AA1808" s="36">
        <f t="shared" si="383"/>
        <v>0</v>
      </c>
      <c r="AB1808" s="36">
        <f t="shared" si="384"/>
        <v>0</v>
      </c>
      <c r="AC1808" s="37">
        <f t="shared" si="385"/>
        <v>0</v>
      </c>
      <c r="AD1808" s="35">
        <f>IF(OR(YEAR(G1808)&lt;2019,O1808="X"),0,IF(ISBLANK(H1808),DATEDIF(G1808,'[3]1.Pradzia'!$D$13,"M"),DATEDIF(G1808,H1808,"m")))</f>
        <v>0</v>
      </c>
      <c r="AE1808" s="37">
        <f>IF(E1808='[3]5.Grup_T'!$E$20,0,IF(AD1808&lt;&gt;0,M1808/V1808*MIN(12,AD1808),0))</f>
        <v>0</v>
      </c>
      <c r="AF1808" s="37">
        <f t="shared" si="386"/>
        <v>0</v>
      </c>
      <c r="AG1808" s="37">
        <f t="shared" si="387"/>
        <v>0</v>
      </c>
      <c r="AH1808" s="37">
        <f t="shared" si="388"/>
        <v>0</v>
      </c>
      <c r="AI1808" s="35" t="str">
        <f t="shared" si="389"/>
        <v>Nusidėvėjęs</v>
      </c>
      <c r="AJ1808" s="38" t="str">
        <f>IF(AND(F1808&lt;&gt;[3]Pav.tvarkyklė!$B$12,F1808&lt;&gt;[3]Pav.tvarkyklė!$B$13),"GVTNT","X")</f>
        <v>GVTNT</v>
      </c>
      <c r="AK1808" s="39">
        <f t="shared" si="391"/>
        <v>0</v>
      </c>
      <c r="AL1808" s="41"/>
      <c r="AM1808" s="41"/>
      <c r="AN1808" s="41">
        <f t="shared" si="393"/>
        <v>1900</v>
      </c>
      <c r="AO1808" s="41"/>
      <c r="AP1808" s="41"/>
      <c r="AQ1808" s="41"/>
      <c r="AR1808" s="42"/>
      <c r="AS1808" s="42"/>
      <c r="AU1808" s="43">
        <f t="shared" si="394"/>
        <v>0</v>
      </c>
    </row>
    <row r="1809" spans="1:47" ht="15" customHeight="1" x14ac:dyDescent="0.25">
      <c r="A1809" s="11"/>
      <c r="B1809" s="19">
        <v>1977</v>
      </c>
      <c r="C1809" s="74"/>
      <c r="D1809" s="77"/>
      <c r="E1809" s="78"/>
      <c r="F1809" s="78"/>
      <c r="G1809" s="80"/>
      <c r="H1809" s="49"/>
      <c r="I1809" s="79"/>
      <c r="J1809" s="27"/>
      <c r="K1809" s="27"/>
      <c r="L1809" s="79"/>
      <c r="M1809" s="81"/>
      <c r="N1809" s="29">
        <v>0</v>
      </c>
      <c r="O1809" s="30" t="str">
        <f>IF(G1809&lt;=$N$2,"",IF(F1809=[3]Pav.tvarkyklė!$B$13,"",IF(ISBLANK(R1809),"X","")))</f>
        <v/>
      </c>
      <c r="P1809" s="88"/>
      <c r="Q1809" s="78"/>
      <c r="R1809" s="78"/>
      <c r="S1809" s="63"/>
      <c r="T1809" s="63"/>
      <c r="U1809" s="34" t="str">
        <f>IFERROR(INDEX('[3]5.Grup_T'!$G$4:$G$22,MATCH('6.Turtas'!E1809,'[3]5.Grup_T'!$E$4:$E$22,0)),"0")</f>
        <v>0</v>
      </c>
      <c r="V1809" s="35">
        <f t="shared" si="381"/>
        <v>0</v>
      </c>
      <c r="W1809" s="35">
        <f>IF(NOT(ISBLANK(H1809)),(12-DATEDIF(H1809,'[3]1.Pradzia'!$D$13,"m")),0)</f>
        <v>0</v>
      </c>
      <c r="X1809" s="35">
        <f t="shared" si="382"/>
        <v>0</v>
      </c>
      <c r="Y1809" s="35">
        <f t="shared" si="392"/>
        <v>0</v>
      </c>
      <c r="Z1809" s="35">
        <f t="shared" si="390"/>
        <v>0</v>
      </c>
      <c r="AA1809" s="36">
        <f t="shared" si="383"/>
        <v>0</v>
      </c>
      <c r="AB1809" s="36">
        <f t="shared" si="384"/>
        <v>0</v>
      </c>
      <c r="AC1809" s="37">
        <f t="shared" si="385"/>
        <v>0</v>
      </c>
      <c r="AD1809" s="35">
        <f>IF(OR(YEAR(G1809)&lt;2019,O1809="X"),0,IF(ISBLANK(H1809),DATEDIF(G1809,'[3]1.Pradzia'!$D$13,"M"),DATEDIF(G1809,H1809,"m")))</f>
        <v>0</v>
      </c>
      <c r="AE1809" s="37">
        <f>IF(E1809='[3]5.Grup_T'!$E$20,0,IF(AD1809&lt;&gt;0,M1809/V1809*MIN(12,AD1809),0))</f>
        <v>0</v>
      </c>
      <c r="AF1809" s="37">
        <f t="shared" si="386"/>
        <v>0</v>
      </c>
      <c r="AG1809" s="37">
        <f t="shared" si="387"/>
        <v>0</v>
      </c>
      <c r="AH1809" s="37">
        <f t="shared" si="388"/>
        <v>0</v>
      </c>
      <c r="AI1809" s="35" t="str">
        <f t="shared" si="389"/>
        <v>Nusidėvėjęs</v>
      </c>
      <c r="AJ1809" s="38" t="str">
        <f>IF(AND(F1809&lt;&gt;[3]Pav.tvarkyklė!$B$12,F1809&lt;&gt;[3]Pav.tvarkyklė!$B$13),"GVTNT","X")</f>
        <v>GVTNT</v>
      </c>
      <c r="AK1809" s="39">
        <f t="shared" si="391"/>
        <v>0</v>
      </c>
      <c r="AL1809" s="41"/>
      <c r="AM1809" s="41"/>
      <c r="AN1809" s="41">
        <f t="shared" si="393"/>
        <v>1900</v>
      </c>
      <c r="AO1809" s="41"/>
      <c r="AP1809" s="41"/>
      <c r="AQ1809" s="41"/>
      <c r="AR1809" s="42"/>
      <c r="AS1809" s="42"/>
      <c r="AU1809" s="43">
        <f t="shared" si="394"/>
        <v>0</v>
      </c>
    </row>
    <row r="1810" spans="1:47" ht="15" customHeight="1" x14ac:dyDescent="0.25">
      <c r="A1810" s="11"/>
      <c r="B1810" s="19">
        <v>1978</v>
      </c>
      <c r="C1810" s="74"/>
      <c r="D1810" s="77"/>
      <c r="E1810" s="75"/>
      <c r="F1810" s="78"/>
      <c r="G1810" s="80"/>
      <c r="H1810" s="49"/>
      <c r="I1810" s="79"/>
      <c r="J1810" s="27"/>
      <c r="K1810" s="27"/>
      <c r="L1810" s="79"/>
      <c r="M1810" s="81"/>
      <c r="N1810" s="29">
        <v>0</v>
      </c>
      <c r="O1810" s="30" t="str">
        <f>IF(G1810&lt;=$N$2,"",IF(F1810=[3]Pav.tvarkyklė!$B$13,"",IF(ISBLANK(R1810),"X","")))</f>
        <v/>
      </c>
      <c r="P1810" s="88"/>
      <c r="Q1810" s="78"/>
      <c r="R1810" s="78"/>
      <c r="S1810" s="63"/>
      <c r="T1810" s="63"/>
      <c r="U1810" s="34" t="str">
        <f>IFERROR(INDEX('[3]5.Grup_T'!$G$4:$G$22,MATCH('6.Turtas'!E1810,'[3]5.Grup_T'!$E$4:$E$22,0)),"0")</f>
        <v>0</v>
      </c>
      <c r="V1810" s="35">
        <f t="shared" ref="V1810:V1873" si="395">U1810*12</f>
        <v>0</v>
      </c>
      <c r="W1810" s="35">
        <f>IF(NOT(ISBLANK(H1810)),(12-DATEDIF(H1810,'[3]1.Pradzia'!$D$13,"m")),0)</f>
        <v>0</v>
      </c>
      <c r="X1810" s="35">
        <f t="shared" ref="X1810:X1873" si="396">IF(OR(ISBLANK(C1810),YEAR(G1810)&gt;=2019),0,DATEDIF(G1810,$N$2,"M"))</f>
        <v>0</v>
      </c>
      <c r="Y1810" s="35">
        <f t="shared" si="392"/>
        <v>0</v>
      </c>
      <c r="Z1810" s="35">
        <f t="shared" si="390"/>
        <v>0</v>
      </c>
      <c r="AA1810" s="36">
        <f t="shared" ref="AA1810:AA1873" si="397">+IF(Z1810&lt;=0,0,N1810/Z1810)</f>
        <v>0</v>
      </c>
      <c r="AB1810" s="36">
        <f t="shared" ref="AB1810:AB1873" si="398">IF(Z1810&lt;=0,N1810,N1810/Z1810*Y1810)</f>
        <v>0</v>
      </c>
      <c r="AC1810" s="37">
        <f t="shared" ref="AC1810:AC1873" si="399">IF(YEAR(G1810)&lt;2019,M1810-N1810+AB1810,0)</f>
        <v>0</v>
      </c>
      <c r="AD1810" s="35">
        <f>IF(OR(YEAR(G1810)&lt;2019,O1810="X"),0,IF(ISBLANK(H1810),DATEDIF(G1810,'[3]1.Pradzia'!$D$13,"M"),DATEDIF(G1810,H1810,"m")))</f>
        <v>0</v>
      </c>
      <c r="AE1810" s="37">
        <f>IF(E1810='[3]5.Grup_T'!$E$20,0,IF(AD1810&lt;&gt;0,M1810/V1810*MIN(12,AD1810),0))</f>
        <v>0</v>
      </c>
      <c r="AF1810" s="37">
        <f t="shared" ref="AF1810:AF1873" si="400">+AB1810+AE1810</f>
        <v>0</v>
      </c>
      <c r="AG1810" s="37">
        <f t="shared" ref="AG1810:AG1873" si="401">AC1810+AE1810</f>
        <v>0</v>
      </c>
      <c r="AH1810" s="37">
        <f t="shared" ref="AH1810:AH1873" si="402">M1810-AG1810</f>
        <v>0</v>
      </c>
      <c r="AI1810" s="35" t="str">
        <f t="shared" ref="AI1810:AI1873" si="403">IF(H1810&lt;&gt;0,"Nurašytas",IF(O1810="X","Nesuderintas",IF(AH1810&lt;=0,"Nusidėvėjęs","")))</f>
        <v>Nusidėvėjęs</v>
      </c>
      <c r="AJ1810" s="38" t="str">
        <f>IF(AND(F1810&lt;&gt;[3]Pav.tvarkyklė!$B$12,F1810&lt;&gt;[3]Pav.tvarkyklė!$B$13),"GVTNT","X")</f>
        <v>GVTNT</v>
      </c>
      <c r="AK1810" s="39">
        <f t="shared" si="391"/>
        <v>0</v>
      </c>
      <c r="AL1810" s="41"/>
      <c r="AM1810" s="41"/>
      <c r="AN1810" s="41">
        <f t="shared" si="393"/>
        <v>1900</v>
      </c>
      <c r="AO1810" s="41"/>
      <c r="AP1810" s="41"/>
      <c r="AQ1810" s="41"/>
      <c r="AR1810" s="42"/>
      <c r="AS1810" s="42"/>
      <c r="AU1810" s="43">
        <f t="shared" si="394"/>
        <v>0</v>
      </c>
    </row>
    <row r="1811" spans="1:47" ht="15" customHeight="1" x14ac:dyDescent="0.25">
      <c r="A1811" s="11"/>
      <c r="B1811" s="19">
        <v>1979</v>
      </c>
      <c r="C1811" s="74"/>
      <c r="D1811" s="77"/>
      <c r="E1811" s="75"/>
      <c r="F1811" s="78"/>
      <c r="G1811" s="80"/>
      <c r="H1811" s="49"/>
      <c r="I1811" s="79"/>
      <c r="J1811" s="27"/>
      <c r="K1811" s="27"/>
      <c r="L1811" s="79"/>
      <c r="M1811" s="81"/>
      <c r="N1811" s="29">
        <v>0</v>
      </c>
      <c r="O1811" s="30" t="str">
        <f>IF(G1811&lt;=$N$2,"",IF(F1811=[3]Pav.tvarkyklė!$B$13,"",IF(ISBLANK(R1811),"X","")))</f>
        <v/>
      </c>
      <c r="P1811" s="88"/>
      <c r="Q1811" s="78"/>
      <c r="R1811" s="78"/>
      <c r="S1811" s="63"/>
      <c r="T1811" s="63"/>
      <c r="U1811" s="34" t="str">
        <f>IFERROR(INDEX('[3]5.Grup_T'!$G$4:$G$22,MATCH('6.Turtas'!E1811,'[3]5.Grup_T'!$E$4:$E$22,0)),"0")</f>
        <v>0</v>
      </c>
      <c r="V1811" s="35">
        <f t="shared" si="395"/>
        <v>0</v>
      </c>
      <c r="W1811" s="35">
        <f>IF(NOT(ISBLANK(H1811)),(12-DATEDIF(H1811,'[3]1.Pradzia'!$D$13,"m")),0)</f>
        <v>0</v>
      </c>
      <c r="X1811" s="35">
        <f t="shared" si="396"/>
        <v>0</v>
      </c>
      <c r="Y1811" s="35">
        <f t="shared" si="392"/>
        <v>0</v>
      </c>
      <c r="Z1811" s="35">
        <f t="shared" ref="Z1811:Z1874" si="404">IF(YEAR(G1811)&gt;=2019,0,V1811-X1811)</f>
        <v>0</v>
      </c>
      <c r="AA1811" s="36">
        <f t="shared" si="397"/>
        <v>0</v>
      </c>
      <c r="AB1811" s="36">
        <f t="shared" si="398"/>
        <v>0</v>
      </c>
      <c r="AC1811" s="37">
        <f t="shared" si="399"/>
        <v>0</v>
      </c>
      <c r="AD1811" s="35">
        <f>IF(OR(YEAR(G1811)&lt;2019,O1811="X"),0,IF(ISBLANK(H1811),DATEDIF(G1811,'[3]1.Pradzia'!$D$13,"M"),DATEDIF(G1811,H1811,"m")))</f>
        <v>0</v>
      </c>
      <c r="AE1811" s="37">
        <f>IF(E1811='[3]5.Grup_T'!$E$20,0,IF(AD1811&lt;&gt;0,M1811/V1811*MIN(12,AD1811),0))</f>
        <v>0</v>
      </c>
      <c r="AF1811" s="37">
        <f t="shared" si="400"/>
        <v>0</v>
      </c>
      <c r="AG1811" s="37">
        <f t="shared" si="401"/>
        <v>0</v>
      </c>
      <c r="AH1811" s="37">
        <f t="shared" si="402"/>
        <v>0</v>
      </c>
      <c r="AI1811" s="35" t="str">
        <f t="shared" si="403"/>
        <v>Nusidėvėjęs</v>
      </c>
      <c r="AJ1811" s="38" t="str">
        <f>IF(AND(F1811&lt;&gt;[3]Pav.tvarkyklė!$B$12,F1811&lt;&gt;[3]Pav.tvarkyklė!$B$13),"GVTNT","X")</f>
        <v>GVTNT</v>
      </c>
      <c r="AK1811" s="39">
        <f t="shared" ref="AK1811:AK1874" si="405">I1811-J1811-K1811-L1811-M1811</f>
        <v>0</v>
      </c>
      <c r="AL1811" s="41"/>
      <c r="AM1811" s="41"/>
      <c r="AN1811" s="41">
        <f t="shared" si="393"/>
        <v>1900</v>
      </c>
      <c r="AO1811" s="41"/>
      <c r="AP1811" s="41"/>
      <c r="AQ1811" s="41"/>
      <c r="AR1811" s="42"/>
      <c r="AS1811" s="42"/>
      <c r="AU1811" s="43">
        <f t="shared" si="394"/>
        <v>0</v>
      </c>
    </row>
    <row r="1812" spans="1:47" ht="15" customHeight="1" x14ac:dyDescent="0.25">
      <c r="A1812" s="11"/>
      <c r="B1812" s="19">
        <v>1980</v>
      </c>
      <c r="C1812" s="74"/>
      <c r="D1812" s="77"/>
      <c r="E1812" s="75"/>
      <c r="F1812" s="78"/>
      <c r="G1812" s="80"/>
      <c r="H1812" s="49"/>
      <c r="I1812" s="26"/>
      <c r="J1812" s="27"/>
      <c r="K1812" s="27"/>
      <c r="L1812" s="79"/>
      <c r="M1812" s="28"/>
      <c r="N1812" s="29">
        <v>0</v>
      </c>
      <c r="O1812" s="30" t="str">
        <f>IF(G1812&lt;=$N$2,"",IF(F1812=[3]Pav.tvarkyklė!$B$13,"",IF(ISBLANK(R1812),"X","")))</f>
        <v/>
      </c>
      <c r="P1812" s="88"/>
      <c r="Q1812" s="78"/>
      <c r="R1812" s="78"/>
      <c r="S1812" s="63"/>
      <c r="T1812" s="63"/>
      <c r="U1812" s="34" t="str">
        <f>IFERROR(INDEX('[3]5.Grup_T'!$G$4:$G$22,MATCH('6.Turtas'!E1812,'[3]5.Grup_T'!$E$4:$E$22,0)),"0")</f>
        <v>0</v>
      </c>
      <c r="V1812" s="35">
        <f t="shared" si="395"/>
        <v>0</v>
      </c>
      <c r="W1812" s="35">
        <f>IF(NOT(ISBLANK(H1812)),(12-DATEDIF(H1812,'[3]1.Pradzia'!$D$13,"m")),0)</f>
        <v>0</v>
      </c>
      <c r="X1812" s="35">
        <f t="shared" si="396"/>
        <v>0</v>
      </c>
      <c r="Y1812" s="35">
        <f t="shared" si="392"/>
        <v>0</v>
      </c>
      <c r="Z1812" s="35">
        <f t="shared" si="404"/>
        <v>0</v>
      </c>
      <c r="AA1812" s="36">
        <f t="shared" si="397"/>
        <v>0</v>
      </c>
      <c r="AB1812" s="36">
        <f t="shared" si="398"/>
        <v>0</v>
      </c>
      <c r="AC1812" s="37">
        <f t="shared" si="399"/>
        <v>0</v>
      </c>
      <c r="AD1812" s="35">
        <f>IF(OR(YEAR(G1812)&lt;2019,O1812="X"),0,IF(ISBLANK(H1812),DATEDIF(G1812,'[3]1.Pradzia'!$D$13,"M"),DATEDIF(G1812,H1812,"m")))</f>
        <v>0</v>
      </c>
      <c r="AE1812" s="37">
        <f>IF(E1812='[3]5.Grup_T'!$E$20,0,IF(AD1812&lt;&gt;0,M1812/V1812*MIN(12,AD1812),0))</f>
        <v>0</v>
      </c>
      <c r="AF1812" s="37">
        <f t="shared" si="400"/>
        <v>0</v>
      </c>
      <c r="AG1812" s="37">
        <f t="shared" si="401"/>
        <v>0</v>
      </c>
      <c r="AH1812" s="37">
        <f t="shared" si="402"/>
        <v>0</v>
      </c>
      <c r="AI1812" s="35" t="str">
        <f t="shared" si="403"/>
        <v>Nusidėvėjęs</v>
      </c>
      <c r="AJ1812" s="38" t="str">
        <f>IF(AND(F1812&lt;&gt;[3]Pav.tvarkyklė!$B$12,F1812&lt;&gt;[3]Pav.tvarkyklė!$B$13),"GVTNT","X")</f>
        <v>GVTNT</v>
      </c>
      <c r="AK1812" s="39">
        <f t="shared" si="405"/>
        <v>0</v>
      </c>
      <c r="AL1812" s="41"/>
      <c r="AM1812" s="41"/>
      <c r="AN1812" s="41">
        <f t="shared" si="393"/>
        <v>1900</v>
      </c>
      <c r="AO1812" s="41"/>
      <c r="AP1812" s="41"/>
      <c r="AQ1812" s="41"/>
      <c r="AR1812" s="42"/>
      <c r="AS1812" s="42"/>
      <c r="AU1812" s="43">
        <f t="shared" si="394"/>
        <v>0</v>
      </c>
    </row>
    <row r="1813" spans="1:47" ht="15" customHeight="1" x14ac:dyDescent="0.25">
      <c r="A1813" s="11"/>
      <c r="B1813" s="19">
        <v>1981</v>
      </c>
      <c r="C1813" s="74"/>
      <c r="D1813" s="77"/>
      <c r="E1813" s="75"/>
      <c r="F1813" s="78"/>
      <c r="G1813" s="80"/>
      <c r="H1813" s="49"/>
      <c r="I1813" s="26"/>
      <c r="J1813" s="27"/>
      <c r="K1813" s="27"/>
      <c r="L1813" s="79"/>
      <c r="M1813" s="28"/>
      <c r="N1813" s="29">
        <v>0</v>
      </c>
      <c r="O1813" s="30" t="str">
        <f>IF(G1813&lt;=$N$2,"",IF(F1813=[3]Pav.tvarkyklė!$B$13,"",IF(ISBLANK(R1813),"X","")))</f>
        <v/>
      </c>
      <c r="P1813" s="88"/>
      <c r="Q1813" s="78"/>
      <c r="R1813" s="78"/>
      <c r="S1813" s="63"/>
      <c r="T1813" s="63"/>
      <c r="U1813" s="34" t="str">
        <f>IFERROR(INDEX('[3]5.Grup_T'!$G$4:$G$22,MATCH('6.Turtas'!E1813,'[3]5.Grup_T'!$E$4:$E$22,0)),"0")</f>
        <v>0</v>
      </c>
      <c r="V1813" s="35">
        <f t="shared" si="395"/>
        <v>0</v>
      </c>
      <c r="W1813" s="35">
        <f>IF(NOT(ISBLANK(H1813)),(12-DATEDIF(H1813,'[3]1.Pradzia'!$D$13,"m")),0)</f>
        <v>0</v>
      </c>
      <c r="X1813" s="35">
        <f t="shared" si="396"/>
        <v>0</v>
      </c>
      <c r="Y1813" s="35">
        <f t="shared" si="392"/>
        <v>0</v>
      </c>
      <c r="Z1813" s="35">
        <f t="shared" si="404"/>
        <v>0</v>
      </c>
      <c r="AA1813" s="36">
        <f t="shared" si="397"/>
        <v>0</v>
      </c>
      <c r="AB1813" s="36">
        <f t="shared" si="398"/>
        <v>0</v>
      </c>
      <c r="AC1813" s="37">
        <f t="shared" si="399"/>
        <v>0</v>
      </c>
      <c r="AD1813" s="35">
        <f>IF(OR(YEAR(G1813)&lt;2019,O1813="X"),0,IF(ISBLANK(H1813),DATEDIF(G1813,'[3]1.Pradzia'!$D$13,"M"),DATEDIF(G1813,H1813,"m")))</f>
        <v>0</v>
      </c>
      <c r="AE1813" s="37">
        <f>IF(E1813='[3]5.Grup_T'!$E$20,0,IF(AD1813&lt;&gt;0,M1813/V1813*MIN(12,AD1813),0))</f>
        <v>0</v>
      </c>
      <c r="AF1813" s="37">
        <f t="shared" si="400"/>
        <v>0</v>
      </c>
      <c r="AG1813" s="37">
        <f t="shared" si="401"/>
        <v>0</v>
      </c>
      <c r="AH1813" s="37">
        <f t="shared" si="402"/>
        <v>0</v>
      </c>
      <c r="AI1813" s="35" t="str">
        <f t="shared" si="403"/>
        <v>Nusidėvėjęs</v>
      </c>
      <c r="AJ1813" s="38" t="str">
        <f>IF(AND(F1813&lt;&gt;[3]Pav.tvarkyklė!$B$12,F1813&lt;&gt;[3]Pav.tvarkyklė!$B$13),"GVTNT","X")</f>
        <v>GVTNT</v>
      </c>
      <c r="AK1813" s="39">
        <f t="shared" si="405"/>
        <v>0</v>
      </c>
      <c r="AL1813" s="41"/>
      <c r="AM1813" s="41"/>
      <c r="AN1813" s="41">
        <f t="shared" si="393"/>
        <v>1900</v>
      </c>
      <c r="AO1813" s="41"/>
      <c r="AP1813" s="41"/>
      <c r="AQ1813" s="41"/>
      <c r="AR1813" s="42"/>
      <c r="AS1813" s="42"/>
      <c r="AU1813" s="43">
        <f t="shared" si="394"/>
        <v>0</v>
      </c>
    </row>
    <row r="1814" spans="1:47" ht="15" customHeight="1" x14ac:dyDescent="0.25">
      <c r="A1814" s="11"/>
      <c r="B1814" s="19">
        <v>1982</v>
      </c>
      <c r="C1814" s="74"/>
      <c r="D1814" s="77"/>
      <c r="E1814" s="75"/>
      <c r="F1814" s="78"/>
      <c r="G1814" s="80"/>
      <c r="H1814" s="49"/>
      <c r="I1814" s="26"/>
      <c r="J1814" s="27"/>
      <c r="K1814" s="27"/>
      <c r="L1814" s="79"/>
      <c r="M1814" s="28"/>
      <c r="N1814" s="29">
        <v>0</v>
      </c>
      <c r="O1814" s="30" t="str">
        <f>IF(G1814&lt;=$N$2,"",IF(F1814=[3]Pav.tvarkyklė!$B$13,"",IF(ISBLANK(R1814),"X","")))</f>
        <v/>
      </c>
      <c r="P1814" s="88"/>
      <c r="Q1814" s="78"/>
      <c r="R1814" s="78"/>
      <c r="S1814" s="63"/>
      <c r="T1814" s="63"/>
      <c r="U1814" s="34" t="str">
        <f>IFERROR(INDEX('[3]5.Grup_T'!$G$4:$G$22,MATCH('6.Turtas'!E1814,'[3]5.Grup_T'!$E$4:$E$22,0)),"0")</f>
        <v>0</v>
      </c>
      <c r="V1814" s="35">
        <f t="shared" si="395"/>
        <v>0</v>
      </c>
      <c r="W1814" s="35">
        <f>IF(NOT(ISBLANK(H1814)),(12-DATEDIF(H1814,'[3]1.Pradzia'!$D$13,"m")),0)</f>
        <v>0</v>
      </c>
      <c r="X1814" s="35">
        <f t="shared" si="396"/>
        <v>0</v>
      </c>
      <c r="Y1814" s="35">
        <f t="shared" si="392"/>
        <v>0</v>
      </c>
      <c r="Z1814" s="35">
        <f t="shared" si="404"/>
        <v>0</v>
      </c>
      <c r="AA1814" s="36">
        <f t="shared" si="397"/>
        <v>0</v>
      </c>
      <c r="AB1814" s="36">
        <f t="shared" si="398"/>
        <v>0</v>
      </c>
      <c r="AC1814" s="37">
        <f t="shared" si="399"/>
        <v>0</v>
      </c>
      <c r="AD1814" s="35">
        <f>IF(OR(YEAR(G1814)&lt;2019,O1814="X"),0,IF(ISBLANK(H1814),DATEDIF(G1814,'[3]1.Pradzia'!$D$13,"M"),DATEDIF(G1814,H1814,"m")))</f>
        <v>0</v>
      </c>
      <c r="AE1814" s="37">
        <f>IF(E1814='[3]5.Grup_T'!$E$20,0,IF(AD1814&lt;&gt;0,M1814/V1814*MIN(12,AD1814),0))</f>
        <v>0</v>
      </c>
      <c r="AF1814" s="37">
        <f t="shared" si="400"/>
        <v>0</v>
      </c>
      <c r="AG1814" s="37">
        <f t="shared" si="401"/>
        <v>0</v>
      </c>
      <c r="AH1814" s="37">
        <f t="shared" si="402"/>
        <v>0</v>
      </c>
      <c r="AI1814" s="35" t="str">
        <f t="shared" si="403"/>
        <v>Nusidėvėjęs</v>
      </c>
      <c r="AJ1814" s="38" t="str">
        <f>IF(AND(F1814&lt;&gt;[3]Pav.tvarkyklė!$B$12,F1814&lt;&gt;[3]Pav.tvarkyklė!$B$13),"GVTNT","X")</f>
        <v>GVTNT</v>
      </c>
      <c r="AK1814" s="39">
        <f t="shared" si="405"/>
        <v>0</v>
      </c>
      <c r="AL1814" s="41"/>
      <c r="AM1814" s="41"/>
      <c r="AN1814" s="41">
        <f t="shared" si="393"/>
        <v>1900</v>
      </c>
      <c r="AO1814" s="41"/>
      <c r="AP1814" s="41"/>
      <c r="AQ1814" s="41"/>
      <c r="AR1814" s="42"/>
      <c r="AS1814" s="42"/>
      <c r="AU1814" s="43">
        <f t="shared" si="394"/>
        <v>0</v>
      </c>
    </row>
    <row r="1815" spans="1:47" ht="15" customHeight="1" x14ac:dyDescent="0.25">
      <c r="A1815" s="11"/>
      <c r="B1815" s="19">
        <v>1983</v>
      </c>
      <c r="C1815" s="74"/>
      <c r="D1815" s="77"/>
      <c r="E1815" s="75"/>
      <c r="F1815" s="78"/>
      <c r="G1815" s="80"/>
      <c r="H1815" s="49"/>
      <c r="I1815" s="79"/>
      <c r="J1815" s="27"/>
      <c r="K1815" s="27"/>
      <c r="L1815" s="79"/>
      <c r="M1815" s="81"/>
      <c r="N1815" s="29">
        <v>0</v>
      </c>
      <c r="O1815" s="30" t="str">
        <f>IF(G1815&lt;=$N$2,"",IF(F1815=[3]Pav.tvarkyklė!$B$13,"",IF(ISBLANK(R1815),"X","")))</f>
        <v/>
      </c>
      <c r="P1815" s="88"/>
      <c r="Q1815" s="78"/>
      <c r="R1815" s="78"/>
      <c r="S1815" s="63"/>
      <c r="T1815" s="63"/>
      <c r="U1815" s="34" t="str">
        <f>IFERROR(INDEX('[3]5.Grup_T'!$G$4:$G$22,MATCH('6.Turtas'!E1815,'[3]5.Grup_T'!$E$4:$E$22,0)),"0")</f>
        <v>0</v>
      </c>
      <c r="V1815" s="35">
        <f t="shared" si="395"/>
        <v>0</v>
      </c>
      <c r="W1815" s="35">
        <f>IF(NOT(ISBLANK(H1815)),(12-DATEDIF(H1815,'[3]1.Pradzia'!$D$13,"m")),0)</f>
        <v>0</v>
      </c>
      <c r="X1815" s="35">
        <f t="shared" si="396"/>
        <v>0</v>
      </c>
      <c r="Y1815" s="35">
        <f t="shared" si="392"/>
        <v>0</v>
      </c>
      <c r="Z1815" s="35">
        <f t="shared" si="404"/>
        <v>0</v>
      </c>
      <c r="AA1815" s="36">
        <f t="shared" si="397"/>
        <v>0</v>
      </c>
      <c r="AB1815" s="36">
        <f t="shared" si="398"/>
        <v>0</v>
      </c>
      <c r="AC1815" s="37">
        <f t="shared" si="399"/>
        <v>0</v>
      </c>
      <c r="AD1815" s="35">
        <f>IF(OR(YEAR(G1815)&lt;2019,O1815="X"),0,IF(ISBLANK(H1815),DATEDIF(G1815,'[3]1.Pradzia'!$D$13,"M"),DATEDIF(G1815,H1815,"m")))</f>
        <v>0</v>
      </c>
      <c r="AE1815" s="37">
        <f>IF(E1815='[3]5.Grup_T'!$E$20,0,IF(AD1815&lt;&gt;0,M1815/V1815*MIN(12,AD1815),0))</f>
        <v>0</v>
      </c>
      <c r="AF1815" s="37">
        <f t="shared" si="400"/>
        <v>0</v>
      </c>
      <c r="AG1815" s="37">
        <f t="shared" si="401"/>
        <v>0</v>
      </c>
      <c r="AH1815" s="37">
        <f t="shared" si="402"/>
        <v>0</v>
      </c>
      <c r="AI1815" s="35" t="str">
        <f t="shared" si="403"/>
        <v>Nusidėvėjęs</v>
      </c>
      <c r="AJ1815" s="38" t="str">
        <f>IF(AND(F1815&lt;&gt;[3]Pav.tvarkyklė!$B$12,F1815&lt;&gt;[3]Pav.tvarkyklė!$B$13),"GVTNT","X")</f>
        <v>GVTNT</v>
      </c>
      <c r="AK1815" s="39">
        <f t="shared" si="405"/>
        <v>0</v>
      </c>
      <c r="AL1815" s="41"/>
      <c r="AM1815" s="41"/>
      <c r="AN1815" s="41">
        <f t="shared" si="393"/>
        <v>1900</v>
      </c>
      <c r="AO1815" s="41"/>
      <c r="AP1815" s="41"/>
      <c r="AQ1815" s="41"/>
      <c r="AR1815" s="42"/>
      <c r="AS1815" s="42"/>
      <c r="AU1815" s="43">
        <f t="shared" si="394"/>
        <v>0</v>
      </c>
    </row>
    <row r="1816" spans="1:47" ht="15" customHeight="1" x14ac:dyDescent="0.25">
      <c r="A1816" s="11"/>
      <c r="B1816" s="19">
        <v>1984</v>
      </c>
      <c r="C1816" s="74"/>
      <c r="D1816" s="77"/>
      <c r="E1816" s="78"/>
      <c r="F1816" s="78"/>
      <c r="G1816" s="80"/>
      <c r="H1816" s="49"/>
      <c r="I1816" s="79"/>
      <c r="J1816" s="27"/>
      <c r="K1816" s="27"/>
      <c r="L1816" s="79"/>
      <c r="M1816" s="81"/>
      <c r="N1816" s="29">
        <v>0</v>
      </c>
      <c r="O1816" s="30" t="str">
        <f>IF(G1816&lt;=$N$2,"",IF(F1816=[3]Pav.tvarkyklė!$B$13,"",IF(ISBLANK(R1816),"X","")))</f>
        <v/>
      </c>
      <c r="P1816" s="88"/>
      <c r="Q1816" s="78"/>
      <c r="R1816" s="78"/>
      <c r="S1816" s="63"/>
      <c r="T1816" s="63"/>
      <c r="U1816" s="34" t="str">
        <f>IFERROR(INDEX('[3]5.Grup_T'!$G$4:$G$22,MATCH('6.Turtas'!E1816,'[3]5.Grup_T'!$E$4:$E$22,0)),"0")</f>
        <v>0</v>
      </c>
      <c r="V1816" s="35">
        <f t="shared" si="395"/>
        <v>0</v>
      </c>
      <c r="W1816" s="35">
        <f>IF(NOT(ISBLANK(H1816)),(12-DATEDIF(H1816,'[3]1.Pradzia'!$D$13,"m")),0)</f>
        <v>0</v>
      </c>
      <c r="X1816" s="35">
        <f t="shared" si="396"/>
        <v>0</v>
      </c>
      <c r="Y1816" s="35">
        <f t="shared" si="392"/>
        <v>0</v>
      </c>
      <c r="Z1816" s="35">
        <f t="shared" si="404"/>
        <v>0</v>
      </c>
      <c r="AA1816" s="36">
        <f t="shared" si="397"/>
        <v>0</v>
      </c>
      <c r="AB1816" s="36">
        <f t="shared" si="398"/>
        <v>0</v>
      </c>
      <c r="AC1816" s="37">
        <f t="shared" si="399"/>
        <v>0</v>
      </c>
      <c r="AD1816" s="35">
        <f>IF(OR(YEAR(G1816)&lt;2019,O1816="X"),0,IF(ISBLANK(H1816),DATEDIF(G1816,'[3]1.Pradzia'!$D$13,"M"),DATEDIF(G1816,H1816,"m")))</f>
        <v>0</v>
      </c>
      <c r="AE1816" s="37">
        <f>IF(E1816='[3]5.Grup_T'!$E$20,0,IF(AD1816&lt;&gt;0,M1816/V1816*MIN(12,AD1816),0))</f>
        <v>0</v>
      </c>
      <c r="AF1816" s="37">
        <f t="shared" si="400"/>
        <v>0</v>
      </c>
      <c r="AG1816" s="37">
        <f t="shared" si="401"/>
        <v>0</v>
      </c>
      <c r="AH1816" s="37">
        <f t="shared" si="402"/>
        <v>0</v>
      </c>
      <c r="AI1816" s="35" t="str">
        <f t="shared" si="403"/>
        <v>Nusidėvėjęs</v>
      </c>
      <c r="AJ1816" s="38" t="str">
        <f>IF(AND(F1816&lt;&gt;[3]Pav.tvarkyklė!$B$12,F1816&lt;&gt;[3]Pav.tvarkyklė!$B$13),"GVTNT","X")</f>
        <v>GVTNT</v>
      </c>
      <c r="AK1816" s="39">
        <f t="shared" si="405"/>
        <v>0</v>
      </c>
      <c r="AL1816" s="41"/>
      <c r="AM1816" s="41"/>
      <c r="AN1816" s="41">
        <f t="shared" si="393"/>
        <v>1900</v>
      </c>
      <c r="AO1816" s="41"/>
      <c r="AP1816" s="41"/>
      <c r="AQ1816" s="41"/>
      <c r="AR1816" s="42"/>
      <c r="AS1816" s="42"/>
      <c r="AU1816" s="43">
        <f t="shared" si="394"/>
        <v>0</v>
      </c>
    </row>
    <row r="1817" spans="1:47" ht="15" customHeight="1" x14ac:dyDescent="0.25">
      <c r="A1817" s="11"/>
      <c r="B1817" s="19">
        <v>1985</v>
      </c>
      <c r="C1817" s="74"/>
      <c r="D1817" s="77"/>
      <c r="E1817" s="75"/>
      <c r="F1817" s="78"/>
      <c r="G1817" s="80"/>
      <c r="H1817" s="49"/>
      <c r="I1817" s="79"/>
      <c r="J1817" s="27"/>
      <c r="K1817" s="27"/>
      <c r="L1817" s="79"/>
      <c r="M1817" s="81"/>
      <c r="N1817" s="29">
        <v>0</v>
      </c>
      <c r="O1817" s="30" t="str">
        <f>IF(G1817&lt;=$N$2,"",IF(F1817=[3]Pav.tvarkyklė!$B$13,"",IF(ISBLANK(R1817),"X","")))</f>
        <v/>
      </c>
      <c r="P1817" s="88"/>
      <c r="Q1817" s="78"/>
      <c r="R1817" s="78"/>
      <c r="S1817" s="63"/>
      <c r="T1817" s="63"/>
      <c r="U1817" s="34" t="str">
        <f>IFERROR(INDEX('[3]5.Grup_T'!$G$4:$G$22,MATCH('6.Turtas'!E1817,'[3]5.Grup_T'!$E$4:$E$22,0)),"0")</f>
        <v>0</v>
      </c>
      <c r="V1817" s="35">
        <f t="shared" si="395"/>
        <v>0</v>
      </c>
      <c r="W1817" s="35">
        <f>IF(NOT(ISBLANK(H1817)),(12-DATEDIF(H1817,'[3]1.Pradzia'!$D$13,"m")),0)</f>
        <v>0</v>
      </c>
      <c r="X1817" s="35">
        <f t="shared" si="396"/>
        <v>0</v>
      </c>
      <c r="Y1817" s="35">
        <f t="shared" si="392"/>
        <v>0</v>
      </c>
      <c r="Z1817" s="35">
        <f t="shared" si="404"/>
        <v>0</v>
      </c>
      <c r="AA1817" s="36">
        <f t="shared" si="397"/>
        <v>0</v>
      </c>
      <c r="AB1817" s="36">
        <f t="shared" si="398"/>
        <v>0</v>
      </c>
      <c r="AC1817" s="37">
        <f t="shared" si="399"/>
        <v>0</v>
      </c>
      <c r="AD1817" s="35">
        <f>IF(OR(YEAR(G1817)&lt;2019,O1817="X"),0,IF(ISBLANK(H1817),DATEDIF(G1817,'[3]1.Pradzia'!$D$13,"M"),DATEDIF(G1817,H1817,"m")))</f>
        <v>0</v>
      </c>
      <c r="AE1817" s="37">
        <f>IF(E1817='[3]5.Grup_T'!$E$20,0,IF(AD1817&lt;&gt;0,M1817/V1817*MIN(12,AD1817),0))</f>
        <v>0</v>
      </c>
      <c r="AF1817" s="37">
        <f t="shared" si="400"/>
        <v>0</v>
      </c>
      <c r="AG1817" s="37">
        <f t="shared" si="401"/>
        <v>0</v>
      </c>
      <c r="AH1817" s="37">
        <f t="shared" si="402"/>
        <v>0</v>
      </c>
      <c r="AI1817" s="35" t="str">
        <f t="shared" si="403"/>
        <v>Nusidėvėjęs</v>
      </c>
      <c r="AJ1817" s="38" t="str">
        <f>IF(AND(F1817&lt;&gt;[3]Pav.tvarkyklė!$B$12,F1817&lt;&gt;[3]Pav.tvarkyklė!$B$13),"GVTNT","X")</f>
        <v>GVTNT</v>
      </c>
      <c r="AK1817" s="39">
        <f t="shared" si="405"/>
        <v>0</v>
      </c>
      <c r="AL1817" s="41"/>
      <c r="AM1817" s="41"/>
      <c r="AN1817" s="41">
        <f t="shared" si="393"/>
        <v>1900</v>
      </c>
      <c r="AO1817" s="41"/>
      <c r="AP1817" s="41"/>
      <c r="AQ1817" s="41"/>
      <c r="AR1817" s="42"/>
      <c r="AS1817" s="42"/>
      <c r="AU1817" s="43">
        <f t="shared" si="394"/>
        <v>0</v>
      </c>
    </row>
    <row r="1818" spans="1:47" ht="15" customHeight="1" x14ac:dyDescent="0.25">
      <c r="A1818" s="11"/>
      <c r="B1818" s="19">
        <v>1986</v>
      </c>
      <c r="C1818" s="74"/>
      <c r="D1818" s="77"/>
      <c r="E1818" s="78"/>
      <c r="F1818" s="78"/>
      <c r="G1818" s="80"/>
      <c r="H1818" s="49"/>
      <c r="I1818" s="79"/>
      <c r="J1818" s="27"/>
      <c r="K1818" s="27"/>
      <c r="L1818" s="79"/>
      <c r="M1818" s="81"/>
      <c r="N1818" s="29">
        <v>0</v>
      </c>
      <c r="O1818" s="30" t="str">
        <f>IF(G1818&lt;=$N$2,"",IF(F1818=[3]Pav.tvarkyklė!$B$13,"",IF(ISBLANK(R1818),"X","")))</f>
        <v/>
      </c>
      <c r="P1818" s="88"/>
      <c r="Q1818" s="78"/>
      <c r="R1818" s="78"/>
      <c r="S1818" s="63"/>
      <c r="T1818" s="63"/>
      <c r="U1818" s="34" t="str">
        <f>IFERROR(INDEX('[3]5.Grup_T'!$G$4:$G$22,MATCH('6.Turtas'!E1818,'[3]5.Grup_T'!$E$4:$E$22,0)),"0")</f>
        <v>0</v>
      </c>
      <c r="V1818" s="35">
        <f t="shared" si="395"/>
        <v>0</v>
      </c>
      <c r="W1818" s="35">
        <f>IF(NOT(ISBLANK(H1818)),(12-DATEDIF(H1818,'[3]1.Pradzia'!$D$13,"m")),0)</f>
        <v>0</v>
      </c>
      <c r="X1818" s="35">
        <f t="shared" si="396"/>
        <v>0</v>
      </c>
      <c r="Y1818" s="35">
        <f t="shared" si="392"/>
        <v>0</v>
      </c>
      <c r="Z1818" s="35">
        <f t="shared" si="404"/>
        <v>0</v>
      </c>
      <c r="AA1818" s="36">
        <f t="shared" si="397"/>
        <v>0</v>
      </c>
      <c r="AB1818" s="36">
        <f t="shared" si="398"/>
        <v>0</v>
      </c>
      <c r="AC1818" s="37">
        <f t="shared" si="399"/>
        <v>0</v>
      </c>
      <c r="AD1818" s="35">
        <f>IF(OR(YEAR(G1818)&lt;2019,O1818="X"),0,IF(ISBLANK(H1818),DATEDIF(G1818,'[3]1.Pradzia'!$D$13,"M"),DATEDIF(G1818,H1818,"m")))</f>
        <v>0</v>
      </c>
      <c r="AE1818" s="37">
        <f>IF(E1818='[3]5.Grup_T'!$E$20,0,IF(AD1818&lt;&gt;0,M1818/V1818*MIN(12,AD1818),0))</f>
        <v>0</v>
      </c>
      <c r="AF1818" s="37">
        <f t="shared" si="400"/>
        <v>0</v>
      </c>
      <c r="AG1818" s="37">
        <f t="shared" si="401"/>
        <v>0</v>
      </c>
      <c r="AH1818" s="37">
        <f t="shared" si="402"/>
        <v>0</v>
      </c>
      <c r="AI1818" s="35" t="str">
        <f t="shared" si="403"/>
        <v>Nusidėvėjęs</v>
      </c>
      <c r="AJ1818" s="38" t="str">
        <f>IF(AND(F1818&lt;&gt;[3]Pav.tvarkyklė!$B$12,F1818&lt;&gt;[3]Pav.tvarkyklė!$B$13),"GVTNT","X")</f>
        <v>GVTNT</v>
      </c>
      <c r="AK1818" s="39">
        <f t="shared" si="405"/>
        <v>0</v>
      </c>
      <c r="AL1818" s="41"/>
      <c r="AM1818" s="41"/>
      <c r="AN1818" s="41">
        <f t="shared" si="393"/>
        <v>1900</v>
      </c>
      <c r="AO1818" s="41"/>
      <c r="AP1818" s="41"/>
      <c r="AQ1818" s="41"/>
      <c r="AR1818" s="42"/>
      <c r="AS1818" s="42"/>
      <c r="AU1818" s="43">
        <f t="shared" si="394"/>
        <v>0</v>
      </c>
    </row>
    <row r="1819" spans="1:47" ht="15" customHeight="1" x14ac:dyDescent="0.25">
      <c r="A1819" s="11"/>
      <c r="B1819" s="19">
        <v>1987</v>
      </c>
      <c r="C1819" s="74"/>
      <c r="D1819" s="77"/>
      <c r="E1819" s="75"/>
      <c r="F1819" s="78"/>
      <c r="G1819" s="80"/>
      <c r="H1819" s="49"/>
      <c r="I1819" s="26"/>
      <c r="J1819" s="27"/>
      <c r="K1819" s="27"/>
      <c r="L1819" s="79"/>
      <c r="M1819" s="28"/>
      <c r="N1819" s="29">
        <v>0</v>
      </c>
      <c r="O1819" s="30" t="str">
        <f>IF(G1819&lt;=$N$2,"",IF(F1819=[3]Pav.tvarkyklė!$B$13,"",IF(ISBLANK(R1819),"X","")))</f>
        <v/>
      </c>
      <c r="P1819" s="88"/>
      <c r="Q1819" s="78"/>
      <c r="R1819" s="78"/>
      <c r="S1819" s="63"/>
      <c r="T1819" s="63"/>
      <c r="U1819" s="34" t="str">
        <f>IFERROR(INDEX('[3]5.Grup_T'!$G$4:$G$22,MATCH('6.Turtas'!E1819,'[3]5.Grup_T'!$E$4:$E$22,0)),"0")</f>
        <v>0</v>
      </c>
      <c r="V1819" s="35">
        <f t="shared" si="395"/>
        <v>0</v>
      </c>
      <c r="W1819" s="35">
        <f>IF(NOT(ISBLANK(H1819)),(12-DATEDIF(H1819,'[3]1.Pradzia'!$D$13,"m")),0)</f>
        <v>0</v>
      </c>
      <c r="X1819" s="35">
        <f t="shared" si="396"/>
        <v>0</v>
      </c>
      <c r="Y1819" s="35">
        <f t="shared" si="392"/>
        <v>0</v>
      </c>
      <c r="Z1819" s="35">
        <f t="shared" si="404"/>
        <v>0</v>
      </c>
      <c r="AA1819" s="36">
        <f t="shared" si="397"/>
        <v>0</v>
      </c>
      <c r="AB1819" s="36">
        <f t="shared" si="398"/>
        <v>0</v>
      </c>
      <c r="AC1819" s="37">
        <f t="shared" si="399"/>
        <v>0</v>
      </c>
      <c r="AD1819" s="35">
        <f>IF(OR(YEAR(G1819)&lt;2019,O1819="X"),0,IF(ISBLANK(H1819),DATEDIF(G1819,'[3]1.Pradzia'!$D$13,"M"),DATEDIF(G1819,H1819,"m")))</f>
        <v>0</v>
      </c>
      <c r="AE1819" s="37">
        <f>IF(E1819='[3]5.Grup_T'!$E$20,0,IF(AD1819&lt;&gt;0,M1819/V1819*MIN(12,AD1819),0))</f>
        <v>0</v>
      </c>
      <c r="AF1819" s="37">
        <f t="shared" si="400"/>
        <v>0</v>
      </c>
      <c r="AG1819" s="37">
        <f t="shared" si="401"/>
        <v>0</v>
      </c>
      <c r="AH1819" s="37">
        <f t="shared" si="402"/>
        <v>0</v>
      </c>
      <c r="AI1819" s="35" t="str">
        <f t="shared" si="403"/>
        <v>Nusidėvėjęs</v>
      </c>
      <c r="AJ1819" s="38" t="str">
        <f>IF(AND(F1819&lt;&gt;[3]Pav.tvarkyklė!$B$12,F1819&lt;&gt;[3]Pav.tvarkyklė!$B$13),"GVTNT","X")</f>
        <v>GVTNT</v>
      </c>
      <c r="AK1819" s="39">
        <f t="shared" si="405"/>
        <v>0</v>
      </c>
      <c r="AL1819" s="41"/>
      <c r="AM1819" s="41"/>
      <c r="AN1819" s="41">
        <f t="shared" si="393"/>
        <v>1900</v>
      </c>
      <c r="AO1819" s="41"/>
      <c r="AP1819" s="41"/>
      <c r="AQ1819" s="41"/>
      <c r="AR1819" s="42"/>
      <c r="AS1819" s="42"/>
      <c r="AU1819" s="43">
        <f t="shared" si="394"/>
        <v>0</v>
      </c>
    </row>
    <row r="1820" spans="1:47" ht="15" customHeight="1" x14ac:dyDescent="0.25">
      <c r="A1820" s="11"/>
      <c r="B1820" s="19">
        <v>1988</v>
      </c>
      <c r="C1820" s="74"/>
      <c r="D1820" s="77"/>
      <c r="E1820" s="75"/>
      <c r="F1820" s="78"/>
      <c r="G1820" s="80"/>
      <c r="H1820" s="49"/>
      <c r="I1820" s="79"/>
      <c r="J1820" s="27"/>
      <c r="K1820" s="27"/>
      <c r="L1820" s="79"/>
      <c r="M1820" s="81"/>
      <c r="N1820" s="29">
        <v>0</v>
      </c>
      <c r="O1820" s="30" t="str">
        <f>IF(G1820&lt;=$N$2,"",IF(F1820=[3]Pav.tvarkyklė!$B$13,"",IF(ISBLANK(R1820),"X","")))</f>
        <v/>
      </c>
      <c r="P1820" s="88"/>
      <c r="Q1820" s="78"/>
      <c r="R1820" s="78"/>
      <c r="S1820" s="63"/>
      <c r="T1820" s="63"/>
      <c r="U1820" s="34" t="str">
        <f>IFERROR(INDEX('[3]5.Grup_T'!$G$4:$G$22,MATCH('6.Turtas'!E1820,'[3]5.Grup_T'!$E$4:$E$22,0)),"0")</f>
        <v>0</v>
      </c>
      <c r="V1820" s="35">
        <f t="shared" si="395"/>
        <v>0</v>
      </c>
      <c r="W1820" s="35">
        <f>IF(NOT(ISBLANK(H1820)),(12-DATEDIF(H1820,'[3]1.Pradzia'!$D$13,"m")),0)</f>
        <v>0</v>
      </c>
      <c r="X1820" s="35">
        <f t="shared" si="396"/>
        <v>0</v>
      </c>
      <c r="Y1820" s="35">
        <f t="shared" si="392"/>
        <v>0</v>
      </c>
      <c r="Z1820" s="35">
        <f t="shared" si="404"/>
        <v>0</v>
      </c>
      <c r="AA1820" s="36">
        <f t="shared" si="397"/>
        <v>0</v>
      </c>
      <c r="AB1820" s="36">
        <f t="shared" si="398"/>
        <v>0</v>
      </c>
      <c r="AC1820" s="37">
        <f t="shared" si="399"/>
        <v>0</v>
      </c>
      <c r="AD1820" s="35">
        <f>IF(OR(YEAR(G1820)&lt;2019,O1820="X"),0,IF(ISBLANK(H1820),DATEDIF(G1820,'[3]1.Pradzia'!$D$13,"M"),DATEDIF(G1820,H1820,"m")))</f>
        <v>0</v>
      </c>
      <c r="AE1820" s="37">
        <f>IF(E1820='[3]5.Grup_T'!$E$20,0,IF(AD1820&lt;&gt;0,M1820/V1820*MIN(12,AD1820),0))</f>
        <v>0</v>
      </c>
      <c r="AF1820" s="37">
        <f t="shared" si="400"/>
        <v>0</v>
      </c>
      <c r="AG1820" s="37">
        <f t="shared" si="401"/>
        <v>0</v>
      </c>
      <c r="AH1820" s="37">
        <f t="shared" si="402"/>
        <v>0</v>
      </c>
      <c r="AI1820" s="35" t="str">
        <f t="shared" si="403"/>
        <v>Nusidėvėjęs</v>
      </c>
      <c r="AJ1820" s="38" t="str">
        <f>IF(AND(F1820&lt;&gt;[3]Pav.tvarkyklė!$B$12,F1820&lt;&gt;[3]Pav.tvarkyklė!$B$13),"GVTNT","X")</f>
        <v>GVTNT</v>
      </c>
      <c r="AK1820" s="39">
        <f t="shared" si="405"/>
        <v>0</v>
      </c>
      <c r="AL1820" s="41"/>
      <c r="AM1820" s="41"/>
      <c r="AN1820" s="41">
        <f t="shared" si="393"/>
        <v>1900</v>
      </c>
      <c r="AO1820" s="41"/>
      <c r="AP1820" s="41"/>
      <c r="AQ1820" s="41"/>
      <c r="AR1820" s="42"/>
      <c r="AS1820" s="42"/>
      <c r="AU1820" s="43">
        <f t="shared" si="394"/>
        <v>0</v>
      </c>
    </row>
    <row r="1821" spans="1:47" ht="15" customHeight="1" x14ac:dyDescent="0.25">
      <c r="A1821" s="11"/>
      <c r="B1821" s="19">
        <v>1989</v>
      </c>
      <c r="C1821" s="74"/>
      <c r="D1821" s="77"/>
      <c r="E1821" s="75"/>
      <c r="F1821" s="78"/>
      <c r="G1821" s="80"/>
      <c r="H1821" s="49"/>
      <c r="I1821" s="79"/>
      <c r="J1821" s="27"/>
      <c r="K1821" s="27"/>
      <c r="L1821" s="79"/>
      <c r="M1821" s="81"/>
      <c r="N1821" s="29">
        <v>0</v>
      </c>
      <c r="O1821" s="30" t="str">
        <f>IF(G1821&lt;=$N$2,"",IF(F1821=[3]Pav.tvarkyklė!$B$13,"",IF(ISBLANK(R1821),"X","")))</f>
        <v/>
      </c>
      <c r="P1821" s="88"/>
      <c r="Q1821" s="78"/>
      <c r="R1821" s="78"/>
      <c r="S1821" s="63"/>
      <c r="T1821" s="63"/>
      <c r="U1821" s="34" t="str">
        <f>IFERROR(INDEX('[3]5.Grup_T'!$G$4:$G$22,MATCH('6.Turtas'!E1821,'[3]5.Grup_T'!$E$4:$E$22,0)),"0")</f>
        <v>0</v>
      </c>
      <c r="V1821" s="35">
        <f t="shared" si="395"/>
        <v>0</v>
      </c>
      <c r="W1821" s="35">
        <f>IF(NOT(ISBLANK(H1821)),(12-DATEDIF(H1821,'[3]1.Pradzia'!$D$13,"m")),0)</f>
        <v>0</v>
      </c>
      <c r="X1821" s="35">
        <f t="shared" si="396"/>
        <v>0</v>
      </c>
      <c r="Y1821" s="35">
        <f t="shared" si="392"/>
        <v>0</v>
      </c>
      <c r="Z1821" s="35">
        <f t="shared" si="404"/>
        <v>0</v>
      </c>
      <c r="AA1821" s="36">
        <f t="shared" si="397"/>
        <v>0</v>
      </c>
      <c r="AB1821" s="36">
        <f t="shared" si="398"/>
        <v>0</v>
      </c>
      <c r="AC1821" s="37">
        <f t="shared" si="399"/>
        <v>0</v>
      </c>
      <c r="AD1821" s="35">
        <f>IF(OR(YEAR(G1821)&lt;2019,O1821="X"),0,IF(ISBLANK(H1821),DATEDIF(G1821,'[3]1.Pradzia'!$D$13,"M"),DATEDIF(G1821,H1821,"m")))</f>
        <v>0</v>
      </c>
      <c r="AE1821" s="37">
        <f>IF(E1821='[3]5.Grup_T'!$E$20,0,IF(AD1821&lt;&gt;0,M1821/V1821*MIN(12,AD1821),0))</f>
        <v>0</v>
      </c>
      <c r="AF1821" s="37">
        <f t="shared" si="400"/>
        <v>0</v>
      </c>
      <c r="AG1821" s="37">
        <f t="shared" si="401"/>
        <v>0</v>
      </c>
      <c r="AH1821" s="37">
        <f t="shared" si="402"/>
        <v>0</v>
      </c>
      <c r="AI1821" s="35" t="str">
        <f t="shared" si="403"/>
        <v>Nusidėvėjęs</v>
      </c>
      <c r="AJ1821" s="38" t="str">
        <f>IF(AND(F1821&lt;&gt;[3]Pav.tvarkyklė!$B$12,F1821&lt;&gt;[3]Pav.tvarkyklė!$B$13),"GVTNT","X")</f>
        <v>GVTNT</v>
      </c>
      <c r="AK1821" s="39">
        <f t="shared" si="405"/>
        <v>0</v>
      </c>
      <c r="AL1821" s="41"/>
      <c r="AM1821" s="41"/>
      <c r="AN1821" s="41">
        <f t="shared" si="393"/>
        <v>1900</v>
      </c>
      <c r="AO1821" s="41"/>
      <c r="AP1821" s="41"/>
      <c r="AQ1821" s="41"/>
      <c r="AR1821" s="42"/>
      <c r="AS1821" s="42"/>
      <c r="AU1821" s="43">
        <f t="shared" si="394"/>
        <v>0</v>
      </c>
    </row>
    <row r="1822" spans="1:47" ht="15" customHeight="1" x14ac:dyDescent="0.25">
      <c r="A1822" s="11"/>
      <c r="B1822" s="19">
        <v>1990</v>
      </c>
      <c r="C1822" s="74"/>
      <c r="D1822" s="77"/>
      <c r="E1822" s="75"/>
      <c r="F1822" s="78"/>
      <c r="G1822" s="80"/>
      <c r="H1822" s="49"/>
      <c r="I1822" s="26"/>
      <c r="J1822" s="27"/>
      <c r="K1822" s="27"/>
      <c r="L1822" s="79"/>
      <c r="M1822" s="28"/>
      <c r="N1822" s="29">
        <v>0</v>
      </c>
      <c r="O1822" s="30" t="str">
        <f>IF(G1822&lt;=$N$2,"",IF(F1822=[3]Pav.tvarkyklė!$B$13,"",IF(ISBLANK(R1822),"X","")))</f>
        <v/>
      </c>
      <c r="P1822" s="88"/>
      <c r="Q1822" s="78"/>
      <c r="R1822" s="78"/>
      <c r="S1822" s="63"/>
      <c r="T1822" s="63"/>
      <c r="U1822" s="34" t="str">
        <f>IFERROR(INDEX('[3]5.Grup_T'!$G$4:$G$22,MATCH('6.Turtas'!E1822,'[3]5.Grup_T'!$E$4:$E$22,0)),"0")</f>
        <v>0</v>
      </c>
      <c r="V1822" s="35">
        <f t="shared" si="395"/>
        <v>0</v>
      </c>
      <c r="W1822" s="35">
        <f>IF(NOT(ISBLANK(H1822)),(12-DATEDIF(H1822,'[3]1.Pradzia'!$D$13,"m")),0)</f>
        <v>0</v>
      </c>
      <c r="X1822" s="35">
        <f t="shared" si="396"/>
        <v>0</v>
      </c>
      <c r="Y1822" s="35">
        <f t="shared" si="392"/>
        <v>0</v>
      </c>
      <c r="Z1822" s="35">
        <f t="shared" si="404"/>
        <v>0</v>
      </c>
      <c r="AA1822" s="36">
        <f t="shared" si="397"/>
        <v>0</v>
      </c>
      <c r="AB1822" s="36">
        <f t="shared" si="398"/>
        <v>0</v>
      </c>
      <c r="AC1822" s="37">
        <f t="shared" si="399"/>
        <v>0</v>
      </c>
      <c r="AD1822" s="35">
        <f>IF(OR(YEAR(G1822)&lt;2019,O1822="X"),0,IF(ISBLANK(H1822),DATEDIF(G1822,'[3]1.Pradzia'!$D$13,"M"),DATEDIF(G1822,H1822,"m")))</f>
        <v>0</v>
      </c>
      <c r="AE1822" s="37">
        <f>IF(E1822='[3]5.Grup_T'!$E$20,0,IF(AD1822&lt;&gt;0,M1822/V1822*MIN(12,AD1822),0))</f>
        <v>0</v>
      </c>
      <c r="AF1822" s="37">
        <f t="shared" si="400"/>
        <v>0</v>
      </c>
      <c r="AG1822" s="37">
        <f t="shared" si="401"/>
        <v>0</v>
      </c>
      <c r="AH1822" s="37">
        <f t="shared" si="402"/>
        <v>0</v>
      </c>
      <c r="AI1822" s="35" t="str">
        <f t="shared" si="403"/>
        <v>Nusidėvėjęs</v>
      </c>
      <c r="AJ1822" s="38" t="str">
        <f>IF(AND(F1822&lt;&gt;[3]Pav.tvarkyklė!$B$12,F1822&lt;&gt;[3]Pav.tvarkyklė!$B$13),"GVTNT","X")</f>
        <v>GVTNT</v>
      </c>
      <c r="AK1822" s="39">
        <f t="shared" si="405"/>
        <v>0</v>
      </c>
      <c r="AL1822" s="41"/>
      <c r="AM1822" s="41"/>
      <c r="AN1822" s="41">
        <f t="shared" si="393"/>
        <v>1900</v>
      </c>
      <c r="AO1822" s="41"/>
      <c r="AP1822" s="41"/>
      <c r="AQ1822" s="41"/>
      <c r="AR1822" s="42"/>
      <c r="AS1822" s="42"/>
      <c r="AU1822" s="43">
        <f t="shared" si="394"/>
        <v>0</v>
      </c>
    </row>
    <row r="1823" spans="1:47" ht="15" customHeight="1" x14ac:dyDescent="0.25">
      <c r="A1823" s="11"/>
      <c r="B1823" s="19">
        <v>1991</v>
      </c>
      <c r="C1823" s="74"/>
      <c r="D1823" s="77"/>
      <c r="E1823" s="75"/>
      <c r="F1823" s="78"/>
      <c r="G1823" s="80"/>
      <c r="H1823" s="49"/>
      <c r="I1823" s="79"/>
      <c r="J1823" s="27"/>
      <c r="K1823" s="27"/>
      <c r="L1823" s="79"/>
      <c r="M1823" s="81"/>
      <c r="N1823" s="29">
        <v>0</v>
      </c>
      <c r="O1823" s="30" t="str">
        <f>IF(G1823&lt;=$N$2,"",IF(F1823=[3]Pav.tvarkyklė!$B$13,"",IF(ISBLANK(R1823),"X","")))</f>
        <v/>
      </c>
      <c r="P1823" s="88"/>
      <c r="Q1823" s="78"/>
      <c r="R1823" s="78"/>
      <c r="S1823" s="63"/>
      <c r="T1823" s="63"/>
      <c r="U1823" s="34" t="str">
        <f>IFERROR(INDEX('[3]5.Grup_T'!$G$4:$G$22,MATCH('6.Turtas'!E1823,'[3]5.Grup_T'!$E$4:$E$22,0)),"0")</f>
        <v>0</v>
      </c>
      <c r="V1823" s="35">
        <f t="shared" si="395"/>
        <v>0</v>
      </c>
      <c r="W1823" s="35">
        <f>IF(NOT(ISBLANK(H1823)),(12-DATEDIF(H1823,'[3]1.Pradzia'!$D$13,"m")),0)</f>
        <v>0</v>
      </c>
      <c r="X1823" s="35">
        <f t="shared" si="396"/>
        <v>0</v>
      </c>
      <c r="Y1823" s="35">
        <f t="shared" si="392"/>
        <v>0</v>
      </c>
      <c r="Z1823" s="35">
        <f t="shared" si="404"/>
        <v>0</v>
      </c>
      <c r="AA1823" s="36">
        <f t="shared" si="397"/>
        <v>0</v>
      </c>
      <c r="AB1823" s="36">
        <f t="shared" si="398"/>
        <v>0</v>
      </c>
      <c r="AC1823" s="37">
        <f t="shared" si="399"/>
        <v>0</v>
      </c>
      <c r="AD1823" s="35">
        <f>IF(OR(YEAR(G1823)&lt;2019,O1823="X"),0,IF(ISBLANK(H1823),DATEDIF(G1823,'[3]1.Pradzia'!$D$13,"M"),DATEDIF(G1823,H1823,"m")))</f>
        <v>0</v>
      </c>
      <c r="AE1823" s="37">
        <f>IF(E1823='[3]5.Grup_T'!$E$20,0,IF(AD1823&lt;&gt;0,M1823/V1823*MIN(12,AD1823),0))</f>
        <v>0</v>
      </c>
      <c r="AF1823" s="37">
        <f t="shared" si="400"/>
        <v>0</v>
      </c>
      <c r="AG1823" s="37">
        <f t="shared" si="401"/>
        <v>0</v>
      </c>
      <c r="AH1823" s="37">
        <f t="shared" si="402"/>
        <v>0</v>
      </c>
      <c r="AI1823" s="35" t="str">
        <f t="shared" si="403"/>
        <v>Nusidėvėjęs</v>
      </c>
      <c r="AJ1823" s="38" t="str">
        <f>IF(AND(F1823&lt;&gt;[3]Pav.tvarkyklė!$B$12,F1823&lt;&gt;[3]Pav.tvarkyklė!$B$13),"GVTNT","X")</f>
        <v>GVTNT</v>
      </c>
      <c r="AK1823" s="39">
        <f t="shared" si="405"/>
        <v>0</v>
      </c>
      <c r="AL1823" s="41"/>
      <c r="AM1823" s="41"/>
      <c r="AN1823" s="41">
        <f t="shared" si="393"/>
        <v>1900</v>
      </c>
      <c r="AO1823" s="41"/>
      <c r="AP1823" s="41"/>
      <c r="AQ1823" s="41"/>
      <c r="AR1823" s="42"/>
      <c r="AS1823" s="42"/>
      <c r="AU1823" s="43">
        <f t="shared" si="394"/>
        <v>0</v>
      </c>
    </row>
    <row r="1824" spans="1:47" ht="15" customHeight="1" x14ac:dyDescent="0.25">
      <c r="A1824" s="11"/>
      <c r="B1824" s="19">
        <v>1992</v>
      </c>
      <c r="C1824" s="74"/>
      <c r="D1824" s="77"/>
      <c r="E1824" s="75"/>
      <c r="F1824" s="78"/>
      <c r="G1824" s="80"/>
      <c r="H1824" s="49"/>
      <c r="I1824" s="79"/>
      <c r="J1824" s="27"/>
      <c r="K1824" s="27"/>
      <c r="L1824" s="79"/>
      <c r="M1824" s="81"/>
      <c r="N1824" s="29">
        <v>0</v>
      </c>
      <c r="O1824" s="30" t="str">
        <f>IF(G1824&lt;=$N$2,"",IF(F1824=[3]Pav.tvarkyklė!$B$13,"",IF(ISBLANK(R1824),"X","")))</f>
        <v/>
      </c>
      <c r="P1824" s="88"/>
      <c r="Q1824" s="78"/>
      <c r="R1824" s="78"/>
      <c r="S1824" s="63"/>
      <c r="T1824" s="63"/>
      <c r="U1824" s="34" t="str">
        <f>IFERROR(INDEX('[3]5.Grup_T'!$G$4:$G$22,MATCH('6.Turtas'!E1824,'[3]5.Grup_T'!$E$4:$E$22,0)),"0")</f>
        <v>0</v>
      </c>
      <c r="V1824" s="35">
        <f t="shared" si="395"/>
        <v>0</v>
      </c>
      <c r="W1824" s="35">
        <f>IF(NOT(ISBLANK(H1824)),(12-DATEDIF(H1824,'[3]1.Pradzia'!$D$13,"m")),0)</f>
        <v>0</v>
      </c>
      <c r="X1824" s="35">
        <f t="shared" si="396"/>
        <v>0</v>
      </c>
      <c r="Y1824" s="35">
        <f t="shared" si="392"/>
        <v>0</v>
      </c>
      <c r="Z1824" s="35">
        <f t="shared" si="404"/>
        <v>0</v>
      </c>
      <c r="AA1824" s="36">
        <f t="shared" si="397"/>
        <v>0</v>
      </c>
      <c r="AB1824" s="36">
        <f t="shared" si="398"/>
        <v>0</v>
      </c>
      <c r="AC1824" s="37">
        <f t="shared" si="399"/>
        <v>0</v>
      </c>
      <c r="AD1824" s="35">
        <f>IF(OR(YEAR(G1824)&lt;2019,O1824="X"),0,IF(ISBLANK(H1824),DATEDIF(G1824,'[3]1.Pradzia'!$D$13,"M"),DATEDIF(G1824,H1824,"m")))</f>
        <v>0</v>
      </c>
      <c r="AE1824" s="37">
        <f>IF(E1824='[3]5.Grup_T'!$E$20,0,IF(AD1824&lt;&gt;0,M1824/V1824*MIN(12,AD1824),0))</f>
        <v>0</v>
      </c>
      <c r="AF1824" s="37">
        <f t="shared" si="400"/>
        <v>0</v>
      </c>
      <c r="AG1824" s="37">
        <f t="shared" si="401"/>
        <v>0</v>
      </c>
      <c r="AH1824" s="37">
        <f t="shared" si="402"/>
        <v>0</v>
      </c>
      <c r="AI1824" s="35" t="str">
        <f t="shared" si="403"/>
        <v>Nusidėvėjęs</v>
      </c>
      <c r="AJ1824" s="38" t="str">
        <f>IF(AND(F1824&lt;&gt;[3]Pav.tvarkyklė!$B$12,F1824&lt;&gt;[3]Pav.tvarkyklė!$B$13),"GVTNT","X")</f>
        <v>GVTNT</v>
      </c>
      <c r="AK1824" s="39">
        <f t="shared" si="405"/>
        <v>0</v>
      </c>
      <c r="AL1824" s="41"/>
      <c r="AM1824" s="41"/>
      <c r="AN1824" s="41">
        <f t="shared" si="393"/>
        <v>1900</v>
      </c>
      <c r="AO1824" s="41"/>
      <c r="AP1824" s="41"/>
      <c r="AQ1824" s="41"/>
      <c r="AR1824" s="42"/>
      <c r="AS1824" s="42"/>
      <c r="AU1824" s="43">
        <f t="shared" si="394"/>
        <v>0</v>
      </c>
    </row>
    <row r="1825" spans="1:47" ht="15" customHeight="1" x14ac:dyDescent="0.25">
      <c r="A1825" s="11"/>
      <c r="B1825" s="19">
        <v>1993</v>
      </c>
      <c r="C1825" s="74"/>
      <c r="D1825" s="77"/>
      <c r="E1825" s="75"/>
      <c r="F1825" s="78"/>
      <c r="G1825" s="80"/>
      <c r="H1825" s="49"/>
      <c r="I1825" s="79"/>
      <c r="J1825" s="27"/>
      <c r="K1825" s="27"/>
      <c r="L1825" s="79"/>
      <c r="M1825" s="81"/>
      <c r="N1825" s="29">
        <v>0</v>
      </c>
      <c r="O1825" s="30" t="str">
        <f>IF(G1825&lt;=$N$2,"",IF(F1825=[3]Pav.tvarkyklė!$B$13,"",IF(ISBLANK(R1825),"X","")))</f>
        <v/>
      </c>
      <c r="P1825" s="88"/>
      <c r="Q1825" s="78"/>
      <c r="R1825" s="78"/>
      <c r="S1825" s="63"/>
      <c r="T1825" s="63"/>
      <c r="U1825" s="34" t="str">
        <f>IFERROR(INDEX('[3]5.Grup_T'!$G$4:$G$22,MATCH('6.Turtas'!E1825,'[3]5.Grup_T'!$E$4:$E$22,0)),"0")</f>
        <v>0</v>
      </c>
      <c r="V1825" s="35">
        <f t="shared" si="395"/>
        <v>0</v>
      </c>
      <c r="W1825" s="35">
        <f>IF(NOT(ISBLANK(H1825)),(12-DATEDIF(H1825,'[3]1.Pradzia'!$D$13,"m")),0)</f>
        <v>0</v>
      </c>
      <c r="X1825" s="35">
        <f t="shared" si="396"/>
        <v>0</v>
      </c>
      <c r="Y1825" s="35">
        <f t="shared" si="392"/>
        <v>0</v>
      </c>
      <c r="Z1825" s="35">
        <f t="shared" si="404"/>
        <v>0</v>
      </c>
      <c r="AA1825" s="36">
        <f t="shared" si="397"/>
        <v>0</v>
      </c>
      <c r="AB1825" s="36">
        <f t="shared" si="398"/>
        <v>0</v>
      </c>
      <c r="AC1825" s="37">
        <f t="shared" si="399"/>
        <v>0</v>
      </c>
      <c r="AD1825" s="35">
        <f>IF(OR(YEAR(G1825)&lt;2019,O1825="X"),0,IF(ISBLANK(H1825),DATEDIF(G1825,'[3]1.Pradzia'!$D$13,"M"),DATEDIF(G1825,H1825,"m")))</f>
        <v>0</v>
      </c>
      <c r="AE1825" s="37">
        <f>IF(E1825='[3]5.Grup_T'!$E$20,0,IF(AD1825&lt;&gt;0,M1825/V1825*MIN(12,AD1825),0))</f>
        <v>0</v>
      </c>
      <c r="AF1825" s="37">
        <f t="shared" si="400"/>
        <v>0</v>
      </c>
      <c r="AG1825" s="37">
        <f t="shared" si="401"/>
        <v>0</v>
      </c>
      <c r="AH1825" s="37">
        <f t="shared" si="402"/>
        <v>0</v>
      </c>
      <c r="AI1825" s="35" t="str">
        <f t="shared" si="403"/>
        <v>Nusidėvėjęs</v>
      </c>
      <c r="AJ1825" s="38" t="str">
        <f>IF(AND(F1825&lt;&gt;[3]Pav.tvarkyklė!$B$12,F1825&lt;&gt;[3]Pav.tvarkyklė!$B$13),"GVTNT","X")</f>
        <v>GVTNT</v>
      </c>
      <c r="AK1825" s="39">
        <f t="shared" si="405"/>
        <v>0</v>
      </c>
      <c r="AL1825" s="41"/>
      <c r="AM1825" s="41"/>
      <c r="AN1825" s="41">
        <f t="shared" si="393"/>
        <v>1900</v>
      </c>
      <c r="AO1825" s="41"/>
      <c r="AP1825" s="41"/>
      <c r="AQ1825" s="41"/>
      <c r="AR1825" s="42"/>
      <c r="AS1825" s="42"/>
      <c r="AU1825" s="43">
        <f t="shared" si="394"/>
        <v>0</v>
      </c>
    </row>
    <row r="1826" spans="1:47" ht="15" customHeight="1" x14ac:dyDescent="0.25">
      <c r="A1826" s="11"/>
      <c r="B1826" s="19">
        <v>1994</v>
      </c>
      <c r="C1826" s="74"/>
      <c r="D1826" s="77"/>
      <c r="E1826" s="75"/>
      <c r="F1826" s="78"/>
      <c r="G1826" s="80"/>
      <c r="H1826" s="49"/>
      <c r="I1826" s="79"/>
      <c r="J1826" s="27"/>
      <c r="K1826" s="27"/>
      <c r="L1826" s="79"/>
      <c r="M1826" s="81"/>
      <c r="N1826" s="29">
        <v>0</v>
      </c>
      <c r="O1826" s="30" t="str">
        <f>IF(G1826&lt;=$N$2,"",IF(F1826=[3]Pav.tvarkyklė!$B$13,"",IF(ISBLANK(R1826),"X","")))</f>
        <v/>
      </c>
      <c r="P1826" s="88"/>
      <c r="Q1826" s="78"/>
      <c r="R1826" s="78"/>
      <c r="S1826" s="63"/>
      <c r="T1826" s="63"/>
      <c r="U1826" s="34" t="str">
        <f>IFERROR(INDEX('[3]5.Grup_T'!$G$4:$G$22,MATCH('6.Turtas'!E1826,'[3]5.Grup_T'!$E$4:$E$22,0)),"0")</f>
        <v>0</v>
      </c>
      <c r="V1826" s="35">
        <f t="shared" si="395"/>
        <v>0</v>
      </c>
      <c r="W1826" s="35">
        <f>IF(NOT(ISBLANK(H1826)),(12-DATEDIF(H1826,'[3]1.Pradzia'!$D$13,"m")),0)</f>
        <v>0</v>
      </c>
      <c r="X1826" s="35">
        <f t="shared" si="396"/>
        <v>0</v>
      </c>
      <c r="Y1826" s="35">
        <f t="shared" si="392"/>
        <v>0</v>
      </c>
      <c r="Z1826" s="35">
        <f t="shared" si="404"/>
        <v>0</v>
      </c>
      <c r="AA1826" s="36">
        <f t="shared" si="397"/>
        <v>0</v>
      </c>
      <c r="AB1826" s="36">
        <f t="shared" si="398"/>
        <v>0</v>
      </c>
      <c r="AC1826" s="37">
        <f t="shared" si="399"/>
        <v>0</v>
      </c>
      <c r="AD1826" s="35">
        <f>IF(OR(YEAR(G1826)&lt;2019,O1826="X"),0,IF(ISBLANK(H1826),DATEDIF(G1826,'[3]1.Pradzia'!$D$13,"M"),DATEDIF(G1826,H1826,"m")))</f>
        <v>0</v>
      </c>
      <c r="AE1826" s="37">
        <f>IF(E1826='[3]5.Grup_T'!$E$20,0,IF(AD1826&lt;&gt;0,M1826/V1826*MIN(12,AD1826),0))</f>
        <v>0</v>
      </c>
      <c r="AF1826" s="37">
        <f t="shared" si="400"/>
        <v>0</v>
      </c>
      <c r="AG1826" s="37">
        <f t="shared" si="401"/>
        <v>0</v>
      </c>
      <c r="AH1826" s="37">
        <f t="shared" si="402"/>
        <v>0</v>
      </c>
      <c r="AI1826" s="35" t="str">
        <f t="shared" si="403"/>
        <v>Nusidėvėjęs</v>
      </c>
      <c r="AJ1826" s="38" t="str">
        <f>IF(AND(F1826&lt;&gt;[3]Pav.tvarkyklė!$B$12,F1826&lt;&gt;[3]Pav.tvarkyklė!$B$13),"GVTNT","X")</f>
        <v>GVTNT</v>
      </c>
      <c r="AK1826" s="39">
        <f t="shared" si="405"/>
        <v>0</v>
      </c>
      <c r="AL1826" s="41"/>
      <c r="AM1826" s="41"/>
      <c r="AN1826" s="41">
        <f t="shared" si="393"/>
        <v>1900</v>
      </c>
      <c r="AO1826" s="41"/>
      <c r="AP1826" s="41"/>
      <c r="AQ1826" s="41"/>
      <c r="AR1826" s="42"/>
      <c r="AS1826" s="42"/>
      <c r="AU1826" s="43">
        <f t="shared" si="394"/>
        <v>0</v>
      </c>
    </row>
    <row r="1827" spans="1:47" ht="15" customHeight="1" x14ac:dyDescent="0.25">
      <c r="A1827" s="11"/>
      <c r="B1827" s="19">
        <v>1995</v>
      </c>
      <c r="C1827" s="74"/>
      <c r="D1827" s="77"/>
      <c r="E1827" s="75"/>
      <c r="F1827" s="78"/>
      <c r="G1827" s="80"/>
      <c r="H1827" s="49"/>
      <c r="I1827" s="79"/>
      <c r="J1827" s="27"/>
      <c r="K1827" s="27"/>
      <c r="L1827" s="79"/>
      <c r="M1827" s="81"/>
      <c r="N1827" s="29">
        <v>0</v>
      </c>
      <c r="O1827" s="30" t="str">
        <f>IF(G1827&lt;=$N$2,"",IF(F1827=[3]Pav.tvarkyklė!$B$13,"",IF(ISBLANK(R1827),"X","")))</f>
        <v/>
      </c>
      <c r="P1827" s="88"/>
      <c r="Q1827" s="78"/>
      <c r="R1827" s="78"/>
      <c r="S1827" s="63"/>
      <c r="T1827" s="63"/>
      <c r="U1827" s="34" t="str">
        <f>IFERROR(INDEX('[3]5.Grup_T'!$G$4:$G$22,MATCH('6.Turtas'!E1827,'[3]5.Grup_T'!$E$4:$E$22,0)),"0")</f>
        <v>0</v>
      </c>
      <c r="V1827" s="35">
        <f t="shared" si="395"/>
        <v>0</v>
      </c>
      <c r="W1827" s="35">
        <f>IF(NOT(ISBLANK(H1827)),(12-DATEDIF(H1827,'[3]1.Pradzia'!$D$13,"m")),0)</f>
        <v>0</v>
      </c>
      <c r="X1827" s="35">
        <f t="shared" si="396"/>
        <v>0</v>
      </c>
      <c r="Y1827" s="35">
        <f t="shared" si="392"/>
        <v>0</v>
      </c>
      <c r="Z1827" s="35">
        <f t="shared" si="404"/>
        <v>0</v>
      </c>
      <c r="AA1827" s="36">
        <f t="shared" si="397"/>
        <v>0</v>
      </c>
      <c r="AB1827" s="36">
        <f t="shared" si="398"/>
        <v>0</v>
      </c>
      <c r="AC1827" s="37">
        <f t="shared" si="399"/>
        <v>0</v>
      </c>
      <c r="AD1827" s="35">
        <f>IF(OR(YEAR(G1827)&lt;2019,O1827="X"),0,IF(ISBLANK(H1827),DATEDIF(G1827,'[3]1.Pradzia'!$D$13,"M"),DATEDIF(G1827,H1827,"m")))</f>
        <v>0</v>
      </c>
      <c r="AE1827" s="37">
        <f>IF(E1827='[3]5.Grup_T'!$E$20,0,IF(AD1827&lt;&gt;0,M1827/V1827*MIN(12,AD1827),0))</f>
        <v>0</v>
      </c>
      <c r="AF1827" s="37">
        <f t="shared" si="400"/>
        <v>0</v>
      </c>
      <c r="AG1827" s="37">
        <f t="shared" si="401"/>
        <v>0</v>
      </c>
      <c r="AH1827" s="37">
        <f t="shared" si="402"/>
        <v>0</v>
      </c>
      <c r="AI1827" s="35" t="str">
        <f t="shared" si="403"/>
        <v>Nusidėvėjęs</v>
      </c>
      <c r="AJ1827" s="38" t="str">
        <f>IF(AND(F1827&lt;&gt;[3]Pav.tvarkyklė!$B$12,F1827&lt;&gt;[3]Pav.tvarkyklė!$B$13),"GVTNT","X")</f>
        <v>GVTNT</v>
      </c>
      <c r="AK1827" s="39">
        <f t="shared" si="405"/>
        <v>0</v>
      </c>
      <c r="AL1827" s="41"/>
      <c r="AM1827" s="41"/>
      <c r="AN1827" s="41">
        <f t="shared" si="393"/>
        <v>1900</v>
      </c>
      <c r="AO1827" s="41"/>
      <c r="AP1827" s="41"/>
      <c r="AQ1827" s="41"/>
      <c r="AR1827" s="42"/>
      <c r="AS1827" s="42"/>
      <c r="AU1827" s="43">
        <f t="shared" si="394"/>
        <v>0</v>
      </c>
    </row>
    <row r="1828" spans="1:47" ht="15" customHeight="1" x14ac:dyDescent="0.25">
      <c r="A1828" s="11"/>
      <c r="B1828" s="19">
        <v>1996</v>
      </c>
      <c r="C1828" s="74"/>
      <c r="D1828" s="77"/>
      <c r="E1828" s="75"/>
      <c r="F1828" s="78"/>
      <c r="G1828" s="80"/>
      <c r="H1828" s="49"/>
      <c r="I1828" s="79"/>
      <c r="J1828" s="27"/>
      <c r="K1828" s="27"/>
      <c r="L1828" s="79"/>
      <c r="M1828" s="81"/>
      <c r="N1828" s="29">
        <v>0</v>
      </c>
      <c r="O1828" s="30" t="str">
        <f>IF(G1828&lt;=$N$2,"",IF(F1828=[3]Pav.tvarkyklė!$B$13,"",IF(ISBLANK(R1828),"X","")))</f>
        <v/>
      </c>
      <c r="P1828" s="88"/>
      <c r="Q1828" s="78"/>
      <c r="R1828" s="78"/>
      <c r="S1828" s="63"/>
      <c r="T1828" s="63"/>
      <c r="U1828" s="34" t="str">
        <f>IFERROR(INDEX('[3]5.Grup_T'!$G$4:$G$22,MATCH('6.Turtas'!E1828,'[3]5.Grup_T'!$E$4:$E$22,0)),"0")</f>
        <v>0</v>
      </c>
      <c r="V1828" s="35">
        <f t="shared" si="395"/>
        <v>0</v>
      </c>
      <c r="W1828" s="35">
        <f>IF(NOT(ISBLANK(H1828)),(12-DATEDIF(H1828,'[3]1.Pradzia'!$D$13,"m")),0)</f>
        <v>0</v>
      </c>
      <c r="X1828" s="35">
        <f t="shared" si="396"/>
        <v>0</v>
      </c>
      <c r="Y1828" s="35">
        <f t="shared" si="392"/>
        <v>0</v>
      </c>
      <c r="Z1828" s="35">
        <f t="shared" si="404"/>
        <v>0</v>
      </c>
      <c r="AA1828" s="36">
        <f t="shared" si="397"/>
        <v>0</v>
      </c>
      <c r="AB1828" s="36">
        <f t="shared" si="398"/>
        <v>0</v>
      </c>
      <c r="AC1828" s="37">
        <f t="shared" si="399"/>
        <v>0</v>
      </c>
      <c r="AD1828" s="35">
        <f>IF(OR(YEAR(G1828)&lt;2019,O1828="X"),0,IF(ISBLANK(H1828),DATEDIF(G1828,'[3]1.Pradzia'!$D$13,"M"),DATEDIF(G1828,H1828,"m")))</f>
        <v>0</v>
      </c>
      <c r="AE1828" s="37">
        <f>IF(E1828='[3]5.Grup_T'!$E$20,0,IF(AD1828&lt;&gt;0,M1828/V1828*MIN(12,AD1828),0))</f>
        <v>0</v>
      </c>
      <c r="AF1828" s="37">
        <f t="shared" si="400"/>
        <v>0</v>
      </c>
      <c r="AG1828" s="37">
        <f t="shared" si="401"/>
        <v>0</v>
      </c>
      <c r="AH1828" s="37">
        <f t="shared" si="402"/>
        <v>0</v>
      </c>
      <c r="AI1828" s="35" t="str">
        <f t="shared" si="403"/>
        <v>Nusidėvėjęs</v>
      </c>
      <c r="AJ1828" s="38" t="str">
        <f>IF(AND(F1828&lt;&gt;[3]Pav.tvarkyklė!$B$12,F1828&lt;&gt;[3]Pav.tvarkyklė!$B$13),"GVTNT","X")</f>
        <v>GVTNT</v>
      </c>
      <c r="AK1828" s="39">
        <f t="shared" si="405"/>
        <v>0</v>
      </c>
      <c r="AL1828" s="41"/>
      <c r="AM1828" s="41"/>
      <c r="AN1828" s="41">
        <f t="shared" si="393"/>
        <v>1900</v>
      </c>
      <c r="AO1828" s="41"/>
      <c r="AP1828" s="41"/>
      <c r="AQ1828" s="41"/>
      <c r="AR1828" s="42"/>
      <c r="AS1828" s="42"/>
      <c r="AU1828" s="43">
        <f t="shared" si="394"/>
        <v>0</v>
      </c>
    </row>
    <row r="1829" spans="1:47" ht="15" customHeight="1" x14ac:dyDescent="0.25">
      <c r="A1829" s="11"/>
      <c r="B1829" s="19">
        <v>1997</v>
      </c>
      <c r="C1829" s="74"/>
      <c r="D1829" s="77"/>
      <c r="E1829" s="75"/>
      <c r="F1829" s="78"/>
      <c r="G1829" s="80"/>
      <c r="H1829" s="49"/>
      <c r="I1829" s="79"/>
      <c r="J1829" s="27"/>
      <c r="K1829" s="27"/>
      <c r="L1829" s="79"/>
      <c r="M1829" s="81"/>
      <c r="N1829" s="29">
        <v>0</v>
      </c>
      <c r="O1829" s="30" t="str">
        <f>IF(G1829&lt;=$N$2,"",IF(F1829=[3]Pav.tvarkyklė!$B$13,"",IF(ISBLANK(R1829),"X","")))</f>
        <v/>
      </c>
      <c r="P1829" s="88"/>
      <c r="Q1829" s="78"/>
      <c r="R1829" s="78"/>
      <c r="S1829" s="63"/>
      <c r="T1829" s="63"/>
      <c r="U1829" s="34" t="str">
        <f>IFERROR(INDEX('[3]5.Grup_T'!$G$4:$G$22,MATCH('6.Turtas'!E1829,'[3]5.Grup_T'!$E$4:$E$22,0)),"0")</f>
        <v>0</v>
      </c>
      <c r="V1829" s="35">
        <f t="shared" si="395"/>
        <v>0</v>
      </c>
      <c r="W1829" s="35">
        <f>IF(NOT(ISBLANK(H1829)),(12-DATEDIF(H1829,'[3]1.Pradzia'!$D$13,"m")),0)</f>
        <v>0</v>
      </c>
      <c r="X1829" s="35">
        <f t="shared" si="396"/>
        <v>0</v>
      </c>
      <c r="Y1829" s="35">
        <f t="shared" si="392"/>
        <v>0</v>
      </c>
      <c r="Z1829" s="35">
        <f t="shared" si="404"/>
        <v>0</v>
      </c>
      <c r="AA1829" s="36">
        <f t="shared" si="397"/>
        <v>0</v>
      </c>
      <c r="AB1829" s="36">
        <f t="shared" si="398"/>
        <v>0</v>
      </c>
      <c r="AC1829" s="37">
        <f t="shared" si="399"/>
        <v>0</v>
      </c>
      <c r="AD1829" s="35">
        <f>IF(OR(YEAR(G1829)&lt;2019,O1829="X"),0,IF(ISBLANK(H1829),DATEDIF(G1829,'[3]1.Pradzia'!$D$13,"M"),DATEDIF(G1829,H1829,"m")))</f>
        <v>0</v>
      </c>
      <c r="AE1829" s="37">
        <f>IF(E1829='[3]5.Grup_T'!$E$20,0,IF(AD1829&lt;&gt;0,M1829/V1829*MIN(12,AD1829),0))</f>
        <v>0</v>
      </c>
      <c r="AF1829" s="37">
        <f t="shared" si="400"/>
        <v>0</v>
      </c>
      <c r="AG1829" s="37">
        <f t="shared" si="401"/>
        <v>0</v>
      </c>
      <c r="AH1829" s="37">
        <f t="shared" si="402"/>
        <v>0</v>
      </c>
      <c r="AI1829" s="35" t="str">
        <f t="shared" si="403"/>
        <v>Nusidėvėjęs</v>
      </c>
      <c r="AJ1829" s="38" t="str">
        <f>IF(AND(F1829&lt;&gt;[3]Pav.tvarkyklė!$B$12,F1829&lt;&gt;[3]Pav.tvarkyklė!$B$13),"GVTNT","X")</f>
        <v>GVTNT</v>
      </c>
      <c r="AK1829" s="39">
        <f t="shared" si="405"/>
        <v>0</v>
      </c>
      <c r="AL1829" s="41"/>
      <c r="AM1829" s="41"/>
      <c r="AN1829" s="41">
        <f t="shared" si="393"/>
        <v>1900</v>
      </c>
      <c r="AO1829" s="41"/>
      <c r="AP1829" s="41"/>
      <c r="AQ1829" s="41"/>
      <c r="AR1829" s="42"/>
      <c r="AS1829" s="42"/>
      <c r="AU1829" s="43">
        <f t="shared" si="394"/>
        <v>0</v>
      </c>
    </row>
    <row r="1830" spans="1:47" ht="15" customHeight="1" x14ac:dyDescent="0.25">
      <c r="A1830" s="11"/>
      <c r="B1830" s="19">
        <v>1998</v>
      </c>
      <c r="C1830" s="74"/>
      <c r="D1830" s="77"/>
      <c r="E1830" s="75"/>
      <c r="F1830" s="78"/>
      <c r="G1830" s="80"/>
      <c r="H1830" s="49"/>
      <c r="I1830" s="79"/>
      <c r="J1830" s="27"/>
      <c r="K1830" s="27"/>
      <c r="L1830" s="79"/>
      <c r="M1830" s="81"/>
      <c r="N1830" s="29">
        <v>0</v>
      </c>
      <c r="O1830" s="30" t="str">
        <f>IF(G1830&lt;=$N$2,"",IF(F1830=[3]Pav.tvarkyklė!$B$13,"",IF(ISBLANK(R1830),"X","")))</f>
        <v/>
      </c>
      <c r="P1830" s="88"/>
      <c r="Q1830" s="78"/>
      <c r="R1830" s="78"/>
      <c r="S1830" s="63"/>
      <c r="T1830" s="63"/>
      <c r="U1830" s="34" t="str">
        <f>IFERROR(INDEX('[3]5.Grup_T'!$G$4:$G$22,MATCH('6.Turtas'!E1830,'[3]5.Grup_T'!$E$4:$E$22,0)),"0")</f>
        <v>0</v>
      </c>
      <c r="V1830" s="35">
        <f t="shared" si="395"/>
        <v>0</v>
      </c>
      <c r="W1830" s="35">
        <f>IF(NOT(ISBLANK(H1830)),(12-DATEDIF(H1830,'[3]1.Pradzia'!$D$13,"m")),0)</f>
        <v>0</v>
      </c>
      <c r="X1830" s="35">
        <f t="shared" si="396"/>
        <v>0</v>
      </c>
      <c r="Y1830" s="35">
        <f t="shared" si="392"/>
        <v>0</v>
      </c>
      <c r="Z1830" s="35">
        <f t="shared" si="404"/>
        <v>0</v>
      </c>
      <c r="AA1830" s="36">
        <f t="shared" si="397"/>
        <v>0</v>
      </c>
      <c r="AB1830" s="36">
        <f t="shared" si="398"/>
        <v>0</v>
      </c>
      <c r="AC1830" s="37">
        <f t="shared" si="399"/>
        <v>0</v>
      </c>
      <c r="AD1830" s="35">
        <f>IF(OR(YEAR(G1830)&lt;2019,O1830="X"),0,IF(ISBLANK(H1830),DATEDIF(G1830,'[3]1.Pradzia'!$D$13,"M"),DATEDIF(G1830,H1830,"m")))</f>
        <v>0</v>
      </c>
      <c r="AE1830" s="37">
        <f>IF(E1830='[3]5.Grup_T'!$E$20,0,IF(AD1830&lt;&gt;0,M1830/V1830*MIN(12,AD1830),0))</f>
        <v>0</v>
      </c>
      <c r="AF1830" s="37">
        <f t="shared" si="400"/>
        <v>0</v>
      </c>
      <c r="AG1830" s="37">
        <f t="shared" si="401"/>
        <v>0</v>
      </c>
      <c r="AH1830" s="37">
        <f t="shared" si="402"/>
        <v>0</v>
      </c>
      <c r="AI1830" s="35" t="str">
        <f t="shared" si="403"/>
        <v>Nusidėvėjęs</v>
      </c>
      <c r="AJ1830" s="38" t="str">
        <f>IF(AND(F1830&lt;&gt;[3]Pav.tvarkyklė!$B$12,F1830&lt;&gt;[3]Pav.tvarkyklė!$B$13),"GVTNT","X")</f>
        <v>GVTNT</v>
      </c>
      <c r="AK1830" s="39">
        <f t="shared" si="405"/>
        <v>0</v>
      </c>
      <c r="AL1830" s="41"/>
      <c r="AM1830" s="41"/>
      <c r="AN1830" s="41">
        <f t="shared" si="393"/>
        <v>1900</v>
      </c>
      <c r="AO1830" s="41"/>
      <c r="AP1830" s="41"/>
      <c r="AQ1830" s="41"/>
      <c r="AR1830" s="42"/>
      <c r="AS1830" s="42"/>
      <c r="AU1830" s="43">
        <f t="shared" si="394"/>
        <v>0</v>
      </c>
    </row>
    <row r="1831" spans="1:47" ht="15" customHeight="1" x14ac:dyDescent="0.25">
      <c r="A1831" s="11"/>
      <c r="B1831" s="19">
        <v>1999</v>
      </c>
      <c r="C1831" s="74"/>
      <c r="D1831" s="77"/>
      <c r="E1831" s="75"/>
      <c r="F1831" s="78"/>
      <c r="G1831" s="80"/>
      <c r="H1831" s="49"/>
      <c r="I1831" s="79"/>
      <c r="J1831" s="27"/>
      <c r="K1831" s="27"/>
      <c r="L1831" s="79"/>
      <c r="M1831" s="81"/>
      <c r="N1831" s="29">
        <v>0</v>
      </c>
      <c r="O1831" s="30" t="str">
        <f>IF(G1831&lt;=$N$2,"",IF(F1831=[3]Pav.tvarkyklė!$B$13,"",IF(ISBLANK(R1831),"X","")))</f>
        <v/>
      </c>
      <c r="P1831" s="88"/>
      <c r="Q1831" s="78"/>
      <c r="R1831" s="78"/>
      <c r="S1831" s="63"/>
      <c r="T1831" s="63"/>
      <c r="U1831" s="34" t="str">
        <f>IFERROR(INDEX('[3]5.Grup_T'!$G$4:$G$22,MATCH('6.Turtas'!E1831,'[3]5.Grup_T'!$E$4:$E$22,0)),"0")</f>
        <v>0</v>
      </c>
      <c r="V1831" s="35">
        <f t="shared" si="395"/>
        <v>0</v>
      </c>
      <c r="W1831" s="35">
        <f>IF(NOT(ISBLANK(H1831)),(12-DATEDIF(H1831,'[3]1.Pradzia'!$D$13,"m")),0)</f>
        <v>0</v>
      </c>
      <c r="X1831" s="35">
        <f t="shared" si="396"/>
        <v>0</v>
      </c>
      <c r="Y1831" s="35">
        <f t="shared" si="392"/>
        <v>0</v>
      </c>
      <c r="Z1831" s="35">
        <f t="shared" si="404"/>
        <v>0</v>
      </c>
      <c r="AA1831" s="36">
        <f t="shared" si="397"/>
        <v>0</v>
      </c>
      <c r="AB1831" s="36">
        <f t="shared" si="398"/>
        <v>0</v>
      </c>
      <c r="AC1831" s="37">
        <f t="shared" si="399"/>
        <v>0</v>
      </c>
      <c r="AD1831" s="35">
        <f>IF(OR(YEAR(G1831)&lt;2019,O1831="X"),0,IF(ISBLANK(H1831),DATEDIF(G1831,'[3]1.Pradzia'!$D$13,"M"),DATEDIF(G1831,H1831,"m")))</f>
        <v>0</v>
      </c>
      <c r="AE1831" s="37">
        <f>IF(E1831='[3]5.Grup_T'!$E$20,0,IF(AD1831&lt;&gt;0,M1831/V1831*MIN(12,AD1831),0))</f>
        <v>0</v>
      </c>
      <c r="AF1831" s="37">
        <f t="shared" si="400"/>
        <v>0</v>
      </c>
      <c r="AG1831" s="37">
        <f t="shared" si="401"/>
        <v>0</v>
      </c>
      <c r="AH1831" s="37">
        <f t="shared" si="402"/>
        <v>0</v>
      </c>
      <c r="AI1831" s="35" t="str">
        <f t="shared" si="403"/>
        <v>Nusidėvėjęs</v>
      </c>
      <c r="AJ1831" s="38" t="str">
        <f>IF(AND(F1831&lt;&gt;[3]Pav.tvarkyklė!$B$12,F1831&lt;&gt;[3]Pav.tvarkyklė!$B$13),"GVTNT","X")</f>
        <v>GVTNT</v>
      </c>
      <c r="AK1831" s="39">
        <f t="shared" si="405"/>
        <v>0</v>
      </c>
      <c r="AL1831" s="41"/>
      <c r="AM1831" s="41"/>
      <c r="AN1831" s="41">
        <f t="shared" si="393"/>
        <v>1900</v>
      </c>
      <c r="AO1831" s="41"/>
      <c r="AP1831" s="41"/>
      <c r="AQ1831" s="41"/>
      <c r="AR1831" s="42"/>
      <c r="AS1831" s="42"/>
      <c r="AU1831" s="43">
        <f t="shared" si="394"/>
        <v>0</v>
      </c>
    </row>
    <row r="1832" spans="1:47" ht="15" customHeight="1" x14ac:dyDescent="0.25">
      <c r="A1832" s="11"/>
      <c r="B1832" s="19">
        <v>2000</v>
      </c>
      <c r="C1832" s="74"/>
      <c r="D1832" s="77"/>
      <c r="E1832" s="75"/>
      <c r="F1832" s="78"/>
      <c r="G1832" s="80"/>
      <c r="H1832" s="49"/>
      <c r="I1832" s="79"/>
      <c r="J1832" s="27"/>
      <c r="K1832" s="27"/>
      <c r="L1832" s="79"/>
      <c r="M1832" s="81"/>
      <c r="N1832" s="29">
        <v>0</v>
      </c>
      <c r="O1832" s="30" t="str">
        <f>IF(G1832&lt;=$N$2,"",IF(F1832=[3]Pav.tvarkyklė!$B$13,"",IF(ISBLANK(R1832),"X","")))</f>
        <v/>
      </c>
      <c r="P1832" s="88"/>
      <c r="Q1832" s="78"/>
      <c r="R1832" s="78"/>
      <c r="S1832" s="63"/>
      <c r="T1832" s="63"/>
      <c r="U1832" s="34" t="str">
        <f>IFERROR(INDEX('[3]5.Grup_T'!$G$4:$G$22,MATCH('6.Turtas'!E1832,'[3]5.Grup_T'!$E$4:$E$22,0)),"0")</f>
        <v>0</v>
      </c>
      <c r="V1832" s="35">
        <f t="shared" si="395"/>
        <v>0</v>
      </c>
      <c r="W1832" s="35">
        <f>IF(NOT(ISBLANK(H1832)),(12-DATEDIF(H1832,'[3]1.Pradzia'!$D$13,"m")),0)</f>
        <v>0</v>
      </c>
      <c r="X1832" s="35">
        <f t="shared" si="396"/>
        <v>0</v>
      </c>
      <c r="Y1832" s="35">
        <f t="shared" si="392"/>
        <v>0</v>
      </c>
      <c r="Z1832" s="35">
        <f t="shared" si="404"/>
        <v>0</v>
      </c>
      <c r="AA1832" s="36">
        <f t="shared" si="397"/>
        <v>0</v>
      </c>
      <c r="AB1832" s="36">
        <f t="shared" si="398"/>
        <v>0</v>
      </c>
      <c r="AC1832" s="37">
        <f t="shared" si="399"/>
        <v>0</v>
      </c>
      <c r="AD1832" s="35">
        <f>IF(OR(YEAR(G1832)&lt;2019,O1832="X"),0,IF(ISBLANK(H1832),DATEDIF(G1832,'[3]1.Pradzia'!$D$13,"M"),DATEDIF(G1832,H1832,"m")))</f>
        <v>0</v>
      </c>
      <c r="AE1832" s="37">
        <f>IF(E1832='[3]5.Grup_T'!$E$20,0,IF(AD1832&lt;&gt;0,M1832/V1832*MIN(12,AD1832),0))</f>
        <v>0</v>
      </c>
      <c r="AF1832" s="37">
        <f t="shared" si="400"/>
        <v>0</v>
      </c>
      <c r="AG1832" s="37">
        <f t="shared" si="401"/>
        <v>0</v>
      </c>
      <c r="AH1832" s="37">
        <f t="shared" si="402"/>
        <v>0</v>
      </c>
      <c r="AI1832" s="35" t="str">
        <f t="shared" si="403"/>
        <v>Nusidėvėjęs</v>
      </c>
      <c r="AJ1832" s="38" t="str">
        <f>IF(AND(F1832&lt;&gt;[3]Pav.tvarkyklė!$B$12,F1832&lt;&gt;[3]Pav.tvarkyklė!$B$13),"GVTNT","X")</f>
        <v>GVTNT</v>
      </c>
      <c r="AK1832" s="39">
        <f t="shared" si="405"/>
        <v>0</v>
      </c>
      <c r="AL1832" s="41"/>
      <c r="AM1832" s="41"/>
      <c r="AN1832" s="41">
        <f t="shared" si="393"/>
        <v>1900</v>
      </c>
      <c r="AO1832" s="41"/>
      <c r="AP1832" s="41"/>
      <c r="AQ1832" s="41"/>
      <c r="AR1832" s="42"/>
      <c r="AS1832" s="42"/>
      <c r="AU1832" s="43">
        <f t="shared" si="394"/>
        <v>0</v>
      </c>
    </row>
    <row r="1833" spans="1:47" ht="15" customHeight="1" x14ac:dyDescent="0.25">
      <c r="A1833" s="11"/>
      <c r="B1833" s="19">
        <v>2001</v>
      </c>
      <c r="C1833" s="74"/>
      <c r="D1833" s="77"/>
      <c r="E1833" s="75"/>
      <c r="F1833" s="74"/>
      <c r="G1833" s="80"/>
      <c r="H1833" s="49"/>
      <c r="I1833" s="79"/>
      <c r="J1833" s="27"/>
      <c r="K1833" s="27"/>
      <c r="L1833" s="79"/>
      <c r="M1833" s="81"/>
      <c r="N1833" s="29">
        <v>0</v>
      </c>
      <c r="O1833" s="30" t="str">
        <f>IF(G1833&lt;=$N$2,"",IF(F1833=[3]Pav.tvarkyklė!$B$13,"",IF(ISBLANK(R1833),"X","")))</f>
        <v/>
      </c>
      <c r="P1833" s="88"/>
      <c r="Q1833" s="78"/>
      <c r="R1833" s="78"/>
      <c r="S1833" s="63"/>
      <c r="T1833" s="63"/>
      <c r="U1833" s="34" t="str">
        <f>IFERROR(INDEX('[3]5.Grup_T'!$G$4:$G$22,MATCH('6.Turtas'!E1833,'[3]5.Grup_T'!$E$4:$E$22,0)),"0")</f>
        <v>0</v>
      </c>
      <c r="V1833" s="35">
        <f t="shared" si="395"/>
        <v>0</v>
      </c>
      <c r="W1833" s="35">
        <f>IF(NOT(ISBLANK(H1833)),(12-DATEDIF(H1833,'[3]1.Pradzia'!$D$13,"m")),0)</f>
        <v>0</v>
      </c>
      <c r="X1833" s="35">
        <f t="shared" si="396"/>
        <v>0</v>
      </c>
      <c r="Y1833" s="35">
        <f t="shared" si="392"/>
        <v>0</v>
      </c>
      <c r="Z1833" s="35">
        <f t="shared" si="404"/>
        <v>0</v>
      </c>
      <c r="AA1833" s="36">
        <f t="shared" si="397"/>
        <v>0</v>
      </c>
      <c r="AB1833" s="36">
        <f t="shared" si="398"/>
        <v>0</v>
      </c>
      <c r="AC1833" s="37">
        <f t="shared" si="399"/>
        <v>0</v>
      </c>
      <c r="AD1833" s="35">
        <f>IF(OR(YEAR(G1833)&lt;2019,O1833="X"),0,IF(ISBLANK(H1833),DATEDIF(G1833,'[3]1.Pradzia'!$D$13,"M"),DATEDIF(G1833,H1833,"m")))</f>
        <v>0</v>
      </c>
      <c r="AE1833" s="37">
        <f>IF(E1833='[3]5.Grup_T'!$E$20,0,IF(AD1833&lt;&gt;0,M1833/V1833*MIN(12,AD1833),0))</f>
        <v>0</v>
      </c>
      <c r="AF1833" s="37">
        <f t="shared" si="400"/>
        <v>0</v>
      </c>
      <c r="AG1833" s="37">
        <f t="shared" si="401"/>
        <v>0</v>
      </c>
      <c r="AH1833" s="37">
        <f t="shared" si="402"/>
        <v>0</v>
      </c>
      <c r="AI1833" s="35" t="str">
        <f t="shared" si="403"/>
        <v>Nusidėvėjęs</v>
      </c>
      <c r="AJ1833" s="38" t="str">
        <f>IF(AND(F1833&lt;&gt;[3]Pav.tvarkyklė!$B$12,F1833&lt;&gt;[3]Pav.tvarkyklė!$B$13),"GVTNT","X")</f>
        <v>GVTNT</v>
      </c>
      <c r="AK1833" s="39">
        <f t="shared" si="405"/>
        <v>0</v>
      </c>
      <c r="AL1833" s="41"/>
      <c r="AM1833" s="41"/>
      <c r="AN1833" s="41">
        <f t="shared" si="393"/>
        <v>1900</v>
      </c>
      <c r="AO1833" s="41"/>
      <c r="AP1833" s="41"/>
      <c r="AQ1833" s="41"/>
      <c r="AR1833" s="42"/>
      <c r="AS1833" s="42"/>
      <c r="AU1833" s="43">
        <f t="shared" si="394"/>
        <v>0</v>
      </c>
    </row>
    <row r="1834" spans="1:47" ht="15" customHeight="1" x14ac:dyDescent="0.25">
      <c r="A1834" s="11"/>
      <c r="B1834" s="19">
        <v>2002</v>
      </c>
      <c r="C1834" s="74"/>
      <c r="D1834" s="77"/>
      <c r="E1834" s="75"/>
      <c r="F1834" s="74"/>
      <c r="G1834" s="80"/>
      <c r="H1834" s="49"/>
      <c r="I1834" s="79"/>
      <c r="J1834" s="27"/>
      <c r="K1834" s="27"/>
      <c r="L1834" s="79"/>
      <c r="M1834" s="81"/>
      <c r="N1834" s="29">
        <v>0</v>
      </c>
      <c r="O1834" s="30" t="str">
        <f>IF(G1834&lt;=$N$2,"",IF(F1834=[3]Pav.tvarkyklė!$B$13,"",IF(ISBLANK(R1834),"X","")))</f>
        <v/>
      </c>
      <c r="P1834" s="88"/>
      <c r="Q1834" s="78"/>
      <c r="R1834" s="78"/>
      <c r="S1834" s="63"/>
      <c r="T1834" s="63"/>
      <c r="U1834" s="34" t="str">
        <f>IFERROR(INDEX('[3]5.Grup_T'!$G$4:$G$22,MATCH('6.Turtas'!E1834,'[3]5.Grup_T'!$E$4:$E$22,0)),"0")</f>
        <v>0</v>
      </c>
      <c r="V1834" s="35">
        <f t="shared" si="395"/>
        <v>0</v>
      </c>
      <c r="W1834" s="35">
        <f>IF(NOT(ISBLANK(H1834)),(12-DATEDIF(H1834,'[3]1.Pradzia'!$D$13,"m")),0)</f>
        <v>0</v>
      </c>
      <c r="X1834" s="35">
        <f t="shared" si="396"/>
        <v>0</v>
      </c>
      <c r="Y1834" s="35">
        <f t="shared" si="392"/>
        <v>0</v>
      </c>
      <c r="Z1834" s="35">
        <f t="shared" si="404"/>
        <v>0</v>
      </c>
      <c r="AA1834" s="36">
        <f t="shared" si="397"/>
        <v>0</v>
      </c>
      <c r="AB1834" s="36">
        <f t="shared" si="398"/>
        <v>0</v>
      </c>
      <c r="AC1834" s="37">
        <f t="shared" si="399"/>
        <v>0</v>
      </c>
      <c r="AD1834" s="35">
        <f>IF(OR(YEAR(G1834)&lt;2019,O1834="X"),0,IF(ISBLANK(H1834),DATEDIF(G1834,'[3]1.Pradzia'!$D$13,"M"),DATEDIF(G1834,H1834,"m")))</f>
        <v>0</v>
      </c>
      <c r="AE1834" s="37">
        <f>IF(E1834='[3]5.Grup_T'!$E$20,0,IF(AD1834&lt;&gt;0,M1834/V1834*MIN(12,AD1834),0))</f>
        <v>0</v>
      </c>
      <c r="AF1834" s="37">
        <f t="shared" si="400"/>
        <v>0</v>
      </c>
      <c r="AG1834" s="37">
        <f t="shared" si="401"/>
        <v>0</v>
      </c>
      <c r="AH1834" s="37">
        <f t="shared" si="402"/>
        <v>0</v>
      </c>
      <c r="AI1834" s="35" t="str">
        <f t="shared" si="403"/>
        <v>Nusidėvėjęs</v>
      </c>
      <c r="AJ1834" s="38" t="str">
        <f>IF(AND(F1834&lt;&gt;[3]Pav.tvarkyklė!$B$12,F1834&lt;&gt;[3]Pav.tvarkyklė!$B$13),"GVTNT","X")</f>
        <v>GVTNT</v>
      </c>
      <c r="AK1834" s="39">
        <f t="shared" si="405"/>
        <v>0</v>
      </c>
      <c r="AL1834" s="41"/>
      <c r="AM1834" s="41"/>
      <c r="AN1834" s="41">
        <f t="shared" si="393"/>
        <v>1900</v>
      </c>
      <c r="AO1834" s="41"/>
      <c r="AP1834" s="41"/>
      <c r="AQ1834" s="41"/>
      <c r="AR1834" s="42"/>
      <c r="AS1834" s="42"/>
      <c r="AU1834" s="43">
        <f t="shared" si="394"/>
        <v>0</v>
      </c>
    </row>
    <row r="1835" spans="1:47" ht="15" customHeight="1" x14ac:dyDescent="0.25">
      <c r="A1835" s="11"/>
      <c r="B1835" s="19">
        <v>2003</v>
      </c>
      <c r="C1835" s="74"/>
      <c r="D1835" s="77"/>
      <c r="E1835" s="75"/>
      <c r="F1835" s="74"/>
      <c r="G1835" s="80"/>
      <c r="H1835" s="49"/>
      <c r="I1835" s="79"/>
      <c r="J1835" s="27"/>
      <c r="K1835" s="27"/>
      <c r="L1835" s="79"/>
      <c r="M1835" s="81"/>
      <c r="N1835" s="29">
        <v>0</v>
      </c>
      <c r="O1835" s="30" t="str">
        <f>IF(G1835&lt;=$N$2,"",IF(F1835=[3]Pav.tvarkyklė!$B$13,"",IF(ISBLANK(R1835),"X","")))</f>
        <v/>
      </c>
      <c r="P1835" s="88"/>
      <c r="Q1835" s="78"/>
      <c r="R1835" s="78"/>
      <c r="S1835" s="63"/>
      <c r="T1835" s="63"/>
      <c r="U1835" s="34" t="str">
        <f>IFERROR(INDEX('[3]5.Grup_T'!$G$4:$G$22,MATCH('6.Turtas'!E1835,'[3]5.Grup_T'!$E$4:$E$22,0)),"0")</f>
        <v>0</v>
      </c>
      <c r="V1835" s="35">
        <f t="shared" si="395"/>
        <v>0</v>
      </c>
      <c r="W1835" s="35">
        <f>IF(NOT(ISBLANK(H1835)),(12-DATEDIF(H1835,'[3]1.Pradzia'!$D$13,"m")),0)</f>
        <v>0</v>
      </c>
      <c r="X1835" s="35">
        <f t="shared" si="396"/>
        <v>0</v>
      </c>
      <c r="Y1835" s="35">
        <f t="shared" si="392"/>
        <v>0</v>
      </c>
      <c r="Z1835" s="35">
        <f t="shared" si="404"/>
        <v>0</v>
      </c>
      <c r="AA1835" s="36">
        <f t="shared" si="397"/>
        <v>0</v>
      </c>
      <c r="AB1835" s="36">
        <f t="shared" si="398"/>
        <v>0</v>
      </c>
      <c r="AC1835" s="37">
        <f t="shared" si="399"/>
        <v>0</v>
      </c>
      <c r="AD1835" s="35">
        <f>IF(OR(YEAR(G1835)&lt;2019,O1835="X"),0,IF(ISBLANK(H1835),DATEDIF(G1835,'[3]1.Pradzia'!$D$13,"M"),DATEDIF(G1835,H1835,"m")))</f>
        <v>0</v>
      </c>
      <c r="AE1835" s="37">
        <f>IF(E1835='[3]5.Grup_T'!$E$20,0,IF(AD1835&lt;&gt;0,M1835/V1835*MIN(12,AD1835),0))</f>
        <v>0</v>
      </c>
      <c r="AF1835" s="37">
        <f t="shared" si="400"/>
        <v>0</v>
      </c>
      <c r="AG1835" s="37">
        <f t="shared" si="401"/>
        <v>0</v>
      </c>
      <c r="AH1835" s="37">
        <f t="shared" si="402"/>
        <v>0</v>
      </c>
      <c r="AI1835" s="35" t="str">
        <f t="shared" si="403"/>
        <v>Nusidėvėjęs</v>
      </c>
      <c r="AJ1835" s="38" t="str">
        <f>IF(AND(F1835&lt;&gt;[3]Pav.tvarkyklė!$B$12,F1835&lt;&gt;[3]Pav.tvarkyklė!$B$13),"GVTNT","X")</f>
        <v>GVTNT</v>
      </c>
      <c r="AK1835" s="39">
        <f t="shared" si="405"/>
        <v>0</v>
      </c>
      <c r="AL1835" s="41"/>
      <c r="AM1835" s="41"/>
      <c r="AN1835" s="41">
        <f t="shared" si="393"/>
        <v>1900</v>
      </c>
      <c r="AO1835" s="41"/>
      <c r="AP1835" s="41"/>
      <c r="AQ1835" s="41"/>
      <c r="AR1835" s="42"/>
      <c r="AS1835" s="42"/>
      <c r="AU1835" s="43">
        <f t="shared" si="394"/>
        <v>0</v>
      </c>
    </row>
    <row r="1836" spans="1:47" ht="15" customHeight="1" x14ac:dyDescent="0.25">
      <c r="A1836" s="11"/>
      <c r="B1836" s="19">
        <v>2004</v>
      </c>
      <c r="C1836" s="74"/>
      <c r="D1836" s="77"/>
      <c r="E1836" s="75"/>
      <c r="F1836" s="74"/>
      <c r="G1836" s="80"/>
      <c r="H1836" s="49"/>
      <c r="I1836" s="79"/>
      <c r="J1836" s="27"/>
      <c r="K1836" s="27"/>
      <c r="L1836" s="79"/>
      <c r="M1836" s="81"/>
      <c r="N1836" s="29">
        <v>0</v>
      </c>
      <c r="O1836" s="30" t="str">
        <f>IF(G1836&lt;=$N$2,"",IF(F1836=[3]Pav.tvarkyklė!$B$13,"",IF(ISBLANK(R1836),"X","")))</f>
        <v/>
      </c>
      <c r="P1836" s="88"/>
      <c r="Q1836" s="78"/>
      <c r="R1836" s="78"/>
      <c r="S1836" s="63"/>
      <c r="T1836" s="63"/>
      <c r="U1836" s="34" t="str">
        <f>IFERROR(INDEX('[3]5.Grup_T'!$G$4:$G$22,MATCH('6.Turtas'!E1836,'[3]5.Grup_T'!$E$4:$E$22,0)),"0")</f>
        <v>0</v>
      </c>
      <c r="V1836" s="35">
        <f t="shared" si="395"/>
        <v>0</v>
      </c>
      <c r="W1836" s="35">
        <f>IF(NOT(ISBLANK(H1836)),(12-DATEDIF(H1836,'[3]1.Pradzia'!$D$13,"m")),0)</f>
        <v>0</v>
      </c>
      <c r="X1836" s="35">
        <f t="shared" si="396"/>
        <v>0</v>
      </c>
      <c r="Y1836" s="35">
        <f t="shared" si="392"/>
        <v>0</v>
      </c>
      <c r="Z1836" s="35">
        <f t="shared" si="404"/>
        <v>0</v>
      </c>
      <c r="AA1836" s="36">
        <f t="shared" si="397"/>
        <v>0</v>
      </c>
      <c r="AB1836" s="36">
        <f t="shared" si="398"/>
        <v>0</v>
      </c>
      <c r="AC1836" s="37">
        <f t="shared" si="399"/>
        <v>0</v>
      </c>
      <c r="AD1836" s="35">
        <f>IF(OR(YEAR(G1836)&lt;2019,O1836="X"),0,IF(ISBLANK(H1836),DATEDIF(G1836,'[3]1.Pradzia'!$D$13,"M"),DATEDIF(G1836,H1836,"m")))</f>
        <v>0</v>
      </c>
      <c r="AE1836" s="37">
        <f>IF(E1836='[3]5.Grup_T'!$E$20,0,IF(AD1836&lt;&gt;0,M1836/V1836*MIN(12,AD1836),0))</f>
        <v>0</v>
      </c>
      <c r="AF1836" s="37">
        <f t="shared" si="400"/>
        <v>0</v>
      </c>
      <c r="AG1836" s="37">
        <f t="shared" si="401"/>
        <v>0</v>
      </c>
      <c r="AH1836" s="37">
        <f t="shared" si="402"/>
        <v>0</v>
      </c>
      <c r="AI1836" s="35" t="str">
        <f t="shared" si="403"/>
        <v>Nusidėvėjęs</v>
      </c>
      <c r="AJ1836" s="38" t="str">
        <f>IF(AND(F1836&lt;&gt;[3]Pav.tvarkyklė!$B$12,F1836&lt;&gt;[3]Pav.tvarkyklė!$B$13),"GVTNT","X")</f>
        <v>GVTNT</v>
      </c>
      <c r="AK1836" s="39">
        <f t="shared" si="405"/>
        <v>0</v>
      </c>
      <c r="AL1836" s="41"/>
      <c r="AM1836" s="41"/>
      <c r="AN1836" s="41">
        <f t="shared" si="393"/>
        <v>1900</v>
      </c>
      <c r="AO1836" s="41"/>
      <c r="AP1836" s="41"/>
      <c r="AQ1836" s="41"/>
      <c r="AR1836" s="42"/>
      <c r="AS1836" s="42"/>
      <c r="AU1836" s="43">
        <f t="shared" si="394"/>
        <v>0</v>
      </c>
    </row>
    <row r="1837" spans="1:47" ht="15" customHeight="1" x14ac:dyDescent="0.25">
      <c r="A1837" s="11"/>
      <c r="B1837" s="19">
        <v>2005</v>
      </c>
      <c r="C1837" s="74"/>
      <c r="D1837" s="77"/>
      <c r="E1837" s="75"/>
      <c r="F1837" s="74"/>
      <c r="G1837" s="80"/>
      <c r="H1837" s="49"/>
      <c r="I1837" s="79"/>
      <c r="J1837" s="27"/>
      <c r="K1837" s="27"/>
      <c r="L1837" s="79"/>
      <c r="M1837" s="81"/>
      <c r="N1837" s="29">
        <v>0</v>
      </c>
      <c r="O1837" s="30" t="str">
        <f>IF(G1837&lt;=$N$2,"",IF(F1837=[3]Pav.tvarkyklė!$B$13,"",IF(ISBLANK(R1837),"X","")))</f>
        <v/>
      </c>
      <c r="P1837" s="88"/>
      <c r="Q1837" s="78"/>
      <c r="R1837" s="78"/>
      <c r="S1837" s="63"/>
      <c r="T1837" s="63"/>
      <c r="U1837" s="34" t="str">
        <f>IFERROR(INDEX('[3]5.Grup_T'!$G$4:$G$22,MATCH('6.Turtas'!E1837,'[3]5.Grup_T'!$E$4:$E$22,0)),"0")</f>
        <v>0</v>
      </c>
      <c r="V1837" s="35">
        <f t="shared" si="395"/>
        <v>0</v>
      </c>
      <c r="W1837" s="35">
        <f>IF(NOT(ISBLANK(H1837)),(12-DATEDIF(H1837,'[3]1.Pradzia'!$D$13,"m")),0)</f>
        <v>0</v>
      </c>
      <c r="X1837" s="35">
        <f t="shared" si="396"/>
        <v>0</v>
      </c>
      <c r="Y1837" s="35">
        <f t="shared" si="392"/>
        <v>0</v>
      </c>
      <c r="Z1837" s="35">
        <f t="shared" si="404"/>
        <v>0</v>
      </c>
      <c r="AA1837" s="36">
        <f t="shared" si="397"/>
        <v>0</v>
      </c>
      <c r="AB1837" s="36">
        <f t="shared" si="398"/>
        <v>0</v>
      </c>
      <c r="AC1837" s="37">
        <f t="shared" si="399"/>
        <v>0</v>
      </c>
      <c r="AD1837" s="35">
        <f>IF(OR(YEAR(G1837)&lt;2019,O1837="X"),0,IF(ISBLANK(H1837),DATEDIF(G1837,'[3]1.Pradzia'!$D$13,"M"),DATEDIF(G1837,H1837,"m")))</f>
        <v>0</v>
      </c>
      <c r="AE1837" s="37">
        <f>IF(E1837='[3]5.Grup_T'!$E$20,0,IF(AD1837&lt;&gt;0,M1837/V1837*MIN(12,AD1837),0))</f>
        <v>0</v>
      </c>
      <c r="AF1837" s="37">
        <f t="shared" si="400"/>
        <v>0</v>
      </c>
      <c r="AG1837" s="37">
        <f t="shared" si="401"/>
        <v>0</v>
      </c>
      <c r="AH1837" s="37">
        <f t="shared" si="402"/>
        <v>0</v>
      </c>
      <c r="AI1837" s="35" t="str">
        <f t="shared" si="403"/>
        <v>Nusidėvėjęs</v>
      </c>
      <c r="AJ1837" s="38" t="str">
        <f>IF(AND(F1837&lt;&gt;[3]Pav.tvarkyklė!$B$12,F1837&lt;&gt;[3]Pav.tvarkyklė!$B$13),"GVTNT","X")</f>
        <v>GVTNT</v>
      </c>
      <c r="AK1837" s="39">
        <f t="shared" si="405"/>
        <v>0</v>
      </c>
      <c r="AL1837" s="41"/>
      <c r="AM1837" s="41"/>
      <c r="AN1837" s="41">
        <f t="shared" si="393"/>
        <v>1900</v>
      </c>
      <c r="AO1837" s="41"/>
      <c r="AP1837" s="41"/>
      <c r="AQ1837" s="41"/>
      <c r="AR1837" s="42"/>
      <c r="AS1837" s="42"/>
      <c r="AU1837" s="43">
        <f t="shared" si="394"/>
        <v>0</v>
      </c>
    </row>
    <row r="1838" spans="1:47" ht="15" customHeight="1" x14ac:dyDescent="0.25">
      <c r="A1838" s="11"/>
      <c r="B1838" s="19">
        <v>2006</v>
      </c>
      <c r="C1838" s="74"/>
      <c r="D1838" s="77"/>
      <c r="E1838" s="75"/>
      <c r="F1838" s="74"/>
      <c r="G1838" s="80"/>
      <c r="H1838" s="49"/>
      <c r="I1838" s="79"/>
      <c r="J1838" s="27"/>
      <c r="K1838" s="27"/>
      <c r="L1838" s="79"/>
      <c r="M1838" s="81"/>
      <c r="N1838" s="29">
        <v>0</v>
      </c>
      <c r="O1838" s="30" t="str">
        <f>IF(G1838&lt;=$N$2,"",IF(F1838=[3]Pav.tvarkyklė!$B$13,"",IF(ISBLANK(R1838),"X","")))</f>
        <v/>
      </c>
      <c r="P1838" s="88"/>
      <c r="Q1838" s="78"/>
      <c r="R1838" s="78"/>
      <c r="S1838" s="63"/>
      <c r="T1838" s="63"/>
      <c r="U1838" s="34" t="str">
        <f>IFERROR(INDEX('[3]5.Grup_T'!$G$4:$G$22,MATCH('6.Turtas'!E1838,'[3]5.Grup_T'!$E$4:$E$22,0)),"0")</f>
        <v>0</v>
      </c>
      <c r="V1838" s="35">
        <f t="shared" si="395"/>
        <v>0</v>
      </c>
      <c r="W1838" s="35">
        <f>IF(NOT(ISBLANK(H1838)),(12-DATEDIF(H1838,'[3]1.Pradzia'!$D$13,"m")),0)</f>
        <v>0</v>
      </c>
      <c r="X1838" s="35">
        <f t="shared" si="396"/>
        <v>0</v>
      </c>
      <c r="Y1838" s="35">
        <f t="shared" si="392"/>
        <v>0</v>
      </c>
      <c r="Z1838" s="35">
        <f t="shared" si="404"/>
        <v>0</v>
      </c>
      <c r="AA1838" s="36">
        <f t="shared" si="397"/>
        <v>0</v>
      </c>
      <c r="AB1838" s="36">
        <f t="shared" si="398"/>
        <v>0</v>
      </c>
      <c r="AC1838" s="37">
        <f t="shared" si="399"/>
        <v>0</v>
      </c>
      <c r="AD1838" s="35">
        <f>IF(OR(YEAR(G1838)&lt;2019,O1838="X"),0,IF(ISBLANK(H1838),DATEDIF(G1838,'[3]1.Pradzia'!$D$13,"M"),DATEDIF(G1838,H1838,"m")))</f>
        <v>0</v>
      </c>
      <c r="AE1838" s="37">
        <f>IF(E1838='[3]5.Grup_T'!$E$20,0,IF(AD1838&lt;&gt;0,M1838/V1838*MIN(12,AD1838),0))</f>
        <v>0</v>
      </c>
      <c r="AF1838" s="37">
        <f t="shared" si="400"/>
        <v>0</v>
      </c>
      <c r="AG1838" s="37">
        <f t="shared" si="401"/>
        <v>0</v>
      </c>
      <c r="AH1838" s="37">
        <f t="shared" si="402"/>
        <v>0</v>
      </c>
      <c r="AI1838" s="35" t="str">
        <f t="shared" si="403"/>
        <v>Nusidėvėjęs</v>
      </c>
      <c r="AJ1838" s="38" t="str">
        <f>IF(AND(F1838&lt;&gt;[3]Pav.tvarkyklė!$B$12,F1838&lt;&gt;[3]Pav.tvarkyklė!$B$13),"GVTNT","X")</f>
        <v>GVTNT</v>
      </c>
      <c r="AK1838" s="39">
        <f t="shared" si="405"/>
        <v>0</v>
      </c>
      <c r="AL1838" s="41"/>
      <c r="AM1838" s="41"/>
      <c r="AN1838" s="41">
        <f t="shared" si="393"/>
        <v>1900</v>
      </c>
      <c r="AO1838" s="41"/>
      <c r="AP1838" s="41"/>
      <c r="AQ1838" s="41"/>
      <c r="AR1838" s="42"/>
      <c r="AS1838" s="42"/>
      <c r="AU1838" s="43">
        <f t="shared" si="394"/>
        <v>0</v>
      </c>
    </row>
    <row r="1839" spans="1:47" ht="15" customHeight="1" x14ac:dyDescent="0.25">
      <c r="A1839" s="11"/>
      <c r="B1839" s="19">
        <v>2007</v>
      </c>
      <c r="C1839" s="74"/>
      <c r="D1839" s="77"/>
      <c r="E1839" s="75"/>
      <c r="F1839" s="74"/>
      <c r="G1839" s="80"/>
      <c r="H1839" s="49"/>
      <c r="I1839" s="79"/>
      <c r="J1839" s="27"/>
      <c r="K1839" s="27"/>
      <c r="L1839" s="79"/>
      <c r="M1839" s="81"/>
      <c r="N1839" s="29">
        <v>0</v>
      </c>
      <c r="O1839" s="30" t="str">
        <f>IF(G1839&lt;=$N$2,"",IF(F1839=[3]Pav.tvarkyklė!$B$13,"",IF(ISBLANK(R1839),"X","")))</f>
        <v/>
      </c>
      <c r="P1839" s="88"/>
      <c r="Q1839" s="78"/>
      <c r="R1839" s="78"/>
      <c r="S1839" s="63"/>
      <c r="T1839" s="63"/>
      <c r="U1839" s="34" t="str">
        <f>IFERROR(INDEX('[3]5.Grup_T'!$G$4:$G$22,MATCH('6.Turtas'!E1839,'[3]5.Grup_T'!$E$4:$E$22,0)),"0")</f>
        <v>0</v>
      </c>
      <c r="V1839" s="35">
        <f t="shared" si="395"/>
        <v>0</v>
      </c>
      <c r="W1839" s="35">
        <f>IF(NOT(ISBLANK(H1839)),(12-DATEDIF(H1839,'[3]1.Pradzia'!$D$13,"m")),0)</f>
        <v>0</v>
      </c>
      <c r="X1839" s="35">
        <f t="shared" si="396"/>
        <v>0</v>
      </c>
      <c r="Y1839" s="35">
        <f t="shared" si="392"/>
        <v>0</v>
      </c>
      <c r="Z1839" s="35">
        <f t="shared" si="404"/>
        <v>0</v>
      </c>
      <c r="AA1839" s="36">
        <f t="shared" si="397"/>
        <v>0</v>
      </c>
      <c r="AB1839" s="36">
        <f t="shared" si="398"/>
        <v>0</v>
      </c>
      <c r="AC1839" s="37">
        <f t="shared" si="399"/>
        <v>0</v>
      </c>
      <c r="AD1839" s="35">
        <f>IF(OR(YEAR(G1839)&lt;2019,O1839="X"),0,IF(ISBLANK(H1839),DATEDIF(G1839,'[3]1.Pradzia'!$D$13,"M"),DATEDIF(G1839,H1839,"m")))</f>
        <v>0</v>
      </c>
      <c r="AE1839" s="37">
        <f>IF(E1839='[3]5.Grup_T'!$E$20,0,IF(AD1839&lt;&gt;0,M1839/V1839*MIN(12,AD1839),0))</f>
        <v>0</v>
      </c>
      <c r="AF1839" s="37">
        <f t="shared" si="400"/>
        <v>0</v>
      </c>
      <c r="AG1839" s="37">
        <f t="shared" si="401"/>
        <v>0</v>
      </c>
      <c r="AH1839" s="37">
        <f t="shared" si="402"/>
        <v>0</v>
      </c>
      <c r="AI1839" s="35" t="str">
        <f t="shared" si="403"/>
        <v>Nusidėvėjęs</v>
      </c>
      <c r="AJ1839" s="38" t="str">
        <f>IF(AND(F1839&lt;&gt;[3]Pav.tvarkyklė!$B$12,F1839&lt;&gt;[3]Pav.tvarkyklė!$B$13),"GVTNT","X")</f>
        <v>GVTNT</v>
      </c>
      <c r="AK1839" s="39">
        <f t="shared" si="405"/>
        <v>0</v>
      </c>
      <c r="AL1839" s="41"/>
      <c r="AM1839" s="41"/>
      <c r="AN1839" s="41">
        <f t="shared" si="393"/>
        <v>1900</v>
      </c>
      <c r="AO1839" s="41"/>
      <c r="AP1839" s="41"/>
      <c r="AQ1839" s="41"/>
      <c r="AR1839" s="42"/>
      <c r="AS1839" s="42"/>
      <c r="AU1839" s="43">
        <f t="shared" si="394"/>
        <v>0</v>
      </c>
    </row>
    <row r="1840" spans="1:47" ht="15" customHeight="1" x14ac:dyDescent="0.25">
      <c r="A1840" s="11"/>
      <c r="B1840" s="19">
        <v>2008</v>
      </c>
      <c r="C1840" s="74"/>
      <c r="D1840" s="77"/>
      <c r="E1840" s="75"/>
      <c r="F1840" s="74"/>
      <c r="G1840" s="80"/>
      <c r="H1840" s="49"/>
      <c r="I1840" s="79"/>
      <c r="J1840" s="27"/>
      <c r="K1840" s="27"/>
      <c r="L1840" s="79"/>
      <c r="M1840" s="81"/>
      <c r="N1840" s="29">
        <v>0</v>
      </c>
      <c r="O1840" s="30" t="str">
        <f>IF(G1840&lt;=$N$2,"",IF(F1840=[3]Pav.tvarkyklė!$B$13,"",IF(ISBLANK(R1840),"X","")))</f>
        <v/>
      </c>
      <c r="P1840" s="88"/>
      <c r="Q1840" s="78"/>
      <c r="R1840" s="78"/>
      <c r="S1840" s="63"/>
      <c r="T1840" s="63"/>
      <c r="U1840" s="34" t="str">
        <f>IFERROR(INDEX('[3]5.Grup_T'!$G$4:$G$22,MATCH('6.Turtas'!E1840,'[3]5.Grup_T'!$E$4:$E$22,0)),"0")</f>
        <v>0</v>
      </c>
      <c r="V1840" s="35">
        <f t="shared" si="395"/>
        <v>0</v>
      </c>
      <c r="W1840" s="35">
        <f>IF(NOT(ISBLANK(H1840)),(12-DATEDIF(H1840,'[3]1.Pradzia'!$D$13,"m")),0)</f>
        <v>0</v>
      </c>
      <c r="X1840" s="35">
        <f t="shared" si="396"/>
        <v>0</v>
      </c>
      <c r="Y1840" s="35">
        <f t="shared" si="392"/>
        <v>0</v>
      </c>
      <c r="Z1840" s="35">
        <f t="shared" si="404"/>
        <v>0</v>
      </c>
      <c r="AA1840" s="36">
        <f t="shared" si="397"/>
        <v>0</v>
      </c>
      <c r="AB1840" s="36">
        <f t="shared" si="398"/>
        <v>0</v>
      </c>
      <c r="AC1840" s="37">
        <f t="shared" si="399"/>
        <v>0</v>
      </c>
      <c r="AD1840" s="35">
        <f>IF(OR(YEAR(G1840)&lt;2019,O1840="X"),0,IF(ISBLANK(H1840),DATEDIF(G1840,'[3]1.Pradzia'!$D$13,"M"),DATEDIF(G1840,H1840,"m")))</f>
        <v>0</v>
      </c>
      <c r="AE1840" s="37">
        <f>IF(E1840='[3]5.Grup_T'!$E$20,0,IF(AD1840&lt;&gt;0,M1840/V1840*MIN(12,AD1840),0))</f>
        <v>0</v>
      </c>
      <c r="AF1840" s="37">
        <f t="shared" si="400"/>
        <v>0</v>
      </c>
      <c r="AG1840" s="37">
        <f t="shared" si="401"/>
        <v>0</v>
      </c>
      <c r="AH1840" s="37">
        <f t="shared" si="402"/>
        <v>0</v>
      </c>
      <c r="AI1840" s="35" t="str">
        <f t="shared" si="403"/>
        <v>Nusidėvėjęs</v>
      </c>
      <c r="AJ1840" s="38" t="str">
        <f>IF(AND(F1840&lt;&gt;[3]Pav.tvarkyklė!$B$12,F1840&lt;&gt;[3]Pav.tvarkyklė!$B$13),"GVTNT","X")</f>
        <v>GVTNT</v>
      </c>
      <c r="AK1840" s="39">
        <f t="shared" si="405"/>
        <v>0</v>
      </c>
      <c r="AL1840" s="41"/>
      <c r="AM1840" s="41"/>
      <c r="AN1840" s="41">
        <f t="shared" si="393"/>
        <v>1900</v>
      </c>
      <c r="AO1840" s="41"/>
      <c r="AP1840" s="41"/>
      <c r="AQ1840" s="41"/>
      <c r="AR1840" s="42"/>
      <c r="AS1840" s="42"/>
      <c r="AU1840" s="43">
        <f t="shared" si="394"/>
        <v>0</v>
      </c>
    </row>
    <row r="1841" spans="1:47" ht="15" customHeight="1" x14ac:dyDescent="0.25">
      <c r="A1841" s="11"/>
      <c r="B1841" s="19">
        <v>2009</v>
      </c>
      <c r="C1841" s="74"/>
      <c r="D1841" s="77"/>
      <c r="E1841" s="75"/>
      <c r="F1841" s="74"/>
      <c r="G1841" s="80"/>
      <c r="H1841" s="49"/>
      <c r="I1841" s="79"/>
      <c r="J1841" s="27"/>
      <c r="K1841" s="27"/>
      <c r="L1841" s="79"/>
      <c r="M1841" s="81"/>
      <c r="N1841" s="29">
        <v>0</v>
      </c>
      <c r="O1841" s="30" t="str">
        <f>IF(G1841&lt;=$N$2,"",IF(F1841=[3]Pav.tvarkyklė!$B$13,"",IF(ISBLANK(R1841),"X","")))</f>
        <v/>
      </c>
      <c r="P1841" s="88"/>
      <c r="Q1841" s="78"/>
      <c r="R1841" s="78"/>
      <c r="S1841" s="63"/>
      <c r="T1841" s="63"/>
      <c r="U1841" s="34" t="str">
        <f>IFERROR(INDEX('[3]5.Grup_T'!$G$4:$G$22,MATCH('6.Turtas'!E1841,'[3]5.Grup_T'!$E$4:$E$22,0)),"0")</f>
        <v>0</v>
      </c>
      <c r="V1841" s="35">
        <f t="shared" si="395"/>
        <v>0</v>
      </c>
      <c r="W1841" s="35">
        <f>IF(NOT(ISBLANK(H1841)),(12-DATEDIF(H1841,'[3]1.Pradzia'!$D$13,"m")),0)</f>
        <v>0</v>
      </c>
      <c r="X1841" s="35">
        <f t="shared" si="396"/>
        <v>0</v>
      </c>
      <c r="Y1841" s="35">
        <f t="shared" si="392"/>
        <v>0</v>
      </c>
      <c r="Z1841" s="35">
        <f t="shared" si="404"/>
        <v>0</v>
      </c>
      <c r="AA1841" s="36">
        <f t="shared" si="397"/>
        <v>0</v>
      </c>
      <c r="AB1841" s="36">
        <f t="shared" si="398"/>
        <v>0</v>
      </c>
      <c r="AC1841" s="37">
        <f t="shared" si="399"/>
        <v>0</v>
      </c>
      <c r="AD1841" s="35">
        <f>IF(OR(YEAR(G1841)&lt;2019,O1841="X"),0,IF(ISBLANK(H1841),DATEDIF(G1841,'[3]1.Pradzia'!$D$13,"M"),DATEDIF(G1841,H1841,"m")))</f>
        <v>0</v>
      </c>
      <c r="AE1841" s="37">
        <f>IF(E1841='[3]5.Grup_T'!$E$20,0,IF(AD1841&lt;&gt;0,M1841/V1841*MIN(12,AD1841),0))</f>
        <v>0</v>
      </c>
      <c r="AF1841" s="37">
        <f t="shared" si="400"/>
        <v>0</v>
      </c>
      <c r="AG1841" s="37">
        <f t="shared" si="401"/>
        <v>0</v>
      </c>
      <c r="AH1841" s="37">
        <f t="shared" si="402"/>
        <v>0</v>
      </c>
      <c r="AI1841" s="35" t="str">
        <f t="shared" si="403"/>
        <v>Nusidėvėjęs</v>
      </c>
      <c r="AJ1841" s="38" t="str">
        <f>IF(AND(F1841&lt;&gt;[3]Pav.tvarkyklė!$B$12,F1841&lt;&gt;[3]Pav.tvarkyklė!$B$13),"GVTNT","X")</f>
        <v>GVTNT</v>
      </c>
      <c r="AK1841" s="39">
        <f t="shared" si="405"/>
        <v>0</v>
      </c>
      <c r="AL1841" s="41"/>
      <c r="AM1841" s="41"/>
      <c r="AN1841" s="41">
        <f t="shared" si="393"/>
        <v>1900</v>
      </c>
      <c r="AO1841" s="41"/>
      <c r="AP1841" s="41"/>
      <c r="AQ1841" s="41"/>
      <c r="AR1841" s="42"/>
      <c r="AS1841" s="42"/>
      <c r="AU1841" s="43">
        <f t="shared" si="394"/>
        <v>0</v>
      </c>
    </row>
    <row r="1842" spans="1:47" ht="15" customHeight="1" x14ac:dyDescent="0.25">
      <c r="A1842" s="11"/>
      <c r="B1842" s="19">
        <v>2010</v>
      </c>
      <c r="C1842" s="74"/>
      <c r="D1842" s="77"/>
      <c r="E1842" s="75"/>
      <c r="F1842" s="74"/>
      <c r="G1842" s="80"/>
      <c r="H1842" s="49"/>
      <c r="I1842" s="79"/>
      <c r="J1842" s="27"/>
      <c r="K1842" s="27"/>
      <c r="L1842" s="79"/>
      <c r="M1842" s="81"/>
      <c r="N1842" s="29">
        <v>0</v>
      </c>
      <c r="O1842" s="30" t="str">
        <f>IF(G1842&lt;=$N$2,"",IF(F1842=[3]Pav.tvarkyklė!$B$13,"",IF(ISBLANK(R1842),"X","")))</f>
        <v/>
      </c>
      <c r="P1842" s="88"/>
      <c r="Q1842" s="78"/>
      <c r="R1842" s="78"/>
      <c r="S1842" s="63"/>
      <c r="T1842" s="63"/>
      <c r="U1842" s="34" t="str">
        <f>IFERROR(INDEX('[3]5.Grup_T'!$G$4:$G$22,MATCH('6.Turtas'!E1842,'[3]5.Grup_T'!$E$4:$E$22,0)),"0")</f>
        <v>0</v>
      </c>
      <c r="V1842" s="35">
        <f t="shared" si="395"/>
        <v>0</v>
      </c>
      <c r="W1842" s="35">
        <f>IF(NOT(ISBLANK(H1842)),(12-DATEDIF(H1842,'[3]1.Pradzia'!$D$13,"m")),0)</f>
        <v>0</v>
      </c>
      <c r="X1842" s="35">
        <f t="shared" si="396"/>
        <v>0</v>
      </c>
      <c r="Y1842" s="35">
        <f t="shared" si="392"/>
        <v>0</v>
      </c>
      <c r="Z1842" s="35">
        <f t="shared" si="404"/>
        <v>0</v>
      </c>
      <c r="AA1842" s="36">
        <f t="shared" si="397"/>
        <v>0</v>
      </c>
      <c r="AB1842" s="36">
        <f t="shared" si="398"/>
        <v>0</v>
      </c>
      <c r="AC1842" s="37">
        <f t="shared" si="399"/>
        <v>0</v>
      </c>
      <c r="AD1842" s="35">
        <f>IF(OR(YEAR(G1842)&lt;2019,O1842="X"),0,IF(ISBLANK(H1842),DATEDIF(G1842,'[3]1.Pradzia'!$D$13,"M"),DATEDIF(G1842,H1842,"m")))</f>
        <v>0</v>
      </c>
      <c r="AE1842" s="37">
        <f>IF(E1842='[3]5.Grup_T'!$E$20,0,IF(AD1842&lt;&gt;0,M1842/V1842*MIN(12,AD1842),0))</f>
        <v>0</v>
      </c>
      <c r="AF1842" s="37">
        <f t="shared" si="400"/>
        <v>0</v>
      </c>
      <c r="AG1842" s="37">
        <f t="shared" si="401"/>
        <v>0</v>
      </c>
      <c r="AH1842" s="37">
        <f t="shared" si="402"/>
        <v>0</v>
      </c>
      <c r="AI1842" s="35" t="str">
        <f t="shared" si="403"/>
        <v>Nusidėvėjęs</v>
      </c>
      <c r="AJ1842" s="38" t="str">
        <f>IF(AND(F1842&lt;&gt;[3]Pav.tvarkyklė!$B$12,F1842&lt;&gt;[3]Pav.tvarkyklė!$B$13),"GVTNT","X")</f>
        <v>GVTNT</v>
      </c>
      <c r="AK1842" s="39">
        <f t="shared" si="405"/>
        <v>0</v>
      </c>
      <c r="AL1842" s="41"/>
      <c r="AM1842" s="41"/>
      <c r="AN1842" s="41">
        <f t="shared" si="393"/>
        <v>1900</v>
      </c>
      <c r="AO1842" s="41"/>
      <c r="AP1842" s="41"/>
      <c r="AQ1842" s="41"/>
      <c r="AR1842" s="42"/>
      <c r="AS1842" s="42"/>
      <c r="AU1842" s="43">
        <f t="shared" si="394"/>
        <v>0</v>
      </c>
    </row>
    <row r="1843" spans="1:47" ht="15" customHeight="1" x14ac:dyDescent="0.25">
      <c r="A1843" s="11"/>
      <c r="B1843" s="19">
        <v>2011</v>
      </c>
      <c r="C1843" s="74"/>
      <c r="D1843" s="77"/>
      <c r="E1843" s="75"/>
      <c r="F1843" s="74"/>
      <c r="G1843" s="80"/>
      <c r="H1843" s="49"/>
      <c r="I1843" s="79"/>
      <c r="J1843" s="27"/>
      <c r="K1843" s="27"/>
      <c r="L1843" s="79"/>
      <c r="M1843" s="81"/>
      <c r="N1843" s="29">
        <v>0</v>
      </c>
      <c r="O1843" s="30" t="str">
        <f>IF(G1843&lt;=$N$2,"",IF(F1843=[3]Pav.tvarkyklė!$B$13,"",IF(ISBLANK(R1843),"X","")))</f>
        <v/>
      </c>
      <c r="P1843" s="88"/>
      <c r="Q1843" s="78"/>
      <c r="R1843" s="78"/>
      <c r="S1843" s="63"/>
      <c r="T1843" s="63"/>
      <c r="U1843" s="34" t="str">
        <f>IFERROR(INDEX('[3]5.Grup_T'!$G$4:$G$22,MATCH('6.Turtas'!E1843,'[3]5.Grup_T'!$E$4:$E$22,0)),"0")</f>
        <v>0</v>
      </c>
      <c r="V1843" s="35">
        <f t="shared" si="395"/>
        <v>0</v>
      </c>
      <c r="W1843" s="35">
        <f>IF(NOT(ISBLANK(H1843)),(12-DATEDIF(H1843,'[3]1.Pradzia'!$D$13,"m")),0)</f>
        <v>0</v>
      </c>
      <c r="X1843" s="35">
        <f t="shared" si="396"/>
        <v>0</v>
      </c>
      <c r="Y1843" s="35">
        <f t="shared" si="392"/>
        <v>0</v>
      </c>
      <c r="Z1843" s="35">
        <f t="shared" si="404"/>
        <v>0</v>
      </c>
      <c r="AA1843" s="36">
        <f t="shared" si="397"/>
        <v>0</v>
      </c>
      <c r="AB1843" s="36">
        <f t="shared" si="398"/>
        <v>0</v>
      </c>
      <c r="AC1843" s="37">
        <f t="shared" si="399"/>
        <v>0</v>
      </c>
      <c r="AD1843" s="35">
        <f>IF(OR(YEAR(G1843)&lt;2019,O1843="X"),0,IF(ISBLANK(H1843),DATEDIF(G1843,'[3]1.Pradzia'!$D$13,"M"),DATEDIF(G1843,H1843,"m")))</f>
        <v>0</v>
      </c>
      <c r="AE1843" s="37">
        <f>IF(E1843='[3]5.Grup_T'!$E$20,0,IF(AD1843&lt;&gt;0,M1843/V1843*MIN(12,AD1843),0))</f>
        <v>0</v>
      </c>
      <c r="AF1843" s="37">
        <f t="shared" si="400"/>
        <v>0</v>
      </c>
      <c r="AG1843" s="37">
        <f t="shared" si="401"/>
        <v>0</v>
      </c>
      <c r="AH1843" s="37">
        <f t="shared" si="402"/>
        <v>0</v>
      </c>
      <c r="AI1843" s="35" t="str">
        <f t="shared" si="403"/>
        <v>Nusidėvėjęs</v>
      </c>
      <c r="AJ1843" s="38" t="str">
        <f>IF(AND(F1843&lt;&gt;[3]Pav.tvarkyklė!$B$12,F1843&lt;&gt;[3]Pav.tvarkyklė!$B$13),"GVTNT","X")</f>
        <v>GVTNT</v>
      </c>
      <c r="AK1843" s="39">
        <f t="shared" si="405"/>
        <v>0</v>
      </c>
      <c r="AL1843" s="41"/>
      <c r="AM1843" s="41"/>
      <c r="AN1843" s="41">
        <f t="shared" si="393"/>
        <v>1900</v>
      </c>
      <c r="AO1843" s="41"/>
      <c r="AP1843" s="41"/>
      <c r="AQ1843" s="41"/>
      <c r="AR1843" s="42"/>
      <c r="AS1843" s="42"/>
      <c r="AU1843" s="43">
        <f t="shared" si="394"/>
        <v>0</v>
      </c>
    </row>
    <row r="1844" spans="1:47" ht="15" customHeight="1" x14ac:dyDescent="0.25">
      <c r="A1844" s="11"/>
      <c r="B1844" s="19">
        <v>2012</v>
      </c>
      <c r="C1844" s="74"/>
      <c r="D1844" s="77"/>
      <c r="E1844" s="75"/>
      <c r="F1844" s="74"/>
      <c r="G1844" s="80"/>
      <c r="H1844" s="49"/>
      <c r="I1844" s="79"/>
      <c r="J1844" s="27"/>
      <c r="K1844" s="27"/>
      <c r="L1844" s="79"/>
      <c r="M1844" s="81"/>
      <c r="N1844" s="29">
        <v>0</v>
      </c>
      <c r="O1844" s="30" t="str">
        <f>IF(G1844&lt;=$N$2,"",IF(F1844=[3]Pav.tvarkyklė!$B$13,"",IF(ISBLANK(R1844),"X","")))</f>
        <v/>
      </c>
      <c r="P1844" s="88"/>
      <c r="Q1844" s="78"/>
      <c r="R1844" s="78"/>
      <c r="S1844" s="63"/>
      <c r="T1844" s="63"/>
      <c r="U1844" s="34" t="str">
        <f>IFERROR(INDEX('[3]5.Grup_T'!$G$4:$G$22,MATCH('6.Turtas'!E1844,'[3]5.Grup_T'!$E$4:$E$22,0)),"0")</f>
        <v>0</v>
      </c>
      <c r="V1844" s="35">
        <f t="shared" si="395"/>
        <v>0</v>
      </c>
      <c r="W1844" s="35">
        <f>IF(NOT(ISBLANK(H1844)),(12-DATEDIF(H1844,'[3]1.Pradzia'!$D$13,"m")),0)</f>
        <v>0</v>
      </c>
      <c r="X1844" s="35">
        <f t="shared" si="396"/>
        <v>0</v>
      </c>
      <c r="Y1844" s="35">
        <f t="shared" si="392"/>
        <v>0</v>
      </c>
      <c r="Z1844" s="35">
        <f t="shared" si="404"/>
        <v>0</v>
      </c>
      <c r="AA1844" s="36">
        <f t="shared" si="397"/>
        <v>0</v>
      </c>
      <c r="AB1844" s="36">
        <f t="shared" si="398"/>
        <v>0</v>
      </c>
      <c r="AC1844" s="37">
        <f t="shared" si="399"/>
        <v>0</v>
      </c>
      <c r="AD1844" s="35">
        <f>IF(OR(YEAR(G1844)&lt;2019,O1844="X"),0,IF(ISBLANK(H1844),DATEDIF(G1844,'[3]1.Pradzia'!$D$13,"M"),DATEDIF(G1844,H1844,"m")))</f>
        <v>0</v>
      </c>
      <c r="AE1844" s="37">
        <f>IF(E1844='[3]5.Grup_T'!$E$20,0,IF(AD1844&lt;&gt;0,M1844/V1844*MIN(12,AD1844),0))</f>
        <v>0</v>
      </c>
      <c r="AF1844" s="37">
        <f t="shared" si="400"/>
        <v>0</v>
      </c>
      <c r="AG1844" s="37">
        <f t="shared" si="401"/>
        <v>0</v>
      </c>
      <c r="AH1844" s="37">
        <f t="shared" si="402"/>
        <v>0</v>
      </c>
      <c r="AI1844" s="35" t="str">
        <f t="shared" si="403"/>
        <v>Nusidėvėjęs</v>
      </c>
      <c r="AJ1844" s="38" t="str">
        <f>IF(AND(F1844&lt;&gt;[3]Pav.tvarkyklė!$B$12,F1844&lt;&gt;[3]Pav.tvarkyklė!$B$13),"GVTNT","X")</f>
        <v>GVTNT</v>
      </c>
      <c r="AK1844" s="39">
        <f t="shared" si="405"/>
        <v>0</v>
      </c>
      <c r="AL1844" s="41"/>
      <c r="AM1844" s="41"/>
      <c r="AN1844" s="41">
        <f t="shared" si="393"/>
        <v>1900</v>
      </c>
      <c r="AO1844" s="41"/>
      <c r="AP1844" s="41"/>
      <c r="AQ1844" s="41"/>
      <c r="AR1844" s="42"/>
      <c r="AS1844" s="42"/>
      <c r="AU1844" s="43">
        <f t="shared" si="394"/>
        <v>0</v>
      </c>
    </row>
    <row r="1845" spans="1:47" ht="15" customHeight="1" x14ac:dyDescent="0.25">
      <c r="A1845" s="11"/>
      <c r="B1845" s="19">
        <v>2013</v>
      </c>
      <c r="C1845" s="74"/>
      <c r="D1845" s="77"/>
      <c r="E1845" s="75"/>
      <c r="F1845" s="74"/>
      <c r="G1845" s="80"/>
      <c r="H1845" s="49"/>
      <c r="I1845" s="79"/>
      <c r="J1845" s="27"/>
      <c r="K1845" s="27"/>
      <c r="L1845" s="79"/>
      <c r="M1845" s="81"/>
      <c r="N1845" s="29">
        <v>0</v>
      </c>
      <c r="O1845" s="30" t="str">
        <f>IF(G1845&lt;=$N$2,"",IF(F1845=[3]Pav.tvarkyklė!$B$13,"",IF(ISBLANK(R1845),"X","")))</f>
        <v/>
      </c>
      <c r="P1845" s="88"/>
      <c r="Q1845" s="78"/>
      <c r="R1845" s="78"/>
      <c r="S1845" s="63"/>
      <c r="T1845" s="63"/>
      <c r="U1845" s="34" t="str">
        <f>IFERROR(INDEX('[3]5.Grup_T'!$G$4:$G$22,MATCH('6.Turtas'!E1845,'[3]5.Grup_T'!$E$4:$E$22,0)),"0")</f>
        <v>0</v>
      </c>
      <c r="V1845" s="35">
        <f t="shared" si="395"/>
        <v>0</v>
      </c>
      <c r="W1845" s="35">
        <f>IF(NOT(ISBLANK(H1845)),(12-DATEDIF(H1845,'[3]1.Pradzia'!$D$13,"m")),0)</f>
        <v>0</v>
      </c>
      <c r="X1845" s="35">
        <f t="shared" si="396"/>
        <v>0</v>
      </c>
      <c r="Y1845" s="35">
        <f t="shared" si="392"/>
        <v>0</v>
      </c>
      <c r="Z1845" s="35">
        <f t="shared" si="404"/>
        <v>0</v>
      </c>
      <c r="AA1845" s="36">
        <f t="shared" si="397"/>
        <v>0</v>
      </c>
      <c r="AB1845" s="36">
        <f t="shared" si="398"/>
        <v>0</v>
      </c>
      <c r="AC1845" s="37">
        <f t="shared" si="399"/>
        <v>0</v>
      </c>
      <c r="AD1845" s="35">
        <f>IF(OR(YEAR(G1845)&lt;2019,O1845="X"),0,IF(ISBLANK(H1845),DATEDIF(G1845,'[3]1.Pradzia'!$D$13,"M"),DATEDIF(G1845,H1845,"m")))</f>
        <v>0</v>
      </c>
      <c r="AE1845" s="37">
        <f>IF(E1845='[3]5.Grup_T'!$E$20,0,IF(AD1845&lt;&gt;0,M1845/V1845*MIN(12,AD1845),0))</f>
        <v>0</v>
      </c>
      <c r="AF1845" s="37">
        <f t="shared" si="400"/>
        <v>0</v>
      </c>
      <c r="AG1845" s="37">
        <f t="shared" si="401"/>
        <v>0</v>
      </c>
      <c r="AH1845" s="37">
        <f t="shared" si="402"/>
        <v>0</v>
      </c>
      <c r="AI1845" s="35" t="str">
        <f t="shared" si="403"/>
        <v>Nusidėvėjęs</v>
      </c>
      <c r="AJ1845" s="38" t="str">
        <f>IF(AND(F1845&lt;&gt;[3]Pav.tvarkyklė!$B$12,F1845&lt;&gt;[3]Pav.tvarkyklė!$B$13),"GVTNT","X")</f>
        <v>GVTNT</v>
      </c>
      <c r="AK1845" s="39">
        <f t="shared" si="405"/>
        <v>0</v>
      </c>
      <c r="AL1845" s="41"/>
      <c r="AM1845" s="41"/>
      <c r="AN1845" s="41">
        <f t="shared" si="393"/>
        <v>1900</v>
      </c>
      <c r="AO1845" s="41"/>
      <c r="AP1845" s="41"/>
      <c r="AQ1845" s="41"/>
      <c r="AR1845" s="42"/>
      <c r="AS1845" s="42"/>
      <c r="AU1845" s="43">
        <f t="shared" si="394"/>
        <v>0</v>
      </c>
    </row>
    <row r="1846" spans="1:47" ht="15" customHeight="1" x14ac:dyDescent="0.25">
      <c r="A1846" s="11"/>
      <c r="B1846" s="19">
        <v>2014</v>
      </c>
      <c r="C1846" s="74"/>
      <c r="D1846" s="77"/>
      <c r="E1846" s="75"/>
      <c r="F1846" s="74"/>
      <c r="G1846" s="80"/>
      <c r="H1846" s="49"/>
      <c r="I1846" s="79"/>
      <c r="J1846" s="27"/>
      <c r="K1846" s="27"/>
      <c r="L1846" s="79"/>
      <c r="M1846" s="81"/>
      <c r="N1846" s="29">
        <v>0</v>
      </c>
      <c r="O1846" s="30" t="str">
        <f>IF(G1846&lt;=$N$2,"",IF(F1846=[3]Pav.tvarkyklė!$B$13,"",IF(ISBLANK(R1846),"X","")))</f>
        <v/>
      </c>
      <c r="P1846" s="88"/>
      <c r="Q1846" s="78"/>
      <c r="R1846" s="78"/>
      <c r="S1846" s="63"/>
      <c r="T1846" s="63"/>
      <c r="U1846" s="34" t="str">
        <f>IFERROR(INDEX('[3]5.Grup_T'!$G$4:$G$22,MATCH('6.Turtas'!E1846,'[3]5.Grup_T'!$E$4:$E$22,0)),"0")</f>
        <v>0</v>
      </c>
      <c r="V1846" s="35">
        <f t="shared" si="395"/>
        <v>0</v>
      </c>
      <c r="W1846" s="35">
        <f>IF(NOT(ISBLANK(H1846)),(12-DATEDIF(H1846,'[3]1.Pradzia'!$D$13,"m")),0)</f>
        <v>0</v>
      </c>
      <c r="X1846" s="35">
        <f t="shared" si="396"/>
        <v>0</v>
      </c>
      <c r="Y1846" s="35">
        <f t="shared" si="392"/>
        <v>0</v>
      </c>
      <c r="Z1846" s="35">
        <f t="shared" si="404"/>
        <v>0</v>
      </c>
      <c r="AA1846" s="36">
        <f t="shared" si="397"/>
        <v>0</v>
      </c>
      <c r="AB1846" s="36">
        <f t="shared" si="398"/>
        <v>0</v>
      </c>
      <c r="AC1846" s="37">
        <f t="shared" si="399"/>
        <v>0</v>
      </c>
      <c r="AD1846" s="35">
        <f>IF(OR(YEAR(G1846)&lt;2019,O1846="X"),0,IF(ISBLANK(H1846),DATEDIF(G1846,'[3]1.Pradzia'!$D$13,"M"),DATEDIF(G1846,H1846,"m")))</f>
        <v>0</v>
      </c>
      <c r="AE1846" s="37">
        <f>IF(E1846='[3]5.Grup_T'!$E$20,0,IF(AD1846&lt;&gt;0,M1846/V1846*MIN(12,AD1846),0))</f>
        <v>0</v>
      </c>
      <c r="AF1846" s="37">
        <f t="shared" si="400"/>
        <v>0</v>
      </c>
      <c r="AG1846" s="37">
        <f t="shared" si="401"/>
        <v>0</v>
      </c>
      <c r="AH1846" s="37">
        <f t="shared" si="402"/>
        <v>0</v>
      </c>
      <c r="AI1846" s="35" t="str">
        <f t="shared" si="403"/>
        <v>Nusidėvėjęs</v>
      </c>
      <c r="AJ1846" s="38" t="str">
        <f>IF(AND(F1846&lt;&gt;[3]Pav.tvarkyklė!$B$12,F1846&lt;&gt;[3]Pav.tvarkyklė!$B$13),"GVTNT","X")</f>
        <v>GVTNT</v>
      </c>
      <c r="AK1846" s="39">
        <f t="shared" si="405"/>
        <v>0</v>
      </c>
      <c r="AL1846" s="41"/>
      <c r="AM1846" s="41"/>
      <c r="AN1846" s="41">
        <f t="shared" si="393"/>
        <v>1900</v>
      </c>
      <c r="AO1846" s="41"/>
      <c r="AP1846" s="41"/>
      <c r="AQ1846" s="41"/>
      <c r="AR1846" s="42"/>
      <c r="AS1846" s="42"/>
      <c r="AU1846" s="43">
        <f t="shared" si="394"/>
        <v>0</v>
      </c>
    </row>
    <row r="1847" spans="1:47" ht="15" customHeight="1" x14ac:dyDescent="0.25">
      <c r="A1847" s="11"/>
      <c r="B1847" s="19">
        <v>2015</v>
      </c>
      <c r="C1847" s="74"/>
      <c r="D1847" s="77"/>
      <c r="E1847" s="78"/>
      <c r="F1847" s="74"/>
      <c r="G1847" s="80"/>
      <c r="H1847" s="49"/>
      <c r="I1847" s="79"/>
      <c r="J1847" s="27"/>
      <c r="K1847" s="27"/>
      <c r="L1847" s="79"/>
      <c r="M1847" s="81"/>
      <c r="N1847" s="29">
        <v>0</v>
      </c>
      <c r="O1847" s="30" t="str">
        <f>IF(G1847&lt;=$N$2,"",IF(F1847=[3]Pav.tvarkyklė!$B$13,"",IF(ISBLANK(R1847),"X","")))</f>
        <v/>
      </c>
      <c r="P1847" s="88"/>
      <c r="Q1847" s="78"/>
      <c r="R1847" s="78"/>
      <c r="S1847" s="63"/>
      <c r="T1847" s="63"/>
      <c r="U1847" s="34" t="str">
        <f>IFERROR(INDEX('[3]5.Grup_T'!$G$4:$G$22,MATCH('6.Turtas'!E1847,'[3]5.Grup_T'!$E$4:$E$22,0)),"0")</f>
        <v>0</v>
      </c>
      <c r="V1847" s="35">
        <f t="shared" si="395"/>
        <v>0</v>
      </c>
      <c r="W1847" s="35">
        <f>IF(NOT(ISBLANK(H1847)),(12-DATEDIF(H1847,'[3]1.Pradzia'!$D$13,"m")),0)</f>
        <v>0</v>
      </c>
      <c r="X1847" s="35">
        <f t="shared" si="396"/>
        <v>0</v>
      </c>
      <c r="Y1847" s="35">
        <f t="shared" ref="Y1847:Y1910" si="406">IF(YEAR(G1847)&gt;=2019,0,IF(Z1847&lt;=0,0,IF(W1847&lt;&gt;0,MIN(W1847,Z1847),MIN(12,Z1847))))</f>
        <v>0</v>
      </c>
      <c r="Z1847" s="35">
        <f t="shared" si="404"/>
        <v>0</v>
      </c>
      <c r="AA1847" s="36">
        <f t="shared" si="397"/>
        <v>0</v>
      </c>
      <c r="AB1847" s="36">
        <f t="shared" si="398"/>
        <v>0</v>
      </c>
      <c r="AC1847" s="37">
        <f t="shared" si="399"/>
        <v>0</v>
      </c>
      <c r="AD1847" s="35">
        <f>IF(OR(YEAR(G1847)&lt;2019,O1847="X"),0,IF(ISBLANK(H1847),DATEDIF(G1847,'[3]1.Pradzia'!$D$13,"M"),DATEDIF(G1847,H1847,"m")))</f>
        <v>0</v>
      </c>
      <c r="AE1847" s="37">
        <f>IF(E1847='[3]5.Grup_T'!$E$20,0,IF(AD1847&lt;&gt;0,M1847/V1847*MIN(12,AD1847),0))</f>
        <v>0</v>
      </c>
      <c r="AF1847" s="37">
        <f t="shared" si="400"/>
        <v>0</v>
      </c>
      <c r="AG1847" s="37">
        <f t="shared" si="401"/>
        <v>0</v>
      </c>
      <c r="AH1847" s="37">
        <f t="shared" si="402"/>
        <v>0</v>
      </c>
      <c r="AI1847" s="35" t="str">
        <f t="shared" si="403"/>
        <v>Nusidėvėjęs</v>
      </c>
      <c r="AJ1847" s="38" t="str">
        <f>IF(AND(F1847&lt;&gt;[3]Pav.tvarkyklė!$B$12,F1847&lt;&gt;[3]Pav.tvarkyklė!$B$13),"GVTNT","X")</f>
        <v>GVTNT</v>
      </c>
      <c r="AK1847" s="39">
        <f t="shared" si="405"/>
        <v>0</v>
      </c>
      <c r="AL1847" s="41"/>
      <c r="AM1847" s="41"/>
      <c r="AN1847" s="41">
        <f t="shared" si="393"/>
        <v>1900</v>
      </c>
      <c r="AO1847" s="41"/>
      <c r="AP1847" s="41"/>
      <c r="AQ1847" s="41"/>
      <c r="AR1847" s="42"/>
      <c r="AS1847" s="42"/>
      <c r="AU1847" s="43">
        <f t="shared" si="394"/>
        <v>0</v>
      </c>
    </row>
    <row r="1848" spans="1:47" ht="15" customHeight="1" x14ac:dyDescent="0.25">
      <c r="A1848" s="11"/>
      <c r="B1848" s="19">
        <v>2016</v>
      </c>
      <c r="C1848" s="74"/>
      <c r="D1848" s="77"/>
      <c r="E1848" s="75"/>
      <c r="F1848" s="74"/>
      <c r="G1848" s="80"/>
      <c r="H1848" s="49"/>
      <c r="I1848" s="79"/>
      <c r="J1848" s="27"/>
      <c r="K1848" s="27"/>
      <c r="L1848" s="79"/>
      <c r="M1848" s="81"/>
      <c r="N1848" s="29">
        <v>0</v>
      </c>
      <c r="O1848" s="30" t="str">
        <f>IF(G1848&lt;=$N$2,"",IF(F1848=[3]Pav.tvarkyklė!$B$13,"",IF(ISBLANK(R1848),"X","")))</f>
        <v/>
      </c>
      <c r="P1848" s="88"/>
      <c r="Q1848" s="78"/>
      <c r="R1848" s="78"/>
      <c r="S1848" s="63"/>
      <c r="T1848" s="63"/>
      <c r="U1848" s="34" t="str">
        <f>IFERROR(INDEX('[3]5.Grup_T'!$G$4:$G$22,MATCH('6.Turtas'!E1848,'[3]5.Grup_T'!$E$4:$E$22,0)),"0")</f>
        <v>0</v>
      </c>
      <c r="V1848" s="35">
        <f t="shared" si="395"/>
        <v>0</v>
      </c>
      <c r="W1848" s="35">
        <f>IF(NOT(ISBLANK(H1848)),(12-DATEDIF(H1848,'[3]1.Pradzia'!$D$13,"m")),0)</f>
        <v>0</v>
      </c>
      <c r="X1848" s="35">
        <f t="shared" si="396"/>
        <v>0</v>
      </c>
      <c r="Y1848" s="35">
        <f t="shared" si="406"/>
        <v>0</v>
      </c>
      <c r="Z1848" s="35">
        <f t="shared" si="404"/>
        <v>0</v>
      </c>
      <c r="AA1848" s="36">
        <f t="shared" si="397"/>
        <v>0</v>
      </c>
      <c r="AB1848" s="36">
        <f t="shared" si="398"/>
        <v>0</v>
      </c>
      <c r="AC1848" s="37">
        <f t="shared" si="399"/>
        <v>0</v>
      </c>
      <c r="AD1848" s="35">
        <f>IF(OR(YEAR(G1848)&lt;2019,O1848="X"),0,IF(ISBLANK(H1848),DATEDIF(G1848,'[3]1.Pradzia'!$D$13,"M"),DATEDIF(G1848,H1848,"m")))</f>
        <v>0</v>
      </c>
      <c r="AE1848" s="37">
        <f>IF(E1848='[3]5.Grup_T'!$E$20,0,IF(AD1848&lt;&gt;0,M1848/V1848*MIN(12,AD1848),0))</f>
        <v>0</v>
      </c>
      <c r="AF1848" s="37">
        <f t="shared" si="400"/>
        <v>0</v>
      </c>
      <c r="AG1848" s="37">
        <f t="shared" si="401"/>
        <v>0</v>
      </c>
      <c r="AH1848" s="37">
        <f t="shared" si="402"/>
        <v>0</v>
      </c>
      <c r="AI1848" s="35" t="str">
        <f t="shared" si="403"/>
        <v>Nusidėvėjęs</v>
      </c>
      <c r="AJ1848" s="38" t="str">
        <f>IF(AND(F1848&lt;&gt;[3]Pav.tvarkyklė!$B$12,F1848&lt;&gt;[3]Pav.tvarkyklė!$B$13),"GVTNT","X")</f>
        <v>GVTNT</v>
      </c>
      <c r="AK1848" s="39">
        <f t="shared" si="405"/>
        <v>0</v>
      </c>
      <c r="AL1848" s="41"/>
      <c r="AM1848" s="41"/>
      <c r="AN1848" s="41">
        <f t="shared" si="393"/>
        <v>1900</v>
      </c>
      <c r="AO1848" s="41"/>
      <c r="AP1848" s="41"/>
      <c r="AQ1848" s="41"/>
      <c r="AR1848" s="42"/>
      <c r="AS1848" s="42"/>
      <c r="AU1848" s="43">
        <f t="shared" si="394"/>
        <v>0</v>
      </c>
    </row>
    <row r="1849" spans="1:47" ht="15" customHeight="1" x14ac:dyDescent="0.25">
      <c r="A1849" s="11"/>
      <c r="B1849" s="19">
        <v>2017</v>
      </c>
      <c r="C1849" s="74"/>
      <c r="D1849" s="77"/>
      <c r="E1849" s="75"/>
      <c r="F1849" s="74"/>
      <c r="G1849" s="80"/>
      <c r="H1849" s="49"/>
      <c r="I1849" s="79"/>
      <c r="J1849" s="27"/>
      <c r="K1849" s="27"/>
      <c r="L1849" s="79"/>
      <c r="M1849" s="81"/>
      <c r="N1849" s="29">
        <v>0</v>
      </c>
      <c r="O1849" s="30" t="str">
        <f>IF(G1849&lt;=$N$2,"",IF(F1849=[3]Pav.tvarkyklė!$B$13,"",IF(ISBLANK(R1849),"X","")))</f>
        <v/>
      </c>
      <c r="P1849" s="88"/>
      <c r="Q1849" s="78"/>
      <c r="R1849" s="78"/>
      <c r="S1849" s="63"/>
      <c r="T1849" s="63"/>
      <c r="U1849" s="34" t="str">
        <f>IFERROR(INDEX('[3]5.Grup_T'!$G$4:$G$22,MATCH('6.Turtas'!E1849,'[3]5.Grup_T'!$E$4:$E$22,0)),"0")</f>
        <v>0</v>
      </c>
      <c r="V1849" s="35">
        <f t="shared" si="395"/>
        <v>0</v>
      </c>
      <c r="W1849" s="35">
        <f>IF(NOT(ISBLANK(H1849)),(12-DATEDIF(H1849,'[3]1.Pradzia'!$D$13,"m")),0)</f>
        <v>0</v>
      </c>
      <c r="X1849" s="35">
        <f t="shared" si="396"/>
        <v>0</v>
      </c>
      <c r="Y1849" s="35">
        <f t="shared" si="406"/>
        <v>0</v>
      </c>
      <c r="Z1849" s="35">
        <f t="shared" si="404"/>
        <v>0</v>
      </c>
      <c r="AA1849" s="36">
        <f t="shared" si="397"/>
        <v>0</v>
      </c>
      <c r="AB1849" s="36">
        <f t="shared" si="398"/>
        <v>0</v>
      </c>
      <c r="AC1849" s="37">
        <f t="shared" si="399"/>
        <v>0</v>
      </c>
      <c r="AD1849" s="35">
        <f>IF(OR(YEAR(G1849)&lt;2019,O1849="X"),0,IF(ISBLANK(H1849),DATEDIF(G1849,'[3]1.Pradzia'!$D$13,"M"),DATEDIF(G1849,H1849,"m")))</f>
        <v>0</v>
      </c>
      <c r="AE1849" s="37">
        <f>IF(E1849='[3]5.Grup_T'!$E$20,0,IF(AD1849&lt;&gt;0,M1849/V1849*MIN(12,AD1849),0))</f>
        <v>0</v>
      </c>
      <c r="AF1849" s="37">
        <f t="shared" si="400"/>
        <v>0</v>
      </c>
      <c r="AG1849" s="37">
        <f t="shared" si="401"/>
        <v>0</v>
      </c>
      <c r="AH1849" s="37">
        <f t="shared" si="402"/>
        <v>0</v>
      </c>
      <c r="AI1849" s="35" t="str">
        <f t="shared" si="403"/>
        <v>Nusidėvėjęs</v>
      </c>
      <c r="AJ1849" s="38" t="str">
        <f>IF(AND(F1849&lt;&gt;[3]Pav.tvarkyklė!$B$12,F1849&lt;&gt;[3]Pav.tvarkyklė!$B$13),"GVTNT","X")</f>
        <v>GVTNT</v>
      </c>
      <c r="AK1849" s="39">
        <f t="shared" si="405"/>
        <v>0</v>
      </c>
      <c r="AL1849" s="41"/>
      <c r="AM1849" s="41"/>
      <c r="AN1849" s="41">
        <f t="shared" si="393"/>
        <v>1900</v>
      </c>
      <c r="AO1849" s="41"/>
      <c r="AP1849" s="41"/>
      <c r="AQ1849" s="41"/>
      <c r="AR1849" s="42"/>
      <c r="AS1849" s="42"/>
      <c r="AU1849" s="43">
        <f t="shared" si="394"/>
        <v>0</v>
      </c>
    </row>
    <row r="1850" spans="1:47" ht="15" customHeight="1" x14ac:dyDescent="0.25">
      <c r="A1850" s="11"/>
      <c r="B1850" s="19">
        <v>2018</v>
      </c>
      <c r="C1850" s="74"/>
      <c r="D1850" s="77"/>
      <c r="E1850" s="78"/>
      <c r="F1850" s="74"/>
      <c r="G1850" s="80"/>
      <c r="H1850" s="49"/>
      <c r="I1850" s="79"/>
      <c r="J1850" s="27"/>
      <c r="K1850" s="27"/>
      <c r="L1850" s="79"/>
      <c r="M1850" s="81"/>
      <c r="N1850" s="29">
        <v>0</v>
      </c>
      <c r="O1850" s="30" t="str">
        <f>IF(G1850&lt;=$N$2,"",IF(F1850=[3]Pav.tvarkyklė!$B$13,"",IF(ISBLANK(R1850),"X","")))</f>
        <v/>
      </c>
      <c r="P1850" s="88"/>
      <c r="Q1850" s="78"/>
      <c r="R1850" s="78"/>
      <c r="S1850" s="63"/>
      <c r="T1850" s="63"/>
      <c r="U1850" s="34" t="str">
        <f>IFERROR(INDEX('[3]5.Grup_T'!$G$4:$G$22,MATCH('6.Turtas'!E1850,'[3]5.Grup_T'!$E$4:$E$22,0)),"0")</f>
        <v>0</v>
      </c>
      <c r="V1850" s="35">
        <f t="shared" si="395"/>
        <v>0</v>
      </c>
      <c r="W1850" s="35">
        <f>IF(NOT(ISBLANK(H1850)),(12-DATEDIF(H1850,'[3]1.Pradzia'!$D$13,"m")),0)</f>
        <v>0</v>
      </c>
      <c r="X1850" s="35">
        <f t="shared" si="396"/>
        <v>0</v>
      </c>
      <c r="Y1850" s="35">
        <f t="shared" si="406"/>
        <v>0</v>
      </c>
      <c r="Z1850" s="35">
        <f t="shared" si="404"/>
        <v>0</v>
      </c>
      <c r="AA1850" s="36">
        <f t="shared" si="397"/>
        <v>0</v>
      </c>
      <c r="AB1850" s="36">
        <f t="shared" si="398"/>
        <v>0</v>
      </c>
      <c r="AC1850" s="37">
        <f t="shared" si="399"/>
        <v>0</v>
      </c>
      <c r="AD1850" s="35">
        <f>IF(OR(YEAR(G1850)&lt;2019,O1850="X"),0,IF(ISBLANK(H1850),DATEDIF(G1850,'[3]1.Pradzia'!$D$13,"M"),DATEDIF(G1850,H1850,"m")))</f>
        <v>0</v>
      </c>
      <c r="AE1850" s="37">
        <f>IF(E1850='[3]5.Grup_T'!$E$20,0,IF(AD1850&lt;&gt;0,M1850/V1850*MIN(12,AD1850),0))</f>
        <v>0</v>
      </c>
      <c r="AF1850" s="37">
        <f t="shared" si="400"/>
        <v>0</v>
      </c>
      <c r="AG1850" s="37">
        <f t="shared" si="401"/>
        <v>0</v>
      </c>
      <c r="AH1850" s="37">
        <f t="shared" si="402"/>
        <v>0</v>
      </c>
      <c r="AI1850" s="35" t="str">
        <f t="shared" si="403"/>
        <v>Nusidėvėjęs</v>
      </c>
      <c r="AJ1850" s="38" t="str">
        <f>IF(AND(F1850&lt;&gt;[3]Pav.tvarkyklė!$B$12,F1850&lt;&gt;[3]Pav.tvarkyklė!$B$13),"GVTNT","X")</f>
        <v>GVTNT</v>
      </c>
      <c r="AK1850" s="39">
        <f t="shared" si="405"/>
        <v>0</v>
      </c>
      <c r="AL1850" s="41"/>
      <c r="AM1850" s="41"/>
      <c r="AN1850" s="41">
        <f t="shared" si="393"/>
        <v>1900</v>
      </c>
      <c r="AO1850" s="41"/>
      <c r="AP1850" s="41"/>
      <c r="AQ1850" s="41"/>
      <c r="AR1850" s="42"/>
      <c r="AS1850" s="42"/>
      <c r="AU1850" s="43">
        <f t="shared" si="394"/>
        <v>0</v>
      </c>
    </row>
    <row r="1851" spans="1:47" ht="15" customHeight="1" x14ac:dyDescent="0.25">
      <c r="A1851" s="11"/>
      <c r="B1851" s="19">
        <v>2019</v>
      </c>
      <c r="C1851" s="74"/>
      <c r="D1851" s="77"/>
      <c r="E1851" s="78"/>
      <c r="F1851" s="74"/>
      <c r="G1851" s="80"/>
      <c r="H1851" s="49"/>
      <c r="I1851" s="79"/>
      <c r="J1851" s="27"/>
      <c r="K1851" s="27"/>
      <c r="L1851" s="79"/>
      <c r="M1851" s="81"/>
      <c r="N1851" s="29">
        <v>0</v>
      </c>
      <c r="O1851" s="30" t="str">
        <f>IF(G1851&lt;=$N$2,"",IF(F1851=[3]Pav.tvarkyklė!$B$13,"",IF(ISBLANK(R1851),"X","")))</f>
        <v/>
      </c>
      <c r="P1851" s="88"/>
      <c r="Q1851" s="78"/>
      <c r="R1851" s="78"/>
      <c r="S1851" s="63"/>
      <c r="T1851" s="63"/>
      <c r="U1851" s="34" t="str">
        <f>IFERROR(INDEX('[3]5.Grup_T'!$G$4:$G$22,MATCH('6.Turtas'!E1851,'[3]5.Grup_T'!$E$4:$E$22,0)),"0")</f>
        <v>0</v>
      </c>
      <c r="V1851" s="35">
        <f t="shared" si="395"/>
        <v>0</v>
      </c>
      <c r="W1851" s="35">
        <f>IF(NOT(ISBLANK(H1851)),(12-DATEDIF(H1851,'[3]1.Pradzia'!$D$13,"m")),0)</f>
        <v>0</v>
      </c>
      <c r="X1851" s="35">
        <f t="shared" si="396"/>
        <v>0</v>
      </c>
      <c r="Y1851" s="35">
        <f t="shared" si="406"/>
        <v>0</v>
      </c>
      <c r="Z1851" s="35">
        <f t="shared" si="404"/>
        <v>0</v>
      </c>
      <c r="AA1851" s="36">
        <f t="shared" si="397"/>
        <v>0</v>
      </c>
      <c r="AB1851" s="36">
        <f t="shared" si="398"/>
        <v>0</v>
      </c>
      <c r="AC1851" s="37">
        <f t="shared" si="399"/>
        <v>0</v>
      </c>
      <c r="AD1851" s="35">
        <f>IF(OR(YEAR(G1851)&lt;2019,O1851="X"),0,IF(ISBLANK(H1851),DATEDIF(G1851,'[3]1.Pradzia'!$D$13,"M"),DATEDIF(G1851,H1851,"m")))</f>
        <v>0</v>
      </c>
      <c r="AE1851" s="37">
        <f>IF(E1851='[3]5.Grup_T'!$E$20,0,IF(AD1851&lt;&gt;0,M1851/V1851*MIN(12,AD1851),0))</f>
        <v>0</v>
      </c>
      <c r="AF1851" s="37">
        <f t="shared" si="400"/>
        <v>0</v>
      </c>
      <c r="AG1851" s="37">
        <f t="shared" si="401"/>
        <v>0</v>
      </c>
      <c r="AH1851" s="37">
        <f t="shared" si="402"/>
        <v>0</v>
      </c>
      <c r="AI1851" s="35" t="str">
        <f t="shared" si="403"/>
        <v>Nusidėvėjęs</v>
      </c>
      <c r="AJ1851" s="38" t="str">
        <f>IF(AND(F1851&lt;&gt;[3]Pav.tvarkyklė!$B$12,F1851&lt;&gt;[3]Pav.tvarkyklė!$B$13),"GVTNT","X")</f>
        <v>GVTNT</v>
      </c>
      <c r="AK1851" s="39">
        <f t="shared" si="405"/>
        <v>0</v>
      </c>
      <c r="AL1851" s="41"/>
      <c r="AM1851" s="41"/>
      <c r="AN1851" s="41">
        <f t="shared" si="393"/>
        <v>1900</v>
      </c>
      <c r="AO1851" s="41"/>
      <c r="AP1851" s="41"/>
      <c r="AQ1851" s="41"/>
      <c r="AR1851" s="42"/>
      <c r="AS1851" s="42"/>
      <c r="AU1851" s="43">
        <f t="shared" si="394"/>
        <v>0</v>
      </c>
    </row>
    <row r="1852" spans="1:47" ht="15" customHeight="1" x14ac:dyDescent="0.25">
      <c r="A1852" s="11"/>
      <c r="B1852" s="19">
        <v>2020</v>
      </c>
      <c r="C1852" s="74"/>
      <c r="D1852" s="77"/>
      <c r="E1852" s="78"/>
      <c r="F1852" s="74"/>
      <c r="G1852" s="80"/>
      <c r="H1852" s="49"/>
      <c r="I1852" s="79"/>
      <c r="J1852" s="27"/>
      <c r="K1852" s="27"/>
      <c r="L1852" s="79"/>
      <c r="M1852" s="81"/>
      <c r="N1852" s="29">
        <v>0</v>
      </c>
      <c r="O1852" s="30" t="str">
        <f>IF(G1852&lt;=$N$2,"",IF(F1852=[3]Pav.tvarkyklė!$B$13,"",IF(ISBLANK(R1852),"X","")))</f>
        <v/>
      </c>
      <c r="P1852" s="88"/>
      <c r="Q1852" s="78"/>
      <c r="R1852" s="78"/>
      <c r="S1852" s="63"/>
      <c r="T1852" s="63"/>
      <c r="U1852" s="34" t="str">
        <f>IFERROR(INDEX('[3]5.Grup_T'!$G$4:$G$22,MATCH('6.Turtas'!E1852,'[3]5.Grup_T'!$E$4:$E$22,0)),"0")</f>
        <v>0</v>
      </c>
      <c r="V1852" s="35">
        <f t="shared" si="395"/>
        <v>0</v>
      </c>
      <c r="W1852" s="35">
        <f>IF(NOT(ISBLANK(H1852)),(12-DATEDIF(H1852,'[3]1.Pradzia'!$D$13,"m")),0)</f>
        <v>0</v>
      </c>
      <c r="X1852" s="35">
        <f t="shared" si="396"/>
        <v>0</v>
      </c>
      <c r="Y1852" s="35">
        <f t="shared" si="406"/>
        <v>0</v>
      </c>
      <c r="Z1852" s="35">
        <f t="shared" si="404"/>
        <v>0</v>
      </c>
      <c r="AA1852" s="36">
        <f t="shared" si="397"/>
        <v>0</v>
      </c>
      <c r="AB1852" s="36">
        <f t="shared" si="398"/>
        <v>0</v>
      </c>
      <c r="AC1852" s="37">
        <f t="shared" si="399"/>
        <v>0</v>
      </c>
      <c r="AD1852" s="35">
        <f>IF(OR(YEAR(G1852)&lt;2019,O1852="X"),0,IF(ISBLANK(H1852),DATEDIF(G1852,'[3]1.Pradzia'!$D$13,"M"),DATEDIF(G1852,H1852,"m")))</f>
        <v>0</v>
      </c>
      <c r="AE1852" s="37">
        <f>IF(E1852='[3]5.Grup_T'!$E$20,0,IF(AD1852&lt;&gt;0,M1852/V1852*MIN(12,AD1852),0))</f>
        <v>0</v>
      </c>
      <c r="AF1852" s="37">
        <f t="shared" si="400"/>
        <v>0</v>
      </c>
      <c r="AG1852" s="37">
        <f t="shared" si="401"/>
        <v>0</v>
      </c>
      <c r="AH1852" s="37">
        <f t="shared" si="402"/>
        <v>0</v>
      </c>
      <c r="AI1852" s="35" t="str">
        <f t="shared" si="403"/>
        <v>Nusidėvėjęs</v>
      </c>
      <c r="AJ1852" s="38" t="str">
        <f>IF(AND(F1852&lt;&gt;[3]Pav.tvarkyklė!$B$12,F1852&lt;&gt;[3]Pav.tvarkyklė!$B$13),"GVTNT","X")</f>
        <v>GVTNT</v>
      </c>
      <c r="AK1852" s="39">
        <f t="shared" si="405"/>
        <v>0</v>
      </c>
      <c r="AL1852" s="41"/>
      <c r="AM1852" s="41"/>
      <c r="AN1852" s="41">
        <f t="shared" si="393"/>
        <v>1900</v>
      </c>
      <c r="AO1852" s="41"/>
      <c r="AP1852" s="41"/>
      <c r="AQ1852" s="41"/>
      <c r="AR1852" s="42"/>
      <c r="AS1852" s="42"/>
      <c r="AU1852" s="43">
        <f t="shared" si="394"/>
        <v>0</v>
      </c>
    </row>
    <row r="1853" spans="1:47" ht="15" customHeight="1" x14ac:dyDescent="0.25">
      <c r="A1853" s="11"/>
      <c r="B1853" s="19">
        <v>2021</v>
      </c>
      <c r="C1853" s="74"/>
      <c r="D1853" s="77"/>
      <c r="E1853" s="78"/>
      <c r="F1853" s="74"/>
      <c r="G1853" s="80"/>
      <c r="H1853" s="49"/>
      <c r="I1853" s="79"/>
      <c r="J1853" s="27"/>
      <c r="K1853" s="27"/>
      <c r="L1853" s="79"/>
      <c r="M1853" s="81"/>
      <c r="N1853" s="29">
        <v>0</v>
      </c>
      <c r="O1853" s="30" t="str">
        <f>IF(G1853&lt;=$N$2,"",IF(F1853=[3]Pav.tvarkyklė!$B$13,"",IF(ISBLANK(R1853),"X","")))</f>
        <v/>
      </c>
      <c r="P1853" s="88"/>
      <c r="Q1853" s="78"/>
      <c r="R1853" s="78"/>
      <c r="S1853" s="63"/>
      <c r="T1853" s="63"/>
      <c r="U1853" s="34" t="str">
        <f>IFERROR(INDEX('[3]5.Grup_T'!$G$4:$G$22,MATCH('6.Turtas'!E1853,'[3]5.Grup_T'!$E$4:$E$22,0)),"0")</f>
        <v>0</v>
      </c>
      <c r="V1853" s="35">
        <f t="shared" si="395"/>
        <v>0</v>
      </c>
      <c r="W1853" s="35">
        <f>IF(NOT(ISBLANK(H1853)),(12-DATEDIF(H1853,'[3]1.Pradzia'!$D$13,"m")),0)</f>
        <v>0</v>
      </c>
      <c r="X1853" s="35">
        <f t="shared" si="396"/>
        <v>0</v>
      </c>
      <c r="Y1853" s="35">
        <f t="shared" si="406"/>
        <v>0</v>
      </c>
      <c r="Z1853" s="35">
        <f t="shared" si="404"/>
        <v>0</v>
      </c>
      <c r="AA1853" s="36">
        <f t="shared" si="397"/>
        <v>0</v>
      </c>
      <c r="AB1853" s="36">
        <f t="shared" si="398"/>
        <v>0</v>
      </c>
      <c r="AC1853" s="37">
        <f t="shared" si="399"/>
        <v>0</v>
      </c>
      <c r="AD1853" s="35">
        <f>IF(OR(YEAR(G1853)&lt;2019,O1853="X"),0,IF(ISBLANK(H1853),DATEDIF(G1853,'[3]1.Pradzia'!$D$13,"M"),DATEDIF(G1853,H1853,"m")))</f>
        <v>0</v>
      </c>
      <c r="AE1853" s="37">
        <f>IF(E1853='[3]5.Grup_T'!$E$20,0,IF(AD1853&lt;&gt;0,M1853/V1853*MIN(12,AD1853),0))</f>
        <v>0</v>
      </c>
      <c r="AF1853" s="37">
        <f t="shared" si="400"/>
        <v>0</v>
      </c>
      <c r="AG1853" s="37">
        <f t="shared" si="401"/>
        <v>0</v>
      </c>
      <c r="AH1853" s="37">
        <f t="shared" si="402"/>
        <v>0</v>
      </c>
      <c r="AI1853" s="35" t="str">
        <f t="shared" si="403"/>
        <v>Nusidėvėjęs</v>
      </c>
      <c r="AJ1853" s="38" t="str">
        <f>IF(AND(F1853&lt;&gt;[3]Pav.tvarkyklė!$B$12,F1853&lt;&gt;[3]Pav.tvarkyklė!$B$13),"GVTNT","X")</f>
        <v>GVTNT</v>
      </c>
      <c r="AK1853" s="39">
        <f t="shared" si="405"/>
        <v>0</v>
      </c>
      <c r="AL1853" s="41"/>
      <c r="AM1853" s="41"/>
      <c r="AN1853" s="41">
        <f t="shared" si="393"/>
        <v>1900</v>
      </c>
      <c r="AO1853" s="41"/>
      <c r="AP1853" s="41"/>
      <c r="AQ1853" s="41"/>
      <c r="AR1853" s="42"/>
      <c r="AS1853" s="42"/>
      <c r="AU1853" s="43">
        <f t="shared" si="394"/>
        <v>0</v>
      </c>
    </row>
    <row r="1854" spans="1:47" ht="15" customHeight="1" x14ac:dyDescent="0.25">
      <c r="A1854" s="11"/>
      <c r="B1854" s="19">
        <v>2022</v>
      </c>
      <c r="C1854" s="74"/>
      <c r="D1854" s="77"/>
      <c r="E1854" s="78"/>
      <c r="F1854" s="74"/>
      <c r="G1854" s="80"/>
      <c r="H1854" s="49"/>
      <c r="I1854" s="79"/>
      <c r="J1854" s="27"/>
      <c r="K1854" s="27"/>
      <c r="L1854" s="79"/>
      <c r="M1854" s="81"/>
      <c r="N1854" s="29">
        <v>0</v>
      </c>
      <c r="O1854" s="30" t="str">
        <f>IF(G1854&lt;=$N$2,"",IF(F1854=[3]Pav.tvarkyklė!$B$13,"",IF(ISBLANK(R1854),"X","")))</f>
        <v/>
      </c>
      <c r="P1854" s="88"/>
      <c r="Q1854" s="78"/>
      <c r="R1854" s="78"/>
      <c r="S1854" s="63"/>
      <c r="T1854" s="63"/>
      <c r="U1854" s="34" t="str">
        <f>IFERROR(INDEX('[3]5.Grup_T'!$G$4:$G$22,MATCH('6.Turtas'!E1854,'[3]5.Grup_T'!$E$4:$E$22,0)),"0")</f>
        <v>0</v>
      </c>
      <c r="V1854" s="35">
        <f t="shared" si="395"/>
        <v>0</v>
      </c>
      <c r="W1854" s="35">
        <f>IF(NOT(ISBLANK(H1854)),(12-DATEDIF(H1854,'[3]1.Pradzia'!$D$13,"m")),0)</f>
        <v>0</v>
      </c>
      <c r="X1854" s="35">
        <f t="shared" si="396"/>
        <v>0</v>
      </c>
      <c r="Y1854" s="35">
        <f t="shared" si="406"/>
        <v>0</v>
      </c>
      <c r="Z1854" s="35">
        <f t="shared" si="404"/>
        <v>0</v>
      </c>
      <c r="AA1854" s="36">
        <f t="shared" si="397"/>
        <v>0</v>
      </c>
      <c r="AB1854" s="36">
        <f t="shared" si="398"/>
        <v>0</v>
      </c>
      <c r="AC1854" s="37">
        <f t="shared" si="399"/>
        <v>0</v>
      </c>
      <c r="AD1854" s="35">
        <f>IF(OR(YEAR(G1854)&lt;2019,O1854="X"),0,IF(ISBLANK(H1854),DATEDIF(G1854,'[3]1.Pradzia'!$D$13,"M"),DATEDIF(G1854,H1854,"m")))</f>
        <v>0</v>
      </c>
      <c r="AE1854" s="37">
        <f>IF(E1854='[3]5.Grup_T'!$E$20,0,IF(AD1854&lt;&gt;0,M1854/V1854*MIN(12,AD1854),0))</f>
        <v>0</v>
      </c>
      <c r="AF1854" s="37">
        <f t="shared" si="400"/>
        <v>0</v>
      </c>
      <c r="AG1854" s="37">
        <f t="shared" si="401"/>
        <v>0</v>
      </c>
      <c r="AH1854" s="37">
        <f t="shared" si="402"/>
        <v>0</v>
      </c>
      <c r="AI1854" s="35" t="str">
        <f t="shared" si="403"/>
        <v>Nusidėvėjęs</v>
      </c>
      <c r="AJ1854" s="38" t="str">
        <f>IF(AND(F1854&lt;&gt;[3]Pav.tvarkyklė!$B$12,F1854&lt;&gt;[3]Pav.tvarkyklė!$B$13),"GVTNT","X")</f>
        <v>GVTNT</v>
      </c>
      <c r="AK1854" s="39">
        <f t="shared" si="405"/>
        <v>0</v>
      </c>
      <c r="AL1854" s="41"/>
      <c r="AM1854" s="41"/>
      <c r="AN1854" s="41">
        <f t="shared" si="393"/>
        <v>1900</v>
      </c>
      <c r="AO1854" s="41"/>
      <c r="AP1854" s="41"/>
      <c r="AQ1854" s="41"/>
      <c r="AR1854" s="42"/>
      <c r="AS1854" s="42"/>
      <c r="AU1854" s="43">
        <f t="shared" si="394"/>
        <v>0</v>
      </c>
    </row>
    <row r="1855" spans="1:47" ht="15" customHeight="1" x14ac:dyDescent="0.25">
      <c r="A1855" s="11"/>
      <c r="B1855" s="19">
        <v>2023</v>
      </c>
      <c r="C1855" s="74"/>
      <c r="D1855" s="77"/>
      <c r="E1855" s="78"/>
      <c r="F1855" s="74"/>
      <c r="G1855" s="80"/>
      <c r="H1855" s="49"/>
      <c r="I1855" s="79"/>
      <c r="J1855" s="27"/>
      <c r="K1855" s="27"/>
      <c r="L1855" s="79"/>
      <c r="M1855" s="81"/>
      <c r="N1855" s="29">
        <v>0</v>
      </c>
      <c r="O1855" s="30" t="str">
        <f>IF(G1855&lt;=$N$2,"",IF(F1855=[3]Pav.tvarkyklė!$B$13,"",IF(ISBLANK(R1855),"X","")))</f>
        <v/>
      </c>
      <c r="P1855" s="88"/>
      <c r="Q1855" s="78"/>
      <c r="R1855" s="78"/>
      <c r="S1855" s="63"/>
      <c r="T1855" s="63"/>
      <c r="U1855" s="34" t="str">
        <f>IFERROR(INDEX('[3]5.Grup_T'!$G$4:$G$22,MATCH('6.Turtas'!E1855,'[3]5.Grup_T'!$E$4:$E$22,0)),"0")</f>
        <v>0</v>
      </c>
      <c r="V1855" s="35">
        <f t="shared" si="395"/>
        <v>0</v>
      </c>
      <c r="W1855" s="35">
        <f>IF(NOT(ISBLANK(H1855)),(12-DATEDIF(H1855,'[3]1.Pradzia'!$D$13,"m")),0)</f>
        <v>0</v>
      </c>
      <c r="X1855" s="35">
        <f t="shared" si="396"/>
        <v>0</v>
      </c>
      <c r="Y1855" s="35">
        <f t="shared" si="406"/>
        <v>0</v>
      </c>
      <c r="Z1855" s="35">
        <f t="shared" si="404"/>
        <v>0</v>
      </c>
      <c r="AA1855" s="36">
        <f t="shared" si="397"/>
        <v>0</v>
      </c>
      <c r="AB1855" s="36">
        <f t="shared" si="398"/>
        <v>0</v>
      </c>
      <c r="AC1855" s="37">
        <f t="shared" si="399"/>
        <v>0</v>
      </c>
      <c r="AD1855" s="35">
        <f>IF(OR(YEAR(G1855)&lt;2019,O1855="X"),0,IF(ISBLANK(H1855),DATEDIF(G1855,'[3]1.Pradzia'!$D$13,"M"),DATEDIF(G1855,H1855,"m")))</f>
        <v>0</v>
      </c>
      <c r="AE1855" s="37">
        <f>IF(E1855='[3]5.Grup_T'!$E$20,0,IF(AD1855&lt;&gt;0,M1855/V1855*MIN(12,AD1855),0))</f>
        <v>0</v>
      </c>
      <c r="AF1855" s="37">
        <f t="shared" si="400"/>
        <v>0</v>
      </c>
      <c r="AG1855" s="37">
        <f t="shared" si="401"/>
        <v>0</v>
      </c>
      <c r="AH1855" s="37">
        <f t="shared" si="402"/>
        <v>0</v>
      </c>
      <c r="AI1855" s="35" t="str">
        <f t="shared" si="403"/>
        <v>Nusidėvėjęs</v>
      </c>
      <c r="AJ1855" s="38" t="str">
        <f>IF(AND(F1855&lt;&gt;[3]Pav.tvarkyklė!$B$12,F1855&lt;&gt;[3]Pav.tvarkyklė!$B$13),"GVTNT","X")</f>
        <v>GVTNT</v>
      </c>
      <c r="AK1855" s="39">
        <f t="shared" si="405"/>
        <v>0</v>
      </c>
      <c r="AL1855" s="41"/>
      <c r="AM1855" s="41"/>
      <c r="AN1855" s="41">
        <f t="shared" si="393"/>
        <v>1900</v>
      </c>
      <c r="AO1855" s="41"/>
      <c r="AP1855" s="41"/>
      <c r="AQ1855" s="41"/>
      <c r="AR1855" s="42"/>
      <c r="AS1855" s="42"/>
      <c r="AU1855" s="43">
        <f t="shared" si="394"/>
        <v>0</v>
      </c>
    </row>
    <row r="1856" spans="1:47" ht="15" customHeight="1" x14ac:dyDescent="0.25">
      <c r="A1856" s="11"/>
      <c r="B1856" s="19">
        <v>2024</v>
      </c>
      <c r="C1856" s="74"/>
      <c r="D1856" s="77"/>
      <c r="E1856" s="78"/>
      <c r="F1856" s="74"/>
      <c r="G1856" s="80"/>
      <c r="H1856" s="49"/>
      <c r="I1856" s="79"/>
      <c r="J1856" s="27"/>
      <c r="K1856" s="27"/>
      <c r="L1856" s="79"/>
      <c r="M1856" s="81"/>
      <c r="N1856" s="29">
        <v>0</v>
      </c>
      <c r="O1856" s="30" t="str">
        <f>IF(G1856&lt;=$N$2,"",IF(F1856=[3]Pav.tvarkyklė!$B$13,"",IF(ISBLANK(R1856),"X","")))</f>
        <v/>
      </c>
      <c r="P1856" s="88"/>
      <c r="Q1856" s="78"/>
      <c r="R1856" s="78"/>
      <c r="S1856" s="63"/>
      <c r="T1856" s="63"/>
      <c r="U1856" s="34" t="str">
        <f>IFERROR(INDEX('[3]5.Grup_T'!$G$4:$G$22,MATCH('6.Turtas'!E1856,'[3]5.Grup_T'!$E$4:$E$22,0)),"0")</f>
        <v>0</v>
      </c>
      <c r="V1856" s="35">
        <f t="shared" si="395"/>
        <v>0</v>
      </c>
      <c r="W1856" s="35">
        <f>IF(NOT(ISBLANK(H1856)),(12-DATEDIF(H1856,'[3]1.Pradzia'!$D$13,"m")),0)</f>
        <v>0</v>
      </c>
      <c r="X1856" s="35">
        <f t="shared" si="396"/>
        <v>0</v>
      </c>
      <c r="Y1856" s="35">
        <f t="shared" si="406"/>
        <v>0</v>
      </c>
      <c r="Z1856" s="35">
        <f t="shared" si="404"/>
        <v>0</v>
      </c>
      <c r="AA1856" s="36">
        <f t="shared" si="397"/>
        <v>0</v>
      </c>
      <c r="AB1856" s="36">
        <f t="shared" si="398"/>
        <v>0</v>
      </c>
      <c r="AC1856" s="37">
        <f t="shared" si="399"/>
        <v>0</v>
      </c>
      <c r="AD1856" s="35">
        <f>IF(OR(YEAR(G1856)&lt;2019,O1856="X"),0,IF(ISBLANK(H1856),DATEDIF(G1856,'[3]1.Pradzia'!$D$13,"M"),DATEDIF(G1856,H1856,"m")))</f>
        <v>0</v>
      </c>
      <c r="AE1856" s="37">
        <f>IF(E1856='[3]5.Grup_T'!$E$20,0,IF(AD1856&lt;&gt;0,M1856/V1856*MIN(12,AD1856),0))</f>
        <v>0</v>
      </c>
      <c r="AF1856" s="37">
        <f t="shared" si="400"/>
        <v>0</v>
      </c>
      <c r="AG1856" s="37">
        <f t="shared" si="401"/>
        <v>0</v>
      </c>
      <c r="AH1856" s="37">
        <f t="shared" si="402"/>
        <v>0</v>
      </c>
      <c r="AI1856" s="35" t="str">
        <f t="shared" si="403"/>
        <v>Nusidėvėjęs</v>
      </c>
      <c r="AJ1856" s="38" t="str">
        <f>IF(AND(F1856&lt;&gt;[3]Pav.tvarkyklė!$B$12,F1856&lt;&gt;[3]Pav.tvarkyklė!$B$13),"GVTNT","X")</f>
        <v>GVTNT</v>
      </c>
      <c r="AK1856" s="39">
        <f t="shared" si="405"/>
        <v>0</v>
      </c>
      <c r="AL1856" s="41"/>
      <c r="AM1856" s="41"/>
      <c r="AN1856" s="41">
        <f t="shared" si="393"/>
        <v>1900</v>
      </c>
      <c r="AO1856" s="41"/>
      <c r="AP1856" s="41"/>
      <c r="AQ1856" s="41"/>
      <c r="AR1856" s="42"/>
      <c r="AS1856" s="42"/>
      <c r="AU1856" s="43">
        <f t="shared" si="394"/>
        <v>0</v>
      </c>
    </row>
    <row r="1857" spans="1:47" ht="15" customHeight="1" x14ac:dyDescent="0.25">
      <c r="A1857" s="11"/>
      <c r="B1857" s="19">
        <v>2025</v>
      </c>
      <c r="C1857" s="74"/>
      <c r="D1857" s="77"/>
      <c r="E1857" s="75"/>
      <c r="F1857" s="74"/>
      <c r="G1857" s="80"/>
      <c r="H1857" s="49"/>
      <c r="I1857" s="79"/>
      <c r="J1857" s="27"/>
      <c r="K1857" s="27"/>
      <c r="L1857" s="79"/>
      <c r="M1857" s="81"/>
      <c r="N1857" s="29">
        <v>0</v>
      </c>
      <c r="O1857" s="30" t="str">
        <f>IF(G1857&lt;=$N$2,"",IF(F1857=[3]Pav.tvarkyklė!$B$13,"",IF(ISBLANK(R1857),"X","")))</f>
        <v/>
      </c>
      <c r="P1857" s="88"/>
      <c r="Q1857" s="78"/>
      <c r="R1857" s="78"/>
      <c r="S1857" s="63"/>
      <c r="T1857" s="63"/>
      <c r="U1857" s="34" t="str">
        <f>IFERROR(INDEX('[3]5.Grup_T'!$G$4:$G$22,MATCH('6.Turtas'!E1857,'[3]5.Grup_T'!$E$4:$E$22,0)),"0")</f>
        <v>0</v>
      </c>
      <c r="V1857" s="35">
        <f t="shared" si="395"/>
        <v>0</v>
      </c>
      <c r="W1857" s="35">
        <f>IF(NOT(ISBLANK(H1857)),(12-DATEDIF(H1857,'[3]1.Pradzia'!$D$13,"m")),0)</f>
        <v>0</v>
      </c>
      <c r="X1857" s="35">
        <f t="shared" si="396"/>
        <v>0</v>
      </c>
      <c r="Y1857" s="35">
        <f t="shared" si="406"/>
        <v>0</v>
      </c>
      <c r="Z1857" s="35">
        <f t="shared" si="404"/>
        <v>0</v>
      </c>
      <c r="AA1857" s="36">
        <f t="shared" si="397"/>
        <v>0</v>
      </c>
      <c r="AB1857" s="36">
        <f t="shared" si="398"/>
        <v>0</v>
      </c>
      <c r="AC1857" s="37">
        <f t="shared" si="399"/>
        <v>0</v>
      </c>
      <c r="AD1857" s="35">
        <f>IF(OR(YEAR(G1857)&lt;2019,O1857="X"),0,IF(ISBLANK(H1857),DATEDIF(G1857,'[3]1.Pradzia'!$D$13,"M"),DATEDIF(G1857,H1857,"m")))</f>
        <v>0</v>
      </c>
      <c r="AE1857" s="37">
        <f>IF(E1857='[3]5.Grup_T'!$E$20,0,IF(AD1857&lt;&gt;0,M1857/V1857*MIN(12,AD1857),0))</f>
        <v>0</v>
      </c>
      <c r="AF1857" s="37">
        <f t="shared" si="400"/>
        <v>0</v>
      </c>
      <c r="AG1857" s="37">
        <f t="shared" si="401"/>
        <v>0</v>
      </c>
      <c r="AH1857" s="37">
        <f t="shared" si="402"/>
        <v>0</v>
      </c>
      <c r="AI1857" s="35" t="str">
        <f t="shared" si="403"/>
        <v>Nusidėvėjęs</v>
      </c>
      <c r="AJ1857" s="38" t="str">
        <f>IF(AND(F1857&lt;&gt;[3]Pav.tvarkyklė!$B$12,F1857&lt;&gt;[3]Pav.tvarkyklė!$B$13),"GVTNT","X")</f>
        <v>GVTNT</v>
      </c>
      <c r="AK1857" s="39">
        <f t="shared" si="405"/>
        <v>0</v>
      </c>
      <c r="AL1857" s="41"/>
      <c r="AM1857" s="41"/>
      <c r="AN1857" s="41">
        <f t="shared" si="393"/>
        <v>1900</v>
      </c>
      <c r="AO1857" s="41"/>
      <c r="AP1857" s="41"/>
      <c r="AQ1857" s="41"/>
      <c r="AR1857" s="42"/>
      <c r="AS1857" s="42"/>
      <c r="AU1857" s="43">
        <f t="shared" si="394"/>
        <v>0</v>
      </c>
    </row>
    <row r="1858" spans="1:47" ht="15" customHeight="1" x14ac:dyDescent="0.25">
      <c r="A1858" s="11"/>
      <c r="B1858" s="19">
        <v>2026</v>
      </c>
      <c r="C1858" s="74"/>
      <c r="D1858" s="77"/>
      <c r="E1858" s="75"/>
      <c r="F1858" s="74"/>
      <c r="G1858" s="80"/>
      <c r="H1858" s="49"/>
      <c r="I1858" s="79"/>
      <c r="J1858" s="27"/>
      <c r="K1858" s="27"/>
      <c r="L1858" s="79"/>
      <c r="M1858" s="81"/>
      <c r="N1858" s="29">
        <v>0</v>
      </c>
      <c r="O1858" s="30" t="str">
        <f>IF(G1858&lt;=$N$2,"",IF(F1858=[3]Pav.tvarkyklė!$B$13,"",IF(ISBLANK(R1858),"X","")))</f>
        <v/>
      </c>
      <c r="P1858" s="88"/>
      <c r="Q1858" s="78"/>
      <c r="R1858" s="78"/>
      <c r="S1858" s="63"/>
      <c r="T1858" s="63"/>
      <c r="U1858" s="34" t="str">
        <f>IFERROR(INDEX('[3]5.Grup_T'!$G$4:$G$22,MATCH('6.Turtas'!E1858,'[3]5.Grup_T'!$E$4:$E$22,0)),"0")</f>
        <v>0</v>
      </c>
      <c r="V1858" s="35">
        <f t="shared" si="395"/>
        <v>0</v>
      </c>
      <c r="W1858" s="35">
        <f>IF(NOT(ISBLANK(H1858)),(12-DATEDIF(H1858,'[3]1.Pradzia'!$D$13,"m")),0)</f>
        <v>0</v>
      </c>
      <c r="X1858" s="35">
        <f t="shared" si="396"/>
        <v>0</v>
      </c>
      <c r="Y1858" s="35">
        <f t="shared" si="406"/>
        <v>0</v>
      </c>
      <c r="Z1858" s="35">
        <f t="shared" si="404"/>
        <v>0</v>
      </c>
      <c r="AA1858" s="36">
        <f t="shared" si="397"/>
        <v>0</v>
      </c>
      <c r="AB1858" s="36">
        <f t="shared" si="398"/>
        <v>0</v>
      </c>
      <c r="AC1858" s="37">
        <f t="shared" si="399"/>
        <v>0</v>
      </c>
      <c r="AD1858" s="35">
        <f>IF(OR(YEAR(G1858)&lt;2019,O1858="X"),0,IF(ISBLANK(H1858),DATEDIF(G1858,'[3]1.Pradzia'!$D$13,"M"),DATEDIF(G1858,H1858,"m")))</f>
        <v>0</v>
      </c>
      <c r="AE1858" s="37">
        <f>IF(E1858='[3]5.Grup_T'!$E$20,0,IF(AD1858&lt;&gt;0,M1858/V1858*MIN(12,AD1858),0))</f>
        <v>0</v>
      </c>
      <c r="AF1858" s="37">
        <f t="shared" si="400"/>
        <v>0</v>
      </c>
      <c r="AG1858" s="37">
        <f t="shared" si="401"/>
        <v>0</v>
      </c>
      <c r="AH1858" s="37">
        <f t="shared" si="402"/>
        <v>0</v>
      </c>
      <c r="AI1858" s="35" t="str">
        <f t="shared" si="403"/>
        <v>Nusidėvėjęs</v>
      </c>
      <c r="AJ1858" s="38" t="str">
        <f>IF(AND(F1858&lt;&gt;[3]Pav.tvarkyklė!$B$12,F1858&lt;&gt;[3]Pav.tvarkyklė!$B$13),"GVTNT","X")</f>
        <v>GVTNT</v>
      </c>
      <c r="AK1858" s="39">
        <f t="shared" si="405"/>
        <v>0</v>
      </c>
      <c r="AL1858" s="41"/>
      <c r="AM1858" s="41"/>
      <c r="AN1858" s="41">
        <f t="shared" si="393"/>
        <v>1900</v>
      </c>
      <c r="AO1858" s="41"/>
      <c r="AP1858" s="41"/>
      <c r="AQ1858" s="41"/>
      <c r="AR1858" s="42"/>
      <c r="AS1858" s="42"/>
      <c r="AU1858" s="43">
        <f t="shared" si="394"/>
        <v>0</v>
      </c>
    </row>
    <row r="1859" spans="1:47" ht="15" customHeight="1" x14ac:dyDescent="0.25">
      <c r="A1859" s="11"/>
      <c r="B1859" s="19">
        <v>2027</v>
      </c>
      <c r="C1859" s="74"/>
      <c r="D1859" s="77"/>
      <c r="E1859" s="75"/>
      <c r="F1859" s="74"/>
      <c r="G1859" s="80"/>
      <c r="H1859" s="49"/>
      <c r="I1859" s="79"/>
      <c r="J1859" s="27"/>
      <c r="K1859" s="27"/>
      <c r="L1859" s="79"/>
      <c r="M1859" s="81"/>
      <c r="N1859" s="29">
        <v>0</v>
      </c>
      <c r="O1859" s="30" t="str">
        <f>IF(G1859&lt;=$N$2,"",IF(F1859=[3]Pav.tvarkyklė!$B$13,"",IF(ISBLANK(R1859),"X","")))</f>
        <v/>
      </c>
      <c r="P1859" s="88"/>
      <c r="Q1859" s="78"/>
      <c r="R1859" s="78"/>
      <c r="S1859" s="63"/>
      <c r="T1859" s="63"/>
      <c r="U1859" s="34" t="str">
        <f>IFERROR(INDEX('[3]5.Grup_T'!$G$4:$G$22,MATCH('6.Turtas'!E1859,'[3]5.Grup_T'!$E$4:$E$22,0)),"0")</f>
        <v>0</v>
      </c>
      <c r="V1859" s="35">
        <f t="shared" si="395"/>
        <v>0</v>
      </c>
      <c r="W1859" s="35">
        <f>IF(NOT(ISBLANK(H1859)),(12-DATEDIF(H1859,'[3]1.Pradzia'!$D$13,"m")),0)</f>
        <v>0</v>
      </c>
      <c r="X1859" s="35">
        <f t="shared" si="396"/>
        <v>0</v>
      </c>
      <c r="Y1859" s="35">
        <f t="shared" si="406"/>
        <v>0</v>
      </c>
      <c r="Z1859" s="35">
        <f t="shared" si="404"/>
        <v>0</v>
      </c>
      <c r="AA1859" s="36">
        <f t="shared" si="397"/>
        <v>0</v>
      </c>
      <c r="AB1859" s="36">
        <f t="shared" si="398"/>
        <v>0</v>
      </c>
      <c r="AC1859" s="37">
        <f t="shared" si="399"/>
        <v>0</v>
      </c>
      <c r="AD1859" s="35">
        <f>IF(OR(YEAR(G1859)&lt;2019,O1859="X"),0,IF(ISBLANK(H1859),DATEDIF(G1859,'[3]1.Pradzia'!$D$13,"M"),DATEDIF(G1859,H1859,"m")))</f>
        <v>0</v>
      </c>
      <c r="AE1859" s="37">
        <f>IF(E1859='[3]5.Grup_T'!$E$20,0,IF(AD1859&lt;&gt;0,M1859/V1859*MIN(12,AD1859),0))</f>
        <v>0</v>
      </c>
      <c r="AF1859" s="37">
        <f t="shared" si="400"/>
        <v>0</v>
      </c>
      <c r="AG1859" s="37">
        <f t="shared" si="401"/>
        <v>0</v>
      </c>
      <c r="AH1859" s="37">
        <f t="shared" si="402"/>
        <v>0</v>
      </c>
      <c r="AI1859" s="35" t="str">
        <f t="shared" si="403"/>
        <v>Nusidėvėjęs</v>
      </c>
      <c r="AJ1859" s="38" t="str">
        <f>IF(AND(F1859&lt;&gt;[3]Pav.tvarkyklė!$B$12,F1859&lt;&gt;[3]Pav.tvarkyklė!$B$13),"GVTNT","X")</f>
        <v>GVTNT</v>
      </c>
      <c r="AK1859" s="39">
        <f t="shared" si="405"/>
        <v>0</v>
      </c>
      <c r="AL1859" s="41"/>
      <c r="AM1859" s="41"/>
      <c r="AN1859" s="41">
        <f t="shared" si="393"/>
        <v>1900</v>
      </c>
      <c r="AO1859" s="41"/>
      <c r="AP1859" s="41"/>
      <c r="AQ1859" s="41"/>
      <c r="AR1859" s="42"/>
      <c r="AS1859" s="42"/>
      <c r="AU1859" s="43">
        <f t="shared" si="394"/>
        <v>0</v>
      </c>
    </row>
    <row r="1860" spans="1:47" ht="15" customHeight="1" x14ac:dyDescent="0.25">
      <c r="A1860" s="11"/>
      <c r="B1860" s="19">
        <v>2028</v>
      </c>
      <c r="C1860" s="74"/>
      <c r="D1860" s="77"/>
      <c r="E1860" s="75"/>
      <c r="F1860" s="74"/>
      <c r="G1860" s="80"/>
      <c r="H1860" s="49"/>
      <c r="I1860" s="79"/>
      <c r="J1860" s="27"/>
      <c r="K1860" s="27"/>
      <c r="L1860" s="79"/>
      <c r="M1860" s="81"/>
      <c r="N1860" s="29">
        <v>0</v>
      </c>
      <c r="O1860" s="30" t="str">
        <f>IF(G1860&lt;=$N$2,"",IF(F1860=[3]Pav.tvarkyklė!$B$13,"",IF(ISBLANK(R1860),"X","")))</f>
        <v/>
      </c>
      <c r="P1860" s="88"/>
      <c r="Q1860" s="78"/>
      <c r="R1860" s="78"/>
      <c r="S1860" s="63"/>
      <c r="T1860" s="63"/>
      <c r="U1860" s="34" t="str">
        <f>IFERROR(INDEX('[3]5.Grup_T'!$G$4:$G$22,MATCH('6.Turtas'!E1860,'[3]5.Grup_T'!$E$4:$E$22,0)),"0")</f>
        <v>0</v>
      </c>
      <c r="V1860" s="35">
        <f t="shared" si="395"/>
        <v>0</v>
      </c>
      <c r="W1860" s="35">
        <f>IF(NOT(ISBLANK(H1860)),(12-DATEDIF(H1860,'[3]1.Pradzia'!$D$13,"m")),0)</f>
        <v>0</v>
      </c>
      <c r="X1860" s="35">
        <f t="shared" si="396"/>
        <v>0</v>
      </c>
      <c r="Y1860" s="35">
        <f t="shared" si="406"/>
        <v>0</v>
      </c>
      <c r="Z1860" s="35">
        <f t="shared" si="404"/>
        <v>0</v>
      </c>
      <c r="AA1860" s="36">
        <f t="shared" si="397"/>
        <v>0</v>
      </c>
      <c r="AB1860" s="36">
        <f t="shared" si="398"/>
        <v>0</v>
      </c>
      <c r="AC1860" s="37">
        <f t="shared" si="399"/>
        <v>0</v>
      </c>
      <c r="AD1860" s="35">
        <f>IF(OR(YEAR(G1860)&lt;2019,O1860="X"),0,IF(ISBLANK(H1860),DATEDIF(G1860,'[3]1.Pradzia'!$D$13,"M"),DATEDIF(G1860,H1860,"m")))</f>
        <v>0</v>
      </c>
      <c r="AE1860" s="37">
        <f>IF(E1860='[3]5.Grup_T'!$E$20,0,IF(AD1860&lt;&gt;0,M1860/V1860*MIN(12,AD1860),0))</f>
        <v>0</v>
      </c>
      <c r="AF1860" s="37">
        <f t="shared" si="400"/>
        <v>0</v>
      </c>
      <c r="AG1860" s="37">
        <f t="shared" si="401"/>
        <v>0</v>
      </c>
      <c r="AH1860" s="37">
        <f t="shared" si="402"/>
        <v>0</v>
      </c>
      <c r="AI1860" s="35" t="str">
        <f t="shared" si="403"/>
        <v>Nusidėvėjęs</v>
      </c>
      <c r="AJ1860" s="38" t="str">
        <f>IF(AND(F1860&lt;&gt;[3]Pav.tvarkyklė!$B$12,F1860&lt;&gt;[3]Pav.tvarkyklė!$B$13),"GVTNT","X")</f>
        <v>GVTNT</v>
      </c>
      <c r="AK1860" s="39">
        <f t="shared" si="405"/>
        <v>0</v>
      </c>
      <c r="AL1860" s="41"/>
      <c r="AM1860" s="41"/>
      <c r="AN1860" s="41">
        <f t="shared" si="393"/>
        <v>1900</v>
      </c>
      <c r="AO1860" s="41"/>
      <c r="AP1860" s="41"/>
      <c r="AQ1860" s="41"/>
      <c r="AR1860" s="42"/>
      <c r="AS1860" s="42"/>
      <c r="AU1860" s="43">
        <f t="shared" si="394"/>
        <v>0</v>
      </c>
    </row>
    <row r="1861" spans="1:47" ht="15" customHeight="1" x14ac:dyDescent="0.25">
      <c r="A1861" s="11"/>
      <c r="B1861" s="19">
        <v>2029</v>
      </c>
      <c r="C1861" s="74"/>
      <c r="D1861" s="77"/>
      <c r="E1861" s="75"/>
      <c r="F1861" s="74"/>
      <c r="G1861" s="80"/>
      <c r="H1861" s="49"/>
      <c r="I1861" s="79"/>
      <c r="J1861" s="27"/>
      <c r="K1861" s="27"/>
      <c r="L1861" s="79"/>
      <c r="M1861" s="81"/>
      <c r="N1861" s="29">
        <v>0</v>
      </c>
      <c r="O1861" s="30" t="str">
        <f>IF(G1861&lt;=$N$2,"",IF(F1861=[3]Pav.tvarkyklė!$B$13,"",IF(ISBLANK(R1861),"X","")))</f>
        <v/>
      </c>
      <c r="P1861" s="88"/>
      <c r="Q1861" s="78"/>
      <c r="R1861" s="78"/>
      <c r="S1861" s="63"/>
      <c r="T1861" s="63"/>
      <c r="U1861" s="34" t="str">
        <f>IFERROR(INDEX('[3]5.Grup_T'!$G$4:$G$22,MATCH('6.Turtas'!E1861,'[3]5.Grup_T'!$E$4:$E$22,0)),"0")</f>
        <v>0</v>
      </c>
      <c r="V1861" s="35">
        <f t="shared" si="395"/>
        <v>0</v>
      </c>
      <c r="W1861" s="35">
        <f>IF(NOT(ISBLANK(H1861)),(12-DATEDIF(H1861,'[3]1.Pradzia'!$D$13,"m")),0)</f>
        <v>0</v>
      </c>
      <c r="X1861" s="35">
        <f t="shared" si="396"/>
        <v>0</v>
      </c>
      <c r="Y1861" s="35">
        <f t="shared" si="406"/>
        <v>0</v>
      </c>
      <c r="Z1861" s="35">
        <f t="shared" si="404"/>
        <v>0</v>
      </c>
      <c r="AA1861" s="36">
        <f t="shared" si="397"/>
        <v>0</v>
      </c>
      <c r="AB1861" s="36">
        <f t="shared" si="398"/>
        <v>0</v>
      </c>
      <c r="AC1861" s="37">
        <f t="shared" si="399"/>
        <v>0</v>
      </c>
      <c r="AD1861" s="35">
        <f>IF(OR(YEAR(G1861)&lt;2019,O1861="X"),0,IF(ISBLANK(H1861),DATEDIF(G1861,'[3]1.Pradzia'!$D$13,"M"),DATEDIF(G1861,H1861,"m")))</f>
        <v>0</v>
      </c>
      <c r="AE1861" s="37">
        <f>IF(E1861='[3]5.Grup_T'!$E$20,0,IF(AD1861&lt;&gt;0,M1861/V1861*MIN(12,AD1861),0))</f>
        <v>0</v>
      </c>
      <c r="AF1861" s="37">
        <f t="shared" si="400"/>
        <v>0</v>
      </c>
      <c r="AG1861" s="37">
        <f t="shared" si="401"/>
        <v>0</v>
      </c>
      <c r="AH1861" s="37">
        <f t="shared" si="402"/>
        <v>0</v>
      </c>
      <c r="AI1861" s="35" t="str">
        <f t="shared" si="403"/>
        <v>Nusidėvėjęs</v>
      </c>
      <c r="AJ1861" s="38" t="str">
        <f>IF(AND(F1861&lt;&gt;[3]Pav.tvarkyklė!$B$12,F1861&lt;&gt;[3]Pav.tvarkyklė!$B$13),"GVTNT","X")</f>
        <v>GVTNT</v>
      </c>
      <c r="AK1861" s="39">
        <f t="shared" si="405"/>
        <v>0</v>
      </c>
      <c r="AL1861" s="41"/>
      <c r="AM1861" s="41"/>
      <c r="AN1861" s="41">
        <f t="shared" ref="AN1861:AN1924" si="407">YEAR(G1861)</f>
        <v>1900</v>
      </c>
      <c r="AO1861" s="41"/>
      <c r="AP1861" s="41"/>
      <c r="AQ1861" s="41"/>
      <c r="AR1861" s="42"/>
      <c r="AS1861" s="42"/>
      <c r="AU1861" s="43">
        <f t="shared" ref="AU1861:AU1924" si="408">AF1861-AT1861</f>
        <v>0</v>
      </c>
    </row>
    <row r="1862" spans="1:47" ht="15" customHeight="1" x14ac:dyDescent="0.25">
      <c r="A1862" s="11"/>
      <c r="B1862" s="19">
        <v>2030</v>
      </c>
      <c r="C1862" s="74"/>
      <c r="D1862" s="77"/>
      <c r="E1862" s="78"/>
      <c r="F1862" s="74"/>
      <c r="G1862" s="80"/>
      <c r="H1862" s="49"/>
      <c r="I1862" s="79"/>
      <c r="J1862" s="27"/>
      <c r="K1862" s="27"/>
      <c r="L1862" s="79"/>
      <c r="M1862" s="81"/>
      <c r="N1862" s="29">
        <v>0</v>
      </c>
      <c r="O1862" s="30" t="str">
        <f>IF(G1862&lt;=$N$2,"",IF(F1862=[3]Pav.tvarkyklė!$B$13,"",IF(ISBLANK(R1862),"X","")))</f>
        <v/>
      </c>
      <c r="P1862" s="88"/>
      <c r="Q1862" s="78"/>
      <c r="R1862" s="78"/>
      <c r="S1862" s="63"/>
      <c r="T1862" s="63"/>
      <c r="U1862" s="34" t="str">
        <f>IFERROR(INDEX('[3]5.Grup_T'!$G$4:$G$22,MATCH('6.Turtas'!E1862,'[3]5.Grup_T'!$E$4:$E$22,0)),"0")</f>
        <v>0</v>
      </c>
      <c r="V1862" s="35">
        <f t="shared" si="395"/>
        <v>0</v>
      </c>
      <c r="W1862" s="35">
        <f>IF(NOT(ISBLANK(H1862)),(12-DATEDIF(H1862,'[3]1.Pradzia'!$D$13,"m")),0)</f>
        <v>0</v>
      </c>
      <c r="X1862" s="35">
        <f t="shared" si="396"/>
        <v>0</v>
      </c>
      <c r="Y1862" s="35">
        <f t="shared" si="406"/>
        <v>0</v>
      </c>
      <c r="Z1862" s="35">
        <f t="shared" si="404"/>
        <v>0</v>
      </c>
      <c r="AA1862" s="36">
        <f t="shared" si="397"/>
        <v>0</v>
      </c>
      <c r="AB1862" s="36">
        <f t="shared" si="398"/>
        <v>0</v>
      </c>
      <c r="AC1862" s="37">
        <f t="shared" si="399"/>
        <v>0</v>
      </c>
      <c r="AD1862" s="35">
        <f>IF(OR(YEAR(G1862)&lt;2019,O1862="X"),0,IF(ISBLANK(H1862),DATEDIF(G1862,'[3]1.Pradzia'!$D$13,"M"),DATEDIF(G1862,H1862,"m")))</f>
        <v>0</v>
      </c>
      <c r="AE1862" s="37">
        <f>IF(E1862='[3]5.Grup_T'!$E$20,0,IF(AD1862&lt;&gt;0,M1862/V1862*MIN(12,AD1862),0))</f>
        <v>0</v>
      </c>
      <c r="AF1862" s="37">
        <f t="shared" si="400"/>
        <v>0</v>
      </c>
      <c r="AG1862" s="37">
        <f t="shared" si="401"/>
        <v>0</v>
      </c>
      <c r="AH1862" s="37">
        <f t="shared" si="402"/>
        <v>0</v>
      </c>
      <c r="AI1862" s="35" t="str">
        <f t="shared" si="403"/>
        <v>Nusidėvėjęs</v>
      </c>
      <c r="AJ1862" s="38" t="str">
        <f>IF(AND(F1862&lt;&gt;[3]Pav.tvarkyklė!$B$12,F1862&lt;&gt;[3]Pav.tvarkyklė!$B$13),"GVTNT","X")</f>
        <v>GVTNT</v>
      </c>
      <c r="AK1862" s="39">
        <f t="shared" si="405"/>
        <v>0</v>
      </c>
      <c r="AL1862" s="41"/>
      <c r="AM1862" s="41"/>
      <c r="AN1862" s="41">
        <f t="shared" si="407"/>
        <v>1900</v>
      </c>
      <c r="AO1862" s="41"/>
      <c r="AP1862" s="41"/>
      <c r="AQ1862" s="41"/>
      <c r="AR1862" s="42"/>
      <c r="AS1862" s="42"/>
      <c r="AU1862" s="43">
        <f t="shared" si="408"/>
        <v>0</v>
      </c>
    </row>
    <row r="1863" spans="1:47" ht="15" customHeight="1" x14ac:dyDescent="0.25">
      <c r="A1863" s="11"/>
      <c r="B1863" s="19">
        <v>2031</v>
      </c>
      <c r="C1863" s="74"/>
      <c r="D1863" s="77"/>
      <c r="E1863" s="78"/>
      <c r="F1863" s="74"/>
      <c r="G1863" s="80"/>
      <c r="H1863" s="49"/>
      <c r="I1863" s="79"/>
      <c r="J1863" s="27"/>
      <c r="K1863" s="27"/>
      <c r="L1863" s="79"/>
      <c r="M1863" s="81"/>
      <c r="N1863" s="29">
        <v>0</v>
      </c>
      <c r="O1863" s="30" t="str">
        <f>IF(G1863&lt;=$N$2,"",IF(F1863=[3]Pav.tvarkyklė!$B$13,"",IF(ISBLANK(R1863),"X","")))</f>
        <v/>
      </c>
      <c r="P1863" s="88"/>
      <c r="Q1863" s="78"/>
      <c r="R1863" s="78"/>
      <c r="S1863" s="63"/>
      <c r="T1863" s="63"/>
      <c r="U1863" s="34" t="str">
        <f>IFERROR(INDEX('[3]5.Grup_T'!$G$4:$G$22,MATCH('6.Turtas'!E1863,'[3]5.Grup_T'!$E$4:$E$22,0)),"0")</f>
        <v>0</v>
      </c>
      <c r="V1863" s="35">
        <f t="shared" si="395"/>
        <v>0</v>
      </c>
      <c r="W1863" s="35">
        <f>IF(NOT(ISBLANK(H1863)),(12-DATEDIF(H1863,'[3]1.Pradzia'!$D$13,"m")),0)</f>
        <v>0</v>
      </c>
      <c r="X1863" s="35">
        <f t="shared" si="396"/>
        <v>0</v>
      </c>
      <c r="Y1863" s="35">
        <f t="shared" si="406"/>
        <v>0</v>
      </c>
      <c r="Z1863" s="35">
        <f t="shared" si="404"/>
        <v>0</v>
      </c>
      <c r="AA1863" s="36">
        <f t="shared" si="397"/>
        <v>0</v>
      </c>
      <c r="AB1863" s="36">
        <f t="shared" si="398"/>
        <v>0</v>
      </c>
      <c r="AC1863" s="37">
        <f t="shared" si="399"/>
        <v>0</v>
      </c>
      <c r="AD1863" s="35">
        <f>IF(OR(YEAR(G1863)&lt;2019,O1863="X"),0,IF(ISBLANK(H1863),DATEDIF(G1863,'[3]1.Pradzia'!$D$13,"M"),DATEDIF(G1863,H1863,"m")))</f>
        <v>0</v>
      </c>
      <c r="AE1863" s="37">
        <f>IF(E1863='[3]5.Grup_T'!$E$20,0,IF(AD1863&lt;&gt;0,M1863/V1863*MIN(12,AD1863),0))</f>
        <v>0</v>
      </c>
      <c r="AF1863" s="37">
        <f t="shared" si="400"/>
        <v>0</v>
      </c>
      <c r="AG1863" s="37">
        <f t="shared" si="401"/>
        <v>0</v>
      </c>
      <c r="AH1863" s="37">
        <f t="shared" si="402"/>
        <v>0</v>
      </c>
      <c r="AI1863" s="35" t="str">
        <f t="shared" si="403"/>
        <v>Nusidėvėjęs</v>
      </c>
      <c r="AJ1863" s="38" t="str">
        <f>IF(AND(F1863&lt;&gt;[3]Pav.tvarkyklė!$B$12,F1863&lt;&gt;[3]Pav.tvarkyklė!$B$13),"GVTNT","X")</f>
        <v>GVTNT</v>
      </c>
      <c r="AK1863" s="39">
        <f t="shared" si="405"/>
        <v>0</v>
      </c>
      <c r="AL1863" s="41"/>
      <c r="AM1863" s="41"/>
      <c r="AN1863" s="41">
        <f t="shared" si="407"/>
        <v>1900</v>
      </c>
      <c r="AO1863" s="41"/>
      <c r="AP1863" s="41"/>
      <c r="AQ1863" s="41"/>
      <c r="AR1863" s="42"/>
      <c r="AS1863" s="42"/>
      <c r="AU1863" s="43">
        <f t="shared" si="408"/>
        <v>0</v>
      </c>
    </row>
    <row r="1864" spans="1:47" ht="15" customHeight="1" x14ac:dyDescent="0.25">
      <c r="A1864" s="11"/>
      <c r="B1864" s="19">
        <v>2032</v>
      </c>
      <c r="C1864" s="74"/>
      <c r="D1864" s="77"/>
      <c r="E1864" s="75"/>
      <c r="F1864" s="74"/>
      <c r="G1864" s="80"/>
      <c r="H1864" s="49"/>
      <c r="I1864" s="79"/>
      <c r="J1864" s="27"/>
      <c r="K1864" s="27"/>
      <c r="L1864" s="79"/>
      <c r="M1864" s="81"/>
      <c r="N1864" s="29">
        <v>0</v>
      </c>
      <c r="O1864" s="30" t="str">
        <f>IF(G1864&lt;=$N$2,"",IF(F1864=[3]Pav.tvarkyklė!$B$13,"",IF(ISBLANK(R1864),"X","")))</f>
        <v/>
      </c>
      <c r="P1864" s="88"/>
      <c r="Q1864" s="78"/>
      <c r="R1864" s="78"/>
      <c r="S1864" s="63"/>
      <c r="T1864" s="63"/>
      <c r="U1864" s="34" t="str">
        <f>IFERROR(INDEX('[3]5.Grup_T'!$G$4:$G$22,MATCH('6.Turtas'!E1864,'[3]5.Grup_T'!$E$4:$E$22,0)),"0")</f>
        <v>0</v>
      </c>
      <c r="V1864" s="35">
        <f t="shared" si="395"/>
        <v>0</v>
      </c>
      <c r="W1864" s="35">
        <f>IF(NOT(ISBLANK(H1864)),(12-DATEDIF(H1864,'[3]1.Pradzia'!$D$13,"m")),0)</f>
        <v>0</v>
      </c>
      <c r="X1864" s="35">
        <f t="shared" si="396"/>
        <v>0</v>
      </c>
      <c r="Y1864" s="35">
        <f t="shared" si="406"/>
        <v>0</v>
      </c>
      <c r="Z1864" s="35">
        <f t="shared" si="404"/>
        <v>0</v>
      </c>
      <c r="AA1864" s="36">
        <f t="shared" si="397"/>
        <v>0</v>
      </c>
      <c r="AB1864" s="36">
        <f t="shared" si="398"/>
        <v>0</v>
      </c>
      <c r="AC1864" s="37">
        <f t="shared" si="399"/>
        <v>0</v>
      </c>
      <c r="AD1864" s="35">
        <f>IF(OR(YEAR(G1864)&lt;2019,O1864="X"),0,IF(ISBLANK(H1864),DATEDIF(G1864,'[3]1.Pradzia'!$D$13,"M"),DATEDIF(G1864,H1864,"m")))</f>
        <v>0</v>
      </c>
      <c r="AE1864" s="37">
        <f>IF(E1864='[3]5.Grup_T'!$E$20,0,IF(AD1864&lt;&gt;0,M1864/V1864*MIN(12,AD1864),0))</f>
        <v>0</v>
      </c>
      <c r="AF1864" s="37">
        <f t="shared" si="400"/>
        <v>0</v>
      </c>
      <c r="AG1864" s="37">
        <f t="shared" si="401"/>
        <v>0</v>
      </c>
      <c r="AH1864" s="37">
        <f t="shared" si="402"/>
        <v>0</v>
      </c>
      <c r="AI1864" s="35" t="str">
        <f t="shared" si="403"/>
        <v>Nusidėvėjęs</v>
      </c>
      <c r="AJ1864" s="38" t="str">
        <f>IF(AND(F1864&lt;&gt;[3]Pav.tvarkyklė!$B$12,F1864&lt;&gt;[3]Pav.tvarkyklė!$B$13),"GVTNT","X")</f>
        <v>GVTNT</v>
      </c>
      <c r="AK1864" s="39">
        <f t="shared" si="405"/>
        <v>0</v>
      </c>
      <c r="AL1864" s="41"/>
      <c r="AM1864" s="41"/>
      <c r="AN1864" s="41">
        <f t="shared" si="407"/>
        <v>1900</v>
      </c>
      <c r="AO1864" s="41"/>
      <c r="AP1864" s="41"/>
      <c r="AQ1864" s="41"/>
      <c r="AR1864" s="42"/>
      <c r="AS1864" s="42"/>
      <c r="AU1864" s="43">
        <f t="shared" si="408"/>
        <v>0</v>
      </c>
    </row>
    <row r="1865" spans="1:47" ht="15" customHeight="1" x14ac:dyDescent="0.25">
      <c r="A1865" s="11"/>
      <c r="B1865" s="19">
        <v>2033</v>
      </c>
      <c r="C1865" s="74"/>
      <c r="D1865" s="77"/>
      <c r="E1865" s="78"/>
      <c r="F1865" s="74"/>
      <c r="G1865" s="80"/>
      <c r="H1865" s="49"/>
      <c r="I1865" s="79"/>
      <c r="J1865" s="27"/>
      <c r="K1865" s="27"/>
      <c r="L1865" s="79"/>
      <c r="M1865" s="81"/>
      <c r="N1865" s="29">
        <v>0</v>
      </c>
      <c r="O1865" s="30" t="str">
        <f>IF(G1865&lt;=$N$2,"",IF(F1865=[3]Pav.tvarkyklė!$B$13,"",IF(ISBLANK(R1865),"X","")))</f>
        <v/>
      </c>
      <c r="P1865" s="88"/>
      <c r="Q1865" s="78"/>
      <c r="R1865" s="78"/>
      <c r="S1865" s="63"/>
      <c r="T1865" s="63"/>
      <c r="U1865" s="34" t="str">
        <f>IFERROR(INDEX('[3]5.Grup_T'!$G$4:$G$22,MATCH('6.Turtas'!E1865,'[3]5.Grup_T'!$E$4:$E$22,0)),"0")</f>
        <v>0</v>
      </c>
      <c r="V1865" s="35">
        <f t="shared" si="395"/>
        <v>0</v>
      </c>
      <c r="W1865" s="35">
        <f>IF(NOT(ISBLANK(H1865)),(12-DATEDIF(H1865,'[3]1.Pradzia'!$D$13,"m")),0)</f>
        <v>0</v>
      </c>
      <c r="X1865" s="35">
        <f t="shared" si="396"/>
        <v>0</v>
      </c>
      <c r="Y1865" s="35">
        <f t="shared" si="406"/>
        <v>0</v>
      </c>
      <c r="Z1865" s="35">
        <f t="shared" si="404"/>
        <v>0</v>
      </c>
      <c r="AA1865" s="36">
        <f t="shared" si="397"/>
        <v>0</v>
      </c>
      <c r="AB1865" s="36">
        <f t="shared" si="398"/>
        <v>0</v>
      </c>
      <c r="AC1865" s="37">
        <f t="shared" si="399"/>
        <v>0</v>
      </c>
      <c r="AD1865" s="35">
        <f>IF(OR(YEAR(G1865)&lt;2019,O1865="X"),0,IF(ISBLANK(H1865),DATEDIF(G1865,'[3]1.Pradzia'!$D$13,"M"),DATEDIF(G1865,H1865,"m")))</f>
        <v>0</v>
      </c>
      <c r="AE1865" s="37">
        <f>IF(E1865='[3]5.Grup_T'!$E$20,0,IF(AD1865&lt;&gt;0,M1865/V1865*MIN(12,AD1865),0))</f>
        <v>0</v>
      </c>
      <c r="AF1865" s="37">
        <f t="shared" si="400"/>
        <v>0</v>
      </c>
      <c r="AG1865" s="37">
        <f t="shared" si="401"/>
        <v>0</v>
      </c>
      <c r="AH1865" s="37">
        <f t="shared" si="402"/>
        <v>0</v>
      </c>
      <c r="AI1865" s="35" t="str">
        <f t="shared" si="403"/>
        <v>Nusidėvėjęs</v>
      </c>
      <c r="AJ1865" s="38" t="str">
        <f>IF(AND(F1865&lt;&gt;[3]Pav.tvarkyklė!$B$12,F1865&lt;&gt;[3]Pav.tvarkyklė!$B$13),"GVTNT","X")</f>
        <v>GVTNT</v>
      </c>
      <c r="AK1865" s="39">
        <f t="shared" si="405"/>
        <v>0</v>
      </c>
      <c r="AL1865" s="41"/>
      <c r="AM1865" s="41"/>
      <c r="AN1865" s="41">
        <f t="shared" si="407"/>
        <v>1900</v>
      </c>
      <c r="AO1865" s="41"/>
      <c r="AP1865" s="41"/>
      <c r="AQ1865" s="41"/>
      <c r="AR1865" s="42"/>
      <c r="AS1865" s="42"/>
      <c r="AU1865" s="43">
        <f t="shared" si="408"/>
        <v>0</v>
      </c>
    </row>
    <row r="1866" spans="1:47" ht="15" customHeight="1" x14ac:dyDescent="0.25">
      <c r="A1866" s="11"/>
      <c r="B1866" s="19">
        <v>2034</v>
      </c>
      <c r="C1866" s="74"/>
      <c r="D1866" s="77"/>
      <c r="E1866" s="78"/>
      <c r="F1866" s="74"/>
      <c r="G1866" s="80"/>
      <c r="H1866" s="49"/>
      <c r="I1866" s="79"/>
      <c r="J1866" s="27"/>
      <c r="K1866" s="27"/>
      <c r="L1866" s="79"/>
      <c r="M1866" s="81"/>
      <c r="N1866" s="29">
        <v>0</v>
      </c>
      <c r="O1866" s="30" t="str">
        <f>IF(G1866&lt;=$N$2,"",IF(F1866=[3]Pav.tvarkyklė!$B$13,"",IF(ISBLANK(R1866),"X","")))</f>
        <v/>
      </c>
      <c r="P1866" s="88"/>
      <c r="Q1866" s="78"/>
      <c r="R1866" s="78"/>
      <c r="S1866" s="63"/>
      <c r="T1866" s="63"/>
      <c r="U1866" s="34" t="str">
        <f>IFERROR(INDEX('[3]5.Grup_T'!$G$4:$G$22,MATCH('6.Turtas'!E1866,'[3]5.Grup_T'!$E$4:$E$22,0)),"0")</f>
        <v>0</v>
      </c>
      <c r="V1866" s="35">
        <f t="shared" si="395"/>
        <v>0</v>
      </c>
      <c r="W1866" s="35">
        <f>IF(NOT(ISBLANK(H1866)),(12-DATEDIF(H1866,'[3]1.Pradzia'!$D$13,"m")),0)</f>
        <v>0</v>
      </c>
      <c r="X1866" s="35">
        <f t="shared" si="396"/>
        <v>0</v>
      </c>
      <c r="Y1866" s="35">
        <f t="shared" si="406"/>
        <v>0</v>
      </c>
      <c r="Z1866" s="35">
        <f t="shared" si="404"/>
        <v>0</v>
      </c>
      <c r="AA1866" s="36">
        <f t="shared" si="397"/>
        <v>0</v>
      </c>
      <c r="AB1866" s="36">
        <f t="shared" si="398"/>
        <v>0</v>
      </c>
      <c r="AC1866" s="37">
        <f t="shared" si="399"/>
        <v>0</v>
      </c>
      <c r="AD1866" s="35">
        <f>IF(OR(YEAR(G1866)&lt;2019,O1866="X"),0,IF(ISBLANK(H1866),DATEDIF(G1866,'[3]1.Pradzia'!$D$13,"M"),DATEDIF(G1866,H1866,"m")))</f>
        <v>0</v>
      </c>
      <c r="AE1866" s="37">
        <f>IF(E1866='[3]5.Grup_T'!$E$20,0,IF(AD1866&lt;&gt;0,M1866/V1866*MIN(12,AD1866),0))</f>
        <v>0</v>
      </c>
      <c r="AF1866" s="37">
        <f t="shared" si="400"/>
        <v>0</v>
      </c>
      <c r="AG1866" s="37">
        <f t="shared" si="401"/>
        <v>0</v>
      </c>
      <c r="AH1866" s="37">
        <f t="shared" si="402"/>
        <v>0</v>
      </c>
      <c r="AI1866" s="35" t="str">
        <f t="shared" si="403"/>
        <v>Nusidėvėjęs</v>
      </c>
      <c r="AJ1866" s="38" t="str">
        <f>IF(AND(F1866&lt;&gt;[3]Pav.tvarkyklė!$B$12,F1866&lt;&gt;[3]Pav.tvarkyklė!$B$13),"GVTNT","X")</f>
        <v>GVTNT</v>
      </c>
      <c r="AK1866" s="39">
        <f t="shared" si="405"/>
        <v>0</v>
      </c>
      <c r="AL1866" s="41"/>
      <c r="AM1866" s="41"/>
      <c r="AN1866" s="41">
        <f t="shared" si="407"/>
        <v>1900</v>
      </c>
      <c r="AO1866" s="41"/>
      <c r="AP1866" s="41"/>
      <c r="AQ1866" s="41"/>
      <c r="AR1866" s="42"/>
      <c r="AS1866" s="42"/>
      <c r="AU1866" s="43">
        <f t="shared" si="408"/>
        <v>0</v>
      </c>
    </row>
    <row r="1867" spans="1:47" ht="15" customHeight="1" x14ac:dyDescent="0.25">
      <c r="A1867" s="11"/>
      <c r="B1867" s="19">
        <v>2035</v>
      </c>
      <c r="C1867" s="74"/>
      <c r="D1867" s="77"/>
      <c r="E1867" s="78"/>
      <c r="F1867" s="74"/>
      <c r="G1867" s="80"/>
      <c r="H1867" s="49"/>
      <c r="I1867" s="79"/>
      <c r="J1867" s="27"/>
      <c r="K1867" s="27"/>
      <c r="L1867" s="79"/>
      <c r="M1867" s="81"/>
      <c r="N1867" s="29">
        <v>0</v>
      </c>
      <c r="O1867" s="30" t="str">
        <f>IF(G1867&lt;=$N$2,"",IF(F1867=[3]Pav.tvarkyklė!$B$13,"",IF(ISBLANK(R1867),"X","")))</f>
        <v/>
      </c>
      <c r="P1867" s="88"/>
      <c r="Q1867" s="78"/>
      <c r="R1867" s="78"/>
      <c r="S1867" s="63"/>
      <c r="T1867" s="63"/>
      <c r="U1867" s="34" t="str">
        <f>IFERROR(INDEX('[3]5.Grup_T'!$G$4:$G$22,MATCH('6.Turtas'!E1867,'[3]5.Grup_T'!$E$4:$E$22,0)),"0")</f>
        <v>0</v>
      </c>
      <c r="V1867" s="35">
        <f t="shared" si="395"/>
        <v>0</v>
      </c>
      <c r="W1867" s="35">
        <f>IF(NOT(ISBLANK(H1867)),(12-DATEDIF(H1867,'[3]1.Pradzia'!$D$13,"m")),0)</f>
        <v>0</v>
      </c>
      <c r="X1867" s="35">
        <f t="shared" si="396"/>
        <v>0</v>
      </c>
      <c r="Y1867" s="35">
        <f t="shared" si="406"/>
        <v>0</v>
      </c>
      <c r="Z1867" s="35">
        <f t="shared" si="404"/>
        <v>0</v>
      </c>
      <c r="AA1867" s="36">
        <f t="shared" si="397"/>
        <v>0</v>
      </c>
      <c r="AB1867" s="36">
        <f t="shared" si="398"/>
        <v>0</v>
      </c>
      <c r="AC1867" s="37">
        <f t="shared" si="399"/>
        <v>0</v>
      </c>
      <c r="AD1867" s="35">
        <f>IF(OR(YEAR(G1867)&lt;2019,O1867="X"),0,IF(ISBLANK(H1867),DATEDIF(G1867,'[3]1.Pradzia'!$D$13,"M"),DATEDIF(G1867,H1867,"m")))</f>
        <v>0</v>
      </c>
      <c r="AE1867" s="37">
        <f>IF(E1867='[3]5.Grup_T'!$E$20,0,IF(AD1867&lt;&gt;0,M1867/V1867*MIN(12,AD1867),0))</f>
        <v>0</v>
      </c>
      <c r="AF1867" s="37">
        <f t="shared" si="400"/>
        <v>0</v>
      </c>
      <c r="AG1867" s="37">
        <f t="shared" si="401"/>
        <v>0</v>
      </c>
      <c r="AH1867" s="37">
        <f t="shared" si="402"/>
        <v>0</v>
      </c>
      <c r="AI1867" s="35" t="str">
        <f t="shared" si="403"/>
        <v>Nusidėvėjęs</v>
      </c>
      <c r="AJ1867" s="38" t="str">
        <f>IF(AND(F1867&lt;&gt;[3]Pav.tvarkyklė!$B$12,F1867&lt;&gt;[3]Pav.tvarkyklė!$B$13),"GVTNT","X")</f>
        <v>GVTNT</v>
      </c>
      <c r="AK1867" s="39">
        <f t="shared" si="405"/>
        <v>0</v>
      </c>
      <c r="AL1867" s="41"/>
      <c r="AM1867" s="41"/>
      <c r="AN1867" s="41">
        <f t="shared" si="407"/>
        <v>1900</v>
      </c>
      <c r="AO1867" s="41"/>
      <c r="AP1867" s="41"/>
      <c r="AQ1867" s="41"/>
      <c r="AR1867" s="42"/>
      <c r="AS1867" s="42"/>
      <c r="AU1867" s="43">
        <f t="shared" si="408"/>
        <v>0</v>
      </c>
    </row>
    <row r="1868" spans="1:47" ht="15" customHeight="1" x14ac:dyDescent="0.25">
      <c r="A1868" s="11"/>
      <c r="B1868" s="19">
        <v>2036</v>
      </c>
      <c r="C1868" s="74"/>
      <c r="D1868" s="77"/>
      <c r="E1868" s="78"/>
      <c r="F1868" s="74"/>
      <c r="G1868" s="80"/>
      <c r="H1868" s="49"/>
      <c r="I1868" s="79"/>
      <c r="J1868" s="27"/>
      <c r="K1868" s="27"/>
      <c r="L1868" s="79"/>
      <c r="M1868" s="81"/>
      <c r="N1868" s="29">
        <v>0</v>
      </c>
      <c r="O1868" s="30" t="str">
        <f>IF(G1868&lt;=$N$2,"",IF(F1868=[3]Pav.tvarkyklė!$B$13,"",IF(ISBLANK(R1868),"X","")))</f>
        <v/>
      </c>
      <c r="P1868" s="88"/>
      <c r="Q1868" s="78"/>
      <c r="R1868" s="78"/>
      <c r="S1868" s="63"/>
      <c r="T1868" s="63"/>
      <c r="U1868" s="34" t="str">
        <f>IFERROR(INDEX('[3]5.Grup_T'!$G$4:$G$22,MATCH('6.Turtas'!E1868,'[3]5.Grup_T'!$E$4:$E$22,0)),"0")</f>
        <v>0</v>
      </c>
      <c r="V1868" s="35">
        <f t="shared" si="395"/>
        <v>0</v>
      </c>
      <c r="W1868" s="35">
        <f>IF(NOT(ISBLANK(H1868)),(12-DATEDIF(H1868,'[3]1.Pradzia'!$D$13,"m")),0)</f>
        <v>0</v>
      </c>
      <c r="X1868" s="35">
        <f t="shared" si="396"/>
        <v>0</v>
      </c>
      <c r="Y1868" s="35">
        <f t="shared" si="406"/>
        <v>0</v>
      </c>
      <c r="Z1868" s="35">
        <f t="shared" si="404"/>
        <v>0</v>
      </c>
      <c r="AA1868" s="36">
        <f t="shared" si="397"/>
        <v>0</v>
      </c>
      <c r="AB1868" s="36">
        <f t="shared" si="398"/>
        <v>0</v>
      </c>
      <c r="AC1868" s="37">
        <f t="shared" si="399"/>
        <v>0</v>
      </c>
      <c r="AD1868" s="35">
        <f>IF(OR(YEAR(G1868)&lt;2019,O1868="X"),0,IF(ISBLANK(H1868),DATEDIF(G1868,'[3]1.Pradzia'!$D$13,"M"),DATEDIF(G1868,H1868,"m")))</f>
        <v>0</v>
      </c>
      <c r="AE1868" s="37">
        <f>IF(E1868='[3]5.Grup_T'!$E$20,0,IF(AD1868&lt;&gt;0,M1868/V1868*MIN(12,AD1868),0))</f>
        <v>0</v>
      </c>
      <c r="AF1868" s="37">
        <f t="shared" si="400"/>
        <v>0</v>
      </c>
      <c r="AG1868" s="37">
        <f t="shared" si="401"/>
        <v>0</v>
      </c>
      <c r="AH1868" s="37">
        <f t="shared" si="402"/>
        <v>0</v>
      </c>
      <c r="AI1868" s="35" t="str">
        <f t="shared" si="403"/>
        <v>Nusidėvėjęs</v>
      </c>
      <c r="AJ1868" s="38" t="str">
        <f>IF(AND(F1868&lt;&gt;[3]Pav.tvarkyklė!$B$12,F1868&lt;&gt;[3]Pav.tvarkyklė!$B$13),"GVTNT","X")</f>
        <v>GVTNT</v>
      </c>
      <c r="AK1868" s="39">
        <f t="shared" si="405"/>
        <v>0</v>
      </c>
      <c r="AL1868" s="41"/>
      <c r="AM1868" s="41"/>
      <c r="AN1868" s="41">
        <f t="shared" si="407"/>
        <v>1900</v>
      </c>
      <c r="AO1868" s="41"/>
      <c r="AP1868" s="41"/>
      <c r="AQ1868" s="41"/>
      <c r="AR1868" s="42"/>
      <c r="AS1868" s="42"/>
      <c r="AU1868" s="43">
        <f t="shared" si="408"/>
        <v>0</v>
      </c>
    </row>
    <row r="1869" spans="1:47" ht="15" customHeight="1" x14ac:dyDescent="0.25">
      <c r="A1869" s="11"/>
      <c r="B1869" s="19">
        <v>2037</v>
      </c>
      <c r="C1869" s="74"/>
      <c r="D1869" s="77"/>
      <c r="E1869" s="78"/>
      <c r="F1869" s="74"/>
      <c r="G1869" s="80"/>
      <c r="H1869" s="49"/>
      <c r="I1869" s="79"/>
      <c r="J1869" s="27"/>
      <c r="K1869" s="27"/>
      <c r="L1869" s="79"/>
      <c r="M1869" s="81"/>
      <c r="N1869" s="29">
        <v>0</v>
      </c>
      <c r="O1869" s="30" t="str">
        <f>IF(G1869&lt;=$N$2,"",IF(F1869=[3]Pav.tvarkyklė!$B$13,"",IF(ISBLANK(R1869),"X","")))</f>
        <v/>
      </c>
      <c r="P1869" s="88"/>
      <c r="Q1869" s="78"/>
      <c r="R1869" s="78"/>
      <c r="S1869" s="63"/>
      <c r="T1869" s="63"/>
      <c r="U1869" s="34" t="str">
        <f>IFERROR(INDEX('[3]5.Grup_T'!$G$4:$G$22,MATCH('6.Turtas'!E1869,'[3]5.Grup_T'!$E$4:$E$22,0)),"0")</f>
        <v>0</v>
      </c>
      <c r="V1869" s="35">
        <f t="shared" si="395"/>
        <v>0</v>
      </c>
      <c r="W1869" s="35">
        <f>IF(NOT(ISBLANK(H1869)),(12-DATEDIF(H1869,'[3]1.Pradzia'!$D$13,"m")),0)</f>
        <v>0</v>
      </c>
      <c r="X1869" s="35">
        <f t="shared" si="396"/>
        <v>0</v>
      </c>
      <c r="Y1869" s="35">
        <f t="shared" si="406"/>
        <v>0</v>
      </c>
      <c r="Z1869" s="35">
        <f t="shared" si="404"/>
        <v>0</v>
      </c>
      <c r="AA1869" s="36">
        <f t="shared" si="397"/>
        <v>0</v>
      </c>
      <c r="AB1869" s="36">
        <f t="shared" si="398"/>
        <v>0</v>
      </c>
      <c r="AC1869" s="37">
        <f t="shared" si="399"/>
        <v>0</v>
      </c>
      <c r="AD1869" s="35">
        <f>IF(OR(YEAR(G1869)&lt;2019,O1869="X"),0,IF(ISBLANK(H1869),DATEDIF(G1869,'[3]1.Pradzia'!$D$13,"M"),DATEDIF(G1869,H1869,"m")))</f>
        <v>0</v>
      </c>
      <c r="AE1869" s="37">
        <f>IF(E1869='[3]5.Grup_T'!$E$20,0,IF(AD1869&lt;&gt;0,M1869/V1869*MIN(12,AD1869),0))</f>
        <v>0</v>
      </c>
      <c r="AF1869" s="37">
        <f t="shared" si="400"/>
        <v>0</v>
      </c>
      <c r="AG1869" s="37">
        <f t="shared" si="401"/>
        <v>0</v>
      </c>
      <c r="AH1869" s="37">
        <f t="shared" si="402"/>
        <v>0</v>
      </c>
      <c r="AI1869" s="35" t="str">
        <f t="shared" si="403"/>
        <v>Nusidėvėjęs</v>
      </c>
      <c r="AJ1869" s="38" t="str">
        <f>IF(AND(F1869&lt;&gt;[3]Pav.tvarkyklė!$B$12,F1869&lt;&gt;[3]Pav.tvarkyklė!$B$13),"GVTNT","X")</f>
        <v>GVTNT</v>
      </c>
      <c r="AK1869" s="39">
        <f t="shared" si="405"/>
        <v>0</v>
      </c>
      <c r="AL1869" s="41"/>
      <c r="AM1869" s="41"/>
      <c r="AN1869" s="41">
        <f t="shared" si="407"/>
        <v>1900</v>
      </c>
      <c r="AO1869" s="41"/>
      <c r="AP1869" s="41"/>
      <c r="AQ1869" s="41"/>
      <c r="AR1869" s="42"/>
      <c r="AS1869" s="42"/>
      <c r="AU1869" s="43">
        <f t="shared" si="408"/>
        <v>0</v>
      </c>
    </row>
    <row r="1870" spans="1:47" ht="15" customHeight="1" x14ac:dyDescent="0.25">
      <c r="A1870" s="11"/>
      <c r="B1870" s="19">
        <v>2038</v>
      </c>
      <c r="C1870" s="74"/>
      <c r="D1870" s="77"/>
      <c r="E1870" s="78"/>
      <c r="F1870" s="74"/>
      <c r="G1870" s="80"/>
      <c r="H1870" s="49"/>
      <c r="I1870" s="79"/>
      <c r="J1870" s="27"/>
      <c r="K1870" s="27"/>
      <c r="L1870" s="79"/>
      <c r="M1870" s="81"/>
      <c r="N1870" s="29">
        <v>0</v>
      </c>
      <c r="O1870" s="30" t="str">
        <f>IF(G1870&lt;=$N$2,"",IF(F1870=[3]Pav.tvarkyklė!$B$13,"",IF(ISBLANK(R1870),"X","")))</f>
        <v/>
      </c>
      <c r="P1870" s="88"/>
      <c r="Q1870" s="78"/>
      <c r="R1870" s="78"/>
      <c r="S1870" s="63"/>
      <c r="T1870" s="63"/>
      <c r="U1870" s="34" t="str">
        <f>IFERROR(INDEX('[3]5.Grup_T'!$G$4:$G$22,MATCH('6.Turtas'!E1870,'[3]5.Grup_T'!$E$4:$E$22,0)),"0")</f>
        <v>0</v>
      </c>
      <c r="V1870" s="35">
        <f t="shared" si="395"/>
        <v>0</v>
      </c>
      <c r="W1870" s="35">
        <f>IF(NOT(ISBLANK(H1870)),(12-DATEDIF(H1870,'[3]1.Pradzia'!$D$13,"m")),0)</f>
        <v>0</v>
      </c>
      <c r="X1870" s="35">
        <f t="shared" si="396"/>
        <v>0</v>
      </c>
      <c r="Y1870" s="35">
        <f t="shared" si="406"/>
        <v>0</v>
      </c>
      <c r="Z1870" s="35">
        <f t="shared" si="404"/>
        <v>0</v>
      </c>
      <c r="AA1870" s="36">
        <f t="shared" si="397"/>
        <v>0</v>
      </c>
      <c r="AB1870" s="36">
        <f t="shared" si="398"/>
        <v>0</v>
      </c>
      <c r="AC1870" s="37">
        <f t="shared" si="399"/>
        <v>0</v>
      </c>
      <c r="AD1870" s="35">
        <f>IF(OR(YEAR(G1870)&lt;2019,O1870="X"),0,IF(ISBLANK(H1870),DATEDIF(G1870,'[3]1.Pradzia'!$D$13,"M"),DATEDIF(G1870,H1870,"m")))</f>
        <v>0</v>
      </c>
      <c r="AE1870" s="37">
        <f>IF(E1870='[3]5.Grup_T'!$E$20,0,IF(AD1870&lt;&gt;0,M1870/V1870*MIN(12,AD1870),0))</f>
        <v>0</v>
      </c>
      <c r="AF1870" s="37">
        <f t="shared" si="400"/>
        <v>0</v>
      </c>
      <c r="AG1870" s="37">
        <f t="shared" si="401"/>
        <v>0</v>
      </c>
      <c r="AH1870" s="37">
        <f t="shared" si="402"/>
        <v>0</v>
      </c>
      <c r="AI1870" s="35" t="str">
        <f t="shared" si="403"/>
        <v>Nusidėvėjęs</v>
      </c>
      <c r="AJ1870" s="38" t="str">
        <f>IF(AND(F1870&lt;&gt;[3]Pav.tvarkyklė!$B$12,F1870&lt;&gt;[3]Pav.tvarkyklė!$B$13),"GVTNT","X")</f>
        <v>GVTNT</v>
      </c>
      <c r="AK1870" s="39">
        <f t="shared" si="405"/>
        <v>0</v>
      </c>
      <c r="AL1870" s="41"/>
      <c r="AM1870" s="41"/>
      <c r="AN1870" s="41">
        <f t="shared" si="407"/>
        <v>1900</v>
      </c>
      <c r="AO1870" s="41"/>
      <c r="AP1870" s="41"/>
      <c r="AQ1870" s="41"/>
      <c r="AR1870" s="42"/>
      <c r="AS1870" s="42"/>
      <c r="AU1870" s="43">
        <f t="shared" si="408"/>
        <v>0</v>
      </c>
    </row>
    <row r="1871" spans="1:47" ht="15" customHeight="1" x14ac:dyDescent="0.25">
      <c r="A1871" s="11"/>
      <c r="B1871" s="19">
        <v>2039</v>
      </c>
      <c r="C1871" s="74"/>
      <c r="D1871" s="77"/>
      <c r="E1871" s="78"/>
      <c r="F1871" s="74"/>
      <c r="G1871" s="80"/>
      <c r="H1871" s="49"/>
      <c r="I1871" s="79"/>
      <c r="J1871" s="27"/>
      <c r="K1871" s="27"/>
      <c r="L1871" s="79"/>
      <c r="M1871" s="81"/>
      <c r="N1871" s="29">
        <v>0</v>
      </c>
      <c r="O1871" s="30" t="str">
        <f>IF(G1871&lt;=$N$2,"",IF(F1871=[3]Pav.tvarkyklė!$B$13,"",IF(ISBLANK(R1871),"X","")))</f>
        <v/>
      </c>
      <c r="P1871" s="88"/>
      <c r="Q1871" s="78"/>
      <c r="R1871" s="78"/>
      <c r="S1871" s="63"/>
      <c r="T1871" s="63"/>
      <c r="U1871" s="34" t="str">
        <f>IFERROR(INDEX('[3]5.Grup_T'!$G$4:$G$22,MATCH('6.Turtas'!E1871,'[3]5.Grup_T'!$E$4:$E$22,0)),"0")</f>
        <v>0</v>
      </c>
      <c r="V1871" s="35">
        <f t="shared" si="395"/>
        <v>0</v>
      </c>
      <c r="W1871" s="35">
        <f>IF(NOT(ISBLANK(H1871)),(12-DATEDIF(H1871,'[3]1.Pradzia'!$D$13,"m")),0)</f>
        <v>0</v>
      </c>
      <c r="X1871" s="35">
        <f t="shared" si="396"/>
        <v>0</v>
      </c>
      <c r="Y1871" s="35">
        <f t="shared" si="406"/>
        <v>0</v>
      </c>
      <c r="Z1871" s="35">
        <f t="shared" si="404"/>
        <v>0</v>
      </c>
      <c r="AA1871" s="36">
        <f t="shared" si="397"/>
        <v>0</v>
      </c>
      <c r="AB1871" s="36">
        <f t="shared" si="398"/>
        <v>0</v>
      </c>
      <c r="AC1871" s="37">
        <f t="shared" si="399"/>
        <v>0</v>
      </c>
      <c r="AD1871" s="35">
        <f>IF(OR(YEAR(G1871)&lt;2019,O1871="X"),0,IF(ISBLANK(H1871),DATEDIF(G1871,'[3]1.Pradzia'!$D$13,"M"),DATEDIF(G1871,H1871,"m")))</f>
        <v>0</v>
      </c>
      <c r="AE1871" s="37">
        <f>IF(E1871='[3]5.Grup_T'!$E$20,0,IF(AD1871&lt;&gt;0,M1871/V1871*MIN(12,AD1871),0))</f>
        <v>0</v>
      </c>
      <c r="AF1871" s="37">
        <f t="shared" si="400"/>
        <v>0</v>
      </c>
      <c r="AG1871" s="37">
        <f t="shared" si="401"/>
        <v>0</v>
      </c>
      <c r="AH1871" s="37">
        <f t="shared" si="402"/>
        <v>0</v>
      </c>
      <c r="AI1871" s="35" t="str">
        <f t="shared" si="403"/>
        <v>Nusidėvėjęs</v>
      </c>
      <c r="AJ1871" s="38" t="str">
        <f>IF(AND(F1871&lt;&gt;[3]Pav.tvarkyklė!$B$12,F1871&lt;&gt;[3]Pav.tvarkyklė!$B$13),"GVTNT","X")</f>
        <v>GVTNT</v>
      </c>
      <c r="AK1871" s="39">
        <f t="shared" si="405"/>
        <v>0</v>
      </c>
      <c r="AL1871" s="41"/>
      <c r="AM1871" s="41"/>
      <c r="AN1871" s="41">
        <f t="shared" si="407"/>
        <v>1900</v>
      </c>
      <c r="AO1871" s="41"/>
      <c r="AP1871" s="41"/>
      <c r="AQ1871" s="41"/>
      <c r="AR1871" s="42"/>
      <c r="AS1871" s="42"/>
      <c r="AU1871" s="43">
        <f t="shared" si="408"/>
        <v>0</v>
      </c>
    </row>
    <row r="1872" spans="1:47" ht="15" customHeight="1" x14ac:dyDescent="0.25">
      <c r="A1872" s="11"/>
      <c r="B1872" s="19">
        <v>2040</v>
      </c>
      <c r="C1872" s="74"/>
      <c r="D1872" s="77"/>
      <c r="E1872" s="78"/>
      <c r="F1872" s="74"/>
      <c r="G1872" s="80"/>
      <c r="H1872" s="49"/>
      <c r="I1872" s="79"/>
      <c r="J1872" s="27"/>
      <c r="K1872" s="27"/>
      <c r="L1872" s="79"/>
      <c r="M1872" s="81"/>
      <c r="N1872" s="29">
        <v>0</v>
      </c>
      <c r="O1872" s="30" t="str">
        <f>IF(G1872&lt;=$N$2,"",IF(F1872=[3]Pav.tvarkyklė!$B$13,"",IF(ISBLANK(R1872),"X","")))</f>
        <v/>
      </c>
      <c r="P1872" s="88"/>
      <c r="Q1872" s="78"/>
      <c r="R1872" s="78"/>
      <c r="S1872" s="63"/>
      <c r="T1872" s="63"/>
      <c r="U1872" s="34" t="str">
        <f>IFERROR(INDEX('[3]5.Grup_T'!$G$4:$G$22,MATCH('6.Turtas'!E1872,'[3]5.Grup_T'!$E$4:$E$22,0)),"0")</f>
        <v>0</v>
      </c>
      <c r="V1872" s="35">
        <f t="shared" si="395"/>
        <v>0</v>
      </c>
      <c r="W1872" s="35">
        <f>IF(NOT(ISBLANK(H1872)),(12-DATEDIF(H1872,'[3]1.Pradzia'!$D$13,"m")),0)</f>
        <v>0</v>
      </c>
      <c r="X1872" s="35">
        <f t="shared" si="396"/>
        <v>0</v>
      </c>
      <c r="Y1872" s="35">
        <f t="shared" si="406"/>
        <v>0</v>
      </c>
      <c r="Z1872" s="35">
        <f t="shared" si="404"/>
        <v>0</v>
      </c>
      <c r="AA1872" s="36">
        <f t="shared" si="397"/>
        <v>0</v>
      </c>
      <c r="AB1872" s="36">
        <f t="shared" si="398"/>
        <v>0</v>
      </c>
      <c r="AC1872" s="37">
        <f t="shared" si="399"/>
        <v>0</v>
      </c>
      <c r="AD1872" s="35">
        <f>IF(OR(YEAR(G1872)&lt;2019,O1872="X"),0,IF(ISBLANK(H1872),DATEDIF(G1872,'[3]1.Pradzia'!$D$13,"M"),DATEDIF(G1872,H1872,"m")))</f>
        <v>0</v>
      </c>
      <c r="AE1872" s="37">
        <f>IF(E1872='[3]5.Grup_T'!$E$20,0,IF(AD1872&lt;&gt;0,M1872/V1872*MIN(12,AD1872),0))</f>
        <v>0</v>
      </c>
      <c r="AF1872" s="37">
        <f t="shared" si="400"/>
        <v>0</v>
      </c>
      <c r="AG1872" s="37">
        <f t="shared" si="401"/>
        <v>0</v>
      </c>
      <c r="AH1872" s="37">
        <f t="shared" si="402"/>
        <v>0</v>
      </c>
      <c r="AI1872" s="35" t="str">
        <f t="shared" si="403"/>
        <v>Nusidėvėjęs</v>
      </c>
      <c r="AJ1872" s="38" t="str">
        <f>IF(AND(F1872&lt;&gt;[3]Pav.tvarkyklė!$B$12,F1872&lt;&gt;[3]Pav.tvarkyklė!$B$13),"GVTNT","X")</f>
        <v>GVTNT</v>
      </c>
      <c r="AK1872" s="39">
        <f t="shared" si="405"/>
        <v>0</v>
      </c>
      <c r="AL1872" s="41"/>
      <c r="AM1872" s="41"/>
      <c r="AN1872" s="41">
        <f t="shared" si="407"/>
        <v>1900</v>
      </c>
      <c r="AO1872" s="41"/>
      <c r="AP1872" s="41"/>
      <c r="AQ1872" s="41"/>
      <c r="AR1872" s="42"/>
      <c r="AS1872" s="42"/>
      <c r="AU1872" s="43">
        <f t="shared" si="408"/>
        <v>0</v>
      </c>
    </row>
    <row r="1873" spans="1:47" ht="15" customHeight="1" x14ac:dyDescent="0.25">
      <c r="A1873" s="11"/>
      <c r="B1873" s="19">
        <v>2041</v>
      </c>
      <c r="C1873" s="74"/>
      <c r="D1873" s="77"/>
      <c r="E1873" s="78"/>
      <c r="F1873" s="74"/>
      <c r="G1873" s="80"/>
      <c r="H1873" s="49"/>
      <c r="I1873" s="79"/>
      <c r="J1873" s="27"/>
      <c r="K1873" s="27"/>
      <c r="L1873" s="79"/>
      <c r="M1873" s="81"/>
      <c r="N1873" s="29">
        <v>0</v>
      </c>
      <c r="O1873" s="30" t="str">
        <f>IF(G1873&lt;=$N$2,"",IF(F1873=[3]Pav.tvarkyklė!$B$13,"",IF(ISBLANK(R1873),"X","")))</f>
        <v/>
      </c>
      <c r="P1873" s="88"/>
      <c r="Q1873" s="78"/>
      <c r="R1873" s="78"/>
      <c r="S1873" s="63"/>
      <c r="T1873" s="63"/>
      <c r="U1873" s="34" t="str">
        <f>IFERROR(INDEX('[3]5.Grup_T'!$G$4:$G$22,MATCH('6.Turtas'!E1873,'[3]5.Grup_T'!$E$4:$E$22,0)),"0")</f>
        <v>0</v>
      </c>
      <c r="V1873" s="35">
        <f t="shared" si="395"/>
        <v>0</v>
      </c>
      <c r="W1873" s="35">
        <f>IF(NOT(ISBLANK(H1873)),(12-DATEDIF(H1873,'[3]1.Pradzia'!$D$13,"m")),0)</f>
        <v>0</v>
      </c>
      <c r="X1873" s="35">
        <f t="shared" si="396"/>
        <v>0</v>
      </c>
      <c r="Y1873" s="35">
        <f t="shared" si="406"/>
        <v>0</v>
      </c>
      <c r="Z1873" s="35">
        <f t="shared" si="404"/>
        <v>0</v>
      </c>
      <c r="AA1873" s="36">
        <f t="shared" si="397"/>
        <v>0</v>
      </c>
      <c r="AB1873" s="36">
        <f t="shared" si="398"/>
        <v>0</v>
      </c>
      <c r="AC1873" s="37">
        <f t="shared" si="399"/>
        <v>0</v>
      </c>
      <c r="AD1873" s="35">
        <f>IF(OR(YEAR(G1873)&lt;2019,O1873="X"),0,IF(ISBLANK(H1873),DATEDIF(G1873,'[3]1.Pradzia'!$D$13,"M"),DATEDIF(G1873,H1873,"m")))</f>
        <v>0</v>
      </c>
      <c r="AE1873" s="37">
        <f>IF(E1873='[3]5.Grup_T'!$E$20,0,IF(AD1873&lt;&gt;0,M1873/V1873*MIN(12,AD1873),0))</f>
        <v>0</v>
      </c>
      <c r="AF1873" s="37">
        <f t="shared" si="400"/>
        <v>0</v>
      </c>
      <c r="AG1873" s="37">
        <f t="shared" si="401"/>
        <v>0</v>
      </c>
      <c r="AH1873" s="37">
        <f t="shared" si="402"/>
        <v>0</v>
      </c>
      <c r="AI1873" s="35" t="str">
        <f t="shared" si="403"/>
        <v>Nusidėvėjęs</v>
      </c>
      <c r="AJ1873" s="38" t="str">
        <f>IF(AND(F1873&lt;&gt;[3]Pav.tvarkyklė!$B$12,F1873&lt;&gt;[3]Pav.tvarkyklė!$B$13),"GVTNT","X")</f>
        <v>GVTNT</v>
      </c>
      <c r="AK1873" s="39">
        <f t="shared" si="405"/>
        <v>0</v>
      </c>
      <c r="AL1873" s="41"/>
      <c r="AM1873" s="41"/>
      <c r="AN1873" s="41">
        <f t="shared" si="407"/>
        <v>1900</v>
      </c>
      <c r="AO1873" s="41"/>
      <c r="AP1873" s="41"/>
      <c r="AQ1873" s="41"/>
      <c r="AR1873" s="42"/>
      <c r="AS1873" s="42"/>
      <c r="AU1873" s="43">
        <f t="shared" si="408"/>
        <v>0</v>
      </c>
    </row>
    <row r="1874" spans="1:47" ht="15" customHeight="1" x14ac:dyDescent="0.25">
      <c r="A1874" s="11"/>
      <c r="B1874" s="19">
        <v>2042</v>
      </c>
      <c r="C1874" s="74"/>
      <c r="D1874" s="77"/>
      <c r="E1874" s="78"/>
      <c r="F1874" s="74"/>
      <c r="G1874" s="80"/>
      <c r="H1874" s="49"/>
      <c r="I1874" s="79"/>
      <c r="J1874" s="27"/>
      <c r="K1874" s="27"/>
      <c r="L1874" s="79"/>
      <c r="M1874" s="81"/>
      <c r="N1874" s="29">
        <v>0</v>
      </c>
      <c r="O1874" s="30" t="str">
        <f>IF(G1874&lt;=$N$2,"",IF(F1874=[3]Pav.tvarkyklė!$B$13,"",IF(ISBLANK(R1874),"X","")))</f>
        <v/>
      </c>
      <c r="P1874" s="88"/>
      <c r="Q1874" s="78"/>
      <c r="R1874" s="78"/>
      <c r="S1874" s="63"/>
      <c r="T1874" s="63"/>
      <c r="U1874" s="34" t="str">
        <f>IFERROR(INDEX('[3]5.Grup_T'!$G$4:$G$22,MATCH('6.Turtas'!E1874,'[3]5.Grup_T'!$E$4:$E$22,0)),"0")</f>
        <v>0</v>
      </c>
      <c r="V1874" s="35">
        <f t="shared" ref="V1874:V1937" si="409">U1874*12</f>
        <v>0</v>
      </c>
      <c r="W1874" s="35">
        <f>IF(NOT(ISBLANK(H1874)),(12-DATEDIF(H1874,'[3]1.Pradzia'!$D$13,"m")),0)</f>
        <v>0</v>
      </c>
      <c r="X1874" s="35">
        <f t="shared" ref="X1874:X1937" si="410">IF(OR(ISBLANK(C1874),YEAR(G1874)&gt;=2019),0,DATEDIF(G1874,$N$2,"M"))</f>
        <v>0</v>
      </c>
      <c r="Y1874" s="35">
        <f t="shared" si="406"/>
        <v>0</v>
      </c>
      <c r="Z1874" s="35">
        <f t="shared" si="404"/>
        <v>0</v>
      </c>
      <c r="AA1874" s="36">
        <f t="shared" ref="AA1874:AA1937" si="411">+IF(Z1874&lt;=0,0,N1874/Z1874)</f>
        <v>0</v>
      </c>
      <c r="AB1874" s="36">
        <f t="shared" ref="AB1874:AB1937" si="412">IF(Z1874&lt;=0,N1874,N1874/Z1874*Y1874)</f>
        <v>0</v>
      </c>
      <c r="AC1874" s="37">
        <f t="shared" ref="AC1874:AC1937" si="413">IF(YEAR(G1874)&lt;2019,M1874-N1874+AB1874,0)</f>
        <v>0</v>
      </c>
      <c r="AD1874" s="35">
        <f>IF(OR(YEAR(G1874)&lt;2019,O1874="X"),0,IF(ISBLANK(H1874),DATEDIF(G1874,'[3]1.Pradzia'!$D$13,"M"),DATEDIF(G1874,H1874,"m")))</f>
        <v>0</v>
      </c>
      <c r="AE1874" s="37">
        <f>IF(E1874='[3]5.Grup_T'!$E$20,0,IF(AD1874&lt;&gt;0,M1874/V1874*MIN(12,AD1874),0))</f>
        <v>0</v>
      </c>
      <c r="AF1874" s="37">
        <f t="shared" ref="AF1874:AF1937" si="414">+AB1874+AE1874</f>
        <v>0</v>
      </c>
      <c r="AG1874" s="37">
        <f t="shared" ref="AG1874:AG1937" si="415">AC1874+AE1874</f>
        <v>0</v>
      </c>
      <c r="AH1874" s="37">
        <f t="shared" ref="AH1874:AH1937" si="416">M1874-AG1874</f>
        <v>0</v>
      </c>
      <c r="AI1874" s="35" t="str">
        <f t="shared" ref="AI1874:AI1937" si="417">IF(H1874&lt;&gt;0,"Nurašytas",IF(O1874="X","Nesuderintas",IF(AH1874&lt;=0,"Nusidėvėjęs","")))</f>
        <v>Nusidėvėjęs</v>
      </c>
      <c r="AJ1874" s="38" t="str">
        <f>IF(AND(F1874&lt;&gt;[3]Pav.tvarkyklė!$B$12,F1874&lt;&gt;[3]Pav.tvarkyklė!$B$13),"GVTNT","X")</f>
        <v>GVTNT</v>
      </c>
      <c r="AK1874" s="39">
        <f t="shared" si="405"/>
        <v>0</v>
      </c>
      <c r="AL1874" s="41"/>
      <c r="AM1874" s="41"/>
      <c r="AN1874" s="41">
        <f t="shared" si="407"/>
        <v>1900</v>
      </c>
      <c r="AO1874" s="41"/>
      <c r="AP1874" s="41"/>
      <c r="AQ1874" s="41"/>
      <c r="AR1874" s="42"/>
      <c r="AS1874" s="42"/>
      <c r="AU1874" s="43">
        <f t="shared" si="408"/>
        <v>0</v>
      </c>
    </row>
    <row r="1875" spans="1:47" ht="15" customHeight="1" x14ac:dyDescent="0.25">
      <c r="A1875" s="11"/>
      <c r="B1875" s="19">
        <v>2043</v>
      </c>
      <c r="C1875" s="74"/>
      <c r="D1875" s="77"/>
      <c r="E1875" s="78"/>
      <c r="F1875" s="74"/>
      <c r="G1875" s="80"/>
      <c r="H1875" s="49"/>
      <c r="I1875" s="79"/>
      <c r="J1875" s="27"/>
      <c r="K1875" s="27"/>
      <c r="L1875" s="79"/>
      <c r="M1875" s="81"/>
      <c r="N1875" s="29">
        <v>0</v>
      </c>
      <c r="O1875" s="30" t="str">
        <f>IF(G1875&lt;=$N$2,"",IF(F1875=[3]Pav.tvarkyklė!$B$13,"",IF(ISBLANK(R1875),"X","")))</f>
        <v/>
      </c>
      <c r="P1875" s="88"/>
      <c r="Q1875" s="78"/>
      <c r="R1875" s="78"/>
      <c r="S1875" s="63"/>
      <c r="T1875" s="63"/>
      <c r="U1875" s="34" t="str">
        <f>IFERROR(INDEX('[3]5.Grup_T'!$G$4:$G$22,MATCH('6.Turtas'!E1875,'[3]5.Grup_T'!$E$4:$E$22,0)),"0")</f>
        <v>0</v>
      </c>
      <c r="V1875" s="35">
        <f t="shared" si="409"/>
        <v>0</v>
      </c>
      <c r="W1875" s="35">
        <f>IF(NOT(ISBLANK(H1875)),(12-DATEDIF(H1875,'[3]1.Pradzia'!$D$13,"m")),0)</f>
        <v>0</v>
      </c>
      <c r="X1875" s="35">
        <f t="shared" si="410"/>
        <v>0</v>
      </c>
      <c r="Y1875" s="35">
        <f t="shared" si="406"/>
        <v>0</v>
      </c>
      <c r="Z1875" s="35">
        <f t="shared" ref="Z1875:Z1938" si="418">IF(YEAR(G1875)&gt;=2019,0,V1875-X1875)</f>
        <v>0</v>
      </c>
      <c r="AA1875" s="36">
        <f t="shared" si="411"/>
        <v>0</v>
      </c>
      <c r="AB1875" s="36">
        <f t="shared" si="412"/>
        <v>0</v>
      </c>
      <c r="AC1875" s="37">
        <f t="shared" si="413"/>
        <v>0</v>
      </c>
      <c r="AD1875" s="35">
        <f>IF(OR(YEAR(G1875)&lt;2019,O1875="X"),0,IF(ISBLANK(H1875),DATEDIF(G1875,'[3]1.Pradzia'!$D$13,"M"),DATEDIF(G1875,H1875,"m")))</f>
        <v>0</v>
      </c>
      <c r="AE1875" s="37">
        <f>IF(E1875='[3]5.Grup_T'!$E$20,0,IF(AD1875&lt;&gt;0,M1875/V1875*MIN(12,AD1875),0))</f>
        <v>0</v>
      </c>
      <c r="AF1875" s="37">
        <f t="shared" si="414"/>
        <v>0</v>
      </c>
      <c r="AG1875" s="37">
        <f t="shared" si="415"/>
        <v>0</v>
      </c>
      <c r="AH1875" s="37">
        <f t="shared" si="416"/>
        <v>0</v>
      </c>
      <c r="AI1875" s="35" t="str">
        <f t="shared" si="417"/>
        <v>Nusidėvėjęs</v>
      </c>
      <c r="AJ1875" s="38" t="str">
        <f>IF(AND(F1875&lt;&gt;[3]Pav.tvarkyklė!$B$12,F1875&lt;&gt;[3]Pav.tvarkyklė!$B$13),"GVTNT","X")</f>
        <v>GVTNT</v>
      </c>
      <c r="AK1875" s="39">
        <f t="shared" ref="AK1875:AK1938" si="419">I1875-J1875-K1875-L1875-M1875</f>
        <v>0</v>
      </c>
      <c r="AL1875" s="41"/>
      <c r="AM1875" s="41"/>
      <c r="AN1875" s="41">
        <f t="shared" si="407"/>
        <v>1900</v>
      </c>
      <c r="AO1875" s="41"/>
      <c r="AP1875" s="41"/>
      <c r="AQ1875" s="41"/>
      <c r="AR1875" s="42"/>
      <c r="AS1875" s="42"/>
      <c r="AU1875" s="43">
        <f t="shared" si="408"/>
        <v>0</v>
      </c>
    </row>
    <row r="1876" spans="1:47" ht="15" customHeight="1" x14ac:dyDescent="0.25">
      <c r="A1876" s="11"/>
      <c r="B1876" s="19">
        <v>2044</v>
      </c>
      <c r="C1876" s="74"/>
      <c r="D1876" s="77"/>
      <c r="E1876" s="78"/>
      <c r="F1876" s="74"/>
      <c r="G1876" s="80"/>
      <c r="H1876" s="49"/>
      <c r="I1876" s="79"/>
      <c r="J1876" s="27"/>
      <c r="K1876" s="27"/>
      <c r="L1876" s="79"/>
      <c r="M1876" s="81"/>
      <c r="N1876" s="29">
        <v>0</v>
      </c>
      <c r="O1876" s="30" t="str">
        <f>IF(G1876&lt;=$N$2,"",IF(F1876=[3]Pav.tvarkyklė!$B$13,"",IF(ISBLANK(R1876),"X","")))</f>
        <v/>
      </c>
      <c r="P1876" s="88"/>
      <c r="Q1876" s="78"/>
      <c r="R1876" s="78"/>
      <c r="S1876" s="63"/>
      <c r="T1876" s="63"/>
      <c r="U1876" s="34" t="str">
        <f>IFERROR(INDEX('[3]5.Grup_T'!$G$4:$G$22,MATCH('6.Turtas'!E1876,'[3]5.Grup_T'!$E$4:$E$22,0)),"0")</f>
        <v>0</v>
      </c>
      <c r="V1876" s="35">
        <f t="shared" si="409"/>
        <v>0</v>
      </c>
      <c r="W1876" s="35">
        <f>IF(NOT(ISBLANK(H1876)),(12-DATEDIF(H1876,'[3]1.Pradzia'!$D$13,"m")),0)</f>
        <v>0</v>
      </c>
      <c r="X1876" s="35">
        <f t="shared" si="410"/>
        <v>0</v>
      </c>
      <c r="Y1876" s="35">
        <f t="shared" si="406"/>
        <v>0</v>
      </c>
      <c r="Z1876" s="35">
        <f t="shared" si="418"/>
        <v>0</v>
      </c>
      <c r="AA1876" s="36">
        <f t="shared" si="411"/>
        <v>0</v>
      </c>
      <c r="AB1876" s="36">
        <f t="shared" si="412"/>
        <v>0</v>
      </c>
      <c r="AC1876" s="37">
        <f t="shared" si="413"/>
        <v>0</v>
      </c>
      <c r="AD1876" s="35">
        <f>IF(OR(YEAR(G1876)&lt;2019,O1876="X"),0,IF(ISBLANK(H1876),DATEDIF(G1876,'[3]1.Pradzia'!$D$13,"M"),DATEDIF(G1876,H1876,"m")))</f>
        <v>0</v>
      </c>
      <c r="AE1876" s="37">
        <f>IF(E1876='[3]5.Grup_T'!$E$20,0,IF(AD1876&lt;&gt;0,M1876/V1876*MIN(12,AD1876),0))</f>
        <v>0</v>
      </c>
      <c r="AF1876" s="37">
        <f t="shared" si="414"/>
        <v>0</v>
      </c>
      <c r="AG1876" s="37">
        <f t="shared" si="415"/>
        <v>0</v>
      </c>
      <c r="AH1876" s="37">
        <f t="shared" si="416"/>
        <v>0</v>
      </c>
      <c r="AI1876" s="35" t="str">
        <f t="shared" si="417"/>
        <v>Nusidėvėjęs</v>
      </c>
      <c r="AJ1876" s="38" t="str">
        <f>IF(AND(F1876&lt;&gt;[3]Pav.tvarkyklė!$B$12,F1876&lt;&gt;[3]Pav.tvarkyklė!$B$13),"GVTNT","X")</f>
        <v>GVTNT</v>
      </c>
      <c r="AK1876" s="39">
        <f t="shared" si="419"/>
        <v>0</v>
      </c>
      <c r="AL1876" s="41"/>
      <c r="AM1876" s="41"/>
      <c r="AN1876" s="41">
        <f t="shared" si="407"/>
        <v>1900</v>
      </c>
      <c r="AO1876" s="41"/>
      <c r="AP1876" s="41"/>
      <c r="AQ1876" s="41"/>
      <c r="AR1876" s="42"/>
      <c r="AS1876" s="42"/>
      <c r="AU1876" s="43">
        <f t="shared" si="408"/>
        <v>0</v>
      </c>
    </row>
    <row r="1877" spans="1:47" ht="15" customHeight="1" x14ac:dyDescent="0.25">
      <c r="A1877" s="11"/>
      <c r="B1877" s="19">
        <v>2046</v>
      </c>
      <c r="C1877" s="74"/>
      <c r="D1877" s="77"/>
      <c r="E1877" s="78"/>
      <c r="F1877" s="74"/>
      <c r="G1877" s="80"/>
      <c r="H1877" s="49"/>
      <c r="I1877" s="79"/>
      <c r="J1877" s="27"/>
      <c r="K1877" s="27"/>
      <c r="L1877" s="79"/>
      <c r="M1877" s="81"/>
      <c r="N1877" s="29">
        <v>0</v>
      </c>
      <c r="O1877" s="30" t="str">
        <f>IF(G1877&lt;=$N$2,"",IF(F1877=[3]Pav.tvarkyklė!$B$13,"",IF(ISBLANK(R1877),"X","")))</f>
        <v/>
      </c>
      <c r="P1877" s="88"/>
      <c r="Q1877" s="78"/>
      <c r="R1877" s="78"/>
      <c r="S1877" s="63"/>
      <c r="T1877" s="63"/>
      <c r="U1877" s="34" t="str">
        <f>IFERROR(INDEX('[3]5.Grup_T'!$G$4:$G$22,MATCH('6.Turtas'!E1877,'[3]5.Grup_T'!$E$4:$E$22,0)),"0")</f>
        <v>0</v>
      </c>
      <c r="V1877" s="35">
        <f t="shared" si="409"/>
        <v>0</v>
      </c>
      <c r="W1877" s="35">
        <f>IF(NOT(ISBLANK(H1877)),(12-DATEDIF(H1877,'[3]1.Pradzia'!$D$13,"m")),0)</f>
        <v>0</v>
      </c>
      <c r="X1877" s="35">
        <f t="shared" si="410"/>
        <v>0</v>
      </c>
      <c r="Y1877" s="35">
        <f t="shared" si="406"/>
        <v>0</v>
      </c>
      <c r="Z1877" s="35">
        <f t="shared" si="418"/>
        <v>0</v>
      </c>
      <c r="AA1877" s="36">
        <f t="shared" si="411"/>
        <v>0</v>
      </c>
      <c r="AB1877" s="36">
        <f t="shared" si="412"/>
        <v>0</v>
      </c>
      <c r="AC1877" s="37">
        <f t="shared" si="413"/>
        <v>0</v>
      </c>
      <c r="AD1877" s="35">
        <f>IF(OR(YEAR(G1877)&lt;2019,O1877="X"),0,IF(ISBLANK(H1877),DATEDIF(G1877,'[3]1.Pradzia'!$D$13,"M"),DATEDIF(G1877,H1877,"m")))</f>
        <v>0</v>
      </c>
      <c r="AE1877" s="37">
        <f>IF(E1877='[3]5.Grup_T'!$E$20,0,IF(AD1877&lt;&gt;0,M1877/V1877*MIN(12,AD1877),0))</f>
        <v>0</v>
      </c>
      <c r="AF1877" s="37">
        <f t="shared" si="414"/>
        <v>0</v>
      </c>
      <c r="AG1877" s="37">
        <f t="shared" si="415"/>
        <v>0</v>
      </c>
      <c r="AH1877" s="37">
        <f t="shared" si="416"/>
        <v>0</v>
      </c>
      <c r="AI1877" s="35" t="str">
        <f t="shared" si="417"/>
        <v>Nusidėvėjęs</v>
      </c>
      <c r="AJ1877" s="38" t="str">
        <f>IF(AND(F1877&lt;&gt;[3]Pav.tvarkyklė!$B$12,F1877&lt;&gt;[3]Pav.tvarkyklė!$B$13),"GVTNT","X")</f>
        <v>GVTNT</v>
      </c>
      <c r="AK1877" s="39">
        <f t="shared" si="419"/>
        <v>0</v>
      </c>
      <c r="AL1877" s="41"/>
      <c r="AM1877" s="41"/>
      <c r="AN1877" s="41">
        <f t="shared" si="407"/>
        <v>1900</v>
      </c>
      <c r="AO1877" s="41"/>
      <c r="AP1877" s="41"/>
      <c r="AQ1877" s="41"/>
      <c r="AR1877" s="42"/>
      <c r="AS1877" s="42"/>
      <c r="AU1877" s="43">
        <f t="shared" si="408"/>
        <v>0</v>
      </c>
    </row>
    <row r="1878" spans="1:47" ht="15" customHeight="1" x14ac:dyDescent="0.25">
      <c r="A1878" s="11"/>
      <c r="B1878" s="19">
        <v>2047</v>
      </c>
      <c r="C1878" s="74"/>
      <c r="D1878" s="77"/>
      <c r="E1878" s="78"/>
      <c r="F1878" s="74"/>
      <c r="G1878" s="80"/>
      <c r="H1878" s="49"/>
      <c r="I1878" s="79"/>
      <c r="J1878" s="27"/>
      <c r="K1878" s="27"/>
      <c r="L1878" s="79"/>
      <c r="M1878" s="81"/>
      <c r="N1878" s="29">
        <v>0</v>
      </c>
      <c r="O1878" s="30" t="str">
        <f>IF(G1878&lt;=$N$2,"",IF(F1878=[3]Pav.tvarkyklė!$B$13,"",IF(ISBLANK(R1878),"X","")))</f>
        <v/>
      </c>
      <c r="P1878" s="88"/>
      <c r="Q1878" s="78"/>
      <c r="R1878" s="78"/>
      <c r="S1878" s="63"/>
      <c r="T1878" s="63"/>
      <c r="U1878" s="34" t="str">
        <f>IFERROR(INDEX('[3]5.Grup_T'!$G$4:$G$22,MATCH('6.Turtas'!E1878,'[3]5.Grup_T'!$E$4:$E$22,0)),"0")</f>
        <v>0</v>
      </c>
      <c r="V1878" s="35">
        <f t="shared" si="409"/>
        <v>0</v>
      </c>
      <c r="W1878" s="35">
        <f>IF(NOT(ISBLANK(H1878)),(12-DATEDIF(H1878,'[3]1.Pradzia'!$D$13,"m")),0)</f>
        <v>0</v>
      </c>
      <c r="X1878" s="35">
        <f t="shared" si="410"/>
        <v>0</v>
      </c>
      <c r="Y1878" s="35">
        <f t="shared" si="406"/>
        <v>0</v>
      </c>
      <c r="Z1878" s="35">
        <f t="shared" si="418"/>
        <v>0</v>
      </c>
      <c r="AA1878" s="36">
        <f t="shared" si="411"/>
        <v>0</v>
      </c>
      <c r="AB1878" s="36">
        <f t="shared" si="412"/>
        <v>0</v>
      </c>
      <c r="AC1878" s="37">
        <f t="shared" si="413"/>
        <v>0</v>
      </c>
      <c r="AD1878" s="35">
        <f>IF(OR(YEAR(G1878)&lt;2019,O1878="X"),0,IF(ISBLANK(H1878),DATEDIF(G1878,'[3]1.Pradzia'!$D$13,"M"),DATEDIF(G1878,H1878,"m")))</f>
        <v>0</v>
      </c>
      <c r="AE1878" s="37">
        <f>IF(E1878='[3]5.Grup_T'!$E$20,0,IF(AD1878&lt;&gt;0,M1878/V1878*MIN(12,AD1878),0))</f>
        <v>0</v>
      </c>
      <c r="AF1878" s="37">
        <f t="shared" si="414"/>
        <v>0</v>
      </c>
      <c r="AG1878" s="37">
        <f t="shared" si="415"/>
        <v>0</v>
      </c>
      <c r="AH1878" s="37">
        <f t="shared" si="416"/>
        <v>0</v>
      </c>
      <c r="AI1878" s="35" t="str">
        <f t="shared" si="417"/>
        <v>Nusidėvėjęs</v>
      </c>
      <c r="AJ1878" s="38" t="str">
        <f>IF(AND(F1878&lt;&gt;[3]Pav.tvarkyklė!$B$12,F1878&lt;&gt;[3]Pav.tvarkyklė!$B$13),"GVTNT","X")</f>
        <v>GVTNT</v>
      </c>
      <c r="AK1878" s="39">
        <f t="shared" si="419"/>
        <v>0</v>
      </c>
      <c r="AL1878" s="41"/>
      <c r="AM1878" s="41"/>
      <c r="AN1878" s="41">
        <f t="shared" si="407"/>
        <v>1900</v>
      </c>
      <c r="AO1878" s="41"/>
      <c r="AP1878" s="41"/>
      <c r="AQ1878" s="41"/>
      <c r="AR1878" s="42"/>
      <c r="AS1878" s="42"/>
      <c r="AU1878" s="43">
        <f t="shared" si="408"/>
        <v>0</v>
      </c>
    </row>
    <row r="1879" spans="1:47" ht="15" customHeight="1" x14ac:dyDescent="0.25">
      <c r="A1879" s="11"/>
      <c r="B1879" s="19">
        <v>2048</v>
      </c>
      <c r="C1879" s="74"/>
      <c r="D1879" s="77"/>
      <c r="E1879" s="78"/>
      <c r="F1879" s="74"/>
      <c r="G1879" s="80"/>
      <c r="H1879" s="49"/>
      <c r="I1879" s="79"/>
      <c r="J1879" s="27"/>
      <c r="K1879" s="27"/>
      <c r="L1879" s="79"/>
      <c r="M1879" s="81"/>
      <c r="N1879" s="29">
        <v>0</v>
      </c>
      <c r="O1879" s="30" t="str">
        <f>IF(G1879&lt;=$N$2,"",IF(F1879=[3]Pav.tvarkyklė!$B$13,"",IF(ISBLANK(R1879),"X","")))</f>
        <v/>
      </c>
      <c r="P1879" s="88"/>
      <c r="Q1879" s="78"/>
      <c r="R1879" s="78"/>
      <c r="S1879" s="63"/>
      <c r="T1879" s="63"/>
      <c r="U1879" s="34" t="str">
        <f>IFERROR(INDEX('[3]5.Grup_T'!$G$4:$G$22,MATCH('6.Turtas'!E1879,'[3]5.Grup_T'!$E$4:$E$22,0)),"0")</f>
        <v>0</v>
      </c>
      <c r="V1879" s="35">
        <f t="shared" si="409"/>
        <v>0</v>
      </c>
      <c r="W1879" s="35">
        <f>IF(NOT(ISBLANK(H1879)),(12-DATEDIF(H1879,'[3]1.Pradzia'!$D$13,"m")),0)</f>
        <v>0</v>
      </c>
      <c r="X1879" s="35">
        <f t="shared" si="410"/>
        <v>0</v>
      </c>
      <c r="Y1879" s="35">
        <f t="shared" si="406"/>
        <v>0</v>
      </c>
      <c r="Z1879" s="35">
        <f t="shared" si="418"/>
        <v>0</v>
      </c>
      <c r="AA1879" s="36">
        <f t="shared" si="411"/>
        <v>0</v>
      </c>
      <c r="AB1879" s="36">
        <f t="shared" si="412"/>
        <v>0</v>
      </c>
      <c r="AC1879" s="37">
        <f t="shared" si="413"/>
        <v>0</v>
      </c>
      <c r="AD1879" s="35">
        <f>IF(OR(YEAR(G1879)&lt;2019,O1879="X"),0,IF(ISBLANK(H1879),DATEDIF(G1879,'[3]1.Pradzia'!$D$13,"M"),DATEDIF(G1879,H1879,"m")))</f>
        <v>0</v>
      </c>
      <c r="AE1879" s="37">
        <f>IF(E1879='[3]5.Grup_T'!$E$20,0,IF(AD1879&lt;&gt;0,M1879/V1879*MIN(12,AD1879),0))</f>
        <v>0</v>
      </c>
      <c r="AF1879" s="37">
        <f t="shared" si="414"/>
        <v>0</v>
      </c>
      <c r="AG1879" s="37">
        <f t="shared" si="415"/>
        <v>0</v>
      </c>
      <c r="AH1879" s="37">
        <f t="shared" si="416"/>
        <v>0</v>
      </c>
      <c r="AI1879" s="35" t="str">
        <f t="shared" si="417"/>
        <v>Nusidėvėjęs</v>
      </c>
      <c r="AJ1879" s="38" t="str">
        <f>IF(AND(F1879&lt;&gt;[3]Pav.tvarkyklė!$B$12,F1879&lt;&gt;[3]Pav.tvarkyklė!$B$13),"GVTNT","X")</f>
        <v>GVTNT</v>
      </c>
      <c r="AK1879" s="39">
        <f t="shared" si="419"/>
        <v>0</v>
      </c>
      <c r="AL1879" s="41"/>
      <c r="AM1879" s="41"/>
      <c r="AN1879" s="41">
        <f t="shared" si="407"/>
        <v>1900</v>
      </c>
      <c r="AO1879" s="41"/>
      <c r="AP1879" s="41"/>
      <c r="AQ1879" s="41"/>
      <c r="AR1879" s="42"/>
      <c r="AS1879" s="42"/>
      <c r="AU1879" s="43">
        <f t="shared" si="408"/>
        <v>0</v>
      </c>
    </row>
    <row r="1880" spans="1:47" ht="15" customHeight="1" x14ac:dyDescent="0.25">
      <c r="A1880" s="11"/>
      <c r="B1880" s="19">
        <v>2049</v>
      </c>
      <c r="C1880" s="74"/>
      <c r="D1880" s="77"/>
      <c r="E1880" s="78"/>
      <c r="F1880" s="74"/>
      <c r="G1880" s="80"/>
      <c r="H1880" s="49"/>
      <c r="I1880" s="79"/>
      <c r="J1880" s="27"/>
      <c r="K1880" s="27"/>
      <c r="L1880" s="79"/>
      <c r="M1880" s="81"/>
      <c r="N1880" s="29">
        <v>0</v>
      </c>
      <c r="O1880" s="30" t="str">
        <f>IF(G1880&lt;=$N$2,"",IF(F1880=[3]Pav.tvarkyklė!$B$13,"",IF(ISBLANK(R1880),"X","")))</f>
        <v/>
      </c>
      <c r="P1880" s="88"/>
      <c r="Q1880" s="78"/>
      <c r="R1880" s="78"/>
      <c r="S1880" s="63"/>
      <c r="T1880" s="63"/>
      <c r="U1880" s="34" t="str">
        <f>IFERROR(INDEX('[3]5.Grup_T'!$G$4:$G$22,MATCH('6.Turtas'!E1880,'[3]5.Grup_T'!$E$4:$E$22,0)),"0")</f>
        <v>0</v>
      </c>
      <c r="V1880" s="35">
        <f t="shared" si="409"/>
        <v>0</v>
      </c>
      <c r="W1880" s="35">
        <f>IF(NOT(ISBLANK(H1880)),(12-DATEDIF(H1880,'[3]1.Pradzia'!$D$13,"m")),0)</f>
        <v>0</v>
      </c>
      <c r="X1880" s="35">
        <f t="shared" si="410"/>
        <v>0</v>
      </c>
      <c r="Y1880" s="35">
        <f t="shared" si="406"/>
        <v>0</v>
      </c>
      <c r="Z1880" s="35">
        <f t="shared" si="418"/>
        <v>0</v>
      </c>
      <c r="AA1880" s="36">
        <f t="shared" si="411"/>
        <v>0</v>
      </c>
      <c r="AB1880" s="36">
        <f t="shared" si="412"/>
        <v>0</v>
      </c>
      <c r="AC1880" s="37">
        <f t="shared" si="413"/>
        <v>0</v>
      </c>
      <c r="AD1880" s="35">
        <f>IF(OR(YEAR(G1880)&lt;2019,O1880="X"),0,IF(ISBLANK(H1880),DATEDIF(G1880,'[3]1.Pradzia'!$D$13,"M"),DATEDIF(G1880,H1880,"m")))</f>
        <v>0</v>
      </c>
      <c r="AE1880" s="37">
        <f>IF(E1880='[3]5.Grup_T'!$E$20,0,IF(AD1880&lt;&gt;0,M1880/V1880*MIN(12,AD1880),0))</f>
        <v>0</v>
      </c>
      <c r="AF1880" s="37">
        <f t="shared" si="414"/>
        <v>0</v>
      </c>
      <c r="AG1880" s="37">
        <f t="shared" si="415"/>
        <v>0</v>
      </c>
      <c r="AH1880" s="37">
        <f t="shared" si="416"/>
        <v>0</v>
      </c>
      <c r="AI1880" s="35" t="str">
        <f t="shared" si="417"/>
        <v>Nusidėvėjęs</v>
      </c>
      <c r="AJ1880" s="38" t="str">
        <f>IF(AND(F1880&lt;&gt;[3]Pav.tvarkyklė!$B$12,F1880&lt;&gt;[3]Pav.tvarkyklė!$B$13),"GVTNT","X")</f>
        <v>GVTNT</v>
      </c>
      <c r="AK1880" s="39">
        <f t="shared" si="419"/>
        <v>0</v>
      </c>
      <c r="AL1880" s="41"/>
      <c r="AM1880" s="41"/>
      <c r="AN1880" s="41">
        <f t="shared" si="407"/>
        <v>1900</v>
      </c>
      <c r="AO1880" s="41"/>
      <c r="AP1880" s="41"/>
      <c r="AQ1880" s="41"/>
      <c r="AR1880" s="42"/>
      <c r="AS1880" s="42"/>
      <c r="AU1880" s="43">
        <f t="shared" si="408"/>
        <v>0</v>
      </c>
    </row>
    <row r="1881" spans="1:47" ht="15" customHeight="1" x14ac:dyDescent="0.25">
      <c r="A1881" s="11"/>
      <c r="B1881" s="19">
        <v>2050</v>
      </c>
      <c r="C1881" s="74"/>
      <c r="D1881" s="77"/>
      <c r="E1881" s="78"/>
      <c r="F1881" s="78"/>
      <c r="G1881" s="80"/>
      <c r="H1881" s="49"/>
      <c r="I1881" s="79"/>
      <c r="J1881" s="27"/>
      <c r="K1881" s="27"/>
      <c r="L1881" s="79"/>
      <c r="M1881" s="81"/>
      <c r="N1881" s="29">
        <v>0</v>
      </c>
      <c r="O1881" s="30" t="str">
        <f>IF(G1881&lt;=$N$2,"",IF(F1881=[3]Pav.tvarkyklė!$B$13,"",IF(ISBLANK(R1881),"X","")))</f>
        <v/>
      </c>
      <c r="P1881" s="88"/>
      <c r="Q1881" s="78"/>
      <c r="R1881" s="78"/>
      <c r="S1881" s="63"/>
      <c r="T1881" s="63"/>
      <c r="U1881" s="34" t="str">
        <f>IFERROR(INDEX('[3]5.Grup_T'!$G$4:$G$22,MATCH('6.Turtas'!E1881,'[3]5.Grup_T'!$E$4:$E$22,0)),"0")</f>
        <v>0</v>
      </c>
      <c r="V1881" s="35">
        <f t="shared" si="409"/>
        <v>0</v>
      </c>
      <c r="W1881" s="35">
        <f>IF(NOT(ISBLANK(H1881)),(12-DATEDIF(H1881,'[3]1.Pradzia'!$D$13,"m")),0)</f>
        <v>0</v>
      </c>
      <c r="X1881" s="35">
        <f t="shared" si="410"/>
        <v>0</v>
      </c>
      <c r="Y1881" s="35">
        <f t="shared" si="406"/>
        <v>0</v>
      </c>
      <c r="Z1881" s="35">
        <f t="shared" si="418"/>
        <v>0</v>
      </c>
      <c r="AA1881" s="36">
        <f t="shared" si="411"/>
        <v>0</v>
      </c>
      <c r="AB1881" s="36">
        <f t="shared" si="412"/>
        <v>0</v>
      </c>
      <c r="AC1881" s="37">
        <f t="shared" si="413"/>
        <v>0</v>
      </c>
      <c r="AD1881" s="35">
        <f>IF(OR(YEAR(G1881)&lt;2019,O1881="X"),0,IF(ISBLANK(H1881),DATEDIF(G1881,'[3]1.Pradzia'!$D$13,"M"),DATEDIF(G1881,H1881,"m")))</f>
        <v>0</v>
      </c>
      <c r="AE1881" s="37">
        <f>IF(E1881='[3]5.Grup_T'!$E$20,0,IF(AD1881&lt;&gt;0,M1881/V1881*MIN(12,AD1881),0))</f>
        <v>0</v>
      </c>
      <c r="AF1881" s="37">
        <f t="shared" si="414"/>
        <v>0</v>
      </c>
      <c r="AG1881" s="37">
        <f t="shared" si="415"/>
        <v>0</v>
      </c>
      <c r="AH1881" s="37">
        <f t="shared" si="416"/>
        <v>0</v>
      </c>
      <c r="AI1881" s="35" t="str">
        <f t="shared" si="417"/>
        <v>Nusidėvėjęs</v>
      </c>
      <c r="AJ1881" s="38" t="str">
        <f>IF(AND(F1881&lt;&gt;[3]Pav.tvarkyklė!$B$12,F1881&lt;&gt;[3]Pav.tvarkyklė!$B$13),"GVTNT","X")</f>
        <v>GVTNT</v>
      </c>
      <c r="AK1881" s="39">
        <f t="shared" si="419"/>
        <v>0</v>
      </c>
      <c r="AL1881" s="41"/>
      <c r="AM1881" s="41"/>
      <c r="AN1881" s="41">
        <f t="shared" si="407"/>
        <v>1900</v>
      </c>
      <c r="AO1881" s="41"/>
      <c r="AP1881" s="41"/>
      <c r="AQ1881" s="41"/>
      <c r="AR1881" s="42"/>
      <c r="AS1881" s="42"/>
      <c r="AU1881" s="43">
        <f t="shared" si="408"/>
        <v>0</v>
      </c>
    </row>
    <row r="1882" spans="1:47" ht="15" customHeight="1" x14ac:dyDescent="0.25">
      <c r="A1882" s="11"/>
      <c r="B1882" s="19">
        <v>2051</v>
      </c>
      <c r="C1882" s="74"/>
      <c r="D1882" s="77"/>
      <c r="E1882" s="78"/>
      <c r="F1882" s="74"/>
      <c r="G1882" s="80"/>
      <c r="H1882" s="49"/>
      <c r="I1882" s="79"/>
      <c r="J1882" s="27"/>
      <c r="K1882" s="27"/>
      <c r="L1882" s="79"/>
      <c r="M1882" s="81"/>
      <c r="N1882" s="29">
        <v>0</v>
      </c>
      <c r="O1882" s="30" t="str">
        <f>IF(G1882&lt;=$N$2,"",IF(F1882=[3]Pav.tvarkyklė!$B$13,"",IF(ISBLANK(R1882),"X","")))</f>
        <v/>
      </c>
      <c r="P1882" s="88"/>
      <c r="Q1882" s="78"/>
      <c r="R1882" s="78"/>
      <c r="S1882" s="63"/>
      <c r="T1882" s="63"/>
      <c r="U1882" s="34" t="str">
        <f>IFERROR(INDEX('[3]5.Grup_T'!$G$4:$G$22,MATCH('6.Turtas'!E1882,'[3]5.Grup_T'!$E$4:$E$22,0)),"0")</f>
        <v>0</v>
      </c>
      <c r="V1882" s="35">
        <f t="shared" si="409"/>
        <v>0</v>
      </c>
      <c r="W1882" s="35">
        <f>IF(NOT(ISBLANK(H1882)),(12-DATEDIF(H1882,'[3]1.Pradzia'!$D$13,"m")),0)</f>
        <v>0</v>
      </c>
      <c r="X1882" s="35">
        <f t="shared" si="410"/>
        <v>0</v>
      </c>
      <c r="Y1882" s="35">
        <f t="shared" si="406"/>
        <v>0</v>
      </c>
      <c r="Z1882" s="35">
        <f t="shared" si="418"/>
        <v>0</v>
      </c>
      <c r="AA1882" s="36">
        <f t="shared" si="411"/>
        <v>0</v>
      </c>
      <c r="AB1882" s="36">
        <f t="shared" si="412"/>
        <v>0</v>
      </c>
      <c r="AC1882" s="37">
        <f t="shared" si="413"/>
        <v>0</v>
      </c>
      <c r="AD1882" s="35">
        <f>IF(OR(YEAR(G1882)&lt;2019,O1882="X"),0,IF(ISBLANK(H1882),DATEDIF(G1882,'[3]1.Pradzia'!$D$13,"M"),DATEDIF(G1882,H1882,"m")))</f>
        <v>0</v>
      </c>
      <c r="AE1882" s="37">
        <f>IF(E1882='[3]5.Grup_T'!$E$20,0,IF(AD1882&lt;&gt;0,M1882/V1882*MIN(12,AD1882),0))</f>
        <v>0</v>
      </c>
      <c r="AF1882" s="37">
        <f t="shared" si="414"/>
        <v>0</v>
      </c>
      <c r="AG1882" s="37">
        <f t="shared" si="415"/>
        <v>0</v>
      </c>
      <c r="AH1882" s="37">
        <f t="shared" si="416"/>
        <v>0</v>
      </c>
      <c r="AI1882" s="35" t="str">
        <f t="shared" si="417"/>
        <v>Nusidėvėjęs</v>
      </c>
      <c r="AJ1882" s="38" t="str">
        <f>IF(AND(F1882&lt;&gt;[3]Pav.tvarkyklė!$B$12,F1882&lt;&gt;[3]Pav.tvarkyklė!$B$13),"GVTNT","X")</f>
        <v>GVTNT</v>
      </c>
      <c r="AK1882" s="39">
        <f t="shared" si="419"/>
        <v>0</v>
      </c>
      <c r="AL1882" s="41"/>
      <c r="AM1882" s="41"/>
      <c r="AN1882" s="41">
        <f t="shared" si="407"/>
        <v>1900</v>
      </c>
      <c r="AO1882" s="41"/>
      <c r="AP1882" s="41"/>
      <c r="AQ1882" s="41"/>
      <c r="AR1882" s="42"/>
      <c r="AS1882" s="42"/>
      <c r="AU1882" s="43">
        <f t="shared" si="408"/>
        <v>0</v>
      </c>
    </row>
    <row r="1883" spans="1:47" ht="15" customHeight="1" x14ac:dyDescent="0.25">
      <c r="A1883" s="11"/>
      <c r="B1883" s="19">
        <v>2052</v>
      </c>
      <c r="C1883" s="74"/>
      <c r="D1883" s="77"/>
      <c r="E1883" s="78"/>
      <c r="F1883" s="78"/>
      <c r="G1883" s="80"/>
      <c r="H1883" s="49"/>
      <c r="I1883" s="79"/>
      <c r="J1883" s="27"/>
      <c r="K1883" s="27"/>
      <c r="L1883" s="79"/>
      <c r="M1883" s="81"/>
      <c r="N1883" s="29">
        <v>0</v>
      </c>
      <c r="O1883" s="30" t="str">
        <f>IF(G1883&lt;=$N$2,"",IF(F1883=[3]Pav.tvarkyklė!$B$13,"",IF(ISBLANK(R1883),"X","")))</f>
        <v/>
      </c>
      <c r="P1883" s="88"/>
      <c r="Q1883" s="78"/>
      <c r="R1883" s="78"/>
      <c r="S1883" s="63"/>
      <c r="T1883" s="63"/>
      <c r="U1883" s="34" t="str">
        <f>IFERROR(INDEX('[3]5.Grup_T'!$G$4:$G$22,MATCH('6.Turtas'!E1883,'[3]5.Grup_T'!$E$4:$E$22,0)),"0")</f>
        <v>0</v>
      </c>
      <c r="V1883" s="35">
        <f t="shared" si="409"/>
        <v>0</v>
      </c>
      <c r="W1883" s="35">
        <f>IF(NOT(ISBLANK(H1883)),(12-DATEDIF(H1883,'[3]1.Pradzia'!$D$13,"m")),0)</f>
        <v>0</v>
      </c>
      <c r="X1883" s="35">
        <f t="shared" si="410"/>
        <v>0</v>
      </c>
      <c r="Y1883" s="35">
        <f t="shared" si="406"/>
        <v>0</v>
      </c>
      <c r="Z1883" s="35">
        <f t="shared" si="418"/>
        <v>0</v>
      </c>
      <c r="AA1883" s="36">
        <f t="shared" si="411"/>
        <v>0</v>
      </c>
      <c r="AB1883" s="36">
        <f t="shared" si="412"/>
        <v>0</v>
      </c>
      <c r="AC1883" s="37">
        <f t="shared" si="413"/>
        <v>0</v>
      </c>
      <c r="AD1883" s="35">
        <f>IF(OR(YEAR(G1883)&lt;2019,O1883="X"),0,IF(ISBLANK(H1883),DATEDIF(G1883,'[3]1.Pradzia'!$D$13,"M"),DATEDIF(G1883,H1883,"m")))</f>
        <v>0</v>
      </c>
      <c r="AE1883" s="37">
        <f>IF(E1883='[3]5.Grup_T'!$E$20,0,IF(AD1883&lt;&gt;0,M1883/V1883*MIN(12,AD1883),0))</f>
        <v>0</v>
      </c>
      <c r="AF1883" s="37">
        <f t="shared" si="414"/>
        <v>0</v>
      </c>
      <c r="AG1883" s="37">
        <f t="shared" si="415"/>
        <v>0</v>
      </c>
      <c r="AH1883" s="37">
        <f t="shared" si="416"/>
        <v>0</v>
      </c>
      <c r="AI1883" s="35" t="str">
        <f t="shared" si="417"/>
        <v>Nusidėvėjęs</v>
      </c>
      <c r="AJ1883" s="38" t="str">
        <f>IF(AND(F1883&lt;&gt;[3]Pav.tvarkyklė!$B$12,F1883&lt;&gt;[3]Pav.tvarkyklė!$B$13),"GVTNT","X")</f>
        <v>GVTNT</v>
      </c>
      <c r="AK1883" s="39">
        <f t="shared" si="419"/>
        <v>0</v>
      </c>
      <c r="AL1883" s="41"/>
      <c r="AM1883" s="41"/>
      <c r="AN1883" s="41">
        <f t="shared" si="407"/>
        <v>1900</v>
      </c>
      <c r="AO1883" s="41"/>
      <c r="AP1883" s="41"/>
      <c r="AQ1883" s="41"/>
      <c r="AR1883" s="42"/>
      <c r="AS1883" s="42"/>
      <c r="AU1883" s="43">
        <f t="shared" si="408"/>
        <v>0</v>
      </c>
    </row>
    <row r="1884" spans="1:47" ht="15" customHeight="1" x14ac:dyDescent="0.25">
      <c r="A1884" s="11"/>
      <c r="B1884" s="19">
        <v>2053</v>
      </c>
      <c r="C1884" s="74"/>
      <c r="D1884" s="77"/>
      <c r="E1884" s="78"/>
      <c r="F1884" s="78"/>
      <c r="G1884" s="80"/>
      <c r="H1884" s="49"/>
      <c r="I1884" s="79"/>
      <c r="J1884" s="27"/>
      <c r="K1884" s="27"/>
      <c r="L1884" s="79"/>
      <c r="M1884" s="81"/>
      <c r="N1884" s="29">
        <v>0</v>
      </c>
      <c r="O1884" s="30" t="str">
        <f>IF(G1884&lt;=$N$2,"",IF(F1884=[3]Pav.tvarkyklė!$B$13,"",IF(ISBLANK(R1884),"X","")))</f>
        <v/>
      </c>
      <c r="P1884" s="88"/>
      <c r="Q1884" s="78"/>
      <c r="R1884" s="78"/>
      <c r="S1884" s="63"/>
      <c r="T1884" s="63"/>
      <c r="U1884" s="34" t="str">
        <f>IFERROR(INDEX('[3]5.Grup_T'!$G$4:$G$22,MATCH('6.Turtas'!E1884,'[3]5.Grup_T'!$E$4:$E$22,0)),"0")</f>
        <v>0</v>
      </c>
      <c r="V1884" s="35">
        <f t="shared" si="409"/>
        <v>0</v>
      </c>
      <c r="W1884" s="35">
        <f>IF(NOT(ISBLANK(H1884)),(12-DATEDIF(H1884,'[3]1.Pradzia'!$D$13,"m")),0)</f>
        <v>0</v>
      </c>
      <c r="X1884" s="35">
        <f t="shared" si="410"/>
        <v>0</v>
      </c>
      <c r="Y1884" s="35">
        <f t="shared" si="406"/>
        <v>0</v>
      </c>
      <c r="Z1884" s="35">
        <f t="shared" si="418"/>
        <v>0</v>
      </c>
      <c r="AA1884" s="36">
        <f t="shared" si="411"/>
        <v>0</v>
      </c>
      <c r="AB1884" s="36">
        <f t="shared" si="412"/>
        <v>0</v>
      </c>
      <c r="AC1884" s="37">
        <f t="shared" si="413"/>
        <v>0</v>
      </c>
      <c r="AD1884" s="35">
        <f>IF(OR(YEAR(G1884)&lt;2019,O1884="X"),0,IF(ISBLANK(H1884),DATEDIF(G1884,'[3]1.Pradzia'!$D$13,"M"),DATEDIF(G1884,H1884,"m")))</f>
        <v>0</v>
      </c>
      <c r="AE1884" s="37">
        <f>IF(E1884='[3]5.Grup_T'!$E$20,0,IF(AD1884&lt;&gt;0,M1884/V1884*MIN(12,AD1884),0))</f>
        <v>0</v>
      </c>
      <c r="AF1884" s="37">
        <f t="shared" si="414"/>
        <v>0</v>
      </c>
      <c r="AG1884" s="37">
        <f t="shared" si="415"/>
        <v>0</v>
      </c>
      <c r="AH1884" s="37">
        <f t="shared" si="416"/>
        <v>0</v>
      </c>
      <c r="AI1884" s="35" t="str">
        <f t="shared" si="417"/>
        <v>Nusidėvėjęs</v>
      </c>
      <c r="AJ1884" s="38" t="str">
        <f>IF(AND(F1884&lt;&gt;[3]Pav.tvarkyklė!$B$12,F1884&lt;&gt;[3]Pav.tvarkyklė!$B$13),"GVTNT","X")</f>
        <v>GVTNT</v>
      </c>
      <c r="AK1884" s="39">
        <f t="shared" si="419"/>
        <v>0</v>
      </c>
      <c r="AL1884" s="41"/>
      <c r="AM1884" s="41"/>
      <c r="AN1884" s="41">
        <f t="shared" si="407"/>
        <v>1900</v>
      </c>
      <c r="AO1884" s="41"/>
      <c r="AP1884" s="41"/>
      <c r="AQ1884" s="41"/>
      <c r="AR1884" s="42"/>
      <c r="AS1884" s="42"/>
      <c r="AU1884" s="43">
        <f t="shared" si="408"/>
        <v>0</v>
      </c>
    </row>
    <row r="1885" spans="1:47" ht="15" customHeight="1" x14ac:dyDescent="0.25">
      <c r="A1885" s="11"/>
      <c r="B1885" s="19">
        <v>2054</v>
      </c>
      <c r="C1885" s="74"/>
      <c r="D1885" s="77"/>
      <c r="E1885" s="75"/>
      <c r="F1885" s="74"/>
      <c r="G1885" s="80"/>
      <c r="H1885" s="49"/>
      <c r="I1885" s="79"/>
      <c r="J1885" s="27"/>
      <c r="K1885" s="27"/>
      <c r="L1885" s="79"/>
      <c r="M1885" s="81"/>
      <c r="N1885" s="29">
        <v>0</v>
      </c>
      <c r="O1885" s="30" t="str">
        <f>IF(G1885&lt;=$N$2,"",IF(F1885=[3]Pav.tvarkyklė!$B$13,"",IF(ISBLANK(R1885),"X","")))</f>
        <v/>
      </c>
      <c r="P1885" s="88"/>
      <c r="Q1885" s="78"/>
      <c r="R1885" s="78"/>
      <c r="S1885" s="63"/>
      <c r="T1885" s="63"/>
      <c r="U1885" s="34" t="str">
        <f>IFERROR(INDEX('[3]5.Grup_T'!$G$4:$G$22,MATCH('6.Turtas'!E1885,'[3]5.Grup_T'!$E$4:$E$22,0)),"0")</f>
        <v>0</v>
      </c>
      <c r="V1885" s="35">
        <f t="shared" si="409"/>
        <v>0</v>
      </c>
      <c r="W1885" s="35">
        <f>IF(NOT(ISBLANK(H1885)),(12-DATEDIF(H1885,'[3]1.Pradzia'!$D$13,"m")),0)</f>
        <v>0</v>
      </c>
      <c r="X1885" s="35">
        <f t="shared" si="410"/>
        <v>0</v>
      </c>
      <c r="Y1885" s="35">
        <f t="shared" si="406"/>
        <v>0</v>
      </c>
      <c r="Z1885" s="35">
        <f t="shared" si="418"/>
        <v>0</v>
      </c>
      <c r="AA1885" s="36">
        <f t="shared" si="411"/>
        <v>0</v>
      </c>
      <c r="AB1885" s="36">
        <f t="shared" si="412"/>
        <v>0</v>
      </c>
      <c r="AC1885" s="37">
        <f t="shared" si="413"/>
        <v>0</v>
      </c>
      <c r="AD1885" s="35">
        <f>IF(OR(YEAR(G1885)&lt;2019,O1885="X"),0,IF(ISBLANK(H1885),DATEDIF(G1885,'[3]1.Pradzia'!$D$13,"M"),DATEDIF(G1885,H1885,"m")))</f>
        <v>0</v>
      </c>
      <c r="AE1885" s="37">
        <f>IF(E1885='[3]5.Grup_T'!$E$20,0,IF(AD1885&lt;&gt;0,M1885/V1885*MIN(12,AD1885),0))</f>
        <v>0</v>
      </c>
      <c r="AF1885" s="37">
        <f t="shared" si="414"/>
        <v>0</v>
      </c>
      <c r="AG1885" s="37">
        <f t="shared" si="415"/>
        <v>0</v>
      </c>
      <c r="AH1885" s="37">
        <f t="shared" si="416"/>
        <v>0</v>
      </c>
      <c r="AI1885" s="35" t="str">
        <f t="shared" si="417"/>
        <v>Nusidėvėjęs</v>
      </c>
      <c r="AJ1885" s="38" t="str">
        <f>IF(AND(F1885&lt;&gt;[3]Pav.tvarkyklė!$B$12,F1885&lt;&gt;[3]Pav.tvarkyklė!$B$13),"GVTNT","X")</f>
        <v>GVTNT</v>
      </c>
      <c r="AK1885" s="39">
        <f t="shared" si="419"/>
        <v>0</v>
      </c>
      <c r="AL1885" s="41"/>
      <c r="AM1885" s="41"/>
      <c r="AN1885" s="41">
        <f t="shared" si="407"/>
        <v>1900</v>
      </c>
      <c r="AO1885" s="41"/>
      <c r="AP1885" s="41"/>
      <c r="AQ1885" s="41"/>
      <c r="AR1885" s="42"/>
      <c r="AS1885" s="42"/>
      <c r="AU1885" s="43">
        <f t="shared" si="408"/>
        <v>0</v>
      </c>
    </row>
    <row r="1886" spans="1:47" ht="15" customHeight="1" x14ac:dyDescent="0.25">
      <c r="A1886" s="11"/>
      <c r="B1886" s="19">
        <v>2055</v>
      </c>
      <c r="C1886" s="74"/>
      <c r="D1886" s="77"/>
      <c r="E1886" s="78"/>
      <c r="F1886" s="74"/>
      <c r="G1886" s="80"/>
      <c r="H1886" s="49"/>
      <c r="I1886" s="79"/>
      <c r="J1886" s="27"/>
      <c r="K1886" s="27"/>
      <c r="L1886" s="79"/>
      <c r="M1886" s="81"/>
      <c r="N1886" s="29">
        <v>0</v>
      </c>
      <c r="O1886" s="30" t="str">
        <f>IF(G1886&lt;=$N$2,"",IF(F1886=[3]Pav.tvarkyklė!$B$13,"",IF(ISBLANK(R1886),"X","")))</f>
        <v/>
      </c>
      <c r="P1886" s="88"/>
      <c r="Q1886" s="78"/>
      <c r="R1886" s="78"/>
      <c r="S1886" s="63"/>
      <c r="T1886" s="63"/>
      <c r="U1886" s="34" t="str">
        <f>IFERROR(INDEX('[3]5.Grup_T'!$G$4:$G$22,MATCH('6.Turtas'!E1886,'[3]5.Grup_T'!$E$4:$E$22,0)),"0")</f>
        <v>0</v>
      </c>
      <c r="V1886" s="35">
        <f t="shared" si="409"/>
        <v>0</v>
      </c>
      <c r="W1886" s="35">
        <f>IF(NOT(ISBLANK(H1886)),(12-DATEDIF(H1886,'[3]1.Pradzia'!$D$13,"m")),0)</f>
        <v>0</v>
      </c>
      <c r="X1886" s="35">
        <f t="shared" si="410"/>
        <v>0</v>
      </c>
      <c r="Y1886" s="35">
        <f t="shared" si="406"/>
        <v>0</v>
      </c>
      <c r="Z1886" s="35">
        <f t="shared" si="418"/>
        <v>0</v>
      </c>
      <c r="AA1886" s="36">
        <f t="shared" si="411"/>
        <v>0</v>
      </c>
      <c r="AB1886" s="36">
        <f t="shared" si="412"/>
        <v>0</v>
      </c>
      <c r="AC1886" s="37">
        <f t="shared" si="413"/>
        <v>0</v>
      </c>
      <c r="AD1886" s="35">
        <f>IF(OR(YEAR(G1886)&lt;2019,O1886="X"),0,IF(ISBLANK(H1886),DATEDIF(G1886,'[3]1.Pradzia'!$D$13,"M"),DATEDIF(G1886,H1886,"m")))</f>
        <v>0</v>
      </c>
      <c r="AE1886" s="37">
        <f>IF(E1886='[3]5.Grup_T'!$E$20,0,IF(AD1886&lt;&gt;0,M1886/V1886*MIN(12,AD1886),0))</f>
        <v>0</v>
      </c>
      <c r="AF1886" s="37">
        <f t="shared" si="414"/>
        <v>0</v>
      </c>
      <c r="AG1886" s="37">
        <f t="shared" si="415"/>
        <v>0</v>
      </c>
      <c r="AH1886" s="37">
        <f t="shared" si="416"/>
        <v>0</v>
      </c>
      <c r="AI1886" s="35" t="str">
        <f t="shared" si="417"/>
        <v>Nusidėvėjęs</v>
      </c>
      <c r="AJ1886" s="38" t="str">
        <f>IF(AND(F1886&lt;&gt;[3]Pav.tvarkyklė!$B$12,F1886&lt;&gt;[3]Pav.tvarkyklė!$B$13),"GVTNT","X")</f>
        <v>GVTNT</v>
      </c>
      <c r="AK1886" s="39">
        <f t="shared" si="419"/>
        <v>0</v>
      </c>
      <c r="AL1886" s="41"/>
      <c r="AM1886" s="41"/>
      <c r="AN1886" s="41">
        <f t="shared" si="407"/>
        <v>1900</v>
      </c>
      <c r="AO1886" s="41"/>
      <c r="AP1886" s="41"/>
      <c r="AQ1886" s="41"/>
      <c r="AR1886" s="42"/>
      <c r="AS1886" s="42"/>
      <c r="AU1886" s="43">
        <f t="shared" si="408"/>
        <v>0</v>
      </c>
    </row>
    <row r="1887" spans="1:47" ht="15" customHeight="1" x14ac:dyDescent="0.25">
      <c r="A1887" s="11"/>
      <c r="B1887" s="19">
        <v>2056</v>
      </c>
      <c r="C1887" s="74"/>
      <c r="D1887" s="77"/>
      <c r="E1887" s="78"/>
      <c r="F1887" s="78"/>
      <c r="G1887" s="80"/>
      <c r="H1887" s="49"/>
      <c r="I1887" s="79"/>
      <c r="J1887" s="27"/>
      <c r="K1887" s="27"/>
      <c r="L1887" s="79"/>
      <c r="M1887" s="81"/>
      <c r="N1887" s="29">
        <v>0</v>
      </c>
      <c r="O1887" s="30" t="str">
        <f>IF(G1887&lt;=$N$2,"",IF(F1887=[3]Pav.tvarkyklė!$B$13,"",IF(ISBLANK(R1887),"X","")))</f>
        <v/>
      </c>
      <c r="P1887" s="88"/>
      <c r="Q1887" s="78"/>
      <c r="R1887" s="78"/>
      <c r="S1887" s="63"/>
      <c r="T1887" s="63"/>
      <c r="U1887" s="34" t="str">
        <f>IFERROR(INDEX('[3]5.Grup_T'!$G$4:$G$22,MATCH('6.Turtas'!E1887,'[3]5.Grup_T'!$E$4:$E$22,0)),"0")</f>
        <v>0</v>
      </c>
      <c r="V1887" s="35">
        <f t="shared" si="409"/>
        <v>0</v>
      </c>
      <c r="W1887" s="35">
        <f>IF(NOT(ISBLANK(H1887)),(12-DATEDIF(H1887,'[3]1.Pradzia'!$D$13,"m")),0)</f>
        <v>0</v>
      </c>
      <c r="X1887" s="35">
        <f t="shared" si="410"/>
        <v>0</v>
      </c>
      <c r="Y1887" s="35">
        <f t="shared" si="406"/>
        <v>0</v>
      </c>
      <c r="Z1887" s="35">
        <f t="shared" si="418"/>
        <v>0</v>
      </c>
      <c r="AA1887" s="36">
        <f t="shared" si="411"/>
        <v>0</v>
      </c>
      <c r="AB1887" s="36">
        <f t="shared" si="412"/>
        <v>0</v>
      </c>
      <c r="AC1887" s="37">
        <f t="shared" si="413"/>
        <v>0</v>
      </c>
      <c r="AD1887" s="35">
        <f>IF(OR(YEAR(G1887)&lt;2019,O1887="X"),0,IF(ISBLANK(H1887),DATEDIF(G1887,'[3]1.Pradzia'!$D$13,"M"),DATEDIF(G1887,H1887,"m")))</f>
        <v>0</v>
      </c>
      <c r="AE1887" s="37">
        <f>IF(E1887='[3]5.Grup_T'!$E$20,0,IF(AD1887&lt;&gt;0,M1887/V1887*MIN(12,AD1887),0))</f>
        <v>0</v>
      </c>
      <c r="AF1887" s="37">
        <f t="shared" si="414"/>
        <v>0</v>
      </c>
      <c r="AG1887" s="37">
        <f t="shared" si="415"/>
        <v>0</v>
      </c>
      <c r="AH1887" s="37">
        <f t="shared" si="416"/>
        <v>0</v>
      </c>
      <c r="AI1887" s="35" t="str">
        <f t="shared" si="417"/>
        <v>Nusidėvėjęs</v>
      </c>
      <c r="AJ1887" s="38" t="str">
        <f>IF(AND(F1887&lt;&gt;[3]Pav.tvarkyklė!$B$12,F1887&lt;&gt;[3]Pav.tvarkyklė!$B$13),"GVTNT","X")</f>
        <v>GVTNT</v>
      </c>
      <c r="AK1887" s="39">
        <f t="shared" si="419"/>
        <v>0</v>
      </c>
      <c r="AL1887" s="41"/>
      <c r="AM1887" s="41"/>
      <c r="AN1887" s="41">
        <f t="shared" si="407"/>
        <v>1900</v>
      </c>
      <c r="AO1887" s="41"/>
      <c r="AP1887" s="41"/>
      <c r="AQ1887" s="41"/>
      <c r="AR1887" s="42"/>
      <c r="AS1887" s="42"/>
      <c r="AU1887" s="43">
        <f t="shared" si="408"/>
        <v>0</v>
      </c>
    </row>
    <row r="1888" spans="1:47" ht="15" customHeight="1" x14ac:dyDescent="0.25">
      <c r="A1888" s="11"/>
      <c r="B1888" s="19">
        <v>2057</v>
      </c>
      <c r="C1888" s="74"/>
      <c r="D1888" s="77"/>
      <c r="E1888" s="78"/>
      <c r="F1888" s="78"/>
      <c r="G1888" s="80"/>
      <c r="H1888" s="49"/>
      <c r="I1888" s="26"/>
      <c r="J1888" s="27"/>
      <c r="K1888" s="27"/>
      <c r="L1888" s="79"/>
      <c r="M1888" s="28"/>
      <c r="N1888" s="29">
        <v>0</v>
      </c>
      <c r="O1888" s="30" t="str">
        <f>IF(G1888&lt;=$N$2,"",IF(F1888=[3]Pav.tvarkyklė!$B$13,"",IF(ISBLANK(R1888),"X","")))</f>
        <v/>
      </c>
      <c r="P1888" s="88"/>
      <c r="Q1888" s="78"/>
      <c r="R1888" s="78"/>
      <c r="S1888" s="63"/>
      <c r="T1888" s="63"/>
      <c r="U1888" s="34" t="str">
        <f>IFERROR(INDEX('[3]5.Grup_T'!$G$4:$G$22,MATCH('6.Turtas'!E1888,'[3]5.Grup_T'!$E$4:$E$22,0)),"0")</f>
        <v>0</v>
      </c>
      <c r="V1888" s="35">
        <f t="shared" si="409"/>
        <v>0</v>
      </c>
      <c r="W1888" s="35">
        <f>IF(NOT(ISBLANK(H1888)),(12-DATEDIF(H1888,'[3]1.Pradzia'!$D$13,"m")),0)</f>
        <v>0</v>
      </c>
      <c r="X1888" s="35">
        <f t="shared" si="410"/>
        <v>0</v>
      </c>
      <c r="Y1888" s="35">
        <f t="shared" si="406"/>
        <v>0</v>
      </c>
      <c r="Z1888" s="35">
        <f t="shared" si="418"/>
        <v>0</v>
      </c>
      <c r="AA1888" s="36">
        <f t="shared" si="411"/>
        <v>0</v>
      </c>
      <c r="AB1888" s="36">
        <f t="shared" si="412"/>
        <v>0</v>
      </c>
      <c r="AC1888" s="37">
        <f t="shared" si="413"/>
        <v>0</v>
      </c>
      <c r="AD1888" s="35">
        <f>IF(OR(YEAR(G1888)&lt;2019,O1888="X"),0,IF(ISBLANK(H1888),DATEDIF(G1888,'[3]1.Pradzia'!$D$13,"M"),DATEDIF(G1888,H1888,"m")))</f>
        <v>0</v>
      </c>
      <c r="AE1888" s="37">
        <f>IF(E1888='[3]5.Grup_T'!$E$20,0,IF(AD1888&lt;&gt;0,M1888/V1888*MIN(12,AD1888),0))</f>
        <v>0</v>
      </c>
      <c r="AF1888" s="37">
        <f t="shared" si="414"/>
        <v>0</v>
      </c>
      <c r="AG1888" s="37">
        <f t="shared" si="415"/>
        <v>0</v>
      </c>
      <c r="AH1888" s="37">
        <f t="shared" si="416"/>
        <v>0</v>
      </c>
      <c r="AI1888" s="35" t="str">
        <f t="shared" si="417"/>
        <v>Nusidėvėjęs</v>
      </c>
      <c r="AJ1888" s="38" t="str">
        <f>IF(AND(F1888&lt;&gt;[3]Pav.tvarkyklė!$B$12,F1888&lt;&gt;[3]Pav.tvarkyklė!$B$13),"GVTNT","X")</f>
        <v>GVTNT</v>
      </c>
      <c r="AK1888" s="39">
        <f t="shared" si="419"/>
        <v>0</v>
      </c>
      <c r="AL1888" s="41"/>
      <c r="AM1888" s="41"/>
      <c r="AN1888" s="41">
        <f t="shared" si="407"/>
        <v>1900</v>
      </c>
      <c r="AO1888" s="41"/>
      <c r="AP1888" s="41"/>
      <c r="AQ1888" s="41"/>
      <c r="AR1888" s="42"/>
      <c r="AS1888" s="42"/>
      <c r="AU1888" s="43">
        <f t="shared" si="408"/>
        <v>0</v>
      </c>
    </row>
    <row r="1889" spans="1:47" ht="15" customHeight="1" x14ac:dyDescent="0.25">
      <c r="A1889" s="11"/>
      <c r="B1889" s="19">
        <v>2058</v>
      </c>
      <c r="C1889" s="74"/>
      <c r="D1889" s="77"/>
      <c r="E1889" s="78"/>
      <c r="F1889" s="78"/>
      <c r="G1889" s="80"/>
      <c r="H1889" s="49"/>
      <c r="I1889" s="79"/>
      <c r="J1889" s="27"/>
      <c r="K1889" s="27"/>
      <c r="L1889" s="79"/>
      <c r="M1889" s="81"/>
      <c r="N1889" s="29">
        <v>0</v>
      </c>
      <c r="O1889" s="30" t="str">
        <f>IF(G1889&lt;=$N$2,"",IF(F1889=[3]Pav.tvarkyklė!$B$13,"",IF(ISBLANK(R1889),"X","")))</f>
        <v/>
      </c>
      <c r="P1889" s="88"/>
      <c r="Q1889" s="78"/>
      <c r="R1889" s="78"/>
      <c r="S1889" s="63"/>
      <c r="T1889" s="63"/>
      <c r="U1889" s="34" t="str">
        <f>IFERROR(INDEX('[3]5.Grup_T'!$G$4:$G$22,MATCH('6.Turtas'!E1889,'[3]5.Grup_T'!$E$4:$E$22,0)),"0")</f>
        <v>0</v>
      </c>
      <c r="V1889" s="35">
        <f t="shared" si="409"/>
        <v>0</v>
      </c>
      <c r="W1889" s="35">
        <f>IF(NOT(ISBLANK(H1889)),(12-DATEDIF(H1889,'[3]1.Pradzia'!$D$13,"m")),0)</f>
        <v>0</v>
      </c>
      <c r="X1889" s="35">
        <f t="shared" si="410"/>
        <v>0</v>
      </c>
      <c r="Y1889" s="35">
        <f t="shared" si="406"/>
        <v>0</v>
      </c>
      <c r="Z1889" s="35">
        <f t="shared" si="418"/>
        <v>0</v>
      </c>
      <c r="AA1889" s="36">
        <f t="shared" si="411"/>
        <v>0</v>
      </c>
      <c r="AB1889" s="36">
        <f t="shared" si="412"/>
        <v>0</v>
      </c>
      <c r="AC1889" s="37">
        <f t="shared" si="413"/>
        <v>0</v>
      </c>
      <c r="AD1889" s="35">
        <f>IF(OR(YEAR(G1889)&lt;2019,O1889="X"),0,IF(ISBLANK(H1889),DATEDIF(G1889,'[3]1.Pradzia'!$D$13,"M"),DATEDIF(G1889,H1889,"m")))</f>
        <v>0</v>
      </c>
      <c r="AE1889" s="37">
        <f>IF(E1889='[3]5.Grup_T'!$E$20,0,IF(AD1889&lt;&gt;0,M1889/V1889*MIN(12,AD1889),0))</f>
        <v>0</v>
      </c>
      <c r="AF1889" s="37">
        <f t="shared" si="414"/>
        <v>0</v>
      </c>
      <c r="AG1889" s="37">
        <f t="shared" si="415"/>
        <v>0</v>
      </c>
      <c r="AH1889" s="37">
        <f t="shared" si="416"/>
        <v>0</v>
      </c>
      <c r="AI1889" s="35" t="str">
        <f t="shared" si="417"/>
        <v>Nusidėvėjęs</v>
      </c>
      <c r="AJ1889" s="38" t="str">
        <f>IF(AND(F1889&lt;&gt;[3]Pav.tvarkyklė!$B$12,F1889&lt;&gt;[3]Pav.tvarkyklė!$B$13),"GVTNT","X")</f>
        <v>GVTNT</v>
      </c>
      <c r="AK1889" s="39">
        <f t="shared" si="419"/>
        <v>0</v>
      </c>
      <c r="AL1889" s="41"/>
      <c r="AM1889" s="41"/>
      <c r="AN1889" s="41">
        <f t="shared" si="407"/>
        <v>1900</v>
      </c>
      <c r="AO1889" s="41"/>
      <c r="AP1889" s="41"/>
      <c r="AQ1889" s="41"/>
      <c r="AR1889" s="42"/>
      <c r="AS1889" s="42"/>
      <c r="AU1889" s="43">
        <f t="shared" si="408"/>
        <v>0</v>
      </c>
    </row>
    <row r="1890" spans="1:47" ht="15" customHeight="1" x14ac:dyDescent="0.25">
      <c r="A1890" s="11"/>
      <c r="B1890" s="19">
        <v>2059</v>
      </c>
      <c r="C1890" s="74"/>
      <c r="D1890" s="77"/>
      <c r="E1890" s="78"/>
      <c r="F1890" s="78"/>
      <c r="G1890" s="80"/>
      <c r="H1890" s="49"/>
      <c r="I1890" s="79"/>
      <c r="J1890" s="27"/>
      <c r="K1890" s="27"/>
      <c r="L1890" s="79"/>
      <c r="M1890" s="81"/>
      <c r="N1890" s="29">
        <v>0</v>
      </c>
      <c r="O1890" s="30" t="str">
        <f>IF(G1890&lt;=$N$2,"",IF(F1890=[3]Pav.tvarkyklė!$B$13,"",IF(ISBLANK(R1890),"X","")))</f>
        <v/>
      </c>
      <c r="P1890" s="88"/>
      <c r="Q1890" s="78"/>
      <c r="R1890" s="78"/>
      <c r="S1890" s="63"/>
      <c r="T1890" s="63"/>
      <c r="U1890" s="34" t="str">
        <f>IFERROR(INDEX('[3]5.Grup_T'!$G$4:$G$22,MATCH('6.Turtas'!E1890,'[3]5.Grup_T'!$E$4:$E$22,0)),"0")</f>
        <v>0</v>
      </c>
      <c r="V1890" s="35">
        <f t="shared" si="409"/>
        <v>0</v>
      </c>
      <c r="W1890" s="35">
        <f>IF(NOT(ISBLANK(H1890)),(12-DATEDIF(H1890,'[3]1.Pradzia'!$D$13,"m")),0)</f>
        <v>0</v>
      </c>
      <c r="X1890" s="35">
        <f t="shared" si="410"/>
        <v>0</v>
      </c>
      <c r="Y1890" s="35">
        <f t="shared" si="406"/>
        <v>0</v>
      </c>
      <c r="Z1890" s="35">
        <f t="shared" si="418"/>
        <v>0</v>
      </c>
      <c r="AA1890" s="36">
        <f t="shared" si="411"/>
        <v>0</v>
      </c>
      <c r="AB1890" s="36">
        <f t="shared" si="412"/>
        <v>0</v>
      </c>
      <c r="AC1890" s="37">
        <f t="shared" si="413"/>
        <v>0</v>
      </c>
      <c r="AD1890" s="35">
        <f>IF(OR(YEAR(G1890)&lt;2019,O1890="X"),0,IF(ISBLANK(H1890),DATEDIF(G1890,'[3]1.Pradzia'!$D$13,"M"),DATEDIF(G1890,H1890,"m")))</f>
        <v>0</v>
      </c>
      <c r="AE1890" s="37">
        <f>IF(E1890='[3]5.Grup_T'!$E$20,0,IF(AD1890&lt;&gt;0,M1890/V1890*MIN(12,AD1890),0))</f>
        <v>0</v>
      </c>
      <c r="AF1890" s="37">
        <f t="shared" si="414"/>
        <v>0</v>
      </c>
      <c r="AG1890" s="37">
        <f t="shared" si="415"/>
        <v>0</v>
      </c>
      <c r="AH1890" s="37">
        <f t="shared" si="416"/>
        <v>0</v>
      </c>
      <c r="AI1890" s="35" t="str">
        <f t="shared" si="417"/>
        <v>Nusidėvėjęs</v>
      </c>
      <c r="AJ1890" s="38" t="str">
        <f>IF(AND(F1890&lt;&gt;[3]Pav.tvarkyklė!$B$12,F1890&lt;&gt;[3]Pav.tvarkyklė!$B$13),"GVTNT","X")</f>
        <v>GVTNT</v>
      </c>
      <c r="AK1890" s="39">
        <f t="shared" si="419"/>
        <v>0</v>
      </c>
      <c r="AL1890" s="41"/>
      <c r="AM1890" s="41"/>
      <c r="AN1890" s="41">
        <f t="shared" si="407"/>
        <v>1900</v>
      </c>
      <c r="AO1890" s="41"/>
      <c r="AP1890" s="41"/>
      <c r="AQ1890" s="41"/>
      <c r="AR1890" s="42"/>
      <c r="AS1890" s="42"/>
      <c r="AU1890" s="43">
        <f t="shared" si="408"/>
        <v>0</v>
      </c>
    </row>
    <row r="1891" spans="1:47" ht="15" customHeight="1" x14ac:dyDescent="0.25">
      <c r="A1891" s="11"/>
      <c r="B1891" s="19">
        <v>2060</v>
      </c>
      <c r="C1891" s="74"/>
      <c r="D1891" s="77"/>
      <c r="E1891" s="78"/>
      <c r="F1891" s="78"/>
      <c r="G1891" s="80"/>
      <c r="H1891" s="49"/>
      <c r="I1891" s="79"/>
      <c r="J1891" s="27"/>
      <c r="K1891" s="27"/>
      <c r="L1891" s="79"/>
      <c r="M1891" s="81"/>
      <c r="N1891" s="29">
        <v>0</v>
      </c>
      <c r="O1891" s="30" t="str">
        <f>IF(G1891&lt;=$N$2,"",IF(F1891=[3]Pav.tvarkyklė!$B$13,"",IF(ISBLANK(R1891),"X","")))</f>
        <v/>
      </c>
      <c r="P1891" s="88"/>
      <c r="Q1891" s="78"/>
      <c r="R1891" s="78"/>
      <c r="S1891" s="63"/>
      <c r="T1891" s="63"/>
      <c r="U1891" s="34" t="str">
        <f>IFERROR(INDEX('[3]5.Grup_T'!$G$4:$G$22,MATCH('6.Turtas'!E1891,'[3]5.Grup_T'!$E$4:$E$22,0)),"0")</f>
        <v>0</v>
      </c>
      <c r="V1891" s="35">
        <f t="shared" si="409"/>
        <v>0</v>
      </c>
      <c r="W1891" s="35">
        <f>IF(NOT(ISBLANK(H1891)),(12-DATEDIF(H1891,'[3]1.Pradzia'!$D$13,"m")),0)</f>
        <v>0</v>
      </c>
      <c r="X1891" s="35">
        <f t="shared" si="410"/>
        <v>0</v>
      </c>
      <c r="Y1891" s="35">
        <f t="shared" si="406"/>
        <v>0</v>
      </c>
      <c r="Z1891" s="35">
        <f t="shared" si="418"/>
        <v>0</v>
      </c>
      <c r="AA1891" s="36">
        <f t="shared" si="411"/>
        <v>0</v>
      </c>
      <c r="AB1891" s="36">
        <f t="shared" si="412"/>
        <v>0</v>
      </c>
      <c r="AC1891" s="37">
        <f t="shared" si="413"/>
        <v>0</v>
      </c>
      <c r="AD1891" s="35">
        <f>IF(OR(YEAR(G1891)&lt;2019,O1891="X"),0,IF(ISBLANK(H1891),DATEDIF(G1891,'[3]1.Pradzia'!$D$13,"M"),DATEDIF(G1891,H1891,"m")))</f>
        <v>0</v>
      </c>
      <c r="AE1891" s="37">
        <f>IF(E1891='[3]5.Grup_T'!$E$20,0,IF(AD1891&lt;&gt;0,M1891/V1891*MIN(12,AD1891),0))</f>
        <v>0</v>
      </c>
      <c r="AF1891" s="37">
        <f t="shared" si="414"/>
        <v>0</v>
      </c>
      <c r="AG1891" s="37">
        <f t="shared" si="415"/>
        <v>0</v>
      </c>
      <c r="AH1891" s="37">
        <f t="shared" si="416"/>
        <v>0</v>
      </c>
      <c r="AI1891" s="35" t="str">
        <f t="shared" si="417"/>
        <v>Nusidėvėjęs</v>
      </c>
      <c r="AJ1891" s="38" t="str">
        <f>IF(AND(F1891&lt;&gt;[3]Pav.tvarkyklė!$B$12,F1891&lt;&gt;[3]Pav.tvarkyklė!$B$13),"GVTNT","X")</f>
        <v>GVTNT</v>
      </c>
      <c r="AK1891" s="39">
        <f t="shared" si="419"/>
        <v>0</v>
      </c>
      <c r="AL1891" s="41"/>
      <c r="AM1891" s="41"/>
      <c r="AN1891" s="41">
        <f t="shared" si="407"/>
        <v>1900</v>
      </c>
      <c r="AO1891" s="41"/>
      <c r="AP1891" s="41"/>
      <c r="AQ1891" s="41"/>
      <c r="AR1891" s="42"/>
      <c r="AS1891" s="42"/>
      <c r="AU1891" s="43">
        <f t="shared" si="408"/>
        <v>0</v>
      </c>
    </row>
    <row r="1892" spans="1:47" ht="15" customHeight="1" x14ac:dyDescent="0.25">
      <c r="A1892" s="11"/>
      <c r="B1892" s="19">
        <v>2061</v>
      </c>
      <c r="C1892" s="74"/>
      <c r="D1892" s="77"/>
      <c r="E1892" s="78"/>
      <c r="F1892" s="78"/>
      <c r="G1892" s="80"/>
      <c r="H1892" s="49"/>
      <c r="I1892" s="79"/>
      <c r="J1892" s="27"/>
      <c r="K1892" s="27"/>
      <c r="L1892" s="79"/>
      <c r="M1892" s="81"/>
      <c r="N1892" s="29">
        <v>0</v>
      </c>
      <c r="O1892" s="30" t="str">
        <f>IF(G1892&lt;=$N$2,"",IF(F1892=[3]Pav.tvarkyklė!$B$13,"",IF(ISBLANK(R1892),"X","")))</f>
        <v/>
      </c>
      <c r="P1892" s="88"/>
      <c r="Q1892" s="78"/>
      <c r="R1892" s="78"/>
      <c r="S1892" s="63"/>
      <c r="T1892" s="63"/>
      <c r="U1892" s="34" t="str">
        <f>IFERROR(INDEX('[3]5.Grup_T'!$G$4:$G$22,MATCH('6.Turtas'!E1892,'[3]5.Grup_T'!$E$4:$E$22,0)),"0")</f>
        <v>0</v>
      </c>
      <c r="V1892" s="35">
        <f t="shared" si="409"/>
        <v>0</v>
      </c>
      <c r="W1892" s="35">
        <f>IF(NOT(ISBLANK(H1892)),(12-DATEDIF(H1892,'[3]1.Pradzia'!$D$13,"m")),0)</f>
        <v>0</v>
      </c>
      <c r="X1892" s="35">
        <f t="shared" si="410"/>
        <v>0</v>
      </c>
      <c r="Y1892" s="35">
        <f t="shared" si="406"/>
        <v>0</v>
      </c>
      <c r="Z1892" s="35">
        <f t="shared" si="418"/>
        <v>0</v>
      </c>
      <c r="AA1892" s="36">
        <f t="shared" si="411"/>
        <v>0</v>
      </c>
      <c r="AB1892" s="36">
        <f t="shared" si="412"/>
        <v>0</v>
      </c>
      <c r="AC1892" s="37">
        <f t="shared" si="413"/>
        <v>0</v>
      </c>
      <c r="AD1892" s="35">
        <f>IF(OR(YEAR(G1892)&lt;2019,O1892="X"),0,IF(ISBLANK(H1892),DATEDIF(G1892,'[3]1.Pradzia'!$D$13,"M"),DATEDIF(G1892,H1892,"m")))</f>
        <v>0</v>
      </c>
      <c r="AE1892" s="37">
        <f>IF(E1892='[3]5.Grup_T'!$E$20,0,IF(AD1892&lt;&gt;0,M1892/V1892*MIN(12,AD1892),0))</f>
        <v>0</v>
      </c>
      <c r="AF1892" s="37">
        <f t="shared" si="414"/>
        <v>0</v>
      </c>
      <c r="AG1892" s="37">
        <f t="shared" si="415"/>
        <v>0</v>
      </c>
      <c r="AH1892" s="37">
        <f t="shared" si="416"/>
        <v>0</v>
      </c>
      <c r="AI1892" s="35" t="str">
        <f t="shared" si="417"/>
        <v>Nusidėvėjęs</v>
      </c>
      <c r="AJ1892" s="38" t="str">
        <f>IF(AND(F1892&lt;&gt;[3]Pav.tvarkyklė!$B$12,F1892&lt;&gt;[3]Pav.tvarkyklė!$B$13),"GVTNT","X")</f>
        <v>GVTNT</v>
      </c>
      <c r="AK1892" s="39">
        <f t="shared" si="419"/>
        <v>0</v>
      </c>
      <c r="AL1892" s="41"/>
      <c r="AM1892" s="41"/>
      <c r="AN1892" s="41">
        <f t="shared" si="407"/>
        <v>1900</v>
      </c>
      <c r="AO1892" s="41"/>
      <c r="AP1892" s="41"/>
      <c r="AQ1892" s="41"/>
      <c r="AR1892" s="42"/>
      <c r="AS1892" s="42"/>
      <c r="AU1892" s="43">
        <f t="shared" si="408"/>
        <v>0</v>
      </c>
    </row>
    <row r="1893" spans="1:47" ht="15" customHeight="1" x14ac:dyDescent="0.25">
      <c r="A1893" s="11"/>
      <c r="B1893" s="19">
        <v>2062</v>
      </c>
      <c r="C1893" s="74"/>
      <c r="D1893" s="77"/>
      <c r="E1893" s="78"/>
      <c r="F1893" s="78"/>
      <c r="G1893" s="80"/>
      <c r="H1893" s="49"/>
      <c r="I1893" s="79"/>
      <c r="J1893" s="27"/>
      <c r="K1893" s="27"/>
      <c r="L1893" s="79"/>
      <c r="M1893" s="81"/>
      <c r="N1893" s="29">
        <v>0</v>
      </c>
      <c r="O1893" s="30" t="str">
        <f>IF(G1893&lt;=$N$2,"",IF(F1893=[3]Pav.tvarkyklė!$B$13,"",IF(ISBLANK(R1893),"X","")))</f>
        <v/>
      </c>
      <c r="P1893" s="88"/>
      <c r="Q1893" s="78"/>
      <c r="R1893" s="78"/>
      <c r="S1893" s="63"/>
      <c r="T1893" s="63"/>
      <c r="U1893" s="34" t="str">
        <f>IFERROR(INDEX('[3]5.Grup_T'!$G$4:$G$22,MATCH('6.Turtas'!E1893,'[3]5.Grup_T'!$E$4:$E$22,0)),"0")</f>
        <v>0</v>
      </c>
      <c r="V1893" s="35">
        <f t="shared" si="409"/>
        <v>0</v>
      </c>
      <c r="W1893" s="35">
        <f>IF(NOT(ISBLANK(H1893)),(12-DATEDIF(H1893,'[3]1.Pradzia'!$D$13,"m")),0)</f>
        <v>0</v>
      </c>
      <c r="X1893" s="35">
        <f t="shared" si="410"/>
        <v>0</v>
      </c>
      <c r="Y1893" s="35">
        <f t="shared" si="406"/>
        <v>0</v>
      </c>
      <c r="Z1893" s="35">
        <f t="shared" si="418"/>
        <v>0</v>
      </c>
      <c r="AA1893" s="36">
        <f t="shared" si="411"/>
        <v>0</v>
      </c>
      <c r="AB1893" s="36">
        <f t="shared" si="412"/>
        <v>0</v>
      </c>
      <c r="AC1893" s="37">
        <f t="shared" si="413"/>
        <v>0</v>
      </c>
      <c r="AD1893" s="35">
        <f>IF(OR(YEAR(G1893)&lt;2019,O1893="X"),0,IF(ISBLANK(H1893),DATEDIF(G1893,'[3]1.Pradzia'!$D$13,"M"),DATEDIF(G1893,H1893,"m")))</f>
        <v>0</v>
      </c>
      <c r="AE1893" s="37">
        <f>IF(E1893='[3]5.Grup_T'!$E$20,0,IF(AD1893&lt;&gt;0,M1893/V1893*MIN(12,AD1893),0))</f>
        <v>0</v>
      </c>
      <c r="AF1893" s="37">
        <f t="shared" si="414"/>
        <v>0</v>
      </c>
      <c r="AG1893" s="37">
        <f t="shared" si="415"/>
        <v>0</v>
      </c>
      <c r="AH1893" s="37">
        <f t="shared" si="416"/>
        <v>0</v>
      </c>
      <c r="AI1893" s="35" t="str">
        <f t="shared" si="417"/>
        <v>Nusidėvėjęs</v>
      </c>
      <c r="AJ1893" s="38" t="str">
        <f>IF(AND(F1893&lt;&gt;[3]Pav.tvarkyklė!$B$12,F1893&lt;&gt;[3]Pav.tvarkyklė!$B$13),"GVTNT","X")</f>
        <v>GVTNT</v>
      </c>
      <c r="AK1893" s="39">
        <f t="shared" si="419"/>
        <v>0</v>
      </c>
      <c r="AL1893" s="41"/>
      <c r="AM1893" s="41"/>
      <c r="AN1893" s="41">
        <f t="shared" si="407"/>
        <v>1900</v>
      </c>
      <c r="AO1893" s="41"/>
      <c r="AP1893" s="41"/>
      <c r="AQ1893" s="41"/>
      <c r="AR1893" s="42"/>
      <c r="AS1893" s="42"/>
      <c r="AU1893" s="43">
        <f t="shared" si="408"/>
        <v>0</v>
      </c>
    </row>
    <row r="1894" spans="1:47" ht="15" customHeight="1" x14ac:dyDescent="0.25">
      <c r="A1894" s="11"/>
      <c r="B1894" s="19">
        <v>2063</v>
      </c>
      <c r="C1894" s="74"/>
      <c r="D1894" s="77"/>
      <c r="E1894" s="78"/>
      <c r="F1894" s="78"/>
      <c r="G1894" s="80"/>
      <c r="H1894" s="49"/>
      <c r="I1894" s="79"/>
      <c r="J1894" s="27"/>
      <c r="K1894" s="27"/>
      <c r="L1894" s="79"/>
      <c r="M1894" s="81"/>
      <c r="N1894" s="29">
        <v>0</v>
      </c>
      <c r="O1894" s="30" t="str">
        <f>IF(G1894&lt;=$N$2,"",IF(F1894=[3]Pav.tvarkyklė!$B$13,"",IF(ISBLANK(R1894),"X","")))</f>
        <v/>
      </c>
      <c r="P1894" s="88"/>
      <c r="Q1894" s="78"/>
      <c r="R1894" s="78"/>
      <c r="S1894" s="63"/>
      <c r="T1894" s="63"/>
      <c r="U1894" s="34" t="str">
        <f>IFERROR(INDEX('[3]5.Grup_T'!$G$4:$G$22,MATCH('6.Turtas'!E1894,'[3]5.Grup_T'!$E$4:$E$22,0)),"0")</f>
        <v>0</v>
      </c>
      <c r="V1894" s="35">
        <f t="shared" si="409"/>
        <v>0</v>
      </c>
      <c r="W1894" s="35">
        <f>IF(NOT(ISBLANK(H1894)),(12-DATEDIF(H1894,'[3]1.Pradzia'!$D$13,"m")),0)</f>
        <v>0</v>
      </c>
      <c r="X1894" s="35">
        <f t="shared" si="410"/>
        <v>0</v>
      </c>
      <c r="Y1894" s="35">
        <f t="shared" si="406"/>
        <v>0</v>
      </c>
      <c r="Z1894" s="35">
        <f t="shared" si="418"/>
        <v>0</v>
      </c>
      <c r="AA1894" s="36">
        <f t="shared" si="411"/>
        <v>0</v>
      </c>
      <c r="AB1894" s="36">
        <f t="shared" si="412"/>
        <v>0</v>
      </c>
      <c r="AC1894" s="37">
        <f t="shared" si="413"/>
        <v>0</v>
      </c>
      <c r="AD1894" s="35">
        <f>IF(OR(YEAR(G1894)&lt;2019,O1894="X"),0,IF(ISBLANK(H1894),DATEDIF(G1894,'[3]1.Pradzia'!$D$13,"M"),DATEDIF(G1894,H1894,"m")))</f>
        <v>0</v>
      </c>
      <c r="AE1894" s="37">
        <f>IF(E1894='[3]5.Grup_T'!$E$20,0,IF(AD1894&lt;&gt;0,M1894/V1894*MIN(12,AD1894),0))</f>
        <v>0</v>
      </c>
      <c r="AF1894" s="37">
        <f t="shared" si="414"/>
        <v>0</v>
      </c>
      <c r="AG1894" s="37">
        <f t="shared" si="415"/>
        <v>0</v>
      </c>
      <c r="AH1894" s="37">
        <f t="shared" si="416"/>
        <v>0</v>
      </c>
      <c r="AI1894" s="35" t="str">
        <f t="shared" si="417"/>
        <v>Nusidėvėjęs</v>
      </c>
      <c r="AJ1894" s="38" t="str">
        <f>IF(AND(F1894&lt;&gt;[3]Pav.tvarkyklė!$B$12,F1894&lt;&gt;[3]Pav.tvarkyklė!$B$13),"GVTNT","X")</f>
        <v>GVTNT</v>
      </c>
      <c r="AK1894" s="39">
        <f t="shared" si="419"/>
        <v>0</v>
      </c>
      <c r="AL1894" s="41"/>
      <c r="AM1894" s="41"/>
      <c r="AN1894" s="41">
        <f t="shared" si="407"/>
        <v>1900</v>
      </c>
      <c r="AO1894" s="41"/>
      <c r="AP1894" s="41"/>
      <c r="AQ1894" s="41"/>
      <c r="AR1894" s="42"/>
      <c r="AS1894" s="42"/>
      <c r="AU1894" s="43">
        <f t="shared" si="408"/>
        <v>0</v>
      </c>
    </row>
    <row r="1895" spans="1:47" ht="15" customHeight="1" x14ac:dyDescent="0.25">
      <c r="A1895" s="11"/>
      <c r="B1895" s="19">
        <v>2064</v>
      </c>
      <c r="C1895" s="74"/>
      <c r="D1895" s="77"/>
      <c r="E1895" s="78"/>
      <c r="F1895" s="78"/>
      <c r="G1895" s="80"/>
      <c r="H1895" s="49"/>
      <c r="I1895" s="79"/>
      <c r="J1895" s="27"/>
      <c r="K1895" s="27"/>
      <c r="L1895" s="79"/>
      <c r="M1895" s="81"/>
      <c r="N1895" s="29">
        <v>0</v>
      </c>
      <c r="O1895" s="30" t="str">
        <f>IF(G1895&lt;=$N$2,"",IF(F1895=[3]Pav.tvarkyklė!$B$13,"",IF(ISBLANK(R1895),"X","")))</f>
        <v/>
      </c>
      <c r="P1895" s="88"/>
      <c r="Q1895" s="78"/>
      <c r="R1895" s="78"/>
      <c r="S1895" s="63"/>
      <c r="T1895" s="63"/>
      <c r="U1895" s="34" t="str">
        <f>IFERROR(INDEX('[3]5.Grup_T'!$G$4:$G$22,MATCH('6.Turtas'!E1895,'[3]5.Grup_T'!$E$4:$E$22,0)),"0")</f>
        <v>0</v>
      </c>
      <c r="V1895" s="35">
        <f t="shared" si="409"/>
        <v>0</v>
      </c>
      <c r="W1895" s="35">
        <f>IF(NOT(ISBLANK(H1895)),(12-DATEDIF(H1895,'[3]1.Pradzia'!$D$13,"m")),0)</f>
        <v>0</v>
      </c>
      <c r="X1895" s="35">
        <f t="shared" si="410"/>
        <v>0</v>
      </c>
      <c r="Y1895" s="35">
        <f t="shared" si="406"/>
        <v>0</v>
      </c>
      <c r="Z1895" s="35">
        <f t="shared" si="418"/>
        <v>0</v>
      </c>
      <c r="AA1895" s="36">
        <f t="shared" si="411"/>
        <v>0</v>
      </c>
      <c r="AB1895" s="36">
        <f t="shared" si="412"/>
        <v>0</v>
      </c>
      <c r="AC1895" s="37">
        <f t="shared" si="413"/>
        <v>0</v>
      </c>
      <c r="AD1895" s="35">
        <f>IF(OR(YEAR(G1895)&lt;2019,O1895="X"),0,IF(ISBLANK(H1895),DATEDIF(G1895,'[3]1.Pradzia'!$D$13,"M"),DATEDIF(G1895,H1895,"m")))</f>
        <v>0</v>
      </c>
      <c r="AE1895" s="37">
        <f>IF(E1895='[3]5.Grup_T'!$E$20,0,IF(AD1895&lt;&gt;0,M1895/V1895*MIN(12,AD1895),0))</f>
        <v>0</v>
      </c>
      <c r="AF1895" s="37">
        <f t="shared" si="414"/>
        <v>0</v>
      </c>
      <c r="AG1895" s="37">
        <f t="shared" si="415"/>
        <v>0</v>
      </c>
      <c r="AH1895" s="37">
        <f t="shared" si="416"/>
        <v>0</v>
      </c>
      <c r="AI1895" s="35" t="str">
        <f t="shared" si="417"/>
        <v>Nusidėvėjęs</v>
      </c>
      <c r="AJ1895" s="38" t="str">
        <f>IF(AND(F1895&lt;&gt;[3]Pav.tvarkyklė!$B$12,F1895&lt;&gt;[3]Pav.tvarkyklė!$B$13),"GVTNT","X")</f>
        <v>GVTNT</v>
      </c>
      <c r="AK1895" s="39">
        <f t="shared" si="419"/>
        <v>0</v>
      </c>
      <c r="AL1895" s="41"/>
      <c r="AM1895" s="41"/>
      <c r="AN1895" s="41">
        <f t="shared" si="407"/>
        <v>1900</v>
      </c>
      <c r="AO1895" s="41"/>
      <c r="AP1895" s="41"/>
      <c r="AQ1895" s="41"/>
      <c r="AR1895" s="42"/>
      <c r="AS1895" s="42"/>
      <c r="AU1895" s="43">
        <f t="shared" si="408"/>
        <v>0</v>
      </c>
    </row>
    <row r="1896" spans="1:47" ht="15" customHeight="1" x14ac:dyDescent="0.25">
      <c r="A1896" s="11"/>
      <c r="B1896" s="19">
        <v>2065</v>
      </c>
      <c r="C1896" s="74"/>
      <c r="D1896" s="77"/>
      <c r="E1896" s="78"/>
      <c r="F1896" s="78"/>
      <c r="G1896" s="80"/>
      <c r="H1896" s="49"/>
      <c r="I1896" s="79"/>
      <c r="J1896" s="27"/>
      <c r="K1896" s="27"/>
      <c r="L1896" s="79"/>
      <c r="M1896" s="81"/>
      <c r="N1896" s="29">
        <v>0</v>
      </c>
      <c r="O1896" s="30" t="str">
        <f>IF(G1896&lt;=$N$2,"",IF(F1896=[3]Pav.tvarkyklė!$B$13,"",IF(ISBLANK(R1896),"X","")))</f>
        <v/>
      </c>
      <c r="P1896" s="88"/>
      <c r="Q1896" s="78"/>
      <c r="R1896" s="78"/>
      <c r="S1896" s="63"/>
      <c r="T1896" s="63"/>
      <c r="U1896" s="34" t="str">
        <f>IFERROR(INDEX('[3]5.Grup_T'!$G$4:$G$22,MATCH('6.Turtas'!E1896,'[3]5.Grup_T'!$E$4:$E$22,0)),"0")</f>
        <v>0</v>
      </c>
      <c r="V1896" s="35">
        <f t="shared" si="409"/>
        <v>0</v>
      </c>
      <c r="W1896" s="35">
        <f>IF(NOT(ISBLANK(H1896)),(12-DATEDIF(H1896,'[3]1.Pradzia'!$D$13,"m")),0)</f>
        <v>0</v>
      </c>
      <c r="X1896" s="35">
        <f t="shared" si="410"/>
        <v>0</v>
      </c>
      <c r="Y1896" s="35">
        <f t="shared" si="406"/>
        <v>0</v>
      </c>
      <c r="Z1896" s="35">
        <f t="shared" si="418"/>
        <v>0</v>
      </c>
      <c r="AA1896" s="36">
        <f t="shared" si="411"/>
        <v>0</v>
      </c>
      <c r="AB1896" s="36">
        <f t="shared" si="412"/>
        <v>0</v>
      </c>
      <c r="AC1896" s="37">
        <f t="shared" si="413"/>
        <v>0</v>
      </c>
      <c r="AD1896" s="35">
        <f>IF(OR(YEAR(G1896)&lt;2019,O1896="X"),0,IF(ISBLANK(H1896),DATEDIF(G1896,'[3]1.Pradzia'!$D$13,"M"),DATEDIF(G1896,H1896,"m")))</f>
        <v>0</v>
      </c>
      <c r="AE1896" s="37">
        <f>IF(E1896='[3]5.Grup_T'!$E$20,0,IF(AD1896&lt;&gt;0,M1896/V1896*MIN(12,AD1896),0))</f>
        <v>0</v>
      </c>
      <c r="AF1896" s="37">
        <f t="shared" si="414"/>
        <v>0</v>
      </c>
      <c r="AG1896" s="37">
        <f t="shared" si="415"/>
        <v>0</v>
      </c>
      <c r="AH1896" s="37">
        <f t="shared" si="416"/>
        <v>0</v>
      </c>
      <c r="AI1896" s="35" t="str">
        <f t="shared" si="417"/>
        <v>Nusidėvėjęs</v>
      </c>
      <c r="AJ1896" s="38" t="str">
        <f>IF(AND(F1896&lt;&gt;[3]Pav.tvarkyklė!$B$12,F1896&lt;&gt;[3]Pav.tvarkyklė!$B$13),"GVTNT","X")</f>
        <v>GVTNT</v>
      </c>
      <c r="AK1896" s="39">
        <f t="shared" si="419"/>
        <v>0</v>
      </c>
      <c r="AL1896" s="41"/>
      <c r="AM1896" s="41"/>
      <c r="AN1896" s="41">
        <f t="shared" si="407"/>
        <v>1900</v>
      </c>
      <c r="AO1896" s="41"/>
      <c r="AP1896" s="41"/>
      <c r="AQ1896" s="41"/>
      <c r="AR1896" s="42"/>
      <c r="AS1896" s="42"/>
      <c r="AU1896" s="43">
        <f t="shared" si="408"/>
        <v>0</v>
      </c>
    </row>
    <row r="1897" spans="1:47" ht="15" customHeight="1" x14ac:dyDescent="0.25">
      <c r="A1897" s="11"/>
      <c r="B1897" s="19">
        <v>2066</v>
      </c>
      <c r="C1897" s="74"/>
      <c r="D1897" s="77"/>
      <c r="E1897" s="78"/>
      <c r="F1897" s="78"/>
      <c r="G1897" s="80"/>
      <c r="H1897" s="49"/>
      <c r="I1897" s="79"/>
      <c r="J1897" s="27"/>
      <c r="K1897" s="27"/>
      <c r="L1897" s="79"/>
      <c r="M1897" s="81"/>
      <c r="N1897" s="29">
        <v>0</v>
      </c>
      <c r="O1897" s="30" t="str">
        <f>IF(G1897&lt;=$N$2,"",IF(F1897=[3]Pav.tvarkyklė!$B$13,"",IF(ISBLANK(R1897),"X","")))</f>
        <v/>
      </c>
      <c r="P1897" s="88"/>
      <c r="Q1897" s="78"/>
      <c r="R1897" s="78"/>
      <c r="S1897" s="63"/>
      <c r="T1897" s="63"/>
      <c r="U1897" s="34" t="str">
        <f>IFERROR(INDEX('[3]5.Grup_T'!$G$4:$G$22,MATCH('6.Turtas'!E1897,'[3]5.Grup_T'!$E$4:$E$22,0)),"0")</f>
        <v>0</v>
      </c>
      <c r="V1897" s="35">
        <f t="shared" si="409"/>
        <v>0</v>
      </c>
      <c r="W1897" s="35">
        <f>IF(NOT(ISBLANK(H1897)),(12-DATEDIF(H1897,'[3]1.Pradzia'!$D$13,"m")),0)</f>
        <v>0</v>
      </c>
      <c r="X1897" s="35">
        <f t="shared" si="410"/>
        <v>0</v>
      </c>
      <c r="Y1897" s="35">
        <f t="shared" si="406"/>
        <v>0</v>
      </c>
      <c r="Z1897" s="35">
        <f t="shared" si="418"/>
        <v>0</v>
      </c>
      <c r="AA1897" s="36">
        <f t="shared" si="411"/>
        <v>0</v>
      </c>
      <c r="AB1897" s="36">
        <f t="shared" si="412"/>
        <v>0</v>
      </c>
      <c r="AC1897" s="37">
        <f t="shared" si="413"/>
        <v>0</v>
      </c>
      <c r="AD1897" s="35">
        <f>IF(OR(YEAR(G1897)&lt;2019,O1897="X"),0,IF(ISBLANK(H1897),DATEDIF(G1897,'[3]1.Pradzia'!$D$13,"M"),DATEDIF(G1897,H1897,"m")))</f>
        <v>0</v>
      </c>
      <c r="AE1897" s="37">
        <f>IF(E1897='[3]5.Grup_T'!$E$20,0,IF(AD1897&lt;&gt;0,M1897/V1897*MIN(12,AD1897),0))</f>
        <v>0</v>
      </c>
      <c r="AF1897" s="37">
        <f t="shared" si="414"/>
        <v>0</v>
      </c>
      <c r="AG1897" s="37">
        <f t="shared" si="415"/>
        <v>0</v>
      </c>
      <c r="AH1897" s="37">
        <f t="shared" si="416"/>
        <v>0</v>
      </c>
      <c r="AI1897" s="35" t="str">
        <f t="shared" si="417"/>
        <v>Nusidėvėjęs</v>
      </c>
      <c r="AJ1897" s="38" t="str">
        <f>IF(AND(F1897&lt;&gt;[3]Pav.tvarkyklė!$B$12,F1897&lt;&gt;[3]Pav.tvarkyklė!$B$13),"GVTNT","X")</f>
        <v>GVTNT</v>
      </c>
      <c r="AK1897" s="39">
        <f t="shared" si="419"/>
        <v>0</v>
      </c>
      <c r="AL1897" s="41"/>
      <c r="AM1897" s="41"/>
      <c r="AN1897" s="41">
        <f t="shared" si="407"/>
        <v>1900</v>
      </c>
      <c r="AO1897" s="41"/>
      <c r="AP1897" s="41"/>
      <c r="AQ1897" s="41"/>
      <c r="AR1897" s="42"/>
      <c r="AS1897" s="42"/>
      <c r="AU1897" s="43">
        <f t="shared" si="408"/>
        <v>0</v>
      </c>
    </row>
    <row r="1898" spans="1:47" ht="15" customHeight="1" x14ac:dyDescent="0.25">
      <c r="A1898" s="11"/>
      <c r="B1898" s="19">
        <v>2067</v>
      </c>
      <c r="C1898" s="74"/>
      <c r="D1898" s="77"/>
      <c r="E1898" s="78"/>
      <c r="F1898" s="74"/>
      <c r="G1898" s="80"/>
      <c r="H1898" s="49"/>
      <c r="I1898" s="79"/>
      <c r="J1898" s="27"/>
      <c r="K1898" s="27"/>
      <c r="L1898" s="79"/>
      <c r="M1898" s="81"/>
      <c r="N1898" s="29">
        <v>0</v>
      </c>
      <c r="O1898" s="30" t="str">
        <f>IF(G1898&lt;=$N$2,"",IF(F1898=[3]Pav.tvarkyklė!$B$13,"",IF(ISBLANK(R1898),"X","")))</f>
        <v/>
      </c>
      <c r="P1898" s="88"/>
      <c r="Q1898" s="78"/>
      <c r="R1898" s="78"/>
      <c r="S1898" s="63"/>
      <c r="T1898" s="63"/>
      <c r="U1898" s="34" t="str">
        <f>IFERROR(INDEX('[3]5.Grup_T'!$G$4:$G$22,MATCH('6.Turtas'!E1898,'[3]5.Grup_T'!$E$4:$E$22,0)),"0")</f>
        <v>0</v>
      </c>
      <c r="V1898" s="35">
        <f t="shared" si="409"/>
        <v>0</v>
      </c>
      <c r="W1898" s="35">
        <f>IF(NOT(ISBLANK(H1898)),(12-DATEDIF(H1898,'[3]1.Pradzia'!$D$13,"m")),0)</f>
        <v>0</v>
      </c>
      <c r="X1898" s="35">
        <f t="shared" si="410"/>
        <v>0</v>
      </c>
      <c r="Y1898" s="35">
        <f t="shared" si="406"/>
        <v>0</v>
      </c>
      <c r="Z1898" s="35">
        <f t="shared" si="418"/>
        <v>0</v>
      </c>
      <c r="AA1898" s="36">
        <f t="shared" si="411"/>
        <v>0</v>
      </c>
      <c r="AB1898" s="36">
        <f t="shared" si="412"/>
        <v>0</v>
      </c>
      <c r="AC1898" s="37">
        <f t="shared" si="413"/>
        <v>0</v>
      </c>
      <c r="AD1898" s="35">
        <f>IF(OR(YEAR(G1898)&lt;2019,O1898="X"),0,IF(ISBLANK(H1898),DATEDIF(G1898,'[3]1.Pradzia'!$D$13,"M"),DATEDIF(G1898,H1898,"m")))</f>
        <v>0</v>
      </c>
      <c r="AE1898" s="37">
        <f>IF(E1898='[3]5.Grup_T'!$E$20,0,IF(AD1898&lt;&gt;0,M1898/V1898*MIN(12,AD1898),0))</f>
        <v>0</v>
      </c>
      <c r="AF1898" s="37">
        <f t="shared" si="414"/>
        <v>0</v>
      </c>
      <c r="AG1898" s="37">
        <f t="shared" si="415"/>
        <v>0</v>
      </c>
      <c r="AH1898" s="37">
        <f t="shared" si="416"/>
        <v>0</v>
      </c>
      <c r="AI1898" s="35" t="str">
        <f t="shared" si="417"/>
        <v>Nusidėvėjęs</v>
      </c>
      <c r="AJ1898" s="38" t="str">
        <f>IF(AND(F1898&lt;&gt;[3]Pav.tvarkyklė!$B$12,F1898&lt;&gt;[3]Pav.tvarkyklė!$B$13),"GVTNT","X")</f>
        <v>GVTNT</v>
      </c>
      <c r="AK1898" s="39">
        <f t="shared" si="419"/>
        <v>0</v>
      </c>
      <c r="AL1898" s="41"/>
      <c r="AM1898" s="41"/>
      <c r="AN1898" s="41">
        <f t="shared" si="407"/>
        <v>1900</v>
      </c>
      <c r="AO1898" s="41"/>
      <c r="AP1898" s="41"/>
      <c r="AQ1898" s="41"/>
      <c r="AR1898" s="42"/>
      <c r="AS1898" s="42"/>
      <c r="AU1898" s="43">
        <f t="shared" si="408"/>
        <v>0</v>
      </c>
    </row>
    <row r="1899" spans="1:47" ht="15" customHeight="1" x14ac:dyDescent="0.25">
      <c r="A1899" s="11"/>
      <c r="B1899" s="19">
        <v>2068</v>
      </c>
      <c r="C1899" s="74"/>
      <c r="D1899" s="77"/>
      <c r="E1899" s="78"/>
      <c r="F1899" s="74"/>
      <c r="G1899" s="80"/>
      <c r="H1899" s="49"/>
      <c r="I1899" s="79"/>
      <c r="J1899" s="27"/>
      <c r="K1899" s="27"/>
      <c r="L1899" s="79"/>
      <c r="M1899" s="81"/>
      <c r="N1899" s="29">
        <v>0</v>
      </c>
      <c r="O1899" s="30" t="str">
        <f>IF(G1899&lt;=$N$2,"",IF(F1899=[3]Pav.tvarkyklė!$B$13,"",IF(ISBLANK(R1899),"X","")))</f>
        <v/>
      </c>
      <c r="P1899" s="88"/>
      <c r="Q1899" s="78"/>
      <c r="R1899" s="78"/>
      <c r="S1899" s="63"/>
      <c r="T1899" s="63"/>
      <c r="U1899" s="34" t="str">
        <f>IFERROR(INDEX('[3]5.Grup_T'!$G$4:$G$22,MATCH('6.Turtas'!E1899,'[3]5.Grup_T'!$E$4:$E$22,0)),"0")</f>
        <v>0</v>
      </c>
      <c r="V1899" s="35">
        <f t="shared" si="409"/>
        <v>0</v>
      </c>
      <c r="W1899" s="35">
        <f>IF(NOT(ISBLANK(H1899)),(12-DATEDIF(H1899,'[3]1.Pradzia'!$D$13,"m")),0)</f>
        <v>0</v>
      </c>
      <c r="X1899" s="35">
        <f t="shared" si="410"/>
        <v>0</v>
      </c>
      <c r="Y1899" s="35">
        <f t="shared" si="406"/>
        <v>0</v>
      </c>
      <c r="Z1899" s="35">
        <f t="shared" si="418"/>
        <v>0</v>
      </c>
      <c r="AA1899" s="36">
        <f t="shared" si="411"/>
        <v>0</v>
      </c>
      <c r="AB1899" s="36">
        <f t="shared" si="412"/>
        <v>0</v>
      </c>
      <c r="AC1899" s="37">
        <f t="shared" si="413"/>
        <v>0</v>
      </c>
      <c r="AD1899" s="35">
        <f>IF(OR(YEAR(G1899)&lt;2019,O1899="X"),0,IF(ISBLANK(H1899),DATEDIF(G1899,'[3]1.Pradzia'!$D$13,"M"),DATEDIF(G1899,H1899,"m")))</f>
        <v>0</v>
      </c>
      <c r="AE1899" s="37">
        <f>IF(E1899='[3]5.Grup_T'!$E$20,0,IF(AD1899&lt;&gt;0,M1899/V1899*MIN(12,AD1899),0))</f>
        <v>0</v>
      </c>
      <c r="AF1899" s="37">
        <f t="shared" si="414"/>
        <v>0</v>
      </c>
      <c r="AG1899" s="37">
        <f t="shared" si="415"/>
        <v>0</v>
      </c>
      <c r="AH1899" s="37">
        <f t="shared" si="416"/>
        <v>0</v>
      </c>
      <c r="AI1899" s="35" t="str">
        <f t="shared" si="417"/>
        <v>Nusidėvėjęs</v>
      </c>
      <c r="AJ1899" s="38" t="str">
        <f>IF(AND(F1899&lt;&gt;[3]Pav.tvarkyklė!$B$12,F1899&lt;&gt;[3]Pav.tvarkyklė!$B$13),"GVTNT","X")</f>
        <v>GVTNT</v>
      </c>
      <c r="AK1899" s="39">
        <f t="shared" si="419"/>
        <v>0</v>
      </c>
      <c r="AL1899" s="41"/>
      <c r="AM1899" s="41"/>
      <c r="AN1899" s="41">
        <f t="shared" si="407"/>
        <v>1900</v>
      </c>
      <c r="AO1899" s="41"/>
      <c r="AP1899" s="41"/>
      <c r="AQ1899" s="41"/>
      <c r="AR1899" s="42"/>
      <c r="AS1899" s="42"/>
      <c r="AU1899" s="43">
        <f t="shared" si="408"/>
        <v>0</v>
      </c>
    </row>
    <row r="1900" spans="1:47" ht="15" customHeight="1" x14ac:dyDescent="0.25">
      <c r="A1900" s="11"/>
      <c r="B1900" s="19">
        <v>2069</v>
      </c>
      <c r="C1900" s="74"/>
      <c r="D1900" s="77"/>
      <c r="E1900" s="78"/>
      <c r="F1900" s="74"/>
      <c r="G1900" s="80"/>
      <c r="H1900" s="49"/>
      <c r="I1900" s="79"/>
      <c r="J1900" s="27"/>
      <c r="K1900" s="27"/>
      <c r="L1900" s="79"/>
      <c r="M1900" s="81"/>
      <c r="N1900" s="29">
        <v>0</v>
      </c>
      <c r="O1900" s="30" t="str">
        <f>IF(G1900&lt;=$N$2,"",IF(F1900=[3]Pav.tvarkyklė!$B$13,"",IF(ISBLANK(R1900),"X","")))</f>
        <v/>
      </c>
      <c r="P1900" s="88"/>
      <c r="Q1900" s="78"/>
      <c r="R1900" s="78"/>
      <c r="S1900" s="63"/>
      <c r="T1900" s="63"/>
      <c r="U1900" s="34" t="str">
        <f>IFERROR(INDEX('[3]5.Grup_T'!$G$4:$G$22,MATCH('6.Turtas'!E1900,'[3]5.Grup_T'!$E$4:$E$22,0)),"0")</f>
        <v>0</v>
      </c>
      <c r="V1900" s="35">
        <f t="shared" si="409"/>
        <v>0</v>
      </c>
      <c r="W1900" s="35">
        <f>IF(NOT(ISBLANK(H1900)),(12-DATEDIF(H1900,'[3]1.Pradzia'!$D$13,"m")),0)</f>
        <v>0</v>
      </c>
      <c r="X1900" s="35">
        <f t="shared" si="410"/>
        <v>0</v>
      </c>
      <c r="Y1900" s="35">
        <f t="shared" si="406"/>
        <v>0</v>
      </c>
      <c r="Z1900" s="35">
        <f t="shared" si="418"/>
        <v>0</v>
      </c>
      <c r="AA1900" s="36">
        <f t="shared" si="411"/>
        <v>0</v>
      </c>
      <c r="AB1900" s="36">
        <f t="shared" si="412"/>
        <v>0</v>
      </c>
      <c r="AC1900" s="37">
        <f t="shared" si="413"/>
        <v>0</v>
      </c>
      <c r="AD1900" s="35">
        <f>IF(OR(YEAR(G1900)&lt;2019,O1900="X"),0,IF(ISBLANK(H1900),DATEDIF(G1900,'[3]1.Pradzia'!$D$13,"M"),DATEDIF(G1900,H1900,"m")))</f>
        <v>0</v>
      </c>
      <c r="AE1900" s="37">
        <f>IF(E1900='[3]5.Grup_T'!$E$20,0,IF(AD1900&lt;&gt;0,M1900/V1900*MIN(12,AD1900),0))</f>
        <v>0</v>
      </c>
      <c r="AF1900" s="37">
        <f t="shared" si="414"/>
        <v>0</v>
      </c>
      <c r="AG1900" s="37">
        <f t="shared" si="415"/>
        <v>0</v>
      </c>
      <c r="AH1900" s="37">
        <f t="shared" si="416"/>
        <v>0</v>
      </c>
      <c r="AI1900" s="35" t="str">
        <f t="shared" si="417"/>
        <v>Nusidėvėjęs</v>
      </c>
      <c r="AJ1900" s="38" t="str">
        <f>IF(AND(F1900&lt;&gt;[3]Pav.tvarkyklė!$B$12,F1900&lt;&gt;[3]Pav.tvarkyklė!$B$13),"GVTNT","X")</f>
        <v>GVTNT</v>
      </c>
      <c r="AK1900" s="39">
        <f t="shared" si="419"/>
        <v>0</v>
      </c>
      <c r="AL1900" s="41"/>
      <c r="AM1900" s="41"/>
      <c r="AN1900" s="41">
        <f t="shared" si="407"/>
        <v>1900</v>
      </c>
      <c r="AO1900" s="41"/>
      <c r="AP1900" s="41"/>
      <c r="AQ1900" s="41"/>
      <c r="AR1900" s="42"/>
      <c r="AS1900" s="42"/>
      <c r="AU1900" s="43">
        <f t="shared" si="408"/>
        <v>0</v>
      </c>
    </row>
    <row r="1901" spans="1:47" ht="15" customHeight="1" x14ac:dyDescent="0.25">
      <c r="A1901" s="11"/>
      <c r="B1901" s="19">
        <v>2070</v>
      </c>
      <c r="C1901" s="74"/>
      <c r="D1901" s="77"/>
      <c r="E1901" s="78"/>
      <c r="F1901" s="74"/>
      <c r="G1901" s="80"/>
      <c r="H1901" s="49"/>
      <c r="I1901" s="79"/>
      <c r="J1901" s="27"/>
      <c r="K1901" s="27"/>
      <c r="L1901" s="79"/>
      <c r="M1901" s="81"/>
      <c r="N1901" s="29">
        <v>0</v>
      </c>
      <c r="O1901" s="30" t="str">
        <f>IF(G1901&lt;=$N$2,"",IF(F1901=[3]Pav.tvarkyklė!$B$13,"",IF(ISBLANK(R1901),"X","")))</f>
        <v/>
      </c>
      <c r="P1901" s="88"/>
      <c r="Q1901" s="78"/>
      <c r="R1901" s="78"/>
      <c r="S1901" s="63"/>
      <c r="T1901" s="63"/>
      <c r="U1901" s="34" t="str">
        <f>IFERROR(INDEX('[3]5.Grup_T'!$G$4:$G$22,MATCH('6.Turtas'!E1901,'[3]5.Grup_T'!$E$4:$E$22,0)),"0")</f>
        <v>0</v>
      </c>
      <c r="V1901" s="35">
        <f t="shared" si="409"/>
        <v>0</v>
      </c>
      <c r="W1901" s="35">
        <f>IF(NOT(ISBLANK(H1901)),(12-DATEDIF(H1901,'[3]1.Pradzia'!$D$13,"m")),0)</f>
        <v>0</v>
      </c>
      <c r="X1901" s="35">
        <f t="shared" si="410"/>
        <v>0</v>
      </c>
      <c r="Y1901" s="35">
        <f t="shared" si="406"/>
        <v>0</v>
      </c>
      <c r="Z1901" s="35">
        <f t="shared" si="418"/>
        <v>0</v>
      </c>
      <c r="AA1901" s="36">
        <f t="shared" si="411"/>
        <v>0</v>
      </c>
      <c r="AB1901" s="36">
        <f t="shared" si="412"/>
        <v>0</v>
      </c>
      <c r="AC1901" s="37">
        <f t="shared" si="413"/>
        <v>0</v>
      </c>
      <c r="AD1901" s="35">
        <f>IF(OR(YEAR(G1901)&lt;2019,O1901="X"),0,IF(ISBLANK(H1901),DATEDIF(G1901,'[3]1.Pradzia'!$D$13,"M"),DATEDIF(G1901,H1901,"m")))</f>
        <v>0</v>
      </c>
      <c r="AE1901" s="37">
        <f>IF(E1901='[3]5.Grup_T'!$E$20,0,IF(AD1901&lt;&gt;0,M1901/V1901*MIN(12,AD1901),0))</f>
        <v>0</v>
      </c>
      <c r="AF1901" s="37">
        <f t="shared" si="414"/>
        <v>0</v>
      </c>
      <c r="AG1901" s="37">
        <f t="shared" si="415"/>
        <v>0</v>
      </c>
      <c r="AH1901" s="37">
        <f t="shared" si="416"/>
        <v>0</v>
      </c>
      <c r="AI1901" s="35" t="str">
        <f t="shared" si="417"/>
        <v>Nusidėvėjęs</v>
      </c>
      <c r="AJ1901" s="38" t="str">
        <f>IF(AND(F1901&lt;&gt;[3]Pav.tvarkyklė!$B$12,F1901&lt;&gt;[3]Pav.tvarkyklė!$B$13),"GVTNT","X")</f>
        <v>GVTNT</v>
      </c>
      <c r="AK1901" s="39">
        <f t="shared" si="419"/>
        <v>0</v>
      </c>
      <c r="AL1901" s="41"/>
      <c r="AM1901" s="41"/>
      <c r="AN1901" s="41">
        <f t="shared" si="407"/>
        <v>1900</v>
      </c>
      <c r="AO1901" s="41"/>
      <c r="AP1901" s="41"/>
      <c r="AQ1901" s="41"/>
      <c r="AR1901" s="42"/>
      <c r="AS1901" s="42"/>
      <c r="AU1901" s="43">
        <f t="shared" si="408"/>
        <v>0</v>
      </c>
    </row>
    <row r="1902" spans="1:47" ht="15" customHeight="1" x14ac:dyDescent="0.25">
      <c r="A1902" s="11"/>
      <c r="B1902" s="19">
        <v>2071</v>
      </c>
      <c r="C1902" s="74"/>
      <c r="D1902" s="77"/>
      <c r="E1902" s="78"/>
      <c r="F1902" s="74"/>
      <c r="G1902" s="80"/>
      <c r="H1902" s="49"/>
      <c r="I1902" s="79"/>
      <c r="J1902" s="27"/>
      <c r="K1902" s="27"/>
      <c r="L1902" s="79"/>
      <c r="M1902" s="81"/>
      <c r="N1902" s="29">
        <v>0</v>
      </c>
      <c r="O1902" s="30" t="str">
        <f>IF(G1902&lt;=$N$2,"",IF(F1902=[3]Pav.tvarkyklė!$B$13,"",IF(ISBLANK(R1902),"X","")))</f>
        <v/>
      </c>
      <c r="P1902" s="88"/>
      <c r="Q1902" s="78"/>
      <c r="R1902" s="78"/>
      <c r="S1902" s="63"/>
      <c r="T1902" s="63"/>
      <c r="U1902" s="34" t="str">
        <f>IFERROR(INDEX('[3]5.Grup_T'!$G$4:$G$22,MATCH('6.Turtas'!E1902,'[3]5.Grup_T'!$E$4:$E$22,0)),"0")</f>
        <v>0</v>
      </c>
      <c r="V1902" s="35">
        <f t="shared" si="409"/>
        <v>0</v>
      </c>
      <c r="W1902" s="35">
        <f>IF(NOT(ISBLANK(H1902)),(12-DATEDIF(H1902,'[3]1.Pradzia'!$D$13,"m")),0)</f>
        <v>0</v>
      </c>
      <c r="X1902" s="35">
        <f t="shared" si="410"/>
        <v>0</v>
      </c>
      <c r="Y1902" s="35">
        <f t="shared" si="406"/>
        <v>0</v>
      </c>
      <c r="Z1902" s="35">
        <f t="shared" si="418"/>
        <v>0</v>
      </c>
      <c r="AA1902" s="36">
        <f t="shared" si="411"/>
        <v>0</v>
      </c>
      <c r="AB1902" s="36">
        <f t="shared" si="412"/>
        <v>0</v>
      </c>
      <c r="AC1902" s="37">
        <f t="shared" si="413"/>
        <v>0</v>
      </c>
      <c r="AD1902" s="35">
        <f>IF(OR(YEAR(G1902)&lt;2019,O1902="X"),0,IF(ISBLANK(H1902),DATEDIF(G1902,'[3]1.Pradzia'!$D$13,"M"),DATEDIF(G1902,H1902,"m")))</f>
        <v>0</v>
      </c>
      <c r="AE1902" s="37">
        <f>IF(E1902='[3]5.Grup_T'!$E$20,0,IF(AD1902&lt;&gt;0,M1902/V1902*MIN(12,AD1902),0))</f>
        <v>0</v>
      </c>
      <c r="AF1902" s="37">
        <f t="shared" si="414"/>
        <v>0</v>
      </c>
      <c r="AG1902" s="37">
        <f t="shared" si="415"/>
        <v>0</v>
      </c>
      <c r="AH1902" s="37">
        <f t="shared" si="416"/>
        <v>0</v>
      </c>
      <c r="AI1902" s="35" t="str">
        <f t="shared" si="417"/>
        <v>Nusidėvėjęs</v>
      </c>
      <c r="AJ1902" s="38" t="str">
        <f>IF(AND(F1902&lt;&gt;[3]Pav.tvarkyklė!$B$12,F1902&lt;&gt;[3]Pav.tvarkyklė!$B$13),"GVTNT","X")</f>
        <v>GVTNT</v>
      </c>
      <c r="AK1902" s="39">
        <f t="shared" si="419"/>
        <v>0</v>
      </c>
      <c r="AL1902" s="41"/>
      <c r="AM1902" s="41"/>
      <c r="AN1902" s="41">
        <f t="shared" si="407"/>
        <v>1900</v>
      </c>
      <c r="AO1902" s="41"/>
      <c r="AP1902" s="41"/>
      <c r="AQ1902" s="41"/>
      <c r="AR1902" s="42"/>
      <c r="AS1902" s="42"/>
      <c r="AU1902" s="43">
        <f t="shared" si="408"/>
        <v>0</v>
      </c>
    </row>
    <row r="1903" spans="1:47" ht="15" customHeight="1" x14ac:dyDescent="0.25">
      <c r="A1903" s="11"/>
      <c r="B1903" s="19">
        <v>2072</v>
      </c>
      <c r="C1903" s="74"/>
      <c r="D1903" s="77"/>
      <c r="E1903" s="78"/>
      <c r="F1903" s="78"/>
      <c r="G1903" s="80"/>
      <c r="H1903" s="49"/>
      <c r="I1903" s="79"/>
      <c r="J1903" s="27"/>
      <c r="K1903" s="27"/>
      <c r="L1903" s="79"/>
      <c r="M1903" s="81"/>
      <c r="N1903" s="29">
        <v>0</v>
      </c>
      <c r="O1903" s="30" t="str">
        <f>IF(G1903&lt;=$N$2,"",IF(F1903=[3]Pav.tvarkyklė!$B$13,"",IF(ISBLANK(R1903),"X","")))</f>
        <v/>
      </c>
      <c r="P1903" s="88"/>
      <c r="Q1903" s="78"/>
      <c r="R1903" s="78"/>
      <c r="S1903" s="63"/>
      <c r="T1903" s="63"/>
      <c r="U1903" s="34" t="str">
        <f>IFERROR(INDEX('[3]5.Grup_T'!$G$4:$G$22,MATCH('6.Turtas'!E1903,'[3]5.Grup_T'!$E$4:$E$22,0)),"0")</f>
        <v>0</v>
      </c>
      <c r="V1903" s="35">
        <f t="shared" si="409"/>
        <v>0</v>
      </c>
      <c r="W1903" s="35">
        <f>IF(NOT(ISBLANK(H1903)),(12-DATEDIF(H1903,'[3]1.Pradzia'!$D$13,"m")),0)</f>
        <v>0</v>
      </c>
      <c r="X1903" s="35">
        <f t="shared" si="410"/>
        <v>0</v>
      </c>
      <c r="Y1903" s="35">
        <f t="shared" si="406"/>
        <v>0</v>
      </c>
      <c r="Z1903" s="35">
        <f t="shared" si="418"/>
        <v>0</v>
      </c>
      <c r="AA1903" s="36">
        <f t="shared" si="411"/>
        <v>0</v>
      </c>
      <c r="AB1903" s="36">
        <f t="shared" si="412"/>
        <v>0</v>
      </c>
      <c r="AC1903" s="37">
        <f t="shared" si="413"/>
        <v>0</v>
      </c>
      <c r="AD1903" s="35">
        <f>IF(OR(YEAR(G1903)&lt;2019,O1903="X"),0,IF(ISBLANK(H1903),DATEDIF(G1903,'[3]1.Pradzia'!$D$13,"M"),DATEDIF(G1903,H1903,"m")))</f>
        <v>0</v>
      </c>
      <c r="AE1903" s="37">
        <f>IF(E1903='[3]5.Grup_T'!$E$20,0,IF(AD1903&lt;&gt;0,M1903/V1903*MIN(12,AD1903),0))</f>
        <v>0</v>
      </c>
      <c r="AF1903" s="37">
        <f t="shared" si="414"/>
        <v>0</v>
      </c>
      <c r="AG1903" s="37">
        <f t="shared" si="415"/>
        <v>0</v>
      </c>
      <c r="AH1903" s="37">
        <f t="shared" si="416"/>
        <v>0</v>
      </c>
      <c r="AI1903" s="35" t="str">
        <f t="shared" si="417"/>
        <v>Nusidėvėjęs</v>
      </c>
      <c r="AJ1903" s="38" t="str">
        <f>IF(AND(F1903&lt;&gt;[3]Pav.tvarkyklė!$B$12,F1903&lt;&gt;[3]Pav.tvarkyklė!$B$13),"GVTNT","X")</f>
        <v>GVTNT</v>
      </c>
      <c r="AK1903" s="39">
        <f t="shared" si="419"/>
        <v>0</v>
      </c>
      <c r="AL1903" s="41"/>
      <c r="AM1903" s="41"/>
      <c r="AN1903" s="41">
        <f t="shared" si="407"/>
        <v>1900</v>
      </c>
      <c r="AO1903" s="41"/>
      <c r="AP1903" s="41"/>
      <c r="AQ1903" s="41"/>
      <c r="AR1903" s="42"/>
      <c r="AS1903" s="42"/>
      <c r="AU1903" s="43">
        <f t="shared" si="408"/>
        <v>0</v>
      </c>
    </row>
    <row r="1904" spans="1:47" ht="15" customHeight="1" x14ac:dyDescent="0.25">
      <c r="A1904" s="11"/>
      <c r="B1904" s="19">
        <v>2073</v>
      </c>
      <c r="C1904" s="74"/>
      <c r="D1904" s="77"/>
      <c r="E1904" s="78"/>
      <c r="F1904" s="74"/>
      <c r="G1904" s="80"/>
      <c r="H1904" s="49"/>
      <c r="I1904" s="79"/>
      <c r="J1904" s="27"/>
      <c r="K1904" s="27"/>
      <c r="L1904" s="79"/>
      <c r="M1904" s="81"/>
      <c r="N1904" s="29">
        <v>0</v>
      </c>
      <c r="O1904" s="30" t="str">
        <f>IF(G1904&lt;=$N$2,"",IF(F1904=[3]Pav.tvarkyklė!$B$13,"",IF(ISBLANK(R1904),"X","")))</f>
        <v/>
      </c>
      <c r="P1904" s="88"/>
      <c r="Q1904" s="78"/>
      <c r="R1904" s="78"/>
      <c r="S1904" s="63"/>
      <c r="T1904" s="63"/>
      <c r="U1904" s="34" t="str">
        <f>IFERROR(INDEX('[3]5.Grup_T'!$G$4:$G$22,MATCH('6.Turtas'!E1904,'[3]5.Grup_T'!$E$4:$E$22,0)),"0")</f>
        <v>0</v>
      </c>
      <c r="V1904" s="35">
        <f t="shared" si="409"/>
        <v>0</v>
      </c>
      <c r="W1904" s="35">
        <f>IF(NOT(ISBLANK(H1904)),(12-DATEDIF(H1904,'[3]1.Pradzia'!$D$13,"m")),0)</f>
        <v>0</v>
      </c>
      <c r="X1904" s="35">
        <f t="shared" si="410"/>
        <v>0</v>
      </c>
      <c r="Y1904" s="35">
        <f t="shared" si="406"/>
        <v>0</v>
      </c>
      <c r="Z1904" s="35">
        <f t="shared" si="418"/>
        <v>0</v>
      </c>
      <c r="AA1904" s="36">
        <f t="shared" si="411"/>
        <v>0</v>
      </c>
      <c r="AB1904" s="36">
        <f t="shared" si="412"/>
        <v>0</v>
      </c>
      <c r="AC1904" s="37">
        <f t="shared" si="413"/>
        <v>0</v>
      </c>
      <c r="AD1904" s="35">
        <f>IF(OR(YEAR(G1904)&lt;2019,O1904="X"),0,IF(ISBLANK(H1904),DATEDIF(G1904,'[3]1.Pradzia'!$D$13,"M"),DATEDIF(G1904,H1904,"m")))</f>
        <v>0</v>
      </c>
      <c r="AE1904" s="37">
        <f>IF(E1904='[3]5.Grup_T'!$E$20,0,IF(AD1904&lt;&gt;0,M1904/V1904*MIN(12,AD1904),0))</f>
        <v>0</v>
      </c>
      <c r="AF1904" s="37">
        <f t="shared" si="414"/>
        <v>0</v>
      </c>
      <c r="AG1904" s="37">
        <f t="shared" si="415"/>
        <v>0</v>
      </c>
      <c r="AH1904" s="37">
        <f t="shared" si="416"/>
        <v>0</v>
      </c>
      <c r="AI1904" s="35" t="str">
        <f t="shared" si="417"/>
        <v>Nusidėvėjęs</v>
      </c>
      <c r="AJ1904" s="38" t="str">
        <f>IF(AND(F1904&lt;&gt;[3]Pav.tvarkyklė!$B$12,F1904&lt;&gt;[3]Pav.tvarkyklė!$B$13),"GVTNT","X")</f>
        <v>GVTNT</v>
      </c>
      <c r="AK1904" s="39">
        <f t="shared" si="419"/>
        <v>0</v>
      </c>
      <c r="AL1904" s="41"/>
      <c r="AM1904" s="41"/>
      <c r="AN1904" s="41">
        <f t="shared" si="407"/>
        <v>1900</v>
      </c>
      <c r="AO1904" s="41"/>
      <c r="AP1904" s="41"/>
      <c r="AQ1904" s="41"/>
      <c r="AR1904" s="42"/>
      <c r="AS1904" s="42"/>
      <c r="AU1904" s="43">
        <f t="shared" si="408"/>
        <v>0</v>
      </c>
    </row>
    <row r="1905" spans="1:47" ht="15" customHeight="1" x14ac:dyDescent="0.25">
      <c r="A1905" s="11"/>
      <c r="B1905" s="19">
        <v>2074</v>
      </c>
      <c r="C1905" s="74"/>
      <c r="D1905" s="77"/>
      <c r="E1905" s="75"/>
      <c r="F1905" s="74"/>
      <c r="G1905" s="80"/>
      <c r="H1905" s="49"/>
      <c r="I1905" s="79"/>
      <c r="J1905" s="27"/>
      <c r="K1905" s="27"/>
      <c r="L1905" s="79"/>
      <c r="M1905" s="81"/>
      <c r="N1905" s="29">
        <v>0</v>
      </c>
      <c r="O1905" s="30" t="str">
        <f>IF(G1905&lt;=$N$2,"",IF(F1905=[3]Pav.tvarkyklė!$B$13,"",IF(ISBLANK(R1905),"X","")))</f>
        <v/>
      </c>
      <c r="P1905" s="88"/>
      <c r="Q1905" s="78"/>
      <c r="R1905" s="78"/>
      <c r="S1905" s="63"/>
      <c r="T1905" s="63"/>
      <c r="U1905" s="34" t="str">
        <f>IFERROR(INDEX('[3]5.Grup_T'!$G$4:$G$22,MATCH('6.Turtas'!E1905,'[3]5.Grup_T'!$E$4:$E$22,0)),"0")</f>
        <v>0</v>
      </c>
      <c r="V1905" s="35">
        <f t="shared" si="409"/>
        <v>0</v>
      </c>
      <c r="W1905" s="35">
        <f>IF(NOT(ISBLANK(H1905)),(12-DATEDIF(H1905,'[3]1.Pradzia'!$D$13,"m")),0)</f>
        <v>0</v>
      </c>
      <c r="X1905" s="35">
        <f t="shared" si="410"/>
        <v>0</v>
      </c>
      <c r="Y1905" s="35">
        <f t="shared" si="406"/>
        <v>0</v>
      </c>
      <c r="Z1905" s="35">
        <f t="shared" si="418"/>
        <v>0</v>
      </c>
      <c r="AA1905" s="36">
        <f t="shared" si="411"/>
        <v>0</v>
      </c>
      <c r="AB1905" s="36">
        <f t="shared" si="412"/>
        <v>0</v>
      </c>
      <c r="AC1905" s="37">
        <f t="shared" si="413"/>
        <v>0</v>
      </c>
      <c r="AD1905" s="35">
        <f>IF(OR(YEAR(G1905)&lt;2019,O1905="X"),0,IF(ISBLANK(H1905),DATEDIF(G1905,'[3]1.Pradzia'!$D$13,"M"),DATEDIF(G1905,H1905,"m")))</f>
        <v>0</v>
      </c>
      <c r="AE1905" s="37">
        <f>IF(E1905='[3]5.Grup_T'!$E$20,0,IF(AD1905&lt;&gt;0,M1905/V1905*MIN(12,AD1905),0))</f>
        <v>0</v>
      </c>
      <c r="AF1905" s="37">
        <f t="shared" si="414"/>
        <v>0</v>
      </c>
      <c r="AG1905" s="37">
        <f t="shared" si="415"/>
        <v>0</v>
      </c>
      <c r="AH1905" s="37">
        <f t="shared" si="416"/>
        <v>0</v>
      </c>
      <c r="AI1905" s="35" t="str">
        <f t="shared" si="417"/>
        <v>Nusidėvėjęs</v>
      </c>
      <c r="AJ1905" s="38" t="str">
        <f>IF(AND(F1905&lt;&gt;[3]Pav.tvarkyklė!$B$12,F1905&lt;&gt;[3]Pav.tvarkyklė!$B$13),"GVTNT","X")</f>
        <v>GVTNT</v>
      </c>
      <c r="AK1905" s="39">
        <f t="shared" si="419"/>
        <v>0</v>
      </c>
      <c r="AL1905" s="41"/>
      <c r="AM1905" s="41"/>
      <c r="AN1905" s="41">
        <f t="shared" si="407"/>
        <v>1900</v>
      </c>
      <c r="AO1905" s="41"/>
      <c r="AP1905" s="41"/>
      <c r="AQ1905" s="41"/>
      <c r="AR1905" s="42"/>
      <c r="AS1905" s="42"/>
      <c r="AU1905" s="43">
        <f t="shared" si="408"/>
        <v>0</v>
      </c>
    </row>
    <row r="1906" spans="1:47" ht="15" customHeight="1" x14ac:dyDescent="0.25">
      <c r="A1906" s="11"/>
      <c r="B1906" s="19">
        <v>2075</v>
      </c>
      <c r="C1906" s="74"/>
      <c r="D1906" s="77"/>
      <c r="E1906" s="75"/>
      <c r="F1906" s="74"/>
      <c r="G1906" s="80"/>
      <c r="H1906" s="49"/>
      <c r="I1906" s="79"/>
      <c r="J1906" s="27"/>
      <c r="K1906" s="27"/>
      <c r="L1906" s="79"/>
      <c r="M1906" s="81"/>
      <c r="N1906" s="29">
        <v>0</v>
      </c>
      <c r="O1906" s="30" t="str">
        <f>IF(G1906&lt;=$N$2,"",IF(F1906=[3]Pav.tvarkyklė!$B$13,"",IF(ISBLANK(R1906),"X","")))</f>
        <v/>
      </c>
      <c r="P1906" s="88"/>
      <c r="Q1906" s="78"/>
      <c r="R1906" s="78"/>
      <c r="S1906" s="63"/>
      <c r="T1906" s="63"/>
      <c r="U1906" s="34" t="str">
        <f>IFERROR(INDEX('[3]5.Grup_T'!$G$4:$G$22,MATCH('6.Turtas'!E1906,'[3]5.Grup_T'!$E$4:$E$22,0)),"0")</f>
        <v>0</v>
      </c>
      <c r="V1906" s="35">
        <f t="shared" si="409"/>
        <v>0</v>
      </c>
      <c r="W1906" s="35">
        <f>IF(NOT(ISBLANK(H1906)),(12-DATEDIF(H1906,'[3]1.Pradzia'!$D$13,"m")),0)</f>
        <v>0</v>
      </c>
      <c r="X1906" s="35">
        <f t="shared" si="410"/>
        <v>0</v>
      </c>
      <c r="Y1906" s="35">
        <f t="shared" si="406"/>
        <v>0</v>
      </c>
      <c r="Z1906" s="35">
        <f t="shared" si="418"/>
        <v>0</v>
      </c>
      <c r="AA1906" s="36">
        <f t="shared" si="411"/>
        <v>0</v>
      </c>
      <c r="AB1906" s="36">
        <f t="shared" si="412"/>
        <v>0</v>
      </c>
      <c r="AC1906" s="37">
        <f t="shared" si="413"/>
        <v>0</v>
      </c>
      <c r="AD1906" s="35">
        <f>IF(OR(YEAR(G1906)&lt;2019,O1906="X"),0,IF(ISBLANK(H1906),DATEDIF(G1906,'[3]1.Pradzia'!$D$13,"M"),DATEDIF(G1906,H1906,"m")))</f>
        <v>0</v>
      </c>
      <c r="AE1906" s="37">
        <f>IF(E1906='[3]5.Grup_T'!$E$20,0,IF(AD1906&lt;&gt;0,M1906/V1906*MIN(12,AD1906),0))</f>
        <v>0</v>
      </c>
      <c r="AF1906" s="37">
        <f t="shared" si="414"/>
        <v>0</v>
      </c>
      <c r="AG1906" s="37">
        <f t="shared" si="415"/>
        <v>0</v>
      </c>
      <c r="AH1906" s="37">
        <f t="shared" si="416"/>
        <v>0</v>
      </c>
      <c r="AI1906" s="35" t="str">
        <f t="shared" si="417"/>
        <v>Nusidėvėjęs</v>
      </c>
      <c r="AJ1906" s="38" t="str">
        <f>IF(AND(F1906&lt;&gt;[3]Pav.tvarkyklė!$B$12,F1906&lt;&gt;[3]Pav.tvarkyklė!$B$13),"GVTNT","X")</f>
        <v>GVTNT</v>
      </c>
      <c r="AK1906" s="39">
        <f t="shared" si="419"/>
        <v>0</v>
      </c>
      <c r="AL1906" s="41"/>
      <c r="AM1906" s="41"/>
      <c r="AN1906" s="41">
        <f t="shared" si="407"/>
        <v>1900</v>
      </c>
      <c r="AO1906" s="41"/>
      <c r="AP1906" s="41"/>
      <c r="AQ1906" s="41"/>
      <c r="AR1906" s="42"/>
      <c r="AS1906" s="42"/>
      <c r="AU1906" s="43">
        <f t="shared" si="408"/>
        <v>0</v>
      </c>
    </row>
    <row r="1907" spans="1:47" ht="15" customHeight="1" x14ac:dyDescent="0.25">
      <c r="A1907" s="11"/>
      <c r="B1907" s="19">
        <v>2076</v>
      </c>
      <c r="C1907" s="74"/>
      <c r="D1907" s="77"/>
      <c r="E1907" s="78"/>
      <c r="F1907" s="74"/>
      <c r="G1907" s="80"/>
      <c r="H1907" s="49"/>
      <c r="I1907" s="79"/>
      <c r="J1907" s="27"/>
      <c r="K1907" s="27"/>
      <c r="L1907" s="79"/>
      <c r="M1907" s="81"/>
      <c r="N1907" s="29">
        <v>0</v>
      </c>
      <c r="O1907" s="30" t="str">
        <f>IF(G1907&lt;=$N$2,"",IF(F1907=[3]Pav.tvarkyklė!$B$13,"",IF(ISBLANK(R1907),"X","")))</f>
        <v/>
      </c>
      <c r="P1907" s="88"/>
      <c r="Q1907" s="78"/>
      <c r="R1907" s="78"/>
      <c r="S1907" s="63"/>
      <c r="T1907" s="63"/>
      <c r="U1907" s="34" t="str">
        <f>IFERROR(INDEX('[3]5.Grup_T'!$G$4:$G$22,MATCH('6.Turtas'!E1907,'[3]5.Grup_T'!$E$4:$E$22,0)),"0")</f>
        <v>0</v>
      </c>
      <c r="V1907" s="35">
        <f t="shared" si="409"/>
        <v>0</v>
      </c>
      <c r="W1907" s="35">
        <f>IF(NOT(ISBLANK(H1907)),(12-DATEDIF(H1907,'[3]1.Pradzia'!$D$13,"m")),0)</f>
        <v>0</v>
      </c>
      <c r="X1907" s="35">
        <f t="shared" si="410"/>
        <v>0</v>
      </c>
      <c r="Y1907" s="35">
        <f t="shared" si="406"/>
        <v>0</v>
      </c>
      <c r="Z1907" s="35">
        <f t="shared" si="418"/>
        <v>0</v>
      </c>
      <c r="AA1907" s="36">
        <f t="shared" si="411"/>
        <v>0</v>
      </c>
      <c r="AB1907" s="36">
        <f t="shared" si="412"/>
        <v>0</v>
      </c>
      <c r="AC1907" s="37">
        <f t="shared" si="413"/>
        <v>0</v>
      </c>
      <c r="AD1907" s="35">
        <f>IF(OR(YEAR(G1907)&lt;2019,O1907="X"),0,IF(ISBLANK(H1907),DATEDIF(G1907,'[3]1.Pradzia'!$D$13,"M"),DATEDIF(G1907,H1907,"m")))</f>
        <v>0</v>
      </c>
      <c r="AE1907" s="37">
        <f>IF(E1907='[3]5.Grup_T'!$E$20,0,IF(AD1907&lt;&gt;0,M1907/V1907*MIN(12,AD1907),0))</f>
        <v>0</v>
      </c>
      <c r="AF1907" s="37">
        <f t="shared" si="414"/>
        <v>0</v>
      </c>
      <c r="AG1907" s="37">
        <f t="shared" si="415"/>
        <v>0</v>
      </c>
      <c r="AH1907" s="37">
        <f t="shared" si="416"/>
        <v>0</v>
      </c>
      <c r="AI1907" s="35" t="str">
        <f t="shared" si="417"/>
        <v>Nusidėvėjęs</v>
      </c>
      <c r="AJ1907" s="38" t="str">
        <f>IF(AND(F1907&lt;&gt;[3]Pav.tvarkyklė!$B$12,F1907&lt;&gt;[3]Pav.tvarkyklė!$B$13),"GVTNT","X")</f>
        <v>GVTNT</v>
      </c>
      <c r="AK1907" s="39">
        <f t="shared" si="419"/>
        <v>0</v>
      </c>
      <c r="AL1907" s="41"/>
      <c r="AM1907" s="41"/>
      <c r="AN1907" s="41">
        <f t="shared" si="407"/>
        <v>1900</v>
      </c>
      <c r="AO1907" s="41"/>
      <c r="AP1907" s="41"/>
      <c r="AQ1907" s="41"/>
      <c r="AR1907" s="42"/>
      <c r="AS1907" s="42"/>
      <c r="AU1907" s="43">
        <f t="shared" si="408"/>
        <v>0</v>
      </c>
    </row>
    <row r="1908" spans="1:47" ht="15" customHeight="1" x14ac:dyDescent="0.25">
      <c r="A1908" s="11"/>
      <c r="B1908" s="19">
        <v>2077</v>
      </c>
      <c r="C1908" s="74"/>
      <c r="D1908" s="77"/>
      <c r="E1908" s="75"/>
      <c r="F1908" s="74"/>
      <c r="G1908" s="80"/>
      <c r="H1908" s="49"/>
      <c r="I1908" s="79"/>
      <c r="J1908" s="27"/>
      <c r="K1908" s="27"/>
      <c r="L1908" s="79"/>
      <c r="M1908" s="81"/>
      <c r="N1908" s="29">
        <v>0</v>
      </c>
      <c r="O1908" s="30" t="str">
        <f>IF(G1908&lt;=$N$2,"",IF(F1908=[3]Pav.tvarkyklė!$B$13,"",IF(ISBLANK(R1908),"X","")))</f>
        <v/>
      </c>
      <c r="P1908" s="88"/>
      <c r="Q1908" s="78"/>
      <c r="R1908" s="78"/>
      <c r="S1908" s="63"/>
      <c r="T1908" s="63"/>
      <c r="U1908" s="34" t="str">
        <f>IFERROR(INDEX('[3]5.Grup_T'!$G$4:$G$22,MATCH('6.Turtas'!E1908,'[3]5.Grup_T'!$E$4:$E$22,0)),"0")</f>
        <v>0</v>
      </c>
      <c r="V1908" s="35">
        <f t="shared" si="409"/>
        <v>0</v>
      </c>
      <c r="W1908" s="35">
        <f>IF(NOT(ISBLANK(H1908)),(12-DATEDIF(H1908,'[3]1.Pradzia'!$D$13,"m")),0)</f>
        <v>0</v>
      </c>
      <c r="X1908" s="35">
        <f t="shared" si="410"/>
        <v>0</v>
      </c>
      <c r="Y1908" s="35">
        <f t="shared" si="406"/>
        <v>0</v>
      </c>
      <c r="Z1908" s="35">
        <f t="shared" si="418"/>
        <v>0</v>
      </c>
      <c r="AA1908" s="36">
        <f t="shared" si="411"/>
        <v>0</v>
      </c>
      <c r="AB1908" s="36">
        <f t="shared" si="412"/>
        <v>0</v>
      </c>
      <c r="AC1908" s="37">
        <f t="shared" si="413"/>
        <v>0</v>
      </c>
      <c r="AD1908" s="35">
        <f>IF(OR(YEAR(G1908)&lt;2019,O1908="X"),0,IF(ISBLANK(H1908),DATEDIF(G1908,'[3]1.Pradzia'!$D$13,"M"),DATEDIF(G1908,H1908,"m")))</f>
        <v>0</v>
      </c>
      <c r="AE1908" s="37">
        <f>IF(E1908='[3]5.Grup_T'!$E$20,0,IF(AD1908&lt;&gt;0,M1908/V1908*MIN(12,AD1908),0))</f>
        <v>0</v>
      </c>
      <c r="AF1908" s="37">
        <f t="shared" si="414"/>
        <v>0</v>
      </c>
      <c r="AG1908" s="37">
        <f t="shared" si="415"/>
        <v>0</v>
      </c>
      <c r="AH1908" s="37">
        <f t="shared" si="416"/>
        <v>0</v>
      </c>
      <c r="AI1908" s="35" t="str">
        <f t="shared" si="417"/>
        <v>Nusidėvėjęs</v>
      </c>
      <c r="AJ1908" s="38" t="str">
        <f>IF(AND(F1908&lt;&gt;[3]Pav.tvarkyklė!$B$12,F1908&lt;&gt;[3]Pav.tvarkyklė!$B$13),"GVTNT","X")</f>
        <v>GVTNT</v>
      </c>
      <c r="AK1908" s="39">
        <f t="shared" si="419"/>
        <v>0</v>
      </c>
      <c r="AL1908" s="41"/>
      <c r="AM1908" s="41"/>
      <c r="AN1908" s="41">
        <f t="shared" si="407"/>
        <v>1900</v>
      </c>
      <c r="AO1908" s="41"/>
      <c r="AP1908" s="41"/>
      <c r="AQ1908" s="41"/>
      <c r="AR1908" s="42"/>
      <c r="AS1908" s="42"/>
      <c r="AU1908" s="43">
        <f t="shared" si="408"/>
        <v>0</v>
      </c>
    </row>
    <row r="1909" spans="1:47" ht="15" customHeight="1" x14ac:dyDescent="0.25">
      <c r="A1909" s="11"/>
      <c r="B1909" s="19">
        <v>2078</v>
      </c>
      <c r="C1909" s="74"/>
      <c r="D1909" s="77"/>
      <c r="E1909" s="78"/>
      <c r="F1909" s="74"/>
      <c r="G1909" s="80"/>
      <c r="H1909" s="49"/>
      <c r="I1909" s="79"/>
      <c r="J1909" s="27"/>
      <c r="K1909" s="27"/>
      <c r="L1909" s="79"/>
      <c r="M1909" s="81"/>
      <c r="N1909" s="29">
        <v>0</v>
      </c>
      <c r="O1909" s="30" t="str">
        <f>IF(G1909&lt;=$N$2,"",IF(F1909=[3]Pav.tvarkyklė!$B$13,"",IF(ISBLANK(R1909),"X","")))</f>
        <v/>
      </c>
      <c r="P1909" s="88"/>
      <c r="Q1909" s="78"/>
      <c r="R1909" s="78"/>
      <c r="S1909" s="63"/>
      <c r="T1909" s="63"/>
      <c r="U1909" s="34" t="str">
        <f>IFERROR(INDEX('[3]5.Grup_T'!$G$4:$G$22,MATCH('6.Turtas'!E1909,'[3]5.Grup_T'!$E$4:$E$22,0)),"0")</f>
        <v>0</v>
      </c>
      <c r="V1909" s="35">
        <f t="shared" si="409"/>
        <v>0</v>
      </c>
      <c r="W1909" s="35">
        <f>IF(NOT(ISBLANK(H1909)),(12-DATEDIF(H1909,'[3]1.Pradzia'!$D$13,"m")),0)</f>
        <v>0</v>
      </c>
      <c r="X1909" s="35">
        <f t="shared" si="410"/>
        <v>0</v>
      </c>
      <c r="Y1909" s="35">
        <f t="shared" si="406"/>
        <v>0</v>
      </c>
      <c r="Z1909" s="35">
        <f t="shared" si="418"/>
        <v>0</v>
      </c>
      <c r="AA1909" s="36">
        <f t="shared" si="411"/>
        <v>0</v>
      </c>
      <c r="AB1909" s="36">
        <f t="shared" si="412"/>
        <v>0</v>
      </c>
      <c r="AC1909" s="37">
        <f t="shared" si="413"/>
        <v>0</v>
      </c>
      <c r="AD1909" s="35">
        <f>IF(OR(YEAR(G1909)&lt;2019,O1909="X"),0,IF(ISBLANK(H1909),DATEDIF(G1909,'[3]1.Pradzia'!$D$13,"M"),DATEDIF(G1909,H1909,"m")))</f>
        <v>0</v>
      </c>
      <c r="AE1909" s="37">
        <f>IF(E1909='[3]5.Grup_T'!$E$20,0,IF(AD1909&lt;&gt;0,M1909/V1909*MIN(12,AD1909),0))</f>
        <v>0</v>
      </c>
      <c r="AF1909" s="37">
        <f t="shared" si="414"/>
        <v>0</v>
      </c>
      <c r="AG1909" s="37">
        <f t="shared" si="415"/>
        <v>0</v>
      </c>
      <c r="AH1909" s="37">
        <f t="shared" si="416"/>
        <v>0</v>
      </c>
      <c r="AI1909" s="35" t="str">
        <f t="shared" si="417"/>
        <v>Nusidėvėjęs</v>
      </c>
      <c r="AJ1909" s="38" t="str">
        <f>IF(AND(F1909&lt;&gt;[3]Pav.tvarkyklė!$B$12,F1909&lt;&gt;[3]Pav.tvarkyklė!$B$13),"GVTNT","X")</f>
        <v>GVTNT</v>
      </c>
      <c r="AK1909" s="39">
        <f t="shared" si="419"/>
        <v>0</v>
      </c>
      <c r="AL1909" s="41"/>
      <c r="AM1909" s="41"/>
      <c r="AN1909" s="41">
        <f t="shared" si="407"/>
        <v>1900</v>
      </c>
      <c r="AO1909" s="41"/>
      <c r="AP1909" s="41"/>
      <c r="AQ1909" s="41"/>
      <c r="AR1909" s="42"/>
      <c r="AS1909" s="42"/>
      <c r="AU1909" s="43">
        <f t="shared" si="408"/>
        <v>0</v>
      </c>
    </row>
    <row r="1910" spans="1:47" ht="15" customHeight="1" x14ac:dyDescent="0.25">
      <c r="A1910" s="11"/>
      <c r="B1910" s="19">
        <v>2079</v>
      </c>
      <c r="C1910" s="74"/>
      <c r="D1910" s="77"/>
      <c r="E1910" s="75"/>
      <c r="F1910" s="74"/>
      <c r="G1910" s="80"/>
      <c r="H1910" s="49"/>
      <c r="I1910" s="79"/>
      <c r="J1910" s="27"/>
      <c r="K1910" s="27"/>
      <c r="L1910" s="79"/>
      <c r="M1910" s="81"/>
      <c r="N1910" s="29">
        <v>0</v>
      </c>
      <c r="O1910" s="30" t="str">
        <f>IF(G1910&lt;=$N$2,"",IF(F1910=[3]Pav.tvarkyklė!$B$13,"",IF(ISBLANK(R1910),"X","")))</f>
        <v/>
      </c>
      <c r="P1910" s="88"/>
      <c r="Q1910" s="78"/>
      <c r="R1910" s="78"/>
      <c r="S1910" s="63"/>
      <c r="T1910" s="63"/>
      <c r="U1910" s="34" t="str">
        <f>IFERROR(INDEX('[3]5.Grup_T'!$G$4:$G$22,MATCH('6.Turtas'!E1910,'[3]5.Grup_T'!$E$4:$E$22,0)),"0")</f>
        <v>0</v>
      </c>
      <c r="V1910" s="35">
        <f t="shared" si="409"/>
        <v>0</v>
      </c>
      <c r="W1910" s="35">
        <f>IF(NOT(ISBLANK(H1910)),(12-DATEDIF(H1910,'[3]1.Pradzia'!$D$13,"m")),0)</f>
        <v>0</v>
      </c>
      <c r="X1910" s="35">
        <f t="shared" si="410"/>
        <v>0</v>
      </c>
      <c r="Y1910" s="35">
        <f t="shared" si="406"/>
        <v>0</v>
      </c>
      <c r="Z1910" s="35">
        <f t="shared" si="418"/>
        <v>0</v>
      </c>
      <c r="AA1910" s="36">
        <f t="shared" si="411"/>
        <v>0</v>
      </c>
      <c r="AB1910" s="36">
        <f t="shared" si="412"/>
        <v>0</v>
      </c>
      <c r="AC1910" s="37">
        <f t="shared" si="413"/>
        <v>0</v>
      </c>
      <c r="AD1910" s="35">
        <f>IF(OR(YEAR(G1910)&lt;2019,O1910="X"),0,IF(ISBLANK(H1910),DATEDIF(G1910,'[3]1.Pradzia'!$D$13,"M"),DATEDIF(G1910,H1910,"m")))</f>
        <v>0</v>
      </c>
      <c r="AE1910" s="37">
        <f>IF(E1910='[3]5.Grup_T'!$E$20,0,IF(AD1910&lt;&gt;0,M1910/V1910*MIN(12,AD1910),0))</f>
        <v>0</v>
      </c>
      <c r="AF1910" s="37">
        <f t="shared" si="414"/>
        <v>0</v>
      </c>
      <c r="AG1910" s="37">
        <f t="shared" si="415"/>
        <v>0</v>
      </c>
      <c r="AH1910" s="37">
        <f t="shared" si="416"/>
        <v>0</v>
      </c>
      <c r="AI1910" s="35" t="str">
        <f t="shared" si="417"/>
        <v>Nusidėvėjęs</v>
      </c>
      <c r="AJ1910" s="38" t="str">
        <f>IF(AND(F1910&lt;&gt;[3]Pav.tvarkyklė!$B$12,F1910&lt;&gt;[3]Pav.tvarkyklė!$B$13),"GVTNT","X")</f>
        <v>GVTNT</v>
      </c>
      <c r="AK1910" s="39">
        <f t="shared" si="419"/>
        <v>0</v>
      </c>
      <c r="AL1910" s="41"/>
      <c r="AM1910" s="41"/>
      <c r="AN1910" s="41">
        <f t="shared" si="407"/>
        <v>1900</v>
      </c>
      <c r="AO1910" s="41"/>
      <c r="AP1910" s="41"/>
      <c r="AQ1910" s="41"/>
      <c r="AR1910" s="42"/>
      <c r="AS1910" s="42"/>
      <c r="AU1910" s="43">
        <f t="shared" si="408"/>
        <v>0</v>
      </c>
    </row>
    <row r="1911" spans="1:47" ht="15" customHeight="1" x14ac:dyDescent="0.25">
      <c r="A1911" s="11"/>
      <c r="B1911" s="19">
        <v>2080</v>
      </c>
      <c r="C1911" s="74"/>
      <c r="D1911" s="77"/>
      <c r="E1911" s="75"/>
      <c r="F1911" s="74"/>
      <c r="G1911" s="80"/>
      <c r="H1911" s="49"/>
      <c r="I1911" s="79"/>
      <c r="J1911" s="27"/>
      <c r="K1911" s="27"/>
      <c r="L1911" s="79"/>
      <c r="M1911" s="81"/>
      <c r="N1911" s="29">
        <v>0</v>
      </c>
      <c r="O1911" s="30" t="str">
        <f>IF(G1911&lt;=$N$2,"",IF(F1911=[3]Pav.tvarkyklė!$B$13,"",IF(ISBLANK(R1911),"X","")))</f>
        <v/>
      </c>
      <c r="P1911" s="88"/>
      <c r="Q1911" s="78"/>
      <c r="R1911" s="89"/>
      <c r="S1911" s="63"/>
      <c r="T1911" s="63"/>
      <c r="U1911" s="34" t="str">
        <f>IFERROR(INDEX('[3]5.Grup_T'!$G$4:$G$22,MATCH('6.Turtas'!E1911,'[3]5.Grup_T'!$E$4:$E$22,0)),"0")</f>
        <v>0</v>
      </c>
      <c r="V1911" s="35">
        <f t="shared" si="409"/>
        <v>0</v>
      </c>
      <c r="W1911" s="35">
        <f>IF(NOT(ISBLANK(H1911)),(12-DATEDIF(H1911,'[3]1.Pradzia'!$D$13,"m")),0)</f>
        <v>0</v>
      </c>
      <c r="X1911" s="35">
        <f t="shared" si="410"/>
        <v>0</v>
      </c>
      <c r="Y1911" s="35">
        <f t="shared" ref="Y1911:Y1974" si="420">IF(YEAR(G1911)&gt;=2019,0,IF(Z1911&lt;=0,0,IF(W1911&lt;&gt;0,MIN(W1911,Z1911),MIN(12,Z1911))))</f>
        <v>0</v>
      </c>
      <c r="Z1911" s="35">
        <f t="shared" si="418"/>
        <v>0</v>
      </c>
      <c r="AA1911" s="36">
        <f t="shared" si="411"/>
        <v>0</v>
      </c>
      <c r="AB1911" s="36">
        <f t="shared" si="412"/>
        <v>0</v>
      </c>
      <c r="AC1911" s="37">
        <f t="shared" si="413"/>
        <v>0</v>
      </c>
      <c r="AD1911" s="35">
        <f>IF(OR(YEAR(G1911)&lt;2019,O1911="X"),0,IF(ISBLANK(H1911),DATEDIF(G1911,'[3]1.Pradzia'!$D$13,"M"),DATEDIF(G1911,H1911,"m")))</f>
        <v>0</v>
      </c>
      <c r="AE1911" s="37">
        <f>IF(E1911='[3]5.Grup_T'!$E$20,0,IF(AD1911&lt;&gt;0,M1911/V1911*MIN(12,AD1911),0))</f>
        <v>0</v>
      </c>
      <c r="AF1911" s="37">
        <f t="shared" si="414"/>
        <v>0</v>
      </c>
      <c r="AG1911" s="37">
        <f t="shared" si="415"/>
        <v>0</v>
      </c>
      <c r="AH1911" s="37">
        <f t="shared" si="416"/>
        <v>0</v>
      </c>
      <c r="AI1911" s="35" t="str">
        <f t="shared" si="417"/>
        <v>Nusidėvėjęs</v>
      </c>
      <c r="AJ1911" s="38" t="str">
        <f>IF(AND(F1911&lt;&gt;[3]Pav.tvarkyklė!$B$12,F1911&lt;&gt;[3]Pav.tvarkyklė!$B$13),"GVTNT","X")</f>
        <v>GVTNT</v>
      </c>
      <c r="AK1911" s="39">
        <f t="shared" si="419"/>
        <v>0</v>
      </c>
      <c r="AL1911" s="41"/>
      <c r="AM1911" s="41"/>
      <c r="AN1911" s="41">
        <f t="shared" si="407"/>
        <v>1900</v>
      </c>
      <c r="AO1911" s="41"/>
      <c r="AP1911" s="41"/>
      <c r="AQ1911" s="41"/>
      <c r="AR1911" s="42"/>
      <c r="AS1911" s="42"/>
      <c r="AU1911" s="43">
        <f t="shared" si="408"/>
        <v>0</v>
      </c>
    </row>
    <row r="1912" spans="1:47" ht="15" customHeight="1" x14ac:dyDescent="0.25">
      <c r="A1912" s="11"/>
      <c r="B1912" s="19">
        <v>2081</v>
      </c>
      <c r="C1912" s="74"/>
      <c r="D1912" s="77"/>
      <c r="E1912" s="78"/>
      <c r="F1912" s="74"/>
      <c r="G1912" s="80"/>
      <c r="H1912" s="49"/>
      <c r="I1912" s="79"/>
      <c r="J1912" s="27"/>
      <c r="K1912" s="27"/>
      <c r="L1912" s="79"/>
      <c r="M1912" s="81"/>
      <c r="N1912" s="29">
        <v>0</v>
      </c>
      <c r="O1912" s="30" t="str">
        <f>IF(G1912&lt;=$N$2,"",IF(F1912=[3]Pav.tvarkyklė!$B$13,"",IF(ISBLANK(R1912),"X","")))</f>
        <v/>
      </c>
      <c r="P1912" s="88"/>
      <c r="Q1912" s="78"/>
      <c r="R1912" s="78"/>
      <c r="S1912" s="63"/>
      <c r="T1912" s="63"/>
      <c r="U1912" s="34" t="str">
        <f>IFERROR(INDEX('[3]5.Grup_T'!$G$4:$G$22,MATCH('6.Turtas'!E1912,'[3]5.Grup_T'!$E$4:$E$22,0)),"0")</f>
        <v>0</v>
      </c>
      <c r="V1912" s="35">
        <f t="shared" si="409"/>
        <v>0</v>
      </c>
      <c r="W1912" s="35">
        <f>IF(NOT(ISBLANK(H1912)),(12-DATEDIF(H1912,'[3]1.Pradzia'!$D$13,"m")),0)</f>
        <v>0</v>
      </c>
      <c r="X1912" s="35">
        <f t="shared" si="410"/>
        <v>0</v>
      </c>
      <c r="Y1912" s="35">
        <f t="shared" si="420"/>
        <v>0</v>
      </c>
      <c r="Z1912" s="35">
        <f t="shared" si="418"/>
        <v>0</v>
      </c>
      <c r="AA1912" s="36">
        <f t="shared" si="411"/>
        <v>0</v>
      </c>
      <c r="AB1912" s="36">
        <f t="shared" si="412"/>
        <v>0</v>
      </c>
      <c r="AC1912" s="37">
        <f t="shared" si="413"/>
        <v>0</v>
      </c>
      <c r="AD1912" s="35">
        <f>IF(OR(YEAR(G1912)&lt;2019,O1912="X"),0,IF(ISBLANK(H1912),DATEDIF(G1912,'[3]1.Pradzia'!$D$13,"M"),DATEDIF(G1912,H1912,"m")))</f>
        <v>0</v>
      </c>
      <c r="AE1912" s="37">
        <f>IF(E1912='[3]5.Grup_T'!$E$20,0,IF(AD1912&lt;&gt;0,M1912/V1912*MIN(12,AD1912),0))</f>
        <v>0</v>
      </c>
      <c r="AF1912" s="37">
        <f t="shared" si="414"/>
        <v>0</v>
      </c>
      <c r="AG1912" s="37">
        <f t="shared" si="415"/>
        <v>0</v>
      </c>
      <c r="AH1912" s="37">
        <f t="shared" si="416"/>
        <v>0</v>
      </c>
      <c r="AI1912" s="35" t="str">
        <f t="shared" si="417"/>
        <v>Nusidėvėjęs</v>
      </c>
      <c r="AJ1912" s="38" t="str">
        <f>IF(AND(F1912&lt;&gt;[3]Pav.tvarkyklė!$B$12,F1912&lt;&gt;[3]Pav.tvarkyklė!$B$13),"GVTNT","X")</f>
        <v>GVTNT</v>
      </c>
      <c r="AK1912" s="39">
        <f t="shared" si="419"/>
        <v>0</v>
      </c>
      <c r="AL1912" s="41"/>
      <c r="AM1912" s="41"/>
      <c r="AN1912" s="41">
        <f t="shared" si="407"/>
        <v>1900</v>
      </c>
      <c r="AO1912" s="41"/>
      <c r="AP1912" s="41"/>
      <c r="AQ1912" s="41"/>
      <c r="AR1912" s="42"/>
      <c r="AS1912" s="42"/>
      <c r="AU1912" s="43">
        <f t="shared" si="408"/>
        <v>0</v>
      </c>
    </row>
    <row r="1913" spans="1:47" ht="15" customHeight="1" x14ac:dyDescent="0.25">
      <c r="A1913" s="11"/>
      <c r="B1913" s="19">
        <v>2082</v>
      </c>
      <c r="C1913" s="74"/>
      <c r="D1913" s="77"/>
      <c r="E1913" s="78"/>
      <c r="F1913" s="74"/>
      <c r="G1913" s="80"/>
      <c r="H1913" s="49"/>
      <c r="I1913" s="79"/>
      <c r="J1913" s="27"/>
      <c r="K1913" s="27"/>
      <c r="L1913" s="79"/>
      <c r="M1913" s="81"/>
      <c r="N1913" s="29">
        <v>0</v>
      </c>
      <c r="O1913" s="30" t="str">
        <f>IF(G1913&lt;=$N$2,"",IF(F1913=[3]Pav.tvarkyklė!$B$13,"",IF(ISBLANK(R1913),"X","")))</f>
        <v/>
      </c>
      <c r="P1913" s="88"/>
      <c r="Q1913" s="78"/>
      <c r="R1913" s="78"/>
      <c r="S1913" s="63"/>
      <c r="T1913" s="63"/>
      <c r="U1913" s="34" t="str">
        <f>IFERROR(INDEX('[3]5.Grup_T'!$G$4:$G$22,MATCH('6.Turtas'!E1913,'[3]5.Grup_T'!$E$4:$E$22,0)),"0")</f>
        <v>0</v>
      </c>
      <c r="V1913" s="35">
        <f t="shared" si="409"/>
        <v>0</v>
      </c>
      <c r="W1913" s="35">
        <f>IF(NOT(ISBLANK(H1913)),(12-DATEDIF(H1913,'[3]1.Pradzia'!$D$13,"m")),0)</f>
        <v>0</v>
      </c>
      <c r="X1913" s="35">
        <f t="shared" si="410"/>
        <v>0</v>
      </c>
      <c r="Y1913" s="35">
        <f t="shared" si="420"/>
        <v>0</v>
      </c>
      <c r="Z1913" s="35">
        <f t="shared" si="418"/>
        <v>0</v>
      </c>
      <c r="AA1913" s="36">
        <f t="shared" si="411"/>
        <v>0</v>
      </c>
      <c r="AB1913" s="36">
        <f t="shared" si="412"/>
        <v>0</v>
      </c>
      <c r="AC1913" s="37">
        <f t="shared" si="413"/>
        <v>0</v>
      </c>
      <c r="AD1913" s="35">
        <f>IF(OR(YEAR(G1913)&lt;2019,O1913="X"),0,IF(ISBLANK(H1913),DATEDIF(G1913,'[3]1.Pradzia'!$D$13,"M"),DATEDIF(G1913,H1913,"m")))</f>
        <v>0</v>
      </c>
      <c r="AE1913" s="37">
        <f>IF(E1913='[3]5.Grup_T'!$E$20,0,IF(AD1913&lt;&gt;0,M1913/V1913*MIN(12,AD1913),0))</f>
        <v>0</v>
      </c>
      <c r="AF1913" s="37">
        <f t="shared" si="414"/>
        <v>0</v>
      </c>
      <c r="AG1913" s="37">
        <f t="shared" si="415"/>
        <v>0</v>
      </c>
      <c r="AH1913" s="37">
        <f t="shared" si="416"/>
        <v>0</v>
      </c>
      <c r="AI1913" s="35" t="str">
        <f t="shared" si="417"/>
        <v>Nusidėvėjęs</v>
      </c>
      <c r="AJ1913" s="38" t="str">
        <f>IF(AND(F1913&lt;&gt;[3]Pav.tvarkyklė!$B$12,F1913&lt;&gt;[3]Pav.tvarkyklė!$B$13),"GVTNT","X")</f>
        <v>GVTNT</v>
      </c>
      <c r="AK1913" s="39">
        <f t="shared" si="419"/>
        <v>0</v>
      </c>
      <c r="AL1913" s="41"/>
      <c r="AM1913" s="41"/>
      <c r="AN1913" s="41">
        <f t="shared" si="407"/>
        <v>1900</v>
      </c>
      <c r="AO1913" s="41"/>
      <c r="AP1913" s="41"/>
      <c r="AQ1913" s="41"/>
      <c r="AR1913" s="42"/>
      <c r="AS1913" s="42"/>
      <c r="AU1913" s="43">
        <f t="shared" si="408"/>
        <v>0</v>
      </c>
    </row>
    <row r="1914" spans="1:47" ht="15" customHeight="1" x14ac:dyDescent="0.25">
      <c r="A1914" s="11"/>
      <c r="B1914" s="19">
        <v>2083</v>
      </c>
      <c r="C1914" s="74"/>
      <c r="D1914" s="77"/>
      <c r="E1914" s="78"/>
      <c r="F1914" s="74"/>
      <c r="G1914" s="80"/>
      <c r="H1914" s="49"/>
      <c r="I1914" s="79"/>
      <c r="J1914" s="27"/>
      <c r="K1914" s="27"/>
      <c r="L1914" s="79"/>
      <c r="M1914" s="81"/>
      <c r="N1914" s="29">
        <v>0</v>
      </c>
      <c r="O1914" s="30" t="str">
        <f>IF(G1914&lt;=$N$2,"",IF(F1914=[3]Pav.tvarkyklė!$B$13,"",IF(ISBLANK(R1914),"X","")))</f>
        <v/>
      </c>
      <c r="P1914" s="88"/>
      <c r="Q1914" s="78"/>
      <c r="R1914" s="78"/>
      <c r="S1914" s="63"/>
      <c r="T1914" s="63"/>
      <c r="U1914" s="34" t="str">
        <f>IFERROR(INDEX('[3]5.Grup_T'!$G$4:$G$22,MATCH('6.Turtas'!E1914,'[3]5.Grup_T'!$E$4:$E$22,0)),"0")</f>
        <v>0</v>
      </c>
      <c r="V1914" s="35">
        <f t="shared" si="409"/>
        <v>0</v>
      </c>
      <c r="W1914" s="35">
        <f>IF(NOT(ISBLANK(H1914)),(12-DATEDIF(H1914,'[3]1.Pradzia'!$D$13,"m")),0)</f>
        <v>0</v>
      </c>
      <c r="X1914" s="35">
        <f t="shared" si="410"/>
        <v>0</v>
      </c>
      <c r="Y1914" s="35">
        <f t="shared" si="420"/>
        <v>0</v>
      </c>
      <c r="Z1914" s="35">
        <f t="shared" si="418"/>
        <v>0</v>
      </c>
      <c r="AA1914" s="36">
        <f t="shared" si="411"/>
        <v>0</v>
      </c>
      <c r="AB1914" s="36">
        <f t="shared" si="412"/>
        <v>0</v>
      </c>
      <c r="AC1914" s="37">
        <f t="shared" si="413"/>
        <v>0</v>
      </c>
      <c r="AD1914" s="35">
        <f>IF(OR(YEAR(G1914)&lt;2019,O1914="X"),0,IF(ISBLANK(H1914),DATEDIF(G1914,'[3]1.Pradzia'!$D$13,"M"),DATEDIF(G1914,H1914,"m")))</f>
        <v>0</v>
      </c>
      <c r="AE1914" s="37">
        <f>IF(E1914='[3]5.Grup_T'!$E$20,0,IF(AD1914&lt;&gt;0,M1914/V1914*MIN(12,AD1914),0))</f>
        <v>0</v>
      </c>
      <c r="AF1914" s="37">
        <f t="shared" si="414"/>
        <v>0</v>
      </c>
      <c r="AG1914" s="37">
        <f t="shared" si="415"/>
        <v>0</v>
      </c>
      <c r="AH1914" s="37">
        <f t="shared" si="416"/>
        <v>0</v>
      </c>
      <c r="AI1914" s="35" t="str">
        <f t="shared" si="417"/>
        <v>Nusidėvėjęs</v>
      </c>
      <c r="AJ1914" s="38" t="str">
        <f>IF(AND(F1914&lt;&gt;[3]Pav.tvarkyklė!$B$12,F1914&lt;&gt;[3]Pav.tvarkyklė!$B$13),"GVTNT","X")</f>
        <v>GVTNT</v>
      </c>
      <c r="AK1914" s="39">
        <f t="shared" si="419"/>
        <v>0</v>
      </c>
      <c r="AL1914" s="41"/>
      <c r="AM1914" s="41"/>
      <c r="AN1914" s="41">
        <f t="shared" si="407"/>
        <v>1900</v>
      </c>
      <c r="AO1914" s="41"/>
      <c r="AP1914" s="41"/>
      <c r="AQ1914" s="41"/>
      <c r="AR1914" s="42"/>
      <c r="AS1914" s="42"/>
      <c r="AU1914" s="43">
        <f t="shared" si="408"/>
        <v>0</v>
      </c>
    </row>
    <row r="1915" spans="1:47" ht="15" customHeight="1" x14ac:dyDescent="0.25">
      <c r="A1915" s="11"/>
      <c r="B1915" s="19">
        <v>2084</v>
      </c>
      <c r="C1915" s="74"/>
      <c r="D1915" s="77"/>
      <c r="E1915" s="75"/>
      <c r="F1915" s="74"/>
      <c r="G1915" s="80"/>
      <c r="H1915" s="49"/>
      <c r="I1915" s="79"/>
      <c r="J1915" s="27"/>
      <c r="K1915" s="27"/>
      <c r="L1915" s="79"/>
      <c r="M1915" s="81"/>
      <c r="N1915" s="29">
        <v>0</v>
      </c>
      <c r="O1915" s="30" t="str">
        <f>IF(G1915&lt;=$N$2,"",IF(F1915=[3]Pav.tvarkyklė!$B$13,"",IF(ISBLANK(R1915),"X","")))</f>
        <v/>
      </c>
      <c r="P1915" s="88"/>
      <c r="Q1915" s="78"/>
      <c r="R1915" s="78"/>
      <c r="S1915" s="63"/>
      <c r="T1915" s="63"/>
      <c r="U1915" s="34" t="str">
        <f>IFERROR(INDEX('[3]5.Grup_T'!$G$4:$G$22,MATCH('6.Turtas'!E1915,'[3]5.Grup_T'!$E$4:$E$22,0)),"0")</f>
        <v>0</v>
      </c>
      <c r="V1915" s="35">
        <f t="shared" si="409"/>
        <v>0</v>
      </c>
      <c r="W1915" s="35">
        <f>IF(NOT(ISBLANK(H1915)),(12-DATEDIF(H1915,'[3]1.Pradzia'!$D$13,"m")),0)</f>
        <v>0</v>
      </c>
      <c r="X1915" s="35">
        <f t="shared" si="410"/>
        <v>0</v>
      </c>
      <c r="Y1915" s="35">
        <f t="shared" si="420"/>
        <v>0</v>
      </c>
      <c r="Z1915" s="35">
        <f t="shared" si="418"/>
        <v>0</v>
      </c>
      <c r="AA1915" s="36">
        <f t="shared" si="411"/>
        <v>0</v>
      </c>
      <c r="AB1915" s="36">
        <f t="shared" si="412"/>
        <v>0</v>
      </c>
      <c r="AC1915" s="37">
        <f t="shared" si="413"/>
        <v>0</v>
      </c>
      <c r="AD1915" s="35">
        <f>IF(OR(YEAR(G1915)&lt;2019,O1915="X"),0,IF(ISBLANK(H1915),DATEDIF(G1915,'[3]1.Pradzia'!$D$13,"M"),DATEDIF(G1915,H1915,"m")))</f>
        <v>0</v>
      </c>
      <c r="AE1915" s="37">
        <f>IF(E1915='[3]5.Grup_T'!$E$20,0,IF(AD1915&lt;&gt;0,M1915/V1915*MIN(12,AD1915),0))</f>
        <v>0</v>
      </c>
      <c r="AF1915" s="37">
        <f t="shared" si="414"/>
        <v>0</v>
      </c>
      <c r="AG1915" s="37">
        <f t="shared" si="415"/>
        <v>0</v>
      </c>
      <c r="AH1915" s="37">
        <f t="shared" si="416"/>
        <v>0</v>
      </c>
      <c r="AI1915" s="35" t="str">
        <f t="shared" si="417"/>
        <v>Nusidėvėjęs</v>
      </c>
      <c r="AJ1915" s="38" t="str">
        <f>IF(AND(F1915&lt;&gt;[3]Pav.tvarkyklė!$B$12,F1915&lt;&gt;[3]Pav.tvarkyklė!$B$13),"GVTNT","X")</f>
        <v>GVTNT</v>
      </c>
      <c r="AK1915" s="39">
        <f t="shared" si="419"/>
        <v>0</v>
      </c>
      <c r="AL1915" s="41"/>
      <c r="AM1915" s="41"/>
      <c r="AN1915" s="41">
        <f t="shared" si="407"/>
        <v>1900</v>
      </c>
      <c r="AO1915" s="41"/>
      <c r="AP1915" s="41"/>
      <c r="AQ1915" s="41"/>
      <c r="AR1915" s="42"/>
      <c r="AS1915" s="42"/>
      <c r="AU1915" s="43">
        <f t="shared" si="408"/>
        <v>0</v>
      </c>
    </row>
    <row r="1916" spans="1:47" ht="15" customHeight="1" x14ac:dyDescent="0.25">
      <c r="A1916" s="11"/>
      <c r="B1916" s="19">
        <v>2085</v>
      </c>
      <c r="C1916" s="74"/>
      <c r="D1916" s="77"/>
      <c r="E1916" s="75"/>
      <c r="F1916" s="74"/>
      <c r="G1916" s="80"/>
      <c r="H1916" s="49"/>
      <c r="I1916" s="79"/>
      <c r="J1916" s="27"/>
      <c r="K1916" s="27"/>
      <c r="L1916" s="79"/>
      <c r="M1916" s="81"/>
      <c r="N1916" s="29">
        <v>0</v>
      </c>
      <c r="O1916" s="30" t="str">
        <f>IF(G1916&lt;=$N$2,"",IF(F1916=[3]Pav.tvarkyklė!$B$13,"",IF(ISBLANK(R1916),"X","")))</f>
        <v/>
      </c>
      <c r="P1916" s="88"/>
      <c r="Q1916" s="78"/>
      <c r="R1916" s="78"/>
      <c r="S1916" s="63"/>
      <c r="T1916" s="63"/>
      <c r="U1916" s="34" t="str">
        <f>IFERROR(INDEX('[3]5.Grup_T'!$G$4:$G$22,MATCH('6.Turtas'!E1916,'[3]5.Grup_T'!$E$4:$E$22,0)),"0")</f>
        <v>0</v>
      </c>
      <c r="V1916" s="35">
        <f t="shared" si="409"/>
        <v>0</v>
      </c>
      <c r="W1916" s="35">
        <f>IF(NOT(ISBLANK(H1916)),(12-DATEDIF(H1916,'[3]1.Pradzia'!$D$13,"m")),0)</f>
        <v>0</v>
      </c>
      <c r="X1916" s="35">
        <f t="shared" si="410"/>
        <v>0</v>
      </c>
      <c r="Y1916" s="35">
        <f t="shared" si="420"/>
        <v>0</v>
      </c>
      <c r="Z1916" s="35">
        <f t="shared" si="418"/>
        <v>0</v>
      </c>
      <c r="AA1916" s="36">
        <f t="shared" si="411"/>
        <v>0</v>
      </c>
      <c r="AB1916" s="36">
        <f t="shared" si="412"/>
        <v>0</v>
      </c>
      <c r="AC1916" s="37">
        <f t="shared" si="413"/>
        <v>0</v>
      </c>
      <c r="AD1916" s="35">
        <f>IF(OR(YEAR(G1916)&lt;2019,O1916="X"),0,IF(ISBLANK(H1916),DATEDIF(G1916,'[3]1.Pradzia'!$D$13,"M"),DATEDIF(G1916,H1916,"m")))</f>
        <v>0</v>
      </c>
      <c r="AE1916" s="37">
        <f>IF(E1916='[3]5.Grup_T'!$E$20,0,IF(AD1916&lt;&gt;0,M1916/V1916*MIN(12,AD1916),0))</f>
        <v>0</v>
      </c>
      <c r="AF1916" s="37">
        <f t="shared" si="414"/>
        <v>0</v>
      </c>
      <c r="AG1916" s="37">
        <f t="shared" si="415"/>
        <v>0</v>
      </c>
      <c r="AH1916" s="37">
        <f t="shared" si="416"/>
        <v>0</v>
      </c>
      <c r="AI1916" s="35" t="str">
        <f t="shared" si="417"/>
        <v>Nusidėvėjęs</v>
      </c>
      <c r="AJ1916" s="38" t="str">
        <f>IF(AND(F1916&lt;&gt;[3]Pav.tvarkyklė!$B$12,F1916&lt;&gt;[3]Pav.tvarkyklė!$B$13),"GVTNT","X")</f>
        <v>GVTNT</v>
      </c>
      <c r="AK1916" s="39">
        <f t="shared" si="419"/>
        <v>0</v>
      </c>
      <c r="AL1916" s="41"/>
      <c r="AM1916" s="41"/>
      <c r="AN1916" s="41">
        <f t="shared" si="407"/>
        <v>1900</v>
      </c>
      <c r="AO1916" s="41"/>
      <c r="AP1916" s="41"/>
      <c r="AQ1916" s="41"/>
      <c r="AR1916" s="42"/>
      <c r="AS1916" s="42"/>
      <c r="AU1916" s="43">
        <f t="shared" si="408"/>
        <v>0</v>
      </c>
    </row>
    <row r="1917" spans="1:47" ht="15" customHeight="1" x14ac:dyDescent="0.25">
      <c r="A1917" s="11"/>
      <c r="B1917" s="19">
        <v>2086</v>
      </c>
      <c r="C1917" s="74"/>
      <c r="D1917" s="77"/>
      <c r="E1917" s="75"/>
      <c r="F1917" s="74"/>
      <c r="G1917" s="80"/>
      <c r="H1917" s="49"/>
      <c r="I1917" s="79"/>
      <c r="J1917" s="27"/>
      <c r="K1917" s="27"/>
      <c r="L1917" s="79"/>
      <c r="M1917" s="81"/>
      <c r="N1917" s="29">
        <v>0</v>
      </c>
      <c r="O1917" s="30" t="str">
        <f>IF(G1917&lt;=$N$2,"",IF(F1917=[3]Pav.tvarkyklė!$B$13,"",IF(ISBLANK(R1917),"X","")))</f>
        <v/>
      </c>
      <c r="P1917" s="88"/>
      <c r="Q1917" s="78"/>
      <c r="R1917" s="78"/>
      <c r="S1917" s="63"/>
      <c r="T1917" s="63"/>
      <c r="U1917" s="34" t="str">
        <f>IFERROR(INDEX('[3]5.Grup_T'!$G$4:$G$22,MATCH('6.Turtas'!E1917,'[3]5.Grup_T'!$E$4:$E$22,0)),"0")</f>
        <v>0</v>
      </c>
      <c r="V1917" s="35">
        <f t="shared" si="409"/>
        <v>0</v>
      </c>
      <c r="W1917" s="35">
        <f>IF(NOT(ISBLANK(H1917)),(12-DATEDIF(H1917,'[3]1.Pradzia'!$D$13,"m")),0)</f>
        <v>0</v>
      </c>
      <c r="X1917" s="35">
        <f t="shared" si="410"/>
        <v>0</v>
      </c>
      <c r="Y1917" s="35">
        <f t="shared" si="420"/>
        <v>0</v>
      </c>
      <c r="Z1917" s="35">
        <f t="shared" si="418"/>
        <v>0</v>
      </c>
      <c r="AA1917" s="36">
        <f t="shared" si="411"/>
        <v>0</v>
      </c>
      <c r="AB1917" s="36">
        <f t="shared" si="412"/>
        <v>0</v>
      </c>
      <c r="AC1917" s="37">
        <f t="shared" si="413"/>
        <v>0</v>
      </c>
      <c r="AD1917" s="35">
        <f>IF(OR(YEAR(G1917)&lt;2019,O1917="X"),0,IF(ISBLANK(H1917),DATEDIF(G1917,'[3]1.Pradzia'!$D$13,"M"),DATEDIF(G1917,H1917,"m")))</f>
        <v>0</v>
      </c>
      <c r="AE1917" s="37">
        <f>IF(E1917='[3]5.Grup_T'!$E$20,0,IF(AD1917&lt;&gt;0,M1917/V1917*MIN(12,AD1917),0))</f>
        <v>0</v>
      </c>
      <c r="AF1917" s="37">
        <f t="shared" si="414"/>
        <v>0</v>
      </c>
      <c r="AG1917" s="37">
        <f t="shared" si="415"/>
        <v>0</v>
      </c>
      <c r="AH1917" s="37">
        <f t="shared" si="416"/>
        <v>0</v>
      </c>
      <c r="AI1917" s="35" t="str">
        <f t="shared" si="417"/>
        <v>Nusidėvėjęs</v>
      </c>
      <c r="AJ1917" s="38" t="str">
        <f>IF(AND(F1917&lt;&gt;[3]Pav.tvarkyklė!$B$12,F1917&lt;&gt;[3]Pav.tvarkyklė!$B$13),"GVTNT","X")</f>
        <v>GVTNT</v>
      </c>
      <c r="AK1917" s="39">
        <f t="shared" si="419"/>
        <v>0</v>
      </c>
      <c r="AL1917" s="41"/>
      <c r="AM1917" s="41"/>
      <c r="AN1917" s="41">
        <f t="shared" si="407"/>
        <v>1900</v>
      </c>
      <c r="AO1917" s="41"/>
      <c r="AP1917" s="41"/>
      <c r="AQ1917" s="41"/>
      <c r="AR1917" s="42"/>
      <c r="AS1917" s="42"/>
      <c r="AU1917" s="43">
        <f t="shared" si="408"/>
        <v>0</v>
      </c>
    </row>
    <row r="1918" spans="1:47" ht="15" customHeight="1" x14ac:dyDescent="0.25">
      <c r="A1918" s="11"/>
      <c r="B1918" s="19">
        <v>2087</v>
      </c>
      <c r="C1918" s="74"/>
      <c r="D1918" s="77"/>
      <c r="E1918" s="78"/>
      <c r="F1918" s="74"/>
      <c r="G1918" s="80"/>
      <c r="H1918" s="49"/>
      <c r="I1918" s="79"/>
      <c r="J1918" s="27"/>
      <c r="K1918" s="27"/>
      <c r="L1918" s="79"/>
      <c r="M1918" s="81"/>
      <c r="N1918" s="29">
        <v>0</v>
      </c>
      <c r="O1918" s="30" t="str">
        <f>IF(G1918&lt;=$N$2,"",IF(F1918=[3]Pav.tvarkyklė!$B$13,"",IF(ISBLANK(R1918),"X","")))</f>
        <v/>
      </c>
      <c r="P1918" s="88"/>
      <c r="Q1918" s="78"/>
      <c r="R1918" s="78"/>
      <c r="S1918" s="63"/>
      <c r="T1918" s="63"/>
      <c r="U1918" s="34" t="str">
        <f>IFERROR(INDEX('[3]5.Grup_T'!$G$4:$G$22,MATCH('6.Turtas'!E1918,'[3]5.Grup_T'!$E$4:$E$22,0)),"0")</f>
        <v>0</v>
      </c>
      <c r="V1918" s="35">
        <f t="shared" si="409"/>
        <v>0</v>
      </c>
      <c r="W1918" s="35">
        <f>IF(NOT(ISBLANK(H1918)),(12-DATEDIF(H1918,'[3]1.Pradzia'!$D$13,"m")),0)</f>
        <v>0</v>
      </c>
      <c r="X1918" s="35">
        <f t="shared" si="410"/>
        <v>0</v>
      </c>
      <c r="Y1918" s="35">
        <f t="shared" si="420"/>
        <v>0</v>
      </c>
      <c r="Z1918" s="35">
        <f t="shared" si="418"/>
        <v>0</v>
      </c>
      <c r="AA1918" s="36">
        <f t="shared" si="411"/>
        <v>0</v>
      </c>
      <c r="AB1918" s="36">
        <f t="shared" si="412"/>
        <v>0</v>
      </c>
      <c r="AC1918" s="37">
        <f t="shared" si="413"/>
        <v>0</v>
      </c>
      <c r="AD1918" s="35">
        <f>IF(OR(YEAR(G1918)&lt;2019,O1918="X"),0,IF(ISBLANK(H1918),DATEDIF(G1918,'[3]1.Pradzia'!$D$13,"M"),DATEDIF(G1918,H1918,"m")))</f>
        <v>0</v>
      </c>
      <c r="AE1918" s="37">
        <f>IF(E1918='[3]5.Grup_T'!$E$20,0,IF(AD1918&lt;&gt;0,M1918/V1918*MIN(12,AD1918),0))</f>
        <v>0</v>
      </c>
      <c r="AF1918" s="37">
        <f t="shared" si="414"/>
        <v>0</v>
      </c>
      <c r="AG1918" s="37">
        <f t="shared" si="415"/>
        <v>0</v>
      </c>
      <c r="AH1918" s="37">
        <f t="shared" si="416"/>
        <v>0</v>
      </c>
      <c r="AI1918" s="35" t="str">
        <f t="shared" si="417"/>
        <v>Nusidėvėjęs</v>
      </c>
      <c r="AJ1918" s="38" t="str">
        <f>IF(AND(F1918&lt;&gt;[3]Pav.tvarkyklė!$B$12,F1918&lt;&gt;[3]Pav.tvarkyklė!$B$13),"GVTNT","X")</f>
        <v>GVTNT</v>
      </c>
      <c r="AK1918" s="39">
        <f t="shared" si="419"/>
        <v>0</v>
      </c>
      <c r="AL1918" s="41"/>
      <c r="AM1918" s="41"/>
      <c r="AN1918" s="41">
        <f t="shared" si="407"/>
        <v>1900</v>
      </c>
      <c r="AO1918" s="41"/>
      <c r="AP1918" s="41"/>
      <c r="AQ1918" s="41"/>
      <c r="AR1918" s="42"/>
      <c r="AS1918" s="42"/>
      <c r="AU1918" s="43">
        <f t="shared" si="408"/>
        <v>0</v>
      </c>
    </row>
    <row r="1919" spans="1:47" ht="15" customHeight="1" x14ac:dyDescent="0.25">
      <c r="A1919" s="11"/>
      <c r="B1919" s="19">
        <v>2088</v>
      </c>
      <c r="C1919" s="74"/>
      <c r="D1919" s="77"/>
      <c r="E1919" s="78"/>
      <c r="F1919" s="74"/>
      <c r="G1919" s="80"/>
      <c r="H1919" s="49"/>
      <c r="I1919" s="79"/>
      <c r="J1919" s="27"/>
      <c r="K1919" s="27"/>
      <c r="L1919" s="79"/>
      <c r="M1919" s="81"/>
      <c r="N1919" s="29">
        <v>0</v>
      </c>
      <c r="O1919" s="30" t="str">
        <f>IF(G1919&lt;=$N$2,"",IF(F1919=[3]Pav.tvarkyklė!$B$13,"",IF(ISBLANK(R1919),"X","")))</f>
        <v/>
      </c>
      <c r="P1919" s="88"/>
      <c r="Q1919" s="78"/>
      <c r="R1919" s="78"/>
      <c r="S1919" s="63"/>
      <c r="T1919" s="63"/>
      <c r="U1919" s="34" t="str">
        <f>IFERROR(INDEX('[3]5.Grup_T'!$G$4:$G$22,MATCH('6.Turtas'!E1919,'[3]5.Grup_T'!$E$4:$E$22,0)),"0")</f>
        <v>0</v>
      </c>
      <c r="V1919" s="35">
        <f t="shared" si="409"/>
        <v>0</v>
      </c>
      <c r="W1919" s="35">
        <f>IF(NOT(ISBLANK(H1919)),(12-DATEDIF(H1919,'[3]1.Pradzia'!$D$13,"m")),0)</f>
        <v>0</v>
      </c>
      <c r="X1919" s="35">
        <f t="shared" si="410"/>
        <v>0</v>
      </c>
      <c r="Y1919" s="35">
        <f t="shared" si="420"/>
        <v>0</v>
      </c>
      <c r="Z1919" s="35">
        <f t="shared" si="418"/>
        <v>0</v>
      </c>
      <c r="AA1919" s="36">
        <f t="shared" si="411"/>
        <v>0</v>
      </c>
      <c r="AB1919" s="36">
        <f t="shared" si="412"/>
        <v>0</v>
      </c>
      <c r="AC1919" s="37">
        <f t="shared" si="413"/>
        <v>0</v>
      </c>
      <c r="AD1919" s="35">
        <f>IF(OR(YEAR(G1919)&lt;2019,O1919="X"),0,IF(ISBLANK(H1919),DATEDIF(G1919,'[3]1.Pradzia'!$D$13,"M"),DATEDIF(G1919,H1919,"m")))</f>
        <v>0</v>
      </c>
      <c r="AE1919" s="37">
        <f>IF(E1919='[3]5.Grup_T'!$E$20,0,IF(AD1919&lt;&gt;0,M1919/V1919*MIN(12,AD1919),0))</f>
        <v>0</v>
      </c>
      <c r="AF1919" s="37">
        <f t="shared" si="414"/>
        <v>0</v>
      </c>
      <c r="AG1919" s="37">
        <f t="shared" si="415"/>
        <v>0</v>
      </c>
      <c r="AH1919" s="37">
        <f t="shared" si="416"/>
        <v>0</v>
      </c>
      <c r="AI1919" s="35" t="str">
        <f t="shared" si="417"/>
        <v>Nusidėvėjęs</v>
      </c>
      <c r="AJ1919" s="38" t="str">
        <f>IF(AND(F1919&lt;&gt;[3]Pav.tvarkyklė!$B$12,F1919&lt;&gt;[3]Pav.tvarkyklė!$B$13),"GVTNT","X")</f>
        <v>GVTNT</v>
      </c>
      <c r="AK1919" s="39">
        <f t="shared" si="419"/>
        <v>0</v>
      </c>
      <c r="AL1919" s="41"/>
      <c r="AM1919" s="41"/>
      <c r="AN1919" s="41">
        <f t="shared" si="407"/>
        <v>1900</v>
      </c>
      <c r="AO1919" s="41"/>
      <c r="AP1919" s="41"/>
      <c r="AQ1919" s="41"/>
      <c r="AR1919" s="42"/>
      <c r="AS1919" s="42"/>
      <c r="AU1919" s="43">
        <f t="shared" si="408"/>
        <v>0</v>
      </c>
    </row>
    <row r="1920" spans="1:47" ht="15" customHeight="1" x14ac:dyDescent="0.25">
      <c r="A1920" s="11"/>
      <c r="B1920" s="19">
        <v>2089</v>
      </c>
      <c r="C1920" s="74"/>
      <c r="D1920" s="77"/>
      <c r="E1920" s="75"/>
      <c r="F1920" s="74"/>
      <c r="G1920" s="80"/>
      <c r="H1920" s="49"/>
      <c r="I1920" s="79"/>
      <c r="J1920" s="27"/>
      <c r="K1920" s="27"/>
      <c r="L1920" s="79"/>
      <c r="M1920" s="81"/>
      <c r="N1920" s="29">
        <v>0</v>
      </c>
      <c r="O1920" s="30" t="str">
        <f>IF(G1920&lt;=$N$2,"",IF(F1920=[3]Pav.tvarkyklė!$B$13,"",IF(ISBLANK(R1920),"X","")))</f>
        <v/>
      </c>
      <c r="P1920" s="88"/>
      <c r="Q1920" s="78"/>
      <c r="R1920" s="78"/>
      <c r="S1920" s="63"/>
      <c r="T1920" s="63"/>
      <c r="U1920" s="34" t="str">
        <f>IFERROR(INDEX('[3]5.Grup_T'!$G$4:$G$22,MATCH('6.Turtas'!E1920,'[3]5.Grup_T'!$E$4:$E$22,0)),"0")</f>
        <v>0</v>
      </c>
      <c r="V1920" s="35">
        <f t="shared" si="409"/>
        <v>0</v>
      </c>
      <c r="W1920" s="35">
        <f>IF(NOT(ISBLANK(H1920)),(12-DATEDIF(H1920,'[3]1.Pradzia'!$D$13,"m")),0)</f>
        <v>0</v>
      </c>
      <c r="X1920" s="35">
        <f t="shared" si="410"/>
        <v>0</v>
      </c>
      <c r="Y1920" s="35">
        <f t="shared" si="420"/>
        <v>0</v>
      </c>
      <c r="Z1920" s="35">
        <f t="shared" si="418"/>
        <v>0</v>
      </c>
      <c r="AA1920" s="36">
        <f t="shared" si="411"/>
        <v>0</v>
      </c>
      <c r="AB1920" s="36">
        <f t="shared" si="412"/>
        <v>0</v>
      </c>
      <c r="AC1920" s="37">
        <f t="shared" si="413"/>
        <v>0</v>
      </c>
      <c r="AD1920" s="35">
        <f>IF(OR(YEAR(G1920)&lt;2019,O1920="X"),0,IF(ISBLANK(H1920),DATEDIF(G1920,'[3]1.Pradzia'!$D$13,"M"),DATEDIF(G1920,H1920,"m")))</f>
        <v>0</v>
      </c>
      <c r="AE1920" s="37">
        <f>IF(E1920='[3]5.Grup_T'!$E$20,0,IF(AD1920&lt;&gt;0,M1920/V1920*MIN(12,AD1920),0))</f>
        <v>0</v>
      </c>
      <c r="AF1920" s="37">
        <f t="shared" si="414"/>
        <v>0</v>
      </c>
      <c r="AG1920" s="37">
        <f t="shared" si="415"/>
        <v>0</v>
      </c>
      <c r="AH1920" s="37">
        <f t="shared" si="416"/>
        <v>0</v>
      </c>
      <c r="AI1920" s="35" t="str">
        <f t="shared" si="417"/>
        <v>Nusidėvėjęs</v>
      </c>
      <c r="AJ1920" s="38" t="str">
        <f>IF(AND(F1920&lt;&gt;[3]Pav.tvarkyklė!$B$12,F1920&lt;&gt;[3]Pav.tvarkyklė!$B$13),"GVTNT","X")</f>
        <v>GVTNT</v>
      </c>
      <c r="AK1920" s="39">
        <f t="shared" si="419"/>
        <v>0</v>
      </c>
      <c r="AL1920" s="41"/>
      <c r="AM1920" s="41"/>
      <c r="AN1920" s="41">
        <f t="shared" si="407"/>
        <v>1900</v>
      </c>
      <c r="AO1920" s="41"/>
      <c r="AP1920" s="41"/>
      <c r="AQ1920" s="41"/>
      <c r="AR1920" s="42"/>
      <c r="AS1920" s="42"/>
      <c r="AU1920" s="43">
        <f t="shared" si="408"/>
        <v>0</v>
      </c>
    </row>
    <row r="1921" spans="1:47" ht="15" customHeight="1" x14ac:dyDescent="0.25">
      <c r="A1921" s="11"/>
      <c r="B1921" s="19">
        <v>2090</v>
      </c>
      <c r="C1921" s="74"/>
      <c r="D1921" s="77"/>
      <c r="E1921" s="78"/>
      <c r="F1921" s="74"/>
      <c r="G1921" s="80"/>
      <c r="H1921" s="49"/>
      <c r="I1921" s="79"/>
      <c r="J1921" s="27"/>
      <c r="K1921" s="27"/>
      <c r="L1921" s="79"/>
      <c r="M1921" s="81"/>
      <c r="N1921" s="29">
        <v>0</v>
      </c>
      <c r="O1921" s="30" t="str">
        <f>IF(G1921&lt;=$N$2,"",IF(F1921=[3]Pav.tvarkyklė!$B$13,"",IF(ISBLANK(R1921),"X","")))</f>
        <v/>
      </c>
      <c r="P1921" s="88"/>
      <c r="Q1921" s="78"/>
      <c r="R1921" s="78"/>
      <c r="S1921" s="63"/>
      <c r="T1921" s="63"/>
      <c r="U1921" s="34" t="str">
        <f>IFERROR(INDEX('[3]5.Grup_T'!$G$4:$G$22,MATCH('6.Turtas'!E1921,'[3]5.Grup_T'!$E$4:$E$22,0)),"0")</f>
        <v>0</v>
      </c>
      <c r="V1921" s="35">
        <f t="shared" si="409"/>
        <v>0</v>
      </c>
      <c r="W1921" s="35">
        <f>IF(NOT(ISBLANK(H1921)),(12-DATEDIF(H1921,'[3]1.Pradzia'!$D$13,"m")),0)</f>
        <v>0</v>
      </c>
      <c r="X1921" s="35">
        <f t="shared" si="410"/>
        <v>0</v>
      </c>
      <c r="Y1921" s="35">
        <f t="shared" si="420"/>
        <v>0</v>
      </c>
      <c r="Z1921" s="35">
        <f t="shared" si="418"/>
        <v>0</v>
      </c>
      <c r="AA1921" s="36">
        <f t="shared" si="411"/>
        <v>0</v>
      </c>
      <c r="AB1921" s="36">
        <f t="shared" si="412"/>
        <v>0</v>
      </c>
      <c r="AC1921" s="37">
        <f t="shared" si="413"/>
        <v>0</v>
      </c>
      <c r="AD1921" s="35">
        <f>IF(OR(YEAR(G1921)&lt;2019,O1921="X"),0,IF(ISBLANK(H1921),DATEDIF(G1921,'[3]1.Pradzia'!$D$13,"M"),DATEDIF(G1921,H1921,"m")))</f>
        <v>0</v>
      </c>
      <c r="AE1921" s="37">
        <f>IF(E1921='[3]5.Grup_T'!$E$20,0,IF(AD1921&lt;&gt;0,M1921/V1921*MIN(12,AD1921),0))</f>
        <v>0</v>
      </c>
      <c r="AF1921" s="37">
        <f t="shared" si="414"/>
        <v>0</v>
      </c>
      <c r="AG1921" s="37">
        <f t="shared" si="415"/>
        <v>0</v>
      </c>
      <c r="AH1921" s="37">
        <f t="shared" si="416"/>
        <v>0</v>
      </c>
      <c r="AI1921" s="35" t="str">
        <f t="shared" si="417"/>
        <v>Nusidėvėjęs</v>
      </c>
      <c r="AJ1921" s="38" t="str">
        <f>IF(AND(F1921&lt;&gt;[3]Pav.tvarkyklė!$B$12,F1921&lt;&gt;[3]Pav.tvarkyklė!$B$13),"GVTNT","X")</f>
        <v>GVTNT</v>
      </c>
      <c r="AK1921" s="39">
        <f t="shared" si="419"/>
        <v>0</v>
      </c>
      <c r="AL1921" s="41"/>
      <c r="AM1921" s="41"/>
      <c r="AN1921" s="41">
        <f t="shared" si="407"/>
        <v>1900</v>
      </c>
      <c r="AO1921" s="41"/>
      <c r="AP1921" s="41"/>
      <c r="AQ1921" s="41"/>
      <c r="AR1921" s="42"/>
      <c r="AS1921" s="42"/>
      <c r="AU1921" s="43">
        <f t="shared" si="408"/>
        <v>0</v>
      </c>
    </row>
    <row r="1922" spans="1:47" ht="15" customHeight="1" x14ac:dyDescent="0.25">
      <c r="A1922" s="11"/>
      <c r="B1922" s="19">
        <v>2091</v>
      </c>
      <c r="C1922" s="74"/>
      <c r="D1922" s="77"/>
      <c r="E1922" s="78"/>
      <c r="F1922" s="74"/>
      <c r="G1922" s="80"/>
      <c r="H1922" s="49"/>
      <c r="I1922" s="79"/>
      <c r="J1922" s="27"/>
      <c r="K1922" s="27"/>
      <c r="L1922" s="79"/>
      <c r="M1922" s="81"/>
      <c r="N1922" s="29">
        <v>0</v>
      </c>
      <c r="O1922" s="30" t="str">
        <f>IF(G1922&lt;=$N$2,"",IF(F1922=[3]Pav.tvarkyklė!$B$13,"",IF(ISBLANK(R1922),"X","")))</f>
        <v/>
      </c>
      <c r="P1922" s="88"/>
      <c r="Q1922" s="78"/>
      <c r="R1922" s="78"/>
      <c r="S1922" s="63"/>
      <c r="T1922" s="63"/>
      <c r="U1922" s="34" t="str">
        <f>IFERROR(INDEX('[3]5.Grup_T'!$G$4:$G$22,MATCH('6.Turtas'!E1922,'[3]5.Grup_T'!$E$4:$E$22,0)),"0")</f>
        <v>0</v>
      </c>
      <c r="V1922" s="35">
        <f t="shared" si="409"/>
        <v>0</v>
      </c>
      <c r="W1922" s="35">
        <f>IF(NOT(ISBLANK(H1922)),(12-DATEDIF(H1922,'[3]1.Pradzia'!$D$13,"m")),0)</f>
        <v>0</v>
      </c>
      <c r="X1922" s="35">
        <f t="shared" si="410"/>
        <v>0</v>
      </c>
      <c r="Y1922" s="35">
        <f t="shared" si="420"/>
        <v>0</v>
      </c>
      <c r="Z1922" s="35">
        <f t="shared" si="418"/>
        <v>0</v>
      </c>
      <c r="AA1922" s="36">
        <f t="shared" si="411"/>
        <v>0</v>
      </c>
      <c r="AB1922" s="36">
        <f t="shared" si="412"/>
        <v>0</v>
      </c>
      <c r="AC1922" s="37">
        <f t="shared" si="413"/>
        <v>0</v>
      </c>
      <c r="AD1922" s="35">
        <f>IF(OR(YEAR(G1922)&lt;2019,O1922="X"),0,IF(ISBLANK(H1922),DATEDIF(G1922,'[3]1.Pradzia'!$D$13,"M"),DATEDIF(G1922,H1922,"m")))</f>
        <v>0</v>
      </c>
      <c r="AE1922" s="37">
        <f>IF(E1922='[3]5.Grup_T'!$E$20,0,IF(AD1922&lt;&gt;0,M1922/V1922*MIN(12,AD1922),0))</f>
        <v>0</v>
      </c>
      <c r="AF1922" s="37">
        <f t="shared" si="414"/>
        <v>0</v>
      </c>
      <c r="AG1922" s="37">
        <f t="shared" si="415"/>
        <v>0</v>
      </c>
      <c r="AH1922" s="37">
        <f t="shared" si="416"/>
        <v>0</v>
      </c>
      <c r="AI1922" s="35" t="str">
        <f t="shared" si="417"/>
        <v>Nusidėvėjęs</v>
      </c>
      <c r="AJ1922" s="38" t="str">
        <f>IF(AND(F1922&lt;&gt;[3]Pav.tvarkyklė!$B$12,F1922&lt;&gt;[3]Pav.tvarkyklė!$B$13),"GVTNT","X")</f>
        <v>GVTNT</v>
      </c>
      <c r="AK1922" s="39">
        <f t="shared" si="419"/>
        <v>0</v>
      </c>
      <c r="AL1922" s="41"/>
      <c r="AM1922" s="41"/>
      <c r="AN1922" s="41">
        <f t="shared" si="407"/>
        <v>1900</v>
      </c>
      <c r="AO1922" s="41"/>
      <c r="AP1922" s="41"/>
      <c r="AQ1922" s="41"/>
      <c r="AR1922" s="42"/>
      <c r="AS1922" s="42"/>
      <c r="AU1922" s="43">
        <f t="shared" si="408"/>
        <v>0</v>
      </c>
    </row>
    <row r="1923" spans="1:47" ht="15" customHeight="1" x14ac:dyDescent="0.25">
      <c r="A1923" s="11"/>
      <c r="B1923" s="19">
        <v>2092</v>
      </c>
      <c r="C1923" s="74"/>
      <c r="D1923" s="77"/>
      <c r="E1923" s="78"/>
      <c r="F1923" s="74"/>
      <c r="G1923" s="80"/>
      <c r="H1923" s="49"/>
      <c r="I1923" s="79"/>
      <c r="J1923" s="27"/>
      <c r="K1923" s="27"/>
      <c r="L1923" s="79"/>
      <c r="M1923" s="81"/>
      <c r="N1923" s="29">
        <v>0</v>
      </c>
      <c r="O1923" s="30" t="str">
        <f>IF(G1923&lt;=$N$2,"",IF(F1923=[3]Pav.tvarkyklė!$B$13,"",IF(ISBLANK(R1923),"X","")))</f>
        <v/>
      </c>
      <c r="P1923" s="88"/>
      <c r="Q1923" s="78"/>
      <c r="R1923" s="78"/>
      <c r="S1923" s="63"/>
      <c r="T1923" s="63"/>
      <c r="U1923" s="34" t="str">
        <f>IFERROR(INDEX('[3]5.Grup_T'!$G$4:$G$22,MATCH('6.Turtas'!E1923,'[3]5.Grup_T'!$E$4:$E$22,0)),"0")</f>
        <v>0</v>
      </c>
      <c r="V1923" s="35">
        <f t="shared" si="409"/>
        <v>0</v>
      </c>
      <c r="W1923" s="35">
        <f>IF(NOT(ISBLANK(H1923)),(12-DATEDIF(H1923,'[3]1.Pradzia'!$D$13,"m")),0)</f>
        <v>0</v>
      </c>
      <c r="X1923" s="35">
        <f t="shared" si="410"/>
        <v>0</v>
      </c>
      <c r="Y1923" s="35">
        <f t="shared" si="420"/>
        <v>0</v>
      </c>
      <c r="Z1923" s="35">
        <f t="shared" si="418"/>
        <v>0</v>
      </c>
      <c r="AA1923" s="36">
        <f t="shared" si="411"/>
        <v>0</v>
      </c>
      <c r="AB1923" s="36">
        <f t="shared" si="412"/>
        <v>0</v>
      </c>
      <c r="AC1923" s="37">
        <f t="shared" si="413"/>
        <v>0</v>
      </c>
      <c r="AD1923" s="35">
        <f>IF(OR(YEAR(G1923)&lt;2019,O1923="X"),0,IF(ISBLANK(H1923),DATEDIF(G1923,'[3]1.Pradzia'!$D$13,"M"),DATEDIF(G1923,H1923,"m")))</f>
        <v>0</v>
      </c>
      <c r="AE1923" s="37">
        <f>IF(E1923='[3]5.Grup_T'!$E$20,0,IF(AD1923&lt;&gt;0,M1923/V1923*MIN(12,AD1923),0))</f>
        <v>0</v>
      </c>
      <c r="AF1923" s="37">
        <f t="shared" si="414"/>
        <v>0</v>
      </c>
      <c r="AG1923" s="37">
        <f t="shared" si="415"/>
        <v>0</v>
      </c>
      <c r="AH1923" s="37">
        <f t="shared" si="416"/>
        <v>0</v>
      </c>
      <c r="AI1923" s="35" t="str">
        <f t="shared" si="417"/>
        <v>Nusidėvėjęs</v>
      </c>
      <c r="AJ1923" s="38" t="str">
        <f>IF(AND(F1923&lt;&gt;[3]Pav.tvarkyklė!$B$12,F1923&lt;&gt;[3]Pav.tvarkyklė!$B$13),"GVTNT","X")</f>
        <v>GVTNT</v>
      </c>
      <c r="AK1923" s="39">
        <f t="shared" si="419"/>
        <v>0</v>
      </c>
      <c r="AL1923" s="41"/>
      <c r="AM1923" s="41"/>
      <c r="AN1923" s="41">
        <f t="shared" si="407"/>
        <v>1900</v>
      </c>
      <c r="AO1923" s="41"/>
      <c r="AP1923" s="41"/>
      <c r="AQ1923" s="41"/>
      <c r="AR1923" s="42"/>
      <c r="AS1923" s="42"/>
      <c r="AU1923" s="43">
        <f t="shared" si="408"/>
        <v>0</v>
      </c>
    </row>
    <row r="1924" spans="1:47" ht="15" customHeight="1" x14ac:dyDescent="0.25">
      <c r="A1924" s="11"/>
      <c r="B1924" s="19">
        <v>2093</v>
      </c>
      <c r="C1924" s="74"/>
      <c r="D1924" s="77"/>
      <c r="E1924" s="75"/>
      <c r="F1924" s="74"/>
      <c r="G1924" s="80"/>
      <c r="H1924" s="49"/>
      <c r="I1924" s="79"/>
      <c r="J1924" s="27"/>
      <c r="K1924" s="27"/>
      <c r="L1924" s="79"/>
      <c r="M1924" s="81"/>
      <c r="N1924" s="29">
        <v>0</v>
      </c>
      <c r="O1924" s="30" t="str">
        <f>IF(G1924&lt;=$N$2,"",IF(F1924=[3]Pav.tvarkyklė!$B$13,"",IF(ISBLANK(R1924),"X","")))</f>
        <v/>
      </c>
      <c r="P1924" s="88"/>
      <c r="Q1924" s="78"/>
      <c r="R1924" s="78"/>
      <c r="S1924" s="63"/>
      <c r="T1924" s="63"/>
      <c r="U1924" s="34" t="str">
        <f>IFERROR(INDEX('[3]5.Grup_T'!$G$4:$G$22,MATCH('6.Turtas'!E1924,'[3]5.Grup_T'!$E$4:$E$22,0)),"0")</f>
        <v>0</v>
      </c>
      <c r="V1924" s="35">
        <f t="shared" si="409"/>
        <v>0</v>
      </c>
      <c r="W1924" s="35">
        <f>IF(NOT(ISBLANK(H1924)),(12-DATEDIF(H1924,'[3]1.Pradzia'!$D$13,"m")),0)</f>
        <v>0</v>
      </c>
      <c r="X1924" s="35">
        <f t="shared" si="410"/>
        <v>0</v>
      </c>
      <c r="Y1924" s="35">
        <f t="shared" si="420"/>
        <v>0</v>
      </c>
      <c r="Z1924" s="35">
        <f t="shared" si="418"/>
        <v>0</v>
      </c>
      <c r="AA1924" s="36">
        <f t="shared" si="411"/>
        <v>0</v>
      </c>
      <c r="AB1924" s="36">
        <f t="shared" si="412"/>
        <v>0</v>
      </c>
      <c r="AC1924" s="37">
        <f t="shared" si="413"/>
        <v>0</v>
      </c>
      <c r="AD1924" s="35">
        <f>IF(OR(YEAR(G1924)&lt;2019,O1924="X"),0,IF(ISBLANK(H1924),DATEDIF(G1924,'[3]1.Pradzia'!$D$13,"M"),DATEDIF(G1924,H1924,"m")))</f>
        <v>0</v>
      </c>
      <c r="AE1924" s="37">
        <f>IF(E1924='[3]5.Grup_T'!$E$20,0,IF(AD1924&lt;&gt;0,M1924/V1924*MIN(12,AD1924),0))</f>
        <v>0</v>
      </c>
      <c r="AF1924" s="37">
        <f t="shared" si="414"/>
        <v>0</v>
      </c>
      <c r="AG1924" s="37">
        <f t="shared" si="415"/>
        <v>0</v>
      </c>
      <c r="AH1924" s="37">
        <f t="shared" si="416"/>
        <v>0</v>
      </c>
      <c r="AI1924" s="35" t="str">
        <f t="shared" si="417"/>
        <v>Nusidėvėjęs</v>
      </c>
      <c r="AJ1924" s="38" t="str">
        <f>IF(AND(F1924&lt;&gt;[3]Pav.tvarkyklė!$B$12,F1924&lt;&gt;[3]Pav.tvarkyklė!$B$13),"GVTNT","X")</f>
        <v>GVTNT</v>
      </c>
      <c r="AK1924" s="39">
        <f t="shared" si="419"/>
        <v>0</v>
      </c>
      <c r="AL1924" s="41"/>
      <c r="AM1924" s="41"/>
      <c r="AN1924" s="41">
        <f t="shared" si="407"/>
        <v>1900</v>
      </c>
      <c r="AO1924" s="41"/>
      <c r="AP1924" s="41"/>
      <c r="AQ1924" s="41"/>
      <c r="AR1924" s="42"/>
      <c r="AS1924" s="42"/>
      <c r="AU1924" s="43">
        <f t="shared" si="408"/>
        <v>0</v>
      </c>
    </row>
    <row r="1925" spans="1:47" ht="15" customHeight="1" x14ac:dyDescent="0.25">
      <c r="A1925" s="11"/>
      <c r="B1925" s="19">
        <v>2094</v>
      </c>
      <c r="C1925" s="74"/>
      <c r="D1925" s="77"/>
      <c r="E1925" s="75"/>
      <c r="F1925" s="74"/>
      <c r="G1925" s="80"/>
      <c r="H1925" s="49"/>
      <c r="I1925" s="79"/>
      <c r="J1925" s="27"/>
      <c r="K1925" s="27"/>
      <c r="L1925" s="79"/>
      <c r="M1925" s="81"/>
      <c r="N1925" s="29">
        <v>0</v>
      </c>
      <c r="O1925" s="30" t="str">
        <f>IF(G1925&lt;=$N$2,"",IF(F1925=[3]Pav.tvarkyklė!$B$13,"",IF(ISBLANK(R1925),"X","")))</f>
        <v/>
      </c>
      <c r="P1925" s="88"/>
      <c r="Q1925" s="78"/>
      <c r="R1925" s="78"/>
      <c r="S1925" s="63"/>
      <c r="T1925" s="63"/>
      <c r="U1925" s="34" t="str">
        <f>IFERROR(INDEX('[3]5.Grup_T'!$G$4:$G$22,MATCH('6.Turtas'!E1925,'[3]5.Grup_T'!$E$4:$E$22,0)),"0")</f>
        <v>0</v>
      </c>
      <c r="V1925" s="35">
        <f t="shared" si="409"/>
        <v>0</v>
      </c>
      <c r="W1925" s="35">
        <f>IF(NOT(ISBLANK(H1925)),(12-DATEDIF(H1925,'[3]1.Pradzia'!$D$13,"m")),0)</f>
        <v>0</v>
      </c>
      <c r="X1925" s="35">
        <f t="shared" si="410"/>
        <v>0</v>
      </c>
      <c r="Y1925" s="35">
        <f t="shared" si="420"/>
        <v>0</v>
      </c>
      <c r="Z1925" s="35">
        <f t="shared" si="418"/>
        <v>0</v>
      </c>
      <c r="AA1925" s="36">
        <f t="shared" si="411"/>
        <v>0</v>
      </c>
      <c r="AB1925" s="36">
        <f t="shared" si="412"/>
        <v>0</v>
      </c>
      <c r="AC1925" s="37">
        <f t="shared" si="413"/>
        <v>0</v>
      </c>
      <c r="AD1925" s="35">
        <f>IF(OR(YEAR(G1925)&lt;2019,O1925="X"),0,IF(ISBLANK(H1925),DATEDIF(G1925,'[3]1.Pradzia'!$D$13,"M"),DATEDIF(G1925,H1925,"m")))</f>
        <v>0</v>
      </c>
      <c r="AE1925" s="37">
        <f>IF(E1925='[3]5.Grup_T'!$E$20,0,IF(AD1925&lt;&gt;0,M1925/V1925*MIN(12,AD1925),0))</f>
        <v>0</v>
      </c>
      <c r="AF1925" s="37">
        <f t="shared" si="414"/>
        <v>0</v>
      </c>
      <c r="AG1925" s="37">
        <f t="shared" si="415"/>
        <v>0</v>
      </c>
      <c r="AH1925" s="37">
        <f t="shared" si="416"/>
        <v>0</v>
      </c>
      <c r="AI1925" s="35" t="str">
        <f t="shared" si="417"/>
        <v>Nusidėvėjęs</v>
      </c>
      <c r="AJ1925" s="38" t="str">
        <f>IF(AND(F1925&lt;&gt;[3]Pav.tvarkyklė!$B$12,F1925&lt;&gt;[3]Pav.tvarkyklė!$B$13),"GVTNT","X")</f>
        <v>GVTNT</v>
      </c>
      <c r="AK1925" s="39">
        <f t="shared" si="419"/>
        <v>0</v>
      </c>
      <c r="AL1925" s="41"/>
      <c r="AM1925" s="41"/>
      <c r="AN1925" s="41">
        <f t="shared" ref="AN1925:AN1988" si="421">YEAR(G1925)</f>
        <v>1900</v>
      </c>
      <c r="AO1925" s="41"/>
      <c r="AP1925" s="41"/>
      <c r="AQ1925" s="41"/>
      <c r="AR1925" s="42"/>
      <c r="AS1925" s="42"/>
      <c r="AU1925" s="43">
        <f t="shared" ref="AU1925:AU1988" si="422">AF1925-AT1925</f>
        <v>0</v>
      </c>
    </row>
    <row r="1926" spans="1:47" ht="15" customHeight="1" x14ac:dyDescent="0.25">
      <c r="A1926" s="11"/>
      <c r="B1926" s="19">
        <v>2095</v>
      </c>
      <c r="C1926" s="74"/>
      <c r="D1926" s="77"/>
      <c r="E1926" s="75"/>
      <c r="F1926" s="74"/>
      <c r="G1926" s="80"/>
      <c r="H1926" s="49"/>
      <c r="I1926" s="79"/>
      <c r="J1926" s="27"/>
      <c r="K1926" s="27"/>
      <c r="L1926" s="79"/>
      <c r="M1926" s="81"/>
      <c r="N1926" s="29">
        <v>0</v>
      </c>
      <c r="O1926" s="30" t="str">
        <f>IF(G1926&lt;=$N$2,"",IF(F1926=[3]Pav.tvarkyklė!$B$13,"",IF(ISBLANK(R1926),"X","")))</f>
        <v/>
      </c>
      <c r="P1926" s="88"/>
      <c r="Q1926" s="78"/>
      <c r="R1926" s="78"/>
      <c r="S1926" s="63"/>
      <c r="T1926" s="63"/>
      <c r="U1926" s="34" t="str">
        <f>IFERROR(INDEX('[3]5.Grup_T'!$G$4:$G$22,MATCH('6.Turtas'!E1926,'[3]5.Grup_T'!$E$4:$E$22,0)),"0")</f>
        <v>0</v>
      </c>
      <c r="V1926" s="35">
        <f t="shared" si="409"/>
        <v>0</v>
      </c>
      <c r="W1926" s="35">
        <f>IF(NOT(ISBLANK(H1926)),(12-DATEDIF(H1926,'[3]1.Pradzia'!$D$13,"m")),0)</f>
        <v>0</v>
      </c>
      <c r="X1926" s="35">
        <f t="shared" si="410"/>
        <v>0</v>
      </c>
      <c r="Y1926" s="35">
        <f t="shared" si="420"/>
        <v>0</v>
      </c>
      <c r="Z1926" s="35">
        <f t="shared" si="418"/>
        <v>0</v>
      </c>
      <c r="AA1926" s="36">
        <f t="shared" si="411"/>
        <v>0</v>
      </c>
      <c r="AB1926" s="36">
        <f t="shared" si="412"/>
        <v>0</v>
      </c>
      <c r="AC1926" s="37">
        <f t="shared" si="413"/>
        <v>0</v>
      </c>
      <c r="AD1926" s="35">
        <f>IF(OR(YEAR(G1926)&lt;2019,O1926="X"),0,IF(ISBLANK(H1926),DATEDIF(G1926,'[3]1.Pradzia'!$D$13,"M"),DATEDIF(G1926,H1926,"m")))</f>
        <v>0</v>
      </c>
      <c r="AE1926" s="37">
        <f>IF(E1926='[3]5.Grup_T'!$E$20,0,IF(AD1926&lt;&gt;0,M1926/V1926*MIN(12,AD1926),0))</f>
        <v>0</v>
      </c>
      <c r="AF1926" s="37">
        <f t="shared" si="414"/>
        <v>0</v>
      </c>
      <c r="AG1926" s="37">
        <f t="shared" si="415"/>
        <v>0</v>
      </c>
      <c r="AH1926" s="37">
        <f t="shared" si="416"/>
        <v>0</v>
      </c>
      <c r="AI1926" s="35" t="str">
        <f t="shared" si="417"/>
        <v>Nusidėvėjęs</v>
      </c>
      <c r="AJ1926" s="38" t="str">
        <f>IF(AND(F1926&lt;&gt;[3]Pav.tvarkyklė!$B$12,F1926&lt;&gt;[3]Pav.tvarkyklė!$B$13),"GVTNT","X")</f>
        <v>GVTNT</v>
      </c>
      <c r="AK1926" s="39">
        <f t="shared" si="419"/>
        <v>0</v>
      </c>
      <c r="AL1926" s="41"/>
      <c r="AM1926" s="41"/>
      <c r="AN1926" s="41">
        <f t="shared" si="421"/>
        <v>1900</v>
      </c>
      <c r="AO1926" s="41"/>
      <c r="AP1926" s="41"/>
      <c r="AQ1926" s="41"/>
      <c r="AR1926" s="42"/>
      <c r="AS1926" s="42"/>
      <c r="AU1926" s="43">
        <f t="shared" si="422"/>
        <v>0</v>
      </c>
    </row>
    <row r="1927" spans="1:47" ht="15" customHeight="1" x14ac:dyDescent="0.25">
      <c r="A1927" s="11"/>
      <c r="B1927" s="19">
        <v>2096</v>
      </c>
      <c r="C1927" s="74"/>
      <c r="D1927" s="77"/>
      <c r="E1927" s="78"/>
      <c r="F1927" s="74"/>
      <c r="G1927" s="80"/>
      <c r="H1927" s="49"/>
      <c r="I1927" s="79"/>
      <c r="J1927" s="27"/>
      <c r="K1927" s="27"/>
      <c r="L1927" s="79"/>
      <c r="M1927" s="81"/>
      <c r="N1927" s="29">
        <v>0</v>
      </c>
      <c r="O1927" s="30" t="str">
        <f>IF(G1927&lt;=$N$2,"",IF(F1927=[3]Pav.tvarkyklė!$B$13,"",IF(ISBLANK(R1927),"X","")))</f>
        <v/>
      </c>
      <c r="P1927" s="88"/>
      <c r="Q1927" s="78"/>
      <c r="R1927" s="78"/>
      <c r="S1927" s="63"/>
      <c r="T1927" s="63"/>
      <c r="U1927" s="34" t="str">
        <f>IFERROR(INDEX('[3]5.Grup_T'!$G$4:$G$22,MATCH('6.Turtas'!E1927,'[3]5.Grup_T'!$E$4:$E$22,0)),"0")</f>
        <v>0</v>
      </c>
      <c r="V1927" s="35">
        <f t="shared" si="409"/>
        <v>0</v>
      </c>
      <c r="W1927" s="35">
        <f>IF(NOT(ISBLANK(H1927)),(12-DATEDIF(H1927,'[3]1.Pradzia'!$D$13,"m")),0)</f>
        <v>0</v>
      </c>
      <c r="X1927" s="35">
        <f t="shared" si="410"/>
        <v>0</v>
      </c>
      <c r="Y1927" s="35">
        <f t="shared" si="420"/>
        <v>0</v>
      </c>
      <c r="Z1927" s="35">
        <f t="shared" si="418"/>
        <v>0</v>
      </c>
      <c r="AA1927" s="36">
        <f t="shared" si="411"/>
        <v>0</v>
      </c>
      <c r="AB1927" s="36">
        <f t="shared" si="412"/>
        <v>0</v>
      </c>
      <c r="AC1927" s="37">
        <f t="shared" si="413"/>
        <v>0</v>
      </c>
      <c r="AD1927" s="35">
        <f>IF(OR(YEAR(G1927)&lt;2019,O1927="X"),0,IF(ISBLANK(H1927),DATEDIF(G1927,'[3]1.Pradzia'!$D$13,"M"),DATEDIF(G1927,H1927,"m")))</f>
        <v>0</v>
      </c>
      <c r="AE1927" s="37">
        <f>IF(E1927='[3]5.Grup_T'!$E$20,0,IF(AD1927&lt;&gt;0,M1927/V1927*MIN(12,AD1927),0))</f>
        <v>0</v>
      </c>
      <c r="AF1927" s="37">
        <f t="shared" si="414"/>
        <v>0</v>
      </c>
      <c r="AG1927" s="37">
        <f t="shared" si="415"/>
        <v>0</v>
      </c>
      <c r="AH1927" s="37">
        <f t="shared" si="416"/>
        <v>0</v>
      </c>
      <c r="AI1927" s="35" t="str">
        <f t="shared" si="417"/>
        <v>Nusidėvėjęs</v>
      </c>
      <c r="AJ1927" s="38" t="str">
        <f>IF(AND(F1927&lt;&gt;[3]Pav.tvarkyklė!$B$12,F1927&lt;&gt;[3]Pav.tvarkyklė!$B$13),"GVTNT","X")</f>
        <v>GVTNT</v>
      </c>
      <c r="AK1927" s="39">
        <f t="shared" si="419"/>
        <v>0</v>
      </c>
      <c r="AL1927" s="41"/>
      <c r="AM1927" s="41"/>
      <c r="AN1927" s="41">
        <f t="shared" si="421"/>
        <v>1900</v>
      </c>
      <c r="AO1927" s="41"/>
      <c r="AP1927" s="41"/>
      <c r="AQ1927" s="41"/>
      <c r="AR1927" s="42"/>
      <c r="AS1927" s="42"/>
      <c r="AU1927" s="43">
        <f t="shared" si="422"/>
        <v>0</v>
      </c>
    </row>
    <row r="1928" spans="1:47" ht="15" customHeight="1" x14ac:dyDescent="0.25">
      <c r="A1928" s="11"/>
      <c r="B1928" s="19">
        <v>2097</v>
      </c>
      <c r="C1928" s="74"/>
      <c r="D1928" s="77"/>
      <c r="E1928" s="78"/>
      <c r="F1928" s="74"/>
      <c r="G1928" s="80"/>
      <c r="H1928" s="49"/>
      <c r="I1928" s="79"/>
      <c r="J1928" s="27"/>
      <c r="K1928" s="27"/>
      <c r="L1928" s="79"/>
      <c r="M1928" s="81"/>
      <c r="N1928" s="29">
        <v>0</v>
      </c>
      <c r="O1928" s="30" t="str">
        <f>IF(G1928&lt;=$N$2,"",IF(F1928=[3]Pav.tvarkyklė!$B$13,"",IF(ISBLANK(R1928),"X","")))</f>
        <v/>
      </c>
      <c r="P1928" s="88"/>
      <c r="Q1928" s="78"/>
      <c r="R1928" s="78"/>
      <c r="S1928" s="63"/>
      <c r="T1928" s="63"/>
      <c r="U1928" s="34" t="str">
        <f>IFERROR(INDEX('[3]5.Grup_T'!$G$4:$G$22,MATCH('6.Turtas'!E1928,'[3]5.Grup_T'!$E$4:$E$22,0)),"0")</f>
        <v>0</v>
      </c>
      <c r="V1928" s="35">
        <f t="shared" si="409"/>
        <v>0</v>
      </c>
      <c r="W1928" s="35">
        <f>IF(NOT(ISBLANK(H1928)),(12-DATEDIF(H1928,'[3]1.Pradzia'!$D$13,"m")),0)</f>
        <v>0</v>
      </c>
      <c r="X1928" s="35">
        <f t="shared" si="410"/>
        <v>0</v>
      </c>
      <c r="Y1928" s="35">
        <f t="shared" si="420"/>
        <v>0</v>
      </c>
      <c r="Z1928" s="35">
        <f t="shared" si="418"/>
        <v>0</v>
      </c>
      <c r="AA1928" s="36">
        <f t="shared" si="411"/>
        <v>0</v>
      </c>
      <c r="AB1928" s="36">
        <f t="shared" si="412"/>
        <v>0</v>
      </c>
      <c r="AC1928" s="37">
        <f t="shared" si="413"/>
        <v>0</v>
      </c>
      <c r="AD1928" s="35">
        <f>IF(OR(YEAR(G1928)&lt;2019,O1928="X"),0,IF(ISBLANK(H1928),DATEDIF(G1928,'[3]1.Pradzia'!$D$13,"M"),DATEDIF(G1928,H1928,"m")))</f>
        <v>0</v>
      </c>
      <c r="AE1928" s="37">
        <f>IF(E1928='[3]5.Grup_T'!$E$20,0,IF(AD1928&lt;&gt;0,M1928/V1928*MIN(12,AD1928),0))</f>
        <v>0</v>
      </c>
      <c r="AF1928" s="37">
        <f t="shared" si="414"/>
        <v>0</v>
      </c>
      <c r="AG1928" s="37">
        <f t="shared" si="415"/>
        <v>0</v>
      </c>
      <c r="AH1928" s="37">
        <f t="shared" si="416"/>
        <v>0</v>
      </c>
      <c r="AI1928" s="35" t="str">
        <f t="shared" si="417"/>
        <v>Nusidėvėjęs</v>
      </c>
      <c r="AJ1928" s="38" t="str">
        <f>IF(AND(F1928&lt;&gt;[3]Pav.tvarkyklė!$B$12,F1928&lt;&gt;[3]Pav.tvarkyklė!$B$13),"GVTNT","X")</f>
        <v>GVTNT</v>
      </c>
      <c r="AK1928" s="39">
        <f t="shared" si="419"/>
        <v>0</v>
      </c>
      <c r="AL1928" s="41"/>
      <c r="AM1928" s="41"/>
      <c r="AN1928" s="41">
        <f t="shared" si="421"/>
        <v>1900</v>
      </c>
      <c r="AO1928" s="41"/>
      <c r="AP1928" s="41"/>
      <c r="AQ1928" s="41"/>
      <c r="AR1928" s="42"/>
      <c r="AS1928" s="42"/>
      <c r="AU1928" s="43">
        <f t="shared" si="422"/>
        <v>0</v>
      </c>
    </row>
    <row r="1929" spans="1:47" ht="15" customHeight="1" x14ac:dyDescent="0.25">
      <c r="A1929" s="11"/>
      <c r="B1929" s="19">
        <v>2098</v>
      </c>
      <c r="C1929" s="74"/>
      <c r="D1929" s="77"/>
      <c r="E1929" s="75"/>
      <c r="F1929" s="74"/>
      <c r="G1929" s="80"/>
      <c r="H1929" s="49"/>
      <c r="I1929" s="79"/>
      <c r="J1929" s="27"/>
      <c r="K1929" s="27"/>
      <c r="L1929" s="79"/>
      <c r="M1929" s="81"/>
      <c r="N1929" s="29">
        <v>0</v>
      </c>
      <c r="O1929" s="30" t="str">
        <f>IF(G1929&lt;=$N$2,"",IF(F1929=[3]Pav.tvarkyklė!$B$13,"",IF(ISBLANK(R1929),"X","")))</f>
        <v/>
      </c>
      <c r="P1929" s="88"/>
      <c r="Q1929" s="78"/>
      <c r="R1929" s="78"/>
      <c r="S1929" s="63"/>
      <c r="T1929" s="63"/>
      <c r="U1929" s="34" t="str">
        <f>IFERROR(INDEX('[3]5.Grup_T'!$G$4:$G$22,MATCH('6.Turtas'!E1929,'[3]5.Grup_T'!$E$4:$E$22,0)),"0")</f>
        <v>0</v>
      </c>
      <c r="V1929" s="35">
        <f t="shared" si="409"/>
        <v>0</v>
      </c>
      <c r="W1929" s="35">
        <f>IF(NOT(ISBLANK(H1929)),(12-DATEDIF(H1929,'[3]1.Pradzia'!$D$13,"m")),0)</f>
        <v>0</v>
      </c>
      <c r="X1929" s="35">
        <f t="shared" si="410"/>
        <v>0</v>
      </c>
      <c r="Y1929" s="35">
        <f t="shared" si="420"/>
        <v>0</v>
      </c>
      <c r="Z1929" s="35">
        <f t="shared" si="418"/>
        <v>0</v>
      </c>
      <c r="AA1929" s="36">
        <f t="shared" si="411"/>
        <v>0</v>
      </c>
      <c r="AB1929" s="36">
        <f t="shared" si="412"/>
        <v>0</v>
      </c>
      <c r="AC1929" s="37">
        <f t="shared" si="413"/>
        <v>0</v>
      </c>
      <c r="AD1929" s="35">
        <f>IF(OR(YEAR(G1929)&lt;2019,O1929="X"),0,IF(ISBLANK(H1929),DATEDIF(G1929,'[3]1.Pradzia'!$D$13,"M"),DATEDIF(G1929,H1929,"m")))</f>
        <v>0</v>
      </c>
      <c r="AE1929" s="37">
        <f>IF(E1929='[3]5.Grup_T'!$E$20,0,IF(AD1929&lt;&gt;0,M1929/V1929*MIN(12,AD1929),0))</f>
        <v>0</v>
      </c>
      <c r="AF1929" s="37">
        <f t="shared" si="414"/>
        <v>0</v>
      </c>
      <c r="AG1929" s="37">
        <f t="shared" si="415"/>
        <v>0</v>
      </c>
      <c r="AH1929" s="37">
        <f t="shared" si="416"/>
        <v>0</v>
      </c>
      <c r="AI1929" s="35" t="str">
        <f t="shared" si="417"/>
        <v>Nusidėvėjęs</v>
      </c>
      <c r="AJ1929" s="38" t="str">
        <f>IF(AND(F1929&lt;&gt;[3]Pav.tvarkyklė!$B$12,F1929&lt;&gt;[3]Pav.tvarkyklė!$B$13),"GVTNT","X")</f>
        <v>GVTNT</v>
      </c>
      <c r="AK1929" s="39">
        <f t="shared" si="419"/>
        <v>0</v>
      </c>
      <c r="AL1929" s="41"/>
      <c r="AM1929" s="41"/>
      <c r="AN1929" s="41">
        <f t="shared" si="421"/>
        <v>1900</v>
      </c>
      <c r="AO1929" s="41"/>
      <c r="AP1929" s="41"/>
      <c r="AQ1929" s="41"/>
      <c r="AR1929" s="42"/>
      <c r="AS1929" s="42"/>
      <c r="AU1929" s="43">
        <f t="shared" si="422"/>
        <v>0</v>
      </c>
    </row>
    <row r="1930" spans="1:47" ht="15" customHeight="1" x14ac:dyDescent="0.25">
      <c r="A1930" s="11"/>
      <c r="B1930" s="19">
        <v>2099</v>
      </c>
      <c r="C1930" s="74"/>
      <c r="D1930" s="77"/>
      <c r="E1930" s="75"/>
      <c r="F1930" s="74"/>
      <c r="G1930" s="80"/>
      <c r="H1930" s="49"/>
      <c r="I1930" s="79"/>
      <c r="J1930" s="27"/>
      <c r="K1930" s="27"/>
      <c r="L1930" s="79"/>
      <c r="M1930" s="81"/>
      <c r="N1930" s="29">
        <v>0</v>
      </c>
      <c r="O1930" s="30" t="str">
        <f>IF(G1930&lt;=$N$2,"",IF(F1930=[3]Pav.tvarkyklė!$B$13,"",IF(ISBLANK(R1930),"X","")))</f>
        <v/>
      </c>
      <c r="P1930" s="88"/>
      <c r="Q1930" s="78"/>
      <c r="R1930" s="78"/>
      <c r="S1930" s="63"/>
      <c r="T1930" s="63"/>
      <c r="U1930" s="34" t="str">
        <f>IFERROR(INDEX('[3]5.Grup_T'!$G$4:$G$22,MATCH('6.Turtas'!E1930,'[3]5.Grup_T'!$E$4:$E$22,0)),"0")</f>
        <v>0</v>
      </c>
      <c r="V1930" s="35">
        <f t="shared" si="409"/>
        <v>0</v>
      </c>
      <c r="W1930" s="35">
        <f>IF(NOT(ISBLANK(H1930)),(12-DATEDIF(H1930,'[3]1.Pradzia'!$D$13,"m")),0)</f>
        <v>0</v>
      </c>
      <c r="X1930" s="35">
        <f t="shared" si="410"/>
        <v>0</v>
      </c>
      <c r="Y1930" s="35">
        <f t="shared" si="420"/>
        <v>0</v>
      </c>
      <c r="Z1930" s="35">
        <f t="shared" si="418"/>
        <v>0</v>
      </c>
      <c r="AA1930" s="36">
        <f t="shared" si="411"/>
        <v>0</v>
      </c>
      <c r="AB1930" s="36">
        <f t="shared" si="412"/>
        <v>0</v>
      </c>
      <c r="AC1930" s="37">
        <f t="shared" si="413"/>
        <v>0</v>
      </c>
      <c r="AD1930" s="35">
        <f>IF(OR(YEAR(G1930)&lt;2019,O1930="X"),0,IF(ISBLANK(H1930),DATEDIF(G1930,'[3]1.Pradzia'!$D$13,"M"),DATEDIF(G1930,H1930,"m")))</f>
        <v>0</v>
      </c>
      <c r="AE1930" s="37">
        <f>IF(E1930='[3]5.Grup_T'!$E$20,0,IF(AD1930&lt;&gt;0,M1930/V1930*MIN(12,AD1930),0))</f>
        <v>0</v>
      </c>
      <c r="AF1930" s="37">
        <f t="shared" si="414"/>
        <v>0</v>
      </c>
      <c r="AG1930" s="37">
        <f t="shared" si="415"/>
        <v>0</v>
      </c>
      <c r="AH1930" s="37">
        <f t="shared" si="416"/>
        <v>0</v>
      </c>
      <c r="AI1930" s="35" t="str">
        <f t="shared" si="417"/>
        <v>Nusidėvėjęs</v>
      </c>
      <c r="AJ1930" s="38" t="str">
        <f>IF(AND(F1930&lt;&gt;[3]Pav.tvarkyklė!$B$12,F1930&lt;&gt;[3]Pav.tvarkyklė!$B$13),"GVTNT","X")</f>
        <v>GVTNT</v>
      </c>
      <c r="AK1930" s="39">
        <f t="shared" si="419"/>
        <v>0</v>
      </c>
      <c r="AL1930" s="41"/>
      <c r="AM1930" s="41"/>
      <c r="AN1930" s="41">
        <f t="shared" si="421"/>
        <v>1900</v>
      </c>
      <c r="AO1930" s="41"/>
      <c r="AP1930" s="41"/>
      <c r="AQ1930" s="41"/>
      <c r="AR1930" s="42"/>
      <c r="AS1930" s="42"/>
      <c r="AU1930" s="43">
        <f t="shared" si="422"/>
        <v>0</v>
      </c>
    </row>
    <row r="1931" spans="1:47" ht="15" customHeight="1" x14ac:dyDescent="0.25">
      <c r="A1931" s="11"/>
      <c r="B1931" s="19">
        <v>2100</v>
      </c>
      <c r="C1931" s="74"/>
      <c r="D1931" s="77"/>
      <c r="E1931" s="75"/>
      <c r="F1931" s="74"/>
      <c r="G1931" s="80"/>
      <c r="H1931" s="49"/>
      <c r="I1931" s="79"/>
      <c r="J1931" s="27"/>
      <c r="K1931" s="27"/>
      <c r="L1931" s="79"/>
      <c r="M1931" s="81"/>
      <c r="N1931" s="29">
        <v>0</v>
      </c>
      <c r="O1931" s="30" t="str">
        <f>IF(G1931&lt;=$N$2,"",IF(F1931=[3]Pav.tvarkyklė!$B$13,"",IF(ISBLANK(R1931),"X","")))</f>
        <v/>
      </c>
      <c r="P1931" s="88"/>
      <c r="Q1931" s="78"/>
      <c r="R1931" s="78"/>
      <c r="S1931" s="63"/>
      <c r="T1931" s="63"/>
      <c r="U1931" s="34" t="str">
        <f>IFERROR(INDEX('[3]5.Grup_T'!$G$4:$G$22,MATCH('6.Turtas'!E1931,'[3]5.Grup_T'!$E$4:$E$22,0)),"0")</f>
        <v>0</v>
      </c>
      <c r="V1931" s="35">
        <f t="shared" si="409"/>
        <v>0</v>
      </c>
      <c r="W1931" s="35">
        <f>IF(NOT(ISBLANK(H1931)),(12-DATEDIF(H1931,'[3]1.Pradzia'!$D$13,"m")),0)</f>
        <v>0</v>
      </c>
      <c r="X1931" s="35">
        <f t="shared" si="410"/>
        <v>0</v>
      </c>
      <c r="Y1931" s="35">
        <f t="shared" si="420"/>
        <v>0</v>
      </c>
      <c r="Z1931" s="35">
        <f t="shared" si="418"/>
        <v>0</v>
      </c>
      <c r="AA1931" s="36">
        <f t="shared" si="411"/>
        <v>0</v>
      </c>
      <c r="AB1931" s="36">
        <f t="shared" si="412"/>
        <v>0</v>
      </c>
      <c r="AC1931" s="37">
        <f t="shared" si="413"/>
        <v>0</v>
      </c>
      <c r="AD1931" s="35">
        <f>IF(OR(YEAR(G1931)&lt;2019,O1931="X"),0,IF(ISBLANK(H1931),DATEDIF(G1931,'[3]1.Pradzia'!$D$13,"M"),DATEDIF(G1931,H1931,"m")))</f>
        <v>0</v>
      </c>
      <c r="AE1931" s="37">
        <f>IF(E1931='[3]5.Grup_T'!$E$20,0,IF(AD1931&lt;&gt;0,M1931/V1931*MIN(12,AD1931),0))</f>
        <v>0</v>
      </c>
      <c r="AF1931" s="37">
        <f t="shared" si="414"/>
        <v>0</v>
      </c>
      <c r="AG1931" s="37">
        <f t="shared" si="415"/>
        <v>0</v>
      </c>
      <c r="AH1931" s="37">
        <f t="shared" si="416"/>
        <v>0</v>
      </c>
      <c r="AI1931" s="35" t="str">
        <f t="shared" si="417"/>
        <v>Nusidėvėjęs</v>
      </c>
      <c r="AJ1931" s="38" t="str">
        <f>IF(AND(F1931&lt;&gt;[3]Pav.tvarkyklė!$B$12,F1931&lt;&gt;[3]Pav.tvarkyklė!$B$13),"GVTNT","X")</f>
        <v>GVTNT</v>
      </c>
      <c r="AK1931" s="39">
        <f t="shared" si="419"/>
        <v>0</v>
      </c>
      <c r="AL1931" s="41"/>
      <c r="AM1931" s="41"/>
      <c r="AN1931" s="41">
        <f t="shared" si="421"/>
        <v>1900</v>
      </c>
      <c r="AO1931" s="41"/>
      <c r="AP1931" s="41"/>
      <c r="AQ1931" s="41"/>
      <c r="AR1931" s="42"/>
      <c r="AS1931" s="42"/>
      <c r="AU1931" s="43">
        <f t="shared" si="422"/>
        <v>0</v>
      </c>
    </row>
    <row r="1932" spans="1:47" ht="15" customHeight="1" x14ac:dyDescent="0.25">
      <c r="A1932" s="11"/>
      <c r="B1932" s="19">
        <v>2101</v>
      </c>
      <c r="C1932" s="74"/>
      <c r="D1932" s="77"/>
      <c r="E1932" s="75"/>
      <c r="F1932" s="74"/>
      <c r="G1932" s="80"/>
      <c r="H1932" s="49"/>
      <c r="I1932" s="79"/>
      <c r="J1932" s="27"/>
      <c r="K1932" s="27"/>
      <c r="L1932" s="79"/>
      <c r="M1932" s="81"/>
      <c r="N1932" s="29">
        <v>0</v>
      </c>
      <c r="O1932" s="30" t="str">
        <f>IF(G1932&lt;=$N$2,"",IF(F1932=[3]Pav.tvarkyklė!$B$13,"",IF(ISBLANK(R1932),"X","")))</f>
        <v/>
      </c>
      <c r="P1932" s="88"/>
      <c r="Q1932" s="78"/>
      <c r="R1932" s="78"/>
      <c r="S1932" s="63"/>
      <c r="T1932" s="63"/>
      <c r="U1932" s="34" t="str">
        <f>IFERROR(INDEX('[3]5.Grup_T'!$G$4:$G$22,MATCH('6.Turtas'!E1932,'[3]5.Grup_T'!$E$4:$E$22,0)),"0")</f>
        <v>0</v>
      </c>
      <c r="V1932" s="35">
        <f t="shared" si="409"/>
        <v>0</v>
      </c>
      <c r="W1932" s="35">
        <f>IF(NOT(ISBLANK(H1932)),(12-DATEDIF(H1932,'[3]1.Pradzia'!$D$13,"m")),0)</f>
        <v>0</v>
      </c>
      <c r="X1932" s="35">
        <f t="shared" si="410"/>
        <v>0</v>
      </c>
      <c r="Y1932" s="35">
        <f t="shared" si="420"/>
        <v>0</v>
      </c>
      <c r="Z1932" s="35">
        <f t="shared" si="418"/>
        <v>0</v>
      </c>
      <c r="AA1932" s="36">
        <f t="shared" si="411"/>
        <v>0</v>
      </c>
      <c r="AB1932" s="36">
        <f t="shared" si="412"/>
        <v>0</v>
      </c>
      <c r="AC1932" s="37">
        <f t="shared" si="413"/>
        <v>0</v>
      </c>
      <c r="AD1932" s="35">
        <f>IF(OR(YEAR(G1932)&lt;2019,O1932="X"),0,IF(ISBLANK(H1932),DATEDIF(G1932,'[3]1.Pradzia'!$D$13,"M"),DATEDIF(G1932,H1932,"m")))</f>
        <v>0</v>
      </c>
      <c r="AE1932" s="37">
        <f>IF(E1932='[3]5.Grup_T'!$E$20,0,IF(AD1932&lt;&gt;0,M1932/V1932*MIN(12,AD1932),0))</f>
        <v>0</v>
      </c>
      <c r="AF1932" s="37">
        <f t="shared" si="414"/>
        <v>0</v>
      </c>
      <c r="AG1932" s="37">
        <f t="shared" si="415"/>
        <v>0</v>
      </c>
      <c r="AH1932" s="37">
        <f t="shared" si="416"/>
        <v>0</v>
      </c>
      <c r="AI1932" s="35" t="str">
        <f t="shared" si="417"/>
        <v>Nusidėvėjęs</v>
      </c>
      <c r="AJ1932" s="38" t="str">
        <f>IF(AND(F1932&lt;&gt;[3]Pav.tvarkyklė!$B$12,F1932&lt;&gt;[3]Pav.tvarkyklė!$B$13),"GVTNT","X")</f>
        <v>GVTNT</v>
      </c>
      <c r="AK1932" s="39">
        <f t="shared" si="419"/>
        <v>0</v>
      </c>
      <c r="AL1932" s="41"/>
      <c r="AM1932" s="41"/>
      <c r="AN1932" s="41">
        <f t="shared" si="421"/>
        <v>1900</v>
      </c>
      <c r="AO1932" s="41"/>
      <c r="AP1932" s="41"/>
      <c r="AQ1932" s="41"/>
      <c r="AR1932" s="42"/>
      <c r="AS1932" s="42"/>
      <c r="AU1932" s="43">
        <f t="shared" si="422"/>
        <v>0</v>
      </c>
    </row>
    <row r="1933" spans="1:47" ht="15" customHeight="1" x14ac:dyDescent="0.25">
      <c r="A1933" s="11"/>
      <c r="B1933" s="19">
        <v>2102</v>
      </c>
      <c r="C1933" s="74"/>
      <c r="D1933" s="77"/>
      <c r="E1933" s="78"/>
      <c r="F1933" s="74"/>
      <c r="G1933" s="80"/>
      <c r="H1933" s="49"/>
      <c r="I1933" s="79"/>
      <c r="J1933" s="27"/>
      <c r="K1933" s="27"/>
      <c r="L1933" s="79"/>
      <c r="M1933" s="81"/>
      <c r="N1933" s="29">
        <v>0</v>
      </c>
      <c r="O1933" s="30" t="str">
        <f>IF(G1933&lt;=$N$2,"",IF(F1933=[3]Pav.tvarkyklė!$B$13,"",IF(ISBLANK(R1933),"X","")))</f>
        <v/>
      </c>
      <c r="P1933" s="88"/>
      <c r="Q1933" s="78"/>
      <c r="R1933" s="78"/>
      <c r="S1933" s="63"/>
      <c r="T1933" s="63"/>
      <c r="U1933" s="34" t="str">
        <f>IFERROR(INDEX('[3]5.Grup_T'!$G$4:$G$22,MATCH('6.Turtas'!E1933,'[3]5.Grup_T'!$E$4:$E$22,0)),"0")</f>
        <v>0</v>
      </c>
      <c r="V1933" s="35">
        <f t="shared" si="409"/>
        <v>0</v>
      </c>
      <c r="W1933" s="35">
        <f>IF(NOT(ISBLANK(H1933)),(12-DATEDIF(H1933,'[3]1.Pradzia'!$D$13,"m")),0)</f>
        <v>0</v>
      </c>
      <c r="X1933" s="35">
        <f t="shared" si="410"/>
        <v>0</v>
      </c>
      <c r="Y1933" s="35">
        <f t="shared" si="420"/>
        <v>0</v>
      </c>
      <c r="Z1933" s="35">
        <f t="shared" si="418"/>
        <v>0</v>
      </c>
      <c r="AA1933" s="36">
        <f t="shared" si="411"/>
        <v>0</v>
      </c>
      <c r="AB1933" s="36">
        <f t="shared" si="412"/>
        <v>0</v>
      </c>
      <c r="AC1933" s="37">
        <f t="shared" si="413"/>
        <v>0</v>
      </c>
      <c r="AD1933" s="35">
        <f>IF(OR(YEAR(G1933)&lt;2019,O1933="X"),0,IF(ISBLANK(H1933),DATEDIF(G1933,'[3]1.Pradzia'!$D$13,"M"),DATEDIF(G1933,H1933,"m")))</f>
        <v>0</v>
      </c>
      <c r="AE1933" s="37">
        <f>IF(E1933='[3]5.Grup_T'!$E$20,0,IF(AD1933&lt;&gt;0,M1933/V1933*MIN(12,AD1933),0))</f>
        <v>0</v>
      </c>
      <c r="AF1933" s="37">
        <f t="shared" si="414"/>
        <v>0</v>
      </c>
      <c r="AG1933" s="37">
        <f t="shared" si="415"/>
        <v>0</v>
      </c>
      <c r="AH1933" s="37">
        <f t="shared" si="416"/>
        <v>0</v>
      </c>
      <c r="AI1933" s="35" t="str">
        <f t="shared" si="417"/>
        <v>Nusidėvėjęs</v>
      </c>
      <c r="AJ1933" s="38" t="str">
        <f>IF(AND(F1933&lt;&gt;[3]Pav.tvarkyklė!$B$12,F1933&lt;&gt;[3]Pav.tvarkyklė!$B$13),"GVTNT","X")</f>
        <v>GVTNT</v>
      </c>
      <c r="AK1933" s="39">
        <f t="shared" si="419"/>
        <v>0</v>
      </c>
      <c r="AL1933" s="41"/>
      <c r="AM1933" s="41"/>
      <c r="AN1933" s="41">
        <f t="shared" si="421"/>
        <v>1900</v>
      </c>
      <c r="AO1933" s="41"/>
      <c r="AP1933" s="41"/>
      <c r="AQ1933" s="41"/>
      <c r="AR1933" s="42"/>
      <c r="AS1933" s="42"/>
      <c r="AU1933" s="43">
        <f t="shared" si="422"/>
        <v>0</v>
      </c>
    </row>
    <row r="1934" spans="1:47" ht="15" customHeight="1" x14ac:dyDescent="0.25">
      <c r="A1934" s="11"/>
      <c r="B1934" s="19">
        <v>2103</v>
      </c>
      <c r="C1934" s="74"/>
      <c r="D1934" s="77"/>
      <c r="E1934" s="78"/>
      <c r="F1934" s="74"/>
      <c r="G1934" s="80"/>
      <c r="H1934" s="49"/>
      <c r="I1934" s="79"/>
      <c r="J1934" s="27"/>
      <c r="K1934" s="27"/>
      <c r="L1934" s="79"/>
      <c r="M1934" s="81"/>
      <c r="N1934" s="29">
        <v>0</v>
      </c>
      <c r="O1934" s="30" t="str">
        <f>IF(G1934&lt;=$N$2,"",IF(F1934=[3]Pav.tvarkyklė!$B$13,"",IF(ISBLANK(R1934),"X","")))</f>
        <v/>
      </c>
      <c r="P1934" s="88"/>
      <c r="Q1934" s="78"/>
      <c r="R1934" s="78"/>
      <c r="S1934" s="63"/>
      <c r="T1934" s="63"/>
      <c r="U1934" s="34" t="str">
        <f>IFERROR(INDEX('[3]5.Grup_T'!$G$4:$G$22,MATCH('6.Turtas'!E1934,'[3]5.Grup_T'!$E$4:$E$22,0)),"0")</f>
        <v>0</v>
      </c>
      <c r="V1934" s="35">
        <f t="shared" si="409"/>
        <v>0</v>
      </c>
      <c r="W1934" s="35">
        <f>IF(NOT(ISBLANK(H1934)),(12-DATEDIF(H1934,'[3]1.Pradzia'!$D$13,"m")),0)</f>
        <v>0</v>
      </c>
      <c r="X1934" s="35">
        <f t="shared" si="410"/>
        <v>0</v>
      </c>
      <c r="Y1934" s="35">
        <f t="shared" si="420"/>
        <v>0</v>
      </c>
      <c r="Z1934" s="35">
        <f t="shared" si="418"/>
        <v>0</v>
      </c>
      <c r="AA1934" s="36">
        <f t="shared" si="411"/>
        <v>0</v>
      </c>
      <c r="AB1934" s="36">
        <f t="shared" si="412"/>
        <v>0</v>
      </c>
      <c r="AC1934" s="37">
        <f t="shared" si="413"/>
        <v>0</v>
      </c>
      <c r="AD1934" s="35">
        <f>IF(OR(YEAR(G1934)&lt;2019,O1934="X"),0,IF(ISBLANK(H1934),DATEDIF(G1934,'[3]1.Pradzia'!$D$13,"M"),DATEDIF(G1934,H1934,"m")))</f>
        <v>0</v>
      </c>
      <c r="AE1934" s="37">
        <f>IF(E1934='[3]5.Grup_T'!$E$20,0,IF(AD1934&lt;&gt;0,M1934/V1934*MIN(12,AD1934),0))</f>
        <v>0</v>
      </c>
      <c r="AF1934" s="37">
        <f t="shared" si="414"/>
        <v>0</v>
      </c>
      <c r="AG1934" s="37">
        <f t="shared" si="415"/>
        <v>0</v>
      </c>
      <c r="AH1934" s="37">
        <f t="shared" si="416"/>
        <v>0</v>
      </c>
      <c r="AI1934" s="35" t="str">
        <f t="shared" si="417"/>
        <v>Nusidėvėjęs</v>
      </c>
      <c r="AJ1934" s="38" t="str">
        <f>IF(AND(F1934&lt;&gt;[3]Pav.tvarkyklė!$B$12,F1934&lt;&gt;[3]Pav.tvarkyklė!$B$13),"GVTNT","X")</f>
        <v>GVTNT</v>
      </c>
      <c r="AK1934" s="39">
        <f t="shared" si="419"/>
        <v>0</v>
      </c>
      <c r="AL1934" s="41"/>
      <c r="AM1934" s="41"/>
      <c r="AN1934" s="41">
        <f t="shared" si="421"/>
        <v>1900</v>
      </c>
      <c r="AO1934" s="41"/>
      <c r="AP1934" s="41"/>
      <c r="AQ1934" s="41"/>
      <c r="AR1934" s="42"/>
      <c r="AS1934" s="42"/>
      <c r="AU1934" s="43">
        <f t="shared" si="422"/>
        <v>0</v>
      </c>
    </row>
    <row r="1935" spans="1:47" ht="15" customHeight="1" x14ac:dyDescent="0.25">
      <c r="A1935" s="11"/>
      <c r="B1935" s="19">
        <v>2104</v>
      </c>
      <c r="C1935" s="74"/>
      <c r="D1935" s="77"/>
      <c r="E1935" s="78"/>
      <c r="F1935" s="74"/>
      <c r="G1935" s="80"/>
      <c r="H1935" s="49"/>
      <c r="I1935" s="79"/>
      <c r="J1935" s="27"/>
      <c r="K1935" s="27"/>
      <c r="L1935" s="79"/>
      <c r="M1935" s="81"/>
      <c r="N1935" s="29">
        <v>0</v>
      </c>
      <c r="O1935" s="30" t="str">
        <f>IF(G1935&lt;=$N$2,"",IF(F1935=[3]Pav.tvarkyklė!$B$13,"",IF(ISBLANK(R1935),"X","")))</f>
        <v/>
      </c>
      <c r="P1935" s="88"/>
      <c r="Q1935" s="78"/>
      <c r="R1935" s="78"/>
      <c r="S1935" s="63"/>
      <c r="T1935" s="63"/>
      <c r="U1935" s="34" t="str">
        <f>IFERROR(INDEX('[3]5.Grup_T'!$G$4:$G$22,MATCH('6.Turtas'!E1935,'[3]5.Grup_T'!$E$4:$E$22,0)),"0")</f>
        <v>0</v>
      </c>
      <c r="V1935" s="35">
        <f t="shared" si="409"/>
        <v>0</v>
      </c>
      <c r="W1935" s="35">
        <f>IF(NOT(ISBLANK(H1935)),(12-DATEDIF(H1935,'[3]1.Pradzia'!$D$13,"m")),0)</f>
        <v>0</v>
      </c>
      <c r="X1935" s="35">
        <f t="shared" si="410"/>
        <v>0</v>
      </c>
      <c r="Y1935" s="35">
        <f t="shared" si="420"/>
        <v>0</v>
      </c>
      <c r="Z1935" s="35">
        <f t="shared" si="418"/>
        <v>0</v>
      </c>
      <c r="AA1935" s="36">
        <f t="shared" si="411"/>
        <v>0</v>
      </c>
      <c r="AB1935" s="36">
        <f t="shared" si="412"/>
        <v>0</v>
      </c>
      <c r="AC1935" s="37">
        <f t="shared" si="413"/>
        <v>0</v>
      </c>
      <c r="AD1935" s="35">
        <f>IF(OR(YEAR(G1935)&lt;2019,O1935="X"),0,IF(ISBLANK(H1935),DATEDIF(G1935,'[3]1.Pradzia'!$D$13,"M"),DATEDIF(G1935,H1935,"m")))</f>
        <v>0</v>
      </c>
      <c r="AE1935" s="37">
        <f>IF(E1935='[3]5.Grup_T'!$E$20,0,IF(AD1935&lt;&gt;0,M1935/V1935*MIN(12,AD1935),0))</f>
        <v>0</v>
      </c>
      <c r="AF1935" s="37">
        <f t="shared" si="414"/>
        <v>0</v>
      </c>
      <c r="AG1935" s="37">
        <f t="shared" si="415"/>
        <v>0</v>
      </c>
      <c r="AH1935" s="37">
        <f t="shared" si="416"/>
        <v>0</v>
      </c>
      <c r="AI1935" s="35" t="str">
        <f t="shared" si="417"/>
        <v>Nusidėvėjęs</v>
      </c>
      <c r="AJ1935" s="38" t="str">
        <f>IF(AND(F1935&lt;&gt;[3]Pav.tvarkyklė!$B$12,F1935&lt;&gt;[3]Pav.tvarkyklė!$B$13),"GVTNT","X")</f>
        <v>GVTNT</v>
      </c>
      <c r="AK1935" s="39">
        <f t="shared" si="419"/>
        <v>0</v>
      </c>
      <c r="AL1935" s="41"/>
      <c r="AM1935" s="41"/>
      <c r="AN1935" s="41">
        <f t="shared" si="421"/>
        <v>1900</v>
      </c>
      <c r="AO1935" s="41"/>
      <c r="AP1935" s="41"/>
      <c r="AQ1935" s="41"/>
      <c r="AR1935" s="42"/>
      <c r="AS1935" s="42"/>
      <c r="AU1935" s="43">
        <f t="shared" si="422"/>
        <v>0</v>
      </c>
    </row>
    <row r="1936" spans="1:47" ht="15" customHeight="1" x14ac:dyDescent="0.25">
      <c r="A1936" s="11"/>
      <c r="B1936" s="19">
        <v>2105</v>
      </c>
      <c r="C1936" s="74"/>
      <c r="D1936" s="77"/>
      <c r="E1936" s="78"/>
      <c r="F1936" s="74"/>
      <c r="G1936" s="80"/>
      <c r="H1936" s="49"/>
      <c r="I1936" s="79"/>
      <c r="J1936" s="27"/>
      <c r="K1936" s="27"/>
      <c r="L1936" s="79"/>
      <c r="M1936" s="81"/>
      <c r="N1936" s="29">
        <v>0</v>
      </c>
      <c r="O1936" s="30" t="str">
        <f>IF(G1936&lt;=$N$2,"",IF(F1936=[3]Pav.tvarkyklė!$B$13,"",IF(ISBLANK(R1936),"X","")))</f>
        <v/>
      </c>
      <c r="P1936" s="88"/>
      <c r="Q1936" s="78"/>
      <c r="R1936" s="78"/>
      <c r="S1936" s="63"/>
      <c r="T1936" s="63"/>
      <c r="U1936" s="34" t="str">
        <f>IFERROR(INDEX('[3]5.Grup_T'!$G$4:$G$22,MATCH('6.Turtas'!E1936,'[3]5.Grup_T'!$E$4:$E$22,0)),"0")</f>
        <v>0</v>
      </c>
      <c r="V1936" s="35">
        <f t="shared" si="409"/>
        <v>0</v>
      </c>
      <c r="W1936" s="35">
        <f>IF(NOT(ISBLANK(H1936)),(12-DATEDIF(H1936,'[3]1.Pradzia'!$D$13,"m")),0)</f>
        <v>0</v>
      </c>
      <c r="X1936" s="35">
        <f t="shared" si="410"/>
        <v>0</v>
      </c>
      <c r="Y1936" s="35">
        <f t="shared" si="420"/>
        <v>0</v>
      </c>
      <c r="Z1936" s="35">
        <f t="shared" si="418"/>
        <v>0</v>
      </c>
      <c r="AA1936" s="36">
        <f t="shared" si="411"/>
        <v>0</v>
      </c>
      <c r="AB1936" s="36">
        <f t="shared" si="412"/>
        <v>0</v>
      </c>
      <c r="AC1936" s="37">
        <f t="shared" si="413"/>
        <v>0</v>
      </c>
      <c r="AD1936" s="35">
        <f>IF(OR(YEAR(G1936)&lt;2019,O1936="X"),0,IF(ISBLANK(H1936),DATEDIF(G1936,'[3]1.Pradzia'!$D$13,"M"),DATEDIF(G1936,H1936,"m")))</f>
        <v>0</v>
      </c>
      <c r="AE1936" s="37">
        <f>IF(E1936='[3]5.Grup_T'!$E$20,0,IF(AD1936&lt;&gt;0,M1936/V1936*MIN(12,AD1936),0))</f>
        <v>0</v>
      </c>
      <c r="AF1936" s="37">
        <f t="shared" si="414"/>
        <v>0</v>
      </c>
      <c r="AG1936" s="37">
        <f t="shared" si="415"/>
        <v>0</v>
      </c>
      <c r="AH1936" s="37">
        <f t="shared" si="416"/>
        <v>0</v>
      </c>
      <c r="AI1936" s="35" t="str">
        <f t="shared" si="417"/>
        <v>Nusidėvėjęs</v>
      </c>
      <c r="AJ1936" s="38" t="str">
        <f>IF(AND(F1936&lt;&gt;[3]Pav.tvarkyklė!$B$12,F1936&lt;&gt;[3]Pav.tvarkyklė!$B$13),"GVTNT","X")</f>
        <v>GVTNT</v>
      </c>
      <c r="AK1936" s="39">
        <f t="shared" si="419"/>
        <v>0</v>
      </c>
      <c r="AL1936" s="41"/>
      <c r="AM1936" s="41"/>
      <c r="AN1936" s="41">
        <f t="shared" si="421"/>
        <v>1900</v>
      </c>
      <c r="AO1936" s="41"/>
      <c r="AP1936" s="41"/>
      <c r="AQ1936" s="41"/>
      <c r="AR1936" s="42"/>
      <c r="AS1936" s="42"/>
      <c r="AU1936" s="43">
        <f t="shared" si="422"/>
        <v>0</v>
      </c>
    </row>
    <row r="1937" spans="1:47" ht="15" customHeight="1" x14ac:dyDescent="0.25">
      <c r="A1937" s="11"/>
      <c r="B1937" s="19">
        <v>2106</v>
      </c>
      <c r="C1937" s="74"/>
      <c r="D1937" s="77"/>
      <c r="E1937" s="78"/>
      <c r="F1937" s="74"/>
      <c r="G1937" s="80"/>
      <c r="H1937" s="49"/>
      <c r="I1937" s="79"/>
      <c r="J1937" s="27"/>
      <c r="K1937" s="27"/>
      <c r="L1937" s="79"/>
      <c r="M1937" s="81"/>
      <c r="N1937" s="29">
        <v>0</v>
      </c>
      <c r="O1937" s="30" t="str">
        <f>IF(G1937&lt;=$N$2,"",IF(F1937=[3]Pav.tvarkyklė!$B$13,"",IF(ISBLANK(R1937),"X","")))</f>
        <v/>
      </c>
      <c r="P1937" s="88"/>
      <c r="Q1937" s="78"/>
      <c r="R1937" s="78"/>
      <c r="S1937" s="63"/>
      <c r="T1937" s="63"/>
      <c r="U1937" s="34" t="str">
        <f>IFERROR(INDEX('[3]5.Grup_T'!$G$4:$G$22,MATCH('6.Turtas'!E1937,'[3]5.Grup_T'!$E$4:$E$22,0)),"0")</f>
        <v>0</v>
      </c>
      <c r="V1937" s="35">
        <f t="shared" si="409"/>
        <v>0</v>
      </c>
      <c r="W1937" s="35">
        <f>IF(NOT(ISBLANK(H1937)),(12-DATEDIF(H1937,'[3]1.Pradzia'!$D$13,"m")),0)</f>
        <v>0</v>
      </c>
      <c r="X1937" s="35">
        <f t="shared" si="410"/>
        <v>0</v>
      </c>
      <c r="Y1937" s="35">
        <f t="shared" si="420"/>
        <v>0</v>
      </c>
      <c r="Z1937" s="35">
        <f t="shared" si="418"/>
        <v>0</v>
      </c>
      <c r="AA1937" s="36">
        <f t="shared" si="411"/>
        <v>0</v>
      </c>
      <c r="AB1937" s="36">
        <f t="shared" si="412"/>
        <v>0</v>
      </c>
      <c r="AC1937" s="37">
        <f t="shared" si="413"/>
        <v>0</v>
      </c>
      <c r="AD1937" s="35">
        <f>IF(OR(YEAR(G1937)&lt;2019,O1937="X"),0,IF(ISBLANK(H1937),DATEDIF(G1937,'[3]1.Pradzia'!$D$13,"M"),DATEDIF(G1937,H1937,"m")))</f>
        <v>0</v>
      </c>
      <c r="AE1937" s="37">
        <f>IF(E1937='[3]5.Grup_T'!$E$20,0,IF(AD1937&lt;&gt;0,M1937/V1937*MIN(12,AD1937),0))</f>
        <v>0</v>
      </c>
      <c r="AF1937" s="37">
        <f t="shared" si="414"/>
        <v>0</v>
      </c>
      <c r="AG1937" s="37">
        <f t="shared" si="415"/>
        <v>0</v>
      </c>
      <c r="AH1937" s="37">
        <f t="shared" si="416"/>
        <v>0</v>
      </c>
      <c r="AI1937" s="35" t="str">
        <f t="shared" si="417"/>
        <v>Nusidėvėjęs</v>
      </c>
      <c r="AJ1937" s="38" t="str">
        <f>IF(AND(F1937&lt;&gt;[3]Pav.tvarkyklė!$B$12,F1937&lt;&gt;[3]Pav.tvarkyklė!$B$13),"GVTNT","X")</f>
        <v>GVTNT</v>
      </c>
      <c r="AK1937" s="39">
        <f t="shared" si="419"/>
        <v>0</v>
      </c>
      <c r="AL1937" s="41"/>
      <c r="AM1937" s="41"/>
      <c r="AN1937" s="41">
        <f t="shared" si="421"/>
        <v>1900</v>
      </c>
      <c r="AO1937" s="41"/>
      <c r="AP1937" s="41"/>
      <c r="AQ1937" s="41"/>
      <c r="AR1937" s="42"/>
      <c r="AS1937" s="42"/>
      <c r="AU1937" s="43">
        <f t="shared" si="422"/>
        <v>0</v>
      </c>
    </row>
    <row r="1938" spans="1:47" ht="15" customHeight="1" x14ac:dyDescent="0.25">
      <c r="A1938" s="11"/>
      <c r="B1938" s="19">
        <v>2107</v>
      </c>
      <c r="C1938" s="74"/>
      <c r="D1938" s="77"/>
      <c r="E1938" s="75"/>
      <c r="F1938" s="74"/>
      <c r="G1938" s="80"/>
      <c r="H1938" s="49"/>
      <c r="I1938" s="79"/>
      <c r="J1938" s="27"/>
      <c r="K1938" s="27"/>
      <c r="L1938" s="79"/>
      <c r="M1938" s="81"/>
      <c r="N1938" s="29">
        <v>0</v>
      </c>
      <c r="O1938" s="30" t="str">
        <f>IF(G1938&lt;=$N$2,"",IF(F1938=[3]Pav.tvarkyklė!$B$13,"",IF(ISBLANK(R1938),"X","")))</f>
        <v/>
      </c>
      <c r="P1938" s="88"/>
      <c r="Q1938" s="78"/>
      <c r="R1938" s="78"/>
      <c r="S1938" s="63"/>
      <c r="T1938" s="63"/>
      <c r="U1938" s="34" t="str">
        <f>IFERROR(INDEX('[3]5.Grup_T'!$G$4:$G$22,MATCH('6.Turtas'!E1938,'[3]5.Grup_T'!$E$4:$E$22,0)),"0")</f>
        <v>0</v>
      </c>
      <c r="V1938" s="35">
        <f t="shared" ref="V1938:V2001" si="423">U1938*12</f>
        <v>0</v>
      </c>
      <c r="W1938" s="35">
        <f>IF(NOT(ISBLANK(H1938)),(12-DATEDIF(H1938,'[3]1.Pradzia'!$D$13,"m")),0)</f>
        <v>0</v>
      </c>
      <c r="X1938" s="35">
        <f t="shared" ref="X1938:X2001" si="424">IF(OR(ISBLANK(C1938),YEAR(G1938)&gt;=2019),0,DATEDIF(G1938,$N$2,"M"))</f>
        <v>0</v>
      </c>
      <c r="Y1938" s="35">
        <f t="shared" si="420"/>
        <v>0</v>
      </c>
      <c r="Z1938" s="35">
        <f t="shared" si="418"/>
        <v>0</v>
      </c>
      <c r="AA1938" s="36">
        <f t="shared" ref="AA1938:AA2001" si="425">+IF(Z1938&lt;=0,0,N1938/Z1938)</f>
        <v>0</v>
      </c>
      <c r="AB1938" s="36">
        <f t="shared" ref="AB1938:AB2001" si="426">IF(Z1938&lt;=0,N1938,N1938/Z1938*Y1938)</f>
        <v>0</v>
      </c>
      <c r="AC1938" s="37">
        <f t="shared" ref="AC1938:AC2001" si="427">IF(YEAR(G1938)&lt;2019,M1938-N1938+AB1938,0)</f>
        <v>0</v>
      </c>
      <c r="AD1938" s="35">
        <f>IF(OR(YEAR(G1938)&lt;2019,O1938="X"),0,IF(ISBLANK(H1938),DATEDIF(G1938,'[3]1.Pradzia'!$D$13,"M"),DATEDIF(G1938,H1938,"m")))</f>
        <v>0</v>
      </c>
      <c r="AE1938" s="37">
        <f>IF(E1938='[3]5.Grup_T'!$E$20,0,IF(AD1938&lt;&gt;0,M1938/V1938*MIN(12,AD1938),0))</f>
        <v>0</v>
      </c>
      <c r="AF1938" s="37">
        <f t="shared" ref="AF1938:AF2001" si="428">+AB1938+AE1938</f>
        <v>0</v>
      </c>
      <c r="AG1938" s="37">
        <f t="shared" ref="AG1938:AG2001" si="429">AC1938+AE1938</f>
        <v>0</v>
      </c>
      <c r="AH1938" s="37">
        <f t="shared" ref="AH1938:AH2001" si="430">M1938-AG1938</f>
        <v>0</v>
      </c>
      <c r="AI1938" s="35" t="str">
        <f t="shared" ref="AI1938:AI2001" si="431">IF(H1938&lt;&gt;0,"Nurašytas",IF(O1938="X","Nesuderintas",IF(AH1938&lt;=0,"Nusidėvėjęs","")))</f>
        <v>Nusidėvėjęs</v>
      </c>
      <c r="AJ1938" s="38" t="str">
        <f>IF(AND(F1938&lt;&gt;[3]Pav.tvarkyklė!$B$12,F1938&lt;&gt;[3]Pav.tvarkyklė!$B$13),"GVTNT","X")</f>
        <v>GVTNT</v>
      </c>
      <c r="AK1938" s="39">
        <f t="shared" si="419"/>
        <v>0</v>
      </c>
      <c r="AL1938" s="41"/>
      <c r="AM1938" s="41"/>
      <c r="AN1938" s="41">
        <f t="shared" si="421"/>
        <v>1900</v>
      </c>
      <c r="AO1938" s="41"/>
      <c r="AP1938" s="41"/>
      <c r="AQ1938" s="41"/>
      <c r="AR1938" s="42"/>
      <c r="AS1938" s="42"/>
      <c r="AU1938" s="43">
        <f t="shared" si="422"/>
        <v>0</v>
      </c>
    </row>
    <row r="1939" spans="1:47" ht="15" customHeight="1" x14ac:dyDescent="0.25">
      <c r="A1939" s="11"/>
      <c r="B1939" s="19">
        <v>2108</v>
      </c>
      <c r="C1939" s="74"/>
      <c r="D1939" s="77"/>
      <c r="E1939" s="78"/>
      <c r="F1939" s="74"/>
      <c r="G1939" s="80"/>
      <c r="H1939" s="49"/>
      <c r="I1939" s="79"/>
      <c r="J1939" s="27"/>
      <c r="K1939" s="27"/>
      <c r="L1939" s="79"/>
      <c r="M1939" s="81"/>
      <c r="N1939" s="29">
        <v>0</v>
      </c>
      <c r="O1939" s="30" t="str">
        <f>IF(G1939&lt;=$N$2,"",IF(F1939=[3]Pav.tvarkyklė!$B$13,"",IF(ISBLANK(R1939),"X","")))</f>
        <v/>
      </c>
      <c r="P1939" s="88"/>
      <c r="Q1939" s="78"/>
      <c r="R1939" s="78"/>
      <c r="S1939" s="63"/>
      <c r="T1939" s="63"/>
      <c r="U1939" s="34" t="str">
        <f>IFERROR(INDEX('[3]5.Grup_T'!$G$4:$G$22,MATCH('6.Turtas'!E1939,'[3]5.Grup_T'!$E$4:$E$22,0)),"0")</f>
        <v>0</v>
      </c>
      <c r="V1939" s="35">
        <f t="shared" si="423"/>
        <v>0</v>
      </c>
      <c r="W1939" s="35">
        <f>IF(NOT(ISBLANK(H1939)),(12-DATEDIF(H1939,'[3]1.Pradzia'!$D$13,"m")),0)</f>
        <v>0</v>
      </c>
      <c r="X1939" s="35">
        <f t="shared" si="424"/>
        <v>0</v>
      </c>
      <c r="Y1939" s="35">
        <f t="shared" si="420"/>
        <v>0</v>
      </c>
      <c r="Z1939" s="35">
        <f t="shared" ref="Z1939:Z2002" si="432">IF(YEAR(G1939)&gt;=2019,0,V1939-X1939)</f>
        <v>0</v>
      </c>
      <c r="AA1939" s="36">
        <f t="shared" si="425"/>
        <v>0</v>
      </c>
      <c r="AB1939" s="36">
        <f t="shared" si="426"/>
        <v>0</v>
      </c>
      <c r="AC1939" s="37">
        <f t="shared" si="427"/>
        <v>0</v>
      </c>
      <c r="AD1939" s="35">
        <f>IF(OR(YEAR(G1939)&lt;2019,O1939="X"),0,IF(ISBLANK(H1939),DATEDIF(G1939,'[3]1.Pradzia'!$D$13,"M"),DATEDIF(G1939,H1939,"m")))</f>
        <v>0</v>
      </c>
      <c r="AE1939" s="37">
        <f>IF(E1939='[3]5.Grup_T'!$E$20,0,IF(AD1939&lt;&gt;0,M1939/V1939*MIN(12,AD1939),0))</f>
        <v>0</v>
      </c>
      <c r="AF1939" s="37">
        <f t="shared" si="428"/>
        <v>0</v>
      </c>
      <c r="AG1939" s="37">
        <f t="shared" si="429"/>
        <v>0</v>
      </c>
      <c r="AH1939" s="37">
        <f t="shared" si="430"/>
        <v>0</v>
      </c>
      <c r="AI1939" s="35" t="str">
        <f t="shared" si="431"/>
        <v>Nusidėvėjęs</v>
      </c>
      <c r="AJ1939" s="38" t="str">
        <f>IF(AND(F1939&lt;&gt;[3]Pav.tvarkyklė!$B$12,F1939&lt;&gt;[3]Pav.tvarkyklė!$B$13),"GVTNT","X")</f>
        <v>GVTNT</v>
      </c>
      <c r="AK1939" s="39">
        <f t="shared" ref="AK1939:AK2002" si="433">I1939-J1939-K1939-L1939-M1939</f>
        <v>0</v>
      </c>
      <c r="AL1939" s="41"/>
      <c r="AM1939" s="41"/>
      <c r="AN1939" s="41">
        <f t="shared" si="421"/>
        <v>1900</v>
      </c>
      <c r="AO1939" s="41"/>
      <c r="AP1939" s="41"/>
      <c r="AQ1939" s="41"/>
      <c r="AR1939" s="42"/>
      <c r="AS1939" s="42"/>
      <c r="AU1939" s="43">
        <f t="shared" si="422"/>
        <v>0</v>
      </c>
    </row>
    <row r="1940" spans="1:47" ht="15" customHeight="1" x14ac:dyDescent="0.25">
      <c r="A1940" s="11"/>
      <c r="B1940" s="19">
        <v>2109</v>
      </c>
      <c r="C1940" s="74"/>
      <c r="D1940" s="77"/>
      <c r="E1940" s="78"/>
      <c r="F1940" s="74"/>
      <c r="G1940" s="80"/>
      <c r="H1940" s="49"/>
      <c r="I1940" s="79"/>
      <c r="J1940" s="27"/>
      <c r="K1940" s="27"/>
      <c r="L1940" s="79"/>
      <c r="M1940" s="81"/>
      <c r="N1940" s="29">
        <v>0</v>
      </c>
      <c r="O1940" s="30" t="str">
        <f>IF(G1940&lt;=$N$2,"",IF(F1940=[3]Pav.tvarkyklė!$B$13,"",IF(ISBLANK(R1940),"X","")))</f>
        <v/>
      </c>
      <c r="P1940" s="88"/>
      <c r="Q1940" s="78"/>
      <c r="R1940" s="78"/>
      <c r="S1940" s="63"/>
      <c r="T1940" s="63"/>
      <c r="U1940" s="34" t="str">
        <f>IFERROR(INDEX('[3]5.Grup_T'!$G$4:$G$22,MATCH('6.Turtas'!E1940,'[3]5.Grup_T'!$E$4:$E$22,0)),"0")</f>
        <v>0</v>
      </c>
      <c r="V1940" s="35">
        <f t="shared" si="423"/>
        <v>0</v>
      </c>
      <c r="W1940" s="35">
        <f>IF(NOT(ISBLANK(H1940)),(12-DATEDIF(H1940,'[3]1.Pradzia'!$D$13,"m")),0)</f>
        <v>0</v>
      </c>
      <c r="X1940" s="35">
        <f t="shared" si="424"/>
        <v>0</v>
      </c>
      <c r="Y1940" s="35">
        <f t="shared" si="420"/>
        <v>0</v>
      </c>
      <c r="Z1940" s="35">
        <f t="shared" si="432"/>
        <v>0</v>
      </c>
      <c r="AA1940" s="36">
        <f t="shared" si="425"/>
        <v>0</v>
      </c>
      <c r="AB1940" s="36">
        <f t="shared" si="426"/>
        <v>0</v>
      </c>
      <c r="AC1940" s="37">
        <f t="shared" si="427"/>
        <v>0</v>
      </c>
      <c r="AD1940" s="35">
        <f>IF(OR(YEAR(G1940)&lt;2019,O1940="X"),0,IF(ISBLANK(H1940),DATEDIF(G1940,'[3]1.Pradzia'!$D$13,"M"),DATEDIF(G1940,H1940,"m")))</f>
        <v>0</v>
      </c>
      <c r="AE1940" s="37">
        <f>IF(E1940='[3]5.Grup_T'!$E$20,0,IF(AD1940&lt;&gt;0,M1940/V1940*MIN(12,AD1940),0))</f>
        <v>0</v>
      </c>
      <c r="AF1940" s="37">
        <f t="shared" si="428"/>
        <v>0</v>
      </c>
      <c r="AG1940" s="37">
        <f t="shared" si="429"/>
        <v>0</v>
      </c>
      <c r="AH1940" s="37">
        <f t="shared" si="430"/>
        <v>0</v>
      </c>
      <c r="AI1940" s="35" t="str">
        <f t="shared" si="431"/>
        <v>Nusidėvėjęs</v>
      </c>
      <c r="AJ1940" s="38" t="str">
        <f>IF(AND(F1940&lt;&gt;[3]Pav.tvarkyklė!$B$12,F1940&lt;&gt;[3]Pav.tvarkyklė!$B$13),"GVTNT","X")</f>
        <v>GVTNT</v>
      </c>
      <c r="AK1940" s="39">
        <f t="shared" si="433"/>
        <v>0</v>
      </c>
      <c r="AL1940" s="41"/>
      <c r="AM1940" s="41"/>
      <c r="AN1940" s="41">
        <f t="shared" si="421"/>
        <v>1900</v>
      </c>
      <c r="AO1940" s="41"/>
      <c r="AP1940" s="41"/>
      <c r="AQ1940" s="41"/>
      <c r="AR1940" s="42"/>
      <c r="AS1940" s="42"/>
      <c r="AU1940" s="43">
        <f t="shared" si="422"/>
        <v>0</v>
      </c>
    </row>
    <row r="1941" spans="1:47" ht="15" customHeight="1" x14ac:dyDescent="0.25">
      <c r="A1941" s="11"/>
      <c r="B1941" s="19">
        <v>2110</v>
      </c>
      <c r="C1941" s="74"/>
      <c r="D1941" s="77"/>
      <c r="E1941" s="78"/>
      <c r="F1941" s="74"/>
      <c r="G1941" s="80"/>
      <c r="H1941" s="49"/>
      <c r="I1941" s="79"/>
      <c r="J1941" s="27"/>
      <c r="K1941" s="27"/>
      <c r="L1941" s="79"/>
      <c r="M1941" s="81"/>
      <c r="N1941" s="29">
        <v>0</v>
      </c>
      <c r="O1941" s="30" t="str">
        <f>IF(G1941&lt;=$N$2,"",IF(F1941=[3]Pav.tvarkyklė!$B$13,"",IF(ISBLANK(R1941),"X","")))</f>
        <v/>
      </c>
      <c r="P1941" s="88"/>
      <c r="Q1941" s="78"/>
      <c r="R1941" s="78"/>
      <c r="S1941" s="63"/>
      <c r="T1941" s="63"/>
      <c r="U1941" s="34" t="str">
        <f>IFERROR(INDEX('[3]5.Grup_T'!$G$4:$G$22,MATCH('6.Turtas'!E1941,'[3]5.Grup_T'!$E$4:$E$22,0)),"0")</f>
        <v>0</v>
      </c>
      <c r="V1941" s="35">
        <f t="shared" si="423"/>
        <v>0</v>
      </c>
      <c r="W1941" s="35">
        <f>IF(NOT(ISBLANK(H1941)),(12-DATEDIF(H1941,'[3]1.Pradzia'!$D$13,"m")),0)</f>
        <v>0</v>
      </c>
      <c r="X1941" s="35">
        <f t="shared" si="424"/>
        <v>0</v>
      </c>
      <c r="Y1941" s="35">
        <f t="shared" si="420"/>
        <v>0</v>
      </c>
      <c r="Z1941" s="35">
        <f t="shared" si="432"/>
        <v>0</v>
      </c>
      <c r="AA1941" s="36">
        <f t="shared" si="425"/>
        <v>0</v>
      </c>
      <c r="AB1941" s="36">
        <f t="shared" si="426"/>
        <v>0</v>
      </c>
      <c r="AC1941" s="37">
        <f t="shared" si="427"/>
        <v>0</v>
      </c>
      <c r="AD1941" s="35">
        <f>IF(OR(YEAR(G1941)&lt;2019,O1941="X"),0,IF(ISBLANK(H1941),DATEDIF(G1941,'[3]1.Pradzia'!$D$13,"M"),DATEDIF(G1941,H1941,"m")))</f>
        <v>0</v>
      </c>
      <c r="AE1941" s="37">
        <f>IF(E1941='[3]5.Grup_T'!$E$20,0,IF(AD1941&lt;&gt;0,M1941/V1941*MIN(12,AD1941),0))</f>
        <v>0</v>
      </c>
      <c r="AF1941" s="37">
        <f t="shared" si="428"/>
        <v>0</v>
      </c>
      <c r="AG1941" s="37">
        <f t="shared" si="429"/>
        <v>0</v>
      </c>
      <c r="AH1941" s="37">
        <f t="shared" si="430"/>
        <v>0</v>
      </c>
      <c r="AI1941" s="35" t="str">
        <f t="shared" si="431"/>
        <v>Nusidėvėjęs</v>
      </c>
      <c r="AJ1941" s="38" t="str">
        <f>IF(AND(F1941&lt;&gt;[3]Pav.tvarkyklė!$B$12,F1941&lt;&gt;[3]Pav.tvarkyklė!$B$13),"GVTNT","X")</f>
        <v>GVTNT</v>
      </c>
      <c r="AK1941" s="39">
        <f t="shared" si="433"/>
        <v>0</v>
      </c>
      <c r="AL1941" s="41"/>
      <c r="AM1941" s="41"/>
      <c r="AN1941" s="41">
        <f t="shared" si="421"/>
        <v>1900</v>
      </c>
      <c r="AO1941" s="41"/>
      <c r="AP1941" s="41"/>
      <c r="AQ1941" s="41"/>
      <c r="AR1941" s="42"/>
      <c r="AS1941" s="42"/>
      <c r="AU1941" s="43">
        <f t="shared" si="422"/>
        <v>0</v>
      </c>
    </row>
    <row r="1942" spans="1:47" ht="15" customHeight="1" x14ac:dyDescent="0.25">
      <c r="A1942" s="11"/>
      <c r="B1942" s="19">
        <v>2111</v>
      </c>
      <c r="C1942" s="74"/>
      <c r="D1942" s="77"/>
      <c r="E1942" s="75"/>
      <c r="F1942" s="74"/>
      <c r="G1942" s="80"/>
      <c r="H1942" s="49"/>
      <c r="I1942" s="79"/>
      <c r="J1942" s="27"/>
      <c r="K1942" s="27"/>
      <c r="L1942" s="79"/>
      <c r="M1942" s="81"/>
      <c r="N1942" s="29">
        <v>0</v>
      </c>
      <c r="O1942" s="30" t="str">
        <f>IF(G1942&lt;=$N$2,"",IF(F1942=[3]Pav.tvarkyklė!$B$13,"",IF(ISBLANK(R1942),"X","")))</f>
        <v/>
      </c>
      <c r="P1942" s="88"/>
      <c r="Q1942" s="78"/>
      <c r="R1942" s="78"/>
      <c r="S1942" s="63"/>
      <c r="T1942" s="63"/>
      <c r="U1942" s="34" t="str">
        <f>IFERROR(INDEX('[3]5.Grup_T'!$G$4:$G$22,MATCH('6.Turtas'!E1942,'[3]5.Grup_T'!$E$4:$E$22,0)),"0")</f>
        <v>0</v>
      </c>
      <c r="V1942" s="35">
        <f t="shared" si="423"/>
        <v>0</v>
      </c>
      <c r="W1942" s="35">
        <f>IF(NOT(ISBLANK(H1942)),(12-DATEDIF(H1942,'[3]1.Pradzia'!$D$13,"m")),0)</f>
        <v>0</v>
      </c>
      <c r="X1942" s="35">
        <f t="shared" si="424"/>
        <v>0</v>
      </c>
      <c r="Y1942" s="35">
        <f t="shared" si="420"/>
        <v>0</v>
      </c>
      <c r="Z1942" s="35">
        <f t="shared" si="432"/>
        <v>0</v>
      </c>
      <c r="AA1942" s="36">
        <f t="shared" si="425"/>
        <v>0</v>
      </c>
      <c r="AB1942" s="36">
        <f t="shared" si="426"/>
        <v>0</v>
      </c>
      <c r="AC1942" s="37">
        <f t="shared" si="427"/>
        <v>0</v>
      </c>
      <c r="AD1942" s="35">
        <f>IF(OR(YEAR(G1942)&lt;2019,O1942="X"),0,IF(ISBLANK(H1942),DATEDIF(G1942,'[3]1.Pradzia'!$D$13,"M"),DATEDIF(G1942,H1942,"m")))</f>
        <v>0</v>
      </c>
      <c r="AE1942" s="37">
        <f>IF(E1942='[3]5.Grup_T'!$E$20,0,IF(AD1942&lt;&gt;0,M1942/V1942*MIN(12,AD1942),0))</f>
        <v>0</v>
      </c>
      <c r="AF1942" s="37">
        <f t="shared" si="428"/>
        <v>0</v>
      </c>
      <c r="AG1942" s="37">
        <f t="shared" si="429"/>
        <v>0</v>
      </c>
      <c r="AH1942" s="37">
        <f t="shared" si="430"/>
        <v>0</v>
      </c>
      <c r="AI1942" s="35" t="str">
        <f t="shared" si="431"/>
        <v>Nusidėvėjęs</v>
      </c>
      <c r="AJ1942" s="38" t="str">
        <f>IF(AND(F1942&lt;&gt;[3]Pav.tvarkyklė!$B$12,F1942&lt;&gt;[3]Pav.tvarkyklė!$B$13),"GVTNT","X")</f>
        <v>GVTNT</v>
      </c>
      <c r="AK1942" s="39">
        <f t="shared" si="433"/>
        <v>0</v>
      </c>
      <c r="AL1942" s="41"/>
      <c r="AM1942" s="41"/>
      <c r="AN1942" s="41">
        <f t="shared" si="421"/>
        <v>1900</v>
      </c>
      <c r="AO1942" s="41"/>
      <c r="AP1942" s="41"/>
      <c r="AQ1942" s="41"/>
      <c r="AR1942" s="42"/>
      <c r="AS1942" s="42"/>
      <c r="AU1942" s="43">
        <f t="shared" si="422"/>
        <v>0</v>
      </c>
    </row>
    <row r="1943" spans="1:47" ht="15" customHeight="1" x14ac:dyDescent="0.25">
      <c r="A1943" s="11"/>
      <c r="B1943" s="19">
        <v>2112</v>
      </c>
      <c r="C1943" s="74"/>
      <c r="D1943" s="77"/>
      <c r="E1943" s="78"/>
      <c r="F1943" s="74"/>
      <c r="G1943" s="80"/>
      <c r="H1943" s="49"/>
      <c r="I1943" s="79"/>
      <c r="J1943" s="27"/>
      <c r="K1943" s="27"/>
      <c r="L1943" s="79"/>
      <c r="M1943" s="81"/>
      <c r="N1943" s="29">
        <v>0</v>
      </c>
      <c r="O1943" s="30" t="str">
        <f>IF(G1943&lt;=$N$2,"",IF(F1943=[3]Pav.tvarkyklė!$B$13,"",IF(ISBLANK(R1943),"X","")))</f>
        <v/>
      </c>
      <c r="P1943" s="88"/>
      <c r="Q1943" s="78"/>
      <c r="R1943" s="78"/>
      <c r="S1943" s="63"/>
      <c r="T1943" s="63"/>
      <c r="U1943" s="34" t="str">
        <f>IFERROR(INDEX('[3]5.Grup_T'!$G$4:$G$22,MATCH('6.Turtas'!E1943,'[3]5.Grup_T'!$E$4:$E$22,0)),"0")</f>
        <v>0</v>
      </c>
      <c r="V1943" s="35">
        <f t="shared" si="423"/>
        <v>0</v>
      </c>
      <c r="W1943" s="35">
        <f>IF(NOT(ISBLANK(H1943)),(12-DATEDIF(H1943,'[3]1.Pradzia'!$D$13,"m")),0)</f>
        <v>0</v>
      </c>
      <c r="X1943" s="35">
        <f t="shared" si="424"/>
        <v>0</v>
      </c>
      <c r="Y1943" s="35">
        <f t="shared" si="420"/>
        <v>0</v>
      </c>
      <c r="Z1943" s="35">
        <f t="shared" si="432"/>
        <v>0</v>
      </c>
      <c r="AA1943" s="36">
        <f t="shared" si="425"/>
        <v>0</v>
      </c>
      <c r="AB1943" s="36">
        <f t="shared" si="426"/>
        <v>0</v>
      </c>
      <c r="AC1943" s="37">
        <f t="shared" si="427"/>
        <v>0</v>
      </c>
      <c r="AD1943" s="35">
        <f>IF(OR(YEAR(G1943)&lt;2019,O1943="X"),0,IF(ISBLANK(H1943),DATEDIF(G1943,'[3]1.Pradzia'!$D$13,"M"),DATEDIF(G1943,H1943,"m")))</f>
        <v>0</v>
      </c>
      <c r="AE1943" s="37">
        <f>IF(E1943='[3]5.Grup_T'!$E$20,0,IF(AD1943&lt;&gt;0,M1943/V1943*MIN(12,AD1943),0))</f>
        <v>0</v>
      </c>
      <c r="AF1943" s="37">
        <f t="shared" si="428"/>
        <v>0</v>
      </c>
      <c r="AG1943" s="37">
        <f t="shared" si="429"/>
        <v>0</v>
      </c>
      <c r="AH1943" s="37">
        <f t="shared" si="430"/>
        <v>0</v>
      </c>
      <c r="AI1943" s="35" t="str">
        <f t="shared" si="431"/>
        <v>Nusidėvėjęs</v>
      </c>
      <c r="AJ1943" s="38" t="str">
        <f>IF(AND(F1943&lt;&gt;[3]Pav.tvarkyklė!$B$12,F1943&lt;&gt;[3]Pav.tvarkyklė!$B$13),"GVTNT","X")</f>
        <v>GVTNT</v>
      </c>
      <c r="AK1943" s="39">
        <f t="shared" si="433"/>
        <v>0</v>
      </c>
      <c r="AL1943" s="41"/>
      <c r="AM1943" s="41"/>
      <c r="AN1943" s="41">
        <f t="shared" si="421"/>
        <v>1900</v>
      </c>
      <c r="AO1943" s="41"/>
      <c r="AP1943" s="41"/>
      <c r="AQ1943" s="41"/>
      <c r="AR1943" s="42"/>
      <c r="AS1943" s="42"/>
      <c r="AU1943" s="43">
        <f t="shared" si="422"/>
        <v>0</v>
      </c>
    </row>
    <row r="1944" spans="1:47" ht="15" customHeight="1" x14ac:dyDescent="0.25">
      <c r="A1944" s="11"/>
      <c r="B1944" s="19">
        <v>2113</v>
      </c>
      <c r="C1944" s="74"/>
      <c r="D1944" s="77"/>
      <c r="E1944" s="78"/>
      <c r="F1944" s="74"/>
      <c r="G1944" s="80"/>
      <c r="H1944" s="49"/>
      <c r="I1944" s="79"/>
      <c r="J1944" s="27"/>
      <c r="K1944" s="27"/>
      <c r="L1944" s="79"/>
      <c r="M1944" s="81"/>
      <c r="N1944" s="29">
        <v>0</v>
      </c>
      <c r="O1944" s="30" t="str">
        <f>IF(G1944&lt;=$N$2,"",IF(F1944=[3]Pav.tvarkyklė!$B$13,"",IF(ISBLANK(R1944),"X","")))</f>
        <v/>
      </c>
      <c r="P1944" s="88"/>
      <c r="Q1944" s="78"/>
      <c r="R1944" s="78"/>
      <c r="S1944" s="63"/>
      <c r="T1944" s="63"/>
      <c r="U1944" s="34" t="str">
        <f>IFERROR(INDEX('[3]5.Grup_T'!$G$4:$G$22,MATCH('6.Turtas'!E1944,'[3]5.Grup_T'!$E$4:$E$22,0)),"0")</f>
        <v>0</v>
      </c>
      <c r="V1944" s="35">
        <f t="shared" si="423"/>
        <v>0</v>
      </c>
      <c r="W1944" s="35">
        <f>IF(NOT(ISBLANK(H1944)),(12-DATEDIF(H1944,'[3]1.Pradzia'!$D$13,"m")),0)</f>
        <v>0</v>
      </c>
      <c r="X1944" s="35">
        <f t="shared" si="424"/>
        <v>0</v>
      </c>
      <c r="Y1944" s="35">
        <f t="shared" si="420"/>
        <v>0</v>
      </c>
      <c r="Z1944" s="35">
        <f t="shared" si="432"/>
        <v>0</v>
      </c>
      <c r="AA1944" s="36">
        <f t="shared" si="425"/>
        <v>0</v>
      </c>
      <c r="AB1944" s="36">
        <f t="shared" si="426"/>
        <v>0</v>
      </c>
      <c r="AC1944" s="37">
        <f t="shared" si="427"/>
        <v>0</v>
      </c>
      <c r="AD1944" s="35">
        <f>IF(OR(YEAR(G1944)&lt;2019,O1944="X"),0,IF(ISBLANK(H1944),DATEDIF(G1944,'[3]1.Pradzia'!$D$13,"M"),DATEDIF(G1944,H1944,"m")))</f>
        <v>0</v>
      </c>
      <c r="AE1944" s="37">
        <f>IF(E1944='[3]5.Grup_T'!$E$20,0,IF(AD1944&lt;&gt;0,M1944/V1944*MIN(12,AD1944),0))</f>
        <v>0</v>
      </c>
      <c r="AF1944" s="37">
        <f t="shared" si="428"/>
        <v>0</v>
      </c>
      <c r="AG1944" s="37">
        <f t="shared" si="429"/>
        <v>0</v>
      </c>
      <c r="AH1944" s="37">
        <f t="shared" si="430"/>
        <v>0</v>
      </c>
      <c r="AI1944" s="35" t="str">
        <f t="shared" si="431"/>
        <v>Nusidėvėjęs</v>
      </c>
      <c r="AJ1944" s="38" t="str">
        <f>IF(AND(F1944&lt;&gt;[3]Pav.tvarkyklė!$B$12,F1944&lt;&gt;[3]Pav.tvarkyklė!$B$13),"GVTNT","X")</f>
        <v>GVTNT</v>
      </c>
      <c r="AK1944" s="39">
        <f t="shared" si="433"/>
        <v>0</v>
      </c>
      <c r="AL1944" s="41"/>
      <c r="AM1944" s="41"/>
      <c r="AN1944" s="41">
        <f t="shared" si="421"/>
        <v>1900</v>
      </c>
      <c r="AO1944" s="41"/>
      <c r="AP1944" s="41"/>
      <c r="AQ1944" s="41"/>
      <c r="AR1944" s="42"/>
      <c r="AS1944" s="42"/>
      <c r="AU1944" s="43">
        <f t="shared" si="422"/>
        <v>0</v>
      </c>
    </row>
    <row r="1945" spans="1:47" ht="15" customHeight="1" x14ac:dyDescent="0.25">
      <c r="A1945" s="11"/>
      <c r="B1945" s="19">
        <v>2114</v>
      </c>
      <c r="C1945" s="74"/>
      <c r="D1945" s="77"/>
      <c r="E1945" s="78"/>
      <c r="F1945" s="74"/>
      <c r="G1945" s="80"/>
      <c r="H1945" s="49"/>
      <c r="I1945" s="79"/>
      <c r="J1945" s="27"/>
      <c r="K1945" s="27"/>
      <c r="L1945" s="79"/>
      <c r="M1945" s="81"/>
      <c r="N1945" s="29">
        <v>0</v>
      </c>
      <c r="O1945" s="30" t="str">
        <f>IF(G1945&lt;=$N$2,"",IF(F1945=[3]Pav.tvarkyklė!$B$13,"",IF(ISBLANK(R1945),"X","")))</f>
        <v/>
      </c>
      <c r="P1945" s="88"/>
      <c r="Q1945" s="78"/>
      <c r="R1945" s="78"/>
      <c r="S1945" s="63"/>
      <c r="T1945" s="63"/>
      <c r="U1945" s="34" t="str">
        <f>IFERROR(INDEX('[3]5.Grup_T'!$G$4:$G$22,MATCH('6.Turtas'!E1945,'[3]5.Grup_T'!$E$4:$E$22,0)),"0")</f>
        <v>0</v>
      </c>
      <c r="V1945" s="35">
        <f t="shared" si="423"/>
        <v>0</v>
      </c>
      <c r="W1945" s="35">
        <f>IF(NOT(ISBLANK(H1945)),(12-DATEDIF(H1945,'[3]1.Pradzia'!$D$13,"m")),0)</f>
        <v>0</v>
      </c>
      <c r="X1945" s="35">
        <f t="shared" si="424"/>
        <v>0</v>
      </c>
      <c r="Y1945" s="35">
        <f t="shared" si="420"/>
        <v>0</v>
      </c>
      <c r="Z1945" s="35">
        <f t="shared" si="432"/>
        <v>0</v>
      </c>
      <c r="AA1945" s="36">
        <f t="shared" si="425"/>
        <v>0</v>
      </c>
      <c r="AB1945" s="36">
        <f t="shared" si="426"/>
        <v>0</v>
      </c>
      <c r="AC1945" s="37">
        <f t="shared" si="427"/>
        <v>0</v>
      </c>
      <c r="AD1945" s="35">
        <f>IF(OR(YEAR(G1945)&lt;2019,O1945="X"),0,IF(ISBLANK(H1945),DATEDIF(G1945,'[3]1.Pradzia'!$D$13,"M"),DATEDIF(G1945,H1945,"m")))</f>
        <v>0</v>
      </c>
      <c r="AE1945" s="37">
        <f>IF(E1945='[3]5.Grup_T'!$E$20,0,IF(AD1945&lt;&gt;0,M1945/V1945*MIN(12,AD1945),0))</f>
        <v>0</v>
      </c>
      <c r="AF1945" s="37">
        <f t="shared" si="428"/>
        <v>0</v>
      </c>
      <c r="AG1945" s="37">
        <f t="shared" si="429"/>
        <v>0</v>
      </c>
      <c r="AH1945" s="37">
        <f t="shared" si="430"/>
        <v>0</v>
      </c>
      <c r="AI1945" s="35" t="str">
        <f t="shared" si="431"/>
        <v>Nusidėvėjęs</v>
      </c>
      <c r="AJ1945" s="38" t="str">
        <f>IF(AND(F1945&lt;&gt;[3]Pav.tvarkyklė!$B$12,F1945&lt;&gt;[3]Pav.tvarkyklė!$B$13),"GVTNT","X")</f>
        <v>GVTNT</v>
      </c>
      <c r="AK1945" s="39">
        <f t="shared" si="433"/>
        <v>0</v>
      </c>
      <c r="AL1945" s="41"/>
      <c r="AM1945" s="41"/>
      <c r="AN1945" s="41">
        <f t="shared" si="421"/>
        <v>1900</v>
      </c>
      <c r="AO1945" s="41"/>
      <c r="AP1945" s="41"/>
      <c r="AQ1945" s="41"/>
      <c r="AR1945" s="42"/>
      <c r="AS1945" s="42"/>
      <c r="AU1945" s="43">
        <f t="shared" si="422"/>
        <v>0</v>
      </c>
    </row>
    <row r="1946" spans="1:47" ht="15" customHeight="1" x14ac:dyDescent="0.25">
      <c r="A1946" s="11"/>
      <c r="B1946" s="19">
        <v>2115</v>
      </c>
      <c r="C1946" s="74"/>
      <c r="D1946" s="77"/>
      <c r="E1946" s="78"/>
      <c r="F1946" s="74"/>
      <c r="G1946" s="80"/>
      <c r="H1946" s="49"/>
      <c r="I1946" s="79"/>
      <c r="J1946" s="27"/>
      <c r="K1946" s="27"/>
      <c r="L1946" s="79"/>
      <c r="M1946" s="81"/>
      <c r="N1946" s="29">
        <v>0</v>
      </c>
      <c r="O1946" s="30" t="str">
        <f>IF(G1946&lt;=$N$2,"",IF(F1946=[3]Pav.tvarkyklė!$B$13,"",IF(ISBLANK(R1946),"X","")))</f>
        <v/>
      </c>
      <c r="P1946" s="88"/>
      <c r="Q1946" s="78"/>
      <c r="R1946" s="78"/>
      <c r="S1946" s="63"/>
      <c r="T1946" s="63"/>
      <c r="U1946" s="34" t="str">
        <f>IFERROR(INDEX('[3]5.Grup_T'!$G$4:$G$22,MATCH('6.Turtas'!E1946,'[3]5.Grup_T'!$E$4:$E$22,0)),"0")</f>
        <v>0</v>
      </c>
      <c r="V1946" s="35">
        <f t="shared" si="423"/>
        <v>0</v>
      </c>
      <c r="W1946" s="35">
        <f>IF(NOT(ISBLANK(H1946)),(12-DATEDIF(H1946,'[3]1.Pradzia'!$D$13,"m")),0)</f>
        <v>0</v>
      </c>
      <c r="X1946" s="35">
        <f t="shared" si="424"/>
        <v>0</v>
      </c>
      <c r="Y1946" s="35">
        <f t="shared" si="420"/>
        <v>0</v>
      </c>
      <c r="Z1946" s="35">
        <f t="shared" si="432"/>
        <v>0</v>
      </c>
      <c r="AA1946" s="36">
        <f t="shared" si="425"/>
        <v>0</v>
      </c>
      <c r="AB1946" s="36">
        <f t="shared" si="426"/>
        <v>0</v>
      </c>
      <c r="AC1946" s="37">
        <f t="shared" si="427"/>
        <v>0</v>
      </c>
      <c r="AD1946" s="35">
        <f>IF(OR(YEAR(G1946)&lt;2019,O1946="X"),0,IF(ISBLANK(H1946),DATEDIF(G1946,'[3]1.Pradzia'!$D$13,"M"),DATEDIF(G1946,H1946,"m")))</f>
        <v>0</v>
      </c>
      <c r="AE1946" s="37">
        <f>IF(E1946='[3]5.Grup_T'!$E$20,0,IF(AD1946&lt;&gt;0,M1946/V1946*MIN(12,AD1946),0))</f>
        <v>0</v>
      </c>
      <c r="AF1946" s="37">
        <f t="shared" si="428"/>
        <v>0</v>
      </c>
      <c r="AG1946" s="37">
        <f t="shared" si="429"/>
        <v>0</v>
      </c>
      <c r="AH1946" s="37">
        <f t="shared" si="430"/>
        <v>0</v>
      </c>
      <c r="AI1946" s="35" t="str">
        <f t="shared" si="431"/>
        <v>Nusidėvėjęs</v>
      </c>
      <c r="AJ1946" s="38" t="str">
        <f>IF(AND(F1946&lt;&gt;[3]Pav.tvarkyklė!$B$12,F1946&lt;&gt;[3]Pav.tvarkyklė!$B$13),"GVTNT","X")</f>
        <v>GVTNT</v>
      </c>
      <c r="AK1946" s="39">
        <f t="shared" si="433"/>
        <v>0</v>
      </c>
      <c r="AL1946" s="41"/>
      <c r="AM1946" s="41"/>
      <c r="AN1946" s="41">
        <f t="shared" si="421"/>
        <v>1900</v>
      </c>
      <c r="AO1946" s="41"/>
      <c r="AP1946" s="41"/>
      <c r="AQ1946" s="41"/>
      <c r="AR1946" s="42"/>
      <c r="AS1946" s="42"/>
      <c r="AU1946" s="43">
        <f t="shared" si="422"/>
        <v>0</v>
      </c>
    </row>
    <row r="1947" spans="1:47" ht="15" customHeight="1" x14ac:dyDescent="0.25">
      <c r="A1947" s="11"/>
      <c r="B1947" s="19">
        <v>2116</v>
      </c>
      <c r="C1947" s="74"/>
      <c r="D1947" s="77"/>
      <c r="E1947" s="75"/>
      <c r="F1947" s="74"/>
      <c r="G1947" s="80"/>
      <c r="H1947" s="49"/>
      <c r="I1947" s="79"/>
      <c r="J1947" s="27"/>
      <c r="K1947" s="27"/>
      <c r="L1947" s="79"/>
      <c r="M1947" s="81"/>
      <c r="N1947" s="29">
        <v>0</v>
      </c>
      <c r="O1947" s="30" t="str">
        <f>IF(G1947&lt;=$N$2,"",IF(F1947=[3]Pav.tvarkyklė!$B$13,"",IF(ISBLANK(R1947),"X","")))</f>
        <v/>
      </c>
      <c r="P1947" s="88"/>
      <c r="Q1947" s="78"/>
      <c r="R1947" s="78"/>
      <c r="S1947" s="63"/>
      <c r="T1947" s="63"/>
      <c r="U1947" s="34" t="str">
        <f>IFERROR(INDEX('[3]5.Grup_T'!$G$4:$G$22,MATCH('6.Turtas'!E1947,'[3]5.Grup_T'!$E$4:$E$22,0)),"0")</f>
        <v>0</v>
      </c>
      <c r="V1947" s="35">
        <f t="shared" si="423"/>
        <v>0</v>
      </c>
      <c r="W1947" s="35">
        <f>IF(NOT(ISBLANK(H1947)),(12-DATEDIF(H1947,'[3]1.Pradzia'!$D$13,"m")),0)</f>
        <v>0</v>
      </c>
      <c r="X1947" s="35">
        <f t="shared" si="424"/>
        <v>0</v>
      </c>
      <c r="Y1947" s="35">
        <f t="shared" si="420"/>
        <v>0</v>
      </c>
      <c r="Z1947" s="35">
        <f t="shared" si="432"/>
        <v>0</v>
      </c>
      <c r="AA1947" s="36">
        <f t="shared" si="425"/>
        <v>0</v>
      </c>
      <c r="AB1947" s="36">
        <f t="shared" si="426"/>
        <v>0</v>
      </c>
      <c r="AC1947" s="37">
        <f t="shared" si="427"/>
        <v>0</v>
      </c>
      <c r="AD1947" s="35">
        <f>IF(OR(YEAR(G1947)&lt;2019,O1947="X"),0,IF(ISBLANK(H1947),DATEDIF(G1947,'[3]1.Pradzia'!$D$13,"M"),DATEDIF(G1947,H1947,"m")))</f>
        <v>0</v>
      </c>
      <c r="AE1947" s="37">
        <f>IF(E1947='[3]5.Grup_T'!$E$20,0,IF(AD1947&lt;&gt;0,M1947/V1947*MIN(12,AD1947),0))</f>
        <v>0</v>
      </c>
      <c r="AF1947" s="37">
        <f t="shared" si="428"/>
        <v>0</v>
      </c>
      <c r="AG1947" s="37">
        <f t="shared" si="429"/>
        <v>0</v>
      </c>
      <c r="AH1947" s="37">
        <f t="shared" si="430"/>
        <v>0</v>
      </c>
      <c r="AI1947" s="35" t="str">
        <f t="shared" si="431"/>
        <v>Nusidėvėjęs</v>
      </c>
      <c r="AJ1947" s="38" t="str">
        <f>IF(AND(F1947&lt;&gt;[3]Pav.tvarkyklė!$B$12,F1947&lt;&gt;[3]Pav.tvarkyklė!$B$13),"GVTNT","X")</f>
        <v>GVTNT</v>
      </c>
      <c r="AK1947" s="39">
        <f t="shared" si="433"/>
        <v>0</v>
      </c>
      <c r="AL1947" s="41"/>
      <c r="AM1947" s="41"/>
      <c r="AN1947" s="41">
        <f t="shared" si="421"/>
        <v>1900</v>
      </c>
      <c r="AO1947" s="41"/>
      <c r="AP1947" s="41"/>
      <c r="AQ1947" s="41"/>
      <c r="AR1947" s="42"/>
      <c r="AS1947" s="42"/>
      <c r="AU1947" s="43">
        <f t="shared" si="422"/>
        <v>0</v>
      </c>
    </row>
    <row r="1948" spans="1:47" ht="15" customHeight="1" x14ac:dyDescent="0.25">
      <c r="A1948" s="11"/>
      <c r="B1948" s="19">
        <v>2117</v>
      </c>
      <c r="C1948" s="74"/>
      <c r="D1948" s="77"/>
      <c r="E1948" s="78"/>
      <c r="F1948" s="74"/>
      <c r="G1948" s="80"/>
      <c r="H1948" s="49"/>
      <c r="I1948" s="79"/>
      <c r="J1948" s="27"/>
      <c r="K1948" s="27"/>
      <c r="L1948" s="79"/>
      <c r="M1948" s="81"/>
      <c r="N1948" s="29">
        <v>0</v>
      </c>
      <c r="O1948" s="30" t="str">
        <f>IF(G1948&lt;=$N$2,"",IF(F1948=[3]Pav.tvarkyklė!$B$13,"",IF(ISBLANK(R1948),"X","")))</f>
        <v/>
      </c>
      <c r="P1948" s="88"/>
      <c r="Q1948" s="78"/>
      <c r="R1948" s="78"/>
      <c r="S1948" s="63"/>
      <c r="T1948" s="63"/>
      <c r="U1948" s="34" t="str">
        <f>IFERROR(INDEX('[3]5.Grup_T'!$G$4:$G$22,MATCH('6.Turtas'!E1948,'[3]5.Grup_T'!$E$4:$E$22,0)),"0")</f>
        <v>0</v>
      </c>
      <c r="V1948" s="35">
        <f t="shared" si="423"/>
        <v>0</v>
      </c>
      <c r="W1948" s="35">
        <f>IF(NOT(ISBLANK(H1948)),(12-DATEDIF(H1948,'[3]1.Pradzia'!$D$13,"m")),0)</f>
        <v>0</v>
      </c>
      <c r="X1948" s="35">
        <f t="shared" si="424"/>
        <v>0</v>
      </c>
      <c r="Y1948" s="35">
        <f t="shared" si="420"/>
        <v>0</v>
      </c>
      <c r="Z1948" s="35">
        <f t="shared" si="432"/>
        <v>0</v>
      </c>
      <c r="AA1948" s="36">
        <f t="shared" si="425"/>
        <v>0</v>
      </c>
      <c r="AB1948" s="36">
        <f t="shared" si="426"/>
        <v>0</v>
      </c>
      <c r="AC1948" s="37">
        <f t="shared" si="427"/>
        <v>0</v>
      </c>
      <c r="AD1948" s="35">
        <f>IF(OR(YEAR(G1948)&lt;2019,O1948="X"),0,IF(ISBLANK(H1948),DATEDIF(G1948,'[3]1.Pradzia'!$D$13,"M"),DATEDIF(G1948,H1948,"m")))</f>
        <v>0</v>
      </c>
      <c r="AE1948" s="37">
        <f>IF(E1948='[3]5.Grup_T'!$E$20,0,IF(AD1948&lt;&gt;0,M1948/V1948*MIN(12,AD1948),0))</f>
        <v>0</v>
      </c>
      <c r="AF1948" s="37">
        <f t="shared" si="428"/>
        <v>0</v>
      </c>
      <c r="AG1948" s="37">
        <f t="shared" si="429"/>
        <v>0</v>
      </c>
      <c r="AH1948" s="37">
        <f t="shared" si="430"/>
        <v>0</v>
      </c>
      <c r="AI1948" s="35" t="str">
        <f t="shared" si="431"/>
        <v>Nusidėvėjęs</v>
      </c>
      <c r="AJ1948" s="38" t="str">
        <f>IF(AND(F1948&lt;&gt;[3]Pav.tvarkyklė!$B$12,F1948&lt;&gt;[3]Pav.tvarkyklė!$B$13),"GVTNT","X")</f>
        <v>GVTNT</v>
      </c>
      <c r="AK1948" s="39">
        <f t="shared" si="433"/>
        <v>0</v>
      </c>
      <c r="AL1948" s="41"/>
      <c r="AM1948" s="41"/>
      <c r="AN1948" s="41">
        <f t="shared" si="421"/>
        <v>1900</v>
      </c>
      <c r="AO1948" s="41"/>
      <c r="AP1948" s="41"/>
      <c r="AQ1948" s="41"/>
      <c r="AR1948" s="42"/>
      <c r="AS1948" s="42"/>
      <c r="AU1948" s="43">
        <f t="shared" si="422"/>
        <v>0</v>
      </c>
    </row>
    <row r="1949" spans="1:47" ht="15" customHeight="1" x14ac:dyDescent="0.25">
      <c r="A1949" s="11"/>
      <c r="B1949" s="19">
        <v>2118</v>
      </c>
      <c r="C1949" s="74"/>
      <c r="D1949" s="77"/>
      <c r="E1949" s="75"/>
      <c r="F1949" s="74"/>
      <c r="G1949" s="80"/>
      <c r="H1949" s="49"/>
      <c r="I1949" s="79"/>
      <c r="J1949" s="27"/>
      <c r="K1949" s="27"/>
      <c r="L1949" s="79"/>
      <c r="M1949" s="81"/>
      <c r="N1949" s="29">
        <v>0</v>
      </c>
      <c r="O1949" s="30" t="str">
        <f>IF(G1949&lt;=$N$2,"",IF(F1949=[3]Pav.tvarkyklė!$B$13,"",IF(ISBLANK(R1949),"X","")))</f>
        <v/>
      </c>
      <c r="P1949" s="88"/>
      <c r="Q1949" s="78"/>
      <c r="R1949" s="78"/>
      <c r="S1949" s="63"/>
      <c r="T1949" s="63"/>
      <c r="U1949" s="34" t="str">
        <f>IFERROR(INDEX('[3]5.Grup_T'!$G$4:$G$22,MATCH('6.Turtas'!E1949,'[3]5.Grup_T'!$E$4:$E$22,0)),"0")</f>
        <v>0</v>
      </c>
      <c r="V1949" s="35">
        <f t="shared" si="423"/>
        <v>0</v>
      </c>
      <c r="W1949" s="35">
        <f>IF(NOT(ISBLANK(H1949)),(12-DATEDIF(H1949,'[3]1.Pradzia'!$D$13,"m")),0)</f>
        <v>0</v>
      </c>
      <c r="X1949" s="35">
        <f t="shared" si="424"/>
        <v>0</v>
      </c>
      <c r="Y1949" s="35">
        <f t="shared" si="420"/>
        <v>0</v>
      </c>
      <c r="Z1949" s="35">
        <f t="shared" si="432"/>
        <v>0</v>
      </c>
      <c r="AA1949" s="36">
        <f t="shared" si="425"/>
        <v>0</v>
      </c>
      <c r="AB1949" s="36">
        <f t="shared" si="426"/>
        <v>0</v>
      </c>
      <c r="AC1949" s="37">
        <f t="shared" si="427"/>
        <v>0</v>
      </c>
      <c r="AD1949" s="35">
        <f>IF(OR(YEAR(G1949)&lt;2019,O1949="X"),0,IF(ISBLANK(H1949),DATEDIF(G1949,'[3]1.Pradzia'!$D$13,"M"),DATEDIF(G1949,H1949,"m")))</f>
        <v>0</v>
      </c>
      <c r="AE1949" s="37">
        <f>IF(E1949='[3]5.Grup_T'!$E$20,0,IF(AD1949&lt;&gt;0,M1949/V1949*MIN(12,AD1949),0))</f>
        <v>0</v>
      </c>
      <c r="AF1949" s="37">
        <f t="shared" si="428"/>
        <v>0</v>
      </c>
      <c r="AG1949" s="37">
        <f t="shared" si="429"/>
        <v>0</v>
      </c>
      <c r="AH1949" s="37">
        <f t="shared" si="430"/>
        <v>0</v>
      </c>
      <c r="AI1949" s="35" t="str">
        <f t="shared" si="431"/>
        <v>Nusidėvėjęs</v>
      </c>
      <c r="AJ1949" s="38" t="str">
        <f>IF(AND(F1949&lt;&gt;[3]Pav.tvarkyklė!$B$12,F1949&lt;&gt;[3]Pav.tvarkyklė!$B$13),"GVTNT","X")</f>
        <v>GVTNT</v>
      </c>
      <c r="AK1949" s="39">
        <f t="shared" si="433"/>
        <v>0</v>
      </c>
      <c r="AL1949" s="41"/>
      <c r="AM1949" s="41"/>
      <c r="AN1949" s="41">
        <f t="shared" si="421"/>
        <v>1900</v>
      </c>
      <c r="AO1949" s="41"/>
      <c r="AP1949" s="41"/>
      <c r="AQ1949" s="41"/>
      <c r="AR1949" s="42"/>
      <c r="AS1949" s="42"/>
      <c r="AU1949" s="43">
        <f t="shared" si="422"/>
        <v>0</v>
      </c>
    </row>
    <row r="1950" spans="1:47" ht="15" customHeight="1" x14ac:dyDescent="0.25">
      <c r="A1950" s="11"/>
      <c r="B1950" s="19">
        <v>2119</v>
      </c>
      <c r="C1950" s="74"/>
      <c r="D1950" s="77"/>
      <c r="E1950" s="75"/>
      <c r="F1950" s="74"/>
      <c r="G1950" s="80"/>
      <c r="H1950" s="49"/>
      <c r="I1950" s="79"/>
      <c r="J1950" s="27"/>
      <c r="K1950" s="27"/>
      <c r="L1950" s="79"/>
      <c r="M1950" s="81"/>
      <c r="N1950" s="29">
        <v>0</v>
      </c>
      <c r="O1950" s="30" t="str">
        <f>IF(G1950&lt;=$N$2,"",IF(F1950=[3]Pav.tvarkyklė!$B$13,"",IF(ISBLANK(R1950),"X","")))</f>
        <v/>
      </c>
      <c r="P1950" s="88"/>
      <c r="Q1950" s="78"/>
      <c r="R1950" s="78"/>
      <c r="S1950" s="63"/>
      <c r="T1950" s="63"/>
      <c r="U1950" s="34" t="str">
        <f>IFERROR(INDEX('[3]5.Grup_T'!$G$4:$G$22,MATCH('6.Turtas'!E1950,'[3]5.Grup_T'!$E$4:$E$22,0)),"0")</f>
        <v>0</v>
      </c>
      <c r="V1950" s="35">
        <f t="shared" si="423"/>
        <v>0</v>
      </c>
      <c r="W1950" s="35">
        <f>IF(NOT(ISBLANK(H1950)),(12-DATEDIF(H1950,'[3]1.Pradzia'!$D$13,"m")),0)</f>
        <v>0</v>
      </c>
      <c r="X1950" s="35">
        <f t="shared" si="424"/>
        <v>0</v>
      </c>
      <c r="Y1950" s="35">
        <f t="shared" si="420"/>
        <v>0</v>
      </c>
      <c r="Z1950" s="35">
        <f t="shared" si="432"/>
        <v>0</v>
      </c>
      <c r="AA1950" s="36">
        <f t="shared" si="425"/>
        <v>0</v>
      </c>
      <c r="AB1950" s="36">
        <f t="shared" si="426"/>
        <v>0</v>
      </c>
      <c r="AC1950" s="37">
        <f t="shared" si="427"/>
        <v>0</v>
      </c>
      <c r="AD1950" s="35">
        <f>IF(OR(YEAR(G1950)&lt;2019,O1950="X"),0,IF(ISBLANK(H1950),DATEDIF(G1950,'[3]1.Pradzia'!$D$13,"M"),DATEDIF(G1950,H1950,"m")))</f>
        <v>0</v>
      </c>
      <c r="AE1950" s="37">
        <f>IF(E1950='[3]5.Grup_T'!$E$20,0,IF(AD1950&lt;&gt;0,M1950/V1950*MIN(12,AD1950),0))</f>
        <v>0</v>
      </c>
      <c r="AF1950" s="37">
        <f t="shared" si="428"/>
        <v>0</v>
      </c>
      <c r="AG1950" s="37">
        <f t="shared" si="429"/>
        <v>0</v>
      </c>
      <c r="AH1950" s="37">
        <f t="shared" si="430"/>
        <v>0</v>
      </c>
      <c r="AI1950" s="35" t="str">
        <f t="shared" si="431"/>
        <v>Nusidėvėjęs</v>
      </c>
      <c r="AJ1950" s="38" t="str">
        <f>IF(AND(F1950&lt;&gt;[3]Pav.tvarkyklė!$B$12,F1950&lt;&gt;[3]Pav.tvarkyklė!$B$13),"GVTNT","X")</f>
        <v>GVTNT</v>
      </c>
      <c r="AK1950" s="39">
        <f t="shared" si="433"/>
        <v>0</v>
      </c>
      <c r="AL1950" s="41"/>
      <c r="AM1950" s="41"/>
      <c r="AN1950" s="41">
        <f t="shared" si="421"/>
        <v>1900</v>
      </c>
      <c r="AO1950" s="41"/>
      <c r="AP1950" s="41"/>
      <c r="AQ1950" s="41"/>
      <c r="AR1950" s="42"/>
      <c r="AS1950" s="42"/>
      <c r="AU1950" s="43">
        <f t="shared" si="422"/>
        <v>0</v>
      </c>
    </row>
    <row r="1951" spans="1:47" ht="15" customHeight="1" x14ac:dyDescent="0.25">
      <c r="A1951" s="11"/>
      <c r="B1951" s="19">
        <v>2120</v>
      </c>
      <c r="C1951" s="74"/>
      <c r="D1951" s="77"/>
      <c r="E1951" s="75"/>
      <c r="F1951" s="74"/>
      <c r="G1951" s="80"/>
      <c r="H1951" s="49"/>
      <c r="I1951" s="79"/>
      <c r="J1951" s="27"/>
      <c r="K1951" s="27"/>
      <c r="L1951" s="79"/>
      <c r="M1951" s="81"/>
      <c r="N1951" s="29">
        <v>0</v>
      </c>
      <c r="O1951" s="30" t="str">
        <f>IF(G1951&lt;=$N$2,"",IF(F1951=[3]Pav.tvarkyklė!$B$13,"",IF(ISBLANK(R1951),"X","")))</f>
        <v/>
      </c>
      <c r="P1951" s="88"/>
      <c r="Q1951" s="78"/>
      <c r="R1951" s="78"/>
      <c r="S1951" s="63"/>
      <c r="T1951" s="63"/>
      <c r="U1951" s="34" t="str">
        <f>IFERROR(INDEX('[3]5.Grup_T'!$G$4:$G$22,MATCH('6.Turtas'!E1951,'[3]5.Grup_T'!$E$4:$E$22,0)),"0")</f>
        <v>0</v>
      </c>
      <c r="V1951" s="35">
        <f t="shared" si="423"/>
        <v>0</v>
      </c>
      <c r="W1951" s="35">
        <f>IF(NOT(ISBLANK(H1951)),(12-DATEDIF(H1951,'[3]1.Pradzia'!$D$13,"m")),0)</f>
        <v>0</v>
      </c>
      <c r="X1951" s="35">
        <f t="shared" si="424"/>
        <v>0</v>
      </c>
      <c r="Y1951" s="35">
        <f t="shared" si="420"/>
        <v>0</v>
      </c>
      <c r="Z1951" s="35">
        <f t="shared" si="432"/>
        <v>0</v>
      </c>
      <c r="AA1951" s="36">
        <f t="shared" si="425"/>
        <v>0</v>
      </c>
      <c r="AB1951" s="36">
        <f t="shared" si="426"/>
        <v>0</v>
      </c>
      <c r="AC1951" s="37">
        <f t="shared" si="427"/>
        <v>0</v>
      </c>
      <c r="AD1951" s="35">
        <f>IF(OR(YEAR(G1951)&lt;2019,O1951="X"),0,IF(ISBLANK(H1951),DATEDIF(G1951,'[3]1.Pradzia'!$D$13,"M"),DATEDIF(G1951,H1951,"m")))</f>
        <v>0</v>
      </c>
      <c r="AE1951" s="37">
        <f>IF(E1951='[3]5.Grup_T'!$E$20,0,IF(AD1951&lt;&gt;0,M1951/V1951*MIN(12,AD1951),0))</f>
        <v>0</v>
      </c>
      <c r="AF1951" s="37">
        <f t="shared" si="428"/>
        <v>0</v>
      </c>
      <c r="AG1951" s="37">
        <f t="shared" si="429"/>
        <v>0</v>
      </c>
      <c r="AH1951" s="37">
        <f t="shared" si="430"/>
        <v>0</v>
      </c>
      <c r="AI1951" s="35" t="str">
        <f t="shared" si="431"/>
        <v>Nusidėvėjęs</v>
      </c>
      <c r="AJ1951" s="38" t="str">
        <f>IF(AND(F1951&lt;&gt;[3]Pav.tvarkyklė!$B$12,F1951&lt;&gt;[3]Pav.tvarkyklė!$B$13),"GVTNT","X")</f>
        <v>GVTNT</v>
      </c>
      <c r="AK1951" s="39">
        <f t="shared" si="433"/>
        <v>0</v>
      </c>
      <c r="AL1951" s="41"/>
      <c r="AM1951" s="41"/>
      <c r="AN1951" s="41">
        <f t="shared" si="421"/>
        <v>1900</v>
      </c>
      <c r="AO1951" s="41"/>
      <c r="AP1951" s="41"/>
      <c r="AQ1951" s="41"/>
      <c r="AR1951" s="42"/>
      <c r="AS1951" s="42"/>
      <c r="AU1951" s="43">
        <f t="shared" si="422"/>
        <v>0</v>
      </c>
    </row>
    <row r="1952" spans="1:47" ht="15" customHeight="1" x14ac:dyDescent="0.25">
      <c r="A1952" s="11"/>
      <c r="B1952" s="19">
        <v>2121</v>
      </c>
      <c r="C1952" s="74"/>
      <c r="D1952" s="77"/>
      <c r="E1952" s="75"/>
      <c r="F1952" s="74"/>
      <c r="G1952" s="80"/>
      <c r="H1952" s="49"/>
      <c r="I1952" s="79"/>
      <c r="J1952" s="27"/>
      <c r="K1952" s="27"/>
      <c r="L1952" s="79"/>
      <c r="M1952" s="81"/>
      <c r="N1952" s="29">
        <v>0</v>
      </c>
      <c r="O1952" s="30" t="str">
        <f>IF(G1952&lt;=$N$2,"",IF(F1952=[3]Pav.tvarkyklė!$B$13,"",IF(ISBLANK(R1952),"X","")))</f>
        <v/>
      </c>
      <c r="P1952" s="88"/>
      <c r="Q1952" s="78"/>
      <c r="R1952" s="78"/>
      <c r="S1952" s="63"/>
      <c r="T1952" s="63"/>
      <c r="U1952" s="34" t="str">
        <f>IFERROR(INDEX('[3]5.Grup_T'!$G$4:$G$22,MATCH('6.Turtas'!E1952,'[3]5.Grup_T'!$E$4:$E$22,0)),"0")</f>
        <v>0</v>
      </c>
      <c r="V1952" s="35">
        <f t="shared" si="423"/>
        <v>0</v>
      </c>
      <c r="W1952" s="35">
        <f>IF(NOT(ISBLANK(H1952)),(12-DATEDIF(H1952,'[3]1.Pradzia'!$D$13,"m")),0)</f>
        <v>0</v>
      </c>
      <c r="X1952" s="35">
        <f t="shared" si="424"/>
        <v>0</v>
      </c>
      <c r="Y1952" s="35">
        <f t="shared" si="420"/>
        <v>0</v>
      </c>
      <c r="Z1952" s="35">
        <f t="shared" si="432"/>
        <v>0</v>
      </c>
      <c r="AA1952" s="36">
        <f t="shared" si="425"/>
        <v>0</v>
      </c>
      <c r="AB1952" s="36">
        <f t="shared" si="426"/>
        <v>0</v>
      </c>
      <c r="AC1952" s="37">
        <f t="shared" si="427"/>
        <v>0</v>
      </c>
      <c r="AD1952" s="35">
        <f>IF(OR(YEAR(G1952)&lt;2019,O1952="X"),0,IF(ISBLANK(H1952),DATEDIF(G1952,'[3]1.Pradzia'!$D$13,"M"),DATEDIF(G1952,H1952,"m")))</f>
        <v>0</v>
      </c>
      <c r="AE1952" s="37">
        <f>IF(E1952='[3]5.Grup_T'!$E$20,0,IF(AD1952&lt;&gt;0,M1952/V1952*MIN(12,AD1952),0))</f>
        <v>0</v>
      </c>
      <c r="AF1952" s="37">
        <f t="shared" si="428"/>
        <v>0</v>
      </c>
      <c r="AG1952" s="37">
        <f t="shared" si="429"/>
        <v>0</v>
      </c>
      <c r="AH1952" s="37">
        <f t="shared" si="430"/>
        <v>0</v>
      </c>
      <c r="AI1952" s="35" t="str">
        <f t="shared" si="431"/>
        <v>Nusidėvėjęs</v>
      </c>
      <c r="AJ1952" s="38" t="str">
        <f>IF(AND(F1952&lt;&gt;[3]Pav.tvarkyklė!$B$12,F1952&lt;&gt;[3]Pav.tvarkyklė!$B$13),"GVTNT","X")</f>
        <v>GVTNT</v>
      </c>
      <c r="AK1952" s="39">
        <f t="shared" si="433"/>
        <v>0</v>
      </c>
      <c r="AL1952" s="41"/>
      <c r="AM1952" s="41"/>
      <c r="AN1952" s="41">
        <f t="shared" si="421"/>
        <v>1900</v>
      </c>
      <c r="AO1952" s="41"/>
      <c r="AP1952" s="41"/>
      <c r="AQ1952" s="41"/>
      <c r="AR1952" s="42"/>
      <c r="AS1952" s="42"/>
      <c r="AU1952" s="43">
        <f t="shared" si="422"/>
        <v>0</v>
      </c>
    </row>
    <row r="1953" spans="1:47" ht="15" customHeight="1" x14ac:dyDescent="0.25">
      <c r="A1953" s="11"/>
      <c r="B1953" s="19">
        <v>2122</v>
      </c>
      <c r="C1953" s="74"/>
      <c r="D1953" s="77"/>
      <c r="E1953" s="75"/>
      <c r="F1953" s="74"/>
      <c r="G1953" s="80"/>
      <c r="H1953" s="49"/>
      <c r="I1953" s="79"/>
      <c r="J1953" s="27"/>
      <c r="K1953" s="27"/>
      <c r="L1953" s="79"/>
      <c r="M1953" s="81"/>
      <c r="N1953" s="29">
        <v>0</v>
      </c>
      <c r="O1953" s="30" t="str">
        <f>IF(G1953&lt;=$N$2,"",IF(F1953=[3]Pav.tvarkyklė!$B$13,"",IF(ISBLANK(R1953),"X","")))</f>
        <v/>
      </c>
      <c r="P1953" s="88"/>
      <c r="Q1953" s="78"/>
      <c r="R1953" s="78"/>
      <c r="S1953" s="63"/>
      <c r="T1953" s="63"/>
      <c r="U1953" s="34" t="str">
        <f>IFERROR(INDEX('[3]5.Grup_T'!$G$4:$G$22,MATCH('6.Turtas'!E1953,'[3]5.Grup_T'!$E$4:$E$22,0)),"0")</f>
        <v>0</v>
      </c>
      <c r="V1953" s="35">
        <f t="shared" si="423"/>
        <v>0</v>
      </c>
      <c r="W1953" s="35">
        <f>IF(NOT(ISBLANK(H1953)),(12-DATEDIF(H1953,'[3]1.Pradzia'!$D$13,"m")),0)</f>
        <v>0</v>
      </c>
      <c r="X1953" s="35">
        <f t="shared" si="424"/>
        <v>0</v>
      </c>
      <c r="Y1953" s="35">
        <f t="shared" si="420"/>
        <v>0</v>
      </c>
      <c r="Z1953" s="35">
        <f t="shared" si="432"/>
        <v>0</v>
      </c>
      <c r="AA1953" s="36">
        <f t="shared" si="425"/>
        <v>0</v>
      </c>
      <c r="AB1953" s="36">
        <f t="shared" si="426"/>
        <v>0</v>
      </c>
      <c r="AC1953" s="37">
        <f t="shared" si="427"/>
        <v>0</v>
      </c>
      <c r="AD1953" s="35">
        <f>IF(OR(YEAR(G1953)&lt;2019,O1953="X"),0,IF(ISBLANK(H1953),DATEDIF(G1953,'[3]1.Pradzia'!$D$13,"M"),DATEDIF(G1953,H1953,"m")))</f>
        <v>0</v>
      </c>
      <c r="AE1953" s="37">
        <f>IF(E1953='[3]5.Grup_T'!$E$20,0,IF(AD1953&lt;&gt;0,M1953/V1953*MIN(12,AD1953),0))</f>
        <v>0</v>
      </c>
      <c r="AF1953" s="37">
        <f t="shared" si="428"/>
        <v>0</v>
      </c>
      <c r="AG1953" s="37">
        <f t="shared" si="429"/>
        <v>0</v>
      </c>
      <c r="AH1953" s="37">
        <f t="shared" si="430"/>
        <v>0</v>
      </c>
      <c r="AI1953" s="35" t="str">
        <f t="shared" si="431"/>
        <v>Nusidėvėjęs</v>
      </c>
      <c r="AJ1953" s="38" t="str">
        <f>IF(AND(F1953&lt;&gt;[3]Pav.tvarkyklė!$B$12,F1953&lt;&gt;[3]Pav.tvarkyklė!$B$13),"GVTNT","X")</f>
        <v>GVTNT</v>
      </c>
      <c r="AK1953" s="39">
        <f t="shared" si="433"/>
        <v>0</v>
      </c>
      <c r="AL1953" s="41"/>
      <c r="AM1953" s="41"/>
      <c r="AN1953" s="41">
        <f t="shared" si="421"/>
        <v>1900</v>
      </c>
      <c r="AO1953" s="41"/>
      <c r="AP1953" s="41"/>
      <c r="AQ1953" s="41"/>
      <c r="AR1953" s="42"/>
      <c r="AS1953" s="42"/>
      <c r="AU1953" s="43">
        <f t="shared" si="422"/>
        <v>0</v>
      </c>
    </row>
    <row r="1954" spans="1:47" ht="15" customHeight="1" x14ac:dyDescent="0.25">
      <c r="A1954" s="11"/>
      <c r="B1954" s="19">
        <v>2123</v>
      </c>
      <c r="C1954" s="74"/>
      <c r="D1954" s="77"/>
      <c r="E1954" s="75"/>
      <c r="F1954" s="74"/>
      <c r="G1954" s="80"/>
      <c r="H1954" s="49"/>
      <c r="I1954" s="79"/>
      <c r="J1954" s="27"/>
      <c r="K1954" s="27"/>
      <c r="L1954" s="79"/>
      <c r="M1954" s="81"/>
      <c r="N1954" s="29">
        <v>0</v>
      </c>
      <c r="O1954" s="30" t="str">
        <f>IF(G1954&lt;=$N$2,"",IF(F1954=[3]Pav.tvarkyklė!$B$13,"",IF(ISBLANK(R1954),"X","")))</f>
        <v/>
      </c>
      <c r="P1954" s="88"/>
      <c r="Q1954" s="78"/>
      <c r="R1954" s="78"/>
      <c r="S1954" s="63"/>
      <c r="T1954" s="63"/>
      <c r="U1954" s="34" t="str">
        <f>IFERROR(INDEX('[3]5.Grup_T'!$G$4:$G$22,MATCH('6.Turtas'!E1954,'[3]5.Grup_T'!$E$4:$E$22,0)),"0")</f>
        <v>0</v>
      </c>
      <c r="V1954" s="35">
        <f t="shared" si="423"/>
        <v>0</v>
      </c>
      <c r="W1954" s="35">
        <f>IF(NOT(ISBLANK(H1954)),(12-DATEDIF(H1954,'[3]1.Pradzia'!$D$13,"m")),0)</f>
        <v>0</v>
      </c>
      <c r="X1954" s="35">
        <f t="shared" si="424"/>
        <v>0</v>
      </c>
      <c r="Y1954" s="35">
        <f t="shared" si="420"/>
        <v>0</v>
      </c>
      <c r="Z1954" s="35">
        <f t="shared" si="432"/>
        <v>0</v>
      </c>
      <c r="AA1954" s="36">
        <f t="shared" si="425"/>
        <v>0</v>
      </c>
      <c r="AB1954" s="36">
        <f t="shared" si="426"/>
        <v>0</v>
      </c>
      <c r="AC1954" s="37">
        <f t="shared" si="427"/>
        <v>0</v>
      </c>
      <c r="AD1954" s="35">
        <f>IF(OR(YEAR(G1954)&lt;2019,O1954="X"),0,IF(ISBLANK(H1954),DATEDIF(G1954,'[3]1.Pradzia'!$D$13,"M"),DATEDIF(G1954,H1954,"m")))</f>
        <v>0</v>
      </c>
      <c r="AE1954" s="37">
        <f>IF(E1954='[3]5.Grup_T'!$E$20,0,IF(AD1954&lt;&gt;0,M1954/V1954*MIN(12,AD1954),0))</f>
        <v>0</v>
      </c>
      <c r="AF1954" s="37">
        <f t="shared" si="428"/>
        <v>0</v>
      </c>
      <c r="AG1954" s="37">
        <f t="shared" si="429"/>
        <v>0</v>
      </c>
      <c r="AH1954" s="37">
        <f t="shared" si="430"/>
        <v>0</v>
      </c>
      <c r="AI1954" s="35" t="str">
        <f t="shared" si="431"/>
        <v>Nusidėvėjęs</v>
      </c>
      <c r="AJ1954" s="38" t="str">
        <f>IF(AND(F1954&lt;&gt;[3]Pav.tvarkyklė!$B$12,F1954&lt;&gt;[3]Pav.tvarkyklė!$B$13),"GVTNT","X")</f>
        <v>GVTNT</v>
      </c>
      <c r="AK1954" s="39">
        <f t="shared" si="433"/>
        <v>0</v>
      </c>
      <c r="AL1954" s="41"/>
      <c r="AM1954" s="41"/>
      <c r="AN1954" s="41">
        <f t="shared" si="421"/>
        <v>1900</v>
      </c>
      <c r="AO1954" s="41"/>
      <c r="AP1954" s="41"/>
      <c r="AQ1954" s="41"/>
      <c r="AR1954" s="42"/>
      <c r="AS1954" s="42"/>
      <c r="AU1954" s="43">
        <f t="shared" si="422"/>
        <v>0</v>
      </c>
    </row>
    <row r="1955" spans="1:47" ht="15" customHeight="1" x14ac:dyDescent="0.25">
      <c r="A1955" s="11"/>
      <c r="B1955" s="19">
        <v>2124</v>
      </c>
      <c r="C1955" s="74"/>
      <c r="D1955" s="77"/>
      <c r="E1955" s="78"/>
      <c r="F1955" s="74"/>
      <c r="G1955" s="80"/>
      <c r="H1955" s="49"/>
      <c r="I1955" s="79"/>
      <c r="J1955" s="27"/>
      <c r="K1955" s="27"/>
      <c r="L1955" s="79"/>
      <c r="M1955" s="81"/>
      <c r="N1955" s="29">
        <v>0</v>
      </c>
      <c r="O1955" s="30" t="str">
        <f>IF(G1955&lt;=$N$2,"",IF(F1955=[3]Pav.tvarkyklė!$B$13,"",IF(ISBLANK(R1955),"X","")))</f>
        <v/>
      </c>
      <c r="P1955" s="88"/>
      <c r="Q1955" s="78"/>
      <c r="R1955" s="78"/>
      <c r="S1955" s="63"/>
      <c r="T1955" s="63"/>
      <c r="U1955" s="34" t="str">
        <f>IFERROR(INDEX('[3]5.Grup_T'!$G$4:$G$22,MATCH('6.Turtas'!E1955,'[3]5.Grup_T'!$E$4:$E$22,0)),"0")</f>
        <v>0</v>
      </c>
      <c r="V1955" s="35">
        <f t="shared" si="423"/>
        <v>0</v>
      </c>
      <c r="W1955" s="35">
        <f>IF(NOT(ISBLANK(H1955)),(12-DATEDIF(H1955,'[3]1.Pradzia'!$D$13,"m")),0)</f>
        <v>0</v>
      </c>
      <c r="X1955" s="35">
        <f t="shared" si="424"/>
        <v>0</v>
      </c>
      <c r="Y1955" s="35">
        <f t="shared" si="420"/>
        <v>0</v>
      </c>
      <c r="Z1955" s="35">
        <f t="shared" si="432"/>
        <v>0</v>
      </c>
      <c r="AA1955" s="36">
        <f t="shared" si="425"/>
        <v>0</v>
      </c>
      <c r="AB1955" s="36">
        <f t="shared" si="426"/>
        <v>0</v>
      </c>
      <c r="AC1955" s="37">
        <f t="shared" si="427"/>
        <v>0</v>
      </c>
      <c r="AD1955" s="35">
        <f>IF(OR(YEAR(G1955)&lt;2019,O1955="X"),0,IF(ISBLANK(H1955),DATEDIF(G1955,'[3]1.Pradzia'!$D$13,"M"),DATEDIF(G1955,H1955,"m")))</f>
        <v>0</v>
      </c>
      <c r="AE1955" s="37">
        <f>IF(E1955='[3]5.Grup_T'!$E$20,0,IF(AD1955&lt;&gt;0,M1955/V1955*MIN(12,AD1955),0))</f>
        <v>0</v>
      </c>
      <c r="AF1955" s="37">
        <f t="shared" si="428"/>
        <v>0</v>
      </c>
      <c r="AG1955" s="37">
        <f t="shared" si="429"/>
        <v>0</v>
      </c>
      <c r="AH1955" s="37">
        <f t="shared" si="430"/>
        <v>0</v>
      </c>
      <c r="AI1955" s="35" t="str">
        <f t="shared" si="431"/>
        <v>Nusidėvėjęs</v>
      </c>
      <c r="AJ1955" s="38" t="str">
        <f>IF(AND(F1955&lt;&gt;[3]Pav.tvarkyklė!$B$12,F1955&lt;&gt;[3]Pav.tvarkyklė!$B$13),"GVTNT","X")</f>
        <v>GVTNT</v>
      </c>
      <c r="AK1955" s="39">
        <f t="shared" si="433"/>
        <v>0</v>
      </c>
      <c r="AL1955" s="41"/>
      <c r="AM1955" s="41"/>
      <c r="AN1955" s="41">
        <f t="shared" si="421"/>
        <v>1900</v>
      </c>
      <c r="AO1955" s="41"/>
      <c r="AP1955" s="41"/>
      <c r="AQ1955" s="41"/>
      <c r="AR1955" s="42"/>
      <c r="AS1955" s="42"/>
      <c r="AU1955" s="43">
        <f t="shared" si="422"/>
        <v>0</v>
      </c>
    </row>
    <row r="1956" spans="1:47" ht="15" customHeight="1" x14ac:dyDescent="0.25">
      <c r="A1956" s="11"/>
      <c r="B1956" s="19">
        <v>2125</v>
      </c>
      <c r="C1956" s="74"/>
      <c r="D1956" s="77"/>
      <c r="E1956" s="78"/>
      <c r="F1956" s="74"/>
      <c r="G1956" s="80"/>
      <c r="H1956" s="49"/>
      <c r="I1956" s="79"/>
      <c r="J1956" s="27"/>
      <c r="K1956" s="27"/>
      <c r="L1956" s="79"/>
      <c r="M1956" s="81"/>
      <c r="N1956" s="29">
        <v>0</v>
      </c>
      <c r="O1956" s="30" t="str">
        <f>IF(G1956&lt;=$N$2,"",IF(F1956=[3]Pav.tvarkyklė!$B$13,"",IF(ISBLANK(R1956),"X","")))</f>
        <v/>
      </c>
      <c r="P1956" s="88"/>
      <c r="Q1956" s="78"/>
      <c r="R1956" s="78"/>
      <c r="S1956" s="63"/>
      <c r="T1956" s="63"/>
      <c r="U1956" s="34" t="str">
        <f>IFERROR(INDEX('[3]5.Grup_T'!$G$4:$G$22,MATCH('6.Turtas'!E1956,'[3]5.Grup_T'!$E$4:$E$22,0)),"0")</f>
        <v>0</v>
      </c>
      <c r="V1956" s="35">
        <f t="shared" si="423"/>
        <v>0</v>
      </c>
      <c r="W1956" s="35">
        <f>IF(NOT(ISBLANK(H1956)),(12-DATEDIF(H1956,'[3]1.Pradzia'!$D$13,"m")),0)</f>
        <v>0</v>
      </c>
      <c r="X1956" s="35">
        <f t="shared" si="424"/>
        <v>0</v>
      </c>
      <c r="Y1956" s="35">
        <f t="shared" si="420"/>
        <v>0</v>
      </c>
      <c r="Z1956" s="35">
        <f t="shared" si="432"/>
        <v>0</v>
      </c>
      <c r="AA1956" s="36">
        <f t="shared" si="425"/>
        <v>0</v>
      </c>
      <c r="AB1956" s="36">
        <f t="shared" si="426"/>
        <v>0</v>
      </c>
      <c r="AC1956" s="37">
        <f t="shared" si="427"/>
        <v>0</v>
      </c>
      <c r="AD1956" s="35">
        <f>IF(OR(YEAR(G1956)&lt;2019,O1956="X"),0,IF(ISBLANK(H1956),DATEDIF(G1956,'[3]1.Pradzia'!$D$13,"M"),DATEDIF(G1956,H1956,"m")))</f>
        <v>0</v>
      </c>
      <c r="AE1956" s="37">
        <f>IF(E1956='[3]5.Grup_T'!$E$20,0,IF(AD1956&lt;&gt;0,M1956/V1956*MIN(12,AD1956),0))</f>
        <v>0</v>
      </c>
      <c r="AF1956" s="37">
        <f t="shared" si="428"/>
        <v>0</v>
      </c>
      <c r="AG1956" s="37">
        <f t="shared" si="429"/>
        <v>0</v>
      </c>
      <c r="AH1956" s="37">
        <f t="shared" si="430"/>
        <v>0</v>
      </c>
      <c r="AI1956" s="35" t="str">
        <f t="shared" si="431"/>
        <v>Nusidėvėjęs</v>
      </c>
      <c r="AJ1956" s="38" t="str">
        <f>IF(AND(F1956&lt;&gt;[3]Pav.tvarkyklė!$B$12,F1956&lt;&gt;[3]Pav.tvarkyklė!$B$13),"GVTNT","X")</f>
        <v>GVTNT</v>
      </c>
      <c r="AK1956" s="39">
        <f t="shared" si="433"/>
        <v>0</v>
      </c>
      <c r="AL1956" s="41"/>
      <c r="AM1956" s="41"/>
      <c r="AN1956" s="41">
        <f t="shared" si="421"/>
        <v>1900</v>
      </c>
      <c r="AO1956" s="41"/>
      <c r="AP1956" s="41"/>
      <c r="AQ1956" s="41"/>
      <c r="AR1956" s="42"/>
      <c r="AS1956" s="42"/>
      <c r="AU1956" s="43">
        <f t="shared" si="422"/>
        <v>0</v>
      </c>
    </row>
    <row r="1957" spans="1:47" ht="15" customHeight="1" x14ac:dyDescent="0.25">
      <c r="A1957" s="11"/>
      <c r="B1957" s="19">
        <v>2126</v>
      </c>
      <c r="C1957" s="74"/>
      <c r="D1957" s="77"/>
      <c r="E1957" s="75"/>
      <c r="F1957" s="74"/>
      <c r="G1957" s="80"/>
      <c r="H1957" s="49"/>
      <c r="I1957" s="79"/>
      <c r="J1957" s="27"/>
      <c r="K1957" s="27"/>
      <c r="L1957" s="79"/>
      <c r="M1957" s="81"/>
      <c r="N1957" s="29">
        <v>0</v>
      </c>
      <c r="O1957" s="30" t="str">
        <f>IF(G1957&lt;=$N$2,"",IF(F1957=[3]Pav.tvarkyklė!$B$13,"",IF(ISBLANK(R1957),"X","")))</f>
        <v/>
      </c>
      <c r="P1957" s="88"/>
      <c r="Q1957" s="78"/>
      <c r="R1957" s="78"/>
      <c r="S1957" s="63"/>
      <c r="T1957" s="63"/>
      <c r="U1957" s="34" t="str">
        <f>IFERROR(INDEX('[3]5.Grup_T'!$G$4:$G$22,MATCH('6.Turtas'!E1957,'[3]5.Grup_T'!$E$4:$E$22,0)),"0")</f>
        <v>0</v>
      </c>
      <c r="V1957" s="35">
        <f t="shared" si="423"/>
        <v>0</v>
      </c>
      <c r="W1957" s="35">
        <f>IF(NOT(ISBLANK(H1957)),(12-DATEDIF(H1957,'[3]1.Pradzia'!$D$13,"m")),0)</f>
        <v>0</v>
      </c>
      <c r="X1957" s="35">
        <f t="shared" si="424"/>
        <v>0</v>
      </c>
      <c r="Y1957" s="35">
        <f t="shared" si="420"/>
        <v>0</v>
      </c>
      <c r="Z1957" s="35">
        <f t="shared" si="432"/>
        <v>0</v>
      </c>
      <c r="AA1957" s="36">
        <f t="shared" si="425"/>
        <v>0</v>
      </c>
      <c r="AB1957" s="36">
        <f t="shared" si="426"/>
        <v>0</v>
      </c>
      <c r="AC1957" s="37">
        <f t="shared" si="427"/>
        <v>0</v>
      </c>
      <c r="AD1957" s="35">
        <f>IF(OR(YEAR(G1957)&lt;2019,O1957="X"),0,IF(ISBLANK(H1957),DATEDIF(G1957,'[3]1.Pradzia'!$D$13,"M"),DATEDIF(G1957,H1957,"m")))</f>
        <v>0</v>
      </c>
      <c r="AE1957" s="37">
        <f>IF(E1957='[3]5.Grup_T'!$E$20,0,IF(AD1957&lt;&gt;0,M1957/V1957*MIN(12,AD1957),0))</f>
        <v>0</v>
      </c>
      <c r="AF1957" s="37">
        <f t="shared" si="428"/>
        <v>0</v>
      </c>
      <c r="AG1957" s="37">
        <f t="shared" si="429"/>
        <v>0</v>
      </c>
      <c r="AH1957" s="37">
        <f t="shared" si="430"/>
        <v>0</v>
      </c>
      <c r="AI1957" s="35" t="str">
        <f t="shared" si="431"/>
        <v>Nusidėvėjęs</v>
      </c>
      <c r="AJ1957" s="38" t="str">
        <f>IF(AND(F1957&lt;&gt;[3]Pav.tvarkyklė!$B$12,F1957&lt;&gt;[3]Pav.tvarkyklė!$B$13),"GVTNT","X")</f>
        <v>GVTNT</v>
      </c>
      <c r="AK1957" s="39">
        <f t="shared" si="433"/>
        <v>0</v>
      </c>
      <c r="AL1957" s="41"/>
      <c r="AM1957" s="41"/>
      <c r="AN1957" s="41">
        <f t="shared" si="421"/>
        <v>1900</v>
      </c>
      <c r="AO1957" s="41"/>
      <c r="AP1957" s="41"/>
      <c r="AQ1957" s="41"/>
      <c r="AR1957" s="42"/>
      <c r="AS1957" s="42"/>
      <c r="AU1957" s="43">
        <f t="shared" si="422"/>
        <v>0</v>
      </c>
    </row>
    <row r="1958" spans="1:47" ht="15" customHeight="1" x14ac:dyDescent="0.25">
      <c r="A1958" s="11"/>
      <c r="B1958" s="19">
        <v>2127</v>
      </c>
      <c r="C1958" s="74"/>
      <c r="D1958" s="77"/>
      <c r="E1958" s="75"/>
      <c r="F1958" s="74"/>
      <c r="G1958" s="80"/>
      <c r="H1958" s="49"/>
      <c r="I1958" s="79"/>
      <c r="J1958" s="27"/>
      <c r="K1958" s="27"/>
      <c r="L1958" s="79"/>
      <c r="M1958" s="81"/>
      <c r="N1958" s="29">
        <v>0</v>
      </c>
      <c r="O1958" s="30" t="str">
        <f>IF(G1958&lt;=$N$2,"",IF(F1958=[3]Pav.tvarkyklė!$B$13,"",IF(ISBLANK(R1958),"X","")))</f>
        <v/>
      </c>
      <c r="P1958" s="88"/>
      <c r="Q1958" s="78"/>
      <c r="R1958" s="78"/>
      <c r="S1958" s="63"/>
      <c r="T1958" s="63"/>
      <c r="U1958" s="34" t="str">
        <f>IFERROR(INDEX('[3]5.Grup_T'!$G$4:$G$22,MATCH('6.Turtas'!E1958,'[3]5.Grup_T'!$E$4:$E$22,0)),"0")</f>
        <v>0</v>
      </c>
      <c r="V1958" s="35">
        <f t="shared" si="423"/>
        <v>0</v>
      </c>
      <c r="W1958" s="35">
        <f>IF(NOT(ISBLANK(H1958)),(12-DATEDIF(H1958,'[3]1.Pradzia'!$D$13,"m")),0)</f>
        <v>0</v>
      </c>
      <c r="X1958" s="35">
        <f t="shared" si="424"/>
        <v>0</v>
      </c>
      <c r="Y1958" s="35">
        <f t="shared" si="420"/>
        <v>0</v>
      </c>
      <c r="Z1958" s="35">
        <f t="shared" si="432"/>
        <v>0</v>
      </c>
      <c r="AA1958" s="36">
        <f t="shared" si="425"/>
        <v>0</v>
      </c>
      <c r="AB1958" s="36">
        <f t="shared" si="426"/>
        <v>0</v>
      </c>
      <c r="AC1958" s="37">
        <f t="shared" si="427"/>
        <v>0</v>
      </c>
      <c r="AD1958" s="35">
        <f>IF(OR(YEAR(G1958)&lt;2019,O1958="X"),0,IF(ISBLANK(H1958),DATEDIF(G1958,'[3]1.Pradzia'!$D$13,"M"),DATEDIF(G1958,H1958,"m")))</f>
        <v>0</v>
      </c>
      <c r="AE1958" s="37">
        <f>IF(E1958='[3]5.Grup_T'!$E$20,0,IF(AD1958&lt;&gt;0,M1958/V1958*MIN(12,AD1958),0))</f>
        <v>0</v>
      </c>
      <c r="AF1958" s="37">
        <f t="shared" si="428"/>
        <v>0</v>
      </c>
      <c r="AG1958" s="37">
        <f t="shared" si="429"/>
        <v>0</v>
      </c>
      <c r="AH1958" s="37">
        <f t="shared" si="430"/>
        <v>0</v>
      </c>
      <c r="AI1958" s="35" t="str">
        <f t="shared" si="431"/>
        <v>Nusidėvėjęs</v>
      </c>
      <c r="AJ1958" s="38" t="str">
        <f>IF(AND(F1958&lt;&gt;[3]Pav.tvarkyklė!$B$12,F1958&lt;&gt;[3]Pav.tvarkyklė!$B$13),"GVTNT","X")</f>
        <v>GVTNT</v>
      </c>
      <c r="AK1958" s="39">
        <f t="shared" si="433"/>
        <v>0</v>
      </c>
      <c r="AL1958" s="41"/>
      <c r="AM1958" s="41"/>
      <c r="AN1958" s="41">
        <f t="shared" si="421"/>
        <v>1900</v>
      </c>
      <c r="AO1958" s="41"/>
      <c r="AP1958" s="41"/>
      <c r="AQ1958" s="41"/>
      <c r="AR1958" s="42"/>
      <c r="AS1958" s="42"/>
      <c r="AU1958" s="43">
        <f t="shared" si="422"/>
        <v>0</v>
      </c>
    </row>
    <row r="1959" spans="1:47" ht="15" customHeight="1" x14ac:dyDescent="0.25">
      <c r="A1959" s="11"/>
      <c r="B1959" s="19">
        <v>2128</v>
      </c>
      <c r="C1959" s="74"/>
      <c r="D1959" s="77"/>
      <c r="E1959" s="78"/>
      <c r="F1959" s="74"/>
      <c r="G1959" s="80"/>
      <c r="H1959" s="49"/>
      <c r="I1959" s="79"/>
      <c r="J1959" s="27"/>
      <c r="K1959" s="27"/>
      <c r="L1959" s="79"/>
      <c r="M1959" s="81"/>
      <c r="N1959" s="29">
        <v>0</v>
      </c>
      <c r="O1959" s="30" t="str">
        <f>IF(G1959&lt;=$N$2,"",IF(F1959=[3]Pav.tvarkyklė!$B$13,"",IF(ISBLANK(R1959),"X","")))</f>
        <v/>
      </c>
      <c r="P1959" s="88"/>
      <c r="Q1959" s="78"/>
      <c r="R1959" s="78"/>
      <c r="S1959" s="63"/>
      <c r="T1959" s="63"/>
      <c r="U1959" s="34" t="str">
        <f>IFERROR(INDEX('[3]5.Grup_T'!$G$4:$G$22,MATCH('6.Turtas'!E1959,'[3]5.Grup_T'!$E$4:$E$22,0)),"0")</f>
        <v>0</v>
      </c>
      <c r="V1959" s="35">
        <f t="shared" si="423"/>
        <v>0</v>
      </c>
      <c r="W1959" s="35">
        <f>IF(NOT(ISBLANK(H1959)),(12-DATEDIF(H1959,'[3]1.Pradzia'!$D$13,"m")),0)</f>
        <v>0</v>
      </c>
      <c r="X1959" s="35">
        <f t="shared" si="424"/>
        <v>0</v>
      </c>
      <c r="Y1959" s="35">
        <f t="shared" si="420"/>
        <v>0</v>
      </c>
      <c r="Z1959" s="35">
        <f t="shared" si="432"/>
        <v>0</v>
      </c>
      <c r="AA1959" s="36">
        <f t="shared" si="425"/>
        <v>0</v>
      </c>
      <c r="AB1959" s="36">
        <f t="shared" si="426"/>
        <v>0</v>
      </c>
      <c r="AC1959" s="37">
        <f t="shared" si="427"/>
        <v>0</v>
      </c>
      <c r="AD1959" s="35">
        <f>IF(OR(YEAR(G1959)&lt;2019,O1959="X"),0,IF(ISBLANK(H1959),DATEDIF(G1959,'[3]1.Pradzia'!$D$13,"M"),DATEDIF(G1959,H1959,"m")))</f>
        <v>0</v>
      </c>
      <c r="AE1959" s="37">
        <f>IF(E1959='[3]5.Grup_T'!$E$20,0,IF(AD1959&lt;&gt;0,M1959/V1959*MIN(12,AD1959),0))</f>
        <v>0</v>
      </c>
      <c r="AF1959" s="37">
        <f t="shared" si="428"/>
        <v>0</v>
      </c>
      <c r="AG1959" s="37">
        <f t="shared" si="429"/>
        <v>0</v>
      </c>
      <c r="AH1959" s="37">
        <f t="shared" si="430"/>
        <v>0</v>
      </c>
      <c r="AI1959" s="35" t="str">
        <f t="shared" si="431"/>
        <v>Nusidėvėjęs</v>
      </c>
      <c r="AJ1959" s="38" t="str">
        <f>IF(AND(F1959&lt;&gt;[3]Pav.tvarkyklė!$B$12,F1959&lt;&gt;[3]Pav.tvarkyklė!$B$13),"GVTNT","X")</f>
        <v>GVTNT</v>
      </c>
      <c r="AK1959" s="39">
        <f t="shared" si="433"/>
        <v>0</v>
      </c>
      <c r="AL1959" s="41"/>
      <c r="AM1959" s="41"/>
      <c r="AN1959" s="41">
        <f t="shared" si="421"/>
        <v>1900</v>
      </c>
      <c r="AO1959" s="41"/>
      <c r="AP1959" s="41"/>
      <c r="AQ1959" s="41"/>
      <c r="AR1959" s="42"/>
      <c r="AS1959" s="42"/>
      <c r="AU1959" s="43">
        <f t="shared" si="422"/>
        <v>0</v>
      </c>
    </row>
    <row r="1960" spans="1:47" ht="15" customHeight="1" x14ac:dyDescent="0.25">
      <c r="A1960" s="11"/>
      <c r="B1960" s="19">
        <v>2129</v>
      </c>
      <c r="C1960" s="74"/>
      <c r="D1960" s="77"/>
      <c r="E1960" s="75"/>
      <c r="F1960" s="74"/>
      <c r="G1960" s="80"/>
      <c r="H1960" s="49"/>
      <c r="I1960" s="79"/>
      <c r="J1960" s="27"/>
      <c r="K1960" s="27"/>
      <c r="L1960" s="79"/>
      <c r="M1960" s="81"/>
      <c r="N1960" s="29">
        <v>0</v>
      </c>
      <c r="O1960" s="30" t="str">
        <f>IF(G1960&lt;=$N$2,"",IF(F1960=[3]Pav.tvarkyklė!$B$13,"",IF(ISBLANK(R1960),"X","")))</f>
        <v/>
      </c>
      <c r="P1960" s="88"/>
      <c r="Q1960" s="78"/>
      <c r="R1960" s="78"/>
      <c r="S1960" s="63"/>
      <c r="T1960" s="63"/>
      <c r="U1960" s="34" t="str">
        <f>IFERROR(INDEX('[3]5.Grup_T'!$G$4:$G$22,MATCH('6.Turtas'!E1960,'[3]5.Grup_T'!$E$4:$E$22,0)),"0")</f>
        <v>0</v>
      </c>
      <c r="V1960" s="35">
        <f t="shared" si="423"/>
        <v>0</v>
      </c>
      <c r="W1960" s="35">
        <f>IF(NOT(ISBLANK(H1960)),(12-DATEDIF(H1960,'[3]1.Pradzia'!$D$13,"m")),0)</f>
        <v>0</v>
      </c>
      <c r="X1960" s="35">
        <f t="shared" si="424"/>
        <v>0</v>
      </c>
      <c r="Y1960" s="35">
        <f t="shared" si="420"/>
        <v>0</v>
      </c>
      <c r="Z1960" s="35">
        <f t="shared" si="432"/>
        <v>0</v>
      </c>
      <c r="AA1960" s="36">
        <f t="shared" si="425"/>
        <v>0</v>
      </c>
      <c r="AB1960" s="36">
        <f t="shared" si="426"/>
        <v>0</v>
      </c>
      <c r="AC1960" s="37">
        <f t="shared" si="427"/>
        <v>0</v>
      </c>
      <c r="AD1960" s="35">
        <f>IF(OR(YEAR(G1960)&lt;2019,O1960="X"),0,IF(ISBLANK(H1960),DATEDIF(G1960,'[3]1.Pradzia'!$D$13,"M"),DATEDIF(G1960,H1960,"m")))</f>
        <v>0</v>
      </c>
      <c r="AE1960" s="37">
        <f>IF(E1960='[3]5.Grup_T'!$E$20,0,IF(AD1960&lt;&gt;0,M1960/V1960*MIN(12,AD1960),0))</f>
        <v>0</v>
      </c>
      <c r="AF1960" s="37">
        <f t="shared" si="428"/>
        <v>0</v>
      </c>
      <c r="AG1960" s="37">
        <f t="shared" si="429"/>
        <v>0</v>
      </c>
      <c r="AH1960" s="37">
        <f t="shared" si="430"/>
        <v>0</v>
      </c>
      <c r="AI1960" s="35" t="str">
        <f t="shared" si="431"/>
        <v>Nusidėvėjęs</v>
      </c>
      <c r="AJ1960" s="38" t="str">
        <f>IF(AND(F1960&lt;&gt;[3]Pav.tvarkyklė!$B$12,F1960&lt;&gt;[3]Pav.tvarkyklė!$B$13),"GVTNT","X")</f>
        <v>GVTNT</v>
      </c>
      <c r="AK1960" s="39">
        <f t="shared" si="433"/>
        <v>0</v>
      </c>
      <c r="AL1960" s="41"/>
      <c r="AM1960" s="41"/>
      <c r="AN1960" s="41">
        <f t="shared" si="421"/>
        <v>1900</v>
      </c>
      <c r="AO1960" s="41"/>
      <c r="AP1960" s="41"/>
      <c r="AQ1960" s="41"/>
      <c r="AR1960" s="42"/>
      <c r="AS1960" s="42"/>
      <c r="AU1960" s="43">
        <f t="shared" si="422"/>
        <v>0</v>
      </c>
    </row>
    <row r="1961" spans="1:47" ht="15" customHeight="1" x14ac:dyDescent="0.25">
      <c r="A1961" s="11"/>
      <c r="B1961" s="19">
        <v>2130</v>
      </c>
      <c r="C1961" s="74"/>
      <c r="D1961" s="77"/>
      <c r="E1961" s="75"/>
      <c r="F1961" s="74"/>
      <c r="G1961" s="80"/>
      <c r="H1961" s="49"/>
      <c r="I1961" s="79"/>
      <c r="J1961" s="27"/>
      <c r="K1961" s="27"/>
      <c r="L1961" s="79"/>
      <c r="M1961" s="81"/>
      <c r="N1961" s="29">
        <v>0</v>
      </c>
      <c r="O1961" s="30" t="str">
        <f>IF(G1961&lt;=$N$2,"",IF(F1961=[3]Pav.tvarkyklė!$B$13,"",IF(ISBLANK(R1961),"X","")))</f>
        <v/>
      </c>
      <c r="P1961" s="88"/>
      <c r="Q1961" s="78"/>
      <c r="R1961" s="78"/>
      <c r="S1961" s="63"/>
      <c r="T1961" s="63"/>
      <c r="U1961" s="34" t="str">
        <f>IFERROR(INDEX('[3]5.Grup_T'!$G$4:$G$22,MATCH('6.Turtas'!E1961,'[3]5.Grup_T'!$E$4:$E$22,0)),"0")</f>
        <v>0</v>
      </c>
      <c r="V1961" s="35">
        <f t="shared" si="423"/>
        <v>0</v>
      </c>
      <c r="W1961" s="35">
        <f>IF(NOT(ISBLANK(H1961)),(12-DATEDIF(H1961,'[3]1.Pradzia'!$D$13,"m")),0)</f>
        <v>0</v>
      </c>
      <c r="X1961" s="35">
        <f t="shared" si="424"/>
        <v>0</v>
      </c>
      <c r="Y1961" s="35">
        <f t="shared" si="420"/>
        <v>0</v>
      </c>
      <c r="Z1961" s="35">
        <f t="shared" si="432"/>
        <v>0</v>
      </c>
      <c r="AA1961" s="36">
        <f t="shared" si="425"/>
        <v>0</v>
      </c>
      <c r="AB1961" s="36">
        <f t="shared" si="426"/>
        <v>0</v>
      </c>
      <c r="AC1961" s="37">
        <f t="shared" si="427"/>
        <v>0</v>
      </c>
      <c r="AD1961" s="35">
        <f>IF(OR(YEAR(G1961)&lt;2019,O1961="X"),0,IF(ISBLANK(H1961),DATEDIF(G1961,'[3]1.Pradzia'!$D$13,"M"),DATEDIF(G1961,H1961,"m")))</f>
        <v>0</v>
      </c>
      <c r="AE1961" s="37">
        <f>IF(E1961='[3]5.Grup_T'!$E$20,0,IF(AD1961&lt;&gt;0,M1961/V1961*MIN(12,AD1961),0))</f>
        <v>0</v>
      </c>
      <c r="AF1961" s="37">
        <f t="shared" si="428"/>
        <v>0</v>
      </c>
      <c r="AG1961" s="37">
        <f t="shared" si="429"/>
        <v>0</v>
      </c>
      <c r="AH1961" s="37">
        <f t="shared" si="430"/>
        <v>0</v>
      </c>
      <c r="AI1961" s="35" t="str">
        <f t="shared" si="431"/>
        <v>Nusidėvėjęs</v>
      </c>
      <c r="AJ1961" s="38" t="str">
        <f>IF(AND(F1961&lt;&gt;[3]Pav.tvarkyklė!$B$12,F1961&lt;&gt;[3]Pav.tvarkyklė!$B$13),"GVTNT","X")</f>
        <v>GVTNT</v>
      </c>
      <c r="AK1961" s="39">
        <f t="shared" si="433"/>
        <v>0</v>
      </c>
      <c r="AL1961" s="41"/>
      <c r="AM1961" s="41"/>
      <c r="AN1961" s="41">
        <f t="shared" si="421"/>
        <v>1900</v>
      </c>
      <c r="AO1961" s="41"/>
      <c r="AP1961" s="41"/>
      <c r="AQ1961" s="41"/>
      <c r="AR1961" s="42"/>
      <c r="AS1961" s="42"/>
      <c r="AU1961" s="43">
        <f t="shared" si="422"/>
        <v>0</v>
      </c>
    </row>
    <row r="1962" spans="1:47" ht="15" customHeight="1" x14ac:dyDescent="0.25">
      <c r="A1962" s="11"/>
      <c r="B1962" s="19">
        <v>2131</v>
      </c>
      <c r="C1962" s="74"/>
      <c r="D1962" s="77"/>
      <c r="E1962" s="75"/>
      <c r="F1962" s="74"/>
      <c r="G1962" s="80"/>
      <c r="H1962" s="49"/>
      <c r="I1962" s="79"/>
      <c r="J1962" s="27"/>
      <c r="K1962" s="27"/>
      <c r="L1962" s="79"/>
      <c r="M1962" s="81"/>
      <c r="N1962" s="29">
        <v>0</v>
      </c>
      <c r="O1962" s="30" t="str">
        <f>IF(G1962&lt;=$N$2,"",IF(F1962=[3]Pav.tvarkyklė!$B$13,"",IF(ISBLANK(R1962),"X","")))</f>
        <v/>
      </c>
      <c r="P1962" s="88"/>
      <c r="Q1962" s="78"/>
      <c r="R1962" s="78"/>
      <c r="S1962" s="63"/>
      <c r="T1962" s="63"/>
      <c r="U1962" s="34" t="str">
        <f>IFERROR(INDEX('[3]5.Grup_T'!$G$4:$G$22,MATCH('6.Turtas'!E1962,'[3]5.Grup_T'!$E$4:$E$22,0)),"0")</f>
        <v>0</v>
      </c>
      <c r="V1962" s="35">
        <f t="shared" si="423"/>
        <v>0</v>
      </c>
      <c r="W1962" s="35">
        <f>IF(NOT(ISBLANK(H1962)),(12-DATEDIF(H1962,'[3]1.Pradzia'!$D$13,"m")),0)</f>
        <v>0</v>
      </c>
      <c r="X1962" s="35">
        <f t="shared" si="424"/>
        <v>0</v>
      </c>
      <c r="Y1962" s="35">
        <f t="shared" si="420"/>
        <v>0</v>
      </c>
      <c r="Z1962" s="35">
        <f t="shared" si="432"/>
        <v>0</v>
      </c>
      <c r="AA1962" s="36">
        <f t="shared" si="425"/>
        <v>0</v>
      </c>
      <c r="AB1962" s="36">
        <f t="shared" si="426"/>
        <v>0</v>
      </c>
      <c r="AC1962" s="37">
        <f t="shared" si="427"/>
        <v>0</v>
      </c>
      <c r="AD1962" s="35">
        <f>IF(OR(YEAR(G1962)&lt;2019,O1962="X"),0,IF(ISBLANK(H1962),DATEDIF(G1962,'[3]1.Pradzia'!$D$13,"M"),DATEDIF(G1962,H1962,"m")))</f>
        <v>0</v>
      </c>
      <c r="AE1962" s="37">
        <f>IF(E1962='[3]5.Grup_T'!$E$20,0,IF(AD1962&lt;&gt;0,M1962/V1962*MIN(12,AD1962),0))</f>
        <v>0</v>
      </c>
      <c r="AF1962" s="37">
        <f t="shared" si="428"/>
        <v>0</v>
      </c>
      <c r="AG1962" s="37">
        <f t="shared" si="429"/>
        <v>0</v>
      </c>
      <c r="AH1962" s="37">
        <f t="shared" si="430"/>
        <v>0</v>
      </c>
      <c r="AI1962" s="35" t="str">
        <f t="shared" si="431"/>
        <v>Nusidėvėjęs</v>
      </c>
      <c r="AJ1962" s="38" t="str">
        <f>IF(AND(F1962&lt;&gt;[3]Pav.tvarkyklė!$B$12,F1962&lt;&gt;[3]Pav.tvarkyklė!$B$13),"GVTNT","X")</f>
        <v>GVTNT</v>
      </c>
      <c r="AK1962" s="39">
        <f t="shared" si="433"/>
        <v>0</v>
      </c>
      <c r="AL1962" s="41"/>
      <c r="AM1962" s="41"/>
      <c r="AN1962" s="41">
        <f t="shared" si="421"/>
        <v>1900</v>
      </c>
      <c r="AO1962" s="41"/>
      <c r="AP1962" s="41"/>
      <c r="AQ1962" s="41"/>
      <c r="AR1962" s="42"/>
      <c r="AS1962" s="42"/>
      <c r="AU1962" s="43">
        <f t="shared" si="422"/>
        <v>0</v>
      </c>
    </row>
    <row r="1963" spans="1:47" ht="15" customHeight="1" x14ac:dyDescent="0.25">
      <c r="A1963" s="11"/>
      <c r="B1963" s="19">
        <v>2132</v>
      </c>
      <c r="C1963" s="74"/>
      <c r="D1963" s="77"/>
      <c r="E1963" s="75"/>
      <c r="F1963" s="74"/>
      <c r="G1963" s="80"/>
      <c r="H1963" s="49"/>
      <c r="I1963" s="79"/>
      <c r="J1963" s="27"/>
      <c r="K1963" s="27"/>
      <c r="L1963" s="79"/>
      <c r="M1963" s="81"/>
      <c r="N1963" s="29">
        <v>0</v>
      </c>
      <c r="O1963" s="30" t="str">
        <f>IF(G1963&lt;=$N$2,"",IF(F1963=[3]Pav.tvarkyklė!$B$13,"",IF(ISBLANK(R1963),"X","")))</f>
        <v/>
      </c>
      <c r="P1963" s="88"/>
      <c r="Q1963" s="78"/>
      <c r="R1963" s="78"/>
      <c r="S1963" s="63"/>
      <c r="T1963" s="63"/>
      <c r="U1963" s="34" t="str">
        <f>IFERROR(INDEX('[3]5.Grup_T'!$G$4:$G$22,MATCH('6.Turtas'!E1963,'[3]5.Grup_T'!$E$4:$E$22,0)),"0")</f>
        <v>0</v>
      </c>
      <c r="V1963" s="35">
        <f t="shared" si="423"/>
        <v>0</v>
      </c>
      <c r="W1963" s="35">
        <f>IF(NOT(ISBLANK(H1963)),(12-DATEDIF(H1963,'[3]1.Pradzia'!$D$13,"m")),0)</f>
        <v>0</v>
      </c>
      <c r="X1963" s="35">
        <f t="shared" si="424"/>
        <v>0</v>
      </c>
      <c r="Y1963" s="35">
        <f t="shared" si="420"/>
        <v>0</v>
      </c>
      <c r="Z1963" s="35">
        <f t="shared" si="432"/>
        <v>0</v>
      </c>
      <c r="AA1963" s="36">
        <f t="shared" si="425"/>
        <v>0</v>
      </c>
      <c r="AB1963" s="36">
        <f t="shared" si="426"/>
        <v>0</v>
      </c>
      <c r="AC1963" s="37">
        <f t="shared" si="427"/>
        <v>0</v>
      </c>
      <c r="AD1963" s="35">
        <f>IF(OR(YEAR(G1963)&lt;2019,O1963="X"),0,IF(ISBLANK(H1963),DATEDIF(G1963,'[3]1.Pradzia'!$D$13,"M"),DATEDIF(G1963,H1963,"m")))</f>
        <v>0</v>
      </c>
      <c r="AE1963" s="37">
        <f>IF(E1963='[3]5.Grup_T'!$E$20,0,IF(AD1963&lt;&gt;0,M1963/V1963*MIN(12,AD1963),0))</f>
        <v>0</v>
      </c>
      <c r="AF1963" s="37">
        <f t="shared" si="428"/>
        <v>0</v>
      </c>
      <c r="AG1963" s="37">
        <f t="shared" si="429"/>
        <v>0</v>
      </c>
      <c r="AH1963" s="37">
        <f t="shared" si="430"/>
        <v>0</v>
      </c>
      <c r="AI1963" s="35" t="str">
        <f t="shared" si="431"/>
        <v>Nusidėvėjęs</v>
      </c>
      <c r="AJ1963" s="38" t="str">
        <f>IF(AND(F1963&lt;&gt;[3]Pav.tvarkyklė!$B$12,F1963&lt;&gt;[3]Pav.tvarkyklė!$B$13),"GVTNT","X")</f>
        <v>GVTNT</v>
      </c>
      <c r="AK1963" s="39">
        <f t="shared" si="433"/>
        <v>0</v>
      </c>
      <c r="AL1963" s="41"/>
      <c r="AM1963" s="41"/>
      <c r="AN1963" s="41">
        <f t="shared" si="421"/>
        <v>1900</v>
      </c>
      <c r="AO1963" s="41"/>
      <c r="AP1963" s="41"/>
      <c r="AQ1963" s="41"/>
      <c r="AR1963" s="42"/>
      <c r="AS1963" s="42"/>
      <c r="AU1963" s="43">
        <f t="shared" si="422"/>
        <v>0</v>
      </c>
    </row>
    <row r="1964" spans="1:47" ht="15" customHeight="1" x14ac:dyDescent="0.25">
      <c r="A1964" s="11"/>
      <c r="B1964" s="19">
        <v>2133</v>
      </c>
      <c r="C1964" s="74"/>
      <c r="D1964" s="77"/>
      <c r="E1964" s="75"/>
      <c r="F1964" s="74"/>
      <c r="G1964" s="80"/>
      <c r="H1964" s="49"/>
      <c r="I1964" s="79"/>
      <c r="J1964" s="27"/>
      <c r="K1964" s="27"/>
      <c r="L1964" s="79"/>
      <c r="M1964" s="81"/>
      <c r="N1964" s="29">
        <v>0</v>
      </c>
      <c r="O1964" s="30" t="str">
        <f>IF(G1964&lt;=$N$2,"",IF(F1964=[3]Pav.tvarkyklė!$B$13,"",IF(ISBLANK(R1964),"X","")))</f>
        <v/>
      </c>
      <c r="P1964" s="88"/>
      <c r="Q1964" s="78"/>
      <c r="R1964" s="78"/>
      <c r="S1964" s="63"/>
      <c r="T1964" s="63"/>
      <c r="U1964" s="34" t="str">
        <f>IFERROR(INDEX('[3]5.Grup_T'!$G$4:$G$22,MATCH('6.Turtas'!E1964,'[3]5.Grup_T'!$E$4:$E$22,0)),"0")</f>
        <v>0</v>
      </c>
      <c r="V1964" s="35">
        <f t="shared" si="423"/>
        <v>0</v>
      </c>
      <c r="W1964" s="35">
        <f>IF(NOT(ISBLANK(H1964)),(12-DATEDIF(H1964,'[3]1.Pradzia'!$D$13,"m")),0)</f>
        <v>0</v>
      </c>
      <c r="X1964" s="35">
        <f t="shared" si="424"/>
        <v>0</v>
      </c>
      <c r="Y1964" s="35">
        <f t="shared" si="420"/>
        <v>0</v>
      </c>
      <c r="Z1964" s="35">
        <f t="shared" si="432"/>
        <v>0</v>
      </c>
      <c r="AA1964" s="36">
        <f t="shared" si="425"/>
        <v>0</v>
      </c>
      <c r="AB1964" s="36">
        <f t="shared" si="426"/>
        <v>0</v>
      </c>
      <c r="AC1964" s="37">
        <f t="shared" si="427"/>
        <v>0</v>
      </c>
      <c r="AD1964" s="35">
        <f>IF(OR(YEAR(G1964)&lt;2019,O1964="X"),0,IF(ISBLANK(H1964),DATEDIF(G1964,'[3]1.Pradzia'!$D$13,"M"),DATEDIF(G1964,H1964,"m")))</f>
        <v>0</v>
      </c>
      <c r="AE1964" s="37">
        <f>IF(E1964='[3]5.Grup_T'!$E$20,0,IF(AD1964&lt;&gt;0,M1964/V1964*MIN(12,AD1964),0))</f>
        <v>0</v>
      </c>
      <c r="AF1964" s="37">
        <f t="shared" si="428"/>
        <v>0</v>
      </c>
      <c r="AG1964" s="37">
        <f t="shared" si="429"/>
        <v>0</v>
      </c>
      <c r="AH1964" s="37">
        <f t="shared" si="430"/>
        <v>0</v>
      </c>
      <c r="AI1964" s="35" t="str">
        <f t="shared" si="431"/>
        <v>Nusidėvėjęs</v>
      </c>
      <c r="AJ1964" s="38" t="str">
        <f>IF(AND(F1964&lt;&gt;[3]Pav.tvarkyklė!$B$12,F1964&lt;&gt;[3]Pav.tvarkyklė!$B$13),"GVTNT","X")</f>
        <v>GVTNT</v>
      </c>
      <c r="AK1964" s="39">
        <f t="shared" si="433"/>
        <v>0</v>
      </c>
      <c r="AL1964" s="41"/>
      <c r="AM1964" s="41"/>
      <c r="AN1964" s="41">
        <f t="shared" si="421"/>
        <v>1900</v>
      </c>
      <c r="AO1964" s="41"/>
      <c r="AP1964" s="41"/>
      <c r="AQ1964" s="41"/>
      <c r="AR1964" s="42"/>
      <c r="AS1964" s="42"/>
      <c r="AU1964" s="43">
        <f t="shared" si="422"/>
        <v>0</v>
      </c>
    </row>
    <row r="1965" spans="1:47" ht="15" customHeight="1" x14ac:dyDescent="0.25">
      <c r="A1965" s="11"/>
      <c r="B1965" s="19">
        <v>2134</v>
      </c>
      <c r="C1965" s="74"/>
      <c r="D1965" s="77"/>
      <c r="E1965" s="75"/>
      <c r="F1965" s="74"/>
      <c r="G1965" s="80"/>
      <c r="H1965" s="49"/>
      <c r="I1965" s="79"/>
      <c r="J1965" s="27"/>
      <c r="K1965" s="27"/>
      <c r="L1965" s="79"/>
      <c r="M1965" s="81"/>
      <c r="N1965" s="29">
        <v>0</v>
      </c>
      <c r="O1965" s="30" t="str">
        <f>IF(G1965&lt;=$N$2,"",IF(F1965=[3]Pav.tvarkyklė!$B$13,"",IF(ISBLANK(R1965),"X","")))</f>
        <v/>
      </c>
      <c r="P1965" s="88"/>
      <c r="Q1965" s="78"/>
      <c r="R1965" s="78"/>
      <c r="S1965" s="63"/>
      <c r="T1965" s="63"/>
      <c r="U1965" s="34" t="str">
        <f>IFERROR(INDEX('[3]5.Grup_T'!$G$4:$G$22,MATCH('6.Turtas'!E1965,'[3]5.Grup_T'!$E$4:$E$22,0)),"0")</f>
        <v>0</v>
      </c>
      <c r="V1965" s="35">
        <f t="shared" si="423"/>
        <v>0</v>
      </c>
      <c r="W1965" s="35">
        <f>IF(NOT(ISBLANK(H1965)),(12-DATEDIF(H1965,'[3]1.Pradzia'!$D$13,"m")),0)</f>
        <v>0</v>
      </c>
      <c r="X1965" s="35">
        <f t="shared" si="424"/>
        <v>0</v>
      </c>
      <c r="Y1965" s="35">
        <f t="shared" si="420"/>
        <v>0</v>
      </c>
      <c r="Z1965" s="35">
        <f t="shared" si="432"/>
        <v>0</v>
      </c>
      <c r="AA1965" s="36">
        <f t="shared" si="425"/>
        <v>0</v>
      </c>
      <c r="AB1965" s="36">
        <f t="shared" si="426"/>
        <v>0</v>
      </c>
      <c r="AC1965" s="37">
        <f t="shared" si="427"/>
        <v>0</v>
      </c>
      <c r="AD1965" s="35">
        <f>IF(OR(YEAR(G1965)&lt;2019,O1965="X"),0,IF(ISBLANK(H1965),DATEDIF(G1965,'[3]1.Pradzia'!$D$13,"M"),DATEDIF(G1965,H1965,"m")))</f>
        <v>0</v>
      </c>
      <c r="AE1965" s="37">
        <f>IF(E1965='[3]5.Grup_T'!$E$20,0,IF(AD1965&lt;&gt;0,M1965/V1965*MIN(12,AD1965),0))</f>
        <v>0</v>
      </c>
      <c r="AF1965" s="37">
        <f t="shared" si="428"/>
        <v>0</v>
      </c>
      <c r="AG1965" s="37">
        <f t="shared" si="429"/>
        <v>0</v>
      </c>
      <c r="AH1965" s="37">
        <f t="shared" si="430"/>
        <v>0</v>
      </c>
      <c r="AI1965" s="35" t="str">
        <f t="shared" si="431"/>
        <v>Nusidėvėjęs</v>
      </c>
      <c r="AJ1965" s="38" t="str">
        <f>IF(AND(F1965&lt;&gt;[3]Pav.tvarkyklė!$B$12,F1965&lt;&gt;[3]Pav.tvarkyklė!$B$13),"GVTNT","X")</f>
        <v>GVTNT</v>
      </c>
      <c r="AK1965" s="39">
        <f t="shared" si="433"/>
        <v>0</v>
      </c>
      <c r="AL1965" s="41"/>
      <c r="AM1965" s="41"/>
      <c r="AN1965" s="41">
        <f t="shared" si="421"/>
        <v>1900</v>
      </c>
      <c r="AO1965" s="41"/>
      <c r="AP1965" s="41"/>
      <c r="AQ1965" s="41"/>
      <c r="AR1965" s="42"/>
      <c r="AS1965" s="42"/>
      <c r="AU1965" s="43">
        <f t="shared" si="422"/>
        <v>0</v>
      </c>
    </row>
    <row r="1966" spans="1:47" ht="15" customHeight="1" x14ac:dyDescent="0.25">
      <c r="A1966" s="11"/>
      <c r="B1966" s="19">
        <v>2135</v>
      </c>
      <c r="C1966" s="74"/>
      <c r="D1966" s="77"/>
      <c r="E1966" s="75"/>
      <c r="F1966" s="74"/>
      <c r="G1966" s="80"/>
      <c r="H1966" s="49"/>
      <c r="I1966" s="79"/>
      <c r="J1966" s="27"/>
      <c r="K1966" s="27"/>
      <c r="L1966" s="79"/>
      <c r="M1966" s="81"/>
      <c r="N1966" s="29">
        <v>0</v>
      </c>
      <c r="O1966" s="30" t="str">
        <f>IF(G1966&lt;=$N$2,"",IF(F1966=[3]Pav.tvarkyklė!$B$13,"",IF(ISBLANK(R1966),"X","")))</f>
        <v/>
      </c>
      <c r="P1966" s="88"/>
      <c r="Q1966" s="78"/>
      <c r="R1966" s="78"/>
      <c r="S1966" s="63"/>
      <c r="T1966" s="63"/>
      <c r="U1966" s="34" t="str">
        <f>IFERROR(INDEX('[3]5.Grup_T'!$G$4:$G$22,MATCH('6.Turtas'!E1966,'[3]5.Grup_T'!$E$4:$E$22,0)),"0")</f>
        <v>0</v>
      </c>
      <c r="V1966" s="35">
        <f t="shared" si="423"/>
        <v>0</v>
      </c>
      <c r="W1966" s="35">
        <f>IF(NOT(ISBLANK(H1966)),(12-DATEDIF(H1966,'[3]1.Pradzia'!$D$13,"m")),0)</f>
        <v>0</v>
      </c>
      <c r="X1966" s="35">
        <f t="shared" si="424"/>
        <v>0</v>
      </c>
      <c r="Y1966" s="35">
        <f t="shared" si="420"/>
        <v>0</v>
      </c>
      <c r="Z1966" s="35">
        <f t="shared" si="432"/>
        <v>0</v>
      </c>
      <c r="AA1966" s="36">
        <f t="shared" si="425"/>
        <v>0</v>
      </c>
      <c r="AB1966" s="36">
        <f t="shared" si="426"/>
        <v>0</v>
      </c>
      <c r="AC1966" s="37">
        <f t="shared" si="427"/>
        <v>0</v>
      </c>
      <c r="AD1966" s="35">
        <f>IF(OR(YEAR(G1966)&lt;2019,O1966="X"),0,IF(ISBLANK(H1966),DATEDIF(G1966,'[3]1.Pradzia'!$D$13,"M"),DATEDIF(G1966,H1966,"m")))</f>
        <v>0</v>
      </c>
      <c r="AE1966" s="37">
        <f>IF(E1966='[3]5.Grup_T'!$E$20,0,IF(AD1966&lt;&gt;0,M1966/V1966*MIN(12,AD1966),0))</f>
        <v>0</v>
      </c>
      <c r="AF1966" s="37">
        <f t="shared" si="428"/>
        <v>0</v>
      </c>
      <c r="AG1966" s="37">
        <f t="shared" si="429"/>
        <v>0</v>
      </c>
      <c r="AH1966" s="37">
        <f t="shared" si="430"/>
        <v>0</v>
      </c>
      <c r="AI1966" s="35" t="str">
        <f t="shared" si="431"/>
        <v>Nusidėvėjęs</v>
      </c>
      <c r="AJ1966" s="38" t="str">
        <f>IF(AND(F1966&lt;&gt;[3]Pav.tvarkyklė!$B$12,F1966&lt;&gt;[3]Pav.tvarkyklė!$B$13),"GVTNT","X")</f>
        <v>GVTNT</v>
      </c>
      <c r="AK1966" s="39">
        <f t="shared" si="433"/>
        <v>0</v>
      </c>
      <c r="AL1966" s="41"/>
      <c r="AM1966" s="41"/>
      <c r="AN1966" s="41">
        <f t="shared" si="421"/>
        <v>1900</v>
      </c>
      <c r="AO1966" s="41"/>
      <c r="AP1966" s="41"/>
      <c r="AQ1966" s="41"/>
      <c r="AR1966" s="42"/>
      <c r="AS1966" s="42"/>
      <c r="AU1966" s="43">
        <f t="shared" si="422"/>
        <v>0</v>
      </c>
    </row>
    <row r="1967" spans="1:47" ht="15" customHeight="1" x14ac:dyDescent="0.25">
      <c r="A1967" s="11"/>
      <c r="B1967" s="19">
        <v>2136</v>
      </c>
      <c r="C1967" s="74"/>
      <c r="D1967" s="77"/>
      <c r="E1967" s="78"/>
      <c r="F1967" s="74"/>
      <c r="G1967" s="80"/>
      <c r="H1967" s="49"/>
      <c r="I1967" s="79"/>
      <c r="J1967" s="27"/>
      <c r="K1967" s="27"/>
      <c r="L1967" s="79"/>
      <c r="M1967" s="81"/>
      <c r="N1967" s="29">
        <v>0</v>
      </c>
      <c r="O1967" s="30" t="str">
        <f>IF(G1967&lt;=$N$2,"",IF(F1967=[3]Pav.tvarkyklė!$B$13,"",IF(ISBLANK(R1967),"X","")))</f>
        <v/>
      </c>
      <c r="P1967" s="88"/>
      <c r="Q1967" s="78"/>
      <c r="R1967" s="78"/>
      <c r="S1967" s="63"/>
      <c r="T1967" s="63"/>
      <c r="U1967" s="34" t="str">
        <f>IFERROR(INDEX('[3]5.Grup_T'!$G$4:$G$22,MATCH('6.Turtas'!E1967,'[3]5.Grup_T'!$E$4:$E$22,0)),"0")</f>
        <v>0</v>
      </c>
      <c r="V1967" s="35">
        <f t="shared" si="423"/>
        <v>0</v>
      </c>
      <c r="W1967" s="35">
        <f>IF(NOT(ISBLANK(H1967)),(12-DATEDIF(H1967,'[3]1.Pradzia'!$D$13,"m")),0)</f>
        <v>0</v>
      </c>
      <c r="X1967" s="35">
        <f t="shared" si="424"/>
        <v>0</v>
      </c>
      <c r="Y1967" s="35">
        <f t="shared" si="420"/>
        <v>0</v>
      </c>
      <c r="Z1967" s="35">
        <f t="shared" si="432"/>
        <v>0</v>
      </c>
      <c r="AA1967" s="36">
        <f t="shared" si="425"/>
        <v>0</v>
      </c>
      <c r="AB1967" s="36">
        <f t="shared" si="426"/>
        <v>0</v>
      </c>
      <c r="AC1967" s="37">
        <f t="shared" si="427"/>
        <v>0</v>
      </c>
      <c r="AD1967" s="35">
        <f>IF(OR(YEAR(G1967)&lt;2019,O1967="X"),0,IF(ISBLANK(H1967),DATEDIF(G1967,'[3]1.Pradzia'!$D$13,"M"),DATEDIF(G1967,H1967,"m")))</f>
        <v>0</v>
      </c>
      <c r="AE1967" s="37">
        <f>IF(E1967='[3]5.Grup_T'!$E$20,0,IF(AD1967&lt;&gt;0,M1967/V1967*MIN(12,AD1967),0))</f>
        <v>0</v>
      </c>
      <c r="AF1967" s="37">
        <f t="shared" si="428"/>
        <v>0</v>
      </c>
      <c r="AG1967" s="37">
        <f t="shared" si="429"/>
        <v>0</v>
      </c>
      <c r="AH1967" s="37">
        <f t="shared" si="430"/>
        <v>0</v>
      </c>
      <c r="AI1967" s="35" t="str">
        <f t="shared" si="431"/>
        <v>Nusidėvėjęs</v>
      </c>
      <c r="AJ1967" s="38" t="str">
        <f>IF(AND(F1967&lt;&gt;[3]Pav.tvarkyklė!$B$12,F1967&lt;&gt;[3]Pav.tvarkyklė!$B$13),"GVTNT","X")</f>
        <v>GVTNT</v>
      </c>
      <c r="AK1967" s="39">
        <f t="shared" si="433"/>
        <v>0</v>
      </c>
      <c r="AL1967" s="41"/>
      <c r="AM1967" s="41"/>
      <c r="AN1967" s="41">
        <f t="shared" si="421"/>
        <v>1900</v>
      </c>
      <c r="AO1967" s="41"/>
      <c r="AP1967" s="41"/>
      <c r="AQ1967" s="41"/>
      <c r="AR1967" s="42"/>
      <c r="AS1967" s="42"/>
      <c r="AU1967" s="43">
        <f t="shared" si="422"/>
        <v>0</v>
      </c>
    </row>
    <row r="1968" spans="1:47" ht="15" customHeight="1" x14ac:dyDescent="0.25">
      <c r="A1968" s="11"/>
      <c r="B1968" s="19">
        <v>2137</v>
      </c>
      <c r="C1968" s="74"/>
      <c r="D1968" s="77"/>
      <c r="E1968" s="78"/>
      <c r="F1968" s="74"/>
      <c r="G1968" s="80"/>
      <c r="H1968" s="49"/>
      <c r="I1968" s="79"/>
      <c r="J1968" s="27"/>
      <c r="K1968" s="27"/>
      <c r="L1968" s="79"/>
      <c r="M1968" s="81"/>
      <c r="N1968" s="29">
        <v>0</v>
      </c>
      <c r="O1968" s="30" t="str">
        <f>IF(G1968&lt;=$N$2,"",IF(F1968=[3]Pav.tvarkyklė!$B$13,"",IF(ISBLANK(R1968),"X","")))</f>
        <v/>
      </c>
      <c r="P1968" s="88"/>
      <c r="Q1968" s="78"/>
      <c r="R1968" s="78"/>
      <c r="S1968" s="63"/>
      <c r="T1968" s="63"/>
      <c r="U1968" s="34" t="str">
        <f>IFERROR(INDEX('[3]5.Grup_T'!$G$4:$G$22,MATCH('6.Turtas'!E1968,'[3]5.Grup_T'!$E$4:$E$22,0)),"0")</f>
        <v>0</v>
      </c>
      <c r="V1968" s="35">
        <f t="shared" si="423"/>
        <v>0</v>
      </c>
      <c r="W1968" s="35">
        <f>IF(NOT(ISBLANK(H1968)),(12-DATEDIF(H1968,'[3]1.Pradzia'!$D$13,"m")),0)</f>
        <v>0</v>
      </c>
      <c r="X1968" s="35">
        <f t="shared" si="424"/>
        <v>0</v>
      </c>
      <c r="Y1968" s="35">
        <f t="shared" si="420"/>
        <v>0</v>
      </c>
      <c r="Z1968" s="35">
        <f t="shared" si="432"/>
        <v>0</v>
      </c>
      <c r="AA1968" s="36">
        <f t="shared" si="425"/>
        <v>0</v>
      </c>
      <c r="AB1968" s="36">
        <f t="shared" si="426"/>
        <v>0</v>
      </c>
      <c r="AC1968" s="37">
        <f t="shared" si="427"/>
        <v>0</v>
      </c>
      <c r="AD1968" s="35">
        <f>IF(OR(YEAR(G1968)&lt;2019,O1968="X"),0,IF(ISBLANK(H1968),DATEDIF(G1968,'[3]1.Pradzia'!$D$13,"M"),DATEDIF(G1968,H1968,"m")))</f>
        <v>0</v>
      </c>
      <c r="AE1968" s="37">
        <f>IF(E1968='[3]5.Grup_T'!$E$20,0,IF(AD1968&lt;&gt;0,M1968/V1968*MIN(12,AD1968),0))</f>
        <v>0</v>
      </c>
      <c r="AF1968" s="37">
        <f t="shared" si="428"/>
        <v>0</v>
      </c>
      <c r="AG1968" s="37">
        <f t="shared" si="429"/>
        <v>0</v>
      </c>
      <c r="AH1968" s="37">
        <f t="shared" si="430"/>
        <v>0</v>
      </c>
      <c r="AI1968" s="35" t="str">
        <f t="shared" si="431"/>
        <v>Nusidėvėjęs</v>
      </c>
      <c r="AJ1968" s="38" t="str">
        <f>IF(AND(F1968&lt;&gt;[3]Pav.tvarkyklė!$B$12,F1968&lt;&gt;[3]Pav.tvarkyklė!$B$13),"GVTNT","X")</f>
        <v>GVTNT</v>
      </c>
      <c r="AK1968" s="39">
        <f t="shared" si="433"/>
        <v>0</v>
      </c>
      <c r="AL1968" s="41"/>
      <c r="AM1968" s="41"/>
      <c r="AN1968" s="41">
        <f t="shared" si="421"/>
        <v>1900</v>
      </c>
      <c r="AO1968" s="41"/>
      <c r="AP1968" s="41"/>
      <c r="AQ1968" s="41"/>
      <c r="AR1968" s="42"/>
      <c r="AS1968" s="42"/>
      <c r="AU1968" s="43">
        <f t="shared" si="422"/>
        <v>0</v>
      </c>
    </row>
    <row r="1969" spans="1:47" ht="15" customHeight="1" x14ac:dyDescent="0.25">
      <c r="A1969" s="11"/>
      <c r="B1969" s="19">
        <v>2138</v>
      </c>
      <c r="C1969" s="74"/>
      <c r="D1969" s="77"/>
      <c r="E1969" s="78"/>
      <c r="F1969" s="74"/>
      <c r="G1969" s="80"/>
      <c r="H1969" s="49"/>
      <c r="I1969" s="79"/>
      <c r="J1969" s="27"/>
      <c r="K1969" s="27"/>
      <c r="L1969" s="79"/>
      <c r="M1969" s="81"/>
      <c r="N1969" s="29">
        <v>0</v>
      </c>
      <c r="O1969" s="30" t="str">
        <f>IF(G1969&lt;=$N$2,"",IF(F1969=[3]Pav.tvarkyklė!$B$13,"",IF(ISBLANK(R1969),"X","")))</f>
        <v/>
      </c>
      <c r="P1969" s="88"/>
      <c r="Q1969" s="78"/>
      <c r="R1969" s="78"/>
      <c r="S1969" s="63"/>
      <c r="T1969" s="63"/>
      <c r="U1969" s="34" t="str">
        <f>IFERROR(INDEX('[3]5.Grup_T'!$G$4:$G$22,MATCH('6.Turtas'!E1969,'[3]5.Grup_T'!$E$4:$E$22,0)),"0")</f>
        <v>0</v>
      </c>
      <c r="V1969" s="35">
        <f t="shared" si="423"/>
        <v>0</v>
      </c>
      <c r="W1969" s="35">
        <f>IF(NOT(ISBLANK(H1969)),(12-DATEDIF(H1969,'[3]1.Pradzia'!$D$13,"m")),0)</f>
        <v>0</v>
      </c>
      <c r="X1969" s="35">
        <f t="shared" si="424"/>
        <v>0</v>
      </c>
      <c r="Y1969" s="35">
        <f t="shared" si="420"/>
        <v>0</v>
      </c>
      <c r="Z1969" s="35">
        <f t="shared" si="432"/>
        <v>0</v>
      </c>
      <c r="AA1969" s="36">
        <f t="shared" si="425"/>
        <v>0</v>
      </c>
      <c r="AB1969" s="36">
        <f t="shared" si="426"/>
        <v>0</v>
      </c>
      <c r="AC1969" s="37">
        <f t="shared" si="427"/>
        <v>0</v>
      </c>
      <c r="AD1969" s="35">
        <f>IF(OR(YEAR(G1969)&lt;2019,O1969="X"),0,IF(ISBLANK(H1969),DATEDIF(G1969,'[3]1.Pradzia'!$D$13,"M"),DATEDIF(G1969,H1969,"m")))</f>
        <v>0</v>
      </c>
      <c r="AE1969" s="37">
        <f>IF(E1969='[3]5.Grup_T'!$E$20,0,IF(AD1969&lt;&gt;0,M1969/V1969*MIN(12,AD1969),0))</f>
        <v>0</v>
      </c>
      <c r="AF1969" s="37">
        <f t="shared" si="428"/>
        <v>0</v>
      </c>
      <c r="AG1969" s="37">
        <f t="shared" si="429"/>
        <v>0</v>
      </c>
      <c r="AH1969" s="37">
        <f t="shared" si="430"/>
        <v>0</v>
      </c>
      <c r="AI1969" s="35" t="str">
        <f t="shared" si="431"/>
        <v>Nusidėvėjęs</v>
      </c>
      <c r="AJ1969" s="38" t="str">
        <f>IF(AND(F1969&lt;&gt;[3]Pav.tvarkyklė!$B$12,F1969&lt;&gt;[3]Pav.tvarkyklė!$B$13),"GVTNT","X")</f>
        <v>GVTNT</v>
      </c>
      <c r="AK1969" s="39">
        <f t="shared" si="433"/>
        <v>0</v>
      </c>
      <c r="AL1969" s="41"/>
      <c r="AM1969" s="41"/>
      <c r="AN1969" s="41">
        <f t="shared" si="421"/>
        <v>1900</v>
      </c>
      <c r="AO1969" s="41"/>
      <c r="AP1969" s="41"/>
      <c r="AQ1969" s="41"/>
      <c r="AR1969" s="42"/>
      <c r="AS1969" s="42"/>
      <c r="AU1969" s="43">
        <f t="shared" si="422"/>
        <v>0</v>
      </c>
    </row>
    <row r="1970" spans="1:47" ht="15" customHeight="1" x14ac:dyDescent="0.25">
      <c r="A1970" s="11"/>
      <c r="B1970" s="19">
        <v>2139</v>
      </c>
      <c r="C1970" s="74"/>
      <c r="D1970" s="77"/>
      <c r="E1970" s="78"/>
      <c r="F1970" s="74"/>
      <c r="G1970" s="80"/>
      <c r="H1970" s="49"/>
      <c r="I1970" s="79"/>
      <c r="J1970" s="27"/>
      <c r="K1970" s="27"/>
      <c r="L1970" s="79"/>
      <c r="M1970" s="81"/>
      <c r="N1970" s="29">
        <v>0</v>
      </c>
      <c r="O1970" s="30" t="str">
        <f>IF(G1970&lt;=$N$2,"",IF(F1970=[3]Pav.tvarkyklė!$B$13,"",IF(ISBLANK(R1970),"X","")))</f>
        <v/>
      </c>
      <c r="P1970" s="88"/>
      <c r="Q1970" s="78"/>
      <c r="R1970" s="78"/>
      <c r="S1970" s="63"/>
      <c r="T1970" s="63"/>
      <c r="U1970" s="34" t="str">
        <f>IFERROR(INDEX('[3]5.Grup_T'!$G$4:$G$22,MATCH('6.Turtas'!E1970,'[3]5.Grup_T'!$E$4:$E$22,0)),"0")</f>
        <v>0</v>
      </c>
      <c r="V1970" s="35">
        <f t="shared" si="423"/>
        <v>0</v>
      </c>
      <c r="W1970" s="35">
        <f>IF(NOT(ISBLANK(H1970)),(12-DATEDIF(H1970,'[3]1.Pradzia'!$D$13,"m")),0)</f>
        <v>0</v>
      </c>
      <c r="X1970" s="35">
        <f t="shared" si="424"/>
        <v>0</v>
      </c>
      <c r="Y1970" s="35">
        <f t="shared" si="420"/>
        <v>0</v>
      </c>
      <c r="Z1970" s="35">
        <f t="shared" si="432"/>
        <v>0</v>
      </c>
      <c r="AA1970" s="36">
        <f t="shared" si="425"/>
        <v>0</v>
      </c>
      <c r="AB1970" s="36">
        <f t="shared" si="426"/>
        <v>0</v>
      </c>
      <c r="AC1970" s="37">
        <f t="shared" si="427"/>
        <v>0</v>
      </c>
      <c r="AD1970" s="35">
        <f>IF(OR(YEAR(G1970)&lt;2019,O1970="X"),0,IF(ISBLANK(H1970),DATEDIF(G1970,'[3]1.Pradzia'!$D$13,"M"),DATEDIF(G1970,H1970,"m")))</f>
        <v>0</v>
      </c>
      <c r="AE1970" s="37">
        <f>IF(E1970='[3]5.Grup_T'!$E$20,0,IF(AD1970&lt;&gt;0,M1970/V1970*MIN(12,AD1970),0))</f>
        <v>0</v>
      </c>
      <c r="AF1970" s="37">
        <f t="shared" si="428"/>
        <v>0</v>
      </c>
      <c r="AG1970" s="37">
        <f t="shared" si="429"/>
        <v>0</v>
      </c>
      <c r="AH1970" s="37">
        <f t="shared" si="430"/>
        <v>0</v>
      </c>
      <c r="AI1970" s="35" t="str">
        <f t="shared" si="431"/>
        <v>Nusidėvėjęs</v>
      </c>
      <c r="AJ1970" s="38" t="str">
        <f>IF(AND(F1970&lt;&gt;[3]Pav.tvarkyklė!$B$12,F1970&lt;&gt;[3]Pav.tvarkyklė!$B$13),"GVTNT","X")</f>
        <v>GVTNT</v>
      </c>
      <c r="AK1970" s="39">
        <f t="shared" si="433"/>
        <v>0</v>
      </c>
      <c r="AL1970" s="41"/>
      <c r="AM1970" s="41"/>
      <c r="AN1970" s="41">
        <f t="shared" si="421"/>
        <v>1900</v>
      </c>
      <c r="AO1970" s="41"/>
      <c r="AP1970" s="41"/>
      <c r="AQ1970" s="41"/>
      <c r="AR1970" s="42"/>
      <c r="AS1970" s="42"/>
      <c r="AU1970" s="43">
        <f t="shared" si="422"/>
        <v>0</v>
      </c>
    </row>
    <row r="1971" spans="1:47" ht="15" customHeight="1" x14ac:dyDescent="0.25">
      <c r="A1971" s="11"/>
      <c r="B1971" s="19">
        <v>2140</v>
      </c>
      <c r="C1971" s="74"/>
      <c r="D1971" s="77"/>
      <c r="E1971" s="78"/>
      <c r="F1971" s="74"/>
      <c r="G1971" s="80"/>
      <c r="H1971" s="49"/>
      <c r="I1971" s="79"/>
      <c r="J1971" s="27"/>
      <c r="K1971" s="27"/>
      <c r="L1971" s="79"/>
      <c r="M1971" s="81"/>
      <c r="N1971" s="29">
        <v>0</v>
      </c>
      <c r="O1971" s="30" t="str">
        <f>IF(G1971&lt;=$N$2,"",IF(F1971=[3]Pav.tvarkyklė!$B$13,"",IF(ISBLANK(R1971),"X","")))</f>
        <v/>
      </c>
      <c r="P1971" s="88"/>
      <c r="Q1971" s="78"/>
      <c r="R1971" s="78"/>
      <c r="S1971" s="63"/>
      <c r="T1971" s="63"/>
      <c r="U1971" s="34" t="str">
        <f>IFERROR(INDEX('[3]5.Grup_T'!$G$4:$G$22,MATCH('6.Turtas'!E1971,'[3]5.Grup_T'!$E$4:$E$22,0)),"0")</f>
        <v>0</v>
      </c>
      <c r="V1971" s="35">
        <f t="shared" si="423"/>
        <v>0</v>
      </c>
      <c r="W1971" s="35">
        <f>IF(NOT(ISBLANK(H1971)),(12-DATEDIF(H1971,'[3]1.Pradzia'!$D$13,"m")),0)</f>
        <v>0</v>
      </c>
      <c r="X1971" s="35">
        <f t="shared" si="424"/>
        <v>0</v>
      </c>
      <c r="Y1971" s="35">
        <f t="shared" si="420"/>
        <v>0</v>
      </c>
      <c r="Z1971" s="35">
        <f t="shared" si="432"/>
        <v>0</v>
      </c>
      <c r="AA1971" s="36">
        <f t="shared" si="425"/>
        <v>0</v>
      </c>
      <c r="AB1971" s="36">
        <f t="shared" si="426"/>
        <v>0</v>
      </c>
      <c r="AC1971" s="37">
        <f t="shared" si="427"/>
        <v>0</v>
      </c>
      <c r="AD1971" s="35">
        <f>IF(OR(YEAR(G1971)&lt;2019,O1971="X"),0,IF(ISBLANK(H1971),DATEDIF(G1971,'[3]1.Pradzia'!$D$13,"M"),DATEDIF(G1971,H1971,"m")))</f>
        <v>0</v>
      </c>
      <c r="AE1971" s="37">
        <f>IF(E1971='[3]5.Grup_T'!$E$20,0,IF(AD1971&lt;&gt;0,M1971/V1971*MIN(12,AD1971),0))</f>
        <v>0</v>
      </c>
      <c r="AF1971" s="37">
        <f t="shared" si="428"/>
        <v>0</v>
      </c>
      <c r="AG1971" s="37">
        <f t="shared" si="429"/>
        <v>0</v>
      </c>
      <c r="AH1971" s="37">
        <f t="shared" si="430"/>
        <v>0</v>
      </c>
      <c r="AI1971" s="35" t="str">
        <f t="shared" si="431"/>
        <v>Nusidėvėjęs</v>
      </c>
      <c r="AJ1971" s="38" t="str">
        <f>IF(AND(F1971&lt;&gt;[3]Pav.tvarkyklė!$B$12,F1971&lt;&gt;[3]Pav.tvarkyklė!$B$13),"GVTNT","X")</f>
        <v>GVTNT</v>
      </c>
      <c r="AK1971" s="39">
        <f t="shared" si="433"/>
        <v>0</v>
      </c>
      <c r="AL1971" s="41"/>
      <c r="AM1971" s="41"/>
      <c r="AN1971" s="41">
        <f t="shared" si="421"/>
        <v>1900</v>
      </c>
      <c r="AO1971" s="41"/>
      <c r="AP1971" s="41"/>
      <c r="AQ1971" s="41"/>
      <c r="AR1971" s="42"/>
      <c r="AS1971" s="42"/>
      <c r="AU1971" s="43">
        <f t="shared" si="422"/>
        <v>0</v>
      </c>
    </row>
    <row r="1972" spans="1:47" ht="15" customHeight="1" x14ac:dyDescent="0.25">
      <c r="A1972" s="11"/>
      <c r="B1972" s="19">
        <v>2141</v>
      </c>
      <c r="C1972" s="74"/>
      <c r="D1972" s="77"/>
      <c r="E1972" s="78"/>
      <c r="F1972" s="74"/>
      <c r="G1972" s="80"/>
      <c r="H1972" s="49"/>
      <c r="I1972" s="79"/>
      <c r="J1972" s="27"/>
      <c r="K1972" s="27"/>
      <c r="L1972" s="79"/>
      <c r="M1972" s="81"/>
      <c r="N1972" s="29">
        <v>0</v>
      </c>
      <c r="O1972" s="30" t="str">
        <f>IF(G1972&lt;=$N$2,"",IF(F1972=[3]Pav.tvarkyklė!$B$13,"",IF(ISBLANK(R1972),"X","")))</f>
        <v/>
      </c>
      <c r="P1972" s="88"/>
      <c r="Q1972" s="78"/>
      <c r="R1972" s="78"/>
      <c r="S1972" s="63"/>
      <c r="T1972" s="63"/>
      <c r="U1972" s="34" t="str">
        <f>IFERROR(INDEX('[3]5.Grup_T'!$G$4:$G$22,MATCH('6.Turtas'!E1972,'[3]5.Grup_T'!$E$4:$E$22,0)),"0")</f>
        <v>0</v>
      </c>
      <c r="V1972" s="35">
        <f t="shared" si="423"/>
        <v>0</v>
      </c>
      <c r="W1972" s="35">
        <f>IF(NOT(ISBLANK(H1972)),(12-DATEDIF(H1972,'[3]1.Pradzia'!$D$13,"m")),0)</f>
        <v>0</v>
      </c>
      <c r="X1972" s="35">
        <f t="shared" si="424"/>
        <v>0</v>
      </c>
      <c r="Y1972" s="35">
        <f t="shared" si="420"/>
        <v>0</v>
      </c>
      <c r="Z1972" s="35">
        <f t="shared" si="432"/>
        <v>0</v>
      </c>
      <c r="AA1972" s="36">
        <f t="shared" si="425"/>
        <v>0</v>
      </c>
      <c r="AB1972" s="36">
        <f t="shared" si="426"/>
        <v>0</v>
      </c>
      <c r="AC1972" s="37">
        <f t="shared" si="427"/>
        <v>0</v>
      </c>
      <c r="AD1972" s="35">
        <f>IF(OR(YEAR(G1972)&lt;2019,O1972="X"),0,IF(ISBLANK(H1972),DATEDIF(G1972,'[3]1.Pradzia'!$D$13,"M"),DATEDIF(G1972,H1972,"m")))</f>
        <v>0</v>
      </c>
      <c r="AE1972" s="37">
        <f>IF(E1972='[3]5.Grup_T'!$E$20,0,IF(AD1972&lt;&gt;0,M1972/V1972*MIN(12,AD1972),0))</f>
        <v>0</v>
      </c>
      <c r="AF1972" s="37">
        <f t="shared" si="428"/>
        <v>0</v>
      </c>
      <c r="AG1972" s="37">
        <f t="shared" si="429"/>
        <v>0</v>
      </c>
      <c r="AH1972" s="37">
        <f t="shared" si="430"/>
        <v>0</v>
      </c>
      <c r="AI1972" s="35" t="str">
        <f t="shared" si="431"/>
        <v>Nusidėvėjęs</v>
      </c>
      <c r="AJ1972" s="38" t="str">
        <f>IF(AND(F1972&lt;&gt;[3]Pav.tvarkyklė!$B$12,F1972&lt;&gt;[3]Pav.tvarkyklė!$B$13),"GVTNT","X")</f>
        <v>GVTNT</v>
      </c>
      <c r="AK1972" s="39">
        <f t="shared" si="433"/>
        <v>0</v>
      </c>
      <c r="AL1972" s="41"/>
      <c r="AM1972" s="41"/>
      <c r="AN1972" s="41">
        <f t="shared" si="421"/>
        <v>1900</v>
      </c>
      <c r="AO1972" s="41"/>
      <c r="AP1972" s="41"/>
      <c r="AQ1972" s="41"/>
      <c r="AR1972" s="42"/>
      <c r="AS1972" s="42"/>
      <c r="AU1972" s="43">
        <f t="shared" si="422"/>
        <v>0</v>
      </c>
    </row>
    <row r="1973" spans="1:47" ht="15" customHeight="1" x14ac:dyDescent="0.25">
      <c r="A1973" s="11"/>
      <c r="B1973" s="19">
        <v>2142</v>
      </c>
      <c r="C1973" s="74"/>
      <c r="D1973" s="77"/>
      <c r="E1973" s="78"/>
      <c r="F1973" s="74"/>
      <c r="G1973" s="80"/>
      <c r="H1973" s="49"/>
      <c r="I1973" s="79"/>
      <c r="J1973" s="27"/>
      <c r="K1973" s="27"/>
      <c r="L1973" s="79"/>
      <c r="M1973" s="81"/>
      <c r="N1973" s="29">
        <v>0</v>
      </c>
      <c r="O1973" s="30" t="str">
        <f>IF(G1973&lt;=$N$2,"",IF(F1973=[3]Pav.tvarkyklė!$B$13,"",IF(ISBLANK(R1973),"X","")))</f>
        <v/>
      </c>
      <c r="P1973" s="88"/>
      <c r="Q1973" s="78"/>
      <c r="R1973" s="78"/>
      <c r="S1973" s="63"/>
      <c r="T1973" s="63"/>
      <c r="U1973" s="34" t="str">
        <f>IFERROR(INDEX('[3]5.Grup_T'!$G$4:$G$22,MATCH('6.Turtas'!E1973,'[3]5.Grup_T'!$E$4:$E$22,0)),"0")</f>
        <v>0</v>
      </c>
      <c r="V1973" s="35">
        <f t="shared" si="423"/>
        <v>0</v>
      </c>
      <c r="W1973" s="35">
        <f>IF(NOT(ISBLANK(H1973)),(12-DATEDIF(H1973,'[3]1.Pradzia'!$D$13,"m")),0)</f>
        <v>0</v>
      </c>
      <c r="X1973" s="35">
        <f t="shared" si="424"/>
        <v>0</v>
      </c>
      <c r="Y1973" s="35">
        <f t="shared" si="420"/>
        <v>0</v>
      </c>
      <c r="Z1973" s="35">
        <f t="shared" si="432"/>
        <v>0</v>
      </c>
      <c r="AA1973" s="36">
        <f t="shared" si="425"/>
        <v>0</v>
      </c>
      <c r="AB1973" s="36">
        <f t="shared" si="426"/>
        <v>0</v>
      </c>
      <c r="AC1973" s="37">
        <f t="shared" si="427"/>
        <v>0</v>
      </c>
      <c r="AD1973" s="35">
        <f>IF(OR(YEAR(G1973)&lt;2019,O1973="X"),0,IF(ISBLANK(H1973),DATEDIF(G1973,'[3]1.Pradzia'!$D$13,"M"),DATEDIF(G1973,H1973,"m")))</f>
        <v>0</v>
      </c>
      <c r="AE1973" s="37">
        <f>IF(E1973='[3]5.Grup_T'!$E$20,0,IF(AD1973&lt;&gt;0,M1973/V1973*MIN(12,AD1973),0))</f>
        <v>0</v>
      </c>
      <c r="AF1973" s="37">
        <f t="shared" si="428"/>
        <v>0</v>
      </c>
      <c r="AG1973" s="37">
        <f t="shared" si="429"/>
        <v>0</v>
      </c>
      <c r="AH1973" s="37">
        <f t="shared" si="430"/>
        <v>0</v>
      </c>
      <c r="AI1973" s="35" t="str">
        <f t="shared" si="431"/>
        <v>Nusidėvėjęs</v>
      </c>
      <c r="AJ1973" s="38" t="str">
        <f>IF(AND(F1973&lt;&gt;[3]Pav.tvarkyklė!$B$12,F1973&lt;&gt;[3]Pav.tvarkyklė!$B$13),"GVTNT","X")</f>
        <v>GVTNT</v>
      </c>
      <c r="AK1973" s="39">
        <f t="shared" si="433"/>
        <v>0</v>
      </c>
      <c r="AL1973" s="41"/>
      <c r="AM1973" s="41"/>
      <c r="AN1973" s="41">
        <f t="shared" si="421"/>
        <v>1900</v>
      </c>
      <c r="AO1973" s="41"/>
      <c r="AP1973" s="41"/>
      <c r="AQ1973" s="41"/>
      <c r="AR1973" s="42"/>
      <c r="AS1973" s="42"/>
      <c r="AU1973" s="43">
        <f t="shared" si="422"/>
        <v>0</v>
      </c>
    </row>
    <row r="1974" spans="1:47" ht="15" customHeight="1" x14ac:dyDescent="0.25">
      <c r="A1974" s="11"/>
      <c r="B1974" s="19">
        <v>2143</v>
      </c>
      <c r="C1974" s="74"/>
      <c r="D1974" s="77"/>
      <c r="E1974" s="78"/>
      <c r="F1974" s="74"/>
      <c r="G1974" s="80"/>
      <c r="H1974" s="49"/>
      <c r="I1974" s="79"/>
      <c r="J1974" s="27"/>
      <c r="K1974" s="27"/>
      <c r="L1974" s="79"/>
      <c r="M1974" s="81"/>
      <c r="N1974" s="29">
        <v>0</v>
      </c>
      <c r="O1974" s="30" t="str">
        <f>IF(G1974&lt;=$N$2,"",IF(F1974=[3]Pav.tvarkyklė!$B$13,"",IF(ISBLANK(R1974),"X","")))</f>
        <v/>
      </c>
      <c r="P1974" s="88"/>
      <c r="Q1974" s="78"/>
      <c r="R1974" s="78"/>
      <c r="S1974" s="63"/>
      <c r="T1974" s="63"/>
      <c r="U1974" s="34" t="str">
        <f>IFERROR(INDEX('[3]5.Grup_T'!$G$4:$G$22,MATCH('6.Turtas'!E1974,'[3]5.Grup_T'!$E$4:$E$22,0)),"0")</f>
        <v>0</v>
      </c>
      <c r="V1974" s="35">
        <f t="shared" si="423"/>
        <v>0</v>
      </c>
      <c r="W1974" s="35">
        <f>IF(NOT(ISBLANK(H1974)),(12-DATEDIF(H1974,'[3]1.Pradzia'!$D$13,"m")),0)</f>
        <v>0</v>
      </c>
      <c r="X1974" s="35">
        <f t="shared" si="424"/>
        <v>0</v>
      </c>
      <c r="Y1974" s="35">
        <f t="shared" si="420"/>
        <v>0</v>
      </c>
      <c r="Z1974" s="35">
        <f t="shared" si="432"/>
        <v>0</v>
      </c>
      <c r="AA1974" s="36">
        <f t="shared" si="425"/>
        <v>0</v>
      </c>
      <c r="AB1974" s="36">
        <f t="shared" si="426"/>
        <v>0</v>
      </c>
      <c r="AC1974" s="37">
        <f t="shared" si="427"/>
        <v>0</v>
      </c>
      <c r="AD1974" s="35">
        <f>IF(OR(YEAR(G1974)&lt;2019,O1974="X"),0,IF(ISBLANK(H1974),DATEDIF(G1974,'[3]1.Pradzia'!$D$13,"M"),DATEDIF(G1974,H1974,"m")))</f>
        <v>0</v>
      </c>
      <c r="AE1974" s="37">
        <f>IF(E1974='[3]5.Grup_T'!$E$20,0,IF(AD1974&lt;&gt;0,M1974/V1974*MIN(12,AD1974),0))</f>
        <v>0</v>
      </c>
      <c r="AF1974" s="37">
        <f t="shared" si="428"/>
        <v>0</v>
      </c>
      <c r="AG1974" s="37">
        <f t="shared" si="429"/>
        <v>0</v>
      </c>
      <c r="AH1974" s="37">
        <f t="shared" si="430"/>
        <v>0</v>
      </c>
      <c r="AI1974" s="35" t="str">
        <f t="shared" si="431"/>
        <v>Nusidėvėjęs</v>
      </c>
      <c r="AJ1974" s="38" t="str">
        <f>IF(AND(F1974&lt;&gt;[3]Pav.tvarkyklė!$B$12,F1974&lt;&gt;[3]Pav.tvarkyklė!$B$13),"GVTNT","X")</f>
        <v>GVTNT</v>
      </c>
      <c r="AK1974" s="39">
        <f t="shared" si="433"/>
        <v>0</v>
      </c>
      <c r="AL1974" s="41"/>
      <c r="AM1974" s="41"/>
      <c r="AN1974" s="41">
        <f t="shared" si="421"/>
        <v>1900</v>
      </c>
      <c r="AO1974" s="41"/>
      <c r="AP1974" s="41"/>
      <c r="AQ1974" s="41"/>
      <c r="AR1974" s="42"/>
      <c r="AS1974" s="42"/>
      <c r="AU1974" s="43">
        <f t="shared" si="422"/>
        <v>0</v>
      </c>
    </row>
    <row r="1975" spans="1:47" ht="15" customHeight="1" x14ac:dyDescent="0.25">
      <c r="A1975" s="11"/>
      <c r="B1975" s="19">
        <v>2144</v>
      </c>
      <c r="C1975" s="74"/>
      <c r="D1975" s="77"/>
      <c r="E1975" s="78"/>
      <c r="F1975" s="74"/>
      <c r="G1975" s="80"/>
      <c r="H1975" s="49"/>
      <c r="I1975" s="79"/>
      <c r="J1975" s="27"/>
      <c r="K1975" s="27"/>
      <c r="L1975" s="79"/>
      <c r="M1975" s="81"/>
      <c r="N1975" s="29">
        <v>0</v>
      </c>
      <c r="O1975" s="30" t="str">
        <f>IF(G1975&lt;=$N$2,"",IF(F1975=[3]Pav.tvarkyklė!$B$13,"",IF(ISBLANK(R1975),"X","")))</f>
        <v/>
      </c>
      <c r="P1975" s="88"/>
      <c r="Q1975" s="78"/>
      <c r="R1975" s="78"/>
      <c r="S1975" s="63"/>
      <c r="T1975" s="63"/>
      <c r="U1975" s="34" t="str">
        <f>IFERROR(INDEX('[3]5.Grup_T'!$G$4:$G$22,MATCH('6.Turtas'!E1975,'[3]5.Grup_T'!$E$4:$E$22,0)),"0")</f>
        <v>0</v>
      </c>
      <c r="V1975" s="35">
        <f t="shared" si="423"/>
        <v>0</v>
      </c>
      <c r="W1975" s="35">
        <f>IF(NOT(ISBLANK(H1975)),(12-DATEDIF(H1975,'[3]1.Pradzia'!$D$13,"m")),0)</f>
        <v>0</v>
      </c>
      <c r="X1975" s="35">
        <f t="shared" si="424"/>
        <v>0</v>
      </c>
      <c r="Y1975" s="35">
        <f t="shared" ref="Y1975:Y2038" si="434">IF(YEAR(G1975)&gt;=2019,0,IF(Z1975&lt;=0,0,IF(W1975&lt;&gt;0,MIN(W1975,Z1975),MIN(12,Z1975))))</f>
        <v>0</v>
      </c>
      <c r="Z1975" s="35">
        <f t="shared" si="432"/>
        <v>0</v>
      </c>
      <c r="AA1975" s="36">
        <f t="shared" si="425"/>
        <v>0</v>
      </c>
      <c r="AB1975" s="36">
        <f t="shared" si="426"/>
        <v>0</v>
      </c>
      <c r="AC1975" s="37">
        <f t="shared" si="427"/>
        <v>0</v>
      </c>
      <c r="AD1975" s="35">
        <f>IF(OR(YEAR(G1975)&lt;2019,O1975="X"),0,IF(ISBLANK(H1975),DATEDIF(G1975,'[3]1.Pradzia'!$D$13,"M"),DATEDIF(G1975,H1975,"m")))</f>
        <v>0</v>
      </c>
      <c r="AE1975" s="37">
        <f>IF(E1975='[3]5.Grup_T'!$E$20,0,IF(AD1975&lt;&gt;0,M1975/V1975*MIN(12,AD1975),0))</f>
        <v>0</v>
      </c>
      <c r="AF1975" s="37">
        <f t="shared" si="428"/>
        <v>0</v>
      </c>
      <c r="AG1975" s="37">
        <f t="shared" si="429"/>
        <v>0</v>
      </c>
      <c r="AH1975" s="37">
        <f t="shared" si="430"/>
        <v>0</v>
      </c>
      <c r="AI1975" s="35" t="str">
        <f t="shared" si="431"/>
        <v>Nusidėvėjęs</v>
      </c>
      <c r="AJ1975" s="38" t="str">
        <f>IF(AND(F1975&lt;&gt;[3]Pav.tvarkyklė!$B$12,F1975&lt;&gt;[3]Pav.tvarkyklė!$B$13),"GVTNT","X")</f>
        <v>GVTNT</v>
      </c>
      <c r="AK1975" s="39">
        <f t="shared" si="433"/>
        <v>0</v>
      </c>
      <c r="AL1975" s="41"/>
      <c r="AM1975" s="41"/>
      <c r="AN1975" s="41">
        <f t="shared" si="421"/>
        <v>1900</v>
      </c>
      <c r="AO1975" s="41"/>
      <c r="AP1975" s="41"/>
      <c r="AQ1975" s="41"/>
      <c r="AR1975" s="42"/>
      <c r="AS1975" s="42"/>
      <c r="AU1975" s="43">
        <f t="shared" si="422"/>
        <v>0</v>
      </c>
    </row>
    <row r="1976" spans="1:47" ht="15" customHeight="1" x14ac:dyDescent="0.25">
      <c r="A1976" s="11"/>
      <c r="B1976" s="19">
        <v>2145</v>
      </c>
      <c r="C1976" s="74"/>
      <c r="D1976" s="77"/>
      <c r="E1976" s="78"/>
      <c r="F1976" s="74"/>
      <c r="G1976" s="80"/>
      <c r="H1976" s="49"/>
      <c r="I1976" s="79"/>
      <c r="J1976" s="27"/>
      <c r="K1976" s="27"/>
      <c r="L1976" s="79"/>
      <c r="M1976" s="81"/>
      <c r="N1976" s="29">
        <v>0</v>
      </c>
      <c r="O1976" s="30" t="str">
        <f>IF(G1976&lt;=$N$2,"",IF(F1976=[3]Pav.tvarkyklė!$B$13,"",IF(ISBLANK(R1976),"X","")))</f>
        <v/>
      </c>
      <c r="P1976" s="88"/>
      <c r="Q1976" s="78"/>
      <c r="R1976" s="78"/>
      <c r="S1976" s="63"/>
      <c r="T1976" s="63"/>
      <c r="U1976" s="34" t="str">
        <f>IFERROR(INDEX('[3]5.Grup_T'!$G$4:$G$22,MATCH('6.Turtas'!E1976,'[3]5.Grup_T'!$E$4:$E$22,0)),"0")</f>
        <v>0</v>
      </c>
      <c r="V1976" s="35">
        <f t="shared" si="423"/>
        <v>0</v>
      </c>
      <c r="W1976" s="35">
        <f>IF(NOT(ISBLANK(H1976)),(12-DATEDIF(H1976,'[3]1.Pradzia'!$D$13,"m")),0)</f>
        <v>0</v>
      </c>
      <c r="X1976" s="35">
        <f t="shared" si="424"/>
        <v>0</v>
      </c>
      <c r="Y1976" s="35">
        <f t="shared" si="434"/>
        <v>0</v>
      </c>
      <c r="Z1976" s="35">
        <f t="shared" si="432"/>
        <v>0</v>
      </c>
      <c r="AA1976" s="36">
        <f t="shared" si="425"/>
        <v>0</v>
      </c>
      <c r="AB1976" s="36">
        <f t="shared" si="426"/>
        <v>0</v>
      </c>
      <c r="AC1976" s="37">
        <f t="shared" si="427"/>
        <v>0</v>
      </c>
      <c r="AD1976" s="35">
        <f>IF(OR(YEAR(G1976)&lt;2019,O1976="X"),0,IF(ISBLANK(H1976),DATEDIF(G1976,'[3]1.Pradzia'!$D$13,"M"),DATEDIF(G1976,H1976,"m")))</f>
        <v>0</v>
      </c>
      <c r="AE1976" s="37">
        <f>IF(E1976='[3]5.Grup_T'!$E$20,0,IF(AD1976&lt;&gt;0,M1976/V1976*MIN(12,AD1976),0))</f>
        <v>0</v>
      </c>
      <c r="AF1976" s="37">
        <f t="shared" si="428"/>
        <v>0</v>
      </c>
      <c r="AG1976" s="37">
        <f t="shared" si="429"/>
        <v>0</v>
      </c>
      <c r="AH1976" s="37">
        <f t="shared" si="430"/>
        <v>0</v>
      </c>
      <c r="AI1976" s="35" t="str">
        <f t="shared" si="431"/>
        <v>Nusidėvėjęs</v>
      </c>
      <c r="AJ1976" s="38" t="str">
        <f>IF(AND(F1976&lt;&gt;[3]Pav.tvarkyklė!$B$12,F1976&lt;&gt;[3]Pav.tvarkyklė!$B$13),"GVTNT","X")</f>
        <v>GVTNT</v>
      </c>
      <c r="AK1976" s="39">
        <f t="shared" si="433"/>
        <v>0</v>
      </c>
      <c r="AL1976" s="41"/>
      <c r="AM1976" s="41"/>
      <c r="AN1976" s="41">
        <f t="shared" si="421"/>
        <v>1900</v>
      </c>
      <c r="AO1976" s="41"/>
      <c r="AP1976" s="41"/>
      <c r="AQ1976" s="41"/>
      <c r="AR1976" s="42"/>
      <c r="AS1976" s="42"/>
      <c r="AU1976" s="43">
        <f t="shared" si="422"/>
        <v>0</v>
      </c>
    </row>
    <row r="1977" spans="1:47" ht="15" customHeight="1" x14ac:dyDescent="0.25">
      <c r="A1977" s="11"/>
      <c r="B1977" s="19">
        <v>2146</v>
      </c>
      <c r="C1977" s="74"/>
      <c r="D1977" s="77"/>
      <c r="E1977" s="78"/>
      <c r="F1977" s="74"/>
      <c r="G1977" s="80"/>
      <c r="H1977" s="49"/>
      <c r="I1977" s="79"/>
      <c r="J1977" s="27"/>
      <c r="K1977" s="27"/>
      <c r="L1977" s="79"/>
      <c r="M1977" s="81"/>
      <c r="N1977" s="29">
        <v>0</v>
      </c>
      <c r="O1977" s="30" t="str">
        <f>IF(G1977&lt;=$N$2,"",IF(F1977=[3]Pav.tvarkyklė!$B$13,"",IF(ISBLANK(R1977),"X","")))</f>
        <v/>
      </c>
      <c r="P1977" s="88"/>
      <c r="Q1977" s="78"/>
      <c r="R1977" s="78"/>
      <c r="S1977" s="63"/>
      <c r="T1977" s="63"/>
      <c r="U1977" s="34" t="str">
        <f>IFERROR(INDEX('[3]5.Grup_T'!$G$4:$G$22,MATCH('6.Turtas'!E1977,'[3]5.Grup_T'!$E$4:$E$22,0)),"0")</f>
        <v>0</v>
      </c>
      <c r="V1977" s="35">
        <f t="shared" si="423"/>
        <v>0</v>
      </c>
      <c r="W1977" s="35">
        <f>IF(NOT(ISBLANK(H1977)),(12-DATEDIF(H1977,'[3]1.Pradzia'!$D$13,"m")),0)</f>
        <v>0</v>
      </c>
      <c r="X1977" s="35">
        <f t="shared" si="424"/>
        <v>0</v>
      </c>
      <c r="Y1977" s="35">
        <f t="shared" si="434"/>
        <v>0</v>
      </c>
      <c r="Z1977" s="35">
        <f t="shared" si="432"/>
        <v>0</v>
      </c>
      <c r="AA1977" s="36">
        <f t="shared" si="425"/>
        <v>0</v>
      </c>
      <c r="AB1977" s="36">
        <f t="shared" si="426"/>
        <v>0</v>
      </c>
      <c r="AC1977" s="37">
        <f t="shared" si="427"/>
        <v>0</v>
      </c>
      <c r="AD1977" s="35">
        <f>IF(OR(YEAR(G1977)&lt;2019,O1977="X"),0,IF(ISBLANK(H1977),DATEDIF(G1977,'[3]1.Pradzia'!$D$13,"M"),DATEDIF(G1977,H1977,"m")))</f>
        <v>0</v>
      </c>
      <c r="AE1977" s="37">
        <f>IF(E1977='[3]5.Grup_T'!$E$20,0,IF(AD1977&lt;&gt;0,M1977/V1977*MIN(12,AD1977),0))</f>
        <v>0</v>
      </c>
      <c r="AF1977" s="37">
        <f t="shared" si="428"/>
        <v>0</v>
      </c>
      <c r="AG1977" s="37">
        <f t="shared" si="429"/>
        <v>0</v>
      </c>
      <c r="AH1977" s="37">
        <f t="shared" si="430"/>
        <v>0</v>
      </c>
      <c r="AI1977" s="35" t="str">
        <f t="shared" si="431"/>
        <v>Nusidėvėjęs</v>
      </c>
      <c r="AJ1977" s="38" t="str">
        <f>IF(AND(F1977&lt;&gt;[3]Pav.tvarkyklė!$B$12,F1977&lt;&gt;[3]Pav.tvarkyklė!$B$13),"GVTNT","X")</f>
        <v>GVTNT</v>
      </c>
      <c r="AK1977" s="39">
        <f t="shared" si="433"/>
        <v>0</v>
      </c>
      <c r="AL1977" s="41"/>
      <c r="AM1977" s="41"/>
      <c r="AN1977" s="41">
        <f t="shared" si="421"/>
        <v>1900</v>
      </c>
      <c r="AO1977" s="41"/>
      <c r="AP1977" s="41"/>
      <c r="AQ1977" s="41"/>
      <c r="AR1977" s="42"/>
      <c r="AS1977" s="42"/>
      <c r="AU1977" s="43">
        <f t="shared" si="422"/>
        <v>0</v>
      </c>
    </row>
    <row r="1978" spans="1:47" ht="15" customHeight="1" x14ac:dyDescent="0.25">
      <c r="A1978" s="11"/>
      <c r="B1978" s="19">
        <v>2147</v>
      </c>
      <c r="C1978" s="74"/>
      <c r="D1978" s="77"/>
      <c r="E1978" s="78"/>
      <c r="F1978" s="74"/>
      <c r="G1978" s="80"/>
      <c r="H1978" s="49"/>
      <c r="I1978" s="79"/>
      <c r="J1978" s="27"/>
      <c r="K1978" s="27"/>
      <c r="L1978" s="79"/>
      <c r="M1978" s="81"/>
      <c r="N1978" s="29">
        <v>0</v>
      </c>
      <c r="O1978" s="30" t="str">
        <f>IF(G1978&lt;=$N$2,"",IF(F1978=[3]Pav.tvarkyklė!$B$13,"",IF(ISBLANK(R1978),"X","")))</f>
        <v/>
      </c>
      <c r="P1978" s="88"/>
      <c r="Q1978" s="78"/>
      <c r="R1978" s="78"/>
      <c r="S1978" s="63"/>
      <c r="T1978" s="63"/>
      <c r="U1978" s="34" t="str">
        <f>IFERROR(INDEX('[3]5.Grup_T'!$G$4:$G$22,MATCH('6.Turtas'!E1978,'[3]5.Grup_T'!$E$4:$E$22,0)),"0")</f>
        <v>0</v>
      </c>
      <c r="V1978" s="35">
        <f t="shared" si="423"/>
        <v>0</v>
      </c>
      <c r="W1978" s="35">
        <f>IF(NOT(ISBLANK(H1978)),(12-DATEDIF(H1978,'[3]1.Pradzia'!$D$13,"m")),0)</f>
        <v>0</v>
      </c>
      <c r="X1978" s="35">
        <f t="shared" si="424"/>
        <v>0</v>
      </c>
      <c r="Y1978" s="35">
        <f t="shared" si="434"/>
        <v>0</v>
      </c>
      <c r="Z1978" s="35">
        <f t="shared" si="432"/>
        <v>0</v>
      </c>
      <c r="AA1978" s="36">
        <f t="shared" si="425"/>
        <v>0</v>
      </c>
      <c r="AB1978" s="36">
        <f t="shared" si="426"/>
        <v>0</v>
      </c>
      <c r="AC1978" s="37">
        <f t="shared" si="427"/>
        <v>0</v>
      </c>
      <c r="AD1978" s="35">
        <f>IF(OR(YEAR(G1978)&lt;2019,O1978="X"),0,IF(ISBLANK(H1978),DATEDIF(G1978,'[3]1.Pradzia'!$D$13,"M"),DATEDIF(G1978,H1978,"m")))</f>
        <v>0</v>
      </c>
      <c r="AE1978" s="37">
        <f>IF(E1978='[3]5.Grup_T'!$E$20,0,IF(AD1978&lt;&gt;0,M1978/V1978*MIN(12,AD1978),0))</f>
        <v>0</v>
      </c>
      <c r="AF1978" s="37">
        <f t="shared" si="428"/>
        <v>0</v>
      </c>
      <c r="AG1978" s="37">
        <f t="shared" si="429"/>
        <v>0</v>
      </c>
      <c r="AH1978" s="37">
        <f t="shared" si="430"/>
        <v>0</v>
      </c>
      <c r="AI1978" s="35" t="str">
        <f t="shared" si="431"/>
        <v>Nusidėvėjęs</v>
      </c>
      <c r="AJ1978" s="38" t="str">
        <f>IF(AND(F1978&lt;&gt;[3]Pav.tvarkyklė!$B$12,F1978&lt;&gt;[3]Pav.tvarkyklė!$B$13),"GVTNT","X")</f>
        <v>GVTNT</v>
      </c>
      <c r="AK1978" s="39">
        <f t="shared" si="433"/>
        <v>0</v>
      </c>
      <c r="AL1978" s="41"/>
      <c r="AM1978" s="41"/>
      <c r="AN1978" s="41">
        <f t="shared" si="421"/>
        <v>1900</v>
      </c>
      <c r="AO1978" s="41"/>
      <c r="AP1978" s="41"/>
      <c r="AQ1978" s="41"/>
      <c r="AR1978" s="42"/>
      <c r="AS1978" s="42"/>
      <c r="AU1978" s="43">
        <f t="shared" si="422"/>
        <v>0</v>
      </c>
    </row>
    <row r="1979" spans="1:47" ht="15" customHeight="1" x14ac:dyDescent="0.25">
      <c r="A1979" s="11"/>
      <c r="B1979" s="19">
        <v>2148</v>
      </c>
      <c r="C1979" s="74"/>
      <c r="D1979" s="77"/>
      <c r="E1979" s="78"/>
      <c r="F1979" s="74"/>
      <c r="G1979" s="80"/>
      <c r="H1979" s="49"/>
      <c r="I1979" s="79"/>
      <c r="J1979" s="27"/>
      <c r="K1979" s="27"/>
      <c r="L1979" s="79"/>
      <c r="M1979" s="81"/>
      <c r="N1979" s="29">
        <v>0</v>
      </c>
      <c r="O1979" s="30" t="str">
        <f>IF(G1979&lt;=$N$2,"",IF(F1979=[3]Pav.tvarkyklė!$B$13,"",IF(ISBLANK(R1979),"X","")))</f>
        <v/>
      </c>
      <c r="P1979" s="88"/>
      <c r="Q1979" s="78"/>
      <c r="R1979" s="78"/>
      <c r="S1979" s="63"/>
      <c r="T1979" s="63"/>
      <c r="U1979" s="34" t="str">
        <f>IFERROR(INDEX('[3]5.Grup_T'!$G$4:$G$22,MATCH('6.Turtas'!E1979,'[3]5.Grup_T'!$E$4:$E$22,0)),"0")</f>
        <v>0</v>
      </c>
      <c r="V1979" s="35">
        <f t="shared" si="423"/>
        <v>0</v>
      </c>
      <c r="W1979" s="35">
        <f>IF(NOT(ISBLANK(H1979)),(12-DATEDIF(H1979,'[3]1.Pradzia'!$D$13,"m")),0)</f>
        <v>0</v>
      </c>
      <c r="X1979" s="35">
        <f t="shared" si="424"/>
        <v>0</v>
      </c>
      <c r="Y1979" s="35">
        <f t="shared" si="434"/>
        <v>0</v>
      </c>
      <c r="Z1979" s="35">
        <f t="shared" si="432"/>
        <v>0</v>
      </c>
      <c r="AA1979" s="36">
        <f t="shared" si="425"/>
        <v>0</v>
      </c>
      <c r="AB1979" s="36">
        <f t="shared" si="426"/>
        <v>0</v>
      </c>
      <c r="AC1979" s="37">
        <f t="shared" si="427"/>
        <v>0</v>
      </c>
      <c r="AD1979" s="35">
        <f>IF(OR(YEAR(G1979)&lt;2019,O1979="X"),0,IF(ISBLANK(H1979),DATEDIF(G1979,'[3]1.Pradzia'!$D$13,"M"),DATEDIF(G1979,H1979,"m")))</f>
        <v>0</v>
      </c>
      <c r="AE1979" s="37">
        <f>IF(E1979='[3]5.Grup_T'!$E$20,0,IF(AD1979&lt;&gt;0,M1979/V1979*MIN(12,AD1979),0))</f>
        <v>0</v>
      </c>
      <c r="AF1979" s="37">
        <f t="shared" si="428"/>
        <v>0</v>
      </c>
      <c r="AG1979" s="37">
        <f t="shared" si="429"/>
        <v>0</v>
      </c>
      <c r="AH1979" s="37">
        <f t="shared" si="430"/>
        <v>0</v>
      </c>
      <c r="AI1979" s="35" t="str">
        <f t="shared" si="431"/>
        <v>Nusidėvėjęs</v>
      </c>
      <c r="AJ1979" s="38" t="str">
        <f>IF(AND(F1979&lt;&gt;[3]Pav.tvarkyklė!$B$12,F1979&lt;&gt;[3]Pav.tvarkyklė!$B$13),"GVTNT","X")</f>
        <v>GVTNT</v>
      </c>
      <c r="AK1979" s="39">
        <f t="shared" si="433"/>
        <v>0</v>
      </c>
      <c r="AL1979" s="41"/>
      <c r="AM1979" s="41"/>
      <c r="AN1979" s="41">
        <f t="shared" si="421"/>
        <v>1900</v>
      </c>
      <c r="AO1979" s="41"/>
      <c r="AP1979" s="41"/>
      <c r="AQ1979" s="41"/>
      <c r="AR1979" s="42"/>
      <c r="AS1979" s="42"/>
      <c r="AU1979" s="43">
        <f t="shared" si="422"/>
        <v>0</v>
      </c>
    </row>
    <row r="1980" spans="1:47" ht="15" customHeight="1" x14ac:dyDescent="0.25">
      <c r="A1980" s="11"/>
      <c r="B1980" s="19">
        <v>2149</v>
      </c>
      <c r="C1980" s="74"/>
      <c r="D1980" s="77"/>
      <c r="E1980" s="78"/>
      <c r="F1980" s="74"/>
      <c r="G1980" s="80"/>
      <c r="H1980" s="49"/>
      <c r="I1980" s="79"/>
      <c r="J1980" s="27"/>
      <c r="K1980" s="27"/>
      <c r="L1980" s="79"/>
      <c r="M1980" s="81"/>
      <c r="N1980" s="29">
        <v>0</v>
      </c>
      <c r="O1980" s="30" t="str">
        <f>IF(G1980&lt;=$N$2,"",IF(F1980=[3]Pav.tvarkyklė!$B$13,"",IF(ISBLANK(R1980),"X","")))</f>
        <v/>
      </c>
      <c r="P1980" s="88"/>
      <c r="Q1980" s="78"/>
      <c r="R1980" s="78"/>
      <c r="S1980" s="63"/>
      <c r="T1980" s="63"/>
      <c r="U1980" s="34" t="str">
        <f>IFERROR(INDEX('[3]5.Grup_T'!$G$4:$G$22,MATCH('6.Turtas'!E1980,'[3]5.Grup_T'!$E$4:$E$22,0)),"0")</f>
        <v>0</v>
      </c>
      <c r="V1980" s="35">
        <f t="shared" si="423"/>
        <v>0</v>
      </c>
      <c r="W1980" s="35">
        <f>IF(NOT(ISBLANK(H1980)),(12-DATEDIF(H1980,'[3]1.Pradzia'!$D$13,"m")),0)</f>
        <v>0</v>
      </c>
      <c r="X1980" s="35">
        <f t="shared" si="424"/>
        <v>0</v>
      </c>
      <c r="Y1980" s="35">
        <f t="shared" si="434"/>
        <v>0</v>
      </c>
      <c r="Z1980" s="35">
        <f t="shared" si="432"/>
        <v>0</v>
      </c>
      <c r="AA1980" s="36">
        <f t="shared" si="425"/>
        <v>0</v>
      </c>
      <c r="AB1980" s="36">
        <f t="shared" si="426"/>
        <v>0</v>
      </c>
      <c r="AC1980" s="37">
        <f t="shared" si="427"/>
        <v>0</v>
      </c>
      <c r="AD1980" s="35">
        <f>IF(OR(YEAR(G1980)&lt;2019,O1980="X"),0,IF(ISBLANK(H1980),DATEDIF(G1980,'[3]1.Pradzia'!$D$13,"M"),DATEDIF(G1980,H1980,"m")))</f>
        <v>0</v>
      </c>
      <c r="AE1980" s="37">
        <f>IF(E1980='[3]5.Grup_T'!$E$20,0,IF(AD1980&lt;&gt;0,M1980/V1980*MIN(12,AD1980),0))</f>
        <v>0</v>
      </c>
      <c r="AF1980" s="37">
        <f t="shared" si="428"/>
        <v>0</v>
      </c>
      <c r="AG1980" s="37">
        <f t="shared" si="429"/>
        <v>0</v>
      </c>
      <c r="AH1980" s="37">
        <f t="shared" si="430"/>
        <v>0</v>
      </c>
      <c r="AI1980" s="35" t="str">
        <f t="shared" si="431"/>
        <v>Nusidėvėjęs</v>
      </c>
      <c r="AJ1980" s="38" t="str">
        <f>IF(AND(F1980&lt;&gt;[3]Pav.tvarkyklė!$B$12,F1980&lt;&gt;[3]Pav.tvarkyklė!$B$13),"GVTNT","X")</f>
        <v>GVTNT</v>
      </c>
      <c r="AK1980" s="39">
        <f t="shared" si="433"/>
        <v>0</v>
      </c>
      <c r="AL1980" s="41"/>
      <c r="AM1980" s="41"/>
      <c r="AN1980" s="41">
        <f t="shared" si="421"/>
        <v>1900</v>
      </c>
      <c r="AO1980" s="41"/>
      <c r="AP1980" s="41"/>
      <c r="AQ1980" s="41"/>
      <c r="AR1980" s="42"/>
      <c r="AS1980" s="42"/>
      <c r="AU1980" s="43">
        <f t="shared" si="422"/>
        <v>0</v>
      </c>
    </row>
    <row r="1981" spans="1:47" ht="15" customHeight="1" x14ac:dyDescent="0.25">
      <c r="A1981" s="11"/>
      <c r="B1981" s="19">
        <v>2150</v>
      </c>
      <c r="C1981" s="74"/>
      <c r="D1981" s="77"/>
      <c r="E1981" s="78"/>
      <c r="F1981" s="74"/>
      <c r="G1981" s="80"/>
      <c r="H1981" s="49"/>
      <c r="I1981" s="79"/>
      <c r="J1981" s="27"/>
      <c r="K1981" s="27"/>
      <c r="L1981" s="79"/>
      <c r="M1981" s="81"/>
      <c r="N1981" s="29">
        <v>0</v>
      </c>
      <c r="O1981" s="30" t="str">
        <f>IF(G1981&lt;=$N$2,"",IF(F1981=[3]Pav.tvarkyklė!$B$13,"",IF(ISBLANK(R1981),"X","")))</f>
        <v/>
      </c>
      <c r="P1981" s="88"/>
      <c r="Q1981" s="78"/>
      <c r="R1981" s="78"/>
      <c r="S1981" s="63"/>
      <c r="T1981" s="63"/>
      <c r="U1981" s="34" t="str">
        <f>IFERROR(INDEX('[3]5.Grup_T'!$G$4:$G$22,MATCH('6.Turtas'!E1981,'[3]5.Grup_T'!$E$4:$E$22,0)),"0")</f>
        <v>0</v>
      </c>
      <c r="V1981" s="35">
        <f t="shared" si="423"/>
        <v>0</v>
      </c>
      <c r="W1981" s="35">
        <f>IF(NOT(ISBLANK(H1981)),(12-DATEDIF(H1981,'[3]1.Pradzia'!$D$13,"m")),0)</f>
        <v>0</v>
      </c>
      <c r="X1981" s="35">
        <f t="shared" si="424"/>
        <v>0</v>
      </c>
      <c r="Y1981" s="35">
        <f t="shared" si="434"/>
        <v>0</v>
      </c>
      <c r="Z1981" s="35">
        <f t="shared" si="432"/>
        <v>0</v>
      </c>
      <c r="AA1981" s="36">
        <f t="shared" si="425"/>
        <v>0</v>
      </c>
      <c r="AB1981" s="36">
        <f t="shared" si="426"/>
        <v>0</v>
      </c>
      <c r="AC1981" s="37">
        <f t="shared" si="427"/>
        <v>0</v>
      </c>
      <c r="AD1981" s="35">
        <f>IF(OR(YEAR(G1981)&lt;2019,O1981="X"),0,IF(ISBLANK(H1981),DATEDIF(G1981,'[3]1.Pradzia'!$D$13,"M"),DATEDIF(G1981,H1981,"m")))</f>
        <v>0</v>
      </c>
      <c r="AE1981" s="37">
        <f>IF(E1981='[3]5.Grup_T'!$E$20,0,IF(AD1981&lt;&gt;0,M1981/V1981*MIN(12,AD1981),0))</f>
        <v>0</v>
      </c>
      <c r="AF1981" s="37">
        <f t="shared" si="428"/>
        <v>0</v>
      </c>
      <c r="AG1981" s="37">
        <f t="shared" si="429"/>
        <v>0</v>
      </c>
      <c r="AH1981" s="37">
        <f t="shared" si="430"/>
        <v>0</v>
      </c>
      <c r="AI1981" s="35" t="str">
        <f t="shared" si="431"/>
        <v>Nusidėvėjęs</v>
      </c>
      <c r="AJ1981" s="38" t="str">
        <f>IF(AND(F1981&lt;&gt;[3]Pav.tvarkyklė!$B$12,F1981&lt;&gt;[3]Pav.tvarkyklė!$B$13),"GVTNT","X")</f>
        <v>GVTNT</v>
      </c>
      <c r="AK1981" s="39">
        <f t="shared" si="433"/>
        <v>0</v>
      </c>
      <c r="AL1981" s="41"/>
      <c r="AM1981" s="41"/>
      <c r="AN1981" s="41">
        <f t="shared" si="421"/>
        <v>1900</v>
      </c>
      <c r="AO1981" s="41"/>
      <c r="AP1981" s="41"/>
      <c r="AQ1981" s="41"/>
      <c r="AR1981" s="42"/>
      <c r="AS1981" s="42"/>
      <c r="AU1981" s="43">
        <f t="shared" si="422"/>
        <v>0</v>
      </c>
    </row>
    <row r="1982" spans="1:47" ht="15" customHeight="1" x14ac:dyDescent="0.25">
      <c r="A1982" s="11"/>
      <c r="B1982" s="19">
        <v>2151</v>
      </c>
      <c r="C1982" s="74"/>
      <c r="D1982" s="77"/>
      <c r="E1982" s="78"/>
      <c r="F1982" s="74"/>
      <c r="G1982" s="80"/>
      <c r="H1982" s="49"/>
      <c r="I1982" s="79"/>
      <c r="J1982" s="27"/>
      <c r="K1982" s="27"/>
      <c r="L1982" s="79"/>
      <c r="M1982" s="81"/>
      <c r="N1982" s="29">
        <v>0</v>
      </c>
      <c r="O1982" s="30" t="str">
        <f>IF(G1982&lt;=$N$2,"",IF(F1982=[3]Pav.tvarkyklė!$B$13,"",IF(ISBLANK(R1982),"X","")))</f>
        <v/>
      </c>
      <c r="P1982" s="88"/>
      <c r="Q1982" s="78"/>
      <c r="R1982" s="78"/>
      <c r="S1982" s="63"/>
      <c r="T1982" s="63"/>
      <c r="U1982" s="34" t="str">
        <f>IFERROR(INDEX('[3]5.Grup_T'!$G$4:$G$22,MATCH('6.Turtas'!E1982,'[3]5.Grup_T'!$E$4:$E$22,0)),"0")</f>
        <v>0</v>
      </c>
      <c r="V1982" s="35">
        <f t="shared" si="423"/>
        <v>0</v>
      </c>
      <c r="W1982" s="35">
        <f>IF(NOT(ISBLANK(H1982)),(12-DATEDIF(H1982,'[3]1.Pradzia'!$D$13,"m")),0)</f>
        <v>0</v>
      </c>
      <c r="X1982" s="35">
        <f t="shared" si="424"/>
        <v>0</v>
      </c>
      <c r="Y1982" s="35">
        <f t="shared" si="434"/>
        <v>0</v>
      </c>
      <c r="Z1982" s="35">
        <f t="shared" si="432"/>
        <v>0</v>
      </c>
      <c r="AA1982" s="36">
        <f t="shared" si="425"/>
        <v>0</v>
      </c>
      <c r="AB1982" s="36">
        <f t="shared" si="426"/>
        <v>0</v>
      </c>
      <c r="AC1982" s="37">
        <f t="shared" si="427"/>
        <v>0</v>
      </c>
      <c r="AD1982" s="35">
        <f>IF(OR(YEAR(G1982)&lt;2019,O1982="X"),0,IF(ISBLANK(H1982),DATEDIF(G1982,'[3]1.Pradzia'!$D$13,"M"),DATEDIF(G1982,H1982,"m")))</f>
        <v>0</v>
      </c>
      <c r="AE1982" s="37">
        <f>IF(E1982='[3]5.Grup_T'!$E$20,0,IF(AD1982&lt;&gt;0,M1982/V1982*MIN(12,AD1982),0))</f>
        <v>0</v>
      </c>
      <c r="AF1982" s="37">
        <f t="shared" si="428"/>
        <v>0</v>
      </c>
      <c r="AG1982" s="37">
        <f t="shared" si="429"/>
        <v>0</v>
      </c>
      <c r="AH1982" s="37">
        <f t="shared" si="430"/>
        <v>0</v>
      </c>
      <c r="AI1982" s="35" t="str">
        <f t="shared" si="431"/>
        <v>Nusidėvėjęs</v>
      </c>
      <c r="AJ1982" s="38" t="str">
        <f>IF(AND(F1982&lt;&gt;[3]Pav.tvarkyklė!$B$12,F1982&lt;&gt;[3]Pav.tvarkyklė!$B$13),"GVTNT","X")</f>
        <v>GVTNT</v>
      </c>
      <c r="AK1982" s="39">
        <f t="shared" si="433"/>
        <v>0</v>
      </c>
      <c r="AL1982" s="41"/>
      <c r="AM1982" s="41"/>
      <c r="AN1982" s="41">
        <f t="shared" si="421"/>
        <v>1900</v>
      </c>
      <c r="AO1982" s="41"/>
      <c r="AP1982" s="41"/>
      <c r="AQ1982" s="41"/>
      <c r="AR1982" s="42"/>
      <c r="AS1982" s="42"/>
      <c r="AU1982" s="43">
        <f t="shared" si="422"/>
        <v>0</v>
      </c>
    </row>
    <row r="1983" spans="1:47" ht="15" customHeight="1" x14ac:dyDescent="0.25">
      <c r="A1983" s="11"/>
      <c r="B1983" s="19">
        <v>2152</v>
      </c>
      <c r="C1983" s="74"/>
      <c r="D1983" s="77"/>
      <c r="E1983" s="78"/>
      <c r="F1983" s="74"/>
      <c r="G1983" s="80"/>
      <c r="H1983" s="49"/>
      <c r="I1983" s="79"/>
      <c r="J1983" s="27"/>
      <c r="K1983" s="27"/>
      <c r="L1983" s="79"/>
      <c r="M1983" s="81"/>
      <c r="N1983" s="29">
        <v>0</v>
      </c>
      <c r="O1983" s="30" t="str">
        <f>IF(G1983&lt;=$N$2,"",IF(F1983=[3]Pav.tvarkyklė!$B$13,"",IF(ISBLANK(R1983),"X","")))</f>
        <v/>
      </c>
      <c r="P1983" s="88"/>
      <c r="Q1983" s="78"/>
      <c r="R1983" s="78"/>
      <c r="S1983" s="63"/>
      <c r="T1983" s="63"/>
      <c r="U1983" s="34" t="str">
        <f>IFERROR(INDEX('[3]5.Grup_T'!$G$4:$G$22,MATCH('6.Turtas'!E1983,'[3]5.Grup_T'!$E$4:$E$22,0)),"0")</f>
        <v>0</v>
      </c>
      <c r="V1983" s="35">
        <f t="shared" si="423"/>
        <v>0</v>
      </c>
      <c r="W1983" s="35">
        <f>IF(NOT(ISBLANK(H1983)),(12-DATEDIF(H1983,'[3]1.Pradzia'!$D$13,"m")),0)</f>
        <v>0</v>
      </c>
      <c r="X1983" s="35">
        <f t="shared" si="424"/>
        <v>0</v>
      </c>
      <c r="Y1983" s="35">
        <f t="shared" si="434"/>
        <v>0</v>
      </c>
      <c r="Z1983" s="35">
        <f t="shared" si="432"/>
        <v>0</v>
      </c>
      <c r="AA1983" s="36">
        <f t="shared" si="425"/>
        <v>0</v>
      </c>
      <c r="AB1983" s="36">
        <f t="shared" si="426"/>
        <v>0</v>
      </c>
      <c r="AC1983" s="37">
        <f t="shared" si="427"/>
        <v>0</v>
      </c>
      <c r="AD1983" s="35">
        <f>IF(OR(YEAR(G1983)&lt;2019,O1983="X"),0,IF(ISBLANK(H1983),DATEDIF(G1983,'[3]1.Pradzia'!$D$13,"M"),DATEDIF(G1983,H1983,"m")))</f>
        <v>0</v>
      </c>
      <c r="AE1983" s="37">
        <f>IF(E1983='[3]5.Grup_T'!$E$20,0,IF(AD1983&lt;&gt;0,M1983/V1983*MIN(12,AD1983),0))</f>
        <v>0</v>
      </c>
      <c r="AF1983" s="37">
        <f t="shared" si="428"/>
        <v>0</v>
      </c>
      <c r="AG1983" s="37">
        <f t="shared" si="429"/>
        <v>0</v>
      </c>
      <c r="AH1983" s="37">
        <f t="shared" si="430"/>
        <v>0</v>
      </c>
      <c r="AI1983" s="35" t="str">
        <f t="shared" si="431"/>
        <v>Nusidėvėjęs</v>
      </c>
      <c r="AJ1983" s="38" t="str">
        <f>IF(AND(F1983&lt;&gt;[3]Pav.tvarkyklė!$B$12,F1983&lt;&gt;[3]Pav.tvarkyklė!$B$13),"GVTNT","X")</f>
        <v>GVTNT</v>
      </c>
      <c r="AK1983" s="39">
        <f t="shared" si="433"/>
        <v>0</v>
      </c>
      <c r="AL1983" s="41"/>
      <c r="AM1983" s="41"/>
      <c r="AN1983" s="41">
        <f t="shared" si="421"/>
        <v>1900</v>
      </c>
      <c r="AO1983" s="41"/>
      <c r="AP1983" s="41"/>
      <c r="AQ1983" s="41"/>
      <c r="AR1983" s="42"/>
      <c r="AS1983" s="42"/>
      <c r="AU1983" s="43">
        <f t="shared" si="422"/>
        <v>0</v>
      </c>
    </row>
    <row r="1984" spans="1:47" ht="15" customHeight="1" x14ac:dyDescent="0.25">
      <c r="A1984" s="11"/>
      <c r="B1984" s="19">
        <v>2153</v>
      </c>
      <c r="C1984" s="74"/>
      <c r="D1984" s="77"/>
      <c r="E1984" s="75"/>
      <c r="F1984" s="74"/>
      <c r="G1984" s="80"/>
      <c r="H1984" s="49"/>
      <c r="I1984" s="79"/>
      <c r="J1984" s="27"/>
      <c r="K1984" s="27"/>
      <c r="L1984" s="79"/>
      <c r="M1984" s="81"/>
      <c r="N1984" s="29">
        <v>0</v>
      </c>
      <c r="O1984" s="30" t="str">
        <f>IF(G1984&lt;=$N$2,"",IF(F1984=[3]Pav.tvarkyklė!$B$13,"",IF(ISBLANK(R1984),"X","")))</f>
        <v/>
      </c>
      <c r="P1984" s="88"/>
      <c r="Q1984" s="78"/>
      <c r="R1984" s="78"/>
      <c r="S1984" s="63"/>
      <c r="T1984" s="63"/>
      <c r="U1984" s="34" t="str">
        <f>IFERROR(INDEX('[3]5.Grup_T'!$G$4:$G$22,MATCH('6.Turtas'!E1984,'[3]5.Grup_T'!$E$4:$E$22,0)),"0")</f>
        <v>0</v>
      </c>
      <c r="V1984" s="35">
        <f t="shared" si="423"/>
        <v>0</v>
      </c>
      <c r="W1984" s="35">
        <f>IF(NOT(ISBLANK(H1984)),(12-DATEDIF(H1984,'[3]1.Pradzia'!$D$13,"m")),0)</f>
        <v>0</v>
      </c>
      <c r="X1984" s="35">
        <f t="shared" si="424"/>
        <v>0</v>
      </c>
      <c r="Y1984" s="35">
        <f t="shared" si="434"/>
        <v>0</v>
      </c>
      <c r="Z1984" s="35">
        <f t="shared" si="432"/>
        <v>0</v>
      </c>
      <c r="AA1984" s="36">
        <f t="shared" si="425"/>
        <v>0</v>
      </c>
      <c r="AB1984" s="36">
        <f t="shared" si="426"/>
        <v>0</v>
      </c>
      <c r="AC1984" s="37">
        <f t="shared" si="427"/>
        <v>0</v>
      </c>
      <c r="AD1984" s="35">
        <f>IF(OR(YEAR(G1984)&lt;2019,O1984="X"),0,IF(ISBLANK(H1984),DATEDIF(G1984,'[3]1.Pradzia'!$D$13,"M"),DATEDIF(G1984,H1984,"m")))</f>
        <v>0</v>
      </c>
      <c r="AE1984" s="37">
        <f>IF(E1984='[3]5.Grup_T'!$E$20,0,IF(AD1984&lt;&gt;0,M1984/V1984*MIN(12,AD1984),0))</f>
        <v>0</v>
      </c>
      <c r="AF1984" s="37">
        <f t="shared" si="428"/>
        <v>0</v>
      </c>
      <c r="AG1984" s="37">
        <f t="shared" si="429"/>
        <v>0</v>
      </c>
      <c r="AH1984" s="37">
        <f t="shared" si="430"/>
        <v>0</v>
      </c>
      <c r="AI1984" s="35" t="str">
        <f t="shared" si="431"/>
        <v>Nusidėvėjęs</v>
      </c>
      <c r="AJ1984" s="38" t="str">
        <f>IF(AND(F1984&lt;&gt;[3]Pav.tvarkyklė!$B$12,F1984&lt;&gt;[3]Pav.tvarkyklė!$B$13),"GVTNT","X")</f>
        <v>GVTNT</v>
      </c>
      <c r="AK1984" s="39">
        <f t="shared" si="433"/>
        <v>0</v>
      </c>
      <c r="AL1984" s="41"/>
      <c r="AM1984" s="41"/>
      <c r="AN1984" s="41">
        <f t="shared" si="421"/>
        <v>1900</v>
      </c>
      <c r="AO1984" s="41"/>
      <c r="AP1984" s="41"/>
      <c r="AQ1984" s="41"/>
      <c r="AR1984" s="42"/>
      <c r="AS1984" s="42"/>
      <c r="AU1984" s="43">
        <f t="shared" si="422"/>
        <v>0</v>
      </c>
    </row>
    <row r="1985" spans="1:47" ht="15" customHeight="1" x14ac:dyDescent="0.25">
      <c r="A1985" s="11"/>
      <c r="B1985" s="19">
        <v>2154</v>
      </c>
      <c r="C1985" s="74"/>
      <c r="D1985" s="77"/>
      <c r="E1985" s="78"/>
      <c r="F1985" s="74"/>
      <c r="G1985" s="80"/>
      <c r="H1985" s="49"/>
      <c r="I1985" s="79"/>
      <c r="J1985" s="27"/>
      <c r="K1985" s="27"/>
      <c r="L1985" s="79"/>
      <c r="M1985" s="81"/>
      <c r="N1985" s="29">
        <v>0</v>
      </c>
      <c r="O1985" s="30" t="str">
        <f>IF(G1985&lt;=$N$2,"",IF(F1985=[3]Pav.tvarkyklė!$B$13,"",IF(ISBLANK(R1985),"X","")))</f>
        <v/>
      </c>
      <c r="P1985" s="88"/>
      <c r="Q1985" s="78"/>
      <c r="R1985" s="78"/>
      <c r="S1985" s="63"/>
      <c r="T1985" s="63"/>
      <c r="U1985" s="34" t="str">
        <f>IFERROR(INDEX('[3]5.Grup_T'!$G$4:$G$22,MATCH('6.Turtas'!E1985,'[3]5.Grup_T'!$E$4:$E$22,0)),"0")</f>
        <v>0</v>
      </c>
      <c r="V1985" s="35">
        <f t="shared" si="423"/>
        <v>0</v>
      </c>
      <c r="W1985" s="35">
        <f>IF(NOT(ISBLANK(H1985)),(12-DATEDIF(H1985,'[3]1.Pradzia'!$D$13,"m")),0)</f>
        <v>0</v>
      </c>
      <c r="X1985" s="35">
        <f t="shared" si="424"/>
        <v>0</v>
      </c>
      <c r="Y1985" s="35">
        <f t="shared" si="434"/>
        <v>0</v>
      </c>
      <c r="Z1985" s="35">
        <f t="shared" si="432"/>
        <v>0</v>
      </c>
      <c r="AA1985" s="36">
        <f t="shared" si="425"/>
        <v>0</v>
      </c>
      <c r="AB1985" s="36">
        <f t="shared" si="426"/>
        <v>0</v>
      </c>
      <c r="AC1985" s="37">
        <f t="shared" si="427"/>
        <v>0</v>
      </c>
      <c r="AD1985" s="35">
        <f>IF(OR(YEAR(G1985)&lt;2019,O1985="X"),0,IF(ISBLANK(H1985),DATEDIF(G1985,'[3]1.Pradzia'!$D$13,"M"),DATEDIF(G1985,H1985,"m")))</f>
        <v>0</v>
      </c>
      <c r="AE1985" s="37">
        <f>IF(E1985='[3]5.Grup_T'!$E$20,0,IF(AD1985&lt;&gt;0,M1985/V1985*MIN(12,AD1985),0))</f>
        <v>0</v>
      </c>
      <c r="AF1985" s="37">
        <f t="shared" si="428"/>
        <v>0</v>
      </c>
      <c r="AG1985" s="37">
        <f t="shared" si="429"/>
        <v>0</v>
      </c>
      <c r="AH1985" s="37">
        <f t="shared" si="430"/>
        <v>0</v>
      </c>
      <c r="AI1985" s="35" t="str">
        <f t="shared" si="431"/>
        <v>Nusidėvėjęs</v>
      </c>
      <c r="AJ1985" s="38" t="str">
        <f>IF(AND(F1985&lt;&gt;[3]Pav.tvarkyklė!$B$12,F1985&lt;&gt;[3]Pav.tvarkyklė!$B$13),"GVTNT","X")</f>
        <v>GVTNT</v>
      </c>
      <c r="AK1985" s="39">
        <f t="shared" si="433"/>
        <v>0</v>
      </c>
      <c r="AL1985" s="41"/>
      <c r="AM1985" s="41"/>
      <c r="AN1985" s="41">
        <f t="shared" si="421"/>
        <v>1900</v>
      </c>
      <c r="AO1985" s="41"/>
      <c r="AP1985" s="41"/>
      <c r="AQ1985" s="41"/>
      <c r="AR1985" s="42"/>
      <c r="AS1985" s="42"/>
      <c r="AU1985" s="43">
        <f t="shared" si="422"/>
        <v>0</v>
      </c>
    </row>
    <row r="1986" spans="1:47" ht="15" customHeight="1" x14ac:dyDescent="0.25">
      <c r="A1986" s="11"/>
      <c r="B1986" s="19">
        <v>2155</v>
      </c>
      <c r="C1986" s="74"/>
      <c r="D1986" s="77"/>
      <c r="E1986" s="78"/>
      <c r="F1986" s="74"/>
      <c r="G1986" s="80"/>
      <c r="H1986" s="49"/>
      <c r="I1986" s="79"/>
      <c r="J1986" s="27"/>
      <c r="K1986" s="27"/>
      <c r="L1986" s="79"/>
      <c r="M1986" s="81"/>
      <c r="N1986" s="29">
        <v>0</v>
      </c>
      <c r="O1986" s="30" t="str">
        <f>IF(G1986&lt;=$N$2,"",IF(F1986=[3]Pav.tvarkyklė!$B$13,"",IF(ISBLANK(R1986),"X","")))</f>
        <v/>
      </c>
      <c r="P1986" s="88"/>
      <c r="Q1986" s="78"/>
      <c r="R1986" s="78"/>
      <c r="S1986" s="63"/>
      <c r="T1986" s="63"/>
      <c r="U1986" s="34" t="str">
        <f>IFERROR(INDEX('[3]5.Grup_T'!$G$4:$G$22,MATCH('6.Turtas'!E1986,'[3]5.Grup_T'!$E$4:$E$22,0)),"0")</f>
        <v>0</v>
      </c>
      <c r="V1986" s="35">
        <f t="shared" si="423"/>
        <v>0</v>
      </c>
      <c r="W1986" s="35">
        <f>IF(NOT(ISBLANK(H1986)),(12-DATEDIF(H1986,'[3]1.Pradzia'!$D$13,"m")),0)</f>
        <v>0</v>
      </c>
      <c r="X1986" s="35">
        <f t="shared" si="424"/>
        <v>0</v>
      </c>
      <c r="Y1986" s="35">
        <f t="shared" si="434"/>
        <v>0</v>
      </c>
      <c r="Z1986" s="35">
        <f t="shared" si="432"/>
        <v>0</v>
      </c>
      <c r="AA1986" s="36">
        <f t="shared" si="425"/>
        <v>0</v>
      </c>
      <c r="AB1986" s="36">
        <f t="shared" si="426"/>
        <v>0</v>
      </c>
      <c r="AC1986" s="37">
        <f t="shared" si="427"/>
        <v>0</v>
      </c>
      <c r="AD1986" s="35">
        <f>IF(OR(YEAR(G1986)&lt;2019,O1986="X"),0,IF(ISBLANK(H1986),DATEDIF(G1986,'[3]1.Pradzia'!$D$13,"M"),DATEDIF(G1986,H1986,"m")))</f>
        <v>0</v>
      </c>
      <c r="AE1986" s="37">
        <f>IF(E1986='[3]5.Grup_T'!$E$20,0,IF(AD1986&lt;&gt;0,M1986/V1986*MIN(12,AD1986),0))</f>
        <v>0</v>
      </c>
      <c r="AF1986" s="37">
        <f t="shared" si="428"/>
        <v>0</v>
      </c>
      <c r="AG1986" s="37">
        <f t="shared" si="429"/>
        <v>0</v>
      </c>
      <c r="AH1986" s="37">
        <f t="shared" si="430"/>
        <v>0</v>
      </c>
      <c r="AI1986" s="35" t="str">
        <f t="shared" si="431"/>
        <v>Nusidėvėjęs</v>
      </c>
      <c r="AJ1986" s="38" t="str">
        <f>IF(AND(F1986&lt;&gt;[3]Pav.tvarkyklė!$B$12,F1986&lt;&gt;[3]Pav.tvarkyklė!$B$13),"GVTNT","X")</f>
        <v>GVTNT</v>
      </c>
      <c r="AK1986" s="39">
        <f t="shared" si="433"/>
        <v>0</v>
      </c>
      <c r="AL1986" s="41"/>
      <c r="AM1986" s="41"/>
      <c r="AN1986" s="41">
        <f t="shared" si="421"/>
        <v>1900</v>
      </c>
      <c r="AO1986" s="41"/>
      <c r="AP1986" s="41"/>
      <c r="AQ1986" s="41"/>
      <c r="AR1986" s="42"/>
      <c r="AS1986" s="42"/>
      <c r="AU1986" s="43">
        <f t="shared" si="422"/>
        <v>0</v>
      </c>
    </row>
    <row r="1987" spans="1:47" ht="15" customHeight="1" x14ac:dyDescent="0.25">
      <c r="A1987" s="11"/>
      <c r="B1987" s="19">
        <v>2156</v>
      </c>
      <c r="C1987" s="74"/>
      <c r="D1987" s="77"/>
      <c r="E1987" s="75"/>
      <c r="F1987" s="74"/>
      <c r="G1987" s="80"/>
      <c r="H1987" s="49"/>
      <c r="I1987" s="79"/>
      <c r="J1987" s="27"/>
      <c r="K1987" s="27"/>
      <c r="L1987" s="79"/>
      <c r="M1987" s="81"/>
      <c r="N1987" s="29">
        <v>0</v>
      </c>
      <c r="O1987" s="30" t="str">
        <f>IF(G1987&lt;=$N$2,"",IF(F1987=[3]Pav.tvarkyklė!$B$13,"",IF(ISBLANK(R1987),"X","")))</f>
        <v/>
      </c>
      <c r="P1987" s="88"/>
      <c r="Q1987" s="78"/>
      <c r="R1987" s="78"/>
      <c r="S1987" s="63"/>
      <c r="T1987" s="63"/>
      <c r="U1987" s="34" t="str">
        <f>IFERROR(INDEX('[3]5.Grup_T'!$G$4:$G$22,MATCH('6.Turtas'!E1987,'[3]5.Grup_T'!$E$4:$E$22,0)),"0")</f>
        <v>0</v>
      </c>
      <c r="V1987" s="35">
        <f t="shared" si="423"/>
        <v>0</v>
      </c>
      <c r="W1987" s="35">
        <f>IF(NOT(ISBLANK(H1987)),(12-DATEDIF(H1987,'[3]1.Pradzia'!$D$13,"m")),0)</f>
        <v>0</v>
      </c>
      <c r="X1987" s="35">
        <f t="shared" si="424"/>
        <v>0</v>
      </c>
      <c r="Y1987" s="35">
        <f t="shared" si="434"/>
        <v>0</v>
      </c>
      <c r="Z1987" s="35">
        <f t="shared" si="432"/>
        <v>0</v>
      </c>
      <c r="AA1987" s="36">
        <f t="shared" si="425"/>
        <v>0</v>
      </c>
      <c r="AB1987" s="36">
        <f t="shared" si="426"/>
        <v>0</v>
      </c>
      <c r="AC1987" s="37">
        <f t="shared" si="427"/>
        <v>0</v>
      </c>
      <c r="AD1987" s="35">
        <f>IF(OR(YEAR(G1987)&lt;2019,O1987="X"),0,IF(ISBLANK(H1987),DATEDIF(G1987,'[3]1.Pradzia'!$D$13,"M"),DATEDIF(G1987,H1987,"m")))</f>
        <v>0</v>
      </c>
      <c r="AE1987" s="37">
        <f>IF(E1987='[3]5.Grup_T'!$E$20,0,IF(AD1987&lt;&gt;0,M1987/V1987*MIN(12,AD1987),0))</f>
        <v>0</v>
      </c>
      <c r="AF1987" s="37">
        <f t="shared" si="428"/>
        <v>0</v>
      </c>
      <c r="AG1987" s="37">
        <f t="shared" si="429"/>
        <v>0</v>
      </c>
      <c r="AH1987" s="37">
        <f t="shared" si="430"/>
        <v>0</v>
      </c>
      <c r="AI1987" s="35" t="str">
        <f t="shared" si="431"/>
        <v>Nusidėvėjęs</v>
      </c>
      <c r="AJ1987" s="38" t="str">
        <f>IF(AND(F1987&lt;&gt;[3]Pav.tvarkyklė!$B$12,F1987&lt;&gt;[3]Pav.tvarkyklė!$B$13),"GVTNT","X")</f>
        <v>GVTNT</v>
      </c>
      <c r="AK1987" s="39">
        <f t="shared" si="433"/>
        <v>0</v>
      </c>
      <c r="AL1987" s="41"/>
      <c r="AM1987" s="41"/>
      <c r="AN1987" s="41">
        <f t="shared" si="421"/>
        <v>1900</v>
      </c>
      <c r="AO1987" s="41"/>
      <c r="AP1987" s="41"/>
      <c r="AQ1987" s="41"/>
      <c r="AR1987" s="42"/>
      <c r="AS1987" s="42"/>
      <c r="AU1987" s="43">
        <f t="shared" si="422"/>
        <v>0</v>
      </c>
    </row>
    <row r="1988" spans="1:47" ht="15" customHeight="1" x14ac:dyDescent="0.25">
      <c r="A1988" s="11"/>
      <c r="B1988" s="19">
        <v>2157</v>
      </c>
      <c r="C1988" s="74"/>
      <c r="D1988" s="77"/>
      <c r="E1988" s="75"/>
      <c r="F1988" s="74"/>
      <c r="G1988" s="80"/>
      <c r="H1988" s="49"/>
      <c r="I1988" s="79"/>
      <c r="J1988" s="27"/>
      <c r="K1988" s="27"/>
      <c r="L1988" s="79"/>
      <c r="M1988" s="81"/>
      <c r="N1988" s="29">
        <v>0</v>
      </c>
      <c r="O1988" s="30" t="str">
        <f>IF(G1988&lt;=$N$2,"",IF(F1988=[3]Pav.tvarkyklė!$B$13,"",IF(ISBLANK(R1988),"X","")))</f>
        <v/>
      </c>
      <c r="P1988" s="88"/>
      <c r="Q1988" s="78"/>
      <c r="R1988" s="78"/>
      <c r="S1988" s="63"/>
      <c r="T1988" s="63"/>
      <c r="U1988" s="34" t="str">
        <f>IFERROR(INDEX('[3]5.Grup_T'!$G$4:$G$22,MATCH('6.Turtas'!E1988,'[3]5.Grup_T'!$E$4:$E$22,0)),"0")</f>
        <v>0</v>
      </c>
      <c r="V1988" s="35">
        <f t="shared" si="423"/>
        <v>0</v>
      </c>
      <c r="W1988" s="35">
        <f>IF(NOT(ISBLANK(H1988)),(12-DATEDIF(H1988,'[3]1.Pradzia'!$D$13,"m")),0)</f>
        <v>0</v>
      </c>
      <c r="X1988" s="35">
        <f t="shared" si="424"/>
        <v>0</v>
      </c>
      <c r="Y1988" s="35">
        <f t="shared" si="434"/>
        <v>0</v>
      </c>
      <c r="Z1988" s="35">
        <f t="shared" si="432"/>
        <v>0</v>
      </c>
      <c r="AA1988" s="36">
        <f t="shared" si="425"/>
        <v>0</v>
      </c>
      <c r="AB1988" s="36">
        <f t="shared" si="426"/>
        <v>0</v>
      </c>
      <c r="AC1988" s="37">
        <f t="shared" si="427"/>
        <v>0</v>
      </c>
      <c r="AD1988" s="35">
        <f>IF(OR(YEAR(G1988)&lt;2019,O1988="X"),0,IF(ISBLANK(H1988),DATEDIF(G1988,'[3]1.Pradzia'!$D$13,"M"),DATEDIF(G1988,H1988,"m")))</f>
        <v>0</v>
      </c>
      <c r="AE1988" s="37">
        <f>IF(E1988='[3]5.Grup_T'!$E$20,0,IF(AD1988&lt;&gt;0,M1988/V1988*MIN(12,AD1988),0))</f>
        <v>0</v>
      </c>
      <c r="AF1988" s="37">
        <f t="shared" si="428"/>
        <v>0</v>
      </c>
      <c r="AG1988" s="37">
        <f t="shared" si="429"/>
        <v>0</v>
      </c>
      <c r="AH1988" s="37">
        <f t="shared" si="430"/>
        <v>0</v>
      </c>
      <c r="AI1988" s="35" t="str">
        <f t="shared" si="431"/>
        <v>Nusidėvėjęs</v>
      </c>
      <c r="AJ1988" s="38" t="str">
        <f>IF(AND(F1988&lt;&gt;[3]Pav.tvarkyklė!$B$12,F1988&lt;&gt;[3]Pav.tvarkyklė!$B$13),"GVTNT","X")</f>
        <v>GVTNT</v>
      </c>
      <c r="AK1988" s="39">
        <f t="shared" si="433"/>
        <v>0</v>
      </c>
      <c r="AL1988" s="41"/>
      <c r="AM1988" s="41"/>
      <c r="AN1988" s="41">
        <f t="shared" si="421"/>
        <v>1900</v>
      </c>
      <c r="AO1988" s="41"/>
      <c r="AP1988" s="41"/>
      <c r="AQ1988" s="41"/>
      <c r="AR1988" s="42"/>
      <c r="AS1988" s="42"/>
      <c r="AU1988" s="43">
        <f t="shared" si="422"/>
        <v>0</v>
      </c>
    </row>
    <row r="1989" spans="1:47" ht="15" customHeight="1" x14ac:dyDescent="0.25">
      <c r="A1989" s="11"/>
      <c r="B1989" s="19">
        <v>2158</v>
      </c>
      <c r="C1989" s="74"/>
      <c r="D1989" s="77"/>
      <c r="E1989" s="75"/>
      <c r="F1989" s="74"/>
      <c r="G1989" s="80"/>
      <c r="H1989" s="49"/>
      <c r="I1989" s="79"/>
      <c r="J1989" s="27"/>
      <c r="K1989" s="27"/>
      <c r="L1989" s="79"/>
      <c r="M1989" s="81"/>
      <c r="N1989" s="29">
        <v>0</v>
      </c>
      <c r="O1989" s="30" t="str">
        <f>IF(G1989&lt;=$N$2,"",IF(F1989=[3]Pav.tvarkyklė!$B$13,"",IF(ISBLANK(R1989),"X","")))</f>
        <v/>
      </c>
      <c r="P1989" s="88"/>
      <c r="Q1989" s="78"/>
      <c r="R1989" s="78"/>
      <c r="S1989" s="63"/>
      <c r="T1989" s="63"/>
      <c r="U1989" s="34" t="str">
        <f>IFERROR(INDEX('[3]5.Grup_T'!$G$4:$G$22,MATCH('6.Turtas'!E1989,'[3]5.Grup_T'!$E$4:$E$22,0)),"0")</f>
        <v>0</v>
      </c>
      <c r="V1989" s="35">
        <f t="shared" si="423"/>
        <v>0</v>
      </c>
      <c r="W1989" s="35">
        <f>IF(NOT(ISBLANK(H1989)),(12-DATEDIF(H1989,'[3]1.Pradzia'!$D$13,"m")),0)</f>
        <v>0</v>
      </c>
      <c r="X1989" s="35">
        <f t="shared" si="424"/>
        <v>0</v>
      </c>
      <c r="Y1989" s="35">
        <f t="shared" si="434"/>
        <v>0</v>
      </c>
      <c r="Z1989" s="35">
        <f t="shared" si="432"/>
        <v>0</v>
      </c>
      <c r="AA1989" s="36">
        <f t="shared" si="425"/>
        <v>0</v>
      </c>
      <c r="AB1989" s="36">
        <f t="shared" si="426"/>
        <v>0</v>
      </c>
      <c r="AC1989" s="37">
        <f t="shared" si="427"/>
        <v>0</v>
      </c>
      <c r="AD1989" s="35">
        <f>IF(OR(YEAR(G1989)&lt;2019,O1989="X"),0,IF(ISBLANK(H1989),DATEDIF(G1989,'[3]1.Pradzia'!$D$13,"M"),DATEDIF(G1989,H1989,"m")))</f>
        <v>0</v>
      </c>
      <c r="AE1989" s="37">
        <f>IF(E1989='[3]5.Grup_T'!$E$20,0,IF(AD1989&lt;&gt;0,M1989/V1989*MIN(12,AD1989),0))</f>
        <v>0</v>
      </c>
      <c r="AF1989" s="37">
        <f t="shared" si="428"/>
        <v>0</v>
      </c>
      <c r="AG1989" s="37">
        <f t="shared" si="429"/>
        <v>0</v>
      </c>
      <c r="AH1989" s="37">
        <f t="shared" si="430"/>
        <v>0</v>
      </c>
      <c r="AI1989" s="35" t="str">
        <f t="shared" si="431"/>
        <v>Nusidėvėjęs</v>
      </c>
      <c r="AJ1989" s="38" t="str">
        <f>IF(AND(F1989&lt;&gt;[3]Pav.tvarkyklė!$B$12,F1989&lt;&gt;[3]Pav.tvarkyklė!$B$13),"GVTNT","X")</f>
        <v>GVTNT</v>
      </c>
      <c r="AK1989" s="39">
        <f t="shared" si="433"/>
        <v>0</v>
      </c>
      <c r="AL1989" s="41"/>
      <c r="AM1989" s="41"/>
      <c r="AN1989" s="41">
        <f t="shared" ref="AN1989:AN2052" si="435">YEAR(G1989)</f>
        <v>1900</v>
      </c>
      <c r="AO1989" s="41"/>
      <c r="AP1989" s="41"/>
      <c r="AQ1989" s="41"/>
      <c r="AR1989" s="42"/>
      <c r="AS1989" s="42"/>
      <c r="AU1989" s="43">
        <f t="shared" ref="AU1989:AU2052" si="436">AF1989-AT1989</f>
        <v>0</v>
      </c>
    </row>
    <row r="1990" spans="1:47" ht="15" customHeight="1" x14ac:dyDescent="0.25">
      <c r="A1990" s="11"/>
      <c r="B1990" s="19">
        <v>2159</v>
      </c>
      <c r="C1990" s="74"/>
      <c r="D1990" s="77"/>
      <c r="E1990" s="75"/>
      <c r="F1990" s="74"/>
      <c r="G1990" s="80"/>
      <c r="H1990" s="49"/>
      <c r="I1990" s="79"/>
      <c r="J1990" s="27"/>
      <c r="K1990" s="27"/>
      <c r="L1990" s="79"/>
      <c r="M1990" s="81"/>
      <c r="N1990" s="29">
        <v>0</v>
      </c>
      <c r="O1990" s="30" t="str">
        <f>IF(G1990&lt;=$N$2,"",IF(F1990=[3]Pav.tvarkyklė!$B$13,"",IF(ISBLANK(R1990),"X","")))</f>
        <v/>
      </c>
      <c r="P1990" s="88"/>
      <c r="Q1990" s="78"/>
      <c r="R1990" s="78"/>
      <c r="S1990" s="63"/>
      <c r="T1990" s="63"/>
      <c r="U1990" s="34" t="str">
        <f>IFERROR(INDEX('[3]5.Grup_T'!$G$4:$G$22,MATCH('6.Turtas'!E1990,'[3]5.Grup_T'!$E$4:$E$22,0)),"0")</f>
        <v>0</v>
      </c>
      <c r="V1990" s="35">
        <f t="shared" si="423"/>
        <v>0</v>
      </c>
      <c r="W1990" s="35">
        <f>IF(NOT(ISBLANK(H1990)),(12-DATEDIF(H1990,'[3]1.Pradzia'!$D$13,"m")),0)</f>
        <v>0</v>
      </c>
      <c r="X1990" s="35">
        <f t="shared" si="424"/>
        <v>0</v>
      </c>
      <c r="Y1990" s="35">
        <f t="shared" si="434"/>
        <v>0</v>
      </c>
      <c r="Z1990" s="35">
        <f t="shared" si="432"/>
        <v>0</v>
      </c>
      <c r="AA1990" s="36">
        <f t="shared" si="425"/>
        <v>0</v>
      </c>
      <c r="AB1990" s="36">
        <f t="shared" si="426"/>
        <v>0</v>
      </c>
      <c r="AC1990" s="37">
        <f t="shared" si="427"/>
        <v>0</v>
      </c>
      <c r="AD1990" s="35">
        <f>IF(OR(YEAR(G1990)&lt;2019,O1990="X"),0,IF(ISBLANK(H1990),DATEDIF(G1990,'[3]1.Pradzia'!$D$13,"M"),DATEDIF(G1990,H1990,"m")))</f>
        <v>0</v>
      </c>
      <c r="AE1990" s="37">
        <f>IF(E1990='[3]5.Grup_T'!$E$20,0,IF(AD1990&lt;&gt;0,M1990/V1990*MIN(12,AD1990),0))</f>
        <v>0</v>
      </c>
      <c r="AF1990" s="37">
        <f t="shared" si="428"/>
        <v>0</v>
      </c>
      <c r="AG1990" s="37">
        <f t="shared" si="429"/>
        <v>0</v>
      </c>
      <c r="AH1990" s="37">
        <f t="shared" si="430"/>
        <v>0</v>
      </c>
      <c r="AI1990" s="35" t="str">
        <f t="shared" si="431"/>
        <v>Nusidėvėjęs</v>
      </c>
      <c r="AJ1990" s="38" t="str">
        <f>IF(AND(F1990&lt;&gt;[3]Pav.tvarkyklė!$B$12,F1990&lt;&gt;[3]Pav.tvarkyklė!$B$13),"GVTNT","X")</f>
        <v>GVTNT</v>
      </c>
      <c r="AK1990" s="39">
        <f t="shared" si="433"/>
        <v>0</v>
      </c>
      <c r="AL1990" s="41"/>
      <c r="AM1990" s="41"/>
      <c r="AN1990" s="41">
        <f t="shared" si="435"/>
        <v>1900</v>
      </c>
      <c r="AO1990" s="41"/>
      <c r="AP1990" s="41"/>
      <c r="AQ1990" s="41"/>
      <c r="AR1990" s="42"/>
      <c r="AS1990" s="42"/>
      <c r="AU1990" s="43">
        <f t="shared" si="436"/>
        <v>0</v>
      </c>
    </row>
    <row r="1991" spans="1:47" ht="15" customHeight="1" x14ac:dyDescent="0.25">
      <c r="A1991" s="11"/>
      <c r="B1991" s="19">
        <v>2160</v>
      </c>
      <c r="C1991" s="74"/>
      <c r="D1991" s="77"/>
      <c r="E1991" s="75"/>
      <c r="F1991" s="74"/>
      <c r="G1991" s="80"/>
      <c r="H1991" s="49"/>
      <c r="I1991" s="79"/>
      <c r="J1991" s="27"/>
      <c r="K1991" s="27"/>
      <c r="L1991" s="79"/>
      <c r="M1991" s="81"/>
      <c r="N1991" s="29">
        <v>0</v>
      </c>
      <c r="O1991" s="30" t="str">
        <f>IF(G1991&lt;=$N$2,"",IF(F1991=[3]Pav.tvarkyklė!$B$13,"",IF(ISBLANK(R1991),"X","")))</f>
        <v/>
      </c>
      <c r="P1991" s="88"/>
      <c r="Q1991" s="78"/>
      <c r="R1991" s="78"/>
      <c r="S1991" s="63"/>
      <c r="T1991" s="63"/>
      <c r="U1991" s="34" t="str">
        <f>IFERROR(INDEX('[3]5.Grup_T'!$G$4:$G$22,MATCH('6.Turtas'!E1991,'[3]5.Grup_T'!$E$4:$E$22,0)),"0")</f>
        <v>0</v>
      </c>
      <c r="V1991" s="35">
        <f t="shared" si="423"/>
        <v>0</v>
      </c>
      <c r="W1991" s="35">
        <f>IF(NOT(ISBLANK(H1991)),(12-DATEDIF(H1991,'[3]1.Pradzia'!$D$13,"m")),0)</f>
        <v>0</v>
      </c>
      <c r="X1991" s="35">
        <f t="shared" si="424"/>
        <v>0</v>
      </c>
      <c r="Y1991" s="35">
        <f t="shared" si="434"/>
        <v>0</v>
      </c>
      <c r="Z1991" s="35">
        <f t="shared" si="432"/>
        <v>0</v>
      </c>
      <c r="AA1991" s="36">
        <f t="shared" si="425"/>
        <v>0</v>
      </c>
      <c r="AB1991" s="36">
        <f t="shared" si="426"/>
        <v>0</v>
      </c>
      <c r="AC1991" s="37">
        <f t="shared" si="427"/>
        <v>0</v>
      </c>
      <c r="AD1991" s="35">
        <f>IF(OR(YEAR(G1991)&lt;2019,O1991="X"),0,IF(ISBLANK(H1991),DATEDIF(G1991,'[3]1.Pradzia'!$D$13,"M"),DATEDIF(G1991,H1991,"m")))</f>
        <v>0</v>
      </c>
      <c r="AE1991" s="37">
        <f>IF(E1991='[3]5.Grup_T'!$E$20,0,IF(AD1991&lt;&gt;0,M1991/V1991*MIN(12,AD1991),0))</f>
        <v>0</v>
      </c>
      <c r="AF1991" s="37">
        <f t="shared" si="428"/>
        <v>0</v>
      </c>
      <c r="AG1991" s="37">
        <f t="shared" si="429"/>
        <v>0</v>
      </c>
      <c r="AH1991" s="37">
        <f t="shared" si="430"/>
        <v>0</v>
      </c>
      <c r="AI1991" s="35" t="str">
        <f t="shared" si="431"/>
        <v>Nusidėvėjęs</v>
      </c>
      <c r="AJ1991" s="38" t="str">
        <f>IF(AND(F1991&lt;&gt;[3]Pav.tvarkyklė!$B$12,F1991&lt;&gt;[3]Pav.tvarkyklė!$B$13),"GVTNT","X")</f>
        <v>GVTNT</v>
      </c>
      <c r="AK1991" s="39">
        <f t="shared" si="433"/>
        <v>0</v>
      </c>
      <c r="AL1991" s="41"/>
      <c r="AM1991" s="41"/>
      <c r="AN1991" s="41">
        <f t="shared" si="435"/>
        <v>1900</v>
      </c>
      <c r="AO1991" s="41"/>
      <c r="AP1991" s="41"/>
      <c r="AQ1991" s="41"/>
      <c r="AR1991" s="42"/>
      <c r="AS1991" s="42"/>
      <c r="AU1991" s="43">
        <f t="shared" si="436"/>
        <v>0</v>
      </c>
    </row>
    <row r="1992" spans="1:47" ht="15" customHeight="1" x14ac:dyDescent="0.25">
      <c r="A1992" s="11"/>
      <c r="B1992" s="19">
        <v>2161</v>
      </c>
      <c r="C1992" s="74"/>
      <c r="D1992" s="77"/>
      <c r="E1992" s="75"/>
      <c r="F1992" s="74"/>
      <c r="G1992" s="80"/>
      <c r="H1992" s="49"/>
      <c r="I1992" s="79"/>
      <c r="J1992" s="27"/>
      <c r="K1992" s="27"/>
      <c r="L1992" s="79"/>
      <c r="M1992" s="81"/>
      <c r="N1992" s="29">
        <v>0</v>
      </c>
      <c r="O1992" s="30" t="str">
        <f>IF(G1992&lt;=$N$2,"",IF(F1992=[3]Pav.tvarkyklė!$B$13,"",IF(ISBLANK(R1992),"X","")))</f>
        <v/>
      </c>
      <c r="P1992" s="88"/>
      <c r="Q1992" s="78"/>
      <c r="R1992" s="78"/>
      <c r="S1992" s="63"/>
      <c r="T1992" s="63"/>
      <c r="U1992" s="34" t="str">
        <f>IFERROR(INDEX('[3]5.Grup_T'!$G$4:$G$22,MATCH('6.Turtas'!E1992,'[3]5.Grup_T'!$E$4:$E$22,0)),"0")</f>
        <v>0</v>
      </c>
      <c r="V1992" s="35">
        <f t="shared" si="423"/>
        <v>0</v>
      </c>
      <c r="W1992" s="35">
        <f>IF(NOT(ISBLANK(H1992)),(12-DATEDIF(H1992,'[3]1.Pradzia'!$D$13,"m")),0)</f>
        <v>0</v>
      </c>
      <c r="X1992" s="35">
        <f t="shared" si="424"/>
        <v>0</v>
      </c>
      <c r="Y1992" s="35">
        <f t="shared" si="434"/>
        <v>0</v>
      </c>
      <c r="Z1992" s="35">
        <f t="shared" si="432"/>
        <v>0</v>
      </c>
      <c r="AA1992" s="36">
        <f t="shared" si="425"/>
        <v>0</v>
      </c>
      <c r="AB1992" s="36">
        <f t="shared" si="426"/>
        <v>0</v>
      </c>
      <c r="AC1992" s="37">
        <f t="shared" si="427"/>
        <v>0</v>
      </c>
      <c r="AD1992" s="35">
        <f>IF(OR(YEAR(G1992)&lt;2019,O1992="X"),0,IF(ISBLANK(H1992),DATEDIF(G1992,'[3]1.Pradzia'!$D$13,"M"),DATEDIF(G1992,H1992,"m")))</f>
        <v>0</v>
      </c>
      <c r="AE1992" s="37">
        <f>IF(E1992='[3]5.Grup_T'!$E$20,0,IF(AD1992&lt;&gt;0,M1992/V1992*MIN(12,AD1992),0))</f>
        <v>0</v>
      </c>
      <c r="AF1992" s="37">
        <f t="shared" si="428"/>
        <v>0</v>
      </c>
      <c r="AG1992" s="37">
        <f t="shared" si="429"/>
        <v>0</v>
      </c>
      <c r="AH1992" s="37">
        <f t="shared" si="430"/>
        <v>0</v>
      </c>
      <c r="AI1992" s="35" t="str">
        <f t="shared" si="431"/>
        <v>Nusidėvėjęs</v>
      </c>
      <c r="AJ1992" s="38" t="str">
        <f>IF(AND(F1992&lt;&gt;[3]Pav.tvarkyklė!$B$12,F1992&lt;&gt;[3]Pav.tvarkyklė!$B$13),"GVTNT","X")</f>
        <v>GVTNT</v>
      </c>
      <c r="AK1992" s="39">
        <f t="shared" si="433"/>
        <v>0</v>
      </c>
      <c r="AL1992" s="41"/>
      <c r="AM1992" s="41"/>
      <c r="AN1992" s="41">
        <f t="shared" si="435"/>
        <v>1900</v>
      </c>
      <c r="AO1992" s="41"/>
      <c r="AP1992" s="41"/>
      <c r="AQ1992" s="41"/>
      <c r="AR1992" s="42"/>
      <c r="AS1992" s="42"/>
      <c r="AU1992" s="43">
        <f t="shared" si="436"/>
        <v>0</v>
      </c>
    </row>
    <row r="1993" spans="1:47" ht="15" customHeight="1" x14ac:dyDescent="0.25">
      <c r="A1993" s="11"/>
      <c r="B1993" s="19">
        <v>2162</v>
      </c>
      <c r="C1993" s="74"/>
      <c r="D1993" s="77"/>
      <c r="E1993" s="75"/>
      <c r="F1993" s="74"/>
      <c r="G1993" s="80"/>
      <c r="H1993" s="49"/>
      <c r="I1993" s="79"/>
      <c r="J1993" s="27"/>
      <c r="K1993" s="27"/>
      <c r="L1993" s="79"/>
      <c r="M1993" s="81"/>
      <c r="N1993" s="29">
        <v>0</v>
      </c>
      <c r="O1993" s="30" t="str">
        <f>IF(G1993&lt;=$N$2,"",IF(F1993=[3]Pav.tvarkyklė!$B$13,"",IF(ISBLANK(R1993),"X","")))</f>
        <v/>
      </c>
      <c r="P1993" s="88"/>
      <c r="Q1993" s="78"/>
      <c r="R1993" s="78"/>
      <c r="S1993" s="63"/>
      <c r="T1993" s="63"/>
      <c r="U1993" s="34" t="str">
        <f>IFERROR(INDEX('[3]5.Grup_T'!$G$4:$G$22,MATCH('6.Turtas'!E1993,'[3]5.Grup_T'!$E$4:$E$22,0)),"0")</f>
        <v>0</v>
      </c>
      <c r="V1993" s="35">
        <f t="shared" si="423"/>
        <v>0</v>
      </c>
      <c r="W1993" s="35">
        <f>IF(NOT(ISBLANK(H1993)),(12-DATEDIF(H1993,'[3]1.Pradzia'!$D$13,"m")),0)</f>
        <v>0</v>
      </c>
      <c r="X1993" s="35">
        <f t="shared" si="424"/>
        <v>0</v>
      </c>
      <c r="Y1993" s="35">
        <f t="shared" si="434"/>
        <v>0</v>
      </c>
      <c r="Z1993" s="35">
        <f t="shared" si="432"/>
        <v>0</v>
      </c>
      <c r="AA1993" s="36">
        <f t="shared" si="425"/>
        <v>0</v>
      </c>
      <c r="AB1993" s="36">
        <f t="shared" si="426"/>
        <v>0</v>
      </c>
      <c r="AC1993" s="37">
        <f t="shared" si="427"/>
        <v>0</v>
      </c>
      <c r="AD1993" s="35">
        <f>IF(OR(YEAR(G1993)&lt;2019,O1993="X"),0,IF(ISBLANK(H1993),DATEDIF(G1993,'[3]1.Pradzia'!$D$13,"M"),DATEDIF(G1993,H1993,"m")))</f>
        <v>0</v>
      </c>
      <c r="AE1993" s="37">
        <f>IF(E1993='[3]5.Grup_T'!$E$20,0,IF(AD1993&lt;&gt;0,M1993/V1993*MIN(12,AD1993),0))</f>
        <v>0</v>
      </c>
      <c r="AF1993" s="37">
        <f t="shared" si="428"/>
        <v>0</v>
      </c>
      <c r="AG1993" s="37">
        <f t="shared" si="429"/>
        <v>0</v>
      </c>
      <c r="AH1993" s="37">
        <f t="shared" si="430"/>
        <v>0</v>
      </c>
      <c r="AI1993" s="35" t="str">
        <f t="shared" si="431"/>
        <v>Nusidėvėjęs</v>
      </c>
      <c r="AJ1993" s="38" t="str">
        <f>IF(AND(F1993&lt;&gt;[3]Pav.tvarkyklė!$B$12,F1993&lt;&gt;[3]Pav.tvarkyklė!$B$13),"GVTNT","X")</f>
        <v>GVTNT</v>
      </c>
      <c r="AK1993" s="39">
        <f t="shared" si="433"/>
        <v>0</v>
      </c>
      <c r="AL1993" s="41"/>
      <c r="AM1993" s="41"/>
      <c r="AN1993" s="41">
        <f t="shared" si="435"/>
        <v>1900</v>
      </c>
      <c r="AO1993" s="41"/>
      <c r="AP1993" s="41"/>
      <c r="AQ1993" s="41"/>
      <c r="AR1993" s="42"/>
      <c r="AS1993" s="42"/>
      <c r="AU1993" s="43">
        <f t="shared" si="436"/>
        <v>0</v>
      </c>
    </row>
    <row r="1994" spans="1:47" ht="15" customHeight="1" x14ac:dyDescent="0.25">
      <c r="A1994" s="11"/>
      <c r="B1994" s="19">
        <v>2163</v>
      </c>
      <c r="C1994" s="74"/>
      <c r="D1994" s="77"/>
      <c r="E1994" s="75"/>
      <c r="F1994" s="74"/>
      <c r="G1994" s="80"/>
      <c r="H1994" s="49"/>
      <c r="I1994" s="79"/>
      <c r="J1994" s="27"/>
      <c r="K1994" s="27"/>
      <c r="L1994" s="79"/>
      <c r="M1994" s="81"/>
      <c r="N1994" s="29">
        <v>0</v>
      </c>
      <c r="O1994" s="30" t="str">
        <f>IF(G1994&lt;=$N$2,"",IF(F1994=[3]Pav.tvarkyklė!$B$13,"",IF(ISBLANK(R1994),"X","")))</f>
        <v/>
      </c>
      <c r="P1994" s="88"/>
      <c r="Q1994" s="78"/>
      <c r="R1994" s="78"/>
      <c r="S1994" s="63"/>
      <c r="T1994" s="63"/>
      <c r="U1994" s="34" t="str">
        <f>IFERROR(INDEX('[3]5.Grup_T'!$G$4:$G$22,MATCH('6.Turtas'!E1994,'[3]5.Grup_T'!$E$4:$E$22,0)),"0")</f>
        <v>0</v>
      </c>
      <c r="V1994" s="35">
        <f t="shared" si="423"/>
        <v>0</v>
      </c>
      <c r="W1994" s="35">
        <f>IF(NOT(ISBLANK(H1994)),(12-DATEDIF(H1994,'[3]1.Pradzia'!$D$13,"m")),0)</f>
        <v>0</v>
      </c>
      <c r="X1994" s="35">
        <f t="shared" si="424"/>
        <v>0</v>
      </c>
      <c r="Y1994" s="35">
        <f t="shared" si="434"/>
        <v>0</v>
      </c>
      <c r="Z1994" s="35">
        <f t="shared" si="432"/>
        <v>0</v>
      </c>
      <c r="AA1994" s="36">
        <f t="shared" si="425"/>
        <v>0</v>
      </c>
      <c r="AB1994" s="36">
        <f t="shared" si="426"/>
        <v>0</v>
      </c>
      <c r="AC1994" s="37">
        <f t="shared" si="427"/>
        <v>0</v>
      </c>
      <c r="AD1994" s="35">
        <f>IF(OR(YEAR(G1994)&lt;2019,O1994="X"),0,IF(ISBLANK(H1994),DATEDIF(G1994,'[3]1.Pradzia'!$D$13,"M"),DATEDIF(G1994,H1994,"m")))</f>
        <v>0</v>
      </c>
      <c r="AE1994" s="37">
        <f>IF(E1994='[3]5.Grup_T'!$E$20,0,IF(AD1994&lt;&gt;0,M1994/V1994*MIN(12,AD1994),0))</f>
        <v>0</v>
      </c>
      <c r="AF1994" s="37">
        <f t="shared" si="428"/>
        <v>0</v>
      </c>
      <c r="AG1994" s="37">
        <f t="shared" si="429"/>
        <v>0</v>
      </c>
      <c r="AH1994" s="37">
        <f t="shared" si="430"/>
        <v>0</v>
      </c>
      <c r="AI1994" s="35" t="str">
        <f t="shared" si="431"/>
        <v>Nusidėvėjęs</v>
      </c>
      <c r="AJ1994" s="38" t="str">
        <f>IF(AND(F1994&lt;&gt;[3]Pav.tvarkyklė!$B$12,F1994&lt;&gt;[3]Pav.tvarkyklė!$B$13),"GVTNT","X")</f>
        <v>GVTNT</v>
      </c>
      <c r="AK1994" s="39">
        <f t="shared" si="433"/>
        <v>0</v>
      </c>
      <c r="AL1994" s="41"/>
      <c r="AM1994" s="41"/>
      <c r="AN1994" s="41">
        <f t="shared" si="435"/>
        <v>1900</v>
      </c>
      <c r="AO1994" s="41"/>
      <c r="AP1994" s="41"/>
      <c r="AQ1994" s="41"/>
      <c r="AR1994" s="42"/>
      <c r="AS1994" s="42"/>
      <c r="AU1994" s="43">
        <f t="shared" si="436"/>
        <v>0</v>
      </c>
    </row>
    <row r="1995" spans="1:47" ht="15" customHeight="1" x14ac:dyDescent="0.25">
      <c r="A1995" s="11"/>
      <c r="B1995" s="19">
        <v>2164</v>
      </c>
      <c r="C1995" s="74"/>
      <c r="D1995" s="77"/>
      <c r="E1995" s="75"/>
      <c r="F1995" s="74"/>
      <c r="G1995" s="80"/>
      <c r="H1995" s="49"/>
      <c r="I1995" s="79"/>
      <c r="J1995" s="27"/>
      <c r="K1995" s="27"/>
      <c r="L1995" s="79"/>
      <c r="M1995" s="81"/>
      <c r="N1995" s="29">
        <v>0</v>
      </c>
      <c r="O1995" s="30" t="str">
        <f>IF(G1995&lt;=$N$2,"",IF(F1995=[3]Pav.tvarkyklė!$B$13,"",IF(ISBLANK(R1995),"X","")))</f>
        <v/>
      </c>
      <c r="P1995" s="88"/>
      <c r="Q1995" s="78"/>
      <c r="R1995" s="78"/>
      <c r="S1995" s="63"/>
      <c r="T1995" s="63"/>
      <c r="U1995" s="34" t="str">
        <f>IFERROR(INDEX('[3]5.Grup_T'!$G$4:$G$22,MATCH('6.Turtas'!E1995,'[3]5.Grup_T'!$E$4:$E$22,0)),"0")</f>
        <v>0</v>
      </c>
      <c r="V1995" s="35">
        <f t="shared" si="423"/>
        <v>0</v>
      </c>
      <c r="W1995" s="35">
        <f>IF(NOT(ISBLANK(H1995)),(12-DATEDIF(H1995,'[3]1.Pradzia'!$D$13,"m")),0)</f>
        <v>0</v>
      </c>
      <c r="X1995" s="35">
        <f t="shared" si="424"/>
        <v>0</v>
      </c>
      <c r="Y1995" s="35">
        <f t="shared" si="434"/>
        <v>0</v>
      </c>
      <c r="Z1995" s="35">
        <f t="shared" si="432"/>
        <v>0</v>
      </c>
      <c r="AA1995" s="36">
        <f t="shared" si="425"/>
        <v>0</v>
      </c>
      <c r="AB1995" s="36">
        <f t="shared" si="426"/>
        <v>0</v>
      </c>
      <c r="AC1995" s="37">
        <f t="shared" si="427"/>
        <v>0</v>
      </c>
      <c r="AD1995" s="35">
        <f>IF(OR(YEAR(G1995)&lt;2019,O1995="X"),0,IF(ISBLANK(H1995),DATEDIF(G1995,'[3]1.Pradzia'!$D$13,"M"),DATEDIF(G1995,H1995,"m")))</f>
        <v>0</v>
      </c>
      <c r="AE1995" s="37">
        <f>IF(E1995='[3]5.Grup_T'!$E$20,0,IF(AD1995&lt;&gt;0,M1995/V1995*MIN(12,AD1995),0))</f>
        <v>0</v>
      </c>
      <c r="AF1995" s="37">
        <f t="shared" si="428"/>
        <v>0</v>
      </c>
      <c r="AG1995" s="37">
        <f t="shared" si="429"/>
        <v>0</v>
      </c>
      <c r="AH1995" s="37">
        <f t="shared" si="430"/>
        <v>0</v>
      </c>
      <c r="AI1995" s="35" t="str">
        <f t="shared" si="431"/>
        <v>Nusidėvėjęs</v>
      </c>
      <c r="AJ1995" s="38" t="str">
        <f>IF(AND(F1995&lt;&gt;[3]Pav.tvarkyklė!$B$12,F1995&lt;&gt;[3]Pav.tvarkyklė!$B$13),"GVTNT","X")</f>
        <v>GVTNT</v>
      </c>
      <c r="AK1995" s="39">
        <f t="shared" si="433"/>
        <v>0</v>
      </c>
      <c r="AL1995" s="41"/>
      <c r="AM1995" s="41"/>
      <c r="AN1995" s="41">
        <f t="shared" si="435"/>
        <v>1900</v>
      </c>
      <c r="AO1995" s="41"/>
      <c r="AP1995" s="41"/>
      <c r="AQ1995" s="41"/>
      <c r="AR1995" s="42"/>
      <c r="AS1995" s="42"/>
      <c r="AU1995" s="43">
        <f t="shared" si="436"/>
        <v>0</v>
      </c>
    </row>
    <row r="1996" spans="1:47" ht="15" customHeight="1" x14ac:dyDescent="0.25">
      <c r="A1996" s="11"/>
      <c r="B1996" s="19">
        <v>2165</v>
      </c>
      <c r="C1996" s="74"/>
      <c r="D1996" s="77"/>
      <c r="E1996" s="75"/>
      <c r="F1996" s="74"/>
      <c r="G1996" s="80"/>
      <c r="H1996" s="49"/>
      <c r="I1996" s="79"/>
      <c r="J1996" s="27"/>
      <c r="K1996" s="27"/>
      <c r="L1996" s="79"/>
      <c r="M1996" s="81"/>
      <c r="N1996" s="29">
        <v>0</v>
      </c>
      <c r="O1996" s="30" t="str">
        <f>IF(G1996&lt;=$N$2,"",IF(F1996=[3]Pav.tvarkyklė!$B$13,"",IF(ISBLANK(R1996),"X","")))</f>
        <v/>
      </c>
      <c r="P1996" s="88"/>
      <c r="Q1996" s="78"/>
      <c r="R1996" s="78"/>
      <c r="S1996" s="63"/>
      <c r="T1996" s="63"/>
      <c r="U1996" s="34" t="str">
        <f>IFERROR(INDEX('[3]5.Grup_T'!$G$4:$G$22,MATCH('6.Turtas'!E1996,'[3]5.Grup_T'!$E$4:$E$22,0)),"0")</f>
        <v>0</v>
      </c>
      <c r="V1996" s="35">
        <f t="shared" si="423"/>
        <v>0</v>
      </c>
      <c r="W1996" s="35">
        <f>IF(NOT(ISBLANK(H1996)),(12-DATEDIF(H1996,'[3]1.Pradzia'!$D$13,"m")),0)</f>
        <v>0</v>
      </c>
      <c r="X1996" s="35">
        <f t="shared" si="424"/>
        <v>0</v>
      </c>
      <c r="Y1996" s="35">
        <f t="shared" si="434"/>
        <v>0</v>
      </c>
      <c r="Z1996" s="35">
        <f t="shared" si="432"/>
        <v>0</v>
      </c>
      <c r="AA1996" s="36">
        <f t="shared" si="425"/>
        <v>0</v>
      </c>
      <c r="AB1996" s="36">
        <f t="shared" si="426"/>
        <v>0</v>
      </c>
      <c r="AC1996" s="37">
        <f t="shared" si="427"/>
        <v>0</v>
      </c>
      <c r="AD1996" s="35">
        <f>IF(OR(YEAR(G1996)&lt;2019,O1996="X"),0,IF(ISBLANK(H1996),DATEDIF(G1996,'[3]1.Pradzia'!$D$13,"M"),DATEDIF(G1996,H1996,"m")))</f>
        <v>0</v>
      </c>
      <c r="AE1996" s="37">
        <f>IF(E1996='[3]5.Grup_T'!$E$20,0,IF(AD1996&lt;&gt;0,M1996/V1996*MIN(12,AD1996),0))</f>
        <v>0</v>
      </c>
      <c r="AF1996" s="37">
        <f t="shared" si="428"/>
        <v>0</v>
      </c>
      <c r="AG1996" s="37">
        <f t="shared" si="429"/>
        <v>0</v>
      </c>
      <c r="AH1996" s="37">
        <f t="shared" si="430"/>
        <v>0</v>
      </c>
      <c r="AI1996" s="35" t="str">
        <f t="shared" si="431"/>
        <v>Nusidėvėjęs</v>
      </c>
      <c r="AJ1996" s="38" t="str">
        <f>IF(AND(F1996&lt;&gt;[3]Pav.tvarkyklė!$B$12,F1996&lt;&gt;[3]Pav.tvarkyklė!$B$13),"GVTNT","X")</f>
        <v>GVTNT</v>
      </c>
      <c r="AK1996" s="39">
        <f t="shared" si="433"/>
        <v>0</v>
      </c>
      <c r="AL1996" s="41"/>
      <c r="AM1996" s="41"/>
      <c r="AN1996" s="41">
        <f t="shared" si="435"/>
        <v>1900</v>
      </c>
      <c r="AO1996" s="41"/>
      <c r="AP1996" s="41"/>
      <c r="AQ1996" s="41"/>
      <c r="AR1996" s="42"/>
      <c r="AS1996" s="42"/>
      <c r="AU1996" s="43">
        <f t="shared" si="436"/>
        <v>0</v>
      </c>
    </row>
    <row r="1997" spans="1:47" ht="15" customHeight="1" x14ac:dyDescent="0.25">
      <c r="A1997" s="11"/>
      <c r="B1997" s="19">
        <v>2166</v>
      </c>
      <c r="C1997" s="74"/>
      <c r="D1997" s="77"/>
      <c r="E1997" s="75"/>
      <c r="F1997" s="74"/>
      <c r="G1997" s="80"/>
      <c r="H1997" s="49"/>
      <c r="I1997" s="79"/>
      <c r="J1997" s="27"/>
      <c r="K1997" s="27"/>
      <c r="L1997" s="79"/>
      <c r="M1997" s="81"/>
      <c r="N1997" s="29">
        <v>0</v>
      </c>
      <c r="O1997" s="30" t="str">
        <f>IF(G1997&lt;=$N$2,"",IF(F1997=[3]Pav.tvarkyklė!$B$13,"",IF(ISBLANK(R1997),"X","")))</f>
        <v/>
      </c>
      <c r="P1997" s="88"/>
      <c r="Q1997" s="78"/>
      <c r="R1997" s="78"/>
      <c r="S1997" s="63"/>
      <c r="T1997" s="63"/>
      <c r="U1997" s="34" t="str">
        <f>IFERROR(INDEX('[3]5.Grup_T'!$G$4:$G$22,MATCH('6.Turtas'!E1997,'[3]5.Grup_T'!$E$4:$E$22,0)),"0")</f>
        <v>0</v>
      </c>
      <c r="V1997" s="35">
        <f t="shared" si="423"/>
        <v>0</v>
      </c>
      <c r="W1997" s="35">
        <f>IF(NOT(ISBLANK(H1997)),(12-DATEDIF(H1997,'[3]1.Pradzia'!$D$13,"m")),0)</f>
        <v>0</v>
      </c>
      <c r="X1997" s="35">
        <f t="shared" si="424"/>
        <v>0</v>
      </c>
      <c r="Y1997" s="35">
        <f t="shared" si="434"/>
        <v>0</v>
      </c>
      <c r="Z1997" s="35">
        <f t="shared" si="432"/>
        <v>0</v>
      </c>
      <c r="AA1997" s="36">
        <f t="shared" si="425"/>
        <v>0</v>
      </c>
      <c r="AB1997" s="36">
        <f t="shared" si="426"/>
        <v>0</v>
      </c>
      <c r="AC1997" s="37">
        <f t="shared" si="427"/>
        <v>0</v>
      </c>
      <c r="AD1997" s="35">
        <f>IF(OR(YEAR(G1997)&lt;2019,O1997="X"),0,IF(ISBLANK(H1997),DATEDIF(G1997,'[3]1.Pradzia'!$D$13,"M"),DATEDIF(G1997,H1997,"m")))</f>
        <v>0</v>
      </c>
      <c r="AE1997" s="37">
        <f>IF(E1997='[3]5.Grup_T'!$E$20,0,IF(AD1997&lt;&gt;0,M1997/V1997*MIN(12,AD1997),0))</f>
        <v>0</v>
      </c>
      <c r="AF1997" s="37">
        <f t="shared" si="428"/>
        <v>0</v>
      </c>
      <c r="AG1997" s="37">
        <f t="shared" si="429"/>
        <v>0</v>
      </c>
      <c r="AH1997" s="37">
        <f t="shared" si="430"/>
        <v>0</v>
      </c>
      <c r="AI1997" s="35" t="str">
        <f t="shared" si="431"/>
        <v>Nusidėvėjęs</v>
      </c>
      <c r="AJ1997" s="38" t="str">
        <f>IF(AND(F1997&lt;&gt;[3]Pav.tvarkyklė!$B$12,F1997&lt;&gt;[3]Pav.tvarkyklė!$B$13),"GVTNT","X")</f>
        <v>GVTNT</v>
      </c>
      <c r="AK1997" s="39">
        <f t="shared" si="433"/>
        <v>0</v>
      </c>
      <c r="AL1997" s="41"/>
      <c r="AM1997" s="41"/>
      <c r="AN1997" s="41">
        <f t="shared" si="435"/>
        <v>1900</v>
      </c>
      <c r="AO1997" s="41"/>
      <c r="AP1997" s="41"/>
      <c r="AQ1997" s="41"/>
      <c r="AR1997" s="42"/>
      <c r="AS1997" s="42"/>
      <c r="AU1997" s="43">
        <f t="shared" si="436"/>
        <v>0</v>
      </c>
    </row>
    <row r="1998" spans="1:47" ht="15" customHeight="1" x14ac:dyDescent="0.25">
      <c r="A1998" s="11"/>
      <c r="B1998" s="19">
        <v>2167</v>
      </c>
      <c r="C1998" s="74"/>
      <c r="D1998" s="77"/>
      <c r="E1998" s="75"/>
      <c r="F1998" s="74"/>
      <c r="G1998" s="80"/>
      <c r="H1998" s="49"/>
      <c r="I1998" s="79"/>
      <c r="J1998" s="27"/>
      <c r="K1998" s="27"/>
      <c r="L1998" s="79"/>
      <c r="M1998" s="81"/>
      <c r="N1998" s="29">
        <v>0</v>
      </c>
      <c r="O1998" s="30" t="str">
        <f>IF(G1998&lt;=$N$2,"",IF(F1998=[3]Pav.tvarkyklė!$B$13,"",IF(ISBLANK(R1998),"X","")))</f>
        <v/>
      </c>
      <c r="P1998" s="88"/>
      <c r="Q1998" s="78"/>
      <c r="R1998" s="78"/>
      <c r="S1998" s="63"/>
      <c r="T1998" s="63"/>
      <c r="U1998" s="34" t="str">
        <f>IFERROR(INDEX('[3]5.Grup_T'!$G$4:$G$22,MATCH('6.Turtas'!E1998,'[3]5.Grup_T'!$E$4:$E$22,0)),"0")</f>
        <v>0</v>
      </c>
      <c r="V1998" s="35">
        <f t="shared" si="423"/>
        <v>0</v>
      </c>
      <c r="W1998" s="35">
        <f>IF(NOT(ISBLANK(H1998)),(12-DATEDIF(H1998,'[3]1.Pradzia'!$D$13,"m")),0)</f>
        <v>0</v>
      </c>
      <c r="X1998" s="35">
        <f t="shared" si="424"/>
        <v>0</v>
      </c>
      <c r="Y1998" s="35">
        <f t="shared" si="434"/>
        <v>0</v>
      </c>
      <c r="Z1998" s="35">
        <f t="shared" si="432"/>
        <v>0</v>
      </c>
      <c r="AA1998" s="36">
        <f t="shared" si="425"/>
        <v>0</v>
      </c>
      <c r="AB1998" s="36">
        <f t="shared" si="426"/>
        <v>0</v>
      </c>
      <c r="AC1998" s="37">
        <f t="shared" si="427"/>
        <v>0</v>
      </c>
      <c r="AD1998" s="35">
        <f>IF(OR(YEAR(G1998)&lt;2019,O1998="X"),0,IF(ISBLANK(H1998),DATEDIF(G1998,'[3]1.Pradzia'!$D$13,"M"),DATEDIF(G1998,H1998,"m")))</f>
        <v>0</v>
      </c>
      <c r="AE1998" s="37">
        <f>IF(E1998='[3]5.Grup_T'!$E$20,0,IF(AD1998&lt;&gt;0,M1998/V1998*MIN(12,AD1998),0))</f>
        <v>0</v>
      </c>
      <c r="AF1998" s="37">
        <f t="shared" si="428"/>
        <v>0</v>
      </c>
      <c r="AG1998" s="37">
        <f t="shared" si="429"/>
        <v>0</v>
      </c>
      <c r="AH1998" s="37">
        <f t="shared" si="430"/>
        <v>0</v>
      </c>
      <c r="AI1998" s="35" t="str">
        <f t="shared" si="431"/>
        <v>Nusidėvėjęs</v>
      </c>
      <c r="AJ1998" s="38" t="str">
        <f>IF(AND(F1998&lt;&gt;[3]Pav.tvarkyklė!$B$12,F1998&lt;&gt;[3]Pav.tvarkyklė!$B$13),"GVTNT","X")</f>
        <v>GVTNT</v>
      </c>
      <c r="AK1998" s="39">
        <f t="shared" si="433"/>
        <v>0</v>
      </c>
      <c r="AL1998" s="41"/>
      <c r="AM1998" s="41"/>
      <c r="AN1998" s="41">
        <f t="shared" si="435"/>
        <v>1900</v>
      </c>
      <c r="AO1998" s="41"/>
      <c r="AP1998" s="41"/>
      <c r="AQ1998" s="41"/>
      <c r="AR1998" s="42"/>
      <c r="AS1998" s="42"/>
      <c r="AU1998" s="43">
        <f t="shared" si="436"/>
        <v>0</v>
      </c>
    </row>
    <row r="1999" spans="1:47" ht="15" customHeight="1" x14ac:dyDescent="0.25">
      <c r="A1999" s="11"/>
      <c r="B1999" s="19">
        <v>2168</v>
      </c>
      <c r="C1999" s="74"/>
      <c r="D1999" s="77"/>
      <c r="E1999" s="75"/>
      <c r="F1999" s="74"/>
      <c r="G1999" s="80"/>
      <c r="H1999" s="49"/>
      <c r="I1999" s="79"/>
      <c r="J1999" s="27"/>
      <c r="K1999" s="27"/>
      <c r="L1999" s="79"/>
      <c r="M1999" s="81"/>
      <c r="N1999" s="29">
        <v>0</v>
      </c>
      <c r="O1999" s="30" t="str">
        <f>IF(G1999&lt;=$N$2,"",IF(F1999=[3]Pav.tvarkyklė!$B$13,"",IF(ISBLANK(R1999),"X","")))</f>
        <v/>
      </c>
      <c r="P1999" s="88"/>
      <c r="Q1999" s="78"/>
      <c r="R1999" s="78"/>
      <c r="S1999" s="63"/>
      <c r="T1999" s="63"/>
      <c r="U1999" s="34" t="str">
        <f>IFERROR(INDEX('[3]5.Grup_T'!$G$4:$G$22,MATCH('6.Turtas'!E1999,'[3]5.Grup_T'!$E$4:$E$22,0)),"0")</f>
        <v>0</v>
      </c>
      <c r="V1999" s="35">
        <f t="shared" si="423"/>
        <v>0</v>
      </c>
      <c r="W1999" s="35">
        <f>IF(NOT(ISBLANK(H1999)),(12-DATEDIF(H1999,'[3]1.Pradzia'!$D$13,"m")),0)</f>
        <v>0</v>
      </c>
      <c r="X1999" s="35">
        <f t="shared" si="424"/>
        <v>0</v>
      </c>
      <c r="Y1999" s="35">
        <f t="shared" si="434"/>
        <v>0</v>
      </c>
      <c r="Z1999" s="35">
        <f t="shared" si="432"/>
        <v>0</v>
      </c>
      <c r="AA1999" s="36">
        <f t="shared" si="425"/>
        <v>0</v>
      </c>
      <c r="AB1999" s="36">
        <f t="shared" si="426"/>
        <v>0</v>
      </c>
      <c r="AC1999" s="37">
        <f t="shared" si="427"/>
        <v>0</v>
      </c>
      <c r="AD1999" s="35">
        <f>IF(OR(YEAR(G1999)&lt;2019,O1999="X"),0,IF(ISBLANK(H1999),DATEDIF(G1999,'[3]1.Pradzia'!$D$13,"M"),DATEDIF(G1999,H1999,"m")))</f>
        <v>0</v>
      </c>
      <c r="AE1999" s="37">
        <f>IF(E1999='[3]5.Grup_T'!$E$20,0,IF(AD1999&lt;&gt;0,M1999/V1999*MIN(12,AD1999),0))</f>
        <v>0</v>
      </c>
      <c r="AF1999" s="37">
        <f t="shared" si="428"/>
        <v>0</v>
      </c>
      <c r="AG1999" s="37">
        <f t="shared" si="429"/>
        <v>0</v>
      </c>
      <c r="AH1999" s="37">
        <f t="shared" si="430"/>
        <v>0</v>
      </c>
      <c r="AI1999" s="35" t="str">
        <f t="shared" si="431"/>
        <v>Nusidėvėjęs</v>
      </c>
      <c r="AJ1999" s="38" t="str">
        <f>IF(AND(F1999&lt;&gt;[3]Pav.tvarkyklė!$B$12,F1999&lt;&gt;[3]Pav.tvarkyklė!$B$13),"GVTNT","X")</f>
        <v>GVTNT</v>
      </c>
      <c r="AK1999" s="39">
        <f t="shared" si="433"/>
        <v>0</v>
      </c>
      <c r="AL1999" s="41"/>
      <c r="AM1999" s="41"/>
      <c r="AN1999" s="41">
        <f t="shared" si="435"/>
        <v>1900</v>
      </c>
      <c r="AO1999" s="41"/>
      <c r="AP1999" s="41"/>
      <c r="AQ1999" s="41"/>
      <c r="AR1999" s="42"/>
      <c r="AS1999" s="42"/>
      <c r="AU1999" s="43">
        <f t="shared" si="436"/>
        <v>0</v>
      </c>
    </row>
    <row r="2000" spans="1:47" ht="15" customHeight="1" x14ac:dyDescent="0.25">
      <c r="A2000" s="11"/>
      <c r="B2000" s="19">
        <v>2169</v>
      </c>
      <c r="C2000" s="74"/>
      <c r="D2000" s="77"/>
      <c r="E2000" s="75"/>
      <c r="F2000" s="74"/>
      <c r="G2000" s="80"/>
      <c r="H2000" s="49"/>
      <c r="I2000" s="79"/>
      <c r="J2000" s="27"/>
      <c r="K2000" s="27"/>
      <c r="L2000" s="79"/>
      <c r="M2000" s="81"/>
      <c r="N2000" s="29">
        <v>0</v>
      </c>
      <c r="O2000" s="30" t="str">
        <f>IF(G2000&lt;=$N$2,"",IF(F2000=[3]Pav.tvarkyklė!$B$13,"",IF(ISBLANK(R2000),"X","")))</f>
        <v/>
      </c>
      <c r="P2000" s="88"/>
      <c r="Q2000" s="78"/>
      <c r="R2000" s="78"/>
      <c r="S2000" s="63"/>
      <c r="T2000" s="63"/>
      <c r="U2000" s="34" t="str">
        <f>IFERROR(INDEX('[3]5.Grup_T'!$G$4:$G$22,MATCH('6.Turtas'!E2000,'[3]5.Grup_T'!$E$4:$E$22,0)),"0")</f>
        <v>0</v>
      </c>
      <c r="V2000" s="35">
        <f t="shared" si="423"/>
        <v>0</v>
      </c>
      <c r="W2000" s="35">
        <f>IF(NOT(ISBLANK(H2000)),(12-DATEDIF(H2000,'[3]1.Pradzia'!$D$13,"m")),0)</f>
        <v>0</v>
      </c>
      <c r="X2000" s="35">
        <f t="shared" si="424"/>
        <v>0</v>
      </c>
      <c r="Y2000" s="35">
        <f t="shared" si="434"/>
        <v>0</v>
      </c>
      <c r="Z2000" s="35">
        <f t="shared" si="432"/>
        <v>0</v>
      </c>
      <c r="AA2000" s="36">
        <f t="shared" si="425"/>
        <v>0</v>
      </c>
      <c r="AB2000" s="36">
        <f t="shared" si="426"/>
        <v>0</v>
      </c>
      <c r="AC2000" s="37">
        <f t="shared" si="427"/>
        <v>0</v>
      </c>
      <c r="AD2000" s="35">
        <f>IF(OR(YEAR(G2000)&lt;2019,O2000="X"),0,IF(ISBLANK(H2000),DATEDIF(G2000,'[3]1.Pradzia'!$D$13,"M"),DATEDIF(G2000,H2000,"m")))</f>
        <v>0</v>
      </c>
      <c r="AE2000" s="37">
        <f>IF(E2000='[3]5.Grup_T'!$E$20,0,IF(AD2000&lt;&gt;0,M2000/V2000*MIN(12,AD2000),0))</f>
        <v>0</v>
      </c>
      <c r="AF2000" s="37">
        <f t="shared" si="428"/>
        <v>0</v>
      </c>
      <c r="AG2000" s="37">
        <f t="shared" si="429"/>
        <v>0</v>
      </c>
      <c r="AH2000" s="37">
        <f t="shared" si="430"/>
        <v>0</v>
      </c>
      <c r="AI2000" s="35" t="str">
        <f t="shared" si="431"/>
        <v>Nusidėvėjęs</v>
      </c>
      <c r="AJ2000" s="38" t="str">
        <f>IF(AND(F2000&lt;&gt;[3]Pav.tvarkyklė!$B$12,F2000&lt;&gt;[3]Pav.tvarkyklė!$B$13),"GVTNT","X")</f>
        <v>GVTNT</v>
      </c>
      <c r="AK2000" s="39">
        <f t="shared" si="433"/>
        <v>0</v>
      </c>
      <c r="AL2000" s="41"/>
      <c r="AM2000" s="41"/>
      <c r="AN2000" s="41">
        <f t="shared" si="435"/>
        <v>1900</v>
      </c>
      <c r="AO2000" s="41"/>
      <c r="AP2000" s="41"/>
      <c r="AQ2000" s="41"/>
      <c r="AR2000" s="42"/>
      <c r="AS2000" s="42"/>
      <c r="AU2000" s="43">
        <f t="shared" si="436"/>
        <v>0</v>
      </c>
    </row>
    <row r="2001" spans="1:47" ht="15" customHeight="1" x14ac:dyDescent="0.25">
      <c r="A2001" s="11"/>
      <c r="B2001" s="19">
        <v>2170</v>
      </c>
      <c r="C2001" s="74"/>
      <c r="D2001" s="77"/>
      <c r="E2001" s="75"/>
      <c r="F2001" s="74"/>
      <c r="G2001" s="80"/>
      <c r="H2001" s="49"/>
      <c r="I2001" s="79"/>
      <c r="J2001" s="27"/>
      <c r="K2001" s="27"/>
      <c r="L2001" s="79"/>
      <c r="M2001" s="81"/>
      <c r="N2001" s="29">
        <v>0</v>
      </c>
      <c r="O2001" s="30" t="str">
        <f>IF(G2001&lt;=$N$2,"",IF(F2001=[3]Pav.tvarkyklė!$B$13,"",IF(ISBLANK(R2001),"X","")))</f>
        <v/>
      </c>
      <c r="P2001" s="88"/>
      <c r="Q2001" s="78"/>
      <c r="R2001" s="78"/>
      <c r="S2001" s="63"/>
      <c r="T2001" s="63"/>
      <c r="U2001" s="34" t="str">
        <f>IFERROR(INDEX('[3]5.Grup_T'!$G$4:$G$22,MATCH('6.Turtas'!E2001,'[3]5.Grup_T'!$E$4:$E$22,0)),"0")</f>
        <v>0</v>
      </c>
      <c r="V2001" s="35">
        <f t="shared" si="423"/>
        <v>0</v>
      </c>
      <c r="W2001" s="35">
        <f>IF(NOT(ISBLANK(H2001)),(12-DATEDIF(H2001,'[3]1.Pradzia'!$D$13,"m")),0)</f>
        <v>0</v>
      </c>
      <c r="X2001" s="35">
        <f t="shared" si="424"/>
        <v>0</v>
      </c>
      <c r="Y2001" s="35">
        <f t="shared" si="434"/>
        <v>0</v>
      </c>
      <c r="Z2001" s="35">
        <f t="shared" si="432"/>
        <v>0</v>
      </c>
      <c r="AA2001" s="36">
        <f t="shared" si="425"/>
        <v>0</v>
      </c>
      <c r="AB2001" s="36">
        <f t="shared" si="426"/>
        <v>0</v>
      </c>
      <c r="AC2001" s="37">
        <f t="shared" si="427"/>
        <v>0</v>
      </c>
      <c r="AD2001" s="35">
        <f>IF(OR(YEAR(G2001)&lt;2019,O2001="X"),0,IF(ISBLANK(H2001),DATEDIF(G2001,'[3]1.Pradzia'!$D$13,"M"),DATEDIF(G2001,H2001,"m")))</f>
        <v>0</v>
      </c>
      <c r="AE2001" s="37">
        <f>IF(E2001='[3]5.Grup_T'!$E$20,0,IF(AD2001&lt;&gt;0,M2001/V2001*MIN(12,AD2001),0))</f>
        <v>0</v>
      </c>
      <c r="AF2001" s="37">
        <f t="shared" si="428"/>
        <v>0</v>
      </c>
      <c r="AG2001" s="37">
        <f t="shared" si="429"/>
        <v>0</v>
      </c>
      <c r="AH2001" s="37">
        <f t="shared" si="430"/>
        <v>0</v>
      </c>
      <c r="AI2001" s="35" t="str">
        <f t="shared" si="431"/>
        <v>Nusidėvėjęs</v>
      </c>
      <c r="AJ2001" s="38" t="str">
        <f>IF(AND(F2001&lt;&gt;[3]Pav.tvarkyklė!$B$12,F2001&lt;&gt;[3]Pav.tvarkyklė!$B$13),"GVTNT","X")</f>
        <v>GVTNT</v>
      </c>
      <c r="AK2001" s="39">
        <f t="shared" si="433"/>
        <v>0</v>
      </c>
      <c r="AL2001" s="41"/>
      <c r="AM2001" s="41"/>
      <c r="AN2001" s="41">
        <f t="shared" si="435"/>
        <v>1900</v>
      </c>
      <c r="AO2001" s="41"/>
      <c r="AP2001" s="41"/>
      <c r="AQ2001" s="41"/>
      <c r="AR2001" s="42"/>
      <c r="AS2001" s="42"/>
      <c r="AU2001" s="43">
        <f t="shared" si="436"/>
        <v>0</v>
      </c>
    </row>
    <row r="2002" spans="1:47" ht="15" customHeight="1" x14ac:dyDescent="0.25">
      <c r="A2002" s="11"/>
      <c r="B2002" s="19">
        <v>2171</v>
      </c>
      <c r="C2002" s="74"/>
      <c r="D2002" s="77"/>
      <c r="E2002" s="75"/>
      <c r="F2002" s="74"/>
      <c r="G2002" s="80"/>
      <c r="H2002" s="49"/>
      <c r="I2002" s="79"/>
      <c r="J2002" s="27"/>
      <c r="K2002" s="27"/>
      <c r="L2002" s="79"/>
      <c r="M2002" s="81"/>
      <c r="N2002" s="29">
        <v>0</v>
      </c>
      <c r="O2002" s="30" t="str">
        <f>IF(G2002&lt;=$N$2,"",IF(F2002=[3]Pav.tvarkyklė!$B$13,"",IF(ISBLANK(R2002),"X","")))</f>
        <v/>
      </c>
      <c r="P2002" s="88"/>
      <c r="Q2002" s="78"/>
      <c r="R2002" s="78"/>
      <c r="S2002" s="63"/>
      <c r="T2002" s="63"/>
      <c r="U2002" s="34" t="str">
        <f>IFERROR(INDEX('[3]5.Grup_T'!$G$4:$G$22,MATCH('6.Turtas'!E2002,'[3]5.Grup_T'!$E$4:$E$22,0)),"0")</f>
        <v>0</v>
      </c>
      <c r="V2002" s="35">
        <f t="shared" ref="V2002:V2065" si="437">U2002*12</f>
        <v>0</v>
      </c>
      <c r="W2002" s="35">
        <f>IF(NOT(ISBLANK(H2002)),(12-DATEDIF(H2002,'[3]1.Pradzia'!$D$13,"m")),0)</f>
        <v>0</v>
      </c>
      <c r="X2002" s="35">
        <f t="shared" ref="X2002:X2065" si="438">IF(OR(ISBLANK(C2002),YEAR(G2002)&gt;=2019),0,DATEDIF(G2002,$N$2,"M"))</f>
        <v>0</v>
      </c>
      <c r="Y2002" s="35">
        <f t="shared" si="434"/>
        <v>0</v>
      </c>
      <c r="Z2002" s="35">
        <f t="shared" si="432"/>
        <v>0</v>
      </c>
      <c r="AA2002" s="36">
        <f t="shared" ref="AA2002:AA2065" si="439">+IF(Z2002&lt;=0,0,N2002/Z2002)</f>
        <v>0</v>
      </c>
      <c r="AB2002" s="36">
        <f t="shared" ref="AB2002:AB2065" si="440">IF(Z2002&lt;=0,N2002,N2002/Z2002*Y2002)</f>
        <v>0</v>
      </c>
      <c r="AC2002" s="37">
        <f t="shared" ref="AC2002:AC2065" si="441">IF(YEAR(G2002)&lt;2019,M2002-N2002+AB2002,0)</f>
        <v>0</v>
      </c>
      <c r="AD2002" s="35">
        <f>IF(OR(YEAR(G2002)&lt;2019,O2002="X"),0,IF(ISBLANK(H2002),DATEDIF(G2002,'[3]1.Pradzia'!$D$13,"M"),DATEDIF(G2002,H2002,"m")))</f>
        <v>0</v>
      </c>
      <c r="AE2002" s="37">
        <f>IF(E2002='[3]5.Grup_T'!$E$20,0,IF(AD2002&lt;&gt;0,M2002/V2002*MIN(12,AD2002),0))</f>
        <v>0</v>
      </c>
      <c r="AF2002" s="37">
        <f t="shared" ref="AF2002:AF2065" si="442">+AB2002+AE2002</f>
        <v>0</v>
      </c>
      <c r="AG2002" s="37">
        <f t="shared" ref="AG2002:AG2065" si="443">AC2002+AE2002</f>
        <v>0</v>
      </c>
      <c r="AH2002" s="37">
        <f t="shared" ref="AH2002:AH2065" si="444">M2002-AG2002</f>
        <v>0</v>
      </c>
      <c r="AI2002" s="35" t="str">
        <f t="shared" ref="AI2002:AI2065" si="445">IF(H2002&lt;&gt;0,"Nurašytas",IF(O2002="X","Nesuderintas",IF(AH2002&lt;=0,"Nusidėvėjęs","")))</f>
        <v>Nusidėvėjęs</v>
      </c>
      <c r="AJ2002" s="38" t="str">
        <f>IF(AND(F2002&lt;&gt;[3]Pav.tvarkyklė!$B$12,F2002&lt;&gt;[3]Pav.tvarkyklė!$B$13),"GVTNT","X")</f>
        <v>GVTNT</v>
      </c>
      <c r="AK2002" s="39">
        <f t="shared" si="433"/>
        <v>0</v>
      </c>
      <c r="AL2002" s="41"/>
      <c r="AM2002" s="41"/>
      <c r="AN2002" s="41">
        <f t="shared" si="435"/>
        <v>1900</v>
      </c>
      <c r="AO2002" s="41"/>
      <c r="AP2002" s="41"/>
      <c r="AQ2002" s="41"/>
      <c r="AR2002" s="42"/>
      <c r="AS2002" s="42"/>
      <c r="AU2002" s="43">
        <f t="shared" si="436"/>
        <v>0</v>
      </c>
    </row>
    <row r="2003" spans="1:47" ht="15" customHeight="1" x14ac:dyDescent="0.25">
      <c r="A2003" s="11"/>
      <c r="B2003" s="19">
        <v>2172</v>
      </c>
      <c r="C2003" s="74"/>
      <c r="D2003" s="77"/>
      <c r="E2003" s="75"/>
      <c r="F2003" s="74"/>
      <c r="G2003" s="80"/>
      <c r="H2003" s="49"/>
      <c r="I2003" s="79"/>
      <c r="J2003" s="27"/>
      <c r="K2003" s="27"/>
      <c r="L2003" s="79"/>
      <c r="M2003" s="81"/>
      <c r="N2003" s="29">
        <v>0</v>
      </c>
      <c r="O2003" s="30" t="str">
        <f>IF(G2003&lt;=$N$2,"",IF(F2003=[3]Pav.tvarkyklė!$B$13,"",IF(ISBLANK(R2003),"X","")))</f>
        <v/>
      </c>
      <c r="P2003" s="88"/>
      <c r="Q2003" s="78"/>
      <c r="R2003" s="78"/>
      <c r="S2003" s="63"/>
      <c r="T2003" s="63"/>
      <c r="U2003" s="34" t="str">
        <f>IFERROR(INDEX('[3]5.Grup_T'!$G$4:$G$22,MATCH('6.Turtas'!E2003,'[3]5.Grup_T'!$E$4:$E$22,0)),"0")</f>
        <v>0</v>
      </c>
      <c r="V2003" s="35">
        <f t="shared" si="437"/>
        <v>0</v>
      </c>
      <c r="W2003" s="35">
        <f>IF(NOT(ISBLANK(H2003)),(12-DATEDIF(H2003,'[3]1.Pradzia'!$D$13,"m")),0)</f>
        <v>0</v>
      </c>
      <c r="X2003" s="35">
        <f t="shared" si="438"/>
        <v>0</v>
      </c>
      <c r="Y2003" s="35">
        <f t="shared" si="434"/>
        <v>0</v>
      </c>
      <c r="Z2003" s="35">
        <f t="shared" ref="Z2003:Z2066" si="446">IF(YEAR(G2003)&gt;=2019,0,V2003-X2003)</f>
        <v>0</v>
      </c>
      <c r="AA2003" s="36">
        <f t="shared" si="439"/>
        <v>0</v>
      </c>
      <c r="AB2003" s="36">
        <f t="shared" si="440"/>
        <v>0</v>
      </c>
      <c r="AC2003" s="37">
        <f t="shared" si="441"/>
        <v>0</v>
      </c>
      <c r="AD2003" s="35">
        <f>IF(OR(YEAR(G2003)&lt;2019,O2003="X"),0,IF(ISBLANK(H2003),DATEDIF(G2003,'[3]1.Pradzia'!$D$13,"M"),DATEDIF(G2003,H2003,"m")))</f>
        <v>0</v>
      </c>
      <c r="AE2003" s="37">
        <f>IF(E2003='[3]5.Grup_T'!$E$20,0,IF(AD2003&lt;&gt;0,M2003/V2003*MIN(12,AD2003),0))</f>
        <v>0</v>
      </c>
      <c r="AF2003" s="37">
        <f t="shared" si="442"/>
        <v>0</v>
      </c>
      <c r="AG2003" s="37">
        <f t="shared" si="443"/>
        <v>0</v>
      </c>
      <c r="AH2003" s="37">
        <f t="shared" si="444"/>
        <v>0</v>
      </c>
      <c r="AI2003" s="35" t="str">
        <f t="shared" si="445"/>
        <v>Nusidėvėjęs</v>
      </c>
      <c r="AJ2003" s="38" t="str">
        <f>IF(AND(F2003&lt;&gt;[3]Pav.tvarkyklė!$B$12,F2003&lt;&gt;[3]Pav.tvarkyklė!$B$13),"GVTNT","X")</f>
        <v>GVTNT</v>
      </c>
      <c r="AK2003" s="39">
        <f t="shared" ref="AK2003:AK2066" si="447">I2003-J2003-K2003-L2003-M2003</f>
        <v>0</v>
      </c>
      <c r="AL2003" s="41"/>
      <c r="AM2003" s="41"/>
      <c r="AN2003" s="41">
        <f t="shared" si="435"/>
        <v>1900</v>
      </c>
      <c r="AO2003" s="41"/>
      <c r="AP2003" s="41"/>
      <c r="AQ2003" s="41"/>
      <c r="AR2003" s="42"/>
      <c r="AS2003" s="42"/>
      <c r="AU2003" s="43">
        <f t="shared" si="436"/>
        <v>0</v>
      </c>
    </row>
    <row r="2004" spans="1:47" ht="15" customHeight="1" x14ac:dyDescent="0.25">
      <c r="A2004" s="11"/>
      <c r="B2004" s="19">
        <v>2173</v>
      </c>
      <c r="C2004" s="74"/>
      <c r="D2004" s="77"/>
      <c r="E2004" s="75"/>
      <c r="F2004" s="74"/>
      <c r="G2004" s="80"/>
      <c r="H2004" s="49"/>
      <c r="I2004" s="79"/>
      <c r="J2004" s="27"/>
      <c r="K2004" s="27"/>
      <c r="L2004" s="79"/>
      <c r="M2004" s="81"/>
      <c r="N2004" s="29">
        <v>0</v>
      </c>
      <c r="O2004" s="30" t="str">
        <f>IF(G2004&lt;=$N$2,"",IF(F2004=[3]Pav.tvarkyklė!$B$13,"",IF(ISBLANK(R2004),"X","")))</f>
        <v/>
      </c>
      <c r="P2004" s="88"/>
      <c r="Q2004" s="78"/>
      <c r="R2004" s="78"/>
      <c r="S2004" s="63"/>
      <c r="T2004" s="63"/>
      <c r="U2004" s="34" t="str">
        <f>IFERROR(INDEX('[3]5.Grup_T'!$G$4:$G$22,MATCH('6.Turtas'!E2004,'[3]5.Grup_T'!$E$4:$E$22,0)),"0")</f>
        <v>0</v>
      </c>
      <c r="V2004" s="35">
        <f t="shared" si="437"/>
        <v>0</v>
      </c>
      <c r="W2004" s="35">
        <f>IF(NOT(ISBLANK(H2004)),(12-DATEDIF(H2004,'[3]1.Pradzia'!$D$13,"m")),0)</f>
        <v>0</v>
      </c>
      <c r="X2004" s="35">
        <f t="shared" si="438"/>
        <v>0</v>
      </c>
      <c r="Y2004" s="35">
        <f t="shared" si="434"/>
        <v>0</v>
      </c>
      <c r="Z2004" s="35">
        <f t="shared" si="446"/>
        <v>0</v>
      </c>
      <c r="AA2004" s="36">
        <f t="shared" si="439"/>
        <v>0</v>
      </c>
      <c r="AB2004" s="36">
        <f t="shared" si="440"/>
        <v>0</v>
      </c>
      <c r="AC2004" s="37">
        <f t="shared" si="441"/>
        <v>0</v>
      </c>
      <c r="AD2004" s="35">
        <f>IF(OR(YEAR(G2004)&lt;2019,O2004="X"),0,IF(ISBLANK(H2004),DATEDIF(G2004,'[3]1.Pradzia'!$D$13,"M"),DATEDIF(G2004,H2004,"m")))</f>
        <v>0</v>
      </c>
      <c r="AE2004" s="37">
        <f>IF(E2004='[3]5.Grup_T'!$E$20,0,IF(AD2004&lt;&gt;0,M2004/V2004*MIN(12,AD2004),0))</f>
        <v>0</v>
      </c>
      <c r="AF2004" s="37">
        <f t="shared" si="442"/>
        <v>0</v>
      </c>
      <c r="AG2004" s="37">
        <f t="shared" si="443"/>
        <v>0</v>
      </c>
      <c r="AH2004" s="37">
        <f t="shared" si="444"/>
        <v>0</v>
      </c>
      <c r="AI2004" s="35" t="str">
        <f t="shared" si="445"/>
        <v>Nusidėvėjęs</v>
      </c>
      <c r="AJ2004" s="38" t="str">
        <f>IF(AND(F2004&lt;&gt;[3]Pav.tvarkyklė!$B$12,F2004&lt;&gt;[3]Pav.tvarkyklė!$B$13),"GVTNT","X")</f>
        <v>GVTNT</v>
      </c>
      <c r="AK2004" s="39">
        <f t="shared" si="447"/>
        <v>0</v>
      </c>
      <c r="AL2004" s="41"/>
      <c r="AM2004" s="41"/>
      <c r="AN2004" s="41">
        <f t="shared" si="435"/>
        <v>1900</v>
      </c>
      <c r="AO2004" s="41"/>
      <c r="AP2004" s="41"/>
      <c r="AQ2004" s="41"/>
      <c r="AR2004" s="42"/>
      <c r="AS2004" s="42"/>
      <c r="AU2004" s="43">
        <f t="shared" si="436"/>
        <v>0</v>
      </c>
    </row>
    <row r="2005" spans="1:47" ht="15" customHeight="1" x14ac:dyDescent="0.25">
      <c r="A2005" s="11"/>
      <c r="B2005" s="19">
        <v>2174</v>
      </c>
      <c r="C2005" s="74"/>
      <c r="D2005" s="77"/>
      <c r="E2005" s="75"/>
      <c r="F2005" s="74"/>
      <c r="G2005" s="80"/>
      <c r="H2005" s="49"/>
      <c r="I2005" s="79"/>
      <c r="J2005" s="27"/>
      <c r="K2005" s="27"/>
      <c r="L2005" s="79"/>
      <c r="M2005" s="81"/>
      <c r="N2005" s="29">
        <v>0</v>
      </c>
      <c r="O2005" s="30" t="str">
        <f>IF(G2005&lt;=$N$2,"",IF(F2005=[3]Pav.tvarkyklė!$B$13,"",IF(ISBLANK(R2005),"X","")))</f>
        <v/>
      </c>
      <c r="P2005" s="88"/>
      <c r="Q2005" s="78"/>
      <c r="R2005" s="78"/>
      <c r="S2005" s="63"/>
      <c r="T2005" s="63"/>
      <c r="U2005" s="34" t="str">
        <f>IFERROR(INDEX('[3]5.Grup_T'!$G$4:$G$22,MATCH('6.Turtas'!E2005,'[3]5.Grup_T'!$E$4:$E$22,0)),"0")</f>
        <v>0</v>
      </c>
      <c r="V2005" s="35">
        <f t="shared" si="437"/>
        <v>0</v>
      </c>
      <c r="W2005" s="35">
        <f>IF(NOT(ISBLANK(H2005)),(12-DATEDIF(H2005,'[3]1.Pradzia'!$D$13,"m")),0)</f>
        <v>0</v>
      </c>
      <c r="X2005" s="35">
        <f t="shared" si="438"/>
        <v>0</v>
      </c>
      <c r="Y2005" s="35">
        <f t="shared" si="434"/>
        <v>0</v>
      </c>
      <c r="Z2005" s="35">
        <f t="shared" si="446"/>
        <v>0</v>
      </c>
      <c r="AA2005" s="36">
        <f t="shared" si="439"/>
        <v>0</v>
      </c>
      <c r="AB2005" s="36">
        <f t="shared" si="440"/>
        <v>0</v>
      </c>
      <c r="AC2005" s="37">
        <f t="shared" si="441"/>
        <v>0</v>
      </c>
      <c r="AD2005" s="35">
        <f>IF(OR(YEAR(G2005)&lt;2019,O2005="X"),0,IF(ISBLANK(H2005),DATEDIF(G2005,'[3]1.Pradzia'!$D$13,"M"),DATEDIF(G2005,H2005,"m")))</f>
        <v>0</v>
      </c>
      <c r="AE2005" s="37">
        <f>IF(E2005='[3]5.Grup_T'!$E$20,0,IF(AD2005&lt;&gt;0,M2005/V2005*MIN(12,AD2005),0))</f>
        <v>0</v>
      </c>
      <c r="AF2005" s="37">
        <f t="shared" si="442"/>
        <v>0</v>
      </c>
      <c r="AG2005" s="37">
        <f t="shared" si="443"/>
        <v>0</v>
      </c>
      <c r="AH2005" s="37">
        <f t="shared" si="444"/>
        <v>0</v>
      </c>
      <c r="AI2005" s="35" t="str">
        <f t="shared" si="445"/>
        <v>Nusidėvėjęs</v>
      </c>
      <c r="AJ2005" s="38" t="str">
        <f>IF(AND(F2005&lt;&gt;[3]Pav.tvarkyklė!$B$12,F2005&lt;&gt;[3]Pav.tvarkyklė!$B$13),"GVTNT","X")</f>
        <v>GVTNT</v>
      </c>
      <c r="AK2005" s="39">
        <f t="shared" si="447"/>
        <v>0</v>
      </c>
      <c r="AL2005" s="41"/>
      <c r="AM2005" s="41"/>
      <c r="AN2005" s="41">
        <f t="shared" si="435"/>
        <v>1900</v>
      </c>
      <c r="AO2005" s="41"/>
      <c r="AP2005" s="41"/>
      <c r="AQ2005" s="41"/>
      <c r="AR2005" s="42"/>
      <c r="AS2005" s="42"/>
      <c r="AU2005" s="43">
        <f t="shared" si="436"/>
        <v>0</v>
      </c>
    </row>
    <row r="2006" spans="1:47" ht="15" customHeight="1" x14ac:dyDescent="0.25">
      <c r="A2006" s="11"/>
      <c r="B2006" s="19">
        <v>2175</v>
      </c>
      <c r="C2006" s="74"/>
      <c r="D2006" s="77"/>
      <c r="E2006" s="75"/>
      <c r="F2006" s="74"/>
      <c r="G2006" s="80"/>
      <c r="H2006" s="49"/>
      <c r="I2006" s="79"/>
      <c r="J2006" s="27"/>
      <c r="K2006" s="27"/>
      <c r="L2006" s="79"/>
      <c r="M2006" s="81"/>
      <c r="N2006" s="29">
        <v>0</v>
      </c>
      <c r="O2006" s="30" t="str">
        <f>IF(G2006&lt;=$N$2,"",IF(F2006=[3]Pav.tvarkyklė!$B$13,"",IF(ISBLANK(R2006),"X","")))</f>
        <v/>
      </c>
      <c r="P2006" s="88"/>
      <c r="Q2006" s="78"/>
      <c r="R2006" s="78"/>
      <c r="S2006" s="63"/>
      <c r="T2006" s="63"/>
      <c r="U2006" s="34" t="str">
        <f>IFERROR(INDEX('[3]5.Grup_T'!$G$4:$G$22,MATCH('6.Turtas'!E2006,'[3]5.Grup_T'!$E$4:$E$22,0)),"0")</f>
        <v>0</v>
      </c>
      <c r="V2006" s="35">
        <f t="shared" si="437"/>
        <v>0</v>
      </c>
      <c r="W2006" s="35">
        <f>IF(NOT(ISBLANK(H2006)),(12-DATEDIF(H2006,'[3]1.Pradzia'!$D$13,"m")),0)</f>
        <v>0</v>
      </c>
      <c r="X2006" s="35">
        <f t="shared" si="438"/>
        <v>0</v>
      </c>
      <c r="Y2006" s="35">
        <f t="shared" si="434"/>
        <v>0</v>
      </c>
      <c r="Z2006" s="35">
        <f t="shared" si="446"/>
        <v>0</v>
      </c>
      <c r="AA2006" s="36">
        <f t="shared" si="439"/>
        <v>0</v>
      </c>
      <c r="AB2006" s="36">
        <f t="shared" si="440"/>
        <v>0</v>
      </c>
      <c r="AC2006" s="37">
        <f t="shared" si="441"/>
        <v>0</v>
      </c>
      <c r="AD2006" s="35">
        <f>IF(OR(YEAR(G2006)&lt;2019,O2006="X"),0,IF(ISBLANK(H2006),DATEDIF(G2006,'[3]1.Pradzia'!$D$13,"M"),DATEDIF(G2006,H2006,"m")))</f>
        <v>0</v>
      </c>
      <c r="AE2006" s="37">
        <f>IF(E2006='[3]5.Grup_T'!$E$20,0,IF(AD2006&lt;&gt;0,M2006/V2006*MIN(12,AD2006),0))</f>
        <v>0</v>
      </c>
      <c r="AF2006" s="37">
        <f t="shared" si="442"/>
        <v>0</v>
      </c>
      <c r="AG2006" s="37">
        <f t="shared" si="443"/>
        <v>0</v>
      </c>
      <c r="AH2006" s="37">
        <f t="shared" si="444"/>
        <v>0</v>
      </c>
      <c r="AI2006" s="35" t="str">
        <f t="shared" si="445"/>
        <v>Nusidėvėjęs</v>
      </c>
      <c r="AJ2006" s="38" t="str">
        <f>IF(AND(F2006&lt;&gt;[3]Pav.tvarkyklė!$B$12,F2006&lt;&gt;[3]Pav.tvarkyklė!$B$13),"GVTNT","X")</f>
        <v>GVTNT</v>
      </c>
      <c r="AK2006" s="39">
        <f t="shared" si="447"/>
        <v>0</v>
      </c>
      <c r="AL2006" s="41"/>
      <c r="AM2006" s="41"/>
      <c r="AN2006" s="41">
        <f t="shared" si="435"/>
        <v>1900</v>
      </c>
      <c r="AO2006" s="41"/>
      <c r="AP2006" s="41"/>
      <c r="AQ2006" s="41"/>
      <c r="AR2006" s="42"/>
      <c r="AS2006" s="42"/>
      <c r="AU2006" s="43">
        <f t="shared" si="436"/>
        <v>0</v>
      </c>
    </row>
    <row r="2007" spans="1:47" ht="15" customHeight="1" x14ac:dyDescent="0.25">
      <c r="A2007" s="11"/>
      <c r="B2007" s="19">
        <v>2176</v>
      </c>
      <c r="C2007" s="74"/>
      <c r="D2007" s="77"/>
      <c r="E2007" s="75"/>
      <c r="F2007" s="74"/>
      <c r="G2007" s="80"/>
      <c r="H2007" s="49"/>
      <c r="I2007" s="79"/>
      <c r="J2007" s="27"/>
      <c r="K2007" s="27"/>
      <c r="L2007" s="79"/>
      <c r="M2007" s="81"/>
      <c r="N2007" s="29">
        <v>0</v>
      </c>
      <c r="O2007" s="30" t="str">
        <f>IF(G2007&lt;=$N$2,"",IF(F2007=[3]Pav.tvarkyklė!$B$13,"",IF(ISBLANK(R2007),"X","")))</f>
        <v/>
      </c>
      <c r="P2007" s="88"/>
      <c r="Q2007" s="78"/>
      <c r="R2007" s="78"/>
      <c r="S2007" s="63"/>
      <c r="T2007" s="63"/>
      <c r="U2007" s="34" t="str">
        <f>IFERROR(INDEX('[3]5.Grup_T'!$G$4:$G$22,MATCH('6.Turtas'!E2007,'[3]5.Grup_T'!$E$4:$E$22,0)),"0")</f>
        <v>0</v>
      </c>
      <c r="V2007" s="35">
        <f t="shared" si="437"/>
        <v>0</v>
      </c>
      <c r="W2007" s="35">
        <f>IF(NOT(ISBLANK(H2007)),(12-DATEDIF(H2007,'[3]1.Pradzia'!$D$13,"m")),0)</f>
        <v>0</v>
      </c>
      <c r="X2007" s="35">
        <f t="shared" si="438"/>
        <v>0</v>
      </c>
      <c r="Y2007" s="35">
        <f t="shared" si="434"/>
        <v>0</v>
      </c>
      <c r="Z2007" s="35">
        <f t="shared" si="446"/>
        <v>0</v>
      </c>
      <c r="AA2007" s="36">
        <f t="shared" si="439"/>
        <v>0</v>
      </c>
      <c r="AB2007" s="36">
        <f t="shared" si="440"/>
        <v>0</v>
      </c>
      <c r="AC2007" s="37">
        <f t="shared" si="441"/>
        <v>0</v>
      </c>
      <c r="AD2007" s="35">
        <f>IF(OR(YEAR(G2007)&lt;2019,O2007="X"),0,IF(ISBLANK(H2007),DATEDIF(G2007,'[3]1.Pradzia'!$D$13,"M"),DATEDIF(G2007,H2007,"m")))</f>
        <v>0</v>
      </c>
      <c r="AE2007" s="37">
        <f>IF(E2007='[3]5.Grup_T'!$E$20,0,IF(AD2007&lt;&gt;0,M2007/V2007*MIN(12,AD2007),0))</f>
        <v>0</v>
      </c>
      <c r="AF2007" s="37">
        <f t="shared" si="442"/>
        <v>0</v>
      </c>
      <c r="AG2007" s="37">
        <f t="shared" si="443"/>
        <v>0</v>
      </c>
      <c r="AH2007" s="37">
        <f t="shared" si="444"/>
        <v>0</v>
      </c>
      <c r="AI2007" s="35" t="str">
        <f t="shared" si="445"/>
        <v>Nusidėvėjęs</v>
      </c>
      <c r="AJ2007" s="38" t="str">
        <f>IF(AND(F2007&lt;&gt;[3]Pav.tvarkyklė!$B$12,F2007&lt;&gt;[3]Pav.tvarkyklė!$B$13),"GVTNT","X")</f>
        <v>GVTNT</v>
      </c>
      <c r="AK2007" s="39">
        <f t="shared" si="447"/>
        <v>0</v>
      </c>
      <c r="AL2007" s="41"/>
      <c r="AM2007" s="41"/>
      <c r="AN2007" s="41">
        <f t="shared" si="435"/>
        <v>1900</v>
      </c>
      <c r="AO2007" s="41"/>
      <c r="AP2007" s="41"/>
      <c r="AQ2007" s="41"/>
      <c r="AR2007" s="42"/>
      <c r="AS2007" s="42"/>
      <c r="AU2007" s="43">
        <f t="shared" si="436"/>
        <v>0</v>
      </c>
    </row>
    <row r="2008" spans="1:47" ht="15" customHeight="1" x14ac:dyDescent="0.25">
      <c r="A2008" s="11"/>
      <c r="B2008" s="19">
        <v>2177</v>
      </c>
      <c r="C2008" s="74"/>
      <c r="D2008" s="77"/>
      <c r="E2008" s="75"/>
      <c r="F2008" s="74"/>
      <c r="G2008" s="80"/>
      <c r="H2008" s="49"/>
      <c r="I2008" s="79"/>
      <c r="J2008" s="27"/>
      <c r="K2008" s="27"/>
      <c r="L2008" s="79"/>
      <c r="M2008" s="81"/>
      <c r="N2008" s="29">
        <v>0</v>
      </c>
      <c r="O2008" s="30" t="str">
        <f>IF(G2008&lt;=$N$2,"",IF(F2008=[3]Pav.tvarkyklė!$B$13,"",IF(ISBLANK(R2008),"X","")))</f>
        <v/>
      </c>
      <c r="P2008" s="88"/>
      <c r="Q2008" s="78"/>
      <c r="R2008" s="78"/>
      <c r="S2008" s="63"/>
      <c r="T2008" s="63"/>
      <c r="U2008" s="34" t="str">
        <f>IFERROR(INDEX('[3]5.Grup_T'!$G$4:$G$22,MATCH('6.Turtas'!E2008,'[3]5.Grup_T'!$E$4:$E$22,0)),"0")</f>
        <v>0</v>
      </c>
      <c r="V2008" s="35">
        <f t="shared" si="437"/>
        <v>0</v>
      </c>
      <c r="W2008" s="35">
        <f>IF(NOT(ISBLANK(H2008)),(12-DATEDIF(H2008,'[3]1.Pradzia'!$D$13,"m")),0)</f>
        <v>0</v>
      </c>
      <c r="X2008" s="35">
        <f t="shared" si="438"/>
        <v>0</v>
      </c>
      <c r="Y2008" s="35">
        <f t="shared" si="434"/>
        <v>0</v>
      </c>
      <c r="Z2008" s="35">
        <f t="shared" si="446"/>
        <v>0</v>
      </c>
      <c r="AA2008" s="36">
        <f t="shared" si="439"/>
        <v>0</v>
      </c>
      <c r="AB2008" s="36">
        <f t="shared" si="440"/>
        <v>0</v>
      </c>
      <c r="AC2008" s="37">
        <f t="shared" si="441"/>
        <v>0</v>
      </c>
      <c r="AD2008" s="35">
        <f>IF(OR(YEAR(G2008)&lt;2019,O2008="X"),0,IF(ISBLANK(H2008),DATEDIF(G2008,'[3]1.Pradzia'!$D$13,"M"),DATEDIF(G2008,H2008,"m")))</f>
        <v>0</v>
      </c>
      <c r="AE2008" s="37">
        <f>IF(E2008='[3]5.Grup_T'!$E$20,0,IF(AD2008&lt;&gt;0,M2008/V2008*MIN(12,AD2008),0))</f>
        <v>0</v>
      </c>
      <c r="AF2008" s="37">
        <f t="shared" si="442"/>
        <v>0</v>
      </c>
      <c r="AG2008" s="37">
        <f t="shared" si="443"/>
        <v>0</v>
      </c>
      <c r="AH2008" s="37">
        <f t="shared" si="444"/>
        <v>0</v>
      </c>
      <c r="AI2008" s="35" t="str">
        <f t="shared" si="445"/>
        <v>Nusidėvėjęs</v>
      </c>
      <c r="AJ2008" s="38" t="str">
        <f>IF(AND(F2008&lt;&gt;[3]Pav.tvarkyklė!$B$12,F2008&lt;&gt;[3]Pav.tvarkyklė!$B$13),"GVTNT","X")</f>
        <v>GVTNT</v>
      </c>
      <c r="AK2008" s="39">
        <f t="shared" si="447"/>
        <v>0</v>
      </c>
      <c r="AL2008" s="41"/>
      <c r="AM2008" s="41"/>
      <c r="AN2008" s="41">
        <f t="shared" si="435"/>
        <v>1900</v>
      </c>
      <c r="AO2008" s="41"/>
      <c r="AP2008" s="41"/>
      <c r="AQ2008" s="41"/>
      <c r="AR2008" s="42"/>
      <c r="AS2008" s="42"/>
      <c r="AU2008" s="43">
        <f t="shared" si="436"/>
        <v>0</v>
      </c>
    </row>
    <row r="2009" spans="1:47" ht="15" customHeight="1" x14ac:dyDescent="0.25">
      <c r="A2009" s="11"/>
      <c r="B2009" s="19">
        <v>2178</v>
      </c>
      <c r="C2009" s="74"/>
      <c r="D2009" s="77"/>
      <c r="E2009" s="75"/>
      <c r="F2009" s="74"/>
      <c r="G2009" s="80"/>
      <c r="H2009" s="49"/>
      <c r="I2009" s="79"/>
      <c r="J2009" s="27"/>
      <c r="K2009" s="27"/>
      <c r="L2009" s="79"/>
      <c r="M2009" s="81"/>
      <c r="N2009" s="29">
        <v>0</v>
      </c>
      <c r="O2009" s="30" t="str">
        <f>IF(G2009&lt;=$N$2,"",IF(F2009=[3]Pav.tvarkyklė!$B$13,"",IF(ISBLANK(R2009),"X","")))</f>
        <v/>
      </c>
      <c r="P2009" s="88"/>
      <c r="Q2009" s="78"/>
      <c r="R2009" s="78"/>
      <c r="S2009" s="63"/>
      <c r="T2009" s="63"/>
      <c r="U2009" s="34" t="str">
        <f>IFERROR(INDEX('[3]5.Grup_T'!$G$4:$G$22,MATCH('6.Turtas'!E2009,'[3]5.Grup_T'!$E$4:$E$22,0)),"0")</f>
        <v>0</v>
      </c>
      <c r="V2009" s="35">
        <f t="shared" si="437"/>
        <v>0</v>
      </c>
      <c r="W2009" s="35">
        <f>IF(NOT(ISBLANK(H2009)),(12-DATEDIF(H2009,'[3]1.Pradzia'!$D$13,"m")),0)</f>
        <v>0</v>
      </c>
      <c r="X2009" s="35">
        <f t="shared" si="438"/>
        <v>0</v>
      </c>
      <c r="Y2009" s="35">
        <f t="shared" si="434"/>
        <v>0</v>
      </c>
      <c r="Z2009" s="35">
        <f t="shared" si="446"/>
        <v>0</v>
      </c>
      <c r="AA2009" s="36">
        <f t="shared" si="439"/>
        <v>0</v>
      </c>
      <c r="AB2009" s="36">
        <f t="shared" si="440"/>
        <v>0</v>
      </c>
      <c r="AC2009" s="37">
        <f t="shared" si="441"/>
        <v>0</v>
      </c>
      <c r="AD2009" s="35">
        <f>IF(OR(YEAR(G2009)&lt;2019,O2009="X"),0,IF(ISBLANK(H2009),DATEDIF(G2009,'[3]1.Pradzia'!$D$13,"M"),DATEDIF(G2009,H2009,"m")))</f>
        <v>0</v>
      </c>
      <c r="AE2009" s="37">
        <f>IF(E2009='[3]5.Grup_T'!$E$20,0,IF(AD2009&lt;&gt;0,M2009/V2009*MIN(12,AD2009),0))</f>
        <v>0</v>
      </c>
      <c r="AF2009" s="37">
        <f t="shared" si="442"/>
        <v>0</v>
      </c>
      <c r="AG2009" s="37">
        <f t="shared" si="443"/>
        <v>0</v>
      </c>
      <c r="AH2009" s="37">
        <f t="shared" si="444"/>
        <v>0</v>
      </c>
      <c r="AI2009" s="35" t="str">
        <f t="shared" si="445"/>
        <v>Nusidėvėjęs</v>
      </c>
      <c r="AJ2009" s="38" t="str">
        <f>IF(AND(F2009&lt;&gt;[3]Pav.tvarkyklė!$B$12,F2009&lt;&gt;[3]Pav.tvarkyklė!$B$13),"GVTNT","X")</f>
        <v>GVTNT</v>
      </c>
      <c r="AK2009" s="39">
        <f t="shared" si="447"/>
        <v>0</v>
      </c>
      <c r="AL2009" s="41"/>
      <c r="AM2009" s="41"/>
      <c r="AN2009" s="41">
        <f t="shared" si="435"/>
        <v>1900</v>
      </c>
      <c r="AO2009" s="41"/>
      <c r="AP2009" s="41"/>
      <c r="AQ2009" s="41"/>
      <c r="AR2009" s="42"/>
      <c r="AS2009" s="42"/>
      <c r="AU2009" s="43">
        <f t="shared" si="436"/>
        <v>0</v>
      </c>
    </row>
    <row r="2010" spans="1:47" ht="15" customHeight="1" x14ac:dyDescent="0.25">
      <c r="A2010" s="11"/>
      <c r="B2010" s="19">
        <v>2179</v>
      </c>
      <c r="C2010" s="74"/>
      <c r="D2010" s="77"/>
      <c r="E2010" s="75"/>
      <c r="F2010" s="74"/>
      <c r="G2010" s="80"/>
      <c r="H2010" s="49"/>
      <c r="I2010" s="79"/>
      <c r="J2010" s="27"/>
      <c r="K2010" s="27"/>
      <c r="L2010" s="79"/>
      <c r="M2010" s="81"/>
      <c r="N2010" s="29">
        <v>0</v>
      </c>
      <c r="O2010" s="30" t="str">
        <f>IF(G2010&lt;=$N$2,"",IF(F2010=[3]Pav.tvarkyklė!$B$13,"",IF(ISBLANK(R2010),"X","")))</f>
        <v/>
      </c>
      <c r="P2010" s="88"/>
      <c r="Q2010" s="78"/>
      <c r="R2010" s="78"/>
      <c r="S2010" s="63"/>
      <c r="T2010" s="63"/>
      <c r="U2010" s="34" t="str">
        <f>IFERROR(INDEX('[3]5.Grup_T'!$G$4:$G$22,MATCH('6.Turtas'!E2010,'[3]5.Grup_T'!$E$4:$E$22,0)),"0")</f>
        <v>0</v>
      </c>
      <c r="V2010" s="35">
        <f t="shared" si="437"/>
        <v>0</v>
      </c>
      <c r="W2010" s="35">
        <f>IF(NOT(ISBLANK(H2010)),(12-DATEDIF(H2010,'[3]1.Pradzia'!$D$13,"m")),0)</f>
        <v>0</v>
      </c>
      <c r="X2010" s="35">
        <f t="shared" si="438"/>
        <v>0</v>
      </c>
      <c r="Y2010" s="35">
        <f t="shared" si="434"/>
        <v>0</v>
      </c>
      <c r="Z2010" s="35">
        <f t="shared" si="446"/>
        <v>0</v>
      </c>
      <c r="AA2010" s="36">
        <f t="shared" si="439"/>
        <v>0</v>
      </c>
      <c r="AB2010" s="36">
        <f t="shared" si="440"/>
        <v>0</v>
      </c>
      <c r="AC2010" s="37">
        <f t="shared" si="441"/>
        <v>0</v>
      </c>
      <c r="AD2010" s="35">
        <f>IF(OR(YEAR(G2010)&lt;2019,O2010="X"),0,IF(ISBLANK(H2010),DATEDIF(G2010,'[3]1.Pradzia'!$D$13,"M"),DATEDIF(G2010,H2010,"m")))</f>
        <v>0</v>
      </c>
      <c r="AE2010" s="37">
        <f>IF(E2010='[3]5.Grup_T'!$E$20,0,IF(AD2010&lt;&gt;0,M2010/V2010*MIN(12,AD2010),0))</f>
        <v>0</v>
      </c>
      <c r="AF2010" s="37">
        <f t="shared" si="442"/>
        <v>0</v>
      </c>
      <c r="AG2010" s="37">
        <f t="shared" si="443"/>
        <v>0</v>
      </c>
      <c r="AH2010" s="37">
        <f t="shared" si="444"/>
        <v>0</v>
      </c>
      <c r="AI2010" s="35" t="str">
        <f t="shared" si="445"/>
        <v>Nusidėvėjęs</v>
      </c>
      <c r="AJ2010" s="38" t="str">
        <f>IF(AND(F2010&lt;&gt;[3]Pav.tvarkyklė!$B$12,F2010&lt;&gt;[3]Pav.tvarkyklė!$B$13),"GVTNT","X")</f>
        <v>GVTNT</v>
      </c>
      <c r="AK2010" s="39">
        <f t="shared" si="447"/>
        <v>0</v>
      </c>
      <c r="AL2010" s="41"/>
      <c r="AM2010" s="41"/>
      <c r="AN2010" s="41">
        <f t="shared" si="435"/>
        <v>1900</v>
      </c>
      <c r="AO2010" s="41"/>
      <c r="AP2010" s="41"/>
      <c r="AQ2010" s="41"/>
      <c r="AR2010" s="42"/>
      <c r="AS2010" s="42"/>
      <c r="AU2010" s="43">
        <f t="shared" si="436"/>
        <v>0</v>
      </c>
    </row>
    <row r="2011" spans="1:47" ht="15" customHeight="1" x14ac:dyDescent="0.25">
      <c r="A2011" s="11"/>
      <c r="B2011" s="19">
        <v>2180</v>
      </c>
      <c r="C2011" s="74"/>
      <c r="D2011" s="77"/>
      <c r="E2011" s="75"/>
      <c r="F2011" s="74"/>
      <c r="G2011" s="80"/>
      <c r="H2011" s="49"/>
      <c r="I2011" s="79"/>
      <c r="J2011" s="27"/>
      <c r="K2011" s="27"/>
      <c r="L2011" s="79"/>
      <c r="M2011" s="81"/>
      <c r="N2011" s="29">
        <v>0</v>
      </c>
      <c r="O2011" s="30" t="str">
        <f>IF(G2011&lt;=$N$2,"",IF(F2011=[3]Pav.tvarkyklė!$B$13,"",IF(ISBLANK(R2011),"X","")))</f>
        <v/>
      </c>
      <c r="P2011" s="88"/>
      <c r="Q2011" s="78"/>
      <c r="R2011" s="78"/>
      <c r="S2011" s="63"/>
      <c r="T2011" s="63"/>
      <c r="U2011" s="34" t="str">
        <f>IFERROR(INDEX('[3]5.Grup_T'!$G$4:$G$22,MATCH('6.Turtas'!E2011,'[3]5.Grup_T'!$E$4:$E$22,0)),"0")</f>
        <v>0</v>
      </c>
      <c r="V2011" s="35">
        <f t="shared" si="437"/>
        <v>0</v>
      </c>
      <c r="W2011" s="35">
        <f>IF(NOT(ISBLANK(H2011)),(12-DATEDIF(H2011,'[3]1.Pradzia'!$D$13,"m")),0)</f>
        <v>0</v>
      </c>
      <c r="X2011" s="35">
        <f t="shared" si="438"/>
        <v>0</v>
      </c>
      <c r="Y2011" s="35">
        <f t="shared" si="434"/>
        <v>0</v>
      </c>
      <c r="Z2011" s="35">
        <f t="shared" si="446"/>
        <v>0</v>
      </c>
      <c r="AA2011" s="36">
        <f t="shared" si="439"/>
        <v>0</v>
      </c>
      <c r="AB2011" s="36">
        <f t="shared" si="440"/>
        <v>0</v>
      </c>
      <c r="AC2011" s="37">
        <f t="shared" si="441"/>
        <v>0</v>
      </c>
      <c r="AD2011" s="35">
        <f>IF(OR(YEAR(G2011)&lt;2019,O2011="X"),0,IF(ISBLANK(H2011),DATEDIF(G2011,'[3]1.Pradzia'!$D$13,"M"),DATEDIF(G2011,H2011,"m")))</f>
        <v>0</v>
      </c>
      <c r="AE2011" s="37">
        <f>IF(E2011='[3]5.Grup_T'!$E$20,0,IF(AD2011&lt;&gt;0,M2011/V2011*MIN(12,AD2011),0))</f>
        <v>0</v>
      </c>
      <c r="AF2011" s="37">
        <f t="shared" si="442"/>
        <v>0</v>
      </c>
      <c r="AG2011" s="37">
        <f t="shared" si="443"/>
        <v>0</v>
      </c>
      <c r="AH2011" s="37">
        <f t="shared" si="444"/>
        <v>0</v>
      </c>
      <c r="AI2011" s="35" t="str">
        <f t="shared" si="445"/>
        <v>Nusidėvėjęs</v>
      </c>
      <c r="AJ2011" s="38" t="str">
        <f>IF(AND(F2011&lt;&gt;[3]Pav.tvarkyklė!$B$12,F2011&lt;&gt;[3]Pav.tvarkyklė!$B$13),"GVTNT","X")</f>
        <v>GVTNT</v>
      </c>
      <c r="AK2011" s="39">
        <f t="shared" si="447"/>
        <v>0</v>
      </c>
      <c r="AL2011" s="41"/>
      <c r="AM2011" s="41"/>
      <c r="AN2011" s="41">
        <f t="shared" si="435"/>
        <v>1900</v>
      </c>
      <c r="AO2011" s="41"/>
      <c r="AP2011" s="41"/>
      <c r="AQ2011" s="41"/>
      <c r="AR2011" s="42"/>
      <c r="AS2011" s="42"/>
      <c r="AU2011" s="43">
        <f t="shared" si="436"/>
        <v>0</v>
      </c>
    </row>
    <row r="2012" spans="1:47" ht="15" customHeight="1" x14ac:dyDescent="0.25">
      <c r="A2012" s="11"/>
      <c r="B2012" s="19">
        <v>2181</v>
      </c>
      <c r="C2012" s="74"/>
      <c r="D2012" s="77"/>
      <c r="E2012" s="75"/>
      <c r="F2012" s="74"/>
      <c r="G2012" s="80"/>
      <c r="H2012" s="49"/>
      <c r="I2012" s="79"/>
      <c r="J2012" s="27"/>
      <c r="K2012" s="27"/>
      <c r="L2012" s="79"/>
      <c r="M2012" s="81"/>
      <c r="N2012" s="29">
        <v>0</v>
      </c>
      <c r="O2012" s="30" t="str">
        <f>IF(G2012&lt;=$N$2,"",IF(F2012=[3]Pav.tvarkyklė!$B$13,"",IF(ISBLANK(R2012),"X","")))</f>
        <v/>
      </c>
      <c r="P2012" s="88"/>
      <c r="Q2012" s="78"/>
      <c r="R2012" s="78"/>
      <c r="S2012" s="63"/>
      <c r="T2012" s="63"/>
      <c r="U2012" s="34" t="str">
        <f>IFERROR(INDEX('[3]5.Grup_T'!$G$4:$G$22,MATCH('6.Turtas'!E2012,'[3]5.Grup_T'!$E$4:$E$22,0)),"0")</f>
        <v>0</v>
      </c>
      <c r="V2012" s="35">
        <f t="shared" si="437"/>
        <v>0</v>
      </c>
      <c r="W2012" s="35">
        <f>IF(NOT(ISBLANK(H2012)),(12-DATEDIF(H2012,'[3]1.Pradzia'!$D$13,"m")),0)</f>
        <v>0</v>
      </c>
      <c r="X2012" s="35">
        <f t="shared" si="438"/>
        <v>0</v>
      </c>
      <c r="Y2012" s="35">
        <f t="shared" si="434"/>
        <v>0</v>
      </c>
      <c r="Z2012" s="35">
        <f t="shared" si="446"/>
        <v>0</v>
      </c>
      <c r="AA2012" s="36">
        <f t="shared" si="439"/>
        <v>0</v>
      </c>
      <c r="AB2012" s="36">
        <f t="shared" si="440"/>
        <v>0</v>
      </c>
      <c r="AC2012" s="37">
        <f t="shared" si="441"/>
        <v>0</v>
      </c>
      <c r="AD2012" s="35">
        <f>IF(OR(YEAR(G2012)&lt;2019,O2012="X"),0,IF(ISBLANK(H2012),DATEDIF(G2012,'[3]1.Pradzia'!$D$13,"M"),DATEDIF(G2012,H2012,"m")))</f>
        <v>0</v>
      </c>
      <c r="AE2012" s="37">
        <f>IF(E2012='[3]5.Grup_T'!$E$20,0,IF(AD2012&lt;&gt;0,M2012/V2012*MIN(12,AD2012),0))</f>
        <v>0</v>
      </c>
      <c r="AF2012" s="37">
        <f t="shared" si="442"/>
        <v>0</v>
      </c>
      <c r="AG2012" s="37">
        <f t="shared" si="443"/>
        <v>0</v>
      </c>
      <c r="AH2012" s="37">
        <f t="shared" si="444"/>
        <v>0</v>
      </c>
      <c r="AI2012" s="35" t="str">
        <f t="shared" si="445"/>
        <v>Nusidėvėjęs</v>
      </c>
      <c r="AJ2012" s="38" t="str">
        <f>IF(AND(F2012&lt;&gt;[3]Pav.tvarkyklė!$B$12,F2012&lt;&gt;[3]Pav.tvarkyklė!$B$13),"GVTNT","X")</f>
        <v>GVTNT</v>
      </c>
      <c r="AK2012" s="39">
        <f t="shared" si="447"/>
        <v>0</v>
      </c>
      <c r="AL2012" s="41"/>
      <c r="AM2012" s="41"/>
      <c r="AN2012" s="41">
        <f t="shared" si="435"/>
        <v>1900</v>
      </c>
      <c r="AO2012" s="41"/>
      <c r="AP2012" s="41"/>
      <c r="AQ2012" s="41"/>
      <c r="AR2012" s="42"/>
      <c r="AS2012" s="42"/>
      <c r="AU2012" s="43">
        <f t="shared" si="436"/>
        <v>0</v>
      </c>
    </row>
    <row r="2013" spans="1:47" ht="15" customHeight="1" x14ac:dyDescent="0.25">
      <c r="A2013" s="11"/>
      <c r="B2013" s="19">
        <v>2182</v>
      </c>
      <c r="C2013" s="74"/>
      <c r="D2013" s="77"/>
      <c r="E2013" s="75"/>
      <c r="F2013" s="74"/>
      <c r="G2013" s="80"/>
      <c r="H2013" s="49"/>
      <c r="I2013" s="79"/>
      <c r="J2013" s="27"/>
      <c r="K2013" s="27"/>
      <c r="L2013" s="79"/>
      <c r="M2013" s="81"/>
      <c r="N2013" s="29">
        <v>0</v>
      </c>
      <c r="O2013" s="30" t="str">
        <f>IF(G2013&lt;=$N$2,"",IF(F2013=[3]Pav.tvarkyklė!$B$13,"",IF(ISBLANK(R2013),"X","")))</f>
        <v/>
      </c>
      <c r="P2013" s="88"/>
      <c r="Q2013" s="78"/>
      <c r="R2013" s="78"/>
      <c r="S2013" s="63"/>
      <c r="T2013" s="63"/>
      <c r="U2013" s="34" t="str">
        <f>IFERROR(INDEX('[3]5.Grup_T'!$G$4:$G$22,MATCH('6.Turtas'!E2013,'[3]5.Grup_T'!$E$4:$E$22,0)),"0")</f>
        <v>0</v>
      </c>
      <c r="V2013" s="35">
        <f t="shared" si="437"/>
        <v>0</v>
      </c>
      <c r="W2013" s="35">
        <f>IF(NOT(ISBLANK(H2013)),(12-DATEDIF(H2013,'[3]1.Pradzia'!$D$13,"m")),0)</f>
        <v>0</v>
      </c>
      <c r="X2013" s="35">
        <f t="shared" si="438"/>
        <v>0</v>
      </c>
      <c r="Y2013" s="35">
        <f t="shared" si="434"/>
        <v>0</v>
      </c>
      <c r="Z2013" s="35">
        <f t="shared" si="446"/>
        <v>0</v>
      </c>
      <c r="AA2013" s="36">
        <f t="shared" si="439"/>
        <v>0</v>
      </c>
      <c r="AB2013" s="36">
        <f t="shared" si="440"/>
        <v>0</v>
      </c>
      <c r="AC2013" s="37">
        <f t="shared" si="441"/>
        <v>0</v>
      </c>
      <c r="AD2013" s="35">
        <f>IF(OR(YEAR(G2013)&lt;2019,O2013="X"),0,IF(ISBLANK(H2013),DATEDIF(G2013,'[3]1.Pradzia'!$D$13,"M"),DATEDIF(G2013,H2013,"m")))</f>
        <v>0</v>
      </c>
      <c r="AE2013" s="37">
        <f>IF(E2013='[3]5.Grup_T'!$E$20,0,IF(AD2013&lt;&gt;0,M2013/V2013*MIN(12,AD2013),0))</f>
        <v>0</v>
      </c>
      <c r="AF2013" s="37">
        <f t="shared" si="442"/>
        <v>0</v>
      </c>
      <c r="AG2013" s="37">
        <f t="shared" si="443"/>
        <v>0</v>
      </c>
      <c r="AH2013" s="37">
        <f t="shared" si="444"/>
        <v>0</v>
      </c>
      <c r="AI2013" s="35" t="str">
        <f t="shared" si="445"/>
        <v>Nusidėvėjęs</v>
      </c>
      <c r="AJ2013" s="38" t="str">
        <f>IF(AND(F2013&lt;&gt;[3]Pav.tvarkyklė!$B$12,F2013&lt;&gt;[3]Pav.tvarkyklė!$B$13),"GVTNT","X")</f>
        <v>GVTNT</v>
      </c>
      <c r="AK2013" s="39">
        <f t="shared" si="447"/>
        <v>0</v>
      </c>
      <c r="AL2013" s="41"/>
      <c r="AM2013" s="41"/>
      <c r="AN2013" s="41">
        <f t="shared" si="435"/>
        <v>1900</v>
      </c>
      <c r="AO2013" s="41"/>
      <c r="AP2013" s="41"/>
      <c r="AQ2013" s="41"/>
      <c r="AR2013" s="42"/>
      <c r="AS2013" s="42"/>
      <c r="AU2013" s="43">
        <f t="shared" si="436"/>
        <v>0</v>
      </c>
    </row>
    <row r="2014" spans="1:47" ht="15" customHeight="1" x14ac:dyDescent="0.25">
      <c r="A2014" s="11"/>
      <c r="B2014" s="19">
        <v>2183</v>
      </c>
      <c r="C2014" s="74"/>
      <c r="D2014" s="77"/>
      <c r="E2014" s="78"/>
      <c r="F2014" s="74"/>
      <c r="G2014" s="80"/>
      <c r="H2014" s="49"/>
      <c r="I2014" s="79"/>
      <c r="J2014" s="27"/>
      <c r="K2014" s="27"/>
      <c r="L2014" s="79"/>
      <c r="M2014" s="81"/>
      <c r="N2014" s="29">
        <v>0</v>
      </c>
      <c r="O2014" s="30" t="str">
        <f>IF(G2014&lt;=$N$2,"",IF(F2014=[3]Pav.tvarkyklė!$B$13,"",IF(ISBLANK(R2014),"X","")))</f>
        <v/>
      </c>
      <c r="P2014" s="88"/>
      <c r="Q2014" s="78"/>
      <c r="R2014" s="78"/>
      <c r="S2014" s="63"/>
      <c r="T2014" s="63"/>
      <c r="U2014" s="34" t="str">
        <f>IFERROR(INDEX('[3]5.Grup_T'!$G$4:$G$22,MATCH('6.Turtas'!E2014,'[3]5.Grup_T'!$E$4:$E$22,0)),"0")</f>
        <v>0</v>
      </c>
      <c r="V2014" s="35">
        <f t="shared" si="437"/>
        <v>0</v>
      </c>
      <c r="W2014" s="35">
        <f>IF(NOT(ISBLANK(H2014)),(12-DATEDIF(H2014,'[3]1.Pradzia'!$D$13,"m")),0)</f>
        <v>0</v>
      </c>
      <c r="X2014" s="35">
        <f t="shared" si="438"/>
        <v>0</v>
      </c>
      <c r="Y2014" s="35">
        <f t="shared" si="434"/>
        <v>0</v>
      </c>
      <c r="Z2014" s="35">
        <f t="shared" si="446"/>
        <v>0</v>
      </c>
      <c r="AA2014" s="36">
        <f t="shared" si="439"/>
        <v>0</v>
      </c>
      <c r="AB2014" s="36">
        <f t="shared" si="440"/>
        <v>0</v>
      </c>
      <c r="AC2014" s="37">
        <f t="shared" si="441"/>
        <v>0</v>
      </c>
      <c r="AD2014" s="35">
        <f>IF(OR(YEAR(G2014)&lt;2019,O2014="X"),0,IF(ISBLANK(H2014),DATEDIF(G2014,'[3]1.Pradzia'!$D$13,"M"),DATEDIF(G2014,H2014,"m")))</f>
        <v>0</v>
      </c>
      <c r="AE2014" s="37">
        <f>IF(E2014='[3]5.Grup_T'!$E$20,0,IF(AD2014&lt;&gt;0,M2014/V2014*MIN(12,AD2014),0))</f>
        <v>0</v>
      </c>
      <c r="AF2014" s="37">
        <f t="shared" si="442"/>
        <v>0</v>
      </c>
      <c r="AG2014" s="37">
        <f t="shared" si="443"/>
        <v>0</v>
      </c>
      <c r="AH2014" s="37">
        <f t="shared" si="444"/>
        <v>0</v>
      </c>
      <c r="AI2014" s="35" t="str">
        <f t="shared" si="445"/>
        <v>Nusidėvėjęs</v>
      </c>
      <c r="AJ2014" s="38" t="str">
        <f>IF(AND(F2014&lt;&gt;[3]Pav.tvarkyklė!$B$12,F2014&lt;&gt;[3]Pav.tvarkyklė!$B$13),"GVTNT","X")</f>
        <v>GVTNT</v>
      </c>
      <c r="AK2014" s="39">
        <f t="shared" si="447"/>
        <v>0</v>
      </c>
      <c r="AL2014" s="41"/>
      <c r="AM2014" s="41"/>
      <c r="AN2014" s="41">
        <f t="shared" si="435"/>
        <v>1900</v>
      </c>
      <c r="AO2014" s="41"/>
      <c r="AP2014" s="41"/>
      <c r="AQ2014" s="41"/>
      <c r="AR2014" s="42"/>
      <c r="AS2014" s="42"/>
      <c r="AU2014" s="43">
        <f t="shared" si="436"/>
        <v>0</v>
      </c>
    </row>
    <row r="2015" spans="1:47" ht="15" customHeight="1" x14ac:dyDescent="0.25">
      <c r="A2015" s="11"/>
      <c r="B2015" s="19">
        <v>2184</v>
      </c>
      <c r="C2015" s="74"/>
      <c r="D2015" s="77"/>
      <c r="E2015" s="78"/>
      <c r="F2015" s="74"/>
      <c r="G2015" s="80"/>
      <c r="H2015" s="49"/>
      <c r="I2015" s="79"/>
      <c r="J2015" s="27"/>
      <c r="K2015" s="27"/>
      <c r="L2015" s="79"/>
      <c r="M2015" s="81"/>
      <c r="N2015" s="29">
        <v>0</v>
      </c>
      <c r="O2015" s="30" t="str">
        <f>IF(G2015&lt;=$N$2,"",IF(F2015=[3]Pav.tvarkyklė!$B$13,"",IF(ISBLANK(R2015),"X","")))</f>
        <v/>
      </c>
      <c r="P2015" s="88"/>
      <c r="Q2015" s="78"/>
      <c r="R2015" s="78"/>
      <c r="S2015" s="63"/>
      <c r="T2015" s="63"/>
      <c r="U2015" s="34" t="str">
        <f>IFERROR(INDEX('[3]5.Grup_T'!$G$4:$G$22,MATCH('6.Turtas'!E2015,'[3]5.Grup_T'!$E$4:$E$22,0)),"0")</f>
        <v>0</v>
      </c>
      <c r="V2015" s="35">
        <f t="shared" si="437"/>
        <v>0</v>
      </c>
      <c r="W2015" s="35">
        <f>IF(NOT(ISBLANK(H2015)),(12-DATEDIF(H2015,'[3]1.Pradzia'!$D$13,"m")),0)</f>
        <v>0</v>
      </c>
      <c r="X2015" s="35">
        <f t="shared" si="438"/>
        <v>0</v>
      </c>
      <c r="Y2015" s="35">
        <f t="shared" si="434"/>
        <v>0</v>
      </c>
      <c r="Z2015" s="35">
        <f t="shared" si="446"/>
        <v>0</v>
      </c>
      <c r="AA2015" s="36">
        <f t="shared" si="439"/>
        <v>0</v>
      </c>
      <c r="AB2015" s="36">
        <f t="shared" si="440"/>
        <v>0</v>
      </c>
      <c r="AC2015" s="37">
        <f t="shared" si="441"/>
        <v>0</v>
      </c>
      <c r="AD2015" s="35">
        <f>IF(OR(YEAR(G2015)&lt;2019,O2015="X"),0,IF(ISBLANK(H2015),DATEDIF(G2015,'[3]1.Pradzia'!$D$13,"M"),DATEDIF(G2015,H2015,"m")))</f>
        <v>0</v>
      </c>
      <c r="AE2015" s="37">
        <f>IF(E2015='[3]5.Grup_T'!$E$20,0,IF(AD2015&lt;&gt;0,M2015/V2015*MIN(12,AD2015),0))</f>
        <v>0</v>
      </c>
      <c r="AF2015" s="37">
        <f t="shared" si="442"/>
        <v>0</v>
      </c>
      <c r="AG2015" s="37">
        <f t="shared" si="443"/>
        <v>0</v>
      </c>
      <c r="AH2015" s="37">
        <f t="shared" si="444"/>
        <v>0</v>
      </c>
      <c r="AI2015" s="35" t="str">
        <f t="shared" si="445"/>
        <v>Nusidėvėjęs</v>
      </c>
      <c r="AJ2015" s="38" t="str">
        <f>IF(AND(F2015&lt;&gt;[3]Pav.tvarkyklė!$B$12,F2015&lt;&gt;[3]Pav.tvarkyklė!$B$13),"GVTNT","X")</f>
        <v>GVTNT</v>
      </c>
      <c r="AK2015" s="39">
        <f t="shared" si="447"/>
        <v>0</v>
      </c>
      <c r="AL2015" s="41"/>
      <c r="AM2015" s="41"/>
      <c r="AN2015" s="41">
        <f t="shared" si="435"/>
        <v>1900</v>
      </c>
      <c r="AO2015" s="41"/>
      <c r="AP2015" s="41"/>
      <c r="AQ2015" s="41"/>
      <c r="AR2015" s="42"/>
      <c r="AS2015" s="42"/>
      <c r="AU2015" s="43">
        <f t="shared" si="436"/>
        <v>0</v>
      </c>
    </row>
    <row r="2016" spans="1:47" ht="15" customHeight="1" x14ac:dyDescent="0.25">
      <c r="A2016" s="11"/>
      <c r="B2016" s="19">
        <v>2185</v>
      </c>
      <c r="C2016" s="74"/>
      <c r="D2016" s="77"/>
      <c r="E2016" s="78"/>
      <c r="F2016" s="74"/>
      <c r="G2016" s="80"/>
      <c r="H2016" s="49"/>
      <c r="I2016" s="79"/>
      <c r="J2016" s="27"/>
      <c r="K2016" s="27"/>
      <c r="L2016" s="79"/>
      <c r="M2016" s="81"/>
      <c r="N2016" s="29">
        <v>0</v>
      </c>
      <c r="O2016" s="30" t="str">
        <f>IF(G2016&lt;=$N$2,"",IF(F2016=[3]Pav.tvarkyklė!$B$13,"",IF(ISBLANK(R2016),"X","")))</f>
        <v/>
      </c>
      <c r="P2016" s="88"/>
      <c r="Q2016" s="78"/>
      <c r="R2016" s="78"/>
      <c r="S2016" s="63"/>
      <c r="T2016" s="63"/>
      <c r="U2016" s="34" t="str">
        <f>IFERROR(INDEX('[3]5.Grup_T'!$G$4:$G$22,MATCH('6.Turtas'!E2016,'[3]5.Grup_T'!$E$4:$E$22,0)),"0")</f>
        <v>0</v>
      </c>
      <c r="V2016" s="35">
        <f t="shared" si="437"/>
        <v>0</v>
      </c>
      <c r="W2016" s="35">
        <f>IF(NOT(ISBLANK(H2016)),(12-DATEDIF(H2016,'[3]1.Pradzia'!$D$13,"m")),0)</f>
        <v>0</v>
      </c>
      <c r="X2016" s="35">
        <f t="shared" si="438"/>
        <v>0</v>
      </c>
      <c r="Y2016" s="35">
        <f t="shared" si="434"/>
        <v>0</v>
      </c>
      <c r="Z2016" s="35">
        <f t="shared" si="446"/>
        <v>0</v>
      </c>
      <c r="AA2016" s="36">
        <f t="shared" si="439"/>
        <v>0</v>
      </c>
      <c r="AB2016" s="36">
        <f t="shared" si="440"/>
        <v>0</v>
      </c>
      <c r="AC2016" s="37">
        <f t="shared" si="441"/>
        <v>0</v>
      </c>
      <c r="AD2016" s="35">
        <f>IF(OR(YEAR(G2016)&lt;2019,O2016="X"),0,IF(ISBLANK(H2016),DATEDIF(G2016,'[3]1.Pradzia'!$D$13,"M"),DATEDIF(G2016,H2016,"m")))</f>
        <v>0</v>
      </c>
      <c r="AE2016" s="37">
        <f>IF(E2016='[3]5.Grup_T'!$E$20,0,IF(AD2016&lt;&gt;0,M2016/V2016*MIN(12,AD2016),0))</f>
        <v>0</v>
      </c>
      <c r="AF2016" s="37">
        <f t="shared" si="442"/>
        <v>0</v>
      </c>
      <c r="AG2016" s="37">
        <f t="shared" si="443"/>
        <v>0</v>
      </c>
      <c r="AH2016" s="37">
        <f t="shared" si="444"/>
        <v>0</v>
      </c>
      <c r="AI2016" s="35" t="str">
        <f t="shared" si="445"/>
        <v>Nusidėvėjęs</v>
      </c>
      <c r="AJ2016" s="38" t="str">
        <f>IF(AND(F2016&lt;&gt;[3]Pav.tvarkyklė!$B$12,F2016&lt;&gt;[3]Pav.tvarkyklė!$B$13),"GVTNT","X")</f>
        <v>GVTNT</v>
      </c>
      <c r="AK2016" s="39">
        <f t="shared" si="447"/>
        <v>0</v>
      </c>
      <c r="AL2016" s="41"/>
      <c r="AM2016" s="41"/>
      <c r="AN2016" s="41">
        <f t="shared" si="435"/>
        <v>1900</v>
      </c>
      <c r="AO2016" s="41"/>
      <c r="AP2016" s="41"/>
      <c r="AQ2016" s="41"/>
      <c r="AR2016" s="42"/>
      <c r="AS2016" s="42"/>
      <c r="AU2016" s="43">
        <f t="shared" si="436"/>
        <v>0</v>
      </c>
    </row>
    <row r="2017" spans="1:47" ht="15" customHeight="1" x14ac:dyDescent="0.25">
      <c r="A2017" s="11"/>
      <c r="B2017" s="19">
        <v>2186</v>
      </c>
      <c r="C2017" s="74"/>
      <c r="D2017" s="77"/>
      <c r="E2017" s="75"/>
      <c r="F2017" s="74"/>
      <c r="G2017" s="80"/>
      <c r="H2017" s="49"/>
      <c r="I2017" s="79"/>
      <c r="J2017" s="27"/>
      <c r="K2017" s="27"/>
      <c r="L2017" s="79"/>
      <c r="M2017" s="81"/>
      <c r="N2017" s="29">
        <v>0</v>
      </c>
      <c r="O2017" s="30" t="str">
        <f>IF(G2017&lt;=$N$2,"",IF(F2017=[3]Pav.tvarkyklė!$B$13,"",IF(ISBLANK(R2017),"X","")))</f>
        <v/>
      </c>
      <c r="P2017" s="88"/>
      <c r="Q2017" s="78"/>
      <c r="R2017" s="78"/>
      <c r="S2017" s="63"/>
      <c r="T2017" s="63"/>
      <c r="U2017" s="34" t="str">
        <f>IFERROR(INDEX('[3]5.Grup_T'!$G$4:$G$22,MATCH('6.Turtas'!E2017,'[3]5.Grup_T'!$E$4:$E$22,0)),"0")</f>
        <v>0</v>
      </c>
      <c r="V2017" s="35">
        <f t="shared" si="437"/>
        <v>0</v>
      </c>
      <c r="W2017" s="35">
        <f>IF(NOT(ISBLANK(H2017)),(12-DATEDIF(H2017,'[3]1.Pradzia'!$D$13,"m")),0)</f>
        <v>0</v>
      </c>
      <c r="X2017" s="35">
        <f t="shared" si="438"/>
        <v>0</v>
      </c>
      <c r="Y2017" s="35">
        <f t="shared" si="434"/>
        <v>0</v>
      </c>
      <c r="Z2017" s="35">
        <f t="shared" si="446"/>
        <v>0</v>
      </c>
      <c r="AA2017" s="36">
        <f t="shared" si="439"/>
        <v>0</v>
      </c>
      <c r="AB2017" s="36">
        <f t="shared" si="440"/>
        <v>0</v>
      </c>
      <c r="AC2017" s="37">
        <f t="shared" si="441"/>
        <v>0</v>
      </c>
      <c r="AD2017" s="35">
        <f>IF(OR(YEAR(G2017)&lt;2019,O2017="X"),0,IF(ISBLANK(H2017),DATEDIF(G2017,'[3]1.Pradzia'!$D$13,"M"),DATEDIF(G2017,H2017,"m")))</f>
        <v>0</v>
      </c>
      <c r="AE2017" s="37">
        <f>IF(E2017='[3]5.Grup_T'!$E$20,0,IF(AD2017&lt;&gt;0,M2017/V2017*MIN(12,AD2017),0))</f>
        <v>0</v>
      </c>
      <c r="AF2017" s="37">
        <f t="shared" si="442"/>
        <v>0</v>
      </c>
      <c r="AG2017" s="37">
        <f t="shared" si="443"/>
        <v>0</v>
      </c>
      <c r="AH2017" s="37">
        <f t="shared" si="444"/>
        <v>0</v>
      </c>
      <c r="AI2017" s="35" t="str">
        <f t="shared" si="445"/>
        <v>Nusidėvėjęs</v>
      </c>
      <c r="AJ2017" s="38" t="str">
        <f>IF(AND(F2017&lt;&gt;[3]Pav.tvarkyklė!$B$12,F2017&lt;&gt;[3]Pav.tvarkyklė!$B$13),"GVTNT","X")</f>
        <v>GVTNT</v>
      </c>
      <c r="AK2017" s="39">
        <f t="shared" si="447"/>
        <v>0</v>
      </c>
      <c r="AL2017" s="41"/>
      <c r="AM2017" s="41"/>
      <c r="AN2017" s="41">
        <f t="shared" si="435"/>
        <v>1900</v>
      </c>
      <c r="AO2017" s="41"/>
      <c r="AP2017" s="41"/>
      <c r="AQ2017" s="41"/>
      <c r="AR2017" s="42"/>
      <c r="AS2017" s="42"/>
      <c r="AU2017" s="43">
        <f t="shared" si="436"/>
        <v>0</v>
      </c>
    </row>
    <row r="2018" spans="1:47" ht="15" customHeight="1" x14ac:dyDescent="0.25">
      <c r="A2018" s="11"/>
      <c r="B2018" s="19">
        <v>2187</v>
      </c>
      <c r="C2018" s="74"/>
      <c r="D2018" s="77"/>
      <c r="E2018" s="75"/>
      <c r="F2018" s="74"/>
      <c r="G2018" s="80"/>
      <c r="H2018" s="49"/>
      <c r="I2018" s="79"/>
      <c r="J2018" s="27"/>
      <c r="K2018" s="27"/>
      <c r="L2018" s="79"/>
      <c r="M2018" s="81"/>
      <c r="N2018" s="29">
        <v>0</v>
      </c>
      <c r="O2018" s="30" t="str">
        <f>IF(G2018&lt;=$N$2,"",IF(F2018=[3]Pav.tvarkyklė!$B$13,"",IF(ISBLANK(R2018),"X","")))</f>
        <v/>
      </c>
      <c r="P2018" s="88"/>
      <c r="Q2018" s="78"/>
      <c r="R2018" s="78"/>
      <c r="S2018" s="63"/>
      <c r="T2018" s="63"/>
      <c r="U2018" s="34" t="str">
        <f>IFERROR(INDEX('[3]5.Grup_T'!$G$4:$G$22,MATCH('6.Turtas'!E2018,'[3]5.Grup_T'!$E$4:$E$22,0)),"0")</f>
        <v>0</v>
      </c>
      <c r="V2018" s="35">
        <f t="shared" si="437"/>
        <v>0</v>
      </c>
      <c r="W2018" s="35">
        <f>IF(NOT(ISBLANK(H2018)),(12-DATEDIF(H2018,'[3]1.Pradzia'!$D$13,"m")),0)</f>
        <v>0</v>
      </c>
      <c r="X2018" s="35">
        <f t="shared" si="438"/>
        <v>0</v>
      </c>
      <c r="Y2018" s="35">
        <f t="shared" si="434"/>
        <v>0</v>
      </c>
      <c r="Z2018" s="35">
        <f t="shared" si="446"/>
        <v>0</v>
      </c>
      <c r="AA2018" s="36">
        <f t="shared" si="439"/>
        <v>0</v>
      </c>
      <c r="AB2018" s="36">
        <f t="shared" si="440"/>
        <v>0</v>
      </c>
      <c r="AC2018" s="37">
        <f t="shared" si="441"/>
        <v>0</v>
      </c>
      <c r="AD2018" s="35">
        <f>IF(OR(YEAR(G2018)&lt;2019,O2018="X"),0,IF(ISBLANK(H2018),DATEDIF(G2018,'[3]1.Pradzia'!$D$13,"M"),DATEDIF(G2018,H2018,"m")))</f>
        <v>0</v>
      </c>
      <c r="AE2018" s="37">
        <f>IF(E2018='[3]5.Grup_T'!$E$20,0,IF(AD2018&lt;&gt;0,M2018/V2018*MIN(12,AD2018),0))</f>
        <v>0</v>
      </c>
      <c r="AF2018" s="37">
        <f t="shared" si="442"/>
        <v>0</v>
      </c>
      <c r="AG2018" s="37">
        <f t="shared" si="443"/>
        <v>0</v>
      </c>
      <c r="AH2018" s="37">
        <f t="shared" si="444"/>
        <v>0</v>
      </c>
      <c r="AI2018" s="35" t="str">
        <f t="shared" si="445"/>
        <v>Nusidėvėjęs</v>
      </c>
      <c r="AJ2018" s="38" t="str">
        <f>IF(AND(F2018&lt;&gt;[3]Pav.tvarkyklė!$B$12,F2018&lt;&gt;[3]Pav.tvarkyklė!$B$13),"GVTNT","X")</f>
        <v>GVTNT</v>
      </c>
      <c r="AK2018" s="39">
        <f t="shared" si="447"/>
        <v>0</v>
      </c>
      <c r="AL2018" s="41"/>
      <c r="AM2018" s="41"/>
      <c r="AN2018" s="41">
        <f t="shared" si="435"/>
        <v>1900</v>
      </c>
      <c r="AO2018" s="41"/>
      <c r="AP2018" s="41"/>
      <c r="AQ2018" s="41"/>
      <c r="AR2018" s="42"/>
      <c r="AS2018" s="42"/>
      <c r="AU2018" s="43">
        <f t="shared" si="436"/>
        <v>0</v>
      </c>
    </row>
    <row r="2019" spans="1:47" ht="15" customHeight="1" x14ac:dyDescent="0.25">
      <c r="A2019" s="11"/>
      <c r="B2019" s="19">
        <v>2188</v>
      </c>
      <c r="C2019" s="74"/>
      <c r="D2019" s="77"/>
      <c r="E2019" s="78"/>
      <c r="F2019" s="74"/>
      <c r="G2019" s="80"/>
      <c r="H2019" s="49"/>
      <c r="I2019" s="79"/>
      <c r="J2019" s="27"/>
      <c r="K2019" s="27"/>
      <c r="L2019" s="79"/>
      <c r="M2019" s="81"/>
      <c r="N2019" s="29">
        <v>0</v>
      </c>
      <c r="O2019" s="30" t="str">
        <f>IF(G2019&lt;=$N$2,"",IF(F2019=[3]Pav.tvarkyklė!$B$13,"",IF(ISBLANK(R2019),"X","")))</f>
        <v/>
      </c>
      <c r="P2019" s="88"/>
      <c r="Q2019" s="78"/>
      <c r="R2019" s="78"/>
      <c r="S2019" s="63"/>
      <c r="T2019" s="63"/>
      <c r="U2019" s="34" t="str">
        <f>IFERROR(INDEX('[3]5.Grup_T'!$G$4:$G$22,MATCH('6.Turtas'!E2019,'[3]5.Grup_T'!$E$4:$E$22,0)),"0")</f>
        <v>0</v>
      </c>
      <c r="V2019" s="35">
        <f t="shared" si="437"/>
        <v>0</v>
      </c>
      <c r="W2019" s="35">
        <f>IF(NOT(ISBLANK(H2019)),(12-DATEDIF(H2019,'[3]1.Pradzia'!$D$13,"m")),0)</f>
        <v>0</v>
      </c>
      <c r="X2019" s="35">
        <f t="shared" si="438"/>
        <v>0</v>
      </c>
      <c r="Y2019" s="35">
        <f t="shared" si="434"/>
        <v>0</v>
      </c>
      <c r="Z2019" s="35">
        <f t="shared" si="446"/>
        <v>0</v>
      </c>
      <c r="AA2019" s="36">
        <f t="shared" si="439"/>
        <v>0</v>
      </c>
      <c r="AB2019" s="36">
        <f t="shared" si="440"/>
        <v>0</v>
      </c>
      <c r="AC2019" s="37">
        <f t="shared" si="441"/>
        <v>0</v>
      </c>
      <c r="AD2019" s="35">
        <f>IF(OR(YEAR(G2019)&lt;2019,O2019="X"),0,IF(ISBLANK(H2019),DATEDIF(G2019,'[3]1.Pradzia'!$D$13,"M"),DATEDIF(G2019,H2019,"m")))</f>
        <v>0</v>
      </c>
      <c r="AE2019" s="37">
        <f>IF(E2019='[3]5.Grup_T'!$E$20,0,IF(AD2019&lt;&gt;0,M2019/V2019*MIN(12,AD2019),0))</f>
        <v>0</v>
      </c>
      <c r="AF2019" s="37">
        <f t="shared" si="442"/>
        <v>0</v>
      </c>
      <c r="AG2019" s="37">
        <f t="shared" si="443"/>
        <v>0</v>
      </c>
      <c r="AH2019" s="37">
        <f t="shared" si="444"/>
        <v>0</v>
      </c>
      <c r="AI2019" s="35" t="str">
        <f t="shared" si="445"/>
        <v>Nusidėvėjęs</v>
      </c>
      <c r="AJ2019" s="38" t="str">
        <f>IF(AND(F2019&lt;&gt;[3]Pav.tvarkyklė!$B$12,F2019&lt;&gt;[3]Pav.tvarkyklė!$B$13),"GVTNT","X")</f>
        <v>GVTNT</v>
      </c>
      <c r="AK2019" s="39">
        <f t="shared" si="447"/>
        <v>0</v>
      </c>
      <c r="AL2019" s="41"/>
      <c r="AM2019" s="41"/>
      <c r="AN2019" s="41">
        <f t="shared" si="435"/>
        <v>1900</v>
      </c>
      <c r="AO2019" s="41"/>
      <c r="AP2019" s="41"/>
      <c r="AQ2019" s="41"/>
      <c r="AR2019" s="42"/>
      <c r="AS2019" s="42"/>
      <c r="AU2019" s="43">
        <f t="shared" si="436"/>
        <v>0</v>
      </c>
    </row>
    <row r="2020" spans="1:47" ht="15" customHeight="1" x14ac:dyDescent="0.25">
      <c r="A2020" s="11"/>
      <c r="B2020" s="19">
        <v>2189</v>
      </c>
      <c r="C2020" s="74"/>
      <c r="D2020" s="77"/>
      <c r="E2020" s="78"/>
      <c r="F2020" s="74"/>
      <c r="G2020" s="80"/>
      <c r="H2020" s="49"/>
      <c r="I2020" s="79"/>
      <c r="J2020" s="27"/>
      <c r="K2020" s="27"/>
      <c r="L2020" s="79"/>
      <c r="M2020" s="81"/>
      <c r="N2020" s="29">
        <v>0</v>
      </c>
      <c r="O2020" s="30" t="str">
        <f>IF(G2020&lt;=$N$2,"",IF(F2020=[3]Pav.tvarkyklė!$B$13,"",IF(ISBLANK(R2020),"X","")))</f>
        <v/>
      </c>
      <c r="P2020" s="88"/>
      <c r="Q2020" s="78"/>
      <c r="R2020" s="78"/>
      <c r="S2020" s="63"/>
      <c r="T2020" s="63"/>
      <c r="U2020" s="34" t="str">
        <f>IFERROR(INDEX('[3]5.Grup_T'!$G$4:$G$22,MATCH('6.Turtas'!E2020,'[3]5.Grup_T'!$E$4:$E$22,0)),"0")</f>
        <v>0</v>
      </c>
      <c r="V2020" s="35">
        <f t="shared" si="437"/>
        <v>0</v>
      </c>
      <c r="W2020" s="35">
        <f>IF(NOT(ISBLANK(H2020)),(12-DATEDIF(H2020,'[3]1.Pradzia'!$D$13,"m")),0)</f>
        <v>0</v>
      </c>
      <c r="X2020" s="35">
        <f t="shared" si="438"/>
        <v>0</v>
      </c>
      <c r="Y2020" s="35">
        <f t="shared" si="434"/>
        <v>0</v>
      </c>
      <c r="Z2020" s="35">
        <f t="shared" si="446"/>
        <v>0</v>
      </c>
      <c r="AA2020" s="36">
        <f t="shared" si="439"/>
        <v>0</v>
      </c>
      <c r="AB2020" s="36">
        <f t="shared" si="440"/>
        <v>0</v>
      </c>
      <c r="AC2020" s="37">
        <f t="shared" si="441"/>
        <v>0</v>
      </c>
      <c r="AD2020" s="35">
        <f>IF(OR(YEAR(G2020)&lt;2019,O2020="X"),0,IF(ISBLANK(H2020),DATEDIF(G2020,'[3]1.Pradzia'!$D$13,"M"),DATEDIF(G2020,H2020,"m")))</f>
        <v>0</v>
      </c>
      <c r="AE2020" s="37">
        <f>IF(E2020='[3]5.Grup_T'!$E$20,0,IF(AD2020&lt;&gt;0,M2020/V2020*MIN(12,AD2020),0))</f>
        <v>0</v>
      </c>
      <c r="AF2020" s="37">
        <f t="shared" si="442"/>
        <v>0</v>
      </c>
      <c r="AG2020" s="37">
        <f t="shared" si="443"/>
        <v>0</v>
      </c>
      <c r="AH2020" s="37">
        <f t="shared" si="444"/>
        <v>0</v>
      </c>
      <c r="AI2020" s="35" t="str">
        <f t="shared" si="445"/>
        <v>Nusidėvėjęs</v>
      </c>
      <c r="AJ2020" s="38" t="str">
        <f>IF(AND(F2020&lt;&gt;[3]Pav.tvarkyklė!$B$12,F2020&lt;&gt;[3]Pav.tvarkyklė!$B$13),"GVTNT","X")</f>
        <v>GVTNT</v>
      </c>
      <c r="AK2020" s="39">
        <f t="shared" si="447"/>
        <v>0</v>
      </c>
      <c r="AL2020" s="41"/>
      <c r="AM2020" s="41"/>
      <c r="AN2020" s="41">
        <f t="shared" si="435"/>
        <v>1900</v>
      </c>
      <c r="AO2020" s="41"/>
      <c r="AP2020" s="41"/>
      <c r="AQ2020" s="41"/>
      <c r="AR2020" s="42"/>
      <c r="AS2020" s="42"/>
      <c r="AU2020" s="43">
        <f t="shared" si="436"/>
        <v>0</v>
      </c>
    </row>
    <row r="2021" spans="1:47" ht="15" customHeight="1" x14ac:dyDescent="0.25">
      <c r="A2021" s="11"/>
      <c r="B2021" s="19">
        <v>2190</v>
      </c>
      <c r="C2021" s="74"/>
      <c r="D2021" s="77"/>
      <c r="E2021" s="78"/>
      <c r="F2021" s="74"/>
      <c r="G2021" s="80"/>
      <c r="H2021" s="49"/>
      <c r="I2021" s="79"/>
      <c r="J2021" s="27"/>
      <c r="K2021" s="27"/>
      <c r="L2021" s="79"/>
      <c r="M2021" s="81"/>
      <c r="N2021" s="29">
        <v>0</v>
      </c>
      <c r="O2021" s="30" t="str">
        <f>IF(G2021&lt;=$N$2,"",IF(F2021=[3]Pav.tvarkyklė!$B$13,"",IF(ISBLANK(R2021),"X","")))</f>
        <v/>
      </c>
      <c r="P2021" s="88"/>
      <c r="Q2021" s="78"/>
      <c r="R2021" s="78"/>
      <c r="S2021" s="63"/>
      <c r="T2021" s="63"/>
      <c r="U2021" s="34" t="str">
        <f>IFERROR(INDEX('[3]5.Grup_T'!$G$4:$G$22,MATCH('6.Turtas'!E2021,'[3]5.Grup_T'!$E$4:$E$22,0)),"0")</f>
        <v>0</v>
      </c>
      <c r="V2021" s="35">
        <f t="shared" si="437"/>
        <v>0</v>
      </c>
      <c r="W2021" s="35">
        <f>IF(NOT(ISBLANK(H2021)),(12-DATEDIF(H2021,'[3]1.Pradzia'!$D$13,"m")),0)</f>
        <v>0</v>
      </c>
      <c r="X2021" s="35">
        <f t="shared" si="438"/>
        <v>0</v>
      </c>
      <c r="Y2021" s="35">
        <f t="shared" si="434"/>
        <v>0</v>
      </c>
      <c r="Z2021" s="35">
        <f t="shared" si="446"/>
        <v>0</v>
      </c>
      <c r="AA2021" s="36">
        <f t="shared" si="439"/>
        <v>0</v>
      </c>
      <c r="AB2021" s="36">
        <f t="shared" si="440"/>
        <v>0</v>
      </c>
      <c r="AC2021" s="37">
        <f t="shared" si="441"/>
        <v>0</v>
      </c>
      <c r="AD2021" s="35">
        <f>IF(OR(YEAR(G2021)&lt;2019,O2021="X"),0,IF(ISBLANK(H2021),DATEDIF(G2021,'[3]1.Pradzia'!$D$13,"M"),DATEDIF(G2021,H2021,"m")))</f>
        <v>0</v>
      </c>
      <c r="AE2021" s="37">
        <f>IF(E2021='[3]5.Grup_T'!$E$20,0,IF(AD2021&lt;&gt;0,M2021/V2021*MIN(12,AD2021),0))</f>
        <v>0</v>
      </c>
      <c r="AF2021" s="37">
        <f t="shared" si="442"/>
        <v>0</v>
      </c>
      <c r="AG2021" s="37">
        <f t="shared" si="443"/>
        <v>0</v>
      </c>
      <c r="AH2021" s="37">
        <f t="shared" si="444"/>
        <v>0</v>
      </c>
      <c r="AI2021" s="35" t="str">
        <f t="shared" si="445"/>
        <v>Nusidėvėjęs</v>
      </c>
      <c r="AJ2021" s="38" t="str">
        <f>IF(AND(F2021&lt;&gt;[3]Pav.tvarkyklė!$B$12,F2021&lt;&gt;[3]Pav.tvarkyklė!$B$13),"GVTNT","X")</f>
        <v>GVTNT</v>
      </c>
      <c r="AK2021" s="39">
        <f t="shared" si="447"/>
        <v>0</v>
      </c>
      <c r="AL2021" s="41"/>
      <c r="AM2021" s="41"/>
      <c r="AN2021" s="41">
        <f t="shared" si="435"/>
        <v>1900</v>
      </c>
      <c r="AO2021" s="41"/>
      <c r="AP2021" s="41"/>
      <c r="AQ2021" s="41"/>
      <c r="AR2021" s="42"/>
      <c r="AS2021" s="42"/>
      <c r="AU2021" s="43">
        <f t="shared" si="436"/>
        <v>0</v>
      </c>
    </row>
    <row r="2022" spans="1:47" ht="15" customHeight="1" x14ac:dyDescent="0.25">
      <c r="A2022" s="11"/>
      <c r="B2022" s="19">
        <v>2191</v>
      </c>
      <c r="C2022" s="74"/>
      <c r="D2022" s="77"/>
      <c r="E2022" s="78"/>
      <c r="F2022" s="74"/>
      <c r="G2022" s="80"/>
      <c r="H2022" s="49"/>
      <c r="I2022" s="79"/>
      <c r="J2022" s="27"/>
      <c r="K2022" s="27"/>
      <c r="L2022" s="79"/>
      <c r="M2022" s="81"/>
      <c r="N2022" s="29">
        <v>0</v>
      </c>
      <c r="O2022" s="30" t="str">
        <f>IF(G2022&lt;=$N$2,"",IF(F2022=[3]Pav.tvarkyklė!$B$13,"",IF(ISBLANK(R2022),"X","")))</f>
        <v/>
      </c>
      <c r="P2022" s="88"/>
      <c r="Q2022" s="78"/>
      <c r="R2022" s="78"/>
      <c r="S2022" s="63"/>
      <c r="T2022" s="63"/>
      <c r="U2022" s="34" t="str">
        <f>IFERROR(INDEX('[3]5.Grup_T'!$G$4:$G$22,MATCH('6.Turtas'!E2022,'[3]5.Grup_T'!$E$4:$E$22,0)),"0")</f>
        <v>0</v>
      </c>
      <c r="V2022" s="35">
        <f t="shared" si="437"/>
        <v>0</v>
      </c>
      <c r="W2022" s="35">
        <f>IF(NOT(ISBLANK(H2022)),(12-DATEDIF(H2022,'[3]1.Pradzia'!$D$13,"m")),0)</f>
        <v>0</v>
      </c>
      <c r="X2022" s="35">
        <f t="shared" si="438"/>
        <v>0</v>
      </c>
      <c r="Y2022" s="35">
        <f t="shared" si="434"/>
        <v>0</v>
      </c>
      <c r="Z2022" s="35">
        <f t="shared" si="446"/>
        <v>0</v>
      </c>
      <c r="AA2022" s="36">
        <f t="shared" si="439"/>
        <v>0</v>
      </c>
      <c r="AB2022" s="36">
        <f t="shared" si="440"/>
        <v>0</v>
      </c>
      <c r="AC2022" s="37">
        <f t="shared" si="441"/>
        <v>0</v>
      </c>
      <c r="AD2022" s="35">
        <f>IF(OR(YEAR(G2022)&lt;2019,O2022="X"),0,IF(ISBLANK(H2022),DATEDIF(G2022,'[3]1.Pradzia'!$D$13,"M"),DATEDIF(G2022,H2022,"m")))</f>
        <v>0</v>
      </c>
      <c r="AE2022" s="37">
        <f>IF(E2022='[3]5.Grup_T'!$E$20,0,IF(AD2022&lt;&gt;0,M2022/V2022*MIN(12,AD2022),0))</f>
        <v>0</v>
      </c>
      <c r="AF2022" s="37">
        <f t="shared" si="442"/>
        <v>0</v>
      </c>
      <c r="AG2022" s="37">
        <f t="shared" si="443"/>
        <v>0</v>
      </c>
      <c r="AH2022" s="37">
        <f t="shared" si="444"/>
        <v>0</v>
      </c>
      <c r="AI2022" s="35" t="str">
        <f t="shared" si="445"/>
        <v>Nusidėvėjęs</v>
      </c>
      <c r="AJ2022" s="38" t="str">
        <f>IF(AND(F2022&lt;&gt;[3]Pav.tvarkyklė!$B$12,F2022&lt;&gt;[3]Pav.tvarkyklė!$B$13),"GVTNT","X")</f>
        <v>GVTNT</v>
      </c>
      <c r="AK2022" s="39">
        <f t="shared" si="447"/>
        <v>0</v>
      </c>
      <c r="AL2022" s="41"/>
      <c r="AM2022" s="41"/>
      <c r="AN2022" s="41">
        <f t="shared" si="435"/>
        <v>1900</v>
      </c>
      <c r="AO2022" s="41"/>
      <c r="AP2022" s="41"/>
      <c r="AQ2022" s="41"/>
      <c r="AR2022" s="42"/>
      <c r="AS2022" s="42"/>
      <c r="AU2022" s="43">
        <f t="shared" si="436"/>
        <v>0</v>
      </c>
    </row>
    <row r="2023" spans="1:47" ht="15" customHeight="1" x14ac:dyDescent="0.25">
      <c r="A2023" s="11"/>
      <c r="B2023" s="19">
        <v>2192</v>
      </c>
      <c r="C2023" s="74"/>
      <c r="D2023" s="77"/>
      <c r="E2023" s="78"/>
      <c r="F2023" s="74"/>
      <c r="G2023" s="80"/>
      <c r="H2023" s="49"/>
      <c r="I2023" s="79"/>
      <c r="J2023" s="27"/>
      <c r="K2023" s="27"/>
      <c r="L2023" s="79"/>
      <c r="M2023" s="81"/>
      <c r="N2023" s="29">
        <v>0</v>
      </c>
      <c r="O2023" s="30" t="str">
        <f>IF(G2023&lt;=$N$2,"",IF(F2023=[3]Pav.tvarkyklė!$B$13,"",IF(ISBLANK(R2023),"X","")))</f>
        <v/>
      </c>
      <c r="P2023" s="88"/>
      <c r="Q2023" s="78"/>
      <c r="R2023" s="78"/>
      <c r="S2023" s="63"/>
      <c r="T2023" s="63"/>
      <c r="U2023" s="34" t="str">
        <f>IFERROR(INDEX('[3]5.Grup_T'!$G$4:$G$22,MATCH('6.Turtas'!E2023,'[3]5.Grup_T'!$E$4:$E$22,0)),"0")</f>
        <v>0</v>
      </c>
      <c r="V2023" s="35">
        <f t="shared" si="437"/>
        <v>0</v>
      </c>
      <c r="W2023" s="35">
        <f>IF(NOT(ISBLANK(H2023)),(12-DATEDIF(H2023,'[3]1.Pradzia'!$D$13,"m")),0)</f>
        <v>0</v>
      </c>
      <c r="X2023" s="35">
        <f t="shared" si="438"/>
        <v>0</v>
      </c>
      <c r="Y2023" s="35">
        <f t="shared" si="434"/>
        <v>0</v>
      </c>
      <c r="Z2023" s="35">
        <f t="shared" si="446"/>
        <v>0</v>
      </c>
      <c r="AA2023" s="36">
        <f t="shared" si="439"/>
        <v>0</v>
      </c>
      <c r="AB2023" s="36">
        <f t="shared" si="440"/>
        <v>0</v>
      </c>
      <c r="AC2023" s="37">
        <f t="shared" si="441"/>
        <v>0</v>
      </c>
      <c r="AD2023" s="35">
        <f>IF(OR(YEAR(G2023)&lt;2019,O2023="X"),0,IF(ISBLANK(H2023),DATEDIF(G2023,'[3]1.Pradzia'!$D$13,"M"),DATEDIF(G2023,H2023,"m")))</f>
        <v>0</v>
      </c>
      <c r="AE2023" s="37">
        <f>IF(E2023='[3]5.Grup_T'!$E$20,0,IF(AD2023&lt;&gt;0,M2023/V2023*MIN(12,AD2023),0))</f>
        <v>0</v>
      </c>
      <c r="AF2023" s="37">
        <f t="shared" si="442"/>
        <v>0</v>
      </c>
      <c r="AG2023" s="37">
        <f t="shared" si="443"/>
        <v>0</v>
      </c>
      <c r="AH2023" s="37">
        <f t="shared" si="444"/>
        <v>0</v>
      </c>
      <c r="AI2023" s="35" t="str">
        <f t="shared" si="445"/>
        <v>Nusidėvėjęs</v>
      </c>
      <c r="AJ2023" s="38" t="str">
        <f>IF(AND(F2023&lt;&gt;[3]Pav.tvarkyklė!$B$12,F2023&lt;&gt;[3]Pav.tvarkyklė!$B$13),"GVTNT","X")</f>
        <v>GVTNT</v>
      </c>
      <c r="AK2023" s="39">
        <f t="shared" si="447"/>
        <v>0</v>
      </c>
      <c r="AL2023" s="41"/>
      <c r="AM2023" s="41"/>
      <c r="AN2023" s="41">
        <f t="shared" si="435"/>
        <v>1900</v>
      </c>
      <c r="AO2023" s="41"/>
      <c r="AP2023" s="41"/>
      <c r="AQ2023" s="41"/>
      <c r="AR2023" s="42"/>
      <c r="AS2023" s="42"/>
      <c r="AU2023" s="43">
        <f t="shared" si="436"/>
        <v>0</v>
      </c>
    </row>
    <row r="2024" spans="1:47" ht="15" customHeight="1" x14ac:dyDescent="0.25">
      <c r="A2024" s="11"/>
      <c r="B2024" s="19">
        <v>2193</v>
      </c>
      <c r="C2024" s="74"/>
      <c r="D2024" s="77"/>
      <c r="E2024" s="78"/>
      <c r="F2024" s="74"/>
      <c r="G2024" s="80"/>
      <c r="H2024" s="49"/>
      <c r="I2024" s="79"/>
      <c r="J2024" s="27"/>
      <c r="K2024" s="27"/>
      <c r="L2024" s="79"/>
      <c r="M2024" s="81"/>
      <c r="N2024" s="29">
        <v>0</v>
      </c>
      <c r="O2024" s="30" t="str">
        <f>IF(G2024&lt;=$N$2,"",IF(F2024=[3]Pav.tvarkyklė!$B$13,"",IF(ISBLANK(R2024),"X","")))</f>
        <v/>
      </c>
      <c r="P2024" s="88"/>
      <c r="Q2024" s="78"/>
      <c r="R2024" s="78"/>
      <c r="S2024" s="63"/>
      <c r="T2024" s="63"/>
      <c r="U2024" s="34" t="str">
        <f>IFERROR(INDEX('[3]5.Grup_T'!$G$4:$G$22,MATCH('6.Turtas'!E2024,'[3]5.Grup_T'!$E$4:$E$22,0)),"0")</f>
        <v>0</v>
      </c>
      <c r="V2024" s="35">
        <f t="shared" si="437"/>
        <v>0</v>
      </c>
      <c r="W2024" s="35">
        <f>IF(NOT(ISBLANK(H2024)),(12-DATEDIF(H2024,'[3]1.Pradzia'!$D$13,"m")),0)</f>
        <v>0</v>
      </c>
      <c r="X2024" s="35">
        <f t="shared" si="438"/>
        <v>0</v>
      </c>
      <c r="Y2024" s="35">
        <f t="shared" si="434"/>
        <v>0</v>
      </c>
      <c r="Z2024" s="35">
        <f t="shared" si="446"/>
        <v>0</v>
      </c>
      <c r="AA2024" s="36">
        <f t="shared" si="439"/>
        <v>0</v>
      </c>
      <c r="AB2024" s="36">
        <f t="shared" si="440"/>
        <v>0</v>
      </c>
      <c r="AC2024" s="37">
        <f t="shared" si="441"/>
        <v>0</v>
      </c>
      <c r="AD2024" s="35">
        <f>IF(OR(YEAR(G2024)&lt;2019,O2024="X"),0,IF(ISBLANK(H2024),DATEDIF(G2024,'[3]1.Pradzia'!$D$13,"M"),DATEDIF(G2024,H2024,"m")))</f>
        <v>0</v>
      </c>
      <c r="AE2024" s="37">
        <f>IF(E2024='[3]5.Grup_T'!$E$20,0,IF(AD2024&lt;&gt;0,M2024/V2024*MIN(12,AD2024),0))</f>
        <v>0</v>
      </c>
      <c r="AF2024" s="37">
        <f t="shared" si="442"/>
        <v>0</v>
      </c>
      <c r="AG2024" s="37">
        <f t="shared" si="443"/>
        <v>0</v>
      </c>
      <c r="AH2024" s="37">
        <f t="shared" si="444"/>
        <v>0</v>
      </c>
      <c r="AI2024" s="35" t="str">
        <f t="shared" si="445"/>
        <v>Nusidėvėjęs</v>
      </c>
      <c r="AJ2024" s="38" t="str">
        <f>IF(AND(F2024&lt;&gt;[3]Pav.tvarkyklė!$B$12,F2024&lt;&gt;[3]Pav.tvarkyklė!$B$13),"GVTNT","X")</f>
        <v>GVTNT</v>
      </c>
      <c r="AK2024" s="39">
        <f t="shared" si="447"/>
        <v>0</v>
      </c>
      <c r="AL2024" s="41"/>
      <c r="AM2024" s="41"/>
      <c r="AN2024" s="41">
        <f t="shared" si="435"/>
        <v>1900</v>
      </c>
      <c r="AO2024" s="41"/>
      <c r="AP2024" s="41"/>
      <c r="AQ2024" s="41"/>
      <c r="AR2024" s="42"/>
      <c r="AS2024" s="42"/>
      <c r="AU2024" s="43">
        <f t="shared" si="436"/>
        <v>0</v>
      </c>
    </row>
    <row r="2025" spans="1:47" ht="15" customHeight="1" x14ac:dyDescent="0.25">
      <c r="A2025" s="11"/>
      <c r="B2025" s="19">
        <v>2194</v>
      </c>
      <c r="C2025" s="74"/>
      <c r="D2025" s="77"/>
      <c r="E2025" s="78"/>
      <c r="F2025" s="74"/>
      <c r="G2025" s="80"/>
      <c r="H2025" s="49"/>
      <c r="I2025" s="79"/>
      <c r="J2025" s="27"/>
      <c r="K2025" s="27"/>
      <c r="L2025" s="79"/>
      <c r="M2025" s="81"/>
      <c r="N2025" s="29">
        <v>0</v>
      </c>
      <c r="O2025" s="30" t="str">
        <f>IF(G2025&lt;=$N$2,"",IF(F2025=[3]Pav.tvarkyklė!$B$13,"",IF(ISBLANK(R2025),"X","")))</f>
        <v/>
      </c>
      <c r="P2025" s="88"/>
      <c r="Q2025" s="78"/>
      <c r="R2025" s="78"/>
      <c r="S2025" s="63"/>
      <c r="T2025" s="63"/>
      <c r="U2025" s="34" t="str">
        <f>IFERROR(INDEX('[3]5.Grup_T'!$G$4:$G$22,MATCH('6.Turtas'!E2025,'[3]5.Grup_T'!$E$4:$E$22,0)),"0")</f>
        <v>0</v>
      </c>
      <c r="V2025" s="35">
        <f t="shared" si="437"/>
        <v>0</v>
      </c>
      <c r="W2025" s="35">
        <f>IF(NOT(ISBLANK(H2025)),(12-DATEDIF(H2025,'[3]1.Pradzia'!$D$13,"m")),0)</f>
        <v>0</v>
      </c>
      <c r="X2025" s="35">
        <f t="shared" si="438"/>
        <v>0</v>
      </c>
      <c r="Y2025" s="35">
        <f t="shared" si="434"/>
        <v>0</v>
      </c>
      <c r="Z2025" s="35">
        <f t="shared" si="446"/>
        <v>0</v>
      </c>
      <c r="AA2025" s="36">
        <f t="shared" si="439"/>
        <v>0</v>
      </c>
      <c r="AB2025" s="36">
        <f t="shared" si="440"/>
        <v>0</v>
      </c>
      <c r="AC2025" s="37">
        <f t="shared" si="441"/>
        <v>0</v>
      </c>
      <c r="AD2025" s="35">
        <f>IF(OR(YEAR(G2025)&lt;2019,O2025="X"),0,IF(ISBLANK(H2025),DATEDIF(G2025,'[3]1.Pradzia'!$D$13,"M"),DATEDIF(G2025,H2025,"m")))</f>
        <v>0</v>
      </c>
      <c r="AE2025" s="37">
        <f>IF(E2025='[3]5.Grup_T'!$E$20,0,IF(AD2025&lt;&gt;0,M2025/V2025*MIN(12,AD2025),0))</f>
        <v>0</v>
      </c>
      <c r="AF2025" s="37">
        <f t="shared" si="442"/>
        <v>0</v>
      </c>
      <c r="AG2025" s="37">
        <f t="shared" si="443"/>
        <v>0</v>
      </c>
      <c r="AH2025" s="37">
        <f t="shared" si="444"/>
        <v>0</v>
      </c>
      <c r="AI2025" s="35" t="str">
        <f t="shared" si="445"/>
        <v>Nusidėvėjęs</v>
      </c>
      <c r="AJ2025" s="38" t="str">
        <f>IF(AND(F2025&lt;&gt;[3]Pav.tvarkyklė!$B$12,F2025&lt;&gt;[3]Pav.tvarkyklė!$B$13),"GVTNT","X")</f>
        <v>GVTNT</v>
      </c>
      <c r="AK2025" s="39">
        <f t="shared" si="447"/>
        <v>0</v>
      </c>
      <c r="AL2025" s="41"/>
      <c r="AM2025" s="41"/>
      <c r="AN2025" s="41">
        <f t="shared" si="435"/>
        <v>1900</v>
      </c>
      <c r="AO2025" s="41"/>
      <c r="AP2025" s="41"/>
      <c r="AQ2025" s="41"/>
      <c r="AR2025" s="42"/>
      <c r="AS2025" s="42"/>
      <c r="AU2025" s="43">
        <f t="shared" si="436"/>
        <v>0</v>
      </c>
    </row>
    <row r="2026" spans="1:47" ht="15" customHeight="1" x14ac:dyDescent="0.25">
      <c r="A2026" s="11"/>
      <c r="B2026" s="19">
        <v>2195</v>
      </c>
      <c r="C2026" s="74"/>
      <c r="D2026" s="77"/>
      <c r="E2026" s="78"/>
      <c r="F2026" s="74"/>
      <c r="G2026" s="80"/>
      <c r="H2026" s="49"/>
      <c r="I2026" s="79"/>
      <c r="J2026" s="27"/>
      <c r="K2026" s="27"/>
      <c r="L2026" s="79"/>
      <c r="M2026" s="81"/>
      <c r="N2026" s="29">
        <v>0</v>
      </c>
      <c r="O2026" s="30" t="str">
        <f>IF(G2026&lt;=$N$2,"",IF(F2026=[3]Pav.tvarkyklė!$B$13,"",IF(ISBLANK(R2026),"X","")))</f>
        <v/>
      </c>
      <c r="P2026" s="88"/>
      <c r="Q2026" s="78"/>
      <c r="R2026" s="78"/>
      <c r="S2026" s="63"/>
      <c r="T2026" s="63"/>
      <c r="U2026" s="34" t="str">
        <f>IFERROR(INDEX('[3]5.Grup_T'!$G$4:$G$22,MATCH('6.Turtas'!E2026,'[3]5.Grup_T'!$E$4:$E$22,0)),"0")</f>
        <v>0</v>
      </c>
      <c r="V2026" s="35">
        <f t="shared" si="437"/>
        <v>0</v>
      </c>
      <c r="W2026" s="35">
        <f>IF(NOT(ISBLANK(H2026)),(12-DATEDIF(H2026,'[3]1.Pradzia'!$D$13,"m")),0)</f>
        <v>0</v>
      </c>
      <c r="X2026" s="35">
        <f t="shared" si="438"/>
        <v>0</v>
      </c>
      <c r="Y2026" s="35">
        <f t="shared" si="434"/>
        <v>0</v>
      </c>
      <c r="Z2026" s="35">
        <f t="shared" si="446"/>
        <v>0</v>
      </c>
      <c r="AA2026" s="36">
        <f t="shared" si="439"/>
        <v>0</v>
      </c>
      <c r="AB2026" s="36">
        <f t="shared" si="440"/>
        <v>0</v>
      </c>
      <c r="AC2026" s="37">
        <f t="shared" si="441"/>
        <v>0</v>
      </c>
      <c r="AD2026" s="35">
        <f>IF(OR(YEAR(G2026)&lt;2019,O2026="X"),0,IF(ISBLANK(H2026),DATEDIF(G2026,'[3]1.Pradzia'!$D$13,"M"),DATEDIF(G2026,H2026,"m")))</f>
        <v>0</v>
      </c>
      <c r="AE2026" s="37">
        <f>IF(E2026='[3]5.Grup_T'!$E$20,0,IF(AD2026&lt;&gt;0,M2026/V2026*MIN(12,AD2026),0))</f>
        <v>0</v>
      </c>
      <c r="AF2026" s="37">
        <f t="shared" si="442"/>
        <v>0</v>
      </c>
      <c r="AG2026" s="37">
        <f t="shared" si="443"/>
        <v>0</v>
      </c>
      <c r="AH2026" s="37">
        <f t="shared" si="444"/>
        <v>0</v>
      </c>
      <c r="AI2026" s="35" t="str">
        <f t="shared" si="445"/>
        <v>Nusidėvėjęs</v>
      </c>
      <c r="AJ2026" s="38" t="str">
        <f>IF(AND(F2026&lt;&gt;[3]Pav.tvarkyklė!$B$12,F2026&lt;&gt;[3]Pav.tvarkyklė!$B$13),"GVTNT","X")</f>
        <v>GVTNT</v>
      </c>
      <c r="AK2026" s="39">
        <f t="shared" si="447"/>
        <v>0</v>
      </c>
      <c r="AL2026" s="41"/>
      <c r="AM2026" s="41"/>
      <c r="AN2026" s="41">
        <f t="shared" si="435"/>
        <v>1900</v>
      </c>
      <c r="AO2026" s="41"/>
      <c r="AP2026" s="41"/>
      <c r="AQ2026" s="41"/>
      <c r="AR2026" s="42"/>
      <c r="AS2026" s="42"/>
      <c r="AU2026" s="43">
        <f t="shared" si="436"/>
        <v>0</v>
      </c>
    </row>
    <row r="2027" spans="1:47" ht="15" customHeight="1" x14ac:dyDescent="0.25">
      <c r="A2027" s="11"/>
      <c r="B2027" s="19">
        <v>2196</v>
      </c>
      <c r="C2027" s="74"/>
      <c r="D2027" s="77"/>
      <c r="E2027" s="78"/>
      <c r="F2027" s="74"/>
      <c r="G2027" s="80"/>
      <c r="H2027" s="49"/>
      <c r="I2027" s="79"/>
      <c r="J2027" s="27"/>
      <c r="K2027" s="27"/>
      <c r="L2027" s="79"/>
      <c r="M2027" s="81"/>
      <c r="N2027" s="29">
        <v>0</v>
      </c>
      <c r="O2027" s="30" t="str">
        <f>IF(G2027&lt;=$N$2,"",IF(F2027=[3]Pav.tvarkyklė!$B$13,"",IF(ISBLANK(R2027),"X","")))</f>
        <v/>
      </c>
      <c r="P2027" s="88"/>
      <c r="Q2027" s="78"/>
      <c r="R2027" s="78"/>
      <c r="S2027" s="63"/>
      <c r="T2027" s="63"/>
      <c r="U2027" s="34" t="str">
        <f>IFERROR(INDEX('[3]5.Grup_T'!$G$4:$G$22,MATCH('6.Turtas'!E2027,'[3]5.Grup_T'!$E$4:$E$22,0)),"0")</f>
        <v>0</v>
      </c>
      <c r="V2027" s="35">
        <f t="shared" si="437"/>
        <v>0</v>
      </c>
      <c r="W2027" s="35">
        <f>IF(NOT(ISBLANK(H2027)),(12-DATEDIF(H2027,'[3]1.Pradzia'!$D$13,"m")),0)</f>
        <v>0</v>
      </c>
      <c r="X2027" s="35">
        <f t="shared" si="438"/>
        <v>0</v>
      </c>
      <c r="Y2027" s="35">
        <f t="shared" si="434"/>
        <v>0</v>
      </c>
      <c r="Z2027" s="35">
        <f t="shared" si="446"/>
        <v>0</v>
      </c>
      <c r="AA2027" s="36">
        <f t="shared" si="439"/>
        <v>0</v>
      </c>
      <c r="AB2027" s="36">
        <f t="shared" si="440"/>
        <v>0</v>
      </c>
      <c r="AC2027" s="37">
        <f t="shared" si="441"/>
        <v>0</v>
      </c>
      <c r="AD2027" s="35">
        <f>IF(OR(YEAR(G2027)&lt;2019,O2027="X"),0,IF(ISBLANK(H2027),DATEDIF(G2027,'[3]1.Pradzia'!$D$13,"M"),DATEDIF(G2027,H2027,"m")))</f>
        <v>0</v>
      </c>
      <c r="AE2027" s="37">
        <f>IF(E2027='[3]5.Grup_T'!$E$20,0,IF(AD2027&lt;&gt;0,M2027/V2027*MIN(12,AD2027),0))</f>
        <v>0</v>
      </c>
      <c r="AF2027" s="37">
        <f t="shared" si="442"/>
        <v>0</v>
      </c>
      <c r="AG2027" s="37">
        <f t="shared" si="443"/>
        <v>0</v>
      </c>
      <c r="AH2027" s="37">
        <f t="shared" si="444"/>
        <v>0</v>
      </c>
      <c r="AI2027" s="35" t="str">
        <f t="shared" si="445"/>
        <v>Nusidėvėjęs</v>
      </c>
      <c r="AJ2027" s="38" t="str">
        <f>IF(AND(F2027&lt;&gt;[3]Pav.tvarkyklė!$B$12,F2027&lt;&gt;[3]Pav.tvarkyklė!$B$13),"GVTNT","X")</f>
        <v>GVTNT</v>
      </c>
      <c r="AK2027" s="39">
        <f t="shared" si="447"/>
        <v>0</v>
      </c>
      <c r="AL2027" s="41"/>
      <c r="AM2027" s="41"/>
      <c r="AN2027" s="41">
        <f t="shared" si="435"/>
        <v>1900</v>
      </c>
      <c r="AO2027" s="41"/>
      <c r="AP2027" s="41"/>
      <c r="AQ2027" s="41"/>
      <c r="AR2027" s="42"/>
      <c r="AS2027" s="42"/>
      <c r="AU2027" s="43">
        <f t="shared" si="436"/>
        <v>0</v>
      </c>
    </row>
    <row r="2028" spans="1:47" ht="15" customHeight="1" x14ac:dyDescent="0.25">
      <c r="A2028" s="11"/>
      <c r="B2028" s="19">
        <v>2197</v>
      </c>
      <c r="C2028" s="74"/>
      <c r="D2028" s="77"/>
      <c r="E2028" s="78"/>
      <c r="F2028" s="74"/>
      <c r="G2028" s="80"/>
      <c r="H2028" s="49"/>
      <c r="I2028" s="79"/>
      <c r="J2028" s="27"/>
      <c r="K2028" s="27"/>
      <c r="L2028" s="79"/>
      <c r="M2028" s="81"/>
      <c r="N2028" s="29">
        <v>0</v>
      </c>
      <c r="O2028" s="30" t="str">
        <f>IF(G2028&lt;=$N$2,"",IF(F2028=[3]Pav.tvarkyklė!$B$13,"",IF(ISBLANK(R2028),"X","")))</f>
        <v/>
      </c>
      <c r="P2028" s="88"/>
      <c r="Q2028" s="78"/>
      <c r="R2028" s="78"/>
      <c r="S2028" s="63"/>
      <c r="T2028" s="63"/>
      <c r="U2028" s="34" t="str">
        <f>IFERROR(INDEX('[3]5.Grup_T'!$G$4:$G$22,MATCH('6.Turtas'!E2028,'[3]5.Grup_T'!$E$4:$E$22,0)),"0")</f>
        <v>0</v>
      </c>
      <c r="V2028" s="35">
        <f t="shared" si="437"/>
        <v>0</v>
      </c>
      <c r="W2028" s="35">
        <f>IF(NOT(ISBLANK(H2028)),(12-DATEDIF(H2028,'[3]1.Pradzia'!$D$13,"m")),0)</f>
        <v>0</v>
      </c>
      <c r="X2028" s="35">
        <f t="shared" si="438"/>
        <v>0</v>
      </c>
      <c r="Y2028" s="35">
        <f t="shared" si="434"/>
        <v>0</v>
      </c>
      <c r="Z2028" s="35">
        <f t="shared" si="446"/>
        <v>0</v>
      </c>
      <c r="AA2028" s="36">
        <f t="shared" si="439"/>
        <v>0</v>
      </c>
      <c r="AB2028" s="36">
        <f t="shared" si="440"/>
        <v>0</v>
      </c>
      <c r="AC2028" s="37">
        <f t="shared" si="441"/>
        <v>0</v>
      </c>
      <c r="AD2028" s="35">
        <f>IF(OR(YEAR(G2028)&lt;2019,O2028="X"),0,IF(ISBLANK(H2028),DATEDIF(G2028,'[3]1.Pradzia'!$D$13,"M"),DATEDIF(G2028,H2028,"m")))</f>
        <v>0</v>
      </c>
      <c r="AE2028" s="37">
        <f>IF(E2028='[3]5.Grup_T'!$E$20,0,IF(AD2028&lt;&gt;0,M2028/V2028*MIN(12,AD2028),0))</f>
        <v>0</v>
      </c>
      <c r="AF2028" s="37">
        <f t="shared" si="442"/>
        <v>0</v>
      </c>
      <c r="AG2028" s="37">
        <f t="shared" si="443"/>
        <v>0</v>
      </c>
      <c r="AH2028" s="37">
        <f t="shared" si="444"/>
        <v>0</v>
      </c>
      <c r="AI2028" s="35" t="str">
        <f t="shared" si="445"/>
        <v>Nusidėvėjęs</v>
      </c>
      <c r="AJ2028" s="38" t="str">
        <f>IF(AND(F2028&lt;&gt;[3]Pav.tvarkyklė!$B$12,F2028&lt;&gt;[3]Pav.tvarkyklė!$B$13),"GVTNT","X")</f>
        <v>GVTNT</v>
      </c>
      <c r="AK2028" s="39">
        <f t="shared" si="447"/>
        <v>0</v>
      </c>
      <c r="AL2028" s="41"/>
      <c r="AM2028" s="41"/>
      <c r="AN2028" s="41">
        <f t="shared" si="435"/>
        <v>1900</v>
      </c>
      <c r="AO2028" s="41"/>
      <c r="AP2028" s="41"/>
      <c r="AQ2028" s="41"/>
      <c r="AR2028" s="42"/>
      <c r="AS2028" s="42"/>
      <c r="AU2028" s="43">
        <f t="shared" si="436"/>
        <v>0</v>
      </c>
    </row>
    <row r="2029" spans="1:47" ht="15" customHeight="1" x14ac:dyDescent="0.25">
      <c r="A2029" s="11"/>
      <c r="B2029" s="19">
        <v>2198</v>
      </c>
      <c r="C2029" s="74"/>
      <c r="D2029" s="77"/>
      <c r="E2029" s="78"/>
      <c r="F2029" s="74"/>
      <c r="G2029" s="80"/>
      <c r="H2029" s="49"/>
      <c r="I2029" s="79"/>
      <c r="J2029" s="27"/>
      <c r="K2029" s="27"/>
      <c r="L2029" s="79"/>
      <c r="M2029" s="81"/>
      <c r="N2029" s="29">
        <v>0</v>
      </c>
      <c r="O2029" s="30" t="str">
        <f>IF(G2029&lt;=$N$2,"",IF(F2029=[3]Pav.tvarkyklė!$B$13,"",IF(ISBLANK(R2029),"X","")))</f>
        <v/>
      </c>
      <c r="P2029" s="88"/>
      <c r="Q2029" s="78"/>
      <c r="R2029" s="78"/>
      <c r="S2029" s="63"/>
      <c r="T2029" s="63"/>
      <c r="U2029" s="34" t="str">
        <f>IFERROR(INDEX('[3]5.Grup_T'!$G$4:$G$22,MATCH('6.Turtas'!E2029,'[3]5.Grup_T'!$E$4:$E$22,0)),"0")</f>
        <v>0</v>
      </c>
      <c r="V2029" s="35">
        <f t="shared" si="437"/>
        <v>0</v>
      </c>
      <c r="W2029" s="35">
        <f>IF(NOT(ISBLANK(H2029)),(12-DATEDIF(H2029,'[3]1.Pradzia'!$D$13,"m")),0)</f>
        <v>0</v>
      </c>
      <c r="X2029" s="35">
        <f t="shared" si="438"/>
        <v>0</v>
      </c>
      <c r="Y2029" s="35">
        <f t="shared" si="434"/>
        <v>0</v>
      </c>
      <c r="Z2029" s="35">
        <f t="shared" si="446"/>
        <v>0</v>
      </c>
      <c r="AA2029" s="36">
        <f t="shared" si="439"/>
        <v>0</v>
      </c>
      <c r="AB2029" s="36">
        <f t="shared" si="440"/>
        <v>0</v>
      </c>
      <c r="AC2029" s="37">
        <f t="shared" si="441"/>
        <v>0</v>
      </c>
      <c r="AD2029" s="35">
        <f>IF(OR(YEAR(G2029)&lt;2019,O2029="X"),0,IF(ISBLANK(H2029),DATEDIF(G2029,'[3]1.Pradzia'!$D$13,"M"),DATEDIF(G2029,H2029,"m")))</f>
        <v>0</v>
      </c>
      <c r="AE2029" s="37">
        <f>IF(E2029='[3]5.Grup_T'!$E$20,0,IF(AD2029&lt;&gt;0,M2029/V2029*MIN(12,AD2029),0))</f>
        <v>0</v>
      </c>
      <c r="AF2029" s="37">
        <f t="shared" si="442"/>
        <v>0</v>
      </c>
      <c r="AG2029" s="37">
        <f t="shared" si="443"/>
        <v>0</v>
      </c>
      <c r="AH2029" s="37">
        <f t="shared" si="444"/>
        <v>0</v>
      </c>
      <c r="AI2029" s="35" t="str">
        <f t="shared" si="445"/>
        <v>Nusidėvėjęs</v>
      </c>
      <c r="AJ2029" s="38" t="str">
        <f>IF(AND(F2029&lt;&gt;[3]Pav.tvarkyklė!$B$12,F2029&lt;&gt;[3]Pav.tvarkyklė!$B$13),"GVTNT","X")</f>
        <v>GVTNT</v>
      </c>
      <c r="AK2029" s="39">
        <f t="shared" si="447"/>
        <v>0</v>
      </c>
      <c r="AL2029" s="41"/>
      <c r="AM2029" s="41"/>
      <c r="AN2029" s="41">
        <f t="shared" si="435"/>
        <v>1900</v>
      </c>
      <c r="AO2029" s="41"/>
      <c r="AP2029" s="41"/>
      <c r="AQ2029" s="41"/>
      <c r="AR2029" s="42"/>
      <c r="AS2029" s="42"/>
      <c r="AU2029" s="43">
        <f t="shared" si="436"/>
        <v>0</v>
      </c>
    </row>
    <row r="2030" spans="1:47" ht="15" customHeight="1" x14ac:dyDescent="0.25">
      <c r="A2030" s="11"/>
      <c r="B2030" s="19">
        <v>2199</v>
      </c>
      <c r="C2030" s="74"/>
      <c r="D2030" s="77"/>
      <c r="E2030" s="78"/>
      <c r="F2030" s="74"/>
      <c r="G2030" s="80"/>
      <c r="H2030" s="49"/>
      <c r="I2030" s="79"/>
      <c r="J2030" s="27"/>
      <c r="K2030" s="27"/>
      <c r="L2030" s="79"/>
      <c r="M2030" s="81"/>
      <c r="N2030" s="29">
        <v>0</v>
      </c>
      <c r="O2030" s="30" t="str">
        <f>IF(G2030&lt;=$N$2,"",IF(F2030=[3]Pav.tvarkyklė!$B$13,"",IF(ISBLANK(R2030),"X","")))</f>
        <v/>
      </c>
      <c r="P2030" s="88"/>
      <c r="Q2030" s="78"/>
      <c r="R2030" s="78"/>
      <c r="S2030" s="63"/>
      <c r="T2030" s="63"/>
      <c r="U2030" s="34" t="str">
        <f>IFERROR(INDEX('[3]5.Grup_T'!$G$4:$G$22,MATCH('6.Turtas'!E2030,'[3]5.Grup_T'!$E$4:$E$22,0)),"0")</f>
        <v>0</v>
      </c>
      <c r="V2030" s="35">
        <f t="shared" si="437"/>
        <v>0</v>
      </c>
      <c r="W2030" s="35">
        <f>IF(NOT(ISBLANK(H2030)),(12-DATEDIF(H2030,'[3]1.Pradzia'!$D$13,"m")),0)</f>
        <v>0</v>
      </c>
      <c r="X2030" s="35">
        <f t="shared" si="438"/>
        <v>0</v>
      </c>
      <c r="Y2030" s="35">
        <f t="shared" si="434"/>
        <v>0</v>
      </c>
      <c r="Z2030" s="35">
        <f t="shared" si="446"/>
        <v>0</v>
      </c>
      <c r="AA2030" s="36">
        <f t="shared" si="439"/>
        <v>0</v>
      </c>
      <c r="AB2030" s="36">
        <f t="shared" si="440"/>
        <v>0</v>
      </c>
      <c r="AC2030" s="37">
        <f t="shared" si="441"/>
        <v>0</v>
      </c>
      <c r="AD2030" s="35">
        <f>IF(OR(YEAR(G2030)&lt;2019,O2030="X"),0,IF(ISBLANK(H2030),DATEDIF(G2030,'[3]1.Pradzia'!$D$13,"M"),DATEDIF(G2030,H2030,"m")))</f>
        <v>0</v>
      </c>
      <c r="AE2030" s="37">
        <f>IF(E2030='[3]5.Grup_T'!$E$20,0,IF(AD2030&lt;&gt;0,M2030/V2030*MIN(12,AD2030),0))</f>
        <v>0</v>
      </c>
      <c r="AF2030" s="37">
        <f t="shared" si="442"/>
        <v>0</v>
      </c>
      <c r="AG2030" s="37">
        <f t="shared" si="443"/>
        <v>0</v>
      </c>
      <c r="AH2030" s="37">
        <f t="shared" si="444"/>
        <v>0</v>
      </c>
      <c r="AI2030" s="35" t="str">
        <f t="shared" si="445"/>
        <v>Nusidėvėjęs</v>
      </c>
      <c r="AJ2030" s="38" t="str">
        <f>IF(AND(F2030&lt;&gt;[3]Pav.tvarkyklė!$B$12,F2030&lt;&gt;[3]Pav.tvarkyklė!$B$13),"GVTNT","X")</f>
        <v>GVTNT</v>
      </c>
      <c r="AK2030" s="39">
        <f t="shared" si="447"/>
        <v>0</v>
      </c>
      <c r="AL2030" s="41"/>
      <c r="AM2030" s="41"/>
      <c r="AN2030" s="41">
        <f t="shared" si="435"/>
        <v>1900</v>
      </c>
      <c r="AO2030" s="41"/>
      <c r="AP2030" s="41"/>
      <c r="AQ2030" s="41"/>
      <c r="AR2030" s="42"/>
      <c r="AS2030" s="42"/>
      <c r="AU2030" s="43">
        <f t="shared" si="436"/>
        <v>0</v>
      </c>
    </row>
    <row r="2031" spans="1:47" ht="15" customHeight="1" x14ac:dyDescent="0.25">
      <c r="A2031" s="11"/>
      <c r="B2031" s="19">
        <v>2200</v>
      </c>
      <c r="C2031" s="74"/>
      <c r="D2031" s="77"/>
      <c r="E2031" s="78"/>
      <c r="F2031" s="74"/>
      <c r="G2031" s="80"/>
      <c r="H2031" s="49"/>
      <c r="I2031" s="79"/>
      <c r="J2031" s="27"/>
      <c r="K2031" s="27"/>
      <c r="L2031" s="79"/>
      <c r="M2031" s="81"/>
      <c r="N2031" s="29">
        <v>0</v>
      </c>
      <c r="O2031" s="30" t="str">
        <f>IF(G2031&lt;=$N$2,"",IF(F2031=[3]Pav.tvarkyklė!$B$13,"",IF(ISBLANK(R2031),"X","")))</f>
        <v/>
      </c>
      <c r="P2031" s="88"/>
      <c r="Q2031" s="78"/>
      <c r="R2031" s="78"/>
      <c r="S2031" s="63"/>
      <c r="T2031" s="63"/>
      <c r="U2031" s="34" t="str">
        <f>IFERROR(INDEX('[3]5.Grup_T'!$G$4:$G$22,MATCH('6.Turtas'!E2031,'[3]5.Grup_T'!$E$4:$E$22,0)),"0")</f>
        <v>0</v>
      </c>
      <c r="V2031" s="35">
        <f t="shared" si="437"/>
        <v>0</v>
      </c>
      <c r="W2031" s="35">
        <f>IF(NOT(ISBLANK(H2031)),(12-DATEDIF(H2031,'[3]1.Pradzia'!$D$13,"m")),0)</f>
        <v>0</v>
      </c>
      <c r="X2031" s="35">
        <f t="shared" si="438"/>
        <v>0</v>
      </c>
      <c r="Y2031" s="35">
        <f t="shared" si="434"/>
        <v>0</v>
      </c>
      <c r="Z2031" s="35">
        <f t="shared" si="446"/>
        <v>0</v>
      </c>
      <c r="AA2031" s="36">
        <f t="shared" si="439"/>
        <v>0</v>
      </c>
      <c r="AB2031" s="36">
        <f t="shared" si="440"/>
        <v>0</v>
      </c>
      <c r="AC2031" s="37">
        <f t="shared" si="441"/>
        <v>0</v>
      </c>
      <c r="AD2031" s="35">
        <f>IF(OR(YEAR(G2031)&lt;2019,O2031="X"),0,IF(ISBLANK(H2031),DATEDIF(G2031,'[3]1.Pradzia'!$D$13,"M"),DATEDIF(G2031,H2031,"m")))</f>
        <v>0</v>
      </c>
      <c r="AE2031" s="37">
        <f>IF(E2031='[3]5.Grup_T'!$E$20,0,IF(AD2031&lt;&gt;0,M2031/V2031*MIN(12,AD2031),0))</f>
        <v>0</v>
      </c>
      <c r="AF2031" s="37">
        <f t="shared" si="442"/>
        <v>0</v>
      </c>
      <c r="AG2031" s="37">
        <f t="shared" si="443"/>
        <v>0</v>
      </c>
      <c r="AH2031" s="37">
        <f t="shared" si="444"/>
        <v>0</v>
      </c>
      <c r="AI2031" s="35" t="str">
        <f t="shared" si="445"/>
        <v>Nusidėvėjęs</v>
      </c>
      <c r="AJ2031" s="38" t="str">
        <f>IF(AND(F2031&lt;&gt;[3]Pav.tvarkyklė!$B$12,F2031&lt;&gt;[3]Pav.tvarkyklė!$B$13),"GVTNT","X")</f>
        <v>GVTNT</v>
      </c>
      <c r="AK2031" s="39">
        <f t="shared" si="447"/>
        <v>0</v>
      </c>
      <c r="AL2031" s="41"/>
      <c r="AM2031" s="41"/>
      <c r="AN2031" s="41">
        <f t="shared" si="435"/>
        <v>1900</v>
      </c>
      <c r="AO2031" s="41"/>
      <c r="AP2031" s="41"/>
      <c r="AQ2031" s="41"/>
      <c r="AR2031" s="42"/>
      <c r="AS2031" s="42"/>
      <c r="AU2031" s="43">
        <f t="shared" si="436"/>
        <v>0</v>
      </c>
    </row>
    <row r="2032" spans="1:47" ht="15" customHeight="1" x14ac:dyDescent="0.25">
      <c r="A2032" s="11"/>
      <c r="B2032" s="19">
        <v>2201</v>
      </c>
      <c r="C2032" s="74"/>
      <c r="D2032" s="77"/>
      <c r="E2032" s="78"/>
      <c r="F2032" s="74"/>
      <c r="G2032" s="80"/>
      <c r="H2032" s="49"/>
      <c r="I2032" s="79"/>
      <c r="J2032" s="27"/>
      <c r="K2032" s="27"/>
      <c r="L2032" s="79"/>
      <c r="M2032" s="81"/>
      <c r="N2032" s="29">
        <v>0</v>
      </c>
      <c r="O2032" s="30" t="str">
        <f>IF(G2032&lt;=$N$2,"",IF(F2032=[3]Pav.tvarkyklė!$B$13,"",IF(ISBLANK(R2032),"X","")))</f>
        <v/>
      </c>
      <c r="P2032" s="88"/>
      <c r="Q2032" s="78"/>
      <c r="R2032" s="78"/>
      <c r="S2032" s="63"/>
      <c r="T2032" s="63"/>
      <c r="U2032" s="34" t="str">
        <f>IFERROR(INDEX('[3]5.Grup_T'!$G$4:$G$22,MATCH('6.Turtas'!E2032,'[3]5.Grup_T'!$E$4:$E$22,0)),"0")</f>
        <v>0</v>
      </c>
      <c r="V2032" s="35">
        <f t="shared" si="437"/>
        <v>0</v>
      </c>
      <c r="W2032" s="35">
        <f>IF(NOT(ISBLANK(H2032)),(12-DATEDIF(H2032,'[3]1.Pradzia'!$D$13,"m")),0)</f>
        <v>0</v>
      </c>
      <c r="X2032" s="35">
        <f t="shared" si="438"/>
        <v>0</v>
      </c>
      <c r="Y2032" s="35">
        <f t="shared" si="434"/>
        <v>0</v>
      </c>
      <c r="Z2032" s="35">
        <f t="shared" si="446"/>
        <v>0</v>
      </c>
      <c r="AA2032" s="36">
        <f t="shared" si="439"/>
        <v>0</v>
      </c>
      <c r="AB2032" s="36">
        <f t="shared" si="440"/>
        <v>0</v>
      </c>
      <c r="AC2032" s="37">
        <f t="shared" si="441"/>
        <v>0</v>
      </c>
      <c r="AD2032" s="35">
        <f>IF(OR(YEAR(G2032)&lt;2019,O2032="X"),0,IF(ISBLANK(H2032),DATEDIF(G2032,'[3]1.Pradzia'!$D$13,"M"),DATEDIF(G2032,H2032,"m")))</f>
        <v>0</v>
      </c>
      <c r="AE2032" s="37">
        <f>IF(E2032='[3]5.Grup_T'!$E$20,0,IF(AD2032&lt;&gt;0,M2032/V2032*MIN(12,AD2032),0))</f>
        <v>0</v>
      </c>
      <c r="AF2032" s="37">
        <f t="shared" si="442"/>
        <v>0</v>
      </c>
      <c r="AG2032" s="37">
        <f t="shared" si="443"/>
        <v>0</v>
      </c>
      <c r="AH2032" s="37">
        <f t="shared" si="444"/>
        <v>0</v>
      </c>
      <c r="AI2032" s="35" t="str">
        <f t="shared" si="445"/>
        <v>Nusidėvėjęs</v>
      </c>
      <c r="AJ2032" s="38" t="str">
        <f>IF(AND(F2032&lt;&gt;[3]Pav.tvarkyklė!$B$12,F2032&lt;&gt;[3]Pav.tvarkyklė!$B$13),"GVTNT","X")</f>
        <v>GVTNT</v>
      </c>
      <c r="AK2032" s="39">
        <f t="shared" si="447"/>
        <v>0</v>
      </c>
      <c r="AL2032" s="41"/>
      <c r="AM2032" s="41"/>
      <c r="AN2032" s="41">
        <f t="shared" si="435"/>
        <v>1900</v>
      </c>
      <c r="AO2032" s="41"/>
      <c r="AP2032" s="41"/>
      <c r="AQ2032" s="41"/>
      <c r="AR2032" s="42"/>
      <c r="AS2032" s="42"/>
      <c r="AU2032" s="43">
        <f t="shared" si="436"/>
        <v>0</v>
      </c>
    </row>
    <row r="2033" spans="1:47" ht="15" customHeight="1" x14ac:dyDescent="0.25">
      <c r="A2033" s="11"/>
      <c r="B2033" s="19">
        <v>2202</v>
      </c>
      <c r="C2033" s="74"/>
      <c r="D2033" s="77"/>
      <c r="E2033" s="78"/>
      <c r="F2033" s="74"/>
      <c r="G2033" s="80"/>
      <c r="H2033" s="49"/>
      <c r="I2033" s="79"/>
      <c r="J2033" s="27"/>
      <c r="K2033" s="27"/>
      <c r="L2033" s="79"/>
      <c r="M2033" s="81"/>
      <c r="N2033" s="29">
        <v>0</v>
      </c>
      <c r="O2033" s="30" t="str">
        <f>IF(G2033&lt;=$N$2,"",IF(F2033=[3]Pav.tvarkyklė!$B$13,"",IF(ISBLANK(R2033),"X","")))</f>
        <v/>
      </c>
      <c r="P2033" s="88"/>
      <c r="Q2033" s="78"/>
      <c r="R2033" s="78"/>
      <c r="S2033" s="63"/>
      <c r="T2033" s="63"/>
      <c r="U2033" s="34" t="str">
        <f>IFERROR(INDEX('[3]5.Grup_T'!$G$4:$G$22,MATCH('6.Turtas'!E2033,'[3]5.Grup_T'!$E$4:$E$22,0)),"0")</f>
        <v>0</v>
      </c>
      <c r="V2033" s="35">
        <f t="shared" si="437"/>
        <v>0</v>
      </c>
      <c r="W2033" s="35">
        <f>IF(NOT(ISBLANK(H2033)),(12-DATEDIF(H2033,'[3]1.Pradzia'!$D$13,"m")),0)</f>
        <v>0</v>
      </c>
      <c r="X2033" s="35">
        <f t="shared" si="438"/>
        <v>0</v>
      </c>
      <c r="Y2033" s="35">
        <f t="shared" si="434"/>
        <v>0</v>
      </c>
      <c r="Z2033" s="35">
        <f t="shared" si="446"/>
        <v>0</v>
      </c>
      <c r="AA2033" s="36">
        <f t="shared" si="439"/>
        <v>0</v>
      </c>
      <c r="AB2033" s="36">
        <f t="shared" si="440"/>
        <v>0</v>
      </c>
      <c r="AC2033" s="37">
        <f t="shared" si="441"/>
        <v>0</v>
      </c>
      <c r="AD2033" s="35">
        <f>IF(OR(YEAR(G2033)&lt;2019,O2033="X"),0,IF(ISBLANK(H2033),DATEDIF(G2033,'[3]1.Pradzia'!$D$13,"M"),DATEDIF(G2033,H2033,"m")))</f>
        <v>0</v>
      </c>
      <c r="AE2033" s="37">
        <f>IF(E2033='[3]5.Grup_T'!$E$20,0,IF(AD2033&lt;&gt;0,M2033/V2033*MIN(12,AD2033),0))</f>
        <v>0</v>
      </c>
      <c r="AF2033" s="37">
        <f t="shared" si="442"/>
        <v>0</v>
      </c>
      <c r="AG2033" s="37">
        <f t="shared" si="443"/>
        <v>0</v>
      </c>
      <c r="AH2033" s="37">
        <f t="shared" si="444"/>
        <v>0</v>
      </c>
      <c r="AI2033" s="35" t="str">
        <f t="shared" si="445"/>
        <v>Nusidėvėjęs</v>
      </c>
      <c r="AJ2033" s="38" t="str">
        <f>IF(AND(F2033&lt;&gt;[3]Pav.tvarkyklė!$B$12,F2033&lt;&gt;[3]Pav.tvarkyklė!$B$13),"GVTNT","X")</f>
        <v>GVTNT</v>
      </c>
      <c r="AK2033" s="39">
        <f t="shared" si="447"/>
        <v>0</v>
      </c>
      <c r="AL2033" s="41"/>
      <c r="AM2033" s="41"/>
      <c r="AN2033" s="41">
        <f t="shared" si="435"/>
        <v>1900</v>
      </c>
      <c r="AO2033" s="41"/>
      <c r="AP2033" s="41"/>
      <c r="AQ2033" s="41"/>
      <c r="AR2033" s="42"/>
      <c r="AS2033" s="42"/>
      <c r="AU2033" s="43">
        <f t="shared" si="436"/>
        <v>0</v>
      </c>
    </row>
    <row r="2034" spans="1:47" ht="15" customHeight="1" x14ac:dyDescent="0.25">
      <c r="A2034" s="11"/>
      <c r="B2034" s="19">
        <v>2203</v>
      </c>
      <c r="C2034" s="74"/>
      <c r="D2034" s="77"/>
      <c r="E2034" s="78"/>
      <c r="F2034" s="74"/>
      <c r="G2034" s="80"/>
      <c r="H2034" s="49"/>
      <c r="I2034" s="79"/>
      <c r="J2034" s="27"/>
      <c r="K2034" s="27"/>
      <c r="L2034" s="79"/>
      <c r="M2034" s="81"/>
      <c r="N2034" s="29">
        <v>0</v>
      </c>
      <c r="O2034" s="30" t="str">
        <f>IF(G2034&lt;=$N$2,"",IF(F2034=[3]Pav.tvarkyklė!$B$13,"",IF(ISBLANK(R2034),"X","")))</f>
        <v/>
      </c>
      <c r="P2034" s="88"/>
      <c r="Q2034" s="78"/>
      <c r="R2034" s="78"/>
      <c r="S2034" s="63"/>
      <c r="T2034" s="63"/>
      <c r="U2034" s="34" t="str">
        <f>IFERROR(INDEX('[3]5.Grup_T'!$G$4:$G$22,MATCH('6.Turtas'!E2034,'[3]5.Grup_T'!$E$4:$E$22,0)),"0")</f>
        <v>0</v>
      </c>
      <c r="V2034" s="35">
        <f t="shared" si="437"/>
        <v>0</v>
      </c>
      <c r="W2034" s="35">
        <f>IF(NOT(ISBLANK(H2034)),(12-DATEDIF(H2034,'[3]1.Pradzia'!$D$13,"m")),0)</f>
        <v>0</v>
      </c>
      <c r="X2034" s="35">
        <f t="shared" si="438"/>
        <v>0</v>
      </c>
      <c r="Y2034" s="35">
        <f t="shared" si="434"/>
        <v>0</v>
      </c>
      <c r="Z2034" s="35">
        <f t="shared" si="446"/>
        <v>0</v>
      </c>
      <c r="AA2034" s="36">
        <f t="shared" si="439"/>
        <v>0</v>
      </c>
      <c r="AB2034" s="36">
        <f t="shared" si="440"/>
        <v>0</v>
      </c>
      <c r="AC2034" s="37">
        <f t="shared" si="441"/>
        <v>0</v>
      </c>
      <c r="AD2034" s="35">
        <f>IF(OR(YEAR(G2034)&lt;2019,O2034="X"),0,IF(ISBLANK(H2034),DATEDIF(G2034,'[3]1.Pradzia'!$D$13,"M"),DATEDIF(G2034,H2034,"m")))</f>
        <v>0</v>
      </c>
      <c r="AE2034" s="37">
        <f>IF(E2034='[3]5.Grup_T'!$E$20,0,IF(AD2034&lt;&gt;0,M2034/V2034*MIN(12,AD2034),0))</f>
        <v>0</v>
      </c>
      <c r="AF2034" s="37">
        <f t="shared" si="442"/>
        <v>0</v>
      </c>
      <c r="AG2034" s="37">
        <f t="shared" si="443"/>
        <v>0</v>
      </c>
      <c r="AH2034" s="37">
        <f t="shared" si="444"/>
        <v>0</v>
      </c>
      <c r="AI2034" s="35" t="str">
        <f t="shared" si="445"/>
        <v>Nusidėvėjęs</v>
      </c>
      <c r="AJ2034" s="38" t="str">
        <f>IF(AND(F2034&lt;&gt;[3]Pav.tvarkyklė!$B$12,F2034&lt;&gt;[3]Pav.tvarkyklė!$B$13),"GVTNT","X")</f>
        <v>GVTNT</v>
      </c>
      <c r="AK2034" s="39">
        <f t="shared" si="447"/>
        <v>0</v>
      </c>
      <c r="AL2034" s="41"/>
      <c r="AM2034" s="41"/>
      <c r="AN2034" s="41">
        <f t="shared" si="435"/>
        <v>1900</v>
      </c>
      <c r="AO2034" s="41"/>
      <c r="AP2034" s="41"/>
      <c r="AQ2034" s="41"/>
      <c r="AR2034" s="42"/>
      <c r="AS2034" s="42"/>
      <c r="AU2034" s="43">
        <f t="shared" si="436"/>
        <v>0</v>
      </c>
    </row>
    <row r="2035" spans="1:47" ht="15" customHeight="1" x14ac:dyDescent="0.25">
      <c r="A2035" s="11"/>
      <c r="B2035" s="19">
        <v>2204</v>
      </c>
      <c r="C2035" s="74"/>
      <c r="D2035" s="77"/>
      <c r="E2035" s="78"/>
      <c r="F2035" s="74"/>
      <c r="G2035" s="80"/>
      <c r="H2035" s="49"/>
      <c r="I2035" s="79"/>
      <c r="J2035" s="27"/>
      <c r="K2035" s="27"/>
      <c r="L2035" s="79"/>
      <c r="M2035" s="81"/>
      <c r="N2035" s="29">
        <v>0</v>
      </c>
      <c r="O2035" s="30" t="str">
        <f>IF(G2035&lt;=$N$2,"",IF(F2035=[3]Pav.tvarkyklė!$B$13,"",IF(ISBLANK(R2035),"X","")))</f>
        <v/>
      </c>
      <c r="P2035" s="88"/>
      <c r="Q2035" s="78"/>
      <c r="R2035" s="78"/>
      <c r="S2035" s="63"/>
      <c r="T2035" s="63"/>
      <c r="U2035" s="34" t="str">
        <f>IFERROR(INDEX('[3]5.Grup_T'!$G$4:$G$22,MATCH('6.Turtas'!E2035,'[3]5.Grup_T'!$E$4:$E$22,0)),"0")</f>
        <v>0</v>
      </c>
      <c r="V2035" s="35">
        <f t="shared" si="437"/>
        <v>0</v>
      </c>
      <c r="W2035" s="35">
        <f>IF(NOT(ISBLANK(H2035)),(12-DATEDIF(H2035,'[3]1.Pradzia'!$D$13,"m")),0)</f>
        <v>0</v>
      </c>
      <c r="X2035" s="35">
        <f t="shared" si="438"/>
        <v>0</v>
      </c>
      <c r="Y2035" s="35">
        <f t="shared" si="434"/>
        <v>0</v>
      </c>
      <c r="Z2035" s="35">
        <f t="shared" si="446"/>
        <v>0</v>
      </c>
      <c r="AA2035" s="36">
        <f t="shared" si="439"/>
        <v>0</v>
      </c>
      <c r="AB2035" s="36">
        <f t="shared" si="440"/>
        <v>0</v>
      </c>
      <c r="AC2035" s="37">
        <f t="shared" si="441"/>
        <v>0</v>
      </c>
      <c r="AD2035" s="35">
        <f>IF(OR(YEAR(G2035)&lt;2019,O2035="X"),0,IF(ISBLANK(H2035),DATEDIF(G2035,'[3]1.Pradzia'!$D$13,"M"),DATEDIF(G2035,H2035,"m")))</f>
        <v>0</v>
      </c>
      <c r="AE2035" s="37">
        <f>IF(E2035='[3]5.Grup_T'!$E$20,0,IF(AD2035&lt;&gt;0,M2035/V2035*MIN(12,AD2035),0))</f>
        <v>0</v>
      </c>
      <c r="AF2035" s="37">
        <f t="shared" si="442"/>
        <v>0</v>
      </c>
      <c r="AG2035" s="37">
        <f t="shared" si="443"/>
        <v>0</v>
      </c>
      <c r="AH2035" s="37">
        <f t="shared" si="444"/>
        <v>0</v>
      </c>
      <c r="AI2035" s="35" t="str">
        <f t="shared" si="445"/>
        <v>Nusidėvėjęs</v>
      </c>
      <c r="AJ2035" s="38" t="str">
        <f>IF(AND(F2035&lt;&gt;[3]Pav.tvarkyklė!$B$12,F2035&lt;&gt;[3]Pav.tvarkyklė!$B$13),"GVTNT","X")</f>
        <v>GVTNT</v>
      </c>
      <c r="AK2035" s="39">
        <f t="shared" si="447"/>
        <v>0</v>
      </c>
      <c r="AL2035" s="41"/>
      <c r="AM2035" s="41"/>
      <c r="AN2035" s="41">
        <f t="shared" si="435"/>
        <v>1900</v>
      </c>
      <c r="AO2035" s="41"/>
      <c r="AP2035" s="41"/>
      <c r="AQ2035" s="41"/>
      <c r="AR2035" s="42"/>
      <c r="AS2035" s="42"/>
      <c r="AU2035" s="43">
        <f t="shared" si="436"/>
        <v>0</v>
      </c>
    </row>
    <row r="2036" spans="1:47" ht="15" customHeight="1" x14ac:dyDescent="0.25">
      <c r="A2036" s="11"/>
      <c r="B2036" s="19">
        <v>2205</v>
      </c>
      <c r="C2036" s="74"/>
      <c r="D2036" s="77"/>
      <c r="E2036" s="78"/>
      <c r="F2036" s="74"/>
      <c r="G2036" s="80"/>
      <c r="H2036" s="49"/>
      <c r="I2036" s="79"/>
      <c r="J2036" s="27"/>
      <c r="K2036" s="27"/>
      <c r="L2036" s="79"/>
      <c r="M2036" s="81"/>
      <c r="N2036" s="29">
        <v>0</v>
      </c>
      <c r="O2036" s="30" t="str">
        <f>IF(G2036&lt;=$N$2,"",IF(F2036=[3]Pav.tvarkyklė!$B$13,"",IF(ISBLANK(R2036),"X","")))</f>
        <v/>
      </c>
      <c r="P2036" s="88"/>
      <c r="Q2036" s="78"/>
      <c r="R2036" s="78"/>
      <c r="S2036" s="63"/>
      <c r="T2036" s="63"/>
      <c r="U2036" s="34" t="str">
        <f>IFERROR(INDEX('[3]5.Grup_T'!$G$4:$G$22,MATCH('6.Turtas'!E2036,'[3]5.Grup_T'!$E$4:$E$22,0)),"0")</f>
        <v>0</v>
      </c>
      <c r="V2036" s="35">
        <f t="shared" si="437"/>
        <v>0</v>
      </c>
      <c r="W2036" s="35">
        <f>IF(NOT(ISBLANK(H2036)),(12-DATEDIF(H2036,'[3]1.Pradzia'!$D$13,"m")),0)</f>
        <v>0</v>
      </c>
      <c r="X2036" s="35">
        <f t="shared" si="438"/>
        <v>0</v>
      </c>
      <c r="Y2036" s="35">
        <f t="shared" si="434"/>
        <v>0</v>
      </c>
      <c r="Z2036" s="35">
        <f t="shared" si="446"/>
        <v>0</v>
      </c>
      <c r="AA2036" s="36">
        <f t="shared" si="439"/>
        <v>0</v>
      </c>
      <c r="AB2036" s="36">
        <f t="shared" si="440"/>
        <v>0</v>
      </c>
      <c r="AC2036" s="37">
        <f t="shared" si="441"/>
        <v>0</v>
      </c>
      <c r="AD2036" s="35">
        <f>IF(OR(YEAR(G2036)&lt;2019,O2036="X"),0,IF(ISBLANK(H2036),DATEDIF(G2036,'[3]1.Pradzia'!$D$13,"M"),DATEDIF(G2036,H2036,"m")))</f>
        <v>0</v>
      </c>
      <c r="AE2036" s="37">
        <f>IF(E2036='[3]5.Grup_T'!$E$20,0,IF(AD2036&lt;&gt;0,M2036/V2036*MIN(12,AD2036),0))</f>
        <v>0</v>
      </c>
      <c r="AF2036" s="37">
        <f t="shared" si="442"/>
        <v>0</v>
      </c>
      <c r="AG2036" s="37">
        <f t="shared" si="443"/>
        <v>0</v>
      </c>
      <c r="AH2036" s="37">
        <f t="shared" si="444"/>
        <v>0</v>
      </c>
      <c r="AI2036" s="35" t="str">
        <f t="shared" si="445"/>
        <v>Nusidėvėjęs</v>
      </c>
      <c r="AJ2036" s="38" t="str">
        <f>IF(AND(F2036&lt;&gt;[3]Pav.tvarkyklė!$B$12,F2036&lt;&gt;[3]Pav.tvarkyklė!$B$13),"GVTNT","X")</f>
        <v>GVTNT</v>
      </c>
      <c r="AK2036" s="39">
        <f t="shared" si="447"/>
        <v>0</v>
      </c>
      <c r="AL2036" s="41"/>
      <c r="AM2036" s="41"/>
      <c r="AN2036" s="41">
        <f t="shared" si="435"/>
        <v>1900</v>
      </c>
      <c r="AO2036" s="41"/>
      <c r="AP2036" s="41"/>
      <c r="AQ2036" s="41"/>
      <c r="AR2036" s="42"/>
      <c r="AS2036" s="42"/>
      <c r="AU2036" s="43">
        <f t="shared" si="436"/>
        <v>0</v>
      </c>
    </row>
    <row r="2037" spans="1:47" ht="15" customHeight="1" x14ac:dyDescent="0.25">
      <c r="A2037" s="11"/>
      <c r="B2037" s="19">
        <v>2206</v>
      </c>
      <c r="C2037" s="74"/>
      <c r="D2037" s="77"/>
      <c r="E2037" s="78"/>
      <c r="F2037" s="74"/>
      <c r="G2037" s="80"/>
      <c r="H2037" s="49"/>
      <c r="I2037" s="79"/>
      <c r="J2037" s="27"/>
      <c r="K2037" s="27"/>
      <c r="L2037" s="79"/>
      <c r="M2037" s="81"/>
      <c r="N2037" s="29">
        <v>0</v>
      </c>
      <c r="O2037" s="30" t="str">
        <f>IF(G2037&lt;=$N$2,"",IF(F2037=[3]Pav.tvarkyklė!$B$13,"",IF(ISBLANK(R2037),"X","")))</f>
        <v/>
      </c>
      <c r="P2037" s="88"/>
      <c r="Q2037" s="78"/>
      <c r="R2037" s="78"/>
      <c r="S2037" s="63"/>
      <c r="T2037" s="63"/>
      <c r="U2037" s="34" t="str">
        <f>IFERROR(INDEX('[3]5.Grup_T'!$G$4:$G$22,MATCH('6.Turtas'!E2037,'[3]5.Grup_T'!$E$4:$E$22,0)),"0")</f>
        <v>0</v>
      </c>
      <c r="V2037" s="35">
        <f t="shared" si="437"/>
        <v>0</v>
      </c>
      <c r="W2037" s="35">
        <f>IF(NOT(ISBLANK(H2037)),(12-DATEDIF(H2037,'[3]1.Pradzia'!$D$13,"m")),0)</f>
        <v>0</v>
      </c>
      <c r="X2037" s="35">
        <f t="shared" si="438"/>
        <v>0</v>
      </c>
      <c r="Y2037" s="35">
        <f t="shared" si="434"/>
        <v>0</v>
      </c>
      <c r="Z2037" s="35">
        <f t="shared" si="446"/>
        <v>0</v>
      </c>
      <c r="AA2037" s="36">
        <f t="shared" si="439"/>
        <v>0</v>
      </c>
      <c r="AB2037" s="36">
        <f t="shared" si="440"/>
        <v>0</v>
      </c>
      <c r="AC2037" s="37">
        <f t="shared" si="441"/>
        <v>0</v>
      </c>
      <c r="AD2037" s="35">
        <f>IF(OR(YEAR(G2037)&lt;2019,O2037="X"),0,IF(ISBLANK(H2037),DATEDIF(G2037,'[3]1.Pradzia'!$D$13,"M"),DATEDIF(G2037,H2037,"m")))</f>
        <v>0</v>
      </c>
      <c r="AE2037" s="37">
        <f>IF(E2037='[3]5.Grup_T'!$E$20,0,IF(AD2037&lt;&gt;0,M2037/V2037*MIN(12,AD2037),0))</f>
        <v>0</v>
      </c>
      <c r="AF2037" s="37">
        <f t="shared" si="442"/>
        <v>0</v>
      </c>
      <c r="AG2037" s="37">
        <f t="shared" si="443"/>
        <v>0</v>
      </c>
      <c r="AH2037" s="37">
        <f t="shared" si="444"/>
        <v>0</v>
      </c>
      <c r="AI2037" s="35" t="str">
        <f t="shared" si="445"/>
        <v>Nusidėvėjęs</v>
      </c>
      <c r="AJ2037" s="38" t="str">
        <f>IF(AND(F2037&lt;&gt;[3]Pav.tvarkyklė!$B$12,F2037&lt;&gt;[3]Pav.tvarkyklė!$B$13),"GVTNT","X")</f>
        <v>GVTNT</v>
      </c>
      <c r="AK2037" s="39">
        <f t="shared" si="447"/>
        <v>0</v>
      </c>
      <c r="AL2037" s="41"/>
      <c r="AM2037" s="41"/>
      <c r="AN2037" s="41">
        <f t="shared" si="435"/>
        <v>1900</v>
      </c>
      <c r="AO2037" s="41"/>
      <c r="AP2037" s="41"/>
      <c r="AQ2037" s="41"/>
      <c r="AR2037" s="42"/>
      <c r="AS2037" s="42"/>
      <c r="AU2037" s="43">
        <f t="shared" si="436"/>
        <v>0</v>
      </c>
    </row>
    <row r="2038" spans="1:47" ht="15" customHeight="1" x14ac:dyDescent="0.25">
      <c r="A2038" s="11"/>
      <c r="B2038" s="19">
        <v>2207</v>
      </c>
      <c r="C2038" s="74"/>
      <c r="D2038" s="77"/>
      <c r="E2038" s="78"/>
      <c r="F2038" s="74"/>
      <c r="G2038" s="80"/>
      <c r="H2038" s="49"/>
      <c r="I2038" s="79"/>
      <c r="J2038" s="27"/>
      <c r="K2038" s="27"/>
      <c r="L2038" s="79"/>
      <c r="M2038" s="81"/>
      <c r="N2038" s="29">
        <v>0</v>
      </c>
      <c r="O2038" s="30" t="str">
        <f>IF(G2038&lt;=$N$2,"",IF(F2038=[3]Pav.tvarkyklė!$B$13,"",IF(ISBLANK(R2038),"X","")))</f>
        <v/>
      </c>
      <c r="P2038" s="88"/>
      <c r="Q2038" s="78"/>
      <c r="R2038" s="78"/>
      <c r="S2038" s="63"/>
      <c r="T2038" s="63"/>
      <c r="U2038" s="34" t="str">
        <f>IFERROR(INDEX('[3]5.Grup_T'!$G$4:$G$22,MATCH('6.Turtas'!E2038,'[3]5.Grup_T'!$E$4:$E$22,0)),"0")</f>
        <v>0</v>
      </c>
      <c r="V2038" s="35">
        <f t="shared" si="437"/>
        <v>0</v>
      </c>
      <c r="W2038" s="35">
        <f>IF(NOT(ISBLANK(H2038)),(12-DATEDIF(H2038,'[3]1.Pradzia'!$D$13,"m")),0)</f>
        <v>0</v>
      </c>
      <c r="X2038" s="35">
        <f t="shared" si="438"/>
        <v>0</v>
      </c>
      <c r="Y2038" s="35">
        <f t="shared" si="434"/>
        <v>0</v>
      </c>
      <c r="Z2038" s="35">
        <f t="shared" si="446"/>
        <v>0</v>
      </c>
      <c r="AA2038" s="36">
        <f t="shared" si="439"/>
        <v>0</v>
      </c>
      <c r="AB2038" s="36">
        <f t="shared" si="440"/>
        <v>0</v>
      </c>
      <c r="AC2038" s="37">
        <f t="shared" si="441"/>
        <v>0</v>
      </c>
      <c r="AD2038" s="35">
        <f>IF(OR(YEAR(G2038)&lt;2019,O2038="X"),0,IF(ISBLANK(H2038),DATEDIF(G2038,'[3]1.Pradzia'!$D$13,"M"),DATEDIF(G2038,H2038,"m")))</f>
        <v>0</v>
      </c>
      <c r="AE2038" s="37">
        <f>IF(E2038='[3]5.Grup_T'!$E$20,0,IF(AD2038&lt;&gt;0,M2038/V2038*MIN(12,AD2038),0))</f>
        <v>0</v>
      </c>
      <c r="AF2038" s="37">
        <f t="shared" si="442"/>
        <v>0</v>
      </c>
      <c r="AG2038" s="37">
        <f t="shared" si="443"/>
        <v>0</v>
      </c>
      <c r="AH2038" s="37">
        <f t="shared" si="444"/>
        <v>0</v>
      </c>
      <c r="AI2038" s="35" t="str">
        <f t="shared" si="445"/>
        <v>Nusidėvėjęs</v>
      </c>
      <c r="AJ2038" s="38" t="str">
        <f>IF(AND(F2038&lt;&gt;[3]Pav.tvarkyklė!$B$12,F2038&lt;&gt;[3]Pav.tvarkyklė!$B$13),"GVTNT","X")</f>
        <v>GVTNT</v>
      </c>
      <c r="AK2038" s="39">
        <f t="shared" si="447"/>
        <v>0</v>
      </c>
      <c r="AL2038" s="41"/>
      <c r="AM2038" s="41"/>
      <c r="AN2038" s="41">
        <f t="shared" si="435"/>
        <v>1900</v>
      </c>
      <c r="AO2038" s="41"/>
      <c r="AP2038" s="41"/>
      <c r="AQ2038" s="41"/>
      <c r="AR2038" s="42"/>
      <c r="AS2038" s="42"/>
      <c r="AU2038" s="43">
        <f t="shared" si="436"/>
        <v>0</v>
      </c>
    </row>
    <row r="2039" spans="1:47" ht="15" customHeight="1" x14ac:dyDescent="0.25">
      <c r="A2039" s="11"/>
      <c r="B2039" s="19">
        <v>2208</v>
      </c>
      <c r="C2039" s="74"/>
      <c r="D2039" s="77"/>
      <c r="E2039" s="78"/>
      <c r="F2039" s="74"/>
      <c r="G2039" s="80"/>
      <c r="H2039" s="49"/>
      <c r="I2039" s="79"/>
      <c r="J2039" s="27"/>
      <c r="K2039" s="27"/>
      <c r="L2039" s="79"/>
      <c r="M2039" s="81"/>
      <c r="N2039" s="29">
        <v>0</v>
      </c>
      <c r="O2039" s="30" t="str">
        <f>IF(G2039&lt;=$N$2,"",IF(F2039=[3]Pav.tvarkyklė!$B$13,"",IF(ISBLANK(R2039),"X","")))</f>
        <v/>
      </c>
      <c r="P2039" s="88"/>
      <c r="Q2039" s="78"/>
      <c r="R2039" s="78"/>
      <c r="S2039" s="63"/>
      <c r="T2039" s="63"/>
      <c r="U2039" s="34" t="str">
        <f>IFERROR(INDEX('[3]5.Grup_T'!$G$4:$G$22,MATCH('6.Turtas'!E2039,'[3]5.Grup_T'!$E$4:$E$22,0)),"0")</f>
        <v>0</v>
      </c>
      <c r="V2039" s="35">
        <f t="shared" si="437"/>
        <v>0</v>
      </c>
      <c r="W2039" s="35">
        <f>IF(NOT(ISBLANK(H2039)),(12-DATEDIF(H2039,'[3]1.Pradzia'!$D$13,"m")),0)</f>
        <v>0</v>
      </c>
      <c r="X2039" s="35">
        <f t="shared" si="438"/>
        <v>0</v>
      </c>
      <c r="Y2039" s="35">
        <f t="shared" ref="Y2039:Y2102" si="448">IF(YEAR(G2039)&gt;=2019,0,IF(Z2039&lt;=0,0,IF(W2039&lt;&gt;0,MIN(W2039,Z2039),MIN(12,Z2039))))</f>
        <v>0</v>
      </c>
      <c r="Z2039" s="35">
        <f t="shared" si="446"/>
        <v>0</v>
      </c>
      <c r="AA2039" s="36">
        <f t="shared" si="439"/>
        <v>0</v>
      </c>
      <c r="AB2039" s="36">
        <f t="shared" si="440"/>
        <v>0</v>
      </c>
      <c r="AC2039" s="37">
        <f t="shared" si="441"/>
        <v>0</v>
      </c>
      <c r="AD2039" s="35">
        <f>IF(OR(YEAR(G2039)&lt;2019,O2039="X"),0,IF(ISBLANK(H2039),DATEDIF(G2039,'[3]1.Pradzia'!$D$13,"M"),DATEDIF(G2039,H2039,"m")))</f>
        <v>0</v>
      </c>
      <c r="AE2039" s="37">
        <f>IF(E2039='[3]5.Grup_T'!$E$20,0,IF(AD2039&lt;&gt;0,M2039/V2039*MIN(12,AD2039),0))</f>
        <v>0</v>
      </c>
      <c r="AF2039" s="37">
        <f t="shared" si="442"/>
        <v>0</v>
      </c>
      <c r="AG2039" s="37">
        <f t="shared" si="443"/>
        <v>0</v>
      </c>
      <c r="AH2039" s="37">
        <f t="shared" si="444"/>
        <v>0</v>
      </c>
      <c r="AI2039" s="35" t="str">
        <f t="shared" si="445"/>
        <v>Nusidėvėjęs</v>
      </c>
      <c r="AJ2039" s="38" t="str">
        <f>IF(AND(F2039&lt;&gt;[3]Pav.tvarkyklė!$B$12,F2039&lt;&gt;[3]Pav.tvarkyklė!$B$13),"GVTNT","X")</f>
        <v>GVTNT</v>
      </c>
      <c r="AK2039" s="39">
        <f t="shared" si="447"/>
        <v>0</v>
      </c>
      <c r="AL2039" s="41"/>
      <c r="AM2039" s="41"/>
      <c r="AN2039" s="41">
        <f t="shared" si="435"/>
        <v>1900</v>
      </c>
      <c r="AO2039" s="41"/>
      <c r="AP2039" s="41"/>
      <c r="AQ2039" s="41"/>
      <c r="AR2039" s="42"/>
      <c r="AS2039" s="42"/>
      <c r="AU2039" s="43">
        <f t="shared" si="436"/>
        <v>0</v>
      </c>
    </row>
    <row r="2040" spans="1:47" ht="15" customHeight="1" x14ac:dyDescent="0.25">
      <c r="A2040" s="11"/>
      <c r="B2040" s="19">
        <v>2209</v>
      </c>
      <c r="C2040" s="74"/>
      <c r="D2040" s="77"/>
      <c r="E2040" s="78"/>
      <c r="F2040" s="74"/>
      <c r="G2040" s="80"/>
      <c r="H2040" s="49"/>
      <c r="I2040" s="79"/>
      <c r="J2040" s="27"/>
      <c r="K2040" s="27"/>
      <c r="L2040" s="79"/>
      <c r="M2040" s="81"/>
      <c r="N2040" s="29">
        <v>0</v>
      </c>
      <c r="O2040" s="30" t="str">
        <f>IF(G2040&lt;=$N$2,"",IF(F2040=[3]Pav.tvarkyklė!$B$13,"",IF(ISBLANK(R2040),"X","")))</f>
        <v/>
      </c>
      <c r="P2040" s="88"/>
      <c r="Q2040" s="78"/>
      <c r="R2040" s="78"/>
      <c r="S2040" s="63"/>
      <c r="T2040" s="63"/>
      <c r="U2040" s="34" t="str">
        <f>IFERROR(INDEX('[3]5.Grup_T'!$G$4:$G$22,MATCH('6.Turtas'!E2040,'[3]5.Grup_T'!$E$4:$E$22,0)),"0")</f>
        <v>0</v>
      </c>
      <c r="V2040" s="35">
        <f t="shared" si="437"/>
        <v>0</v>
      </c>
      <c r="W2040" s="35">
        <f>IF(NOT(ISBLANK(H2040)),(12-DATEDIF(H2040,'[3]1.Pradzia'!$D$13,"m")),0)</f>
        <v>0</v>
      </c>
      <c r="X2040" s="35">
        <f t="shared" si="438"/>
        <v>0</v>
      </c>
      <c r="Y2040" s="35">
        <f t="shared" si="448"/>
        <v>0</v>
      </c>
      <c r="Z2040" s="35">
        <f t="shared" si="446"/>
        <v>0</v>
      </c>
      <c r="AA2040" s="36">
        <f t="shared" si="439"/>
        <v>0</v>
      </c>
      <c r="AB2040" s="36">
        <f t="shared" si="440"/>
        <v>0</v>
      </c>
      <c r="AC2040" s="37">
        <f t="shared" si="441"/>
        <v>0</v>
      </c>
      <c r="AD2040" s="35">
        <f>IF(OR(YEAR(G2040)&lt;2019,O2040="X"),0,IF(ISBLANK(H2040),DATEDIF(G2040,'[3]1.Pradzia'!$D$13,"M"),DATEDIF(G2040,H2040,"m")))</f>
        <v>0</v>
      </c>
      <c r="AE2040" s="37">
        <f>IF(E2040='[3]5.Grup_T'!$E$20,0,IF(AD2040&lt;&gt;0,M2040/V2040*MIN(12,AD2040),0))</f>
        <v>0</v>
      </c>
      <c r="AF2040" s="37">
        <f t="shared" si="442"/>
        <v>0</v>
      </c>
      <c r="AG2040" s="37">
        <f t="shared" si="443"/>
        <v>0</v>
      </c>
      <c r="AH2040" s="37">
        <f t="shared" si="444"/>
        <v>0</v>
      </c>
      <c r="AI2040" s="35" t="str">
        <f t="shared" si="445"/>
        <v>Nusidėvėjęs</v>
      </c>
      <c r="AJ2040" s="38" t="str">
        <f>IF(AND(F2040&lt;&gt;[3]Pav.tvarkyklė!$B$12,F2040&lt;&gt;[3]Pav.tvarkyklė!$B$13),"GVTNT","X")</f>
        <v>GVTNT</v>
      </c>
      <c r="AK2040" s="39">
        <f t="shared" si="447"/>
        <v>0</v>
      </c>
      <c r="AL2040" s="41"/>
      <c r="AM2040" s="41"/>
      <c r="AN2040" s="41">
        <f t="shared" si="435"/>
        <v>1900</v>
      </c>
      <c r="AO2040" s="41"/>
      <c r="AP2040" s="41"/>
      <c r="AQ2040" s="41"/>
      <c r="AR2040" s="42"/>
      <c r="AS2040" s="42"/>
      <c r="AU2040" s="43">
        <f t="shared" si="436"/>
        <v>0</v>
      </c>
    </row>
    <row r="2041" spans="1:47" ht="15" customHeight="1" x14ac:dyDescent="0.25">
      <c r="A2041" s="11"/>
      <c r="B2041" s="19">
        <v>2210</v>
      </c>
      <c r="C2041" s="74"/>
      <c r="D2041" s="77"/>
      <c r="E2041" s="78"/>
      <c r="F2041" s="74"/>
      <c r="G2041" s="80"/>
      <c r="H2041" s="49"/>
      <c r="I2041" s="79"/>
      <c r="J2041" s="27"/>
      <c r="K2041" s="27"/>
      <c r="L2041" s="79"/>
      <c r="M2041" s="81"/>
      <c r="N2041" s="29">
        <v>0</v>
      </c>
      <c r="O2041" s="30" t="str">
        <f>IF(G2041&lt;=$N$2,"",IF(F2041=[3]Pav.tvarkyklė!$B$13,"",IF(ISBLANK(R2041),"X","")))</f>
        <v/>
      </c>
      <c r="P2041" s="88"/>
      <c r="Q2041" s="78"/>
      <c r="R2041" s="78"/>
      <c r="S2041" s="63"/>
      <c r="T2041" s="63"/>
      <c r="U2041" s="34" t="str">
        <f>IFERROR(INDEX('[3]5.Grup_T'!$G$4:$G$22,MATCH('6.Turtas'!E2041,'[3]5.Grup_T'!$E$4:$E$22,0)),"0")</f>
        <v>0</v>
      </c>
      <c r="V2041" s="35">
        <f t="shared" si="437"/>
        <v>0</v>
      </c>
      <c r="W2041" s="35">
        <f>IF(NOT(ISBLANK(H2041)),(12-DATEDIF(H2041,'[3]1.Pradzia'!$D$13,"m")),0)</f>
        <v>0</v>
      </c>
      <c r="X2041" s="35">
        <f t="shared" si="438"/>
        <v>0</v>
      </c>
      <c r="Y2041" s="35">
        <f t="shared" si="448"/>
        <v>0</v>
      </c>
      <c r="Z2041" s="35">
        <f t="shared" si="446"/>
        <v>0</v>
      </c>
      <c r="AA2041" s="36">
        <f t="shared" si="439"/>
        <v>0</v>
      </c>
      <c r="AB2041" s="36">
        <f t="shared" si="440"/>
        <v>0</v>
      </c>
      <c r="AC2041" s="37">
        <f t="shared" si="441"/>
        <v>0</v>
      </c>
      <c r="AD2041" s="35">
        <f>IF(OR(YEAR(G2041)&lt;2019,O2041="X"),0,IF(ISBLANK(H2041),DATEDIF(G2041,'[3]1.Pradzia'!$D$13,"M"),DATEDIF(G2041,H2041,"m")))</f>
        <v>0</v>
      </c>
      <c r="AE2041" s="37">
        <f>IF(E2041='[3]5.Grup_T'!$E$20,0,IF(AD2041&lt;&gt;0,M2041/V2041*MIN(12,AD2041),0))</f>
        <v>0</v>
      </c>
      <c r="AF2041" s="37">
        <f t="shared" si="442"/>
        <v>0</v>
      </c>
      <c r="AG2041" s="37">
        <f t="shared" si="443"/>
        <v>0</v>
      </c>
      <c r="AH2041" s="37">
        <f t="shared" si="444"/>
        <v>0</v>
      </c>
      <c r="AI2041" s="35" t="str">
        <f t="shared" si="445"/>
        <v>Nusidėvėjęs</v>
      </c>
      <c r="AJ2041" s="38" t="str">
        <f>IF(AND(F2041&lt;&gt;[3]Pav.tvarkyklė!$B$12,F2041&lt;&gt;[3]Pav.tvarkyklė!$B$13),"GVTNT","X")</f>
        <v>GVTNT</v>
      </c>
      <c r="AK2041" s="39">
        <f t="shared" si="447"/>
        <v>0</v>
      </c>
      <c r="AL2041" s="41"/>
      <c r="AM2041" s="41"/>
      <c r="AN2041" s="41">
        <f t="shared" si="435"/>
        <v>1900</v>
      </c>
      <c r="AO2041" s="41"/>
      <c r="AP2041" s="41"/>
      <c r="AQ2041" s="41"/>
      <c r="AR2041" s="42"/>
      <c r="AS2041" s="42"/>
      <c r="AU2041" s="43">
        <f t="shared" si="436"/>
        <v>0</v>
      </c>
    </row>
    <row r="2042" spans="1:47" ht="15" customHeight="1" x14ac:dyDescent="0.25">
      <c r="A2042" s="11"/>
      <c r="B2042" s="19">
        <v>2211</v>
      </c>
      <c r="C2042" s="74"/>
      <c r="D2042" s="77"/>
      <c r="E2042" s="78"/>
      <c r="F2042" s="74"/>
      <c r="G2042" s="80"/>
      <c r="H2042" s="49"/>
      <c r="I2042" s="79"/>
      <c r="J2042" s="27"/>
      <c r="K2042" s="27"/>
      <c r="L2042" s="79"/>
      <c r="M2042" s="81"/>
      <c r="N2042" s="29">
        <v>0</v>
      </c>
      <c r="O2042" s="30" t="str">
        <f>IF(G2042&lt;=$N$2,"",IF(F2042=[3]Pav.tvarkyklė!$B$13,"",IF(ISBLANK(R2042),"X","")))</f>
        <v/>
      </c>
      <c r="P2042" s="88"/>
      <c r="Q2042" s="78"/>
      <c r="R2042" s="78"/>
      <c r="S2042" s="63"/>
      <c r="T2042" s="63"/>
      <c r="U2042" s="34" t="str">
        <f>IFERROR(INDEX('[3]5.Grup_T'!$G$4:$G$22,MATCH('6.Turtas'!E2042,'[3]5.Grup_T'!$E$4:$E$22,0)),"0")</f>
        <v>0</v>
      </c>
      <c r="V2042" s="35">
        <f t="shared" si="437"/>
        <v>0</v>
      </c>
      <c r="W2042" s="35">
        <f>IF(NOT(ISBLANK(H2042)),(12-DATEDIF(H2042,'[3]1.Pradzia'!$D$13,"m")),0)</f>
        <v>0</v>
      </c>
      <c r="X2042" s="35">
        <f t="shared" si="438"/>
        <v>0</v>
      </c>
      <c r="Y2042" s="35">
        <f t="shared" si="448"/>
        <v>0</v>
      </c>
      <c r="Z2042" s="35">
        <f t="shared" si="446"/>
        <v>0</v>
      </c>
      <c r="AA2042" s="36">
        <f t="shared" si="439"/>
        <v>0</v>
      </c>
      <c r="AB2042" s="36">
        <f t="shared" si="440"/>
        <v>0</v>
      </c>
      <c r="AC2042" s="37">
        <f t="shared" si="441"/>
        <v>0</v>
      </c>
      <c r="AD2042" s="35">
        <f>IF(OR(YEAR(G2042)&lt;2019,O2042="X"),0,IF(ISBLANK(H2042),DATEDIF(G2042,'[3]1.Pradzia'!$D$13,"M"),DATEDIF(G2042,H2042,"m")))</f>
        <v>0</v>
      </c>
      <c r="AE2042" s="37">
        <f>IF(E2042='[3]5.Grup_T'!$E$20,0,IF(AD2042&lt;&gt;0,M2042/V2042*MIN(12,AD2042),0))</f>
        <v>0</v>
      </c>
      <c r="AF2042" s="37">
        <f t="shared" si="442"/>
        <v>0</v>
      </c>
      <c r="AG2042" s="37">
        <f t="shared" si="443"/>
        <v>0</v>
      </c>
      <c r="AH2042" s="37">
        <f t="shared" si="444"/>
        <v>0</v>
      </c>
      <c r="AI2042" s="35" t="str">
        <f t="shared" si="445"/>
        <v>Nusidėvėjęs</v>
      </c>
      <c r="AJ2042" s="38" t="str">
        <f>IF(AND(F2042&lt;&gt;[3]Pav.tvarkyklė!$B$12,F2042&lt;&gt;[3]Pav.tvarkyklė!$B$13),"GVTNT","X")</f>
        <v>GVTNT</v>
      </c>
      <c r="AK2042" s="39">
        <f t="shared" si="447"/>
        <v>0</v>
      </c>
      <c r="AL2042" s="41"/>
      <c r="AM2042" s="41"/>
      <c r="AN2042" s="41">
        <f t="shared" si="435"/>
        <v>1900</v>
      </c>
      <c r="AO2042" s="41"/>
      <c r="AP2042" s="41"/>
      <c r="AQ2042" s="41"/>
      <c r="AR2042" s="42"/>
      <c r="AS2042" s="42"/>
      <c r="AU2042" s="43">
        <f t="shared" si="436"/>
        <v>0</v>
      </c>
    </row>
    <row r="2043" spans="1:47" ht="15" customHeight="1" x14ac:dyDescent="0.25">
      <c r="A2043" s="11"/>
      <c r="B2043" s="19">
        <v>2212</v>
      </c>
      <c r="C2043" s="74"/>
      <c r="D2043" s="77"/>
      <c r="E2043" s="78"/>
      <c r="F2043" s="74"/>
      <c r="G2043" s="80"/>
      <c r="H2043" s="49"/>
      <c r="I2043" s="79"/>
      <c r="J2043" s="27"/>
      <c r="K2043" s="27"/>
      <c r="L2043" s="79"/>
      <c r="M2043" s="81"/>
      <c r="N2043" s="29">
        <v>0</v>
      </c>
      <c r="O2043" s="30" t="str">
        <f>IF(G2043&lt;=$N$2,"",IF(F2043=[3]Pav.tvarkyklė!$B$13,"",IF(ISBLANK(R2043),"X","")))</f>
        <v/>
      </c>
      <c r="P2043" s="88"/>
      <c r="Q2043" s="78"/>
      <c r="R2043" s="78"/>
      <c r="S2043" s="63"/>
      <c r="T2043" s="63"/>
      <c r="U2043" s="34" t="str">
        <f>IFERROR(INDEX('[3]5.Grup_T'!$G$4:$G$22,MATCH('6.Turtas'!E2043,'[3]5.Grup_T'!$E$4:$E$22,0)),"0")</f>
        <v>0</v>
      </c>
      <c r="V2043" s="35">
        <f t="shared" si="437"/>
        <v>0</v>
      </c>
      <c r="W2043" s="35">
        <f>IF(NOT(ISBLANK(H2043)),(12-DATEDIF(H2043,'[3]1.Pradzia'!$D$13,"m")),0)</f>
        <v>0</v>
      </c>
      <c r="X2043" s="35">
        <f t="shared" si="438"/>
        <v>0</v>
      </c>
      <c r="Y2043" s="35">
        <f t="shared" si="448"/>
        <v>0</v>
      </c>
      <c r="Z2043" s="35">
        <f t="shared" si="446"/>
        <v>0</v>
      </c>
      <c r="AA2043" s="36">
        <f t="shared" si="439"/>
        <v>0</v>
      </c>
      <c r="AB2043" s="36">
        <f t="shared" si="440"/>
        <v>0</v>
      </c>
      <c r="AC2043" s="37">
        <f t="shared" si="441"/>
        <v>0</v>
      </c>
      <c r="AD2043" s="35">
        <f>IF(OR(YEAR(G2043)&lt;2019,O2043="X"),0,IF(ISBLANK(H2043),DATEDIF(G2043,'[3]1.Pradzia'!$D$13,"M"),DATEDIF(G2043,H2043,"m")))</f>
        <v>0</v>
      </c>
      <c r="AE2043" s="37">
        <f>IF(E2043='[3]5.Grup_T'!$E$20,0,IF(AD2043&lt;&gt;0,M2043/V2043*MIN(12,AD2043),0))</f>
        <v>0</v>
      </c>
      <c r="AF2043" s="37">
        <f t="shared" si="442"/>
        <v>0</v>
      </c>
      <c r="AG2043" s="37">
        <f t="shared" si="443"/>
        <v>0</v>
      </c>
      <c r="AH2043" s="37">
        <f t="shared" si="444"/>
        <v>0</v>
      </c>
      <c r="AI2043" s="35" t="str">
        <f t="shared" si="445"/>
        <v>Nusidėvėjęs</v>
      </c>
      <c r="AJ2043" s="38" t="str">
        <f>IF(AND(F2043&lt;&gt;[3]Pav.tvarkyklė!$B$12,F2043&lt;&gt;[3]Pav.tvarkyklė!$B$13),"GVTNT","X")</f>
        <v>GVTNT</v>
      </c>
      <c r="AK2043" s="39">
        <f t="shared" si="447"/>
        <v>0</v>
      </c>
      <c r="AL2043" s="41"/>
      <c r="AM2043" s="41"/>
      <c r="AN2043" s="41">
        <f t="shared" si="435"/>
        <v>1900</v>
      </c>
      <c r="AO2043" s="41"/>
      <c r="AP2043" s="41"/>
      <c r="AQ2043" s="41"/>
      <c r="AR2043" s="42"/>
      <c r="AS2043" s="42"/>
      <c r="AU2043" s="43">
        <f t="shared" si="436"/>
        <v>0</v>
      </c>
    </row>
    <row r="2044" spans="1:47" ht="15" customHeight="1" x14ac:dyDescent="0.25">
      <c r="A2044" s="11"/>
      <c r="B2044" s="19">
        <v>2213</v>
      </c>
      <c r="C2044" s="74"/>
      <c r="D2044" s="77"/>
      <c r="E2044" s="78"/>
      <c r="F2044" s="74"/>
      <c r="G2044" s="80"/>
      <c r="H2044" s="49"/>
      <c r="I2044" s="79"/>
      <c r="J2044" s="27"/>
      <c r="K2044" s="27"/>
      <c r="L2044" s="79"/>
      <c r="M2044" s="81"/>
      <c r="N2044" s="29">
        <v>0</v>
      </c>
      <c r="O2044" s="30" t="str">
        <f>IF(G2044&lt;=$N$2,"",IF(F2044=[3]Pav.tvarkyklė!$B$13,"",IF(ISBLANK(R2044),"X","")))</f>
        <v/>
      </c>
      <c r="P2044" s="88"/>
      <c r="Q2044" s="78"/>
      <c r="R2044" s="78"/>
      <c r="S2044" s="63"/>
      <c r="T2044" s="63"/>
      <c r="U2044" s="34" t="str">
        <f>IFERROR(INDEX('[3]5.Grup_T'!$G$4:$G$22,MATCH('6.Turtas'!E2044,'[3]5.Grup_T'!$E$4:$E$22,0)),"0")</f>
        <v>0</v>
      </c>
      <c r="V2044" s="35">
        <f t="shared" si="437"/>
        <v>0</v>
      </c>
      <c r="W2044" s="35">
        <f>IF(NOT(ISBLANK(H2044)),(12-DATEDIF(H2044,'[3]1.Pradzia'!$D$13,"m")),0)</f>
        <v>0</v>
      </c>
      <c r="X2044" s="35">
        <f t="shared" si="438"/>
        <v>0</v>
      </c>
      <c r="Y2044" s="35">
        <f t="shared" si="448"/>
        <v>0</v>
      </c>
      <c r="Z2044" s="35">
        <f t="shared" si="446"/>
        <v>0</v>
      </c>
      <c r="AA2044" s="36">
        <f t="shared" si="439"/>
        <v>0</v>
      </c>
      <c r="AB2044" s="36">
        <f t="shared" si="440"/>
        <v>0</v>
      </c>
      <c r="AC2044" s="37">
        <f t="shared" si="441"/>
        <v>0</v>
      </c>
      <c r="AD2044" s="35">
        <f>IF(OR(YEAR(G2044)&lt;2019,O2044="X"),0,IF(ISBLANK(H2044),DATEDIF(G2044,'[3]1.Pradzia'!$D$13,"M"),DATEDIF(G2044,H2044,"m")))</f>
        <v>0</v>
      </c>
      <c r="AE2044" s="37">
        <f>IF(E2044='[3]5.Grup_T'!$E$20,0,IF(AD2044&lt;&gt;0,M2044/V2044*MIN(12,AD2044),0))</f>
        <v>0</v>
      </c>
      <c r="AF2044" s="37">
        <f t="shared" si="442"/>
        <v>0</v>
      </c>
      <c r="AG2044" s="37">
        <f t="shared" si="443"/>
        <v>0</v>
      </c>
      <c r="AH2044" s="37">
        <f t="shared" si="444"/>
        <v>0</v>
      </c>
      <c r="AI2044" s="35" t="str">
        <f t="shared" si="445"/>
        <v>Nusidėvėjęs</v>
      </c>
      <c r="AJ2044" s="38" t="str">
        <f>IF(AND(F2044&lt;&gt;[3]Pav.tvarkyklė!$B$12,F2044&lt;&gt;[3]Pav.tvarkyklė!$B$13),"GVTNT","X")</f>
        <v>GVTNT</v>
      </c>
      <c r="AK2044" s="39">
        <f t="shared" si="447"/>
        <v>0</v>
      </c>
      <c r="AL2044" s="41"/>
      <c r="AM2044" s="41"/>
      <c r="AN2044" s="41">
        <f t="shared" si="435"/>
        <v>1900</v>
      </c>
      <c r="AO2044" s="41"/>
      <c r="AP2044" s="41"/>
      <c r="AQ2044" s="41"/>
      <c r="AR2044" s="42"/>
      <c r="AS2044" s="42"/>
      <c r="AU2044" s="43">
        <f t="shared" si="436"/>
        <v>0</v>
      </c>
    </row>
    <row r="2045" spans="1:47" ht="15" customHeight="1" x14ac:dyDescent="0.25">
      <c r="A2045" s="11"/>
      <c r="B2045" s="19">
        <v>2214</v>
      </c>
      <c r="C2045" s="74"/>
      <c r="D2045" s="77"/>
      <c r="E2045" s="78"/>
      <c r="F2045" s="74"/>
      <c r="G2045" s="80"/>
      <c r="H2045" s="49"/>
      <c r="I2045" s="79"/>
      <c r="J2045" s="27"/>
      <c r="K2045" s="27"/>
      <c r="L2045" s="79"/>
      <c r="M2045" s="81"/>
      <c r="N2045" s="29">
        <v>0</v>
      </c>
      <c r="O2045" s="30" t="str">
        <f>IF(G2045&lt;=$N$2,"",IF(F2045=[3]Pav.tvarkyklė!$B$13,"",IF(ISBLANK(R2045),"X","")))</f>
        <v/>
      </c>
      <c r="P2045" s="88"/>
      <c r="Q2045" s="78"/>
      <c r="R2045" s="78"/>
      <c r="S2045" s="63"/>
      <c r="T2045" s="63"/>
      <c r="U2045" s="34" t="str">
        <f>IFERROR(INDEX('[3]5.Grup_T'!$G$4:$G$22,MATCH('6.Turtas'!E2045,'[3]5.Grup_T'!$E$4:$E$22,0)),"0")</f>
        <v>0</v>
      </c>
      <c r="V2045" s="35">
        <f t="shared" si="437"/>
        <v>0</v>
      </c>
      <c r="W2045" s="35">
        <f>IF(NOT(ISBLANK(H2045)),(12-DATEDIF(H2045,'[3]1.Pradzia'!$D$13,"m")),0)</f>
        <v>0</v>
      </c>
      <c r="X2045" s="35">
        <f t="shared" si="438"/>
        <v>0</v>
      </c>
      <c r="Y2045" s="35">
        <f t="shared" si="448"/>
        <v>0</v>
      </c>
      <c r="Z2045" s="35">
        <f t="shared" si="446"/>
        <v>0</v>
      </c>
      <c r="AA2045" s="36">
        <f t="shared" si="439"/>
        <v>0</v>
      </c>
      <c r="AB2045" s="36">
        <f t="shared" si="440"/>
        <v>0</v>
      </c>
      <c r="AC2045" s="37">
        <f t="shared" si="441"/>
        <v>0</v>
      </c>
      <c r="AD2045" s="35">
        <f>IF(OR(YEAR(G2045)&lt;2019,O2045="X"),0,IF(ISBLANK(H2045),DATEDIF(G2045,'[3]1.Pradzia'!$D$13,"M"),DATEDIF(G2045,H2045,"m")))</f>
        <v>0</v>
      </c>
      <c r="AE2045" s="37">
        <f>IF(E2045='[3]5.Grup_T'!$E$20,0,IF(AD2045&lt;&gt;0,M2045/V2045*MIN(12,AD2045),0))</f>
        <v>0</v>
      </c>
      <c r="AF2045" s="37">
        <f t="shared" si="442"/>
        <v>0</v>
      </c>
      <c r="AG2045" s="37">
        <f t="shared" si="443"/>
        <v>0</v>
      </c>
      <c r="AH2045" s="37">
        <f t="shared" si="444"/>
        <v>0</v>
      </c>
      <c r="AI2045" s="35" t="str">
        <f t="shared" si="445"/>
        <v>Nusidėvėjęs</v>
      </c>
      <c r="AJ2045" s="38" t="str">
        <f>IF(AND(F2045&lt;&gt;[3]Pav.tvarkyklė!$B$12,F2045&lt;&gt;[3]Pav.tvarkyklė!$B$13),"GVTNT","X")</f>
        <v>GVTNT</v>
      </c>
      <c r="AK2045" s="39">
        <f t="shared" si="447"/>
        <v>0</v>
      </c>
      <c r="AL2045" s="41"/>
      <c r="AM2045" s="41"/>
      <c r="AN2045" s="41">
        <f t="shared" si="435"/>
        <v>1900</v>
      </c>
      <c r="AO2045" s="41"/>
      <c r="AP2045" s="41"/>
      <c r="AQ2045" s="41"/>
      <c r="AR2045" s="42"/>
      <c r="AS2045" s="42"/>
      <c r="AU2045" s="43">
        <f t="shared" si="436"/>
        <v>0</v>
      </c>
    </row>
    <row r="2046" spans="1:47" ht="15" customHeight="1" x14ac:dyDescent="0.25">
      <c r="A2046" s="11"/>
      <c r="B2046" s="19">
        <v>2215</v>
      </c>
      <c r="C2046" s="74"/>
      <c r="D2046" s="77"/>
      <c r="E2046" s="78"/>
      <c r="F2046" s="74"/>
      <c r="G2046" s="80"/>
      <c r="H2046" s="49"/>
      <c r="I2046" s="79"/>
      <c r="J2046" s="27"/>
      <c r="K2046" s="27"/>
      <c r="L2046" s="79"/>
      <c r="M2046" s="81"/>
      <c r="N2046" s="29">
        <v>0</v>
      </c>
      <c r="O2046" s="30" t="str">
        <f>IF(G2046&lt;=$N$2,"",IF(F2046=[3]Pav.tvarkyklė!$B$13,"",IF(ISBLANK(R2046),"X","")))</f>
        <v/>
      </c>
      <c r="P2046" s="88"/>
      <c r="Q2046" s="78"/>
      <c r="R2046" s="78"/>
      <c r="S2046" s="63"/>
      <c r="T2046" s="63"/>
      <c r="U2046" s="34" t="str">
        <f>IFERROR(INDEX('[3]5.Grup_T'!$G$4:$G$22,MATCH('6.Turtas'!E2046,'[3]5.Grup_T'!$E$4:$E$22,0)),"0")</f>
        <v>0</v>
      </c>
      <c r="V2046" s="35">
        <f t="shared" si="437"/>
        <v>0</v>
      </c>
      <c r="W2046" s="35">
        <f>IF(NOT(ISBLANK(H2046)),(12-DATEDIF(H2046,'[3]1.Pradzia'!$D$13,"m")),0)</f>
        <v>0</v>
      </c>
      <c r="X2046" s="35">
        <f t="shared" si="438"/>
        <v>0</v>
      </c>
      <c r="Y2046" s="35">
        <f t="shared" si="448"/>
        <v>0</v>
      </c>
      <c r="Z2046" s="35">
        <f t="shared" si="446"/>
        <v>0</v>
      </c>
      <c r="AA2046" s="36">
        <f t="shared" si="439"/>
        <v>0</v>
      </c>
      <c r="AB2046" s="36">
        <f t="shared" si="440"/>
        <v>0</v>
      </c>
      <c r="AC2046" s="37">
        <f t="shared" si="441"/>
        <v>0</v>
      </c>
      <c r="AD2046" s="35">
        <f>IF(OR(YEAR(G2046)&lt;2019,O2046="X"),0,IF(ISBLANK(H2046),DATEDIF(G2046,'[3]1.Pradzia'!$D$13,"M"),DATEDIF(G2046,H2046,"m")))</f>
        <v>0</v>
      </c>
      <c r="AE2046" s="37">
        <f>IF(E2046='[3]5.Grup_T'!$E$20,0,IF(AD2046&lt;&gt;0,M2046/V2046*MIN(12,AD2046),0))</f>
        <v>0</v>
      </c>
      <c r="AF2046" s="37">
        <f t="shared" si="442"/>
        <v>0</v>
      </c>
      <c r="AG2046" s="37">
        <f t="shared" si="443"/>
        <v>0</v>
      </c>
      <c r="AH2046" s="37">
        <f t="shared" si="444"/>
        <v>0</v>
      </c>
      <c r="AI2046" s="35" t="str">
        <f t="shared" si="445"/>
        <v>Nusidėvėjęs</v>
      </c>
      <c r="AJ2046" s="38" t="str">
        <f>IF(AND(F2046&lt;&gt;[3]Pav.tvarkyklė!$B$12,F2046&lt;&gt;[3]Pav.tvarkyklė!$B$13),"GVTNT","X")</f>
        <v>GVTNT</v>
      </c>
      <c r="AK2046" s="39">
        <f t="shared" si="447"/>
        <v>0</v>
      </c>
      <c r="AL2046" s="41"/>
      <c r="AM2046" s="41"/>
      <c r="AN2046" s="41">
        <f t="shared" si="435"/>
        <v>1900</v>
      </c>
      <c r="AO2046" s="41"/>
      <c r="AP2046" s="41"/>
      <c r="AQ2046" s="41"/>
      <c r="AR2046" s="42"/>
      <c r="AS2046" s="42"/>
      <c r="AU2046" s="43">
        <f t="shared" si="436"/>
        <v>0</v>
      </c>
    </row>
    <row r="2047" spans="1:47" ht="15" customHeight="1" x14ac:dyDescent="0.25">
      <c r="A2047" s="11"/>
      <c r="B2047" s="19">
        <v>2216</v>
      </c>
      <c r="C2047" s="74"/>
      <c r="D2047" s="77"/>
      <c r="E2047" s="78"/>
      <c r="F2047" s="74"/>
      <c r="G2047" s="80"/>
      <c r="H2047" s="49"/>
      <c r="I2047" s="79"/>
      <c r="J2047" s="27"/>
      <c r="K2047" s="27"/>
      <c r="L2047" s="79"/>
      <c r="M2047" s="81"/>
      <c r="N2047" s="29">
        <v>0</v>
      </c>
      <c r="O2047" s="30" t="str">
        <f>IF(G2047&lt;=$N$2,"",IF(F2047=[3]Pav.tvarkyklė!$B$13,"",IF(ISBLANK(R2047),"X","")))</f>
        <v/>
      </c>
      <c r="P2047" s="88"/>
      <c r="Q2047" s="78"/>
      <c r="R2047" s="78"/>
      <c r="S2047" s="63"/>
      <c r="T2047" s="63"/>
      <c r="U2047" s="34" t="str">
        <f>IFERROR(INDEX('[3]5.Grup_T'!$G$4:$G$22,MATCH('6.Turtas'!E2047,'[3]5.Grup_T'!$E$4:$E$22,0)),"0")</f>
        <v>0</v>
      </c>
      <c r="V2047" s="35">
        <f t="shared" si="437"/>
        <v>0</v>
      </c>
      <c r="W2047" s="35">
        <f>IF(NOT(ISBLANK(H2047)),(12-DATEDIF(H2047,'[3]1.Pradzia'!$D$13,"m")),0)</f>
        <v>0</v>
      </c>
      <c r="X2047" s="35">
        <f t="shared" si="438"/>
        <v>0</v>
      </c>
      <c r="Y2047" s="35">
        <f t="shared" si="448"/>
        <v>0</v>
      </c>
      <c r="Z2047" s="35">
        <f t="shared" si="446"/>
        <v>0</v>
      </c>
      <c r="AA2047" s="36">
        <f t="shared" si="439"/>
        <v>0</v>
      </c>
      <c r="AB2047" s="36">
        <f t="shared" si="440"/>
        <v>0</v>
      </c>
      <c r="AC2047" s="37">
        <f t="shared" si="441"/>
        <v>0</v>
      </c>
      <c r="AD2047" s="35">
        <f>IF(OR(YEAR(G2047)&lt;2019,O2047="X"),0,IF(ISBLANK(H2047),DATEDIF(G2047,'[3]1.Pradzia'!$D$13,"M"),DATEDIF(G2047,H2047,"m")))</f>
        <v>0</v>
      </c>
      <c r="AE2047" s="37">
        <f>IF(E2047='[3]5.Grup_T'!$E$20,0,IF(AD2047&lt;&gt;0,M2047/V2047*MIN(12,AD2047),0))</f>
        <v>0</v>
      </c>
      <c r="AF2047" s="37">
        <f t="shared" si="442"/>
        <v>0</v>
      </c>
      <c r="AG2047" s="37">
        <f t="shared" si="443"/>
        <v>0</v>
      </c>
      <c r="AH2047" s="37">
        <f t="shared" si="444"/>
        <v>0</v>
      </c>
      <c r="AI2047" s="35" t="str">
        <f t="shared" si="445"/>
        <v>Nusidėvėjęs</v>
      </c>
      <c r="AJ2047" s="38" t="str">
        <f>IF(AND(F2047&lt;&gt;[3]Pav.tvarkyklė!$B$12,F2047&lt;&gt;[3]Pav.tvarkyklė!$B$13),"GVTNT","X")</f>
        <v>GVTNT</v>
      </c>
      <c r="AK2047" s="39">
        <f t="shared" si="447"/>
        <v>0</v>
      </c>
      <c r="AL2047" s="41"/>
      <c r="AM2047" s="41"/>
      <c r="AN2047" s="41">
        <f t="shared" si="435"/>
        <v>1900</v>
      </c>
      <c r="AO2047" s="41"/>
      <c r="AP2047" s="41"/>
      <c r="AQ2047" s="41"/>
      <c r="AR2047" s="42"/>
      <c r="AS2047" s="42"/>
      <c r="AU2047" s="43">
        <f t="shared" si="436"/>
        <v>0</v>
      </c>
    </row>
    <row r="2048" spans="1:47" ht="15" customHeight="1" x14ac:dyDescent="0.25">
      <c r="A2048" s="11"/>
      <c r="B2048" s="19">
        <v>2217</v>
      </c>
      <c r="C2048" s="74"/>
      <c r="D2048" s="77"/>
      <c r="E2048" s="78"/>
      <c r="F2048" s="74"/>
      <c r="G2048" s="80"/>
      <c r="H2048" s="49"/>
      <c r="I2048" s="79"/>
      <c r="J2048" s="27"/>
      <c r="K2048" s="27"/>
      <c r="L2048" s="79"/>
      <c r="M2048" s="81"/>
      <c r="N2048" s="29">
        <v>0</v>
      </c>
      <c r="O2048" s="30" t="str">
        <f>IF(G2048&lt;=$N$2,"",IF(F2048=[3]Pav.tvarkyklė!$B$13,"",IF(ISBLANK(R2048),"X","")))</f>
        <v/>
      </c>
      <c r="P2048" s="88"/>
      <c r="Q2048" s="78"/>
      <c r="R2048" s="78"/>
      <c r="S2048" s="63"/>
      <c r="T2048" s="63"/>
      <c r="U2048" s="34" t="str">
        <f>IFERROR(INDEX('[3]5.Grup_T'!$G$4:$G$22,MATCH('6.Turtas'!E2048,'[3]5.Grup_T'!$E$4:$E$22,0)),"0")</f>
        <v>0</v>
      </c>
      <c r="V2048" s="35">
        <f t="shared" si="437"/>
        <v>0</v>
      </c>
      <c r="W2048" s="35">
        <f>IF(NOT(ISBLANK(H2048)),(12-DATEDIF(H2048,'[3]1.Pradzia'!$D$13,"m")),0)</f>
        <v>0</v>
      </c>
      <c r="X2048" s="35">
        <f t="shared" si="438"/>
        <v>0</v>
      </c>
      <c r="Y2048" s="35">
        <f t="shared" si="448"/>
        <v>0</v>
      </c>
      <c r="Z2048" s="35">
        <f t="shared" si="446"/>
        <v>0</v>
      </c>
      <c r="AA2048" s="36">
        <f t="shared" si="439"/>
        <v>0</v>
      </c>
      <c r="AB2048" s="36">
        <f t="shared" si="440"/>
        <v>0</v>
      </c>
      <c r="AC2048" s="37">
        <f t="shared" si="441"/>
        <v>0</v>
      </c>
      <c r="AD2048" s="35">
        <f>IF(OR(YEAR(G2048)&lt;2019,O2048="X"),0,IF(ISBLANK(H2048),DATEDIF(G2048,'[3]1.Pradzia'!$D$13,"M"),DATEDIF(G2048,H2048,"m")))</f>
        <v>0</v>
      </c>
      <c r="AE2048" s="37">
        <f>IF(E2048='[3]5.Grup_T'!$E$20,0,IF(AD2048&lt;&gt;0,M2048/V2048*MIN(12,AD2048),0))</f>
        <v>0</v>
      </c>
      <c r="AF2048" s="37">
        <f t="shared" si="442"/>
        <v>0</v>
      </c>
      <c r="AG2048" s="37">
        <f t="shared" si="443"/>
        <v>0</v>
      </c>
      <c r="AH2048" s="37">
        <f t="shared" si="444"/>
        <v>0</v>
      </c>
      <c r="AI2048" s="35" t="str">
        <f t="shared" si="445"/>
        <v>Nusidėvėjęs</v>
      </c>
      <c r="AJ2048" s="38" t="str">
        <f>IF(AND(F2048&lt;&gt;[3]Pav.tvarkyklė!$B$12,F2048&lt;&gt;[3]Pav.tvarkyklė!$B$13),"GVTNT","X")</f>
        <v>GVTNT</v>
      </c>
      <c r="AK2048" s="39">
        <f t="shared" si="447"/>
        <v>0</v>
      </c>
      <c r="AL2048" s="41"/>
      <c r="AM2048" s="41"/>
      <c r="AN2048" s="41">
        <f t="shared" si="435"/>
        <v>1900</v>
      </c>
      <c r="AO2048" s="41"/>
      <c r="AP2048" s="41"/>
      <c r="AQ2048" s="41"/>
      <c r="AR2048" s="42"/>
      <c r="AS2048" s="42"/>
      <c r="AU2048" s="43">
        <f t="shared" si="436"/>
        <v>0</v>
      </c>
    </row>
    <row r="2049" spans="1:47" ht="15" customHeight="1" x14ac:dyDescent="0.25">
      <c r="A2049" s="11"/>
      <c r="B2049" s="19">
        <v>2218</v>
      </c>
      <c r="C2049" s="74"/>
      <c r="D2049" s="77"/>
      <c r="E2049" s="78"/>
      <c r="F2049" s="74"/>
      <c r="G2049" s="80"/>
      <c r="H2049" s="49"/>
      <c r="I2049" s="79"/>
      <c r="J2049" s="27"/>
      <c r="K2049" s="27"/>
      <c r="L2049" s="79"/>
      <c r="M2049" s="81"/>
      <c r="N2049" s="29">
        <v>0</v>
      </c>
      <c r="O2049" s="30" t="str">
        <f>IF(G2049&lt;=$N$2,"",IF(F2049=[3]Pav.tvarkyklė!$B$13,"",IF(ISBLANK(R2049),"X","")))</f>
        <v/>
      </c>
      <c r="P2049" s="88"/>
      <c r="Q2049" s="78"/>
      <c r="R2049" s="78"/>
      <c r="S2049" s="63"/>
      <c r="T2049" s="63"/>
      <c r="U2049" s="34" t="str">
        <f>IFERROR(INDEX('[3]5.Grup_T'!$G$4:$G$22,MATCH('6.Turtas'!E2049,'[3]5.Grup_T'!$E$4:$E$22,0)),"0")</f>
        <v>0</v>
      </c>
      <c r="V2049" s="35">
        <f t="shared" si="437"/>
        <v>0</v>
      </c>
      <c r="W2049" s="35">
        <f>IF(NOT(ISBLANK(H2049)),(12-DATEDIF(H2049,'[3]1.Pradzia'!$D$13,"m")),0)</f>
        <v>0</v>
      </c>
      <c r="X2049" s="35">
        <f t="shared" si="438"/>
        <v>0</v>
      </c>
      <c r="Y2049" s="35">
        <f t="shared" si="448"/>
        <v>0</v>
      </c>
      <c r="Z2049" s="35">
        <f t="shared" si="446"/>
        <v>0</v>
      </c>
      <c r="AA2049" s="36">
        <f t="shared" si="439"/>
        <v>0</v>
      </c>
      <c r="AB2049" s="36">
        <f t="shared" si="440"/>
        <v>0</v>
      </c>
      <c r="AC2049" s="37">
        <f t="shared" si="441"/>
        <v>0</v>
      </c>
      <c r="AD2049" s="35">
        <f>IF(OR(YEAR(G2049)&lt;2019,O2049="X"),0,IF(ISBLANK(H2049),DATEDIF(G2049,'[3]1.Pradzia'!$D$13,"M"),DATEDIF(G2049,H2049,"m")))</f>
        <v>0</v>
      </c>
      <c r="AE2049" s="37">
        <f>IF(E2049='[3]5.Grup_T'!$E$20,0,IF(AD2049&lt;&gt;0,M2049/V2049*MIN(12,AD2049),0))</f>
        <v>0</v>
      </c>
      <c r="AF2049" s="37">
        <f t="shared" si="442"/>
        <v>0</v>
      </c>
      <c r="AG2049" s="37">
        <f t="shared" si="443"/>
        <v>0</v>
      </c>
      <c r="AH2049" s="37">
        <f t="shared" si="444"/>
        <v>0</v>
      </c>
      <c r="AI2049" s="35" t="str">
        <f t="shared" si="445"/>
        <v>Nusidėvėjęs</v>
      </c>
      <c r="AJ2049" s="38" t="str">
        <f>IF(AND(F2049&lt;&gt;[3]Pav.tvarkyklė!$B$12,F2049&lt;&gt;[3]Pav.tvarkyklė!$B$13),"GVTNT","X")</f>
        <v>GVTNT</v>
      </c>
      <c r="AK2049" s="39">
        <f t="shared" si="447"/>
        <v>0</v>
      </c>
      <c r="AL2049" s="41"/>
      <c r="AM2049" s="41"/>
      <c r="AN2049" s="41">
        <f t="shared" si="435"/>
        <v>1900</v>
      </c>
      <c r="AO2049" s="41"/>
      <c r="AP2049" s="41"/>
      <c r="AQ2049" s="41"/>
      <c r="AR2049" s="42"/>
      <c r="AS2049" s="42"/>
      <c r="AU2049" s="43">
        <f t="shared" si="436"/>
        <v>0</v>
      </c>
    </row>
    <row r="2050" spans="1:47" ht="15" customHeight="1" x14ac:dyDescent="0.25">
      <c r="A2050" s="11"/>
      <c r="B2050" s="19">
        <v>2219</v>
      </c>
      <c r="C2050" s="74"/>
      <c r="D2050" s="77"/>
      <c r="E2050" s="78"/>
      <c r="F2050" s="74"/>
      <c r="G2050" s="80"/>
      <c r="H2050" s="49"/>
      <c r="I2050" s="79"/>
      <c r="J2050" s="27"/>
      <c r="K2050" s="27"/>
      <c r="L2050" s="79"/>
      <c r="M2050" s="81"/>
      <c r="N2050" s="29">
        <v>0</v>
      </c>
      <c r="O2050" s="30" t="str">
        <f>IF(G2050&lt;=$N$2,"",IF(F2050=[3]Pav.tvarkyklė!$B$13,"",IF(ISBLANK(R2050),"X","")))</f>
        <v/>
      </c>
      <c r="P2050" s="88"/>
      <c r="Q2050" s="78"/>
      <c r="R2050" s="78"/>
      <c r="S2050" s="63"/>
      <c r="T2050" s="63"/>
      <c r="U2050" s="34" t="str">
        <f>IFERROR(INDEX('[3]5.Grup_T'!$G$4:$G$22,MATCH('6.Turtas'!E2050,'[3]5.Grup_T'!$E$4:$E$22,0)),"0")</f>
        <v>0</v>
      </c>
      <c r="V2050" s="35">
        <f t="shared" si="437"/>
        <v>0</v>
      </c>
      <c r="W2050" s="35">
        <f>IF(NOT(ISBLANK(H2050)),(12-DATEDIF(H2050,'[3]1.Pradzia'!$D$13,"m")),0)</f>
        <v>0</v>
      </c>
      <c r="X2050" s="35">
        <f t="shared" si="438"/>
        <v>0</v>
      </c>
      <c r="Y2050" s="35">
        <f t="shared" si="448"/>
        <v>0</v>
      </c>
      <c r="Z2050" s="35">
        <f t="shared" si="446"/>
        <v>0</v>
      </c>
      <c r="AA2050" s="36">
        <f t="shared" si="439"/>
        <v>0</v>
      </c>
      <c r="AB2050" s="36">
        <f t="shared" si="440"/>
        <v>0</v>
      </c>
      <c r="AC2050" s="37">
        <f t="shared" si="441"/>
        <v>0</v>
      </c>
      <c r="AD2050" s="35">
        <f>IF(OR(YEAR(G2050)&lt;2019,O2050="X"),0,IF(ISBLANK(H2050),DATEDIF(G2050,'[3]1.Pradzia'!$D$13,"M"),DATEDIF(G2050,H2050,"m")))</f>
        <v>0</v>
      </c>
      <c r="AE2050" s="37">
        <f>IF(E2050='[3]5.Grup_T'!$E$20,0,IF(AD2050&lt;&gt;0,M2050/V2050*MIN(12,AD2050),0))</f>
        <v>0</v>
      </c>
      <c r="AF2050" s="37">
        <f t="shared" si="442"/>
        <v>0</v>
      </c>
      <c r="AG2050" s="37">
        <f t="shared" si="443"/>
        <v>0</v>
      </c>
      <c r="AH2050" s="37">
        <f t="shared" si="444"/>
        <v>0</v>
      </c>
      <c r="AI2050" s="35" t="str">
        <f t="shared" si="445"/>
        <v>Nusidėvėjęs</v>
      </c>
      <c r="AJ2050" s="38" t="str">
        <f>IF(AND(F2050&lt;&gt;[3]Pav.tvarkyklė!$B$12,F2050&lt;&gt;[3]Pav.tvarkyklė!$B$13),"GVTNT","X")</f>
        <v>GVTNT</v>
      </c>
      <c r="AK2050" s="39">
        <f t="shared" si="447"/>
        <v>0</v>
      </c>
      <c r="AL2050" s="41"/>
      <c r="AM2050" s="41"/>
      <c r="AN2050" s="41">
        <f t="shared" si="435"/>
        <v>1900</v>
      </c>
      <c r="AO2050" s="41"/>
      <c r="AP2050" s="41"/>
      <c r="AQ2050" s="41"/>
      <c r="AR2050" s="42"/>
      <c r="AS2050" s="42"/>
      <c r="AU2050" s="43">
        <f t="shared" si="436"/>
        <v>0</v>
      </c>
    </row>
    <row r="2051" spans="1:47" ht="15" customHeight="1" x14ac:dyDescent="0.25">
      <c r="A2051" s="11"/>
      <c r="B2051" s="19">
        <v>2220</v>
      </c>
      <c r="C2051" s="74"/>
      <c r="D2051" s="77"/>
      <c r="E2051" s="78"/>
      <c r="F2051" s="74"/>
      <c r="G2051" s="80"/>
      <c r="H2051" s="49"/>
      <c r="I2051" s="79"/>
      <c r="J2051" s="27"/>
      <c r="K2051" s="27"/>
      <c r="L2051" s="79"/>
      <c r="M2051" s="81"/>
      <c r="N2051" s="29">
        <v>0</v>
      </c>
      <c r="O2051" s="30" t="str">
        <f>IF(G2051&lt;=$N$2,"",IF(F2051=[3]Pav.tvarkyklė!$B$13,"",IF(ISBLANK(R2051),"X","")))</f>
        <v/>
      </c>
      <c r="P2051" s="88"/>
      <c r="Q2051" s="78"/>
      <c r="R2051" s="78"/>
      <c r="S2051" s="63"/>
      <c r="T2051" s="63"/>
      <c r="U2051" s="90" t="str">
        <f>IFERROR(INDEX('[3]5.Grup_T'!$G$4:$G$22,MATCH('6.Turtas'!E2051,'[3]5.Grup_T'!$E$4:$E$22,0)),"0")</f>
        <v>0</v>
      </c>
      <c r="V2051" s="35">
        <f t="shared" si="437"/>
        <v>0</v>
      </c>
      <c r="W2051" s="35">
        <f>IF(NOT(ISBLANK(H2051)),(12-DATEDIF(H2051,'[3]1.Pradzia'!$D$13,"m")),0)</f>
        <v>0</v>
      </c>
      <c r="X2051" s="35">
        <f t="shared" si="438"/>
        <v>0</v>
      </c>
      <c r="Y2051" s="35">
        <f t="shared" si="448"/>
        <v>0</v>
      </c>
      <c r="Z2051" s="35">
        <f t="shared" si="446"/>
        <v>0</v>
      </c>
      <c r="AA2051" s="36">
        <f t="shared" si="439"/>
        <v>0</v>
      </c>
      <c r="AB2051" s="36">
        <f t="shared" si="440"/>
        <v>0</v>
      </c>
      <c r="AC2051" s="37">
        <f t="shared" si="441"/>
        <v>0</v>
      </c>
      <c r="AD2051" s="35">
        <f>IF(OR(YEAR(G2051)&lt;2019,O2051="X"),0,IF(ISBLANK(H2051),DATEDIF(G2051,'[3]1.Pradzia'!$D$13,"M"),DATEDIF(G2051,H2051,"m")))</f>
        <v>0</v>
      </c>
      <c r="AE2051" s="37">
        <f>IF(E2051='[3]5.Grup_T'!$E$20,0,IF(AD2051&lt;&gt;0,M2051/V2051*MIN(12,AD2051),0))</f>
        <v>0</v>
      </c>
      <c r="AF2051" s="37">
        <f t="shared" si="442"/>
        <v>0</v>
      </c>
      <c r="AG2051" s="37">
        <f t="shared" si="443"/>
        <v>0</v>
      </c>
      <c r="AH2051" s="37">
        <f t="shared" si="444"/>
        <v>0</v>
      </c>
      <c r="AI2051" s="35" t="str">
        <f t="shared" si="445"/>
        <v>Nusidėvėjęs</v>
      </c>
      <c r="AJ2051" s="38" t="str">
        <f>IF(AND(F2051&lt;&gt;[3]Pav.tvarkyklė!$B$12,F2051&lt;&gt;[3]Pav.tvarkyklė!$B$13),"GVTNT","X")</f>
        <v>GVTNT</v>
      </c>
      <c r="AK2051" s="39">
        <f t="shared" si="447"/>
        <v>0</v>
      </c>
      <c r="AL2051" s="41"/>
      <c r="AM2051" s="41"/>
      <c r="AN2051" s="41">
        <f t="shared" si="435"/>
        <v>1900</v>
      </c>
      <c r="AO2051" s="41"/>
      <c r="AP2051" s="41"/>
      <c r="AQ2051" s="41"/>
      <c r="AR2051" s="42"/>
      <c r="AS2051" s="42"/>
      <c r="AU2051" s="43">
        <f t="shared" si="436"/>
        <v>0</v>
      </c>
    </row>
    <row r="2052" spans="1:47" ht="15" customHeight="1" x14ac:dyDescent="0.25">
      <c r="A2052" s="11"/>
      <c r="B2052" s="19">
        <v>2221</v>
      </c>
      <c r="C2052" s="74"/>
      <c r="D2052" s="77"/>
      <c r="E2052" s="78"/>
      <c r="F2052" s="74"/>
      <c r="G2052" s="80"/>
      <c r="H2052" s="49"/>
      <c r="I2052" s="79"/>
      <c r="J2052" s="27"/>
      <c r="K2052" s="27"/>
      <c r="L2052" s="79"/>
      <c r="M2052" s="81"/>
      <c r="N2052" s="29">
        <v>0</v>
      </c>
      <c r="O2052" s="30" t="str">
        <f>IF(G2052&lt;=$N$2,"",IF(F2052=[3]Pav.tvarkyklė!$B$13,"",IF(ISBLANK(R2052),"X","")))</f>
        <v/>
      </c>
      <c r="P2052" s="88"/>
      <c r="Q2052" s="78"/>
      <c r="R2052" s="78"/>
      <c r="S2052" s="63"/>
      <c r="T2052" s="63"/>
      <c r="U2052" s="34" t="str">
        <f>IFERROR(INDEX('[3]5.Grup_T'!$G$4:$G$22,MATCH('6.Turtas'!E2052,'[3]5.Grup_T'!$E$4:$E$22,0)),"0")</f>
        <v>0</v>
      </c>
      <c r="V2052" s="35">
        <f t="shared" si="437"/>
        <v>0</v>
      </c>
      <c r="W2052" s="35">
        <f>IF(NOT(ISBLANK(H2052)),(12-DATEDIF(H2052,'[3]1.Pradzia'!$D$13,"m")),0)</f>
        <v>0</v>
      </c>
      <c r="X2052" s="35">
        <f t="shared" si="438"/>
        <v>0</v>
      </c>
      <c r="Y2052" s="35">
        <f t="shared" si="448"/>
        <v>0</v>
      </c>
      <c r="Z2052" s="35">
        <f t="shared" si="446"/>
        <v>0</v>
      </c>
      <c r="AA2052" s="36">
        <f t="shared" si="439"/>
        <v>0</v>
      </c>
      <c r="AB2052" s="36">
        <f t="shared" si="440"/>
        <v>0</v>
      </c>
      <c r="AC2052" s="37">
        <f t="shared" si="441"/>
        <v>0</v>
      </c>
      <c r="AD2052" s="35">
        <f>IF(OR(YEAR(G2052)&lt;2019,O2052="X"),0,IF(ISBLANK(H2052),DATEDIF(G2052,'[3]1.Pradzia'!$D$13,"M"),DATEDIF(G2052,H2052,"m")))</f>
        <v>0</v>
      </c>
      <c r="AE2052" s="37">
        <f>IF(E2052='[3]5.Grup_T'!$E$20,0,IF(AD2052&lt;&gt;0,M2052/V2052*MIN(12,AD2052),0))</f>
        <v>0</v>
      </c>
      <c r="AF2052" s="37">
        <f t="shared" si="442"/>
        <v>0</v>
      </c>
      <c r="AG2052" s="37">
        <f t="shared" si="443"/>
        <v>0</v>
      </c>
      <c r="AH2052" s="37">
        <f t="shared" si="444"/>
        <v>0</v>
      </c>
      <c r="AI2052" s="35" t="str">
        <f t="shared" si="445"/>
        <v>Nusidėvėjęs</v>
      </c>
      <c r="AJ2052" s="38" t="str">
        <f>IF(AND(F2052&lt;&gt;[3]Pav.tvarkyklė!$B$12,F2052&lt;&gt;[3]Pav.tvarkyklė!$B$13),"GVTNT","X")</f>
        <v>GVTNT</v>
      </c>
      <c r="AK2052" s="39">
        <f t="shared" si="447"/>
        <v>0</v>
      </c>
      <c r="AL2052" s="41"/>
      <c r="AM2052" s="41"/>
      <c r="AN2052" s="41">
        <f t="shared" si="435"/>
        <v>1900</v>
      </c>
      <c r="AO2052" s="41"/>
      <c r="AP2052" s="41"/>
      <c r="AQ2052" s="41"/>
      <c r="AR2052" s="42"/>
      <c r="AS2052" s="42"/>
      <c r="AU2052" s="43">
        <f t="shared" si="436"/>
        <v>0</v>
      </c>
    </row>
    <row r="2053" spans="1:47" ht="15" customHeight="1" x14ac:dyDescent="0.25">
      <c r="A2053" s="11"/>
      <c r="B2053" s="19">
        <v>2222</v>
      </c>
      <c r="C2053" s="74"/>
      <c r="D2053" s="77"/>
      <c r="E2053" s="78"/>
      <c r="F2053" s="78"/>
      <c r="G2053" s="80"/>
      <c r="H2053" s="49"/>
      <c r="I2053" s="79"/>
      <c r="J2053" s="27"/>
      <c r="K2053" s="27"/>
      <c r="L2053" s="79"/>
      <c r="M2053" s="81"/>
      <c r="N2053" s="29">
        <v>0</v>
      </c>
      <c r="O2053" s="30" t="str">
        <f>IF(G2053&lt;=$N$2,"",IF(F2053=[3]Pav.tvarkyklė!$B$13,"",IF(ISBLANK(R2053),"X","")))</f>
        <v/>
      </c>
      <c r="P2053" s="88"/>
      <c r="Q2053" s="78"/>
      <c r="R2053" s="78"/>
      <c r="S2053" s="63"/>
      <c r="T2053" s="63"/>
      <c r="U2053" s="34" t="str">
        <f>IFERROR(INDEX('[3]5.Grup_T'!$G$4:$G$22,MATCH('6.Turtas'!E2053,'[3]5.Grup_T'!$E$4:$E$22,0)),"0")</f>
        <v>0</v>
      </c>
      <c r="V2053" s="35">
        <f t="shared" si="437"/>
        <v>0</v>
      </c>
      <c r="W2053" s="35">
        <f>IF(NOT(ISBLANK(H2053)),(12-DATEDIF(H2053,'[3]1.Pradzia'!$D$13,"m")),0)</f>
        <v>0</v>
      </c>
      <c r="X2053" s="35">
        <f t="shared" si="438"/>
        <v>0</v>
      </c>
      <c r="Y2053" s="35">
        <f t="shared" si="448"/>
        <v>0</v>
      </c>
      <c r="Z2053" s="35">
        <f t="shared" si="446"/>
        <v>0</v>
      </c>
      <c r="AA2053" s="36">
        <f t="shared" si="439"/>
        <v>0</v>
      </c>
      <c r="AB2053" s="36">
        <f t="shared" si="440"/>
        <v>0</v>
      </c>
      <c r="AC2053" s="37">
        <f t="shared" si="441"/>
        <v>0</v>
      </c>
      <c r="AD2053" s="35">
        <f>IF(OR(YEAR(G2053)&lt;2019,O2053="X"),0,IF(ISBLANK(H2053),DATEDIF(G2053,'[3]1.Pradzia'!$D$13,"M"),DATEDIF(G2053,H2053,"m")))</f>
        <v>0</v>
      </c>
      <c r="AE2053" s="37">
        <f>IF(E2053='[3]5.Grup_T'!$E$20,0,IF(AD2053&lt;&gt;0,M2053/V2053*MIN(12,AD2053),0))</f>
        <v>0</v>
      </c>
      <c r="AF2053" s="37">
        <f t="shared" si="442"/>
        <v>0</v>
      </c>
      <c r="AG2053" s="37">
        <f t="shared" si="443"/>
        <v>0</v>
      </c>
      <c r="AH2053" s="37">
        <f t="shared" si="444"/>
        <v>0</v>
      </c>
      <c r="AI2053" s="35" t="str">
        <f t="shared" si="445"/>
        <v>Nusidėvėjęs</v>
      </c>
      <c r="AJ2053" s="38" t="str">
        <f>IF(AND(F2053&lt;&gt;[3]Pav.tvarkyklė!$B$12,F2053&lt;&gt;[3]Pav.tvarkyklė!$B$13),"GVTNT","X")</f>
        <v>GVTNT</v>
      </c>
      <c r="AK2053" s="39">
        <f t="shared" si="447"/>
        <v>0</v>
      </c>
      <c r="AL2053" s="41"/>
      <c r="AM2053" s="41"/>
      <c r="AN2053" s="41">
        <f t="shared" ref="AN2053:AN2116" si="449">YEAR(G2053)</f>
        <v>1900</v>
      </c>
      <c r="AO2053" s="41"/>
      <c r="AP2053" s="41"/>
      <c r="AQ2053" s="41"/>
      <c r="AR2053" s="42"/>
      <c r="AS2053" s="42"/>
      <c r="AU2053" s="43">
        <f t="shared" ref="AU2053:AU2116" si="450">AF2053-AT2053</f>
        <v>0</v>
      </c>
    </row>
    <row r="2054" spans="1:47" ht="15" customHeight="1" x14ac:dyDescent="0.25">
      <c r="A2054" s="11"/>
      <c r="B2054" s="19">
        <v>2223</v>
      </c>
      <c r="C2054" s="74"/>
      <c r="D2054" s="77"/>
      <c r="E2054" s="78"/>
      <c r="F2054" s="78"/>
      <c r="G2054" s="80"/>
      <c r="H2054" s="49"/>
      <c r="I2054" s="79"/>
      <c r="J2054" s="27"/>
      <c r="K2054" s="27"/>
      <c r="L2054" s="79"/>
      <c r="M2054" s="81"/>
      <c r="N2054" s="29">
        <v>0</v>
      </c>
      <c r="O2054" s="30" t="str">
        <f>IF(G2054&lt;=$N$2,"",IF(F2054=[3]Pav.tvarkyklė!$B$13,"",IF(ISBLANK(R2054),"X","")))</f>
        <v/>
      </c>
      <c r="P2054" s="88"/>
      <c r="Q2054" s="78"/>
      <c r="R2054" s="78"/>
      <c r="S2054" s="63"/>
      <c r="T2054" s="63"/>
      <c r="U2054" s="34" t="str">
        <f>IFERROR(INDEX('[3]5.Grup_T'!$G$4:$G$22,MATCH('6.Turtas'!E2054,'[3]5.Grup_T'!$E$4:$E$22,0)),"0")</f>
        <v>0</v>
      </c>
      <c r="V2054" s="35">
        <f t="shared" si="437"/>
        <v>0</v>
      </c>
      <c r="W2054" s="35">
        <f>IF(NOT(ISBLANK(H2054)),(12-DATEDIF(H2054,'[3]1.Pradzia'!$D$13,"m")),0)</f>
        <v>0</v>
      </c>
      <c r="X2054" s="35">
        <f t="shared" si="438"/>
        <v>0</v>
      </c>
      <c r="Y2054" s="35">
        <f t="shared" si="448"/>
        <v>0</v>
      </c>
      <c r="Z2054" s="35">
        <f t="shared" si="446"/>
        <v>0</v>
      </c>
      <c r="AA2054" s="36">
        <f t="shared" si="439"/>
        <v>0</v>
      </c>
      <c r="AB2054" s="36">
        <f t="shared" si="440"/>
        <v>0</v>
      </c>
      <c r="AC2054" s="37">
        <f t="shared" si="441"/>
        <v>0</v>
      </c>
      <c r="AD2054" s="35">
        <f>IF(OR(YEAR(G2054)&lt;2019,O2054="X"),0,IF(ISBLANK(H2054),DATEDIF(G2054,'[3]1.Pradzia'!$D$13,"M"),DATEDIF(G2054,H2054,"m")))</f>
        <v>0</v>
      </c>
      <c r="AE2054" s="37">
        <f>IF(E2054='[3]5.Grup_T'!$E$20,0,IF(AD2054&lt;&gt;0,M2054/V2054*MIN(12,AD2054),0))</f>
        <v>0</v>
      </c>
      <c r="AF2054" s="37">
        <f t="shared" si="442"/>
        <v>0</v>
      </c>
      <c r="AG2054" s="37">
        <f t="shared" si="443"/>
        <v>0</v>
      </c>
      <c r="AH2054" s="37">
        <f t="shared" si="444"/>
        <v>0</v>
      </c>
      <c r="AI2054" s="35" t="str">
        <f t="shared" si="445"/>
        <v>Nusidėvėjęs</v>
      </c>
      <c r="AJ2054" s="38" t="str">
        <f>IF(AND(F2054&lt;&gt;[3]Pav.tvarkyklė!$B$12,F2054&lt;&gt;[3]Pav.tvarkyklė!$B$13),"GVTNT","X")</f>
        <v>GVTNT</v>
      </c>
      <c r="AK2054" s="39">
        <f t="shared" si="447"/>
        <v>0</v>
      </c>
      <c r="AL2054" s="41"/>
      <c r="AM2054" s="41"/>
      <c r="AN2054" s="41">
        <f t="shared" si="449"/>
        <v>1900</v>
      </c>
      <c r="AO2054" s="41"/>
      <c r="AP2054" s="41"/>
      <c r="AQ2054" s="41"/>
      <c r="AR2054" s="42"/>
      <c r="AS2054" s="42"/>
      <c r="AU2054" s="43">
        <f t="shared" si="450"/>
        <v>0</v>
      </c>
    </row>
    <row r="2055" spans="1:47" ht="15" customHeight="1" x14ac:dyDescent="0.25">
      <c r="A2055" s="11"/>
      <c r="B2055" s="19">
        <v>2224</v>
      </c>
      <c r="C2055" s="74"/>
      <c r="D2055" s="77"/>
      <c r="E2055" s="78"/>
      <c r="F2055" s="78"/>
      <c r="G2055" s="80"/>
      <c r="H2055" s="49"/>
      <c r="I2055" s="79"/>
      <c r="J2055" s="27"/>
      <c r="K2055" s="27"/>
      <c r="L2055" s="79"/>
      <c r="M2055" s="81"/>
      <c r="N2055" s="29">
        <v>0</v>
      </c>
      <c r="O2055" s="30" t="str">
        <f>IF(G2055&lt;=$N$2,"",IF(F2055=[3]Pav.tvarkyklė!$B$13,"",IF(ISBLANK(R2055),"X","")))</f>
        <v/>
      </c>
      <c r="P2055" s="88"/>
      <c r="Q2055" s="78"/>
      <c r="R2055" s="78"/>
      <c r="S2055" s="63"/>
      <c r="T2055" s="63"/>
      <c r="U2055" s="34" t="str">
        <f>IFERROR(INDEX('[3]5.Grup_T'!$G$4:$G$22,MATCH('6.Turtas'!E2055,'[3]5.Grup_T'!$E$4:$E$22,0)),"0")</f>
        <v>0</v>
      </c>
      <c r="V2055" s="35">
        <f t="shared" si="437"/>
        <v>0</v>
      </c>
      <c r="W2055" s="35">
        <f>IF(NOT(ISBLANK(H2055)),(12-DATEDIF(H2055,'[3]1.Pradzia'!$D$13,"m")),0)</f>
        <v>0</v>
      </c>
      <c r="X2055" s="35">
        <f t="shared" si="438"/>
        <v>0</v>
      </c>
      <c r="Y2055" s="35">
        <f t="shared" si="448"/>
        <v>0</v>
      </c>
      <c r="Z2055" s="35">
        <f t="shared" si="446"/>
        <v>0</v>
      </c>
      <c r="AA2055" s="36">
        <f t="shared" si="439"/>
        <v>0</v>
      </c>
      <c r="AB2055" s="36">
        <f t="shared" si="440"/>
        <v>0</v>
      </c>
      <c r="AC2055" s="37">
        <f t="shared" si="441"/>
        <v>0</v>
      </c>
      <c r="AD2055" s="35">
        <f>IF(OR(YEAR(G2055)&lt;2019,O2055="X"),0,IF(ISBLANK(H2055),DATEDIF(G2055,'[3]1.Pradzia'!$D$13,"M"),DATEDIF(G2055,H2055,"m")))</f>
        <v>0</v>
      </c>
      <c r="AE2055" s="37">
        <f>IF(E2055='[3]5.Grup_T'!$E$20,0,IF(AD2055&lt;&gt;0,M2055/V2055*MIN(12,AD2055),0))</f>
        <v>0</v>
      </c>
      <c r="AF2055" s="37">
        <f t="shared" si="442"/>
        <v>0</v>
      </c>
      <c r="AG2055" s="37">
        <f t="shared" si="443"/>
        <v>0</v>
      </c>
      <c r="AH2055" s="37">
        <f t="shared" si="444"/>
        <v>0</v>
      </c>
      <c r="AI2055" s="35" t="str">
        <f t="shared" si="445"/>
        <v>Nusidėvėjęs</v>
      </c>
      <c r="AJ2055" s="38" t="str">
        <f>IF(AND(F2055&lt;&gt;[3]Pav.tvarkyklė!$B$12,F2055&lt;&gt;[3]Pav.tvarkyklė!$B$13),"GVTNT","X")</f>
        <v>GVTNT</v>
      </c>
      <c r="AK2055" s="39">
        <f t="shared" si="447"/>
        <v>0</v>
      </c>
      <c r="AL2055" s="41"/>
      <c r="AM2055" s="41"/>
      <c r="AN2055" s="41">
        <f t="shared" si="449"/>
        <v>1900</v>
      </c>
      <c r="AO2055" s="41"/>
      <c r="AP2055" s="41"/>
      <c r="AQ2055" s="41"/>
      <c r="AR2055" s="42"/>
      <c r="AS2055" s="42"/>
      <c r="AU2055" s="43">
        <f t="shared" si="450"/>
        <v>0</v>
      </c>
    </row>
    <row r="2056" spans="1:47" ht="15" customHeight="1" x14ac:dyDescent="0.25">
      <c r="A2056" s="11"/>
      <c r="B2056" s="19">
        <v>2225</v>
      </c>
      <c r="C2056" s="74"/>
      <c r="D2056" s="77"/>
      <c r="E2056" s="78"/>
      <c r="F2056" s="78"/>
      <c r="G2056" s="80"/>
      <c r="H2056" s="49"/>
      <c r="I2056" s="79"/>
      <c r="J2056" s="27"/>
      <c r="K2056" s="27"/>
      <c r="L2056" s="79"/>
      <c r="M2056" s="81"/>
      <c r="N2056" s="29">
        <v>0</v>
      </c>
      <c r="O2056" s="30" t="str">
        <f>IF(G2056&lt;=$N$2,"",IF(F2056=[3]Pav.tvarkyklė!$B$13,"",IF(ISBLANK(R2056),"X","")))</f>
        <v/>
      </c>
      <c r="P2056" s="88"/>
      <c r="Q2056" s="78"/>
      <c r="R2056" s="78"/>
      <c r="S2056" s="63"/>
      <c r="T2056" s="63"/>
      <c r="U2056" s="34" t="str">
        <f>IFERROR(INDEX('[3]5.Grup_T'!$G$4:$G$22,MATCH('6.Turtas'!E2056,'[3]5.Grup_T'!$E$4:$E$22,0)),"0")</f>
        <v>0</v>
      </c>
      <c r="V2056" s="35">
        <f t="shared" si="437"/>
        <v>0</v>
      </c>
      <c r="W2056" s="35">
        <f>IF(NOT(ISBLANK(H2056)),(12-DATEDIF(H2056,'[3]1.Pradzia'!$D$13,"m")),0)</f>
        <v>0</v>
      </c>
      <c r="X2056" s="35">
        <f t="shared" si="438"/>
        <v>0</v>
      </c>
      <c r="Y2056" s="35">
        <f t="shared" si="448"/>
        <v>0</v>
      </c>
      <c r="Z2056" s="35">
        <f t="shared" si="446"/>
        <v>0</v>
      </c>
      <c r="AA2056" s="36">
        <f t="shared" si="439"/>
        <v>0</v>
      </c>
      <c r="AB2056" s="36">
        <f t="shared" si="440"/>
        <v>0</v>
      </c>
      <c r="AC2056" s="37">
        <f t="shared" si="441"/>
        <v>0</v>
      </c>
      <c r="AD2056" s="35">
        <f>IF(OR(YEAR(G2056)&lt;2019,O2056="X"),0,IF(ISBLANK(H2056),DATEDIF(G2056,'[3]1.Pradzia'!$D$13,"M"),DATEDIF(G2056,H2056,"m")))</f>
        <v>0</v>
      </c>
      <c r="AE2056" s="37">
        <f>IF(E2056='[3]5.Grup_T'!$E$20,0,IF(AD2056&lt;&gt;0,M2056/V2056*MIN(12,AD2056),0))</f>
        <v>0</v>
      </c>
      <c r="AF2056" s="37">
        <f t="shared" si="442"/>
        <v>0</v>
      </c>
      <c r="AG2056" s="37">
        <f t="shared" si="443"/>
        <v>0</v>
      </c>
      <c r="AH2056" s="37">
        <f t="shared" si="444"/>
        <v>0</v>
      </c>
      <c r="AI2056" s="35" t="str">
        <f t="shared" si="445"/>
        <v>Nusidėvėjęs</v>
      </c>
      <c r="AJ2056" s="38" t="str">
        <f>IF(AND(F2056&lt;&gt;[3]Pav.tvarkyklė!$B$12,F2056&lt;&gt;[3]Pav.tvarkyklė!$B$13),"GVTNT","X")</f>
        <v>GVTNT</v>
      </c>
      <c r="AK2056" s="39">
        <f t="shared" si="447"/>
        <v>0</v>
      </c>
      <c r="AL2056" s="41"/>
      <c r="AM2056" s="41"/>
      <c r="AN2056" s="41">
        <f t="shared" si="449"/>
        <v>1900</v>
      </c>
      <c r="AO2056" s="41"/>
      <c r="AP2056" s="41"/>
      <c r="AQ2056" s="41"/>
      <c r="AR2056" s="42"/>
      <c r="AS2056" s="42"/>
      <c r="AU2056" s="43">
        <f t="shared" si="450"/>
        <v>0</v>
      </c>
    </row>
    <row r="2057" spans="1:47" ht="15" customHeight="1" x14ac:dyDescent="0.25">
      <c r="A2057" s="11"/>
      <c r="B2057" s="19">
        <v>2226</v>
      </c>
      <c r="C2057" s="74"/>
      <c r="D2057" s="77"/>
      <c r="E2057" s="78"/>
      <c r="F2057" s="78"/>
      <c r="G2057" s="80"/>
      <c r="H2057" s="49"/>
      <c r="I2057" s="79"/>
      <c r="J2057" s="27"/>
      <c r="K2057" s="27"/>
      <c r="L2057" s="79"/>
      <c r="M2057" s="81"/>
      <c r="N2057" s="29">
        <v>0</v>
      </c>
      <c r="O2057" s="30" t="str">
        <f>IF(G2057&lt;=$N$2,"",IF(F2057=[3]Pav.tvarkyklė!$B$13,"",IF(ISBLANK(R2057),"X","")))</f>
        <v/>
      </c>
      <c r="P2057" s="88"/>
      <c r="Q2057" s="78"/>
      <c r="R2057" s="78"/>
      <c r="S2057" s="63"/>
      <c r="T2057" s="63"/>
      <c r="U2057" s="34" t="str">
        <f>IFERROR(INDEX('[3]5.Grup_T'!$G$4:$G$22,MATCH('6.Turtas'!E2057,'[3]5.Grup_T'!$E$4:$E$22,0)),"0")</f>
        <v>0</v>
      </c>
      <c r="V2057" s="35">
        <f t="shared" si="437"/>
        <v>0</v>
      </c>
      <c r="W2057" s="35">
        <f>IF(NOT(ISBLANK(H2057)),(12-DATEDIF(H2057,'[3]1.Pradzia'!$D$13,"m")),0)</f>
        <v>0</v>
      </c>
      <c r="X2057" s="35">
        <f t="shared" si="438"/>
        <v>0</v>
      </c>
      <c r="Y2057" s="35">
        <f t="shared" si="448"/>
        <v>0</v>
      </c>
      <c r="Z2057" s="35">
        <f t="shared" si="446"/>
        <v>0</v>
      </c>
      <c r="AA2057" s="36">
        <f t="shared" si="439"/>
        <v>0</v>
      </c>
      <c r="AB2057" s="36">
        <f t="shared" si="440"/>
        <v>0</v>
      </c>
      <c r="AC2057" s="37">
        <f t="shared" si="441"/>
        <v>0</v>
      </c>
      <c r="AD2057" s="35">
        <f>IF(OR(YEAR(G2057)&lt;2019,O2057="X"),0,IF(ISBLANK(H2057),DATEDIF(G2057,'[3]1.Pradzia'!$D$13,"M"),DATEDIF(G2057,H2057,"m")))</f>
        <v>0</v>
      </c>
      <c r="AE2057" s="37">
        <f>IF(E2057='[3]5.Grup_T'!$E$20,0,IF(AD2057&lt;&gt;0,M2057/V2057*MIN(12,AD2057),0))</f>
        <v>0</v>
      </c>
      <c r="AF2057" s="37">
        <f t="shared" si="442"/>
        <v>0</v>
      </c>
      <c r="AG2057" s="37">
        <f t="shared" si="443"/>
        <v>0</v>
      </c>
      <c r="AH2057" s="37">
        <f t="shared" si="444"/>
        <v>0</v>
      </c>
      <c r="AI2057" s="35" t="str">
        <f t="shared" si="445"/>
        <v>Nusidėvėjęs</v>
      </c>
      <c r="AJ2057" s="38" t="str">
        <f>IF(AND(F2057&lt;&gt;[3]Pav.tvarkyklė!$B$12,F2057&lt;&gt;[3]Pav.tvarkyklė!$B$13),"GVTNT","X")</f>
        <v>GVTNT</v>
      </c>
      <c r="AK2057" s="39">
        <f t="shared" si="447"/>
        <v>0</v>
      </c>
      <c r="AL2057" s="41"/>
      <c r="AM2057" s="41"/>
      <c r="AN2057" s="41">
        <f t="shared" si="449"/>
        <v>1900</v>
      </c>
      <c r="AO2057" s="41"/>
      <c r="AP2057" s="41"/>
      <c r="AQ2057" s="41"/>
      <c r="AR2057" s="42"/>
      <c r="AS2057" s="42"/>
      <c r="AU2057" s="43">
        <f t="shared" si="450"/>
        <v>0</v>
      </c>
    </row>
    <row r="2058" spans="1:47" ht="15" customHeight="1" x14ac:dyDescent="0.25">
      <c r="A2058" s="11"/>
      <c r="B2058" s="19">
        <v>2227</v>
      </c>
      <c r="C2058" s="74"/>
      <c r="D2058" s="77"/>
      <c r="E2058" s="78"/>
      <c r="F2058" s="78"/>
      <c r="G2058" s="80"/>
      <c r="H2058" s="49"/>
      <c r="I2058" s="79"/>
      <c r="J2058" s="27"/>
      <c r="K2058" s="27"/>
      <c r="L2058" s="79"/>
      <c r="M2058" s="81"/>
      <c r="N2058" s="29">
        <v>0</v>
      </c>
      <c r="O2058" s="30" t="str">
        <f>IF(G2058&lt;=$N$2,"",IF(F2058=[3]Pav.tvarkyklė!$B$13,"",IF(ISBLANK(R2058),"X","")))</f>
        <v/>
      </c>
      <c r="P2058" s="88"/>
      <c r="Q2058" s="78"/>
      <c r="R2058" s="78"/>
      <c r="S2058" s="63"/>
      <c r="T2058" s="63"/>
      <c r="U2058" s="34" t="str">
        <f>IFERROR(INDEX('[3]5.Grup_T'!$G$4:$G$22,MATCH('6.Turtas'!E2058,'[3]5.Grup_T'!$E$4:$E$22,0)),"0")</f>
        <v>0</v>
      </c>
      <c r="V2058" s="35">
        <f t="shared" si="437"/>
        <v>0</v>
      </c>
      <c r="W2058" s="35">
        <f>IF(NOT(ISBLANK(H2058)),(12-DATEDIF(H2058,'[3]1.Pradzia'!$D$13,"m")),0)</f>
        <v>0</v>
      </c>
      <c r="X2058" s="35">
        <f t="shared" si="438"/>
        <v>0</v>
      </c>
      <c r="Y2058" s="35">
        <f t="shared" si="448"/>
        <v>0</v>
      </c>
      <c r="Z2058" s="35">
        <f t="shared" si="446"/>
        <v>0</v>
      </c>
      <c r="AA2058" s="36">
        <f t="shared" si="439"/>
        <v>0</v>
      </c>
      <c r="AB2058" s="36">
        <f t="shared" si="440"/>
        <v>0</v>
      </c>
      <c r="AC2058" s="37">
        <f t="shared" si="441"/>
        <v>0</v>
      </c>
      <c r="AD2058" s="35">
        <f>IF(OR(YEAR(G2058)&lt;2019,O2058="X"),0,IF(ISBLANK(H2058),DATEDIF(G2058,'[3]1.Pradzia'!$D$13,"M"),DATEDIF(G2058,H2058,"m")))</f>
        <v>0</v>
      </c>
      <c r="AE2058" s="37">
        <f>IF(E2058='[3]5.Grup_T'!$E$20,0,IF(AD2058&lt;&gt;0,M2058/V2058*MIN(12,AD2058),0))</f>
        <v>0</v>
      </c>
      <c r="AF2058" s="37">
        <f t="shared" si="442"/>
        <v>0</v>
      </c>
      <c r="AG2058" s="37">
        <f t="shared" si="443"/>
        <v>0</v>
      </c>
      <c r="AH2058" s="37">
        <f t="shared" si="444"/>
        <v>0</v>
      </c>
      <c r="AI2058" s="35" t="str">
        <f t="shared" si="445"/>
        <v>Nusidėvėjęs</v>
      </c>
      <c r="AJ2058" s="38" t="str">
        <f>IF(AND(F2058&lt;&gt;[3]Pav.tvarkyklė!$B$12,F2058&lt;&gt;[3]Pav.tvarkyklė!$B$13),"GVTNT","X")</f>
        <v>GVTNT</v>
      </c>
      <c r="AK2058" s="39">
        <f t="shared" si="447"/>
        <v>0</v>
      </c>
      <c r="AL2058" s="41"/>
      <c r="AM2058" s="41"/>
      <c r="AN2058" s="41">
        <f t="shared" si="449"/>
        <v>1900</v>
      </c>
      <c r="AO2058" s="41"/>
      <c r="AP2058" s="41"/>
      <c r="AQ2058" s="41"/>
      <c r="AR2058" s="42"/>
      <c r="AS2058" s="42"/>
      <c r="AU2058" s="43">
        <f t="shared" si="450"/>
        <v>0</v>
      </c>
    </row>
    <row r="2059" spans="1:47" ht="15" customHeight="1" x14ac:dyDescent="0.25">
      <c r="A2059" s="11"/>
      <c r="B2059" s="19">
        <v>2228</v>
      </c>
      <c r="C2059" s="74"/>
      <c r="D2059" s="77"/>
      <c r="E2059" s="78"/>
      <c r="F2059" s="78"/>
      <c r="G2059" s="80"/>
      <c r="H2059" s="49"/>
      <c r="I2059" s="79"/>
      <c r="J2059" s="27"/>
      <c r="K2059" s="27"/>
      <c r="L2059" s="79"/>
      <c r="M2059" s="81"/>
      <c r="N2059" s="29">
        <v>0</v>
      </c>
      <c r="O2059" s="30" t="str">
        <f>IF(G2059&lt;=$N$2,"",IF(F2059=[3]Pav.tvarkyklė!$B$13,"",IF(ISBLANK(R2059),"X","")))</f>
        <v/>
      </c>
      <c r="P2059" s="88"/>
      <c r="Q2059" s="78"/>
      <c r="R2059" s="78"/>
      <c r="S2059" s="63"/>
      <c r="T2059" s="63"/>
      <c r="U2059" s="34" t="str">
        <f>IFERROR(INDEX('[3]5.Grup_T'!$G$4:$G$22,MATCH('6.Turtas'!E2059,'[3]5.Grup_T'!$E$4:$E$22,0)),"0")</f>
        <v>0</v>
      </c>
      <c r="V2059" s="35">
        <f t="shared" si="437"/>
        <v>0</v>
      </c>
      <c r="W2059" s="35">
        <f>IF(NOT(ISBLANK(H2059)),(12-DATEDIF(H2059,'[3]1.Pradzia'!$D$13,"m")),0)</f>
        <v>0</v>
      </c>
      <c r="X2059" s="35">
        <f t="shared" si="438"/>
        <v>0</v>
      </c>
      <c r="Y2059" s="35">
        <f t="shared" si="448"/>
        <v>0</v>
      </c>
      <c r="Z2059" s="35">
        <f t="shared" si="446"/>
        <v>0</v>
      </c>
      <c r="AA2059" s="36">
        <f t="shared" si="439"/>
        <v>0</v>
      </c>
      <c r="AB2059" s="36">
        <f t="shared" si="440"/>
        <v>0</v>
      </c>
      <c r="AC2059" s="37">
        <f t="shared" si="441"/>
        <v>0</v>
      </c>
      <c r="AD2059" s="35">
        <f>IF(OR(YEAR(G2059)&lt;2019,O2059="X"),0,IF(ISBLANK(H2059),DATEDIF(G2059,'[3]1.Pradzia'!$D$13,"M"),DATEDIF(G2059,H2059,"m")))</f>
        <v>0</v>
      </c>
      <c r="AE2059" s="37">
        <f>IF(E2059='[3]5.Grup_T'!$E$20,0,IF(AD2059&lt;&gt;0,M2059/V2059*MIN(12,AD2059),0))</f>
        <v>0</v>
      </c>
      <c r="AF2059" s="37">
        <f t="shared" si="442"/>
        <v>0</v>
      </c>
      <c r="AG2059" s="37">
        <f t="shared" si="443"/>
        <v>0</v>
      </c>
      <c r="AH2059" s="37">
        <f t="shared" si="444"/>
        <v>0</v>
      </c>
      <c r="AI2059" s="35" t="str">
        <f t="shared" si="445"/>
        <v>Nusidėvėjęs</v>
      </c>
      <c r="AJ2059" s="38" t="str">
        <f>IF(AND(F2059&lt;&gt;[3]Pav.tvarkyklė!$B$12,F2059&lt;&gt;[3]Pav.tvarkyklė!$B$13),"GVTNT","X")</f>
        <v>GVTNT</v>
      </c>
      <c r="AK2059" s="39">
        <f t="shared" si="447"/>
        <v>0</v>
      </c>
      <c r="AL2059" s="41"/>
      <c r="AM2059" s="41"/>
      <c r="AN2059" s="41">
        <f t="shared" si="449"/>
        <v>1900</v>
      </c>
      <c r="AO2059" s="41"/>
      <c r="AP2059" s="41"/>
      <c r="AQ2059" s="41"/>
      <c r="AR2059" s="42"/>
      <c r="AS2059" s="42"/>
      <c r="AU2059" s="43">
        <f t="shared" si="450"/>
        <v>0</v>
      </c>
    </row>
    <row r="2060" spans="1:47" ht="15" customHeight="1" x14ac:dyDescent="0.25">
      <c r="A2060" s="11"/>
      <c r="B2060" s="19">
        <v>2229</v>
      </c>
      <c r="C2060" s="74"/>
      <c r="D2060" s="77"/>
      <c r="E2060" s="78"/>
      <c r="F2060" s="78"/>
      <c r="G2060" s="80"/>
      <c r="H2060" s="49"/>
      <c r="I2060" s="79"/>
      <c r="J2060" s="27"/>
      <c r="K2060" s="27"/>
      <c r="L2060" s="79"/>
      <c r="M2060" s="81"/>
      <c r="N2060" s="29">
        <v>0</v>
      </c>
      <c r="O2060" s="30" t="str">
        <f>IF(G2060&lt;=$N$2,"",IF(F2060=[3]Pav.tvarkyklė!$B$13,"",IF(ISBLANK(R2060),"X","")))</f>
        <v/>
      </c>
      <c r="P2060" s="88"/>
      <c r="Q2060" s="78"/>
      <c r="R2060" s="78"/>
      <c r="S2060" s="63"/>
      <c r="T2060" s="63"/>
      <c r="U2060" s="34" t="str">
        <f>IFERROR(INDEX('[3]5.Grup_T'!$G$4:$G$22,MATCH('6.Turtas'!E2060,'[3]5.Grup_T'!$E$4:$E$22,0)),"0")</f>
        <v>0</v>
      </c>
      <c r="V2060" s="35">
        <f t="shared" si="437"/>
        <v>0</v>
      </c>
      <c r="W2060" s="35">
        <f>IF(NOT(ISBLANK(H2060)),(12-DATEDIF(H2060,'[3]1.Pradzia'!$D$13,"m")),0)</f>
        <v>0</v>
      </c>
      <c r="X2060" s="35">
        <f t="shared" si="438"/>
        <v>0</v>
      </c>
      <c r="Y2060" s="35">
        <f t="shared" si="448"/>
        <v>0</v>
      </c>
      <c r="Z2060" s="35">
        <f t="shared" si="446"/>
        <v>0</v>
      </c>
      <c r="AA2060" s="36">
        <f t="shared" si="439"/>
        <v>0</v>
      </c>
      <c r="AB2060" s="36">
        <f t="shared" si="440"/>
        <v>0</v>
      </c>
      <c r="AC2060" s="37">
        <f t="shared" si="441"/>
        <v>0</v>
      </c>
      <c r="AD2060" s="35">
        <f>IF(OR(YEAR(G2060)&lt;2019,O2060="X"),0,IF(ISBLANK(H2060),DATEDIF(G2060,'[3]1.Pradzia'!$D$13,"M"),DATEDIF(G2060,H2060,"m")))</f>
        <v>0</v>
      </c>
      <c r="AE2060" s="37">
        <f>IF(E2060='[3]5.Grup_T'!$E$20,0,IF(AD2060&lt;&gt;0,M2060/V2060*MIN(12,AD2060),0))</f>
        <v>0</v>
      </c>
      <c r="AF2060" s="37">
        <f t="shared" si="442"/>
        <v>0</v>
      </c>
      <c r="AG2060" s="37">
        <f t="shared" si="443"/>
        <v>0</v>
      </c>
      <c r="AH2060" s="37">
        <f t="shared" si="444"/>
        <v>0</v>
      </c>
      <c r="AI2060" s="35" t="str">
        <f t="shared" si="445"/>
        <v>Nusidėvėjęs</v>
      </c>
      <c r="AJ2060" s="38" t="str">
        <f>IF(AND(F2060&lt;&gt;[3]Pav.tvarkyklė!$B$12,F2060&lt;&gt;[3]Pav.tvarkyklė!$B$13),"GVTNT","X")</f>
        <v>GVTNT</v>
      </c>
      <c r="AK2060" s="39">
        <f t="shared" si="447"/>
        <v>0</v>
      </c>
      <c r="AL2060" s="41"/>
      <c r="AM2060" s="41"/>
      <c r="AN2060" s="41">
        <f t="shared" si="449"/>
        <v>1900</v>
      </c>
      <c r="AO2060" s="41"/>
      <c r="AP2060" s="41"/>
      <c r="AQ2060" s="41"/>
      <c r="AR2060" s="42"/>
      <c r="AS2060" s="42"/>
      <c r="AU2060" s="43">
        <f t="shared" si="450"/>
        <v>0</v>
      </c>
    </row>
    <row r="2061" spans="1:47" ht="15" customHeight="1" x14ac:dyDescent="0.25">
      <c r="A2061" s="11"/>
      <c r="B2061" s="19">
        <v>2230</v>
      </c>
      <c r="C2061" s="74"/>
      <c r="D2061" s="77"/>
      <c r="E2061" s="78"/>
      <c r="F2061" s="78"/>
      <c r="G2061" s="80"/>
      <c r="H2061" s="49"/>
      <c r="I2061" s="79"/>
      <c r="J2061" s="27"/>
      <c r="K2061" s="27"/>
      <c r="L2061" s="79"/>
      <c r="M2061" s="81"/>
      <c r="N2061" s="29">
        <v>0</v>
      </c>
      <c r="O2061" s="30" t="str">
        <f>IF(G2061&lt;=$N$2,"",IF(F2061=[3]Pav.tvarkyklė!$B$13,"",IF(ISBLANK(R2061),"X","")))</f>
        <v/>
      </c>
      <c r="P2061" s="88"/>
      <c r="Q2061" s="78"/>
      <c r="R2061" s="78"/>
      <c r="S2061" s="63"/>
      <c r="T2061" s="63"/>
      <c r="U2061" s="34" t="str">
        <f>IFERROR(INDEX('[3]5.Grup_T'!$G$4:$G$22,MATCH('6.Turtas'!E2061,'[3]5.Grup_T'!$E$4:$E$22,0)),"0")</f>
        <v>0</v>
      </c>
      <c r="V2061" s="35">
        <f t="shared" si="437"/>
        <v>0</v>
      </c>
      <c r="W2061" s="35">
        <f>IF(NOT(ISBLANK(H2061)),(12-DATEDIF(H2061,'[3]1.Pradzia'!$D$13,"m")),0)</f>
        <v>0</v>
      </c>
      <c r="X2061" s="35">
        <f t="shared" si="438"/>
        <v>0</v>
      </c>
      <c r="Y2061" s="35">
        <f t="shared" si="448"/>
        <v>0</v>
      </c>
      <c r="Z2061" s="35">
        <f t="shared" si="446"/>
        <v>0</v>
      </c>
      <c r="AA2061" s="36">
        <f t="shared" si="439"/>
        <v>0</v>
      </c>
      <c r="AB2061" s="36">
        <f t="shared" si="440"/>
        <v>0</v>
      </c>
      <c r="AC2061" s="37">
        <f t="shared" si="441"/>
        <v>0</v>
      </c>
      <c r="AD2061" s="35">
        <f>IF(OR(YEAR(G2061)&lt;2019,O2061="X"),0,IF(ISBLANK(H2061),DATEDIF(G2061,'[3]1.Pradzia'!$D$13,"M"),DATEDIF(G2061,H2061,"m")))</f>
        <v>0</v>
      </c>
      <c r="AE2061" s="37">
        <f>IF(E2061='[3]5.Grup_T'!$E$20,0,IF(AD2061&lt;&gt;0,M2061/V2061*MIN(12,AD2061),0))</f>
        <v>0</v>
      </c>
      <c r="AF2061" s="37">
        <f t="shared" si="442"/>
        <v>0</v>
      </c>
      <c r="AG2061" s="37">
        <f t="shared" si="443"/>
        <v>0</v>
      </c>
      <c r="AH2061" s="37">
        <f t="shared" si="444"/>
        <v>0</v>
      </c>
      <c r="AI2061" s="35" t="str">
        <f t="shared" si="445"/>
        <v>Nusidėvėjęs</v>
      </c>
      <c r="AJ2061" s="38" t="str">
        <f>IF(AND(F2061&lt;&gt;[3]Pav.tvarkyklė!$B$12,F2061&lt;&gt;[3]Pav.tvarkyklė!$B$13),"GVTNT","X")</f>
        <v>GVTNT</v>
      </c>
      <c r="AK2061" s="39">
        <f t="shared" si="447"/>
        <v>0</v>
      </c>
      <c r="AL2061" s="41"/>
      <c r="AM2061" s="41"/>
      <c r="AN2061" s="41">
        <f t="shared" si="449"/>
        <v>1900</v>
      </c>
      <c r="AO2061" s="41"/>
      <c r="AP2061" s="41"/>
      <c r="AQ2061" s="41"/>
      <c r="AR2061" s="42"/>
      <c r="AS2061" s="42"/>
      <c r="AU2061" s="43">
        <f t="shared" si="450"/>
        <v>0</v>
      </c>
    </row>
    <row r="2062" spans="1:47" ht="15" customHeight="1" x14ac:dyDescent="0.25">
      <c r="A2062" s="11"/>
      <c r="B2062" s="19">
        <v>2231</v>
      </c>
      <c r="C2062" s="74"/>
      <c r="D2062" s="77"/>
      <c r="E2062" s="78"/>
      <c r="F2062" s="78"/>
      <c r="G2062" s="80"/>
      <c r="H2062" s="49"/>
      <c r="I2062" s="79"/>
      <c r="J2062" s="27"/>
      <c r="K2062" s="27"/>
      <c r="L2062" s="79"/>
      <c r="M2062" s="81"/>
      <c r="N2062" s="29">
        <v>0</v>
      </c>
      <c r="O2062" s="30" t="str">
        <f>IF(G2062&lt;=$N$2,"",IF(F2062=[3]Pav.tvarkyklė!$B$13,"",IF(ISBLANK(R2062),"X","")))</f>
        <v/>
      </c>
      <c r="P2062" s="88"/>
      <c r="Q2062" s="78"/>
      <c r="R2062" s="78"/>
      <c r="S2062" s="63"/>
      <c r="T2062" s="63"/>
      <c r="U2062" s="34" t="str">
        <f>IFERROR(INDEX('[3]5.Grup_T'!$G$4:$G$22,MATCH('6.Turtas'!E2062,'[3]5.Grup_T'!$E$4:$E$22,0)),"0")</f>
        <v>0</v>
      </c>
      <c r="V2062" s="35">
        <f t="shared" si="437"/>
        <v>0</v>
      </c>
      <c r="W2062" s="35">
        <f>IF(NOT(ISBLANK(H2062)),(12-DATEDIF(H2062,'[3]1.Pradzia'!$D$13,"m")),0)</f>
        <v>0</v>
      </c>
      <c r="X2062" s="35">
        <f t="shared" si="438"/>
        <v>0</v>
      </c>
      <c r="Y2062" s="35">
        <f t="shared" si="448"/>
        <v>0</v>
      </c>
      <c r="Z2062" s="35">
        <f t="shared" si="446"/>
        <v>0</v>
      </c>
      <c r="AA2062" s="36">
        <f t="shared" si="439"/>
        <v>0</v>
      </c>
      <c r="AB2062" s="36">
        <f t="shared" si="440"/>
        <v>0</v>
      </c>
      <c r="AC2062" s="37">
        <f t="shared" si="441"/>
        <v>0</v>
      </c>
      <c r="AD2062" s="35">
        <f>IF(OR(YEAR(G2062)&lt;2019,O2062="X"),0,IF(ISBLANK(H2062),DATEDIF(G2062,'[3]1.Pradzia'!$D$13,"M"),DATEDIF(G2062,H2062,"m")))</f>
        <v>0</v>
      </c>
      <c r="AE2062" s="37">
        <f>IF(E2062='[3]5.Grup_T'!$E$20,0,IF(AD2062&lt;&gt;0,M2062/V2062*MIN(12,AD2062),0))</f>
        <v>0</v>
      </c>
      <c r="AF2062" s="37">
        <f t="shared" si="442"/>
        <v>0</v>
      </c>
      <c r="AG2062" s="37">
        <f t="shared" si="443"/>
        <v>0</v>
      </c>
      <c r="AH2062" s="37">
        <f t="shared" si="444"/>
        <v>0</v>
      </c>
      <c r="AI2062" s="35" t="str">
        <f t="shared" si="445"/>
        <v>Nusidėvėjęs</v>
      </c>
      <c r="AJ2062" s="38" t="str">
        <f>IF(AND(F2062&lt;&gt;[3]Pav.tvarkyklė!$B$12,F2062&lt;&gt;[3]Pav.tvarkyklė!$B$13),"GVTNT","X")</f>
        <v>GVTNT</v>
      </c>
      <c r="AK2062" s="39">
        <f t="shared" si="447"/>
        <v>0</v>
      </c>
      <c r="AL2062" s="41"/>
      <c r="AM2062" s="41"/>
      <c r="AN2062" s="41">
        <f t="shared" si="449"/>
        <v>1900</v>
      </c>
      <c r="AO2062" s="41"/>
      <c r="AP2062" s="41"/>
      <c r="AQ2062" s="41"/>
      <c r="AR2062" s="42"/>
      <c r="AS2062" s="42"/>
      <c r="AU2062" s="43">
        <f t="shared" si="450"/>
        <v>0</v>
      </c>
    </row>
    <row r="2063" spans="1:47" ht="15" customHeight="1" x14ac:dyDescent="0.25">
      <c r="A2063" s="11"/>
      <c r="B2063" s="19">
        <v>2232</v>
      </c>
      <c r="C2063" s="74"/>
      <c r="D2063" s="77"/>
      <c r="E2063" s="78"/>
      <c r="F2063" s="78"/>
      <c r="G2063" s="80"/>
      <c r="H2063" s="49"/>
      <c r="I2063" s="79"/>
      <c r="J2063" s="27"/>
      <c r="K2063" s="27"/>
      <c r="L2063" s="79"/>
      <c r="M2063" s="81"/>
      <c r="N2063" s="29">
        <v>0</v>
      </c>
      <c r="O2063" s="30" t="str">
        <f>IF(G2063&lt;=$N$2,"",IF(F2063=[3]Pav.tvarkyklė!$B$13,"",IF(ISBLANK(R2063),"X","")))</f>
        <v/>
      </c>
      <c r="P2063" s="88"/>
      <c r="Q2063" s="78"/>
      <c r="R2063" s="78"/>
      <c r="S2063" s="63"/>
      <c r="T2063" s="63"/>
      <c r="U2063" s="34" t="str">
        <f>IFERROR(INDEX('[3]5.Grup_T'!$G$4:$G$22,MATCH('6.Turtas'!E2063,'[3]5.Grup_T'!$E$4:$E$22,0)),"0")</f>
        <v>0</v>
      </c>
      <c r="V2063" s="35">
        <f t="shared" si="437"/>
        <v>0</v>
      </c>
      <c r="W2063" s="35">
        <f>IF(NOT(ISBLANK(H2063)),(12-DATEDIF(H2063,'[3]1.Pradzia'!$D$13,"m")),0)</f>
        <v>0</v>
      </c>
      <c r="X2063" s="35">
        <f t="shared" si="438"/>
        <v>0</v>
      </c>
      <c r="Y2063" s="35">
        <f t="shared" si="448"/>
        <v>0</v>
      </c>
      <c r="Z2063" s="35">
        <f t="shared" si="446"/>
        <v>0</v>
      </c>
      <c r="AA2063" s="36">
        <f t="shared" si="439"/>
        <v>0</v>
      </c>
      <c r="AB2063" s="36">
        <f t="shared" si="440"/>
        <v>0</v>
      </c>
      <c r="AC2063" s="37">
        <f t="shared" si="441"/>
        <v>0</v>
      </c>
      <c r="AD2063" s="35">
        <f>IF(OR(YEAR(G2063)&lt;2019,O2063="X"),0,IF(ISBLANK(H2063),DATEDIF(G2063,'[3]1.Pradzia'!$D$13,"M"),DATEDIF(G2063,H2063,"m")))</f>
        <v>0</v>
      </c>
      <c r="AE2063" s="37">
        <f>IF(E2063='[3]5.Grup_T'!$E$20,0,IF(AD2063&lt;&gt;0,M2063/V2063*MIN(12,AD2063),0))</f>
        <v>0</v>
      </c>
      <c r="AF2063" s="37">
        <f t="shared" si="442"/>
        <v>0</v>
      </c>
      <c r="AG2063" s="37">
        <f t="shared" si="443"/>
        <v>0</v>
      </c>
      <c r="AH2063" s="37">
        <f t="shared" si="444"/>
        <v>0</v>
      </c>
      <c r="AI2063" s="35" t="str">
        <f t="shared" si="445"/>
        <v>Nusidėvėjęs</v>
      </c>
      <c r="AJ2063" s="38" t="str">
        <f>IF(AND(F2063&lt;&gt;[3]Pav.tvarkyklė!$B$12,F2063&lt;&gt;[3]Pav.tvarkyklė!$B$13),"GVTNT","X")</f>
        <v>GVTNT</v>
      </c>
      <c r="AK2063" s="39">
        <f t="shared" si="447"/>
        <v>0</v>
      </c>
      <c r="AL2063" s="41"/>
      <c r="AM2063" s="41"/>
      <c r="AN2063" s="41">
        <f t="shared" si="449"/>
        <v>1900</v>
      </c>
      <c r="AO2063" s="41"/>
      <c r="AP2063" s="41"/>
      <c r="AQ2063" s="41"/>
      <c r="AR2063" s="42"/>
      <c r="AS2063" s="42"/>
      <c r="AU2063" s="43">
        <f t="shared" si="450"/>
        <v>0</v>
      </c>
    </row>
    <row r="2064" spans="1:47" ht="15" customHeight="1" x14ac:dyDescent="0.25">
      <c r="A2064" s="11"/>
      <c r="B2064" s="19">
        <v>2233</v>
      </c>
      <c r="C2064" s="74"/>
      <c r="D2064" s="77"/>
      <c r="E2064" s="78"/>
      <c r="F2064" s="78"/>
      <c r="G2064" s="80"/>
      <c r="H2064" s="49"/>
      <c r="I2064" s="79"/>
      <c r="J2064" s="27"/>
      <c r="K2064" s="27"/>
      <c r="L2064" s="79"/>
      <c r="M2064" s="81"/>
      <c r="N2064" s="29">
        <v>0</v>
      </c>
      <c r="O2064" s="30" t="str">
        <f>IF(G2064&lt;=$N$2,"",IF(F2064=[3]Pav.tvarkyklė!$B$13,"",IF(ISBLANK(R2064),"X","")))</f>
        <v/>
      </c>
      <c r="P2064" s="88"/>
      <c r="Q2064" s="78"/>
      <c r="R2064" s="78"/>
      <c r="S2064" s="63"/>
      <c r="T2064" s="63"/>
      <c r="U2064" s="34" t="str">
        <f>IFERROR(INDEX('[3]5.Grup_T'!$G$4:$G$22,MATCH('6.Turtas'!E2064,'[3]5.Grup_T'!$E$4:$E$22,0)),"0")</f>
        <v>0</v>
      </c>
      <c r="V2064" s="35">
        <f t="shared" si="437"/>
        <v>0</v>
      </c>
      <c r="W2064" s="35">
        <f>IF(NOT(ISBLANK(H2064)),(12-DATEDIF(H2064,'[3]1.Pradzia'!$D$13,"m")),0)</f>
        <v>0</v>
      </c>
      <c r="X2064" s="35">
        <f t="shared" si="438"/>
        <v>0</v>
      </c>
      <c r="Y2064" s="35">
        <f t="shared" si="448"/>
        <v>0</v>
      </c>
      <c r="Z2064" s="35">
        <f t="shared" si="446"/>
        <v>0</v>
      </c>
      <c r="AA2064" s="36">
        <f t="shared" si="439"/>
        <v>0</v>
      </c>
      <c r="AB2064" s="36">
        <f t="shared" si="440"/>
        <v>0</v>
      </c>
      <c r="AC2064" s="37">
        <f t="shared" si="441"/>
        <v>0</v>
      </c>
      <c r="AD2064" s="35">
        <f>IF(OR(YEAR(G2064)&lt;2019,O2064="X"),0,IF(ISBLANK(H2064),DATEDIF(G2064,'[3]1.Pradzia'!$D$13,"M"),DATEDIF(G2064,H2064,"m")))</f>
        <v>0</v>
      </c>
      <c r="AE2064" s="37">
        <f>IF(E2064='[3]5.Grup_T'!$E$20,0,IF(AD2064&lt;&gt;0,M2064/V2064*MIN(12,AD2064),0))</f>
        <v>0</v>
      </c>
      <c r="AF2064" s="37">
        <f t="shared" si="442"/>
        <v>0</v>
      </c>
      <c r="AG2064" s="37">
        <f t="shared" si="443"/>
        <v>0</v>
      </c>
      <c r="AH2064" s="37">
        <f t="shared" si="444"/>
        <v>0</v>
      </c>
      <c r="AI2064" s="35" t="str">
        <f t="shared" si="445"/>
        <v>Nusidėvėjęs</v>
      </c>
      <c r="AJ2064" s="38" t="str">
        <f>IF(AND(F2064&lt;&gt;[3]Pav.tvarkyklė!$B$12,F2064&lt;&gt;[3]Pav.tvarkyklė!$B$13),"GVTNT","X")</f>
        <v>GVTNT</v>
      </c>
      <c r="AK2064" s="39">
        <f t="shared" si="447"/>
        <v>0</v>
      </c>
      <c r="AL2064" s="41"/>
      <c r="AM2064" s="41"/>
      <c r="AN2064" s="41">
        <f t="shared" si="449"/>
        <v>1900</v>
      </c>
      <c r="AO2064" s="41"/>
      <c r="AP2064" s="41"/>
      <c r="AQ2064" s="41"/>
      <c r="AR2064" s="42"/>
      <c r="AS2064" s="42"/>
      <c r="AU2064" s="43">
        <f t="shared" si="450"/>
        <v>0</v>
      </c>
    </row>
    <row r="2065" spans="1:47" ht="15" customHeight="1" x14ac:dyDescent="0.25">
      <c r="A2065" s="11"/>
      <c r="B2065" s="19">
        <v>2234</v>
      </c>
      <c r="C2065" s="74"/>
      <c r="D2065" s="77"/>
      <c r="E2065" s="78"/>
      <c r="F2065" s="78"/>
      <c r="G2065" s="80"/>
      <c r="H2065" s="49"/>
      <c r="I2065" s="79"/>
      <c r="J2065" s="27"/>
      <c r="K2065" s="27"/>
      <c r="L2065" s="79"/>
      <c r="M2065" s="81"/>
      <c r="N2065" s="29">
        <v>0</v>
      </c>
      <c r="O2065" s="30" t="str">
        <f>IF(G2065&lt;=$N$2,"",IF(F2065=[3]Pav.tvarkyklė!$B$13,"",IF(ISBLANK(R2065),"X","")))</f>
        <v/>
      </c>
      <c r="P2065" s="88"/>
      <c r="Q2065" s="78"/>
      <c r="R2065" s="78"/>
      <c r="S2065" s="63"/>
      <c r="T2065" s="63"/>
      <c r="U2065" s="34" t="str">
        <f>IFERROR(INDEX('[3]5.Grup_T'!$G$4:$G$22,MATCH('6.Turtas'!E2065,'[3]5.Grup_T'!$E$4:$E$22,0)),"0")</f>
        <v>0</v>
      </c>
      <c r="V2065" s="35">
        <f t="shared" si="437"/>
        <v>0</v>
      </c>
      <c r="W2065" s="35">
        <f>IF(NOT(ISBLANK(H2065)),(12-DATEDIF(H2065,'[3]1.Pradzia'!$D$13,"m")),0)</f>
        <v>0</v>
      </c>
      <c r="X2065" s="35">
        <f t="shared" si="438"/>
        <v>0</v>
      </c>
      <c r="Y2065" s="35">
        <f t="shared" si="448"/>
        <v>0</v>
      </c>
      <c r="Z2065" s="35">
        <f t="shared" si="446"/>
        <v>0</v>
      </c>
      <c r="AA2065" s="36">
        <f t="shared" si="439"/>
        <v>0</v>
      </c>
      <c r="AB2065" s="36">
        <f t="shared" si="440"/>
        <v>0</v>
      </c>
      <c r="AC2065" s="37">
        <f t="shared" si="441"/>
        <v>0</v>
      </c>
      <c r="AD2065" s="35">
        <f>IF(OR(YEAR(G2065)&lt;2019,O2065="X"),0,IF(ISBLANK(H2065),DATEDIF(G2065,'[3]1.Pradzia'!$D$13,"M"),DATEDIF(G2065,H2065,"m")))</f>
        <v>0</v>
      </c>
      <c r="AE2065" s="37">
        <f>IF(E2065='[3]5.Grup_T'!$E$20,0,IF(AD2065&lt;&gt;0,M2065/V2065*MIN(12,AD2065),0))</f>
        <v>0</v>
      </c>
      <c r="AF2065" s="37">
        <f t="shared" si="442"/>
        <v>0</v>
      </c>
      <c r="AG2065" s="37">
        <f t="shared" si="443"/>
        <v>0</v>
      </c>
      <c r="AH2065" s="37">
        <f t="shared" si="444"/>
        <v>0</v>
      </c>
      <c r="AI2065" s="35" t="str">
        <f t="shared" si="445"/>
        <v>Nusidėvėjęs</v>
      </c>
      <c r="AJ2065" s="38" t="str">
        <f>IF(AND(F2065&lt;&gt;[3]Pav.tvarkyklė!$B$12,F2065&lt;&gt;[3]Pav.tvarkyklė!$B$13),"GVTNT","X")</f>
        <v>GVTNT</v>
      </c>
      <c r="AK2065" s="39">
        <f t="shared" si="447"/>
        <v>0</v>
      </c>
      <c r="AL2065" s="41"/>
      <c r="AM2065" s="41"/>
      <c r="AN2065" s="41">
        <f t="shared" si="449"/>
        <v>1900</v>
      </c>
      <c r="AO2065" s="41"/>
      <c r="AP2065" s="41"/>
      <c r="AQ2065" s="41"/>
      <c r="AR2065" s="42"/>
      <c r="AS2065" s="42"/>
      <c r="AU2065" s="43">
        <f t="shared" si="450"/>
        <v>0</v>
      </c>
    </row>
    <row r="2066" spans="1:47" ht="15" customHeight="1" x14ac:dyDescent="0.25">
      <c r="A2066" s="11"/>
      <c r="B2066" s="19">
        <v>2235</v>
      </c>
      <c r="C2066" s="74"/>
      <c r="D2066" s="77"/>
      <c r="E2066" s="78"/>
      <c r="F2066" s="78"/>
      <c r="G2066" s="80"/>
      <c r="H2066" s="49"/>
      <c r="I2066" s="79"/>
      <c r="J2066" s="27"/>
      <c r="K2066" s="27"/>
      <c r="L2066" s="79"/>
      <c r="M2066" s="81"/>
      <c r="N2066" s="29">
        <v>0</v>
      </c>
      <c r="O2066" s="30" t="str">
        <f>IF(G2066&lt;=$N$2,"",IF(F2066=[3]Pav.tvarkyklė!$B$13,"",IF(ISBLANK(R2066),"X","")))</f>
        <v/>
      </c>
      <c r="P2066" s="88"/>
      <c r="Q2066" s="78"/>
      <c r="R2066" s="78"/>
      <c r="S2066" s="63"/>
      <c r="T2066" s="63"/>
      <c r="U2066" s="34" t="str">
        <f>IFERROR(INDEX('[3]5.Grup_T'!$G$4:$G$22,MATCH('6.Turtas'!E2066,'[3]5.Grup_T'!$E$4:$E$22,0)),"0")</f>
        <v>0</v>
      </c>
      <c r="V2066" s="35">
        <f t="shared" ref="V2066:V2129" si="451">U2066*12</f>
        <v>0</v>
      </c>
      <c r="W2066" s="35">
        <f>IF(NOT(ISBLANK(H2066)),(12-DATEDIF(H2066,'[3]1.Pradzia'!$D$13,"m")),0)</f>
        <v>0</v>
      </c>
      <c r="X2066" s="35">
        <f t="shared" ref="X2066:X2129" si="452">IF(OR(ISBLANK(C2066),YEAR(G2066)&gt;=2019),0,DATEDIF(G2066,$N$2,"M"))</f>
        <v>0</v>
      </c>
      <c r="Y2066" s="35">
        <f t="shared" si="448"/>
        <v>0</v>
      </c>
      <c r="Z2066" s="35">
        <f t="shared" si="446"/>
        <v>0</v>
      </c>
      <c r="AA2066" s="36">
        <f t="shared" ref="AA2066:AA2129" si="453">+IF(Z2066&lt;=0,0,N2066/Z2066)</f>
        <v>0</v>
      </c>
      <c r="AB2066" s="36">
        <f t="shared" ref="AB2066:AB2129" si="454">IF(Z2066&lt;=0,N2066,N2066/Z2066*Y2066)</f>
        <v>0</v>
      </c>
      <c r="AC2066" s="37">
        <f t="shared" ref="AC2066:AC2129" si="455">IF(YEAR(G2066)&lt;2019,M2066-N2066+AB2066,0)</f>
        <v>0</v>
      </c>
      <c r="AD2066" s="35">
        <f>IF(OR(YEAR(G2066)&lt;2019,O2066="X"),0,IF(ISBLANK(H2066),DATEDIF(G2066,'[3]1.Pradzia'!$D$13,"M"),DATEDIF(G2066,H2066,"m")))</f>
        <v>0</v>
      </c>
      <c r="AE2066" s="37">
        <f>IF(E2066='[3]5.Grup_T'!$E$20,0,IF(AD2066&lt;&gt;0,M2066/V2066*MIN(12,AD2066),0))</f>
        <v>0</v>
      </c>
      <c r="AF2066" s="37">
        <f t="shared" ref="AF2066:AF2129" si="456">+AB2066+AE2066</f>
        <v>0</v>
      </c>
      <c r="AG2066" s="37">
        <f t="shared" ref="AG2066:AG2129" si="457">AC2066+AE2066</f>
        <v>0</v>
      </c>
      <c r="AH2066" s="37">
        <f t="shared" ref="AH2066:AH2129" si="458">M2066-AG2066</f>
        <v>0</v>
      </c>
      <c r="AI2066" s="35" t="str">
        <f t="shared" ref="AI2066:AI2129" si="459">IF(H2066&lt;&gt;0,"Nurašytas",IF(O2066="X","Nesuderintas",IF(AH2066&lt;=0,"Nusidėvėjęs","")))</f>
        <v>Nusidėvėjęs</v>
      </c>
      <c r="AJ2066" s="38" t="str">
        <f>IF(AND(F2066&lt;&gt;[3]Pav.tvarkyklė!$B$12,F2066&lt;&gt;[3]Pav.tvarkyklė!$B$13),"GVTNT","X")</f>
        <v>GVTNT</v>
      </c>
      <c r="AK2066" s="39">
        <f t="shared" si="447"/>
        <v>0</v>
      </c>
      <c r="AL2066" s="41"/>
      <c r="AM2066" s="41"/>
      <c r="AN2066" s="41">
        <f t="shared" si="449"/>
        <v>1900</v>
      </c>
      <c r="AO2066" s="41"/>
      <c r="AP2066" s="41"/>
      <c r="AQ2066" s="41"/>
      <c r="AR2066" s="42"/>
      <c r="AS2066" s="42"/>
      <c r="AU2066" s="43">
        <f t="shared" si="450"/>
        <v>0</v>
      </c>
    </row>
    <row r="2067" spans="1:47" ht="15" customHeight="1" x14ac:dyDescent="0.25">
      <c r="A2067" s="11"/>
      <c r="B2067" s="19">
        <v>2236</v>
      </c>
      <c r="C2067" s="74"/>
      <c r="D2067" s="77"/>
      <c r="E2067" s="78"/>
      <c r="F2067" s="78"/>
      <c r="G2067" s="80"/>
      <c r="H2067" s="49"/>
      <c r="I2067" s="79"/>
      <c r="J2067" s="27"/>
      <c r="K2067" s="27"/>
      <c r="L2067" s="79"/>
      <c r="M2067" s="81"/>
      <c r="N2067" s="29">
        <v>0</v>
      </c>
      <c r="O2067" s="30" t="str">
        <f>IF(G2067&lt;=$N$2,"",IF(F2067=[3]Pav.tvarkyklė!$B$13,"",IF(ISBLANK(R2067),"X","")))</f>
        <v/>
      </c>
      <c r="P2067" s="88"/>
      <c r="Q2067" s="78"/>
      <c r="R2067" s="78"/>
      <c r="S2067" s="63"/>
      <c r="T2067" s="63"/>
      <c r="U2067" s="34" t="str">
        <f>IFERROR(INDEX('[3]5.Grup_T'!$G$4:$G$22,MATCH('6.Turtas'!E2067,'[3]5.Grup_T'!$E$4:$E$22,0)),"0")</f>
        <v>0</v>
      </c>
      <c r="V2067" s="35">
        <f t="shared" si="451"/>
        <v>0</v>
      </c>
      <c r="W2067" s="35">
        <f>IF(NOT(ISBLANK(H2067)),(12-DATEDIF(H2067,'[3]1.Pradzia'!$D$13,"m")),0)</f>
        <v>0</v>
      </c>
      <c r="X2067" s="35">
        <f t="shared" si="452"/>
        <v>0</v>
      </c>
      <c r="Y2067" s="35">
        <f t="shared" si="448"/>
        <v>0</v>
      </c>
      <c r="Z2067" s="35">
        <f t="shared" ref="Z2067:Z2130" si="460">IF(YEAR(G2067)&gt;=2019,0,V2067-X2067)</f>
        <v>0</v>
      </c>
      <c r="AA2067" s="36">
        <f t="shared" si="453"/>
        <v>0</v>
      </c>
      <c r="AB2067" s="36">
        <f t="shared" si="454"/>
        <v>0</v>
      </c>
      <c r="AC2067" s="37">
        <f t="shared" si="455"/>
        <v>0</v>
      </c>
      <c r="AD2067" s="35">
        <f>IF(OR(YEAR(G2067)&lt;2019,O2067="X"),0,IF(ISBLANK(H2067),DATEDIF(G2067,'[3]1.Pradzia'!$D$13,"M"),DATEDIF(G2067,H2067,"m")))</f>
        <v>0</v>
      </c>
      <c r="AE2067" s="37">
        <f>IF(E2067='[3]5.Grup_T'!$E$20,0,IF(AD2067&lt;&gt;0,M2067/V2067*MIN(12,AD2067),0))</f>
        <v>0</v>
      </c>
      <c r="AF2067" s="37">
        <f t="shared" si="456"/>
        <v>0</v>
      </c>
      <c r="AG2067" s="37">
        <f t="shared" si="457"/>
        <v>0</v>
      </c>
      <c r="AH2067" s="37">
        <f t="shared" si="458"/>
        <v>0</v>
      </c>
      <c r="AI2067" s="35" t="str">
        <f t="shared" si="459"/>
        <v>Nusidėvėjęs</v>
      </c>
      <c r="AJ2067" s="38" t="str">
        <f>IF(AND(F2067&lt;&gt;[3]Pav.tvarkyklė!$B$12,F2067&lt;&gt;[3]Pav.tvarkyklė!$B$13),"GVTNT","X")</f>
        <v>GVTNT</v>
      </c>
      <c r="AK2067" s="39">
        <f t="shared" ref="AK2067:AK2130" si="461">I2067-J2067-K2067-L2067-M2067</f>
        <v>0</v>
      </c>
      <c r="AL2067" s="41"/>
      <c r="AM2067" s="41"/>
      <c r="AN2067" s="41">
        <f t="shared" si="449"/>
        <v>1900</v>
      </c>
      <c r="AO2067" s="41"/>
      <c r="AP2067" s="41"/>
      <c r="AQ2067" s="41"/>
      <c r="AR2067" s="42"/>
      <c r="AS2067" s="42"/>
      <c r="AU2067" s="43">
        <f t="shared" si="450"/>
        <v>0</v>
      </c>
    </row>
    <row r="2068" spans="1:47" ht="15" customHeight="1" x14ac:dyDescent="0.25">
      <c r="A2068" s="11"/>
      <c r="B2068" s="19">
        <v>2237</v>
      </c>
      <c r="C2068" s="74"/>
      <c r="D2068" s="77"/>
      <c r="E2068" s="78"/>
      <c r="F2068" s="78"/>
      <c r="G2068" s="80"/>
      <c r="H2068" s="49"/>
      <c r="I2068" s="79"/>
      <c r="J2068" s="27"/>
      <c r="K2068" s="27"/>
      <c r="L2068" s="79"/>
      <c r="M2068" s="81"/>
      <c r="N2068" s="29">
        <v>0</v>
      </c>
      <c r="O2068" s="30" t="str">
        <f>IF(G2068&lt;=$N$2,"",IF(F2068=[3]Pav.tvarkyklė!$B$13,"",IF(ISBLANK(R2068),"X","")))</f>
        <v/>
      </c>
      <c r="P2068" s="88"/>
      <c r="Q2068" s="78"/>
      <c r="R2068" s="78"/>
      <c r="S2068" s="63"/>
      <c r="T2068" s="63"/>
      <c r="U2068" s="34" t="str">
        <f>IFERROR(INDEX('[3]5.Grup_T'!$G$4:$G$22,MATCH('6.Turtas'!E2068,'[3]5.Grup_T'!$E$4:$E$22,0)),"0")</f>
        <v>0</v>
      </c>
      <c r="V2068" s="35">
        <f t="shared" si="451"/>
        <v>0</v>
      </c>
      <c r="W2068" s="35">
        <f>IF(NOT(ISBLANK(H2068)),(12-DATEDIF(H2068,'[3]1.Pradzia'!$D$13,"m")),0)</f>
        <v>0</v>
      </c>
      <c r="X2068" s="35">
        <f t="shared" si="452"/>
        <v>0</v>
      </c>
      <c r="Y2068" s="35">
        <f t="shared" si="448"/>
        <v>0</v>
      </c>
      <c r="Z2068" s="35">
        <f t="shared" si="460"/>
        <v>0</v>
      </c>
      <c r="AA2068" s="36">
        <f t="shared" si="453"/>
        <v>0</v>
      </c>
      <c r="AB2068" s="36">
        <f t="shared" si="454"/>
        <v>0</v>
      </c>
      <c r="AC2068" s="37">
        <f t="shared" si="455"/>
        <v>0</v>
      </c>
      <c r="AD2068" s="35">
        <f>IF(OR(YEAR(G2068)&lt;2019,O2068="X"),0,IF(ISBLANK(H2068),DATEDIF(G2068,'[3]1.Pradzia'!$D$13,"M"),DATEDIF(G2068,H2068,"m")))</f>
        <v>0</v>
      </c>
      <c r="AE2068" s="37">
        <f>IF(E2068='[3]5.Grup_T'!$E$20,0,IF(AD2068&lt;&gt;0,M2068/V2068*MIN(12,AD2068),0))</f>
        <v>0</v>
      </c>
      <c r="AF2068" s="37">
        <f t="shared" si="456"/>
        <v>0</v>
      </c>
      <c r="AG2068" s="37">
        <f t="shared" si="457"/>
        <v>0</v>
      </c>
      <c r="AH2068" s="37">
        <f t="shared" si="458"/>
        <v>0</v>
      </c>
      <c r="AI2068" s="35" t="str">
        <f t="shared" si="459"/>
        <v>Nusidėvėjęs</v>
      </c>
      <c r="AJ2068" s="38" t="str">
        <f>IF(AND(F2068&lt;&gt;[3]Pav.tvarkyklė!$B$12,F2068&lt;&gt;[3]Pav.tvarkyklė!$B$13),"GVTNT","X")</f>
        <v>GVTNT</v>
      </c>
      <c r="AK2068" s="39">
        <f t="shared" si="461"/>
        <v>0</v>
      </c>
      <c r="AL2068" s="41"/>
      <c r="AM2068" s="41"/>
      <c r="AN2068" s="41">
        <f t="shared" si="449"/>
        <v>1900</v>
      </c>
      <c r="AO2068" s="41"/>
      <c r="AP2068" s="41"/>
      <c r="AQ2068" s="41"/>
      <c r="AR2068" s="42"/>
      <c r="AS2068" s="42"/>
      <c r="AU2068" s="43">
        <f t="shared" si="450"/>
        <v>0</v>
      </c>
    </row>
    <row r="2069" spans="1:47" ht="15" customHeight="1" x14ac:dyDescent="0.25">
      <c r="A2069" s="11"/>
      <c r="B2069" s="19">
        <v>2238</v>
      </c>
      <c r="C2069" s="74"/>
      <c r="D2069" s="77"/>
      <c r="E2069" s="78"/>
      <c r="F2069" s="78"/>
      <c r="G2069" s="80"/>
      <c r="H2069" s="49"/>
      <c r="I2069" s="79"/>
      <c r="J2069" s="27"/>
      <c r="K2069" s="27"/>
      <c r="L2069" s="79"/>
      <c r="M2069" s="81"/>
      <c r="N2069" s="29">
        <v>0</v>
      </c>
      <c r="O2069" s="30" t="str">
        <f>IF(G2069&lt;=$N$2,"",IF(F2069=[3]Pav.tvarkyklė!$B$13,"",IF(ISBLANK(R2069),"X","")))</f>
        <v/>
      </c>
      <c r="P2069" s="88"/>
      <c r="Q2069" s="78"/>
      <c r="R2069" s="78"/>
      <c r="S2069" s="63"/>
      <c r="T2069" s="63"/>
      <c r="U2069" s="34" t="str">
        <f>IFERROR(INDEX('[3]5.Grup_T'!$G$4:$G$22,MATCH('6.Turtas'!E2069,'[3]5.Grup_T'!$E$4:$E$22,0)),"0")</f>
        <v>0</v>
      </c>
      <c r="V2069" s="35">
        <f t="shared" si="451"/>
        <v>0</v>
      </c>
      <c r="W2069" s="35">
        <f>IF(NOT(ISBLANK(H2069)),(12-DATEDIF(H2069,'[3]1.Pradzia'!$D$13,"m")),0)</f>
        <v>0</v>
      </c>
      <c r="X2069" s="35">
        <f t="shared" si="452"/>
        <v>0</v>
      </c>
      <c r="Y2069" s="35">
        <f t="shared" si="448"/>
        <v>0</v>
      </c>
      <c r="Z2069" s="35">
        <f t="shared" si="460"/>
        <v>0</v>
      </c>
      <c r="AA2069" s="36">
        <f t="shared" si="453"/>
        <v>0</v>
      </c>
      <c r="AB2069" s="36">
        <f t="shared" si="454"/>
        <v>0</v>
      </c>
      <c r="AC2069" s="37">
        <f t="shared" si="455"/>
        <v>0</v>
      </c>
      <c r="AD2069" s="35">
        <f>IF(OR(YEAR(G2069)&lt;2019,O2069="X"),0,IF(ISBLANK(H2069),DATEDIF(G2069,'[3]1.Pradzia'!$D$13,"M"),DATEDIF(G2069,H2069,"m")))</f>
        <v>0</v>
      </c>
      <c r="AE2069" s="37">
        <f>IF(E2069='[3]5.Grup_T'!$E$20,0,IF(AD2069&lt;&gt;0,M2069/V2069*MIN(12,AD2069),0))</f>
        <v>0</v>
      </c>
      <c r="AF2069" s="37">
        <f t="shared" si="456"/>
        <v>0</v>
      </c>
      <c r="AG2069" s="37">
        <f t="shared" si="457"/>
        <v>0</v>
      </c>
      <c r="AH2069" s="37">
        <f t="shared" si="458"/>
        <v>0</v>
      </c>
      <c r="AI2069" s="35" t="str">
        <f t="shared" si="459"/>
        <v>Nusidėvėjęs</v>
      </c>
      <c r="AJ2069" s="38" t="str">
        <f>IF(AND(F2069&lt;&gt;[3]Pav.tvarkyklė!$B$12,F2069&lt;&gt;[3]Pav.tvarkyklė!$B$13),"GVTNT","X")</f>
        <v>GVTNT</v>
      </c>
      <c r="AK2069" s="39">
        <f t="shared" si="461"/>
        <v>0</v>
      </c>
      <c r="AL2069" s="41"/>
      <c r="AM2069" s="41"/>
      <c r="AN2069" s="41">
        <f t="shared" si="449"/>
        <v>1900</v>
      </c>
      <c r="AO2069" s="41"/>
      <c r="AP2069" s="41"/>
      <c r="AQ2069" s="41"/>
      <c r="AR2069" s="42"/>
      <c r="AS2069" s="42"/>
      <c r="AU2069" s="43">
        <f t="shared" si="450"/>
        <v>0</v>
      </c>
    </row>
    <row r="2070" spans="1:47" ht="15" customHeight="1" x14ac:dyDescent="0.25">
      <c r="A2070" s="11"/>
      <c r="B2070" s="19">
        <v>2239</v>
      </c>
      <c r="C2070" s="74"/>
      <c r="D2070" s="77"/>
      <c r="E2070" s="78"/>
      <c r="F2070" s="74"/>
      <c r="G2070" s="80"/>
      <c r="H2070" s="49"/>
      <c r="I2070" s="79"/>
      <c r="J2070" s="27"/>
      <c r="K2070" s="27"/>
      <c r="L2070" s="79"/>
      <c r="M2070" s="81"/>
      <c r="N2070" s="29">
        <v>0</v>
      </c>
      <c r="O2070" s="30" t="str">
        <f>IF(G2070&lt;=$N$2,"",IF(F2070=[3]Pav.tvarkyklė!$B$13,"",IF(ISBLANK(R2070),"X","")))</f>
        <v/>
      </c>
      <c r="P2070" s="88"/>
      <c r="Q2070" s="78"/>
      <c r="R2070" s="78"/>
      <c r="S2070" s="63"/>
      <c r="T2070" s="63"/>
      <c r="U2070" s="34" t="str">
        <f>IFERROR(INDEX('[3]5.Grup_T'!$G$4:$G$22,MATCH('6.Turtas'!E2070,'[3]5.Grup_T'!$E$4:$E$22,0)),"0")</f>
        <v>0</v>
      </c>
      <c r="V2070" s="35">
        <f t="shared" si="451"/>
        <v>0</v>
      </c>
      <c r="W2070" s="35">
        <f>IF(NOT(ISBLANK(H2070)),(12-DATEDIF(H2070,'[3]1.Pradzia'!$D$13,"m")),0)</f>
        <v>0</v>
      </c>
      <c r="X2070" s="35">
        <f t="shared" si="452"/>
        <v>0</v>
      </c>
      <c r="Y2070" s="35">
        <f t="shared" si="448"/>
        <v>0</v>
      </c>
      <c r="Z2070" s="35">
        <f t="shared" si="460"/>
        <v>0</v>
      </c>
      <c r="AA2070" s="36">
        <f t="shared" si="453"/>
        <v>0</v>
      </c>
      <c r="AB2070" s="36">
        <f t="shared" si="454"/>
        <v>0</v>
      </c>
      <c r="AC2070" s="37">
        <f t="shared" si="455"/>
        <v>0</v>
      </c>
      <c r="AD2070" s="35">
        <f>IF(OR(YEAR(G2070)&lt;2019,O2070="X"),0,IF(ISBLANK(H2070),DATEDIF(G2070,'[3]1.Pradzia'!$D$13,"M"),DATEDIF(G2070,H2070,"m")))</f>
        <v>0</v>
      </c>
      <c r="AE2070" s="37">
        <f>IF(E2070='[3]5.Grup_T'!$E$20,0,IF(AD2070&lt;&gt;0,M2070/V2070*MIN(12,AD2070),0))</f>
        <v>0</v>
      </c>
      <c r="AF2070" s="37">
        <f t="shared" si="456"/>
        <v>0</v>
      </c>
      <c r="AG2070" s="37">
        <f t="shared" si="457"/>
        <v>0</v>
      </c>
      <c r="AH2070" s="37">
        <f t="shared" si="458"/>
        <v>0</v>
      </c>
      <c r="AI2070" s="35" t="str">
        <f t="shared" si="459"/>
        <v>Nusidėvėjęs</v>
      </c>
      <c r="AJ2070" s="38" t="str">
        <f>IF(AND(F2070&lt;&gt;[3]Pav.tvarkyklė!$B$12,F2070&lt;&gt;[3]Pav.tvarkyklė!$B$13),"GVTNT","X")</f>
        <v>GVTNT</v>
      </c>
      <c r="AK2070" s="39">
        <f t="shared" si="461"/>
        <v>0</v>
      </c>
      <c r="AL2070" s="41"/>
      <c r="AM2070" s="41"/>
      <c r="AN2070" s="41">
        <f t="shared" si="449"/>
        <v>1900</v>
      </c>
      <c r="AO2070" s="41"/>
      <c r="AP2070" s="41"/>
      <c r="AQ2070" s="41"/>
      <c r="AR2070" s="42"/>
      <c r="AS2070" s="42"/>
      <c r="AU2070" s="43">
        <f t="shared" si="450"/>
        <v>0</v>
      </c>
    </row>
    <row r="2071" spans="1:47" ht="15" customHeight="1" x14ac:dyDescent="0.25">
      <c r="A2071" s="11"/>
      <c r="B2071" s="19">
        <v>2240</v>
      </c>
      <c r="C2071" s="74"/>
      <c r="D2071" s="77"/>
      <c r="E2071" s="78"/>
      <c r="F2071" s="74"/>
      <c r="G2071" s="80"/>
      <c r="H2071" s="49"/>
      <c r="I2071" s="79"/>
      <c r="J2071" s="27"/>
      <c r="K2071" s="27"/>
      <c r="L2071" s="79"/>
      <c r="M2071" s="81"/>
      <c r="N2071" s="29">
        <v>0</v>
      </c>
      <c r="O2071" s="30" t="str">
        <f>IF(G2071&lt;=$N$2,"",IF(F2071=[3]Pav.tvarkyklė!$B$13,"",IF(ISBLANK(R2071),"X","")))</f>
        <v/>
      </c>
      <c r="P2071" s="88"/>
      <c r="Q2071" s="78"/>
      <c r="R2071" s="78"/>
      <c r="S2071" s="63"/>
      <c r="T2071" s="63"/>
      <c r="U2071" s="34" t="str">
        <f>IFERROR(INDEX('[3]5.Grup_T'!$G$4:$G$22,MATCH('6.Turtas'!E2071,'[3]5.Grup_T'!$E$4:$E$22,0)),"0")</f>
        <v>0</v>
      </c>
      <c r="V2071" s="35">
        <f t="shared" si="451"/>
        <v>0</v>
      </c>
      <c r="W2071" s="35">
        <f>IF(NOT(ISBLANK(H2071)),(12-DATEDIF(H2071,'[3]1.Pradzia'!$D$13,"m")),0)</f>
        <v>0</v>
      </c>
      <c r="X2071" s="35">
        <f t="shared" si="452"/>
        <v>0</v>
      </c>
      <c r="Y2071" s="35">
        <f t="shared" si="448"/>
        <v>0</v>
      </c>
      <c r="Z2071" s="35">
        <f t="shared" si="460"/>
        <v>0</v>
      </c>
      <c r="AA2071" s="36">
        <f t="shared" si="453"/>
        <v>0</v>
      </c>
      <c r="AB2071" s="36">
        <f t="shared" si="454"/>
        <v>0</v>
      </c>
      <c r="AC2071" s="37">
        <f t="shared" si="455"/>
        <v>0</v>
      </c>
      <c r="AD2071" s="35">
        <f>IF(OR(YEAR(G2071)&lt;2019,O2071="X"),0,IF(ISBLANK(H2071),DATEDIF(G2071,'[3]1.Pradzia'!$D$13,"M"),DATEDIF(G2071,H2071,"m")))</f>
        <v>0</v>
      </c>
      <c r="AE2071" s="37">
        <f>IF(E2071='[3]5.Grup_T'!$E$20,0,IF(AD2071&lt;&gt;0,M2071/V2071*MIN(12,AD2071),0))</f>
        <v>0</v>
      </c>
      <c r="AF2071" s="37">
        <f t="shared" si="456"/>
        <v>0</v>
      </c>
      <c r="AG2071" s="37">
        <f t="shared" si="457"/>
        <v>0</v>
      </c>
      <c r="AH2071" s="37">
        <f t="shared" si="458"/>
        <v>0</v>
      </c>
      <c r="AI2071" s="35" t="str">
        <f t="shared" si="459"/>
        <v>Nusidėvėjęs</v>
      </c>
      <c r="AJ2071" s="38" t="str">
        <f>IF(AND(F2071&lt;&gt;[3]Pav.tvarkyklė!$B$12,F2071&lt;&gt;[3]Pav.tvarkyklė!$B$13),"GVTNT","X")</f>
        <v>GVTNT</v>
      </c>
      <c r="AK2071" s="39">
        <f t="shared" si="461"/>
        <v>0</v>
      </c>
      <c r="AL2071" s="41"/>
      <c r="AM2071" s="41"/>
      <c r="AN2071" s="41">
        <f t="shared" si="449"/>
        <v>1900</v>
      </c>
      <c r="AO2071" s="41"/>
      <c r="AP2071" s="41"/>
      <c r="AQ2071" s="41"/>
      <c r="AR2071" s="42"/>
      <c r="AS2071" s="42"/>
      <c r="AU2071" s="43">
        <f t="shared" si="450"/>
        <v>0</v>
      </c>
    </row>
    <row r="2072" spans="1:47" ht="15" customHeight="1" x14ac:dyDescent="0.25">
      <c r="A2072" s="11"/>
      <c r="B2072" s="19">
        <v>2241</v>
      </c>
      <c r="C2072" s="74"/>
      <c r="D2072" s="77"/>
      <c r="E2072" s="78"/>
      <c r="F2072" s="74"/>
      <c r="G2072" s="80"/>
      <c r="H2072" s="49"/>
      <c r="I2072" s="79"/>
      <c r="J2072" s="27"/>
      <c r="K2072" s="27"/>
      <c r="L2072" s="79"/>
      <c r="M2072" s="81"/>
      <c r="N2072" s="29">
        <v>0</v>
      </c>
      <c r="O2072" s="30" t="str">
        <f>IF(G2072&lt;=$N$2,"",IF(F2072=[3]Pav.tvarkyklė!$B$13,"",IF(ISBLANK(R2072),"X","")))</f>
        <v/>
      </c>
      <c r="P2072" s="88"/>
      <c r="Q2072" s="78"/>
      <c r="R2072" s="78"/>
      <c r="S2072" s="63"/>
      <c r="T2072" s="63"/>
      <c r="U2072" s="34" t="str">
        <f>IFERROR(INDEX('[3]5.Grup_T'!$G$4:$G$22,MATCH('6.Turtas'!E2072,'[3]5.Grup_T'!$E$4:$E$22,0)),"0")</f>
        <v>0</v>
      </c>
      <c r="V2072" s="35">
        <f t="shared" si="451"/>
        <v>0</v>
      </c>
      <c r="W2072" s="35">
        <f>IF(NOT(ISBLANK(H2072)),(12-DATEDIF(H2072,'[3]1.Pradzia'!$D$13,"m")),0)</f>
        <v>0</v>
      </c>
      <c r="X2072" s="35">
        <f t="shared" si="452"/>
        <v>0</v>
      </c>
      <c r="Y2072" s="35">
        <f t="shared" si="448"/>
        <v>0</v>
      </c>
      <c r="Z2072" s="35">
        <f t="shared" si="460"/>
        <v>0</v>
      </c>
      <c r="AA2072" s="36">
        <f t="shared" si="453"/>
        <v>0</v>
      </c>
      <c r="AB2072" s="36">
        <f t="shared" si="454"/>
        <v>0</v>
      </c>
      <c r="AC2072" s="37">
        <f t="shared" si="455"/>
        <v>0</v>
      </c>
      <c r="AD2072" s="35">
        <f>IF(OR(YEAR(G2072)&lt;2019,O2072="X"),0,IF(ISBLANK(H2072),DATEDIF(G2072,'[3]1.Pradzia'!$D$13,"M"),DATEDIF(G2072,H2072,"m")))</f>
        <v>0</v>
      </c>
      <c r="AE2072" s="37">
        <f>IF(E2072='[3]5.Grup_T'!$E$20,0,IF(AD2072&lt;&gt;0,M2072/V2072*MIN(12,AD2072),0))</f>
        <v>0</v>
      </c>
      <c r="AF2072" s="37">
        <f t="shared" si="456"/>
        <v>0</v>
      </c>
      <c r="AG2072" s="37">
        <f t="shared" si="457"/>
        <v>0</v>
      </c>
      <c r="AH2072" s="37">
        <f t="shared" si="458"/>
        <v>0</v>
      </c>
      <c r="AI2072" s="35" t="str">
        <f t="shared" si="459"/>
        <v>Nusidėvėjęs</v>
      </c>
      <c r="AJ2072" s="38" t="str">
        <f>IF(AND(F2072&lt;&gt;[3]Pav.tvarkyklė!$B$12,F2072&lt;&gt;[3]Pav.tvarkyklė!$B$13),"GVTNT","X")</f>
        <v>GVTNT</v>
      </c>
      <c r="AK2072" s="39">
        <f t="shared" si="461"/>
        <v>0</v>
      </c>
      <c r="AL2072" s="41"/>
      <c r="AM2072" s="41"/>
      <c r="AN2072" s="41">
        <f t="shared" si="449"/>
        <v>1900</v>
      </c>
      <c r="AO2072" s="41"/>
      <c r="AP2072" s="41"/>
      <c r="AQ2072" s="41"/>
      <c r="AR2072" s="42"/>
      <c r="AS2072" s="42"/>
      <c r="AU2072" s="43">
        <f t="shared" si="450"/>
        <v>0</v>
      </c>
    </row>
    <row r="2073" spans="1:47" ht="15" customHeight="1" x14ac:dyDescent="0.25">
      <c r="A2073" s="11"/>
      <c r="B2073" s="19">
        <v>2242</v>
      </c>
      <c r="C2073" s="74"/>
      <c r="D2073" s="77"/>
      <c r="E2073" s="78"/>
      <c r="F2073" s="74"/>
      <c r="G2073" s="80"/>
      <c r="H2073" s="49"/>
      <c r="I2073" s="79"/>
      <c r="J2073" s="27"/>
      <c r="K2073" s="27"/>
      <c r="L2073" s="79"/>
      <c r="M2073" s="81"/>
      <c r="N2073" s="29">
        <v>0</v>
      </c>
      <c r="O2073" s="30" t="str">
        <f>IF(G2073&lt;=$N$2,"",IF(F2073=[3]Pav.tvarkyklė!$B$13,"",IF(ISBLANK(R2073),"X","")))</f>
        <v/>
      </c>
      <c r="P2073" s="88"/>
      <c r="Q2073" s="78"/>
      <c r="R2073" s="78"/>
      <c r="S2073" s="63"/>
      <c r="T2073" s="63"/>
      <c r="U2073" s="34" t="str">
        <f>IFERROR(INDEX('[3]5.Grup_T'!$G$4:$G$22,MATCH('6.Turtas'!E2073,'[3]5.Grup_T'!$E$4:$E$22,0)),"0")</f>
        <v>0</v>
      </c>
      <c r="V2073" s="35">
        <f t="shared" si="451"/>
        <v>0</v>
      </c>
      <c r="W2073" s="35">
        <f>IF(NOT(ISBLANK(H2073)),(12-DATEDIF(H2073,'[3]1.Pradzia'!$D$13,"m")),0)</f>
        <v>0</v>
      </c>
      <c r="X2073" s="35">
        <f t="shared" si="452"/>
        <v>0</v>
      </c>
      <c r="Y2073" s="35">
        <f t="shared" si="448"/>
        <v>0</v>
      </c>
      <c r="Z2073" s="35">
        <f t="shared" si="460"/>
        <v>0</v>
      </c>
      <c r="AA2073" s="36">
        <f t="shared" si="453"/>
        <v>0</v>
      </c>
      <c r="AB2073" s="36">
        <f t="shared" si="454"/>
        <v>0</v>
      </c>
      <c r="AC2073" s="37">
        <f t="shared" si="455"/>
        <v>0</v>
      </c>
      <c r="AD2073" s="35">
        <f>IF(OR(YEAR(G2073)&lt;2019,O2073="X"),0,IF(ISBLANK(H2073),DATEDIF(G2073,'[3]1.Pradzia'!$D$13,"M"),DATEDIF(G2073,H2073,"m")))</f>
        <v>0</v>
      </c>
      <c r="AE2073" s="37">
        <f>IF(E2073='[3]5.Grup_T'!$E$20,0,IF(AD2073&lt;&gt;0,M2073/V2073*MIN(12,AD2073),0))</f>
        <v>0</v>
      </c>
      <c r="AF2073" s="37">
        <f t="shared" si="456"/>
        <v>0</v>
      </c>
      <c r="AG2073" s="37">
        <f t="shared" si="457"/>
        <v>0</v>
      </c>
      <c r="AH2073" s="37">
        <f t="shared" si="458"/>
        <v>0</v>
      </c>
      <c r="AI2073" s="35" t="str">
        <f t="shared" si="459"/>
        <v>Nusidėvėjęs</v>
      </c>
      <c r="AJ2073" s="38" t="str">
        <f>IF(AND(F2073&lt;&gt;[3]Pav.tvarkyklė!$B$12,F2073&lt;&gt;[3]Pav.tvarkyklė!$B$13),"GVTNT","X")</f>
        <v>GVTNT</v>
      </c>
      <c r="AK2073" s="39">
        <f t="shared" si="461"/>
        <v>0</v>
      </c>
      <c r="AL2073" s="41"/>
      <c r="AM2073" s="41"/>
      <c r="AN2073" s="41">
        <f t="shared" si="449"/>
        <v>1900</v>
      </c>
      <c r="AO2073" s="41"/>
      <c r="AP2073" s="41"/>
      <c r="AQ2073" s="41"/>
      <c r="AR2073" s="42"/>
      <c r="AS2073" s="42"/>
      <c r="AU2073" s="43">
        <f t="shared" si="450"/>
        <v>0</v>
      </c>
    </row>
    <row r="2074" spans="1:47" ht="15" customHeight="1" x14ac:dyDescent="0.25">
      <c r="A2074" s="11"/>
      <c r="B2074" s="19">
        <v>2243</v>
      </c>
      <c r="C2074" s="74"/>
      <c r="D2074" s="77"/>
      <c r="E2074" s="78"/>
      <c r="F2074" s="74"/>
      <c r="G2074" s="80"/>
      <c r="H2074" s="49"/>
      <c r="I2074" s="79"/>
      <c r="J2074" s="27"/>
      <c r="K2074" s="27"/>
      <c r="L2074" s="79"/>
      <c r="M2074" s="81"/>
      <c r="N2074" s="29">
        <v>0</v>
      </c>
      <c r="O2074" s="30" t="str">
        <f>IF(G2074&lt;=$N$2,"",IF(F2074=[3]Pav.tvarkyklė!$B$13,"",IF(ISBLANK(R2074),"X","")))</f>
        <v/>
      </c>
      <c r="P2074" s="88"/>
      <c r="Q2074" s="78"/>
      <c r="R2074" s="78"/>
      <c r="S2074" s="63"/>
      <c r="T2074" s="63"/>
      <c r="U2074" s="34" t="str">
        <f>IFERROR(INDEX('[3]5.Grup_T'!$G$4:$G$22,MATCH('6.Turtas'!E2074,'[3]5.Grup_T'!$E$4:$E$22,0)),"0")</f>
        <v>0</v>
      </c>
      <c r="V2074" s="35">
        <f t="shared" si="451"/>
        <v>0</v>
      </c>
      <c r="W2074" s="35">
        <f>IF(NOT(ISBLANK(H2074)),(12-DATEDIF(H2074,'[3]1.Pradzia'!$D$13,"m")),0)</f>
        <v>0</v>
      </c>
      <c r="X2074" s="35">
        <f t="shared" si="452"/>
        <v>0</v>
      </c>
      <c r="Y2074" s="35">
        <f t="shared" si="448"/>
        <v>0</v>
      </c>
      <c r="Z2074" s="35">
        <f t="shared" si="460"/>
        <v>0</v>
      </c>
      <c r="AA2074" s="36">
        <f t="shared" si="453"/>
        <v>0</v>
      </c>
      <c r="AB2074" s="36">
        <f t="shared" si="454"/>
        <v>0</v>
      </c>
      <c r="AC2074" s="37">
        <f t="shared" si="455"/>
        <v>0</v>
      </c>
      <c r="AD2074" s="35">
        <f>IF(OR(YEAR(G2074)&lt;2019,O2074="X"),0,IF(ISBLANK(H2074),DATEDIF(G2074,'[3]1.Pradzia'!$D$13,"M"),DATEDIF(G2074,H2074,"m")))</f>
        <v>0</v>
      </c>
      <c r="AE2074" s="37">
        <f>IF(E2074='[3]5.Grup_T'!$E$20,0,IF(AD2074&lt;&gt;0,M2074/V2074*MIN(12,AD2074),0))</f>
        <v>0</v>
      </c>
      <c r="AF2074" s="37">
        <f t="shared" si="456"/>
        <v>0</v>
      </c>
      <c r="AG2074" s="37">
        <f t="shared" si="457"/>
        <v>0</v>
      </c>
      <c r="AH2074" s="37">
        <f t="shared" si="458"/>
        <v>0</v>
      </c>
      <c r="AI2074" s="35" t="str">
        <f t="shared" si="459"/>
        <v>Nusidėvėjęs</v>
      </c>
      <c r="AJ2074" s="38" t="str">
        <f>IF(AND(F2074&lt;&gt;[3]Pav.tvarkyklė!$B$12,F2074&lt;&gt;[3]Pav.tvarkyklė!$B$13),"GVTNT","X")</f>
        <v>GVTNT</v>
      </c>
      <c r="AK2074" s="39">
        <f t="shared" si="461"/>
        <v>0</v>
      </c>
      <c r="AL2074" s="41"/>
      <c r="AM2074" s="41"/>
      <c r="AN2074" s="41">
        <f t="shared" si="449"/>
        <v>1900</v>
      </c>
      <c r="AO2074" s="41"/>
      <c r="AP2074" s="41"/>
      <c r="AQ2074" s="41"/>
      <c r="AR2074" s="42"/>
      <c r="AS2074" s="42"/>
      <c r="AU2074" s="43">
        <f t="shared" si="450"/>
        <v>0</v>
      </c>
    </row>
    <row r="2075" spans="1:47" ht="15" customHeight="1" x14ac:dyDescent="0.25">
      <c r="A2075" s="11"/>
      <c r="B2075" s="19">
        <v>2244</v>
      </c>
      <c r="C2075" s="74"/>
      <c r="D2075" s="77"/>
      <c r="E2075" s="78"/>
      <c r="F2075" s="74"/>
      <c r="G2075" s="80"/>
      <c r="H2075" s="49"/>
      <c r="I2075" s="79"/>
      <c r="J2075" s="27"/>
      <c r="K2075" s="27"/>
      <c r="L2075" s="79"/>
      <c r="M2075" s="81"/>
      <c r="N2075" s="29">
        <v>0</v>
      </c>
      <c r="O2075" s="30" t="str">
        <f>IF(G2075&lt;=$N$2,"",IF(F2075=[3]Pav.tvarkyklė!$B$13,"",IF(ISBLANK(R2075),"X","")))</f>
        <v/>
      </c>
      <c r="P2075" s="88"/>
      <c r="Q2075" s="78"/>
      <c r="R2075" s="78"/>
      <c r="S2075" s="63"/>
      <c r="T2075" s="63"/>
      <c r="U2075" s="34" t="str">
        <f>IFERROR(INDEX('[3]5.Grup_T'!$G$4:$G$22,MATCH('6.Turtas'!E2075,'[3]5.Grup_T'!$E$4:$E$22,0)),"0")</f>
        <v>0</v>
      </c>
      <c r="V2075" s="35">
        <f t="shared" si="451"/>
        <v>0</v>
      </c>
      <c r="W2075" s="35">
        <f>IF(NOT(ISBLANK(H2075)),(12-DATEDIF(H2075,'[3]1.Pradzia'!$D$13,"m")),0)</f>
        <v>0</v>
      </c>
      <c r="X2075" s="35">
        <f t="shared" si="452"/>
        <v>0</v>
      </c>
      <c r="Y2075" s="35">
        <f t="shared" si="448"/>
        <v>0</v>
      </c>
      <c r="Z2075" s="35">
        <f t="shared" si="460"/>
        <v>0</v>
      </c>
      <c r="AA2075" s="36">
        <f t="shared" si="453"/>
        <v>0</v>
      </c>
      <c r="AB2075" s="36">
        <f t="shared" si="454"/>
        <v>0</v>
      </c>
      <c r="AC2075" s="37">
        <f t="shared" si="455"/>
        <v>0</v>
      </c>
      <c r="AD2075" s="35">
        <f>IF(OR(YEAR(G2075)&lt;2019,O2075="X"),0,IF(ISBLANK(H2075),DATEDIF(G2075,'[3]1.Pradzia'!$D$13,"M"),DATEDIF(G2075,H2075,"m")))</f>
        <v>0</v>
      </c>
      <c r="AE2075" s="37">
        <f>IF(E2075='[3]5.Grup_T'!$E$20,0,IF(AD2075&lt;&gt;0,M2075/V2075*MIN(12,AD2075),0))</f>
        <v>0</v>
      </c>
      <c r="AF2075" s="37">
        <f t="shared" si="456"/>
        <v>0</v>
      </c>
      <c r="AG2075" s="37">
        <f t="shared" si="457"/>
        <v>0</v>
      </c>
      <c r="AH2075" s="37">
        <f t="shared" si="458"/>
        <v>0</v>
      </c>
      <c r="AI2075" s="35" t="str">
        <f t="shared" si="459"/>
        <v>Nusidėvėjęs</v>
      </c>
      <c r="AJ2075" s="38" t="str">
        <f>IF(AND(F2075&lt;&gt;[3]Pav.tvarkyklė!$B$12,F2075&lt;&gt;[3]Pav.tvarkyklė!$B$13),"GVTNT","X")</f>
        <v>GVTNT</v>
      </c>
      <c r="AK2075" s="39">
        <f t="shared" si="461"/>
        <v>0</v>
      </c>
      <c r="AL2075" s="41"/>
      <c r="AM2075" s="41"/>
      <c r="AN2075" s="41">
        <f t="shared" si="449"/>
        <v>1900</v>
      </c>
      <c r="AO2075" s="41"/>
      <c r="AP2075" s="41"/>
      <c r="AQ2075" s="41"/>
      <c r="AR2075" s="42"/>
      <c r="AS2075" s="42"/>
      <c r="AU2075" s="43">
        <f t="shared" si="450"/>
        <v>0</v>
      </c>
    </row>
    <row r="2076" spans="1:47" ht="15" customHeight="1" x14ac:dyDescent="0.25">
      <c r="A2076" s="11"/>
      <c r="B2076" s="19">
        <v>2245</v>
      </c>
      <c r="C2076" s="74"/>
      <c r="D2076" s="77"/>
      <c r="E2076" s="78"/>
      <c r="F2076" s="74"/>
      <c r="G2076" s="80"/>
      <c r="H2076" s="49"/>
      <c r="I2076" s="79"/>
      <c r="J2076" s="27"/>
      <c r="K2076" s="27"/>
      <c r="L2076" s="79"/>
      <c r="M2076" s="81"/>
      <c r="N2076" s="29">
        <v>0</v>
      </c>
      <c r="O2076" s="30" t="str">
        <f>IF(G2076&lt;=$N$2,"",IF(F2076=[3]Pav.tvarkyklė!$B$13,"",IF(ISBLANK(R2076),"X","")))</f>
        <v/>
      </c>
      <c r="P2076" s="88"/>
      <c r="Q2076" s="78"/>
      <c r="R2076" s="78"/>
      <c r="S2076" s="63"/>
      <c r="T2076" s="63"/>
      <c r="U2076" s="34" t="str">
        <f>IFERROR(INDEX('[3]5.Grup_T'!$G$4:$G$22,MATCH('6.Turtas'!E2076,'[3]5.Grup_T'!$E$4:$E$22,0)),"0")</f>
        <v>0</v>
      </c>
      <c r="V2076" s="35">
        <f t="shared" si="451"/>
        <v>0</v>
      </c>
      <c r="W2076" s="35">
        <f>IF(NOT(ISBLANK(H2076)),(12-DATEDIF(H2076,'[3]1.Pradzia'!$D$13,"m")),0)</f>
        <v>0</v>
      </c>
      <c r="X2076" s="35">
        <f t="shared" si="452"/>
        <v>0</v>
      </c>
      <c r="Y2076" s="35">
        <f t="shared" si="448"/>
        <v>0</v>
      </c>
      <c r="Z2076" s="35">
        <f t="shared" si="460"/>
        <v>0</v>
      </c>
      <c r="AA2076" s="36">
        <f t="shared" si="453"/>
        <v>0</v>
      </c>
      <c r="AB2076" s="36">
        <f t="shared" si="454"/>
        <v>0</v>
      </c>
      <c r="AC2076" s="37">
        <f t="shared" si="455"/>
        <v>0</v>
      </c>
      <c r="AD2076" s="35">
        <f>IF(OR(YEAR(G2076)&lt;2019,O2076="X"),0,IF(ISBLANK(H2076),DATEDIF(G2076,'[3]1.Pradzia'!$D$13,"M"),DATEDIF(G2076,H2076,"m")))</f>
        <v>0</v>
      </c>
      <c r="AE2076" s="37">
        <f>IF(E2076='[3]5.Grup_T'!$E$20,0,IF(AD2076&lt;&gt;0,M2076/V2076*MIN(12,AD2076),0))</f>
        <v>0</v>
      </c>
      <c r="AF2076" s="37">
        <f t="shared" si="456"/>
        <v>0</v>
      </c>
      <c r="AG2076" s="37">
        <f t="shared" si="457"/>
        <v>0</v>
      </c>
      <c r="AH2076" s="37">
        <f t="shared" si="458"/>
        <v>0</v>
      </c>
      <c r="AI2076" s="35" t="str">
        <f t="shared" si="459"/>
        <v>Nusidėvėjęs</v>
      </c>
      <c r="AJ2076" s="38" t="str">
        <f>IF(AND(F2076&lt;&gt;[3]Pav.tvarkyklė!$B$12,F2076&lt;&gt;[3]Pav.tvarkyklė!$B$13),"GVTNT","X")</f>
        <v>GVTNT</v>
      </c>
      <c r="AK2076" s="39">
        <f t="shared" si="461"/>
        <v>0</v>
      </c>
      <c r="AL2076" s="41"/>
      <c r="AM2076" s="41"/>
      <c r="AN2076" s="41">
        <f t="shared" si="449"/>
        <v>1900</v>
      </c>
      <c r="AO2076" s="41"/>
      <c r="AP2076" s="41"/>
      <c r="AQ2076" s="41"/>
      <c r="AR2076" s="42"/>
      <c r="AS2076" s="42"/>
      <c r="AU2076" s="43">
        <f t="shared" si="450"/>
        <v>0</v>
      </c>
    </row>
    <row r="2077" spans="1:47" ht="15" customHeight="1" x14ac:dyDescent="0.25">
      <c r="A2077" s="11"/>
      <c r="B2077" s="19">
        <v>2246</v>
      </c>
      <c r="C2077" s="74"/>
      <c r="D2077" s="77"/>
      <c r="E2077" s="78"/>
      <c r="F2077" s="74"/>
      <c r="G2077" s="80"/>
      <c r="H2077" s="49"/>
      <c r="I2077" s="79"/>
      <c r="J2077" s="27"/>
      <c r="K2077" s="27"/>
      <c r="L2077" s="79"/>
      <c r="M2077" s="81"/>
      <c r="N2077" s="29">
        <v>0</v>
      </c>
      <c r="O2077" s="30" t="str">
        <f>IF(G2077&lt;=$N$2,"",IF(F2077=[3]Pav.tvarkyklė!$B$13,"",IF(ISBLANK(R2077),"X","")))</f>
        <v/>
      </c>
      <c r="P2077" s="88"/>
      <c r="Q2077" s="78"/>
      <c r="R2077" s="78"/>
      <c r="S2077" s="63"/>
      <c r="T2077" s="63"/>
      <c r="U2077" s="34" t="str">
        <f>IFERROR(INDEX('[3]5.Grup_T'!$G$4:$G$22,MATCH('6.Turtas'!E2077,'[3]5.Grup_T'!$E$4:$E$22,0)),"0")</f>
        <v>0</v>
      </c>
      <c r="V2077" s="35">
        <f t="shared" si="451"/>
        <v>0</v>
      </c>
      <c r="W2077" s="35">
        <f>IF(NOT(ISBLANK(H2077)),(12-DATEDIF(H2077,'[3]1.Pradzia'!$D$13,"m")),0)</f>
        <v>0</v>
      </c>
      <c r="X2077" s="35">
        <f t="shared" si="452"/>
        <v>0</v>
      </c>
      <c r="Y2077" s="35">
        <f t="shared" si="448"/>
        <v>0</v>
      </c>
      <c r="Z2077" s="35">
        <f t="shared" si="460"/>
        <v>0</v>
      </c>
      <c r="AA2077" s="36">
        <f t="shared" si="453"/>
        <v>0</v>
      </c>
      <c r="AB2077" s="36">
        <f t="shared" si="454"/>
        <v>0</v>
      </c>
      <c r="AC2077" s="37">
        <f t="shared" si="455"/>
        <v>0</v>
      </c>
      <c r="AD2077" s="35">
        <f>IF(OR(YEAR(G2077)&lt;2019,O2077="X"),0,IF(ISBLANK(H2077),DATEDIF(G2077,'[3]1.Pradzia'!$D$13,"M"),DATEDIF(G2077,H2077,"m")))</f>
        <v>0</v>
      </c>
      <c r="AE2077" s="37">
        <f>IF(E2077='[3]5.Grup_T'!$E$20,0,IF(AD2077&lt;&gt;0,M2077/V2077*MIN(12,AD2077),0))</f>
        <v>0</v>
      </c>
      <c r="AF2077" s="37">
        <f t="shared" si="456"/>
        <v>0</v>
      </c>
      <c r="AG2077" s="37">
        <f t="shared" si="457"/>
        <v>0</v>
      </c>
      <c r="AH2077" s="37">
        <f t="shared" si="458"/>
        <v>0</v>
      </c>
      <c r="AI2077" s="35" t="str">
        <f t="shared" si="459"/>
        <v>Nusidėvėjęs</v>
      </c>
      <c r="AJ2077" s="38" t="str">
        <f>IF(AND(F2077&lt;&gt;[3]Pav.tvarkyklė!$B$12,F2077&lt;&gt;[3]Pav.tvarkyklė!$B$13),"GVTNT","X")</f>
        <v>GVTNT</v>
      </c>
      <c r="AK2077" s="39">
        <f t="shared" si="461"/>
        <v>0</v>
      </c>
      <c r="AL2077" s="41"/>
      <c r="AM2077" s="41"/>
      <c r="AN2077" s="41">
        <f t="shared" si="449"/>
        <v>1900</v>
      </c>
      <c r="AO2077" s="41"/>
      <c r="AP2077" s="41"/>
      <c r="AQ2077" s="41"/>
      <c r="AR2077" s="42"/>
      <c r="AS2077" s="42"/>
      <c r="AU2077" s="43">
        <f t="shared" si="450"/>
        <v>0</v>
      </c>
    </row>
    <row r="2078" spans="1:47" ht="15" customHeight="1" x14ac:dyDescent="0.25">
      <c r="A2078" s="11"/>
      <c r="B2078" s="19">
        <v>2247</v>
      </c>
      <c r="C2078" s="74"/>
      <c r="D2078" s="77"/>
      <c r="E2078" s="78"/>
      <c r="F2078" s="74"/>
      <c r="G2078" s="80"/>
      <c r="H2078" s="49"/>
      <c r="I2078" s="79"/>
      <c r="J2078" s="27"/>
      <c r="K2078" s="27"/>
      <c r="L2078" s="79"/>
      <c r="M2078" s="81"/>
      <c r="N2078" s="29">
        <v>0</v>
      </c>
      <c r="O2078" s="30" t="str">
        <f>IF(G2078&lt;=$N$2,"",IF(F2078=[3]Pav.tvarkyklė!$B$13,"",IF(ISBLANK(R2078),"X","")))</f>
        <v/>
      </c>
      <c r="P2078" s="88"/>
      <c r="Q2078" s="78"/>
      <c r="R2078" s="78"/>
      <c r="S2078" s="63"/>
      <c r="T2078" s="63"/>
      <c r="U2078" s="34" t="str">
        <f>IFERROR(INDEX('[3]5.Grup_T'!$G$4:$G$22,MATCH('6.Turtas'!E2078,'[3]5.Grup_T'!$E$4:$E$22,0)),"0")</f>
        <v>0</v>
      </c>
      <c r="V2078" s="35">
        <f t="shared" si="451"/>
        <v>0</v>
      </c>
      <c r="W2078" s="35">
        <f>IF(NOT(ISBLANK(H2078)),(12-DATEDIF(H2078,'[3]1.Pradzia'!$D$13,"m")),0)</f>
        <v>0</v>
      </c>
      <c r="X2078" s="35">
        <f t="shared" si="452"/>
        <v>0</v>
      </c>
      <c r="Y2078" s="35">
        <f t="shared" si="448"/>
        <v>0</v>
      </c>
      <c r="Z2078" s="35">
        <f t="shared" si="460"/>
        <v>0</v>
      </c>
      <c r="AA2078" s="36">
        <f t="shared" si="453"/>
        <v>0</v>
      </c>
      <c r="AB2078" s="36">
        <f t="shared" si="454"/>
        <v>0</v>
      </c>
      <c r="AC2078" s="37">
        <f t="shared" si="455"/>
        <v>0</v>
      </c>
      <c r="AD2078" s="35">
        <f>IF(OR(YEAR(G2078)&lt;2019,O2078="X"),0,IF(ISBLANK(H2078),DATEDIF(G2078,'[3]1.Pradzia'!$D$13,"M"),DATEDIF(G2078,H2078,"m")))</f>
        <v>0</v>
      </c>
      <c r="AE2078" s="37">
        <f>IF(E2078='[3]5.Grup_T'!$E$20,0,IF(AD2078&lt;&gt;0,M2078/V2078*MIN(12,AD2078),0))</f>
        <v>0</v>
      </c>
      <c r="AF2078" s="37">
        <f t="shared" si="456"/>
        <v>0</v>
      </c>
      <c r="AG2078" s="37">
        <f t="shared" si="457"/>
        <v>0</v>
      </c>
      <c r="AH2078" s="37">
        <f t="shared" si="458"/>
        <v>0</v>
      </c>
      <c r="AI2078" s="35" t="str">
        <f t="shared" si="459"/>
        <v>Nusidėvėjęs</v>
      </c>
      <c r="AJ2078" s="38" t="str">
        <f>IF(AND(F2078&lt;&gt;[3]Pav.tvarkyklė!$B$12,F2078&lt;&gt;[3]Pav.tvarkyklė!$B$13),"GVTNT","X")</f>
        <v>GVTNT</v>
      </c>
      <c r="AK2078" s="39">
        <f t="shared" si="461"/>
        <v>0</v>
      </c>
      <c r="AL2078" s="41"/>
      <c r="AM2078" s="41"/>
      <c r="AN2078" s="41">
        <f t="shared" si="449"/>
        <v>1900</v>
      </c>
      <c r="AO2078" s="41"/>
      <c r="AP2078" s="41"/>
      <c r="AQ2078" s="41"/>
      <c r="AR2078" s="42"/>
      <c r="AS2078" s="42"/>
      <c r="AU2078" s="43">
        <f t="shared" si="450"/>
        <v>0</v>
      </c>
    </row>
    <row r="2079" spans="1:47" ht="15" customHeight="1" x14ac:dyDescent="0.25">
      <c r="A2079" s="11"/>
      <c r="B2079" s="19">
        <v>2248</v>
      </c>
      <c r="C2079" s="74"/>
      <c r="D2079" s="77"/>
      <c r="E2079" s="78"/>
      <c r="F2079" s="74"/>
      <c r="G2079" s="80"/>
      <c r="H2079" s="49"/>
      <c r="I2079" s="79"/>
      <c r="J2079" s="27"/>
      <c r="K2079" s="27"/>
      <c r="L2079" s="79"/>
      <c r="M2079" s="81"/>
      <c r="N2079" s="29">
        <v>0</v>
      </c>
      <c r="O2079" s="30" t="str">
        <f>IF(G2079&lt;=$N$2,"",IF(F2079=[3]Pav.tvarkyklė!$B$13,"",IF(ISBLANK(R2079),"X","")))</f>
        <v/>
      </c>
      <c r="P2079" s="88"/>
      <c r="Q2079" s="78"/>
      <c r="R2079" s="78"/>
      <c r="S2079" s="63"/>
      <c r="T2079" s="63"/>
      <c r="U2079" s="34" t="str">
        <f>IFERROR(INDEX('[3]5.Grup_T'!$G$4:$G$22,MATCH('6.Turtas'!E2079,'[3]5.Grup_T'!$E$4:$E$22,0)),"0")</f>
        <v>0</v>
      </c>
      <c r="V2079" s="35">
        <f t="shared" si="451"/>
        <v>0</v>
      </c>
      <c r="W2079" s="35">
        <f>IF(NOT(ISBLANK(H2079)),(12-DATEDIF(H2079,'[3]1.Pradzia'!$D$13,"m")),0)</f>
        <v>0</v>
      </c>
      <c r="X2079" s="35">
        <f t="shared" si="452"/>
        <v>0</v>
      </c>
      <c r="Y2079" s="35">
        <f t="shared" si="448"/>
        <v>0</v>
      </c>
      <c r="Z2079" s="35">
        <f t="shared" si="460"/>
        <v>0</v>
      </c>
      <c r="AA2079" s="36">
        <f t="shared" si="453"/>
        <v>0</v>
      </c>
      <c r="AB2079" s="36">
        <f t="shared" si="454"/>
        <v>0</v>
      </c>
      <c r="AC2079" s="37">
        <f t="shared" si="455"/>
        <v>0</v>
      </c>
      <c r="AD2079" s="35">
        <f>IF(OR(YEAR(G2079)&lt;2019,O2079="X"),0,IF(ISBLANK(H2079),DATEDIF(G2079,'[3]1.Pradzia'!$D$13,"M"),DATEDIF(G2079,H2079,"m")))</f>
        <v>0</v>
      </c>
      <c r="AE2079" s="37">
        <f>IF(E2079='[3]5.Grup_T'!$E$20,0,IF(AD2079&lt;&gt;0,M2079/V2079*MIN(12,AD2079),0))</f>
        <v>0</v>
      </c>
      <c r="AF2079" s="37">
        <f t="shared" si="456"/>
        <v>0</v>
      </c>
      <c r="AG2079" s="37">
        <f t="shared" si="457"/>
        <v>0</v>
      </c>
      <c r="AH2079" s="37">
        <f t="shared" si="458"/>
        <v>0</v>
      </c>
      <c r="AI2079" s="35" t="str">
        <f t="shared" si="459"/>
        <v>Nusidėvėjęs</v>
      </c>
      <c r="AJ2079" s="38" t="str">
        <f>IF(AND(F2079&lt;&gt;[3]Pav.tvarkyklė!$B$12,F2079&lt;&gt;[3]Pav.tvarkyklė!$B$13),"GVTNT","X")</f>
        <v>GVTNT</v>
      </c>
      <c r="AK2079" s="39">
        <f t="shared" si="461"/>
        <v>0</v>
      </c>
      <c r="AL2079" s="41"/>
      <c r="AM2079" s="41"/>
      <c r="AN2079" s="41">
        <f t="shared" si="449"/>
        <v>1900</v>
      </c>
      <c r="AO2079" s="41"/>
      <c r="AP2079" s="41"/>
      <c r="AQ2079" s="41"/>
      <c r="AR2079" s="42"/>
      <c r="AS2079" s="42"/>
      <c r="AU2079" s="43">
        <f t="shared" si="450"/>
        <v>0</v>
      </c>
    </row>
    <row r="2080" spans="1:47" ht="15" customHeight="1" x14ac:dyDescent="0.25">
      <c r="A2080" s="11"/>
      <c r="B2080" s="19">
        <v>2249</v>
      </c>
      <c r="C2080" s="74"/>
      <c r="D2080" s="77"/>
      <c r="E2080" s="78"/>
      <c r="F2080" s="74"/>
      <c r="G2080" s="80"/>
      <c r="H2080" s="49"/>
      <c r="I2080" s="79"/>
      <c r="J2080" s="27"/>
      <c r="K2080" s="27"/>
      <c r="L2080" s="79"/>
      <c r="M2080" s="81"/>
      <c r="N2080" s="29">
        <v>0</v>
      </c>
      <c r="O2080" s="30" t="str">
        <f>IF(G2080&lt;=$N$2,"",IF(F2080=[3]Pav.tvarkyklė!$B$13,"",IF(ISBLANK(R2080),"X","")))</f>
        <v/>
      </c>
      <c r="P2080" s="88"/>
      <c r="Q2080" s="78"/>
      <c r="R2080" s="78"/>
      <c r="S2080" s="63"/>
      <c r="T2080" s="63"/>
      <c r="U2080" s="34" t="str">
        <f>IFERROR(INDEX('[3]5.Grup_T'!$G$4:$G$22,MATCH('6.Turtas'!E2080,'[3]5.Grup_T'!$E$4:$E$22,0)),"0")</f>
        <v>0</v>
      </c>
      <c r="V2080" s="35">
        <f t="shared" si="451"/>
        <v>0</v>
      </c>
      <c r="W2080" s="35">
        <f>IF(NOT(ISBLANK(H2080)),(12-DATEDIF(H2080,'[3]1.Pradzia'!$D$13,"m")),0)</f>
        <v>0</v>
      </c>
      <c r="X2080" s="35">
        <f t="shared" si="452"/>
        <v>0</v>
      </c>
      <c r="Y2080" s="35">
        <f t="shared" si="448"/>
        <v>0</v>
      </c>
      <c r="Z2080" s="35">
        <f t="shared" si="460"/>
        <v>0</v>
      </c>
      <c r="AA2080" s="36">
        <f t="shared" si="453"/>
        <v>0</v>
      </c>
      <c r="AB2080" s="36">
        <f t="shared" si="454"/>
        <v>0</v>
      </c>
      <c r="AC2080" s="37">
        <f t="shared" si="455"/>
        <v>0</v>
      </c>
      <c r="AD2080" s="35">
        <f>IF(OR(YEAR(G2080)&lt;2019,O2080="X"),0,IF(ISBLANK(H2080),DATEDIF(G2080,'[3]1.Pradzia'!$D$13,"M"),DATEDIF(G2080,H2080,"m")))</f>
        <v>0</v>
      </c>
      <c r="AE2080" s="37">
        <f>IF(E2080='[3]5.Grup_T'!$E$20,0,IF(AD2080&lt;&gt;0,M2080/V2080*MIN(12,AD2080),0))</f>
        <v>0</v>
      </c>
      <c r="AF2080" s="37">
        <f t="shared" si="456"/>
        <v>0</v>
      </c>
      <c r="AG2080" s="37">
        <f t="shared" si="457"/>
        <v>0</v>
      </c>
      <c r="AH2080" s="37">
        <f t="shared" si="458"/>
        <v>0</v>
      </c>
      <c r="AI2080" s="35" t="str">
        <f t="shared" si="459"/>
        <v>Nusidėvėjęs</v>
      </c>
      <c r="AJ2080" s="38" t="str">
        <f>IF(AND(F2080&lt;&gt;[3]Pav.tvarkyklė!$B$12,F2080&lt;&gt;[3]Pav.tvarkyklė!$B$13),"GVTNT","X")</f>
        <v>GVTNT</v>
      </c>
      <c r="AK2080" s="39">
        <f t="shared" si="461"/>
        <v>0</v>
      </c>
      <c r="AL2080" s="41"/>
      <c r="AM2080" s="41"/>
      <c r="AN2080" s="41">
        <f t="shared" si="449"/>
        <v>1900</v>
      </c>
      <c r="AO2080" s="41"/>
      <c r="AP2080" s="41"/>
      <c r="AQ2080" s="41"/>
      <c r="AR2080" s="42"/>
      <c r="AS2080" s="42"/>
      <c r="AU2080" s="43">
        <f t="shared" si="450"/>
        <v>0</v>
      </c>
    </row>
    <row r="2081" spans="1:47" ht="15" customHeight="1" x14ac:dyDescent="0.25">
      <c r="A2081" s="11"/>
      <c r="B2081" s="19">
        <v>2250</v>
      </c>
      <c r="C2081" s="74"/>
      <c r="D2081" s="77"/>
      <c r="E2081" s="78"/>
      <c r="F2081" s="74"/>
      <c r="G2081" s="80"/>
      <c r="H2081" s="49"/>
      <c r="I2081" s="79"/>
      <c r="J2081" s="27"/>
      <c r="K2081" s="27"/>
      <c r="L2081" s="79"/>
      <c r="M2081" s="81"/>
      <c r="N2081" s="29">
        <v>0</v>
      </c>
      <c r="O2081" s="30" t="str">
        <f>IF(G2081&lt;=$N$2,"",IF(F2081=[3]Pav.tvarkyklė!$B$13,"",IF(ISBLANK(R2081),"X","")))</f>
        <v/>
      </c>
      <c r="P2081" s="88"/>
      <c r="Q2081" s="78"/>
      <c r="R2081" s="78"/>
      <c r="S2081" s="63"/>
      <c r="T2081" s="63"/>
      <c r="U2081" s="34" t="str">
        <f>IFERROR(INDEX('[3]5.Grup_T'!$G$4:$G$22,MATCH('6.Turtas'!E2081,'[3]5.Grup_T'!$E$4:$E$22,0)),"0")</f>
        <v>0</v>
      </c>
      <c r="V2081" s="35">
        <f t="shared" si="451"/>
        <v>0</v>
      </c>
      <c r="W2081" s="35">
        <f>IF(NOT(ISBLANK(H2081)),(12-DATEDIF(H2081,'[3]1.Pradzia'!$D$13,"m")),0)</f>
        <v>0</v>
      </c>
      <c r="X2081" s="35">
        <f t="shared" si="452"/>
        <v>0</v>
      </c>
      <c r="Y2081" s="35">
        <f t="shared" si="448"/>
        <v>0</v>
      </c>
      <c r="Z2081" s="35">
        <f t="shared" si="460"/>
        <v>0</v>
      </c>
      <c r="AA2081" s="36">
        <f t="shared" si="453"/>
        <v>0</v>
      </c>
      <c r="AB2081" s="36">
        <f t="shared" si="454"/>
        <v>0</v>
      </c>
      <c r="AC2081" s="37">
        <f t="shared" si="455"/>
        <v>0</v>
      </c>
      <c r="AD2081" s="35">
        <f>IF(OR(YEAR(G2081)&lt;2019,O2081="X"),0,IF(ISBLANK(H2081),DATEDIF(G2081,'[3]1.Pradzia'!$D$13,"M"),DATEDIF(G2081,H2081,"m")))</f>
        <v>0</v>
      </c>
      <c r="AE2081" s="37">
        <f>IF(E2081='[3]5.Grup_T'!$E$20,0,IF(AD2081&lt;&gt;0,M2081/V2081*MIN(12,AD2081),0))</f>
        <v>0</v>
      </c>
      <c r="AF2081" s="37">
        <f t="shared" si="456"/>
        <v>0</v>
      </c>
      <c r="AG2081" s="37">
        <f t="shared" si="457"/>
        <v>0</v>
      </c>
      <c r="AH2081" s="37">
        <f t="shared" si="458"/>
        <v>0</v>
      </c>
      <c r="AI2081" s="35" t="str">
        <f t="shared" si="459"/>
        <v>Nusidėvėjęs</v>
      </c>
      <c r="AJ2081" s="38" t="str">
        <f>IF(AND(F2081&lt;&gt;[3]Pav.tvarkyklė!$B$12,F2081&lt;&gt;[3]Pav.tvarkyklė!$B$13),"GVTNT","X")</f>
        <v>GVTNT</v>
      </c>
      <c r="AK2081" s="39">
        <f t="shared" si="461"/>
        <v>0</v>
      </c>
      <c r="AL2081" s="41"/>
      <c r="AM2081" s="41"/>
      <c r="AN2081" s="41">
        <f t="shared" si="449"/>
        <v>1900</v>
      </c>
      <c r="AO2081" s="41"/>
      <c r="AP2081" s="41"/>
      <c r="AQ2081" s="41"/>
      <c r="AR2081" s="42"/>
      <c r="AS2081" s="42"/>
      <c r="AU2081" s="43">
        <f t="shared" si="450"/>
        <v>0</v>
      </c>
    </row>
    <row r="2082" spans="1:47" ht="15" customHeight="1" x14ac:dyDescent="0.25">
      <c r="A2082" s="11"/>
      <c r="B2082" s="19">
        <v>2251</v>
      </c>
      <c r="C2082" s="74"/>
      <c r="D2082" s="77"/>
      <c r="E2082" s="78"/>
      <c r="F2082" s="74"/>
      <c r="G2082" s="80"/>
      <c r="H2082" s="49"/>
      <c r="I2082" s="79"/>
      <c r="J2082" s="27"/>
      <c r="K2082" s="27"/>
      <c r="L2082" s="79"/>
      <c r="M2082" s="81"/>
      <c r="N2082" s="29">
        <v>0</v>
      </c>
      <c r="O2082" s="30" t="str">
        <f>IF(G2082&lt;=$N$2,"",IF(F2082=[3]Pav.tvarkyklė!$B$13,"",IF(ISBLANK(R2082),"X","")))</f>
        <v/>
      </c>
      <c r="P2082" s="88"/>
      <c r="Q2082" s="78"/>
      <c r="R2082" s="78"/>
      <c r="S2082" s="63"/>
      <c r="T2082" s="63"/>
      <c r="U2082" s="34" t="str">
        <f>IFERROR(INDEX('[3]5.Grup_T'!$G$4:$G$22,MATCH('6.Turtas'!E2082,'[3]5.Grup_T'!$E$4:$E$22,0)),"0")</f>
        <v>0</v>
      </c>
      <c r="V2082" s="35">
        <f t="shared" si="451"/>
        <v>0</v>
      </c>
      <c r="W2082" s="35">
        <f>IF(NOT(ISBLANK(H2082)),(12-DATEDIF(H2082,'[3]1.Pradzia'!$D$13,"m")),0)</f>
        <v>0</v>
      </c>
      <c r="X2082" s="35">
        <f t="shared" si="452"/>
        <v>0</v>
      </c>
      <c r="Y2082" s="35">
        <f t="shared" si="448"/>
        <v>0</v>
      </c>
      <c r="Z2082" s="35">
        <f t="shared" si="460"/>
        <v>0</v>
      </c>
      <c r="AA2082" s="36">
        <f t="shared" si="453"/>
        <v>0</v>
      </c>
      <c r="AB2082" s="36">
        <f t="shared" si="454"/>
        <v>0</v>
      </c>
      <c r="AC2082" s="37">
        <f t="shared" si="455"/>
        <v>0</v>
      </c>
      <c r="AD2082" s="35">
        <f>IF(OR(YEAR(G2082)&lt;2019,O2082="X"),0,IF(ISBLANK(H2082),DATEDIF(G2082,'[3]1.Pradzia'!$D$13,"M"),DATEDIF(G2082,H2082,"m")))</f>
        <v>0</v>
      </c>
      <c r="AE2082" s="37">
        <f>IF(E2082='[3]5.Grup_T'!$E$20,0,IF(AD2082&lt;&gt;0,M2082/V2082*MIN(12,AD2082),0))</f>
        <v>0</v>
      </c>
      <c r="AF2082" s="37">
        <f t="shared" si="456"/>
        <v>0</v>
      </c>
      <c r="AG2082" s="37">
        <f t="shared" si="457"/>
        <v>0</v>
      </c>
      <c r="AH2082" s="37">
        <f t="shared" si="458"/>
        <v>0</v>
      </c>
      <c r="AI2082" s="35" t="str">
        <f t="shared" si="459"/>
        <v>Nusidėvėjęs</v>
      </c>
      <c r="AJ2082" s="38" t="str">
        <f>IF(AND(F2082&lt;&gt;[3]Pav.tvarkyklė!$B$12,F2082&lt;&gt;[3]Pav.tvarkyklė!$B$13),"GVTNT","X")</f>
        <v>GVTNT</v>
      </c>
      <c r="AK2082" s="39">
        <f t="shared" si="461"/>
        <v>0</v>
      </c>
      <c r="AL2082" s="41"/>
      <c r="AM2082" s="41"/>
      <c r="AN2082" s="41">
        <f t="shared" si="449"/>
        <v>1900</v>
      </c>
      <c r="AO2082" s="41"/>
      <c r="AP2082" s="41"/>
      <c r="AQ2082" s="41"/>
      <c r="AR2082" s="42"/>
      <c r="AS2082" s="42"/>
      <c r="AU2082" s="43">
        <f t="shared" si="450"/>
        <v>0</v>
      </c>
    </row>
    <row r="2083" spans="1:47" ht="15" customHeight="1" x14ac:dyDescent="0.25">
      <c r="A2083" s="11"/>
      <c r="B2083" s="19">
        <v>2252</v>
      </c>
      <c r="C2083" s="74"/>
      <c r="D2083" s="77"/>
      <c r="E2083" s="78"/>
      <c r="F2083" s="74"/>
      <c r="G2083" s="80"/>
      <c r="H2083" s="49"/>
      <c r="I2083" s="79"/>
      <c r="J2083" s="27"/>
      <c r="K2083" s="27"/>
      <c r="L2083" s="79"/>
      <c r="M2083" s="81"/>
      <c r="N2083" s="29">
        <v>0</v>
      </c>
      <c r="O2083" s="30" t="str">
        <f>IF(G2083&lt;=$N$2,"",IF(F2083=[3]Pav.tvarkyklė!$B$13,"",IF(ISBLANK(R2083),"X","")))</f>
        <v/>
      </c>
      <c r="P2083" s="88"/>
      <c r="Q2083" s="78"/>
      <c r="R2083" s="78"/>
      <c r="S2083" s="63"/>
      <c r="T2083" s="63"/>
      <c r="U2083" s="34" t="str">
        <f>IFERROR(INDEX('[3]5.Grup_T'!$G$4:$G$22,MATCH('6.Turtas'!E2083,'[3]5.Grup_T'!$E$4:$E$22,0)),"0")</f>
        <v>0</v>
      </c>
      <c r="V2083" s="35">
        <f t="shared" si="451"/>
        <v>0</v>
      </c>
      <c r="W2083" s="35">
        <f>IF(NOT(ISBLANK(H2083)),(12-DATEDIF(H2083,'[3]1.Pradzia'!$D$13,"m")),0)</f>
        <v>0</v>
      </c>
      <c r="X2083" s="35">
        <f t="shared" si="452"/>
        <v>0</v>
      </c>
      <c r="Y2083" s="35">
        <f t="shared" si="448"/>
        <v>0</v>
      </c>
      <c r="Z2083" s="35">
        <f t="shared" si="460"/>
        <v>0</v>
      </c>
      <c r="AA2083" s="36">
        <f t="shared" si="453"/>
        <v>0</v>
      </c>
      <c r="AB2083" s="36">
        <f t="shared" si="454"/>
        <v>0</v>
      </c>
      <c r="AC2083" s="37">
        <f t="shared" si="455"/>
        <v>0</v>
      </c>
      <c r="AD2083" s="35">
        <f>IF(OR(YEAR(G2083)&lt;2019,O2083="X"),0,IF(ISBLANK(H2083),DATEDIF(G2083,'[3]1.Pradzia'!$D$13,"M"),DATEDIF(G2083,H2083,"m")))</f>
        <v>0</v>
      </c>
      <c r="AE2083" s="37">
        <f>IF(E2083='[3]5.Grup_T'!$E$20,0,IF(AD2083&lt;&gt;0,M2083/V2083*MIN(12,AD2083),0))</f>
        <v>0</v>
      </c>
      <c r="AF2083" s="37">
        <f t="shared" si="456"/>
        <v>0</v>
      </c>
      <c r="AG2083" s="37">
        <f t="shared" si="457"/>
        <v>0</v>
      </c>
      <c r="AH2083" s="37">
        <f t="shared" si="458"/>
        <v>0</v>
      </c>
      <c r="AI2083" s="35" t="str">
        <f t="shared" si="459"/>
        <v>Nusidėvėjęs</v>
      </c>
      <c r="AJ2083" s="38" t="str">
        <f>IF(AND(F2083&lt;&gt;[3]Pav.tvarkyklė!$B$12,F2083&lt;&gt;[3]Pav.tvarkyklė!$B$13),"GVTNT","X")</f>
        <v>GVTNT</v>
      </c>
      <c r="AK2083" s="39">
        <f t="shared" si="461"/>
        <v>0</v>
      </c>
      <c r="AL2083" s="41"/>
      <c r="AM2083" s="41"/>
      <c r="AN2083" s="41">
        <f t="shared" si="449"/>
        <v>1900</v>
      </c>
      <c r="AO2083" s="41"/>
      <c r="AP2083" s="41"/>
      <c r="AQ2083" s="41"/>
      <c r="AR2083" s="42"/>
      <c r="AS2083" s="42"/>
      <c r="AU2083" s="43">
        <f t="shared" si="450"/>
        <v>0</v>
      </c>
    </row>
    <row r="2084" spans="1:47" ht="15" customHeight="1" x14ac:dyDescent="0.25">
      <c r="A2084" s="11"/>
      <c r="B2084" s="19">
        <v>2253</v>
      </c>
      <c r="C2084" s="74"/>
      <c r="D2084" s="77"/>
      <c r="E2084" s="78"/>
      <c r="F2084" s="74"/>
      <c r="G2084" s="80"/>
      <c r="H2084" s="49"/>
      <c r="I2084" s="79"/>
      <c r="J2084" s="27"/>
      <c r="K2084" s="27"/>
      <c r="L2084" s="79"/>
      <c r="M2084" s="81"/>
      <c r="N2084" s="29">
        <v>0</v>
      </c>
      <c r="O2084" s="30" t="str">
        <f>IF(G2084&lt;=$N$2,"",IF(F2084=[3]Pav.tvarkyklė!$B$13,"",IF(ISBLANK(R2084),"X","")))</f>
        <v/>
      </c>
      <c r="P2084" s="88"/>
      <c r="Q2084" s="78"/>
      <c r="R2084" s="78"/>
      <c r="S2084" s="63"/>
      <c r="T2084" s="63"/>
      <c r="U2084" s="34" t="str">
        <f>IFERROR(INDEX('[3]5.Grup_T'!$G$4:$G$22,MATCH('6.Turtas'!E2084,'[3]5.Grup_T'!$E$4:$E$22,0)),"0")</f>
        <v>0</v>
      </c>
      <c r="V2084" s="35">
        <f t="shared" si="451"/>
        <v>0</v>
      </c>
      <c r="W2084" s="35">
        <f>IF(NOT(ISBLANK(H2084)),(12-DATEDIF(H2084,'[3]1.Pradzia'!$D$13,"m")),0)</f>
        <v>0</v>
      </c>
      <c r="X2084" s="35">
        <f t="shared" si="452"/>
        <v>0</v>
      </c>
      <c r="Y2084" s="35">
        <f t="shared" si="448"/>
        <v>0</v>
      </c>
      <c r="Z2084" s="35">
        <f t="shared" si="460"/>
        <v>0</v>
      </c>
      <c r="AA2084" s="36">
        <f t="shared" si="453"/>
        <v>0</v>
      </c>
      <c r="AB2084" s="36">
        <f t="shared" si="454"/>
        <v>0</v>
      </c>
      <c r="AC2084" s="37">
        <f t="shared" si="455"/>
        <v>0</v>
      </c>
      <c r="AD2084" s="35">
        <f>IF(OR(YEAR(G2084)&lt;2019,O2084="X"),0,IF(ISBLANK(H2084),DATEDIF(G2084,'[3]1.Pradzia'!$D$13,"M"),DATEDIF(G2084,H2084,"m")))</f>
        <v>0</v>
      </c>
      <c r="AE2084" s="37">
        <f>IF(E2084='[3]5.Grup_T'!$E$20,0,IF(AD2084&lt;&gt;0,M2084/V2084*MIN(12,AD2084),0))</f>
        <v>0</v>
      </c>
      <c r="AF2084" s="37">
        <f t="shared" si="456"/>
        <v>0</v>
      </c>
      <c r="AG2084" s="37">
        <f t="shared" si="457"/>
        <v>0</v>
      </c>
      <c r="AH2084" s="37">
        <f t="shared" si="458"/>
        <v>0</v>
      </c>
      <c r="AI2084" s="35" t="str">
        <f t="shared" si="459"/>
        <v>Nusidėvėjęs</v>
      </c>
      <c r="AJ2084" s="38" t="str">
        <f>IF(AND(F2084&lt;&gt;[3]Pav.tvarkyklė!$B$12,F2084&lt;&gt;[3]Pav.tvarkyklė!$B$13),"GVTNT","X")</f>
        <v>GVTNT</v>
      </c>
      <c r="AK2084" s="39">
        <f t="shared" si="461"/>
        <v>0</v>
      </c>
      <c r="AL2084" s="41"/>
      <c r="AM2084" s="41"/>
      <c r="AN2084" s="41">
        <f t="shared" si="449"/>
        <v>1900</v>
      </c>
      <c r="AO2084" s="41"/>
      <c r="AP2084" s="41"/>
      <c r="AQ2084" s="41"/>
      <c r="AR2084" s="42"/>
      <c r="AS2084" s="42"/>
      <c r="AU2084" s="43">
        <f t="shared" si="450"/>
        <v>0</v>
      </c>
    </row>
    <row r="2085" spans="1:47" ht="15" customHeight="1" x14ac:dyDescent="0.25">
      <c r="A2085" s="11"/>
      <c r="B2085" s="19">
        <v>2254</v>
      </c>
      <c r="C2085" s="74"/>
      <c r="D2085" s="77"/>
      <c r="E2085" s="78"/>
      <c r="F2085" s="74"/>
      <c r="G2085" s="80"/>
      <c r="H2085" s="49"/>
      <c r="I2085" s="79"/>
      <c r="J2085" s="27"/>
      <c r="K2085" s="27"/>
      <c r="L2085" s="79"/>
      <c r="M2085" s="81"/>
      <c r="N2085" s="29">
        <v>0</v>
      </c>
      <c r="O2085" s="30" t="str">
        <f>IF(G2085&lt;=$N$2,"",IF(F2085=[3]Pav.tvarkyklė!$B$13,"",IF(ISBLANK(R2085),"X","")))</f>
        <v/>
      </c>
      <c r="P2085" s="88"/>
      <c r="Q2085" s="78"/>
      <c r="R2085" s="78"/>
      <c r="S2085" s="63"/>
      <c r="T2085" s="63"/>
      <c r="U2085" s="34" t="str">
        <f>IFERROR(INDEX('[3]5.Grup_T'!$G$4:$G$22,MATCH('6.Turtas'!E2085,'[3]5.Grup_T'!$E$4:$E$22,0)),"0")</f>
        <v>0</v>
      </c>
      <c r="V2085" s="35">
        <f t="shared" si="451"/>
        <v>0</v>
      </c>
      <c r="W2085" s="35">
        <f>IF(NOT(ISBLANK(H2085)),(12-DATEDIF(H2085,'[3]1.Pradzia'!$D$13,"m")),0)</f>
        <v>0</v>
      </c>
      <c r="X2085" s="35">
        <f t="shared" si="452"/>
        <v>0</v>
      </c>
      <c r="Y2085" s="35">
        <f t="shared" si="448"/>
        <v>0</v>
      </c>
      <c r="Z2085" s="35">
        <f t="shared" si="460"/>
        <v>0</v>
      </c>
      <c r="AA2085" s="36">
        <f t="shared" si="453"/>
        <v>0</v>
      </c>
      <c r="AB2085" s="36">
        <f t="shared" si="454"/>
        <v>0</v>
      </c>
      <c r="AC2085" s="37">
        <f t="shared" si="455"/>
        <v>0</v>
      </c>
      <c r="AD2085" s="35">
        <f>IF(OR(YEAR(G2085)&lt;2019,O2085="X"),0,IF(ISBLANK(H2085),DATEDIF(G2085,'[3]1.Pradzia'!$D$13,"M"),DATEDIF(G2085,H2085,"m")))</f>
        <v>0</v>
      </c>
      <c r="AE2085" s="37">
        <f>IF(E2085='[3]5.Grup_T'!$E$20,0,IF(AD2085&lt;&gt;0,M2085/V2085*MIN(12,AD2085),0))</f>
        <v>0</v>
      </c>
      <c r="AF2085" s="37">
        <f t="shared" si="456"/>
        <v>0</v>
      </c>
      <c r="AG2085" s="37">
        <f t="shared" si="457"/>
        <v>0</v>
      </c>
      <c r="AH2085" s="37">
        <f t="shared" si="458"/>
        <v>0</v>
      </c>
      <c r="AI2085" s="35" t="str">
        <f t="shared" si="459"/>
        <v>Nusidėvėjęs</v>
      </c>
      <c r="AJ2085" s="38" t="str">
        <f>IF(AND(F2085&lt;&gt;[3]Pav.tvarkyklė!$B$12,F2085&lt;&gt;[3]Pav.tvarkyklė!$B$13),"GVTNT","X")</f>
        <v>GVTNT</v>
      </c>
      <c r="AK2085" s="39">
        <f t="shared" si="461"/>
        <v>0</v>
      </c>
      <c r="AL2085" s="41"/>
      <c r="AM2085" s="41"/>
      <c r="AN2085" s="41">
        <f t="shared" si="449"/>
        <v>1900</v>
      </c>
      <c r="AO2085" s="41"/>
      <c r="AP2085" s="41"/>
      <c r="AQ2085" s="41"/>
      <c r="AR2085" s="42"/>
      <c r="AS2085" s="42"/>
      <c r="AU2085" s="43">
        <f t="shared" si="450"/>
        <v>0</v>
      </c>
    </row>
    <row r="2086" spans="1:47" ht="15" customHeight="1" x14ac:dyDescent="0.25">
      <c r="A2086" s="11"/>
      <c r="B2086" s="19">
        <v>2255</v>
      </c>
      <c r="C2086" s="74"/>
      <c r="D2086" s="77"/>
      <c r="E2086" s="78"/>
      <c r="F2086" s="74"/>
      <c r="G2086" s="80"/>
      <c r="H2086" s="49"/>
      <c r="I2086" s="79"/>
      <c r="J2086" s="27"/>
      <c r="K2086" s="27"/>
      <c r="L2086" s="79"/>
      <c r="M2086" s="81"/>
      <c r="N2086" s="29">
        <v>0</v>
      </c>
      <c r="O2086" s="30" t="str">
        <f>IF(G2086&lt;=$N$2,"",IF(F2086=[3]Pav.tvarkyklė!$B$13,"",IF(ISBLANK(R2086),"X","")))</f>
        <v/>
      </c>
      <c r="P2086" s="88"/>
      <c r="Q2086" s="78"/>
      <c r="R2086" s="78"/>
      <c r="S2086" s="63"/>
      <c r="T2086" s="63"/>
      <c r="U2086" s="34" t="str">
        <f>IFERROR(INDEX('[3]5.Grup_T'!$G$4:$G$22,MATCH('6.Turtas'!E2086,'[3]5.Grup_T'!$E$4:$E$22,0)),"0")</f>
        <v>0</v>
      </c>
      <c r="V2086" s="35">
        <f t="shared" si="451"/>
        <v>0</v>
      </c>
      <c r="W2086" s="35">
        <f>IF(NOT(ISBLANK(H2086)),(12-DATEDIF(H2086,'[3]1.Pradzia'!$D$13,"m")),0)</f>
        <v>0</v>
      </c>
      <c r="X2086" s="35">
        <f t="shared" si="452"/>
        <v>0</v>
      </c>
      <c r="Y2086" s="35">
        <f t="shared" si="448"/>
        <v>0</v>
      </c>
      <c r="Z2086" s="35">
        <f t="shared" si="460"/>
        <v>0</v>
      </c>
      <c r="AA2086" s="36">
        <f t="shared" si="453"/>
        <v>0</v>
      </c>
      <c r="AB2086" s="36">
        <f t="shared" si="454"/>
        <v>0</v>
      </c>
      <c r="AC2086" s="37">
        <f t="shared" si="455"/>
        <v>0</v>
      </c>
      <c r="AD2086" s="35">
        <f>IF(OR(YEAR(G2086)&lt;2019,O2086="X"),0,IF(ISBLANK(H2086),DATEDIF(G2086,'[3]1.Pradzia'!$D$13,"M"),DATEDIF(G2086,H2086,"m")))</f>
        <v>0</v>
      </c>
      <c r="AE2086" s="37">
        <f>IF(E2086='[3]5.Grup_T'!$E$20,0,IF(AD2086&lt;&gt;0,M2086/V2086*MIN(12,AD2086),0))</f>
        <v>0</v>
      </c>
      <c r="AF2086" s="37">
        <f t="shared" si="456"/>
        <v>0</v>
      </c>
      <c r="AG2086" s="37">
        <f t="shared" si="457"/>
        <v>0</v>
      </c>
      <c r="AH2086" s="37">
        <f t="shared" si="458"/>
        <v>0</v>
      </c>
      <c r="AI2086" s="35" t="str">
        <f t="shared" si="459"/>
        <v>Nusidėvėjęs</v>
      </c>
      <c r="AJ2086" s="38" t="str">
        <f>IF(AND(F2086&lt;&gt;[3]Pav.tvarkyklė!$B$12,F2086&lt;&gt;[3]Pav.tvarkyklė!$B$13),"GVTNT","X")</f>
        <v>GVTNT</v>
      </c>
      <c r="AK2086" s="39">
        <f t="shared" si="461"/>
        <v>0</v>
      </c>
      <c r="AL2086" s="41"/>
      <c r="AM2086" s="41"/>
      <c r="AN2086" s="41">
        <f t="shared" si="449"/>
        <v>1900</v>
      </c>
      <c r="AO2086" s="41"/>
      <c r="AP2086" s="41"/>
      <c r="AQ2086" s="41"/>
      <c r="AR2086" s="42"/>
      <c r="AS2086" s="42"/>
      <c r="AU2086" s="43">
        <f t="shared" si="450"/>
        <v>0</v>
      </c>
    </row>
    <row r="2087" spans="1:47" ht="15" customHeight="1" x14ac:dyDescent="0.25">
      <c r="A2087" s="11"/>
      <c r="B2087" s="19">
        <v>2256</v>
      </c>
      <c r="C2087" s="74"/>
      <c r="D2087" s="77"/>
      <c r="E2087" s="78"/>
      <c r="F2087" s="74"/>
      <c r="G2087" s="80"/>
      <c r="H2087" s="49"/>
      <c r="I2087" s="79"/>
      <c r="J2087" s="27"/>
      <c r="K2087" s="27"/>
      <c r="L2087" s="79"/>
      <c r="M2087" s="81"/>
      <c r="N2087" s="29">
        <v>0</v>
      </c>
      <c r="O2087" s="30" t="str">
        <f>IF(G2087&lt;=$N$2,"",IF(F2087=[3]Pav.tvarkyklė!$B$13,"",IF(ISBLANK(R2087),"X","")))</f>
        <v/>
      </c>
      <c r="P2087" s="88"/>
      <c r="Q2087" s="78"/>
      <c r="R2087" s="78"/>
      <c r="S2087" s="63"/>
      <c r="T2087" s="63"/>
      <c r="U2087" s="34" t="str">
        <f>IFERROR(INDEX('[3]5.Grup_T'!$G$4:$G$22,MATCH('6.Turtas'!E2087,'[3]5.Grup_T'!$E$4:$E$22,0)),"0")</f>
        <v>0</v>
      </c>
      <c r="V2087" s="35">
        <f t="shared" si="451"/>
        <v>0</v>
      </c>
      <c r="W2087" s="35">
        <f>IF(NOT(ISBLANK(H2087)),(12-DATEDIF(H2087,'[3]1.Pradzia'!$D$13,"m")),0)</f>
        <v>0</v>
      </c>
      <c r="X2087" s="35">
        <f t="shared" si="452"/>
        <v>0</v>
      </c>
      <c r="Y2087" s="35">
        <f t="shared" si="448"/>
        <v>0</v>
      </c>
      <c r="Z2087" s="35">
        <f t="shared" si="460"/>
        <v>0</v>
      </c>
      <c r="AA2087" s="36">
        <f t="shared" si="453"/>
        <v>0</v>
      </c>
      <c r="AB2087" s="36">
        <f t="shared" si="454"/>
        <v>0</v>
      </c>
      <c r="AC2087" s="37">
        <f t="shared" si="455"/>
        <v>0</v>
      </c>
      <c r="AD2087" s="35">
        <f>IF(OR(YEAR(G2087)&lt;2019,O2087="X"),0,IF(ISBLANK(H2087),DATEDIF(G2087,'[3]1.Pradzia'!$D$13,"M"),DATEDIF(G2087,H2087,"m")))</f>
        <v>0</v>
      </c>
      <c r="AE2087" s="37">
        <f>IF(E2087='[3]5.Grup_T'!$E$20,0,IF(AD2087&lt;&gt;0,M2087/V2087*MIN(12,AD2087),0))</f>
        <v>0</v>
      </c>
      <c r="AF2087" s="37">
        <f t="shared" si="456"/>
        <v>0</v>
      </c>
      <c r="AG2087" s="37">
        <f t="shared" si="457"/>
        <v>0</v>
      </c>
      <c r="AH2087" s="37">
        <f t="shared" si="458"/>
        <v>0</v>
      </c>
      <c r="AI2087" s="35" t="str">
        <f t="shared" si="459"/>
        <v>Nusidėvėjęs</v>
      </c>
      <c r="AJ2087" s="38" t="str">
        <f>IF(AND(F2087&lt;&gt;[3]Pav.tvarkyklė!$B$12,F2087&lt;&gt;[3]Pav.tvarkyklė!$B$13),"GVTNT","X")</f>
        <v>GVTNT</v>
      </c>
      <c r="AK2087" s="39">
        <f t="shared" si="461"/>
        <v>0</v>
      </c>
      <c r="AL2087" s="41"/>
      <c r="AM2087" s="41"/>
      <c r="AN2087" s="41">
        <f t="shared" si="449"/>
        <v>1900</v>
      </c>
      <c r="AO2087" s="41"/>
      <c r="AP2087" s="41"/>
      <c r="AQ2087" s="41"/>
      <c r="AR2087" s="42"/>
      <c r="AS2087" s="42"/>
      <c r="AU2087" s="43">
        <f t="shared" si="450"/>
        <v>0</v>
      </c>
    </row>
    <row r="2088" spans="1:47" ht="15" customHeight="1" x14ac:dyDescent="0.25">
      <c r="A2088" s="11"/>
      <c r="B2088" s="19">
        <v>2257</v>
      </c>
      <c r="C2088" s="74"/>
      <c r="D2088" s="77"/>
      <c r="E2088" s="78"/>
      <c r="F2088" s="74"/>
      <c r="G2088" s="80"/>
      <c r="H2088" s="49"/>
      <c r="I2088" s="79"/>
      <c r="J2088" s="27"/>
      <c r="K2088" s="27"/>
      <c r="L2088" s="79"/>
      <c r="M2088" s="81"/>
      <c r="N2088" s="29">
        <v>0</v>
      </c>
      <c r="O2088" s="30" t="str">
        <f>IF(G2088&lt;=$N$2,"",IF(F2088=[3]Pav.tvarkyklė!$B$13,"",IF(ISBLANK(R2088),"X","")))</f>
        <v/>
      </c>
      <c r="P2088" s="88"/>
      <c r="Q2088" s="78"/>
      <c r="R2088" s="78"/>
      <c r="S2088" s="63"/>
      <c r="T2088" s="63"/>
      <c r="U2088" s="34" t="str">
        <f>IFERROR(INDEX('[3]5.Grup_T'!$G$4:$G$22,MATCH('6.Turtas'!E2088,'[3]5.Grup_T'!$E$4:$E$22,0)),"0")</f>
        <v>0</v>
      </c>
      <c r="V2088" s="35">
        <f t="shared" si="451"/>
        <v>0</v>
      </c>
      <c r="W2088" s="35">
        <f>IF(NOT(ISBLANK(H2088)),(12-DATEDIF(H2088,'[3]1.Pradzia'!$D$13,"m")),0)</f>
        <v>0</v>
      </c>
      <c r="X2088" s="35">
        <f t="shared" si="452"/>
        <v>0</v>
      </c>
      <c r="Y2088" s="35">
        <f t="shared" si="448"/>
        <v>0</v>
      </c>
      <c r="Z2088" s="35">
        <f t="shared" si="460"/>
        <v>0</v>
      </c>
      <c r="AA2088" s="36">
        <f t="shared" si="453"/>
        <v>0</v>
      </c>
      <c r="AB2088" s="36">
        <f t="shared" si="454"/>
        <v>0</v>
      </c>
      <c r="AC2088" s="37">
        <f t="shared" si="455"/>
        <v>0</v>
      </c>
      <c r="AD2088" s="35">
        <f>IF(OR(YEAR(G2088)&lt;2019,O2088="X"),0,IF(ISBLANK(H2088),DATEDIF(G2088,'[3]1.Pradzia'!$D$13,"M"),DATEDIF(G2088,H2088,"m")))</f>
        <v>0</v>
      </c>
      <c r="AE2088" s="37">
        <f>IF(E2088='[3]5.Grup_T'!$E$20,0,IF(AD2088&lt;&gt;0,M2088/V2088*MIN(12,AD2088),0))</f>
        <v>0</v>
      </c>
      <c r="AF2088" s="37">
        <f t="shared" si="456"/>
        <v>0</v>
      </c>
      <c r="AG2088" s="37">
        <f t="shared" si="457"/>
        <v>0</v>
      </c>
      <c r="AH2088" s="37">
        <f t="shared" si="458"/>
        <v>0</v>
      </c>
      <c r="AI2088" s="35" t="str">
        <f t="shared" si="459"/>
        <v>Nusidėvėjęs</v>
      </c>
      <c r="AJ2088" s="38" t="str">
        <f>IF(AND(F2088&lt;&gt;[3]Pav.tvarkyklė!$B$12,F2088&lt;&gt;[3]Pav.tvarkyklė!$B$13),"GVTNT","X")</f>
        <v>GVTNT</v>
      </c>
      <c r="AK2088" s="39">
        <f t="shared" si="461"/>
        <v>0</v>
      </c>
      <c r="AL2088" s="41"/>
      <c r="AM2088" s="41"/>
      <c r="AN2088" s="41">
        <f t="shared" si="449"/>
        <v>1900</v>
      </c>
      <c r="AO2088" s="41"/>
      <c r="AP2088" s="41"/>
      <c r="AQ2088" s="41"/>
      <c r="AR2088" s="42"/>
      <c r="AS2088" s="42"/>
      <c r="AU2088" s="43">
        <f t="shared" si="450"/>
        <v>0</v>
      </c>
    </row>
    <row r="2089" spans="1:47" ht="15" customHeight="1" x14ac:dyDescent="0.25">
      <c r="A2089" s="11"/>
      <c r="B2089" s="19">
        <v>2258</v>
      </c>
      <c r="C2089" s="74"/>
      <c r="D2089" s="77"/>
      <c r="E2089" s="78"/>
      <c r="F2089" s="74"/>
      <c r="G2089" s="80"/>
      <c r="H2089" s="49"/>
      <c r="I2089" s="79"/>
      <c r="J2089" s="27"/>
      <c r="K2089" s="27"/>
      <c r="L2089" s="79"/>
      <c r="M2089" s="81"/>
      <c r="N2089" s="29">
        <v>0</v>
      </c>
      <c r="O2089" s="30" t="str">
        <f>IF(G2089&lt;=$N$2,"",IF(F2089=[3]Pav.tvarkyklė!$B$13,"",IF(ISBLANK(R2089),"X","")))</f>
        <v/>
      </c>
      <c r="P2089" s="88"/>
      <c r="Q2089" s="78"/>
      <c r="R2089" s="78"/>
      <c r="S2089" s="63"/>
      <c r="T2089" s="63"/>
      <c r="U2089" s="34" t="str">
        <f>IFERROR(INDEX('[3]5.Grup_T'!$G$4:$G$22,MATCH('6.Turtas'!E2089,'[3]5.Grup_T'!$E$4:$E$22,0)),"0")</f>
        <v>0</v>
      </c>
      <c r="V2089" s="35">
        <f t="shared" si="451"/>
        <v>0</v>
      </c>
      <c r="W2089" s="35">
        <f>IF(NOT(ISBLANK(H2089)),(12-DATEDIF(H2089,'[3]1.Pradzia'!$D$13,"m")),0)</f>
        <v>0</v>
      </c>
      <c r="X2089" s="35">
        <f t="shared" si="452"/>
        <v>0</v>
      </c>
      <c r="Y2089" s="35">
        <f t="shared" si="448"/>
        <v>0</v>
      </c>
      <c r="Z2089" s="35">
        <f t="shared" si="460"/>
        <v>0</v>
      </c>
      <c r="AA2089" s="36">
        <f t="shared" si="453"/>
        <v>0</v>
      </c>
      <c r="AB2089" s="36">
        <f t="shared" si="454"/>
        <v>0</v>
      </c>
      <c r="AC2089" s="37">
        <f t="shared" si="455"/>
        <v>0</v>
      </c>
      <c r="AD2089" s="35">
        <f>IF(OR(YEAR(G2089)&lt;2019,O2089="X"),0,IF(ISBLANK(H2089),DATEDIF(G2089,'[3]1.Pradzia'!$D$13,"M"),DATEDIF(G2089,H2089,"m")))</f>
        <v>0</v>
      </c>
      <c r="AE2089" s="37">
        <f>IF(E2089='[3]5.Grup_T'!$E$20,0,IF(AD2089&lt;&gt;0,M2089/V2089*MIN(12,AD2089),0))</f>
        <v>0</v>
      </c>
      <c r="AF2089" s="37">
        <f t="shared" si="456"/>
        <v>0</v>
      </c>
      <c r="AG2089" s="37">
        <f t="shared" si="457"/>
        <v>0</v>
      </c>
      <c r="AH2089" s="37">
        <f t="shared" si="458"/>
        <v>0</v>
      </c>
      <c r="AI2089" s="35" t="str">
        <f t="shared" si="459"/>
        <v>Nusidėvėjęs</v>
      </c>
      <c r="AJ2089" s="38" t="str">
        <f>IF(AND(F2089&lt;&gt;[3]Pav.tvarkyklė!$B$12,F2089&lt;&gt;[3]Pav.tvarkyklė!$B$13),"GVTNT","X")</f>
        <v>GVTNT</v>
      </c>
      <c r="AK2089" s="39">
        <f t="shared" si="461"/>
        <v>0</v>
      </c>
      <c r="AL2089" s="41"/>
      <c r="AM2089" s="41"/>
      <c r="AN2089" s="41">
        <f t="shared" si="449"/>
        <v>1900</v>
      </c>
      <c r="AO2089" s="41"/>
      <c r="AP2089" s="41"/>
      <c r="AQ2089" s="41"/>
      <c r="AR2089" s="42"/>
      <c r="AS2089" s="42"/>
      <c r="AU2089" s="43">
        <f t="shared" si="450"/>
        <v>0</v>
      </c>
    </row>
    <row r="2090" spans="1:47" ht="15" customHeight="1" x14ac:dyDescent="0.25">
      <c r="A2090" s="11"/>
      <c r="B2090" s="19">
        <v>2259</v>
      </c>
      <c r="C2090" s="74"/>
      <c r="D2090" s="77"/>
      <c r="E2090" s="78"/>
      <c r="F2090" s="74"/>
      <c r="G2090" s="80"/>
      <c r="H2090" s="49"/>
      <c r="I2090" s="79"/>
      <c r="J2090" s="27"/>
      <c r="K2090" s="27"/>
      <c r="L2090" s="79"/>
      <c r="M2090" s="81"/>
      <c r="N2090" s="29">
        <v>0</v>
      </c>
      <c r="O2090" s="30" t="str">
        <f>IF(G2090&lt;=$N$2,"",IF(F2090=[3]Pav.tvarkyklė!$B$13,"",IF(ISBLANK(R2090),"X","")))</f>
        <v/>
      </c>
      <c r="P2090" s="88"/>
      <c r="Q2090" s="78"/>
      <c r="R2090" s="78"/>
      <c r="S2090" s="63"/>
      <c r="T2090" s="63"/>
      <c r="U2090" s="34" t="str">
        <f>IFERROR(INDEX('[3]5.Grup_T'!$G$4:$G$22,MATCH('6.Turtas'!E2090,'[3]5.Grup_T'!$E$4:$E$22,0)),"0")</f>
        <v>0</v>
      </c>
      <c r="V2090" s="35">
        <f t="shared" si="451"/>
        <v>0</v>
      </c>
      <c r="W2090" s="35">
        <f>IF(NOT(ISBLANK(H2090)),(12-DATEDIF(H2090,'[3]1.Pradzia'!$D$13,"m")),0)</f>
        <v>0</v>
      </c>
      <c r="X2090" s="35">
        <f t="shared" si="452"/>
        <v>0</v>
      </c>
      <c r="Y2090" s="35">
        <f t="shared" si="448"/>
        <v>0</v>
      </c>
      <c r="Z2090" s="35">
        <f t="shared" si="460"/>
        <v>0</v>
      </c>
      <c r="AA2090" s="36">
        <f t="shared" si="453"/>
        <v>0</v>
      </c>
      <c r="AB2090" s="36">
        <f t="shared" si="454"/>
        <v>0</v>
      </c>
      <c r="AC2090" s="37">
        <f t="shared" si="455"/>
        <v>0</v>
      </c>
      <c r="AD2090" s="35">
        <f>IF(OR(YEAR(G2090)&lt;2019,O2090="X"),0,IF(ISBLANK(H2090),DATEDIF(G2090,'[3]1.Pradzia'!$D$13,"M"),DATEDIF(G2090,H2090,"m")))</f>
        <v>0</v>
      </c>
      <c r="AE2090" s="37">
        <f>IF(E2090='[3]5.Grup_T'!$E$20,0,IF(AD2090&lt;&gt;0,M2090/V2090*MIN(12,AD2090),0))</f>
        <v>0</v>
      </c>
      <c r="AF2090" s="37">
        <f t="shared" si="456"/>
        <v>0</v>
      </c>
      <c r="AG2090" s="37">
        <f t="shared" si="457"/>
        <v>0</v>
      </c>
      <c r="AH2090" s="37">
        <f t="shared" si="458"/>
        <v>0</v>
      </c>
      <c r="AI2090" s="35" t="str">
        <f t="shared" si="459"/>
        <v>Nusidėvėjęs</v>
      </c>
      <c r="AJ2090" s="38" t="str">
        <f>IF(AND(F2090&lt;&gt;[3]Pav.tvarkyklė!$B$12,F2090&lt;&gt;[3]Pav.tvarkyklė!$B$13),"GVTNT","X")</f>
        <v>GVTNT</v>
      </c>
      <c r="AK2090" s="39">
        <f t="shared" si="461"/>
        <v>0</v>
      </c>
      <c r="AL2090" s="41"/>
      <c r="AM2090" s="41"/>
      <c r="AN2090" s="41">
        <f t="shared" si="449"/>
        <v>1900</v>
      </c>
      <c r="AO2090" s="41"/>
      <c r="AP2090" s="41"/>
      <c r="AQ2090" s="41"/>
      <c r="AR2090" s="42"/>
      <c r="AS2090" s="42"/>
      <c r="AU2090" s="43">
        <f t="shared" si="450"/>
        <v>0</v>
      </c>
    </row>
    <row r="2091" spans="1:47" ht="15" customHeight="1" x14ac:dyDescent="0.25">
      <c r="A2091" s="11"/>
      <c r="B2091" s="19">
        <v>2260</v>
      </c>
      <c r="C2091" s="74"/>
      <c r="D2091" s="77"/>
      <c r="E2091" s="78"/>
      <c r="F2091" s="74"/>
      <c r="G2091" s="80"/>
      <c r="H2091" s="49"/>
      <c r="I2091" s="79"/>
      <c r="J2091" s="27"/>
      <c r="K2091" s="27"/>
      <c r="L2091" s="79"/>
      <c r="M2091" s="81"/>
      <c r="N2091" s="29">
        <v>0</v>
      </c>
      <c r="O2091" s="30" t="str">
        <f>IF(G2091&lt;=$N$2,"",IF(F2091=[3]Pav.tvarkyklė!$B$13,"",IF(ISBLANK(R2091),"X","")))</f>
        <v/>
      </c>
      <c r="P2091" s="88"/>
      <c r="Q2091" s="78"/>
      <c r="R2091" s="78"/>
      <c r="S2091" s="63"/>
      <c r="T2091" s="63"/>
      <c r="U2091" s="34" t="str">
        <f>IFERROR(INDEX('[3]5.Grup_T'!$G$4:$G$22,MATCH('6.Turtas'!E2091,'[3]5.Grup_T'!$E$4:$E$22,0)),"0")</f>
        <v>0</v>
      </c>
      <c r="V2091" s="35">
        <f t="shared" si="451"/>
        <v>0</v>
      </c>
      <c r="W2091" s="35">
        <f>IF(NOT(ISBLANK(H2091)),(12-DATEDIF(H2091,'[3]1.Pradzia'!$D$13,"m")),0)</f>
        <v>0</v>
      </c>
      <c r="X2091" s="35">
        <f t="shared" si="452"/>
        <v>0</v>
      </c>
      <c r="Y2091" s="35">
        <f t="shared" si="448"/>
        <v>0</v>
      </c>
      <c r="Z2091" s="35">
        <f t="shared" si="460"/>
        <v>0</v>
      </c>
      <c r="AA2091" s="36">
        <f t="shared" si="453"/>
        <v>0</v>
      </c>
      <c r="AB2091" s="36">
        <f t="shared" si="454"/>
        <v>0</v>
      </c>
      <c r="AC2091" s="37">
        <f t="shared" si="455"/>
        <v>0</v>
      </c>
      <c r="AD2091" s="35">
        <f>IF(OR(YEAR(G2091)&lt;2019,O2091="X"),0,IF(ISBLANK(H2091),DATEDIF(G2091,'[3]1.Pradzia'!$D$13,"M"),DATEDIF(G2091,H2091,"m")))</f>
        <v>0</v>
      </c>
      <c r="AE2091" s="37">
        <f>IF(E2091='[3]5.Grup_T'!$E$20,0,IF(AD2091&lt;&gt;0,M2091/V2091*MIN(12,AD2091),0))</f>
        <v>0</v>
      </c>
      <c r="AF2091" s="37">
        <f t="shared" si="456"/>
        <v>0</v>
      </c>
      <c r="AG2091" s="37">
        <f t="shared" si="457"/>
        <v>0</v>
      </c>
      <c r="AH2091" s="37">
        <f t="shared" si="458"/>
        <v>0</v>
      </c>
      <c r="AI2091" s="35" t="str">
        <f t="shared" si="459"/>
        <v>Nusidėvėjęs</v>
      </c>
      <c r="AJ2091" s="38" t="str">
        <f>IF(AND(F2091&lt;&gt;[3]Pav.tvarkyklė!$B$12,F2091&lt;&gt;[3]Pav.tvarkyklė!$B$13),"GVTNT","X")</f>
        <v>GVTNT</v>
      </c>
      <c r="AK2091" s="39">
        <f t="shared" si="461"/>
        <v>0</v>
      </c>
      <c r="AL2091" s="41"/>
      <c r="AM2091" s="41"/>
      <c r="AN2091" s="41">
        <f t="shared" si="449"/>
        <v>1900</v>
      </c>
      <c r="AO2091" s="41"/>
      <c r="AP2091" s="41"/>
      <c r="AQ2091" s="41"/>
      <c r="AR2091" s="42"/>
      <c r="AS2091" s="42"/>
      <c r="AU2091" s="43">
        <f t="shared" si="450"/>
        <v>0</v>
      </c>
    </row>
    <row r="2092" spans="1:47" ht="15" customHeight="1" x14ac:dyDescent="0.25">
      <c r="A2092" s="11"/>
      <c r="B2092" s="19">
        <v>2261</v>
      </c>
      <c r="C2092" s="74"/>
      <c r="D2092" s="77"/>
      <c r="E2092" s="78"/>
      <c r="F2092" s="74"/>
      <c r="G2092" s="80"/>
      <c r="H2092" s="49"/>
      <c r="I2092" s="79"/>
      <c r="J2092" s="27"/>
      <c r="K2092" s="27"/>
      <c r="L2092" s="79"/>
      <c r="M2092" s="81"/>
      <c r="N2092" s="29">
        <v>0</v>
      </c>
      <c r="O2092" s="30" t="str">
        <f>IF(G2092&lt;=$N$2,"",IF(F2092=[3]Pav.tvarkyklė!$B$13,"",IF(ISBLANK(R2092),"X","")))</f>
        <v/>
      </c>
      <c r="P2092" s="88"/>
      <c r="Q2092" s="78"/>
      <c r="R2092" s="78"/>
      <c r="S2092" s="63"/>
      <c r="T2092" s="63"/>
      <c r="U2092" s="34" t="str">
        <f>IFERROR(INDEX('[3]5.Grup_T'!$G$4:$G$22,MATCH('6.Turtas'!E2092,'[3]5.Grup_T'!$E$4:$E$22,0)),"0")</f>
        <v>0</v>
      </c>
      <c r="V2092" s="35">
        <f t="shared" si="451"/>
        <v>0</v>
      </c>
      <c r="W2092" s="35">
        <f>IF(NOT(ISBLANK(H2092)),(12-DATEDIF(H2092,'[3]1.Pradzia'!$D$13,"m")),0)</f>
        <v>0</v>
      </c>
      <c r="X2092" s="35">
        <f t="shared" si="452"/>
        <v>0</v>
      </c>
      <c r="Y2092" s="35">
        <f t="shared" si="448"/>
        <v>0</v>
      </c>
      <c r="Z2092" s="35">
        <f t="shared" si="460"/>
        <v>0</v>
      </c>
      <c r="AA2092" s="36">
        <f t="shared" si="453"/>
        <v>0</v>
      </c>
      <c r="AB2092" s="36">
        <f t="shared" si="454"/>
        <v>0</v>
      </c>
      <c r="AC2092" s="37">
        <f t="shared" si="455"/>
        <v>0</v>
      </c>
      <c r="AD2092" s="35">
        <f>IF(OR(YEAR(G2092)&lt;2019,O2092="X"),0,IF(ISBLANK(H2092),DATEDIF(G2092,'[3]1.Pradzia'!$D$13,"M"),DATEDIF(G2092,H2092,"m")))</f>
        <v>0</v>
      </c>
      <c r="AE2092" s="37">
        <f>IF(E2092='[3]5.Grup_T'!$E$20,0,IF(AD2092&lt;&gt;0,M2092/V2092*MIN(12,AD2092),0))</f>
        <v>0</v>
      </c>
      <c r="AF2092" s="37">
        <f t="shared" si="456"/>
        <v>0</v>
      </c>
      <c r="AG2092" s="37">
        <f t="shared" si="457"/>
        <v>0</v>
      </c>
      <c r="AH2092" s="37">
        <f t="shared" si="458"/>
        <v>0</v>
      </c>
      <c r="AI2092" s="35" t="str">
        <f t="shared" si="459"/>
        <v>Nusidėvėjęs</v>
      </c>
      <c r="AJ2092" s="38" t="str">
        <f>IF(AND(F2092&lt;&gt;[3]Pav.tvarkyklė!$B$12,F2092&lt;&gt;[3]Pav.tvarkyklė!$B$13),"GVTNT","X")</f>
        <v>GVTNT</v>
      </c>
      <c r="AK2092" s="39">
        <f t="shared" si="461"/>
        <v>0</v>
      </c>
      <c r="AL2092" s="41"/>
      <c r="AM2092" s="41"/>
      <c r="AN2092" s="41">
        <f t="shared" si="449"/>
        <v>1900</v>
      </c>
      <c r="AO2092" s="41"/>
      <c r="AP2092" s="41"/>
      <c r="AQ2092" s="41"/>
      <c r="AR2092" s="42"/>
      <c r="AS2092" s="42"/>
      <c r="AU2092" s="43">
        <f t="shared" si="450"/>
        <v>0</v>
      </c>
    </row>
    <row r="2093" spans="1:47" ht="15" customHeight="1" x14ac:dyDescent="0.25">
      <c r="A2093" s="11"/>
      <c r="B2093" s="19">
        <v>2262</v>
      </c>
      <c r="C2093" s="74"/>
      <c r="D2093" s="77"/>
      <c r="E2093" s="78"/>
      <c r="F2093" s="74"/>
      <c r="G2093" s="80"/>
      <c r="H2093" s="49"/>
      <c r="I2093" s="79"/>
      <c r="J2093" s="27"/>
      <c r="K2093" s="27"/>
      <c r="L2093" s="79"/>
      <c r="M2093" s="81"/>
      <c r="N2093" s="29">
        <v>0</v>
      </c>
      <c r="O2093" s="30" t="str">
        <f>IF(G2093&lt;=$N$2,"",IF(F2093=[3]Pav.tvarkyklė!$B$13,"",IF(ISBLANK(R2093),"X","")))</f>
        <v/>
      </c>
      <c r="P2093" s="88"/>
      <c r="Q2093" s="78"/>
      <c r="R2093" s="78"/>
      <c r="S2093" s="63"/>
      <c r="T2093" s="63"/>
      <c r="U2093" s="34" t="str">
        <f>IFERROR(INDEX('[3]5.Grup_T'!$G$4:$G$22,MATCH('6.Turtas'!E2093,'[3]5.Grup_T'!$E$4:$E$22,0)),"0")</f>
        <v>0</v>
      </c>
      <c r="V2093" s="35">
        <f t="shared" si="451"/>
        <v>0</v>
      </c>
      <c r="W2093" s="35">
        <f>IF(NOT(ISBLANK(H2093)),(12-DATEDIF(H2093,'[3]1.Pradzia'!$D$13,"m")),0)</f>
        <v>0</v>
      </c>
      <c r="X2093" s="35">
        <f t="shared" si="452"/>
        <v>0</v>
      </c>
      <c r="Y2093" s="35">
        <f t="shared" si="448"/>
        <v>0</v>
      </c>
      <c r="Z2093" s="35">
        <f t="shared" si="460"/>
        <v>0</v>
      </c>
      <c r="AA2093" s="36">
        <f t="shared" si="453"/>
        <v>0</v>
      </c>
      <c r="AB2093" s="36">
        <f t="shared" si="454"/>
        <v>0</v>
      </c>
      <c r="AC2093" s="37">
        <f t="shared" si="455"/>
        <v>0</v>
      </c>
      <c r="AD2093" s="35">
        <f>IF(OR(YEAR(G2093)&lt;2019,O2093="X"),0,IF(ISBLANK(H2093),DATEDIF(G2093,'[3]1.Pradzia'!$D$13,"M"),DATEDIF(G2093,H2093,"m")))</f>
        <v>0</v>
      </c>
      <c r="AE2093" s="37">
        <f>IF(E2093='[3]5.Grup_T'!$E$20,0,IF(AD2093&lt;&gt;0,M2093/V2093*MIN(12,AD2093),0))</f>
        <v>0</v>
      </c>
      <c r="AF2093" s="37">
        <f t="shared" si="456"/>
        <v>0</v>
      </c>
      <c r="AG2093" s="37">
        <f t="shared" si="457"/>
        <v>0</v>
      </c>
      <c r="AH2093" s="37">
        <f t="shared" si="458"/>
        <v>0</v>
      </c>
      <c r="AI2093" s="35" t="str">
        <f t="shared" si="459"/>
        <v>Nusidėvėjęs</v>
      </c>
      <c r="AJ2093" s="38" t="str">
        <f>IF(AND(F2093&lt;&gt;[3]Pav.tvarkyklė!$B$12,F2093&lt;&gt;[3]Pav.tvarkyklė!$B$13),"GVTNT","X")</f>
        <v>GVTNT</v>
      </c>
      <c r="AK2093" s="39">
        <f t="shared" si="461"/>
        <v>0</v>
      </c>
      <c r="AL2093" s="41"/>
      <c r="AM2093" s="41"/>
      <c r="AN2093" s="41">
        <f t="shared" si="449"/>
        <v>1900</v>
      </c>
      <c r="AO2093" s="41"/>
      <c r="AP2093" s="41"/>
      <c r="AQ2093" s="41"/>
      <c r="AR2093" s="42"/>
      <c r="AS2093" s="42"/>
      <c r="AU2093" s="43">
        <f t="shared" si="450"/>
        <v>0</v>
      </c>
    </row>
    <row r="2094" spans="1:47" ht="15" customHeight="1" x14ac:dyDescent="0.25">
      <c r="A2094" s="11"/>
      <c r="B2094" s="19">
        <v>2263</v>
      </c>
      <c r="C2094" s="74"/>
      <c r="D2094" s="77"/>
      <c r="E2094" s="78"/>
      <c r="F2094" s="74"/>
      <c r="G2094" s="80"/>
      <c r="H2094" s="49"/>
      <c r="I2094" s="79"/>
      <c r="J2094" s="27"/>
      <c r="K2094" s="27"/>
      <c r="L2094" s="79"/>
      <c r="M2094" s="81"/>
      <c r="N2094" s="29">
        <v>0</v>
      </c>
      <c r="O2094" s="30" t="str">
        <f>IF(G2094&lt;=$N$2,"",IF(F2094=[3]Pav.tvarkyklė!$B$13,"",IF(ISBLANK(R2094),"X","")))</f>
        <v/>
      </c>
      <c r="P2094" s="88"/>
      <c r="Q2094" s="78"/>
      <c r="R2094" s="78"/>
      <c r="S2094" s="63"/>
      <c r="T2094" s="63"/>
      <c r="U2094" s="34" t="str">
        <f>IFERROR(INDEX('[3]5.Grup_T'!$G$4:$G$22,MATCH('6.Turtas'!E2094,'[3]5.Grup_T'!$E$4:$E$22,0)),"0")</f>
        <v>0</v>
      </c>
      <c r="V2094" s="35">
        <f t="shared" si="451"/>
        <v>0</v>
      </c>
      <c r="W2094" s="35">
        <f>IF(NOT(ISBLANK(H2094)),(12-DATEDIF(H2094,'[3]1.Pradzia'!$D$13,"m")),0)</f>
        <v>0</v>
      </c>
      <c r="X2094" s="35">
        <f t="shared" si="452"/>
        <v>0</v>
      </c>
      <c r="Y2094" s="35">
        <f t="shared" si="448"/>
        <v>0</v>
      </c>
      <c r="Z2094" s="35">
        <f t="shared" si="460"/>
        <v>0</v>
      </c>
      <c r="AA2094" s="36">
        <f t="shared" si="453"/>
        <v>0</v>
      </c>
      <c r="AB2094" s="36">
        <f t="shared" si="454"/>
        <v>0</v>
      </c>
      <c r="AC2094" s="37">
        <f t="shared" si="455"/>
        <v>0</v>
      </c>
      <c r="AD2094" s="35">
        <f>IF(OR(YEAR(G2094)&lt;2019,O2094="X"),0,IF(ISBLANK(H2094),DATEDIF(G2094,'[3]1.Pradzia'!$D$13,"M"),DATEDIF(G2094,H2094,"m")))</f>
        <v>0</v>
      </c>
      <c r="AE2094" s="37">
        <f>IF(E2094='[3]5.Grup_T'!$E$20,0,IF(AD2094&lt;&gt;0,M2094/V2094*MIN(12,AD2094),0))</f>
        <v>0</v>
      </c>
      <c r="AF2094" s="37">
        <f t="shared" si="456"/>
        <v>0</v>
      </c>
      <c r="AG2094" s="37">
        <f t="shared" si="457"/>
        <v>0</v>
      </c>
      <c r="AH2094" s="37">
        <f t="shared" si="458"/>
        <v>0</v>
      </c>
      <c r="AI2094" s="35" t="str">
        <f t="shared" si="459"/>
        <v>Nusidėvėjęs</v>
      </c>
      <c r="AJ2094" s="38" t="str">
        <f>IF(AND(F2094&lt;&gt;[3]Pav.tvarkyklė!$B$12,F2094&lt;&gt;[3]Pav.tvarkyklė!$B$13),"GVTNT","X")</f>
        <v>GVTNT</v>
      </c>
      <c r="AK2094" s="39">
        <f t="shared" si="461"/>
        <v>0</v>
      </c>
      <c r="AL2094" s="41"/>
      <c r="AM2094" s="41"/>
      <c r="AN2094" s="41">
        <f t="shared" si="449"/>
        <v>1900</v>
      </c>
      <c r="AO2094" s="41"/>
      <c r="AP2094" s="41"/>
      <c r="AQ2094" s="41"/>
      <c r="AR2094" s="42"/>
      <c r="AS2094" s="42"/>
      <c r="AU2094" s="43">
        <f t="shared" si="450"/>
        <v>0</v>
      </c>
    </row>
    <row r="2095" spans="1:47" ht="15" customHeight="1" x14ac:dyDescent="0.25">
      <c r="A2095" s="11"/>
      <c r="B2095" s="19">
        <v>2264</v>
      </c>
      <c r="C2095" s="74"/>
      <c r="D2095" s="77"/>
      <c r="E2095" s="78"/>
      <c r="F2095" s="74"/>
      <c r="G2095" s="80"/>
      <c r="H2095" s="49"/>
      <c r="I2095" s="79"/>
      <c r="J2095" s="27"/>
      <c r="K2095" s="27"/>
      <c r="L2095" s="79"/>
      <c r="M2095" s="81"/>
      <c r="N2095" s="29">
        <v>0</v>
      </c>
      <c r="O2095" s="30" t="str">
        <f>IF(G2095&lt;=$N$2,"",IF(F2095=[3]Pav.tvarkyklė!$B$13,"",IF(ISBLANK(R2095),"X","")))</f>
        <v/>
      </c>
      <c r="P2095" s="88"/>
      <c r="Q2095" s="78"/>
      <c r="R2095" s="78"/>
      <c r="S2095" s="63"/>
      <c r="T2095" s="63"/>
      <c r="U2095" s="34" t="str">
        <f>IFERROR(INDEX('[3]5.Grup_T'!$G$4:$G$22,MATCH('6.Turtas'!E2095,'[3]5.Grup_T'!$E$4:$E$22,0)),"0")</f>
        <v>0</v>
      </c>
      <c r="V2095" s="35">
        <f t="shared" si="451"/>
        <v>0</v>
      </c>
      <c r="W2095" s="35">
        <f>IF(NOT(ISBLANK(H2095)),(12-DATEDIF(H2095,'[3]1.Pradzia'!$D$13,"m")),0)</f>
        <v>0</v>
      </c>
      <c r="X2095" s="35">
        <f t="shared" si="452"/>
        <v>0</v>
      </c>
      <c r="Y2095" s="35">
        <f t="shared" si="448"/>
        <v>0</v>
      </c>
      <c r="Z2095" s="35">
        <f t="shared" si="460"/>
        <v>0</v>
      </c>
      <c r="AA2095" s="36">
        <f t="shared" si="453"/>
        <v>0</v>
      </c>
      <c r="AB2095" s="36">
        <f t="shared" si="454"/>
        <v>0</v>
      </c>
      <c r="AC2095" s="37">
        <f t="shared" si="455"/>
        <v>0</v>
      </c>
      <c r="AD2095" s="35">
        <f>IF(OR(YEAR(G2095)&lt;2019,O2095="X"),0,IF(ISBLANK(H2095),DATEDIF(G2095,'[3]1.Pradzia'!$D$13,"M"),DATEDIF(G2095,H2095,"m")))</f>
        <v>0</v>
      </c>
      <c r="AE2095" s="37">
        <f>IF(E2095='[3]5.Grup_T'!$E$20,0,IF(AD2095&lt;&gt;0,M2095/V2095*MIN(12,AD2095),0))</f>
        <v>0</v>
      </c>
      <c r="AF2095" s="37">
        <f t="shared" si="456"/>
        <v>0</v>
      </c>
      <c r="AG2095" s="37">
        <f t="shared" si="457"/>
        <v>0</v>
      </c>
      <c r="AH2095" s="37">
        <f t="shared" si="458"/>
        <v>0</v>
      </c>
      <c r="AI2095" s="35" t="str">
        <f t="shared" si="459"/>
        <v>Nusidėvėjęs</v>
      </c>
      <c r="AJ2095" s="38" t="str">
        <f>IF(AND(F2095&lt;&gt;[3]Pav.tvarkyklė!$B$12,F2095&lt;&gt;[3]Pav.tvarkyklė!$B$13),"GVTNT","X")</f>
        <v>GVTNT</v>
      </c>
      <c r="AK2095" s="39">
        <f t="shared" si="461"/>
        <v>0</v>
      </c>
      <c r="AL2095" s="41"/>
      <c r="AM2095" s="41"/>
      <c r="AN2095" s="41">
        <f t="shared" si="449"/>
        <v>1900</v>
      </c>
      <c r="AO2095" s="41"/>
      <c r="AP2095" s="41"/>
      <c r="AQ2095" s="41"/>
      <c r="AR2095" s="42"/>
      <c r="AS2095" s="42"/>
      <c r="AU2095" s="43">
        <f t="shared" si="450"/>
        <v>0</v>
      </c>
    </row>
    <row r="2096" spans="1:47" ht="15" customHeight="1" x14ac:dyDescent="0.25">
      <c r="A2096" s="11"/>
      <c r="B2096" s="19">
        <v>2265</v>
      </c>
      <c r="C2096" s="74"/>
      <c r="D2096" s="77"/>
      <c r="E2096" s="78"/>
      <c r="F2096" s="74"/>
      <c r="G2096" s="80"/>
      <c r="H2096" s="49"/>
      <c r="I2096" s="79"/>
      <c r="J2096" s="27"/>
      <c r="K2096" s="27"/>
      <c r="L2096" s="79"/>
      <c r="M2096" s="81"/>
      <c r="N2096" s="29">
        <v>0</v>
      </c>
      <c r="O2096" s="30" t="str">
        <f>IF(G2096&lt;=$N$2,"",IF(F2096=[3]Pav.tvarkyklė!$B$13,"",IF(ISBLANK(R2096),"X","")))</f>
        <v/>
      </c>
      <c r="P2096" s="88"/>
      <c r="Q2096" s="78"/>
      <c r="R2096" s="78"/>
      <c r="S2096" s="63"/>
      <c r="T2096" s="63"/>
      <c r="U2096" s="34" t="str">
        <f>IFERROR(INDEX('[3]5.Grup_T'!$G$4:$G$22,MATCH('6.Turtas'!E2096,'[3]5.Grup_T'!$E$4:$E$22,0)),"0")</f>
        <v>0</v>
      </c>
      <c r="V2096" s="35">
        <f t="shared" si="451"/>
        <v>0</v>
      </c>
      <c r="W2096" s="35">
        <f>IF(NOT(ISBLANK(H2096)),(12-DATEDIF(H2096,'[3]1.Pradzia'!$D$13,"m")),0)</f>
        <v>0</v>
      </c>
      <c r="X2096" s="35">
        <f t="shared" si="452"/>
        <v>0</v>
      </c>
      <c r="Y2096" s="35">
        <f t="shared" si="448"/>
        <v>0</v>
      </c>
      <c r="Z2096" s="35">
        <f t="shared" si="460"/>
        <v>0</v>
      </c>
      <c r="AA2096" s="36">
        <f t="shared" si="453"/>
        <v>0</v>
      </c>
      <c r="AB2096" s="36">
        <f t="shared" si="454"/>
        <v>0</v>
      </c>
      <c r="AC2096" s="37">
        <f t="shared" si="455"/>
        <v>0</v>
      </c>
      <c r="AD2096" s="35">
        <f>IF(OR(YEAR(G2096)&lt;2019,O2096="X"),0,IF(ISBLANK(H2096),DATEDIF(G2096,'[3]1.Pradzia'!$D$13,"M"),DATEDIF(G2096,H2096,"m")))</f>
        <v>0</v>
      </c>
      <c r="AE2096" s="37">
        <f>IF(E2096='[3]5.Grup_T'!$E$20,0,IF(AD2096&lt;&gt;0,M2096/V2096*MIN(12,AD2096),0))</f>
        <v>0</v>
      </c>
      <c r="AF2096" s="37">
        <f t="shared" si="456"/>
        <v>0</v>
      </c>
      <c r="AG2096" s="37">
        <f t="shared" si="457"/>
        <v>0</v>
      </c>
      <c r="AH2096" s="37">
        <f t="shared" si="458"/>
        <v>0</v>
      </c>
      <c r="AI2096" s="35" t="str">
        <f t="shared" si="459"/>
        <v>Nusidėvėjęs</v>
      </c>
      <c r="AJ2096" s="38" t="str">
        <f>IF(AND(F2096&lt;&gt;[3]Pav.tvarkyklė!$B$12,F2096&lt;&gt;[3]Pav.tvarkyklė!$B$13),"GVTNT","X")</f>
        <v>GVTNT</v>
      </c>
      <c r="AK2096" s="39">
        <f t="shared" si="461"/>
        <v>0</v>
      </c>
      <c r="AL2096" s="41"/>
      <c r="AM2096" s="41"/>
      <c r="AN2096" s="41">
        <f t="shared" si="449"/>
        <v>1900</v>
      </c>
      <c r="AO2096" s="41"/>
      <c r="AP2096" s="41"/>
      <c r="AQ2096" s="41"/>
      <c r="AR2096" s="42"/>
      <c r="AS2096" s="42"/>
      <c r="AU2096" s="43">
        <f t="shared" si="450"/>
        <v>0</v>
      </c>
    </row>
    <row r="2097" spans="1:47" ht="15" customHeight="1" x14ac:dyDescent="0.25">
      <c r="A2097" s="11"/>
      <c r="B2097" s="19">
        <v>2266</v>
      </c>
      <c r="C2097" s="74"/>
      <c r="D2097" s="77"/>
      <c r="E2097" s="78"/>
      <c r="F2097" s="74"/>
      <c r="G2097" s="80"/>
      <c r="H2097" s="49"/>
      <c r="I2097" s="79"/>
      <c r="J2097" s="27"/>
      <c r="K2097" s="27"/>
      <c r="L2097" s="79"/>
      <c r="M2097" s="81"/>
      <c r="N2097" s="29">
        <v>0</v>
      </c>
      <c r="O2097" s="30" t="str">
        <f>IF(G2097&lt;=$N$2,"",IF(F2097=[3]Pav.tvarkyklė!$B$13,"",IF(ISBLANK(R2097),"X","")))</f>
        <v/>
      </c>
      <c r="P2097" s="88"/>
      <c r="Q2097" s="78"/>
      <c r="R2097" s="78"/>
      <c r="S2097" s="63"/>
      <c r="T2097" s="63"/>
      <c r="U2097" s="34" t="str">
        <f>IFERROR(INDEX('[3]5.Grup_T'!$G$4:$G$22,MATCH('6.Turtas'!E2097,'[3]5.Grup_T'!$E$4:$E$22,0)),"0")</f>
        <v>0</v>
      </c>
      <c r="V2097" s="35">
        <f t="shared" si="451"/>
        <v>0</v>
      </c>
      <c r="W2097" s="35">
        <f>IF(NOT(ISBLANK(H2097)),(12-DATEDIF(H2097,'[3]1.Pradzia'!$D$13,"m")),0)</f>
        <v>0</v>
      </c>
      <c r="X2097" s="35">
        <f t="shared" si="452"/>
        <v>0</v>
      </c>
      <c r="Y2097" s="35">
        <f t="shared" si="448"/>
        <v>0</v>
      </c>
      <c r="Z2097" s="35">
        <f t="shared" si="460"/>
        <v>0</v>
      </c>
      <c r="AA2097" s="36">
        <f t="shared" si="453"/>
        <v>0</v>
      </c>
      <c r="AB2097" s="36">
        <f t="shared" si="454"/>
        <v>0</v>
      </c>
      <c r="AC2097" s="37">
        <f t="shared" si="455"/>
        <v>0</v>
      </c>
      <c r="AD2097" s="35">
        <f>IF(OR(YEAR(G2097)&lt;2019,O2097="X"),0,IF(ISBLANK(H2097),DATEDIF(G2097,'[3]1.Pradzia'!$D$13,"M"),DATEDIF(G2097,H2097,"m")))</f>
        <v>0</v>
      </c>
      <c r="AE2097" s="37">
        <f>IF(E2097='[3]5.Grup_T'!$E$20,0,IF(AD2097&lt;&gt;0,M2097/V2097*MIN(12,AD2097),0))</f>
        <v>0</v>
      </c>
      <c r="AF2097" s="37">
        <f t="shared" si="456"/>
        <v>0</v>
      </c>
      <c r="AG2097" s="37">
        <f t="shared" si="457"/>
        <v>0</v>
      </c>
      <c r="AH2097" s="37">
        <f t="shared" si="458"/>
        <v>0</v>
      </c>
      <c r="AI2097" s="35" t="str">
        <f t="shared" si="459"/>
        <v>Nusidėvėjęs</v>
      </c>
      <c r="AJ2097" s="38" t="str">
        <f>IF(AND(F2097&lt;&gt;[3]Pav.tvarkyklė!$B$12,F2097&lt;&gt;[3]Pav.tvarkyklė!$B$13),"GVTNT","X")</f>
        <v>GVTNT</v>
      </c>
      <c r="AK2097" s="39">
        <f t="shared" si="461"/>
        <v>0</v>
      </c>
      <c r="AL2097" s="41"/>
      <c r="AM2097" s="41"/>
      <c r="AN2097" s="41">
        <f t="shared" si="449"/>
        <v>1900</v>
      </c>
      <c r="AO2097" s="41"/>
      <c r="AP2097" s="41"/>
      <c r="AQ2097" s="41"/>
      <c r="AR2097" s="42"/>
      <c r="AS2097" s="42"/>
      <c r="AU2097" s="43">
        <f t="shared" si="450"/>
        <v>0</v>
      </c>
    </row>
    <row r="2098" spans="1:47" ht="15" customHeight="1" x14ac:dyDescent="0.25">
      <c r="A2098" s="11"/>
      <c r="B2098" s="19">
        <v>2267</v>
      </c>
      <c r="C2098" s="74"/>
      <c r="D2098" s="77"/>
      <c r="E2098" s="78"/>
      <c r="F2098" s="74"/>
      <c r="G2098" s="80"/>
      <c r="H2098" s="49"/>
      <c r="I2098" s="79"/>
      <c r="J2098" s="27"/>
      <c r="K2098" s="27"/>
      <c r="L2098" s="79"/>
      <c r="M2098" s="81"/>
      <c r="N2098" s="29">
        <v>0</v>
      </c>
      <c r="O2098" s="30" t="str">
        <f>IF(G2098&lt;=$N$2,"",IF(F2098=[3]Pav.tvarkyklė!$B$13,"",IF(ISBLANK(R2098),"X","")))</f>
        <v/>
      </c>
      <c r="P2098" s="88"/>
      <c r="Q2098" s="78"/>
      <c r="R2098" s="78"/>
      <c r="S2098" s="63"/>
      <c r="T2098" s="63"/>
      <c r="U2098" s="34" t="str">
        <f>IFERROR(INDEX('[3]5.Grup_T'!$G$4:$G$22,MATCH('6.Turtas'!E2098,'[3]5.Grup_T'!$E$4:$E$22,0)),"0")</f>
        <v>0</v>
      </c>
      <c r="V2098" s="35">
        <f t="shared" si="451"/>
        <v>0</v>
      </c>
      <c r="W2098" s="35">
        <f>IF(NOT(ISBLANK(H2098)),(12-DATEDIF(H2098,'[3]1.Pradzia'!$D$13,"m")),0)</f>
        <v>0</v>
      </c>
      <c r="X2098" s="35">
        <f t="shared" si="452"/>
        <v>0</v>
      </c>
      <c r="Y2098" s="35">
        <f t="shared" si="448"/>
        <v>0</v>
      </c>
      <c r="Z2098" s="35">
        <f t="shared" si="460"/>
        <v>0</v>
      </c>
      <c r="AA2098" s="36">
        <f t="shared" si="453"/>
        <v>0</v>
      </c>
      <c r="AB2098" s="36">
        <f t="shared" si="454"/>
        <v>0</v>
      </c>
      <c r="AC2098" s="37">
        <f t="shared" si="455"/>
        <v>0</v>
      </c>
      <c r="AD2098" s="35">
        <f>IF(OR(YEAR(G2098)&lt;2019,O2098="X"),0,IF(ISBLANK(H2098),DATEDIF(G2098,'[3]1.Pradzia'!$D$13,"M"),DATEDIF(G2098,H2098,"m")))</f>
        <v>0</v>
      </c>
      <c r="AE2098" s="37">
        <f>IF(E2098='[3]5.Grup_T'!$E$20,0,IF(AD2098&lt;&gt;0,M2098/V2098*MIN(12,AD2098),0))</f>
        <v>0</v>
      </c>
      <c r="AF2098" s="37">
        <f t="shared" si="456"/>
        <v>0</v>
      </c>
      <c r="AG2098" s="37">
        <f t="shared" si="457"/>
        <v>0</v>
      </c>
      <c r="AH2098" s="37">
        <f t="shared" si="458"/>
        <v>0</v>
      </c>
      <c r="AI2098" s="35" t="str">
        <f t="shared" si="459"/>
        <v>Nusidėvėjęs</v>
      </c>
      <c r="AJ2098" s="38" t="str">
        <f>IF(AND(F2098&lt;&gt;[3]Pav.tvarkyklė!$B$12,F2098&lt;&gt;[3]Pav.tvarkyklė!$B$13),"GVTNT","X")</f>
        <v>GVTNT</v>
      </c>
      <c r="AK2098" s="39">
        <f t="shared" si="461"/>
        <v>0</v>
      </c>
      <c r="AL2098" s="41"/>
      <c r="AM2098" s="41"/>
      <c r="AN2098" s="41">
        <f t="shared" si="449"/>
        <v>1900</v>
      </c>
      <c r="AO2098" s="41"/>
      <c r="AP2098" s="41"/>
      <c r="AQ2098" s="41"/>
      <c r="AR2098" s="42"/>
      <c r="AS2098" s="42"/>
      <c r="AU2098" s="43">
        <f t="shared" si="450"/>
        <v>0</v>
      </c>
    </row>
    <row r="2099" spans="1:47" ht="15" customHeight="1" x14ac:dyDescent="0.25">
      <c r="A2099" s="11"/>
      <c r="B2099" s="19">
        <v>2268</v>
      </c>
      <c r="C2099" s="74"/>
      <c r="D2099" s="77"/>
      <c r="E2099" s="78"/>
      <c r="F2099" s="74"/>
      <c r="G2099" s="80"/>
      <c r="H2099" s="49"/>
      <c r="I2099" s="79"/>
      <c r="J2099" s="27"/>
      <c r="K2099" s="27"/>
      <c r="L2099" s="79"/>
      <c r="M2099" s="81"/>
      <c r="N2099" s="29">
        <v>0</v>
      </c>
      <c r="O2099" s="30" t="str">
        <f>IF(G2099&lt;=$N$2,"",IF(F2099=[3]Pav.tvarkyklė!$B$13,"",IF(ISBLANK(R2099),"X","")))</f>
        <v/>
      </c>
      <c r="P2099" s="88"/>
      <c r="Q2099" s="78"/>
      <c r="R2099" s="78"/>
      <c r="S2099" s="63"/>
      <c r="T2099" s="63"/>
      <c r="U2099" s="34" t="str">
        <f>IFERROR(INDEX('[3]5.Grup_T'!$G$4:$G$22,MATCH('6.Turtas'!E2099,'[3]5.Grup_T'!$E$4:$E$22,0)),"0")</f>
        <v>0</v>
      </c>
      <c r="V2099" s="35">
        <f t="shared" si="451"/>
        <v>0</v>
      </c>
      <c r="W2099" s="35">
        <f>IF(NOT(ISBLANK(H2099)),(12-DATEDIF(H2099,'[3]1.Pradzia'!$D$13,"m")),0)</f>
        <v>0</v>
      </c>
      <c r="X2099" s="35">
        <f t="shared" si="452"/>
        <v>0</v>
      </c>
      <c r="Y2099" s="35">
        <f t="shared" si="448"/>
        <v>0</v>
      </c>
      <c r="Z2099" s="35">
        <f t="shared" si="460"/>
        <v>0</v>
      </c>
      <c r="AA2099" s="36">
        <f t="shared" si="453"/>
        <v>0</v>
      </c>
      <c r="AB2099" s="36">
        <f t="shared" si="454"/>
        <v>0</v>
      </c>
      <c r="AC2099" s="37">
        <f t="shared" si="455"/>
        <v>0</v>
      </c>
      <c r="AD2099" s="35">
        <f>IF(OR(YEAR(G2099)&lt;2019,O2099="X"),0,IF(ISBLANK(H2099),DATEDIF(G2099,'[3]1.Pradzia'!$D$13,"M"),DATEDIF(G2099,H2099,"m")))</f>
        <v>0</v>
      </c>
      <c r="AE2099" s="37">
        <f>IF(E2099='[3]5.Grup_T'!$E$20,0,IF(AD2099&lt;&gt;0,M2099/V2099*MIN(12,AD2099),0))</f>
        <v>0</v>
      </c>
      <c r="AF2099" s="37">
        <f t="shared" si="456"/>
        <v>0</v>
      </c>
      <c r="AG2099" s="37">
        <f t="shared" si="457"/>
        <v>0</v>
      </c>
      <c r="AH2099" s="37">
        <f t="shared" si="458"/>
        <v>0</v>
      </c>
      <c r="AI2099" s="35" t="str">
        <f t="shared" si="459"/>
        <v>Nusidėvėjęs</v>
      </c>
      <c r="AJ2099" s="38" t="str">
        <f>IF(AND(F2099&lt;&gt;[3]Pav.tvarkyklė!$B$12,F2099&lt;&gt;[3]Pav.tvarkyklė!$B$13),"GVTNT","X")</f>
        <v>GVTNT</v>
      </c>
      <c r="AK2099" s="39">
        <f t="shared" si="461"/>
        <v>0</v>
      </c>
      <c r="AL2099" s="41"/>
      <c r="AM2099" s="41"/>
      <c r="AN2099" s="41">
        <f t="shared" si="449"/>
        <v>1900</v>
      </c>
      <c r="AO2099" s="41"/>
      <c r="AP2099" s="41"/>
      <c r="AQ2099" s="41"/>
      <c r="AR2099" s="42"/>
      <c r="AS2099" s="42"/>
      <c r="AU2099" s="43">
        <f t="shared" si="450"/>
        <v>0</v>
      </c>
    </row>
    <row r="2100" spans="1:47" ht="15" customHeight="1" x14ac:dyDescent="0.25">
      <c r="A2100" s="11"/>
      <c r="B2100" s="19">
        <v>2269</v>
      </c>
      <c r="C2100" s="74"/>
      <c r="D2100" s="77"/>
      <c r="E2100" s="78"/>
      <c r="F2100" s="74"/>
      <c r="G2100" s="80"/>
      <c r="H2100" s="49"/>
      <c r="I2100" s="79"/>
      <c r="J2100" s="27"/>
      <c r="K2100" s="27"/>
      <c r="L2100" s="79"/>
      <c r="M2100" s="81"/>
      <c r="N2100" s="29">
        <v>0</v>
      </c>
      <c r="O2100" s="30" t="str">
        <f>IF(G2100&lt;=$N$2,"",IF(F2100=[3]Pav.tvarkyklė!$B$13,"",IF(ISBLANK(R2100),"X","")))</f>
        <v/>
      </c>
      <c r="P2100" s="88"/>
      <c r="Q2100" s="78"/>
      <c r="R2100" s="78"/>
      <c r="S2100" s="63"/>
      <c r="T2100" s="63"/>
      <c r="U2100" s="34" t="str">
        <f>IFERROR(INDEX('[3]5.Grup_T'!$G$4:$G$22,MATCH('6.Turtas'!E2100,'[3]5.Grup_T'!$E$4:$E$22,0)),"0")</f>
        <v>0</v>
      </c>
      <c r="V2100" s="35">
        <f t="shared" si="451"/>
        <v>0</v>
      </c>
      <c r="W2100" s="35">
        <f>IF(NOT(ISBLANK(H2100)),(12-DATEDIF(H2100,'[3]1.Pradzia'!$D$13,"m")),0)</f>
        <v>0</v>
      </c>
      <c r="X2100" s="35">
        <f t="shared" si="452"/>
        <v>0</v>
      </c>
      <c r="Y2100" s="35">
        <f t="shared" si="448"/>
        <v>0</v>
      </c>
      <c r="Z2100" s="35">
        <f t="shared" si="460"/>
        <v>0</v>
      </c>
      <c r="AA2100" s="36">
        <f t="shared" si="453"/>
        <v>0</v>
      </c>
      <c r="AB2100" s="36">
        <f t="shared" si="454"/>
        <v>0</v>
      </c>
      <c r="AC2100" s="37">
        <f t="shared" si="455"/>
        <v>0</v>
      </c>
      <c r="AD2100" s="35">
        <f>IF(OR(YEAR(G2100)&lt;2019,O2100="X"),0,IF(ISBLANK(H2100),DATEDIF(G2100,'[3]1.Pradzia'!$D$13,"M"),DATEDIF(G2100,H2100,"m")))</f>
        <v>0</v>
      </c>
      <c r="AE2100" s="37">
        <f>IF(E2100='[3]5.Grup_T'!$E$20,0,IF(AD2100&lt;&gt;0,M2100/V2100*MIN(12,AD2100),0))</f>
        <v>0</v>
      </c>
      <c r="AF2100" s="37">
        <f t="shared" si="456"/>
        <v>0</v>
      </c>
      <c r="AG2100" s="37">
        <f t="shared" si="457"/>
        <v>0</v>
      </c>
      <c r="AH2100" s="37">
        <f t="shared" si="458"/>
        <v>0</v>
      </c>
      <c r="AI2100" s="35" t="str">
        <f t="shared" si="459"/>
        <v>Nusidėvėjęs</v>
      </c>
      <c r="AJ2100" s="38" t="str">
        <f>IF(AND(F2100&lt;&gt;[3]Pav.tvarkyklė!$B$12,F2100&lt;&gt;[3]Pav.tvarkyklė!$B$13),"GVTNT","X")</f>
        <v>GVTNT</v>
      </c>
      <c r="AK2100" s="39">
        <f t="shared" si="461"/>
        <v>0</v>
      </c>
      <c r="AL2100" s="41"/>
      <c r="AM2100" s="41"/>
      <c r="AN2100" s="41">
        <f t="shared" si="449"/>
        <v>1900</v>
      </c>
      <c r="AO2100" s="41"/>
      <c r="AP2100" s="41"/>
      <c r="AQ2100" s="41"/>
      <c r="AR2100" s="42"/>
      <c r="AS2100" s="42"/>
      <c r="AU2100" s="43">
        <f t="shared" si="450"/>
        <v>0</v>
      </c>
    </row>
    <row r="2101" spans="1:47" ht="15" customHeight="1" x14ac:dyDescent="0.25">
      <c r="A2101" s="11"/>
      <c r="B2101" s="19">
        <v>2270</v>
      </c>
      <c r="C2101" s="74"/>
      <c r="D2101" s="77"/>
      <c r="E2101" s="78"/>
      <c r="F2101" s="74"/>
      <c r="G2101" s="80"/>
      <c r="H2101" s="49"/>
      <c r="I2101" s="79"/>
      <c r="J2101" s="27"/>
      <c r="K2101" s="27"/>
      <c r="L2101" s="79"/>
      <c r="M2101" s="81"/>
      <c r="N2101" s="29">
        <v>0</v>
      </c>
      <c r="O2101" s="30" t="str">
        <f>IF(G2101&lt;=$N$2,"",IF(F2101=[3]Pav.tvarkyklė!$B$13,"",IF(ISBLANK(R2101),"X","")))</f>
        <v/>
      </c>
      <c r="P2101" s="88"/>
      <c r="Q2101" s="78"/>
      <c r="R2101" s="78"/>
      <c r="S2101" s="63"/>
      <c r="T2101" s="63"/>
      <c r="U2101" s="34" t="str">
        <f>IFERROR(INDEX('[3]5.Grup_T'!$G$4:$G$22,MATCH('6.Turtas'!E2101,'[3]5.Grup_T'!$E$4:$E$22,0)),"0")</f>
        <v>0</v>
      </c>
      <c r="V2101" s="35">
        <f t="shared" si="451"/>
        <v>0</v>
      </c>
      <c r="W2101" s="35">
        <f>IF(NOT(ISBLANK(H2101)),(12-DATEDIF(H2101,'[3]1.Pradzia'!$D$13,"m")),0)</f>
        <v>0</v>
      </c>
      <c r="X2101" s="35">
        <f t="shared" si="452"/>
        <v>0</v>
      </c>
      <c r="Y2101" s="35">
        <f t="shared" si="448"/>
        <v>0</v>
      </c>
      <c r="Z2101" s="35">
        <f t="shared" si="460"/>
        <v>0</v>
      </c>
      <c r="AA2101" s="36">
        <f t="shared" si="453"/>
        <v>0</v>
      </c>
      <c r="AB2101" s="36">
        <f t="shared" si="454"/>
        <v>0</v>
      </c>
      <c r="AC2101" s="37">
        <f t="shared" si="455"/>
        <v>0</v>
      </c>
      <c r="AD2101" s="35">
        <f>IF(OR(YEAR(G2101)&lt;2019,O2101="X"),0,IF(ISBLANK(H2101),DATEDIF(G2101,'[3]1.Pradzia'!$D$13,"M"),DATEDIF(G2101,H2101,"m")))</f>
        <v>0</v>
      </c>
      <c r="AE2101" s="37">
        <f>IF(E2101='[3]5.Grup_T'!$E$20,0,IF(AD2101&lt;&gt;0,M2101/V2101*MIN(12,AD2101),0))</f>
        <v>0</v>
      </c>
      <c r="AF2101" s="37">
        <f t="shared" si="456"/>
        <v>0</v>
      </c>
      <c r="AG2101" s="37">
        <f t="shared" si="457"/>
        <v>0</v>
      </c>
      <c r="AH2101" s="37">
        <f t="shared" si="458"/>
        <v>0</v>
      </c>
      <c r="AI2101" s="35" t="str">
        <f t="shared" si="459"/>
        <v>Nusidėvėjęs</v>
      </c>
      <c r="AJ2101" s="38" t="str">
        <f>IF(AND(F2101&lt;&gt;[3]Pav.tvarkyklė!$B$12,F2101&lt;&gt;[3]Pav.tvarkyklė!$B$13),"GVTNT","X")</f>
        <v>GVTNT</v>
      </c>
      <c r="AK2101" s="39">
        <f t="shared" si="461"/>
        <v>0</v>
      </c>
      <c r="AL2101" s="41"/>
      <c r="AM2101" s="41"/>
      <c r="AN2101" s="41">
        <f t="shared" si="449"/>
        <v>1900</v>
      </c>
      <c r="AO2101" s="41"/>
      <c r="AP2101" s="41"/>
      <c r="AQ2101" s="41"/>
      <c r="AR2101" s="42"/>
      <c r="AS2101" s="42"/>
      <c r="AU2101" s="43">
        <f t="shared" si="450"/>
        <v>0</v>
      </c>
    </row>
    <row r="2102" spans="1:47" ht="15" customHeight="1" x14ac:dyDescent="0.25">
      <c r="A2102" s="11"/>
      <c r="B2102" s="19">
        <v>2271</v>
      </c>
      <c r="C2102" s="74"/>
      <c r="D2102" s="77"/>
      <c r="E2102" s="78"/>
      <c r="F2102" s="74"/>
      <c r="G2102" s="80"/>
      <c r="H2102" s="49"/>
      <c r="I2102" s="79"/>
      <c r="J2102" s="27"/>
      <c r="K2102" s="27"/>
      <c r="L2102" s="79"/>
      <c r="M2102" s="81"/>
      <c r="N2102" s="29">
        <v>0</v>
      </c>
      <c r="O2102" s="30" t="str">
        <f>IF(G2102&lt;=$N$2,"",IF(F2102=[3]Pav.tvarkyklė!$B$13,"",IF(ISBLANK(R2102),"X","")))</f>
        <v/>
      </c>
      <c r="P2102" s="88"/>
      <c r="Q2102" s="78"/>
      <c r="R2102" s="78"/>
      <c r="S2102" s="63"/>
      <c r="T2102" s="63"/>
      <c r="U2102" s="34" t="str">
        <f>IFERROR(INDEX('[3]5.Grup_T'!$G$4:$G$22,MATCH('6.Turtas'!E2102,'[3]5.Grup_T'!$E$4:$E$22,0)),"0")</f>
        <v>0</v>
      </c>
      <c r="V2102" s="35">
        <f t="shared" si="451"/>
        <v>0</v>
      </c>
      <c r="W2102" s="35">
        <f>IF(NOT(ISBLANK(H2102)),(12-DATEDIF(H2102,'[3]1.Pradzia'!$D$13,"m")),0)</f>
        <v>0</v>
      </c>
      <c r="X2102" s="35">
        <f t="shared" si="452"/>
        <v>0</v>
      </c>
      <c r="Y2102" s="35">
        <f t="shared" si="448"/>
        <v>0</v>
      </c>
      <c r="Z2102" s="35">
        <f t="shared" si="460"/>
        <v>0</v>
      </c>
      <c r="AA2102" s="36">
        <f t="shared" si="453"/>
        <v>0</v>
      </c>
      <c r="AB2102" s="36">
        <f t="shared" si="454"/>
        <v>0</v>
      </c>
      <c r="AC2102" s="37">
        <f t="shared" si="455"/>
        <v>0</v>
      </c>
      <c r="AD2102" s="35">
        <f>IF(OR(YEAR(G2102)&lt;2019,O2102="X"),0,IF(ISBLANK(H2102),DATEDIF(G2102,'[3]1.Pradzia'!$D$13,"M"),DATEDIF(G2102,H2102,"m")))</f>
        <v>0</v>
      </c>
      <c r="AE2102" s="37">
        <f>IF(E2102='[3]5.Grup_T'!$E$20,0,IF(AD2102&lt;&gt;0,M2102/V2102*MIN(12,AD2102),0))</f>
        <v>0</v>
      </c>
      <c r="AF2102" s="37">
        <f t="shared" si="456"/>
        <v>0</v>
      </c>
      <c r="AG2102" s="37">
        <f t="shared" si="457"/>
        <v>0</v>
      </c>
      <c r="AH2102" s="37">
        <f t="shared" si="458"/>
        <v>0</v>
      </c>
      <c r="AI2102" s="35" t="str">
        <f t="shared" si="459"/>
        <v>Nusidėvėjęs</v>
      </c>
      <c r="AJ2102" s="38" t="str">
        <f>IF(AND(F2102&lt;&gt;[3]Pav.tvarkyklė!$B$12,F2102&lt;&gt;[3]Pav.tvarkyklė!$B$13),"GVTNT","X")</f>
        <v>GVTNT</v>
      </c>
      <c r="AK2102" s="39">
        <f t="shared" si="461"/>
        <v>0</v>
      </c>
      <c r="AL2102" s="41"/>
      <c r="AM2102" s="41"/>
      <c r="AN2102" s="41">
        <f t="shared" si="449"/>
        <v>1900</v>
      </c>
      <c r="AO2102" s="41"/>
      <c r="AP2102" s="41"/>
      <c r="AQ2102" s="41"/>
      <c r="AR2102" s="42"/>
      <c r="AS2102" s="42"/>
      <c r="AU2102" s="43">
        <f t="shared" si="450"/>
        <v>0</v>
      </c>
    </row>
    <row r="2103" spans="1:47" ht="15" customHeight="1" x14ac:dyDescent="0.25">
      <c r="A2103" s="11"/>
      <c r="B2103" s="19">
        <v>2272</v>
      </c>
      <c r="C2103" s="74"/>
      <c r="D2103" s="77"/>
      <c r="E2103" s="78"/>
      <c r="F2103" s="74"/>
      <c r="G2103" s="80"/>
      <c r="H2103" s="49"/>
      <c r="I2103" s="79"/>
      <c r="J2103" s="27"/>
      <c r="K2103" s="27"/>
      <c r="L2103" s="79"/>
      <c r="M2103" s="81"/>
      <c r="N2103" s="29">
        <v>0</v>
      </c>
      <c r="O2103" s="30" t="str">
        <f>IF(G2103&lt;=$N$2,"",IF(F2103=[3]Pav.tvarkyklė!$B$13,"",IF(ISBLANK(R2103),"X","")))</f>
        <v/>
      </c>
      <c r="P2103" s="88"/>
      <c r="Q2103" s="78"/>
      <c r="R2103" s="78"/>
      <c r="S2103" s="63"/>
      <c r="T2103" s="63"/>
      <c r="U2103" s="34" t="str">
        <f>IFERROR(INDEX('[3]5.Grup_T'!$G$4:$G$22,MATCH('6.Turtas'!E2103,'[3]5.Grup_T'!$E$4:$E$22,0)),"0")</f>
        <v>0</v>
      </c>
      <c r="V2103" s="35">
        <f t="shared" si="451"/>
        <v>0</v>
      </c>
      <c r="W2103" s="35">
        <f>IF(NOT(ISBLANK(H2103)),(12-DATEDIF(H2103,'[3]1.Pradzia'!$D$13,"m")),0)</f>
        <v>0</v>
      </c>
      <c r="X2103" s="35">
        <f t="shared" si="452"/>
        <v>0</v>
      </c>
      <c r="Y2103" s="35">
        <f t="shared" ref="Y2103:Y2166" si="462">IF(YEAR(G2103)&gt;=2019,0,IF(Z2103&lt;=0,0,IF(W2103&lt;&gt;0,MIN(W2103,Z2103),MIN(12,Z2103))))</f>
        <v>0</v>
      </c>
      <c r="Z2103" s="35">
        <f t="shared" si="460"/>
        <v>0</v>
      </c>
      <c r="AA2103" s="36">
        <f t="shared" si="453"/>
        <v>0</v>
      </c>
      <c r="AB2103" s="36">
        <f t="shared" si="454"/>
        <v>0</v>
      </c>
      <c r="AC2103" s="37">
        <f t="shared" si="455"/>
        <v>0</v>
      </c>
      <c r="AD2103" s="35">
        <f>IF(OR(YEAR(G2103)&lt;2019,O2103="X"),0,IF(ISBLANK(H2103),DATEDIF(G2103,'[3]1.Pradzia'!$D$13,"M"),DATEDIF(G2103,H2103,"m")))</f>
        <v>0</v>
      </c>
      <c r="AE2103" s="37">
        <f>IF(E2103='[3]5.Grup_T'!$E$20,0,IF(AD2103&lt;&gt;0,M2103/V2103*MIN(12,AD2103),0))</f>
        <v>0</v>
      </c>
      <c r="AF2103" s="37">
        <f t="shared" si="456"/>
        <v>0</v>
      </c>
      <c r="AG2103" s="37">
        <f t="shared" si="457"/>
        <v>0</v>
      </c>
      <c r="AH2103" s="37">
        <f t="shared" si="458"/>
        <v>0</v>
      </c>
      <c r="AI2103" s="35" t="str">
        <f t="shared" si="459"/>
        <v>Nusidėvėjęs</v>
      </c>
      <c r="AJ2103" s="38" t="str">
        <f>IF(AND(F2103&lt;&gt;[3]Pav.tvarkyklė!$B$12,F2103&lt;&gt;[3]Pav.tvarkyklė!$B$13),"GVTNT","X")</f>
        <v>GVTNT</v>
      </c>
      <c r="AK2103" s="39">
        <f t="shared" si="461"/>
        <v>0</v>
      </c>
      <c r="AL2103" s="41"/>
      <c r="AM2103" s="41"/>
      <c r="AN2103" s="41">
        <f t="shared" si="449"/>
        <v>1900</v>
      </c>
      <c r="AO2103" s="41"/>
      <c r="AP2103" s="41"/>
      <c r="AQ2103" s="41"/>
      <c r="AR2103" s="42"/>
      <c r="AS2103" s="42"/>
      <c r="AU2103" s="43">
        <f t="shared" si="450"/>
        <v>0</v>
      </c>
    </row>
    <row r="2104" spans="1:47" ht="15" customHeight="1" x14ac:dyDescent="0.25">
      <c r="A2104" s="11"/>
      <c r="B2104" s="19">
        <v>2273</v>
      </c>
      <c r="C2104" s="74"/>
      <c r="D2104" s="77"/>
      <c r="E2104" s="75"/>
      <c r="F2104" s="74"/>
      <c r="G2104" s="80"/>
      <c r="H2104" s="49"/>
      <c r="I2104" s="79"/>
      <c r="J2104" s="27"/>
      <c r="K2104" s="27"/>
      <c r="L2104" s="79"/>
      <c r="M2104" s="81"/>
      <c r="N2104" s="29">
        <v>0</v>
      </c>
      <c r="O2104" s="30" t="str">
        <f>IF(G2104&lt;=$N$2,"",IF(F2104=[3]Pav.tvarkyklė!$B$13,"",IF(ISBLANK(R2104),"X","")))</f>
        <v/>
      </c>
      <c r="P2104" s="88"/>
      <c r="Q2104" s="78"/>
      <c r="R2104" s="78"/>
      <c r="S2104" s="63"/>
      <c r="T2104" s="63"/>
      <c r="U2104" s="34" t="str">
        <f>IFERROR(INDEX('[3]5.Grup_T'!$G$4:$G$22,MATCH('6.Turtas'!E2104,'[3]5.Grup_T'!$E$4:$E$22,0)),"0")</f>
        <v>0</v>
      </c>
      <c r="V2104" s="35">
        <f t="shared" si="451"/>
        <v>0</v>
      </c>
      <c r="W2104" s="35">
        <f>IF(NOT(ISBLANK(H2104)),(12-DATEDIF(H2104,'[3]1.Pradzia'!$D$13,"m")),0)</f>
        <v>0</v>
      </c>
      <c r="X2104" s="35">
        <f t="shared" si="452"/>
        <v>0</v>
      </c>
      <c r="Y2104" s="35">
        <f t="shared" si="462"/>
        <v>0</v>
      </c>
      <c r="Z2104" s="35">
        <f t="shared" si="460"/>
        <v>0</v>
      </c>
      <c r="AA2104" s="36">
        <f t="shared" si="453"/>
        <v>0</v>
      </c>
      <c r="AB2104" s="36">
        <f t="shared" si="454"/>
        <v>0</v>
      </c>
      <c r="AC2104" s="37">
        <f t="shared" si="455"/>
        <v>0</v>
      </c>
      <c r="AD2104" s="35">
        <f>IF(OR(YEAR(G2104)&lt;2019,O2104="X"),0,IF(ISBLANK(H2104),DATEDIF(G2104,'[3]1.Pradzia'!$D$13,"M"),DATEDIF(G2104,H2104,"m")))</f>
        <v>0</v>
      </c>
      <c r="AE2104" s="37">
        <f>IF(E2104='[3]5.Grup_T'!$E$20,0,IF(AD2104&lt;&gt;0,M2104/V2104*MIN(12,AD2104),0))</f>
        <v>0</v>
      </c>
      <c r="AF2104" s="37">
        <f t="shared" si="456"/>
        <v>0</v>
      </c>
      <c r="AG2104" s="37">
        <f t="shared" si="457"/>
        <v>0</v>
      </c>
      <c r="AH2104" s="37">
        <f t="shared" si="458"/>
        <v>0</v>
      </c>
      <c r="AI2104" s="35" t="str">
        <f t="shared" si="459"/>
        <v>Nusidėvėjęs</v>
      </c>
      <c r="AJ2104" s="38" t="str">
        <f>IF(AND(F2104&lt;&gt;[3]Pav.tvarkyklė!$B$12,F2104&lt;&gt;[3]Pav.tvarkyklė!$B$13),"GVTNT","X")</f>
        <v>GVTNT</v>
      </c>
      <c r="AK2104" s="39">
        <f t="shared" si="461"/>
        <v>0</v>
      </c>
      <c r="AL2104" s="41"/>
      <c r="AM2104" s="41"/>
      <c r="AN2104" s="41">
        <f t="shared" si="449"/>
        <v>1900</v>
      </c>
      <c r="AO2104" s="41"/>
      <c r="AP2104" s="41"/>
      <c r="AQ2104" s="41"/>
      <c r="AR2104" s="42"/>
      <c r="AS2104" s="42"/>
      <c r="AU2104" s="43">
        <f t="shared" si="450"/>
        <v>0</v>
      </c>
    </row>
    <row r="2105" spans="1:47" ht="15" customHeight="1" x14ac:dyDescent="0.25">
      <c r="A2105" s="11"/>
      <c r="B2105" s="19">
        <v>2274</v>
      </c>
      <c r="C2105" s="74"/>
      <c r="D2105" s="77"/>
      <c r="E2105" s="75"/>
      <c r="F2105" s="74"/>
      <c r="G2105" s="80"/>
      <c r="H2105" s="49"/>
      <c r="I2105" s="79"/>
      <c r="J2105" s="27"/>
      <c r="K2105" s="27"/>
      <c r="L2105" s="79"/>
      <c r="M2105" s="81"/>
      <c r="N2105" s="29">
        <v>0</v>
      </c>
      <c r="O2105" s="30" t="str">
        <f>IF(G2105&lt;=$N$2,"",IF(F2105=[3]Pav.tvarkyklė!$B$13,"",IF(ISBLANK(R2105),"X","")))</f>
        <v/>
      </c>
      <c r="P2105" s="88"/>
      <c r="Q2105" s="78"/>
      <c r="R2105" s="78"/>
      <c r="S2105" s="63"/>
      <c r="T2105" s="63"/>
      <c r="U2105" s="34" t="str">
        <f>IFERROR(INDEX('[3]5.Grup_T'!$G$4:$G$22,MATCH('6.Turtas'!E2105,'[3]5.Grup_T'!$E$4:$E$22,0)),"0")</f>
        <v>0</v>
      </c>
      <c r="V2105" s="35">
        <f t="shared" si="451"/>
        <v>0</v>
      </c>
      <c r="W2105" s="35">
        <f>IF(NOT(ISBLANK(H2105)),(12-DATEDIF(H2105,'[3]1.Pradzia'!$D$13,"m")),0)</f>
        <v>0</v>
      </c>
      <c r="X2105" s="35">
        <f t="shared" si="452"/>
        <v>0</v>
      </c>
      <c r="Y2105" s="35">
        <f t="shared" si="462"/>
        <v>0</v>
      </c>
      <c r="Z2105" s="35">
        <f t="shared" si="460"/>
        <v>0</v>
      </c>
      <c r="AA2105" s="36">
        <f t="shared" si="453"/>
        <v>0</v>
      </c>
      <c r="AB2105" s="36">
        <f t="shared" si="454"/>
        <v>0</v>
      </c>
      <c r="AC2105" s="37">
        <f t="shared" si="455"/>
        <v>0</v>
      </c>
      <c r="AD2105" s="35">
        <f>IF(OR(YEAR(G2105)&lt;2019,O2105="X"),0,IF(ISBLANK(H2105),DATEDIF(G2105,'[3]1.Pradzia'!$D$13,"M"),DATEDIF(G2105,H2105,"m")))</f>
        <v>0</v>
      </c>
      <c r="AE2105" s="37">
        <f>IF(E2105='[3]5.Grup_T'!$E$20,0,IF(AD2105&lt;&gt;0,M2105/V2105*MIN(12,AD2105),0))</f>
        <v>0</v>
      </c>
      <c r="AF2105" s="37">
        <f t="shared" si="456"/>
        <v>0</v>
      </c>
      <c r="AG2105" s="37">
        <f t="shared" si="457"/>
        <v>0</v>
      </c>
      <c r="AH2105" s="37">
        <f t="shared" si="458"/>
        <v>0</v>
      </c>
      <c r="AI2105" s="35" t="str">
        <f t="shared" si="459"/>
        <v>Nusidėvėjęs</v>
      </c>
      <c r="AJ2105" s="38" t="str">
        <f>IF(AND(F2105&lt;&gt;[3]Pav.tvarkyklė!$B$12,F2105&lt;&gt;[3]Pav.tvarkyklė!$B$13),"GVTNT","X")</f>
        <v>GVTNT</v>
      </c>
      <c r="AK2105" s="39">
        <f t="shared" si="461"/>
        <v>0</v>
      </c>
      <c r="AL2105" s="41"/>
      <c r="AM2105" s="41"/>
      <c r="AN2105" s="41">
        <f t="shared" si="449"/>
        <v>1900</v>
      </c>
      <c r="AO2105" s="41"/>
      <c r="AP2105" s="41"/>
      <c r="AQ2105" s="41"/>
      <c r="AR2105" s="42"/>
      <c r="AS2105" s="42"/>
      <c r="AU2105" s="43">
        <f t="shared" si="450"/>
        <v>0</v>
      </c>
    </row>
    <row r="2106" spans="1:47" ht="15" customHeight="1" x14ac:dyDescent="0.25">
      <c r="A2106" s="11"/>
      <c r="B2106" s="19">
        <v>2275</v>
      </c>
      <c r="C2106" s="74"/>
      <c r="D2106" s="77"/>
      <c r="E2106" s="78"/>
      <c r="F2106" s="74"/>
      <c r="G2106" s="80"/>
      <c r="H2106" s="49"/>
      <c r="I2106" s="79"/>
      <c r="J2106" s="27"/>
      <c r="K2106" s="27"/>
      <c r="L2106" s="79"/>
      <c r="M2106" s="81"/>
      <c r="N2106" s="29">
        <v>0</v>
      </c>
      <c r="O2106" s="30" t="str">
        <f>IF(G2106&lt;=$N$2,"",IF(F2106=[3]Pav.tvarkyklė!$B$13,"",IF(ISBLANK(R2106),"X","")))</f>
        <v/>
      </c>
      <c r="P2106" s="88"/>
      <c r="Q2106" s="78"/>
      <c r="R2106" s="78"/>
      <c r="S2106" s="63"/>
      <c r="T2106" s="63"/>
      <c r="U2106" s="34" t="str">
        <f>IFERROR(INDEX('[3]5.Grup_T'!$G$4:$G$22,MATCH('6.Turtas'!E2106,'[3]5.Grup_T'!$E$4:$E$22,0)),"0")</f>
        <v>0</v>
      </c>
      <c r="V2106" s="35">
        <f t="shared" si="451"/>
        <v>0</v>
      </c>
      <c r="W2106" s="35">
        <f>IF(NOT(ISBLANK(H2106)),(12-DATEDIF(H2106,'[3]1.Pradzia'!$D$13,"m")),0)</f>
        <v>0</v>
      </c>
      <c r="X2106" s="35">
        <f t="shared" si="452"/>
        <v>0</v>
      </c>
      <c r="Y2106" s="35">
        <f t="shared" si="462"/>
        <v>0</v>
      </c>
      <c r="Z2106" s="35">
        <f t="shared" si="460"/>
        <v>0</v>
      </c>
      <c r="AA2106" s="36">
        <f t="shared" si="453"/>
        <v>0</v>
      </c>
      <c r="AB2106" s="36">
        <f t="shared" si="454"/>
        <v>0</v>
      </c>
      <c r="AC2106" s="37">
        <f t="shared" si="455"/>
        <v>0</v>
      </c>
      <c r="AD2106" s="35">
        <f>IF(OR(YEAR(G2106)&lt;2019,O2106="X"),0,IF(ISBLANK(H2106),DATEDIF(G2106,'[3]1.Pradzia'!$D$13,"M"),DATEDIF(G2106,H2106,"m")))</f>
        <v>0</v>
      </c>
      <c r="AE2106" s="37">
        <f>IF(E2106='[3]5.Grup_T'!$E$20,0,IF(AD2106&lt;&gt;0,M2106/V2106*MIN(12,AD2106),0))</f>
        <v>0</v>
      </c>
      <c r="AF2106" s="37">
        <f t="shared" si="456"/>
        <v>0</v>
      </c>
      <c r="AG2106" s="37">
        <f t="shared" si="457"/>
        <v>0</v>
      </c>
      <c r="AH2106" s="37">
        <f t="shared" si="458"/>
        <v>0</v>
      </c>
      <c r="AI2106" s="35" t="str">
        <f t="shared" si="459"/>
        <v>Nusidėvėjęs</v>
      </c>
      <c r="AJ2106" s="38" t="str">
        <f>IF(AND(F2106&lt;&gt;[3]Pav.tvarkyklė!$B$12,F2106&lt;&gt;[3]Pav.tvarkyklė!$B$13),"GVTNT","X")</f>
        <v>GVTNT</v>
      </c>
      <c r="AK2106" s="39">
        <f t="shared" si="461"/>
        <v>0</v>
      </c>
      <c r="AL2106" s="41"/>
      <c r="AM2106" s="41"/>
      <c r="AN2106" s="41">
        <f t="shared" si="449"/>
        <v>1900</v>
      </c>
      <c r="AO2106" s="41"/>
      <c r="AP2106" s="41"/>
      <c r="AQ2106" s="41"/>
      <c r="AR2106" s="42"/>
      <c r="AS2106" s="42"/>
      <c r="AU2106" s="43">
        <f t="shared" si="450"/>
        <v>0</v>
      </c>
    </row>
    <row r="2107" spans="1:47" ht="15" customHeight="1" x14ac:dyDescent="0.25">
      <c r="A2107" s="11"/>
      <c r="B2107" s="19">
        <v>2276</v>
      </c>
      <c r="C2107" s="74"/>
      <c r="D2107" s="77"/>
      <c r="E2107" s="75"/>
      <c r="F2107" s="74"/>
      <c r="G2107" s="80"/>
      <c r="H2107" s="49"/>
      <c r="I2107" s="79"/>
      <c r="J2107" s="27"/>
      <c r="K2107" s="27"/>
      <c r="L2107" s="79"/>
      <c r="M2107" s="81"/>
      <c r="N2107" s="29">
        <v>0</v>
      </c>
      <c r="O2107" s="30" t="str">
        <f>IF(G2107&lt;=$N$2,"",IF(F2107=[3]Pav.tvarkyklė!$B$13,"",IF(ISBLANK(R2107),"X","")))</f>
        <v/>
      </c>
      <c r="P2107" s="88"/>
      <c r="Q2107" s="78"/>
      <c r="R2107" s="78"/>
      <c r="S2107" s="63"/>
      <c r="T2107" s="63"/>
      <c r="U2107" s="34" t="str">
        <f>IFERROR(INDEX('[3]5.Grup_T'!$G$4:$G$22,MATCH('6.Turtas'!E2107,'[3]5.Grup_T'!$E$4:$E$22,0)),"0")</f>
        <v>0</v>
      </c>
      <c r="V2107" s="35">
        <f t="shared" si="451"/>
        <v>0</v>
      </c>
      <c r="W2107" s="35">
        <f>IF(NOT(ISBLANK(H2107)),(12-DATEDIF(H2107,'[3]1.Pradzia'!$D$13,"m")),0)</f>
        <v>0</v>
      </c>
      <c r="X2107" s="35">
        <f t="shared" si="452"/>
        <v>0</v>
      </c>
      <c r="Y2107" s="35">
        <f t="shared" si="462"/>
        <v>0</v>
      </c>
      <c r="Z2107" s="35">
        <f t="shared" si="460"/>
        <v>0</v>
      </c>
      <c r="AA2107" s="36">
        <f t="shared" si="453"/>
        <v>0</v>
      </c>
      <c r="AB2107" s="36">
        <f t="shared" si="454"/>
        <v>0</v>
      </c>
      <c r="AC2107" s="37">
        <f t="shared" si="455"/>
        <v>0</v>
      </c>
      <c r="AD2107" s="35">
        <f>IF(OR(YEAR(G2107)&lt;2019,O2107="X"),0,IF(ISBLANK(H2107),DATEDIF(G2107,'[3]1.Pradzia'!$D$13,"M"),DATEDIF(G2107,H2107,"m")))</f>
        <v>0</v>
      </c>
      <c r="AE2107" s="37">
        <f>IF(E2107='[3]5.Grup_T'!$E$20,0,IF(AD2107&lt;&gt;0,M2107/V2107*MIN(12,AD2107),0))</f>
        <v>0</v>
      </c>
      <c r="AF2107" s="37">
        <f t="shared" si="456"/>
        <v>0</v>
      </c>
      <c r="AG2107" s="37">
        <f t="shared" si="457"/>
        <v>0</v>
      </c>
      <c r="AH2107" s="37">
        <f t="shared" si="458"/>
        <v>0</v>
      </c>
      <c r="AI2107" s="35" t="str">
        <f t="shared" si="459"/>
        <v>Nusidėvėjęs</v>
      </c>
      <c r="AJ2107" s="38" t="str">
        <f>IF(AND(F2107&lt;&gt;[3]Pav.tvarkyklė!$B$12,F2107&lt;&gt;[3]Pav.tvarkyklė!$B$13),"GVTNT","X")</f>
        <v>GVTNT</v>
      </c>
      <c r="AK2107" s="39">
        <f t="shared" si="461"/>
        <v>0</v>
      </c>
      <c r="AL2107" s="41"/>
      <c r="AM2107" s="41"/>
      <c r="AN2107" s="41">
        <f t="shared" si="449"/>
        <v>1900</v>
      </c>
      <c r="AO2107" s="41"/>
      <c r="AP2107" s="41"/>
      <c r="AQ2107" s="41"/>
      <c r="AR2107" s="42"/>
      <c r="AS2107" s="42"/>
      <c r="AU2107" s="43">
        <f t="shared" si="450"/>
        <v>0</v>
      </c>
    </row>
    <row r="2108" spans="1:47" ht="15" customHeight="1" x14ac:dyDescent="0.25">
      <c r="A2108" s="11"/>
      <c r="B2108" s="19">
        <v>2277</v>
      </c>
      <c r="C2108" s="74"/>
      <c r="D2108" s="77"/>
      <c r="E2108" s="75"/>
      <c r="F2108" s="74"/>
      <c r="G2108" s="80"/>
      <c r="H2108" s="49"/>
      <c r="I2108" s="79"/>
      <c r="J2108" s="27"/>
      <c r="K2108" s="27"/>
      <c r="L2108" s="79"/>
      <c r="M2108" s="81"/>
      <c r="N2108" s="29">
        <v>0</v>
      </c>
      <c r="O2108" s="30" t="str">
        <f>IF(G2108&lt;=$N$2,"",IF(F2108=[3]Pav.tvarkyklė!$B$13,"",IF(ISBLANK(R2108),"X","")))</f>
        <v/>
      </c>
      <c r="P2108" s="88"/>
      <c r="Q2108" s="78"/>
      <c r="R2108" s="78"/>
      <c r="S2108" s="63"/>
      <c r="T2108" s="63"/>
      <c r="U2108" s="34" t="str">
        <f>IFERROR(INDEX('[3]5.Grup_T'!$G$4:$G$22,MATCH('6.Turtas'!E2108,'[3]5.Grup_T'!$E$4:$E$22,0)),"0")</f>
        <v>0</v>
      </c>
      <c r="V2108" s="35">
        <f t="shared" si="451"/>
        <v>0</v>
      </c>
      <c r="W2108" s="35">
        <f>IF(NOT(ISBLANK(H2108)),(12-DATEDIF(H2108,'[3]1.Pradzia'!$D$13,"m")),0)</f>
        <v>0</v>
      </c>
      <c r="X2108" s="35">
        <f t="shared" si="452"/>
        <v>0</v>
      </c>
      <c r="Y2108" s="35">
        <f t="shared" si="462"/>
        <v>0</v>
      </c>
      <c r="Z2108" s="35">
        <f t="shared" si="460"/>
        <v>0</v>
      </c>
      <c r="AA2108" s="36">
        <f t="shared" si="453"/>
        <v>0</v>
      </c>
      <c r="AB2108" s="36">
        <f t="shared" si="454"/>
        <v>0</v>
      </c>
      <c r="AC2108" s="37">
        <f t="shared" si="455"/>
        <v>0</v>
      </c>
      <c r="AD2108" s="35">
        <f>IF(OR(YEAR(G2108)&lt;2019,O2108="X"),0,IF(ISBLANK(H2108),DATEDIF(G2108,'[3]1.Pradzia'!$D$13,"M"),DATEDIF(G2108,H2108,"m")))</f>
        <v>0</v>
      </c>
      <c r="AE2108" s="37">
        <f>IF(E2108='[3]5.Grup_T'!$E$20,0,IF(AD2108&lt;&gt;0,M2108/V2108*MIN(12,AD2108),0))</f>
        <v>0</v>
      </c>
      <c r="AF2108" s="37">
        <f t="shared" si="456"/>
        <v>0</v>
      </c>
      <c r="AG2108" s="37">
        <f t="shared" si="457"/>
        <v>0</v>
      </c>
      <c r="AH2108" s="37">
        <f t="shared" si="458"/>
        <v>0</v>
      </c>
      <c r="AI2108" s="35" t="str">
        <f t="shared" si="459"/>
        <v>Nusidėvėjęs</v>
      </c>
      <c r="AJ2108" s="38" t="str">
        <f>IF(AND(F2108&lt;&gt;[3]Pav.tvarkyklė!$B$12,F2108&lt;&gt;[3]Pav.tvarkyklė!$B$13),"GVTNT","X")</f>
        <v>GVTNT</v>
      </c>
      <c r="AK2108" s="39">
        <f t="shared" si="461"/>
        <v>0</v>
      </c>
      <c r="AL2108" s="41"/>
      <c r="AM2108" s="41"/>
      <c r="AN2108" s="41">
        <f t="shared" si="449"/>
        <v>1900</v>
      </c>
      <c r="AO2108" s="41"/>
      <c r="AP2108" s="41"/>
      <c r="AQ2108" s="41"/>
      <c r="AR2108" s="42"/>
      <c r="AS2108" s="42"/>
      <c r="AU2108" s="43">
        <f t="shared" si="450"/>
        <v>0</v>
      </c>
    </row>
    <row r="2109" spans="1:47" ht="15" customHeight="1" x14ac:dyDescent="0.25">
      <c r="A2109" s="11"/>
      <c r="B2109" s="19">
        <v>2278</v>
      </c>
      <c r="C2109" s="74"/>
      <c r="D2109" s="77"/>
      <c r="E2109" s="75"/>
      <c r="F2109" s="74"/>
      <c r="G2109" s="80"/>
      <c r="H2109" s="49"/>
      <c r="I2109" s="79"/>
      <c r="J2109" s="27"/>
      <c r="K2109" s="27"/>
      <c r="L2109" s="79"/>
      <c r="M2109" s="81"/>
      <c r="N2109" s="29">
        <v>0</v>
      </c>
      <c r="O2109" s="30" t="str">
        <f>IF(G2109&lt;=$N$2,"",IF(F2109=[3]Pav.tvarkyklė!$B$13,"",IF(ISBLANK(R2109),"X","")))</f>
        <v/>
      </c>
      <c r="P2109" s="88"/>
      <c r="Q2109" s="78"/>
      <c r="R2109" s="78"/>
      <c r="S2109" s="63"/>
      <c r="T2109" s="63"/>
      <c r="U2109" s="34" t="str">
        <f>IFERROR(INDEX('[3]5.Grup_T'!$G$4:$G$22,MATCH('6.Turtas'!E2109,'[3]5.Grup_T'!$E$4:$E$22,0)),"0")</f>
        <v>0</v>
      </c>
      <c r="V2109" s="35">
        <f t="shared" si="451"/>
        <v>0</v>
      </c>
      <c r="W2109" s="35">
        <f>IF(NOT(ISBLANK(H2109)),(12-DATEDIF(H2109,'[3]1.Pradzia'!$D$13,"m")),0)</f>
        <v>0</v>
      </c>
      <c r="X2109" s="35">
        <f t="shared" si="452"/>
        <v>0</v>
      </c>
      <c r="Y2109" s="35">
        <f t="shared" si="462"/>
        <v>0</v>
      </c>
      <c r="Z2109" s="35">
        <f t="shared" si="460"/>
        <v>0</v>
      </c>
      <c r="AA2109" s="36">
        <f t="shared" si="453"/>
        <v>0</v>
      </c>
      <c r="AB2109" s="36">
        <f t="shared" si="454"/>
        <v>0</v>
      </c>
      <c r="AC2109" s="37">
        <f t="shared" si="455"/>
        <v>0</v>
      </c>
      <c r="AD2109" s="35">
        <f>IF(OR(YEAR(G2109)&lt;2019,O2109="X"),0,IF(ISBLANK(H2109),DATEDIF(G2109,'[3]1.Pradzia'!$D$13,"M"),DATEDIF(G2109,H2109,"m")))</f>
        <v>0</v>
      </c>
      <c r="AE2109" s="37">
        <f>IF(E2109='[3]5.Grup_T'!$E$20,0,IF(AD2109&lt;&gt;0,M2109/V2109*MIN(12,AD2109),0))</f>
        <v>0</v>
      </c>
      <c r="AF2109" s="37">
        <f t="shared" si="456"/>
        <v>0</v>
      </c>
      <c r="AG2109" s="37">
        <f t="shared" si="457"/>
        <v>0</v>
      </c>
      <c r="AH2109" s="37">
        <f t="shared" si="458"/>
        <v>0</v>
      </c>
      <c r="AI2109" s="35" t="str">
        <f t="shared" si="459"/>
        <v>Nusidėvėjęs</v>
      </c>
      <c r="AJ2109" s="38" t="str">
        <f>IF(AND(F2109&lt;&gt;[3]Pav.tvarkyklė!$B$12,F2109&lt;&gt;[3]Pav.tvarkyklė!$B$13),"GVTNT","X")</f>
        <v>GVTNT</v>
      </c>
      <c r="AK2109" s="39">
        <f t="shared" si="461"/>
        <v>0</v>
      </c>
      <c r="AL2109" s="41"/>
      <c r="AM2109" s="41"/>
      <c r="AN2109" s="41">
        <f t="shared" si="449"/>
        <v>1900</v>
      </c>
      <c r="AO2109" s="41"/>
      <c r="AP2109" s="41"/>
      <c r="AQ2109" s="41"/>
      <c r="AR2109" s="42"/>
      <c r="AS2109" s="42"/>
      <c r="AU2109" s="43">
        <f t="shared" si="450"/>
        <v>0</v>
      </c>
    </row>
    <row r="2110" spans="1:47" ht="15" customHeight="1" x14ac:dyDescent="0.25">
      <c r="A2110" s="11"/>
      <c r="B2110" s="19">
        <v>2279</v>
      </c>
      <c r="C2110" s="74"/>
      <c r="D2110" s="77"/>
      <c r="E2110" s="78"/>
      <c r="F2110" s="74"/>
      <c r="G2110" s="80"/>
      <c r="H2110" s="49"/>
      <c r="I2110" s="79"/>
      <c r="J2110" s="27"/>
      <c r="K2110" s="27"/>
      <c r="L2110" s="79"/>
      <c r="M2110" s="81"/>
      <c r="N2110" s="29">
        <v>0</v>
      </c>
      <c r="O2110" s="30" t="str">
        <f>IF(G2110&lt;=$N$2,"",IF(F2110=[3]Pav.tvarkyklė!$B$13,"",IF(ISBLANK(R2110),"X","")))</f>
        <v/>
      </c>
      <c r="P2110" s="88"/>
      <c r="Q2110" s="78"/>
      <c r="R2110" s="78"/>
      <c r="S2110" s="63"/>
      <c r="T2110" s="63"/>
      <c r="U2110" s="34" t="str">
        <f>IFERROR(INDEX('[3]5.Grup_T'!$G$4:$G$22,MATCH('6.Turtas'!E2110,'[3]5.Grup_T'!$E$4:$E$22,0)),"0")</f>
        <v>0</v>
      </c>
      <c r="V2110" s="35">
        <f t="shared" si="451"/>
        <v>0</v>
      </c>
      <c r="W2110" s="35">
        <f>IF(NOT(ISBLANK(H2110)),(12-DATEDIF(H2110,'[3]1.Pradzia'!$D$13,"m")),0)</f>
        <v>0</v>
      </c>
      <c r="X2110" s="35">
        <f t="shared" si="452"/>
        <v>0</v>
      </c>
      <c r="Y2110" s="35">
        <f t="shared" si="462"/>
        <v>0</v>
      </c>
      <c r="Z2110" s="35">
        <f t="shared" si="460"/>
        <v>0</v>
      </c>
      <c r="AA2110" s="36">
        <f t="shared" si="453"/>
        <v>0</v>
      </c>
      <c r="AB2110" s="36">
        <f t="shared" si="454"/>
        <v>0</v>
      </c>
      <c r="AC2110" s="37">
        <f t="shared" si="455"/>
        <v>0</v>
      </c>
      <c r="AD2110" s="35">
        <f>IF(OR(YEAR(G2110)&lt;2019,O2110="X"),0,IF(ISBLANK(H2110),DATEDIF(G2110,'[3]1.Pradzia'!$D$13,"M"),DATEDIF(G2110,H2110,"m")))</f>
        <v>0</v>
      </c>
      <c r="AE2110" s="37">
        <f>IF(E2110='[3]5.Grup_T'!$E$20,0,IF(AD2110&lt;&gt;0,M2110/V2110*MIN(12,AD2110),0))</f>
        <v>0</v>
      </c>
      <c r="AF2110" s="37">
        <f t="shared" si="456"/>
        <v>0</v>
      </c>
      <c r="AG2110" s="37">
        <f t="shared" si="457"/>
        <v>0</v>
      </c>
      <c r="AH2110" s="37">
        <f t="shared" si="458"/>
        <v>0</v>
      </c>
      <c r="AI2110" s="35" t="str">
        <f t="shared" si="459"/>
        <v>Nusidėvėjęs</v>
      </c>
      <c r="AJ2110" s="38" t="str">
        <f>IF(AND(F2110&lt;&gt;[3]Pav.tvarkyklė!$B$12,F2110&lt;&gt;[3]Pav.tvarkyklė!$B$13),"GVTNT","X")</f>
        <v>GVTNT</v>
      </c>
      <c r="AK2110" s="39">
        <f t="shared" si="461"/>
        <v>0</v>
      </c>
      <c r="AL2110" s="41"/>
      <c r="AM2110" s="41"/>
      <c r="AN2110" s="41">
        <f t="shared" si="449"/>
        <v>1900</v>
      </c>
      <c r="AO2110" s="41"/>
      <c r="AP2110" s="41"/>
      <c r="AQ2110" s="41"/>
      <c r="AR2110" s="42"/>
      <c r="AS2110" s="42"/>
      <c r="AU2110" s="43">
        <f t="shared" si="450"/>
        <v>0</v>
      </c>
    </row>
    <row r="2111" spans="1:47" ht="15" customHeight="1" x14ac:dyDescent="0.25">
      <c r="A2111" s="11"/>
      <c r="B2111" s="19">
        <v>2280</v>
      </c>
      <c r="C2111" s="74"/>
      <c r="D2111" s="77"/>
      <c r="E2111" s="78"/>
      <c r="F2111" s="74"/>
      <c r="G2111" s="80"/>
      <c r="H2111" s="49"/>
      <c r="I2111" s="79"/>
      <c r="J2111" s="27"/>
      <c r="K2111" s="27"/>
      <c r="L2111" s="79"/>
      <c r="M2111" s="81"/>
      <c r="N2111" s="29">
        <v>0</v>
      </c>
      <c r="O2111" s="30" t="str">
        <f>IF(G2111&lt;=$N$2,"",IF(F2111=[3]Pav.tvarkyklė!$B$13,"",IF(ISBLANK(R2111),"X","")))</f>
        <v/>
      </c>
      <c r="P2111" s="88"/>
      <c r="Q2111" s="78"/>
      <c r="R2111" s="78"/>
      <c r="S2111" s="63"/>
      <c r="T2111" s="63"/>
      <c r="U2111" s="34" t="str">
        <f>IFERROR(INDEX('[3]5.Grup_T'!$G$4:$G$22,MATCH('6.Turtas'!E2111,'[3]5.Grup_T'!$E$4:$E$22,0)),"0")</f>
        <v>0</v>
      </c>
      <c r="V2111" s="35">
        <f t="shared" si="451"/>
        <v>0</v>
      </c>
      <c r="W2111" s="35">
        <f>IF(NOT(ISBLANK(H2111)),(12-DATEDIF(H2111,'[3]1.Pradzia'!$D$13,"m")),0)</f>
        <v>0</v>
      </c>
      <c r="X2111" s="35">
        <f t="shared" si="452"/>
        <v>0</v>
      </c>
      <c r="Y2111" s="35">
        <f t="shared" si="462"/>
        <v>0</v>
      </c>
      <c r="Z2111" s="35">
        <f t="shared" si="460"/>
        <v>0</v>
      </c>
      <c r="AA2111" s="36">
        <f t="shared" si="453"/>
        <v>0</v>
      </c>
      <c r="AB2111" s="36">
        <f t="shared" si="454"/>
        <v>0</v>
      </c>
      <c r="AC2111" s="37">
        <f t="shared" si="455"/>
        <v>0</v>
      </c>
      <c r="AD2111" s="35">
        <f>IF(OR(YEAR(G2111)&lt;2019,O2111="X"),0,IF(ISBLANK(H2111),DATEDIF(G2111,'[3]1.Pradzia'!$D$13,"M"),DATEDIF(G2111,H2111,"m")))</f>
        <v>0</v>
      </c>
      <c r="AE2111" s="37">
        <f>IF(E2111='[3]5.Grup_T'!$E$20,0,IF(AD2111&lt;&gt;0,M2111/V2111*MIN(12,AD2111),0))</f>
        <v>0</v>
      </c>
      <c r="AF2111" s="37">
        <f t="shared" si="456"/>
        <v>0</v>
      </c>
      <c r="AG2111" s="37">
        <f t="shared" si="457"/>
        <v>0</v>
      </c>
      <c r="AH2111" s="37">
        <f t="shared" si="458"/>
        <v>0</v>
      </c>
      <c r="AI2111" s="35" t="str">
        <f t="shared" si="459"/>
        <v>Nusidėvėjęs</v>
      </c>
      <c r="AJ2111" s="38" t="str">
        <f>IF(AND(F2111&lt;&gt;[3]Pav.tvarkyklė!$B$12,F2111&lt;&gt;[3]Pav.tvarkyklė!$B$13),"GVTNT","X")</f>
        <v>GVTNT</v>
      </c>
      <c r="AK2111" s="39">
        <f t="shared" si="461"/>
        <v>0</v>
      </c>
      <c r="AL2111" s="41"/>
      <c r="AM2111" s="41"/>
      <c r="AN2111" s="41">
        <f t="shared" si="449"/>
        <v>1900</v>
      </c>
      <c r="AO2111" s="41"/>
      <c r="AP2111" s="41"/>
      <c r="AQ2111" s="41"/>
      <c r="AR2111" s="42"/>
      <c r="AS2111" s="42"/>
      <c r="AU2111" s="43">
        <f t="shared" si="450"/>
        <v>0</v>
      </c>
    </row>
    <row r="2112" spans="1:47" ht="15" customHeight="1" x14ac:dyDescent="0.25">
      <c r="A2112" s="11"/>
      <c r="B2112" s="19">
        <v>2281</v>
      </c>
      <c r="C2112" s="74"/>
      <c r="D2112" s="77"/>
      <c r="E2112" s="78"/>
      <c r="F2112" s="74"/>
      <c r="G2112" s="80"/>
      <c r="H2112" s="49"/>
      <c r="I2112" s="79"/>
      <c r="J2112" s="27"/>
      <c r="K2112" s="27"/>
      <c r="L2112" s="79"/>
      <c r="M2112" s="81"/>
      <c r="N2112" s="29">
        <v>0</v>
      </c>
      <c r="O2112" s="30" t="str">
        <f>IF(G2112&lt;=$N$2,"",IF(F2112=[3]Pav.tvarkyklė!$B$13,"",IF(ISBLANK(R2112),"X","")))</f>
        <v/>
      </c>
      <c r="P2112" s="88"/>
      <c r="Q2112" s="78"/>
      <c r="R2112" s="78"/>
      <c r="S2112" s="63"/>
      <c r="T2112" s="63"/>
      <c r="U2112" s="34" t="str">
        <f>IFERROR(INDEX('[3]5.Grup_T'!$G$4:$G$22,MATCH('6.Turtas'!E2112,'[3]5.Grup_T'!$E$4:$E$22,0)),"0")</f>
        <v>0</v>
      </c>
      <c r="V2112" s="35">
        <f t="shared" si="451"/>
        <v>0</v>
      </c>
      <c r="W2112" s="35">
        <f>IF(NOT(ISBLANK(H2112)),(12-DATEDIF(H2112,'[3]1.Pradzia'!$D$13,"m")),0)</f>
        <v>0</v>
      </c>
      <c r="X2112" s="35">
        <f t="shared" si="452"/>
        <v>0</v>
      </c>
      <c r="Y2112" s="35">
        <f t="shared" si="462"/>
        <v>0</v>
      </c>
      <c r="Z2112" s="35">
        <f t="shared" si="460"/>
        <v>0</v>
      </c>
      <c r="AA2112" s="36">
        <f t="shared" si="453"/>
        <v>0</v>
      </c>
      <c r="AB2112" s="36">
        <f t="shared" si="454"/>
        <v>0</v>
      </c>
      <c r="AC2112" s="37">
        <f t="shared" si="455"/>
        <v>0</v>
      </c>
      <c r="AD2112" s="35">
        <f>IF(OR(YEAR(G2112)&lt;2019,O2112="X"),0,IF(ISBLANK(H2112),DATEDIF(G2112,'[3]1.Pradzia'!$D$13,"M"),DATEDIF(G2112,H2112,"m")))</f>
        <v>0</v>
      </c>
      <c r="AE2112" s="37">
        <f>IF(E2112='[3]5.Grup_T'!$E$20,0,IF(AD2112&lt;&gt;0,M2112/V2112*MIN(12,AD2112),0))</f>
        <v>0</v>
      </c>
      <c r="AF2112" s="37">
        <f t="shared" si="456"/>
        <v>0</v>
      </c>
      <c r="AG2112" s="37">
        <f t="shared" si="457"/>
        <v>0</v>
      </c>
      <c r="AH2112" s="37">
        <f t="shared" si="458"/>
        <v>0</v>
      </c>
      <c r="AI2112" s="35" t="str">
        <f t="shared" si="459"/>
        <v>Nusidėvėjęs</v>
      </c>
      <c r="AJ2112" s="38" t="str">
        <f>IF(AND(F2112&lt;&gt;[3]Pav.tvarkyklė!$B$12,F2112&lt;&gt;[3]Pav.tvarkyklė!$B$13),"GVTNT","X")</f>
        <v>GVTNT</v>
      </c>
      <c r="AK2112" s="39">
        <f t="shared" si="461"/>
        <v>0</v>
      </c>
      <c r="AL2112" s="41"/>
      <c r="AM2112" s="41"/>
      <c r="AN2112" s="41">
        <f t="shared" si="449"/>
        <v>1900</v>
      </c>
      <c r="AO2112" s="41"/>
      <c r="AP2112" s="41"/>
      <c r="AQ2112" s="41"/>
      <c r="AR2112" s="42"/>
      <c r="AS2112" s="42"/>
      <c r="AU2112" s="43">
        <f t="shared" si="450"/>
        <v>0</v>
      </c>
    </row>
    <row r="2113" spans="1:47" ht="15" customHeight="1" x14ac:dyDescent="0.25">
      <c r="A2113" s="11"/>
      <c r="B2113" s="19">
        <v>2282</v>
      </c>
      <c r="C2113" s="74"/>
      <c r="D2113" s="77"/>
      <c r="E2113" s="78"/>
      <c r="F2113" s="74"/>
      <c r="G2113" s="80"/>
      <c r="H2113" s="49"/>
      <c r="I2113" s="79"/>
      <c r="J2113" s="27"/>
      <c r="K2113" s="27"/>
      <c r="L2113" s="79"/>
      <c r="M2113" s="81"/>
      <c r="N2113" s="29">
        <v>0</v>
      </c>
      <c r="O2113" s="30" t="str">
        <f>IF(G2113&lt;=$N$2,"",IF(F2113=[3]Pav.tvarkyklė!$B$13,"",IF(ISBLANK(R2113),"X","")))</f>
        <v/>
      </c>
      <c r="P2113" s="88"/>
      <c r="Q2113" s="78"/>
      <c r="R2113" s="78"/>
      <c r="S2113" s="63"/>
      <c r="T2113" s="63"/>
      <c r="U2113" s="34" t="str">
        <f>IFERROR(INDEX('[3]5.Grup_T'!$G$4:$G$22,MATCH('6.Turtas'!E2113,'[3]5.Grup_T'!$E$4:$E$22,0)),"0")</f>
        <v>0</v>
      </c>
      <c r="V2113" s="35">
        <f t="shared" si="451"/>
        <v>0</v>
      </c>
      <c r="W2113" s="35">
        <f>IF(NOT(ISBLANK(H2113)),(12-DATEDIF(H2113,'[3]1.Pradzia'!$D$13,"m")),0)</f>
        <v>0</v>
      </c>
      <c r="X2113" s="35">
        <f t="shared" si="452"/>
        <v>0</v>
      </c>
      <c r="Y2113" s="35">
        <f t="shared" si="462"/>
        <v>0</v>
      </c>
      <c r="Z2113" s="35">
        <f t="shared" si="460"/>
        <v>0</v>
      </c>
      <c r="AA2113" s="36">
        <f t="shared" si="453"/>
        <v>0</v>
      </c>
      <c r="AB2113" s="36">
        <f t="shared" si="454"/>
        <v>0</v>
      </c>
      <c r="AC2113" s="37">
        <f t="shared" si="455"/>
        <v>0</v>
      </c>
      <c r="AD2113" s="35">
        <f>IF(OR(YEAR(G2113)&lt;2019,O2113="X"),0,IF(ISBLANK(H2113),DATEDIF(G2113,'[3]1.Pradzia'!$D$13,"M"),DATEDIF(G2113,H2113,"m")))</f>
        <v>0</v>
      </c>
      <c r="AE2113" s="37">
        <f>IF(E2113='[3]5.Grup_T'!$E$20,0,IF(AD2113&lt;&gt;0,M2113/V2113*MIN(12,AD2113),0))</f>
        <v>0</v>
      </c>
      <c r="AF2113" s="37">
        <f t="shared" si="456"/>
        <v>0</v>
      </c>
      <c r="AG2113" s="37">
        <f t="shared" si="457"/>
        <v>0</v>
      </c>
      <c r="AH2113" s="37">
        <f t="shared" si="458"/>
        <v>0</v>
      </c>
      <c r="AI2113" s="35" t="str">
        <f t="shared" si="459"/>
        <v>Nusidėvėjęs</v>
      </c>
      <c r="AJ2113" s="38" t="str">
        <f>IF(AND(F2113&lt;&gt;[3]Pav.tvarkyklė!$B$12,F2113&lt;&gt;[3]Pav.tvarkyklė!$B$13),"GVTNT","X")</f>
        <v>GVTNT</v>
      </c>
      <c r="AK2113" s="39">
        <f t="shared" si="461"/>
        <v>0</v>
      </c>
      <c r="AL2113" s="41"/>
      <c r="AM2113" s="41"/>
      <c r="AN2113" s="41">
        <f t="shared" si="449"/>
        <v>1900</v>
      </c>
      <c r="AO2113" s="41"/>
      <c r="AP2113" s="41"/>
      <c r="AQ2113" s="41"/>
      <c r="AR2113" s="42"/>
      <c r="AS2113" s="42"/>
      <c r="AU2113" s="43">
        <f t="shared" si="450"/>
        <v>0</v>
      </c>
    </row>
    <row r="2114" spans="1:47" ht="15" customHeight="1" x14ac:dyDescent="0.25">
      <c r="A2114" s="11"/>
      <c r="B2114" s="19">
        <v>2283</v>
      </c>
      <c r="C2114" s="74"/>
      <c r="D2114" s="77"/>
      <c r="E2114" s="78"/>
      <c r="F2114" s="74"/>
      <c r="G2114" s="80"/>
      <c r="H2114" s="49"/>
      <c r="I2114" s="79"/>
      <c r="J2114" s="27"/>
      <c r="K2114" s="27"/>
      <c r="L2114" s="79"/>
      <c r="M2114" s="81"/>
      <c r="N2114" s="29">
        <v>0</v>
      </c>
      <c r="O2114" s="30" t="str">
        <f>IF(G2114&lt;=$N$2,"",IF(F2114=[3]Pav.tvarkyklė!$B$13,"",IF(ISBLANK(R2114),"X","")))</f>
        <v/>
      </c>
      <c r="P2114" s="88"/>
      <c r="Q2114" s="78"/>
      <c r="R2114" s="78"/>
      <c r="S2114" s="63"/>
      <c r="T2114" s="63"/>
      <c r="U2114" s="34" t="str">
        <f>IFERROR(INDEX('[3]5.Grup_T'!$G$4:$G$22,MATCH('6.Turtas'!E2114,'[3]5.Grup_T'!$E$4:$E$22,0)),"0")</f>
        <v>0</v>
      </c>
      <c r="V2114" s="35">
        <f t="shared" si="451"/>
        <v>0</v>
      </c>
      <c r="W2114" s="35">
        <f>IF(NOT(ISBLANK(H2114)),(12-DATEDIF(H2114,'[3]1.Pradzia'!$D$13,"m")),0)</f>
        <v>0</v>
      </c>
      <c r="X2114" s="35">
        <f t="shared" si="452"/>
        <v>0</v>
      </c>
      <c r="Y2114" s="35">
        <f t="shared" si="462"/>
        <v>0</v>
      </c>
      <c r="Z2114" s="35">
        <f t="shared" si="460"/>
        <v>0</v>
      </c>
      <c r="AA2114" s="36">
        <f t="shared" si="453"/>
        <v>0</v>
      </c>
      <c r="AB2114" s="36">
        <f t="shared" si="454"/>
        <v>0</v>
      </c>
      <c r="AC2114" s="37">
        <f t="shared" si="455"/>
        <v>0</v>
      </c>
      <c r="AD2114" s="35">
        <f>IF(OR(YEAR(G2114)&lt;2019,O2114="X"),0,IF(ISBLANK(H2114),DATEDIF(G2114,'[3]1.Pradzia'!$D$13,"M"),DATEDIF(G2114,H2114,"m")))</f>
        <v>0</v>
      </c>
      <c r="AE2114" s="37">
        <f>IF(E2114='[3]5.Grup_T'!$E$20,0,IF(AD2114&lt;&gt;0,M2114/V2114*MIN(12,AD2114),0))</f>
        <v>0</v>
      </c>
      <c r="AF2114" s="37">
        <f t="shared" si="456"/>
        <v>0</v>
      </c>
      <c r="AG2114" s="37">
        <f t="shared" si="457"/>
        <v>0</v>
      </c>
      <c r="AH2114" s="37">
        <f t="shared" si="458"/>
        <v>0</v>
      </c>
      <c r="AI2114" s="35" t="str">
        <f t="shared" si="459"/>
        <v>Nusidėvėjęs</v>
      </c>
      <c r="AJ2114" s="38" t="str">
        <f>IF(AND(F2114&lt;&gt;[3]Pav.tvarkyklė!$B$12,F2114&lt;&gt;[3]Pav.tvarkyklė!$B$13),"GVTNT","X")</f>
        <v>GVTNT</v>
      </c>
      <c r="AK2114" s="39">
        <f t="shared" si="461"/>
        <v>0</v>
      </c>
      <c r="AL2114" s="41"/>
      <c r="AM2114" s="41"/>
      <c r="AN2114" s="41">
        <f t="shared" si="449"/>
        <v>1900</v>
      </c>
      <c r="AO2114" s="41"/>
      <c r="AP2114" s="41"/>
      <c r="AQ2114" s="41"/>
      <c r="AR2114" s="42"/>
      <c r="AS2114" s="42"/>
      <c r="AU2114" s="43">
        <f t="shared" si="450"/>
        <v>0</v>
      </c>
    </row>
    <row r="2115" spans="1:47" ht="15" customHeight="1" x14ac:dyDescent="0.25">
      <c r="A2115" s="11"/>
      <c r="B2115" s="19">
        <v>2284</v>
      </c>
      <c r="C2115" s="74"/>
      <c r="D2115" s="77"/>
      <c r="E2115" s="75"/>
      <c r="F2115" s="74"/>
      <c r="G2115" s="80"/>
      <c r="H2115" s="49"/>
      <c r="I2115" s="79"/>
      <c r="J2115" s="27"/>
      <c r="K2115" s="27"/>
      <c r="L2115" s="79"/>
      <c r="M2115" s="81"/>
      <c r="N2115" s="29">
        <v>0</v>
      </c>
      <c r="O2115" s="30" t="str">
        <f>IF(G2115&lt;=$N$2,"",IF(F2115=[3]Pav.tvarkyklė!$B$13,"",IF(ISBLANK(R2115),"X","")))</f>
        <v/>
      </c>
      <c r="P2115" s="88"/>
      <c r="Q2115" s="78"/>
      <c r="R2115" s="78"/>
      <c r="S2115" s="63"/>
      <c r="T2115" s="63"/>
      <c r="U2115" s="34" t="str">
        <f>IFERROR(INDEX('[3]5.Grup_T'!$G$4:$G$22,MATCH('6.Turtas'!E2115,'[3]5.Grup_T'!$E$4:$E$22,0)),"0")</f>
        <v>0</v>
      </c>
      <c r="V2115" s="35">
        <f t="shared" si="451"/>
        <v>0</v>
      </c>
      <c r="W2115" s="35">
        <f>IF(NOT(ISBLANK(H2115)),(12-DATEDIF(H2115,'[3]1.Pradzia'!$D$13,"m")),0)</f>
        <v>0</v>
      </c>
      <c r="X2115" s="35">
        <f t="shared" si="452"/>
        <v>0</v>
      </c>
      <c r="Y2115" s="35">
        <f t="shared" si="462"/>
        <v>0</v>
      </c>
      <c r="Z2115" s="35">
        <f t="shared" si="460"/>
        <v>0</v>
      </c>
      <c r="AA2115" s="36">
        <f t="shared" si="453"/>
        <v>0</v>
      </c>
      <c r="AB2115" s="36">
        <f t="shared" si="454"/>
        <v>0</v>
      </c>
      <c r="AC2115" s="37">
        <f t="shared" si="455"/>
        <v>0</v>
      </c>
      <c r="AD2115" s="35">
        <f>IF(OR(YEAR(G2115)&lt;2019,O2115="X"),0,IF(ISBLANK(H2115),DATEDIF(G2115,'[3]1.Pradzia'!$D$13,"M"),DATEDIF(G2115,H2115,"m")))</f>
        <v>0</v>
      </c>
      <c r="AE2115" s="37">
        <f>IF(E2115='[3]5.Grup_T'!$E$20,0,IF(AD2115&lt;&gt;0,M2115/V2115*MIN(12,AD2115),0))</f>
        <v>0</v>
      </c>
      <c r="AF2115" s="37">
        <f t="shared" si="456"/>
        <v>0</v>
      </c>
      <c r="AG2115" s="37">
        <f t="shared" si="457"/>
        <v>0</v>
      </c>
      <c r="AH2115" s="37">
        <f t="shared" si="458"/>
        <v>0</v>
      </c>
      <c r="AI2115" s="35" t="str">
        <f t="shared" si="459"/>
        <v>Nusidėvėjęs</v>
      </c>
      <c r="AJ2115" s="38" t="str">
        <f>IF(AND(F2115&lt;&gt;[3]Pav.tvarkyklė!$B$12,F2115&lt;&gt;[3]Pav.tvarkyklė!$B$13),"GVTNT","X")</f>
        <v>GVTNT</v>
      </c>
      <c r="AK2115" s="39">
        <f t="shared" si="461"/>
        <v>0</v>
      </c>
      <c r="AL2115" s="41"/>
      <c r="AM2115" s="41"/>
      <c r="AN2115" s="41">
        <f t="shared" si="449"/>
        <v>1900</v>
      </c>
      <c r="AO2115" s="41"/>
      <c r="AP2115" s="41"/>
      <c r="AQ2115" s="41"/>
      <c r="AR2115" s="42"/>
      <c r="AS2115" s="42"/>
      <c r="AU2115" s="43">
        <f t="shared" si="450"/>
        <v>0</v>
      </c>
    </row>
    <row r="2116" spans="1:47" ht="15" customHeight="1" x14ac:dyDescent="0.25">
      <c r="A2116" s="11"/>
      <c r="B2116" s="19">
        <v>2285</v>
      </c>
      <c r="C2116" s="74"/>
      <c r="D2116" s="77"/>
      <c r="E2116" s="78"/>
      <c r="F2116" s="74"/>
      <c r="G2116" s="80"/>
      <c r="H2116" s="49"/>
      <c r="I2116" s="79"/>
      <c r="J2116" s="27"/>
      <c r="K2116" s="27"/>
      <c r="L2116" s="79"/>
      <c r="M2116" s="81"/>
      <c r="N2116" s="29">
        <v>0</v>
      </c>
      <c r="O2116" s="30" t="str">
        <f>IF(G2116&lt;=$N$2,"",IF(F2116=[3]Pav.tvarkyklė!$B$13,"",IF(ISBLANK(R2116),"X","")))</f>
        <v/>
      </c>
      <c r="P2116" s="88"/>
      <c r="Q2116" s="78"/>
      <c r="R2116" s="78"/>
      <c r="S2116" s="63"/>
      <c r="T2116" s="63"/>
      <c r="U2116" s="34" t="str">
        <f>IFERROR(INDEX('[3]5.Grup_T'!$G$4:$G$22,MATCH('6.Turtas'!E2116,'[3]5.Grup_T'!$E$4:$E$22,0)),"0")</f>
        <v>0</v>
      </c>
      <c r="V2116" s="35">
        <f t="shared" si="451"/>
        <v>0</v>
      </c>
      <c r="W2116" s="35">
        <f>IF(NOT(ISBLANK(H2116)),(12-DATEDIF(H2116,'[3]1.Pradzia'!$D$13,"m")),0)</f>
        <v>0</v>
      </c>
      <c r="X2116" s="35">
        <f t="shared" si="452"/>
        <v>0</v>
      </c>
      <c r="Y2116" s="35">
        <f t="shared" si="462"/>
        <v>0</v>
      </c>
      <c r="Z2116" s="35">
        <f t="shared" si="460"/>
        <v>0</v>
      </c>
      <c r="AA2116" s="36">
        <f t="shared" si="453"/>
        <v>0</v>
      </c>
      <c r="AB2116" s="36">
        <f t="shared" si="454"/>
        <v>0</v>
      </c>
      <c r="AC2116" s="37">
        <f t="shared" si="455"/>
        <v>0</v>
      </c>
      <c r="AD2116" s="35">
        <f>IF(OR(YEAR(G2116)&lt;2019,O2116="X"),0,IF(ISBLANK(H2116),DATEDIF(G2116,'[3]1.Pradzia'!$D$13,"M"),DATEDIF(G2116,H2116,"m")))</f>
        <v>0</v>
      </c>
      <c r="AE2116" s="37">
        <f>IF(E2116='[3]5.Grup_T'!$E$20,0,IF(AD2116&lt;&gt;0,M2116/V2116*MIN(12,AD2116),0))</f>
        <v>0</v>
      </c>
      <c r="AF2116" s="37">
        <f t="shared" si="456"/>
        <v>0</v>
      </c>
      <c r="AG2116" s="37">
        <f t="shared" si="457"/>
        <v>0</v>
      </c>
      <c r="AH2116" s="37">
        <f t="shared" si="458"/>
        <v>0</v>
      </c>
      <c r="AI2116" s="35" t="str">
        <f t="shared" si="459"/>
        <v>Nusidėvėjęs</v>
      </c>
      <c r="AJ2116" s="38" t="str">
        <f>IF(AND(F2116&lt;&gt;[3]Pav.tvarkyklė!$B$12,F2116&lt;&gt;[3]Pav.tvarkyklė!$B$13),"GVTNT","X")</f>
        <v>GVTNT</v>
      </c>
      <c r="AK2116" s="39">
        <f t="shared" si="461"/>
        <v>0</v>
      </c>
      <c r="AL2116" s="41"/>
      <c r="AM2116" s="41"/>
      <c r="AN2116" s="41">
        <f t="shared" si="449"/>
        <v>1900</v>
      </c>
      <c r="AO2116" s="41"/>
      <c r="AP2116" s="41"/>
      <c r="AQ2116" s="41"/>
      <c r="AR2116" s="42"/>
      <c r="AS2116" s="42"/>
      <c r="AU2116" s="43">
        <f t="shared" si="450"/>
        <v>0</v>
      </c>
    </row>
    <row r="2117" spans="1:47" ht="15" customHeight="1" x14ac:dyDescent="0.25">
      <c r="A2117" s="11"/>
      <c r="B2117" s="19">
        <v>2286</v>
      </c>
      <c r="C2117" s="74"/>
      <c r="D2117" s="77"/>
      <c r="E2117" s="78"/>
      <c r="F2117" s="74"/>
      <c r="G2117" s="80"/>
      <c r="H2117" s="49"/>
      <c r="I2117" s="79"/>
      <c r="J2117" s="27"/>
      <c r="K2117" s="27"/>
      <c r="L2117" s="79"/>
      <c r="M2117" s="81"/>
      <c r="N2117" s="29">
        <v>0</v>
      </c>
      <c r="O2117" s="30" t="str">
        <f>IF(G2117&lt;=$N$2,"",IF(F2117=[3]Pav.tvarkyklė!$B$13,"",IF(ISBLANK(R2117),"X","")))</f>
        <v/>
      </c>
      <c r="P2117" s="88"/>
      <c r="Q2117" s="78"/>
      <c r="R2117" s="78"/>
      <c r="S2117" s="63"/>
      <c r="T2117" s="63"/>
      <c r="U2117" s="34" t="str">
        <f>IFERROR(INDEX('[3]5.Grup_T'!$G$4:$G$22,MATCH('6.Turtas'!E2117,'[3]5.Grup_T'!$E$4:$E$22,0)),"0")</f>
        <v>0</v>
      </c>
      <c r="V2117" s="35">
        <f t="shared" si="451"/>
        <v>0</v>
      </c>
      <c r="W2117" s="35">
        <f>IF(NOT(ISBLANK(H2117)),(12-DATEDIF(H2117,'[3]1.Pradzia'!$D$13,"m")),0)</f>
        <v>0</v>
      </c>
      <c r="X2117" s="35">
        <f t="shared" si="452"/>
        <v>0</v>
      </c>
      <c r="Y2117" s="35">
        <f t="shared" si="462"/>
        <v>0</v>
      </c>
      <c r="Z2117" s="35">
        <f t="shared" si="460"/>
        <v>0</v>
      </c>
      <c r="AA2117" s="36">
        <f t="shared" si="453"/>
        <v>0</v>
      </c>
      <c r="AB2117" s="36">
        <f t="shared" si="454"/>
        <v>0</v>
      </c>
      <c r="AC2117" s="37">
        <f t="shared" si="455"/>
        <v>0</v>
      </c>
      <c r="AD2117" s="35">
        <f>IF(OR(YEAR(G2117)&lt;2019,O2117="X"),0,IF(ISBLANK(H2117),DATEDIF(G2117,'[3]1.Pradzia'!$D$13,"M"),DATEDIF(G2117,H2117,"m")))</f>
        <v>0</v>
      </c>
      <c r="AE2117" s="37">
        <f>IF(E2117='[3]5.Grup_T'!$E$20,0,IF(AD2117&lt;&gt;0,M2117/V2117*MIN(12,AD2117),0))</f>
        <v>0</v>
      </c>
      <c r="AF2117" s="37">
        <f t="shared" si="456"/>
        <v>0</v>
      </c>
      <c r="AG2117" s="37">
        <f t="shared" si="457"/>
        <v>0</v>
      </c>
      <c r="AH2117" s="37">
        <f t="shared" si="458"/>
        <v>0</v>
      </c>
      <c r="AI2117" s="35" t="str">
        <f t="shared" si="459"/>
        <v>Nusidėvėjęs</v>
      </c>
      <c r="AJ2117" s="38" t="str">
        <f>IF(AND(F2117&lt;&gt;[3]Pav.tvarkyklė!$B$12,F2117&lt;&gt;[3]Pav.tvarkyklė!$B$13),"GVTNT","X")</f>
        <v>GVTNT</v>
      </c>
      <c r="AK2117" s="39">
        <f t="shared" si="461"/>
        <v>0</v>
      </c>
      <c r="AL2117" s="41"/>
      <c r="AM2117" s="41"/>
      <c r="AN2117" s="41">
        <f t="shared" ref="AN2117:AN2180" si="463">YEAR(G2117)</f>
        <v>1900</v>
      </c>
      <c r="AO2117" s="41"/>
      <c r="AP2117" s="41"/>
      <c r="AQ2117" s="41"/>
      <c r="AR2117" s="42"/>
      <c r="AS2117" s="42"/>
      <c r="AU2117" s="43">
        <f t="shared" ref="AU2117:AU2180" si="464">AF2117-AT2117</f>
        <v>0</v>
      </c>
    </row>
    <row r="2118" spans="1:47" ht="15" customHeight="1" x14ac:dyDescent="0.25">
      <c r="A2118" s="11"/>
      <c r="B2118" s="19">
        <v>2287</v>
      </c>
      <c r="C2118" s="74"/>
      <c r="D2118" s="77"/>
      <c r="E2118" s="75"/>
      <c r="F2118" s="74"/>
      <c r="G2118" s="80"/>
      <c r="H2118" s="49"/>
      <c r="I2118" s="79"/>
      <c r="J2118" s="27"/>
      <c r="K2118" s="27"/>
      <c r="L2118" s="79"/>
      <c r="M2118" s="81"/>
      <c r="N2118" s="29">
        <v>0</v>
      </c>
      <c r="O2118" s="30" t="str">
        <f>IF(G2118&lt;=$N$2,"",IF(F2118=[3]Pav.tvarkyklė!$B$13,"",IF(ISBLANK(R2118),"X","")))</f>
        <v/>
      </c>
      <c r="P2118" s="88"/>
      <c r="Q2118" s="78"/>
      <c r="R2118" s="78"/>
      <c r="S2118" s="63"/>
      <c r="T2118" s="63"/>
      <c r="U2118" s="34" t="str">
        <f>IFERROR(INDEX('[3]5.Grup_T'!$G$4:$G$22,MATCH('6.Turtas'!E2118,'[3]5.Grup_T'!$E$4:$E$22,0)),"0")</f>
        <v>0</v>
      </c>
      <c r="V2118" s="35">
        <f t="shared" si="451"/>
        <v>0</v>
      </c>
      <c r="W2118" s="35">
        <f>IF(NOT(ISBLANK(H2118)),(12-DATEDIF(H2118,'[3]1.Pradzia'!$D$13,"m")),0)</f>
        <v>0</v>
      </c>
      <c r="X2118" s="35">
        <f t="shared" si="452"/>
        <v>0</v>
      </c>
      <c r="Y2118" s="35">
        <f t="shared" si="462"/>
        <v>0</v>
      </c>
      <c r="Z2118" s="35">
        <f t="shared" si="460"/>
        <v>0</v>
      </c>
      <c r="AA2118" s="36">
        <f t="shared" si="453"/>
        <v>0</v>
      </c>
      <c r="AB2118" s="36">
        <f t="shared" si="454"/>
        <v>0</v>
      </c>
      <c r="AC2118" s="37">
        <f t="shared" si="455"/>
        <v>0</v>
      </c>
      <c r="AD2118" s="35">
        <f>IF(OR(YEAR(G2118)&lt;2019,O2118="X"),0,IF(ISBLANK(H2118),DATEDIF(G2118,'[3]1.Pradzia'!$D$13,"M"),DATEDIF(G2118,H2118,"m")))</f>
        <v>0</v>
      </c>
      <c r="AE2118" s="37">
        <f>IF(E2118='[3]5.Grup_T'!$E$20,0,IF(AD2118&lt;&gt;0,M2118/V2118*MIN(12,AD2118),0))</f>
        <v>0</v>
      </c>
      <c r="AF2118" s="37">
        <f t="shared" si="456"/>
        <v>0</v>
      </c>
      <c r="AG2118" s="37">
        <f t="shared" si="457"/>
        <v>0</v>
      </c>
      <c r="AH2118" s="37">
        <f t="shared" si="458"/>
        <v>0</v>
      </c>
      <c r="AI2118" s="35" t="str">
        <f t="shared" si="459"/>
        <v>Nusidėvėjęs</v>
      </c>
      <c r="AJ2118" s="38" t="str">
        <f>IF(AND(F2118&lt;&gt;[3]Pav.tvarkyklė!$B$12,F2118&lt;&gt;[3]Pav.tvarkyklė!$B$13),"GVTNT","X")</f>
        <v>GVTNT</v>
      </c>
      <c r="AK2118" s="39">
        <f t="shared" si="461"/>
        <v>0</v>
      </c>
      <c r="AL2118" s="41"/>
      <c r="AM2118" s="41"/>
      <c r="AN2118" s="41">
        <f t="shared" si="463"/>
        <v>1900</v>
      </c>
      <c r="AO2118" s="41"/>
      <c r="AP2118" s="41"/>
      <c r="AQ2118" s="41"/>
      <c r="AR2118" s="42"/>
      <c r="AS2118" s="42"/>
      <c r="AU2118" s="43">
        <f t="shared" si="464"/>
        <v>0</v>
      </c>
    </row>
    <row r="2119" spans="1:47" ht="15" customHeight="1" x14ac:dyDescent="0.25">
      <c r="A2119" s="11"/>
      <c r="B2119" s="19">
        <v>2288</v>
      </c>
      <c r="C2119" s="74"/>
      <c r="D2119" s="77"/>
      <c r="E2119" s="75"/>
      <c r="F2119" s="74"/>
      <c r="G2119" s="80"/>
      <c r="H2119" s="49"/>
      <c r="I2119" s="79"/>
      <c r="J2119" s="27"/>
      <c r="K2119" s="27"/>
      <c r="L2119" s="79"/>
      <c r="M2119" s="81"/>
      <c r="N2119" s="29">
        <v>0</v>
      </c>
      <c r="O2119" s="30" t="str">
        <f>IF(G2119&lt;=$N$2,"",IF(F2119=[3]Pav.tvarkyklė!$B$13,"",IF(ISBLANK(R2119),"X","")))</f>
        <v/>
      </c>
      <c r="P2119" s="88"/>
      <c r="Q2119" s="78"/>
      <c r="R2119" s="78"/>
      <c r="S2119" s="63"/>
      <c r="T2119" s="63"/>
      <c r="U2119" s="34" t="str">
        <f>IFERROR(INDEX('[3]5.Grup_T'!$G$4:$G$22,MATCH('6.Turtas'!E2119,'[3]5.Grup_T'!$E$4:$E$22,0)),"0")</f>
        <v>0</v>
      </c>
      <c r="V2119" s="35">
        <f t="shared" si="451"/>
        <v>0</v>
      </c>
      <c r="W2119" s="35">
        <f>IF(NOT(ISBLANK(H2119)),(12-DATEDIF(H2119,'[3]1.Pradzia'!$D$13,"m")),0)</f>
        <v>0</v>
      </c>
      <c r="X2119" s="35">
        <f t="shared" si="452"/>
        <v>0</v>
      </c>
      <c r="Y2119" s="35">
        <f t="shared" si="462"/>
        <v>0</v>
      </c>
      <c r="Z2119" s="35">
        <f t="shared" si="460"/>
        <v>0</v>
      </c>
      <c r="AA2119" s="36">
        <f t="shared" si="453"/>
        <v>0</v>
      </c>
      <c r="AB2119" s="36">
        <f t="shared" si="454"/>
        <v>0</v>
      </c>
      <c r="AC2119" s="37">
        <f t="shared" si="455"/>
        <v>0</v>
      </c>
      <c r="AD2119" s="35">
        <f>IF(OR(YEAR(G2119)&lt;2019,O2119="X"),0,IF(ISBLANK(H2119),DATEDIF(G2119,'[3]1.Pradzia'!$D$13,"M"),DATEDIF(G2119,H2119,"m")))</f>
        <v>0</v>
      </c>
      <c r="AE2119" s="37">
        <f>IF(E2119='[3]5.Grup_T'!$E$20,0,IF(AD2119&lt;&gt;0,M2119/V2119*MIN(12,AD2119),0))</f>
        <v>0</v>
      </c>
      <c r="AF2119" s="37">
        <f t="shared" si="456"/>
        <v>0</v>
      </c>
      <c r="AG2119" s="37">
        <f t="shared" si="457"/>
        <v>0</v>
      </c>
      <c r="AH2119" s="37">
        <f t="shared" si="458"/>
        <v>0</v>
      </c>
      <c r="AI2119" s="35" t="str">
        <f t="shared" si="459"/>
        <v>Nusidėvėjęs</v>
      </c>
      <c r="AJ2119" s="38" t="str">
        <f>IF(AND(F2119&lt;&gt;[3]Pav.tvarkyklė!$B$12,F2119&lt;&gt;[3]Pav.tvarkyklė!$B$13),"GVTNT","X")</f>
        <v>GVTNT</v>
      </c>
      <c r="AK2119" s="39">
        <f t="shared" si="461"/>
        <v>0</v>
      </c>
      <c r="AL2119" s="41"/>
      <c r="AM2119" s="41"/>
      <c r="AN2119" s="41">
        <f t="shared" si="463"/>
        <v>1900</v>
      </c>
      <c r="AO2119" s="41"/>
      <c r="AP2119" s="41"/>
      <c r="AQ2119" s="41"/>
      <c r="AR2119" s="42"/>
      <c r="AS2119" s="42"/>
      <c r="AU2119" s="43">
        <f t="shared" si="464"/>
        <v>0</v>
      </c>
    </row>
    <row r="2120" spans="1:47" ht="15" customHeight="1" x14ac:dyDescent="0.25">
      <c r="A2120" s="11"/>
      <c r="B2120" s="19">
        <v>2289</v>
      </c>
      <c r="C2120" s="74"/>
      <c r="D2120" s="77"/>
      <c r="E2120" s="75"/>
      <c r="F2120" s="74"/>
      <c r="G2120" s="80"/>
      <c r="H2120" s="49"/>
      <c r="I2120" s="79"/>
      <c r="J2120" s="27"/>
      <c r="K2120" s="27"/>
      <c r="L2120" s="79"/>
      <c r="M2120" s="81"/>
      <c r="N2120" s="29">
        <v>0</v>
      </c>
      <c r="O2120" s="30" t="str">
        <f>IF(G2120&lt;=$N$2,"",IF(F2120=[3]Pav.tvarkyklė!$B$13,"",IF(ISBLANK(R2120),"X","")))</f>
        <v/>
      </c>
      <c r="P2120" s="88"/>
      <c r="Q2120" s="78"/>
      <c r="R2120" s="78"/>
      <c r="S2120" s="63"/>
      <c r="T2120" s="63"/>
      <c r="U2120" s="34" t="str">
        <f>IFERROR(INDEX('[3]5.Grup_T'!$G$4:$G$22,MATCH('6.Turtas'!E2120,'[3]5.Grup_T'!$E$4:$E$22,0)),"0")</f>
        <v>0</v>
      </c>
      <c r="V2120" s="35">
        <f t="shared" si="451"/>
        <v>0</v>
      </c>
      <c r="W2120" s="35">
        <f>IF(NOT(ISBLANK(H2120)),(12-DATEDIF(H2120,'[3]1.Pradzia'!$D$13,"m")),0)</f>
        <v>0</v>
      </c>
      <c r="X2120" s="35">
        <f t="shared" si="452"/>
        <v>0</v>
      </c>
      <c r="Y2120" s="35">
        <f t="shared" si="462"/>
        <v>0</v>
      </c>
      <c r="Z2120" s="35">
        <f t="shared" si="460"/>
        <v>0</v>
      </c>
      <c r="AA2120" s="36">
        <f t="shared" si="453"/>
        <v>0</v>
      </c>
      <c r="AB2120" s="36">
        <f t="shared" si="454"/>
        <v>0</v>
      </c>
      <c r="AC2120" s="37">
        <f t="shared" si="455"/>
        <v>0</v>
      </c>
      <c r="AD2120" s="35">
        <f>IF(OR(YEAR(G2120)&lt;2019,O2120="X"),0,IF(ISBLANK(H2120),DATEDIF(G2120,'[3]1.Pradzia'!$D$13,"M"),DATEDIF(G2120,H2120,"m")))</f>
        <v>0</v>
      </c>
      <c r="AE2120" s="37">
        <f>IF(E2120='[3]5.Grup_T'!$E$20,0,IF(AD2120&lt;&gt;0,M2120/V2120*MIN(12,AD2120),0))</f>
        <v>0</v>
      </c>
      <c r="AF2120" s="37">
        <f t="shared" si="456"/>
        <v>0</v>
      </c>
      <c r="AG2120" s="37">
        <f t="shared" si="457"/>
        <v>0</v>
      </c>
      <c r="AH2120" s="37">
        <f t="shared" si="458"/>
        <v>0</v>
      </c>
      <c r="AI2120" s="35" t="str">
        <f t="shared" si="459"/>
        <v>Nusidėvėjęs</v>
      </c>
      <c r="AJ2120" s="38" t="str">
        <f>IF(AND(F2120&lt;&gt;[3]Pav.tvarkyklė!$B$12,F2120&lt;&gt;[3]Pav.tvarkyklė!$B$13),"GVTNT","X")</f>
        <v>GVTNT</v>
      </c>
      <c r="AK2120" s="39">
        <f t="shared" si="461"/>
        <v>0</v>
      </c>
      <c r="AL2120" s="41"/>
      <c r="AM2120" s="41"/>
      <c r="AN2120" s="41">
        <f t="shared" si="463"/>
        <v>1900</v>
      </c>
      <c r="AO2120" s="41"/>
      <c r="AP2120" s="41"/>
      <c r="AQ2120" s="41"/>
      <c r="AR2120" s="42"/>
      <c r="AS2120" s="42"/>
      <c r="AU2120" s="43">
        <f t="shared" si="464"/>
        <v>0</v>
      </c>
    </row>
    <row r="2121" spans="1:47" ht="15" customHeight="1" x14ac:dyDescent="0.25">
      <c r="A2121" s="11"/>
      <c r="B2121" s="19">
        <v>2290</v>
      </c>
      <c r="C2121" s="74"/>
      <c r="D2121" s="77"/>
      <c r="E2121" s="78"/>
      <c r="F2121" s="74"/>
      <c r="G2121" s="80"/>
      <c r="H2121" s="49"/>
      <c r="I2121" s="79"/>
      <c r="J2121" s="27"/>
      <c r="K2121" s="27"/>
      <c r="L2121" s="79"/>
      <c r="M2121" s="81"/>
      <c r="N2121" s="29">
        <v>0</v>
      </c>
      <c r="O2121" s="30" t="str">
        <f>IF(G2121&lt;=$N$2,"",IF(F2121=[3]Pav.tvarkyklė!$B$13,"",IF(ISBLANK(R2121),"X","")))</f>
        <v/>
      </c>
      <c r="P2121" s="88"/>
      <c r="Q2121" s="78"/>
      <c r="R2121" s="78"/>
      <c r="S2121" s="63"/>
      <c r="T2121" s="63"/>
      <c r="U2121" s="34" t="str">
        <f>IFERROR(INDEX('[3]5.Grup_T'!$G$4:$G$22,MATCH('6.Turtas'!E2121,'[3]5.Grup_T'!$E$4:$E$22,0)),"0")</f>
        <v>0</v>
      </c>
      <c r="V2121" s="35">
        <f t="shared" si="451"/>
        <v>0</v>
      </c>
      <c r="W2121" s="35">
        <f>IF(NOT(ISBLANK(H2121)),(12-DATEDIF(H2121,'[3]1.Pradzia'!$D$13,"m")),0)</f>
        <v>0</v>
      </c>
      <c r="X2121" s="35">
        <f t="shared" si="452"/>
        <v>0</v>
      </c>
      <c r="Y2121" s="35">
        <f t="shared" si="462"/>
        <v>0</v>
      </c>
      <c r="Z2121" s="35">
        <f t="shared" si="460"/>
        <v>0</v>
      </c>
      <c r="AA2121" s="36">
        <f t="shared" si="453"/>
        <v>0</v>
      </c>
      <c r="AB2121" s="36">
        <f t="shared" si="454"/>
        <v>0</v>
      </c>
      <c r="AC2121" s="37">
        <f t="shared" si="455"/>
        <v>0</v>
      </c>
      <c r="AD2121" s="35">
        <f>IF(OR(YEAR(G2121)&lt;2019,O2121="X"),0,IF(ISBLANK(H2121),DATEDIF(G2121,'[3]1.Pradzia'!$D$13,"M"),DATEDIF(G2121,H2121,"m")))</f>
        <v>0</v>
      </c>
      <c r="AE2121" s="37">
        <f>IF(E2121='[3]5.Grup_T'!$E$20,0,IF(AD2121&lt;&gt;0,M2121/V2121*MIN(12,AD2121),0))</f>
        <v>0</v>
      </c>
      <c r="AF2121" s="37">
        <f t="shared" si="456"/>
        <v>0</v>
      </c>
      <c r="AG2121" s="37">
        <f t="shared" si="457"/>
        <v>0</v>
      </c>
      <c r="AH2121" s="37">
        <f t="shared" si="458"/>
        <v>0</v>
      </c>
      <c r="AI2121" s="35" t="str">
        <f t="shared" si="459"/>
        <v>Nusidėvėjęs</v>
      </c>
      <c r="AJ2121" s="38" t="str">
        <f>IF(AND(F2121&lt;&gt;[3]Pav.tvarkyklė!$B$12,F2121&lt;&gt;[3]Pav.tvarkyklė!$B$13),"GVTNT","X")</f>
        <v>GVTNT</v>
      </c>
      <c r="AK2121" s="39">
        <f t="shared" si="461"/>
        <v>0</v>
      </c>
      <c r="AL2121" s="41"/>
      <c r="AM2121" s="41"/>
      <c r="AN2121" s="41">
        <f t="shared" si="463"/>
        <v>1900</v>
      </c>
      <c r="AO2121" s="41"/>
      <c r="AP2121" s="41"/>
      <c r="AQ2121" s="41"/>
      <c r="AR2121" s="42"/>
      <c r="AS2121" s="42"/>
      <c r="AU2121" s="43">
        <f t="shared" si="464"/>
        <v>0</v>
      </c>
    </row>
    <row r="2122" spans="1:47" ht="15" customHeight="1" x14ac:dyDescent="0.25">
      <c r="A2122" s="11"/>
      <c r="B2122" s="19">
        <v>2291</v>
      </c>
      <c r="C2122" s="74"/>
      <c r="D2122" s="77"/>
      <c r="E2122" s="78"/>
      <c r="F2122" s="74"/>
      <c r="G2122" s="80"/>
      <c r="H2122" s="49"/>
      <c r="I2122" s="79"/>
      <c r="J2122" s="27"/>
      <c r="K2122" s="27"/>
      <c r="L2122" s="79"/>
      <c r="M2122" s="81"/>
      <c r="N2122" s="29">
        <v>0</v>
      </c>
      <c r="O2122" s="30" t="str">
        <f>IF(G2122&lt;=$N$2,"",IF(F2122=[3]Pav.tvarkyklė!$B$13,"",IF(ISBLANK(R2122),"X","")))</f>
        <v/>
      </c>
      <c r="P2122" s="88"/>
      <c r="Q2122" s="78"/>
      <c r="R2122" s="78"/>
      <c r="S2122" s="63"/>
      <c r="T2122" s="63"/>
      <c r="U2122" s="34" t="str">
        <f>IFERROR(INDEX('[3]5.Grup_T'!$G$4:$G$22,MATCH('6.Turtas'!E2122,'[3]5.Grup_T'!$E$4:$E$22,0)),"0")</f>
        <v>0</v>
      </c>
      <c r="V2122" s="35">
        <f t="shared" si="451"/>
        <v>0</v>
      </c>
      <c r="W2122" s="35">
        <f>IF(NOT(ISBLANK(H2122)),(12-DATEDIF(H2122,'[3]1.Pradzia'!$D$13,"m")),0)</f>
        <v>0</v>
      </c>
      <c r="X2122" s="35">
        <f t="shared" si="452"/>
        <v>0</v>
      </c>
      <c r="Y2122" s="35">
        <f t="shared" si="462"/>
        <v>0</v>
      </c>
      <c r="Z2122" s="35">
        <f t="shared" si="460"/>
        <v>0</v>
      </c>
      <c r="AA2122" s="36">
        <f t="shared" si="453"/>
        <v>0</v>
      </c>
      <c r="AB2122" s="36">
        <f t="shared" si="454"/>
        <v>0</v>
      </c>
      <c r="AC2122" s="37">
        <f t="shared" si="455"/>
        <v>0</v>
      </c>
      <c r="AD2122" s="35">
        <f>IF(OR(YEAR(G2122)&lt;2019,O2122="X"),0,IF(ISBLANK(H2122),DATEDIF(G2122,'[3]1.Pradzia'!$D$13,"M"),DATEDIF(G2122,H2122,"m")))</f>
        <v>0</v>
      </c>
      <c r="AE2122" s="37">
        <f>IF(E2122='[3]5.Grup_T'!$E$20,0,IF(AD2122&lt;&gt;0,M2122/V2122*MIN(12,AD2122),0))</f>
        <v>0</v>
      </c>
      <c r="AF2122" s="37">
        <f t="shared" si="456"/>
        <v>0</v>
      </c>
      <c r="AG2122" s="37">
        <f t="shared" si="457"/>
        <v>0</v>
      </c>
      <c r="AH2122" s="37">
        <f t="shared" si="458"/>
        <v>0</v>
      </c>
      <c r="AI2122" s="35" t="str">
        <f t="shared" si="459"/>
        <v>Nusidėvėjęs</v>
      </c>
      <c r="AJ2122" s="38" t="str">
        <f>IF(AND(F2122&lt;&gt;[3]Pav.tvarkyklė!$B$12,F2122&lt;&gt;[3]Pav.tvarkyklė!$B$13),"GVTNT","X")</f>
        <v>GVTNT</v>
      </c>
      <c r="AK2122" s="39">
        <f t="shared" si="461"/>
        <v>0</v>
      </c>
      <c r="AL2122" s="41"/>
      <c r="AM2122" s="41"/>
      <c r="AN2122" s="41">
        <f t="shared" si="463"/>
        <v>1900</v>
      </c>
      <c r="AO2122" s="41"/>
      <c r="AP2122" s="41"/>
      <c r="AQ2122" s="41"/>
      <c r="AR2122" s="42"/>
      <c r="AS2122" s="42"/>
      <c r="AU2122" s="43">
        <f t="shared" si="464"/>
        <v>0</v>
      </c>
    </row>
    <row r="2123" spans="1:47" ht="15" customHeight="1" x14ac:dyDescent="0.25">
      <c r="A2123" s="11"/>
      <c r="B2123" s="19">
        <v>2292</v>
      </c>
      <c r="C2123" s="74"/>
      <c r="D2123" s="77"/>
      <c r="E2123" s="78"/>
      <c r="F2123" s="74"/>
      <c r="G2123" s="80"/>
      <c r="H2123" s="49"/>
      <c r="I2123" s="79"/>
      <c r="J2123" s="27"/>
      <c r="K2123" s="27"/>
      <c r="L2123" s="79"/>
      <c r="M2123" s="81"/>
      <c r="N2123" s="29">
        <v>0</v>
      </c>
      <c r="O2123" s="30" t="str">
        <f>IF(G2123&lt;=$N$2,"",IF(F2123=[3]Pav.tvarkyklė!$B$13,"",IF(ISBLANK(R2123),"X","")))</f>
        <v/>
      </c>
      <c r="P2123" s="88"/>
      <c r="Q2123" s="78"/>
      <c r="R2123" s="78"/>
      <c r="S2123" s="63"/>
      <c r="T2123" s="63"/>
      <c r="U2123" s="34" t="str">
        <f>IFERROR(INDEX('[3]5.Grup_T'!$G$4:$G$22,MATCH('6.Turtas'!E2123,'[3]5.Grup_T'!$E$4:$E$22,0)),"0")</f>
        <v>0</v>
      </c>
      <c r="V2123" s="35">
        <f t="shared" si="451"/>
        <v>0</v>
      </c>
      <c r="W2123" s="35">
        <f>IF(NOT(ISBLANK(H2123)),(12-DATEDIF(H2123,'[3]1.Pradzia'!$D$13,"m")),0)</f>
        <v>0</v>
      </c>
      <c r="X2123" s="35">
        <f t="shared" si="452"/>
        <v>0</v>
      </c>
      <c r="Y2123" s="35">
        <f t="shared" si="462"/>
        <v>0</v>
      </c>
      <c r="Z2123" s="35">
        <f t="shared" si="460"/>
        <v>0</v>
      </c>
      <c r="AA2123" s="36">
        <f t="shared" si="453"/>
        <v>0</v>
      </c>
      <c r="AB2123" s="36">
        <f t="shared" si="454"/>
        <v>0</v>
      </c>
      <c r="AC2123" s="37">
        <f t="shared" si="455"/>
        <v>0</v>
      </c>
      <c r="AD2123" s="35">
        <f>IF(OR(YEAR(G2123)&lt;2019,O2123="X"),0,IF(ISBLANK(H2123),DATEDIF(G2123,'[3]1.Pradzia'!$D$13,"M"),DATEDIF(G2123,H2123,"m")))</f>
        <v>0</v>
      </c>
      <c r="AE2123" s="37">
        <f>IF(E2123='[3]5.Grup_T'!$E$20,0,IF(AD2123&lt;&gt;0,M2123/V2123*MIN(12,AD2123),0))</f>
        <v>0</v>
      </c>
      <c r="AF2123" s="37">
        <f t="shared" si="456"/>
        <v>0</v>
      </c>
      <c r="AG2123" s="37">
        <f t="shared" si="457"/>
        <v>0</v>
      </c>
      <c r="AH2123" s="37">
        <f t="shared" si="458"/>
        <v>0</v>
      </c>
      <c r="AI2123" s="35" t="str">
        <f t="shared" si="459"/>
        <v>Nusidėvėjęs</v>
      </c>
      <c r="AJ2123" s="38" t="str">
        <f>IF(AND(F2123&lt;&gt;[3]Pav.tvarkyklė!$B$12,F2123&lt;&gt;[3]Pav.tvarkyklė!$B$13),"GVTNT","X")</f>
        <v>GVTNT</v>
      </c>
      <c r="AK2123" s="39">
        <f t="shared" si="461"/>
        <v>0</v>
      </c>
      <c r="AL2123" s="41"/>
      <c r="AM2123" s="41"/>
      <c r="AN2123" s="41">
        <f t="shared" si="463"/>
        <v>1900</v>
      </c>
      <c r="AO2123" s="41"/>
      <c r="AP2123" s="41"/>
      <c r="AQ2123" s="41"/>
      <c r="AR2123" s="42"/>
      <c r="AS2123" s="42"/>
      <c r="AU2123" s="43">
        <f t="shared" si="464"/>
        <v>0</v>
      </c>
    </row>
    <row r="2124" spans="1:47" ht="15" customHeight="1" x14ac:dyDescent="0.25">
      <c r="A2124" s="11"/>
      <c r="B2124" s="19">
        <v>2293</v>
      </c>
      <c r="C2124" s="74"/>
      <c r="D2124" s="77"/>
      <c r="E2124" s="78"/>
      <c r="F2124" s="74"/>
      <c r="G2124" s="80"/>
      <c r="H2124" s="49"/>
      <c r="I2124" s="79"/>
      <c r="J2124" s="27"/>
      <c r="K2124" s="27"/>
      <c r="L2124" s="79"/>
      <c r="M2124" s="81"/>
      <c r="N2124" s="29">
        <v>0</v>
      </c>
      <c r="O2124" s="30" t="str">
        <f>IF(G2124&lt;=$N$2,"",IF(F2124=[3]Pav.tvarkyklė!$B$13,"",IF(ISBLANK(R2124),"X","")))</f>
        <v/>
      </c>
      <c r="P2124" s="88"/>
      <c r="Q2124" s="78"/>
      <c r="R2124" s="78"/>
      <c r="S2124" s="63"/>
      <c r="T2124" s="63"/>
      <c r="U2124" s="34" t="str">
        <f>IFERROR(INDEX('[3]5.Grup_T'!$G$4:$G$22,MATCH('6.Turtas'!E2124,'[3]5.Grup_T'!$E$4:$E$22,0)),"0")</f>
        <v>0</v>
      </c>
      <c r="V2124" s="35">
        <f t="shared" si="451"/>
        <v>0</v>
      </c>
      <c r="W2124" s="35">
        <f>IF(NOT(ISBLANK(H2124)),(12-DATEDIF(H2124,'[3]1.Pradzia'!$D$13,"m")),0)</f>
        <v>0</v>
      </c>
      <c r="X2124" s="35">
        <f t="shared" si="452"/>
        <v>0</v>
      </c>
      <c r="Y2124" s="35">
        <f t="shared" si="462"/>
        <v>0</v>
      </c>
      <c r="Z2124" s="35">
        <f t="shared" si="460"/>
        <v>0</v>
      </c>
      <c r="AA2124" s="36">
        <f t="shared" si="453"/>
        <v>0</v>
      </c>
      <c r="AB2124" s="36">
        <f t="shared" si="454"/>
        <v>0</v>
      </c>
      <c r="AC2124" s="37">
        <f t="shared" si="455"/>
        <v>0</v>
      </c>
      <c r="AD2124" s="35">
        <f>IF(OR(YEAR(G2124)&lt;2019,O2124="X"),0,IF(ISBLANK(H2124),DATEDIF(G2124,'[3]1.Pradzia'!$D$13,"M"),DATEDIF(G2124,H2124,"m")))</f>
        <v>0</v>
      </c>
      <c r="AE2124" s="37">
        <f>IF(E2124='[3]5.Grup_T'!$E$20,0,IF(AD2124&lt;&gt;0,M2124/V2124*MIN(12,AD2124),0))</f>
        <v>0</v>
      </c>
      <c r="AF2124" s="37">
        <f t="shared" si="456"/>
        <v>0</v>
      </c>
      <c r="AG2124" s="37">
        <f t="shared" si="457"/>
        <v>0</v>
      </c>
      <c r="AH2124" s="37">
        <f t="shared" si="458"/>
        <v>0</v>
      </c>
      <c r="AI2124" s="35" t="str">
        <f t="shared" si="459"/>
        <v>Nusidėvėjęs</v>
      </c>
      <c r="AJ2124" s="38" t="str">
        <f>IF(AND(F2124&lt;&gt;[3]Pav.tvarkyklė!$B$12,F2124&lt;&gt;[3]Pav.tvarkyklė!$B$13),"GVTNT","X")</f>
        <v>GVTNT</v>
      </c>
      <c r="AK2124" s="39">
        <f t="shared" si="461"/>
        <v>0</v>
      </c>
      <c r="AL2124" s="41"/>
      <c r="AM2124" s="41"/>
      <c r="AN2124" s="41">
        <f t="shared" si="463"/>
        <v>1900</v>
      </c>
      <c r="AO2124" s="41"/>
      <c r="AP2124" s="41"/>
      <c r="AQ2124" s="41"/>
      <c r="AR2124" s="42"/>
      <c r="AS2124" s="42"/>
      <c r="AU2124" s="43">
        <f t="shared" si="464"/>
        <v>0</v>
      </c>
    </row>
    <row r="2125" spans="1:47" ht="15" customHeight="1" x14ac:dyDescent="0.25">
      <c r="A2125" s="11"/>
      <c r="B2125" s="19">
        <v>2294</v>
      </c>
      <c r="C2125" s="74"/>
      <c r="D2125" s="77"/>
      <c r="E2125" s="78"/>
      <c r="F2125" s="74"/>
      <c r="G2125" s="80"/>
      <c r="H2125" s="49"/>
      <c r="I2125" s="79"/>
      <c r="J2125" s="27"/>
      <c r="K2125" s="27"/>
      <c r="L2125" s="79"/>
      <c r="M2125" s="81"/>
      <c r="N2125" s="29">
        <v>0</v>
      </c>
      <c r="O2125" s="30" t="str">
        <f>IF(G2125&lt;=$N$2,"",IF(F2125=[3]Pav.tvarkyklė!$B$13,"",IF(ISBLANK(R2125),"X","")))</f>
        <v/>
      </c>
      <c r="P2125" s="88"/>
      <c r="Q2125" s="78"/>
      <c r="R2125" s="78"/>
      <c r="S2125" s="63"/>
      <c r="T2125" s="63"/>
      <c r="U2125" s="34" t="str">
        <f>IFERROR(INDEX('[3]5.Grup_T'!$G$4:$G$22,MATCH('6.Turtas'!E2125,'[3]5.Grup_T'!$E$4:$E$22,0)),"0")</f>
        <v>0</v>
      </c>
      <c r="V2125" s="35">
        <f t="shared" si="451"/>
        <v>0</v>
      </c>
      <c r="W2125" s="35">
        <f>IF(NOT(ISBLANK(H2125)),(12-DATEDIF(H2125,'[3]1.Pradzia'!$D$13,"m")),0)</f>
        <v>0</v>
      </c>
      <c r="X2125" s="35">
        <f t="shared" si="452"/>
        <v>0</v>
      </c>
      <c r="Y2125" s="35">
        <f t="shared" si="462"/>
        <v>0</v>
      </c>
      <c r="Z2125" s="35">
        <f t="shared" si="460"/>
        <v>0</v>
      </c>
      <c r="AA2125" s="36">
        <f t="shared" si="453"/>
        <v>0</v>
      </c>
      <c r="AB2125" s="36">
        <f t="shared" si="454"/>
        <v>0</v>
      </c>
      <c r="AC2125" s="37">
        <f t="shared" si="455"/>
        <v>0</v>
      </c>
      <c r="AD2125" s="35">
        <f>IF(OR(YEAR(G2125)&lt;2019,O2125="X"),0,IF(ISBLANK(H2125),DATEDIF(G2125,'[3]1.Pradzia'!$D$13,"M"),DATEDIF(G2125,H2125,"m")))</f>
        <v>0</v>
      </c>
      <c r="AE2125" s="37">
        <f>IF(E2125='[3]5.Grup_T'!$E$20,0,IF(AD2125&lt;&gt;0,M2125/V2125*MIN(12,AD2125),0))</f>
        <v>0</v>
      </c>
      <c r="AF2125" s="37">
        <f t="shared" si="456"/>
        <v>0</v>
      </c>
      <c r="AG2125" s="37">
        <f t="shared" si="457"/>
        <v>0</v>
      </c>
      <c r="AH2125" s="37">
        <f t="shared" si="458"/>
        <v>0</v>
      </c>
      <c r="AI2125" s="35" t="str">
        <f t="shared" si="459"/>
        <v>Nusidėvėjęs</v>
      </c>
      <c r="AJ2125" s="38" t="str">
        <f>IF(AND(F2125&lt;&gt;[3]Pav.tvarkyklė!$B$12,F2125&lt;&gt;[3]Pav.tvarkyklė!$B$13),"GVTNT","X")</f>
        <v>GVTNT</v>
      </c>
      <c r="AK2125" s="39">
        <f t="shared" si="461"/>
        <v>0</v>
      </c>
      <c r="AL2125" s="41"/>
      <c r="AM2125" s="41"/>
      <c r="AN2125" s="41">
        <f t="shared" si="463"/>
        <v>1900</v>
      </c>
      <c r="AO2125" s="41"/>
      <c r="AP2125" s="41"/>
      <c r="AQ2125" s="41"/>
      <c r="AR2125" s="42"/>
      <c r="AS2125" s="42"/>
      <c r="AU2125" s="43">
        <f t="shared" si="464"/>
        <v>0</v>
      </c>
    </row>
    <row r="2126" spans="1:47" ht="15" customHeight="1" x14ac:dyDescent="0.25">
      <c r="A2126" s="11"/>
      <c r="B2126" s="19">
        <v>2295</v>
      </c>
      <c r="C2126" s="74"/>
      <c r="D2126" s="77"/>
      <c r="E2126" s="78"/>
      <c r="F2126" s="74"/>
      <c r="G2126" s="80"/>
      <c r="H2126" s="49"/>
      <c r="I2126" s="79"/>
      <c r="J2126" s="27"/>
      <c r="K2126" s="27"/>
      <c r="L2126" s="79"/>
      <c r="M2126" s="81"/>
      <c r="N2126" s="29">
        <v>0</v>
      </c>
      <c r="O2126" s="30" t="str">
        <f>IF(G2126&lt;=$N$2,"",IF(F2126=[3]Pav.tvarkyklė!$B$13,"",IF(ISBLANK(R2126),"X","")))</f>
        <v/>
      </c>
      <c r="P2126" s="88"/>
      <c r="Q2126" s="78"/>
      <c r="R2126" s="78"/>
      <c r="S2126" s="63"/>
      <c r="T2126" s="63"/>
      <c r="U2126" s="34" t="str">
        <f>IFERROR(INDEX('[3]5.Grup_T'!$G$4:$G$22,MATCH('6.Turtas'!E2126,'[3]5.Grup_T'!$E$4:$E$22,0)),"0")</f>
        <v>0</v>
      </c>
      <c r="V2126" s="35">
        <f t="shared" si="451"/>
        <v>0</v>
      </c>
      <c r="W2126" s="35">
        <f>IF(NOT(ISBLANK(H2126)),(12-DATEDIF(H2126,'[3]1.Pradzia'!$D$13,"m")),0)</f>
        <v>0</v>
      </c>
      <c r="X2126" s="35">
        <f t="shared" si="452"/>
        <v>0</v>
      </c>
      <c r="Y2126" s="35">
        <f t="shared" si="462"/>
        <v>0</v>
      </c>
      <c r="Z2126" s="35">
        <f t="shared" si="460"/>
        <v>0</v>
      </c>
      <c r="AA2126" s="36">
        <f t="shared" si="453"/>
        <v>0</v>
      </c>
      <c r="AB2126" s="36">
        <f t="shared" si="454"/>
        <v>0</v>
      </c>
      <c r="AC2126" s="37">
        <f t="shared" si="455"/>
        <v>0</v>
      </c>
      <c r="AD2126" s="35">
        <f>IF(OR(YEAR(G2126)&lt;2019,O2126="X"),0,IF(ISBLANK(H2126),DATEDIF(G2126,'[3]1.Pradzia'!$D$13,"M"),DATEDIF(G2126,H2126,"m")))</f>
        <v>0</v>
      </c>
      <c r="AE2126" s="37">
        <f>IF(E2126='[3]5.Grup_T'!$E$20,0,IF(AD2126&lt;&gt;0,M2126/V2126*MIN(12,AD2126),0))</f>
        <v>0</v>
      </c>
      <c r="AF2126" s="37">
        <f t="shared" si="456"/>
        <v>0</v>
      </c>
      <c r="AG2126" s="37">
        <f t="shared" si="457"/>
        <v>0</v>
      </c>
      <c r="AH2126" s="37">
        <f t="shared" si="458"/>
        <v>0</v>
      </c>
      <c r="AI2126" s="35" t="str">
        <f t="shared" si="459"/>
        <v>Nusidėvėjęs</v>
      </c>
      <c r="AJ2126" s="38" t="str">
        <f>IF(AND(F2126&lt;&gt;[3]Pav.tvarkyklė!$B$12,F2126&lt;&gt;[3]Pav.tvarkyklė!$B$13),"GVTNT","X")</f>
        <v>GVTNT</v>
      </c>
      <c r="AK2126" s="39">
        <f t="shared" si="461"/>
        <v>0</v>
      </c>
      <c r="AL2126" s="41"/>
      <c r="AM2126" s="41"/>
      <c r="AN2126" s="41">
        <f t="shared" si="463"/>
        <v>1900</v>
      </c>
      <c r="AO2126" s="41"/>
      <c r="AP2126" s="41"/>
      <c r="AQ2126" s="41"/>
      <c r="AR2126" s="42"/>
      <c r="AS2126" s="42"/>
      <c r="AU2126" s="43">
        <f t="shared" si="464"/>
        <v>0</v>
      </c>
    </row>
    <row r="2127" spans="1:47" ht="15" customHeight="1" x14ac:dyDescent="0.25">
      <c r="A2127" s="11"/>
      <c r="B2127" s="19">
        <v>2296</v>
      </c>
      <c r="C2127" s="74"/>
      <c r="D2127" s="77"/>
      <c r="E2127" s="78"/>
      <c r="F2127" s="74"/>
      <c r="G2127" s="80"/>
      <c r="H2127" s="49"/>
      <c r="I2127" s="79"/>
      <c r="J2127" s="27"/>
      <c r="K2127" s="27"/>
      <c r="L2127" s="79"/>
      <c r="M2127" s="81"/>
      <c r="N2127" s="29">
        <v>0</v>
      </c>
      <c r="O2127" s="30" t="str">
        <f>IF(G2127&lt;=$N$2,"",IF(F2127=[3]Pav.tvarkyklė!$B$13,"",IF(ISBLANK(R2127),"X","")))</f>
        <v/>
      </c>
      <c r="P2127" s="88"/>
      <c r="Q2127" s="78"/>
      <c r="R2127" s="78"/>
      <c r="S2127" s="63"/>
      <c r="T2127" s="63"/>
      <c r="U2127" s="34" t="str">
        <f>IFERROR(INDEX('[3]5.Grup_T'!$G$4:$G$22,MATCH('6.Turtas'!E2127,'[3]5.Grup_T'!$E$4:$E$22,0)),"0")</f>
        <v>0</v>
      </c>
      <c r="V2127" s="35">
        <f t="shared" si="451"/>
        <v>0</v>
      </c>
      <c r="W2127" s="35">
        <f>IF(NOT(ISBLANK(H2127)),(12-DATEDIF(H2127,'[3]1.Pradzia'!$D$13,"m")),0)</f>
        <v>0</v>
      </c>
      <c r="X2127" s="35">
        <f t="shared" si="452"/>
        <v>0</v>
      </c>
      <c r="Y2127" s="35">
        <f t="shared" si="462"/>
        <v>0</v>
      </c>
      <c r="Z2127" s="35">
        <f t="shared" si="460"/>
        <v>0</v>
      </c>
      <c r="AA2127" s="36">
        <f t="shared" si="453"/>
        <v>0</v>
      </c>
      <c r="AB2127" s="36">
        <f t="shared" si="454"/>
        <v>0</v>
      </c>
      <c r="AC2127" s="37">
        <f t="shared" si="455"/>
        <v>0</v>
      </c>
      <c r="AD2127" s="35">
        <f>IF(OR(YEAR(G2127)&lt;2019,O2127="X"),0,IF(ISBLANK(H2127),DATEDIF(G2127,'[3]1.Pradzia'!$D$13,"M"),DATEDIF(G2127,H2127,"m")))</f>
        <v>0</v>
      </c>
      <c r="AE2127" s="37">
        <f>IF(E2127='[3]5.Grup_T'!$E$20,0,IF(AD2127&lt;&gt;0,M2127/V2127*MIN(12,AD2127),0))</f>
        <v>0</v>
      </c>
      <c r="AF2127" s="37">
        <f t="shared" si="456"/>
        <v>0</v>
      </c>
      <c r="AG2127" s="37">
        <f t="shared" si="457"/>
        <v>0</v>
      </c>
      <c r="AH2127" s="37">
        <f t="shared" si="458"/>
        <v>0</v>
      </c>
      <c r="AI2127" s="35" t="str">
        <f t="shared" si="459"/>
        <v>Nusidėvėjęs</v>
      </c>
      <c r="AJ2127" s="38" t="str">
        <f>IF(AND(F2127&lt;&gt;[3]Pav.tvarkyklė!$B$12,F2127&lt;&gt;[3]Pav.tvarkyklė!$B$13),"GVTNT","X")</f>
        <v>GVTNT</v>
      </c>
      <c r="AK2127" s="39">
        <f t="shared" si="461"/>
        <v>0</v>
      </c>
      <c r="AL2127" s="41"/>
      <c r="AM2127" s="41"/>
      <c r="AN2127" s="41">
        <f t="shared" si="463"/>
        <v>1900</v>
      </c>
      <c r="AO2127" s="41"/>
      <c r="AP2127" s="41"/>
      <c r="AQ2127" s="41"/>
      <c r="AR2127" s="42"/>
      <c r="AS2127" s="42"/>
      <c r="AU2127" s="43">
        <f t="shared" si="464"/>
        <v>0</v>
      </c>
    </row>
    <row r="2128" spans="1:47" ht="15" customHeight="1" x14ac:dyDescent="0.25">
      <c r="A2128" s="11"/>
      <c r="B2128" s="19">
        <v>2297</v>
      </c>
      <c r="C2128" s="74"/>
      <c r="D2128" s="77"/>
      <c r="E2128" s="78"/>
      <c r="F2128" s="74"/>
      <c r="G2128" s="80"/>
      <c r="H2128" s="49"/>
      <c r="I2128" s="79"/>
      <c r="J2128" s="27"/>
      <c r="K2128" s="27"/>
      <c r="L2128" s="79"/>
      <c r="M2128" s="81"/>
      <c r="N2128" s="29">
        <v>0</v>
      </c>
      <c r="O2128" s="30" t="str">
        <f>IF(G2128&lt;=$N$2,"",IF(F2128=[3]Pav.tvarkyklė!$B$13,"",IF(ISBLANK(R2128),"X","")))</f>
        <v/>
      </c>
      <c r="P2128" s="88"/>
      <c r="Q2128" s="78"/>
      <c r="R2128" s="78"/>
      <c r="S2128" s="63"/>
      <c r="T2128" s="63"/>
      <c r="U2128" s="34" t="str">
        <f>IFERROR(INDEX('[3]5.Grup_T'!$G$4:$G$22,MATCH('6.Turtas'!E2128,'[3]5.Grup_T'!$E$4:$E$22,0)),"0")</f>
        <v>0</v>
      </c>
      <c r="V2128" s="35">
        <f t="shared" si="451"/>
        <v>0</v>
      </c>
      <c r="W2128" s="35">
        <f>IF(NOT(ISBLANK(H2128)),(12-DATEDIF(H2128,'[3]1.Pradzia'!$D$13,"m")),0)</f>
        <v>0</v>
      </c>
      <c r="X2128" s="35">
        <f t="shared" si="452"/>
        <v>0</v>
      </c>
      <c r="Y2128" s="35">
        <f t="shared" si="462"/>
        <v>0</v>
      </c>
      <c r="Z2128" s="35">
        <f t="shared" si="460"/>
        <v>0</v>
      </c>
      <c r="AA2128" s="36">
        <f t="shared" si="453"/>
        <v>0</v>
      </c>
      <c r="AB2128" s="36">
        <f t="shared" si="454"/>
        <v>0</v>
      </c>
      <c r="AC2128" s="37">
        <f t="shared" si="455"/>
        <v>0</v>
      </c>
      <c r="AD2128" s="35">
        <f>IF(OR(YEAR(G2128)&lt;2019,O2128="X"),0,IF(ISBLANK(H2128),DATEDIF(G2128,'[3]1.Pradzia'!$D$13,"M"),DATEDIF(G2128,H2128,"m")))</f>
        <v>0</v>
      </c>
      <c r="AE2128" s="37">
        <f>IF(E2128='[3]5.Grup_T'!$E$20,0,IF(AD2128&lt;&gt;0,M2128/V2128*MIN(12,AD2128),0))</f>
        <v>0</v>
      </c>
      <c r="AF2128" s="37">
        <f t="shared" si="456"/>
        <v>0</v>
      </c>
      <c r="AG2128" s="37">
        <f t="shared" si="457"/>
        <v>0</v>
      </c>
      <c r="AH2128" s="37">
        <f t="shared" si="458"/>
        <v>0</v>
      </c>
      <c r="AI2128" s="35" t="str">
        <f t="shared" si="459"/>
        <v>Nusidėvėjęs</v>
      </c>
      <c r="AJ2128" s="38" t="str">
        <f>IF(AND(F2128&lt;&gt;[3]Pav.tvarkyklė!$B$12,F2128&lt;&gt;[3]Pav.tvarkyklė!$B$13),"GVTNT","X")</f>
        <v>GVTNT</v>
      </c>
      <c r="AK2128" s="39">
        <f t="shared" si="461"/>
        <v>0</v>
      </c>
      <c r="AL2128" s="41"/>
      <c r="AM2128" s="41"/>
      <c r="AN2128" s="41">
        <f t="shared" si="463"/>
        <v>1900</v>
      </c>
      <c r="AO2128" s="41"/>
      <c r="AP2128" s="41"/>
      <c r="AQ2128" s="41"/>
      <c r="AR2128" s="42"/>
      <c r="AS2128" s="42"/>
      <c r="AU2128" s="43">
        <f t="shared" si="464"/>
        <v>0</v>
      </c>
    </row>
    <row r="2129" spans="1:47" ht="15" customHeight="1" x14ac:dyDescent="0.25">
      <c r="A2129" s="11"/>
      <c r="B2129" s="19">
        <v>2298</v>
      </c>
      <c r="C2129" s="74"/>
      <c r="D2129" s="77"/>
      <c r="E2129" s="78"/>
      <c r="F2129" s="74"/>
      <c r="G2129" s="80"/>
      <c r="H2129" s="49"/>
      <c r="I2129" s="79"/>
      <c r="J2129" s="27"/>
      <c r="K2129" s="27"/>
      <c r="L2129" s="79"/>
      <c r="M2129" s="81"/>
      <c r="N2129" s="29">
        <v>0</v>
      </c>
      <c r="O2129" s="30" t="str">
        <f>IF(G2129&lt;=$N$2,"",IF(F2129=[3]Pav.tvarkyklė!$B$13,"",IF(ISBLANK(R2129),"X","")))</f>
        <v/>
      </c>
      <c r="P2129" s="88"/>
      <c r="Q2129" s="78"/>
      <c r="R2129" s="78"/>
      <c r="S2129" s="63"/>
      <c r="T2129" s="63"/>
      <c r="U2129" s="34" t="str">
        <f>IFERROR(INDEX('[3]5.Grup_T'!$G$4:$G$22,MATCH('6.Turtas'!E2129,'[3]5.Grup_T'!$E$4:$E$22,0)),"0")</f>
        <v>0</v>
      </c>
      <c r="V2129" s="35">
        <f t="shared" si="451"/>
        <v>0</v>
      </c>
      <c r="W2129" s="35">
        <f>IF(NOT(ISBLANK(H2129)),(12-DATEDIF(H2129,'[3]1.Pradzia'!$D$13,"m")),0)</f>
        <v>0</v>
      </c>
      <c r="X2129" s="35">
        <f t="shared" si="452"/>
        <v>0</v>
      </c>
      <c r="Y2129" s="35">
        <f t="shared" si="462"/>
        <v>0</v>
      </c>
      <c r="Z2129" s="35">
        <f t="shared" si="460"/>
        <v>0</v>
      </c>
      <c r="AA2129" s="36">
        <f t="shared" si="453"/>
        <v>0</v>
      </c>
      <c r="AB2129" s="36">
        <f t="shared" si="454"/>
        <v>0</v>
      </c>
      <c r="AC2129" s="37">
        <f t="shared" si="455"/>
        <v>0</v>
      </c>
      <c r="AD2129" s="35">
        <f>IF(OR(YEAR(G2129)&lt;2019,O2129="X"),0,IF(ISBLANK(H2129),DATEDIF(G2129,'[3]1.Pradzia'!$D$13,"M"),DATEDIF(G2129,H2129,"m")))</f>
        <v>0</v>
      </c>
      <c r="AE2129" s="37">
        <f>IF(E2129='[3]5.Grup_T'!$E$20,0,IF(AD2129&lt;&gt;0,M2129/V2129*MIN(12,AD2129),0))</f>
        <v>0</v>
      </c>
      <c r="AF2129" s="37">
        <f t="shared" si="456"/>
        <v>0</v>
      </c>
      <c r="AG2129" s="37">
        <f t="shared" si="457"/>
        <v>0</v>
      </c>
      <c r="AH2129" s="37">
        <f t="shared" si="458"/>
        <v>0</v>
      </c>
      <c r="AI2129" s="35" t="str">
        <f t="shared" si="459"/>
        <v>Nusidėvėjęs</v>
      </c>
      <c r="AJ2129" s="38" t="str">
        <f>IF(AND(F2129&lt;&gt;[3]Pav.tvarkyklė!$B$12,F2129&lt;&gt;[3]Pav.tvarkyklė!$B$13),"GVTNT","X")</f>
        <v>GVTNT</v>
      </c>
      <c r="AK2129" s="39">
        <f t="shared" si="461"/>
        <v>0</v>
      </c>
      <c r="AL2129" s="41"/>
      <c r="AM2129" s="41"/>
      <c r="AN2129" s="41">
        <f t="shared" si="463"/>
        <v>1900</v>
      </c>
      <c r="AO2129" s="41"/>
      <c r="AP2129" s="41"/>
      <c r="AQ2129" s="41"/>
      <c r="AR2129" s="42"/>
      <c r="AS2129" s="42"/>
      <c r="AU2129" s="43">
        <f t="shared" si="464"/>
        <v>0</v>
      </c>
    </row>
    <row r="2130" spans="1:47" ht="15" customHeight="1" x14ac:dyDescent="0.25">
      <c r="A2130" s="11"/>
      <c r="B2130" s="19">
        <v>2299</v>
      </c>
      <c r="C2130" s="74"/>
      <c r="D2130" s="77"/>
      <c r="E2130" s="78"/>
      <c r="F2130" s="74"/>
      <c r="G2130" s="80"/>
      <c r="H2130" s="49"/>
      <c r="I2130" s="79"/>
      <c r="J2130" s="27"/>
      <c r="K2130" s="27"/>
      <c r="L2130" s="79"/>
      <c r="M2130" s="81"/>
      <c r="N2130" s="29">
        <v>0</v>
      </c>
      <c r="O2130" s="30" t="str">
        <f>IF(G2130&lt;=$N$2,"",IF(F2130=[3]Pav.tvarkyklė!$B$13,"",IF(ISBLANK(R2130),"X","")))</f>
        <v/>
      </c>
      <c r="P2130" s="88"/>
      <c r="Q2130" s="78"/>
      <c r="R2130" s="78"/>
      <c r="S2130" s="63"/>
      <c r="T2130" s="63"/>
      <c r="U2130" s="34" t="str">
        <f>IFERROR(INDEX('[3]5.Grup_T'!$G$4:$G$22,MATCH('6.Turtas'!E2130,'[3]5.Grup_T'!$E$4:$E$22,0)),"0")</f>
        <v>0</v>
      </c>
      <c r="V2130" s="35">
        <f t="shared" ref="V2130:V2193" si="465">U2130*12</f>
        <v>0</v>
      </c>
      <c r="W2130" s="35">
        <f>IF(NOT(ISBLANK(H2130)),(12-DATEDIF(H2130,'[3]1.Pradzia'!$D$13,"m")),0)</f>
        <v>0</v>
      </c>
      <c r="X2130" s="35">
        <f t="shared" ref="X2130:X2193" si="466">IF(OR(ISBLANK(C2130),YEAR(G2130)&gt;=2019),0,DATEDIF(G2130,$N$2,"M"))</f>
        <v>0</v>
      </c>
      <c r="Y2130" s="35">
        <f t="shared" si="462"/>
        <v>0</v>
      </c>
      <c r="Z2130" s="35">
        <f t="shared" si="460"/>
        <v>0</v>
      </c>
      <c r="AA2130" s="36">
        <f t="shared" ref="AA2130:AA2193" si="467">+IF(Z2130&lt;=0,0,N2130/Z2130)</f>
        <v>0</v>
      </c>
      <c r="AB2130" s="36">
        <f t="shared" ref="AB2130:AB2193" si="468">IF(Z2130&lt;=0,N2130,N2130/Z2130*Y2130)</f>
        <v>0</v>
      </c>
      <c r="AC2130" s="37">
        <f t="shared" ref="AC2130:AC2193" si="469">IF(YEAR(G2130)&lt;2019,M2130-N2130+AB2130,0)</f>
        <v>0</v>
      </c>
      <c r="AD2130" s="35">
        <f>IF(OR(YEAR(G2130)&lt;2019,O2130="X"),0,IF(ISBLANK(H2130),DATEDIF(G2130,'[3]1.Pradzia'!$D$13,"M"),DATEDIF(G2130,H2130,"m")))</f>
        <v>0</v>
      </c>
      <c r="AE2130" s="37">
        <f>IF(E2130='[3]5.Grup_T'!$E$20,0,IF(AD2130&lt;&gt;0,M2130/V2130*MIN(12,AD2130),0))</f>
        <v>0</v>
      </c>
      <c r="AF2130" s="37">
        <f t="shared" ref="AF2130:AF2193" si="470">+AB2130+AE2130</f>
        <v>0</v>
      </c>
      <c r="AG2130" s="37">
        <f t="shared" ref="AG2130:AG2193" si="471">AC2130+AE2130</f>
        <v>0</v>
      </c>
      <c r="AH2130" s="37">
        <f t="shared" ref="AH2130:AH2193" si="472">M2130-AG2130</f>
        <v>0</v>
      </c>
      <c r="AI2130" s="35" t="str">
        <f t="shared" ref="AI2130:AI2193" si="473">IF(H2130&lt;&gt;0,"Nurašytas",IF(O2130="X","Nesuderintas",IF(AH2130&lt;=0,"Nusidėvėjęs","")))</f>
        <v>Nusidėvėjęs</v>
      </c>
      <c r="AJ2130" s="38" t="str">
        <f>IF(AND(F2130&lt;&gt;[3]Pav.tvarkyklė!$B$12,F2130&lt;&gt;[3]Pav.tvarkyklė!$B$13),"GVTNT","X")</f>
        <v>GVTNT</v>
      </c>
      <c r="AK2130" s="39">
        <f t="shared" si="461"/>
        <v>0</v>
      </c>
      <c r="AL2130" s="41"/>
      <c r="AM2130" s="41"/>
      <c r="AN2130" s="41">
        <f t="shared" si="463"/>
        <v>1900</v>
      </c>
      <c r="AO2130" s="41"/>
      <c r="AP2130" s="41"/>
      <c r="AQ2130" s="41"/>
      <c r="AR2130" s="42"/>
      <c r="AS2130" s="42"/>
      <c r="AU2130" s="43">
        <f t="shared" si="464"/>
        <v>0</v>
      </c>
    </row>
    <row r="2131" spans="1:47" ht="15" customHeight="1" x14ac:dyDescent="0.25">
      <c r="A2131" s="11"/>
      <c r="B2131" s="19">
        <v>2300</v>
      </c>
      <c r="C2131" s="74"/>
      <c r="D2131" s="77"/>
      <c r="E2131" s="78"/>
      <c r="F2131" s="74"/>
      <c r="G2131" s="80"/>
      <c r="H2131" s="49"/>
      <c r="I2131" s="79"/>
      <c r="J2131" s="27"/>
      <c r="K2131" s="27"/>
      <c r="L2131" s="79"/>
      <c r="M2131" s="81"/>
      <c r="N2131" s="29">
        <v>0</v>
      </c>
      <c r="O2131" s="30" t="str">
        <f>IF(G2131&lt;=$N$2,"",IF(F2131=[3]Pav.tvarkyklė!$B$13,"",IF(ISBLANK(R2131),"X","")))</f>
        <v/>
      </c>
      <c r="P2131" s="88"/>
      <c r="Q2131" s="78"/>
      <c r="R2131" s="78"/>
      <c r="S2131" s="63"/>
      <c r="T2131" s="63"/>
      <c r="U2131" s="34" t="str">
        <f>IFERROR(INDEX('[3]5.Grup_T'!$G$4:$G$22,MATCH('6.Turtas'!E2131,'[3]5.Grup_T'!$E$4:$E$22,0)),"0")</f>
        <v>0</v>
      </c>
      <c r="V2131" s="35">
        <f t="shared" si="465"/>
        <v>0</v>
      </c>
      <c r="W2131" s="35">
        <f>IF(NOT(ISBLANK(H2131)),(12-DATEDIF(H2131,'[3]1.Pradzia'!$D$13,"m")),0)</f>
        <v>0</v>
      </c>
      <c r="X2131" s="35">
        <f t="shared" si="466"/>
        <v>0</v>
      </c>
      <c r="Y2131" s="35">
        <f t="shared" si="462"/>
        <v>0</v>
      </c>
      <c r="Z2131" s="35">
        <f t="shared" ref="Z2131:Z2194" si="474">IF(YEAR(G2131)&gt;=2019,0,V2131-X2131)</f>
        <v>0</v>
      </c>
      <c r="AA2131" s="36">
        <f t="shared" si="467"/>
        <v>0</v>
      </c>
      <c r="AB2131" s="36">
        <f t="shared" si="468"/>
        <v>0</v>
      </c>
      <c r="AC2131" s="37">
        <f t="shared" si="469"/>
        <v>0</v>
      </c>
      <c r="AD2131" s="35">
        <f>IF(OR(YEAR(G2131)&lt;2019,O2131="X"),0,IF(ISBLANK(H2131),DATEDIF(G2131,'[3]1.Pradzia'!$D$13,"M"),DATEDIF(G2131,H2131,"m")))</f>
        <v>0</v>
      </c>
      <c r="AE2131" s="37">
        <f>IF(E2131='[3]5.Grup_T'!$E$20,0,IF(AD2131&lt;&gt;0,M2131/V2131*MIN(12,AD2131),0))</f>
        <v>0</v>
      </c>
      <c r="AF2131" s="37">
        <f t="shared" si="470"/>
        <v>0</v>
      </c>
      <c r="AG2131" s="37">
        <f t="shared" si="471"/>
        <v>0</v>
      </c>
      <c r="AH2131" s="37">
        <f t="shared" si="472"/>
        <v>0</v>
      </c>
      <c r="AI2131" s="35" t="str">
        <f t="shared" si="473"/>
        <v>Nusidėvėjęs</v>
      </c>
      <c r="AJ2131" s="38" t="str">
        <f>IF(AND(F2131&lt;&gt;[3]Pav.tvarkyklė!$B$12,F2131&lt;&gt;[3]Pav.tvarkyklė!$B$13),"GVTNT","X")</f>
        <v>GVTNT</v>
      </c>
      <c r="AK2131" s="39">
        <f t="shared" ref="AK2131:AK2194" si="475">I2131-J2131-K2131-L2131-M2131</f>
        <v>0</v>
      </c>
      <c r="AL2131" s="41"/>
      <c r="AM2131" s="41"/>
      <c r="AN2131" s="41">
        <f t="shared" si="463"/>
        <v>1900</v>
      </c>
      <c r="AO2131" s="41"/>
      <c r="AP2131" s="41"/>
      <c r="AQ2131" s="41"/>
      <c r="AR2131" s="42"/>
      <c r="AS2131" s="42"/>
      <c r="AU2131" s="43">
        <f t="shared" si="464"/>
        <v>0</v>
      </c>
    </row>
    <row r="2132" spans="1:47" ht="15" customHeight="1" x14ac:dyDescent="0.25">
      <c r="A2132" s="11"/>
      <c r="B2132" s="19">
        <v>2301</v>
      </c>
      <c r="C2132" s="74"/>
      <c r="D2132" s="77"/>
      <c r="E2132" s="78"/>
      <c r="F2132" s="74"/>
      <c r="G2132" s="80"/>
      <c r="H2132" s="49"/>
      <c r="I2132" s="79"/>
      <c r="J2132" s="27"/>
      <c r="K2132" s="27"/>
      <c r="L2132" s="79"/>
      <c r="M2132" s="81"/>
      <c r="N2132" s="29">
        <v>0</v>
      </c>
      <c r="O2132" s="30" t="str">
        <f>IF(G2132&lt;=$N$2,"",IF(F2132=[3]Pav.tvarkyklė!$B$13,"",IF(ISBLANK(R2132),"X","")))</f>
        <v/>
      </c>
      <c r="P2132" s="88"/>
      <c r="Q2132" s="78"/>
      <c r="R2132" s="78"/>
      <c r="S2132" s="63"/>
      <c r="T2132" s="63"/>
      <c r="U2132" s="34" t="str">
        <f>IFERROR(INDEX('[3]5.Grup_T'!$G$4:$G$22,MATCH('6.Turtas'!E2132,'[3]5.Grup_T'!$E$4:$E$22,0)),"0")</f>
        <v>0</v>
      </c>
      <c r="V2132" s="35">
        <f t="shared" si="465"/>
        <v>0</v>
      </c>
      <c r="W2132" s="35">
        <f>IF(NOT(ISBLANK(H2132)),(12-DATEDIF(H2132,'[3]1.Pradzia'!$D$13,"m")),0)</f>
        <v>0</v>
      </c>
      <c r="X2132" s="35">
        <f t="shared" si="466"/>
        <v>0</v>
      </c>
      <c r="Y2132" s="35">
        <f t="shared" si="462"/>
        <v>0</v>
      </c>
      <c r="Z2132" s="35">
        <f t="shared" si="474"/>
        <v>0</v>
      </c>
      <c r="AA2132" s="36">
        <f t="shared" si="467"/>
        <v>0</v>
      </c>
      <c r="AB2132" s="36">
        <f t="shared" si="468"/>
        <v>0</v>
      </c>
      <c r="AC2132" s="37">
        <f t="shared" si="469"/>
        <v>0</v>
      </c>
      <c r="AD2132" s="35">
        <f>IF(OR(YEAR(G2132)&lt;2019,O2132="X"),0,IF(ISBLANK(H2132),DATEDIF(G2132,'[3]1.Pradzia'!$D$13,"M"),DATEDIF(G2132,H2132,"m")))</f>
        <v>0</v>
      </c>
      <c r="AE2132" s="37">
        <f>IF(E2132='[3]5.Grup_T'!$E$20,0,IF(AD2132&lt;&gt;0,M2132/V2132*MIN(12,AD2132),0))</f>
        <v>0</v>
      </c>
      <c r="AF2132" s="37">
        <f t="shared" si="470"/>
        <v>0</v>
      </c>
      <c r="AG2132" s="37">
        <f t="shared" si="471"/>
        <v>0</v>
      </c>
      <c r="AH2132" s="37">
        <f t="shared" si="472"/>
        <v>0</v>
      </c>
      <c r="AI2132" s="35" t="str">
        <f t="shared" si="473"/>
        <v>Nusidėvėjęs</v>
      </c>
      <c r="AJ2132" s="38" t="str">
        <f>IF(AND(F2132&lt;&gt;[3]Pav.tvarkyklė!$B$12,F2132&lt;&gt;[3]Pav.tvarkyklė!$B$13),"GVTNT","X")</f>
        <v>GVTNT</v>
      </c>
      <c r="AK2132" s="39">
        <f t="shared" si="475"/>
        <v>0</v>
      </c>
      <c r="AL2132" s="41"/>
      <c r="AM2132" s="41"/>
      <c r="AN2132" s="41">
        <f t="shared" si="463"/>
        <v>1900</v>
      </c>
      <c r="AO2132" s="41"/>
      <c r="AP2132" s="41"/>
      <c r="AQ2132" s="41"/>
      <c r="AR2132" s="42"/>
      <c r="AS2132" s="42"/>
      <c r="AU2132" s="43">
        <f t="shared" si="464"/>
        <v>0</v>
      </c>
    </row>
    <row r="2133" spans="1:47" ht="15" customHeight="1" x14ac:dyDescent="0.25">
      <c r="A2133" s="11"/>
      <c r="B2133" s="19">
        <v>2302</v>
      </c>
      <c r="C2133" s="74"/>
      <c r="D2133" s="77"/>
      <c r="E2133" s="78"/>
      <c r="F2133" s="74"/>
      <c r="G2133" s="80"/>
      <c r="H2133" s="49"/>
      <c r="I2133" s="79"/>
      <c r="J2133" s="27"/>
      <c r="K2133" s="27"/>
      <c r="L2133" s="79"/>
      <c r="M2133" s="81"/>
      <c r="N2133" s="29">
        <v>0</v>
      </c>
      <c r="O2133" s="30" t="str">
        <f>IF(G2133&lt;=$N$2,"",IF(F2133=[3]Pav.tvarkyklė!$B$13,"",IF(ISBLANK(R2133),"X","")))</f>
        <v/>
      </c>
      <c r="P2133" s="88"/>
      <c r="Q2133" s="78"/>
      <c r="R2133" s="78"/>
      <c r="S2133" s="63"/>
      <c r="T2133" s="63"/>
      <c r="U2133" s="34" t="str">
        <f>IFERROR(INDEX('[3]5.Grup_T'!$G$4:$G$22,MATCH('6.Turtas'!E2133,'[3]5.Grup_T'!$E$4:$E$22,0)),"0")</f>
        <v>0</v>
      </c>
      <c r="V2133" s="35">
        <f t="shared" si="465"/>
        <v>0</v>
      </c>
      <c r="W2133" s="35">
        <f>IF(NOT(ISBLANK(H2133)),(12-DATEDIF(H2133,'[3]1.Pradzia'!$D$13,"m")),0)</f>
        <v>0</v>
      </c>
      <c r="X2133" s="35">
        <f t="shared" si="466"/>
        <v>0</v>
      </c>
      <c r="Y2133" s="35">
        <f t="shared" si="462"/>
        <v>0</v>
      </c>
      <c r="Z2133" s="35">
        <f t="shared" si="474"/>
        <v>0</v>
      </c>
      <c r="AA2133" s="36">
        <f t="shared" si="467"/>
        <v>0</v>
      </c>
      <c r="AB2133" s="36">
        <f t="shared" si="468"/>
        <v>0</v>
      </c>
      <c r="AC2133" s="37">
        <f t="shared" si="469"/>
        <v>0</v>
      </c>
      <c r="AD2133" s="35">
        <f>IF(OR(YEAR(G2133)&lt;2019,O2133="X"),0,IF(ISBLANK(H2133),DATEDIF(G2133,'[3]1.Pradzia'!$D$13,"M"),DATEDIF(G2133,H2133,"m")))</f>
        <v>0</v>
      </c>
      <c r="AE2133" s="37">
        <f>IF(E2133='[3]5.Grup_T'!$E$20,0,IF(AD2133&lt;&gt;0,M2133/V2133*MIN(12,AD2133),0))</f>
        <v>0</v>
      </c>
      <c r="AF2133" s="37">
        <f t="shared" si="470"/>
        <v>0</v>
      </c>
      <c r="AG2133" s="37">
        <f t="shared" si="471"/>
        <v>0</v>
      </c>
      <c r="AH2133" s="37">
        <f t="shared" si="472"/>
        <v>0</v>
      </c>
      <c r="AI2133" s="35" t="str">
        <f t="shared" si="473"/>
        <v>Nusidėvėjęs</v>
      </c>
      <c r="AJ2133" s="38" t="str">
        <f>IF(AND(F2133&lt;&gt;[3]Pav.tvarkyklė!$B$12,F2133&lt;&gt;[3]Pav.tvarkyklė!$B$13),"GVTNT","X")</f>
        <v>GVTNT</v>
      </c>
      <c r="AK2133" s="39">
        <f t="shared" si="475"/>
        <v>0</v>
      </c>
      <c r="AL2133" s="41"/>
      <c r="AM2133" s="41"/>
      <c r="AN2133" s="41">
        <f t="shared" si="463"/>
        <v>1900</v>
      </c>
      <c r="AO2133" s="41"/>
      <c r="AP2133" s="41"/>
      <c r="AQ2133" s="41"/>
      <c r="AR2133" s="42"/>
      <c r="AS2133" s="42"/>
      <c r="AU2133" s="43">
        <f t="shared" si="464"/>
        <v>0</v>
      </c>
    </row>
    <row r="2134" spans="1:47" ht="15" customHeight="1" x14ac:dyDescent="0.25">
      <c r="A2134" s="11"/>
      <c r="B2134" s="19">
        <v>2303</v>
      </c>
      <c r="C2134" s="74"/>
      <c r="D2134" s="77"/>
      <c r="E2134" s="75"/>
      <c r="F2134" s="74"/>
      <c r="G2134" s="80"/>
      <c r="H2134" s="49"/>
      <c r="I2134" s="79"/>
      <c r="J2134" s="27"/>
      <c r="K2134" s="27"/>
      <c r="L2134" s="79"/>
      <c r="M2134" s="81"/>
      <c r="N2134" s="29">
        <v>0</v>
      </c>
      <c r="O2134" s="30" t="str">
        <f>IF(G2134&lt;=$N$2,"",IF(F2134=[3]Pav.tvarkyklė!$B$13,"",IF(ISBLANK(R2134),"X","")))</f>
        <v/>
      </c>
      <c r="P2134" s="88"/>
      <c r="Q2134" s="78"/>
      <c r="R2134" s="78"/>
      <c r="S2134" s="63"/>
      <c r="T2134" s="63"/>
      <c r="U2134" s="34" t="str">
        <f>IFERROR(INDEX('[3]5.Grup_T'!$G$4:$G$22,MATCH('6.Turtas'!E2134,'[3]5.Grup_T'!$E$4:$E$22,0)),"0")</f>
        <v>0</v>
      </c>
      <c r="V2134" s="35">
        <f t="shared" si="465"/>
        <v>0</v>
      </c>
      <c r="W2134" s="35">
        <f>IF(NOT(ISBLANK(H2134)),(12-DATEDIF(H2134,'[3]1.Pradzia'!$D$13,"m")),0)</f>
        <v>0</v>
      </c>
      <c r="X2134" s="35">
        <f t="shared" si="466"/>
        <v>0</v>
      </c>
      <c r="Y2134" s="35">
        <f t="shared" si="462"/>
        <v>0</v>
      </c>
      <c r="Z2134" s="35">
        <f t="shared" si="474"/>
        <v>0</v>
      </c>
      <c r="AA2134" s="36">
        <f t="shared" si="467"/>
        <v>0</v>
      </c>
      <c r="AB2134" s="36">
        <f t="shared" si="468"/>
        <v>0</v>
      </c>
      <c r="AC2134" s="37">
        <f t="shared" si="469"/>
        <v>0</v>
      </c>
      <c r="AD2134" s="35">
        <f>IF(OR(YEAR(G2134)&lt;2019,O2134="X"),0,IF(ISBLANK(H2134),DATEDIF(G2134,'[3]1.Pradzia'!$D$13,"M"),DATEDIF(G2134,H2134,"m")))</f>
        <v>0</v>
      </c>
      <c r="AE2134" s="37">
        <f>IF(E2134='[3]5.Grup_T'!$E$20,0,IF(AD2134&lt;&gt;0,M2134/V2134*MIN(12,AD2134),0))</f>
        <v>0</v>
      </c>
      <c r="AF2134" s="37">
        <f t="shared" si="470"/>
        <v>0</v>
      </c>
      <c r="AG2134" s="37">
        <f t="shared" si="471"/>
        <v>0</v>
      </c>
      <c r="AH2134" s="37">
        <f t="shared" si="472"/>
        <v>0</v>
      </c>
      <c r="AI2134" s="35" t="str">
        <f t="shared" si="473"/>
        <v>Nusidėvėjęs</v>
      </c>
      <c r="AJ2134" s="38" t="str">
        <f>IF(AND(F2134&lt;&gt;[3]Pav.tvarkyklė!$B$12,F2134&lt;&gt;[3]Pav.tvarkyklė!$B$13),"GVTNT","X")</f>
        <v>GVTNT</v>
      </c>
      <c r="AK2134" s="39">
        <f t="shared" si="475"/>
        <v>0</v>
      </c>
      <c r="AL2134" s="41"/>
      <c r="AM2134" s="41"/>
      <c r="AN2134" s="41">
        <f t="shared" si="463"/>
        <v>1900</v>
      </c>
      <c r="AO2134" s="41"/>
      <c r="AP2134" s="41"/>
      <c r="AQ2134" s="41"/>
      <c r="AR2134" s="42"/>
      <c r="AS2134" s="42"/>
      <c r="AU2134" s="43">
        <f t="shared" si="464"/>
        <v>0</v>
      </c>
    </row>
    <row r="2135" spans="1:47" ht="15" customHeight="1" x14ac:dyDescent="0.25">
      <c r="A2135" s="11"/>
      <c r="B2135" s="19">
        <v>2304</v>
      </c>
      <c r="C2135" s="74"/>
      <c r="D2135" s="77"/>
      <c r="E2135" s="75"/>
      <c r="F2135" s="74"/>
      <c r="G2135" s="80"/>
      <c r="H2135" s="49"/>
      <c r="I2135" s="79"/>
      <c r="J2135" s="27"/>
      <c r="K2135" s="27"/>
      <c r="L2135" s="79"/>
      <c r="M2135" s="81"/>
      <c r="N2135" s="29">
        <v>0</v>
      </c>
      <c r="O2135" s="30" t="str">
        <f>IF(G2135&lt;=$N$2,"",IF(F2135=[3]Pav.tvarkyklė!$B$13,"",IF(ISBLANK(R2135),"X","")))</f>
        <v/>
      </c>
      <c r="P2135" s="88"/>
      <c r="Q2135" s="78"/>
      <c r="R2135" s="78"/>
      <c r="S2135" s="63"/>
      <c r="T2135" s="63"/>
      <c r="U2135" s="34" t="str">
        <f>IFERROR(INDEX('[3]5.Grup_T'!$G$4:$G$22,MATCH('6.Turtas'!E2135,'[3]5.Grup_T'!$E$4:$E$22,0)),"0")</f>
        <v>0</v>
      </c>
      <c r="V2135" s="35">
        <f t="shared" si="465"/>
        <v>0</v>
      </c>
      <c r="W2135" s="35">
        <f>IF(NOT(ISBLANK(H2135)),(12-DATEDIF(H2135,'[3]1.Pradzia'!$D$13,"m")),0)</f>
        <v>0</v>
      </c>
      <c r="X2135" s="35">
        <f t="shared" si="466"/>
        <v>0</v>
      </c>
      <c r="Y2135" s="35">
        <f t="shared" si="462"/>
        <v>0</v>
      </c>
      <c r="Z2135" s="35">
        <f t="shared" si="474"/>
        <v>0</v>
      </c>
      <c r="AA2135" s="36">
        <f t="shared" si="467"/>
        <v>0</v>
      </c>
      <c r="AB2135" s="36">
        <f t="shared" si="468"/>
        <v>0</v>
      </c>
      <c r="AC2135" s="37">
        <f t="shared" si="469"/>
        <v>0</v>
      </c>
      <c r="AD2135" s="35">
        <f>IF(OR(YEAR(G2135)&lt;2019,O2135="X"),0,IF(ISBLANK(H2135),DATEDIF(G2135,'[3]1.Pradzia'!$D$13,"M"),DATEDIF(G2135,H2135,"m")))</f>
        <v>0</v>
      </c>
      <c r="AE2135" s="37">
        <f>IF(E2135='[3]5.Grup_T'!$E$20,0,IF(AD2135&lt;&gt;0,M2135/V2135*MIN(12,AD2135),0))</f>
        <v>0</v>
      </c>
      <c r="AF2135" s="37">
        <f t="shared" si="470"/>
        <v>0</v>
      </c>
      <c r="AG2135" s="37">
        <f t="shared" si="471"/>
        <v>0</v>
      </c>
      <c r="AH2135" s="37">
        <f t="shared" si="472"/>
        <v>0</v>
      </c>
      <c r="AI2135" s="35" t="str">
        <f t="shared" si="473"/>
        <v>Nusidėvėjęs</v>
      </c>
      <c r="AJ2135" s="38" t="str">
        <f>IF(AND(F2135&lt;&gt;[3]Pav.tvarkyklė!$B$12,F2135&lt;&gt;[3]Pav.tvarkyklė!$B$13),"GVTNT","X")</f>
        <v>GVTNT</v>
      </c>
      <c r="AK2135" s="39">
        <f t="shared" si="475"/>
        <v>0</v>
      </c>
      <c r="AL2135" s="41"/>
      <c r="AM2135" s="41"/>
      <c r="AN2135" s="41">
        <f t="shared" si="463"/>
        <v>1900</v>
      </c>
      <c r="AO2135" s="41"/>
      <c r="AP2135" s="41"/>
      <c r="AQ2135" s="41"/>
      <c r="AR2135" s="42"/>
      <c r="AS2135" s="42"/>
      <c r="AU2135" s="43">
        <f t="shared" si="464"/>
        <v>0</v>
      </c>
    </row>
    <row r="2136" spans="1:47" ht="15" customHeight="1" x14ac:dyDescent="0.25">
      <c r="A2136" s="11"/>
      <c r="B2136" s="19">
        <v>2305</v>
      </c>
      <c r="C2136" s="74"/>
      <c r="D2136" s="77"/>
      <c r="E2136" s="75"/>
      <c r="F2136" s="74"/>
      <c r="G2136" s="80"/>
      <c r="H2136" s="49"/>
      <c r="I2136" s="79"/>
      <c r="J2136" s="27"/>
      <c r="K2136" s="27"/>
      <c r="L2136" s="79"/>
      <c r="M2136" s="81"/>
      <c r="N2136" s="29">
        <v>0</v>
      </c>
      <c r="O2136" s="30" t="str">
        <f>IF(G2136&lt;=$N$2,"",IF(F2136=[3]Pav.tvarkyklė!$B$13,"",IF(ISBLANK(R2136),"X","")))</f>
        <v/>
      </c>
      <c r="P2136" s="88"/>
      <c r="Q2136" s="78"/>
      <c r="R2136" s="78"/>
      <c r="S2136" s="63"/>
      <c r="T2136" s="63"/>
      <c r="U2136" s="34" t="str">
        <f>IFERROR(INDEX('[3]5.Grup_T'!$G$4:$G$22,MATCH('6.Turtas'!E2136,'[3]5.Grup_T'!$E$4:$E$22,0)),"0")</f>
        <v>0</v>
      </c>
      <c r="V2136" s="35">
        <f t="shared" si="465"/>
        <v>0</v>
      </c>
      <c r="W2136" s="35">
        <f>IF(NOT(ISBLANK(H2136)),(12-DATEDIF(H2136,'[3]1.Pradzia'!$D$13,"m")),0)</f>
        <v>0</v>
      </c>
      <c r="X2136" s="35">
        <f t="shared" si="466"/>
        <v>0</v>
      </c>
      <c r="Y2136" s="35">
        <f t="shared" si="462"/>
        <v>0</v>
      </c>
      <c r="Z2136" s="35">
        <f t="shared" si="474"/>
        <v>0</v>
      </c>
      <c r="AA2136" s="36">
        <f t="shared" si="467"/>
        <v>0</v>
      </c>
      <c r="AB2136" s="36">
        <f t="shared" si="468"/>
        <v>0</v>
      </c>
      <c r="AC2136" s="37">
        <f t="shared" si="469"/>
        <v>0</v>
      </c>
      <c r="AD2136" s="35">
        <f>IF(OR(YEAR(G2136)&lt;2019,O2136="X"),0,IF(ISBLANK(H2136),DATEDIF(G2136,'[3]1.Pradzia'!$D$13,"M"),DATEDIF(G2136,H2136,"m")))</f>
        <v>0</v>
      </c>
      <c r="AE2136" s="37">
        <f>IF(E2136='[3]5.Grup_T'!$E$20,0,IF(AD2136&lt;&gt;0,M2136/V2136*MIN(12,AD2136),0))</f>
        <v>0</v>
      </c>
      <c r="AF2136" s="37">
        <f t="shared" si="470"/>
        <v>0</v>
      </c>
      <c r="AG2136" s="37">
        <f t="shared" si="471"/>
        <v>0</v>
      </c>
      <c r="AH2136" s="37">
        <f t="shared" si="472"/>
        <v>0</v>
      </c>
      <c r="AI2136" s="35" t="str">
        <f t="shared" si="473"/>
        <v>Nusidėvėjęs</v>
      </c>
      <c r="AJ2136" s="38" t="str">
        <f>IF(AND(F2136&lt;&gt;[3]Pav.tvarkyklė!$B$12,F2136&lt;&gt;[3]Pav.tvarkyklė!$B$13),"GVTNT","X")</f>
        <v>GVTNT</v>
      </c>
      <c r="AK2136" s="39">
        <f t="shared" si="475"/>
        <v>0</v>
      </c>
      <c r="AL2136" s="41"/>
      <c r="AM2136" s="41"/>
      <c r="AN2136" s="41">
        <f t="shared" si="463"/>
        <v>1900</v>
      </c>
      <c r="AO2136" s="41"/>
      <c r="AP2136" s="41"/>
      <c r="AQ2136" s="41"/>
      <c r="AR2136" s="42"/>
      <c r="AS2136" s="42"/>
      <c r="AU2136" s="43">
        <f t="shared" si="464"/>
        <v>0</v>
      </c>
    </row>
    <row r="2137" spans="1:47" ht="15" customHeight="1" x14ac:dyDescent="0.25">
      <c r="A2137" s="11"/>
      <c r="B2137" s="19">
        <v>2306</v>
      </c>
      <c r="C2137" s="74"/>
      <c r="D2137" s="77"/>
      <c r="E2137" s="75"/>
      <c r="F2137" s="74"/>
      <c r="G2137" s="80"/>
      <c r="H2137" s="49"/>
      <c r="I2137" s="79"/>
      <c r="J2137" s="27"/>
      <c r="K2137" s="27"/>
      <c r="L2137" s="79"/>
      <c r="M2137" s="81"/>
      <c r="N2137" s="29">
        <v>0</v>
      </c>
      <c r="O2137" s="30" t="str">
        <f>IF(G2137&lt;=$N$2,"",IF(F2137=[3]Pav.tvarkyklė!$B$13,"",IF(ISBLANK(R2137),"X","")))</f>
        <v/>
      </c>
      <c r="P2137" s="88"/>
      <c r="Q2137" s="78"/>
      <c r="R2137" s="78"/>
      <c r="S2137" s="63"/>
      <c r="T2137" s="63"/>
      <c r="U2137" s="34" t="str">
        <f>IFERROR(INDEX('[3]5.Grup_T'!$G$4:$G$22,MATCH('6.Turtas'!E2137,'[3]5.Grup_T'!$E$4:$E$22,0)),"0")</f>
        <v>0</v>
      </c>
      <c r="V2137" s="35">
        <f t="shared" si="465"/>
        <v>0</v>
      </c>
      <c r="W2137" s="35">
        <f>IF(NOT(ISBLANK(H2137)),(12-DATEDIF(H2137,'[3]1.Pradzia'!$D$13,"m")),0)</f>
        <v>0</v>
      </c>
      <c r="X2137" s="35">
        <f t="shared" si="466"/>
        <v>0</v>
      </c>
      <c r="Y2137" s="35">
        <f t="shared" si="462"/>
        <v>0</v>
      </c>
      <c r="Z2137" s="35">
        <f t="shared" si="474"/>
        <v>0</v>
      </c>
      <c r="AA2137" s="36">
        <f t="shared" si="467"/>
        <v>0</v>
      </c>
      <c r="AB2137" s="36">
        <f t="shared" si="468"/>
        <v>0</v>
      </c>
      <c r="AC2137" s="37">
        <f t="shared" si="469"/>
        <v>0</v>
      </c>
      <c r="AD2137" s="35">
        <f>IF(OR(YEAR(G2137)&lt;2019,O2137="X"),0,IF(ISBLANK(H2137),DATEDIF(G2137,'[3]1.Pradzia'!$D$13,"M"),DATEDIF(G2137,H2137,"m")))</f>
        <v>0</v>
      </c>
      <c r="AE2137" s="37">
        <f>IF(E2137='[3]5.Grup_T'!$E$20,0,IF(AD2137&lt;&gt;0,M2137/V2137*MIN(12,AD2137),0))</f>
        <v>0</v>
      </c>
      <c r="AF2137" s="37">
        <f t="shared" si="470"/>
        <v>0</v>
      </c>
      <c r="AG2137" s="37">
        <f t="shared" si="471"/>
        <v>0</v>
      </c>
      <c r="AH2137" s="37">
        <f t="shared" si="472"/>
        <v>0</v>
      </c>
      <c r="AI2137" s="35" t="str">
        <f t="shared" si="473"/>
        <v>Nusidėvėjęs</v>
      </c>
      <c r="AJ2137" s="38" t="str">
        <f>IF(AND(F2137&lt;&gt;[3]Pav.tvarkyklė!$B$12,F2137&lt;&gt;[3]Pav.tvarkyklė!$B$13),"GVTNT","X")</f>
        <v>GVTNT</v>
      </c>
      <c r="AK2137" s="39">
        <f t="shared" si="475"/>
        <v>0</v>
      </c>
      <c r="AL2137" s="41"/>
      <c r="AM2137" s="41"/>
      <c r="AN2137" s="41">
        <f t="shared" si="463"/>
        <v>1900</v>
      </c>
      <c r="AO2137" s="41"/>
      <c r="AP2137" s="41"/>
      <c r="AQ2137" s="41"/>
      <c r="AR2137" s="42"/>
      <c r="AS2137" s="42"/>
      <c r="AU2137" s="43">
        <f t="shared" si="464"/>
        <v>0</v>
      </c>
    </row>
    <row r="2138" spans="1:47" ht="15" customHeight="1" x14ac:dyDescent="0.25">
      <c r="A2138" s="11"/>
      <c r="B2138" s="19">
        <v>2307</v>
      </c>
      <c r="C2138" s="74"/>
      <c r="D2138" s="77"/>
      <c r="E2138" s="75"/>
      <c r="F2138" s="74"/>
      <c r="G2138" s="80"/>
      <c r="H2138" s="49"/>
      <c r="I2138" s="79"/>
      <c r="J2138" s="27"/>
      <c r="K2138" s="27"/>
      <c r="L2138" s="79"/>
      <c r="M2138" s="81"/>
      <c r="N2138" s="29">
        <v>0</v>
      </c>
      <c r="O2138" s="30" t="str">
        <f>IF(G2138&lt;=$N$2,"",IF(F2138=[3]Pav.tvarkyklė!$B$13,"",IF(ISBLANK(R2138),"X","")))</f>
        <v/>
      </c>
      <c r="P2138" s="88"/>
      <c r="Q2138" s="78"/>
      <c r="R2138" s="78"/>
      <c r="S2138" s="63"/>
      <c r="T2138" s="63"/>
      <c r="U2138" s="34" t="str">
        <f>IFERROR(INDEX('[3]5.Grup_T'!$G$4:$G$22,MATCH('6.Turtas'!E2138,'[3]5.Grup_T'!$E$4:$E$22,0)),"0")</f>
        <v>0</v>
      </c>
      <c r="V2138" s="35">
        <f t="shared" si="465"/>
        <v>0</v>
      </c>
      <c r="W2138" s="35">
        <f>IF(NOT(ISBLANK(H2138)),(12-DATEDIF(H2138,'[3]1.Pradzia'!$D$13,"m")),0)</f>
        <v>0</v>
      </c>
      <c r="X2138" s="35">
        <f t="shared" si="466"/>
        <v>0</v>
      </c>
      <c r="Y2138" s="35">
        <f t="shared" si="462"/>
        <v>0</v>
      </c>
      <c r="Z2138" s="35">
        <f t="shared" si="474"/>
        <v>0</v>
      </c>
      <c r="AA2138" s="36">
        <f t="shared" si="467"/>
        <v>0</v>
      </c>
      <c r="AB2138" s="36">
        <f t="shared" si="468"/>
        <v>0</v>
      </c>
      <c r="AC2138" s="37">
        <f t="shared" si="469"/>
        <v>0</v>
      </c>
      <c r="AD2138" s="35">
        <f>IF(OR(YEAR(G2138)&lt;2019,O2138="X"),0,IF(ISBLANK(H2138),DATEDIF(G2138,'[3]1.Pradzia'!$D$13,"M"),DATEDIF(G2138,H2138,"m")))</f>
        <v>0</v>
      </c>
      <c r="AE2138" s="37">
        <f>IF(E2138='[3]5.Grup_T'!$E$20,0,IF(AD2138&lt;&gt;0,M2138/V2138*MIN(12,AD2138),0))</f>
        <v>0</v>
      </c>
      <c r="AF2138" s="37">
        <f t="shared" si="470"/>
        <v>0</v>
      </c>
      <c r="AG2138" s="37">
        <f t="shared" si="471"/>
        <v>0</v>
      </c>
      <c r="AH2138" s="37">
        <f t="shared" si="472"/>
        <v>0</v>
      </c>
      <c r="AI2138" s="35" t="str">
        <f t="shared" si="473"/>
        <v>Nusidėvėjęs</v>
      </c>
      <c r="AJ2138" s="38" t="str">
        <f>IF(AND(F2138&lt;&gt;[3]Pav.tvarkyklė!$B$12,F2138&lt;&gt;[3]Pav.tvarkyklė!$B$13),"GVTNT","X")</f>
        <v>GVTNT</v>
      </c>
      <c r="AK2138" s="39">
        <f t="shared" si="475"/>
        <v>0</v>
      </c>
      <c r="AL2138" s="41"/>
      <c r="AM2138" s="41"/>
      <c r="AN2138" s="41">
        <f t="shared" si="463"/>
        <v>1900</v>
      </c>
      <c r="AO2138" s="41"/>
      <c r="AP2138" s="41"/>
      <c r="AQ2138" s="41"/>
      <c r="AR2138" s="42"/>
      <c r="AS2138" s="42"/>
      <c r="AU2138" s="43">
        <f t="shared" si="464"/>
        <v>0</v>
      </c>
    </row>
    <row r="2139" spans="1:47" ht="15" customHeight="1" x14ac:dyDescent="0.25">
      <c r="A2139" s="11"/>
      <c r="B2139" s="19">
        <v>2308</v>
      </c>
      <c r="C2139" s="74"/>
      <c r="D2139" s="77"/>
      <c r="E2139" s="75"/>
      <c r="F2139" s="74"/>
      <c r="G2139" s="80"/>
      <c r="H2139" s="49"/>
      <c r="I2139" s="79"/>
      <c r="J2139" s="27"/>
      <c r="K2139" s="27"/>
      <c r="L2139" s="79"/>
      <c r="M2139" s="81"/>
      <c r="N2139" s="29">
        <v>0</v>
      </c>
      <c r="O2139" s="30" t="str">
        <f>IF(G2139&lt;=$N$2,"",IF(F2139=[3]Pav.tvarkyklė!$B$13,"",IF(ISBLANK(R2139),"X","")))</f>
        <v/>
      </c>
      <c r="P2139" s="88"/>
      <c r="Q2139" s="78"/>
      <c r="R2139" s="78"/>
      <c r="S2139" s="63"/>
      <c r="T2139" s="63"/>
      <c r="U2139" s="34" t="str">
        <f>IFERROR(INDEX('[3]5.Grup_T'!$G$4:$G$22,MATCH('6.Turtas'!E2139,'[3]5.Grup_T'!$E$4:$E$22,0)),"0")</f>
        <v>0</v>
      </c>
      <c r="V2139" s="35">
        <f t="shared" si="465"/>
        <v>0</v>
      </c>
      <c r="W2139" s="35">
        <f>IF(NOT(ISBLANK(H2139)),(12-DATEDIF(H2139,'[3]1.Pradzia'!$D$13,"m")),0)</f>
        <v>0</v>
      </c>
      <c r="X2139" s="35">
        <f t="shared" si="466"/>
        <v>0</v>
      </c>
      <c r="Y2139" s="35">
        <f t="shared" si="462"/>
        <v>0</v>
      </c>
      <c r="Z2139" s="35">
        <f t="shared" si="474"/>
        <v>0</v>
      </c>
      <c r="AA2139" s="36">
        <f t="shared" si="467"/>
        <v>0</v>
      </c>
      <c r="AB2139" s="36">
        <f t="shared" si="468"/>
        <v>0</v>
      </c>
      <c r="AC2139" s="37">
        <f t="shared" si="469"/>
        <v>0</v>
      </c>
      <c r="AD2139" s="35">
        <f>IF(OR(YEAR(G2139)&lt;2019,O2139="X"),0,IF(ISBLANK(H2139),DATEDIF(G2139,'[3]1.Pradzia'!$D$13,"M"),DATEDIF(G2139,H2139,"m")))</f>
        <v>0</v>
      </c>
      <c r="AE2139" s="37">
        <f>IF(E2139='[3]5.Grup_T'!$E$20,0,IF(AD2139&lt;&gt;0,M2139/V2139*MIN(12,AD2139),0))</f>
        <v>0</v>
      </c>
      <c r="AF2139" s="37">
        <f t="shared" si="470"/>
        <v>0</v>
      </c>
      <c r="AG2139" s="37">
        <f t="shared" si="471"/>
        <v>0</v>
      </c>
      <c r="AH2139" s="37">
        <f t="shared" si="472"/>
        <v>0</v>
      </c>
      <c r="AI2139" s="35" t="str">
        <f t="shared" si="473"/>
        <v>Nusidėvėjęs</v>
      </c>
      <c r="AJ2139" s="38" t="str">
        <f>IF(AND(F2139&lt;&gt;[3]Pav.tvarkyklė!$B$12,F2139&lt;&gt;[3]Pav.tvarkyklė!$B$13),"GVTNT","X")</f>
        <v>GVTNT</v>
      </c>
      <c r="AK2139" s="39">
        <f t="shared" si="475"/>
        <v>0</v>
      </c>
      <c r="AL2139" s="41"/>
      <c r="AM2139" s="41"/>
      <c r="AN2139" s="41">
        <f t="shared" si="463"/>
        <v>1900</v>
      </c>
      <c r="AO2139" s="41"/>
      <c r="AP2139" s="41"/>
      <c r="AQ2139" s="41"/>
      <c r="AR2139" s="42"/>
      <c r="AS2139" s="42"/>
      <c r="AU2139" s="43">
        <f t="shared" si="464"/>
        <v>0</v>
      </c>
    </row>
    <row r="2140" spans="1:47" ht="15" customHeight="1" x14ac:dyDescent="0.25">
      <c r="A2140" s="11"/>
      <c r="B2140" s="19">
        <v>2309</v>
      </c>
      <c r="C2140" s="74"/>
      <c r="D2140" s="77"/>
      <c r="E2140" s="75"/>
      <c r="F2140" s="74"/>
      <c r="G2140" s="80"/>
      <c r="H2140" s="49"/>
      <c r="I2140" s="79"/>
      <c r="J2140" s="27"/>
      <c r="K2140" s="27"/>
      <c r="L2140" s="79"/>
      <c r="M2140" s="81"/>
      <c r="N2140" s="29">
        <v>0</v>
      </c>
      <c r="O2140" s="30" t="str">
        <f>IF(G2140&lt;=$N$2,"",IF(F2140=[3]Pav.tvarkyklė!$B$13,"",IF(ISBLANK(R2140),"X","")))</f>
        <v/>
      </c>
      <c r="P2140" s="88"/>
      <c r="Q2140" s="78"/>
      <c r="R2140" s="78"/>
      <c r="S2140" s="63"/>
      <c r="T2140" s="63"/>
      <c r="U2140" s="34" t="str">
        <f>IFERROR(INDEX('[3]5.Grup_T'!$G$4:$G$22,MATCH('6.Turtas'!E2140,'[3]5.Grup_T'!$E$4:$E$22,0)),"0")</f>
        <v>0</v>
      </c>
      <c r="V2140" s="35">
        <f t="shared" si="465"/>
        <v>0</v>
      </c>
      <c r="W2140" s="35">
        <f>IF(NOT(ISBLANK(H2140)),(12-DATEDIF(H2140,'[3]1.Pradzia'!$D$13,"m")),0)</f>
        <v>0</v>
      </c>
      <c r="X2140" s="35">
        <f t="shared" si="466"/>
        <v>0</v>
      </c>
      <c r="Y2140" s="35">
        <f t="shared" si="462"/>
        <v>0</v>
      </c>
      <c r="Z2140" s="35">
        <f t="shared" si="474"/>
        <v>0</v>
      </c>
      <c r="AA2140" s="36">
        <f t="shared" si="467"/>
        <v>0</v>
      </c>
      <c r="AB2140" s="36">
        <f t="shared" si="468"/>
        <v>0</v>
      </c>
      <c r="AC2140" s="37">
        <f t="shared" si="469"/>
        <v>0</v>
      </c>
      <c r="AD2140" s="35">
        <f>IF(OR(YEAR(G2140)&lt;2019,O2140="X"),0,IF(ISBLANK(H2140),DATEDIF(G2140,'[3]1.Pradzia'!$D$13,"M"),DATEDIF(G2140,H2140,"m")))</f>
        <v>0</v>
      </c>
      <c r="AE2140" s="37">
        <f>IF(E2140='[3]5.Grup_T'!$E$20,0,IF(AD2140&lt;&gt;0,M2140/V2140*MIN(12,AD2140),0))</f>
        <v>0</v>
      </c>
      <c r="AF2140" s="37">
        <f t="shared" si="470"/>
        <v>0</v>
      </c>
      <c r="AG2140" s="37">
        <f t="shared" si="471"/>
        <v>0</v>
      </c>
      <c r="AH2140" s="37">
        <f t="shared" si="472"/>
        <v>0</v>
      </c>
      <c r="AI2140" s="35" t="str">
        <f t="shared" si="473"/>
        <v>Nusidėvėjęs</v>
      </c>
      <c r="AJ2140" s="38" t="str">
        <f>IF(AND(F2140&lt;&gt;[3]Pav.tvarkyklė!$B$12,F2140&lt;&gt;[3]Pav.tvarkyklė!$B$13),"GVTNT","X")</f>
        <v>GVTNT</v>
      </c>
      <c r="AK2140" s="39">
        <f t="shared" si="475"/>
        <v>0</v>
      </c>
      <c r="AL2140" s="41"/>
      <c r="AM2140" s="41"/>
      <c r="AN2140" s="41">
        <f t="shared" si="463"/>
        <v>1900</v>
      </c>
      <c r="AO2140" s="41"/>
      <c r="AP2140" s="41"/>
      <c r="AQ2140" s="41"/>
      <c r="AR2140" s="42"/>
      <c r="AS2140" s="42"/>
      <c r="AU2140" s="43">
        <f t="shared" si="464"/>
        <v>0</v>
      </c>
    </row>
    <row r="2141" spans="1:47" ht="15" customHeight="1" x14ac:dyDescent="0.25">
      <c r="A2141" s="11"/>
      <c r="B2141" s="19">
        <v>2310</v>
      </c>
      <c r="C2141" s="74"/>
      <c r="D2141" s="77"/>
      <c r="E2141" s="78"/>
      <c r="F2141" s="74"/>
      <c r="G2141" s="80"/>
      <c r="H2141" s="49"/>
      <c r="I2141" s="79"/>
      <c r="J2141" s="27"/>
      <c r="K2141" s="27"/>
      <c r="L2141" s="79"/>
      <c r="M2141" s="81"/>
      <c r="N2141" s="29">
        <v>0</v>
      </c>
      <c r="O2141" s="30" t="str">
        <f>IF(G2141&lt;=$N$2,"",IF(F2141=[3]Pav.tvarkyklė!$B$13,"",IF(ISBLANK(R2141),"X","")))</f>
        <v/>
      </c>
      <c r="P2141" s="88"/>
      <c r="Q2141" s="78"/>
      <c r="R2141" s="78"/>
      <c r="S2141" s="63"/>
      <c r="T2141" s="63"/>
      <c r="U2141" s="34" t="str">
        <f>IFERROR(INDEX('[3]5.Grup_T'!$G$4:$G$22,MATCH('6.Turtas'!E2141,'[3]5.Grup_T'!$E$4:$E$22,0)),"0")</f>
        <v>0</v>
      </c>
      <c r="V2141" s="35">
        <f t="shared" si="465"/>
        <v>0</v>
      </c>
      <c r="W2141" s="35">
        <f>IF(NOT(ISBLANK(H2141)),(12-DATEDIF(H2141,'[3]1.Pradzia'!$D$13,"m")),0)</f>
        <v>0</v>
      </c>
      <c r="X2141" s="35">
        <f t="shared" si="466"/>
        <v>0</v>
      </c>
      <c r="Y2141" s="35">
        <f t="shared" si="462"/>
        <v>0</v>
      </c>
      <c r="Z2141" s="35">
        <f t="shared" si="474"/>
        <v>0</v>
      </c>
      <c r="AA2141" s="36">
        <f t="shared" si="467"/>
        <v>0</v>
      </c>
      <c r="AB2141" s="36">
        <f t="shared" si="468"/>
        <v>0</v>
      </c>
      <c r="AC2141" s="37">
        <f t="shared" si="469"/>
        <v>0</v>
      </c>
      <c r="AD2141" s="35">
        <f>IF(OR(YEAR(G2141)&lt;2019,O2141="X"),0,IF(ISBLANK(H2141),DATEDIF(G2141,'[3]1.Pradzia'!$D$13,"M"),DATEDIF(G2141,H2141,"m")))</f>
        <v>0</v>
      </c>
      <c r="AE2141" s="37">
        <f>IF(E2141='[3]5.Grup_T'!$E$20,0,IF(AD2141&lt;&gt;0,M2141/V2141*MIN(12,AD2141),0))</f>
        <v>0</v>
      </c>
      <c r="AF2141" s="37">
        <f t="shared" si="470"/>
        <v>0</v>
      </c>
      <c r="AG2141" s="37">
        <f t="shared" si="471"/>
        <v>0</v>
      </c>
      <c r="AH2141" s="37">
        <f t="shared" si="472"/>
        <v>0</v>
      </c>
      <c r="AI2141" s="35" t="str">
        <f t="shared" si="473"/>
        <v>Nusidėvėjęs</v>
      </c>
      <c r="AJ2141" s="38" t="str">
        <f>IF(AND(F2141&lt;&gt;[3]Pav.tvarkyklė!$B$12,F2141&lt;&gt;[3]Pav.tvarkyklė!$B$13),"GVTNT","X")</f>
        <v>GVTNT</v>
      </c>
      <c r="AK2141" s="39">
        <f t="shared" si="475"/>
        <v>0</v>
      </c>
      <c r="AL2141" s="41"/>
      <c r="AM2141" s="41"/>
      <c r="AN2141" s="41">
        <f t="shared" si="463"/>
        <v>1900</v>
      </c>
      <c r="AO2141" s="41"/>
      <c r="AP2141" s="41"/>
      <c r="AQ2141" s="41"/>
      <c r="AR2141" s="42"/>
      <c r="AS2141" s="42"/>
      <c r="AU2141" s="43">
        <f t="shared" si="464"/>
        <v>0</v>
      </c>
    </row>
    <row r="2142" spans="1:47" ht="15" customHeight="1" x14ac:dyDescent="0.25">
      <c r="A2142" s="11"/>
      <c r="B2142" s="19">
        <v>2311</v>
      </c>
      <c r="C2142" s="74"/>
      <c r="D2142" s="77"/>
      <c r="E2142" s="78"/>
      <c r="F2142" s="74"/>
      <c r="G2142" s="80"/>
      <c r="H2142" s="49"/>
      <c r="I2142" s="79"/>
      <c r="J2142" s="27"/>
      <c r="K2142" s="27"/>
      <c r="L2142" s="79"/>
      <c r="M2142" s="81"/>
      <c r="N2142" s="29">
        <v>0</v>
      </c>
      <c r="O2142" s="30" t="str">
        <f>IF(G2142&lt;=$N$2,"",IF(F2142=[3]Pav.tvarkyklė!$B$13,"",IF(ISBLANK(R2142),"X","")))</f>
        <v/>
      </c>
      <c r="P2142" s="88"/>
      <c r="Q2142" s="78"/>
      <c r="R2142" s="78"/>
      <c r="S2142" s="63"/>
      <c r="T2142" s="63"/>
      <c r="U2142" s="34" t="str">
        <f>IFERROR(INDEX('[3]5.Grup_T'!$G$4:$G$22,MATCH('6.Turtas'!E2142,'[3]5.Grup_T'!$E$4:$E$22,0)),"0")</f>
        <v>0</v>
      </c>
      <c r="V2142" s="35">
        <f t="shared" si="465"/>
        <v>0</v>
      </c>
      <c r="W2142" s="35">
        <f>IF(NOT(ISBLANK(H2142)),(12-DATEDIF(H2142,'[3]1.Pradzia'!$D$13,"m")),0)</f>
        <v>0</v>
      </c>
      <c r="X2142" s="35">
        <f t="shared" si="466"/>
        <v>0</v>
      </c>
      <c r="Y2142" s="35">
        <f t="shared" si="462"/>
        <v>0</v>
      </c>
      <c r="Z2142" s="35">
        <f t="shared" si="474"/>
        <v>0</v>
      </c>
      <c r="AA2142" s="36">
        <f t="shared" si="467"/>
        <v>0</v>
      </c>
      <c r="AB2142" s="36">
        <f t="shared" si="468"/>
        <v>0</v>
      </c>
      <c r="AC2142" s="37">
        <f t="shared" si="469"/>
        <v>0</v>
      </c>
      <c r="AD2142" s="35">
        <f>IF(OR(YEAR(G2142)&lt;2019,O2142="X"),0,IF(ISBLANK(H2142),DATEDIF(G2142,'[3]1.Pradzia'!$D$13,"M"),DATEDIF(G2142,H2142,"m")))</f>
        <v>0</v>
      </c>
      <c r="AE2142" s="37">
        <f>IF(E2142='[3]5.Grup_T'!$E$20,0,IF(AD2142&lt;&gt;0,M2142/V2142*MIN(12,AD2142),0))</f>
        <v>0</v>
      </c>
      <c r="AF2142" s="37">
        <f t="shared" si="470"/>
        <v>0</v>
      </c>
      <c r="AG2142" s="37">
        <f t="shared" si="471"/>
        <v>0</v>
      </c>
      <c r="AH2142" s="37">
        <f t="shared" si="472"/>
        <v>0</v>
      </c>
      <c r="AI2142" s="35" t="str">
        <f t="shared" si="473"/>
        <v>Nusidėvėjęs</v>
      </c>
      <c r="AJ2142" s="38" t="str">
        <f>IF(AND(F2142&lt;&gt;[3]Pav.tvarkyklė!$B$12,F2142&lt;&gt;[3]Pav.tvarkyklė!$B$13),"GVTNT","X")</f>
        <v>GVTNT</v>
      </c>
      <c r="AK2142" s="39">
        <f t="shared" si="475"/>
        <v>0</v>
      </c>
      <c r="AL2142" s="41"/>
      <c r="AM2142" s="41"/>
      <c r="AN2142" s="41">
        <f t="shared" si="463"/>
        <v>1900</v>
      </c>
      <c r="AO2142" s="41"/>
      <c r="AP2142" s="41"/>
      <c r="AQ2142" s="41"/>
      <c r="AR2142" s="42"/>
      <c r="AS2142" s="42"/>
      <c r="AU2142" s="43">
        <f t="shared" si="464"/>
        <v>0</v>
      </c>
    </row>
    <row r="2143" spans="1:47" ht="15" customHeight="1" x14ac:dyDescent="0.25">
      <c r="A2143" s="11"/>
      <c r="B2143" s="19">
        <v>2312</v>
      </c>
      <c r="C2143" s="74"/>
      <c r="D2143" s="77"/>
      <c r="E2143" s="75"/>
      <c r="F2143" s="74"/>
      <c r="G2143" s="80"/>
      <c r="H2143" s="49"/>
      <c r="I2143" s="79"/>
      <c r="J2143" s="27"/>
      <c r="K2143" s="27"/>
      <c r="L2143" s="79"/>
      <c r="M2143" s="81"/>
      <c r="N2143" s="29">
        <v>0</v>
      </c>
      <c r="O2143" s="30" t="str">
        <f>IF(G2143&lt;=$N$2,"",IF(F2143=[3]Pav.tvarkyklė!$B$13,"",IF(ISBLANK(R2143),"X","")))</f>
        <v/>
      </c>
      <c r="P2143" s="88"/>
      <c r="Q2143" s="78"/>
      <c r="R2143" s="78"/>
      <c r="S2143" s="63"/>
      <c r="T2143" s="63"/>
      <c r="U2143" s="34" t="str">
        <f>IFERROR(INDEX('[3]5.Grup_T'!$G$4:$G$22,MATCH('6.Turtas'!E2143,'[3]5.Grup_T'!$E$4:$E$22,0)),"0")</f>
        <v>0</v>
      </c>
      <c r="V2143" s="35">
        <f t="shared" si="465"/>
        <v>0</v>
      </c>
      <c r="W2143" s="35">
        <f>IF(NOT(ISBLANK(H2143)),(12-DATEDIF(H2143,'[3]1.Pradzia'!$D$13,"m")),0)</f>
        <v>0</v>
      </c>
      <c r="X2143" s="35">
        <f t="shared" si="466"/>
        <v>0</v>
      </c>
      <c r="Y2143" s="35">
        <f t="shared" si="462"/>
        <v>0</v>
      </c>
      <c r="Z2143" s="35">
        <f t="shared" si="474"/>
        <v>0</v>
      </c>
      <c r="AA2143" s="36">
        <f t="shared" si="467"/>
        <v>0</v>
      </c>
      <c r="AB2143" s="36">
        <f t="shared" si="468"/>
        <v>0</v>
      </c>
      <c r="AC2143" s="37">
        <f t="shared" si="469"/>
        <v>0</v>
      </c>
      <c r="AD2143" s="35">
        <f>IF(OR(YEAR(G2143)&lt;2019,O2143="X"),0,IF(ISBLANK(H2143),DATEDIF(G2143,'[3]1.Pradzia'!$D$13,"M"),DATEDIF(G2143,H2143,"m")))</f>
        <v>0</v>
      </c>
      <c r="AE2143" s="37">
        <f>IF(E2143='[3]5.Grup_T'!$E$20,0,IF(AD2143&lt;&gt;0,M2143/V2143*MIN(12,AD2143),0))</f>
        <v>0</v>
      </c>
      <c r="AF2143" s="37">
        <f t="shared" si="470"/>
        <v>0</v>
      </c>
      <c r="AG2143" s="37">
        <f t="shared" si="471"/>
        <v>0</v>
      </c>
      <c r="AH2143" s="37">
        <f t="shared" si="472"/>
        <v>0</v>
      </c>
      <c r="AI2143" s="35" t="str">
        <f t="shared" si="473"/>
        <v>Nusidėvėjęs</v>
      </c>
      <c r="AJ2143" s="38" t="str">
        <f>IF(AND(F2143&lt;&gt;[3]Pav.tvarkyklė!$B$12,F2143&lt;&gt;[3]Pav.tvarkyklė!$B$13),"GVTNT","X")</f>
        <v>GVTNT</v>
      </c>
      <c r="AK2143" s="39">
        <f t="shared" si="475"/>
        <v>0</v>
      </c>
      <c r="AL2143" s="41"/>
      <c r="AM2143" s="41"/>
      <c r="AN2143" s="41">
        <f t="shared" si="463"/>
        <v>1900</v>
      </c>
      <c r="AO2143" s="41"/>
      <c r="AP2143" s="41"/>
      <c r="AQ2143" s="41"/>
      <c r="AR2143" s="42"/>
      <c r="AS2143" s="42"/>
      <c r="AU2143" s="43">
        <f t="shared" si="464"/>
        <v>0</v>
      </c>
    </row>
    <row r="2144" spans="1:47" ht="15" customHeight="1" x14ac:dyDescent="0.25">
      <c r="A2144" s="11"/>
      <c r="B2144" s="19">
        <v>2313</v>
      </c>
      <c r="C2144" s="74"/>
      <c r="D2144" s="77"/>
      <c r="E2144" s="78"/>
      <c r="F2144" s="74"/>
      <c r="G2144" s="80"/>
      <c r="H2144" s="49"/>
      <c r="I2144" s="79"/>
      <c r="J2144" s="27"/>
      <c r="K2144" s="27"/>
      <c r="L2144" s="79"/>
      <c r="M2144" s="81"/>
      <c r="N2144" s="29">
        <v>0</v>
      </c>
      <c r="O2144" s="30" t="str">
        <f>IF(G2144&lt;=$N$2,"",IF(F2144=[3]Pav.tvarkyklė!$B$13,"",IF(ISBLANK(R2144),"X","")))</f>
        <v/>
      </c>
      <c r="P2144" s="88"/>
      <c r="Q2144" s="78"/>
      <c r="R2144" s="78"/>
      <c r="S2144" s="63"/>
      <c r="T2144" s="63"/>
      <c r="U2144" s="34" t="str">
        <f>IFERROR(INDEX('[3]5.Grup_T'!$G$4:$G$22,MATCH('6.Turtas'!E2144,'[3]5.Grup_T'!$E$4:$E$22,0)),"0")</f>
        <v>0</v>
      </c>
      <c r="V2144" s="35">
        <f t="shared" si="465"/>
        <v>0</v>
      </c>
      <c r="W2144" s="35">
        <f>IF(NOT(ISBLANK(H2144)),(12-DATEDIF(H2144,'[3]1.Pradzia'!$D$13,"m")),0)</f>
        <v>0</v>
      </c>
      <c r="X2144" s="35">
        <f t="shared" si="466"/>
        <v>0</v>
      </c>
      <c r="Y2144" s="35">
        <f t="shared" si="462"/>
        <v>0</v>
      </c>
      <c r="Z2144" s="35">
        <f t="shared" si="474"/>
        <v>0</v>
      </c>
      <c r="AA2144" s="36">
        <f t="shared" si="467"/>
        <v>0</v>
      </c>
      <c r="AB2144" s="36">
        <f t="shared" si="468"/>
        <v>0</v>
      </c>
      <c r="AC2144" s="37">
        <f t="shared" si="469"/>
        <v>0</v>
      </c>
      <c r="AD2144" s="35">
        <f>IF(OR(YEAR(G2144)&lt;2019,O2144="X"),0,IF(ISBLANK(H2144),DATEDIF(G2144,'[3]1.Pradzia'!$D$13,"M"),DATEDIF(G2144,H2144,"m")))</f>
        <v>0</v>
      </c>
      <c r="AE2144" s="37">
        <f>IF(E2144='[3]5.Grup_T'!$E$20,0,IF(AD2144&lt;&gt;0,M2144/V2144*MIN(12,AD2144),0))</f>
        <v>0</v>
      </c>
      <c r="AF2144" s="37">
        <f t="shared" si="470"/>
        <v>0</v>
      </c>
      <c r="AG2144" s="37">
        <f t="shared" si="471"/>
        <v>0</v>
      </c>
      <c r="AH2144" s="37">
        <f t="shared" si="472"/>
        <v>0</v>
      </c>
      <c r="AI2144" s="35" t="str">
        <f t="shared" si="473"/>
        <v>Nusidėvėjęs</v>
      </c>
      <c r="AJ2144" s="38" t="str">
        <f>IF(AND(F2144&lt;&gt;[3]Pav.tvarkyklė!$B$12,F2144&lt;&gt;[3]Pav.tvarkyklė!$B$13),"GVTNT","X")</f>
        <v>GVTNT</v>
      </c>
      <c r="AK2144" s="39">
        <f t="shared" si="475"/>
        <v>0</v>
      </c>
      <c r="AL2144" s="41"/>
      <c r="AM2144" s="41"/>
      <c r="AN2144" s="41">
        <f t="shared" si="463"/>
        <v>1900</v>
      </c>
      <c r="AO2144" s="41"/>
      <c r="AP2144" s="41"/>
      <c r="AQ2144" s="41"/>
      <c r="AR2144" s="42"/>
      <c r="AS2144" s="42"/>
      <c r="AU2144" s="43">
        <f t="shared" si="464"/>
        <v>0</v>
      </c>
    </row>
    <row r="2145" spans="1:47" ht="15" customHeight="1" x14ac:dyDescent="0.25">
      <c r="A2145" s="11"/>
      <c r="B2145" s="19">
        <v>2314</v>
      </c>
      <c r="C2145" s="74"/>
      <c r="D2145" s="77"/>
      <c r="E2145" s="78"/>
      <c r="F2145" s="74"/>
      <c r="G2145" s="80"/>
      <c r="H2145" s="49"/>
      <c r="I2145" s="79"/>
      <c r="J2145" s="27"/>
      <c r="K2145" s="27"/>
      <c r="L2145" s="79"/>
      <c r="M2145" s="81"/>
      <c r="N2145" s="29">
        <v>0</v>
      </c>
      <c r="O2145" s="30" t="str">
        <f>IF(G2145&lt;=$N$2,"",IF(F2145=[3]Pav.tvarkyklė!$B$13,"",IF(ISBLANK(R2145),"X","")))</f>
        <v/>
      </c>
      <c r="P2145" s="88"/>
      <c r="Q2145" s="78"/>
      <c r="R2145" s="78"/>
      <c r="S2145" s="63"/>
      <c r="T2145" s="63"/>
      <c r="U2145" s="34" t="str">
        <f>IFERROR(INDEX('[3]5.Grup_T'!$G$4:$G$22,MATCH('6.Turtas'!E2145,'[3]5.Grup_T'!$E$4:$E$22,0)),"0")</f>
        <v>0</v>
      </c>
      <c r="V2145" s="35">
        <f t="shared" si="465"/>
        <v>0</v>
      </c>
      <c r="W2145" s="35">
        <f>IF(NOT(ISBLANK(H2145)),(12-DATEDIF(H2145,'[3]1.Pradzia'!$D$13,"m")),0)</f>
        <v>0</v>
      </c>
      <c r="X2145" s="35">
        <f t="shared" si="466"/>
        <v>0</v>
      </c>
      <c r="Y2145" s="35">
        <f t="shared" si="462"/>
        <v>0</v>
      </c>
      <c r="Z2145" s="35">
        <f t="shared" si="474"/>
        <v>0</v>
      </c>
      <c r="AA2145" s="36">
        <f t="shared" si="467"/>
        <v>0</v>
      </c>
      <c r="AB2145" s="36">
        <f t="shared" si="468"/>
        <v>0</v>
      </c>
      <c r="AC2145" s="37">
        <f t="shared" si="469"/>
        <v>0</v>
      </c>
      <c r="AD2145" s="35">
        <f>IF(OR(YEAR(G2145)&lt;2019,O2145="X"),0,IF(ISBLANK(H2145),DATEDIF(G2145,'[3]1.Pradzia'!$D$13,"M"),DATEDIF(G2145,H2145,"m")))</f>
        <v>0</v>
      </c>
      <c r="AE2145" s="37">
        <f>IF(E2145='[3]5.Grup_T'!$E$20,0,IF(AD2145&lt;&gt;0,M2145/V2145*MIN(12,AD2145),0))</f>
        <v>0</v>
      </c>
      <c r="AF2145" s="37">
        <f t="shared" si="470"/>
        <v>0</v>
      </c>
      <c r="AG2145" s="37">
        <f t="shared" si="471"/>
        <v>0</v>
      </c>
      <c r="AH2145" s="37">
        <f t="shared" si="472"/>
        <v>0</v>
      </c>
      <c r="AI2145" s="35" t="str">
        <f t="shared" si="473"/>
        <v>Nusidėvėjęs</v>
      </c>
      <c r="AJ2145" s="38" t="str">
        <f>IF(AND(F2145&lt;&gt;[3]Pav.tvarkyklė!$B$12,F2145&lt;&gt;[3]Pav.tvarkyklė!$B$13),"GVTNT","X")</f>
        <v>GVTNT</v>
      </c>
      <c r="AK2145" s="39">
        <f t="shared" si="475"/>
        <v>0</v>
      </c>
      <c r="AL2145" s="41"/>
      <c r="AM2145" s="41"/>
      <c r="AN2145" s="41">
        <f t="shared" si="463"/>
        <v>1900</v>
      </c>
      <c r="AO2145" s="41"/>
      <c r="AP2145" s="41"/>
      <c r="AQ2145" s="41"/>
      <c r="AR2145" s="42"/>
      <c r="AS2145" s="42"/>
      <c r="AU2145" s="43">
        <f t="shared" si="464"/>
        <v>0</v>
      </c>
    </row>
    <row r="2146" spans="1:47" ht="15" customHeight="1" x14ac:dyDescent="0.25">
      <c r="A2146" s="11"/>
      <c r="B2146" s="19">
        <v>2315</v>
      </c>
      <c r="C2146" s="74"/>
      <c r="D2146" s="77"/>
      <c r="E2146" s="78"/>
      <c r="F2146" s="74"/>
      <c r="G2146" s="80"/>
      <c r="H2146" s="49"/>
      <c r="I2146" s="79"/>
      <c r="J2146" s="27"/>
      <c r="K2146" s="27"/>
      <c r="L2146" s="79"/>
      <c r="M2146" s="81"/>
      <c r="N2146" s="29">
        <v>0</v>
      </c>
      <c r="O2146" s="30" t="str">
        <f>IF(G2146&lt;=$N$2,"",IF(F2146=[3]Pav.tvarkyklė!$B$13,"",IF(ISBLANK(R2146),"X","")))</f>
        <v/>
      </c>
      <c r="P2146" s="88"/>
      <c r="Q2146" s="78"/>
      <c r="R2146" s="78"/>
      <c r="S2146" s="63"/>
      <c r="T2146" s="63"/>
      <c r="U2146" s="34" t="str">
        <f>IFERROR(INDEX('[3]5.Grup_T'!$G$4:$G$22,MATCH('6.Turtas'!E2146,'[3]5.Grup_T'!$E$4:$E$22,0)),"0")</f>
        <v>0</v>
      </c>
      <c r="V2146" s="35">
        <f t="shared" si="465"/>
        <v>0</v>
      </c>
      <c r="W2146" s="35">
        <f>IF(NOT(ISBLANK(H2146)),(12-DATEDIF(H2146,'[3]1.Pradzia'!$D$13,"m")),0)</f>
        <v>0</v>
      </c>
      <c r="X2146" s="35">
        <f t="shared" si="466"/>
        <v>0</v>
      </c>
      <c r="Y2146" s="35">
        <f t="shared" si="462"/>
        <v>0</v>
      </c>
      <c r="Z2146" s="35">
        <f t="shared" si="474"/>
        <v>0</v>
      </c>
      <c r="AA2146" s="36">
        <f t="shared" si="467"/>
        <v>0</v>
      </c>
      <c r="AB2146" s="36">
        <f t="shared" si="468"/>
        <v>0</v>
      </c>
      <c r="AC2146" s="37">
        <f t="shared" si="469"/>
        <v>0</v>
      </c>
      <c r="AD2146" s="35">
        <f>IF(OR(YEAR(G2146)&lt;2019,O2146="X"),0,IF(ISBLANK(H2146),DATEDIF(G2146,'[3]1.Pradzia'!$D$13,"M"),DATEDIF(G2146,H2146,"m")))</f>
        <v>0</v>
      </c>
      <c r="AE2146" s="37">
        <f>IF(E2146='[3]5.Grup_T'!$E$20,0,IF(AD2146&lt;&gt;0,M2146/V2146*MIN(12,AD2146),0))</f>
        <v>0</v>
      </c>
      <c r="AF2146" s="37">
        <f t="shared" si="470"/>
        <v>0</v>
      </c>
      <c r="AG2146" s="37">
        <f t="shared" si="471"/>
        <v>0</v>
      </c>
      <c r="AH2146" s="37">
        <f t="shared" si="472"/>
        <v>0</v>
      </c>
      <c r="AI2146" s="35" t="str">
        <f t="shared" si="473"/>
        <v>Nusidėvėjęs</v>
      </c>
      <c r="AJ2146" s="38" t="str">
        <f>IF(AND(F2146&lt;&gt;[3]Pav.tvarkyklė!$B$12,F2146&lt;&gt;[3]Pav.tvarkyklė!$B$13),"GVTNT","X")</f>
        <v>GVTNT</v>
      </c>
      <c r="AK2146" s="39">
        <f t="shared" si="475"/>
        <v>0</v>
      </c>
      <c r="AL2146" s="41"/>
      <c r="AM2146" s="41"/>
      <c r="AN2146" s="41">
        <f t="shared" si="463"/>
        <v>1900</v>
      </c>
      <c r="AO2146" s="41"/>
      <c r="AP2146" s="41"/>
      <c r="AQ2146" s="41"/>
      <c r="AR2146" s="42"/>
      <c r="AS2146" s="42"/>
      <c r="AU2146" s="43">
        <f t="shared" si="464"/>
        <v>0</v>
      </c>
    </row>
    <row r="2147" spans="1:47" ht="15" customHeight="1" x14ac:dyDescent="0.25">
      <c r="A2147" s="11"/>
      <c r="B2147" s="19">
        <v>2316</v>
      </c>
      <c r="C2147" s="74"/>
      <c r="D2147" s="77"/>
      <c r="E2147" s="78"/>
      <c r="F2147" s="74"/>
      <c r="G2147" s="80"/>
      <c r="H2147" s="49"/>
      <c r="I2147" s="79"/>
      <c r="J2147" s="27"/>
      <c r="K2147" s="27"/>
      <c r="L2147" s="79"/>
      <c r="M2147" s="81"/>
      <c r="N2147" s="29">
        <v>0</v>
      </c>
      <c r="O2147" s="30" t="str">
        <f>IF(G2147&lt;=$N$2,"",IF(F2147=[3]Pav.tvarkyklė!$B$13,"",IF(ISBLANK(R2147),"X","")))</f>
        <v/>
      </c>
      <c r="P2147" s="88"/>
      <c r="Q2147" s="78"/>
      <c r="R2147" s="78"/>
      <c r="S2147" s="63"/>
      <c r="T2147" s="63"/>
      <c r="U2147" s="34" t="str">
        <f>IFERROR(INDEX('[3]5.Grup_T'!$G$4:$G$22,MATCH('6.Turtas'!E2147,'[3]5.Grup_T'!$E$4:$E$22,0)),"0")</f>
        <v>0</v>
      </c>
      <c r="V2147" s="35">
        <f t="shared" si="465"/>
        <v>0</v>
      </c>
      <c r="W2147" s="35">
        <f>IF(NOT(ISBLANK(H2147)),(12-DATEDIF(H2147,'[3]1.Pradzia'!$D$13,"m")),0)</f>
        <v>0</v>
      </c>
      <c r="X2147" s="35">
        <f t="shared" si="466"/>
        <v>0</v>
      </c>
      <c r="Y2147" s="35">
        <f t="shared" si="462"/>
        <v>0</v>
      </c>
      <c r="Z2147" s="35">
        <f t="shared" si="474"/>
        <v>0</v>
      </c>
      <c r="AA2147" s="36">
        <f t="shared" si="467"/>
        <v>0</v>
      </c>
      <c r="AB2147" s="36">
        <f t="shared" si="468"/>
        <v>0</v>
      </c>
      <c r="AC2147" s="37">
        <f t="shared" si="469"/>
        <v>0</v>
      </c>
      <c r="AD2147" s="35">
        <f>IF(OR(YEAR(G2147)&lt;2019,O2147="X"),0,IF(ISBLANK(H2147),DATEDIF(G2147,'[3]1.Pradzia'!$D$13,"M"),DATEDIF(G2147,H2147,"m")))</f>
        <v>0</v>
      </c>
      <c r="AE2147" s="37">
        <f>IF(E2147='[3]5.Grup_T'!$E$20,0,IF(AD2147&lt;&gt;0,M2147/V2147*MIN(12,AD2147),0))</f>
        <v>0</v>
      </c>
      <c r="AF2147" s="37">
        <f t="shared" si="470"/>
        <v>0</v>
      </c>
      <c r="AG2147" s="37">
        <f t="shared" si="471"/>
        <v>0</v>
      </c>
      <c r="AH2147" s="37">
        <f t="shared" si="472"/>
        <v>0</v>
      </c>
      <c r="AI2147" s="35" t="str">
        <f t="shared" si="473"/>
        <v>Nusidėvėjęs</v>
      </c>
      <c r="AJ2147" s="38" t="str">
        <f>IF(AND(F2147&lt;&gt;[3]Pav.tvarkyklė!$B$12,F2147&lt;&gt;[3]Pav.tvarkyklė!$B$13),"GVTNT","X")</f>
        <v>GVTNT</v>
      </c>
      <c r="AK2147" s="39">
        <f t="shared" si="475"/>
        <v>0</v>
      </c>
      <c r="AL2147" s="41"/>
      <c r="AM2147" s="41"/>
      <c r="AN2147" s="41">
        <f t="shared" si="463"/>
        <v>1900</v>
      </c>
      <c r="AO2147" s="41"/>
      <c r="AP2147" s="41"/>
      <c r="AQ2147" s="41"/>
      <c r="AR2147" s="42"/>
      <c r="AS2147" s="42"/>
      <c r="AU2147" s="43">
        <f t="shared" si="464"/>
        <v>0</v>
      </c>
    </row>
    <row r="2148" spans="1:47" ht="15" customHeight="1" x14ac:dyDescent="0.25">
      <c r="A2148" s="11"/>
      <c r="B2148" s="19">
        <v>2317</v>
      </c>
      <c r="C2148" s="74"/>
      <c r="D2148" s="77"/>
      <c r="E2148" s="75"/>
      <c r="F2148" s="74"/>
      <c r="G2148" s="80"/>
      <c r="H2148" s="49"/>
      <c r="I2148" s="79"/>
      <c r="J2148" s="27"/>
      <c r="K2148" s="27"/>
      <c r="L2148" s="79"/>
      <c r="M2148" s="81"/>
      <c r="N2148" s="29">
        <v>0</v>
      </c>
      <c r="O2148" s="30" t="str">
        <f>IF(G2148&lt;=$N$2,"",IF(F2148=[3]Pav.tvarkyklė!$B$13,"",IF(ISBLANK(R2148),"X","")))</f>
        <v/>
      </c>
      <c r="P2148" s="88"/>
      <c r="Q2148" s="78"/>
      <c r="R2148" s="78"/>
      <c r="S2148" s="63"/>
      <c r="T2148" s="63"/>
      <c r="U2148" s="34" t="str">
        <f>IFERROR(INDEX('[3]5.Grup_T'!$G$4:$G$22,MATCH('6.Turtas'!E2148,'[3]5.Grup_T'!$E$4:$E$22,0)),"0")</f>
        <v>0</v>
      </c>
      <c r="V2148" s="35">
        <f t="shared" si="465"/>
        <v>0</v>
      </c>
      <c r="W2148" s="35">
        <f>IF(NOT(ISBLANK(H2148)),(12-DATEDIF(H2148,'[3]1.Pradzia'!$D$13,"m")),0)</f>
        <v>0</v>
      </c>
      <c r="X2148" s="35">
        <f t="shared" si="466"/>
        <v>0</v>
      </c>
      <c r="Y2148" s="35">
        <f t="shared" si="462"/>
        <v>0</v>
      </c>
      <c r="Z2148" s="35">
        <f t="shared" si="474"/>
        <v>0</v>
      </c>
      <c r="AA2148" s="36">
        <f t="shared" si="467"/>
        <v>0</v>
      </c>
      <c r="AB2148" s="36">
        <f t="shared" si="468"/>
        <v>0</v>
      </c>
      <c r="AC2148" s="37">
        <f t="shared" si="469"/>
        <v>0</v>
      </c>
      <c r="AD2148" s="35">
        <f>IF(OR(YEAR(G2148)&lt;2019,O2148="X"),0,IF(ISBLANK(H2148),DATEDIF(G2148,'[3]1.Pradzia'!$D$13,"M"),DATEDIF(G2148,H2148,"m")))</f>
        <v>0</v>
      </c>
      <c r="AE2148" s="37">
        <f>IF(E2148='[3]5.Grup_T'!$E$20,0,IF(AD2148&lt;&gt;0,M2148/V2148*MIN(12,AD2148),0))</f>
        <v>0</v>
      </c>
      <c r="AF2148" s="37">
        <f t="shared" si="470"/>
        <v>0</v>
      </c>
      <c r="AG2148" s="37">
        <f t="shared" si="471"/>
        <v>0</v>
      </c>
      <c r="AH2148" s="37">
        <f t="shared" si="472"/>
        <v>0</v>
      </c>
      <c r="AI2148" s="35" t="str">
        <f t="shared" si="473"/>
        <v>Nusidėvėjęs</v>
      </c>
      <c r="AJ2148" s="38" t="str">
        <f>IF(AND(F2148&lt;&gt;[3]Pav.tvarkyklė!$B$12,F2148&lt;&gt;[3]Pav.tvarkyklė!$B$13),"GVTNT","X")</f>
        <v>GVTNT</v>
      </c>
      <c r="AK2148" s="39">
        <f t="shared" si="475"/>
        <v>0</v>
      </c>
      <c r="AL2148" s="41"/>
      <c r="AM2148" s="41"/>
      <c r="AN2148" s="41">
        <f t="shared" si="463"/>
        <v>1900</v>
      </c>
      <c r="AO2148" s="41"/>
      <c r="AP2148" s="41"/>
      <c r="AQ2148" s="41"/>
      <c r="AR2148" s="42"/>
      <c r="AS2148" s="42"/>
      <c r="AU2148" s="43">
        <f t="shared" si="464"/>
        <v>0</v>
      </c>
    </row>
    <row r="2149" spans="1:47" ht="15" customHeight="1" x14ac:dyDescent="0.25">
      <c r="A2149" s="11"/>
      <c r="B2149" s="19">
        <v>2318</v>
      </c>
      <c r="C2149" s="74"/>
      <c r="D2149" s="77"/>
      <c r="E2149" s="75"/>
      <c r="F2149" s="74"/>
      <c r="G2149" s="80"/>
      <c r="H2149" s="49"/>
      <c r="I2149" s="79"/>
      <c r="J2149" s="27"/>
      <c r="K2149" s="27"/>
      <c r="L2149" s="79"/>
      <c r="M2149" s="81"/>
      <c r="N2149" s="29">
        <v>0</v>
      </c>
      <c r="O2149" s="30" t="str">
        <f>IF(G2149&lt;=$N$2,"",IF(F2149=[3]Pav.tvarkyklė!$B$13,"",IF(ISBLANK(R2149),"X","")))</f>
        <v/>
      </c>
      <c r="P2149" s="88"/>
      <c r="Q2149" s="78"/>
      <c r="R2149" s="78"/>
      <c r="S2149" s="63"/>
      <c r="T2149" s="63"/>
      <c r="U2149" s="34" t="str">
        <f>IFERROR(INDEX('[3]5.Grup_T'!$G$4:$G$22,MATCH('6.Turtas'!E2149,'[3]5.Grup_T'!$E$4:$E$22,0)),"0")</f>
        <v>0</v>
      </c>
      <c r="V2149" s="35">
        <f t="shared" si="465"/>
        <v>0</v>
      </c>
      <c r="W2149" s="35">
        <f>IF(NOT(ISBLANK(H2149)),(12-DATEDIF(H2149,'[3]1.Pradzia'!$D$13,"m")),0)</f>
        <v>0</v>
      </c>
      <c r="X2149" s="35">
        <f t="shared" si="466"/>
        <v>0</v>
      </c>
      <c r="Y2149" s="35">
        <f t="shared" si="462"/>
        <v>0</v>
      </c>
      <c r="Z2149" s="35">
        <f t="shared" si="474"/>
        <v>0</v>
      </c>
      <c r="AA2149" s="36">
        <f t="shared" si="467"/>
        <v>0</v>
      </c>
      <c r="AB2149" s="36">
        <f t="shared" si="468"/>
        <v>0</v>
      </c>
      <c r="AC2149" s="37">
        <f t="shared" si="469"/>
        <v>0</v>
      </c>
      <c r="AD2149" s="35">
        <f>IF(OR(YEAR(G2149)&lt;2019,O2149="X"),0,IF(ISBLANK(H2149),DATEDIF(G2149,'[3]1.Pradzia'!$D$13,"M"),DATEDIF(G2149,H2149,"m")))</f>
        <v>0</v>
      </c>
      <c r="AE2149" s="37">
        <f>IF(E2149='[3]5.Grup_T'!$E$20,0,IF(AD2149&lt;&gt;0,M2149/V2149*MIN(12,AD2149),0))</f>
        <v>0</v>
      </c>
      <c r="AF2149" s="37">
        <f t="shared" si="470"/>
        <v>0</v>
      </c>
      <c r="AG2149" s="37">
        <f t="shared" si="471"/>
        <v>0</v>
      </c>
      <c r="AH2149" s="37">
        <f t="shared" si="472"/>
        <v>0</v>
      </c>
      <c r="AI2149" s="35" t="str">
        <f t="shared" si="473"/>
        <v>Nusidėvėjęs</v>
      </c>
      <c r="AJ2149" s="38" t="str">
        <f>IF(AND(F2149&lt;&gt;[3]Pav.tvarkyklė!$B$12,F2149&lt;&gt;[3]Pav.tvarkyklė!$B$13),"GVTNT","X")</f>
        <v>GVTNT</v>
      </c>
      <c r="AK2149" s="39">
        <f t="shared" si="475"/>
        <v>0</v>
      </c>
      <c r="AL2149" s="41"/>
      <c r="AM2149" s="41"/>
      <c r="AN2149" s="41">
        <f t="shared" si="463"/>
        <v>1900</v>
      </c>
      <c r="AO2149" s="41"/>
      <c r="AP2149" s="41"/>
      <c r="AQ2149" s="41"/>
      <c r="AR2149" s="42"/>
      <c r="AS2149" s="42"/>
      <c r="AU2149" s="43">
        <f t="shared" si="464"/>
        <v>0</v>
      </c>
    </row>
    <row r="2150" spans="1:47" ht="15" customHeight="1" x14ac:dyDescent="0.25">
      <c r="A2150" s="11"/>
      <c r="B2150" s="19">
        <v>2319</v>
      </c>
      <c r="C2150" s="74"/>
      <c r="D2150" s="77"/>
      <c r="E2150" s="75"/>
      <c r="F2150" s="74"/>
      <c r="G2150" s="80"/>
      <c r="H2150" s="49"/>
      <c r="I2150" s="79"/>
      <c r="J2150" s="27"/>
      <c r="K2150" s="27"/>
      <c r="L2150" s="79"/>
      <c r="M2150" s="81"/>
      <c r="N2150" s="29">
        <v>0</v>
      </c>
      <c r="O2150" s="30" t="str">
        <f>IF(G2150&lt;=$N$2,"",IF(F2150=[3]Pav.tvarkyklė!$B$13,"",IF(ISBLANK(R2150),"X","")))</f>
        <v/>
      </c>
      <c r="P2150" s="88"/>
      <c r="Q2150" s="78"/>
      <c r="R2150" s="78"/>
      <c r="S2150" s="63"/>
      <c r="T2150" s="63"/>
      <c r="U2150" s="34" t="str">
        <f>IFERROR(INDEX('[3]5.Grup_T'!$G$4:$G$22,MATCH('6.Turtas'!E2150,'[3]5.Grup_T'!$E$4:$E$22,0)),"0")</f>
        <v>0</v>
      </c>
      <c r="V2150" s="35">
        <f t="shared" si="465"/>
        <v>0</v>
      </c>
      <c r="W2150" s="35">
        <f>IF(NOT(ISBLANK(H2150)),(12-DATEDIF(H2150,'[3]1.Pradzia'!$D$13,"m")),0)</f>
        <v>0</v>
      </c>
      <c r="X2150" s="35">
        <f t="shared" si="466"/>
        <v>0</v>
      </c>
      <c r="Y2150" s="35">
        <f t="shared" si="462"/>
        <v>0</v>
      </c>
      <c r="Z2150" s="35">
        <f t="shared" si="474"/>
        <v>0</v>
      </c>
      <c r="AA2150" s="36">
        <f t="shared" si="467"/>
        <v>0</v>
      </c>
      <c r="AB2150" s="36">
        <f t="shared" si="468"/>
        <v>0</v>
      </c>
      <c r="AC2150" s="37">
        <f t="shared" si="469"/>
        <v>0</v>
      </c>
      <c r="AD2150" s="35">
        <f>IF(OR(YEAR(G2150)&lt;2019,O2150="X"),0,IF(ISBLANK(H2150),DATEDIF(G2150,'[3]1.Pradzia'!$D$13,"M"),DATEDIF(G2150,H2150,"m")))</f>
        <v>0</v>
      </c>
      <c r="AE2150" s="37">
        <f>IF(E2150='[3]5.Grup_T'!$E$20,0,IF(AD2150&lt;&gt;0,M2150/V2150*MIN(12,AD2150),0))</f>
        <v>0</v>
      </c>
      <c r="AF2150" s="37">
        <f t="shared" si="470"/>
        <v>0</v>
      </c>
      <c r="AG2150" s="37">
        <f t="shared" si="471"/>
        <v>0</v>
      </c>
      <c r="AH2150" s="37">
        <f t="shared" si="472"/>
        <v>0</v>
      </c>
      <c r="AI2150" s="35" t="str">
        <f t="shared" si="473"/>
        <v>Nusidėvėjęs</v>
      </c>
      <c r="AJ2150" s="38" t="str">
        <f>IF(AND(F2150&lt;&gt;[3]Pav.tvarkyklė!$B$12,F2150&lt;&gt;[3]Pav.tvarkyklė!$B$13),"GVTNT","X")</f>
        <v>GVTNT</v>
      </c>
      <c r="AK2150" s="39">
        <f t="shared" si="475"/>
        <v>0</v>
      </c>
      <c r="AL2150" s="41"/>
      <c r="AM2150" s="41"/>
      <c r="AN2150" s="41">
        <f t="shared" si="463"/>
        <v>1900</v>
      </c>
      <c r="AO2150" s="41"/>
      <c r="AP2150" s="41"/>
      <c r="AQ2150" s="41"/>
      <c r="AR2150" s="42"/>
      <c r="AS2150" s="42"/>
      <c r="AU2150" s="43">
        <f t="shared" si="464"/>
        <v>0</v>
      </c>
    </row>
    <row r="2151" spans="1:47" ht="15" customHeight="1" x14ac:dyDescent="0.25">
      <c r="A2151" s="11"/>
      <c r="B2151" s="19">
        <v>2320</v>
      </c>
      <c r="C2151" s="74"/>
      <c r="D2151" s="77"/>
      <c r="E2151" s="75"/>
      <c r="F2151" s="74"/>
      <c r="G2151" s="80"/>
      <c r="H2151" s="49"/>
      <c r="I2151" s="79"/>
      <c r="J2151" s="27"/>
      <c r="K2151" s="27"/>
      <c r="L2151" s="79"/>
      <c r="M2151" s="81"/>
      <c r="N2151" s="29">
        <v>0</v>
      </c>
      <c r="O2151" s="30" t="str">
        <f>IF(G2151&lt;=$N$2,"",IF(F2151=[3]Pav.tvarkyklė!$B$13,"",IF(ISBLANK(R2151),"X","")))</f>
        <v/>
      </c>
      <c r="P2151" s="88"/>
      <c r="Q2151" s="78"/>
      <c r="R2151" s="78"/>
      <c r="S2151" s="63"/>
      <c r="T2151" s="63"/>
      <c r="U2151" s="34" t="str">
        <f>IFERROR(INDEX('[3]5.Grup_T'!$G$4:$G$22,MATCH('6.Turtas'!E2151,'[3]5.Grup_T'!$E$4:$E$22,0)),"0")</f>
        <v>0</v>
      </c>
      <c r="V2151" s="35">
        <f t="shared" si="465"/>
        <v>0</v>
      </c>
      <c r="W2151" s="35">
        <f>IF(NOT(ISBLANK(H2151)),(12-DATEDIF(H2151,'[3]1.Pradzia'!$D$13,"m")),0)</f>
        <v>0</v>
      </c>
      <c r="X2151" s="35">
        <f t="shared" si="466"/>
        <v>0</v>
      </c>
      <c r="Y2151" s="35">
        <f t="shared" si="462"/>
        <v>0</v>
      </c>
      <c r="Z2151" s="35">
        <f t="shared" si="474"/>
        <v>0</v>
      </c>
      <c r="AA2151" s="36">
        <f t="shared" si="467"/>
        <v>0</v>
      </c>
      <c r="AB2151" s="36">
        <f t="shared" si="468"/>
        <v>0</v>
      </c>
      <c r="AC2151" s="37">
        <f t="shared" si="469"/>
        <v>0</v>
      </c>
      <c r="AD2151" s="35">
        <f>IF(OR(YEAR(G2151)&lt;2019,O2151="X"),0,IF(ISBLANK(H2151),DATEDIF(G2151,'[3]1.Pradzia'!$D$13,"M"),DATEDIF(G2151,H2151,"m")))</f>
        <v>0</v>
      </c>
      <c r="AE2151" s="37">
        <f>IF(E2151='[3]5.Grup_T'!$E$20,0,IF(AD2151&lt;&gt;0,M2151/V2151*MIN(12,AD2151),0))</f>
        <v>0</v>
      </c>
      <c r="AF2151" s="37">
        <f t="shared" si="470"/>
        <v>0</v>
      </c>
      <c r="AG2151" s="37">
        <f t="shared" si="471"/>
        <v>0</v>
      </c>
      <c r="AH2151" s="37">
        <f t="shared" si="472"/>
        <v>0</v>
      </c>
      <c r="AI2151" s="35" t="str">
        <f t="shared" si="473"/>
        <v>Nusidėvėjęs</v>
      </c>
      <c r="AJ2151" s="38" t="str">
        <f>IF(AND(F2151&lt;&gt;[3]Pav.tvarkyklė!$B$12,F2151&lt;&gt;[3]Pav.tvarkyklė!$B$13),"GVTNT","X")</f>
        <v>GVTNT</v>
      </c>
      <c r="AK2151" s="39">
        <f t="shared" si="475"/>
        <v>0</v>
      </c>
      <c r="AL2151" s="41"/>
      <c r="AM2151" s="41"/>
      <c r="AN2151" s="41">
        <f t="shared" si="463"/>
        <v>1900</v>
      </c>
      <c r="AO2151" s="41"/>
      <c r="AP2151" s="41"/>
      <c r="AQ2151" s="41"/>
      <c r="AR2151" s="42"/>
      <c r="AS2151" s="42"/>
      <c r="AU2151" s="43">
        <f t="shared" si="464"/>
        <v>0</v>
      </c>
    </row>
    <row r="2152" spans="1:47" ht="15" customHeight="1" x14ac:dyDescent="0.25">
      <c r="A2152" s="11"/>
      <c r="B2152" s="19">
        <v>2321</v>
      </c>
      <c r="C2152" s="74"/>
      <c r="D2152" s="77"/>
      <c r="E2152" s="75"/>
      <c r="F2152" s="74"/>
      <c r="G2152" s="80"/>
      <c r="H2152" s="49"/>
      <c r="I2152" s="79"/>
      <c r="J2152" s="27"/>
      <c r="K2152" s="27"/>
      <c r="L2152" s="79"/>
      <c r="M2152" s="81"/>
      <c r="N2152" s="29">
        <v>0</v>
      </c>
      <c r="O2152" s="30" t="str">
        <f>IF(G2152&lt;=$N$2,"",IF(F2152=[3]Pav.tvarkyklė!$B$13,"",IF(ISBLANK(R2152),"X","")))</f>
        <v/>
      </c>
      <c r="P2152" s="88"/>
      <c r="Q2152" s="78"/>
      <c r="R2152" s="78"/>
      <c r="S2152" s="63"/>
      <c r="T2152" s="63"/>
      <c r="U2152" s="34" t="str">
        <f>IFERROR(INDEX('[3]5.Grup_T'!$G$4:$G$22,MATCH('6.Turtas'!E2152,'[3]5.Grup_T'!$E$4:$E$22,0)),"0")</f>
        <v>0</v>
      </c>
      <c r="V2152" s="35">
        <f t="shared" si="465"/>
        <v>0</v>
      </c>
      <c r="W2152" s="35">
        <f>IF(NOT(ISBLANK(H2152)),(12-DATEDIF(H2152,'[3]1.Pradzia'!$D$13,"m")),0)</f>
        <v>0</v>
      </c>
      <c r="X2152" s="35">
        <f t="shared" si="466"/>
        <v>0</v>
      </c>
      <c r="Y2152" s="35">
        <f t="shared" si="462"/>
        <v>0</v>
      </c>
      <c r="Z2152" s="35">
        <f t="shared" si="474"/>
        <v>0</v>
      </c>
      <c r="AA2152" s="36">
        <f t="shared" si="467"/>
        <v>0</v>
      </c>
      <c r="AB2152" s="36">
        <f t="shared" si="468"/>
        <v>0</v>
      </c>
      <c r="AC2152" s="37">
        <f t="shared" si="469"/>
        <v>0</v>
      </c>
      <c r="AD2152" s="35">
        <f>IF(OR(YEAR(G2152)&lt;2019,O2152="X"),0,IF(ISBLANK(H2152),DATEDIF(G2152,'[3]1.Pradzia'!$D$13,"M"),DATEDIF(G2152,H2152,"m")))</f>
        <v>0</v>
      </c>
      <c r="AE2152" s="37">
        <f>IF(E2152='[3]5.Grup_T'!$E$20,0,IF(AD2152&lt;&gt;0,M2152/V2152*MIN(12,AD2152),0))</f>
        <v>0</v>
      </c>
      <c r="AF2152" s="37">
        <f t="shared" si="470"/>
        <v>0</v>
      </c>
      <c r="AG2152" s="37">
        <f t="shared" si="471"/>
        <v>0</v>
      </c>
      <c r="AH2152" s="37">
        <f t="shared" si="472"/>
        <v>0</v>
      </c>
      <c r="AI2152" s="35" t="str">
        <f t="shared" si="473"/>
        <v>Nusidėvėjęs</v>
      </c>
      <c r="AJ2152" s="38" t="str">
        <f>IF(AND(F2152&lt;&gt;[3]Pav.tvarkyklė!$B$12,F2152&lt;&gt;[3]Pav.tvarkyklė!$B$13),"GVTNT","X")</f>
        <v>GVTNT</v>
      </c>
      <c r="AK2152" s="39">
        <f t="shared" si="475"/>
        <v>0</v>
      </c>
      <c r="AL2152" s="41"/>
      <c r="AM2152" s="41"/>
      <c r="AN2152" s="41">
        <f t="shared" si="463"/>
        <v>1900</v>
      </c>
      <c r="AO2152" s="41"/>
      <c r="AP2152" s="41"/>
      <c r="AQ2152" s="41"/>
      <c r="AR2152" s="42"/>
      <c r="AS2152" s="42"/>
      <c r="AU2152" s="43">
        <f t="shared" si="464"/>
        <v>0</v>
      </c>
    </row>
    <row r="2153" spans="1:47" ht="15" customHeight="1" x14ac:dyDescent="0.25">
      <c r="A2153" s="11"/>
      <c r="B2153" s="19">
        <v>2322</v>
      </c>
      <c r="C2153" s="74"/>
      <c r="D2153" s="77"/>
      <c r="E2153" s="78"/>
      <c r="F2153" s="74"/>
      <c r="G2153" s="80"/>
      <c r="H2153" s="49"/>
      <c r="I2153" s="79"/>
      <c r="J2153" s="27"/>
      <c r="K2153" s="27"/>
      <c r="L2153" s="79"/>
      <c r="M2153" s="81"/>
      <c r="N2153" s="29">
        <v>0</v>
      </c>
      <c r="O2153" s="30" t="str">
        <f>IF(G2153&lt;=$N$2,"",IF(F2153=[3]Pav.tvarkyklė!$B$13,"",IF(ISBLANK(R2153),"X","")))</f>
        <v/>
      </c>
      <c r="P2153" s="88"/>
      <c r="Q2153" s="78"/>
      <c r="R2153" s="78"/>
      <c r="S2153" s="63"/>
      <c r="T2153" s="63"/>
      <c r="U2153" s="34" t="str">
        <f>IFERROR(INDEX('[3]5.Grup_T'!$G$4:$G$22,MATCH('6.Turtas'!E2153,'[3]5.Grup_T'!$E$4:$E$22,0)),"0")</f>
        <v>0</v>
      </c>
      <c r="V2153" s="35">
        <f t="shared" si="465"/>
        <v>0</v>
      </c>
      <c r="W2153" s="35">
        <f>IF(NOT(ISBLANK(H2153)),(12-DATEDIF(H2153,'[3]1.Pradzia'!$D$13,"m")),0)</f>
        <v>0</v>
      </c>
      <c r="X2153" s="35">
        <f t="shared" si="466"/>
        <v>0</v>
      </c>
      <c r="Y2153" s="35">
        <f t="shared" si="462"/>
        <v>0</v>
      </c>
      <c r="Z2153" s="35">
        <f t="shared" si="474"/>
        <v>0</v>
      </c>
      <c r="AA2153" s="36">
        <f t="shared" si="467"/>
        <v>0</v>
      </c>
      <c r="AB2153" s="36">
        <f t="shared" si="468"/>
        <v>0</v>
      </c>
      <c r="AC2153" s="37">
        <f t="shared" si="469"/>
        <v>0</v>
      </c>
      <c r="AD2153" s="35">
        <f>IF(OR(YEAR(G2153)&lt;2019,O2153="X"),0,IF(ISBLANK(H2153),DATEDIF(G2153,'[3]1.Pradzia'!$D$13,"M"),DATEDIF(G2153,H2153,"m")))</f>
        <v>0</v>
      </c>
      <c r="AE2153" s="37">
        <f>IF(E2153='[3]5.Grup_T'!$E$20,0,IF(AD2153&lt;&gt;0,M2153/V2153*MIN(12,AD2153),0))</f>
        <v>0</v>
      </c>
      <c r="AF2153" s="37">
        <f t="shared" si="470"/>
        <v>0</v>
      </c>
      <c r="AG2153" s="37">
        <f t="shared" si="471"/>
        <v>0</v>
      </c>
      <c r="AH2153" s="37">
        <f t="shared" si="472"/>
        <v>0</v>
      </c>
      <c r="AI2153" s="35" t="str">
        <f t="shared" si="473"/>
        <v>Nusidėvėjęs</v>
      </c>
      <c r="AJ2153" s="38" t="str">
        <f>IF(AND(F2153&lt;&gt;[3]Pav.tvarkyklė!$B$12,F2153&lt;&gt;[3]Pav.tvarkyklė!$B$13),"GVTNT","X")</f>
        <v>GVTNT</v>
      </c>
      <c r="AK2153" s="39">
        <f t="shared" si="475"/>
        <v>0</v>
      </c>
      <c r="AL2153" s="41"/>
      <c r="AM2153" s="41"/>
      <c r="AN2153" s="41">
        <f t="shared" si="463"/>
        <v>1900</v>
      </c>
      <c r="AO2153" s="41"/>
      <c r="AP2153" s="41"/>
      <c r="AQ2153" s="41"/>
      <c r="AR2153" s="42"/>
      <c r="AS2153" s="42"/>
      <c r="AU2153" s="43">
        <f t="shared" si="464"/>
        <v>0</v>
      </c>
    </row>
    <row r="2154" spans="1:47" ht="15" customHeight="1" x14ac:dyDescent="0.25">
      <c r="A2154" s="11"/>
      <c r="B2154" s="19">
        <v>2323</v>
      </c>
      <c r="C2154" s="74"/>
      <c r="D2154" s="77"/>
      <c r="E2154" s="78"/>
      <c r="F2154" s="74"/>
      <c r="G2154" s="80"/>
      <c r="H2154" s="49"/>
      <c r="I2154" s="79"/>
      <c r="J2154" s="27"/>
      <c r="K2154" s="27"/>
      <c r="L2154" s="79"/>
      <c r="M2154" s="81"/>
      <c r="N2154" s="29">
        <v>0</v>
      </c>
      <c r="O2154" s="30" t="str">
        <f>IF(G2154&lt;=$N$2,"",IF(F2154=[3]Pav.tvarkyklė!$B$13,"",IF(ISBLANK(R2154),"X","")))</f>
        <v/>
      </c>
      <c r="P2154" s="88"/>
      <c r="Q2154" s="78"/>
      <c r="R2154" s="78"/>
      <c r="S2154" s="63"/>
      <c r="T2154" s="63"/>
      <c r="U2154" s="34" t="str">
        <f>IFERROR(INDEX('[3]5.Grup_T'!$G$4:$G$22,MATCH('6.Turtas'!E2154,'[3]5.Grup_T'!$E$4:$E$22,0)),"0")</f>
        <v>0</v>
      </c>
      <c r="V2154" s="35">
        <f t="shared" si="465"/>
        <v>0</v>
      </c>
      <c r="W2154" s="35">
        <f>IF(NOT(ISBLANK(H2154)),(12-DATEDIF(H2154,'[3]1.Pradzia'!$D$13,"m")),0)</f>
        <v>0</v>
      </c>
      <c r="X2154" s="35">
        <f t="shared" si="466"/>
        <v>0</v>
      </c>
      <c r="Y2154" s="35">
        <f t="shared" si="462"/>
        <v>0</v>
      </c>
      <c r="Z2154" s="35">
        <f t="shared" si="474"/>
        <v>0</v>
      </c>
      <c r="AA2154" s="36">
        <f t="shared" si="467"/>
        <v>0</v>
      </c>
      <c r="AB2154" s="36">
        <f t="shared" si="468"/>
        <v>0</v>
      </c>
      <c r="AC2154" s="37">
        <f t="shared" si="469"/>
        <v>0</v>
      </c>
      <c r="AD2154" s="35">
        <f>IF(OR(YEAR(G2154)&lt;2019,O2154="X"),0,IF(ISBLANK(H2154),DATEDIF(G2154,'[3]1.Pradzia'!$D$13,"M"),DATEDIF(G2154,H2154,"m")))</f>
        <v>0</v>
      </c>
      <c r="AE2154" s="37">
        <f>IF(E2154='[3]5.Grup_T'!$E$20,0,IF(AD2154&lt;&gt;0,M2154/V2154*MIN(12,AD2154),0))</f>
        <v>0</v>
      </c>
      <c r="AF2154" s="37">
        <f t="shared" si="470"/>
        <v>0</v>
      </c>
      <c r="AG2154" s="37">
        <f t="shared" si="471"/>
        <v>0</v>
      </c>
      <c r="AH2154" s="37">
        <f t="shared" si="472"/>
        <v>0</v>
      </c>
      <c r="AI2154" s="35" t="str">
        <f t="shared" si="473"/>
        <v>Nusidėvėjęs</v>
      </c>
      <c r="AJ2154" s="38" t="str">
        <f>IF(AND(F2154&lt;&gt;[3]Pav.tvarkyklė!$B$12,F2154&lt;&gt;[3]Pav.tvarkyklė!$B$13),"GVTNT","X")</f>
        <v>GVTNT</v>
      </c>
      <c r="AK2154" s="39">
        <f t="shared" si="475"/>
        <v>0</v>
      </c>
      <c r="AL2154" s="41"/>
      <c r="AM2154" s="41"/>
      <c r="AN2154" s="41">
        <f t="shared" si="463"/>
        <v>1900</v>
      </c>
      <c r="AO2154" s="41"/>
      <c r="AP2154" s="41"/>
      <c r="AQ2154" s="41"/>
      <c r="AR2154" s="42"/>
      <c r="AS2154" s="42"/>
      <c r="AU2154" s="43">
        <f t="shared" si="464"/>
        <v>0</v>
      </c>
    </row>
    <row r="2155" spans="1:47" ht="15" customHeight="1" x14ac:dyDescent="0.25">
      <c r="A2155" s="11"/>
      <c r="B2155" s="19">
        <v>2324</v>
      </c>
      <c r="C2155" s="74"/>
      <c r="D2155" s="77"/>
      <c r="E2155" s="75"/>
      <c r="F2155" s="74"/>
      <c r="G2155" s="80"/>
      <c r="H2155" s="49"/>
      <c r="I2155" s="79"/>
      <c r="J2155" s="27"/>
      <c r="K2155" s="27"/>
      <c r="L2155" s="79"/>
      <c r="M2155" s="81"/>
      <c r="N2155" s="29">
        <v>0</v>
      </c>
      <c r="O2155" s="30" t="str">
        <f>IF(G2155&lt;=$N$2,"",IF(F2155=[3]Pav.tvarkyklė!$B$13,"",IF(ISBLANK(R2155),"X","")))</f>
        <v/>
      </c>
      <c r="P2155" s="88"/>
      <c r="Q2155" s="78"/>
      <c r="R2155" s="78"/>
      <c r="S2155" s="63"/>
      <c r="T2155" s="63"/>
      <c r="U2155" s="34" t="str">
        <f>IFERROR(INDEX('[3]5.Grup_T'!$G$4:$G$22,MATCH('6.Turtas'!E2155,'[3]5.Grup_T'!$E$4:$E$22,0)),"0")</f>
        <v>0</v>
      </c>
      <c r="V2155" s="35">
        <f t="shared" si="465"/>
        <v>0</v>
      </c>
      <c r="W2155" s="35">
        <f>IF(NOT(ISBLANK(H2155)),(12-DATEDIF(H2155,'[3]1.Pradzia'!$D$13,"m")),0)</f>
        <v>0</v>
      </c>
      <c r="X2155" s="35">
        <f t="shared" si="466"/>
        <v>0</v>
      </c>
      <c r="Y2155" s="35">
        <f t="shared" si="462"/>
        <v>0</v>
      </c>
      <c r="Z2155" s="35">
        <f t="shared" si="474"/>
        <v>0</v>
      </c>
      <c r="AA2155" s="36">
        <f t="shared" si="467"/>
        <v>0</v>
      </c>
      <c r="AB2155" s="36">
        <f t="shared" si="468"/>
        <v>0</v>
      </c>
      <c r="AC2155" s="37">
        <f t="shared" si="469"/>
        <v>0</v>
      </c>
      <c r="AD2155" s="35">
        <f>IF(OR(YEAR(G2155)&lt;2019,O2155="X"),0,IF(ISBLANK(H2155),DATEDIF(G2155,'[3]1.Pradzia'!$D$13,"M"),DATEDIF(G2155,H2155,"m")))</f>
        <v>0</v>
      </c>
      <c r="AE2155" s="37">
        <f>IF(E2155='[3]5.Grup_T'!$E$20,0,IF(AD2155&lt;&gt;0,M2155/V2155*MIN(12,AD2155),0))</f>
        <v>0</v>
      </c>
      <c r="AF2155" s="37">
        <f t="shared" si="470"/>
        <v>0</v>
      </c>
      <c r="AG2155" s="37">
        <f t="shared" si="471"/>
        <v>0</v>
      </c>
      <c r="AH2155" s="37">
        <f t="shared" si="472"/>
        <v>0</v>
      </c>
      <c r="AI2155" s="35" t="str">
        <f t="shared" si="473"/>
        <v>Nusidėvėjęs</v>
      </c>
      <c r="AJ2155" s="38" t="str">
        <f>IF(AND(F2155&lt;&gt;[3]Pav.tvarkyklė!$B$12,F2155&lt;&gt;[3]Pav.tvarkyklė!$B$13),"GVTNT","X")</f>
        <v>GVTNT</v>
      </c>
      <c r="AK2155" s="39">
        <f t="shared" si="475"/>
        <v>0</v>
      </c>
      <c r="AL2155" s="41"/>
      <c r="AM2155" s="41"/>
      <c r="AN2155" s="41">
        <f t="shared" si="463"/>
        <v>1900</v>
      </c>
      <c r="AO2155" s="41"/>
      <c r="AP2155" s="41"/>
      <c r="AQ2155" s="41"/>
      <c r="AR2155" s="42"/>
      <c r="AS2155" s="42"/>
      <c r="AU2155" s="43">
        <f t="shared" si="464"/>
        <v>0</v>
      </c>
    </row>
    <row r="2156" spans="1:47" ht="15" customHeight="1" x14ac:dyDescent="0.25">
      <c r="A2156" s="11"/>
      <c r="B2156" s="19">
        <v>2325</v>
      </c>
      <c r="C2156" s="74"/>
      <c r="D2156" s="77"/>
      <c r="E2156" s="75"/>
      <c r="F2156" s="74"/>
      <c r="G2156" s="80"/>
      <c r="H2156" s="49"/>
      <c r="I2156" s="79"/>
      <c r="J2156" s="27"/>
      <c r="K2156" s="27"/>
      <c r="L2156" s="79"/>
      <c r="M2156" s="81"/>
      <c r="N2156" s="29">
        <v>0</v>
      </c>
      <c r="O2156" s="30" t="str">
        <f>IF(G2156&lt;=$N$2,"",IF(F2156=[3]Pav.tvarkyklė!$B$13,"",IF(ISBLANK(R2156),"X","")))</f>
        <v/>
      </c>
      <c r="P2156" s="88"/>
      <c r="Q2156" s="78"/>
      <c r="R2156" s="78"/>
      <c r="S2156" s="63"/>
      <c r="T2156" s="63"/>
      <c r="U2156" s="34" t="str">
        <f>IFERROR(INDEX('[3]5.Grup_T'!$G$4:$G$22,MATCH('6.Turtas'!E2156,'[3]5.Grup_T'!$E$4:$E$22,0)),"0")</f>
        <v>0</v>
      </c>
      <c r="V2156" s="35">
        <f t="shared" si="465"/>
        <v>0</v>
      </c>
      <c r="W2156" s="35">
        <f>IF(NOT(ISBLANK(H2156)),(12-DATEDIF(H2156,'[3]1.Pradzia'!$D$13,"m")),0)</f>
        <v>0</v>
      </c>
      <c r="X2156" s="35">
        <f t="shared" si="466"/>
        <v>0</v>
      </c>
      <c r="Y2156" s="35">
        <f t="shared" si="462"/>
        <v>0</v>
      </c>
      <c r="Z2156" s="35">
        <f t="shared" si="474"/>
        <v>0</v>
      </c>
      <c r="AA2156" s="36">
        <f t="shared" si="467"/>
        <v>0</v>
      </c>
      <c r="AB2156" s="36">
        <f t="shared" si="468"/>
        <v>0</v>
      </c>
      <c r="AC2156" s="37">
        <f t="shared" si="469"/>
        <v>0</v>
      </c>
      <c r="AD2156" s="35">
        <f>IF(OR(YEAR(G2156)&lt;2019,O2156="X"),0,IF(ISBLANK(H2156),DATEDIF(G2156,'[3]1.Pradzia'!$D$13,"M"),DATEDIF(G2156,H2156,"m")))</f>
        <v>0</v>
      </c>
      <c r="AE2156" s="37">
        <f>IF(E2156='[3]5.Grup_T'!$E$20,0,IF(AD2156&lt;&gt;0,M2156/V2156*MIN(12,AD2156),0))</f>
        <v>0</v>
      </c>
      <c r="AF2156" s="37">
        <f t="shared" si="470"/>
        <v>0</v>
      </c>
      <c r="AG2156" s="37">
        <f t="shared" si="471"/>
        <v>0</v>
      </c>
      <c r="AH2156" s="37">
        <f t="shared" si="472"/>
        <v>0</v>
      </c>
      <c r="AI2156" s="35" t="str">
        <f t="shared" si="473"/>
        <v>Nusidėvėjęs</v>
      </c>
      <c r="AJ2156" s="38" t="str">
        <f>IF(AND(F2156&lt;&gt;[3]Pav.tvarkyklė!$B$12,F2156&lt;&gt;[3]Pav.tvarkyklė!$B$13),"GVTNT","X")</f>
        <v>GVTNT</v>
      </c>
      <c r="AK2156" s="39">
        <f t="shared" si="475"/>
        <v>0</v>
      </c>
      <c r="AL2156" s="41"/>
      <c r="AM2156" s="41"/>
      <c r="AN2156" s="41">
        <f t="shared" si="463"/>
        <v>1900</v>
      </c>
      <c r="AO2156" s="41"/>
      <c r="AP2156" s="41"/>
      <c r="AQ2156" s="41"/>
      <c r="AR2156" s="42"/>
      <c r="AS2156" s="42"/>
      <c r="AU2156" s="43">
        <f t="shared" si="464"/>
        <v>0</v>
      </c>
    </row>
    <row r="2157" spans="1:47" ht="15" customHeight="1" x14ac:dyDescent="0.25">
      <c r="A2157" s="11"/>
      <c r="B2157" s="19">
        <v>2326</v>
      </c>
      <c r="C2157" s="74"/>
      <c r="D2157" s="77"/>
      <c r="E2157" s="75"/>
      <c r="F2157" s="74"/>
      <c r="G2157" s="80"/>
      <c r="H2157" s="49"/>
      <c r="I2157" s="79"/>
      <c r="J2157" s="27"/>
      <c r="K2157" s="27"/>
      <c r="L2157" s="79"/>
      <c r="M2157" s="81"/>
      <c r="N2157" s="29">
        <v>0</v>
      </c>
      <c r="O2157" s="30" t="str">
        <f>IF(G2157&lt;=$N$2,"",IF(F2157=[3]Pav.tvarkyklė!$B$13,"",IF(ISBLANK(R2157),"X","")))</f>
        <v/>
      </c>
      <c r="P2157" s="88"/>
      <c r="Q2157" s="78"/>
      <c r="R2157" s="78"/>
      <c r="S2157" s="63"/>
      <c r="T2157" s="63"/>
      <c r="U2157" s="34" t="str">
        <f>IFERROR(INDEX('[3]5.Grup_T'!$G$4:$G$22,MATCH('6.Turtas'!E2157,'[3]5.Grup_T'!$E$4:$E$22,0)),"0")</f>
        <v>0</v>
      </c>
      <c r="V2157" s="35">
        <f t="shared" si="465"/>
        <v>0</v>
      </c>
      <c r="W2157" s="35">
        <f>IF(NOT(ISBLANK(H2157)),(12-DATEDIF(H2157,'[3]1.Pradzia'!$D$13,"m")),0)</f>
        <v>0</v>
      </c>
      <c r="X2157" s="35">
        <f t="shared" si="466"/>
        <v>0</v>
      </c>
      <c r="Y2157" s="35">
        <f t="shared" si="462"/>
        <v>0</v>
      </c>
      <c r="Z2157" s="35">
        <f t="shared" si="474"/>
        <v>0</v>
      </c>
      <c r="AA2157" s="36">
        <f t="shared" si="467"/>
        <v>0</v>
      </c>
      <c r="AB2157" s="36">
        <f t="shared" si="468"/>
        <v>0</v>
      </c>
      <c r="AC2157" s="37">
        <f t="shared" si="469"/>
        <v>0</v>
      </c>
      <c r="AD2157" s="35">
        <f>IF(OR(YEAR(G2157)&lt;2019,O2157="X"),0,IF(ISBLANK(H2157),DATEDIF(G2157,'[3]1.Pradzia'!$D$13,"M"),DATEDIF(G2157,H2157,"m")))</f>
        <v>0</v>
      </c>
      <c r="AE2157" s="37">
        <f>IF(E2157='[3]5.Grup_T'!$E$20,0,IF(AD2157&lt;&gt;0,M2157/V2157*MIN(12,AD2157),0))</f>
        <v>0</v>
      </c>
      <c r="AF2157" s="37">
        <f t="shared" si="470"/>
        <v>0</v>
      </c>
      <c r="AG2157" s="37">
        <f t="shared" si="471"/>
        <v>0</v>
      </c>
      <c r="AH2157" s="37">
        <f t="shared" si="472"/>
        <v>0</v>
      </c>
      <c r="AI2157" s="35" t="str">
        <f t="shared" si="473"/>
        <v>Nusidėvėjęs</v>
      </c>
      <c r="AJ2157" s="38" t="str">
        <f>IF(AND(F2157&lt;&gt;[3]Pav.tvarkyklė!$B$12,F2157&lt;&gt;[3]Pav.tvarkyklė!$B$13),"GVTNT","X")</f>
        <v>GVTNT</v>
      </c>
      <c r="AK2157" s="39">
        <f t="shared" si="475"/>
        <v>0</v>
      </c>
      <c r="AL2157" s="41"/>
      <c r="AM2157" s="41"/>
      <c r="AN2157" s="41">
        <f t="shared" si="463"/>
        <v>1900</v>
      </c>
      <c r="AO2157" s="41"/>
      <c r="AP2157" s="41"/>
      <c r="AQ2157" s="41"/>
      <c r="AR2157" s="42"/>
      <c r="AS2157" s="42"/>
      <c r="AU2157" s="43">
        <f t="shared" si="464"/>
        <v>0</v>
      </c>
    </row>
    <row r="2158" spans="1:47" ht="15" customHeight="1" x14ac:dyDescent="0.25">
      <c r="A2158" s="11"/>
      <c r="B2158" s="19">
        <v>2327</v>
      </c>
      <c r="C2158" s="74"/>
      <c r="D2158" s="77"/>
      <c r="E2158" s="78"/>
      <c r="F2158" s="74"/>
      <c r="G2158" s="80"/>
      <c r="H2158" s="49"/>
      <c r="I2158" s="79"/>
      <c r="J2158" s="27"/>
      <c r="K2158" s="27"/>
      <c r="L2158" s="79"/>
      <c r="M2158" s="81"/>
      <c r="N2158" s="29">
        <v>0</v>
      </c>
      <c r="O2158" s="30" t="str">
        <f>IF(G2158&lt;=$N$2,"",IF(F2158=[3]Pav.tvarkyklė!$B$13,"",IF(ISBLANK(R2158),"X","")))</f>
        <v/>
      </c>
      <c r="P2158" s="88"/>
      <c r="Q2158" s="78"/>
      <c r="R2158" s="78"/>
      <c r="S2158" s="63"/>
      <c r="T2158" s="63"/>
      <c r="U2158" s="34" t="str">
        <f>IFERROR(INDEX('[3]5.Grup_T'!$G$4:$G$22,MATCH('6.Turtas'!E2158,'[3]5.Grup_T'!$E$4:$E$22,0)),"0")</f>
        <v>0</v>
      </c>
      <c r="V2158" s="35">
        <f t="shared" si="465"/>
        <v>0</v>
      </c>
      <c r="W2158" s="35">
        <f>IF(NOT(ISBLANK(H2158)),(12-DATEDIF(H2158,'[3]1.Pradzia'!$D$13,"m")),0)</f>
        <v>0</v>
      </c>
      <c r="X2158" s="35">
        <f t="shared" si="466"/>
        <v>0</v>
      </c>
      <c r="Y2158" s="35">
        <f t="shared" si="462"/>
        <v>0</v>
      </c>
      <c r="Z2158" s="35">
        <f t="shared" si="474"/>
        <v>0</v>
      </c>
      <c r="AA2158" s="36">
        <f t="shared" si="467"/>
        <v>0</v>
      </c>
      <c r="AB2158" s="36">
        <f t="shared" si="468"/>
        <v>0</v>
      </c>
      <c r="AC2158" s="37">
        <f t="shared" si="469"/>
        <v>0</v>
      </c>
      <c r="AD2158" s="35">
        <f>IF(OR(YEAR(G2158)&lt;2019,O2158="X"),0,IF(ISBLANK(H2158),DATEDIF(G2158,'[3]1.Pradzia'!$D$13,"M"),DATEDIF(G2158,H2158,"m")))</f>
        <v>0</v>
      </c>
      <c r="AE2158" s="37">
        <f>IF(E2158='[3]5.Grup_T'!$E$20,0,IF(AD2158&lt;&gt;0,M2158/V2158*MIN(12,AD2158),0))</f>
        <v>0</v>
      </c>
      <c r="AF2158" s="37">
        <f t="shared" si="470"/>
        <v>0</v>
      </c>
      <c r="AG2158" s="37">
        <f t="shared" si="471"/>
        <v>0</v>
      </c>
      <c r="AH2158" s="37">
        <f t="shared" si="472"/>
        <v>0</v>
      </c>
      <c r="AI2158" s="35" t="str">
        <f t="shared" si="473"/>
        <v>Nusidėvėjęs</v>
      </c>
      <c r="AJ2158" s="38" t="str">
        <f>IF(AND(F2158&lt;&gt;[3]Pav.tvarkyklė!$B$12,F2158&lt;&gt;[3]Pav.tvarkyklė!$B$13),"GVTNT","X")</f>
        <v>GVTNT</v>
      </c>
      <c r="AK2158" s="39">
        <f t="shared" si="475"/>
        <v>0</v>
      </c>
      <c r="AL2158" s="41"/>
      <c r="AM2158" s="41"/>
      <c r="AN2158" s="41">
        <f t="shared" si="463"/>
        <v>1900</v>
      </c>
      <c r="AO2158" s="41"/>
      <c r="AP2158" s="41"/>
      <c r="AQ2158" s="41"/>
      <c r="AR2158" s="42"/>
      <c r="AS2158" s="42"/>
      <c r="AU2158" s="43">
        <f t="shared" si="464"/>
        <v>0</v>
      </c>
    </row>
    <row r="2159" spans="1:47" ht="15" customHeight="1" x14ac:dyDescent="0.25">
      <c r="A2159" s="11"/>
      <c r="B2159" s="19">
        <v>2328</v>
      </c>
      <c r="C2159" s="74"/>
      <c r="D2159" s="77"/>
      <c r="E2159" s="78"/>
      <c r="F2159" s="74"/>
      <c r="G2159" s="80"/>
      <c r="H2159" s="49"/>
      <c r="I2159" s="79"/>
      <c r="J2159" s="27"/>
      <c r="K2159" s="27"/>
      <c r="L2159" s="79"/>
      <c r="M2159" s="81"/>
      <c r="N2159" s="29">
        <v>0</v>
      </c>
      <c r="O2159" s="30" t="str">
        <f>IF(G2159&lt;=$N$2,"",IF(F2159=[3]Pav.tvarkyklė!$B$13,"",IF(ISBLANK(R2159),"X","")))</f>
        <v/>
      </c>
      <c r="P2159" s="88"/>
      <c r="Q2159" s="78"/>
      <c r="R2159" s="78"/>
      <c r="S2159" s="63"/>
      <c r="T2159" s="63"/>
      <c r="U2159" s="34" t="str">
        <f>IFERROR(INDEX('[3]5.Grup_T'!$G$4:$G$22,MATCH('6.Turtas'!E2159,'[3]5.Grup_T'!$E$4:$E$22,0)),"0")</f>
        <v>0</v>
      </c>
      <c r="V2159" s="35">
        <f t="shared" si="465"/>
        <v>0</v>
      </c>
      <c r="W2159" s="35">
        <f>IF(NOT(ISBLANK(H2159)),(12-DATEDIF(H2159,'[3]1.Pradzia'!$D$13,"m")),0)</f>
        <v>0</v>
      </c>
      <c r="X2159" s="35">
        <f t="shared" si="466"/>
        <v>0</v>
      </c>
      <c r="Y2159" s="35">
        <f t="shared" si="462"/>
        <v>0</v>
      </c>
      <c r="Z2159" s="35">
        <f t="shared" si="474"/>
        <v>0</v>
      </c>
      <c r="AA2159" s="36">
        <f t="shared" si="467"/>
        <v>0</v>
      </c>
      <c r="AB2159" s="36">
        <f t="shared" si="468"/>
        <v>0</v>
      </c>
      <c r="AC2159" s="37">
        <f t="shared" si="469"/>
        <v>0</v>
      </c>
      <c r="AD2159" s="35">
        <f>IF(OR(YEAR(G2159)&lt;2019,O2159="X"),0,IF(ISBLANK(H2159),DATEDIF(G2159,'[3]1.Pradzia'!$D$13,"M"),DATEDIF(G2159,H2159,"m")))</f>
        <v>0</v>
      </c>
      <c r="AE2159" s="37">
        <f>IF(E2159='[3]5.Grup_T'!$E$20,0,IF(AD2159&lt;&gt;0,M2159/V2159*MIN(12,AD2159),0))</f>
        <v>0</v>
      </c>
      <c r="AF2159" s="37">
        <f t="shared" si="470"/>
        <v>0</v>
      </c>
      <c r="AG2159" s="37">
        <f t="shared" si="471"/>
        <v>0</v>
      </c>
      <c r="AH2159" s="37">
        <f t="shared" si="472"/>
        <v>0</v>
      </c>
      <c r="AI2159" s="35" t="str">
        <f t="shared" si="473"/>
        <v>Nusidėvėjęs</v>
      </c>
      <c r="AJ2159" s="38" t="str">
        <f>IF(AND(F2159&lt;&gt;[3]Pav.tvarkyklė!$B$12,F2159&lt;&gt;[3]Pav.tvarkyklė!$B$13),"GVTNT","X")</f>
        <v>GVTNT</v>
      </c>
      <c r="AK2159" s="39">
        <f t="shared" si="475"/>
        <v>0</v>
      </c>
      <c r="AL2159" s="41"/>
      <c r="AM2159" s="41"/>
      <c r="AN2159" s="41">
        <f t="shared" si="463"/>
        <v>1900</v>
      </c>
      <c r="AO2159" s="41"/>
      <c r="AP2159" s="41"/>
      <c r="AQ2159" s="41"/>
      <c r="AR2159" s="42"/>
      <c r="AS2159" s="42"/>
      <c r="AU2159" s="43">
        <f t="shared" si="464"/>
        <v>0</v>
      </c>
    </row>
    <row r="2160" spans="1:47" ht="15" customHeight="1" x14ac:dyDescent="0.25">
      <c r="A2160" s="11"/>
      <c r="B2160" s="19">
        <v>2329</v>
      </c>
      <c r="C2160" s="74"/>
      <c r="D2160" s="77"/>
      <c r="E2160" s="78"/>
      <c r="F2160" s="74"/>
      <c r="G2160" s="80"/>
      <c r="H2160" s="49"/>
      <c r="I2160" s="79"/>
      <c r="J2160" s="27"/>
      <c r="K2160" s="27"/>
      <c r="L2160" s="79"/>
      <c r="M2160" s="81"/>
      <c r="N2160" s="29">
        <v>0</v>
      </c>
      <c r="O2160" s="30" t="str">
        <f>IF(G2160&lt;=$N$2,"",IF(F2160=[3]Pav.tvarkyklė!$B$13,"",IF(ISBLANK(R2160),"X","")))</f>
        <v/>
      </c>
      <c r="P2160" s="88"/>
      <c r="Q2160" s="78"/>
      <c r="R2160" s="78"/>
      <c r="S2160" s="63"/>
      <c r="T2160" s="63"/>
      <c r="U2160" s="34" t="str">
        <f>IFERROR(INDEX('[3]5.Grup_T'!$G$4:$G$22,MATCH('6.Turtas'!E2160,'[3]5.Grup_T'!$E$4:$E$22,0)),"0")</f>
        <v>0</v>
      </c>
      <c r="V2160" s="35">
        <f t="shared" si="465"/>
        <v>0</v>
      </c>
      <c r="W2160" s="35">
        <f>IF(NOT(ISBLANK(H2160)),(12-DATEDIF(H2160,'[3]1.Pradzia'!$D$13,"m")),0)</f>
        <v>0</v>
      </c>
      <c r="X2160" s="35">
        <f t="shared" si="466"/>
        <v>0</v>
      </c>
      <c r="Y2160" s="35">
        <f t="shared" si="462"/>
        <v>0</v>
      </c>
      <c r="Z2160" s="35">
        <f t="shared" si="474"/>
        <v>0</v>
      </c>
      <c r="AA2160" s="36">
        <f t="shared" si="467"/>
        <v>0</v>
      </c>
      <c r="AB2160" s="36">
        <f t="shared" si="468"/>
        <v>0</v>
      </c>
      <c r="AC2160" s="37">
        <f t="shared" si="469"/>
        <v>0</v>
      </c>
      <c r="AD2160" s="35">
        <f>IF(OR(YEAR(G2160)&lt;2019,O2160="X"),0,IF(ISBLANK(H2160),DATEDIF(G2160,'[3]1.Pradzia'!$D$13,"M"),DATEDIF(G2160,H2160,"m")))</f>
        <v>0</v>
      </c>
      <c r="AE2160" s="37">
        <f>IF(E2160='[3]5.Grup_T'!$E$20,0,IF(AD2160&lt;&gt;0,M2160/V2160*MIN(12,AD2160),0))</f>
        <v>0</v>
      </c>
      <c r="AF2160" s="37">
        <f t="shared" si="470"/>
        <v>0</v>
      </c>
      <c r="AG2160" s="37">
        <f t="shared" si="471"/>
        <v>0</v>
      </c>
      <c r="AH2160" s="37">
        <f t="shared" si="472"/>
        <v>0</v>
      </c>
      <c r="AI2160" s="35" t="str">
        <f t="shared" si="473"/>
        <v>Nusidėvėjęs</v>
      </c>
      <c r="AJ2160" s="38" t="str">
        <f>IF(AND(F2160&lt;&gt;[3]Pav.tvarkyklė!$B$12,F2160&lt;&gt;[3]Pav.tvarkyklė!$B$13),"GVTNT","X")</f>
        <v>GVTNT</v>
      </c>
      <c r="AK2160" s="39">
        <f t="shared" si="475"/>
        <v>0</v>
      </c>
      <c r="AL2160" s="41"/>
      <c r="AM2160" s="41"/>
      <c r="AN2160" s="41">
        <f t="shared" si="463"/>
        <v>1900</v>
      </c>
      <c r="AO2160" s="41"/>
      <c r="AP2160" s="41"/>
      <c r="AQ2160" s="41"/>
      <c r="AR2160" s="42"/>
      <c r="AS2160" s="42"/>
      <c r="AU2160" s="43">
        <f t="shared" si="464"/>
        <v>0</v>
      </c>
    </row>
    <row r="2161" spans="1:47" ht="15" customHeight="1" x14ac:dyDescent="0.25">
      <c r="A2161" s="11"/>
      <c r="B2161" s="19">
        <v>2330</v>
      </c>
      <c r="C2161" s="74"/>
      <c r="D2161" s="77"/>
      <c r="E2161" s="78"/>
      <c r="F2161" s="74"/>
      <c r="G2161" s="80"/>
      <c r="H2161" s="49"/>
      <c r="I2161" s="79"/>
      <c r="J2161" s="27"/>
      <c r="K2161" s="27"/>
      <c r="L2161" s="79"/>
      <c r="M2161" s="81"/>
      <c r="N2161" s="29">
        <v>0</v>
      </c>
      <c r="O2161" s="30" t="str">
        <f>IF(G2161&lt;=$N$2,"",IF(F2161=[3]Pav.tvarkyklė!$B$13,"",IF(ISBLANK(R2161),"X","")))</f>
        <v/>
      </c>
      <c r="P2161" s="88"/>
      <c r="Q2161" s="78"/>
      <c r="R2161" s="78"/>
      <c r="S2161" s="63"/>
      <c r="T2161" s="63"/>
      <c r="U2161" s="34" t="str">
        <f>IFERROR(INDEX('[3]5.Grup_T'!$G$4:$G$22,MATCH('6.Turtas'!E2161,'[3]5.Grup_T'!$E$4:$E$22,0)),"0")</f>
        <v>0</v>
      </c>
      <c r="V2161" s="35">
        <f t="shared" si="465"/>
        <v>0</v>
      </c>
      <c r="W2161" s="35">
        <f>IF(NOT(ISBLANK(H2161)),(12-DATEDIF(H2161,'[3]1.Pradzia'!$D$13,"m")),0)</f>
        <v>0</v>
      </c>
      <c r="X2161" s="35">
        <f t="shared" si="466"/>
        <v>0</v>
      </c>
      <c r="Y2161" s="35">
        <f t="shared" si="462"/>
        <v>0</v>
      </c>
      <c r="Z2161" s="35">
        <f t="shared" si="474"/>
        <v>0</v>
      </c>
      <c r="AA2161" s="36">
        <f t="shared" si="467"/>
        <v>0</v>
      </c>
      <c r="AB2161" s="36">
        <f t="shared" si="468"/>
        <v>0</v>
      </c>
      <c r="AC2161" s="37">
        <f t="shared" si="469"/>
        <v>0</v>
      </c>
      <c r="AD2161" s="35">
        <f>IF(OR(YEAR(G2161)&lt;2019,O2161="X"),0,IF(ISBLANK(H2161),DATEDIF(G2161,'[3]1.Pradzia'!$D$13,"M"),DATEDIF(G2161,H2161,"m")))</f>
        <v>0</v>
      </c>
      <c r="AE2161" s="37">
        <f>IF(E2161='[3]5.Grup_T'!$E$20,0,IF(AD2161&lt;&gt;0,M2161/V2161*MIN(12,AD2161),0))</f>
        <v>0</v>
      </c>
      <c r="AF2161" s="37">
        <f t="shared" si="470"/>
        <v>0</v>
      </c>
      <c r="AG2161" s="37">
        <f t="shared" si="471"/>
        <v>0</v>
      </c>
      <c r="AH2161" s="37">
        <f t="shared" si="472"/>
        <v>0</v>
      </c>
      <c r="AI2161" s="35" t="str">
        <f t="shared" si="473"/>
        <v>Nusidėvėjęs</v>
      </c>
      <c r="AJ2161" s="38" t="str">
        <f>IF(AND(F2161&lt;&gt;[3]Pav.tvarkyklė!$B$12,F2161&lt;&gt;[3]Pav.tvarkyklė!$B$13),"GVTNT","X")</f>
        <v>GVTNT</v>
      </c>
      <c r="AK2161" s="39">
        <f t="shared" si="475"/>
        <v>0</v>
      </c>
      <c r="AL2161" s="41"/>
      <c r="AM2161" s="41"/>
      <c r="AN2161" s="41">
        <f t="shared" si="463"/>
        <v>1900</v>
      </c>
      <c r="AO2161" s="41"/>
      <c r="AP2161" s="41"/>
      <c r="AQ2161" s="41"/>
      <c r="AR2161" s="42"/>
      <c r="AS2161" s="42"/>
      <c r="AU2161" s="43">
        <f t="shared" si="464"/>
        <v>0</v>
      </c>
    </row>
    <row r="2162" spans="1:47" ht="15" customHeight="1" x14ac:dyDescent="0.25">
      <c r="A2162" s="11"/>
      <c r="B2162" s="19">
        <v>2331</v>
      </c>
      <c r="C2162" s="74"/>
      <c r="D2162" s="77"/>
      <c r="E2162" s="78"/>
      <c r="F2162" s="74"/>
      <c r="G2162" s="80"/>
      <c r="H2162" s="49"/>
      <c r="I2162" s="79"/>
      <c r="J2162" s="27"/>
      <c r="K2162" s="27"/>
      <c r="L2162" s="79"/>
      <c r="M2162" s="81"/>
      <c r="N2162" s="29">
        <v>0</v>
      </c>
      <c r="O2162" s="30" t="str">
        <f>IF(G2162&lt;=$N$2,"",IF(F2162=[3]Pav.tvarkyklė!$B$13,"",IF(ISBLANK(R2162),"X","")))</f>
        <v/>
      </c>
      <c r="P2162" s="88"/>
      <c r="Q2162" s="78"/>
      <c r="R2162" s="78"/>
      <c r="S2162" s="63"/>
      <c r="T2162" s="63"/>
      <c r="U2162" s="34" t="str">
        <f>IFERROR(INDEX('[3]5.Grup_T'!$G$4:$G$22,MATCH('6.Turtas'!E2162,'[3]5.Grup_T'!$E$4:$E$22,0)),"0")</f>
        <v>0</v>
      </c>
      <c r="V2162" s="35">
        <f t="shared" si="465"/>
        <v>0</v>
      </c>
      <c r="W2162" s="35">
        <f>IF(NOT(ISBLANK(H2162)),(12-DATEDIF(H2162,'[3]1.Pradzia'!$D$13,"m")),0)</f>
        <v>0</v>
      </c>
      <c r="X2162" s="35">
        <f t="shared" si="466"/>
        <v>0</v>
      </c>
      <c r="Y2162" s="35">
        <f t="shared" si="462"/>
        <v>0</v>
      </c>
      <c r="Z2162" s="35">
        <f t="shared" si="474"/>
        <v>0</v>
      </c>
      <c r="AA2162" s="36">
        <f t="shared" si="467"/>
        <v>0</v>
      </c>
      <c r="AB2162" s="36">
        <f t="shared" si="468"/>
        <v>0</v>
      </c>
      <c r="AC2162" s="37">
        <f t="shared" si="469"/>
        <v>0</v>
      </c>
      <c r="AD2162" s="35">
        <f>IF(OR(YEAR(G2162)&lt;2019,O2162="X"),0,IF(ISBLANK(H2162),DATEDIF(G2162,'[3]1.Pradzia'!$D$13,"M"),DATEDIF(G2162,H2162,"m")))</f>
        <v>0</v>
      </c>
      <c r="AE2162" s="37">
        <f>IF(E2162='[3]5.Grup_T'!$E$20,0,IF(AD2162&lt;&gt;0,M2162/V2162*MIN(12,AD2162),0))</f>
        <v>0</v>
      </c>
      <c r="AF2162" s="37">
        <f t="shared" si="470"/>
        <v>0</v>
      </c>
      <c r="AG2162" s="37">
        <f t="shared" si="471"/>
        <v>0</v>
      </c>
      <c r="AH2162" s="37">
        <f t="shared" si="472"/>
        <v>0</v>
      </c>
      <c r="AI2162" s="35" t="str">
        <f t="shared" si="473"/>
        <v>Nusidėvėjęs</v>
      </c>
      <c r="AJ2162" s="38" t="str">
        <f>IF(AND(F2162&lt;&gt;[3]Pav.tvarkyklė!$B$12,F2162&lt;&gt;[3]Pav.tvarkyklė!$B$13),"GVTNT","X")</f>
        <v>GVTNT</v>
      </c>
      <c r="AK2162" s="39">
        <f t="shared" si="475"/>
        <v>0</v>
      </c>
      <c r="AL2162" s="41"/>
      <c r="AM2162" s="41"/>
      <c r="AN2162" s="41">
        <f t="shared" si="463"/>
        <v>1900</v>
      </c>
      <c r="AO2162" s="41"/>
      <c r="AP2162" s="41"/>
      <c r="AQ2162" s="41"/>
      <c r="AR2162" s="42"/>
      <c r="AS2162" s="42"/>
      <c r="AU2162" s="43">
        <f t="shared" si="464"/>
        <v>0</v>
      </c>
    </row>
    <row r="2163" spans="1:47" ht="15" customHeight="1" x14ac:dyDescent="0.25">
      <c r="A2163" s="11"/>
      <c r="B2163" s="19">
        <v>2332</v>
      </c>
      <c r="C2163" s="74"/>
      <c r="D2163" s="77"/>
      <c r="E2163" s="78"/>
      <c r="F2163" s="74"/>
      <c r="G2163" s="80"/>
      <c r="H2163" s="49"/>
      <c r="I2163" s="79"/>
      <c r="J2163" s="27"/>
      <c r="K2163" s="27"/>
      <c r="L2163" s="79"/>
      <c r="M2163" s="81"/>
      <c r="N2163" s="29">
        <v>0</v>
      </c>
      <c r="O2163" s="30" t="str">
        <f>IF(G2163&lt;=$N$2,"",IF(F2163=[3]Pav.tvarkyklė!$B$13,"",IF(ISBLANK(R2163),"X","")))</f>
        <v/>
      </c>
      <c r="P2163" s="88"/>
      <c r="Q2163" s="78"/>
      <c r="R2163" s="78"/>
      <c r="S2163" s="63"/>
      <c r="T2163" s="63"/>
      <c r="U2163" s="34" t="str">
        <f>IFERROR(INDEX('[3]5.Grup_T'!$G$4:$G$22,MATCH('6.Turtas'!E2163,'[3]5.Grup_T'!$E$4:$E$22,0)),"0")</f>
        <v>0</v>
      </c>
      <c r="V2163" s="35">
        <f t="shared" si="465"/>
        <v>0</v>
      </c>
      <c r="W2163" s="35">
        <f>IF(NOT(ISBLANK(H2163)),(12-DATEDIF(H2163,'[3]1.Pradzia'!$D$13,"m")),0)</f>
        <v>0</v>
      </c>
      <c r="X2163" s="35">
        <f t="shared" si="466"/>
        <v>0</v>
      </c>
      <c r="Y2163" s="35">
        <f t="shared" si="462"/>
        <v>0</v>
      </c>
      <c r="Z2163" s="35">
        <f t="shared" si="474"/>
        <v>0</v>
      </c>
      <c r="AA2163" s="36">
        <f t="shared" si="467"/>
        <v>0</v>
      </c>
      <c r="AB2163" s="36">
        <f t="shared" si="468"/>
        <v>0</v>
      </c>
      <c r="AC2163" s="37">
        <f t="shared" si="469"/>
        <v>0</v>
      </c>
      <c r="AD2163" s="35">
        <f>IF(OR(YEAR(G2163)&lt;2019,O2163="X"),0,IF(ISBLANK(H2163),DATEDIF(G2163,'[3]1.Pradzia'!$D$13,"M"),DATEDIF(G2163,H2163,"m")))</f>
        <v>0</v>
      </c>
      <c r="AE2163" s="37">
        <f>IF(E2163='[3]5.Grup_T'!$E$20,0,IF(AD2163&lt;&gt;0,M2163/V2163*MIN(12,AD2163),0))</f>
        <v>0</v>
      </c>
      <c r="AF2163" s="37">
        <f t="shared" si="470"/>
        <v>0</v>
      </c>
      <c r="AG2163" s="37">
        <f t="shared" si="471"/>
        <v>0</v>
      </c>
      <c r="AH2163" s="37">
        <f t="shared" si="472"/>
        <v>0</v>
      </c>
      <c r="AI2163" s="35" t="str">
        <f t="shared" si="473"/>
        <v>Nusidėvėjęs</v>
      </c>
      <c r="AJ2163" s="38" t="str">
        <f>IF(AND(F2163&lt;&gt;[3]Pav.tvarkyklė!$B$12,F2163&lt;&gt;[3]Pav.tvarkyklė!$B$13),"GVTNT","X")</f>
        <v>GVTNT</v>
      </c>
      <c r="AK2163" s="39">
        <f t="shared" si="475"/>
        <v>0</v>
      </c>
      <c r="AL2163" s="41"/>
      <c r="AM2163" s="41"/>
      <c r="AN2163" s="41">
        <f t="shared" si="463"/>
        <v>1900</v>
      </c>
      <c r="AO2163" s="41"/>
      <c r="AP2163" s="41"/>
      <c r="AQ2163" s="41"/>
      <c r="AR2163" s="42"/>
      <c r="AS2163" s="42"/>
      <c r="AU2163" s="43">
        <f t="shared" si="464"/>
        <v>0</v>
      </c>
    </row>
    <row r="2164" spans="1:47" ht="15" customHeight="1" x14ac:dyDescent="0.25">
      <c r="A2164" s="11"/>
      <c r="B2164" s="19">
        <v>2333</v>
      </c>
      <c r="C2164" s="74"/>
      <c r="D2164" s="77"/>
      <c r="E2164" s="78"/>
      <c r="F2164" s="74"/>
      <c r="G2164" s="80"/>
      <c r="H2164" s="49"/>
      <c r="I2164" s="79"/>
      <c r="J2164" s="27"/>
      <c r="K2164" s="27"/>
      <c r="L2164" s="79"/>
      <c r="M2164" s="81"/>
      <c r="N2164" s="29">
        <v>0</v>
      </c>
      <c r="O2164" s="30" t="str">
        <f>IF(G2164&lt;=$N$2,"",IF(F2164=[3]Pav.tvarkyklė!$B$13,"",IF(ISBLANK(R2164),"X","")))</f>
        <v/>
      </c>
      <c r="P2164" s="88"/>
      <c r="Q2164" s="78"/>
      <c r="R2164" s="78"/>
      <c r="S2164" s="63"/>
      <c r="T2164" s="63"/>
      <c r="U2164" s="34" t="str">
        <f>IFERROR(INDEX('[3]5.Grup_T'!$G$4:$G$22,MATCH('6.Turtas'!E2164,'[3]5.Grup_T'!$E$4:$E$22,0)),"0")</f>
        <v>0</v>
      </c>
      <c r="V2164" s="35">
        <f t="shared" si="465"/>
        <v>0</v>
      </c>
      <c r="W2164" s="35">
        <f>IF(NOT(ISBLANK(H2164)),(12-DATEDIF(H2164,'[3]1.Pradzia'!$D$13,"m")),0)</f>
        <v>0</v>
      </c>
      <c r="X2164" s="35">
        <f t="shared" si="466"/>
        <v>0</v>
      </c>
      <c r="Y2164" s="35">
        <f t="shared" si="462"/>
        <v>0</v>
      </c>
      <c r="Z2164" s="35">
        <f t="shared" si="474"/>
        <v>0</v>
      </c>
      <c r="AA2164" s="36">
        <f t="shared" si="467"/>
        <v>0</v>
      </c>
      <c r="AB2164" s="36">
        <f t="shared" si="468"/>
        <v>0</v>
      </c>
      <c r="AC2164" s="37">
        <f t="shared" si="469"/>
        <v>0</v>
      </c>
      <c r="AD2164" s="35">
        <f>IF(OR(YEAR(G2164)&lt;2019,O2164="X"),0,IF(ISBLANK(H2164),DATEDIF(G2164,'[3]1.Pradzia'!$D$13,"M"),DATEDIF(G2164,H2164,"m")))</f>
        <v>0</v>
      </c>
      <c r="AE2164" s="37">
        <f>IF(E2164='[3]5.Grup_T'!$E$20,0,IF(AD2164&lt;&gt;0,M2164/V2164*MIN(12,AD2164),0))</f>
        <v>0</v>
      </c>
      <c r="AF2164" s="37">
        <f t="shared" si="470"/>
        <v>0</v>
      </c>
      <c r="AG2164" s="37">
        <f t="shared" si="471"/>
        <v>0</v>
      </c>
      <c r="AH2164" s="37">
        <f t="shared" si="472"/>
        <v>0</v>
      </c>
      <c r="AI2164" s="35" t="str">
        <f t="shared" si="473"/>
        <v>Nusidėvėjęs</v>
      </c>
      <c r="AJ2164" s="38" t="str">
        <f>IF(AND(F2164&lt;&gt;[3]Pav.tvarkyklė!$B$12,F2164&lt;&gt;[3]Pav.tvarkyklė!$B$13),"GVTNT","X")</f>
        <v>GVTNT</v>
      </c>
      <c r="AK2164" s="39">
        <f t="shared" si="475"/>
        <v>0</v>
      </c>
      <c r="AL2164" s="41"/>
      <c r="AM2164" s="41"/>
      <c r="AN2164" s="41">
        <f t="shared" si="463"/>
        <v>1900</v>
      </c>
      <c r="AO2164" s="41"/>
      <c r="AP2164" s="41"/>
      <c r="AQ2164" s="41"/>
      <c r="AR2164" s="42"/>
      <c r="AS2164" s="42"/>
      <c r="AU2164" s="43">
        <f t="shared" si="464"/>
        <v>0</v>
      </c>
    </row>
    <row r="2165" spans="1:47" ht="15" customHeight="1" x14ac:dyDescent="0.25">
      <c r="A2165" s="11"/>
      <c r="B2165" s="19">
        <v>2334</v>
      </c>
      <c r="C2165" s="74"/>
      <c r="D2165" s="77"/>
      <c r="E2165" s="78"/>
      <c r="F2165" s="74"/>
      <c r="G2165" s="80"/>
      <c r="H2165" s="49"/>
      <c r="I2165" s="79"/>
      <c r="J2165" s="27"/>
      <c r="K2165" s="27"/>
      <c r="L2165" s="79"/>
      <c r="M2165" s="81"/>
      <c r="N2165" s="29">
        <v>0</v>
      </c>
      <c r="O2165" s="30" t="str">
        <f>IF(G2165&lt;=$N$2,"",IF(F2165=[3]Pav.tvarkyklė!$B$13,"",IF(ISBLANK(R2165),"X","")))</f>
        <v/>
      </c>
      <c r="P2165" s="88"/>
      <c r="Q2165" s="78"/>
      <c r="R2165" s="78"/>
      <c r="S2165" s="63"/>
      <c r="T2165" s="63"/>
      <c r="U2165" s="34" t="str">
        <f>IFERROR(INDEX('[3]5.Grup_T'!$G$4:$G$22,MATCH('6.Turtas'!E2165,'[3]5.Grup_T'!$E$4:$E$22,0)),"0")</f>
        <v>0</v>
      </c>
      <c r="V2165" s="35">
        <f t="shared" si="465"/>
        <v>0</v>
      </c>
      <c r="W2165" s="35">
        <f>IF(NOT(ISBLANK(H2165)),(12-DATEDIF(H2165,'[3]1.Pradzia'!$D$13,"m")),0)</f>
        <v>0</v>
      </c>
      <c r="X2165" s="35">
        <f t="shared" si="466"/>
        <v>0</v>
      </c>
      <c r="Y2165" s="35">
        <f t="shared" si="462"/>
        <v>0</v>
      </c>
      <c r="Z2165" s="35">
        <f t="shared" si="474"/>
        <v>0</v>
      </c>
      <c r="AA2165" s="36">
        <f t="shared" si="467"/>
        <v>0</v>
      </c>
      <c r="AB2165" s="36">
        <f t="shared" si="468"/>
        <v>0</v>
      </c>
      <c r="AC2165" s="37">
        <f t="shared" si="469"/>
        <v>0</v>
      </c>
      <c r="AD2165" s="35">
        <f>IF(OR(YEAR(G2165)&lt;2019,O2165="X"),0,IF(ISBLANK(H2165),DATEDIF(G2165,'[3]1.Pradzia'!$D$13,"M"),DATEDIF(G2165,H2165,"m")))</f>
        <v>0</v>
      </c>
      <c r="AE2165" s="37">
        <f>IF(E2165='[3]5.Grup_T'!$E$20,0,IF(AD2165&lt;&gt;0,M2165/V2165*MIN(12,AD2165),0))</f>
        <v>0</v>
      </c>
      <c r="AF2165" s="37">
        <f t="shared" si="470"/>
        <v>0</v>
      </c>
      <c r="AG2165" s="37">
        <f t="shared" si="471"/>
        <v>0</v>
      </c>
      <c r="AH2165" s="37">
        <f t="shared" si="472"/>
        <v>0</v>
      </c>
      <c r="AI2165" s="35" t="str">
        <f t="shared" si="473"/>
        <v>Nusidėvėjęs</v>
      </c>
      <c r="AJ2165" s="38" t="str">
        <f>IF(AND(F2165&lt;&gt;[3]Pav.tvarkyklė!$B$12,F2165&lt;&gt;[3]Pav.tvarkyklė!$B$13),"GVTNT","X")</f>
        <v>GVTNT</v>
      </c>
      <c r="AK2165" s="39">
        <f t="shared" si="475"/>
        <v>0</v>
      </c>
      <c r="AL2165" s="41"/>
      <c r="AM2165" s="41"/>
      <c r="AN2165" s="41">
        <f t="shared" si="463"/>
        <v>1900</v>
      </c>
      <c r="AO2165" s="41"/>
      <c r="AP2165" s="41"/>
      <c r="AQ2165" s="41"/>
      <c r="AR2165" s="42"/>
      <c r="AS2165" s="42"/>
      <c r="AU2165" s="43">
        <f t="shared" si="464"/>
        <v>0</v>
      </c>
    </row>
    <row r="2166" spans="1:47" ht="15" customHeight="1" x14ac:dyDescent="0.25">
      <c r="A2166" s="11"/>
      <c r="B2166" s="19">
        <v>2335</v>
      </c>
      <c r="C2166" s="74"/>
      <c r="D2166" s="77"/>
      <c r="E2166" s="75"/>
      <c r="F2166" s="74"/>
      <c r="G2166" s="80"/>
      <c r="H2166" s="49"/>
      <c r="I2166" s="79"/>
      <c r="J2166" s="27"/>
      <c r="K2166" s="27"/>
      <c r="L2166" s="79"/>
      <c r="M2166" s="81"/>
      <c r="N2166" s="29">
        <v>0</v>
      </c>
      <c r="O2166" s="30" t="str">
        <f>IF(G2166&lt;=$N$2,"",IF(F2166=[3]Pav.tvarkyklė!$B$13,"",IF(ISBLANK(R2166),"X","")))</f>
        <v/>
      </c>
      <c r="P2166" s="88"/>
      <c r="Q2166" s="78"/>
      <c r="R2166" s="78"/>
      <c r="S2166" s="63"/>
      <c r="T2166" s="63"/>
      <c r="U2166" s="34" t="str">
        <f>IFERROR(INDEX('[3]5.Grup_T'!$G$4:$G$22,MATCH('6.Turtas'!E2166,'[3]5.Grup_T'!$E$4:$E$22,0)),"0")</f>
        <v>0</v>
      </c>
      <c r="V2166" s="35">
        <f t="shared" si="465"/>
        <v>0</v>
      </c>
      <c r="W2166" s="35">
        <f>IF(NOT(ISBLANK(H2166)),(12-DATEDIF(H2166,'[3]1.Pradzia'!$D$13,"m")),0)</f>
        <v>0</v>
      </c>
      <c r="X2166" s="35">
        <f t="shared" si="466"/>
        <v>0</v>
      </c>
      <c r="Y2166" s="35">
        <f t="shared" si="462"/>
        <v>0</v>
      </c>
      <c r="Z2166" s="35">
        <f t="shared" si="474"/>
        <v>0</v>
      </c>
      <c r="AA2166" s="36">
        <f t="shared" si="467"/>
        <v>0</v>
      </c>
      <c r="AB2166" s="36">
        <f t="shared" si="468"/>
        <v>0</v>
      </c>
      <c r="AC2166" s="37">
        <f t="shared" si="469"/>
        <v>0</v>
      </c>
      <c r="AD2166" s="35">
        <f>IF(OR(YEAR(G2166)&lt;2019,O2166="X"),0,IF(ISBLANK(H2166),DATEDIF(G2166,'[3]1.Pradzia'!$D$13,"M"),DATEDIF(G2166,H2166,"m")))</f>
        <v>0</v>
      </c>
      <c r="AE2166" s="37">
        <f>IF(E2166='[3]5.Grup_T'!$E$20,0,IF(AD2166&lt;&gt;0,M2166/V2166*MIN(12,AD2166),0))</f>
        <v>0</v>
      </c>
      <c r="AF2166" s="37">
        <f t="shared" si="470"/>
        <v>0</v>
      </c>
      <c r="AG2166" s="37">
        <f t="shared" si="471"/>
        <v>0</v>
      </c>
      <c r="AH2166" s="37">
        <f t="shared" si="472"/>
        <v>0</v>
      </c>
      <c r="AI2166" s="35" t="str">
        <f t="shared" si="473"/>
        <v>Nusidėvėjęs</v>
      </c>
      <c r="AJ2166" s="38" t="str">
        <f>IF(AND(F2166&lt;&gt;[3]Pav.tvarkyklė!$B$12,F2166&lt;&gt;[3]Pav.tvarkyklė!$B$13),"GVTNT","X")</f>
        <v>GVTNT</v>
      </c>
      <c r="AK2166" s="39">
        <f t="shared" si="475"/>
        <v>0</v>
      </c>
      <c r="AL2166" s="41"/>
      <c r="AM2166" s="41"/>
      <c r="AN2166" s="41">
        <f t="shared" si="463"/>
        <v>1900</v>
      </c>
      <c r="AO2166" s="41"/>
      <c r="AP2166" s="41"/>
      <c r="AQ2166" s="41"/>
      <c r="AR2166" s="42"/>
      <c r="AS2166" s="42"/>
      <c r="AU2166" s="43">
        <f t="shared" si="464"/>
        <v>0</v>
      </c>
    </row>
    <row r="2167" spans="1:47" ht="15" customHeight="1" x14ac:dyDescent="0.25">
      <c r="A2167" s="11"/>
      <c r="B2167" s="19">
        <v>2336</v>
      </c>
      <c r="C2167" s="74"/>
      <c r="D2167" s="77"/>
      <c r="E2167" s="78"/>
      <c r="F2167" s="74"/>
      <c r="G2167" s="80"/>
      <c r="H2167" s="49"/>
      <c r="I2167" s="79"/>
      <c r="J2167" s="27"/>
      <c r="K2167" s="27"/>
      <c r="L2167" s="79"/>
      <c r="M2167" s="81"/>
      <c r="N2167" s="29">
        <v>0</v>
      </c>
      <c r="O2167" s="30" t="str">
        <f>IF(G2167&lt;=$N$2,"",IF(F2167=[3]Pav.tvarkyklė!$B$13,"",IF(ISBLANK(R2167),"X","")))</f>
        <v/>
      </c>
      <c r="P2167" s="88"/>
      <c r="Q2167" s="78"/>
      <c r="R2167" s="78"/>
      <c r="S2167" s="63"/>
      <c r="T2167" s="63"/>
      <c r="U2167" s="34" t="str">
        <f>IFERROR(INDEX('[3]5.Grup_T'!$G$4:$G$22,MATCH('6.Turtas'!E2167,'[3]5.Grup_T'!$E$4:$E$22,0)),"0")</f>
        <v>0</v>
      </c>
      <c r="V2167" s="35">
        <f t="shared" si="465"/>
        <v>0</v>
      </c>
      <c r="W2167" s="35">
        <f>IF(NOT(ISBLANK(H2167)),(12-DATEDIF(H2167,'[3]1.Pradzia'!$D$13,"m")),0)</f>
        <v>0</v>
      </c>
      <c r="X2167" s="35">
        <f t="shared" si="466"/>
        <v>0</v>
      </c>
      <c r="Y2167" s="35">
        <f t="shared" ref="Y2167:Y2230" si="476">IF(YEAR(G2167)&gt;=2019,0,IF(Z2167&lt;=0,0,IF(W2167&lt;&gt;0,MIN(W2167,Z2167),MIN(12,Z2167))))</f>
        <v>0</v>
      </c>
      <c r="Z2167" s="35">
        <f t="shared" si="474"/>
        <v>0</v>
      </c>
      <c r="AA2167" s="36">
        <f t="shared" si="467"/>
        <v>0</v>
      </c>
      <c r="AB2167" s="36">
        <f t="shared" si="468"/>
        <v>0</v>
      </c>
      <c r="AC2167" s="37">
        <f t="shared" si="469"/>
        <v>0</v>
      </c>
      <c r="AD2167" s="35">
        <f>IF(OR(YEAR(G2167)&lt;2019,O2167="X"),0,IF(ISBLANK(H2167),DATEDIF(G2167,'[3]1.Pradzia'!$D$13,"M"),DATEDIF(G2167,H2167,"m")))</f>
        <v>0</v>
      </c>
      <c r="AE2167" s="37">
        <f>IF(E2167='[3]5.Grup_T'!$E$20,0,IF(AD2167&lt;&gt;0,M2167/V2167*MIN(12,AD2167),0))</f>
        <v>0</v>
      </c>
      <c r="AF2167" s="37">
        <f t="shared" si="470"/>
        <v>0</v>
      </c>
      <c r="AG2167" s="37">
        <f t="shared" si="471"/>
        <v>0</v>
      </c>
      <c r="AH2167" s="37">
        <f t="shared" si="472"/>
        <v>0</v>
      </c>
      <c r="AI2167" s="35" t="str">
        <f t="shared" si="473"/>
        <v>Nusidėvėjęs</v>
      </c>
      <c r="AJ2167" s="38" t="str">
        <f>IF(AND(F2167&lt;&gt;[3]Pav.tvarkyklė!$B$12,F2167&lt;&gt;[3]Pav.tvarkyklė!$B$13),"GVTNT","X")</f>
        <v>GVTNT</v>
      </c>
      <c r="AK2167" s="39">
        <f t="shared" si="475"/>
        <v>0</v>
      </c>
      <c r="AL2167" s="41"/>
      <c r="AM2167" s="41"/>
      <c r="AN2167" s="41">
        <f t="shared" si="463"/>
        <v>1900</v>
      </c>
      <c r="AO2167" s="41"/>
      <c r="AP2167" s="41"/>
      <c r="AQ2167" s="41"/>
      <c r="AR2167" s="42"/>
      <c r="AS2167" s="42"/>
      <c r="AU2167" s="43">
        <f t="shared" si="464"/>
        <v>0</v>
      </c>
    </row>
    <row r="2168" spans="1:47" ht="15" customHeight="1" x14ac:dyDescent="0.25">
      <c r="A2168" s="11"/>
      <c r="B2168" s="19">
        <v>2337</v>
      </c>
      <c r="C2168" s="74"/>
      <c r="D2168" s="77"/>
      <c r="E2168" s="78"/>
      <c r="F2168" s="74"/>
      <c r="G2168" s="80"/>
      <c r="H2168" s="49"/>
      <c r="I2168" s="79"/>
      <c r="J2168" s="27"/>
      <c r="K2168" s="27"/>
      <c r="L2168" s="79"/>
      <c r="M2168" s="81"/>
      <c r="N2168" s="29">
        <v>0</v>
      </c>
      <c r="O2168" s="30" t="str">
        <f>IF(G2168&lt;=$N$2,"",IF(F2168=[3]Pav.tvarkyklė!$B$13,"",IF(ISBLANK(R2168),"X","")))</f>
        <v/>
      </c>
      <c r="P2168" s="88"/>
      <c r="Q2168" s="78"/>
      <c r="R2168" s="78"/>
      <c r="S2168" s="63"/>
      <c r="T2168" s="63"/>
      <c r="U2168" s="34" t="str">
        <f>IFERROR(INDEX('[3]5.Grup_T'!$G$4:$G$22,MATCH('6.Turtas'!E2168,'[3]5.Grup_T'!$E$4:$E$22,0)),"0")</f>
        <v>0</v>
      </c>
      <c r="V2168" s="35">
        <f t="shared" si="465"/>
        <v>0</v>
      </c>
      <c r="W2168" s="35">
        <f>IF(NOT(ISBLANK(H2168)),(12-DATEDIF(H2168,'[3]1.Pradzia'!$D$13,"m")),0)</f>
        <v>0</v>
      </c>
      <c r="X2168" s="35">
        <f t="shared" si="466"/>
        <v>0</v>
      </c>
      <c r="Y2168" s="35">
        <f t="shared" si="476"/>
        <v>0</v>
      </c>
      <c r="Z2168" s="35">
        <f t="shared" si="474"/>
        <v>0</v>
      </c>
      <c r="AA2168" s="36">
        <f t="shared" si="467"/>
        <v>0</v>
      </c>
      <c r="AB2168" s="36">
        <f t="shared" si="468"/>
        <v>0</v>
      </c>
      <c r="AC2168" s="37">
        <f t="shared" si="469"/>
        <v>0</v>
      </c>
      <c r="AD2168" s="35">
        <f>IF(OR(YEAR(G2168)&lt;2019,O2168="X"),0,IF(ISBLANK(H2168),DATEDIF(G2168,'[3]1.Pradzia'!$D$13,"M"),DATEDIF(G2168,H2168,"m")))</f>
        <v>0</v>
      </c>
      <c r="AE2168" s="37">
        <f>IF(E2168='[3]5.Grup_T'!$E$20,0,IF(AD2168&lt;&gt;0,M2168/V2168*MIN(12,AD2168),0))</f>
        <v>0</v>
      </c>
      <c r="AF2168" s="37">
        <f t="shared" si="470"/>
        <v>0</v>
      </c>
      <c r="AG2168" s="37">
        <f t="shared" si="471"/>
        <v>0</v>
      </c>
      <c r="AH2168" s="37">
        <f t="shared" si="472"/>
        <v>0</v>
      </c>
      <c r="AI2168" s="35" t="str">
        <f t="shared" si="473"/>
        <v>Nusidėvėjęs</v>
      </c>
      <c r="AJ2168" s="38" t="str">
        <f>IF(AND(F2168&lt;&gt;[3]Pav.tvarkyklė!$B$12,F2168&lt;&gt;[3]Pav.tvarkyklė!$B$13),"GVTNT","X")</f>
        <v>GVTNT</v>
      </c>
      <c r="AK2168" s="39">
        <f t="shared" si="475"/>
        <v>0</v>
      </c>
      <c r="AL2168" s="41"/>
      <c r="AM2168" s="41"/>
      <c r="AN2168" s="41">
        <f t="shared" si="463"/>
        <v>1900</v>
      </c>
      <c r="AO2168" s="41"/>
      <c r="AP2168" s="41"/>
      <c r="AQ2168" s="41"/>
      <c r="AR2168" s="42"/>
      <c r="AS2168" s="42"/>
      <c r="AU2168" s="43">
        <f t="shared" si="464"/>
        <v>0</v>
      </c>
    </row>
    <row r="2169" spans="1:47" ht="15" customHeight="1" x14ac:dyDescent="0.25">
      <c r="A2169" s="11"/>
      <c r="B2169" s="19">
        <v>2338</v>
      </c>
      <c r="C2169" s="74"/>
      <c r="D2169" s="77"/>
      <c r="E2169" s="78"/>
      <c r="F2169" s="74"/>
      <c r="G2169" s="80"/>
      <c r="H2169" s="49"/>
      <c r="I2169" s="79"/>
      <c r="J2169" s="27"/>
      <c r="K2169" s="27"/>
      <c r="L2169" s="79"/>
      <c r="M2169" s="81"/>
      <c r="N2169" s="29">
        <v>0</v>
      </c>
      <c r="O2169" s="30" t="str">
        <f>IF(G2169&lt;=$N$2,"",IF(F2169=[3]Pav.tvarkyklė!$B$13,"",IF(ISBLANK(R2169),"X","")))</f>
        <v/>
      </c>
      <c r="P2169" s="88"/>
      <c r="Q2169" s="78"/>
      <c r="R2169" s="78"/>
      <c r="S2169" s="63"/>
      <c r="T2169" s="63"/>
      <c r="U2169" s="34" t="str">
        <f>IFERROR(INDEX('[3]5.Grup_T'!$G$4:$G$22,MATCH('6.Turtas'!E2169,'[3]5.Grup_T'!$E$4:$E$22,0)),"0")</f>
        <v>0</v>
      </c>
      <c r="V2169" s="35">
        <f t="shared" si="465"/>
        <v>0</v>
      </c>
      <c r="W2169" s="35">
        <f>IF(NOT(ISBLANK(H2169)),(12-DATEDIF(H2169,'[3]1.Pradzia'!$D$13,"m")),0)</f>
        <v>0</v>
      </c>
      <c r="X2169" s="35">
        <f t="shared" si="466"/>
        <v>0</v>
      </c>
      <c r="Y2169" s="35">
        <f t="shared" si="476"/>
        <v>0</v>
      </c>
      <c r="Z2169" s="35">
        <f t="shared" si="474"/>
        <v>0</v>
      </c>
      <c r="AA2169" s="36">
        <f t="shared" si="467"/>
        <v>0</v>
      </c>
      <c r="AB2169" s="36">
        <f t="shared" si="468"/>
        <v>0</v>
      </c>
      <c r="AC2169" s="37">
        <f t="shared" si="469"/>
        <v>0</v>
      </c>
      <c r="AD2169" s="35">
        <f>IF(OR(YEAR(G2169)&lt;2019,O2169="X"),0,IF(ISBLANK(H2169),DATEDIF(G2169,'[3]1.Pradzia'!$D$13,"M"),DATEDIF(G2169,H2169,"m")))</f>
        <v>0</v>
      </c>
      <c r="AE2169" s="37">
        <f>IF(E2169='[3]5.Grup_T'!$E$20,0,IF(AD2169&lt;&gt;0,M2169/V2169*MIN(12,AD2169),0))</f>
        <v>0</v>
      </c>
      <c r="AF2169" s="37">
        <f t="shared" si="470"/>
        <v>0</v>
      </c>
      <c r="AG2169" s="37">
        <f t="shared" si="471"/>
        <v>0</v>
      </c>
      <c r="AH2169" s="37">
        <f t="shared" si="472"/>
        <v>0</v>
      </c>
      <c r="AI2169" s="35" t="str">
        <f t="shared" si="473"/>
        <v>Nusidėvėjęs</v>
      </c>
      <c r="AJ2169" s="38" t="str">
        <f>IF(AND(F2169&lt;&gt;[3]Pav.tvarkyklė!$B$12,F2169&lt;&gt;[3]Pav.tvarkyklė!$B$13),"GVTNT","X")</f>
        <v>GVTNT</v>
      </c>
      <c r="AK2169" s="39">
        <f t="shared" si="475"/>
        <v>0</v>
      </c>
      <c r="AL2169" s="41"/>
      <c r="AM2169" s="41"/>
      <c r="AN2169" s="41">
        <f t="shared" si="463"/>
        <v>1900</v>
      </c>
      <c r="AO2169" s="41"/>
      <c r="AP2169" s="41"/>
      <c r="AQ2169" s="41"/>
      <c r="AR2169" s="42"/>
      <c r="AS2169" s="42"/>
      <c r="AU2169" s="43">
        <f t="shared" si="464"/>
        <v>0</v>
      </c>
    </row>
    <row r="2170" spans="1:47" ht="15" customHeight="1" x14ac:dyDescent="0.25">
      <c r="A2170" s="11"/>
      <c r="B2170" s="19">
        <v>2339</v>
      </c>
      <c r="C2170" s="74"/>
      <c r="D2170" s="77"/>
      <c r="E2170" s="78"/>
      <c r="F2170" s="74"/>
      <c r="G2170" s="80"/>
      <c r="H2170" s="49"/>
      <c r="I2170" s="79"/>
      <c r="J2170" s="27"/>
      <c r="K2170" s="27"/>
      <c r="L2170" s="79"/>
      <c r="M2170" s="81"/>
      <c r="N2170" s="29">
        <v>0</v>
      </c>
      <c r="O2170" s="30" t="str">
        <f>IF(G2170&lt;=$N$2,"",IF(F2170=[3]Pav.tvarkyklė!$B$13,"",IF(ISBLANK(R2170),"X","")))</f>
        <v/>
      </c>
      <c r="P2170" s="88"/>
      <c r="Q2170" s="78"/>
      <c r="R2170" s="78"/>
      <c r="S2170" s="63"/>
      <c r="T2170" s="63"/>
      <c r="U2170" s="34" t="str">
        <f>IFERROR(INDEX('[3]5.Grup_T'!$G$4:$G$22,MATCH('6.Turtas'!E2170,'[3]5.Grup_T'!$E$4:$E$22,0)),"0")</f>
        <v>0</v>
      </c>
      <c r="V2170" s="35">
        <f t="shared" si="465"/>
        <v>0</v>
      </c>
      <c r="W2170" s="35">
        <f>IF(NOT(ISBLANK(H2170)),(12-DATEDIF(H2170,'[3]1.Pradzia'!$D$13,"m")),0)</f>
        <v>0</v>
      </c>
      <c r="X2170" s="35">
        <f t="shared" si="466"/>
        <v>0</v>
      </c>
      <c r="Y2170" s="35">
        <f t="shared" si="476"/>
        <v>0</v>
      </c>
      <c r="Z2170" s="35">
        <f t="shared" si="474"/>
        <v>0</v>
      </c>
      <c r="AA2170" s="36">
        <f t="shared" si="467"/>
        <v>0</v>
      </c>
      <c r="AB2170" s="36">
        <f t="shared" si="468"/>
        <v>0</v>
      </c>
      <c r="AC2170" s="37">
        <f t="shared" si="469"/>
        <v>0</v>
      </c>
      <c r="AD2170" s="35">
        <f>IF(OR(YEAR(G2170)&lt;2019,O2170="X"),0,IF(ISBLANK(H2170),DATEDIF(G2170,'[3]1.Pradzia'!$D$13,"M"),DATEDIF(G2170,H2170,"m")))</f>
        <v>0</v>
      </c>
      <c r="AE2170" s="37">
        <f>IF(E2170='[3]5.Grup_T'!$E$20,0,IF(AD2170&lt;&gt;0,M2170/V2170*MIN(12,AD2170),0))</f>
        <v>0</v>
      </c>
      <c r="AF2170" s="37">
        <f t="shared" si="470"/>
        <v>0</v>
      </c>
      <c r="AG2170" s="37">
        <f t="shared" si="471"/>
        <v>0</v>
      </c>
      <c r="AH2170" s="37">
        <f t="shared" si="472"/>
        <v>0</v>
      </c>
      <c r="AI2170" s="35" t="str">
        <f t="shared" si="473"/>
        <v>Nusidėvėjęs</v>
      </c>
      <c r="AJ2170" s="38" t="str">
        <f>IF(AND(F2170&lt;&gt;[3]Pav.tvarkyklė!$B$12,F2170&lt;&gt;[3]Pav.tvarkyklė!$B$13),"GVTNT","X")</f>
        <v>GVTNT</v>
      </c>
      <c r="AK2170" s="39">
        <f t="shared" si="475"/>
        <v>0</v>
      </c>
      <c r="AL2170" s="41"/>
      <c r="AM2170" s="41"/>
      <c r="AN2170" s="41">
        <f t="shared" si="463"/>
        <v>1900</v>
      </c>
      <c r="AO2170" s="41"/>
      <c r="AP2170" s="41"/>
      <c r="AQ2170" s="41"/>
      <c r="AR2170" s="42"/>
      <c r="AS2170" s="42"/>
      <c r="AU2170" s="43">
        <f t="shared" si="464"/>
        <v>0</v>
      </c>
    </row>
    <row r="2171" spans="1:47" ht="15" customHeight="1" x14ac:dyDescent="0.25">
      <c r="A2171" s="11"/>
      <c r="B2171" s="19">
        <v>2340</v>
      </c>
      <c r="C2171" s="74"/>
      <c r="D2171" s="77"/>
      <c r="E2171" s="78"/>
      <c r="F2171" s="74"/>
      <c r="G2171" s="80"/>
      <c r="H2171" s="49"/>
      <c r="I2171" s="79"/>
      <c r="J2171" s="27"/>
      <c r="K2171" s="27"/>
      <c r="L2171" s="79"/>
      <c r="M2171" s="81"/>
      <c r="N2171" s="29">
        <v>0</v>
      </c>
      <c r="O2171" s="30" t="str">
        <f>IF(G2171&lt;=$N$2,"",IF(F2171=[3]Pav.tvarkyklė!$B$13,"",IF(ISBLANK(R2171),"X","")))</f>
        <v/>
      </c>
      <c r="P2171" s="88"/>
      <c r="Q2171" s="78"/>
      <c r="R2171" s="78"/>
      <c r="S2171" s="63"/>
      <c r="T2171" s="63"/>
      <c r="U2171" s="34" t="str">
        <f>IFERROR(INDEX('[3]5.Grup_T'!$G$4:$G$22,MATCH('6.Turtas'!E2171,'[3]5.Grup_T'!$E$4:$E$22,0)),"0")</f>
        <v>0</v>
      </c>
      <c r="V2171" s="35">
        <f t="shared" si="465"/>
        <v>0</v>
      </c>
      <c r="W2171" s="35">
        <f>IF(NOT(ISBLANK(H2171)),(12-DATEDIF(H2171,'[3]1.Pradzia'!$D$13,"m")),0)</f>
        <v>0</v>
      </c>
      <c r="X2171" s="35">
        <f t="shared" si="466"/>
        <v>0</v>
      </c>
      <c r="Y2171" s="35">
        <f t="shared" si="476"/>
        <v>0</v>
      </c>
      <c r="Z2171" s="35">
        <f t="shared" si="474"/>
        <v>0</v>
      </c>
      <c r="AA2171" s="36">
        <f t="shared" si="467"/>
        <v>0</v>
      </c>
      <c r="AB2171" s="36">
        <f t="shared" si="468"/>
        <v>0</v>
      </c>
      <c r="AC2171" s="37">
        <f t="shared" si="469"/>
        <v>0</v>
      </c>
      <c r="AD2171" s="35">
        <f>IF(OR(YEAR(G2171)&lt;2019,O2171="X"),0,IF(ISBLANK(H2171),DATEDIF(G2171,'[3]1.Pradzia'!$D$13,"M"),DATEDIF(G2171,H2171,"m")))</f>
        <v>0</v>
      </c>
      <c r="AE2171" s="37">
        <f>IF(E2171='[3]5.Grup_T'!$E$20,0,IF(AD2171&lt;&gt;0,M2171/V2171*MIN(12,AD2171),0))</f>
        <v>0</v>
      </c>
      <c r="AF2171" s="37">
        <f t="shared" si="470"/>
        <v>0</v>
      </c>
      <c r="AG2171" s="37">
        <f t="shared" si="471"/>
        <v>0</v>
      </c>
      <c r="AH2171" s="37">
        <f t="shared" si="472"/>
        <v>0</v>
      </c>
      <c r="AI2171" s="35" t="str">
        <f t="shared" si="473"/>
        <v>Nusidėvėjęs</v>
      </c>
      <c r="AJ2171" s="38" t="str">
        <f>IF(AND(F2171&lt;&gt;[3]Pav.tvarkyklė!$B$12,F2171&lt;&gt;[3]Pav.tvarkyklė!$B$13),"GVTNT","X")</f>
        <v>GVTNT</v>
      </c>
      <c r="AK2171" s="39">
        <f t="shared" si="475"/>
        <v>0</v>
      </c>
      <c r="AL2171" s="41"/>
      <c r="AM2171" s="41"/>
      <c r="AN2171" s="41">
        <f t="shared" si="463"/>
        <v>1900</v>
      </c>
      <c r="AO2171" s="41"/>
      <c r="AP2171" s="41"/>
      <c r="AQ2171" s="41"/>
      <c r="AR2171" s="42"/>
      <c r="AS2171" s="42"/>
      <c r="AU2171" s="43">
        <f t="shared" si="464"/>
        <v>0</v>
      </c>
    </row>
    <row r="2172" spans="1:47" ht="15" customHeight="1" x14ac:dyDescent="0.25">
      <c r="A2172" s="11"/>
      <c r="B2172" s="19">
        <v>2341</v>
      </c>
      <c r="C2172" s="74"/>
      <c r="D2172" s="77"/>
      <c r="E2172" s="78"/>
      <c r="F2172" s="74"/>
      <c r="G2172" s="80"/>
      <c r="H2172" s="49"/>
      <c r="I2172" s="79"/>
      <c r="J2172" s="27"/>
      <c r="K2172" s="27"/>
      <c r="L2172" s="79"/>
      <c r="M2172" s="81"/>
      <c r="N2172" s="29">
        <v>0</v>
      </c>
      <c r="O2172" s="30" t="str">
        <f>IF(G2172&lt;=$N$2,"",IF(F2172=[3]Pav.tvarkyklė!$B$13,"",IF(ISBLANK(R2172),"X","")))</f>
        <v/>
      </c>
      <c r="P2172" s="88"/>
      <c r="Q2172" s="78"/>
      <c r="R2172" s="78"/>
      <c r="S2172" s="63"/>
      <c r="T2172" s="63"/>
      <c r="U2172" s="34" t="str">
        <f>IFERROR(INDEX('[3]5.Grup_T'!$G$4:$G$22,MATCH('6.Turtas'!E2172,'[3]5.Grup_T'!$E$4:$E$22,0)),"0")</f>
        <v>0</v>
      </c>
      <c r="V2172" s="35">
        <f t="shared" si="465"/>
        <v>0</v>
      </c>
      <c r="W2172" s="35">
        <f>IF(NOT(ISBLANK(H2172)),(12-DATEDIF(H2172,'[3]1.Pradzia'!$D$13,"m")),0)</f>
        <v>0</v>
      </c>
      <c r="X2172" s="35">
        <f t="shared" si="466"/>
        <v>0</v>
      </c>
      <c r="Y2172" s="35">
        <f t="shared" si="476"/>
        <v>0</v>
      </c>
      <c r="Z2172" s="35">
        <f t="shared" si="474"/>
        <v>0</v>
      </c>
      <c r="AA2172" s="36">
        <f t="shared" si="467"/>
        <v>0</v>
      </c>
      <c r="AB2172" s="36">
        <f t="shared" si="468"/>
        <v>0</v>
      </c>
      <c r="AC2172" s="37">
        <f t="shared" si="469"/>
        <v>0</v>
      </c>
      <c r="AD2172" s="35">
        <f>IF(OR(YEAR(G2172)&lt;2019,O2172="X"),0,IF(ISBLANK(H2172),DATEDIF(G2172,'[3]1.Pradzia'!$D$13,"M"),DATEDIF(G2172,H2172,"m")))</f>
        <v>0</v>
      </c>
      <c r="AE2172" s="37">
        <f>IF(E2172='[3]5.Grup_T'!$E$20,0,IF(AD2172&lt;&gt;0,M2172/V2172*MIN(12,AD2172),0))</f>
        <v>0</v>
      </c>
      <c r="AF2172" s="37">
        <f t="shared" si="470"/>
        <v>0</v>
      </c>
      <c r="AG2172" s="37">
        <f t="shared" si="471"/>
        <v>0</v>
      </c>
      <c r="AH2172" s="37">
        <f t="shared" si="472"/>
        <v>0</v>
      </c>
      <c r="AI2172" s="35" t="str">
        <f t="shared" si="473"/>
        <v>Nusidėvėjęs</v>
      </c>
      <c r="AJ2172" s="38" t="str">
        <f>IF(AND(F2172&lt;&gt;[3]Pav.tvarkyklė!$B$12,F2172&lt;&gt;[3]Pav.tvarkyklė!$B$13),"GVTNT","X")</f>
        <v>GVTNT</v>
      </c>
      <c r="AK2172" s="39">
        <f t="shared" si="475"/>
        <v>0</v>
      </c>
      <c r="AL2172" s="41"/>
      <c r="AM2172" s="41"/>
      <c r="AN2172" s="41">
        <f t="shared" si="463"/>
        <v>1900</v>
      </c>
      <c r="AO2172" s="41"/>
      <c r="AP2172" s="41"/>
      <c r="AQ2172" s="41"/>
      <c r="AR2172" s="42"/>
      <c r="AS2172" s="42"/>
      <c r="AU2172" s="43">
        <f t="shared" si="464"/>
        <v>0</v>
      </c>
    </row>
    <row r="2173" spans="1:47" ht="15" customHeight="1" x14ac:dyDescent="0.25">
      <c r="A2173" s="11"/>
      <c r="B2173" s="19">
        <v>2342</v>
      </c>
      <c r="C2173" s="74"/>
      <c r="D2173" s="77"/>
      <c r="E2173" s="78"/>
      <c r="F2173" s="74"/>
      <c r="G2173" s="80"/>
      <c r="H2173" s="49"/>
      <c r="I2173" s="79"/>
      <c r="J2173" s="27"/>
      <c r="K2173" s="27"/>
      <c r="L2173" s="79"/>
      <c r="M2173" s="81"/>
      <c r="N2173" s="29">
        <v>0</v>
      </c>
      <c r="O2173" s="30" t="str">
        <f>IF(G2173&lt;=$N$2,"",IF(F2173=[3]Pav.tvarkyklė!$B$13,"",IF(ISBLANK(R2173),"X","")))</f>
        <v/>
      </c>
      <c r="P2173" s="88"/>
      <c r="Q2173" s="78"/>
      <c r="R2173" s="78"/>
      <c r="S2173" s="63"/>
      <c r="T2173" s="63"/>
      <c r="U2173" s="34" t="str">
        <f>IFERROR(INDEX('[3]5.Grup_T'!$G$4:$G$22,MATCH('6.Turtas'!E2173,'[3]5.Grup_T'!$E$4:$E$22,0)),"0")</f>
        <v>0</v>
      </c>
      <c r="V2173" s="35">
        <f t="shared" si="465"/>
        <v>0</v>
      </c>
      <c r="W2173" s="35">
        <f>IF(NOT(ISBLANK(H2173)),(12-DATEDIF(H2173,'[3]1.Pradzia'!$D$13,"m")),0)</f>
        <v>0</v>
      </c>
      <c r="X2173" s="35">
        <f t="shared" si="466"/>
        <v>0</v>
      </c>
      <c r="Y2173" s="35">
        <f t="shared" si="476"/>
        <v>0</v>
      </c>
      <c r="Z2173" s="35">
        <f t="shared" si="474"/>
        <v>0</v>
      </c>
      <c r="AA2173" s="36">
        <f t="shared" si="467"/>
        <v>0</v>
      </c>
      <c r="AB2173" s="36">
        <f t="shared" si="468"/>
        <v>0</v>
      </c>
      <c r="AC2173" s="37">
        <f t="shared" si="469"/>
        <v>0</v>
      </c>
      <c r="AD2173" s="35">
        <f>IF(OR(YEAR(G2173)&lt;2019,O2173="X"),0,IF(ISBLANK(H2173),DATEDIF(G2173,'[3]1.Pradzia'!$D$13,"M"),DATEDIF(G2173,H2173,"m")))</f>
        <v>0</v>
      </c>
      <c r="AE2173" s="37">
        <f>IF(E2173='[3]5.Grup_T'!$E$20,0,IF(AD2173&lt;&gt;0,M2173/V2173*MIN(12,AD2173),0))</f>
        <v>0</v>
      </c>
      <c r="AF2173" s="37">
        <f t="shared" si="470"/>
        <v>0</v>
      </c>
      <c r="AG2173" s="37">
        <f t="shared" si="471"/>
        <v>0</v>
      </c>
      <c r="AH2173" s="37">
        <f t="shared" si="472"/>
        <v>0</v>
      </c>
      <c r="AI2173" s="35" t="str">
        <f t="shared" si="473"/>
        <v>Nusidėvėjęs</v>
      </c>
      <c r="AJ2173" s="38" t="str">
        <f>IF(AND(F2173&lt;&gt;[3]Pav.tvarkyklė!$B$12,F2173&lt;&gt;[3]Pav.tvarkyklė!$B$13),"GVTNT","X")</f>
        <v>GVTNT</v>
      </c>
      <c r="AK2173" s="39">
        <f t="shared" si="475"/>
        <v>0</v>
      </c>
      <c r="AL2173" s="41"/>
      <c r="AM2173" s="41"/>
      <c r="AN2173" s="41">
        <f t="shared" si="463"/>
        <v>1900</v>
      </c>
      <c r="AO2173" s="41"/>
      <c r="AP2173" s="41"/>
      <c r="AQ2173" s="41"/>
      <c r="AR2173" s="42"/>
      <c r="AS2173" s="42"/>
      <c r="AU2173" s="43">
        <f t="shared" si="464"/>
        <v>0</v>
      </c>
    </row>
    <row r="2174" spans="1:47" ht="15" customHeight="1" x14ac:dyDescent="0.25">
      <c r="A2174" s="11"/>
      <c r="B2174" s="19">
        <v>2343</v>
      </c>
      <c r="C2174" s="74"/>
      <c r="D2174" s="77"/>
      <c r="E2174" s="78"/>
      <c r="F2174" s="74"/>
      <c r="G2174" s="80"/>
      <c r="H2174" s="49"/>
      <c r="I2174" s="79"/>
      <c r="J2174" s="27"/>
      <c r="K2174" s="27"/>
      <c r="L2174" s="79"/>
      <c r="M2174" s="81"/>
      <c r="N2174" s="29">
        <v>0</v>
      </c>
      <c r="O2174" s="30" t="str">
        <f>IF(G2174&lt;=$N$2,"",IF(F2174=[3]Pav.tvarkyklė!$B$13,"",IF(ISBLANK(R2174),"X","")))</f>
        <v/>
      </c>
      <c r="P2174" s="88"/>
      <c r="Q2174" s="78"/>
      <c r="R2174" s="78"/>
      <c r="S2174" s="63"/>
      <c r="T2174" s="63"/>
      <c r="U2174" s="34" t="str">
        <f>IFERROR(INDEX('[3]5.Grup_T'!$G$4:$G$22,MATCH('6.Turtas'!E2174,'[3]5.Grup_T'!$E$4:$E$22,0)),"0")</f>
        <v>0</v>
      </c>
      <c r="V2174" s="35">
        <f t="shared" si="465"/>
        <v>0</v>
      </c>
      <c r="W2174" s="35">
        <f>IF(NOT(ISBLANK(H2174)),(12-DATEDIF(H2174,'[3]1.Pradzia'!$D$13,"m")),0)</f>
        <v>0</v>
      </c>
      <c r="X2174" s="35">
        <f t="shared" si="466"/>
        <v>0</v>
      </c>
      <c r="Y2174" s="35">
        <f t="shared" si="476"/>
        <v>0</v>
      </c>
      <c r="Z2174" s="35">
        <f t="shared" si="474"/>
        <v>0</v>
      </c>
      <c r="AA2174" s="36">
        <f t="shared" si="467"/>
        <v>0</v>
      </c>
      <c r="AB2174" s="36">
        <f t="shared" si="468"/>
        <v>0</v>
      </c>
      <c r="AC2174" s="37">
        <f t="shared" si="469"/>
        <v>0</v>
      </c>
      <c r="AD2174" s="35">
        <f>IF(OR(YEAR(G2174)&lt;2019,O2174="X"),0,IF(ISBLANK(H2174),DATEDIF(G2174,'[3]1.Pradzia'!$D$13,"M"),DATEDIF(G2174,H2174,"m")))</f>
        <v>0</v>
      </c>
      <c r="AE2174" s="37">
        <f>IF(E2174='[3]5.Grup_T'!$E$20,0,IF(AD2174&lt;&gt;0,M2174/V2174*MIN(12,AD2174),0))</f>
        <v>0</v>
      </c>
      <c r="AF2174" s="37">
        <f t="shared" si="470"/>
        <v>0</v>
      </c>
      <c r="AG2174" s="37">
        <f t="shared" si="471"/>
        <v>0</v>
      </c>
      <c r="AH2174" s="37">
        <f t="shared" si="472"/>
        <v>0</v>
      </c>
      <c r="AI2174" s="35" t="str">
        <f t="shared" si="473"/>
        <v>Nusidėvėjęs</v>
      </c>
      <c r="AJ2174" s="38" t="str">
        <f>IF(AND(F2174&lt;&gt;[3]Pav.tvarkyklė!$B$12,F2174&lt;&gt;[3]Pav.tvarkyklė!$B$13),"GVTNT","X")</f>
        <v>GVTNT</v>
      </c>
      <c r="AK2174" s="39">
        <f t="shared" si="475"/>
        <v>0</v>
      </c>
      <c r="AL2174" s="41"/>
      <c r="AM2174" s="41"/>
      <c r="AN2174" s="41">
        <f t="shared" si="463"/>
        <v>1900</v>
      </c>
      <c r="AO2174" s="41"/>
      <c r="AP2174" s="41"/>
      <c r="AQ2174" s="41"/>
      <c r="AR2174" s="42"/>
      <c r="AS2174" s="42"/>
      <c r="AU2174" s="43">
        <f t="shared" si="464"/>
        <v>0</v>
      </c>
    </row>
    <row r="2175" spans="1:47" ht="15" customHeight="1" x14ac:dyDescent="0.25">
      <c r="A2175" s="11"/>
      <c r="B2175" s="19">
        <v>2344</v>
      </c>
      <c r="C2175" s="74"/>
      <c r="D2175" s="77"/>
      <c r="E2175" s="78"/>
      <c r="F2175" s="74"/>
      <c r="G2175" s="80"/>
      <c r="H2175" s="49"/>
      <c r="I2175" s="79"/>
      <c r="J2175" s="27"/>
      <c r="K2175" s="27"/>
      <c r="L2175" s="79"/>
      <c r="M2175" s="81"/>
      <c r="N2175" s="29">
        <v>0</v>
      </c>
      <c r="O2175" s="30" t="str">
        <f>IF(G2175&lt;=$N$2,"",IF(F2175=[3]Pav.tvarkyklė!$B$13,"",IF(ISBLANK(R2175),"X","")))</f>
        <v/>
      </c>
      <c r="P2175" s="88"/>
      <c r="Q2175" s="78"/>
      <c r="R2175" s="78"/>
      <c r="S2175" s="63"/>
      <c r="T2175" s="63"/>
      <c r="U2175" s="34" t="str">
        <f>IFERROR(INDEX('[3]5.Grup_T'!$G$4:$G$22,MATCH('6.Turtas'!E2175,'[3]5.Grup_T'!$E$4:$E$22,0)),"0")</f>
        <v>0</v>
      </c>
      <c r="V2175" s="35">
        <f t="shared" si="465"/>
        <v>0</v>
      </c>
      <c r="W2175" s="35">
        <f>IF(NOT(ISBLANK(H2175)),(12-DATEDIF(H2175,'[3]1.Pradzia'!$D$13,"m")),0)</f>
        <v>0</v>
      </c>
      <c r="X2175" s="35">
        <f t="shared" si="466"/>
        <v>0</v>
      </c>
      <c r="Y2175" s="35">
        <f t="shared" si="476"/>
        <v>0</v>
      </c>
      <c r="Z2175" s="35">
        <f t="shared" si="474"/>
        <v>0</v>
      </c>
      <c r="AA2175" s="36">
        <f t="shared" si="467"/>
        <v>0</v>
      </c>
      <c r="AB2175" s="36">
        <f t="shared" si="468"/>
        <v>0</v>
      </c>
      <c r="AC2175" s="37">
        <f t="shared" si="469"/>
        <v>0</v>
      </c>
      <c r="AD2175" s="35">
        <f>IF(OR(YEAR(G2175)&lt;2019,O2175="X"),0,IF(ISBLANK(H2175),DATEDIF(G2175,'[3]1.Pradzia'!$D$13,"M"),DATEDIF(G2175,H2175,"m")))</f>
        <v>0</v>
      </c>
      <c r="AE2175" s="37">
        <f>IF(E2175='[3]5.Grup_T'!$E$20,0,IF(AD2175&lt;&gt;0,M2175/V2175*MIN(12,AD2175),0))</f>
        <v>0</v>
      </c>
      <c r="AF2175" s="37">
        <f t="shared" si="470"/>
        <v>0</v>
      </c>
      <c r="AG2175" s="37">
        <f t="shared" si="471"/>
        <v>0</v>
      </c>
      <c r="AH2175" s="37">
        <f t="shared" si="472"/>
        <v>0</v>
      </c>
      <c r="AI2175" s="35" t="str">
        <f t="shared" si="473"/>
        <v>Nusidėvėjęs</v>
      </c>
      <c r="AJ2175" s="38" t="str">
        <f>IF(AND(F2175&lt;&gt;[3]Pav.tvarkyklė!$B$12,F2175&lt;&gt;[3]Pav.tvarkyklė!$B$13),"GVTNT","X")</f>
        <v>GVTNT</v>
      </c>
      <c r="AK2175" s="39">
        <f t="shared" si="475"/>
        <v>0</v>
      </c>
      <c r="AL2175" s="41"/>
      <c r="AM2175" s="41"/>
      <c r="AN2175" s="41">
        <f t="shared" si="463"/>
        <v>1900</v>
      </c>
      <c r="AO2175" s="41"/>
      <c r="AP2175" s="41"/>
      <c r="AQ2175" s="41"/>
      <c r="AR2175" s="42"/>
      <c r="AS2175" s="42"/>
      <c r="AU2175" s="43">
        <f t="shared" si="464"/>
        <v>0</v>
      </c>
    </row>
    <row r="2176" spans="1:47" ht="15" customHeight="1" x14ac:dyDescent="0.25">
      <c r="A2176" s="11"/>
      <c r="B2176" s="19">
        <v>2345</v>
      </c>
      <c r="C2176" s="74"/>
      <c r="D2176" s="77"/>
      <c r="E2176" s="78"/>
      <c r="F2176" s="74"/>
      <c r="G2176" s="80"/>
      <c r="H2176" s="49"/>
      <c r="I2176" s="79"/>
      <c r="J2176" s="27"/>
      <c r="K2176" s="27"/>
      <c r="L2176" s="79"/>
      <c r="M2176" s="81"/>
      <c r="N2176" s="29">
        <v>0</v>
      </c>
      <c r="O2176" s="30" t="str">
        <f>IF(G2176&lt;=$N$2,"",IF(F2176=[3]Pav.tvarkyklė!$B$13,"",IF(ISBLANK(R2176),"X","")))</f>
        <v/>
      </c>
      <c r="P2176" s="88"/>
      <c r="Q2176" s="78"/>
      <c r="R2176" s="78"/>
      <c r="S2176" s="63"/>
      <c r="T2176" s="63"/>
      <c r="U2176" s="34" t="str">
        <f>IFERROR(INDEX('[3]5.Grup_T'!$G$4:$G$22,MATCH('6.Turtas'!E2176,'[3]5.Grup_T'!$E$4:$E$22,0)),"0")</f>
        <v>0</v>
      </c>
      <c r="V2176" s="35">
        <f t="shared" si="465"/>
        <v>0</v>
      </c>
      <c r="W2176" s="35">
        <f>IF(NOT(ISBLANK(H2176)),(12-DATEDIF(H2176,'[3]1.Pradzia'!$D$13,"m")),0)</f>
        <v>0</v>
      </c>
      <c r="X2176" s="35">
        <f t="shared" si="466"/>
        <v>0</v>
      </c>
      <c r="Y2176" s="35">
        <f t="shared" si="476"/>
        <v>0</v>
      </c>
      <c r="Z2176" s="35">
        <f t="shared" si="474"/>
        <v>0</v>
      </c>
      <c r="AA2176" s="36">
        <f t="shared" si="467"/>
        <v>0</v>
      </c>
      <c r="AB2176" s="36">
        <f t="shared" si="468"/>
        <v>0</v>
      </c>
      <c r="AC2176" s="37">
        <f t="shared" si="469"/>
        <v>0</v>
      </c>
      <c r="AD2176" s="35">
        <f>IF(OR(YEAR(G2176)&lt;2019,O2176="X"),0,IF(ISBLANK(H2176),DATEDIF(G2176,'[3]1.Pradzia'!$D$13,"M"),DATEDIF(G2176,H2176,"m")))</f>
        <v>0</v>
      </c>
      <c r="AE2176" s="37">
        <f>IF(E2176='[3]5.Grup_T'!$E$20,0,IF(AD2176&lt;&gt;0,M2176/V2176*MIN(12,AD2176),0))</f>
        <v>0</v>
      </c>
      <c r="AF2176" s="37">
        <f t="shared" si="470"/>
        <v>0</v>
      </c>
      <c r="AG2176" s="37">
        <f t="shared" si="471"/>
        <v>0</v>
      </c>
      <c r="AH2176" s="37">
        <f t="shared" si="472"/>
        <v>0</v>
      </c>
      <c r="AI2176" s="35" t="str">
        <f t="shared" si="473"/>
        <v>Nusidėvėjęs</v>
      </c>
      <c r="AJ2176" s="38" t="str">
        <f>IF(AND(F2176&lt;&gt;[3]Pav.tvarkyklė!$B$12,F2176&lt;&gt;[3]Pav.tvarkyklė!$B$13),"GVTNT","X")</f>
        <v>GVTNT</v>
      </c>
      <c r="AK2176" s="39">
        <f t="shared" si="475"/>
        <v>0</v>
      </c>
      <c r="AL2176" s="41"/>
      <c r="AM2176" s="41"/>
      <c r="AN2176" s="41">
        <f t="shared" si="463"/>
        <v>1900</v>
      </c>
      <c r="AO2176" s="41"/>
      <c r="AP2176" s="41"/>
      <c r="AQ2176" s="41"/>
      <c r="AR2176" s="42"/>
      <c r="AS2176" s="42"/>
      <c r="AU2176" s="43">
        <f t="shared" si="464"/>
        <v>0</v>
      </c>
    </row>
    <row r="2177" spans="1:47" ht="15" customHeight="1" x14ac:dyDescent="0.25">
      <c r="A2177" s="11"/>
      <c r="B2177" s="19">
        <v>2346</v>
      </c>
      <c r="C2177" s="74"/>
      <c r="D2177" s="77"/>
      <c r="E2177" s="75"/>
      <c r="F2177" s="74"/>
      <c r="G2177" s="80"/>
      <c r="H2177" s="49"/>
      <c r="I2177" s="79"/>
      <c r="J2177" s="27"/>
      <c r="K2177" s="27"/>
      <c r="L2177" s="79"/>
      <c r="M2177" s="81"/>
      <c r="N2177" s="29">
        <v>0</v>
      </c>
      <c r="O2177" s="30" t="str">
        <f>IF(G2177&lt;=$N$2,"",IF(F2177=[3]Pav.tvarkyklė!$B$13,"",IF(ISBLANK(R2177),"X","")))</f>
        <v/>
      </c>
      <c r="P2177" s="88"/>
      <c r="Q2177" s="78"/>
      <c r="R2177" s="78"/>
      <c r="S2177" s="63"/>
      <c r="T2177" s="63"/>
      <c r="U2177" s="34" t="str">
        <f>IFERROR(INDEX('[3]5.Grup_T'!$G$4:$G$22,MATCH('6.Turtas'!E2177,'[3]5.Grup_T'!$E$4:$E$22,0)),"0")</f>
        <v>0</v>
      </c>
      <c r="V2177" s="35">
        <f t="shared" si="465"/>
        <v>0</v>
      </c>
      <c r="W2177" s="35">
        <f>IF(NOT(ISBLANK(H2177)),(12-DATEDIF(H2177,'[3]1.Pradzia'!$D$13,"m")),0)</f>
        <v>0</v>
      </c>
      <c r="X2177" s="35">
        <f t="shared" si="466"/>
        <v>0</v>
      </c>
      <c r="Y2177" s="35">
        <f t="shared" si="476"/>
        <v>0</v>
      </c>
      <c r="Z2177" s="35">
        <f t="shared" si="474"/>
        <v>0</v>
      </c>
      <c r="AA2177" s="36">
        <f t="shared" si="467"/>
        <v>0</v>
      </c>
      <c r="AB2177" s="36">
        <f t="shared" si="468"/>
        <v>0</v>
      </c>
      <c r="AC2177" s="37">
        <f t="shared" si="469"/>
        <v>0</v>
      </c>
      <c r="AD2177" s="35">
        <f>IF(OR(YEAR(G2177)&lt;2019,O2177="X"),0,IF(ISBLANK(H2177),DATEDIF(G2177,'[3]1.Pradzia'!$D$13,"M"),DATEDIF(G2177,H2177,"m")))</f>
        <v>0</v>
      </c>
      <c r="AE2177" s="37">
        <f>IF(E2177='[3]5.Grup_T'!$E$20,0,IF(AD2177&lt;&gt;0,M2177/V2177*MIN(12,AD2177),0))</f>
        <v>0</v>
      </c>
      <c r="AF2177" s="37">
        <f t="shared" si="470"/>
        <v>0</v>
      </c>
      <c r="AG2177" s="37">
        <f t="shared" si="471"/>
        <v>0</v>
      </c>
      <c r="AH2177" s="37">
        <f t="shared" si="472"/>
        <v>0</v>
      </c>
      <c r="AI2177" s="35" t="str">
        <f t="shared" si="473"/>
        <v>Nusidėvėjęs</v>
      </c>
      <c r="AJ2177" s="38" t="str">
        <f>IF(AND(F2177&lt;&gt;[3]Pav.tvarkyklė!$B$12,F2177&lt;&gt;[3]Pav.tvarkyklė!$B$13),"GVTNT","X")</f>
        <v>GVTNT</v>
      </c>
      <c r="AK2177" s="39">
        <f t="shared" si="475"/>
        <v>0</v>
      </c>
      <c r="AL2177" s="41"/>
      <c r="AM2177" s="41"/>
      <c r="AN2177" s="41">
        <f t="shared" si="463"/>
        <v>1900</v>
      </c>
      <c r="AO2177" s="41"/>
      <c r="AP2177" s="41"/>
      <c r="AQ2177" s="41"/>
      <c r="AR2177" s="42"/>
      <c r="AS2177" s="42"/>
      <c r="AU2177" s="43">
        <f t="shared" si="464"/>
        <v>0</v>
      </c>
    </row>
    <row r="2178" spans="1:47" ht="15" customHeight="1" x14ac:dyDescent="0.25">
      <c r="A2178" s="11"/>
      <c r="B2178" s="19">
        <v>2347</v>
      </c>
      <c r="C2178" s="74"/>
      <c r="D2178" s="77"/>
      <c r="E2178" s="75"/>
      <c r="F2178" s="74"/>
      <c r="G2178" s="80"/>
      <c r="H2178" s="49"/>
      <c r="I2178" s="79"/>
      <c r="J2178" s="27"/>
      <c r="K2178" s="27"/>
      <c r="L2178" s="79"/>
      <c r="M2178" s="81"/>
      <c r="N2178" s="29">
        <v>0</v>
      </c>
      <c r="O2178" s="30" t="str">
        <f>IF(G2178&lt;=$N$2,"",IF(F2178=[3]Pav.tvarkyklė!$B$13,"",IF(ISBLANK(R2178),"X","")))</f>
        <v/>
      </c>
      <c r="P2178" s="88"/>
      <c r="Q2178" s="78"/>
      <c r="R2178" s="78"/>
      <c r="S2178" s="63"/>
      <c r="T2178" s="63"/>
      <c r="U2178" s="34" t="str">
        <f>IFERROR(INDEX('[3]5.Grup_T'!$G$4:$G$22,MATCH('6.Turtas'!E2178,'[3]5.Grup_T'!$E$4:$E$22,0)),"0")</f>
        <v>0</v>
      </c>
      <c r="V2178" s="35">
        <f t="shared" si="465"/>
        <v>0</v>
      </c>
      <c r="W2178" s="35">
        <f>IF(NOT(ISBLANK(H2178)),(12-DATEDIF(H2178,'[3]1.Pradzia'!$D$13,"m")),0)</f>
        <v>0</v>
      </c>
      <c r="X2178" s="35">
        <f t="shared" si="466"/>
        <v>0</v>
      </c>
      <c r="Y2178" s="35">
        <f t="shared" si="476"/>
        <v>0</v>
      </c>
      <c r="Z2178" s="35">
        <f t="shared" si="474"/>
        <v>0</v>
      </c>
      <c r="AA2178" s="36">
        <f t="shared" si="467"/>
        <v>0</v>
      </c>
      <c r="AB2178" s="36">
        <f t="shared" si="468"/>
        <v>0</v>
      </c>
      <c r="AC2178" s="37">
        <f t="shared" si="469"/>
        <v>0</v>
      </c>
      <c r="AD2178" s="35">
        <f>IF(OR(YEAR(G2178)&lt;2019,O2178="X"),0,IF(ISBLANK(H2178),DATEDIF(G2178,'[3]1.Pradzia'!$D$13,"M"),DATEDIF(G2178,H2178,"m")))</f>
        <v>0</v>
      </c>
      <c r="AE2178" s="37">
        <f>IF(E2178='[3]5.Grup_T'!$E$20,0,IF(AD2178&lt;&gt;0,M2178/V2178*MIN(12,AD2178),0))</f>
        <v>0</v>
      </c>
      <c r="AF2178" s="37">
        <f t="shared" si="470"/>
        <v>0</v>
      </c>
      <c r="AG2178" s="37">
        <f t="shared" si="471"/>
        <v>0</v>
      </c>
      <c r="AH2178" s="37">
        <f t="shared" si="472"/>
        <v>0</v>
      </c>
      <c r="AI2178" s="35" t="str">
        <f t="shared" si="473"/>
        <v>Nusidėvėjęs</v>
      </c>
      <c r="AJ2178" s="38" t="str">
        <f>IF(AND(F2178&lt;&gt;[3]Pav.tvarkyklė!$B$12,F2178&lt;&gt;[3]Pav.tvarkyklė!$B$13),"GVTNT","X")</f>
        <v>GVTNT</v>
      </c>
      <c r="AK2178" s="39">
        <f t="shared" si="475"/>
        <v>0</v>
      </c>
      <c r="AL2178" s="41"/>
      <c r="AM2178" s="41"/>
      <c r="AN2178" s="41">
        <f t="shared" si="463"/>
        <v>1900</v>
      </c>
      <c r="AO2178" s="41"/>
      <c r="AP2178" s="41"/>
      <c r="AQ2178" s="41"/>
      <c r="AR2178" s="42"/>
      <c r="AS2178" s="42"/>
      <c r="AU2178" s="43">
        <f t="shared" si="464"/>
        <v>0</v>
      </c>
    </row>
    <row r="2179" spans="1:47" ht="15" customHeight="1" x14ac:dyDescent="0.25">
      <c r="A2179" s="11"/>
      <c r="B2179" s="19">
        <v>2348</v>
      </c>
      <c r="C2179" s="74"/>
      <c r="D2179" s="77"/>
      <c r="E2179" s="75"/>
      <c r="F2179" s="74"/>
      <c r="G2179" s="80"/>
      <c r="H2179" s="49"/>
      <c r="I2179" s="79"/>
      <c r="J2179" s="27"/>
      <c r="K2179" s="27"/>
      <c r="L2179" s="79"/>
      <c r="M2179" s="81"/>
      <c r="N2179" s="29">
        <v>0</v>
      </c>
      <c r="O2179" s="30" t="str">
        <f>IF(G2179&lt;=$N$2,"",IF(F2179=[3]Pav.tvarkyklė!$B$13,"",IF(ISBLANK(R2179),"X","")))</f>
        <v/>
      </c>
      <c r="P2179" s="88"/>
      <c r="Q2179" s="78"/>
      <c r="R2179" s="78"/>
      <c r="S2179" s="63"/>
      <c r="T2179" s="63"/>
      <c r="U2179" s="34" t="str">
        <f>IFERROR(INDEX('[3]5.Grup_T'!$G$4:$G$22,MATCH('6.Turtas'!E2179,'[3]5.Grup_T'!$E$4:$E$22,0)),"0")</f>
        <v>0</v>
      </c>
      <c r="V2179" s="35">
        <f t="shared" si="465"/>
        <v>0</v>
      </c>
      <c r="W2179" s="35">
        <f>IF(NOT(ISBLANK(H2179)),(12-DATEDIF(H2179,'[3]1.Pradzia'!$D$13,"m")),0)</f>
        <v>0</v>
      </c>
      <c r="X2179" s="35">
        <f t="shared" si="466"/>
        <v>0</v>
      </c>
      <c r="Y2179" s="35">
        <f t="shared" si="476"/>
        <v>0</v>
      </c>
      <c r="Z2179" s="35">
        <f t="shared" si="474"/>
        <v>0</v>
      </c>
      <c r="AA2179" s="36">
        <f t="shared" si="467"/>
        <v>0</v>
      </c>
      <c r="AB2179" s="36">
        <f t="shared" si="468"/>
        <v>0</v>
      </c>
      <c r="AC2179" s="37">
        <f t="shared" si="469"/>
        <v>0</v>
      </c>
      <c r="AD2179" s="35">
        <f>IF(OR(YEAR(G2179)&lt;2019,O2179="X"),0,IF(ISBLANK(H2179),DATEDIF(G2179,'[3]1.Pradzia'!$D$13,"M"),DATEDIF(G2179,H2179,"m")))</f>
        <v>0</v>
      </c>
      <c r="AE2179" s="37">
        <f>IF(E2179='[3]5.Grup_T'!$E$20,0,IF(AD2179&lt;&gt;0,M2179/V2179*MIN(12,AD2179),0))</f>
        <v>0</v>
      </c>
      <c r="AF2179" s="37">
        <f t="shared" si="470"/>
        <v>0</v>
      </c>
      <c r="AG2179" s="37">
        <f t="shared" si="471"/>
        <v>0</v>
      </c>
      <c r="AH2179" s="37">
        <f t="shared" si="472"/>
        <v>0</v>
      </c>
      <c r="AI2179" s="35" t="str">
        <f t="shared" si="473"/>
        <v>Nusidėvėjęs</v>
      </c>
      <c r="AJ2179" s="38" t="str">
        <f>IF(AND(F2179&lt;&gt;[3]Pav.tvarkyklė!$B$12,F2179&lt;&gt;[3]Pav.tvarkyklė!$B$13),"GVTNT","X")</f>
        <v>GVTNT</v>
      </c>
      <c r="AK2179" s="39">
        <f t="shared" si="475"/>
        <v>0</v>
      </c>
      <c r="AL2179" s="41"/>
      <c r="AM2179" s="41"/>
      <c r="AN2179" s="41">
        <f t="shared" si="463"/>
        <v>1900</v>
      </c>
      <c r="AO2179" s="41"/>
      <c r="AP2179" s="41"/>
      <c r="AQ2179" s="41"/>
      <c r="AR2179" s="42"/>
      <c r="AS2179" s="42"/>
      <c r="AU2179" s="43">
        <f t="shared" si="464"/>
        <v>0</v>
      </c>
    </row>
    <row r="2180" spans="1:47" ht="15" customHeight="1" x14ac:dyDescent="0.25">
      <c r="A2180" s="11"/>
      <c r="B2180" s="19">
        <v>2349</v>
      </c>
      <c r="C2180" s="74"/>
      <c r="D2180" s="77"/>
      <c r="E2180" s="78"/>
      <c r="F2180" s="74"/>
      <c r="G2180" s="80"/>
      <c r="H2180" s="49"/>
      <c r="I2180" s="79"/>
      <c r="J2180" s="27"/>
      <c r="K2180" s="27"/>
      <c r="L2180" s="79"/>
      <c r="M2180" s="81"/>
      <c r="N2180" s="29">
        <v>0</v>
      </c>
      <c r="O2180" s="30" t="str">
        <f>IF(G2180&lt;=$N$2,"",IF(F2180=[3]Pav.tvarkyklė!$B$13,"",IF(ISBLANK(R2180),"X","")))</f>
        <v/>
      </c>
      <c r="P2180" s="88"/>
      <c r="Q2180" s="78"/>
      <c r="R2180" s="78"/>
      <c r="S2180" s="63"/>
      <c r="T2180" s="63"/>
      <c r="U2180" s="34" t="str">
        <f>IFERROR(INDEX('[3]5.Grup_T'!$G$4:$G$22,MATCH('6.Turtas'!E2180,'[3]5.Grup_T'!$E$4:$E$22,0)),"0")</f>
        <v>0</v>
      </c>
      <c r="V2180" s="35">
        <f t="shared" si="465"/>
        <v>0</v>
      </c>
      <c r="W2180" s="35">
        <f>IF(NOT(ISBLANK(H2180)),(12-DATEDIF(H2180,'[3]1.Pradzia'!$D$13,"m")),0)</f>
        <v>0</v>
      </c>
      <c r="X2180" s="35">
        <f t="shared" si="466"/>
        <v>0</v>
      </c>
      <c r="Y2180" s="35">
        <f t="shared" si="476"/>
        <v>0</v>
      </c>
      <c r="Z2180" s="35">
        <f t="shared" si="474"/>
        <v>0</v>
      </c>
      <c r="AA2180" s="36">
        <f t="shared" si="467"/>
        <v>0</v>
      </c>
      <c r="AB2180" s="36">
        <f t="shared" si="468"/>
        <v>0</v>
      </c>
      <c r="AC2180" s="37">
        <f t="shared" si="469"/>
        <v>0</v>
      </c>
      <c r="AD2180" s="35">
        <f>IF(OR(YEAR(G2180)&lt;2019,O2180="X"),0,IF(ISBLANK(H2180),DATEDIF(G2180,'[3]1.Pradzia'!$D$13,"M"),DATEDIF(G2180,H2180,"m")))</f>
        <v>0</v>
      </c>
      <c r="AE2180" s="37">
        <f>IF(E2180='[3]5.Grup_T'!$E$20,0,IF(AD2180&lt;&gt;0,M2180/V2180*MIN(12,AD2180),0))</f>
        <v>0</v>
      </c>
      <c r="AF2180" s="37">
        <f t="shared" si="470"/>
        <v>0</v>
      </c>
      <c r="AG2180" s="37">
        <f t="shared" si="471"/>
        <v>0</v>
      </c>
      <c r="AH2180" s="37">
        <f t="shared" si="472"/>
        <v>0</v>
      </c>
      <c r="AI2180" s="35" t="str">
        <f t="shared" si="473"/>
        <v>Nusidėvėjęs</v>
      </c>
      <c r="AJ2180" s="38" t="str">
        <f>IF(AND(F2180&lt;&gt;[3]Pav.tvarkyklė!$B$12,F2180&lt;&gt;[3]Pav.tvarkyklė!$B$13),"GVTNT","X")</f>
        <v>GVTNT</v>
      </c>
      <c r="AK2180" s="39">
        <f t="shared" si="475"/>
        <v>0</v>
      </c>
      <c r="AL2180" s="41"/>
      <c r="AM2180" s="41"/>
      <c r="AN2180" s="41">
        <f t="shared" si="463"/>
        <v>1900</v>
      </c>
      <c r="AO2180" s="41"/>
      <c r="AP2180" s="41"/>
      <c r="AQ2180" s="41"/>
      <c r="AR2180" s="42"/>
      <c r="AS2180" s="42"/>
      <c r="AU2180" s="43">
        <f t="shared" si="464"/>
        <v>0</v>
      </c>
    </row>
    <row r="2181" spans="1:47" ht="15" customHeight="1" x14ac:dyDescent="0.25">
      <c r="A2181" s="11"/>
      <c r="B2181" s="19">
        <v>2350</v>
      </c>
      <c r="C2181" s="74"/>
      <c r="D2181" s="77"/>
      <c r="E2181" s="78"/>
      <c r="F2181" s="78"/>
      <c r="G2181" s="80"/>
      <c r="H2181" s="49"/>
      <c r="I2181" s="79"/>
      <c r="J2181" s="27"/>
      <c r="K2181" s="27"/>
      <c r="L2181" s="79"/>
      <c r="M2181" s="81"/>
      <c r="N2181" s="29">
        <v>0</v>
      </c>
      <c r="O2181" s="30" t="str">
        <f>IF(G2181&lt;=$N$2,"",IF(F2181=[3]Pav.tvarkyklė!$B$13,"",IF(ISBLANK(R2181),"X","")))</f>
        <v/>
      </c>
      <c r="P2181" s="88"/>
      <c r="Q2181" s="78"/>
      <c r="R2181" s="78"/>
      <c r="S2181" s="63"/>
      <c r="T2181" s="63"/>
      <c r="U2181" s="34" t="str">
        <f>IFERROR(INDEX('[3]5.Grup_T'!$G$4:$G$22,MATCH('6.Turtas'!E2181,'[3]5.Grup_T'!$E$4:$E$22,0)),"0")</f>
        <v>0</v>
      </c>
      <c r="V2181" s="35">
        <f t="shared" si="465"/>
        <v>0</v>
      </c>
      <c r="W2181" s="35">
        <f>IF(NOT(ISBLANK(H2181)),(12-DATEDIF(H2181,'[3]1.Pradzia'!$D$13,"m")),0)</f>
        <v>0</v>
      </c>
      <c r="X2181" s="35">
        <f t="shared" si="466"/>
        <v>0</v>
      </c>
      <c r="Y2181" s="35">
        <f t="shared" si="476"/>
        <v>0</v>
      </c>
      <c r="Z2181" s="35">
        <f t="shared" si="474"/>
        <v>0</v>
      </c>
      <c r="AA2181" s="36">
        <f t="shared" si="467"/>
        <v>0</v>
      </c>
      <c r="AB2181" s="36">
        <f t="shared" si="468"/>
        <v>0</v>
      </c>
      <c r="AC2181" s="37">
        <f t="shared" si="469"/>
        <v>0</v>
      </c>
      <c r="AD2181" s="35">
        <f>IF(OR(YEAR(G2181)&lt;2019,O2181="X"),0,IF(ISBLANK(H2181),DATEDIF(G2181,'[3]1.Pradzia'!$D$13,"M"),DATEDIF(G2181,H2181,"m")))</f>
        <v>0</v>
      </c>
      <c r="AE2181" s="37">
        <f>IF(E2181='[3]5.Grup_T'!$E$20,0,IF(AD2181&lt;&gt;0,M2181/V2181*MIN(12,AD2181),0))</f>
        <v>0</v>
      </c>
      <c r="AF2181" s="37">
        <f t="shared" si="470"/>
        <v>0</v>
      </c>
      <c r="AG2181" s="37">
        <f t="shared" si="471"/>
        <v>0</v>
      </c>
      <c r="AH2181" s="37">
        <f t="shared" si="472"/>
        <v>0</v>
      </c>
      <c r="AI2181" s="35" t="str">
        <f t="shared" si="473"/>
        <v>Nusidėvėjęs</v>
      </c>
      <c r="AJ2181" s="38" t="str">
        <f>IF(AND(F2181&lt;&gt;[3]Pav.tvarkyklė!$B$12,F2181&lt;&gt;[3]Pav.tvarkyklė!$B$13),"GVTNT","X")</f>
        <v>GVTNT</v>
      </c>
      <c r="AK2181" s="39">
        <f t="shared" si="475"/>
        <v>0</v>
      </c>
      <c r="AL2181" s="41"/>
      <c r="AM2181" s="41"/>
      <c r="AN2181" s="41">
        <f t="shared" ref="AN2181:AN2244" si="477">YEAR(G2181)</f>
        <v>1900</v>
      </c>
      <c r="AO2181" s="41"/>
      <c r="AP2181" s="41"/>
      <c r="AQ2181" s="41"/>
      <c r="AR2181" s="42"/>
      <c r="AS2181" s="42"/>
      <c r="AU2181" s="43">
        <f t="shared" ref="AU2181:AU2244" si="478">AF2181-AT2181</f>
        <v>0</v>
      </c>
    </row>
    <row r="2182" spans="1:47" ht="15" customHeight="1" x14ac:dyDescent="0.25">
      <c r="A2182" s="11"/>
      <c r="B2182" s="19">
        <v>2351</v>
      </c>
      <c r="C2182" s="74"/>
      <c r="D2182" s="77"/>
      <c r="E2182" s="78"/>
      <c r="F2182" s="78"/>
      <c r="G2182" s="80"/>
      <c r="H2182" s="49"/>
      <c r="I2182" s="79"/>
      <c r="J2182" s="27"/>
      <c r="K2182" s="27"/>
      <c r="L2182" s="79"/>
      <c r="M2182" s="81"/>
      <c r="N2182" s="29">
        <v>0</v>
      </c>
      <c r="O2182" s="30" t="str">
        <f>IF(G2182&lt;=$N$2,"",IF(F2182=[3]Pav.tvarkyklė!$B$13,"",IF(ISBLANK(R2182),"X","")))</f>
        <v/>
      </c>
      <c r="P2182" s="88"/>
      <c r="Q2182" s="78"/>
      <c r="R2182" s="78"/>
      <c r="S2182" s="63"/>
      <c r="T2182" s="63"/>
      <c r="U2182" s="34" t="str">
        <f>IFERROR(INDEX('[3]5.Grup_T'!$G$4:$G$22,MATCH('6.Turtas'!E2182,'[3]5.Grup_T'!$E$4:$E$22,0)),"0")</f>
        <v>0</v>
      </c>
      <c r="V2182" s="35">
        <f t="shared" si="465"/>
        <v>0</v>
      </c>
      <c r="W2182" s="35">
        <f>IF(NOT(ISBLANK(H2182)),(12-DATEDIF(H2182,'[3]1.Pradzia'!$D$13,"m")),0)</f>
        <v>0</v>
      </c>
      <c r="X2182" s="35">
        <f t="shared" si="466"/>
        <v>0</v>
      </c>
      <c r="Y2182" s="35">
        <f t="shared" si="476"/>
        <v>0</v>
      </c>
      <c r="Z2182" s="35">
        <f t="shared" si="474"/>
        <v>0</v>
      </c>
      <c r="AA2182" s="36">
        <f t="shared" si="467"/>
        <v>0</v>
      </c>
      <c r="AB2182" s="36">
        <f t="shared" si="468"/>
        <v>0</v>
      </c>
      <c r="AC2182" s="37">
        <f t="shared" si="469"/>
        <v>0</v>
      </c>
      <c r="AD2182" s="35">
        <f>IF(OR(YEAR(G2182)&lt;2019,O2182="X"),0,IF(ISBLANK(H2182),DATEDIF(G2182,'[3]1.Pradzia'!$D$13,"M"),DATEDIF(G2182,H2182,"m")))</f>
        <v>0</v>
      </c>
      <c r="AE2182" s="37">
        <f>IF(E2182='[3]5.Grup_T'!$E$20,0,IF(AD2182&lt;&gt;0,M2182/V2182*MIN(12,AD2182),0))</f>
        <v>0</v>
      </c>
      <c r="AF2182" s="37">
        <f t="shared" si="470"/>
        <v>0</v>
      </c>
      <c r="AG2182" s="37">
        <f t="shared" si="471"/>
        <v>0</v>
      </c>
      <c r="AH2182" s="37">
        <f t="shared" si="472"/>
        <v>0</v>
      </c>
      <c r="AI2182" s="35" t="str">
        <f t="shared" si="473"/>
        <v>Nusidėvėjęs</v>
      </c>
      <c r="AJ2182" s="38" t="str">
        <f>IF(AND(F2182&lt;&gt;[3]Pav.tvarkyklė!$B$12,F2182&lt;&gt;[3]Pav.tvarkyklė!$B$13),"GVTNT","X")</f>
        <v>GVTNT</v>
      </c>
      <c r="AK2182" s="39">
        <f t="shared" si="475"/>
        <v>0</v>
      </c>
      <c r="AL2182" s="41"/>
      <c r="AM2182" s="41"/>
      <c r="AN2182" s="41">
        <f t="shared" si="477"/>
        <v>1900</v>
      </c>
      <c r="AO2182" s="41"/>
      <c r="AP2182" s="41"/>
      <c r="AQ2182" s="41"/>
      <c r="AR2182" s="42"/>
      <c r="AS2182" s="42"/>
      <c r="AU2182" s="43">
        <f t="shared" si="478"/>
        <v>0</v>
      </c>
    </row>
    <row r="2183" spans="1:47" ht="15" customHeight="1" x14ac:dyDescent="0.25">
      <c r="A2183" s="11"/>
      <c r="B2183" s="19">
        <v>2352</v>
      </c>
      <c r="C2183" s="74"/>
      <c r="D2183" s="77"/>
      <c r="E2183" s="78"/>
      <c r="F2183" s="78"/>
      <c r="G2183" s="80"/>
      <c r="H2183" s="49"/>
      <c r="I2183" s="79"/>
      <c r="J2183" s="27"/>
      <c r="K2183" s="27"/>
      <c r="L2183" s="79"/>
      <c r="M2183" s="81"/>
      <c r="N2183" s="29">
        <v>0</v>
      </c>
      <c r="O2183" s="30" t="str">
        <f>IF(G2183&lt;=$N$2,"",IF(F2183=[3]Pav.tvarkyklė!$B$13,"",IF(ISBLANK(R2183),"X","")))</f>
        <v/>
      </c>
      <c r="P2183" s="88"/>
      <c r="Q2183" s="78"/>
      <c r="R2183" s="78"/>
      <c r="S2183" s="63"/>
      <c r="T2183" s="63"/>
      <c r="U2183" s="34" t="str">
        <f>IFERROR(INDEX('[3]5.Grup_T'!$G$4:$G$22,MATCH('6.Turtas'!E2183,'[3]5.Grup_T'!$E$4:$E$22,0)),"0")</f>
        <v>0</v>
      </c>
      <c r="V2183" s="35">
        <f t="shared" si="465"/>
        <v>0</v>
      </c>
      <c r="W2183" s="35">
        <f>IF(NOT(ISBLANK(H2183)),(12-DATEDIF(H2183,'[3]1.Pradzia'!$D$13,"m")),0)</f>
        <v>0</v>
      </c>
      <c r="X2183" s="35">
        <f t="shared" si="466"/>
        <v>0</v>
      </c>
      <c r="Y2183" s="35">
        <f t="shared" si="476"/>
        <v>0</v>
      </c>
      <c r="Z2183" s="35">
        <f t="shared" si="474"/>
        <v>0</v>
      </c>
      <c r="AA2183" s="36">
        <f t="shared" si="467"/>
        <v>0</v>
      </c>
      <c r="AB2183" s="36">
        <f t="shared" si="468"/>
        <v>0</v>
      </c>
      <c r="AC2183" s="37">
        <f t="shared" si="469"/>
        <v>0</v>
      </c>
      <c r="AD2183" s="35">
        <f>IF(OR(YEAR(G2183)&lt;2019,O2183="X"),0,IF(ISBLANK(H2183),DATEDIF(G2183,'[3]1.Pradzia'!$D$13,"M"),DATEDIF(G2183,H2183,"m")))</f>
        <v>0</v>
      </c>
      <c r="AE2183" s="37">
        <f>IF(E2183='[3]5.Grup_T'!$E$20,0,IF(AD2183&lt;&gt;0,M2183/V2183*MIN(12,AD2183),0))</f>
        <v>0</v>
      </c>
      <c r="AF2183" s="37">
        <f t="shared" si="470"/>
        <v>0</v>
      </c>
      <c r="AG2183" s="37">
        <f t="shared" si="471"/>
        <v>0</v>
      </c>
      <c r="AH2183" s="37">
        <f t="shared" si="472"/>
        <v>0</v>
      </c>
      <c r="AI2183" s="35" t="str">
        <f t="shared" si="473"/>
        <v>Nusidėvėjęs</v>
      </c>
      <c r="AJ2183" s="38" t="str">
        <f>IF(AND(F2183&lt;&gt;[3]Pav.tvarkyklė!$B$12,F2183&lt;&gt;[3]Pav.tvarkyklė!$B$13),"GVTNT","X")</f>
        <v>GVTNT</v>
      </c>
      <c r="AK2183" s="39">
        <f t="shared" si="475"/>
        <v>0</v>
      </c>
      <c r="AL2183" s="41"/>
      <c r="AM2183" s="41"/>
      <c r="AN2183" s="41">
        <f t="shared" si="477"/>
        <v>1900</v>
      </c>
      <c r="AO2183" s="41"/>
      <c r="AP2183" s="41"/>
      <c r="AQ2183" s="41"/>
      <c r="AR2183" s="42"/>
      <c r="AS2183" s="42"/>
      <c r="AU2183" s="43">
        <f t="shared" si="478"/>
        <v>0</v>
      </c>
    </row>
    <row r="2184" spans="1:47" ht="15" customHeight="1" x14ac:dyDescent="0.25">
      <c r="A2184" s="11"/>
      <c r="B2184" s="19">
        <v>2353</v>
      </c>
      <c r="C2184" s="74"/>
      <c r="D2184" s="77"/>
      <c r="E2184" s="78"/>
      <c r="F2184" s="78"/>
      <c r="G2184" s="80"/>
      <c r="H2184" s="49"/>
      <c r="I2184" s="79"/>
      <c r="J2184" s="27"/>
      <c r="K2184" s="27"/>
      <c r="L2184" s="79"/>
      <c r="M2184" s="81"/>
      <c r="N2184" s="29">
        <v>0</v>
      </c>
      <c r="O2184" s="30" t="str">
        <f>IF(G2184&lt;=$N$2,"",IF(F2184=[3]Pav.tvarkyklė!$B$13,"",IF(ISBLANK(R2184),"X","")))</f>
        <v/>
      </c>
      <c r="P2184" s="88"/>
      <c r="Q2184" s="78"/>
      <c r="R2184" s="78"/>
      <c r="S2184" s="63"/>
      <c r="T2184" s="63"/>
      <c r="U2184" s="34" t="str">
        <f>IFERROR(INDEX('[3]5.Grup_T'!$G$4:$G$22,MATCH('6.Turtas'!E2184,'[3]5.Grup_T'!$E$4:$E$22,0)),"0")</f>
        <v>0</v>
      </c>
      <c r="V2184" s="35">
        <f t="shared" si="465"/>
        <v>0</v>
      </c>
      <c r="W2184" s="35">
        <f>IF(NOT(ISBLANK(H2184)),(12-DATEDIF(H2184,'[3]1.Pradzia'!$D$13,"m")),0)</f>
        <v>0</v>
      </c>
      <c r="X2184" s="35">
        <f t="shared" si="466"/>
        <v>0</v>
      </c>
      <c r="Y2184" s="35">
        <f t="shared" si="476"/>
        <v>0</v>
      </c>
      <c r="Z2184" s="35">
        <f t="shared" si="474"/>
        <v>0</v>
      </c>
      <c r="AA2184" s="36">
        <f t="shared" si="467"/>
        <v>0</v>
      </c>
      <c r="AB2184" s="36">
        <f t="shared" si="468"/>
        <v>0</v>
      </c>
      <c r="AC2184" s="37">
        <f t="shared" si="469"/>
        <v>0</v>
      </c>
      <c r="AD2184" s="35">
        <f>IF(OR(YEAR(G2184)&lt;2019,O2184="X"),0,IF(ISBLANK(H2184),DATEDIF(G2184,'[3]1.Pradzia'!$D$13,"M"),DATEDIF(G2184,H2184,"m")))</f>
        <v>0</v>
      </c>
      <c r="AE2184" s="37">
        <f>IF(E2184='[3]5.Grup_T'!$E$20,0,IF(AD2184&lt;&gt;0,M2184/V2184*MIN(12,AD2184),0))</f>
        <v>0</v>
      </c>
      <c r="AF2184" s="37">
        <f t="shared" si="470"/>
        <v>0</v>
      </c>
      <c r="AG2184" s="37">
        <f t="shared" si="471"/>
        <v>0</v>
      </c>
      <c r="AH2184" s="37">
        <f t="shared" si="472"/>
        <v>0</v>
      </c>
      <c r="AI2184" s="35" t="str">
        <f t="shared" si="473"/>
        <v>Nusidėvėjęs</v>
      </c>
      <c r="AJ2184" s="38" t="str">
        <f>IF(AND(F2184&lt;&gt;[3]Pav.tvarkyklė!$B$12,F2184&lt;&gt;[3]Pav.tvarkyklė!$B$13),"GVTNT","X")</f>
        <v>GVTNT</v>
      </c>
      <c r="AK2184" s="39">
        <f t="shared" si="475"/>
        <v>0</v>
      </c>
      <c r="AL2184" s="41"/>
      <c r="AM2184" s="41"/>
      <c r="AN2184" s="41">
        <f t="shared" si="477"/>
        <v>1900</v>
      </c>
      <c r="AO2184" s="41"/>
      <c r="AP2184" s="41"/>
      <c r="AQ2184" s="41"/>
      <c r="AR2184" s="42"/>
      <c r="AS2184" s="42"/>
      <c r="AU2184" s="43">
        <f t="shared" si="478"/>
        <v>0</v>
      </c>
    </row>
    <row r="2185" spans="1:47" ht="15" customHeight="1" x14ac:dyDescent="0.25">
      <c r="A2185" s="11"/>
      <c r="B2185" s="19">
        <v>2354</v>
      </c>
      <c r="C2185" s="74"/>
      <c r="D2185" s="77"/>
      <c r="E2185" s="78"/>
      <c r="F2185" s="78"/>
      <c r="G2185" s="80"/>
      <c r="H2185" s="49"/>
      <c r="I2185" s="79"/>
      <c r="J2185" s="27"/>
      <c r="K2185" s="27"/>
      <c r="L2185" s="79"/>
      <c r="M2185" s="81"/>
      <c r="N2185" s="29">
        <v>0</v>
      </c>
      <c r="O2185" s="30" t="str">
        <f>IF(G2185&lt;=$N$2,"",IF(F2185=[3]Pav.tvarkyklė!$B$13,"",IF(ISBLANK(R2185),"X","")))</f>
        <v/>
      </c>
      <c r="P2185" s="88"/>
      <c r="Q2185" s="78"/>
      <c r="R2185" s="78"/>
      <c r="S2185" s="63"/>
      <c r="T2185" s="63"/>
      <c r="U2185" s="34" t="str">
        <f>IFERROR(INDEX('[3]5.Grup_T'!$G$4:$G$22,MATCH('6.Turtas'!E2185,'[3]5.Grup_T'!$E$4:$E$22,0)),"0")</f>
        <v>0</v>
      </c>
      <c r="V2185" s="35">
        <f t="shared" si="465"/>
        <v>0</v>
      </c>
      <c r="W2185" s="35">
        <f>IF(NOT(ISBLANK(H2185)),(12-DATEDIF(H2185,'[3]1.Pradzia'!$D$13,"m")),0)</f>
        <v>0</v>
      </c>
      <c r="X2185" s="35">
        <f t="shared" si="466"/>
        <v>0</v>
      </c>
      <c r="Y2185" s="35">
        <f t="shared" si="476"/>
        <v>0</v>
      </c>
      <c r="Z2185" s="35">
        <f t="shared" si="474"/>
        <v>0</v>
      </c>
      <c r="AA2185" s="36">
        <f t="shared" si="467"/>
        <v>0</v>
      </c>
      <c r="AB2185" s="36">
        <f t="shared" si="468"/>
        <v>0</v>
      </c>
      <c r="AC2185" s="37">
        <f t="shared" si="469"/>
        <v>0</v>
      </c>
      <c r="AD2185" s="35">
        <f>IF(OR(YEAR(G2185)&lt;2019,O2185="X"),0,IF(ISBLANK(H2185),DATEDIF(G2185,'[3]1.Pradzia'!$D$13,"M"),DATEDIF(G2185,H2185,"m")))</f>
        <v>0</v>
      </c>
      <c r="AE2185" s="37">
        <f>IF(E2185='[3]5.Grup_T'!$E$20,0,IF(AD2185&lt;&gt;0,M2185/V2185*MIN(12,AD2185),0))</f>
        <v>0</v>
      </c>
      <c r="AF2185" s="37">
        <f t="shared" si="470"/>
        <v>0</v>
      </c>
      <c r="AG2185" s="37">
        <f t="shared" si="471"/>
        <v>0</v>
      </c>
      <c r="AH2185" s="37">
        <f t="shared" si="472"/>
        <v>0</v>
      </c>
      <c r="AI2185" s="35" t="str">
        <f t="shared" si="473"/>
        <v>Nusidėvėjęs</v>
      </c>
      <c r="AJ2185" s="38" t="str">
        <f>IF(AND(F2185&lt;&gt;[3]Pav.tvarkyklė!$B$12,F2185&lt;&gt;[3]Pav.tvarkyklė!$B$13),"GVTNT","X")</f>
        <v>GVTNT</v>
      </c>
      <c r="AK2185" s="39">
        <f t="shared" si="475"/>
        <v>0</v>
      </c>
      <c r="AL2185" s="41"/>
      <c r="AM2185" s="41"/>
      <c r="AN2185" s="41">
        <f t="shared" si="477"/>
        <v>1900</v>
      </c>
      <c r="AO2185" s="41"/>
      <c r="AP2185" s="41"/>
      <c r="AQ2185" s="41"/>
      <c r="AR2185" s="42"/>
      <c r="AS2185" s="42"/>
      <c r="AU2185" s="43">
        <f t="shared" si="478"/>
        <v>0</v>
      </c>
    </row>
    <row r="2186" spans="1:47" ht="15" customHeight="1" x14ac:dyDescent="0.25">
      <c r="A2186" s="11"/>
      <c r="B2186" s="19">
        <v>2355</v>
      </c>
      <c r="C2186" s="74"/>
      <c r="D2186" s="77"/>
      <c r="E2186" s="78"/>
      <c r="F2186" s="78"/>
      <c r="G2186" s="80"/>
      <c r="H2186" s="49"/>
      <c r="I2186" s="79"/>
      <c r="J2186" s="27"/>
      <c r="K2186" s="27"/>
      <c r="L2186" s="79"/>
      <c r="M2186" s="81"/>
      <c r="N2186" s="29">
        <v>0</v>
      </c>
      <c r="O2186" s="30" t="str">
        <f>IF(G2186&lt;=$N$2,"",IF(F2186=[3]Pav.tvarkyklė!$B$13,"",IF(ISBLANK(R2186),"X","")))</f>
        <v/>
      </c>
      <c r="P2186" s="88"/>
      <c r="Q2186" s="78"/>
      <c r="R2186" s="78"/>
      <c r="S2186" s="63"/>
      <c r="T2186" s="63"/>
      <c r="U2186" s="34" t="str">
        <f>IFERROR(INDEX('[3]5.Grup_T'!$G$4:$G$22,MATCH('6.Turtas'!E2186,'[3]5.Grup_T'!$E$4:$E$22,0)),"0")</f>
        <v>0</v>
      </c>
      <c r="V2186" s="35">
        <f t="shared" si="465"/>
        <v>0</v>
      </c>
      <c r="W2186" s="35">
        <f>IF(NOT(ISBLANK(H2186)),(12-DATEDIF(H2186,'[3]1.Pradzia'!$D$13,"m")),0)</f>
        <v>0</v>
      </c>
      <c r="X2186" s="35">
        <f t="shared" si="466"/>
        <v>0</v>
      </c>
      <c r="Y2186" s="35">
        <f t="shared" si="476"/>
        <v>0</v>
      </c>
      <c r="Z2186" s="35">
        <f t="shared" si="474"/>
        <v>0</v>
      </c>
      <c r="AA2186" s="36">
        <f t="shared" si="467"/>
        <v>0</v>
      </c>
      <c r="AB2186" s="36">
        <f t="shared" si="468"/>
        <v>0</v>
      </c>
      <c r="AC2186" s="37">
        <f t="shared" si="469"/>
        <v>0</v>
      </c>
      <c r="AD2186" s="35">
        <f>IF(OR(YEAR(G2186)&lt;2019,O2186="X"),0,IF(ISBLANK(H2186),DATEDIF(G2186,'[3]1.Pradzia'!$D$13,"M"),DATEDIF(G2186,H2186,"m")))</f>
        <v>0</v>
      </c>
      <c r="AE2186" s="37">
        <f>IF(E2186='[3]5.Grup_T'!$E$20,0,IF(AD2186&lt;&gt;0,M2186/V2186*MIN(12,AD2186),0))</f>
        <v>0</v>
      </c>
      <c r="AF2186" s="37">
        <f t="shared" si="470"/>
        <v>0</v>
      </c>
      <c r="AG2186" s="37">
        <f t="shared" si="471"/>
        <v>0</v>
      </c>
      <c r="AH2186" s="37">
        <f t="shared" si="472"/>
        <v>0</v>
      </c>
      <c r="AI2186" s="35" t="str">
        <f t="shared" si="473"/>
        <v>Nusidėvėjęs</v>
      </c>
      <c r="AJ2186" s="38" t="str">
        <f>IF(AND(F2186&lt;&gt;[3]Pav.tvarkyklė!$B$12,F2186&lt;&gt;[3]Pav.tvarkyklė!$B$13),"GVTNT","X")</f>
        <v>GVTNT</v>
      </c>
      <c r="AK2186" s="39">
        <f t="shared" si="475"/>
        <v>0</v>
      </c>
      <c r="AL2186" s="41"/>
      <c r="AM2186" s="41"/>
      <c r="AN2186" s="41">
        <f t="shared" si="477"/>
        <v>1900</v>
      </c>
      <c r="AO2186" s="41"/>
      <c r="AP2186" s="41"/>
      <c r="AQ2186" s="41"/>
      <c r="AR2186" s="42"/>
      <c r="AS2186" s="42"/>
      <c r="AU2186" s="43">
        <f t="shared" si="478"/>
        <v>0</v>
      </c>
    </row>
    <row r="2187" spans="1:47" ht="15" customHeight="1" x14ac:dyDescent="0.25">
      <c r="A2187" s="11"/>
      <c r="B2187" s="19">
        <v>2356</v>
      </c>
      <c r="C2187" s="74"/>
      <c r="D2187" s="77"/>
      <c r="E2187" s="78"/>
      <c r="F2187" s="78"/>
      <c r="G2187" s="80"/>
      <c r="H2187" s="49"/>
      <c r="I2187" s="79"/>
      <c r="J2187" s="27"/>
      <c r="K2187" s="27"/>
      <c r="L2187" s="79"/>
      <c r="M2187" s="81"/>
      <c r="N2187" s="29">
        <v>0</v>
      </c>
      <c r="O2187" s="30" t="str">
        <f>IF(G2187&lt;=$N$2,"",IF(F2187=[3]Pav.tvarkyklė!$B$13,"",IF(ISBLANK(R2187),"X","")))</f>
        <v/>
      </c>
      <c r="P2187" s="88"/>
      <c r="Q2187" s="78"/>
      <c r="R2187" s="78"/>
      <c r="S2187" s="63"/>
      <c r="T2187" s="63"/>
      <c r="U2187" s="34" t="str">
        <f>IFERROR(INDEX('[3]5.Grup_T'!$G$4:$G$22,MATCH('6.Turtas'!E2187,'[3]5.Grup_T'!$E$4:$E$22,0)),"0")</f>
        <v>0</v>
      </c>
      <c r="V2187" s="35">
        <f t="shared" si="465"/>
        <v>0</v>
      </c>
      <c r="W2187" s="35">
        <f>IF(NOT(ISBLANK(H2187)),(12-DATEDIF(H2187,'[3]1.Pradzia'!$D$13,"m")),0)</f>
        <v>0</v>
      </c>
      <c r="X2187" s="35">
        <f t="shared" si="466"/>
        <v>0</v>
      </c>
      <c r="Y2187" s="35">
        <f t="shared" si="476"/>
        <v>0</v>
      </c>
      <c r="Z2187" s="35">
        <f t="shared" si="474"/>
        <v>0</v>
      </c>
      <c r="AA2187" s="36">
        <f t="shared" si="467"/>
        <v>0</v>
      </c>
      <c r="AB2187" s="36">
        <f t="shared" si="468"/>
        <v>0</v>
      </c>
      <c r="AC2187" s="37">
        <f t="shared" si="469"/>
        <v>0</v>
      </c>
      <c r="AD2187" s="35">
        <f>IF(OR(YEAR(G2187)&lt;2019,O2187="X"),0,IF(ISBLANK(H2187),DATEDIF(G2187,'[3]1.Pradzia'!$D$13,"M"),DATEDIF(G2187,H2187,"m")))</f>
        <v>0</v>
      </c>
      <c r="AE2187" s="37">
        <f>IF(E2187='[3]5.Grup_T'!$E$20,0,IF(AD2187&lt;&gt;0,M2187/V2187*MIN(12,AD2187),0))</f>
        <v>0</v>
      </c>
      <c r="AF2187" s="37">
        <f t="shared" si="470"/>
        <v>0</v>
      </c>
      <c r="AG2187" s="37">
        <f t="shared" si="471"/>
        <v>0</v>
      </c>
      <c r="AH2187" s="37">
        <f t="shared" si="472"/>
        <v>0</v>
      </c>
      <c r="AI2187" s="35" t="str">
        <f t="shared" si="473"/>
        <v>Nusidėvėjęs</v>
      </c>
      <c r="AJ2187" s="38" t="str">
        <f>IF(AND(F2187&lt;&gt;[3]Pav.tvarkyklė!$B$12,F2187&lt;&gt;[3]Pav.tvarkyklė!$B$13),"GVTNT","X")</f>
        <v>GVTNT</v>
      </c>
      <c r="AK2187" s="39">
        <f t="shared" si="475"/>
        <v>0</v>
      </c>
      <c r="AL2187" s="41"/>
      <c r="AM2187" s="41"/>
      <c r="AN2187" s="41">
        <f t="shared" si="477"/>
        <v>1900</v>
      </c>
      <c r="AO2187" s="41"/>
      <c r="AP2187" s="41"/>
      <c r="AQ2187" s="41"/>
      <c r="AR2187" s="42"/>
      <c r="AS2187" s="42"/>
      <c r="AU2187" s="43">
        <f t="shared" si="478"/>
        <v>0</v>
      </c>
    </row>
    <row r="2188" spans="1:47" ht="15" customHeight="1" x14ac:dyDescent="0.25">
      <c r="A2188" s="11"/>
      <c r="B2188" s="19">
        <v>2357</v>
      </c>
      <c r="C2188" s="74"/>
      <c r="D2188" s="77"/>
      <c r="E2188" s="78"/>
      <c r="F2188" s="78"/>
      <c r="G2188" s="80"/>
      <c r="H2188" s="49"/>
      <c r="I2188" s="79"/>
      <c r="J2188" s="27"/>
      <c r="K2188" s="27"/>
      <c r="L2188" s="79"/>
      <c r="M2188" s="81"/>
      <c r="N2188" s="29">
        <v>0</v>
      </c>
      <c r="O2188" s="30" t="str">
        <f>IF(G2188&lt;=$N$2,"",IF(F2188=[3]Pav.tvarkyklė!$B$13,"",IF(ISBLANK(R2188),"X","")))</f>
        <v/>
      </c>
      <c r="P2188" s="88"/>
      <c r="Q2188" s="78"/>
      <c r="R2188" s="78"/>
      <c r="S2188" s="63"/>
      <c r="T2188" s="63"/>
      <c r="U2188" s="34" t="str">
        <f>IFERROR(INDEX('[3]5.Grup_T'!$G$4:$G$22,MATCH('6.Turtas'!E2188,'[3]5.Grup_T'!$E$4:$E$22,0)),"0")</f>
        <v>0</v>
      </c>
      <c r="V2188" s="35">
        <f t="shared" si="465"/>
        <v>0</v>
      </c>
      <c r="W2188" s="35">
        <f>IF(NOT(ISBLANK(H2188)),(12-DATEDIF(H2188,'[3]1.Pradzia'!$D$13,"m")),0)</f>
        <v>0</v>
      </c>
      <c r="X2188" s="35">
        <f t="shared" si="466"/>
        <v>0</v>
      </c>
      <c r="Y2188" s="35">
        <f t="shared" si="476"/>
        <v>0</v>
      </c>
      <c r="Z2188" s="35">
        <f t="shared" si="474"/>
        <v>0</v>
      </c>
      <c r="AA2188" s="36">
        <f t="shared" si="467"/>
        <v>0</v>
      </c>
      <c r="AB2188" s="36">
        <f t="shared" si="468"/>
        <v>0</v>
      </c>
      <c r="AC2188" s="37">
        <f t="shared" si="469"/>
        <v>0</v>
      </c>
      <c r="AD2188" s="35">
        <f>IF(OR(YEAR(G2188)&lt;2019,O2188="X"),0,IF(ISBLANK(H2188),DATEDIF(G2188,'[3]1.Pradzia'!$D$13,"M"),DATEDIF(G2188,H2188,"m")))</f>
        <v>0</v>
      </c>
      <c r="AE2188" s="37">
        <f>IF(E2188='[3]5.Grup_T'!$E$20,0,IF(AD2188&lt;&gt;0,M2188/V2188*MIN(12,AD2188),0))</f>
        <v>0</v>
      </c>
      <c r="AF2188" s="37">
        <f t="shared" si="470"/>
        <v>0</v>
      </c>
      <c r="AG2188" s="37">
        <f t="shared" si="471"/>
        <v>0</v>
      </c>
      <c r="AH2188" s="37">
        <f t="shared" si="472"/>
        <v>0</v>
      </c>
      <c r="AI2188" s="35" t="str">
        <f t="shared" si="473"/>
        <v>Nusidėvėjęs</v>
      </c>
      <c r="AJ2188" s="38" t="str">
        <f>IF(AND(F2188&lt;&gt;[3]Pav.tvarkyklė!$B$12,F2188&lt;&gt;[3]Pav.tvarkyklė!$B$13),"GVTNT","X")</f>
        <v>GVTNT</v>
      </c>
      <c r="AK2188" s="39">
        <f t="shared" si="475"/>
        <v>0</v>
      </c>
      <c r="AL2188" s="41"/>
      <c r="AM2188" s="41"/>
      <c r="AN2188" s="41">
        <f t="shared" si="477"/>
        <v>1900</v>
      </c>
      <c r="AO2188" s="41"/>
      <c r="AP2188" s="41"/>
      <c r="AQ2188" s="41"/>
      <c r="AR2188" s="42"/>
      <c r="AS2188" s="42"/>
      <c r="AU2188" s="43">
        <f t="shared" si="478"/>
        <v>0</v>
      </c>
    </row>
    <row r="2189" spans="1:47" ht="15" customHeight="1" x14ac:dyDescent="0.25">
      <c r="A2189" s="11"/>
      <c r="B2189" s="19">
        <v>2358</v>
      </c>
      <c r="C2189" s="74"/>
      <c r="D2189" s="77"/>
      <c r="E2189" s="78"/>
      <c r="F2189" s="78"/>
      <c r="G2189" s="80"/>
      <c r="H2189" s="49"/>
      <c r="I2189" s="79"/>
      <c r="J2189" s="27"/>
      <c r="K2189" s="27"/>
      <c r="L2189" s="79"/>
      <c r="M2189" s="81"/>
      <c r="N2189" s="29">
        <v>0</v>
      </c>
      <c r="O2189" s="30" t="str">
        <f>IF(G2189&lt;=$N$2,"",IF(F2189=[3]Pav.tvarkyklė!$B$13,"",IF(ISBLANK(R2189),"X","")))</f>
        <v/>
      </c>
      <c r="P2189" s="88"/>
      <c r="Q2189" s="78"/>
      <c r="R2189" s="78"/>
      <c r="S2189" s="63"/>
      <c r="T2189" s="63"/>
      <c r="U2189" s="34" t="str">
        <f>IFERROR(INDEX('[3]5.Grup_T'!$G$4:$G$22,MATCH('6.Turtas'!E2189,'[3]5.Grup_T'!$E$4:$E$22,0)),"0")</f>
        <v>0</v>
      </c>
      <c r="V2189" s="35">
        <f t="shared" si="465"/>
        <v>0</v>
      </c>
      <c r="W2189" s="35">
        <f>IF(NOT(ISBLANK(H2189)),(12-DATEDIF(H2189,'[3]1.Pradzia'!$D$13,"m")),0)</f>
        <v>0</v>
      </c>
      <c r="X2189" s="35">
        <f t="shared" si="466"/>
        <v>0</v>
      </c>
      <c r="Y2189" s="35">
        <f t="shared" si="476"/>
        <v>0</v>
      </c>
      <c r="Z2189" s="35">
        <f t="shared" si="474"/>
        <v>0</v>
      </c>
      <c r="AA2189" s="36">
        <f t="shared" si="467"/>
        <v>0</v>
      </c>
      <c r="AB2189" s="36">
        <f t="shared" si="468"/>
        <v>0</v>
      </c>
      <c r="AC2189" s="37">
        <f t="shared" si="469"/>
        <v>0</v>
      </c>
      <c r="AD2189" s="35">
        <f>IF(OR(YEAR(G2189)&lt;2019,O2189="X"),0,IF(ISBLANK(H2189),DATEDIF(G2189,'[3]1.Pradzia'!$D$13,"M"),DATEDIF(G2189,H2189,"m")))</f>
        <v>0</v>
      </c>
      <c r="AE2189" s="37">
        <f>IF(E2189='[3]5.Grup_T'!$E$20,0,IF(AD2189&lt;&gt;0,M2189/V2189*MIN(12,AD2189),0))</f>
        <v>0</v>
      </c>
      <c r="AF2189" s="37">
        <f t="shared" si="470"/>
        <v>0</v>
      </c>
      <c r="AG2189" s="37">
        <f t="shared" si="471"/>
        <v>0</v>
      </c>
      <c r="AH2189" s="37">
        <f t="shared" si="472"/>
        <v>0</v>
      </c>
      <c r="AI2189" s="35" t="str">
        <f t="shared" si="473"/>
        <v>Nusidėvėjęs</v>
      </c>
      <c r="AJ2189" s="38" t="str">
        <f>IF(AND(F2189&lt;&gt;[3]Pav.tvarkyklė!$B$12,F2189&lt;&gt;[3]Pav.tvarkyklė!$B$13),"GVTNT","X")</f>
        <v>GVTNT</v>
      </c>
      <c r="AK2189" s="39">
        <f t="shared" si="475"/>
        <v>0</v>
      </c>
      <c r="AL2189" s="41"/>
      <c r="AM2189" s="41"/>
      <c r="AN2189" s="41">
        <f t="shared" si="477"/>
        <v>1900</v>
      </c>
      <c r="AO2189" s="41"/>
      <c r="AP2189" s="41"/>
      <c r="AQ2189" s="41"/>
      <c r="AR2189" s="42"/>
      <c r="AS2189" s="42"/>
      <c r="AU2189" s="43">
        <f t="shared" si="478"/>
        <v>0</v>
      </c>
    </row>
    <row r="2190" spans="1:47" ht="15" customHeight="1" x14ac:dyDescent="0.25">
      <c r="A2190" s="11"/>
      <c r="B2190" s="19">
        <v>2359</v>
      </c>
      <c r="C2190" s="74"/>
      <c r="D2190" s="77"/>
      <c r="E2190" s="75"/>
      <c r="F2190" s="78"/>
      <c r="G2190" s="80"/>
      <c r="H2190" s="49"/>
      <c r="I2190" s="79"/>
      <c r="J2190" s="27"/>
      <c r="K2190" s="27"/>
      <c r="L2190" s="79"/>
      <c r="M2190" s="81"/>
      <c r="N2190" s="29">
        <v>0</v>
      </c>
      <c r="O2190" s="30" t="str">
        <f>IF(G2190&lt;=$N$2,"",IF(F2190=[3]Pav.tvarkyklė!$B$13,"",IF(ISBLANK(R2190),"X","")))</f>
        <v/>
      </c>
      <c r="P2190" s="88"/>
      <c r="Q2190" s="78"/>
      <c r="R2190" s="78"/>
      <c r="S2190" s="63"/>
      <c r="T2190" s="63"/>
      <c r="U2190" s="34" t="str">
        <f>IFERROR(INDEX('[3]5.Grup_T'!$G$4:$G$22,MATCH('6.Turtas'!E2190,'[3]5.Grup_T'!$E$4:$E$22,0)),"0")</f>
        <v>0</v>
      </c>
      <c r="V2190" s="35">
        <f t="shared" si="465"/>
        <v>0</v>
      </c>
      <c r="W2190" s="35">
        <f>IF(NOT(ISBLANK(H2190)),(12-DATEDIF(H2190,'[3]1.Pradzia'!$D$13,"m")),0)</f>
        <v>0</v>
      </c>
      <c r="X2190" s="35">
        <f t="shared" si="466"/>
        <v>0</v>
      </c>
      <c r="Y2190" s="35">
        <f t="shared" si="476"/>
        <v>0</v>
      </c>
      <c r="Z2190" s="35">
        <f t="shared" si="474"/>
        <v>0</v>
      </c>
      <c r="AA2190" s="36">
        <f t="shared" si="467"/>
        <v>0</v>
      </c>
      <c r="AB2190" s="36">
        <f t="shared" si="468"/>
        <v>0</v>
      </c>
      <c r="AC2190" s="37">
        <f t="shared" si="469"/>
        <v>0</v>
      </c>
      <c r="AD2190" s="35">
        <f>IF(OR(YEAR(G2190)&lt;2019,O2190="X"),0,IF(ISBLANK(H2190),DATEDIF(G2190,'[3]1.Pradzia'!$D$13,"M"),DATEDIF(G2190,H2190,"m")))</f>
        <v>0</v>
      </c>
      <c r="AE2190" s="37">
        <f>IF(E2190='[3]5.Grup_T'!$E$20,0,IF(AD2190&lt;&gt;0,M2190/V2190*MIN(12,AD2190),0))</f>
        <v>0</v>
      </c>
      <c r="AF2190" s="37">
        <f t="shared" si="470"/>
        <v>0</v>
      </c>
      <c r="AG2190" s="37">
        <f t="shared" si="471"/>
        <v>0</v>
      </c>
      <c r="AH2190" s="37">
        <f t="shared" si="472"/>
        <v>0</v>
      </c>
      <c r="AI2190" s="35" t="str">
        <f t="shared" si="473"/>
        <v>Nusidėvėjęs</v>
      </c>
      <c r="AJ2190" s="38" t="str">
        <f>IF(AND(F2190&lt;&gt;[3]Pav.tvarkyklė!$B$12,F2190&lt;&gt;[3]Pav.tvarkyklė!$B$13),"GVTNT","X")</f>
        <v>GVTNT</v>
      </c>
      <c r="AK2190" s="39">
        <f t="shared" si="475"/>
        <v>0</v>
      </c>
      <c r="AL2190" s="41"/>
      <c r="AM2190" s="41"/>
      <c r="AN2190" s="41">
        <f t="shared" si="477"/>
        <v>1900</v>
      </c>
      <c r="AO2190" s="41"/>
      <c r="AP2190" s="41"/>
      <c r="AQ2190" s="41"/>
      <c r="AR2190" s="42"/>
      <c r="AS2190" s="42"/>
      <c r="AU2190" s="43">
        <f t="shared" si="478"/>
        <v>0</v>
      </c>
    </row>
    <row r="2191" spans="1:47" ht="15" customHeight="1" x14ac:dyDescent="0.25">
      <c r="A2191" s="11"/>
      <c r="B2191" s="19">
        <v>2360</v>
      </c>
      <c r="C2191" s="74"/>
      <c r="D2191" s="77"/>
      <c r="E2191" s="75"/>
      <c r="F2191" s="78"/>
      <c r="G2191" s="80"/>
      <c r="H2191" s="49"/>
      <c r="I2191" s="79"/>
      <c r="J2191" s="27"/>
      <c r="K2191" s="27"/>
      <c r="L2191" s="79"/>
      <c r="M2191" s="81"/>
      <c r="N2191" s="29">
        <v>0</v>
      </c>
      <c r="O2191" s="30" t="str">
        <f>IF(G2191&lt;=$N$2,"",IF(F2191=[3]Pav.tvarkyklė!$B$13,"",IF(ISBLANK(R2191),"X","")))</f>
        <v/>
      </c>
      <c r="P2191" s="88"/>
      <c r="Q2191" s="78"/>
      <c r="R2191" s="78"/>
      <c r="S2191" s="63"/>
      <c r="T2191" s="63"/>
      <c r="U2191" s="34" t="str">
        <f>IFERROR(INDEX('[3]5.Grup_T'!$G$4:$G$22,MATCH('6.Turtas'!E2191,'[3]5.Grup_T'!$E$4:$E$22,0)),"0")</f>
        <v>0</v>
      </c>
      <c r="V2191" s="35">
        <f t="shared" si="465"/>
        <v>0</v>
      </c>
      <c r="W2191" s="35">
        <f>IF(NOT(ISBLANK(H2191)),(12-DATEDIF(H2191,'[3]1.Pradzia'!$D$13,"m")),0)</f>
        <v>0</v>
      </c>
      <c r="X2191" s="35">
        <f t="shared" si="466"/>
        <v>0</v>
      </c>
      <c r="Y2191" s="35">
        <f t="shared" si="476"/>
        <v>0</v>
      </c>
      <c r="Z2191" s="35">
        <f t="shared" si="474"/>
        <v>0</v>
      </c>
      <c r="AA2191" s="36">
        <f t="shared" si="467"/>
        <v>0</v>
      </c>
      <c r="AB2191" s="36">
        <f t="shared" si="468"/>
        <v>0</v>
      </c>
      <c r="AC2191" s="37">
        <f t="shared" si="469"/>
        <v>0</v>
      </c>
      <c r="AD2191" s="35">
        <f>IF(OR(YEAR(G2191)&lt;2019,O2191="X"),0,IF(ISBLANK(H2191),DATEDIF(G2191,'[3]1.Pradzia'!$D$13,"M"),DATEDIF(G2191,H2191,"m")))</f>
        <v>0</v>
      </c>
      <c r="AE2191" s="37">
        <f>IF(E2191='[3]5.Grup_T'!$E$20,0,IF(AD2191&lt;&gt;0,M2191/V2191*MIN(12,AD2191),0))</f>
        <v>0</v>
      </c>
      <c r="AF2191" s="37">
        <f t="shared" si="470"/>
        <v>0</v>
      </c>
      <c r="AG2191" s="37">
        <f t="shared" si="471"/>
        <v>0</v>
      </c>
      <c r="AH2191" s="37">
        <f t="shared" si="472"/>
        <v>0</v>
      </c>
      <c r="AI2191" s="35" t="str">
        <f t="shared" si="473"/>
        <v>Nusidėvėjęs</v>
      </c>
      <c r="AJ2191" s="38" t="str">
        <f>IF(AND(F2191&lt;&gt;[3]Pav.tvarkyklė!$B$12,F2191&lt;&gt;[3]Pav.tvarkyklė!$B$13),"GVTNT","X")</f>
        <v>GVTNT</v>
      </c>
      <c r="AK2191" s="39">
        <f t="shared" si="475"/>
        <v>0</v>
      </c>
      <c r="AL2191" s="41"/>
      <c r="AM2191" s="41"/>
      <c r="AN2191" s="41">
        <f t="shared" si="477"/>
        <v>1900</v>
      </c>
      <c r="AO2191" s="41"/>
      <c r="AP2191" s="41"/>
      <c r="AQ2191" s="41"/>
      <c r="AR2191" s="42"/>
      <c r="AS2191" s="42"/>
      <c r="AU2191" s="43">
        <f t="shared" si="478"/>
        <v>0</v>
      </c>
    </row>
    <row r="2192" spans="1:47" ht="15" customHeight="1" x14ac:dyDescent="0.25">
      <c r="A2192" s="11"/>
      <c r="B2192" s="19">
        <v>2361</v>
      </c>
      <c r="C2192" s="74"/>
      <c r="D2192" s="77"/>
      <c r="E2192" s="78"/>
      <c r="F2192" s="78"/>
      <c r="G2192" s="80"/>
      <c r="H2192" s="49"/>
      <c r="I2192" s="79"/>
      <c r="J2192" s="27"/>
      <c r="K2192" s="27"/>
      <c r="L2192" s="79"/>
      <c r="M2192" s="81"/>
      <c r="N2192" s="29">
        <v>0</v>
      </c>
      <c r="O2192" s="30" t="str">
        <f>IF(G2192&lt;=$N$2,"",IF(F2192=[3]Pav.tvarkyklė!$B$13,"",IF(ISBLANK(R2192),"X","")))</f>
        <v/>
      </c>
      <c r="P2192" s="88"/>
      <c r="Q2192" s="78"/>
      <c r="R2192" s="78"/>
      <c r="S2192" s="63"/>
      <c r="T2192" s="63"/>
      <c r="U2192" s="34" t="str">
        <f>IFERROR(INDEX('[3]5.Grup_T'!$G$4:$G$22,MATCH('6.Turtas'!E2192,'[3]5.Grup_T'!$E$4:$E$22,0)),"0")</f>
        <v>0</v>
      </c>
      <c r="V2192" s="35">
        <f t="shared" si="465"/>
        <v>0</v>
      </c>
      <c r="W2192" s="35">
        <f>IF(NOT(ISBLANK(H2192)),(12-DATEDIF(H2192,'[3]1.Pradzia'!$D$13,"m")),0)</f>
        <v>0</v>
      </c>
      <c r="X2192" s="35">
        <f t="shared" si="466"/>
        <v>0</v>
      </c>
      <c r="Y2192" s="35">
        <f t="shared" si="476"/>
        <v>0</v>
      </c>
      <c r="Z2192" s="35">
        <f t="shared" si="474"/>
        <v>0</v>
      </c>
      <c r="AA2192" s="36">
        <f t="shared" si="467"/>
        <v>0</v>
      </c>
      <c r="AB2192" s="36">
        <f t="shared" si="468"/>
        <v>0</v>
      </c>
      <c r="AC2192" s="37">
        <f t="shared" si="469"/>
        <v>0</v>
      </c>
      <c r="AD2192" s="35">
        <f>IF(OR(YEAR(G2192)&lt;2019,O2192="X"),0,IF(ISBLANK(H2192),DATEDIF(G2192,'[3]1.Pradzia'!$D$13,"M"),DATEDIF(G2192,H2192,"m")))</f>
        <v>0</v>
      </c>
      <c r="AE2192" s="37">
        <f>IF(E2192='[3]5.Grup_T'!$E$20,0,IF(AD2192&lt;&gt;0,M2192/V2192*MIN(12,AD2192),0))</f>
        <v>0</v>
      </c>
      <c r="AF2192" s="37">
        <f t="shared" si="470"/>
        <v>0</v>
      </c>
      <c r="AG2192" s="37">
        <f t="shared" si="471"/>
        <v>0</v>
      </c>
      <c r="AH2192" s="37">
        <f t="shared" si="472"/>
        <v>0</v>
      </c>
      <c r="AI2192" s="35" t="str">
        <f t="shared" si="473"/>
        <v>Nusidėvėjęs</v>
      </c>
      <c r="AJ2192" s="38" t="str">
        <f>IF(AND(F2192&lt;&gt;[3]Pav.tvarkyklė!$B$12,F2192&lt;&gt;[3]Pav.tvarkyklė!$B$13),"GVTNT","X")</f>
        <v>GVTNT</v>
      </c>
      <c r="AK2192" s="39">
        <f t="shared" si="475"/>
        <v>0</v>
      </c>
      <c r="AL2192" s="41"/>
      <c r="AM2192" s="41"/>
      <c r="AN2192" s="41">
        <f t="shared" si="477"/>
        <v>1900</v>
      </c>
      <c r="AO2192" s="41"/>
      <c r="AP2192" s="41"/>
      <c r="AQ2192" s="41"/>
      <c r="AR2192" s="42"/>
      <c r="AS2192" s="42"/>
      <c r="AU2192" s="43">
        <f t="shared" si="478"/>
        <v>0</v>
      </c>
    </row>
    <row r="2193" spans="1:47" ht="15" customHeight="1" x14ac:dyDescent="0.25">
      <c r="A2193" s="11"/>
      <c r="B2193" s="19">
        <v>2362</v>
      </c>
      <c r="C2193" s="74"/>
      <c r="D2193" s="77"/>
      <c r="E2193" s="78"/>
      <c r="F2193" s="78"/>
      <c r="G2193" s="80"/>
      <c r="H2193" s="49"/>
      <c r="I2193" s="79"/>
      <c r="J2193" s="27"/>
      <c r="K2193" s="27"/>
      <c r="L2193" s="79"/>
      <c r="M2193" s="81"/>
      <c r="N2193" s="29">
        <v>0</v>
      </c>
      <c r="O2193" s="30" t="str">
        <f>IF(G2193&lt;=$N$2,"",IF(F2193=[3]Pav.tvarkyklė!$B$13,"",IF(ISBLANK(R2193),"X","")))</f>
        <v/>
      </c>
      <c r="P2193" s="88"/>
      <c r="Q2193" s="78"/>
      <c r="R2193" s="78"/>
      <c r="S2193" s="63"/>
      <c r="T2193" s="63"/>
      <c r="U2193" s="34" t="str">
        <f>IFERROR(INDEX('[3]5.Grup_T'!$G$4:$G$22,MATCH('6.Turtas'!E2193,'[3]5.Grup_T'!$E$4:$E$22,0)),"0")</f>
        <v>0</v>
      </c>
      <c r="V2193" s="35">
        <f t="shared" si="465"/>
        <v>0</v>
      </c>
      <c r="W2193" s="35">
        <f>IF(NOT(ISBLANK(H2193)),(12-DATEDIF(H2193,'[3]1.Pradzia'!$D$13,"m")),0)</f>
        <v>0</v>
      </c>
      <c r="X2193" s="35">
        <f t="shared" si="466"/>
        <v>0</v>
      </c>
      <c r="Y2193" s="35">
        <f t="shared" si="476"/>
        <v>0</v>
      </c>
      <c r="Z2193" s="35">
        <f t="shared" si="474"/>
        <v>0</v>
      </c>
      <c r="AA2193" s="36">
        <f t="shared" si="467"/>
        <v>0</v>
      </c>
      <c r="AB2193" s="36">
        <f t="shared" si="468"/>
        <v>0</v>
      </c>
      <c r="AC2193" s="37">
        <f t="shared" si="469"/>
        <v>0</v>
      </c>
      <c r="AD2193" s="35">
        <f>IF(OR(YEAR(G2193)&lt;2019,O2193="X"),0,IF(ISBLANK(H2193),DATEDIF(G2193,'[3]1.Pradzia'!$D$13,"M"),DATEDIF(G2193,H2193,"m")))</f>
        <v>0</v>
      </c>
      <c r="AE2193" s="37">
        <f>IF(E2193='[3]5.Grup_T'!$E$20,0,IF(AD2193&lt;&gt;0,M2193/V2193*MIN(12,AD2193),0))</f>
        <v>0</v>
      </c>
      <c r="AF2193" s="37">
        <f t="shared" si="470"/>
        <v>0</v>
      </c>
      <c r="AG2193" s="37">
        <f t="shared" si="471"/>
        <v>0</v>
      </c>
      <c r="AH2193" s="37">
        <f t="shared" si="472"/>
        <v>0</v>
      </c>
      <c r="AI2193" s="35" t="str">
        <f t="shared" si="473"/>
        <v>Nusidėvėjęs</v>
      </c>
      <c r="AJ2193" s="38" t="str">
        <f>IF(AND(F2193&lt;&gt;[3]Pav.tvarkyklė!$B$12,F2193&lt;&gt;[3]Pav.tvarkyklė!$B$13),"GVTNT","X")</f>
        <v>GVTNT</v>
      </c>
      <c r="AK2193" s="39">
        <f t="shared" si="475"/>
        <v>0</v>
      </c>
      <c r="AL2193" s="41"/>
      <c r="AM2193" s="41"/>
      <c r="AN2193" s="41">
        <f t="shared" si="477"/>
        <v>1900</v>
      </c>
      <c r="AO2193" s="41"/>
      <c r="AP2193" s="41"/>
      <c r="AQ2193" s="41"/>
      <c r="AR2193" s="42"/>
      <c r="AS2193" s="42"/>
      <c r="AU2193" s="43">
        <f t="shared" si="478"/>
        <v>0</v>
      </c>
    </row>
    <row r="2194" spans="1:47" ht="15" customHeight="1" x14ac:dyDescent="0.25">
      <c r="A2194" s="11"/>
      <c r="B2194" s="19">
        <v>2363</v>
      </c>
      <c r="C2194" s="74"/>
      <c r="D2194" s="77"/>
      <c r="E2194" s="78"/>
      <c r="F2194" s="78"/>
      <c r="G2194" s="80"/>
      <c r="H2194" s="49"/>
      <c r="I2194" s="79"/>
      <c r="J2194" s="27"/>
      <c r="K2194" s="27"/>
      <c r="L2194" s="79"/>
      <c r="M2194" s="81"/>
      <c r="N2194" s="29">
        <v>0</v>
      </c>
      <c r="O2194" s="30" t="str">
        <f>IF(G2194&lt;=$N$2,"",IF(F2194=[3]Pav.tvarkyklė!$B$13,"",IF(ISBLANK(R2194),"X","")))</f>
        <v/>
      </c>
      <c r="P2194" s="88"/>
      <c r="Q2194" s="78"/>
      <c r="R2194" s="78"/>
      <c r="S2194" s="63"/>
      <c r="T2194" s="63"/>
      <c r="U2194" s="34" t="str">
        <f>IFERROR(INDEX('[3]5.Grup_T'!$G$4:$G$22,MATCH('6.Turtas'!E2194,'[3]5.Grup_T'!$E$4:$E$22,0)),"0")</f>
        <v>0</v>
      </c>
      <c r="V2194" s="35">
        <f t="shared" ref="V2194:V2257" si="479">U2194*12</f>
        <v>0</v>
      </c>
      <c r="W2194" s="35">
        <f>IF(NOT(ISBLANK(H2194)),(12-DATEDIF(H2194,'[3]1.Pradzia'!$D$13,"m")),0)</f>
        <v>0</v>
      </c>
      <c r="X2194" s="35">
        <f t="shared" ref="X2194:X2257" si="480">IF(OR(ISBLANK(C2194),YEAR(G2194)&gt;=2019),0,DATEDIF(G2194,$N$2,"M"))</f>
        <v>0</v>
      </c>
      <c r="Y2194" s="35">
        <f t="shared" si="476"/>
        <v>0</v>
      </c>
      <c r="Z2194" s="35">
        <f t="shared" si="474"/>
        <v>0</v>
      </c>
      <c r="AA2194" s="36">
        <f t="shared" ref="AA2194:AA2257" si="481">+IF(Z2194&lt;=0,0,N2194/Z2194)</f>
        <v>0</v>
      </c>
      <c r="AB2194" s="36">
        <f t="shared" ref="AB2194:AB2257" si="482">IF(Z2194&lt;=0,N2194,N2194/Z2194*Y2194)</f>
        <v>0</v>
      </c>
      <c r="AC2194" s="37">
        <f t="shared" ref="AC2194:AC2257" si="483">IF(YEAR(G2194)&lt;2019,M2194-N2194+AB2194,0)</f>
        <v>0</v>
      </c>
      <c r="AD2194" s="35">
        <f>IF(OR(YEAR(G2194)&lt;2019,O2194="X"),0,IF(ISBLANK(H2194),DATEDIF(G2194,'[3]1.Pradzia'!$D$13,"M"),DATEDIF(G2194,H2194,"m")))</f>
        <v>0</v>
      </c>
      <c r="AE2194" s="37">
        <f>IF(E2194='[3]5.Grup_T'!$E$20,0,IF(AD2194&lt;&gt;0,M2194/V2194*MIN(12,AD2194),0))</f>
        <v>0</v>
      </c>
      <c r="AF2194" s="37">
        <f t="shared" ref="AF2194:AF2257" si="484">+AB2194+AE2194</f>
        <v>0</v>
      </c>
      <c r="AG2194" s="37">
        <f t="shared" ref="AG2194:AG2257" si="485">AC2194+AE2194</f>
        <v>0</v>
      </c>
      <c r="AH2194" s="37">
        <f t="shared" ref="AH2194:AH2257" si="486">M2194-AG2194</f>
        <v>0</v>
      </c>
      <c r="AI2194" s="35" t="str">
        <f t="shared" ref="AI2194:AI2257" si="487">IF(H2194&lt;&gt;0,"Nurašytas",IF(O2194="X","Nesuderintas",IF(AH2194&lt;=0,"Nusidėvėjęs","")))</f>
        <v>Nusidėvėjęs</v>
      </c>
      <c r="AJ2194" s="38" t="str">
        <f>IF(AND(F2194&lt;&gt;[3]Pav.tvarkyklė!$B$12,F2194&lt;&gt;[3]Pav.tvarkyklė!$B$13),"GVTNT","X")</f>
        <v>GVTNT</v>
      </c>
      <c r="AK2194" s="39">
        <f t="shared" si="475"/>
        <v>0</v>
      </c>
      <c r="AL2194" s="41"/>
      <c r="AM2194" s="41"/>
      <c r="AN2194" s="41">
        <f t="shared" si="477"/>
        <v>1900</v>
      </c>
      <c r="AO2194" s="41"/>
      <c r="AP2194" s="41"/>
      <c r="AQ2194" s="41"/>
      <c r="AR2194" s="42"/>
      <c r="AS2194" s="42"/>
      <c r="AU2194" s="43">
        <f t="shared" si="478"/>
        <v>0</v>
      </c>
    </row>
    <row r="2195" spans="1:47" ht="15" customHeight="1" x14ac:dyDescent="0.25">
      <c r="A2195" s="11"/>
      <c r="B2195" s="19">
        <v>2364</v>
      </c>
      <c r="C2195" s="74"/>
      <c r="D2195" s="77"/>
      <c r="E2195" s="78"/>
      <c r="F2195" s="78"/>
      <c r="G2195" s="80"/>
      <c r="H2195" s="49"/>
      <c r="I2195" s="79"/>
      <c r="J2195" s="27"/>
      <c r="K2195" s="27"/>
      <c r="L2195" s="79"/>
      <c r="M2195" s="81"/>
      <c r="N2195" s="29">
        <v>0</v>
      </c>
      <c r="O2195" s="30" t="str">
        <f>IF(G2195&lt;=$N$2,"",IF(F2195=[3]Pav.tvarkyklė!$B$13,"",IF(ISBLANK(R2195),"X","")))</f>
        <v/>
      </c>
      <c r="P2195" s="88"/>
      <c r="Q2195" s="78"/>
      <c r="R2195" s="78"/>
      <c r="S2195" s="63"/>
      <c r="T2195" s="63"/>
      <c r="U2195" s="34" t="str">
        <f>IFERROR(INDEX('[3]5.Grup_T'!$G$4:$G$22,MATCH('6.Turtas'!E2195,'[3]5.Grup_T'!$E$4:$E$22,0)),"0")</f>
        <v>0</v>
      </c>
      <c r="V2195" s="35">
        <f t="shared" si="479"/>
        <v>0</v>
      </c>
      <c r="W2195" s="35">
        <f>IF(NOT(ISBLANK(H2195)),(12-DATEDIF(H2195,'[3]1.Pradzia'!$D$13,"m")),0)</f>
        <v>0</v>
      </c>
      <c r="X2195" s="35">
        <f t="shared" si="480"/>
        <v>0</v>
      </c>
      <c r="Y2195" s="35">
        <f t="shared" si="476"/>
        <v>0</v>
      </c>
      <c r="Z2195" s="35">
        <f t="shared" ref="Z2195:Z2258" si="488">IF(YEAR(G2195)&gt;=2019,0,V2195-X2195)</f>
        <v>0</v>
      </c>
      <c r="AA2195" s="36">
        <f t="shared" si="481"/>
        <v>0</v>
      </c>
      <c r="AB2195" s="36">
        <f t="shared" si="482"/>
        <v>0</v>
      </c>
      <c r="AC2195" s="37">
        <f t="shared" si="483"/>
        <v>0</v>
      </c>
      <c r="AD2195" s="35">
        <f>IF(OR(YEAR(G2195)&lt;2019,O2195="X"),0,IF(ISBLANK(H2195),DATEDIF(G2195,'[3]1.Pradzia'!$D$13,"M"),DATEDIF(G2195,H2195,"m")))</f>
        <v>0</v>
      </c>
      <c r="AE2195" s="37">
        <f>IF(E2195='[3]5.Grup_T'!$E$20,0,IF(AD2195&lt;&gt;0,M2195/V2195*MIN(12,AD2195),0))</f>
        <v>0</v>
      </c>
      <c r="AF2195" s="37">
        <f t="shared" si="484"/>
        <v>0</v>
      </c>
      <c r="AG2195" s="37">
        <f t="shared" si="485"/>
        <v>0</v>
      </c>
      <c r="AH2195" s="37">
        <f t="shared" si="486"/>
        <v>0</v>
      </c>
      <c r="AI2195" s="35" t="str">
        <f t="shared" si="487"/>
        <v>Nusidėvėjęs</v>
      </c>
      <c r="AJ2195" s="38" t="str">
        <f>IF(AND(F2195&lt;&gt;[3]Pav.tvarkyklė!$B$12,F2195&lt;&gt;[3]Pav.tvarkyklė!$B$13),"GVTNT","X")</f>
        <v>GVTNT</v>
      </c>
      <c r="AK2195" s="39">
        <f t="shared" ref="AK2195:AK2258" si="489">I2195-J2195-K2195-L2195-M2195</f>
        <v>0</v>
      </c>
      <c r="AL2195" s="41"/>
      <c r="AM2195" s="41"/>
      <c r="AN2195" s="41">
        <f t="shared" si="477"/>
        <v>1900</v>
      </c>
      <c r="AO2195" s="41"/>
      <c r="AP2195" s="41"/>
      <c r="AQ2195" s="41"/>
      <c r="AR2195" s="42"/>
      <c r="AS2195" s="42"/>
      <c r="AU2195" s="43">
        <f t="shared" si="478"/>
        <v>0</v>
      </c>
    </row>
    <row r="2196" spans="1:47" ht="15" customHeight="1" x14ac:dyDescent="0.25">
      <c r="A2196" s="11"/>
      <c r="B2196" s="19">
        <v>2365</v>
      </c>
      <c r="C2196" s="74"/>
      <c r="D2196" s="77"/>
      <c r="E2196" s="78"/>
      <c r="F2196" s="78"/>
      <c r="G2196" s="80"/>
      <c r="H2196" s="49"/>
      <c r="I2196" s="79"/>
      <c r="J2196" s="27"/>
      <c r="K2196" s="27"/>
      <c r="L2196" s="79"/>
      <c r="M2196" s="81"/>
      <c r="N2196" s="29">
        <v>0</v>
      </c>
      <c r="O2196" s="30" t="str">
        <f>IF(G2196&lt;=$N$2,"",IF(F2196=[3]Pav.tvarkyklė!$B$13,"",IF(ISBLANK(R2196),"X","")))</f>
        <v/>
      </c>
      <c r="P2196" s="88"/>
      <c r="Q2196" s="78"/>
      <c r="R2196" s="78"/>
      <c r="S2196" s="63"/>
      <c r="T2196" s="63"/>
      <c r="U2196" s="34" t="str">
        <f>IFERROR(INDEX('[3]5.Grup_T'!$G$4:$G$22,MATCH('6.Turtas'!E2196,'[3]5.Grup_T'!$E$4:$E$22,0)),"0")</f>
        <v>0</v>
      </c>
      <c r="V2196" s="35">
        <f t="shared" si="479"/>
        <v>0</v>
      </c>
      <c r="W2196" s="35">
        <f>IF(NOT(ISBLANK(H2196)),(12-DATEDIF(H2196,'[3]1.Pradzia'!$D$13,"m")),0)</f>
        <v>0</v>
      </c>
      <c r="X2196" s="35">
        <f t="shared" si="480"/>
        <v>0</v>
      </c>
      <c r="Y2196" s="35">
        <f t="shared" si="476"/>
        <v>0</v>
      </c>
      <c r="Z2196" s="35">
        <f t="shared" si="488"/>
        <v>0</v>
      </c>
      <c r="AA2196" s="36">
        <f t="shared" si="481"/>
        <v>0</v>
      </c>
      <c r="AB2196" s="36">
        <f t="shared" si="482"/>
        <v>0</v>
      </c>
      <c r="AC2196" s="37">
        <f t="shared" si="483"/>
        <v>0</v>
      </c>
      <c r="AD2196" s="35">
        <f>IF(OR(YEAR(G2196)&lt;2019,O2196="X"),0,IF(ISBLANK(H2196),DATEDIF(G2196,'[3]1.Pradzia'!$D$13,"M"),DATEDIF(G2196,H2196,"m")))</f>
        <v>0</v>
      </c>
      <c r="AE2196" s="37">
        <f>IF(E2196='[3]5.Grup_T'!$E$20,0,IF(AD2196&lt;&gt;0,M2196/V2196*MIN(12,AD2196),0))</f>
        <v>0</v>
      </c>
      <c r="AF2196" s="37">
        <f t="shared" si="484"/>
        <v>0</v>
      </c>
      <c r="AG2196" s="37">
        <f t="shared" si="485"/>
        <v>0</v>
      </c>
      <c r="AH2196" s="37">
        <f t="shared" si="486"/>
        <v>0</v>
      </c>
      <c r="AI2196" s="35" t="str">
        <f t="shared" si="487"/>
        <v>Nusidėvėjęs</v>
      </c>
      <c r="AJ2196" s="38" t="str">
        <f>IF(AND(F2196&lt;&gt;[3]Pav.tvarkyklė!$B$12,F2196&lt;&gt;[3]Pav.tvarkyklė!$B$13),"GVTNT","X")</f>
        <v>GVTNT</v>
      </c>
      <c r="AK2196" s="39">
        <f t="shared" si="489"/>
        <v>0</v>
      </c>
      <c r="AL2196" s="41"/>
      <c r="AM2196" s="41"/>
      <c r="AN2196" s="41">
        <f t="shared" si="477"/>
        <v>1900</v>
      </c>
      <c r="AO2196" s="41"/>
      <c r="AP2196" s="41"/>
      <c r="AQ2196" s="41"/>
      <c r="AR2196" s="42"/>
      <c r="AS2196" s="42"/>
      <c r="AU2196" s="43">
        <f t="shared" si="478"/>
        <v>0</v>
      </c>
    </row>
    <row r="2197" spans="1:47" ht="15" customHeight="1" x14ac:dyDescent="0.25">
      <c r="A2197" s="11"/>
      <c r="B2197" s="19">
        <v>2366</v>
      </c>
      <c r="C2197" s="74"/>
      <c r="D2197" s="77"/>
      <c r="E2197" s="78"/>
      <c r="F2197" s="78"/>
      <c r="G2197" s="80"/>
      <c r="H2197" s="49"/>
      <c r="I2197" s="79"/>
      <c r="J2197" s="27"/>
      <c r="K2197" s="27"/>
      <c r="L2197" s="79"/>
      <c r="M2197" s="81"/>
      <c r="N2197" s="29">
        <v>0</v>
      </c>
      <c r="O2197" s="30" t="str">
        <f>IF(G2197&lt;=$N$2,"",IF(F2197=[3]Pav.tvarkyklė!$B$13,"",IF(ISBLANK(R2197),"X","")))</f>
        <v/>
      </c>
      <c r="P2197" s="88"/>
      <c r="Q2197" s="78"/>
      <c r="R2197" s="78"/>
      <c r="S2197" s="63"/>
      <c r="T2197" s="63"/>
      <c r="U2197" s="34" t="str">
        <f>IFERROR(INDEX('[3]5.Grup_T'!$G$4:$G$22,MATCH('6.Turtas'!E2197,'[3]5.Grup_T'!$E$4:$E$22,0)),"0")</f>
        <v>0</v>
      </c>
      <c r="V2197" s="35">
        <f t="shared" si="479"/>
        <v>0</v>
      </c>
      <c r="W2197" s="35">
        <f>IF(NOT(ISBLANK(H2197)),(12-DATEDIF(H2197,'[3]1.Pradzia'!$D$13,"m")),0)</f>
        <v>0</v>
      </c>
      <c r="X2197" s="35">
        <f t="shared" si="480"/>
        <v>0</v>
      </c>
      <c r="Y2197" s="35">
        <f t="shared" si="476"/>
        <v>0</v>
      </c>
      <c r="Z2197" s="35">
        <f t="shared" si="488"/>
        <v>0</v>
      </c>
      <c r="AA2197" s="36">
        <f t="shared" si="481"/>
        <v>0</v>
      </c>
      <c r="AB2197" s="36">
        <f t="shared" si="482"/>
        <v>0</v>
      </c>
      <c r="AC2197" s="37">
        <f t="shared" si="483"/>
        <v>0</v>
      </c>
      <c r="AD2197" s="35">
        <f>IF(OR(YEAR(G2197)&lt;2019,O2197="X"),0,IF(ISBLANK(H2197),DATEDIF(G2197,'[3]1.Pradzia'!$D$13,"M"),DATEDIF(G2197,H2197,"m")))</f>
        <v>0</v>
      </c>
      <c r="AE2197" s="37">
        <f>IF(E2197='[3]5.Grup_T'!$E$20,0,IF(AD2197&lt;&gt;0,M2197/V2197*MIN(12,AD2197),0))</f>
        <v>0</v>
      </c>
      <c r="AF2197" s="37">
        <f t="shared" si="484"/>
        <v>0</v>
      </c>
      <c r="AG2197" s="37">
        <f t="shared" si="485"/>
        <v>0</v>
      </c>
      <c r="AH2197" s="37">
        <f t="shared" si="486"/>
        <v>0</v>
      </c>
      <c r="AI2197" s="35" t="str">
        <f t="shared" si="487"/>
        <v>Nusidėvėjęs</v>
      </c>
      <c r="AJ2197" s="38" t="str">
        <f>IF(AND(F2197&lt;&gt;[3]Pav.tvarkyklė!$B$12,F2197&lt;&gt;[3]Pav.tvarkyklė!$B$13),"GVTNT","X")</f>
        <v>GVTNT</v>
      </c>
      <c r="AK2197" s="39">
        <f t="shared" si="489"/>
        <v>0</v>
      </c>
      <c r="AL2197" s="41"/>
      <c r="AM2197" s="41"/>
      <c r="AN2197" s="41">
        <f t="shared" si="477"/>
        <v>1900</v>
      </c>
      <c r="AO2197" s="41"/>
      <c r="AP2197" s="41"/>
      <c r="AQ2197" s="41"/>
      <c r="AR2197" s="42"/>
      <c r="AS2197" s="42"/>
      <c r="AU2197" s="43">
        <f t="shared" si="478"/>
        <v>0</v>
      </c>
    </row>
    <row r="2198" spans="1:47" ht="15" customHeight="1" x14ac:dyDescent="0.25">
      <c r="A2198" s="11"/>
      <c r="B2198" s="19">
        <v>2367</v>
      </c>
      <c r="C2198" s="74"/>
      <c r="D2198" s="77"/>
      <c r="E2198" s="78"/>
      <c r="F2198" s="74"/>
      <c r="G2198" s="80"/>
      <c r="H2198" s="49"/>
      <c r="I2198" s="79"/>
      <c r="J2198" s="27"/>
      <c r="K2198" s="27"/>
      <c r="L2198" s="79"/>
      <c r="M2198" s="81"/>
      <c r="N2198" s="29">
        <v>0</v>
      </c>
      <c r="O2198" s="30" t="str">
        <f>IF(G2198&lt;=$N$2,"",IF(F2198=[3]Pav.tvarkyklė!$B$13,"",IF(ISBLANK(R2198),"X","")))</f>
        <v/>
      </c>
      <c r="P2198" s="88"/>
      <c r="Q2198" s="78"/>
      <c r="R2198" s="78"/>
      <c r="S2198" s="63"/>
      <c r="T2198" s="63"/>
      <c r="U2198" s="34" t="str">
        <f>IFERROR(INDEX('[3]5.Grup_T'!$G$4:$G$22,MATCH('6.Turtas'!E2198,'[3]5.Grup_T'!$E$4:$E$22,0)),"0")</f>
        <v>0</v>
      </c>
      <c r="V2198" s="35">
        <f t="shared" si="479"/>
        <v>0</v>
      </c>
      <c r="W2198" s="35">
        <f>IF(NOT(ISBLANK(H2198)),(12-DATEDIF(H2198,'[3]1.Pradzia'!$D$13,"m")),0)</f>
        <v>0</v>
      </c>
      <c r="X2198" s="35">
        <f t="shared" si="480"/>
        <v>0</v>
      </c>
      <c r="Y2198" s="35">
        <f t="shared" si="476"/>
        <v>0</v>
      </c>
      <c r="Z2198" s="35">
        <f t="shared" si="488"/>
        <v>0</v>
      </c>
      <c r="AA2198" s="36">
        <f t="shared" si="481"/>
        <v>0</v>
      </c>
      <c r="AB2198" s="36">
        <f t="shared" si="482"/>
        <v>0</v>
      </c>
      <c r="AC2198" s="37">
        <f t="shared" si="483"/>
        <v>0</v>
      </c>
      <c r="AD2198" s="35">
        <f>IF(OR(YEAR(G2198)&lt;2019,O2198="X"),0,IF(ISBLANK(H2198),DATEDIF(G2198,'[3]1.Pradzia'!$D$13,"M"),DATEDIF(G2198,H2198,"m")))</f>
        <v>0</v>
      </c>
      <c r="AE2198" s="37">
        <f>IF(E2198='[3]5.Grup_T'!$E$20,0,IF(AD2198&lt;&gt;0,M2198/V2198*MIN(12,AD2198),0))</f>
        <v>0</v>
      </c>
      <c r="AF2198" s="37">
        <f t="shared" si="484"/>
        <v>0</v>
      </c>
      <c r="AG2198" s="37">
        <f t="shared" si="485"/>
        <v>0</v>
      </c>
      <c r="AH2198" s="37">
        <f t="shared" si="486"/>
        <v>0</v>
      </c>
      <c r="AI2198" s="35" t="str">
        <f t="shared" si="487"/>
        <v>Nusidėvėjęs</v>
      </c>
      <c r="AJ2198" s="38" t="str">
        <f>IF(AND(F2198&lt;&gt;[3]Pav.tvarkyklė!$B$12,F2198&lt;&gt;[3]Pav.tvarkyklė!$B$13),"GVTNT","X")</f>
        <v>GVTNT</v>
      </c>
      <c r="AK2198" s="39">
        <f t="shared" si="489"/>
        <v>0</v>
      </c>
      <c r="AL2198" s="41"/>
      <c r="AM2198" s="41"/>
      <c r="AN2198" s="41">
        <f t="shared" si="477"/>
        <v>1900</v>
      </c>
      <c r="AO2198" s="41"/>
      <c r="AP2198" s="41"/>
      <c r="AQ2198" s="41"/>
      <c r="AR2198" s="42"/>
      <c r="AS2198" s="42"/>
      <c r="AU2198" s="43">
        <f t="shared" si="478"/>
        <v>0</v>
      </c>
    </row>
    <row r="2199" spans="1:47" ht="15" customHeight="1" x14ac:dyDescent="0.25">
      <c r="A2199" s="11"/>
      <c r="B2199" s="19">
        <v>2368</v>
      </c>
      <c r="C2199" s="74"/>
      <c r="D2199" s="77"/>
      <c r="E2199" s="78"/>
      <c r="F2199" s="74"/>
      <c r="G2199" s="80"/>
      <c r="H2199" s="49"/>
      <c r="I2199" s="79"/>
      <c r="J2199" s="27"/>
      <c r="K2199" s="27"/>
      <c r="L2199" s="79"/>
      <c r="M2199" s="81"/>
      <c r="N2199" s="29">
        <v>0</v>
      </c>
      <c r="O2199" s="30" t="str">
        <f>IF(G2199&lt;=$N$2,"",IF(F2199=[3]Pav.tvarkyklė!$B$13,"",IF(ISBLANK(R2199),"X","")))</f>
        <v/>
      </c>
      <c r="P2199" s="88"/>
      <c r="Q2199" s="78"/>
      <c r="R2199" s="78"/>
      <c r="S2199" s="63"/>
      <c r="T2199" s="63"/>
      <c r="U2199" s="34" t="str">
        <f>IFERROR(INDEX('[3]5.Grup_T'!$G$4:$G$22,MATCH('6.Turtas'!E2199,'[3]5.Grup_T'!$E$4:$E$22,0)),"0")</f>
        <v>0</v>
      </c>
      <c r="V2199" s="35">
        <f t="shared" si="479"/>
        <v>0</v>
      </c>
      <c r="W2199" s="35">
        <f>IF(NOT(ISBLANK(H2199)),(12-DATEDIF(H2199,'[3]1.Pradzia'!$D$13,"m")),0)</f>
        <v>0</v>
      </c>
      <c r="X2199" s="35">
        <f t="shared" si="480"/>
        <v>0</v>
      </c>
      <c r="Y2199" s="35">
        <f t="shared" si="476"/>
        <v>0</v>
      </c>
      <c r="Z2199" s="35">
        <f t="shared" si="488"/>
        <v>0</v>
      </c>
      <c r="AA2199" s="36">
        <f t="shared" si="481"/>
        <v>0</v>
      </c>
      <c r="AB2199" s="36">
        <f t="shared" si="482"/>
        <v>0</v>
      </c>
      <c r="AC2199" s="37">
        <f t="shared" si="483"/>
        <v>0</v>
      </c>
      <c r="AD2199" s="35">
        <f>IF(OR(YEAR(G2199)&lt;2019,O2199="X"),0,IF(ISBLANK(H2199),DATEDIF(G2199,'[3]1.Pradzia'!$D$13,"M"),DATEDIF(G2199,H2199,"m")))</f>
        <v>0</v>
      </c>
      <c r="AE2199" s="37">
        <f>IF(E2199='[3]5.Grup_T'!$E$20,0,IF(AD2199&lt;&gt;0,M2199/V2199*MIN(12,AD2199),0))</f>
        <v>0</v>
      </c>
      <c r="AF2199" s="37">
        <f t="shared" si="484"/>
        <v>0</v>
      </c>
      <c r="AG2199" s="37">
        <f t="shared" si="485"/>
        <v>0</v>
      </c>
      <c r="AH2199" s="37">
        <f t="shared" si="486"/>
        <v>0</v>
      </c>
      <c r="AI2199" s="35" t="str">
        <f t="shared" si="487"/>
        <v>Nusidėvėjęs</v>
      </c>
      <c r="AJ2199" s="38" t="str">
        <f>IF(AND(F2199&lt;&gt;[3]Pav.tvarkyklė!$B$12,F2199&lt;&gt;[3]Pav.tvarkyklė!$B$13),"GVTNT","X")</f>
        <v>GVTNT</v>
      </c>
      <c r="AK2199" s="39">
        <f t="shared" si="489"/>
        <v>0</v>
      </c>
      <c r="AL2199" s="41"/>
      <c r="AM2199" s="41"/>
      <c r="AN2199" s="41">
        <f t="shared" si="477"/>
        <v>1900</v>
      </c>
      <c r="AO2199" s="41"/>
      <c r="AP2199" s="41"/>
      <c r="AQ2199" s="41"/>
      <c r="AR2199" s="42"/>
      <c r="AS2199" s="42"/>
      <c r="AU2199" s="43">
        <f t="shared" si="478"/>
        <v>0</v>
      </c>
    </row>
    <row r="2200" spans="1:47" ht="15" customHeight="1" x14ac:dyDescent="0.25">
      <c r="A2200" s="11"/>
      <c r="B2200" s="19">
        <v>2369</v>
      </c>
      <c r="C2200" s="74"/>
      <c r="D2200" s="77"/>
      <c r="E2200" s="78"/>
      <c r="F2200" s="74"/>
      <c r="G2200" s="80"/>
      <c r="H2200" s="49"/>
      <c r="I2200" s="79"/>
      <c r="J2200" s="27"/>
      <c r="K2200" s="27"/>
      <c r="L2200" s="79"/>
      <c r="M2200" s="81"/>
      <c r="N2200" s="29">
        <v>0</v>
      </c>
      <c r="O2200" s="30" t="str">
        <f>IF(G2200&lt;=$N$2,"",IF(F2200=[3]Pav.tvarkyklė!$B$13,"",IF(ISBLANK(R2200),"X","")))</f>
        <v/>
      </c>
      <c r="P2200" s="88"/>
      <c r="Q2200" s="78"/>
      <c r="R2200" s="78"/>
      <c r="S2200" s="63"/>
      <c r="T2200" s="63"/>
      <c r="U2200" s="34" t="str">
        <f>IFERROR(INDEX('[3]5.Grup_T'!$G$4:$G$22,MATCH('6.Turtas'!E2200,'[3]5.Grup_T'!$E$4:$E$22,0)),"0")</f>
        <v>0</v>
      </c>
      <c r="V2200" s="35">
        <f t="shared" si="479"/>
        <v>0</v>
      </c>
      <c r="W2200" s="35">
        <f>IF(NOT(ISBLANK(H2200)),(12-DATEDIF(H2200,'[3]1.Pradzia'!$D$13,"m")),0)</f>
        <v>0</v>
      </c>
      <c r="X2200" s="35">
        <f t="shared" si="480"/>
        <v>0</v>
      </c>
      <c r="Y2200" s="35">
        <f t="shared" si="476"/>
        <v>0</v>
      </c>
      <c r="Z2200" s="35">
        <f t="shared" si="488"/>
        <v>0</v>
      </c>
      <c r="AA2200" s="36">
        <f t="shared" si="481"/>
        <v>0</v>
      </c>
      <c r="AB2200" s="36">
        <f t="shared" si="482"/>
        <v>0</v>
      </c>
      <c r="AC2200" s="37">
        <f t="shared" si="483"/>
        <v>0</v>
      </c>
      <c r="AD2200" s="35">
        <f>IF(OR(YEAR(G2200)&lt;2019,O2200="X"),0,IF(ISBLANK(H2200),DATEDIF(G2200,'[3]1.Pradzia'!$D$13,"M"),DATEDIF(G2200,H2200,"m")))</f>
        <v>0</v>
      </c>
      <c r="AE2200" s="37">
        <f>IF(E2200='[3]5.Grup_T'!$E$20,0,IF(AD2200&lt;&gt;0,M2200/V2200*MIN(12,AD2200),0))</f>
        <v>0</v>
      </c>
      <c r="AF2200" s="37">
        <f t="shared" si="484"/>
        <v>0</v>
      </c>
      <c r="AG2200" s="37">
        <f t="shared" si="485"/>
        <v>0</v>
      </c>
      <c r="AH2200" s="37">
        <f t="shared" si="486"/>
        <v>0</v>
      </c>
      <c r="AI2200" s="35" t="str">
        <f t="shared" si="487"/>
        <v>Nusidėvėjęs</v>
      </c>
      <c r="AJ2200" s="38" t="str">
        <f>IF(AND(F2200&lt;&gt;[3]Pav.tvarkyklė!$B$12,F2200&lt;&gt;[3]Pav.tvarkyklė!$B$13),"GVTNT","X")</f>
        <v>GVTNT</v>
      </c>
      <c r="AK2200" s="39">
        <f t="shared" si="489"/>
        <v>0</v>
      </c>
      <c r="AL2200" s="41"/>
      <c r="AM2200" s="41"/>
      <c r="AN2200" s="41">
        <f t="shared" si="477"/>
        <v>1900</v>
      </c>
      <c r="AO2200" s="41"/>
      <c r="AP2200" s="41"/>
      <c r="AQ2200" s="41"/>
      <c r="AR2200" s="42"/>
      <c r="AS2200" s="42"/>
      <c r="AU2200" s="43">
        <f t="shared" si="478"/>
        <v>0</v>
      </c>
    </row>
    <row r="2201" spans="1:47" ht="15" customHeight="1" x14ac:dyDescent="0.25">
      <c r="A2201" s="11"/>
      <c r="B2201" s="19">
        <v>2370</v>
      </c>
      <c r="C2201" s="74"/>
      <c r="D2201" s="77"/>
      <c r="E2201" s="78"/>
      <c r="F2201" s="74"/>
      <c r="G2201" s="80"/>
      <c r="H2201" s="49"/>
      <c r="I2201" s="79"/>
      <c r="J2201" s="27"/>
      <c r="K2201" s="27"/>
      <c r="L2201" s="79"/>
      <c r="M2201" s="81"/>
      <c r="N2201" s="29">
        <v>0</v>
      </c>
      <c r="O2201" s="30" t="str">
        <f>IF(G2201&lt;=$N$2,"",IF(F2201=[3]Pav.tvarkyklė!$B$13,"",IF(ISBLANK(R2201),"X","")))</f>
        <v/>
      </c>
      <c r="P2201" s="88"/>
      <c r="Q2201" s="78"/>
      <c r="R2201" s="78"/>
      <c r="S2201" s="63"/>
      <c r="T2201" s="63"/>
      <c r="U2201" s="34" t="str">
        <f>IFERROR(INDEX('[3]5.Grup_T'!$G$4:$G$22,MATCH('6.Turtas'!E2201,'[3]5.Grup_T'!$E$4:$E$22,0)),"0")</f>
        <v>0</v>
      </c>
      <c r="V2201" s="35">
        <f t="shared" si="479"/>
        <v>0</v>
      </c>
      <c r="W2201" s="35">
        <f>IF(NOT(ISBLANK(H2201)),(12-DATEDIF(H2201,'[3]1.Pradzia'!$D$13,"m")),0)</f>
        <v>0</v>
      </c>
      <c r="X2201" s="35">
        <f t="shared" si="480"/>
        <v>0</v>
      </c>
      <c r="Y2201" s="35">
        <f t="shared" si="476"/>
        <v>0</v>
      </c>
      <c r="Z2201" s="35">
        <f t="shared" si="488"/>
        <v>0</v>
      </c>
      <c r="AA2201" s="36">
        <f t="shared" si="481"/>
        <v>0</v>
      </c>
      <c r="AB2201" s="36">
        <f t="shared" si="482"/>
        <v>0</v>
      </c>
      <c r="AC2201" s="37">
        <f t="shared" si="483"/>
        <v>0</v>
      </c>
      <c r="AD2201" s="35">
        <f>IF(OR(YEAR(G2201)&lt;2019,O2201="X"),0,IF(ISBLANK(H2201),DATEDIF(G2201,'[3]1.Pradzia'!$D$13,"M"),DATEDIF(G2201,H2201,"m")))</f>
        <v>0</v>
      </c>
      <c r="AE2201" s="37">
        <f>IF(E2201='[3]5.Grup_T'!$E$20,0,IF(AD2201&lt;&gt;0,M2201/V2201*MIN(12,AD2201),0))</f>
        <v>0</v>
      </c>
      <c r="AF2201" s="37">
        <f t="shared" si="484"/>
        <v>0</v>
      </c>
      <c r="AG2201" s="37">
        <f t="shared" si="485"/>
        <v>0</v>
      </c>
      <c r="AH2201" s="37">
        <f t="shared" si="486"/>
        <v>0</v>
      </c>
      <c r="AI2201" s="35" t="str">
        <f t="shared" si="487"/>
        <v>Nusidėvėjęs</v>
      </c>
      <c r="AJ2201" s="38" t="str">
        <f>IF(AND(F2201&lt;&gt;[3]Pav.tvarkyklė!$B$12,F2201&lt;&gt;[3]Pav.tvarkyklė!$B$13),"GVTNT","X")</f>
        <v>GVTNT</v>
      </c>
      <c r="AK2201" s="39">
        <f t="shared" si="489"/>
        <v>0</v>
      </c>
      <c r="AL2201" s="41"/>
      <c r="AM2201" s="41"/>
      <c r="AN2201" s="41">
        <f t="shared" si="477"/>
        <v>1900</v>
      </c>
      <c r="AO2201" s="41"/>
      <c r="AP2201" s="41"/>
      <c r="AQ2201" s="41"/>
      <c r="AR2201" s="42"/>
      <c r="AS2201" s="42"/>
      <c r="AU2201" s="43">
        <f t="shared" si="478"/>
        <v>0</v>
      </c>
    </row>
    <row r="2202" spans="1:47" ht="15" customHeight="1" x14ac:dyDescent="0.25">
      <c r="A2202" s="11"/>
      <c r="B2202" s="19">
        <v>2371</v>
      </c>
      <c r="C2202" s="74"/>
      <c r="D2202" s="77"/>
      <c r="E2202" s="78"/>
      <c r="F2202" s="74"/>
      <c r="G2202" s="80"/>
      <c r="H2202" s="49"/>
      <c r="I2202" s="79"/>
      <c r="J2202" s="27"/>
      <c r="K2202" s="27"/>
      <c r="L2202" s="79"/>
      <c r="M2202" s="81"/>
      <c r="N2202" s="29">
        <v>0</v>
      </c>
      <c r="O2202" s="30" t="str">
        <f>IF(G2202&lt;=$N$2,"",IF(F2202=[3]Pav.tvarkyklė!$B$13,"",IF(ISBLANK(R2202),"X","")))</f>
        <v/>
      </c>
      <c r="P2202" s="88"/>
      <c r="Q2202" s="78"/>
      <c r="R2202" s="78"/>
      <c r="S2202" s="63"/>
      <c r="T2202" s="63"/>
      <c r="U2202" s="34" t="str">
        <f>IFERROR(INDEX('[3]5.Grup_T'!$G$4:$G$22,MATCH('6.Turtas'!E2202,'[3]5.Grup_T'!$E$4:$E$22,0)),"0")</f>
        <v>0</v>
      </c>
      <c r="V2202" s="35">
        <f t="shared" si="479"/>
        <v>0</v>
      </c>
      <c r="W2202" s="35">
        <f>IF(NOT(ISBLANK(H2202)),(12-DATEDIF(H2202,'[3]1.Pradzia'!$D$13,"m")),0)</f>
        <v>0</v>
      </c>
      <c r="X2202" s="35">
        <f t="shared" si="480"/>
        <v>0</v>
      </c>
      <c r="Y2202" s="35">
        <f t="shared" si="476"/>
        <v>0</v>
      </c>
      <c r="Z2202" s="35">
        <f t="shared" si="488"/>
        <v>0</v>
      </c>
      <c r="AA2202" s="36">
        <f t="shared" si="481"/>
        <v>0</v>
      </c>
      <c r="AB2202" s="36">
        <f t="shared" si="482"/>
        <v>0</v>
      </c>
      <c r="AC2202" s="37">
        <f t="shared" si="483"/>
        <v>0</v>
      </c>
      <c r="AD2202" s="35">
        <f>IF(OR(YEAR(G2202)&lt;2019,O2202="X"),0,IF(ISBLANK(H2202),DATEDIF(G2202,'[3]1.Pradzia'!$D$13,"M"),DATEDIF(G2202,H2202,"m")))</f>
        <v>0</v>
      </c>
      <c r="AE2202" s="37">
        <f>IF(E2202='[3]5.Grup_T'!$E$20,0,IF(AD2202&lt;&gt;0,M2202/V2202*MIN(12,AD2202),0))</f>
        <v>0</v>
      </c>
      <c r="AF2202" s="37">
        <f t="shared" si="484"/>
        <v>0</v>
      </c>
      <c r="AG2202" s="37">
        <f t="shared" si="485"/>
        <v>0</v>
      </c>
      <c r="AH2202" s="37">
        <f t="shared" si="486"/>
        <v>0</v>
      </c>
      <c r="AI2202" s="35" t="str">
        <f t="shared" si="487"/>
        <v>Nusidėvėjęs</v>
      </c>
      <c r="AJ2202" s="38" t="str">
        <f>IF(AND(F2202&lt;&gt;[3]Pav.tvarkyklė!$B$12,F2202&lt;&gt;[3]Pav.tvarkyklė!$B$13),"GVTNT","X")</f>
        <v>GVTNT</v>
      </c>
      <c r="AK2202" s="39">
        <f t="shared" si="489"/>
        <v>0</v>
      </c>
      <c r="AL2202" s="41"/>
      <c r="AM2202" s="41"/>
      <c r="AN2202" s="41">
        <f t="shared" si="477"/>
        <v>1900</v>
      </c>
      <c r="AO2202" s="41"/>
      <c r="AP2202" s="41"/>
      <c r="AQ2202" s="41"/>
      <c r="AR2202" s="42"/>
      <c r="AS2202" s="42"/>
      <c r="AU2202" s="43">
        <f t="shared" si="478"/>
        <v>0</v>
      </c>
    </row>
    <row r="2203" spans="1:47" ht="15" customHeight="1" x14ac:dyDescent="0.25">
      <c r="A2203" s="11"/>
      <c r="B2203" s="19">
        <v>2372</v>
      </c>
      <c r="C2203" s="74"/>
      <c r="D2203" s="77"/>
      <c r="E2203" s="78"/>
      <c r="F2203" s="74"/>
      <c r="G2203" s="80"/>
      <c r="H2203" s="49"/>
      <c r="I2203" s="79"/>
      <c r="J2203" s="27"/>
      <c r="K2203" s="27"/>
      <c r="L2203" s="79"/>
      <c r="M2203" s="81"/>
      <c r="N2203" s="29">
        <v>0</v>
      </c>
      <c r="O2203" s="30" t="str">
        <f>IF(G2203&lt;=$N$2,"",IF(F2203=[3]Pav.tvarkyklė!$B$13,"",IF(ISBLANK(R2203),"X","")))</f>
        <v/>
      </c>
      <c r="P2203" s="88"/>
      <c r="Q2203" s="78"/>
      <c r="R2203" s="78"/>
      <c r="S2203" s="63"/>
      <c r="T2203" s="63"/>
      <c r="U2203" s="34" t="str">
        <f>IFERROR(INDEX('[3]5.Grup_T'!$G$4:$G$22,MATCH('6.Turtas'!E2203,'[3]5.Grup_T'!$E$4:$E$22,0)),"0")</f>
        <v>0</v>
      </c>
      <c r="V2203" s="35">
        <f t="shared" si="479"/>
        <v>0</v>
      </c>
      <c r="W2203" s="35">
        <f>IF(NOT(ISBLANK(H2203)),(12-DATEDIF(H2203,'[3]1.Pradzia'!$D$13,"m")),0)</f>
        <v>0</v>
      </c>
      <c r="X2203" s="35">
        <f t="shared" si="480"/>
        <v>0</v>
      </c>
      <c r="Y2203" s="35">
        <f t="shared" si="476"/>
        <v>0</v>
      </c>
      <c r="Z2203" s="35">
        <f t="shared" si="488"/>
        <v>0</v>
      </c>
      <c r="AA2203" s="36">
        <f t="shared" si="481"/>
        <v>0</v>
      </c>
      <c r="AB2203" s="36">
        <f t="shared" si="482"/>
        <v>0</v>
      </c>
      <c r="AC2203" s="37">
        <f t="shared" si="483"/>
        <v>0</v>
      </c>
      <c r="AD2203" s="35">
        <f>IF(OR(YEAR(G2203)&lt;2019,O2203="X"),0,IF(ISBLANK(H2203),DATEDIF(G2203,'[3]1.Pradzia'!$D$13,"M"),DATEDIF(G2203,H2203,"m")))</f>
        <v>0</v>
      </c>
      <c r="AE2203" s="37">
        <f>IF(E2203='[3]5.Grup_T'!$E$20,0,IF(AD2203&lt;&gt;0,M2203/V2203*MIN(12,AD2203),0))</f>
        <v>0</v>
      </c>
      <c r="AF2203" s="37">
        <f t="shared" si="484"/>
        <v>0</v>
      </c>
      <c r="AG2203" s="37">
        <f t="shared" si="485"/>
        <v>0</v>
      </c>
      <c r="AH2203" s="37">
        <f t="shared" si="486"/>
        <v>0</v>
      </c>
      <c r="AI2203" s="35" t="str">
        <f t="shared" si="487"/>
        <v>Nusidėvėjęs</v>
      </c>
      <c r="AJ2203" s="38" t="str">
        <f>IF(AND(F2203&lt;&gt;[3]Pav.tvarkyklė!$B$12,F2203&lt;&gt;[3]Pav.tvarkyklė!$B$13),"GVTNT","X")</f>
        <v>GVTNT</v>
      </c>
      <c r="AK2203" s="39">
        <f t="shared" si="489"/>
        <v>0</v>
      </c>
      <c r="AL2203" s="41"/>
      <c r="AM2203" s="41"/>
      <c r="AN2203" s="41">
        <f t="shared" si="477"/>
        <v>1900</v>
      </c>
      <c r="AO2203" s="41"/>
      <c r="AP2203" s="41"/>
      <c r="AQ2203" s="41"/>
      <c r="AR2203" s="42"/>
      <c r="AS2203" s="42"/>
      <c r="AU2203" s="43">
        <f t="shared" si="478"/>
        <v>0</v>
      </c>
    </row>
    <row r="2204" spans="1:47" ht="15" customHeight="1" x14ac:dyDescent="0.25">
      <c r="A2204" s="11"/>
      <c r="B2204" s="19">
        <v>2373</v>
      </c>
      <c r="C2204" s="74"/>
      <c r="D2204" s="77"/>
      <c r="E2204" s="78"/>
      <c r="F2204" s="74"/>
      <c r="G2204" s="80"/>
      <c r="H2204" s="49"/>
      <c r="I2204" s="79"/>
      <c r="J2204" s="27"/>
      <c r="K2204" s="27"/>
      <c r="L2204" s="79"/>
      <c r="M2204" s="81"/>
      <c r="N2204" s="29">
        <v>0</v>
      </c>
      <c r="O2204" s="30" t="str">
        <f>IF(G2204&lt;=$N$2,"",IF(F2204=[3]Pav.tvarkyklė!$B$13,"",IF(ISBLANK(R2204),"X","")))</f>
        <v/>
      </c>
      <c r="P2204" s="88"/>
      <c r="Q2204" s="78"/>
      <c r="R2204" s="78"/>
      <c r="S2204" s="63"/>
      <c r="T2204" s="63"/>
      <c r="U2204" s="34" t="str">
        <f>IFERROR(INDEX('[3]5.Grup_T'!$G$4:$G$22,MATCH('6.Turtas'!E2204,'[3]5.Grup_T'!$E$4:$E$22,0)),"0")</f>
        <v>0</v>
      </c>
      <c r="V2204" s="35">
        <f t="shared" si="479"/>
        <v>0</v>
      </c>
      <c r="W2204" s="35">
        <f>IF(NOT(ISBLANK(H2204)),(12-DATEDIF(H2204,'[3]1.Pradzia'!$D$13,"m")),0)</f>
        <v>0</v>
      </c>
      <c r="X2204" s="35">
        <f t="shared" si="480"/>
        <v>0</v>
      </c>
      <c r="Y2204" s="35">
        <f t="shared" si="476"/>
        <v>0</v>
      </c>
      <c r="Z2204" s="35">
        <f t="shared" si="488"/>
        <v>0</v>
      </c>
      <c r="AA2204" s="36">
        <f t="shared" si="481"/>
        <v>0</v>
      </c>
      <c r="AB2204" s="36">
        <f t="shared" si="482"/>
        <v>0</v>
      </c>
      <c r="AC2204" s="37">
        <f t="shared" si="483"/>
        <v>0</v>
      </c>
      <c r="AD2204" s="35">
        <f>IF(OR(YEAR(G2204)&lt;2019,O2204="X"),0,IF(ISBLANK(H2204),DATEDIF(G2204,'[3]1.Pradzia'!$D$13,"M"),DATEDIF(G2204,H2204,"m")))</f>
        <v>0</v>
      </c>
      <c r="AE2204" s="37">
        <f>IF(E2204='[3]5.Grup_T'!$E$20,0,IF(AD2204&lt;&gt;0,M2204/V2204*MIN(12,AD2204),0))</f>
        <v>0</v>
      </c>
      <c r="AF2204" s="37">
        <f t="shared" si="484"/>
        <v>0</v>
      </c>
      <c r="AG2204" s="37">
        <f t="shared" si="485"/>
        <v>0</v>
      </c>
      <c r="AH2204" s="37">
        <f t="shared" si="486"/>
        <v>0</v>
      </c>
      <c r="AI2204" s="35" t="str">
        <f t="shared" si="487"/>
        <v>Nusidėvėjęs</v>
      </c>
      <c r="AJ2204" s="38" t="str">
        <f>IF(AND(F2204&lt;&gt;[3]Pav.tvarkyklė!$B$12,F2204&lt;&gt;[3]Pav.tvarkyklė!$B$13),"GVTNT","X")</f>
        <v>GVTNT</v>
      </c>
      <c r="AK2204" s="39">
        <f t="shared" si="489"/>
        <v>0</v>
      </c>
      <c r="AL2204" s="41"/>
      <c r="AM2204" s="41"/>
      <c r="AN2204" s="41">
        <f t="shared" si="477"/>
        <v>1900</v>
      </c>
      <c r="AO2204" s="41"/>
      <c r="AP2204" s="41"/>
      <c r="AQ2204" s="41"/>
      <c r="AR2204" s="42"/>
      <c r="AS2204" s="42"/>
      <c r="AU2204" s="43">
        <f t="shared" si="478"/>
        <v>0</v>
      </c>
    </row>
    <row r="2205" spans="1:47" ht="15" customHeight="1" x14ac:dyDescent="0.25">
      <c r="A2205" s="11"/>
      <c r="B2205" s="19">
        <v>2374</v>
      </c>
      <c r="C2205" s="74"/>
      <c r="D2205" s="77"/>
      <c r="E2205" s="78"/>
      <c r="F2205" s="74"/>
      <c r="G2205" s="80"/>
      <c r="H2205" s="49"/>
      <c r="I2205" s="79"/>
      <c r="J2205" s="27"/>
      <c r="K2205" s="27"/>
      <c r="L2205" s="79"/>
      <c r="M2205" s="81"/>
      <c r="N2205" s="29">
        <v>0</v>
      </c>
      <c r="O2205" s="30" t="str">
        <f>IF(G2205&lt;=$N$2,"",IF(F2205=[3]Pav.tvarkyklė!$B$13,"",IF(ISBLANK(R2205),"X","")))</f>
        <v/>
      </c>
      <c r="P2205" s="88"/>
      <c r="Q2205" s="78"/>
      <c r="R2205" s="78"/>
      <c r="S2205" s="63"/>
      <c r="T2205" s="63"/>
      <c r="U2205" s="34" t="str">
        <f>IFERROR(INDEX('[3]5.Grup_T'!$G$4:$G$22,MATCH('6.Turtas'!E2205,'[3]5.Grup_T'!$E$4:$E$22,0)),"0")</f>
        <v>0</v>
      </c>
      <c r="V2205" s="35">
        <f t="shared" si="479"/>
        <v>0</v>
      </c>
      <c r="W2205" s="35">
        <f>IF(NOT(ISBLANK(H2205)),(12-DATEDIF(H2205,'[3]1.Pradzia'!$D$13,"m")),0)</f>
        <v>0</v>
      </c>
      <c r="X2205" s="35">
        <f t="shared" si="480"/>
        <v>0</v>
      </c>
      <c r="Y2205" s="35">
        <f t="shared" si="476"/>
        <v>0</v>
      </c>
      <c r="Z2205" s="35">
        <f t="shared" si="488"/>
        <v>0</v>
      </c>
      <c r="AA2205" s="36">
        <f t="shared" si="481"/>
        <v>0</v>
      </c>
      <c r="AB2205" s="36">
        <f t="shared" si="482"/>
        <v>0</v>
      </c>
      <c r="AC2205" s="37">
        <f t="shared" si="483"/>
        <v>0</v>
      </c>
      <c r="AD2205" s="35">
        <f>IF(OR(YEAR(G2205)&lt;2019,O2205="X"),0,IF(ISBLANK(H2205),DATEDIF(G2205,'[3]1.Pradzia'!$D$13,"M"),DATEDIF(G2205,H2205,"m")))</f>
        <v>0</v>
      </c>
      <c r="AE2205" s="37">
        <f>IF(E2205='[3]5.Grup_T'!$E$20,0,IF(AD2205&lt;&gt;0,M2205/V2205*MIN(12,AD2205),0))</f>
        <v>0</v>
      </c>
      <c r="AF2205" s="37">
        <f t="shared" si="484"/>
        <v>0</v>
      </c>
      <c r="AG2205" s="37">
        <f t="shared" si="485"/>
        <v>0</v>
      </c>
      <c r="AH2205" s="37">
        <f t="shared" si="486"/>
        <v>0</v>
      </c>
      <c r="AI2205" s="35" t="str">
        <f t="shared" si="487"/>
        <v>Nusidėvėjęs</v>
      </c>
      <c r="AJ2205" s="38" t="str">
        <f>IF(AND(F2205&lt;&gt;[3]Pav.tvarkyklė!$B$12,F2205&lt;&gt;[3]Pav.tvarkyklė!$B$13),"GVTNT","X")</f>
        <v>GVTNT</v>
      </c>
      <c r="AK2205" s="39">
        <f t="shared" si="489"/>
        <v>0</v>
      </c>
      <c r="AL2205" s="41"/>
      <c r="AM2205" s="41"/>
      <c r="AN2205" s="41">
        <f t="shared" si="477"/>
        <v>1900</v>
      </c>
      <c r="AO2205" s="41"/>
      <c r="AP2205" s="41"/>
      <c r="AQ2205" s="41"/>
      <c r="AR2205" s="42"/>
      <c r="AS2205" s="42"/>
      <c r="AU2205" s="43">
        <f t="shared" si="478"/>
        <v>0</v>
      </c>
    </row>
    <row r="2206" spans="1:47" ht="15" customHeight="1" x14ac:dyDescent="0.25">
      <c r="A2206" s="11"/>
      <c r="B2206" s="19">
        <v>2375</v>
      </c>
      <c r="C2206" s="74"/>
      <c r="D2206" s="77"/>
      <c r="E2206" s="78"/>
      <c r="F2206" s="74"/>
      <c r="G2206" s="80"/>
      <c r="H2206" s="49"/>
      <c r="I2206" s="79"/>
      <c r="J2206" s="27"/>
      <c r="K2206" s="27"/>
      <c r="L2206" s="79"/>
      <c r="M2206" s="81"/>
      <c r="N2206" s="29">
        <v>0</v>
      </c>
      <c r="O2206" s="30" t="str">
        <f>IF(G2206&lt;=$N$2,"",IF(F2206=[3]Pav.tvarkyklė!$B$13,"",IF(ISBLANK(R2206),"X","")))</f>
        <v/>
      </c>
      <c r="P2206" s="88"/>
      <c r="Q2206" s="78"/>
      <c r="R2206" s="78"/>
      <c r="S2206" s="63"/>
      <c r="T2206" s="63"/>
      <c r="U2206" s="34" t="str">
        <f>IFERROR(INDEX('[3]5.Grup_T'!$G$4:$G$22,MATCH('6.Turtas'!E2206,'[3]5.Grup_T'!$E$4:$E$22,0)),"0")</f>
        <v>0</v>
      </c>
      <c r="V2206" s="35">
        <f t="shared" si="479"/>
        <v>0</v>
      </c>
      <c r="W2206" s="35">
        <f>IF(NOT(ISBLANK(H2206)),(12-DATEDIF(H2206,'[3]1.Pradzia'!$D$13,"m")),0)</f>
        <v>0</v>
      </c>
      <c r="X2206" s="35">
        <f t="shared" si="480"/>
        <v>0</v>
      </c>
      <c r="Y2206" s="35">
        <f t="shared" si="476"/>
        <v>0</v>
      </c>
      <c r="Z2206" s="35">
        <f t="shared" si="488"/>
        <v>0</v>
      </c>
      <c r="AA2206" s="36">
        <f t="shared" si="481"/>
        <v>0</v>
      </c>
      <c r="AB2206" s="36">
        <f t="shared" si="482"/>
        <v>0</v>
      </c>
      <c r="AC2206" s="37">
        <f t="shared" si="483"/>
        <v>0</v>
      </c>
      <c r="AD2206" s="35">
        <f>IF(OR(YEAR(G2206)&lt;2019,O2206="X"),0,IF(ISBLANK(H2206),DATEDIF(G2206,'[3]1.Pradzia'!$D$13,"M"),DATEDIF(G2206,H2206,"m")))</f>
        <v>0</v>
      </c>
      <c r="AE2206" s="37">
        <f>IF(E2206='[3]5.Grup_T'!$E$20,0,IF(AD2206&lt;&gt;0,M2206/V2206*MIN(12,AD2206),0))</f>
        <v>0</v>
      </c>
      <c r="AF2206" s="37">
        <f t="shared" si="484"/>
        <v>0</v>
      </c>
      <c r="AG2206" s="37">
        <f t="shared" si="485"/>
        <v>0</v>
      </c>
      <c r="AH2206" s="37">
        <f t="shared" si="486"/>
        <v>0</v>
      </c>
      <c r="AI2206" s="35" t="str">
        <f t="shared" si="487"/>
        <v>Nusidėvėjęs</v>
      </c>
      <c r="AJ2206" s="38" t="str">
        <f>IF(AND(F2206&lt;&gt;[3]Pav.tvarkyklė!$B$12,F2206&lt;&gt;[3]Pav.tvarkyklė!$B$13),"GVTNT","X")</f>
        <v>GVTNT</v>
      </c>
      <c r="AK2206" s="39">
        <f t="shared" si="489"/>
        <v>0</v>
      </c>
      <c r="AL2206" s="41"/>
      <c r="AM2206" s="41"/>
      <c r="AN2206" s="41">
        <f t="shared" si="477"/>
        <v>1900</v>
      </c>
      <c r="AO2206" s="41"/>
      <c r="AP2206" s="41"/>
      <c r="AQ2206" s="41"/>
      <c r="AR2206" s="42"/>
      <c r="AS2206" s="42"/>
      <c r="AU2206" s="43">
        <f t="shared" si="478"/>
        <v>0</v>
      </c>
    </row>
    <row r="2207" spans="1:47" ht="15" customHeight="1" x14ac:dyDescent="0.25">
      <c r="A2207" s="11"/>
      <c r="B2207" s="19">
        <v>2376</v>
      </c>
      <c r="C2207" s="74"/>
      <c r="D2207" s="77"/>
      <c r="E2207" s="75"/>
      <c r="F2207" s="74"/>
      <c r="G2207" s="80"/>
      <c r="H2207" s="49"/>
      <c r="I2207" s="79"/>
      <c r="J2207" s="27"/>
      <c r="K2207" s="27"/>
      <c r="L2207" s="79"/>
      <c r="M2207" s="81"/>
      <c r="N2207" s="29">
        <v>0</v>
      </c>
      <c r="O2207" s="30" t="str">
        <f>IF(G2207&lt;=$N$2,"",IF(F2207=[3]Pav.tvarkyklė!$B$13,"",IF(ISBLANK(R2207),"X","")))</f>
        <v/>
      </c>
      <c r="P2207" s="88"/>
      <c r="Q2207" s="78"/>
      <c r="R2207" s="78"/>
      <c r="S2207" s="63"/>
      <c r="T2207" s="63"/>
      <c r="U2207" s="34" t="str">
        <f>IFERROR(INDEX('[3]5.Grup_T'!$G$4:$G$22,MATCH('6.Turtas'!E2207,'[3]5.Grup_T'!$E$4:$E$22,0)),"0")</f>
        <v>0</v>
      </c>
      <c r="V2207" s="35">
        <f t="shared" si="479"/>
        <v>0</v>
      </c>
      <c r="W2207" s="35">
        <f>IF(NOT(ISBLANK(H2207)),(12-DATEDIF(H2207,'[3]1.Pradzia'!$D$13,"m")),0)</f>
        <v>0</v>
      </c>
      <c r="X2207" s="35">
        <f t="shared" si="480"/>
        <v>0</v>
      </c>
      <c r="Y2207" s="35">
        <f t="shared" si="476"/>
        <v>0</v>
      </c>
      <c r="Z2207" s="35">
        <f t="shared" si="488"/>
        <v>0</v>
      </c>
      <c r="AA2207" s="36">
        <f t="shared" si="481"/>
        <v>0</v>
      </c>
      <c r="AB2207" s="36">
        <f t="shared" si="482"/>
        <v>0</v>
      </c>
      <c r="AC2207" s="37">
        <f t="shared" si="483"/>
        <v>0</v>
      </c>
      <c r="AD2207" s="35">
        <f>IF(OR(YEAR(G2207)&lt;2019,O2207="X"),0,IF(ISBLANK(H2207),DATEDIF(G2207,'[3]1.Pradzia'!$D$13,"M"),DATEDIF(G2207,H2207,"m")))</f>
        <v>0</v>
      </c>
      <c r="AE2207" s="37">
        <f>IF(E2207='[3]5.Grup_T'!$E$20,0,IF(AD2207&lt;&gt;0,M2207/V2207*MIN(12,AD2207),0))</f>
        <v>0</v>
      </c>
      <c r="AF2207" s="37">
        <f t="shared" si="484"/>
        <v>0</v>
      </c>
      <c r="AG2207" s="37">
        <f t="shared" si="485"/>
        <v>0</v>
      </c>
      <c r="AH2207" s="37">
        <f t="shared" si="486"/>
        <v>0</v>
      </c>
      <c r="AI2207" s="35" t="str">
        <f t="shared" si="487"/>
        <v>Nusidėvėjęs</v>
      </c>
      <c r="AJ2207" s="38" t="str">
        <f>IF(AND(F2207&lt;&gt;[3]Pav.tvarkyklė!$B$12,F2207&lt;&gt;[3]Pav.tvarkyklė!$B$13),"GVTNT","X")</f>
        <v>GVTNT</v>
      </c>
      <c r="AK2207" s="39">
        <f t="shared" si="489"/>
        <v>0</v>
      </c>
      <c r="AL2207" s="41"/>
      <c r="AM2207" s="41"/>
      <c r="AN2207" s="41">
        <f t="shared" si="477"/>
        <v>1900</v>
      </c>
      <c r="AO2207" s="41"/>
      <c r="AP2207" s="41"/>
      <c r="AQ2207" s="41"/>
      <c r="AR2207" s="42"/>
      <c r="AS2207" s="42"/>
      <c r="AU2207" s="43">
        <f t="shared" si="478"/>
        <v>0</v>
      </c>
    </row>
    <row r="2208" spans="1:47" ht="15" customHeight="1" x14ac:dyDescent="0.25">
      <c r="A2208" s="11"/>
      <c r="B2208" s="19">
        <v>2377</v>
      </c>
      <c r="C2208" s="74"/>
      <c r="D2208" s="77"/>
      <c r="E2208" s="78"/>
      <c r="F2208" s="74"/>
      <c r="G2208" s="80"/>
      <c r="H2208" s="49"/>
      <c r="I2208" s="79"/>
      <c r="J2208" s="27"/>
      <c r="K2208" s="27"/>
      <c r="L2208" s="79"/>
      <c r="M2208" s="81"/>
      <c r="N2208" s="29">
        <v>0</v>
      </c>
      <c r="O2208" s="30" t="str">
        <f>IF(G2208&lt;=$N$2,"",IF(F2208=[3]Pav.tvarkyklė!$B$13,"",IF(ISBLANK(R2208),"X","")))</f>
        <v/>
      </c>
      <c r="P2208" s="88"/>
      <c r="Q2208" s="78"/>
      <c r="R2208" s="78"/>
      <c r="S2208" s="63"/>
      <c r="T2208" s="63"/>
      <c r="U2208" s="34" t="str">
        <f>IFERROR(INDEX('[3]5.Grup_T'!$G$4:$G$22,MATCH('6.Turtas'!E2208,'[3]5.Grup_T'!$E$4:$E$22,0)),"0")</f>
        <v>0</v>
      </c>
      <c r="V2208" s="35">
        <f t="shared" si="479"/>
        <v>0</v>
      </c>
      <c r="W2208" s="35">
        <f>IF(NOT(ISBLANK(H2208)),(12-DATEDIF(H2208,'[3]1.Pradzia'!$D$13,"m")),0)</f>
        <v>0</v>
      </c>
      <c r="X2208" s="35">
        <f t="shared" si="480"/>
        <v>0</v>
      </c>
      <c r="Y2208" s="35">
        <f t="shared" si="476"/>
        <v>0</v>
      </c>
      <c r="Z2208" s="35">
        <f t="shared" si="488"/>
        <v>0</v>
      </c>
      <c r="AA2208" s="36">
        <f t="shared" si="481"/>
        <v>0</v>
      </c>
      <c r="AB2208" s="36">
        <f t="shared" si="482"/>
        <v>0</v>
      </c>
      <c r="AC2208" s="37">
        <f t="shared" si="483"/>
        <v>0</v>
      </c>
      <c r="AD2208" s="35">
        <f>IF(OR(YEAR(G2208)&lt;2019,O2208="X"),0,IF(ISBLANK(H2208),DATEDIF(G2208,'[3]1.Pradzia'!$D$13,"M"),DATEDIF(G2208,H2208,"m")))</f>
        <v>0</v>
      </c>
      <c r="AE2208" s="37">
        <f>IF(E2208='[3]5.Grup_T'!$E$20,0,IF(AD2208&lt;&gt;0,M2208/V2208*MIN(12,AD2208),0))</f>
        <v>0</v>
      </c>
      <c r="AF2208" s="37">
        <f t="shared" si="484"/>
        <v>0</v>
      </c>
      <c r="AG2208" s="37">
        <f t="shared" si="485"/>
        <v>0</v>
      </c>
      <c r="AH2208" s="37">
        <f t="shared" si="486"/>
        <v>0</v>
      </c>
      <c r="AI2208" s="35" t="str">
        <f t="shared" si="487"/>
        <v>Nusidėvėjęs</v>
      </c>
      <c r="AJ2208" s="38" t="str">
        <f>IF(AND(F2208&lt;&gt;[3]Pav.tvarkyklė!$B$12,F2208&lt;&gt;[3]Pav.tvarkyklė!$B$13),"GVTNT","X")</f>
        <v>GVTNT</v>
      </c>
      <c r="AK2208" s="39">
        <f t="shared" si="489"/>
        <v>0</v>
      </c>
      <c r="AL2208" s="41"/>
      <c r="AM2208" s="41"/>
      <c r="AN2208" s="41">
        <f t="shared" si="477"/>
        <v>1900</v>
      </c>
      <c r="AO2208" s="41"/>
      <c r="AP2208" s="41"/>
      <c r="AQ2208" s="41"/>
      <c r="AR2208" s="42"/>
      <c r="AS2208" s="42"/>
      <c r="AU2208" s="43">
        <f t="shared" si="478"/>
        <v>0</v>
      </c>
    </row>
    <row r="2209" spans="1:47" ht="15" customHeight="1" x14ac:dyDescent="0.25">
      <c r="A2209" s="11"/>
      <c r="B2209" s="19">
        <v>2378</v>
      </c>
      <c r="C2209" s="74"/>
      <c r="D2209" s="77"/>
      <c r="E2209" s="78"/>
      <c r="F2209" s="74"/>
      <c r="G2209" s="80"/>
      <c r="H2209" s="49"/>
      <c r="I2209" s="79"/>
      <c r="J2209" s="27"/>
      <c r="K2209" s="27"/>
      <c r="L2209" s="79"/>
      <c r="M2209" s="81"/>
      <c r="N2209" s="29">
        <v>0</v>
      </c>
      <c r="O2209" s="30" t="str">
        <f>IF(G2209&lt;=$N$2,"",IF(F2209=[3]Pav.tvarkyklė!$B$13,"",IF(ISBLANK(R2209),"X","")))</f>
        <v/>
      </c>
      <c r="P2209" s="88"/>
      <c r="Q2209" s="78"/>
      <c r="R2209" s="78"/>
      <c r="S2209" s="63"/>
      <c r="T2209" s="63"/>
      <c r="U2209" s="34" t="str">
        <f>IFERROR(INDEX('[3]5.Grup_T'!$G$4:$G$22,MATCH('6.Turtas'!E2209,'[3]5.Grup_T'!$E$4:$E$22,0)),"0")</f>
        <v>0</v>
      </c>
      <c r="V2209" s="35">
        <f t="shared" si="479"/>
        <v>0</v>
      </c>
      <c r="W2209" s="35">
        <f>IF(NOT(ISBLANK(H2209)),(12-DATEDIF(H2209,'[3]1.Pradzia'!$D$13,"m")),0)</f>
        <v>0</v>
      </c>
      <c r="X2209" s="35">
        <f t="shared" si="480"/>
        <v>0</v>
      </c>
      <c r="Y2209" s="35">
        <f t="shared" si="476"/>
        <v>0</v>
      </c>
      <c r="Z2209" s="35">
        <f t="shared" si="488"/>
        <v>0</v>
      </c>
      <c r="AA2209" s="36">
        <f t="shared" si="481"/>
        <v>0</v>
      </c>
      <c r="AB2209" s="36">
        <f t="shared" si="482"/>
        <v>0</v>
      </c>
      <c r="AC2209" s="37">
        <f t="shared" si="483"/>
        <v>0</v>
      </c>
      <c r="AD2209" s="35">
        <f>IF(OR(YEAR(G2209)&lt;2019,O2209="X"),0,IF(ISBLANK(H2209),DATEDIF(G2209,'[3]1.Pradzia'!$D$13,"M"),DATEDIF(G2209,H2209,"m")))</f>
        <v>0</v>
      </c>
      <c r="AE2209" s="37">
        <f>IF(E2209='[3]5.Grup_T'!$E$20,0,IF(AD2209&lt;&gt;0,M2209/V2209*MIN(12,AD2209),0))</f>
        <v>0</v>
      </c>
      <c r="AF2209" s="37">
        <f t="shared" si="484"/>
        <v>0</v>
      </c>
      <c r="AG2209" s="37">
        <f t="shared" si="485"/>
        <v>0</v>
      </c>
      <c r="AH2209" s="37">
        <f t="shared" si="486"/>
        <v>0</v>
      </c>
      <c r="AI2209" s="35" t="str">
        <f t="shared" si="487"/>
        <v>Nusidėvėjęs</v>
      </c>
      <c r="AJ2209" s="38" t="str">
        <f>IF(AND(F2209&lt;&gt;[3]Pav.tvarkyklė!$B$12,F2209&lt;&gt;[3]Pav.tvarkyklė!$B$13),"GVTNT","X")</f>
        <v>GVTNT</v>
      </c>
      <c r="AK2209" s="39">
        <f t="shared" si="489"/>
        <v>0</v>
      </c>
      <c r="AL2209" s="41"/>
      <c r="AM2209" s="41"/>
      <c r="AN2209" s="41">
        <f t="shared" si="477"/>
        <v>1900</v>
      </c>
      <c r="AO2209" s="41"/>
      <c r="AP2209" s="41"/>
      <c r="AQ2209" s="41"/>
      <c r="AR2209" s="42"/>
      <c r="AS2209" s="42"/>
      <c r="AU2209" s="43">
        <f t="shared" si="478"/>
        <v>0</v>
      </c>
    </row>
    <row r="2210" spans="1:47" ht="15" customHeight="1" x14ac:dyDescent="0.25">
      <c r="A2210" s="11"/>
      <c r="B2210" s="19">
        <v>2379</v>
      </c>
      <c r="C2210" s="74"/>
      <c r="D2210" s="77"/>
      <c r="E2210" s="75"/>
      <c r="F2210" s="74"/>
      <c r="G2210" s="80"/>
      <c r="H2210" s="49"/>
      <c r="I2210" s="79"/>
      <c r="J2210" s="27"/>
      <c r="K2210" s="27"/>
      <c r="L2210" s="79"/>
      <c r="M2210" s="81"/>
      <c r="N2210" s="29">
        <v>0</v>
      </c>
      <c r="O2210" s="30" t="str">
        <f>IF(G2210&lt;=$N$2,"",IF(F2210=[3]Pav.tvarkyklė!$B$13,"",IF(ISBLANK(R2210),"X","")))</f>
        <v/>
      </c>
      <c r="P2210" s="88"/>
      <c r="Q2210" s="78"/>
      <c r="R2210" s="78"/>
      <c r="S2210" s="63"/>
      <c r="T2210" s="63"/>
      <c r="U2210" s="34" t="str">
        <f>IFERROR(INDEX('[3]5.Grup_T'!$G$4:$G$22,MATCH('6.Turtas'!E2210,'[3]5.Grup_T'!$E$4:$E$22,0)),"0")</f>
        <v>0</v>
      </c>
      <c r="V2210" s="35">
        <f t="shared" si="479"/>
        <v>0</v>
      </c>
      <c r="W2210" s="35">
        <f>IF(NOT(ISBLANK(H2210)),(12-DATEDIF(H2210,'[3]1.Pradzia'!$D$13,"m")),0)</f>
        <v>0</v>
      </c>
      <c r="X2210" s="35">
        <f t="shared" si="480"/>
        <v>0</v>
      </c>
      <c r="Y2210" s="35">
        <f t="shared" si="476"/>
        <v>0</v>
      </c>
      <c r="Z2210" s="35">
        <f t="shared" si="488"/>
        <v>0</v>
      </c>
      <c r="AA2210" s="36">
        <f t="shared" si="481"/>
        <v>0</v>
      </c>
      <c r="AB2210" s="36">
        <f t="shared" si="482"/>
        <v>0</v>
      </c>
      <c r="AC2210" s="37">
        <f t="shared" si="483"/>
        <v>0</v>
      </c>
      <c r="AD2210" s="35">
        <f>IF(OR(YEAR(G2210)&lt;2019,O2210="X"),0,IF(ISBLANK(H2210),DATEDIF(G2210,'[3]1.Pradzia'!$D$13,"M"),DATEDIF(G2210,H2210,"m")))</f>
        <v>0</v>
      </c>
      <c r="AE2210" s="37">
        <f>IF(E2210='[3]5.Grup_T'!$E$20,0,IF(AD2210&lt;&gt;0,M2210/V2210*MIN(12,AD2210),0))</f>
        <v>0</v>
      </c>
      <c r="AF2210" s="37">
        <f t="shared" si="484"/>
        <v>0</v>
      </c>
      <c r="AG2210" s="37">
        <f t="shared" si="485"/>
        <v>0</v>
      </c>
      <c r="AH2210" s="37">
        <f t="shared" si="486"/>
        <v>0</v>
      </c>
      <c r="AI2210" s="35" t="str">
        <f t="shared" si="487"/>
        <v>Nusidėvėjęs</v>
      </c>
      <c r="AJ2210" s="38" t="str">
        <f>IF(AND(F2210&lt;&gt;[3]Pav.tvarkyklė!$B$12,F2210&lt;&gt;[3]Pav.tvarkyklė!$B$13),"GVTNT","X")</f>
        <v>GVTNT</v>
      </c>
      <c r="AK2210" s="39">
        <f t="shared" si="489"/>
        <v>0</v>
      </c>
      <c r="AL2210" s="41"/>
      <c r="AM2210" s="41"/>
      <c r="AN2210" s="41">
        <f t="shared" si="477"/>
        <v>1900</v>
      </c>
      <c r="AO2210" s="41"/>
      <c r="AP2210" s="41"/>
      <c r="AQ2210" s="41"/>
      <c r="AR2210" s="42"/>
      <c r="AS2210" s="42"/>
      <c r="AU2210" s="43">
        <f t="shared" si="478"/>
        <v>0</v>
      </c>
    </row>
    <row r="2211" spans="1:47" ht="15" customHeight="1" x14ac:dyDescent="0.25">
      <c r="A2211" s="11"/>
      <c r="B2211" s="19">
        <v>2380</v>
      </c>
      <c r="C2211" s="74"/>
      <c r="D2211" s="77"/>
      <c r="E2211" s="78"/>
      <c r="F2211" s="74"/>
      <c r="G2211" s="80"/>
      <c r="H2211" s="49"/>
      <c r="I2211" s="79"/>
      <c r="J2211" s="27"/>
      <c r="K2211" s="27"/>
      <c r="L2211" s="79"/>
      <c r="M2211" s="81"/>
      <c r="N2211" s="29">
        <v>0</v>
      </c>
      <c r="O2211" s="30" t="str">
        <f>IF(G2211&lt;=$N$2,"",IF(F2211=[3]Pav.tvarkyklė!$B$13,"",IF(ISBLANK(R2211),"X","")))</f>
        <v/>
      </c>
      <c r="P2211" s="88"/>
      <c r="Q2211" s="78"/>
      <c r="R2211" s="78"/>
      <c r="S2211" s="63"/>
      <c r="T2211" s="63"/>
      <c r="U2211" s="34" t="str">
        <f>IFERROR(INDEX('[3]5.Grup_T'!$G$4:$G$22,MATCH('6.Turtas'!E2211,'[3]5.Grup_T'!$E$4:$E$22,0)),"0")</f>
        <v>0</v>
      </c>
      <c r="V2211" s="35">
        <f t="shared" si="479"/>
        <v>0</v>
      </c>
      <c r="W2211" s="35">
        <f>IF(NOT(ISBLANK(H2211)),(12-DATEDIF(H2211,'[3]1.Pradzia'!$D$13,"m")),0)</f>
        <v>0</v>
      </c>
      <c r="X2211" s="35">
        <f t="shared" si="480"/>
        <v>0</v>
      </c>
      <c r="Y2211" s="35">
        <f t="shared" si="476"/>
        <v>0</v>
      </c>
      <c r="Z2211" s="35">
        <f t="shared" si="488"/>
        <v>0</v>
      </c>
      <c r="AA2211" s="36">
        <f t="shared" si="481"/>
        <v>0</v>
      </c>
      <c r="AB2211" s="36">
        <f t="shared" si="482"/>
        <v>0</v>
      </c>
      <c r="AC2211" s="37">
        <f t="shared" si="483"/>
        <v>0</v>
      </c>
      <c r="AD2211" s="35">
        <f>IF(OR(YEAR(G2211)&lt;2019,O2211="X"),0,IF(ISBLANK(H2211),DATEDIF(G2211,'[3]1.Pradzia'!$D$13,"M"),DATEDIF(G2211,H2211,"m")))</f>
        <v>0</v>
      </c>
      <c r="AE2211" s="37">
        <f>IF(E2211='[3]5.Grup_T'!$E$20,0,IF(AD2211&lt;&gt;0,M2211/V2211*MIN(12,AD2211),0))</f>
        <v>0</v>
      </c>
      <c r="AF2211" s="37">
        <f t="shared" si="484"/>
        <v>0</v>
      </c>
      <c r="AG2211" s="37">
        <f t="shared" si="485"/>
        <v>0</v>
      </c>
      <c r="AH2211" s="37">
        <f t="shared" si="486"/>
        <v>0</v>
      </c>
      <c r="AI2211" s="35" t="str">
        <f t="shared" si="487"/>
        <v>Nusidėvėjęs</v>
      </c>
      <c r="AJ2211" s="38" t="str">
        <f>IF(AND(F2211&lt;&gt;[3]Pav.tvarkyklė!$B$12,F2211&lt;&gt;[3]Pav.tvarkyklė!$B$13),"GVTNT","X")</f>
        <v>GVTNT</v>
      </c>
      <c r="AK2211" s="39">
        <f t="shared" si="489"/>
        <v>0</v>
      </c>
      <c r="AL2211" s="41"/>
      <c r="AM2211" s="41"/>
      <c r="AN2211" s="41">
        <f t="shared" si="477"/>
        <v>1900</v>
      </c>
      <c r="AO2211" s="41"/>
      <c r="AP2211" s="41"/>
      <c r="AQ2211" s="41"/>
      <c r="AR2211" s="42"/>
      <c r="AS2211" s="42"/>
      <c r="AU2211" s="43">
        <f t="shared" si="478"/>
        <v>0</v>
      </c>
    </row>
    <row r="2212" spans="1:47" ht="15" customHeight="1" x14ac:dyDescent="0.25">
      <c r="A2212" s="11"/>
      <c r="B2212" s="19">
        <v>2381</v>
      </c>
      <c r="C2212" s="74"/>
      <c r="D2212" s="77"/>
      <c r="E2212" s="78"/>
      <c r="F2212" s="74"/>
      <c r="G2212" s="80"/>
      <c r="H2212" s="49"/>
      <c r="I2212" s="79"/>
      <c r="J2212" s="27"/>
      <c r="K2212" s="27"/>
      <c r="L2212" s="79"/>
      <c r="M2212" s="81"/>
      <c r="N2212" s="29">
        <v>0</v>
      </c>
      <c r="O2212" s="30" t="str">
        <f>IF(G2212&lt;=$N$2,"",IF(F2212=[3]Pav.tvarkyklė!$B$13,"",IF(ISBLANK(R2212),"X","")))</f>
        <v/>
      </c>
      <c r="P2212" s="88"/>
      <c r="Q2212" s="78"/>
      <c r="R2212" s="78"/>
      <c r="S2212" s="63"/>
      <c r="T2212" s="63"/>
      <c r="U2212" s="34" t="str">
        <f>IFERROR(INDEX('[3]5.Grup_T'!$G$4:$G$22,MATCH('6.Turtas'!E2212,'[3]5.Grup_T'!$E$4:$E$22,0)),"0")</f>
        <v>0</v>
      </c>
      <c r="V2212" s="35">
        <f t="shared" si="479"/>
        <v>0</v>
      </c>
      <c r="W2212" s="35">
        <f>IF(NOT(ISBLANK(H2212)),(12-DATEDIF(H2212,'[3]1.Pradzia'!$D$13,"m")),0)</f>
        <v>0</v>
      </c>
      <c r="X2212" s="35">
        <f t="shared" si="480"/>
        <v>0</v>
      </c>
      <c r="Y2212" s="35">
        <f t="shared" si="476"/>
        <v>0</v>
      </c>
      <c r="Z2212" s="35">
        <f t="shared" si="488"/>
        <v>0</v>
      </c>
      <c r="AA2212" s="36">
        <f t="shared" si="481"/>
        <v>0</v>
      </c>
      <c r="AB2212" s="36">
        <f t="shared" si="482"/>
        <v>0</v>
      </c>
      <c r="AC2212" s="37">
        <f t="shared" si="483"/>
        <v>0</v>
      </c>
      <c r="AD2212" s="35">
        <f>IF(OR(YEAR(G2212)&lt;2019,O2212="X"),0,IF(ISBLANK(H2212),DATEDIF(G2212,'[3]1.Pradzia'!$D$13,"M"),DATEDIF(G2212,H2212,"m")))</f>
        <v>0</v>
      </c>
      <c r="AE2212" s="37">
        <f>IF(E2212='[3]5.Grup_T'!$E$20,0,IF(AD2212&lt;&gt;0,M2212/V2212*MIN(12,AD2212),0))</f>
        <v>0</v>
      </c>
      <c r="AF2212" s="37">
        <f t="shared" si="484"/>
        <v>0</v>
      </c>
      <c r="AG2212" s="37">
        <f t="shared" si="485"/>
        <v>0</v>
      </c>
      <c r="AH2212" s="37">
        <f t="shared" si="486"/>
        <v>0</v>
      </c>
      <c r="AI2212" s="35" t="str">
        <f t="shared" si="487"/>
        <v>Nusidėvėjęs</v>
      </c>
      <c r="AJ2212" s="38" t="str">
        <f>IF(AND(F2212&lt;&gt;[3]Pav.tvarkyklė!$B$12,F2212&lt;&gt;[3]Pav.tvarkyklė!$B$13),"GVTNT","X")</f>
        <v>GVTNT</v>
      </c>
      <c r="AK2212" s="39">
        <f t="shared" si="489"/>
        <v>0</v>
      </c>
      <c r="AL2212" s="41"/>
      <c r="AM2212" s="41"/>
      <c r="AN2212" s="41">
        <f t="shared" si="477"/>
        <v>1900</v>
      </c>
      <c r="AO2212" s="41"/>
      <c r="AP2212" s="41"/>
      <c r="AQ2212" s="41"/>
      <c r="AR2212" s="42"/>
      <c r="AS2212" s="42"/>
      <c r="AU2212" s="43">
        <f t="shared" si="478"/>
        <v>0</v>
      </c>
    </row>
    <row r="2213" spans="1:47" ht="15" customHeight="1" x14ac:dyDescent="0.25">
      <c r="A2213" s="11"/>
      <c r="B2213" s="19">
        <v>2382</v>
      </c>
      <c r="C2213" s="74"/>
      <c r="D2213" s="77"/>
      <c r="E2213" s="78"/>
      <c r="F2213" s="74"/>
      <c r="G2213" s="80"/>
      <c r="H2213" s="49"/>
      <c r="I2213" s="79"/>
      <c r="J2213" s="27"/>
      <c r="K2213" s="27"/>
      <c r="L2213" s="79"/>
      <c r="M2213" s="81"/>
      <c r="N2213" s="29">
        <v>0</v>
      </c>
      <c r="O2213" s="30" t="str">
        <f>IF(G2213&lt;=$N$2,"",IF(F2213=[3]Pav.tvarkyklė!$B$13,"",IF(ISBLANK(R2213),"X","")))</f>
        <v/>
      </c>
      <c r="P2213" s="88"/>
      <c r="Q2213" s="78"/>
      <c r="R2213" s="78"/>
      <c r="S2213" s="63"/>
      <c r="T2213" s="63"/>
      <c r="U2213" s="34" t="str">
        <f>IFERROR(INDEX('[3]5.Grup_T'!$G$4:$G$22,MATCH('6.Turtas'!E2213,'[3]5.Grup_T'!$E$4:$E$22,0)),"0")</f>
        <v>0</v>
      </c>
      <c r="V2213" s="35">
        <f t="shared" si="479"/>
        <v>0</v>
      </c>
      <c r="W2213" s="35">
        <f>IF(NOT(ISBLANK(H2213)),(12-DATEDIF(H2213,'[3]1.Pradzia'!$D$13,"m")),0)</f>
        <v>0</v>
      </c>
      <c r="X2213" s="35">
        <f t="shared" si="480"/>
        <v>0</v>
      </c>
      <c r="Y2213" s="35">
        <f t="shared" si="476"/>
        <v>0</v>
      </c>
      <c r="Z2213" s="35">
        <f t="shared" si="488"/>
        <v>0</v>
      </c>
      <c r="AA2213" s="36">
        <f t="shared" si="481"/>
        <v>0</v>
      </c>
      <c r="AB2213" s="36">
        <f t="shared" si="482"/>
        <v>0</v>
      </c>
      <c r="AC2213" s="37">
        <f t="shared" si="483"/>
        <v>0</v>
      </c>
      <c r="AD2213" s="35">
        <f>IF(OR(YEAR(G2213)&lt;2019,O2213="X"),0,IF(ISBLANK(H2213),DATEDIF(G2213,'[3]1.Pradzia'!$D$13,"M"),DATEDIF(G2213,H2213,"m")))</f>
        <v>0</v>
      </c>
      <c r="AE2213" s="37">
        <f>IF(E2213='[3]5.Grup_T'!$E$20,0,IF(AD2213&lt;&gt;0,M2213/V2213*MIN(12,AD2213),0))</f>
        <v>0</v>
      </c>
      <c r="AF2213" s="37">
        <f t="shared" si="484"/>
        <v>0</v>
      </c>
      <c r="AG2213" s="37">
        <f t="shared" si="485"/>
        <v>0</v>
      </c>
      <c r="AH2213" s="37">
        <f t="shared" si="486"/>
        <v>0</v>
      </c>
      <c r="AI2213" s="35" t="str">
        <f t="shared" si="487"/>
        <v>Nusidėvėjęs</v>
      </c>
      <c r="AJ2213" s="38" t="str">
        <f>IF(AND(F2213&lt;&gt;[3]Pav.tvarkyklė!$B$12,F2213&lt;&gt;[3]Pav.tvarkyklė!$B$13),"GVTNT","X")</f>
        <v>GVTNT</v>
      </c>
      <c r="AK2213" s="39">
        <f t="shared" si="489"/>
        <v>0</v>
      </c>
      <c r="AL2213" s="41"/>
      <c r="AM2213" s="41"/>
      <c r="AN2213" s="41">
        <f t="shared" si="477"/>
        <v>1900</v>
      </c>
      <c r="AO2213" s="41"/>
      <c r="AP2213" s="41"/>
      <c r="AQ2213" s="41"/>
      <c r="AR2213" s="42"/>
      <c r="AS2213" s="42"/>
      <c r="AU2213" s="43">
        <f t="shared" si="478"/>
        <v>0</v>
      </c>
    </row>
    <row r="2214" spans="1:47" ht="15" customHeight="1" x14ac:dyDescent="0.25">
      <c r="A2214" s="11"/>
      <c r="B2214" s="19">
        <v>2383</v>
      </c>
      <c r="C2214" s="74"/>
      <c r="D2214" s="77"/>
      <c r="E2214" s="78"/>
      <c r="F2214" s="74"/>
      <c r="G2214" s="80"/>
      <c r="H2214" s="49"/>
      <c r="I2214" s="79"/>
      <c r="J2214" s="27"/>
      <c r="K2214" s="27"/>
      <c r="L2214" s="79"/>
      <c r="M2214" s="81"/>
      <c r="N2214" s="29">
        <v>0</v>
      </c>
      <c r="O2214" s="30" t="str">
        <f>IF(G2214&lt;=$N$2,"",IF(F2214=[3]Pav.tvarkyklė!$B$13,"",IF(ISBLANK(R2214),"X","")))</f>
        <v/>
      </c>
      <c r="P2214" s="88"/>
      <c r="Q2214" s="78"/>
      <c r="R2214" s="78"/>
      <c r="S2214" s="63"/>
      <c r="T2214" s="63"/>
      <c r="U2214" s="34" t="str">
        <f>IFERROR(INDEX('[3]5.Grup_T'!$G$4:$G$22,MATCH('6.Turtas'!E2214,'[3]5.Grup_T'!$E$4:$E$22,0)),"0")</f>
        <v>0</v>
      </c>
      <c r="V2214" s="35">
        <f t="shared" si="479"/>
        <v>0</v>
      </c>
      <c r="W2214" s="35">
        <f>IF(NOT(ISBLANK(H2214)),(12-DATEDIF(H2214,'[3]1.Pradzia'!$D$13,"m")),0)</f>
        <v>0</v>
      </c>
      <c r="X2214" s="35">
        <f t="shared" si="480"/>
        <v>0</v>
      </c>
      <c r="Y2214" s="35">
        <f t="shared" si="476"/>
        <v>0</v>
      </c>
      <c r="Z2214" s="35">
        <f t="shared" si="488"/>
        <v>0</v>
      </c>
      <c r="AA2214" s="36">
        <f t="shared" si="481"/>
        <v>0</v>
      </c>
      <c r="AB2214" s="36">
        <f t="shared" si="482"/>
        <v>0</v>
      </c>
      <c r="AC2214" s="37">
        <f t="shared" si="483"/>
        <v>0</v>
      </c>
      <c r="AD2214" s="35">
        <f>IF(OR(YEAR(G2214)&lt;2019,O2214="X"),0,IF(ISBLANK(H2214),DATEDIF(G2214,'[3]1.Pradzia'!$D$13,"M"),DATEDIF(G2214,H2214,"m")))</f>
        <v>0</v>
      </c>
      <c r="AE2214" s="37">
        <f>IF(E2214='[3]5.Grup_T'!$E$20,0,IF(AD2214&lt;&gt;0,M2214/V2214*MIN(12,AD2214),0))</f>
        <v>0</v>
      </c>
      <c r="AF2214" s="37">
        <f t="shared" si="484"/>
        <v>0</v>
      </c>
      <c r="AG2214" s="37">
        <f t="shared" si="485"/>
        <v>0</v>
      </c>
      <c r="AH2214" s="37">
        <f t="shared" si="486"/>
        <v>0</v>
      </c>
      <c r="AI2214" s="35" t="str">
        <f t="shared" si="487"/>
        <v>Nusidėvėjęs</v>
      </c>
      <c r="AJ2214" s="38" t="str">
        <f>IF(AND(F2214&lt;&gt;[3]Pav.tvarkyklė!$B$12,F2214&lt;&gt;[3]Pav.tvarkyklė!$B$13),"GVTNT","X")</f>
        <v>GVTNT</v>
      </c>
      <c r="AK2214" s="39">
        <f t="shared" si="489"/>
        <v>0</v>
      </c>
      <c r="AL2214" s="41"/>
      <c r="AM2214" s="41"/>
      <c r="AN2214" s="41">
        <f t="shared" si="477"/>
        <v>1900</v>
      </c>
      <c r="AO2214" s="41"/>
      <c r="AP2214" s="41"/>
      <c r="AQ2214" s="41"/>
      <c r="AR2214" s="42"/>
      <c r="AS2214" s="42"/>
      <c r="AU2214" s="43">
        <f t="shared" si="478"/>
        <v>0</v>
      </c>
    </row>
    <row r="2215" spans="1:47" ht="15" customHeight="1" x14ac:dyDescent="0.25">
      <c r="A2215" s="11"/>
      <c r="B2215" s="19">
        <v>2384</v>
      </c>
      <c r="C2215" s="74"/>
      <c r="D2215" s="77"/>
      <c r="E2215" s="78"/>
      <c r="F2215" s="74"/>
      <c r="G2215" s="80"/>
      <c r="H2215" s="49"/>
      <c r="I2215" s="79"/>
      <c r="J2215" s="27"/>
      <c r="K2215" s="27"/>
      <c r="L2215" s="79"/>
      <c r="M2215" s="81"/>
      <c r="N2215" s="29">
        <v>0</v>
      </c>
      <c r="O2215" s="30" t="str">
        <f>IF(G2215&lt;=$N$2,"",IF(F2215=[3]Pav.tvarkyklė!$B$13,"",IF(ISBLANK(R2215),"X","")))</f>
        <v/>
      </c>
      <c r="P2215" s="88"/>
      <c r="Q2215" s="78"/>
      <c r="R2215" s="78"/>
      <c r="S2215" s="63"/>
      <c r="T2215" s="63"/>
      <c r="U2215" s="34" t="str">
        <f>IFERROR(INDEX('[3]5.Grup_T'!$G$4:$G$22,MATCH('6.Turtas'!E2215,'[3]5.Grup_T'!$E$4:$E$22,0)),"0")</f>
        <v>0</v>
      </c>
      <c r="V2215" s="35">
        <f t="shared" si="479"/>
        <v>0</v>
      </c>
      <c r="W2215" s="35">
        <f>IF(NOT(ISBLANK(H2215)),(12-DATEDIF(H2215,'[3]1.Pradzia'!$D$13,"m")),0)</f>
        <v>0</v>
      </c>
      <c r="X2215" s="35">
        <f t="shared" si="480"/>
        <v>0</v>
      </c>
      <c r="Y2215" s="35">
        <f t="shared" si="476"/>
        <v>0</v>
      </c>
      <c r="Z2215" s="35">
        <f t="shared" si="488"/>
        <v>0</v>
      </c>
      <c r="AA2215" s="36">
        <f t="shared" si="481"/>
        <v>0</v>
      </c>
      <c r="AB2215" s="36">
        <f t="shared" si="482"/>
        <v>0</v>
      </c>
      <c r="AC2215" s="37">
        <f t="shared" si="483"/>
        <v>0</v>
      </c>
      <c r="AD2215" s="35">
        <f>IF(OR(YEAR(G2215)&lt;2019,O2215="X"),0,IF(ISBLANK(H2215),DATEDIF(G2215,'[3]1.Pradzia'!$D$13,"M"),DATEDIF(G2215,H2215,"m")))</f>
        <v>0</v>
      </c>
      <c r="AE2215" s="37">
        <f>IF(E2215='[3]5.Grup_T'!$E$20,0,IF(AD2215&lt;&gt;0,M2215/V2215*MIN(12,AD2215),0))</f>
        <v>0</v>
      </c>
      <c r="AF2215" s="37">
        <f t="shared" si="484"/>
        <v>0</v>
      </c>
      <c r="AG2215" s="37">
        <f t="shared" si="485"/>
        <v>0</v>
      </c>
      <c r="AH2215" s="37">
        <f t="shared" si="486"/>
        <v>0</v>
      </c>
      <c r="AI2215" s="35" t="str">
        <f t="shared" si="487"/>
        <v>Nusidėvėjęs</v>
      </c>
      <c r="AJ2215" s="38" t="str">
        <f>IF(AND(F2215&lt;&gt;[3]Pav.tvarkyklė!$B$12,F2215&lt;&gt;[3]Pav.tvarkyklė!$B$13),"GVTNT","X")</f>
        <v>GVTNT</v>
      </c>
      <c r="AK2215" s="39">
        <f t="shared" si="489"/>
        <v>0</v>
      </c>
      <c r="AL2215" s="41"/>
      <c r="AM2215" s="41"/>
      <c r="AN2215" s="41">
        <f t="shared" si="477"/>
        <v>1900</v>
      </c>
      <c r="AO2215" s="41"/>
      <c r="AP2215" s="41"/>
      <c r="AQ2215" s="41"/>
      <c r="AR2215" s="42"/>
      <c r="AS2215" s="42"/>
      <c r="AU2215" s="43">
        <f t="shared" si="478"/>
        <v>0</v>
      </c>
    </row>
    <row r="2216" spans="1:47" ht="15" customHeight="1" x14ac:dyDescent="0.25">
      <c r="A2216" s="11"/>
      <c r="B2216" s="19">
        <v>2385</v>
      </c>
      <c r="C2216" s="74"/>
      <c r="D2216" s="77"/>
      <c r="E2216" s="75"/>
      <c r="F2216" s="74"/>
      <c r="G2216" s="80"/>
      <c r="H2216" s="49"/>
      <c r="I2216" s="79"/>
      <c r="J2216" s="27"/>
      <c r="K2216" s="27"/>
      <c r="L2216" s="79"/>
      <c r="M2216" s="81"/>
      <c r="N2216" s="29">
        <v>0</v>
      </c>
      <c r="O2216" s="30" t="str">
        <f>IF(G2216&lt;=$N$2,"",IF(F2216=[3]Pav.tvarkyklė!$B$13,"",IF(ISBLANK(R2216),"X","")))</f>
        <v/>
      </c>
      <c r="P2216" s="88"/>
      <c r="Q2216" s="78"/>
      <c r="R2216" s="78"/>
      <c r="S2216" s="63"/>
      <c r="T2216" s="63"/>
      <c r="U2216" s="34" t="str">
        <f>IFERROR(INDEX('[3]5.Grup_T'!$G$4:$G$22,MATCH('6.Turtas'!E2216,'[3]5.Grup_T'!$E$4:$E$22,0)),"0")</f>
        <v>0</v>
      </c>
      <c r="V2216" s="35">
        <f t="shared" si="479"/>
        <v>0</v>
      </c>
      <c r="W2216" s="35">
        <f>IF(NOT(ISBLANK(H2216)),(12-DATEDIF(H2216,'[3]1.Pradzia'!$D$13,"m")),0)</f>
        <v>0</v>
      </c>
      <c r="X2216" s="35">
        <f t="shared" si="480"/>
        <v>0</v>
      </c>
      <c r="Y2216" s="35">
        <f t="shared" si="476"/>
        <v>0</v>
      </c>
      <c r="Z2216" s="35">
        <f t="shared" si="488"/>
        <v>0</v>
      </c>
      <c r="AA2216" s="36">
        <f t="shared" si="481"/>
        <v>0</v>
      </c>
      <c r="AB2216" s="36">
        <f t="shared" si="482"/>
        <v>0</v>
      </c>
      <c r="AC2216" s="37">
        <f t="shared" si="483"/>
        <v>0</v>
      </c>
      <c r="AD2216" s="35">
        <f>IF(OR(YEAR(G2216)&lt;2019,O2216="X"),0,IF(ISBLANK(H2216),DATEDIF(G2216,'[3]1.Pradzia'!$D$13,"M"),DATEDIF(G2216,H2216,"m")))</f>
        <v>0</v>
      </c>
      <c r="AE2216" s="37">
        <f>IF(E2216='[3]5.Grup_T'!$E$20,0,IF(AD2216&lt;&gt;0,M2216/V2216*MIN(12,AD2216),0))</f>
        <v>0</v>
      </c>
      <c r="AF2216" s="37">
        <f t="shared" si="484"/>
        <v>0</v>
      </c>
      <c r="AG2216" s="37">
        <f t="shared" si="485"/>
        <v>0</v>
      </c>
      <c r="AH2216" s="37">
        <f t="shared" si="486"/>
        <v>0</v>
      </c>
      <c r="AI2216" s="35" t="str">
        <f t="shared" si="487"/>
        <v>Nusidėvėjęs</v>
      </c>
      <c r="AJ2216" s="38" t="str">
        <f>IF(AND(F2216&lt;&gt;[3]Pav.tvarkyklė!$B$12,F2216&lt;&gt;[3]Pav.tvarkyklė!$B$13),"GVTNT","X")</f>
        <v>GVTNT</v>
      </c>
      <c r="AK2216" s="39">
        <f t="shared" si="489"/>
        <v>0</v>
      </c>
      <c r="AL2216" s="41"/>
      <c r="AM2216" s="41"/>
      <c r="AN2216" s="41">
        <f t="shared" si="477"/>
        <v>1900</v>
      </c>
      <c r="AO2216" s="41"/>
      <c r="AP2216" s="41"/>
      <c r="AQ2216" s="41"/>
      <c r="AR2216" s="42"/>
      <c r="AS2216" s="42"/>
      <c r="AU2216" s="43">
        <f t="shared" si="478"/>
        <v>0</v>
      </c>
    </row>
    <row r="2217" spans="1:47" ht="15" customHeight="1" x14ac:dyDescent="0.25">
      <c r="A2217" s="11"/>
      <c r="B2217" s="19">
        <v>2386</v>
      </c>
      <c r="C2217" s="74"/>
      <c r="D2217" s="77"/>
      <c r="E2217" s="75"/>
      <c r="F2217" s="74"/>
      <c r="G2217" s="80"/>
      <c r="H2217" s="49"/>
      <c r="I2217" s="79"/>
      <c r="J2217" s="27"/>
      <c r="K2217" s="27"/>
      <c r="L2217" s="79"/>
      <c r="M2217" s="81"/>
      <c r="N2217" s="29">
        <v>0</v>
      </c>
      <c r="O2217" s="30" t="str">
        <f>IF(G2217&lt;=$N$2,"",IF(F2217=[3]Pav.tvarkyklė!$B$13,"",IF(ISBLANK(R2217),"X","")))</f>
        <v/>
      </c>
      <c r="P2217" s="88"/>
      <c r="Q2217" s="78"/>
      <c r="R2217" s="78"/>
      <c r="S2217" s="63"/>
      <c r="T2217" s="63"/>
      <c r="U2217" s="34" t="str">
        <f>IFERROR(INDEX('[3]5.Grup_T'!$G$4:$G$22,MATCH('6.Turtas'!E2217,'[3]5.Grup_T'!$E$4:$E$22,0)),"0")</f>
        <v>0</v>
      </c>
      <c r="V2217" s="35">
        <f t="shared" si="479"/>
        <v>0</v>
      </c>
      <c r="W2217" s="35">
        <f>IF(NOT(ISBLANK(H2217)),(12-DATEDIF(H2217,'[3]1.Pradzia'!$D$13,"m")),0)</f>
        <v>0</v>
      </c>
      <c r="X2217" s="35">
        <f t="shared" si="480"/>
        <v>0</v>
      </c>
      <c r="Y2217" s="35">
        <f t="shared" si="476"/>
        <v>0</v>
      </c>
      <c r="Z2217" s="35">
        <f t="shared" si="488"/>
        <v>0</v>
      </c>
      <c r="AA2217" s="36">
        <f t="shared" si="481"/>
        <v>0</v>
      </c>
      <c r="AB2217" s="36">
        <f t="shared" si="482"/>
        <v>0</v>
      </c>
      <c r="AC2217" s="37">
        <f t="shared" si="483"/>
        <v>0</v>
      </c>
      <c r="AD2217" s="35">
        <f>IF(OR(YEAR(G2217)&lt;2019,O2217="X"),0,IF(ISBLANK(H2217),DATEDIF(G2217,'[3]1.Pradzia'!$D$13,"M"),DATEDIF(G2217,H2217,"m")))</f>
        <v>0</v>
      </c>
      <c r="AE2217" s="37">
        <f>IF(E2217='[3]5.Grup_T'!$E$20,0,IF(AD2217&lt;&gt;0,M2217/V2217*MIN(12,AD2217),0))</f>
        <v>0</v>
      </c>
      <c r="AF2217" s="37">
        <f t="shared" si="484"/>
        <v>0</v>
      </c>
      <c r="AG2217" s="37">
        <f t="shared" si="485"/>
        <v>0</v>
      </c>
      <c r="AH2217" s="37">
        <f t="shared" si="486"/>
        <v>0</v>
      </c>
      <c r="AI2217" s="35" t="str">
        <f t="shared" si="487"/>
        <v>Nusidėvėjęs</v>
      </c>
      <c r="AJ2217" s="38" t="str">
        <f>IF(AND(F2217&lt;&gt;[3]Pav.tvarkyklė!$B$12,F2217&lt;&gt;[3]Pav.tvarkyklė!$B$13),"GVTNT","X")</f>
        <v>GVTNT</v>
      </c>
      <c r="AK2217" s="39">
        <f t="shared" si="489"/>
        <v>0</v>
      </c>
      <c r="AL2217" s="41"/>
      <c r="AM2217" s="41"/>
      <c r="AN2217" s="41">
        <f t="shared" si="477"/>
        <v>1900</v>
      </c>
      <c r="AO2217" s="41"/>
      <c r="AP2217" s="41"/>
      <c r="AQ2217" s="41"/>
      <c r="AR2217" s="42"/>
      <c r="AS2217" s="42"/>
      <c r="AU2217" s="43">
        <f t="shared" si="478"/>
        <v>0</v>
      </c>
    </row>
    <row r="2218" spans="1:47" ht="15" customHeight="1" x14ac:dyDescent="0.25">
      <c r="A2218" s="11"/>
      <c r="B2218" s="19">
        <v>2387</v>
      </c>
      <c r="C2218" s="74"/>
      <c r="D2218" s="77"/>
      <c r="E2218" s="75"/>
      <c r="F2218" s="74"/>
      <c r="G2218" s="80"/>
      <c r="H2218" s="49"/>
      <c r="I2218" s="79"/>
      <c r="J2218" s="27"/>
      <c r="K2218" s="27"/>
      <c r="L2218" s="79"/>
      <c r="M2218" s="81"/>
      <c r="N2218" s="29">
        <v>0</v>
      </c>
      <c r="O2218" s="30" t="str">
        <f>IF(G2218&lt;=$N$2,"",IF(F2218=[3]Pav.tvarkyklė!$B$13,"",IF(ISBLANK(R2218),"X","")))</f>
        <v/>
      </c>
      <c r="P2218" s="88"/>
      <c r="Q2218" s="78"/>
      <c r="R2218" s="78"/>
      <c r="S2218" s="63"/>
      <c r="T2218" s="63"/>
      <c r="U2218" s="34" t="str">
        <f>IFERROR(INDEX('[3]5.Grup_T'!$G$4:$G$22,MATCH('6.Turtas'!E2218,'[3]5.Grup_T'!$E$4:$E$22,0)),"0")</f>
        <v>0</v>
      </c>
      <c r="V2218" s="35">
        <f t="shared" si="479"/>
        <v>0</v>
      </c>
      <c r="W2218" s="35">
        <f>IF(NOT(ISBLANK(H2218)),(12-DATEDIF(H2218,'[3]1.Pradzia'!$D$13,"m")),0)</f>
        <v>0</v>
      </c>
      <c r="X2218" s="35">
        <f t="shared" si="480"/>
        <v>0</v>
      </c>
      <c r="Y2218" s="35">
        <f t="shared" si="476"/>
        <v>0</v>
      </c>
      <c r="Z2218" s="35">
        <f t="shared" si="488"/>
        <v>0</v>
      </c>
      <c r="AA2218" s="36">
        <f t="shared" si="481"/>
        <v>0</v>
      </c>
      <c r="AB2218" s="36">
        <f t="shared" si="482"/>
        <v>0</v>
      </c>
      <c r="AC2218" s="37">
        <f t="shared" si="483"/>
        <v>0</v>
      </c>
      <c r="AD2218" s="35">
        <f>IF(OR(YEAR(G2218)&lt;2019,O2218="X"),0,IF(ISBLANK(H2218),DATEDIF(G2218,'[3]1.Pradzia'!$D$13,"M"),DATEDIF(G2218,H2218,"m")))</f>
        <v>0</v>
      </c>
      <c r="AE2218" s="37">
        <f>IF(E2218='[3]5.Grup_T'!$E$20,0,IF(AD2218&lt;&gt;0,M2218/V2218*MIN(12,AD2218),0))</f>
        <v>0</v>
      </c>
      <c r="AF2218" s="37">
        <f t="shared" si="484"/>
        <v>0</v>
      </c>
      <c r="AG2218" s="37">
        <f t="shared" si="485"/>
        <v>0</v>
      </c>
      <c r="AH2218" s="37">
        <f t="shared" si="486"/>
        <v>0</v>
      </c>
      <c r="AI2218" s="35" t="str">
        <f t="shared" si="487"/>
        <v>Nusidėvėjęs</v>
      </c>
      <c r="AJ2218" s="38" t="str">
        <f>IF(AND(F2218&lt;&gt;[3]Pav.tvarkyklė!$B$12,F2218&lt;&gt;[3]Pav.tvarkyklė!$B$13),"GVTNT","X")</f>
        <v>GVTNT</v>
      </c>
      <c r="AK2218" s="39">
        <f t="shared" si="489"/>
        <v>0</v>
      </c>
      <c r="AL2218" s="41"/>
      <c r="AM2218" s="41"/>
      <c r="AN2218" s="41">
        <f t="shared" si="477"/>
        <v>1900</v>
      </c>
      <c r="AO2218" s="41"/>
      <c r="AP2218" s="41"/>
      <c r="AQ2218" s="41"/>
      <c r="AR2218" s="42"/>
      <c r="AS2218" s="42"/>
      <c r="AU2218" s="43">
        <f t="shared" si="478"/>
        <v>0</v>
      </c>
    </row>
    <row r="2219" spans="1:47" ht="15" customHeight="1" x14ac:dyDescent="0.25">
      <c r="A2219" s="11"/>
      <c r="B2219" s="19">
        <v>2388</v>
      </c>
      <c r="C2219" s="74"/>
      <c r="D2219" s="77"/>
      <c r="E2219" s="75"/>
      <c r="F2219" s="74"/>
      <c r="G2219" s="80"/>
      <c r="H2219" s="49"/>
      <c r="I2219" s="79"/>
      <c r="J2219" s="27"/>
      <c r="K2219" s="27"/>
      <c r="L2219" s="79"/>
      <c r="M2219" s="81"/>
      <c r="N2219" s="29">
        <v>0</v>
      </c>
      <c r="O2219" s="30" t="str">
        <f>IF(G2219&lt;=$N$2,"",IF(F2219=[3]Pav.tvarkyklė!$B$13,"",IF(ISBLANK(R2219),"X","")))</f>
        <v/>
      </c>
      <c r="P2219" s="88"/>
      <c r="Q2219" s="78"/>
      <c r="R2219" s="78"/>
      <c r="S2219" s="63"/>
      <c r="T2219" s="63"/>
      <c r="U2219" s="34" t="str">
        <f>IFERROR(INDEX('[3]5.Grup_T'!$G$4:$G$22,MATCH('6.Turtas'!E2219,'[3]5.Grup_T'!$E$4:$E$22,0)),"0")</f>
        <v>0</v>
      </c>
      <c r="V2219" s="35">
        <f t="shared" si="479"/>
        <v>0</v>
      </c>
      <c r="W2219" s="35">
        <f>IF(NOT(ISBLANK(H2219)),(12-DATEDIF(H2219,'[3]1.Pradzia'!$D$13,"m")),0)</f>
        <v>0</v>
      </c>
      <c r="X2219" s="35">
        <f t="shared" si="480"/>
        <v>0</v>
      </c>
      <c r="Y2219" s="35">
        <f t="shared" si="476"/>
        <v>0</v>
      </c>
      <c r="Z2219" s="35">
        <f t="shared" si="488"/>
        <v>0</v>
      </c>
      <c r="AA2219" s="36">
        <f t="shared" si="481"/>
        <v>0</v>
      </c>
      <c r="AB2219" s="36">
        <f t="shared" si="482"/>
        <v>0</v>
      </c>
      <c r="AC2219" s="37">
        <f t="shared" si="483"/>
        <v>0</v>
      </c>
      <c r="AD2219" s="35">
        <f>IF(OR(YEAR(G2219)&lt;2019,O2219="X"),0,IF(ISBLANK(H2219),DATEDIF(G2219,'[3]1.Pradzia'!$D$13,"M"),DATEDIF(G2219,H2219,"m")))</f>
        <v>0</v>
      </c>
      <c r="AE2219" s="37">
        <f>IF(E2219='[3]5.Grup_T'!$E$20,0,IF(AD2219&lt;&gt;0,M2219/V2219*MIN(12,AD2219),0))</f>
        <v>0</v>
      </c>
      <c r="AF2219" s="37">
        <f t="shared" si="484"/>
        <v>0</v>
      </c>
      <c r="AG2219" s="37">
        <f t="shared" si="485"/>
        <v>0</v>
      </c>
      <c r="AH2219" s="37">
        <f t="shared" si="486"/>
        <v>0</v>
      </c>
      <c r="AI2219" s="35" t="str">
        <f t="shared" si="487"/>
        <v>Nusidėvėjęs</v>
      </c>
      <c r="AJ2219" s="38" t="str">
        <f>IF(AND(F2219&lt;&gt;[3]Pav.tvarkyklė!$B$12,F2219&lt;&gt;[3]Pav.tvarkyklė!$B$13),"GVTNT","X")</f>
        <v>GVTNT</v>
      </c>
      <c r="AK2219" s="39">
        <f t="shared" si="489"/>
        <v>0</v>
      </c>
      <c r="AL2219" s="41"/>
      <c r="AM2219" s="41"/>
      <c r="AN2219" s="41">
        <f t="shared" si="477"/>
        <v>1900</v>
      </c>
      <c r="AO2219" s="41"/>
      <c r="AP2219" s="41"/>
      <c r="AQ2219" s="41"/>
      <c r="AR2219" s="42"/>
      <c r="AS2219" s="42"/>
      <c r="AU2219" s="43">
        <f t="shared" si="478"/>
        <v>0</v>
      </c>
    </row>
    <row r="2220" spans="1:47" ht="15" customHeight="1" x14ac:dyDescent="0.25">
      <c r="A2220" s="11"/>
      <c r="B2220" s="19">
        <v>2389</v>
      </c>
      <c r="C2220" s="74"/>
      <c r="D2220" s="77"/>
      <c r="E2220" s="75"/>
      <c r="F2220" s="74"/>
      <c r="G2220" s="80"/>
      <c r="H2220" s="49"/>
      <c r="I2220" s="79"/>
      <c r="J2220" s="27"/>
      <c r="K2220" s="27"/>
      <c r="L2220" s="79"/>
      <c r="M2220" s="81"/>
      <c r="N2220" s="29">
        <v>0</v>
      </c>
      <c r="O2220" s="30" t="str">
        <f>IF(G2220&lt;=$N$2,"",IF(F2220=[3]Pav.tvarkyklė!$B$13,"",IF(ISBLANK(R2220),"X","")))</f>
        <v/>
      </c>
      <c r="P2220" s="88"/>
      <c r="Q2220" s="78"/>
      <c r="R2220" s="78"/>
      <c r="S2220" s="63"/>
      <c r="T2220" s="63"/>
      <c r="U2220" s="34" t="str">
        <f>IFERROR(INDEX('[3]5.Grup_T'!$G$4:$G$22,MATCH('6.Turtas'!E2220,'[3]5.Grup_T'!$E$4:$E$22,0)),"0")</f>
        <v>0</v>
      </c>
      <c r="V2220" s="35">
        <f t="shared" si="479"/>
        <v>0</v>
      </c>
      <c r="W2220" s="35">
        <f>IF(NOT(ISBLANK(H2220)),(12-DATEDIF(H2220,'[3]1.Pradzia'!$D$13,"m")),0)</f>
        <v>0</v>
      </c>
      <c r="X2220" s="35">
        <f t="shared" si="480"/>
        <v>0</v>
      </c>
      <c r="Y2220" s="35">
        <f t="shared" si="476"/>
        <v>0</v>
      </c>
      <c r="Z2220" s="35">
        <f t="shared" si="488"/>
        <v>0</v>
      </c>
      <c r="AA2220" s="36">
        <f t="shared" si="481"/>
        <v>0</v>
      </c>
      <c r="AB2220" s="36">
        <f t="shared" si="482"/>
        <v>0</v>
      </c>
      <c r="AC2220" s="37">
        <f t="shared" si="483"/>
        <v>0</v>
      </c>
      <c r="AD2220" s="35">
        <f>IF(OR(YEAR(G2220)&lt;2019,O2220="X"),0,IF(ISBLANK(H2220),DATEDIF(G2220,'[3]1.Pradzia'!$D$13,"M"),DATEDIF(G2220,H2220,"m")))</f>
        <v>0</v>
      </c>
      <c r="AE2220" s="37">
        <f>IF(E2220='[3]5.Grup_T'!$E$20,0,IF(AD2220&lt;&gt;0,M2220/V2220*MIN(12,AD2220),0))</f>
        <v>0</v>
      </c>
      <c r="AF2220" s="37">
        <f t="shared" si="484"/>
        <v>0</v>
      </c>
      <c r="AG2220" s="37">
        <f t="shared" si="485"/>
        <v>0</v>
      </c>
      <c r="AH2220" s="37">
        <f t="shared" si="486"/>
        <v>0</v>
      </c>
      <c r="AI2220" s="35" t="str">
        <f t="shared" si="487"/>
        <v>Nusidėvėjęs</v>
      </c>
      <c r="AJ2220" s="38" t="str">
        <f>IF(AND(F2220&lt;&gt;[3]Pav.tvarkyklė!$B$12,F2220&lt;&gt;[3]Pav.tvarkyklė!$B$13),"GVTNT","X")</f>
        <v>GVTNT</v>
      </c>
      <c r="AK2220" s="39">
        <f t="shared" si="489"/>
        <v>0</v>
      </c>
      <c r="AL2220" s="41"/>
      <c r="AM2220" s="41"/>
      <c r="AN2220" s="41">
        <f t="shared" si="477"/>
        <v>1900</v>
      </c>
      <c r="AO2220" s="41"/>
      <c r="AP2220" s="41"/>
      <c r="AQ2220" s="41"/>
      <c r="AR2220" s="42"/>
      <c r="AS2220" s="42"/>
      <c r="AU2220" s="43">
        <f t="shared" si="478"/>
        <v>0</v>
      </c>
    </row>
    <row r="2221" spans="1:47" ht="15" customHeight="1" x14ac:dyDescent="0.25">
      <c r="A2221" s="11"/>
      <c r="B2221" s="19">
        <v>2390</v>
      </c>
      <c r="C2221" s="74"/>
      <c r="D2221" s="77"/>
      <c r="E2221" s="75"/>
      <c r="F2221" s="74"/>
      <c r="G2221" s="80"/>
      <c r="H2221" s="49"/>
      <c r="I2221" s="79"/>
      <c r="J2221" s="27"/>
      <c r="K2221" s="27"/>
      <c r="L2221" s="79"/>
      <c r="M2221" s="81"/>
      <c r="N2221" s="29">
        <v>0</v>
      </c>
      <c r="O2221" s="30" t="str">
        <f>IF(G2221&lt;=$N$2,"",IF(F2221=[3]Pav.tvarkyklė!$B$13,"",IF(ISBLANK(R2221),"X","")))</f>
        <v/>
      </c>
      <c r="P2221" s="88"/>
      <c r="Q2221" s="78"/>
      <c r="R2221" s="78"/>
      <c r="S2221" s="63"/>
      <c r="T2221" s="63"/>
      <c r="U2221" s="34" t="str">
        <f>IFERROR(INDEX('[3]5.Grup_T'!$G$4:$G$22,MATCH('6.Turtas'!E2221,'[3]5.Grup_T'!$E$4:$E$22,0)),"0")</f>
        <v>0</v>
      </c>
      <c r="V2221" s="35">
        <f t="shared" si="479"/>
        <v>0</v>
      </c>
      <c r="W2221" s="35">
        <f>IF(NOT(ISBLANK(H2221)),(12-DATEDIF(H2221,'[3]1.Pradzia'!$D$13,"m")),0)</f>
        <v>0</v>
      </c>
      <c r="X2221" s="35">
        <f t="shared" si="480"/>
        <v>0</v>
      </c>
      <c r="Y2221" s="35">
        <f t="shared" si="476"/>
        <v>0</v>
      </c>
      <c r="Z2221" s="35">
        <f t="shared" si="488"/>
        <v>0</v>
      </c>
      <c r="AA2221" s="36">
        <f t="shared" si="481"/>
        <v>0</v>
      </c>
      <c r="AB2221" s="36">
        <f t="shared" si="482"/>
        <v>0</v>
      </c>
      <c r="AC2221" s="37">
        <f t="shared" si="483"/>
        <v>0</v>
      </c>
      <c r="AD2221" s="35">
        <f>IF(OR(YEAR(G2221)&lt;2019,O2221="X"),0,IF(ISBLANK(H2221),DATEDIF(G2221,'[3]1.Pradzia'!$D$13,"M"),DATEDIF(G2221,H2221,"m")))</f>
        <v>0</v>
      </c>
      <c r="AE2221" s="37">
        <f>IF(E2221='[3]5.Grup_T'!$E$20,0,IF(AD2221&lt;&gt;0,M2221/V2221*MIN(12,AD2221),0))</f>
        <v>0</v>
      </c>
      <c r="AF2221" s="37">
        <f t="shared" si="484"/>
        <v>0</v>
      </c>
      <c r="AG2221" s="37">
        <f t="shared" si="485"/>
        <v>0</v>
      </c>
      <c r="AH2221" s="37">
        <f t="shared" si="486"/>
        <v>0</v>
      </c>
      <c r="AI2221" s="35" t="str">
        <f t="shared" si="487"/>
        <v>Nusidėvėjęs</v>
      </c>
      <c r="AJ2221" s="38" t="str">
        <f>IF(AND(F2221&lt;&gt;[3]Pav.tvarkyklė!$B$12,F2221&lt;&gt;[3]Pav.tvarkyklė!$B$13),"GVTNT","X")</f>
        <v>GVTNT</v>
      </c>
      <c r="AK2221" s="39">
        <f t="shared" si="489"/>
        <v>0</v>
      </c>
      <c r="AL2221" s="41"/>
      <c r="AM2221" s="41"/>
      <c r="AN2221" s="41">
        <f t="shared" si="477"/>
        <v>1900</v>
      </c>
      <c r="AO2221" s="41"/>
      <c r="AP2221" s="41"/>
      <c r="AQ2221" s="41"/>
      <c r="AR2221" s="42"/>
      <c r="AS2221" s="42"/>
      <c r="AU2221" s="43">
        <f t="shared" si="478"/>
        <v>0</v>
      </c>
    </row>
    <row r="2222" spans="1:47" ht="15" customHeight="1" x14ac:dyDescent="0.25">
      <c r="A2222" s="11"/>
      <c r="B2222" s="19">
        <v>2391</v>
      </c>
      <c r="C2222" s="74"/>
      <c r="D2222" s="77"/>
      <c r="E2222" s="75"/>
      <c r="F2222" s="74"/>
      <c r="G2222" s="80"/>
      <c r="H2222" s="49"/>
      <c r="I2222" s="79"/>
      <c r="J2222" s="27"/>
      <c r="K2222" s="27"/>
      <c r="L2222" s="79"/>
      <c r="M2222" s="81"/>
      <c r="N2222" s="29">
        <v>0</v>
      </c>
      <c r="O2222" s="30" t="str">
        <f>IF(G2222&lt;=$N$2,"",IF(F2222=[3]Pav.tvarkyklė!$B$13,"",IF(ISBLANK(R2222),"X","")))</f>
        <v/>
      </c>
      <c r="P2222" s="88"/>
      <c r="Q2222" s="78"/>
      <c r="R2222" s="78"/>
      <c r="S2222" s="63"/>
      <c r="T2222" s="63"/>
      <c r="U2222" s="34" t="str">
        <f>IFERROR(INDEX('[3]5.Grup_T'!$G$4:$G$22,MATCH('6.Turtas'!E2222,'[3]5.Grup_T'!$E$4:$E$22,0)),"0")</f>
        <v>0</v>
      </c>
      <c r="V2222" s="35">
        <f t="shared" si="479"/>
        <v>0</v>
      </c>
      <c r="W2222" s="35">
        <f>IF(NOT(ISBLANK(H2222)),(12-DATEDIF(H2222,'[3]1.Pradzia'!$D$13,"m")),0)</f>
        <v>0</v>
      </c>
      <c r="X2222" s="35">
        <f t="shared" si="480"/>
        <v>0</v>
      </c>
      <c r="Y2222" s="35">
        <f t="shared" si="476"/>
        <v>0</v>
      </c>
      <c r="Z2222" s="35">
        <f t="shared" si="488"/>
        <v>0</v>
      </c>
      <c r="AA2222" s="36">
        <f t="shared" si="481"/>
        <v>0</v>
      </c>
      <c r="AB2222" s="36">
        <f t="shared" si="482"/>
        <v>0</v>
      </c>
      <c r="AC2222" s="37">
        <f t="shared" si="483"/>
        <v>0</v>
      </c>
      <c r="AD2222" s="35">
        <f>IF(OR(YEAR(G2222)&lt;2019,O2222="X"),0,IF(ISBLANK(H2222),DATEDIF(G2222,'[3]1.Pradzia'!$D$13,"M"),DATEDIF(G2222,H2222,"m")))</f>
        <v>0</v>
      </c>
      <c r="AE2222" s="37">
        <f>IF(E2222='[3]5.Grup_T'!$E$20,0,IF(AD2222&lt;&gt;0,M2222/V2222*MIN(12,AD2222),0))</f>
        <v>0</v>
      </c>
      <c r="AF2222" s="37">
        <f t="shared" si="484"/>
        <v>0</v>
      </c>
      <c r="AG2222" s="37">
        <f t="shared" si="485"/>
        <v>0</v>
      </c>
      <c r="AH2222" s="37">
        <f t="shared" si="486"/>
        <v>0</v>
      </c>
      <c r="AI2222" s="35" t="str">
        <f t="shared" si="487"/>
        <v>Nusidėvėjęs</v>
      </c>
      <c r="AJ2222" s="38" t="str">
        <f>IF(AND(F2222&lt;&gt;[3]Pav.tvarkyklė!$B$12,F2222&lt;&gt;[3]Pav.tvarkyklė!$B$13),"GVTNT","X")</f>
        <v>GVTNT</v>
      </c>
      <c r="AK2222" s="39">
        <f t="shared" si="489"/>
        <v>0</v>
      </c>
      <c r="AL2222" s="41"/>
      <c r="AM2222" s="41"/>
      <c r="AN2222" s="41">
        <f t="shared" si="477"/>
        <v>1900</v>
      </c>
      <c r="AO2222" s="41"/>
      <c r="AP2222" s="41"/>
      <c r="AQ2222" s="41"/>
      <c r="AR2222" s="42"/>
      <c r="AS2222" s="42"/>
      <c r="AU2222" s="43">
        <f t="shared" si="478"/>
        <v>0</v>
      </c>
    </row>
    <row r="2223" spans="1:47" ht="15" customHeight="1" x14ac:dyDescent="0.25">
      <c r="A2223" s="11"/>
      <c r="B2223" s="19">
        <v>2392</v>
      </c>
      <c r="C2223" s="74"/>
      <c r="D2223" s="77"/>
      <c r="E2223" s="75"/>
      <c r="F2223" s="74"/>
      <c r="G2223" s="80"/>
      <c r="H2223" s="49"/>
      <c r="I2223" s="79"/>
      <c r="J2223" s="27"/>
      <c r="K2223" s="27"/>
      <c r="L2223" s="79"/>
      <c r="M2223" s="81"/>
      <c r="N2223" s="29">
        <v>0</v>
      </c>
      <c r="O2223" s="30" t="str">
        <f>IF(G2223&lt;=$N$2,"",IF(F2223=[3]Pav.tvarkyklė!$B$13,"",IF(ISBLANK(R2223),"X","")))</f>
        <v/>
      </c>
      <c r="P2223" s="88"/>
      <c r="Q2223" s="78"/>
      <c r="R2223" s="78"/>
      <c r="S2223" s="63"/>
      <c r="T2223" s="63"/>
      <c r="U2223" s="34" t="str">
        <f>IFERROR(INDEX('[3]5.Grup_T'!$G$4:$G$22,MATCH('6.Turtas'!E2223,'[3]5.Grup_T'!$E$4:$E$22,0)),"0")</f>
        <v>0</v>
      </c>
      <c r="V2223" s="35">
        <f t="shared" si="479"/>
        <v>0</v>
      </c>
      <c r="W2223" s="35">
        <f>IF(NOT(ISBLANK(H2223)),(12-DATEDIF(H2223,'[3]1.Pradzia'!$D$13,"m")),0)</f>
        <v>0</v>
      </c>
      <c r="X2223" s="35">
        <f t="shared" si="480"/>
        <v>0</v>
      </c>
      <c r="Y2223" s="35">
        <f t="shared" si="476"/>
        <v>0</v>
      </c>
      <c r="Z2223" s="35">
        <f t="shared" si="488"/>
        <v>0</v>
      </c>
      <c r="AA2223" s="36">
        <f t="shared" si="481"/>
        <v>0</v>
      </c>
      <c r="AB2223" s="36">
        <f t="shared" si="482"/>
        <v>0</v>
      </c>
      <c r="AC2223" s="37">
        <f t="shared" si="483"/>
        <v>0</v>
      </c>
      <c r="AD2223" s="35">
        <f>IF(OR(YEAR(G2223)&lt;2019,O2223="X"),0,IF(ISBLANK(H2223),DATEDIF(G2223,'[3]1.Pradzia'!$D$13,"M"),DATEDIF(G2223,H2223,"m")))</f>
        <v>0</v>
      </c>
      <c r="AE2223" s="37">
        <f>IF(E2223='[3]5.Grup_T'!$E$20,0,IF(AD2223&lt;&gt;0,M2223/V2223*MIN(12,AD2223),0))</f>
        <v>0</v>
      </c>
      <c r="AF2223" s="37">
        <f t="shared" si="484"/>
        <v>0</v>
      </c>
      <c r="AG2223" s="37">
        <f t="shared" si="485"/>
        <v>0</v>
      </c>
      <c r="AH2223" s="37">
        <f t="shared" si="486"/>
        <v>0</v>
      </c>
      <c r="AI2223" s="35" t="str">
        <f t="shared" si="487"/>
        <v>Nusidėvėjęs</v>
      </c>
      <c r="AJ2223" s="38" t="str">
        <f>IF(AND(F2223&lt;&gt;[3]Pav.tvarkyklė!$B$12,F2223&lt;&gt;[3]Pav.tvarkyklė!$B$13),"GVTNT","X")</f>
        <v>GVTNT</v>
      </c>
      <c r="AK2223" s="39">
        <f t="shared" si="489"/>
        <v>0</v>
      </c>
      <c r="AL2223" s="41"/>
      <c r="AM2223" s="41"/>
      <c r="AN2223" s="41">
        <f t="shared" si="477"/>
        <v>1900</v>
      </c>
      <c r="AO2223" s="41"/>
      <c r="AP2223" s="41"/>
      <c r="AQ2223" s="41"/>
      <c r="AR2223" s="42"/>
      <c r="AS2223" s="42"/>
      <c r="AU2223" s="43">
        <f t="shared" si="478"/>
        <v>0</v>
      </c>
    </row>
    <row r="2224" spans="1:47" ht="15" customHeight="1" x14ac:dyDescent="0.25">
      <c r="A2224" s="11"/>
      <c r="B2224" s="19">
        <v>2393</v>
      </c>
      <c r="C2224" s="74"/>
      <c r="D2224" s="77"/>
      <c r="E2224" s="75"/>
      <c r="F2224" s="74"/>
      <c r="G2224" s="80"/>
      <c r="H2224" s="49"/>
      <c r="I2224" s="79"/>
      <c r="J2224" s="27"/>
      <c r="K2224" s="27"/>
      <c r="L2224" s="79"/>
      <c r="M2224" s="81"/>
      <c r="N2224" s="29">
        <v>0</v>
      </c>
      <c r="O2224" s="30" t="str">
        <f>IF(G2224&lt;=$N$2,"",IF(F2224=[3]Pav.tvarkyklė!$B$13,"",IF(ISBLANK(R2224),"X","")))</f>
        <v/>
      </c>
      <c r="P2224" s="88"/>
      <c r="Q2224" s="78"/>
      <c r="R2224" s="78"/>
      <c r="S2224" s="63"/>
      <c r="T2224" s="63"/>
      <c r="U2224" s="34" t="str">
        <f>IFERROR(INDEX('[3]5.Grup_T'!$G$4:$G$22,MATCH('6.Turtas'!E2224,'[3]5.Grup_T'!$E$4:$E$22,0)),"0")</f>
        <v>0</v>
      </c>
      <c r="V2224" s="35">
        <f t="shared" si="479"/>
        <v>0</v>
      </c>
      <c r="W2224" s="35">
        <f>IF(NOT(ISBLANK(H2224)),(12-DATEDIF(H2224,'[3]1.Pradzia'!$D$13,"m")),0)</f>
        <v>0</v>
      </c>
      <c r="X2224" s="35">
        <f t="shared" si="480"/>
        <v>0</v>
      </c>
      <c r="Y2224" s="35">
        <f t="shared" si="476"/>
        <v>0</v>
      </c>
      <c r="Z2224" s="35">
        <f t="shared" si="488"/>
        <v>0</v>
      </c>
      <c r="AA2224" s="36">
        <f t="shared" si="481"/>
        <v>0</v>
      </c>
      <c r="AB2224" s="36">
        <f t="shared" si="482"/>
        <v>0</v>
      </c>
      <c r="AC2224" s="37">
        <f t="shared" si="483"/>
        <v>0</v>
      </c>
      <c r="AD2224" s="35">
        <f>IF(OR(YEAR(G2224)&lt;2019,O2224="X"),0,IF(ISBLANK(H2224),DATEDIF(G2224,'[3]1.Pradzia'!$D$13,"M"),DATEDIF(G2224,H2224,"m")))</f>
        <v>0</v>
      </c>
      <c r="AE2224" s="37">
        <f>IF(E2224='[3]5.Grup_T'!$E$20,0,IF(AD2224&lt;&gt;0,M2224/V2224*MIN(12,AD2224),0))</f>
        <v>0</v>
      </c>
      <c r="AF2224" s="37">
        <f t="shared" si="484"/>
        <v>0</v>
      </c>
      <c r="AG2224" s="37">
        <f t="shared" si="485"/>
        <v>0</v>
      </c>
      <c r="AH2224" s="37">
        <f t="shared" si="486"/>
        <v>0</v>
      </c>
      <c r="AI2224" s="35" t="str">
        <f t="shared" si="487"/>
        <v>Nusidėvėjęs</v>
      </c>
      <c r="AJ2224" s="38" t="str">
        <f>IF(AND(F2224&lt;&gt;[3]Pav.tvarkyklė!$B$12,F2224&lt;&gt;[3]Pav.tvarkyklė!$B$13),"GVTNT","X")</f>
        <v>GVTNT</v>
      </c>
      <c r="AK2224" s="39">
        <f t="shared" si="489"/>
        <v>0</v>
      </c>
      <c r="AL2224" s="41"/>
      <c r="AM2224" s="41"/>
      <c r="AN2224" s="41">
        <f t="shared" si="477"/>
        <v>1900</v>
      </c>
      <c r="AO2224" s="41"/>
      <c r="AP2224" s="41"/>
      <c r="AQ2224" s="41"/>
      <c r="AR2224" s="42"/>
      <c r="AS2224" s="42"/>
      <c r="AU2224" s="43">
        <f t="shared" si="478"/>
        <v>0</v>
      </c>
    </row>
    <row r="2225" spans="1:47" ht="15" customHeight="1" x14ac:dyDescent="0.25">
      <c r="A2225" s="11"/>
      <c r="B2225" s="19">
        <v>2394</v>
      </c>
      <c r="C2225" s="74"/>
      <c r="D2225" s="77"/>
      <c r="E2225" s="78"/>
      <c r="F2225" s="74"/>
      <c r="G2225" s="80"/>
      <c r="H2225" s="49"/>
      <c r="I2225" s="79"/>
      <c r="J2225" s="27"/>
      <c r="K2225" s="27"/>
      <c r="L2225" s="79"/>
      <c r="M2225" s="81"/>
      <c r="N2225" s="29">
        <v>0</v>
      </c>
      <c r="O2225" s="30" t="str">
        <f>IF(G2225&lt;=$N$2,"",IF(F2225=[3]Pav.tvarkyklė!$B$13,"",IF(ISBLANK(R2225),"X","")))</f>
        <v/>
      </c>
      <c r="P2225" s="88"/>
      <c r="Q2225" s="78"/>
      <c r="R2225" s="78"/>
      <c r="S2225" s="63"/>
      <c r="T2225" s="63"/>
      <c r="U2225" s="34" t="str">
        <f>IFERROR(INDEX('[3]5.Grup_T'!$G$4:$G$22,MATCH('6.Turtas'!E2225,'[3]5.Grup_T'!$E$4:$E$22,0)),"0")</f>
        <v>0</v>
      </c>
      <c r="V2225" s="35">
        <f t="shared" si="479"/>
        <v>0</v>
      </c>
      <c r="W2225" s="35">
        <f>IF(NOT(ISBLANK(H2225)),(12-DATEDIF(H2225,'[3]1.Pradzia'!$D$13,"m")),0)</f>
        <v>0</v>
      </c>
      <c r="X2225" s="35">
        <f t="shared" si="480"/>
        <v>0</v>
      </c>
      <c r="Y2225" s="35">
        <f t="shared" si="476"/>
        <v>0</v>
      </c>
      <c r="Z2225" s="35">
        <f t="shared" si="488"/>
        <v>0</v>
      </c>
      <c r="AA2225" s="36">
        <f t="shared" si="481"/>
        <v>0</v>
      </c>
      <c r="AB2225" s="36">
        <f t="shared" si="482"/>
        <v>0</v>
      </c>
      <c r="AC2225" s="37">
        <f t="shared" si="483"/>
        <v>0</v>
      </c>
      <c r="AD2225" s="35">
        <f>IF(OR(YEAR(G2225)&lt;2019,O2225="X"),0,IF(ISBLANK(H2225),DATEDIF(G2225,'[3]1.Pradzia'!$D$13,"M"),DATEDIF(G2225,H2225,"m")))</f>
        <v>0</v>
      </c>
      <c r="AE2225" s="37">
        <f>IF(E2225='[3]5.Grup_T'!$E$20,0,IF(AD2225&lt;&gt;0,M2225/V2225*MIN(12,AD2225),0))</f>
        <v>0</v>
      </c>
      <c r="AF2225" s="37">
        <f t="shared" si="484"/>
        <v>0</v>
      </c>
      <c r="AG2225" s="37">
        <f t="shared" si="485"/>
        <v>0</v>
      </c>
      <c r="AH2225" s="37">
        <f t="shared" si="486"/>
        <v>0</v>
      </c>
      <c r="AI2225" s="35" t="str">
        <f t="shared" si="487"/>
        <v>Nusidėvėjęs</v>
      </c>
      <c r="AJ2225" s="38" t="str">
        <f>IF(AND(F2225&lt;&gt;[3]Pav.tvarkyklė!$B$12,F2225&lt;&gt;[3]Pav.tvarkyklė!$B$13),"GVTNT","X")</f>
        <v>GVTNT</v>
      </c>
      <c r="AK2225" s="39">
        <f t="shared" si="489"/>
        <v>0</v>
      </c>
      <c r="AL2225" s="41"/>
      <c r="AM2225" s="41"/>
      <c r="AN2225" s="41">
        <f t="shared" si="477"/>
        <v>1900</v>
      </c>
      <c r="AO2225" s="41"/>
      <c r="AP2225" s="41"/>
      <c r="AQ2225" s="41"/>
      <c r="AR2225" s="42"/>
      <c r="AS2225" s="42"/>
      <c r="AU2225" s="43">
        <f t="shared" si="478"/>
        <v>0</v>
      </c>
    </row>
    <row r="2226" spans="1:47" ht="15" customHeight="1" x14ac:dyDescent="0.25">
      <c r="A2226" s="11"/>
      <c r="B2226" s="19">
        <v>2395</v>
      </c>
      <c r="C2226" s="74"/>
      <c r="D2226" s="77"/>
      <c r="E2226" s="78"/>
      <c r="F2226" s="74"/>
      <c r="G2226" s="80"/>
      <c r="H2226" s="49"/>
      <c r="I2226" s="79"/>
      <c r="J2226" s="27"/>
      <c r="K2226" s="27"/>
      <c r="L2226" s="79"/>
      <c r="M2226" s="81"/>
      <c r="N2226" s="29">
        <v>0</v>
      </c>
      <c r="O2226" s="30" t="str">
        <f>IF(G2226&lt;=$N$2,"",IF(F2226=[3]Pav.tvarkyklė!$B$13,"",IF(ISBLANK(R2226),"X","")))</f>
        <v/>
      </c>
      <c r="P2226" s="88"/>
      <c r="Q2226" s="78"/>
      <c r="R2226" s="78"/>
      <c r="S2226" s="63"/>
      <c r="T2226" s="63"/>
      <c r="U2226" s="34" t="str">
        <f>IFERROR(INDEX('[3]5.Grup_T'!$G$4:$G$22,MATCH('6.Turtas'!E2226,'[3]5.Grup_T'!$E$4:$E$22,0)),"0")</f>
        <v>0</v>
      </c>
      <c r="V2226" s="35">
        <f t="shared" si="479"/>
        <v>0</v>
      </c>
      <c r="W2226" s="35">
        <f>IF(NOT(ISBLANK(H2226)),(12-DATEDIF(H2226,'[3]1.Pradzia'!$D$13,"m")),0)</f>
        <v>0</v>
      </c>
      <c r="X2226" s="35">
        <f t="shared" si="480"/>
        <v>0</v>
      </c>
      <c r="Y2226" s="35">
        <f t="shared" si="476"/>
        <v>0</v>
      </c>
      <c r="Z2226" s="35">
        <f t="shared" si="488"/>
        <v>0</v>
      </c>
      <c r="AA2226" s="36">
        <f t="shared" si="481"/>
        <v>0</v>
      </c>
      <c r="AB2226" s="36">
        <f t="shared" si="482"/>
        <v>0</v>
      </c>
      <c r="AC2226" s="37">
        <f t="shared" si="483"/>
        <v>0</v>
      </c>
      <c r="AD2226" s="35">
        <f>IF(OR(YEAR(G2226)&lt;2019,O2226="X"),0,IF(ISBLANK(H2226),DATEDIF(G2226,'[3]1.Pradzia'!$D$13,"M"),DATEDIF(G2226,H2226,"m")))</f>
        <v>0</v>
      </c>
      <c r="AE2226" s="37">
        <f>IF(E2226='[3]5.Grup_T'!$E$20,0,IF(AD2226&lt;&gt;0,M2226/V2226*MIN(12,AD2226),0))</f>
        <v>0</v>
      </c>
      <c r="AF2226" s="37">
        <f t="shared" si="484"/>
        <v>0</v>
      </c>
      <c r="AG2226" s="37">
        <f t="shared" si="485"/>
        <v>0</v>
      </c>
      <c r="AH2226" s="37">
        <f t="shared" si="486"/>
        <v>0</v>
      </c>
      <c r="AI2226" s="35" t="str">
        <f t="shared" si="487"/>
        <v>Nusidėvėjęs</v>
      </c>
      <c r="AJ2226" s="38" t="str">
        <f>IF(AND(F2226&lt;&gt;[3]Pav.tvarkyklė!$B$12,F2226&lt;&gt;[3]Pav.tvarkyklė!$B$13),"GVTNT","X")</f>
        <v>GVTNT</v>
      </c>
      <c r="AK2226" s="39">
        <f t="shared" si="489"/>
        <v>0</v>
      </c>
      <c r="AL2226" s="41"/>
      <c r="AM2226" s="41"/>
      <c r="AN2226" s="41">
        <f t="shared" si="477"/>
        <v>1900</v>
      </c>
      <c r="AO2226" s="41"/>
      <c r="AP2226" s="41"/>
      <c r="AQ2226" s="41"/>
      <c r="AR2226" s="42"/>
      <c r="AS2226" s="42"/>
      <c r="AU2226" s="43">
        <f t="shared" si="478"/>
        <v>0</v>
      </c>
    </row>
    <row r="2227" spans="1:47" ht="15" customHeight="1" x14ac:dyDescent="0.25">
      <c r="A2227" s="11"/>
      <c r="B2227" s="19">
        <v>2396</v>
      </c>
      <c r="C2227" s="74"/>
      <c r="D2227" s="77"/>
      <c r="E2227" s="78"/>
      <c r="F2227" s="74"/>
      <c r="G2227" s="80"/>
      <c r="H2227" s="49"/>
      <c r="I2227" s="79"/>
      <c r="J2227" s="27"/>
      <c r="K2227" s="27"/>
      <c r="L2227" s="79"/>
      <c r="M2227" s="81"/>
      <c r="N2227" s="29">
        <v>0</v>
      </c>
      <c r="O2227" s="30" t="str">
        <f>IF(G2227&lt;=$N$2,"",IF(F2227=[3]Pav.tvarkyklė!$B$13,"",IF(ISBLANK(R2227),"X","")))</f>
        <v/>
      </c>
      <c r="P2227" s="88"/>
      <c r="Q2227" s="78"/>
      <c r="R2227" s="78"/>
      <c r="S2227" s="63"/>
      <c r="T2227" s="63"/>
      <c r="U2227" s="34" t="str">
        <f>IFERROR(INDEX('[3]5.Grup_T'!$G$4:$G$22,MATCH('6.Turtas'!E2227,'[3]5.Grup_T'!$E$4:$E$22,0)),"0")</f>
        <v>0</v>
      </c>
      <c r="V2227" s="35">
        <f t="shared" si="479"/>
        <v>0</v>
      </c>
      <c r="W2227" s="35">
        <f>IF(NOT(ISBLANK(H2227)),(12-DATEDIF(H2227,'[3]1.Pradzia'!$D$13,"m")),0)</f>
        <v>0</v>
      </c>
      <c r="X2227" s="35">
        <f t="shared" si="480"/>
        <v>0</v>
      </c>
      <c r="Y2227" s="35">
        <f t="shared" si="476"/>
        <v>0</v>
      </c>
      <c r="Z2227" s="35">
        <f t="shared" si="488"/>
        <v>0</v>
      </c>
      <c r="AA2227" s="36">
        <f t="shared" si="481"/>
        <v>0</v>
      </c>
      <c r="AB2227" s="36">
        <f t="shared" si="482"/>
        <v>0</v>
      </c>
      <c r="AC2227" s="37">
        <f t="shared" si="483"/>
        <v>0</v>
      </c>
      <c r="AD2227" s="35">
        <f>IF(OR(YEAR(G2227)&lt;2019,O2227="X"),0,IF(ISBLANK(H2227),DATEDIF(G2227,'[3]1.Pradzia'!$D$13,"M"),DATEDIF(G2227,H2227,"m")))</f>
        <v>0</v>
      </c>
      <c r="AE2227" s="37">
        <f>IF(E2227='[3]5.Grup_T'!$E$20,0,IF(AD2227&lt;&gt;0,M2227/V2227*MIN(12,AD2227),0))</f>
        <v>0</v>
      </c>
      <c r="AF2227" s="37">
        <f t="shared" si="484"/>
        <v>0</v>
      </c>
      <c r="AG2227" s="37">
        <f t="shared" si="485"/>
        <v>0</v>
      </c>
      <c r="AH2227" s="37">
        <f t="shared" si="486"/>
        <v>0</v>
      </c>
      <c r="AI2227" s="35" t="str">
        <f t="shared" si="487"/>
        <v>Nusidėvėjęs</v>
      </c>
      <c r="AJ2227" s="38" t="str">
        <f>IF(AND(F2227&lt;&gt;[3]Pav.tvarkyklė!$B$12,F2227&lt;&gt;[3]Pav.tvarkyklė!$B$13),"GVTNT","X")</f>
        <v>GVTNT</v>
      </c>
      <c r="AK2227" s="39">
        <f t="shared" si="489"/>
        <v>0</v>
      </c>
      <c r="AL2227" s="41"/>
      <c r="AM2227" s="41"/>
      <c r="AN2227" s="41">
        <f t="shared" si="477"/>
        <v>1900</v>
      </c>
      <c r="AO2227" s="41"/>
      <c r="AP2227" s="41"/>
      <c r="AQ2227" s="41"/>
      <c r="AR2227" s="42"/>
      <c r="AS2227" s="42"/>
      <c r="AU2227" s="43">
        <f t="shared" si="478"/>
        <v>0</v>
      </c>
    </row>
    <row r="2228" spans="1:47" ht="15" customHeight="1" x14ac:dyDescent="0.25">
      <c r="A2228" s="11"/>
      <c r="B2228" s="19">
        <v>2397</v>
      </c>
      <c r="C2228" s="74"/>
      <c r="D2228" s="77"/>
      <c r="E2228" s="78"/>
      <c r="F2228" s="74"/>
      <c r="G2228" s="80"/>
      <c r="H2228" s="49"/>
      <c r="I2228" s="79"/>
      <c r="J2228" s="27"/>
      <c r="K2228" s="27"/>
      <c r="L2228" s="79"/>
      <c r="M2228" s="81"/>
      <c r="N2228" s="29">
        <v>0</v>
      </c>
      <c r="O2228" s="30" t="str">
        <f>IF(G2228&lt;=$N$2,"",IF(F2228=[3]Pav.tvarkyklė!$B$13,"",IF(ISBLANK(R2228),"X","")))</f>
        <v/>
      </c>
      <c r="P2228" s="88"/>
      <c r="Q2228" s="78"/>
      <c r="R2228" s="78"/>
      <c r="S2228" s="63"/>
      <c r="T2228" s="63"/>
      <c r="U2228" s="34" t="str">
        <f>IFERROR(INDEX('[3]5.Grup_T'!$G$4:$G$22,MATCH('6.Turtas'!E2228,'[3]5.Grup_T'!$E$4:$E$22,0)),"0")</f>
        <v>0</v>
      </c>
      <c r="V2228" s="35">
        <f t="shared" si="479"/>
        <v>0</v>
      </c>
      <c r="W2228" s="35">
        <f>IF(NOT(ISBLANK(H2228)),(12-DATEDIF(H2228,'[3]1.Pradzia'!$D$13,"m")),0)</f>
        <v>0</v>
      </c>
      <c r="X2228" s="35">
        <f t="shared" si="480"/>
        <v>0</v>
      </c>
      <c r="Y2228" s="35">
        <f t="shared" si="476"/>
        <v>0</v>
      </c>
      <c r="Z2228" s="35">
        <f t="shared" si="488"/>
        <v>0</v>
      </c>
      <c r="AA2228" s="36">
        <f t="shared" si="481"/>
        <v>0</v>
      </c>
      <c r="AB2228" s="36">
        <f t="shared" si="482"/>
        <v>0</v>
      </c>
      <c r="AC2228" s="37">
        <f t="shared" si="483"/>
        <v>0</v>
      </c>
      <c r="AD2228" s="35">
        <f>IF(OR(YEAR(G2228)&lt;2019,O2228="X"),0,IF(ISBLANK(H2228),DATEDIF(G2228,'[3]1.Pradzia'!$D$13,"M"),DATEDIF(G2228,H2228,"m")))</f>
        <v>0</v>
      </c>
      <c r="AE2228" s="37">
        <f>IF(E2228='[3]5.Grup_T'!$E$20,0,IF(AD2228&lt;&gt;0,M2228/V2228*MIN(12,AD2228),0))</f>
        <v>0</v>
      </c>
      <c r="AF2228" s="37">
        <f t="shared" si="484"/>
        <v>0</v>
      </c>
      <c r="AG2228" s="37">
        <f t="shared" si="485"/>
        <v>0</v>
      </c>
      <c r="AH2228" s="37">
        <f t="shared" si="486"/>
        <v>0</v>
      </c>
      <c r="AI2228" s="35" t="str">
        <f t="shared" si="487"/>
        <v>Nusidėvėjęs</v>
      </c>
      <c r="AJ2228" s="38" t="str">
        <f>IF(AND(F2228&lt;&gt;[3]Pav.tvarkyklė!$B$12,F2228&lt;&gt;[3]Pav.tvarkyklė!$B$13),"GVTNT","X")</f>
        <v>GVTNT</v>
      </c>
      <c r="AK2228" s="39">
        <f t="shared" si="489"/>
        <v>0</v>
      </c>
      <c r="AL2228" s="41"/>
      <c r="AM2228" s="41"/>
      <c r="AN2228" s="41">
        <f t="shared" si="477"/>
        <v>1900</v>
      </c>
      <c r="AO2228" s="41"/>
      <c r="AP2228" s="41"/>
      <c r="AQ2228" s="41"/>
      <c r="AR2228" s="42"/>
      <c r="AS2228" s="42"/>
      <c r="AU2228" s="43">
        <f t="shared" si="478"/>
        <v>0</v>
      </c>
    </row>
    <row r="2229" spans="1:47" ht="15" customHeight="1" x14ac:dyDescent="0.25">
      <c r="A2229" s="11"/>
      <c r="B2229" s="19">
        <v>2398</v>
      </c>
      <c r="C2229" s="74"/>
      <c r="D2229" s="77"/>
      <c r="E2229" s="78"/>
      <c r="F2229" s="74"/>
      <c r="G2229" s="80"/>
      <c r="H2229" s="49"/>
      <c r="I2229" s="79"/>
      <c r="J2229" s="27"/>
      <c r="K2229" s="27"/>
      <c r="L2229" s="79"/>
      <c r="M2229" s="81"/>
      <c r="N2229" s="29">
        <v>0</v>
      </c>
      <c r="O2229" s="30" t="str">
        <f>IF(G2229&lt;=$N$2,"",IF(F2229=[3]Pav.tvarkyklė!$B$13,"",IF(ISBLANK(R2229),"X","")))</f>
        <v/>
      </c>
      <c r="P2229" s="88"/>
      <c r="Q2229" s="78"/>
      <c r="R2229" s="78"/>
      <c r="S2229" s="63"/>
      <c r="T2229" s="63"/>
      <c r="U2229" s="34" t="str">
        <f>IFERROR(INDEX('[3]5.Grup_T'!$G$4:$G$22,MATCH('6.Turtas'!E2229,'[3]5.Grup_T'!$E$4:$E$22,0)),"0")</f>
        <v>0</v>
      </c>
      <c r="V2229" s="35">
        <f t="shared" si="479"/>
        <v>0</v>
      </c>
      <c r="W2229" s="35">
        <f>IF(NOT(ISBLANK(H2229)),(12-DATEDIF(H2229,'[3]1.Pradzia'!$D$13,"m")),0)</f>
        <v>0</v>
      </c>
      <c r="X2229" s="35">
        <f t="shared" si="480"/>
        <v>0</v>
      </c>
      <c r="Y2229" s="35">
        <f t="shared" si="476"/>
        <v>0</v>
      </c>
      <c r="Z2229" s="35">
        <f t="shared" si="488"/>
        <v>0</v>
      </c>
      <c r="AA2229" s="36">
        <f t="shared" si="481"/>
        <v>0</v>
      </c>
      <c r="AB2229" s="36">
        <f t="shared" si="482"/>
        <v>0</v>
      </c>
      <c r="AC2229" s="37">
        <f t="shared" si="483"/>
        <v>0</v>
      </c>
      <c r="AD2229" s="35">
        <f>IF(OR(YEAR(G2229)&lt;2019,O2229="X"),0,IF(ISBLANK(H2229),DATEDIF(G2229,'[3]1.Pradzia'!$D$13,"M"),DATEDIF(G2229,H2229,"m")))</f>
        <v>0</v>
      </c>
      <c r="AE2229" s="37">
        <f>IF(E2229='[3]5.Grup_T'!$E$20,0,IF(AD2229&lt;&gt;0,M2229/V2229*MIN(12,AD2229),0))</f>
        <v>0</v>
      </c>
      <c r="AF2229" s="37">
        <f t="shared" si="484"/>
        <v>0</v>
      </c>
      <c r="AG2229" s="37">
        <f t="shared" si="485"/>
        <v>0</v>
      </c>
      <c r="AH2229" s="37">
        <f t="shared" si="486"/>
        <v>0</v>
      </c>
      <c r="AI2229" s="35" t="str">
        <f t="shared" si="487"/>
        <v>Nusidėvėjęs</v>
      </c>
      <c r="AJ2229" s="38" t="str">
        <f>IF(AND(F2229&lt;&gt;[3]Pav.tvarkyklė!$B$12,F2229&lt;&gt;[3]Pav.tvarkyklė!$B$13),"GVTNT","X")</f>
        <v>GVTNT</v>
      </c>
      <c r="AK2229" s="39">
        <f t="shared" si="489"/>
        <v>0</v>
      </c>
      <c r="AL2229" s="41"/>
      <c r="AM2229" s="41"/>
      <c r="AN2229" s="41">
        <f t="shared" si="477"/>
        <v>1900</v>
      </c>
      <c r="AO2229" s="41"/>
      <c r="AP2229" s="41"/>
      <c r="AQ2229" s="41"/>
      <c r="AR2229" s="42"/>
      <c r="AS2229" s="42"/>
      <c r="AU2229" s="43">
        <f t="shared" si="478"/>
        <v>0</v>
      </c>
    </row>
    <row r="2230" spans="1:47" ht="15" customHeight="1" x14ac:dyDescent="0.25">
      <c r="A2230" s="11"/>
      <c r="B2230" s="19">
        <v>2399</v>
      </c>
      <c r="C2230" s="74"/>
      <c r="D2230" s="77"/>
      <c r="E2230" s="78"/>
      <c r="F2230" s="74"/>
      <c r="G2230" s="80"/>
      <c r="H2230" s="49"/>
      <c r="I2230" s="79"/>
      <c r="J2230" s="27"/>
      <c r="K2230" s="27"/>
      <c r="L2230" s="79"/>
      <c r="M2230" s="81"/>
      <c r="N2230" s="29">
        <v>0</v>
      </c>
      <c r="O2230" s="30" t="str">
        <f>IF(G2230&lt;=$N$2,"",IF(F2230=[3]Pav.tvarkyklė!$B$13,"",IF(ISBLANK(R2230),"X","")))</f>
        <v/>
      </c>
      <c r="P2230" s="88"/>
      <c r="Q2230" s="78"/>
      <c r="R2230" s="78"/>
      <c r="S2230" s="63"/>
      <c r="T2230" s="63"/>
      <c r="U2230" s="34" t="str">
        <f>IFERROR(INDEX('[3]5.Grup_T'!$G$4:$G$22,MATCH('6.Turtas'!E2230,'[3]5.Grup_T'!$E$4:$E$22,0)),"0")</f>
        <v>0</v>
      </c>
      <c r="V2230" s="35">
        <f t="shared" si="479"/>
        <v>0</v>
      </c>
      <c r="W2230" s="35">
        <f>IF(NOT(ISBLANK(H2230)),(12-DATEDIF(H2230,'[3]1.Pradzia'!$D$13,"m")),0)</f>
        <v>0</v>
      </c>
      <c r="X2230" s="35">
        <f t="shared" si="480"/>
        <v>0</v>
      </c>
      <c r="Y2230" s="35">
        <f t="shared" si="476"/>
        <v>0</v>
      </c>
      <c r="Z2230" s="35">
        <f t="shared" si="488"/>
        <v>0</v>
      </c>
      <c r="AA2230" s="36">
        <f t="shared" si="481"/>
        <v>0</v>
      </c>
      <c r="AB2230" s="36">
        <f t="shared" si="482"/>
        <v>0</v>
      </c>
      <c r="AC2230" s="37">
        <f t="shared" si="483"/>
        <v>0</v>
      </c>
      <c r="AD2230" s="35">
        <f>IF(OR(YEAR(G2230)&lt;2019,O2230="X"),0,IF(ISBLANK(H2230),DATEDIF(G2230,'[3]1.Pradzia'!$D$13,"M"),DATEDIF(G2230,H2230,"m")))</f>
        <v>0</v>
      </c>
      <c r="AE2230" s="37">
        <f>IF(E2230='[3]5.Grup_T'!$E$20,0,IF(AD2230&lt;&gt;0,M2230/V2230*MIN(12,AD2230),0))</f>
        <v>0</v>
      </c>
      <c r="AF2230" s="37">
        <f t="shared" si="484"/>
        <v>0</v>
      </c>
      <c r="AG2230" s="37">
        <f t="shared" si="485"/>
        <v>0</v>
      </c>
      <c r="AH2230" s="37">
        <f t="shared" si="486"/>
        <v>0</v>
      </c>
      <c r="AI2230" s="35" t="str">
        <f t="shared" si="487"/>
        <v>Nusidėvėjęs</v>
      </c>
      <c r="AJ2230" s="38" t="str">
        <f>IF(AND(F2230&lt;&gt;[3]Pav.tvarkyklė!$B$12,F2230&lt;&gt;[3]Pav.tvarkyklė!$B$13),"GVTNT","X")</f>
        <v>GVTNT</v>
      </c>
      <c r="AK2230" s="39">
        <f t="shared" si="489"/>
        <v>0</v>
      </c>
      <c r="AL2230" s="41"/>
      <c r="AM2230" s="41"/>
      <c r="AN2230" s="41">
        <f t="shared" si="477"/>
        <v>1900</v>
      </c>
      <c r="AO2230" s="41"/>
      <c r="AP2230" s="41"/>
      <c r="AQ2230" s="41"/>
      <c r="AR2230" s="42"/>
      <c r="AS2230" s="42"/>
      <c r="AU2230" s="43">
        <f t="shared" si="478"/>
        <v>0</v>
      </c>
    </row>
    <row r="2231" spans="1:47" ht="15" customHeight="1" x14ac:dyDescent="0.25">
      <c r="A2231" s="11"/>
      <c r="B2231" s="19">
        <v>2400</v>
      </c>
      <c r="C2231" s="74"/>
      <c r="D2231" s="77"/>
      <c r="E2231" s="78"/>
      <c r="F2231" s="74"/>
      <c r="G2231" s="80"/>
      <c r="H2231" s="49"/>
      <c r="I2231" s="79"/>
      <c r="J2231" s="27"/>
      <c r="K2231" s="27"/>
      <c r="L2231" s="79"/>
      <c r="M2231" s="81"/>
      <c r="N2231" s="29">
        <v>0</v>
      </c>
      <c r="O2231" s="30" t="str">
        <f>IF(G2231&lt;=$N$2,"",IF(F2231=[3]Pav.tvarkyklė!$B$13,"",IF(ISBLANK(R2231),"X","")))</f>
        <v/>
      </c>
      <c r="P2231" s="88"/>
      <c r="Q2231" s="78"/>
      <c r="R2231" s="78"/>
      <c r="S2231" s="63"/>
      <c r="T2231" s="63"/>
      <c r="U2231" s="34" t="str">
        <f>IFERROR(INDEX('[3]5.Grup_T'!$G$4:$G$22,MATCH('6.Turtas'!E2231,'[3]5.Grup_T'!$E$4:$E$22,0)),"0")</f>
        <v>0</v>
      </c>
      <c r="V2231" s="35">
        <f t="shared" si="479"/>
        <v>0</v>
      </c>
      <c r="W2231" s="35">
        <f>IF(NOT(ISBLANK(H2231)),(12-DATEDIF(H2231,'[3]1.Pradzia'!$D$13,"m")),0)</f>
        <v>0</v>
      </c>
      <c r="X2231" s="35">
        <f t="shared" si="480"/>
        <v>0</v>
      </c>
      <c r="Y2231" s="35">
        <f t="shared" ref="Y2231:Y2294" si="490">IF(YEAR(G2231)&gt;=2019,0,IF(Z2231&lt;=0,0,IF(W2231&lt;&gt;0,MIN(W2231,Z2231),MIN(12,Z2231))))</f>
        <v>0</v>
      </c>
      <c r="Z2231" s="35">
        <f t="shared" si="488"/>
        <v>0</v>
      </c>
      <c r="AA2231" s="36">
        <f t="shared" si="481"/>
        <v>0</v>
      </c>
      <c r="AB2231" s="36">
        <f t="shared" si="482"/>
        <v>0</v>
      </c>
      <c r="AC2231" s="37">
        <f t="shared" si="483"/>
        <v>0</v>
      </c>
      <c r="AD2231" s="35">
        <f>IF(OR(YEAR(G2231)&lt;2019,O2231="X"),0,IF(ISBLANK(H2231),DATEDIF(G2231,'[3]1.Pradzia'!$D$13,"M"),DATEDIF(G2231,H2231,"m")))</f>
        <v>0</v>
      </c>
      <c r="AE2231" s="37">
        <f>IF(E2231='[3]5.Grup_T'!$E$20,0,IF(AD2231&lt;&gt;0,M2231/V2231*MIN(12,AD2231),0))</f>
        <v>0</v>
      </c>
      <c r="AF2231" s="37">
        <f t="shared" si="484"/>
        <v>0</v>
      </c>
      <c r="AG2231" s="37">
        <f t="shared" si="485"/>
        <v>0</v>
      </c>
      <c r="AH2231" s="37">
        <f t="shared" si="486"/>
        <v>0</v>
      </c>
      <c r="AI2231" s="35" t="str">
        <f t="shared" si="487"/>
        <v>Nusidėvėjęs</v>
      </c>
      <c r="AJ2231" s="38" t="str">
        <f>IF(AND(F2231&lt;&gt;[3]Pav.tvarkyklė!$B$12,F2231&lt;&gt;[3]Pav.tvarkyklė!$B$13),"GVTNT","X")</f>
        <v>GVTNT</v>
      </c>
      <c r="AK2231" s="39">
        <f t="shared" si="489"/>
        <v>0</v>
      </c>
      <c r="AL2231" s="41"/>
      <c r="AM2231" s="41"/>
      <c r="AN2231" s="41">
        <f t="shared" si="477"/>
        <v>1900</v>
      </c>
      <c r="AO2231" s="41"/>
      <c r="AP2231" s="41"/>
      <c r="AQ2231" s="41"/>
      <c r="AR2231" s="42"/>
      <c r="AS2231" s="42"/>
      <c r="AU2231" s="43">
        <f t="shared" si="478"/>
        <v>0</v>
      </c>
    </row>
    <row r="2232" spans="1:47" ht="15" customHeight="1" x14ac:dyDescent="0.25">
      <c r="A2232" s="11"/>
      <c r="B2232" s="19">
        <v>2401</v>
      </c>
      <c r="C2232" s="74"/>
      <c r="D2232" s="77"/>
      <c r="E2232" s="78"/>
      <c r="F2232" s="74"/>
      <c r="G2232" s="80"/>
      <c r="H2232" s="49"/>
      <c r="I2232" s="79"/>
      <c r="J2232" s="27"/>
      <c r="K2232" s="27"/>
      <c r="L2232" s="79"/>
      <c r="M2232" s="81"/>
      <c r="N2232" s="29">
        <v>0</v>
      </c>
      <c r="O2232" s="30" t="str">
        <f>IF(G2232&lt;=$N$2,"",IF(F2232=[3]Pav.tvarkyklė!$B$13,"",IF(ISBLANK(R2232),"X","")))</f>
        <v/>
      </c>
      <c r="P2232" s="88"/>
      <c r="Q2232" s="78"/>
      <c r="R2232" s="78"/>
      <c r="S2232" s="63"/>
      <c r="T2232" s="63"/>
      <c r="U2232" s="34" t="str">
        <f>IFERROR(INDEX('[3]5.Grup_T'!$G$4:$G$22,MATCH('6.Turtas'!E2232,'[3]5.Grup_T'!$E$4:$E$22,0)),"0")</f>
        <v>0</v>
      </c>
      <c r="V2232" s="35">
        <f t="shared" si="479"/>
        <v>0</v>
      </c>
      <c r="W2232" s="35">
        <f>IF(NOT(ISBLANK(H2232)),(12-DATEDIF(H2232,'[3]1.Pradzia'!$D$13,"m")),0)</f>
        <v>0</v>
      </c>
      <c r="X2232" s="35">
        <f t="shared" si="480"/>
        <v>0</v>
      </c>
      <c r="Y2232" s="35">
        <f t="shared" si="490"/>
        <v>0</v>
      </c>
      <c r="Z2232" s="35">
        <f t="shared" si="488"/>
        <v>0</v>
      </c>
      <c r="AA2232" s="36">
        <f t="shared" si="481"/>
        <v>0</v>
      </c>
      <c r="AB2232" s="36">
        <f t="shared" si="482"/>
        <v>0</v>
      </c>
      <c r="AC2232" s="37">
        <f t="shared" si="483"/>
        <v>0</v>
      </c>
      <c r="AD2232" s="35">
        <f>IF(OR(YEAR(G2232)&lt;2019,O2232="X"),0,IF(ISBLANK(H2232),DATEDIF(G2232,'[3]1.Pradzia'!$D$13,"M"),DATEDIF(G2232,H2232,"m")))</f>
        <v>0</v>
      </c>
      <c r="AE2232" s="37">
        <f>IF(E2232='[3]5.Grup_T'!$E$20,0,IF(AD2232&lt;&gt;0,M2232/V2232*MIN(12,AD2232),0))</f>
        <v>0</v>
      </c>
      <c r="AF2232" s="37">
        <f t="shared" si="484"/>
        <v>0</v>
      </c>
      <c r="AG2232" s="37">
        <f t="shared" si="485"/>
        <v>0</v>
      </c>
      <c r="AH2232" s="37">
        <f t="shared" si="486"/>
        <v>0</v>
      </c>
      <c r="AI2232" s="35" t="str">
        <f t="shared" si="487"/>
        <v>Nusidėvėjęs</v>
      </c>
      <c r="AJ2232" s="38" t="str">
        <f>IF(AND(F2232&lt;&gt;[3]Pav.tvarkyklė!$B$12,F2232&lt;&gt;[3]Pav.tvarkyklė!$B$13),"GVTNT","X")</f>
        <v>GVTNT</v>
      </c>
      <c r="AK2232" s="39">
        <f t="shared" si="489"/>
        <v>0</v>
      </c>
      <c r="AL2232" s="41"/>
      <c r="AM2232" s="41"/>
      <c r="AN2232" s="41">
        <f t="shared" si="477"/>
        <v>1900</v>
      </c>
      <c r="AO2232" s="41"/>
      <c r="AP2232" s="41"/>
      <c r="AQ2232" s="41"/>
      <c r="AR2232" s="42"/>
      <c r="AS2232" s="42"/>
      <c r="AU2232" s="43">
        <f t="shared" si="478"/>
        <v>0</v>
      </c>
    </row>
    <row r="2233" spans="1:47" ht="15" customHeight="1" x14ac:dyDescent="0.25">
      <c r="A2233" s="11"/>
      <c r="B2233" s="19">
        <v>2402</v>
      </c>
      <c r="C2233" s="74"/>
      <c r="D2233" s="77"/>
      <c r="E2233" s="78"/>
      <c r="F2233" s="74"/>
      <c r="G2233" s="80"/>
      <c r="H2233" s="49"/>
      <c r="I2233" s="79"/>
      <c r="J2233" s="27"/>
      <c r="K2233" s="27"/>
      <c r="L2233" s="79"/>
      <c r="M2233" s="81"/>
      <c r="N2233" s="29">
        <v>0</v>
      </c>
      <c r="O2233" s="30" t="str">
        <f>IF(G2233&lt;=$N$2,"",IF(F2233=[3]Pav.tvarkyklė!$B$13,"",IF(ISBLANK(R2233),"X","")))</f>
        <v/>
      </c>
      <c r="P2233" s="88"/>
      <c r="Q2233" s="78"/>
      <c r="R2233" s="78"/>
      <c r="S2233" s="63"/>
      <c r="T2233" s="63"/>
      <c r="U2233" s="34" t="str">
        <f>IFERROR(INDEX('[3]5.Grup_T'!$G$4:$G$22,MATCH('6.Turtas'!E2233,'[3]5.Grup_T'!$E$4:$E$22,0)),"0")</f>
        <v>0</v>
      </c>
      <c r="V2233" s="35">
        <f t="shared" si="479"/>
        <v>0</v>
      </c>
      <c r="W2233" s="35">
        <f>IF(NOT(ISBLANK(H2233)),(12-DATEDIF(H2233,'[3]1.Pradzia'!$D$13,"m")),0)</f>
        <v>0</v>
      </c>
      <c r="X2233" s="35">
        <f t="shared" si="480"/>
        <v>0</v>
      </c>
      <c r="Y2233" s="35">
        <f t="shared" si="490"/>
        <v>0</v>
      </c>
      <c r="Z2233" s="35">
        <f t="shared" si="488"/>
        <v>0</v>
      </c>
      <c r="AA2233" s="36">
        <f t="shared" si="481"/>
        <v>0</v>
      </c>
      <c r="AB2233" s="36">
        <f t="shared" si="482"/>
        <v>0</v>
      </c>
      <c r="AC2233" s="37">
        <f t="shared" si="483"/>
        <v>0</v>
      </c>
      <c r="AD2233" s="35">
        <f>IF(OR(YEAR(G2233)&lt;2019,O2233="X"),0,IF(ISBLANK(H2233),DATEDIF(G2233,'[3]1.Pradzia'!$D$13,"M"),DATEDIF(G2233,H2233,"m")))</f>
        <v>0</v>
      </c>
      <c r="AE2233" s="37">
        <f>IF(E2233='[3]5.Grup_T'!$E$20,0,IF(AD2233&lt;&gt;0,M2233/V2233*MIN(12,AD2233),0))</f>
        <v>0</v>
      </c>
      <c r="AF2233" s="37">
        <f t="shared" si="484"/>
        <v>0</v>
      </c>
      <c r="AG2233" s="37">
        <f t="shared" si="485"/>
        <v>0</v>
      </c>
      <c r="AH2233" s="37">
        <f t="shared" si="486"/>
        <v>0</v>
      </c>
      <c r="AI2233" s="35" t="str">
        <f t="shared" si="487"/>
        <v>Nusidėvėjęs</v>
      </c>
      <c r="AJ2233" s="38" t="str">
        <f>IF(AND(F2233&lt;&gt;[3]Pav.tvarkyklė!$B$12,F2233&lt;&gt;[3]Pav.tvarkyklė!$B$13),"GVTNT","X")</f>
        <v>GVTNT</v>
      </c>
      <c r="AK2233" s="39">
        <f t="shared" si="489"/>
        <v>0</v>
      </c>
      <c r="AL2233" s="41"/>
      <c r="AM2233" s="41"/>
      <c r="AN2233" s="41">
        <f t="shared" si="477"/>
        <v>1900</v>
      </c>
      <c r="AO2233" s="41"/>
      <c r="AP2233" s="41"/>
      <c r="AQ2233" s="41"/>
      <c r="AR2233" s="42"/>
      <c r="AS2233" s="42"/>
      <c r="AU2233" s="43">
        <f t="shared" si="478"/>
        <v>0</v>
      </c>
    </row>
    <row r="2234" spans="1:47" ht="15" customHeight="1" x14ac:dyDescent="0.25">
      <c r="A2234" s="11"/>
      <c r="B2234" s="19">
        <v>2403</v>
      </c>
      <c r="C2234" s="74"/>
      <c r="D2234" s="77"/>
      <c r="E2234" s="78"/>
      <c r="F2234" s="74"/>
      <c r="G2234" s="80"/>
      <c r="H2234" s="49"/>
      <c r="I2234" s="79"/>
      <c r="J2234" s="27"/>
      <c r="K2234" s="27"/>
      <c r="L2234" s="79"/>
      <c r="M2234" s="81"/>
      <c r="N2234" s="29">
        <v>0</v>
      </c>
      <c r="O2234" s="30" t="str">
        <f>IF(G2234&lt;=$N$2,"",IF(F2234=[3]Pav.tvarkyklė!$B$13,"",IF(ISBLANK(R2234),"X","")))</f>
        <v/>
      </c>
      <c r="P2234" s="88"/>
      <c r="Q2234" s="78"/>
      <c r="R2234" s="78"/>
      <c r="S2234" s="63"/>
      <c r="T2234" s="63"/>
      <c r="U2234" s="34" t="str">
        <f>IFERROR(INDEX('[3]5.Grup_T'!$G$4:$G$22,MATCH('6.Turtas'!E2234,'[3]5.Grup_T'!$E$4:$E$22,0)),"0")</f>
        <v>0</v>
      </c>
      <c r="V2234" s="35">
        <f t="shared" si="479"/>
        <v>0</v>
      </c>
      <c r="W2234" s="35">
        <f>IF(NOT(ISBLANK(H2234)),(12-DATEDIF(H2234,'[3]1.Pradzia'!$D$13,"m")),0)</f>
        <v>0</v>
      </c>
      <c r="X2234" s="35">
        <f t="shared" si="480"/>
        <v>0</v>
      </c>
      <c r="Y2234" s="35">
        <f t="shared" si="490"/>
        <v>0</v>
      </c>
      <c r="Z2234" s="35">
        <f t="shared" si="488"/>
        <v>0</v>
      </c>
      <c r="AA2234" s="36">
        <f t="shared" si="481"/>
        <v>0</v>
      </c>
      <c r="AB2234" s="36">
        <f t="shared" si="482"/>
        <v>0</v>
      </c>
      <c r="AC2234" s="37">
        <f t="shared" si="483"/>
        <v>0</v>
      </c>
      <c r="AD2234" s="35">
        <f>IF(OR(YEAR(G2234)&lt;2019,O2234="X"),0,IF(ISBLANK(H2234),DATEDIF(G2234,'[3]1.Pradzia'!$D$13,"M"),DATEDIF(G2234,H2234,"m")))</f>
        <v>0</v>
      </c>
      <c r="AE2234" s="37">
        <f>IF(E2234='[3]5.Grup_T'!$E$20,0,IF(AD2234&lt;&gt;0,M2234/V2234*MIN(12,AD2234),0))</f>
        <v>0</v>
      </c>
      <c r="AF2234" s="37">
        <f t="shared" si="484"/>
        <v>0</v>
      </c>
      <c r="AG2234" s="37">
        <f t="shared" si="485"/>
        <v>0</v>
      </c>
      <c r="AH2234" s="37">
        <f t="shared" si="486"/>
        <v>0</v>
      </c>
      <c r="AI2234" s="35" t="str">
        <f t="shared" si="487"/>
        <v>Nusidėvėjęs</v>
      </c>
      <c r="AJ2234" s="38" t="str">
        <f>IF(AND(F2234&lt;&gt;[3]Pav.tvarkyklė!$B$12,F2234&lt;&gt;[3]Pav.tvarkyklė!$B$13),"GVTNT","X")</f>
        <v>GVTNT</v>
      </c>
      <c r="AK2234" s="39">
        <f t="shared" si="489"/>
        <v>0</v>
      </c>
      <c r="AL2234" s="41"/>
      <c r="AM2234" s="41"/>
      <c r="AN2234" s="41">
        <f t="shared" si="477"/>
        <v>1900</v>
      </c>
      <c r="AO2234" s="41"/>
      <c r="AP2234" s="41"/>
      <c r="AQ2234" s="41"/>
      <c r="AR2234" s="42"/>
      <c r="AS2234" s="42"/>
      <c r="AU2234" s="43">
        <f t="shared" si="478"/>
        <v>0</v>
      </c>
    </row>
    <row r="2235" spans="1:47" ht="15" customHeight="1" x14ac:dyDescent="0.25">
      <c r="A2235" s="11"/>
      <c r="B2235" s="19">
        <v>2404</v>
      </c>
      <c r="C2235" s="74"/>
      <c r="D2235" s="77"/>
      <c r="E2235" s="78"/>
      <c r="F2235" s="74"/>
      <c r="G2235" s="80"/>
      <c r="H2235" s="49"/>
      <c r="I2235" s="79"/>
      <c r="J2235" s="27"/>
      <c r="K2235" s="27"/>
      <c r="L2235" s="79"/>
      <c r="M2235" s="81"/>
      <c r="N2235" s="29">
        <v>0</v>
      </c>
      <c r="O2235" s="30" t="str">
        <f>IF(G2235&lt;=$N$2,"",IF(F2235=[3]Pav.tvarkyklė!$B$13,"",IF(ISBLANK(R2235),"X","")))</f>
        <v/>
      </c>
      <c r="P2235" s="88"/>
      <c r="Q2235" s="78"/>
      <c r="R2235" s="78"/>
      <c r="S2235" s="63"/>
      <c r="T2235" s="63"/>
      <c r="U2235" s="34" t="str">
        <f>IFERROR(INDEX('[3]5.Grup_T'!$G$4:$G$22,MATCH('6.Turtas'!E2235,'[3]5.Grup_T'!$E$4:$E$22,0)),"0")</f>
        <v>0</v>
      </c>
      <c r="V2235" s="35">
        <f t="shared" si="479"/>
        <v>0</v>
      </c>
      <c r="W2235" s="35">
        <f>IF(NOT(ISBLANK(H2235)),(12-DATEDIF(H2235,'[3]1.Pradzia'!$D$13,"m")),0)</f>
        <v>0</v>
      </c>
      <c r="X2235" s="35">
        <f t="shared" si="480"/>
        <v>0</v>
      </c>
      <c r="Y2235" s="35">
        <f t="shared" si="490"/>
        <v>0</v>
      </c>
      <c r="Z2235" s="35">
        <f t="shared" si="488"/>
        <v>0</v>
      </c>
      <c r="AA2235" s="36">
        <f t="shared" si="481"/>
        <v>0</v>
      </c>
      <c r="AB2235" s="36">
        <f t="shared" si="482"/>
        <v>0</v>
      </c>
      <c r="AC2235" s="37">
        <f t="shared" si="483"/>
        <v>0</v>
      </c>
      <c r="AD2235" s="35">
        <f>IF(OR(YEAR(G2235)&lt;2019,O2235="X"),0,IF(ISBLANK(H2235),DATEDIF(G2235,'[3]1.Pradzia'!$D$13,"M"),DATEDIF(G2235,H2235,"m")))</f>
        <v>0</v>
      </c>
      <c r="AE2235" s="37">
        <f>IF(E2235='[3]5.Grup_T'!$E$20,0,IF(AD2235&lt;&gt;0,M2235/V2235*MIN(12,AD2235),0))</f>
        <v>0</v>
      </c>
      <c r="AF2235" s="37">
        <f t="shared" si="484"/>
        <v>0</v>
      </c>
      <c r="AG2235" s="37">
        <f t="shared" si="485"/>
        <v>0</v>
      </c>
      <c r="AH2235" s="37">
        <f t="shared" si="486"/>
        <v>0</v>
      </c>
      <c r="AI2235" s="35" t="str">
        <f t="shared" si="487"/>
        <v>Nusidėvėjęs</v>
      </c>
      <c r="AJ2235" s="38" t="str">
        <f>IF(AND(F2235&lt;&gt;[3]Pav.tvarkyklė!$B$12,F2235&lt;&gt;[3]Pav.tvarkyklė!$B$13),"GVTNT","X")</f>
        <v>GVTNT</v>
      </c>
      <c r="AK2235" s="39">
        <f t="shared" si="489"/>
        <v>0</v>
      </c>
      <c r="AL2235" s="41"/>
      <c r="AM2235" s="41"/>
      <c r="AN2235" s="41">
        <f t="shared" si="477"/>
        <v>1900</v>
      </c>
      <c r="AO2235" s="41"/>
      <c r="AP2235" s="41"/>
      <c r="AQ2235" s="41"/>
      <c r="AR2235" s="42"/>
      <c r="AS2235" s="42"/>
      <c r="AU2235" s="43">
        <f t="shared" si="478"/>
        <v>0</v>
      </c>
    </row>
    <row r="2236" spans="1:47" ht="15" customHeight="1" x14ac:dyDescent="0.25">
      <c r="A2236" s="11"/>
      <c r="B2236" s="19">
        <v>2405</v>
      </c>
      <c r="C2236" s="74"/>
      <c r="D2236" s="77"/>
      <c r="E2236" s="78"/>
      <c r="F2236" s="74"/>
      <c r="G2236" s="80"/>
      <c r="H2236" s="49"/>
      <c r="I2236" s="79"/>
      <c r="J2236" s="27"/>
      <c r="K2236" s="27"/>
      <c r="L2236" s="79"/>
      <c r="M2236" s="81"/>
      <c r="N2236" s="29">
        <v>0</v>
      </c>
      <c r="O2236" s="30" t="str">
        <f>IF(G2236&lt;=$N$2,"",IF(F2236=[3]Pav.tvarkyklė!$B$13,"",IF(ISBLANK(R2236),"X","")))</f>
        <v/>
      </c>
      <c r="P2236" s="88"/>
      <c r="Q2236" s="78"/>
      <c r="R2236" s="78"/>
      <c r="S2236" s="63"/>
      <c r="T2236" s="63"/>
      <c r="U2236" s="34" t="str">
        <f>IFERROR(INDEX('[3]5.Grup_T'!$G$4:$G$22,MATCH('6.Turtas'!E2236,'[3]5.Grup_T'!$E$4:$E$22,0)),"0")</f>
        <v>0</v>
      </c>
      <c r="V2236" s="35">
        <f t="shared" si="479"/>
        <v>0</v>
      </c>
      <c r="W2236" s="35">
        <f>IF(NOT(ISBLANK(H2236)),(12-DATEDIF(H2236,'[3]1.Pradzia'!$D$13,"m")),0)</f>
        <v>0</v>
      </c>
      <c r="X2236" s="35">
        <f t="shared" si="480"/>
        <v>0</v>
      </c>
      <c r="Y2236" s="35">
        <f t="shared" si="490"/>
        <v>0</v>
      </c>
      <c r="Z2236" s="35">
        <f t="shared" si="488"/>
        <v>0</v>
      </c>
      <c r="AA2236" s="36">
        <f t="shared" si="481"/>
        <v>0</v>
      </c>
      <c r="AB2236" s="36">
        <f t="shared" si="482"/>
        <v>0</v>
      </c>
      <c r="AC2236" s="37">
        <f t="shared" si="483"/>
        <v>0</v>
      </c>
      <c r="AD2236" s="35">
        <f>IF(OR(YEAR(G2236)&lt;2019,O2236="X"),0,IF(ISBLANK(H2236),DATEDIF(G2236,'[3]1.Pradzia'!$D$13,"M"),DATEDIF(G2236,H2236,"m")))</f>
        <v>0</v>
      </c>
      <c r="AE2236" s="37">
        <f>IF(E2236='[3]5.Grup_T'!$E$20,0,IF(AD2236&lt;&gt;0,M2236/V2236*MIN(12,AD2236),0))</f>
        <v>0</v>
      </c>
      <c r="AF2236" s="37">
        <f t="shared" si="484"/>
        <v>0</v>
      </c>
      <c r="AG2236" s="37">
        <f t="shared" si="485"/>
        <v>0</v>
      </c>
      <c r="AH2236" s="37">
        <f t="shared" si="486"/>
        <v>0</v>
      </c>
      <c r="AI2236" s="35" t="str">
        <f t="shared" si="487"/>
        <v>Nusidėvėjęs</v>
      </c>
      <c r="AJ2236" s="38" t="str">
        <f>IF(AND(F2236&lt;&gt;[3]Pav.tvarkyklė!$B$12,F2236&lt;&gt;[3]Pav.tvarkyklė!$B$13),"GVTNT","X")</f>
        <v>GVTNT</v>
      </c>
      <c r="AK2236" s="39">
        <f t="shared" si="489"/>
        <v>0</v>
      </c>
      <c r="AL2236" s="41"/>
      <c r="AM2236" s="41"/>
      <c r="AN2236" s="41">
        <f t="shared" si="477"/>
        <v>1900</v>
      </c>
      <c r="AO2236" s="41"/>
      <c r="AP2236" s="41"/>
      <c r="AQ2236" s="41"/>
      <c r="AR2236" s="42"/>
      <c r="AS2236" s="42"/>
      <c r="AU2236" s="43">
        <f t="shared" si="478"/>
        <v>0</v>
      </c>
    </row>
    <row r="2237" spans="1:47" ht="15" customHeight="1" x14ac:dyDescent="0.25">
      <c r="A2237" s="11"/>
      <c r="B2237" s="19">
        <v>2406</v>
      </c>
      <c r="C2237" s="74"/>
      <c r="D2237" s="77"/>
      <c r="E2237" s="78"/>
      <c r="F2237" s="74"/>
      <c r="G2237" s="80"/>
      <c r="H2237" s="49"/>
      <c r="I2237" s="79"/>
      <c r="J2237" s="27"/>
      <c r="K2237" s="27"/>
      <c r="L2237" s="79"/>
      <c r="M2237" s="81"/>
      <c r="N2237" s="29">
        <v>0</v>
      </c>
      <c r="O2237" s="30" t="str">
        <f>IF(G2237&lt;=$N$2,"",IF(F2237=[3]Pav.tvarkyklė!$B$13,"",IF(ISBLANK(R2237),"X","")))</f>
        <v/>
      </c>
      <c r="P2237" s="88"/>
      <c r="Q2237" s="78"/>
      <c r="R2237" s="78"/>
      <c r="S2237" s="63"/>
      <c r="T2237" s="63"/>
      <c r="U2237" s="34" t="str">
        <f>IFERROR(INDEX('[3]5.Grup_T'!$G$4:$G$22,MATCH('6.Turtas'!E2237,'[3]5.Grup_T'!$E$4:$E$22,0)),"0")</f>
        <v>0</v>
      </c>
      <c r="V2237" s="35">
        <f t="shared" si="479"/>
        <v>0</v>
      </c>
      <c r="W2237" s="35">
        <f>IF(NOT(ISBLANK(H2237)),(12-DATEDIF(H2237,'[3]1.Pradzia'!$D$13,"m")),0)</f>
        <v>0</v>
      </c>
      <c r="X2237" s="35">
        <f t="shared" si="480"/>
        <v>0</v>
      </c>
      <c r="Y2237" s="35">
        <f t="shared" si="490"/>
        <v>0</v>
      </c>
      <c r="Z2237" s="35">
        <f t="shared" si="488"/>
        <v>0</v>
      </c>
      <c r="AA2237" s="36">
        <f t="shared" si="481"/>
        <v>0</v>
      </c>
      <c r="AB2237" s="36">
        <f t="shared" si="482"/>
        <v>0</v>
      </c>
      <c r="AC2237" s="37">
        <f t="shared" si="483"/>
        <v>0</v>
      </c>
      <c r="AD2237" s="35">
        <f>IF(OR(YEAR(G2237)&lt;2019,O2237="X"),0,IF(ISBLANK(H2237),DATEDIF(G2237,'[3]1.Pradzia'!$D$13,"M"),DATEDIF(G2237,H2237,"m")))</f>
        <v>0</v>
      </c>
      <c r="AE2237" s="37">
        <f>IF(E2237='[3]5.Grup_T'!$E$20,0,IF(AD2237&lt;&gt;0,M2237/V2237*MIN(12,AD2237),0))</f>
        <v>0</v>
      </c>
      <c r="AF2237" s="37">
        <f t="shared" si="484"/>
        <v>0</v>
      </c>
      <c r="AG2237" s="37">
        <f t="shared" si="485"/>
        <v>0</v>
      </c>
      <c r="AH2237" s="37">
        <f t="shared" si="486"/>
        <v>0</v>
      </c>
      <c r="AI2237" s="35" t="str">
        <f t="shared" si="487"/>
        <v>Nusidėvėjęs</v>
      </c>
      <c r="AJ2237" s="38" t="str">
        <f>IF(AND(F2237&lt;&gt;[3]Pav.tvarkyklė!$B$12,F2237&lt;&gt;[3]Pav.tvarkyklė!$B$13),"GVTNT","X")</f>
        <v>GVTNT</v>
      </c>
      <c r="AK2237" s="39">
        <f t="shared" si="489"/>
        <v>0</v>
      </c>
      <c r="AL2237" s="41"/>
      <c r="AM2237" s="41"/>
      <c r="AN2237" s="41">
        <f t="shared" si="477"/>
        <v>1900</v>
      </c>
      <c r="AO2237" s="41"/>
      <c r="AP2237" s="41"/>
      <c r="AQ2237" s="41"/>
      <c r="AR2237" s="42"/>
      <c r="AS2237" s="42"/>
      <c r="AU2237" s="43">
        <f t="shared" si="478"/>
        <v>0</v>
      </c>
    </row>
    <row r="2238" spans="1:47" ht="15" customHeight="1" x14ac:dyDescent="0.25">
      <c r="A2238" s="11"/>
      <c r="B2238" s="19">
        <v>2407</v>
      </c>
      <c r="C2238" s="74"/>
      <c r="D2238" s="77"/>
      <c r="E2238" s="78"/>
      <c r="F2238" s="74"/>
      <c r="G2238" s="80"/>
      <c r="H2238" s="49"/>
      <c r="I2238" s="79"/>
      <c r="J2238" s="27"/>
      <c r="K2238" s="27"/>
      <c r="L2238" s="79"/>
      <c r="M2238" s="81"/>
      <c r="N2238" s="29">
        <v>0</v>
      </c>
      <c r="O2238" s="30" t="str">
        <f>IF(G2238&lt;=$N$2,"",IF(F2238=[3]Pav.tvarkyklė!$B$13,"",IF(ISBLANK(R2238),"X","")))</f>
        <v/>
      </c>
      <c r="P2238" s="88"/>
      <c r="Q2238" s="78"/>
      <c r="R2238" s="78"/>
      <c r="S2238" s="63"/>
      <c r="T2238" s="63"/>
      <c r="U2238" s="34" t="str">
        <f>IFERROR(INDEX('[3]5.Grup_T'!$G$4:$G$22,MATCH('6.Turtas'!E2238,'[3]5.Grup_T'!$E$4:$E$22,0)),"0")</f>
        <v>0</v>
      </c>
      <c r="V2238" s="35">
        <f t="shared" si="479"/>
        <v>0</v>
      </c>
      <c r="W2238" s="35">
        <f>IF(NOT(ISBLANK(H2238)),(12-DATEDIF(H2238,'[3]1.Pradzia'!$D$13,"m")),0)</f>
        <v>0</v>
      </c>
      <c r="X2238" s="35">
        <f t="shared" si="480"/>
        <v>0</v>
      </c>
      <c r="Y2238" s="35">
        <f t="shared" si="490"/>
        <v>0</v>
      </c>
      <c r="Z2238" s="35">
        <f t="shared" si="488"/>
        <v>0</v>
      </c>
      <c r="AA2238" s="36">
        <f t="shared" si="481"/>
        <v>0</v>
      </c>
      <c r="AB2238" s="36">
        <f t="shared" si="482"/>
        <v>0</v>
      </c>
      <c r="AC2238" s="37">
        <f t="shared" si="483"/>
        <v>0</v>
      </c>
      <c r="AD2238" s="35">
        <f>IF(OR(YEAR(G2238)&lt;2019,O2238="X"),0,IF(ISBLANK(H2238),DATEDIF(G2238,'[3]1.Pradzia'!$D$13,"M"),DATEDIF(G2238,H2238,"m")))</f>
        <v>0</v>
      </c>
      <c r="AE2238" s="37">
        <f>IF(E2238='[3]5.Grup_T'!$E$20,0,IF(AD2238&lt;&gt;0,M2238/V2238*MIN(12,AD2238),0))</f>
        <v>0</v>
      </c>
      <c r="AF2238" s="37">
        <f t="shared" si="484"/>
        <v>0</v>
      </c>
      <c r="AG2238" s="37">
        <f t="shared" si="485"/>
        <v>0</v>
      </c>
      <c r="AH2238" s="37">
        <f t="shared" si="486"/>
        <v>0</v>
      </c>
      <c r="AI2238" s="35" t="str">
        <f t="shared" si="487"/>
        <v>Nusidėvėjęs</v>
      </c>
      <c r="AJ2238" s="38" t="str">
        <f>IF(AND(F2238&lt;&gt;[3]Pav.tvarkyklė!$B$12,F2238&lt;&gt;[3]Pav.tvarkyklė!$B$13),"GVTNT","X")</f>
        <v>GVTNT</v>
      </c>
      <c r="AK2238" s="39">
        <f t="shared" si="489"/>
        <v>0</v>
      </c>
      <c r="AL2238" s="41"/>
      <c r="AM2238" s="41"/>
      <c r="AN2238" s="41">
        <f t="shared" si="477"/>
        <v>1900</v>
      </c>
      <c r="AO2238" s="41"/>
      <c r="AP2238" s="41"/>
      <c r="AQ2238" s="41"/>
      <c r="AR2238" s="42"/>
      <c r="AS2238" s="42"/>
      <c r="AU2238" s="43">
        <f t="shared" si="478"/>
        <v>0</v>
      </c>
    </row>
    <row r="2239" spans="1:47" ht="15" customHeight="1" x14ac:dyDescent="0.25">
      <c r="A2239" s="11"/>
      <c r="B2239" s="19">
        <v>2408</v>
      </c>
      <c r="C2239" s="74"/>
      <c r="D2239" s="77"/>
      <c r="E2239" s="78"/>
      <c r="F2239" s="74"/>
      <c r="G2239" s="80"/>
      <c r="H2239" s="49"/>
      <c r="I2239" s="79"/>
      <c r="J2239" s="27"/>
      <c r="K2239" s="27"/>
      <c r="L2239" s="79"/>
      <c r="M2239" s="81"/>
      <c r="N2239" s="29">
        <v>0</v>
      </c>
      <c r="O2239" s="30" t="str">
        <f>IF(G2239&lt;=$N$2,"",IF(F2239=[3]Pav.tvarkyklė!$B$13,"",IF(ISBLANK(R2239),"X","")))</f>
        <v/>
      </c>
      <c r="P2239" s="88"/>
      <c r="Q2239" s="78"/>
      <c r="R2239" s="78"/>
      <c r="S2239" s="63"/>
      <c r="T2239" s="63"/>
      <c r="U2239" s="34" t="str">
        <f>IFERROR(INDEX('[3]5.Grup_T'!$G$4:$G$22,MATCH('6.Turtas'!E2239,'[3]5.Grup_T'!$E$4:$E$22,0)),"0")</f>
        <v>0</v>
      </c>
      <c r="V2239" s="35">
        <f t="shared" si="479"/>
        <v>0</v>
      </c>
      <c r="W2239" s="35">
        <f>IF(NOT(ISBLANK(H2239)),(12-DATEDIF(H2239,'[3]1.Pradzia'!$D$13,"m")),0)</f>
        <v>0</v>
      </c>
      <c r="X2239" s="35">
        <f t="shared" si="480"/>
        <v>0</v>
      </c>
      <c r="Y2239" s="35">
        <f t="shared" si="490"/>
        <v>0</v>
      </c>
      <c r="Z2239" s="35">
        <f t="shared" si="488"/>
        <v>0</v>
      </c>
      <c r="AA2239" s="36">
        <f t="shared" si="481"/>
        <v>0</v>
      </c>
      <c r="AB2239" s="36">
        <f t="shared" si="482"/>
        <v>0</v>
      </c>
      <c r="AC2239" s="37">
        <f t="shared" si="483"/>
        <v>0</v>
      </c>
      <c r="AD2239" s="35">
        <f>IF(OR(YEAR(G2239)&lt;2019,O2239="X"),0,IF(ISBLANK(H2239),DATEDIF(G2239,'[3]1.Pradzia'!$D$13,"M"),DATEDIF(G2239,H2239,"m")))</f>
        <v>0</v>
      </c>
      <c r="AE2239" s="37">
        <f>IF(E2239='[3]5.Grup_T'!$E$20,0,IF(AD2239&lt;&gt;0,M2239/V2239*MIN(12,AD2239),0))</f>
        <v>0</v>
      </c>
      <c r="AF2239" s="37">
        <f t="shared" si="484"/>
        <v>0</v>
      </c>
      <c r="AG2239" s="37">
        <f t="shared" si="485"/>
        <v>0</v>
      </c>
      <c r="AH2239" s="37">
        <f t="shared" si="486"/>
        <v>0</v>
      </c>
      <c r="AI2239" s="35" t="str">
        <f t="shared" si="487"/>
        <v>Nusidėvėjęs</v>
      </c>
      <c r="AJ2239" s="38" t="str">
        <f>IF(AND(F2239&lt;&gt;[3]Pav.tvarkyklė!$B$12,F2239&lt;&gt;[3]Pav.tvarkyklė!$B$13),"GVTNT","X")</f>
        <v>GVTNT</v>
      </c>
      <c r="AK2239" s="39">
        <f t="shared" si="489"/>
        <v>0</v>
      </c>
      <c r="AL2239" s="41"/>
      <c r="AM2239" s="41"/>
      <c r="AN2239" s="41">
        <f t="shared" si="477"/>
        <v>1900</v>
      </c>
      <c r="AO2239" s="41"/>
      <c r="AP2239" s="41"/>
      <c r="AQ2239" s="41"/>
      <c r="AR2239" s="42"/>
      <c r="AS2239" s="42"/>
      <c r="AU2239" s="43">
        <f t="shared" si="478"/>
        <v>0</v>
      </c>
    </row>
    <row r="2240" spans="1:47" ht="15" customHeight="1" x14ac:dyDescent="0.25">
      <c r="A2240" s="11"/>
      <c r="B2240" s="19">
        <v>2409</v>
      </c>
      <c r="C2240" s="74"/>
      <c r="D2240" s="77"/>
      <c r="E2240" s="78"/>
      <c r="F2240" s="74"/>
      <c r="G2240" s="80"/>
      <c r="H2240" s="49"/>
      <c r="I2240" s="79"/>
      <c r="J2240" s="27"/>
      <c r="K2240" s="27"/>
      <c r="L2240" s="79"/>
      <c r="M2240" s="81"/>
      <c r="N2240" s="29">
        <v>0</v>
      </c>
      <c r="O2240" s="30" t="str">
        <f>IF(G2240&lt;=$N$2,"",IF(F2240=[3]Pav.tvarkyklė!$B$13,"",IF(ISBLANK(R2240),"X","")))</f>
        <v/>
      </c>
      <c r="P2240" s="88"/>
      <c r="Q2240" s="78"/>
      <c r="R2240" s="78"/>
      <c r="S2240" s="63"/>
      <c r="T2240" s="63"/>
      <c r="U2240" s="34" t="str">
        <f>IFERROR(INDEX('[3]5.Grup_T'!$G$4:$G$22,MATCH('6.Turtas'!E2240,'[3]5.Grup_T'!$E$4:$E$22,0)),"0")</f>
        <v>0</v>
      </c>
      <c r="V2240" s="35">
        <f t="shared" si="479"/>
        <v>0</v>
      </c>
      <c r="W2240" s="35">
        <f>IF(NOT(ISBLANK(H2240)),(12-DATEDIF(H2240,'[3]1.Pradzia'!$D$13,"m")),0)</f>
        <v>0</v>
      </c>
      <c r="X2240" s="35">
        <f t="shared" si="480"/>
        <v>0</v>
      </c>
      <c r="Y2240" s="35">
        <f t="shared" si="490"/>
        <v>0</v>
      </c>
      <c r="Z2240" s="35">
        <f t="shared" si="488"/>
        <v>0</v>
      </c>
      <c r="AA2240" s="36">
        <f t="shared" si="481"/>
        <v>0</v>
      </c>
      <c r="AB2240" s="36">
        <f t="shared" si="482"/>
        <v>0</v>
      </c>
      <c r="AC2240" s="37">
        <f t="shared" si="483"/>
        <v>0</v>
      </c>
      <c r="AD2240" s="35">
        <f>IF(OR(YEAR(G2240)&lt;2019,O2240="X"),0,IF(ISBLANK(H2240),DATEDIF(G2240,'[3]1.Pradzia'!$D$13,"M"),DATEDIF(G2240,H2240,"m")))</f>
        <v>0</v>
      </c>
      <c r="AE2240" s="37">
        <f>IF(E2240='[3]5.Grup_T'!$E$20,0,IF(AD2240&lt;&gt;0,M2240/V2240*MIN(12,AD2240),0))</f>
        <v>0</v>
      </c>
      <c r="AF2240" s="37">
        <f t="shared" si="484"/>
        <v>0</v>
      </c>
      <c r="AG2240" s="37">
        <f t="shared" si="485"/>
        <v>0</v>
      </c>
      <c r="AH2240" s="37">
        <f t="shared" si="486"/>
        <v>0</v>
      </c>
      <c r="AI2240" s="35" t="str">
        <f t="shared" si="487"/>
        <v>Nusidėvėjęs</v>
      </c>
      <c r="AJ2240" s="38" t="str">
        <f>IF(AND(F2240&lt;&gt;[3]Pav.tvarkyklė!$B$12,F2240&lt;&gt;[3]Pav.tvarkyklė!$B$13),"GVTNT","X")</f>
        <v>GVTNT</v>
      </c>
      <c r="AK2240" s="39">
        <f t="shared" si="489"/>
        <v>0</v>
      </c>
      <c r="AL2240" s="41"/>
      <c r="AM2240" s="41"/>
      <c r="AN2240" s="41">
        <f t="shared" si="477"/>
        <v>1900</v>
      </c>
      <c r="AO2240" s="41"/>
      <c r="AP2240" s="41"/>
      <c r="AQ2240" s="41"/>
      <c r="AR2240" s="42"/>
      <c r="AS2240" s="42"/>
      <c r="AU2240" s="43">
        <f t="shared" si="478"/>
        <v>0</v>
      </c>
    </row>
    <row r="2241" spans="1:47" ht="15" customHeight="1" x14ac:dyDescent="0.25">
      <c r="A2241" s="11"/>
      <c r="B2241" s="19">
        <v>2410</v>
      </c>
      <c r="C2241" s="74"/>
      <c r="D2241" s="77"/>
      <c r="E2241" s="78"/>
      <c r="F2241" s="74"/>
      <c r="G2241" s="80"/>
      <c r="H2241" s="49"/>
      <c r="I2241" s="79"/>
      <c r="J2241" s="27"/>
      <c r="K2241" s="27"/>
      <c r="L2241" s="79"/>
      <c r="M2241" s="81"/>
      <c r="N2241" s="29">
        <v>0</v>
      </c>
      <c r="O2241" s="30" t="str">
        <f>IF(G2241&lt;=$N$2,"",IF(F2241=[3]Pav.tvarkyklė!$B$13,"",IF(ISBLANK(R2241),"X","")))</f>
        <v/>
      </c>
      <c r="P2241" s="88"/>
      <c r="Q2241" s="78"/>
      <c r="R2241" s="78"/>
      <c r="S2241" s="63"/>
      <c r="T2241" s="63"/>
      <c r="U2241" s="34" t="str">
        <f>IFERROR(INDEX('[3]5.Grup_T'!$G$4:$G$22,MATCH('6.Turtas'!E2241,'[3]5.Grup_T'!$E$4:$E$22,0)),"0")</f>
        <v>0</v>
      </c>
      <c r="V2241" s="35">
        <f t="shared" si="479"/>
        <v>0</v>
      </c>
      <c r="W2241" s="35">
        <f>IF(NOT(ISBLANK(H2241)),(12-DATEDIF(H2241,'[3]1.Pradzia'!$D$13,"m")),0)</f>
        <v>0</v>
      </c>
      <c r="X2241" s="35">
        <f t="shared" si="480"/>
        <v>0</v>
      </c>
      <c r="Y2241" s="35">
        <f t="shared" si="490"/>
        <v>0</v>
      </c>
      <c r="Z2241" s="35">
        <f t="shared" si="488"/>
        <v>0</v>
      </c>
      <c r="AA2241" s="36">
        <f t="shared" si="481"/>
        <v>0</v>
      </c>
      <c r="AB2241" s="36">
        <f t="shared" si="482"/>
        <v>0</v>
      </c>
      <c r="AC2241" s="37">
        <f t="shared" si="483"/>
        <v>0</v>
      </c>
      <c r="AD2241" s="35">
        <f>IF(OR(YEAR(G2241)&lt;2019,O2241="X"),0,IF(ISBLANK(H2241),DATEDIF(G2241,'[3]1.Pradzia'!$D$13,"M"),DATEDIF(G2241,H2241,"m")))</f>
        <v>0</v>
      </c>
      <c r="AE2241" s="37">
        <f>IF(E2241='[3]5.Grup_T'!$E$20,0,IF(AD2241&lt;&gt;0,M2241/V2241*MIN(12,AD2241),0))</f>
        <v>0</v>
      </c>
      <c r="AF2241" s="37">
        <f t="shared" si="484"/>
        <v>0</v>
      </c>
      <c r="AG2241" s="37">
        <f t="shared" si="485"/>
        <v>0</v>
      </c>
      <c r="AH2241" s="37">
        <f t="shared" si="486"/>
        <v>0</v>
      </c>
      <c r="AI2241" s="35" t="str">
        <f t="shared" si="487"/>
        <v>Nusidėvėjęs</v>
      </c>
      <c r="AJ2241" s="38" t="str">
        <f>IF(AND(F2241&lt;&gt;[3]Pav.tvarkyklė!$B$12,F2241&lt;&gt;[3]Pav.tvarkyklė!$B$13),"GVTNT","X")</f>
        <v>GVTNT</v>
      </c>
      <c r="AK2241" s="39">
        <f t="shared" si="489"/>
        <v>0</v>
      </c>
      <c r="AL2241" s="41"/>
      <c r="AM2241" s="41"/>
      <c r="AN2241" s="41">
        <f t="shared" si="477"/>
        <v>1900</v>
      </c>
      <c r="AO2241" s="41"/>
      <c r="AP2241" s="41"/>
      <c r="AQ2241" s="41"/>
      <c r="AR2241" s="42"/>
      <c r="AS2241" s="42"/>
      <c r="AU2241" s="43">
        <f t="shared" si="478"/>
        <v>0</v>
      </c>
    </row>
    <row r="2242" spans="1:47" ht="15" customHeight="1" x14ac:dyDescent="0.25">
      <c r="A2242" s="11"/>
      <c r="B2242" s="19">
        <v>2411</v>
      </c>
      <c r="C2242" s="74"/>
      <c r="D2242" s="77"/>
      <c r="E2242" s="78"/>
      <c r="F2242" s="74"/>
      <c r="G2242" s="80"/>
      <c r="H2242" s="49"/>
      <c r="I2242" s="79"/>
      <c r="J2242" s="27"/>
      <c r="K2242" s="27"/>
      <c r="L2242" s="79"/>
      <c r="M2242" s="81"/>
      <c r="N2242" s="29">
        <v>0</v>
      </c>
      <c r="O2242" s="30" t="str">
        <f>IF(G2242&lt;=$N$2,"",IF(F2242=[3]Pav.tvarkyklė!$B$13,"",IF(ISBLANK(R2242),"X","")))</f>
        <v/>
      </c>
      <c r="P2242" s="88"/>
      <c r="Q2242" s="78"/>
      <c r="R2242" s="78"/>
      <c r="S2242" s="63"/>
      <c r="T2242" s="63"/>
      <c r="U2242" s="34" t="str">
        <f>IFERROR(INDEX('[3]5.Grup_T'!$G$4:$G$22,MATCH('6.Turtas'!E2242,'[3]5.Grup_T'!$E$4:$E$22,0)),"0")</f>
        <v>0</v>
      </c>
      <c r="V2242" s="35">
        <f t="shared" si="479"/>
        <v>0</v>
      </c>
      <c r="W2242" s="35">
        <f>IF(NOT(ISBLANK(H2242)),(12-DATEDIF(H2242,'[3]1.Pradzia'!$D$13,"m")),0)</f>
        <v>0</v>
      </c>
      <c r="X2242" s="35">
        <f t="shared" si="480"/>
        <v>0</v>
      </c>
      <c r="Y2242" s="35">
        <f t="shared" si="490"/>
        <v>0</v>
      </c>
      <c r="Z2242" s="35">
        <f t="shared" si="488"/>
        <v>0</v>
      </c>
      <c r="AA2242" s="36">
        <f t="shared" si="481"/>
        <v>0</v>
      </c>
      <c r="AB2242" s="36">
        <f t="shared" si="482"/>
        <v>0</v>
      </c>
      <c r="AC2242" s="37">
        <f t="shared" si="483"/>
        <v>0</v>
      </c>
      <c r="AD2242" s="35">
        <f>IF(OR(YEAR(G2242)&lt;2019,O2242="X"),0,IF(ISBLANK(H2242),DATEDIF(G2242,'[3]1.Pradzia'!$D$13,"M"),DATEDIF(G2242,H2242,"m")))</f>
        <v>0</v>
      </c>
      <c r="AE2242" s="37">
        <f>IF(E2242='[3]5.Grup_T'!$E$20,0,IF(AD2242&lt;&gt;0,M2242/V2242*MIN(12,AD2242),0))</f>
        <v>0</v>
      </c>
      <c r="AF2242" s="37">
        <f t="shared" si="484"/>
        <v>0</v>
      </c>
      <c r="AG2242" s="37">
        <f t="shared" si="485"/>
        <v>0</v>
      </c>
      <c r="AH2242" s="37">
        <f t="shared" si="486"/>
        <v>0</v>
      </c>
      <c r="AI2242" s="35" t="str">
        <f t="shared" si="487"/>
        <v>Nusidėvėjęs</v>
      </c>
      <c r="AJ2242" s="38" t="str">
        <f>IF(AND(F2242&lt;&gt;[3]Pav.tvarkyklė!$B$12,F2242&lt;&gt;[3]Pav.tvarkyklė!$B$13),"GVTNT","X")</f>
        <v>GVTNT</v>
      </c>
      <c r="AK2242" s="39">
        <f t="shared" si="489"/>
        <v>0</v>
      </c>
      <c r="AL2242" s="41"/>
      <c r="AM2242" s="41"/>
      <c r="AN2242" s="41">
        <f t="shared" si="477"/>
        <v>1900</v>
      </c>
      <c r="AO2242" s="41"/>
      <c r="AP2242" s="41"/>
      <c r="AQ2242" s="41"/>
      <c r="AR2242" s="42"/>
      <c r="AS2242" s="42"/>
      <c r="AU2242" s="43">
        <f t="shared" si="478"/>
        <v>0</v>
      </c>
    </row>
    <row r="2243" spans="1:47" ht="15" customHeight="1" x14ac:dyDescent="0.25">
      <c r="A2243" s="11"/>
      <c r="B2243" s="19">
        <v>2412</v>
      </c>
      <c r="C2243" s="74"/>
      <c r="D2243" s="77"/>
      <c r="E2243" s="78"/>
      <c r="F2243" s="74"/>
      <c r="G2243" s="80"/>
      <c r="H2243" s="49"/>
      <c r="I2243" s="79"/>
      <c r="J2243" s="27"/>
      <c r="K2243" s="27"/>
      <c r="L2243" s="79"/>
      <c r="M2243" s="81"/>
      <c r="N2243" s="29">
        <v>0</v>
      </c>
      <c r="O2243" s="30" t="str">
        <f>IF(G2243&lt;=$N$2,"",IF(F2243=[3]Pav.tvarkyklė!$B$13,"",IF(ISBLANK(R2243),"X","")))</f>
        <v/>
      </c>
      <c r="P2243" s="88"/>
      <c r="Q2243" s="78"/>
      <c r="R2243" s="78"/>
      <c r="S2243" s="63"/>
      <c r="T2243" s="63"/>
      <c r="U2243" s="34" t="str">
        <f>IFERROR(INDEX('[3]5.Grup_T'!$G$4:$G$22,MATCH('6.Turtas'!E2243,'[3]5.Grup_T'!$E$4:$E$22,0)),"0")</f>
        <v>0</v>
      </c>
      <c r="V2243" s="35">
        <f t="shared" si="479"/>
        <v>0</v>
      </c>
      <c r="W2243" s="35">
        <f>IF(NOT(ISBLANK(H2243)),(12-DATEDIF(H2243,'[3]1.Pradzia'!$D$13,"m")),0)</f>
        <v>0</v>
      </c>
      <c r="X2243" s="35">
        <f t="shared" si="480"/>
        <v>0</v>
      </c>
      <c r="Y2243" s="35">
        <f t="shared" si="490"/>
        <v>0</v>
      </c>
      <c r="Z2243" s="35">
        <f t="shared" si="488"/>
        <v>0</v>
      </c>
      <c r="AA2243" s="36">
        <f t="shared" si="481"/>
        <v>0</v>
      </c>
      <c r="AB2243" s="36">
        <f t="shared" si="482"/>
        <v>0</v>
      </c>
      <c r="AC2243" s="37">
        <f t="shared" si="483"/>
        <v>0</v>
      </c>
      <c r="AD2243" s="35">
        <f>IF(OR(YEAR(G2243)&lt;2019,O2243="X"),0,IF(ISBLANK(H2243),DATEDIF(G2243,'[3]1.Pradzia'!$D$13,"M"),DATEDIF(G2243,H2243,"m")))</f>
        <v>0</v>
      </c>
      <c r="AE2243" s="37">
        <f>IF(E2243='[3]5.Grup_T'!$E$20,0,IF(AD2243&lt;&gt;0,M2243/V2243*MIN(12,AD2243),0))</f>
        <v>0</v>
      </c>
      <c r="AF2243" s="37">
        <f t="shared" si="484"/>
        <v>0</v>
      </c>
      <c r="AG2243" s="37">
        <f t="shared" si="485"/>
        <v>0</v>
      </c>
      <c r="AH2243" s="37">
        <f t="shared" si="486"/>
        <v>0</v>
      </c>
      <c r="AI2243" s="35" t="str">
        <f t="shared" si="487"/>
        <v>Nusidėvėjęs</v>
      </c>
      <c r="AJ2243" s="38" t="str">
        <f>IF(AND(F2243&lt;&gt;[3]Pav.tvarkyklė!$B$12,F2243&lt;&gt;[3]Pav.tvarkyklė!$B$13),"GVTNT","X")</f>
        <v>GVTNT</v>
      </c>
      <c r="AK2243" s="39">
        <f t="shared" si="489"/>
        <v>0</v>
      </c>
      <c r="AL2243" s="41"/>
      <c r="AM2243" s="41"/>
      <c r="AN2243" s="41">
        <f t="shared" si="477"/>
        <v>1900</v>
      </c>
      <c r="AO2243" s="41"/>
      <c r="AP2243" s="41"/>
      <c r="AQ2243" s="41"/>
      <c r="AR2243" s="42"/>
      <c r="AS2243" s="42"/>
      <c r="AU2243" s="43">
        <f t="shared" si="478"/>
        <v>0</v>
      </c>
    </row>
    <row r="2244" spans="1:47" ht="15" customHeight="1" x14ac:dyDescent="0.25">
      <c r="A2244" s="11"/>
      <c r="B2244" s="19">
        <v>2413</v>
      </c>
      <c r="C2244" s="74"/>
      <c r="D2244" s="77"/>
      <c r="E2244" s="75"/>
      <c r="F2244" s="74"/>
      <c r="G2244" s="80"/>
      <c r="H2244" s="49"/>
      <c r="I2244" s="79"/>
      <c r="J2244" s="27"/>
      <c r="K2244" s="27"/>
      <c r="L2244" s="79"/>
      <c r="M2244" s="81"/>
      <c r="N2244" s="29">
        <v>0</v>
      </c>
      <c r="O2244" s="30" t="str">
        <f>IF(G2244&lt;=$N$2,"",IF(F2244=[3]Pav.tvarkyklė!$B$13,"",IF(ISBLANK(R2244),"X","")))</f>
        <v/>
      </c>
      <c r="P2244" s="88"/>
      <c r="Q2244" s="78"/>
      <c r="R2244" s="78"/>
      <c r="S2244" s="63"/>
      <c r="T2244" s="63"/>
      <c r="U2244" s="34" t="str">
        <f>IFERROR(INDEX('[3]5.Grup_T'!$G$4:$G$22,MATCH('6.Turtas'!E2244,'[3]5.Grup_T'!$E$4:$E$22,0)),"0")</f>
        <v>0</v>
      </c>
      <c r="V2244" s="35">
        <f t="shared" si="479"/>
        <v>0</v>
      </c>
      <c r="W2244" s="35">
        <f>IF(NOT(ISBLANK(H2244)),(12-DATEDIF(H2244,'[3]1.Pradzia'!$D$13,"m")),0)</f>
        <v>0</v>
      </c>
      <c r="X2244" s="35">
        <f t="shared" si="480"/>
        <v>0</v>
      </c>
      <c r="Y2244" s="35">
        <f t="shared" si="490"/>
        <v>0</v>
      </c>
      <c r="Z2244" s="35">
        <f t="shared" si="488"/>
        <v>0</v>
      </c>
      <c r="AA2244" s="36">
        <f t="shared" si="481"/>
        <v>0</v>
      </c>
      <c r="AB2244" s="36">
        <f t="shared" si="482"/>
        <v>0</v>
      </c>
      <c r="AC2244" s="37">
        <f t="shared" si="483"/>
        <v>0</v>
      </c>
      <c r="AD2244" s="35">
        <f>IF(OR(YEAR(G2244)&lt;2019,O2244="X"),0,IF(ISBLANK(H2244),DATEDIF(G2244,'[3]1.Pradzia'!$D$13,"M"),DATEDIF(G2244,H2244,"m")))</f>
        <v>0</v>
      </c>
      <c r="AE2244" s="37">
        <f>IF(E2244='[3]5.Grup_T'!$E$20,0,IF(AD2244&lt;&gt;0,M2244/V2244*MIN(12,AD2244),0))</f>
        <v>0</v>
      </c>
      <c r="AF2244" s="37">
        <f t="shared" si="484"/>
        <v>0</v>
      </c>
      <c r="AG2244" s="37">
        <f t="shared" si="485"/>
        <v>0</v>
      </c>
      <c r="AH2244" s="37">
        <f t="shared" si="486"/>
        <v>0</v>
      </c>
      <c r="AI2244" s="35" t="str">
        <f t="shared" si="487"/>
        <v>Nusidėvėjęs</v>
      </c>
      <c r="AJ2244" s="38" t="str">
        <f>IF(AND(F2244&lt;&gt;[3]Pav.tvarkyklė!$B$12,F2244&lt;&gt;[3]Pav.tvarkyklė!$B$13),"GVTNT","X")</f>
        <v>GVTNT</v>
      </c>
      <c r="AK2244" s="39">
        <f t="shared" si="489"/>
        <v>0</v>
      </c>
      <c r="AL2244" s="41"/>
      <c r="AM2244" s="41"/>
      <c r="AN2244" s="41">
        <f t="shared" si="477"/>
        <v>1900</v>
      </c>
      <c r="AO2244" s="41"/>
      <c r="AP2244" s="41"/>
      <c r="AQ2244" s="41"/>
      <c r="AR2244" s="42"/>
      <c r="AS2244" s="42"/>
      <c r="AU2244" s="43">
        <f t="shared" si="478"/>
        <v>0</v>
      </c>
    </row>
    <row r="2245" spans="1:47" ht="15" customHeight="1" x14ac:dyDescent="0.25">
      <c r="A2245" s="11"/>
      <c r="B2245" s="19">
        <v>2414</v>
      </c>
      <c r="C2245" s="74"/>
      <c r="D2245" s="77"/>
      <c r="E2245" s="75"/>
      <c r="F2245" s="74"/>
      <c r="G2245" s="80"/>
      <c r="H2245" s="49"/>
      <c r="I2245" s="79"/>
      <c r="J2245" s="27"/>
      <c r="K2245" s="27"/>
      <c r="L2245" s="79"/>
      <c r="M2245" s="81"/>
      <c r="N2245" s="29">
        <v>0</v>
      </c>
      <c r="O2245" s="30" t="str">
        <f>IF(G2245&lt;=$N$2,"",IF(F2245=[3]Pav.tvarkyklė!$B$13,"",IF(ISBLANK(R2245),"X","")))</f>
        <v/>
      </c>
      <c r="P2245" s="88"/>
      <c r="Q2245" s="78"/>
      <c r="R2245" s="78"/>
      <c r="S2245" s="63"/>
      <c r="T2245" s="63"/>
      <c r="U2245" s="34" t="str">
        <f>IFERROR(INDEX('[3]5.Grup_T'!$G$4:$G$22,MATCH('6.Turtas'!E2245,'[3]5.Grup_T'!$E$4:$E$22,0)),"0")</f>
        <v>0</v>
      </c>
      <c r="V2245" s="35">
        <f t="shared" si="479"/>
        <v>0</v>
      </c>
      <c r="W2245" s="35">
        <f>IF(NOT(ISBLANK(H2245)),(12-DATEDIF(H2245,'[3]1.Pradzia'!$D$13,"m")),0)</f>
        <v>0</v>
      </c>
      <c r="X2245" s="35">
        <f t="shared" si="480"/>
        <v>0</v>
      </c>
      <c r="Y2245" s="35">
        <f t="shared" si="490"/>
        <v>0</v>
      </c>
      <c r="Z2245" s="35">
        <f t="shared" si="488"/>
        <v>0</v>
      </c>
      <c r="AA2245" s="36">
        <f t="shared" si="481"/>
        <v>0</v>
      </c>
      <c r="AB2245" s="36">
        <f t="shared" si="482"/>
        <v>0</v>
      </c>
      <c r="AC2245" s="37">
        <f t="shared" si="483"/>
        <v>0</v>
      </c>
      <c r="AD2245" s="35">
        <f>IF(OR(YEAR(G2245)&lt;2019,O2245="X"),0,IF(ISBLANK(H2245),DATEDIF(G2245,'[3]1.Pradzia'!$D$13,"M"),DATEDIF(G2245,H2245,"m")))</f>
        <v>0</v>
      </c>
      <c r="AE2245" s="37">
        <f>IF(E2245='[3]5.Grup_T'!$E$20,0,IF(AD2245&lt;&gt;0,M2245/V2245*MIN(12,AD2245),0))</f>
        <v>0</v>
      </c>
      <c r="AF2245" s="37">
        <f t="shared" si="484"/>
        <v>0</v>
      </c>
      <c r="AG2245" s="37">
        <f t="shared" si="485"/>
        <v>0</v>
      </c>
      <c r="AH2245" s="37">
        <f t="shared" si="486"/>
        <v>0</v>
      </c>
      <c r="AI2245" s="35" t="str">
        <f t="shared" si="487"/>
        <v>Nusidėvėjęs</v>
      </c>
      <c r="AJ2245" s="38" t="str">
        <f>IF(AND(F2245&lt;&gt;[3]Pav.tvarkyklė!$B$12,F2245&lt;&gt;[3]Pav.tvarkyklė!$B$13),"GVTNT","X")</f>
        <v>GVTNT</v>
      </c>
      <c r="AK2245" s="39">
        <f t="shared" si="489"/>
        <v>0</v>
      </c>
      <c r="AL2245" s="41"/>
      <c r="AM2245" s="41"/>
      <c r="AN2245" s="41">
        <f t="shared" ref="AN2245:AN2308" si="491">YEAR(G2245)</f>
        <v>1900</v>
      </c>
      <c r="AO2245" s="41"/>
      <c r="AP2245" s="41"/>
      <c r="AQ2245" s="41"/>
      <c r="AR2245" s="42"/>
      <c r="AS2245" s="42"/>
      <c r="AU2245" s="43">
        <f t="shared" ref="AU2245:AU2308" si="492">AF2245-AT2245</f>
        <v>0</v>
      </c>
    </row>
    <row r="2246" spans="1:47" ht="15" customHeight="1" x14ac:dyDescent="0.25">
      <c r="A2246" s="11"/>
      <c r="B2246" s="19">
        <v>2415</v>
      </c>
      <c r="C2246" s="74"/>
      <c r="D2246" s="77"/>
      <c r="E2246" s="75"/>
      <c r="F2246" s="74"/>
      <c r="G2246" s="80"/>
      <c r="H2246" s="49"/>
      <c r="I2246" s="79"/>
      <c r="J2246" s="27"/>
      <c r="K2246" s="27"/>
      <c r="L2246" s="79"/>
      <c r="M2246" s="81"/>
      <c r="N2246" s="29">
        <v>0</v>
      </c>
      <c r="O2246" s="30" t="str">
        <f>IF(G2246&lt;=$N$2,"",IF(F2246=[3]Pav.tvarkyklė!$B$13,"",IF(ISBLANK(R2246),"X","")))</f>
        <v/>
      </c>
      <c r="P2246" s="88"/>
      <c r="Q2246" s="78"/>
      <c r="R2246" s="78"/>
      <c r="S2246" s="63"/>
      <c r="T2246" s="63"/>
      <c r="U2246" s="34" t="str">
        <f>IFERROR(INDEX('[3]5.Grup_T'!$G$4:$G$22,MATCH('6.Turtas'!E2246,'[3]5.Grup_T'!$E$4:$E$22,0)),"0")</f>
        <v>0</v>
      </c>
      <c r="V2246" s="35">
        <f t="shared" si="479"/>
        <v>0</v>
      </c>
      <c r="W2246" s="35">
        <f>IF(NOT(ISBLANK(H2246)),(12-DATEDIF(H2246,'[3]1.Pradzia'!$D$13,"m")),0)</f>
        <v>0</v>
      </c>
      <c r="X2246" s="35">
        <f t="shared" si="480"/>
        <v>0</v>
      </c>
      <c r="Y2246" s="35">
        <f t="shared" si="490"/>
        <v>0</v>
      </c>
      <c r="Z2246" s="35">
        <f t="shared" si="488"/>
        <v>0</v>
      </c>
      <c r="AA2246" s="36">
        <f t="shared" si="481"/>
        <v>0</v>
      </c>
      <c r="AB2246" s="36">
        <f t="shared" si="482"/>
        <v>0</v>
      </c>
      <c r="AC2246" s="37">
        <f t="shared" si="483"/>
        <v>0</v>
      </c>
      <c r="AD2246" s="35">
        <f>IF(OR(YEAR(G2246)&lt;2019,O2246="X"),0,IF(ISBLANK(H2246),DATEDIF(G2246,'[3]1.Pradzia'!$D$13,"M"),DATEDIF(G2246,H2246,"m")))</f>
        <v>0</v>
      </c>
      <c r="AE2246" s="37">
        <f>IF(E2246='[3]5.Grup_T'!$E$20,0,IF(AD2246&lt;&gt;0,M2246/V2246*MIN(12,AD2246),0))</f>
        <v>0</v>
      </c>
      <c r="AF2246" s="37">
        <f t="shared" si="484"/>
        <v>0</v>
      </c>
      <c r="AG2246" s="37">
        <f t="shared" si="485"/>
        <v>0</v>
      </c>
      <c r="AH2246" s="37">
        <f t="shared" si="486"/>
        <v>0</v>
      </c>
      <c r="AI2246" s="35" t="str">
        <f t="shared" si="487"/>
        <v>Nusidėvėjęs</v>
      </c>
      <c r="AJ2246" s="38" t="str">
        <f>IF(AND(F2246&lt;&gt;[3]Pav.tvarkyklė!$B$12,F2246&lt;&gt;[3]Pav.tvarkyklė!$B$13),"GVTNT","X")</f>
        <v>GVTNT</v>
      </c>
      <c r="AK2246" s="39">
        <f t="shared" si="489"/>
        <v>0</v>
      </c>
      <c r="AL2246" s="41"/>
      <c r="AM2246" s="41"/>
      <c r="AN2246" s="41">
        <f t="shared" si="491"/>
        <v>1900</v>
      </c>
      <c r="AO2246" s="41"/>
      <c r="AP2246" s="41"/>
      <c r="AQ2246" s="41"/>
      <c r="AR2246" s="42"/>
      <c r="AS2246" s="42"/>
      <c r="AU2246" s="43">
        <f t="shared" si="492"/>
        <v>0</v>
      </c>
    </row>
    <row r="2247" spans="1:47" ht="15" customHeight="1" x14ac:dyDescent="0.25">
      <c r="A2247" s="11"/>
      <c r="B2247" s="19">
        <v>2416</v>
      </c>
      <c r="C2247" s="74"/>
      <c r="D2247" s="77"/>
      <c r="E2247" s="78"/>
      <c r="F2247" s="74"/>
      <c r="G2247" s="80"/>
      <c r="H2247" s="49"/>
      <c r="I2247" s="79"/>
      <c r="J2247" s="27"/>
      <c r="K2247" s="27"/>
      <c r="L2247" s="79"/>
      <c r="M2247" s="81"/>
      <c r="N2247" s="29">
        <v>0</v>
      </c>
      <c r="O2247" s="30" t="str">
        <f>IF(G2247&lt;=$N$2,"",IF(F2247=[3]Pav.tvarkyklė!$B$13,"",IF(ISBLANK(R2247),"X","")))</f>
        <v/>
      </c>
      <c r="P2247" s="88"/>
      <c r="Q2247" s="78"/>
      <c r="R2247" s="78"/>
      <c r="S2247" s="63"/>
      <c r="T2247" s="63"/>
      <c r="U2247" s="34" t="str">
        <f>IFERROR(INDEX('[3]5.Grup_T'!$G$4:$G$22,MATCH('6.Turtas'!E2247,'[3]5.Grup_T'!$E$4:$E$22,0)),"0")</f>
        <v>0</v>
      </c>
      <c r="V2247" s="35">
        <f t="shared" si="479"/>
        <v>0</v>
      </c>
      <c r="W2247" s="35">
        <f>IF(NOT(ISBLANK(H2247)),(12-DATEDIF(H2247,'[3]1.Pradzia'!$D$13,"m")),0)</f>
        <v>0</v>
      </c>
      <c r="X2247" s="35">
        <f t="shared" si="480"/>
        <v>0</v>
      </c>
      <c r="Y2247" s="35">
        <f t="shared" si="490"/>
        <v>0</v>
      </c>
      <c r="Z2247" s="35">
        <f t="shared" si="488"/>
        <v>0</v>
      </c>
      <c r="AA2247" s="36">
        <f t="shared" si="481"/>
        <v>0</v>
      </c>
      <c r="AB2247" s="36">
        <f t="shared" si="482"/>
        <v>0</v>
      </c>
      <c r="AC2247" s="37">
        <f t="shared" si="483"/>
        <v>0</v>
      </c>
      <c r="AD2247" s="35">
        <f>IF(OR(YEAR(G2247)&lt;2019,O2247="X"),0,IF(ISBLANK(H2247),DATEDIF(G2247,'[3]1.Pradzia'!$D$13,"M"),DATEDIF(G2247,H2247,"m")))</f>
        <v>0</v>
      </c>
      <c r="AE2247" s="37">
        <f>IF(E2247='[3]5.Grup_T'!$E$20,0,IF(AD2247&lt;&gt;0,M2247/V2247*MIN(12,AD2247),0))</f>
        <v>0</v>
      </c>
      <c r="AF2247" s="37">
        <f t="shared" si="484"/>
        <v>0</v>
      </c>
      <c r="AG2247" s="37">
        <f t="shared" si="485"/>
        <v>0</v>
      </c>
      <c r="AH2247" s="37">
        <f t="shared" si="486"/>
        <v>0</v>
      </c>
      <c r="AI2247" s="35" t="str">
        <f t="shared" si="487"/>
        <v>Nusidėvėjęs</v>
      </c>
      <c r="AJ2247" s="38" t="str">
        <f>IF(AND(F2247&lt;&gt;[3]Pav.tvarkyklė!$B$12,F2247&lt;&gt;[3]Pav.tvarkyklė!$B$13),"GVTNT","X")</f>
        <v>GVTNT</v>
      </c>
      <c r="AK2247" s="39">
        <f t="shared" si="489"/>
        <v>0</v>
      </c>
      <c r="AL2247" s="41"/>
      <c r="AM2247" s="41"/>
      <c r="AN2247" s="41">
        <f t="shared" si="491"/>
        <v>1900</v>
      </c>
      <c r="AO2247" s="41"/>
      <c r="AP2247" s="41"/>
      <c r="AQ2247" s="41"/>
      <c r="AR2247" s="42"/>
      <c r="AS2247" s="42"/>
      <c r="AU2247" s="43">
        <f t="shared" si="492"/>
        <v>0</v>
      </c>
    </row>
    <row r="2248" spans="1:47" ht="15" customHeight="1" x14ac:dyDescent="0.25">
      <c r="A2248" s="11"/>
      <c r="B2248" s="19">
        <v>2417</v>
      </c>
      <c r="C2248" s="74"/>
      <c r="D2248" s="77"/>
      <c r="E2248" s="78"/>
      <c r="F2248" s="74"/>
      <c r="G2248" s="80"/>
      <c r="H2248" s="49"/>
      <c r="I2248" s="79"/>
      <c r="J2248" s="27"/>
      <c r="K2248" s="27"/>
      <c r="L2248" s="79"/>
      <c r="M2248" s="81"/>
      <c r="N2248" s="29">
        <v>0</v>
      </c>
      <c r="O2248" s="30" t="str">
        <f>IF(G2248&lt;=$N$2,"",IF(F2248=[3]Pav.tvarkyklė!$B$13,"",IF(ISBLANK(R2248),"X","")))</f>
        <v/>
      </c>
      <c r="P2248" s="88"/>
      <c r="Q2248" s="78"/>
      <c r="R2248" s="78"/>
      <c r="S2248" s="63"/>
      <c r="T2248" s="63"/>
      <c r="U2248" s="34" t="str">
        <f>IFERROR(INDEX('[3]5.Grup_T'!$G$4:$G$22,MATCH('6.Turtas'!E2248,'[3]5.Grup_T'!$E$4:$E$22,0)),"0")</f>
        <v>0</v>
      </c>
      <c r="V2248" s="35">
        <f t="shared" si="479"/>
        <v>0</v>
      </c>
      <c r="W2248" s="35">
        <f>IF(NOT(ISBLANK(H2248)),(12-DATEDIF(H2248,'[3]1.Pradzia'!$D$13,"m")),0)</f>
        <v>0</v>
      </c>
      <c r="X2248" s="35">
        <f t="shared" si="480"/>
        <v>0</v>
      </c>
      <c r="Y2248" s="35">
        <f t="shared" si="490"/>
        <v>0</v>
      </c>
      <c r="Z2248" s="35">
        <f t="shared" si="488"/>
        <v>0</v>
      </c>
      <c r="AA2248" s="36">
        <f t="shared" si="481"/>
        <v>0</v>
      </c>
      <c r="AB2248" s="36">
        <f t="shared" si="482"/>
        <v>0</v>
      </c>
      <c r="AC2248" s="37">
        <f t="shared" si="483"/>
        <v>0</v>
      </c>
      <c r="AD2248" s="35">
        <f>IF(OR(YEAR(G2248)&lt;2019,O2248="X"),0,IF(ISBLANK(H2248),DATEDIF(G2248,'[3]1.Pradzia'!$D$13,"M"),DATEDIF(G2248,H2248,"m")))</f>
        <v>0</v>
      </c>
      <c r="AE2248" s="37">
        <f>IF(E2248='[3]5.Grup_T'!$E$20,0,IF(AD2248&lt;&gt;0,M2248/V2248*MIN(12,AD2248),0))</f>
        <v>0</v>
      </c>
      <c r="AF2248" s="37">
        <f t="shared" si="484"/>
        <v>0</v>
      </c>
      <c r="AG2248" s="37">
        <f t="shared" si="485"/>
        <v>0</v>
      </c>
      <c r="AH2248" s="37">
        <f t="shared" si="486"/>
        <v>0</v>
      </c>
      <c r="AI2248" s="35" t="str">
        <f t="shared" si="487"/>
        <v>Nusidėvėjęs</v>
      </c>
      <c r="AJ2248" s="38" t="str">
        <f>IF(AND(F2248&lt;&gt;[3]Pav.tvarkyklė!$B$12,F2248&lt;&gt;[3]Pav.tvarkyklė!$B$13),"GVTNT","X")</f>
        <v>GVTNT</v>
      </c>
      <c r="AK2248" s="39">
        <f t="shared" si="489"/>
        <v>0</v>
      </c>
      <c r="AL2248" s="41"/>
      <c r="AM2248" s="41"/>
      <c r="AN2248" s="41">
        <f t="shared" si="491"/>
        <v>1900</v>
      </c>
      <c r="AO2248" s="41"/>
      <c r="AP2248" s="41"/>
      <c r="AQ2248" s="41"/>
      <c r="AR2248" s="42"/>
      <c r="AS2248" s="42"/>
      <c r="AU2248" s="43">
        <f t="shared" si="492"/>
        <v>0</v>
      </c>
    </row>
    <row r="2249" spans="1:47" ht="15" customHeight="1" x14ac:dyDescent="0.25">
      <c r="A2249" s="11"/>
      <c r="B2249" s="19">
        <v>2418</v>
      </c>
      <c r="C2249" s="74"/>
      <c r="D2249" s="77"/>
      <c r="E2249" s="78"/>
      <c r="F2249" s="74"/>
      <c r="G2249" s="80"/>
      <c r="H2249" s="49"/>
      <c r="I2249" s="79"/>
      <c r="J2249" s="27"/>
      <c r="K2249" s="27"/>
      <c r="L2249" s="79"/>
      <c r="M2249" s="81"/>
      <c r="N2249" s="29">
        <v>0</v>
      </c>
      <c r="O2249" s="30" t="str">
        <f>IF(G2249&lt;=$N$2,"",IF(F2249=[3]Pav.tvarkyklė!$B$13,"",IF(ISBLANK(R2249),"X","")))</f>
        <v/>
      </c>
      <c r="P2249" s="88"/>
      <c r="Q2249" s="78"/>
      <c r="R2249" s="78"/>
      <c r="S2249" s="63"/>
      <c r="T2249" s="63"/>
      <c r="U2249" s="34" t="str">
        <f>IFERROR(INDEX('[3]5.Grup_T'!$G$4:$G$22,MATCH('6.Turtas'!E2249,'[3]5.Grup_T'!$E$4:$E$22,0)),"0")</f>
        <v>0</v>
      </c>
      <c r="V2249" s="35">
        <f t="shared" si="479"/>
        <v>0</v>
      </c>
      <c r="W2249" s="35">
        <f>IF(NOT(ISBLANK(H2249)),(12-DATEDIF(H2249,'[3]1.Pradzia'!$D$13,"m")),0)</f>
        <v>0</v>
      </c>
      <c r="X2249" s="35">
        <f t="shared" si="480"/>
        <v>0</v>
      </c>
      <c r="Y2249" s="35">
        <f t="shared" si="490"/>
        <v>0</v>
      </c>
      <c r="Z2249" s="35">
        <f t="shared" si="488"/>
        <v>0</v>
      </c>
      <c r="AA2249" s="36">
        <f t="shared" si="481"/>
        <v>0</v>
      </c>
      <c r="AB2249" s="36">
        <f t="shared" si="482"/>
        <v>0</v>
      </c>
      <c r="AC2249" s="37">
        <f t="shared" si="483"/>
        <v>0</v>
      </c>
      <c r="AD2249" s="35">
        <f>IF(OR(YEAR(G2249)&lt;2019,O2249="X"),0,IF(ISBLANK(H2249),DATEDIF(G2249,'[3]1.Pradzia'!$D$13,"M"),DATEDIF(G2249,H2249,"m")))</f>
        <v>0</v>
      </c>
      <c r="AE2249" s="37">
        <f>IF(E2249='[3]5.Grup_T'!$E$20,0,IF(AD2249&lt;&gt;0,M2249/V2249*MIN(12,AD2249),0))</f>
        <v>0</v>
      </c>
      <c r="AF2249" s="37">
        <f t="shared" si="484"/>
        <v>0</v>
      </c>
      <c r="AG2249" s="37">
        <f t="shared" si="485"/>
        <v>0</v>
      </c>
      <c r="AH2249" s="37">
        <f t="shared" si="486"/>
        <v>0</v>
      </c>
      <c r="AI2249" s="35" t="str">
        <f t="shared" si="487"/>
        <v>Nusidėvėjęs</v>
      </c>
      <c r="AJ2249" s="38" t="str">
        <f>IF(AND(F2249&lt;&gt;[3]Pav.tvarkyklė!$B$12,F2249&lt;&gt;[3]Pav.tvarkyklė!$B$13),"GVTNT","X")</f>
        <v>GVTNT</v>
      </c>
      <c r="AK2249" s="39">
        <f t="shared" si="489"/>
        <v>0</v>
      </c>
      <c r="AL2249" s="41"/>
      <c r="AM2249" s="41"/>
      <c r="AN2249" s="41">
        <f t="shared" si="491"/>
        <v>1900</v>
      </c>
      <c r="AO2249" s="41"/>
      <c r="AP2249" s="41"/>
      <c r="AQ2249" s="41"/>
      <c r="AR2249" s="42"/>
      <c r="AS2249" s="42"/>
      <c r="AU2249" s="43">
        <f t="shared" si="492"/>
        <v>0</v>
      </c>
    </row>
    <row r="2250" spans="1:47" ht="15" customHeight="1" x14ac:dyDescent="0.25">
      <c r="A2250" s="11"/>
      <c r="B2250" s="19">
        <v>2419</v>
      </c>
      <c r="C2250" s="74"/>
      <c r="D2250" s="77"/>
      <c r="E2250" s="78"/>
      <c r="F2250" s="74"/>
      <c r="G2250" s="80"/>
      <c r="H2250" s="49"/>
      <c r="I2250" s="79"/>
      <c r="J2250" s="27"/>
      <c r="K2250" s="27"/>
      <c r="L2250" s="79"/>
      <c r="M2250" s="81"/>
      <c r="N2250" s="29">
        <v>0</v>
      </c>
      <c r="O2250" s="30" t="str">
        <f>IF(G2250&lt;=$N$2,"",IF(F2250=[3]Pav.tvarkyklė!$B$13,"",IF(ISBLANK(R2250),"X","")))</f>
        <v/>
      </c>
      <c r="P2250" s="88"/>
      <c r="Q2250" s="78"/>
      <c r="R2250" s="78"/>
      <c r="S2250" s="63"/>
      <c r="T2250" s="63"/>
      <c r="U2250" s="34" t="str">
        <f>IFERROR(INDEX('[3]5.Grup_T'!$G$4:$G$22,MATCH('6.Turtas'!E2250,'[3]5.Grup_T'!$E$4:$E$22,0)),"0")</f>
        <v>0</v>
      </c>
      <c r="V2250" s="35">
        <f t="shared" si="479"/>
        <v>0</v>
      </c>
      <c r="W2250" s="35">
        <f>IF(NOT(ISBLANK(H2250)),(12-DATEDIF(H2250,'[3]1.Pradzia'!$D$13,"m")),0)</f>
        <v>0</v>
      </c>
      <c r="X2250" s="35">
        <f t="shared" si="480"/>
        <v>0</v>
      </c>
      <c r="Y2250" s="35">
        <f t="shared" si="490"/>
        <v>0</v>
      </c>
      <c r="Z2250" s="35">
        <f t="shared" si="488"/>
        <v>0</v>
      </c>
      <c r="AA2250" s="36">
        <f t="shared" si="481"/>
        <v>0</v>
      </c>
      <c r="AB2250" s="36">
        <f t="shared" si="482"/>
        <v>0</v>
      </c>
      <c r="AC2250" s="37">
        <f t="shared" si="483"/>
        <v>0</v>
      </c>
      <c r="AD2250" s="35">
        <f>IF(OR(YEAR(G2250)&lt;2019,O2250="X"),0,IF(ISBLANK(H2250),DATEDIF(G2250,'[3]1.Pradzia'!$D$13,"M"),DATEDIF(G2250,H2250,"m")))</f>
        <v>0</v>
      </c>
      <c r="AE2250" s="37">
        <f>IF(E2250='[3]5.Grup_T'!$E$20,0,IF(AD2250&lt;&gt;0,M2250/V2250*MIN(12,AD2250),0))</f>
        <v>0</v>
      </c>
      <c r="AF2250" s="37">
        <f t="shared" si="484"/>
        <v>0</v>
      </c>
      <c r="AG2250" s="37">
        <f t="shared" si="485"/>
        <v>0</v>
      </c>
      <c r="AH2250" s="37">
        <f t="shared" si="486"/>
        <v>0</v>
      </c>
      <c r="AI2250" s="35" t="str">
        <f t="shared" si="487"/>
        <v>Nusidėvėjęs</v>
      </c>
      <c r="AJ2250" s="38" t="str">
        <f>IF(AND(F2250&lt;&gt;[3]Pav.tvarkyklė!$B$12,F2250&lt;&gt;[3]Pav.tvarkyklė!$B$13),"GVTNT","X")</f>
        <v>GVTNT</v>
      </c>
      <c r="AK2250" s="39">
        <f t="shared" si="489"/>
        <v>0</v>
      </c>
      <c r="AL2250" s="41"/>
      <c r="AM2250" s="41"/>
      <c r="AN2250" s="41">
        <f t="shared" si="491"/>
        <v>1900</v>
      </c>
      <c r="AO2250" s="41"/>
      <c r="AP2250" s="41"/>
      <c r="AQ2250" s="41"/>
      <c r="AR2250" s="42"/>
      <c r="AS2250" s="42"/>
      <c r="AU2250" s="43">
        <f t="shared" si="492"/>
        <v>0</v>
      </c>
    </row>
    <row r="2251" spans="1:47" ht="15" customHeight="1" x14ac:dyDescent="0.25">
      <c r="A2251" s="11"/>
      <c r="B2251" s="19">
        <v>2420</v>
      </c>
      <c r="C2251" s="74"/>
      <c r="D2251" s="77"/>
      <c r="E2251" s="78"/>
      <c r="F2251" s="74"/>
      <c r="G2251" s="80"/>
      <c r="H2251" s="49"/>
      <c r="I2251" s="79"/>
      <c r="J2251" s="27"/>
      <c r="K2251" s="27"/>
      <c r="L2251" s="79"/>
      <c r="M2251" s="81"/>
      <c r="N2251" s="29">
        <v>0</v>
      </c>
      <c r="O2251" s="30" t="str">
        <f>IF(G2251&lt;=$N$2,"",IF(F2251=[3]Pav.tvarkyklė!$B$13,"",IF(ISBLANK(R2251),"X","")))</f>
        <v/>
      </c>
      <c r="P2251" s="88"/>
      <c r="Q2251" s="78"/>
      <c r="R2251" s="78"/>
      <c r="S2251" s="63"/>
      <c r="T2251" s="63"/>
      <c r="U2251" s="34" t="str">
        <f>IFERROR(INDEX('[3]5.Grup_T'!$G$4:$G$22,MATCH('6.Turtas'!E2251,'[3]5.Grup_T'!$E$4:$E$22,0)),"0")</f>
        <v>0</v>
      </c>
      <c r="V2251" s="35">
        <f t="shared" si="479"/>
        <v>0</v>
      </c>
      <c r="W2251" s="35">
        <f>IF(NOT(ISBLANK(H2251)),(12-DATEDIF(H2251,'[3]1.Pradzia'!$D$13,"m")),0)</f>
        <v>0</v>
      </c>
      <c r="X2251" s="35">
        <f t="shared" si="480"/>
        <v>0</v>
      </c>
      <c r="Y2251" s="35">
        <f t="shared" si="490"/>
        <v>0</v>
      </c>
      <c r="Z2251" s="35">
        <f t="shared" si="488"/>
        <v>0</v>
      </c>
      <c r="AA2251" s="36">
        <f t="shared" si="481"/>
        <v>0</v>
      </c>
      <c r="AB2251" s="36">
        <f t="shared" si="482"/>
        <v>0</v>
      </c>
      <c r="AC2251" s="37">
        <f t="shared" si="483"/>
        <v>0</v>
      </c>
      <c r="AD2251" s="35">
        <f>IF(OR(YEAR(G2251)&lt;2019,O2251="X"),0,IF(ISBLANK(H2251),DATEDIF(G2251,'[3]1.Pradzia'!$D$13,"M"),DATEDIF(G2251,H2251,"m")))</f>
        <v>0</v>
      </c>
      <c r="AE2251" s="37">
        <f>IF(E2251='[3]5.Grup_T'!$E$20,0,IF(AD2251&lt;&gt;0,M2251/V2251*MIN(12,AD2251),0))</f>
        <v>0</v>
      </c>
      <c r="AF2251" s="37">
        <f t="shared" si="484"/>
        <v>0</v>
      </c>
      <c r="AG2251" s="37">
        <f t="shared" si="485"/>
        <v>0</v>
      </c>
      <c r="AH2251" s="37">
        <f t="shared" si="486"/>
        <v>0</v>
      </c>
      <c r="AI2251" s="35" t="str">
        <f t="shared" si="487"/>
        <v>Nusidėvėjęs</v>
      </c>
      <c r="AJ2251" s="38" t="str">
        <f>IF(AND(F2251&lt;&gt;[3]Pav.tvarkyklė!$B$12,F2251&lt;&gt;[3]Pav.tvarkyklė!$B$13),"GVTNT","X")</f>
        <v>GVTNT</v>
      </c>
      <c r="AK2251" s="39">
        <f t="shared" si="489"/>
        <v>0</v>
      </c>
      <c r="AL2251" s="41"/>
      <c r="AM2251" s="41"/>
      <c r="AN2251" s="41">
        <f t="shared" si="491"/>
        <v>1900</v>
      </c>
      <c r="AO2251" s="41"/>
      <c r="AP2251" s="41"/>
      <c r="AQ2251" s="41"/>
      <c r="AR2251" s="42"/>
      <c r="AS2251" s="42"/>
      <c r="AU2251" s="43">
        <f t="shared" si="492"/>
        <v>0</v>
      </c>
    </row>
    <row r="2252" spans="1:47" ht="15" customHeight="1" x14ac:dyDescent="0.25">
      <c r="A2252" s="11"/>
      <c r="B2252" s="19">
        <v>2421</v>
      </c>
      <c r="C2252" s="74"/>
      <c r="D2252" s="77"/>
      <c r="E2252" s="75"/>
      <c r="F2252" s="74"/>
      <c r="G2252" s="80"/>
      <c r="H2252" s="49"/>
      <c r="I2252" s="79"/>
      <c r="J2252" s="27"/>
      <c r="K2252" s="27"/>
      <c r="L2252" s="79"/>
      <c r="M2252" s="81"/>
      <c r="N2252" s="29">
        <v>0</v>
      </c>
      <c r="O2252" s="30" t="str">
        <f>IF(G2252&lt;=$N$2,"",IF(F2252=[3]Pav.tvarkyklė!$B$13,"",IF(ISBLANK(R2252),"X","")))</f>
        <v/>
      </c>
      <c r="P2252" s="88"/>
      <c r="Q2252" s="78"/>
      <c r="R2252" s="78"/>
      <c r="S2252" s="63"/>
      <c r="T2252" s="63"/>
      <c r="U2252" s="34" t="str">
        <f>IFERROR(INDEX('[3]5.Grup_T'!$G$4:$G$22,MATCH('6.Turtas'!E2252,'[3]5.Grup_T'!$E$4:$E$22,0)),"0")</f>
        <v>0</v>
      </c>
      <c r="V2252" s="35">
        <f t="shared" si="479"/>
        <v>0</v>
      </c>
      <c r="W2252" s="35">
        <f>IF(NOT(ISBLANK(H2252)),(12-DATEDIF(H2252,'[3]1.Pradzia'!$D$13,"m")),0)</f>
        <v>0</v>
      </c>
      <c r="X2252" s="35">
        <f t="shared" si="480"/>
        <v>0</v>
      </c>
      <c r="Y2252" s="35">
        <f t="shared" si="490"/>
        <v>0</v>
      </c>
      <c r="Z2252" s="35">
        <f t="shared" si="488"/>
        <v>0</v>
      </c>
      <c r="AA2252" s="36">
        <f t="shared" si="481"/>
        <v>0</v>
      </c>
      <c r="AB2252" s="36">
        <f t="shared" si="482"/>
        <v>0</v>
      </c>
      <c r="AC2252" s="37">
        <f t="shared" si="483"/>
        <v>0</v>
      </c>
      <c r="AD2252" s="35">
        <f>IF(OR(YEAR(G2252)&lt;2019,O2252="X"),0,IF(ISBLANK(H2252),DATEDIF(G2252,'[3]1.Pradzia'!$D$13,"M"),DATEDIF(G2252,H2252,"m")))</f>
        <v>0</v>
      </c>
      <c r="AE2252" s="37">
        <f>IF(E2252='[3]5.Grup_T'!$E$20,0,IF(AD2252&lt;&gt;0,M2252/V2252*MIN(12,AD2252),0))</f>
        <v>0</v>
      </c>
      <c r="AF2252" s="37">
        <f t="shared" si="484"/>
        <v>0</v>
      </c>
      <c r="AG2252" s="37">
        <f t="shared" si="485"/>
        <v>0</v>
      </c>
      <c r="AH2252" s="37">
        <f t="shared" si="486"/>
        <v>0</v>
      </c>
      <c r="AI2252" s="35" t="str">
        <f t="shared" si="487"/>
        <v>Nusidėvėjęs</v>
      </c>
      <c r="AJ2252" s="38" t="str">
        <f>IF(AND(F2252&lt;&gt;[3]Pav.tvarkyklė!$B$12,F2252&lt;&gt;[3]Pav.tvarkyklė!$B$13),"GVTNT","X")</f>
        <v>GVTNT</v>
      </c>
      <c r="AK2252" s="39">
        <f t="shared" si="489"/>
        <v>0</v>
      </c>
      <c r="AL2252" s="41"/>
      <c r="AM2252" s="41"/>
      <c r="AN2252" s="41">
        <f t="shared" si="491"/>
        <v>1900</v>
      </c>
      <c r="AO2252" s="41"/>
      <c r="AP2252" s="41"/>
      <c r="AQ2252" s="41"/>
      <c r="AR2252" s="42"/>
      <c r="AS2252" s="42"/>
      <c r="AU2252" s="43">
        <f t="shared" si="492"/>
        <v>0</v>
      </c>
    </row>
    <row r="2253" spans="1:47" ht="15" customHeight="1" x14ac:dyDescent="0.25">
      <c r="A2253" s="11"/>
      <c r="B2253" s="19">
        <v>2422</v>
      </c>
      <c r="C2253" s="74"/>
      <c r="D2253" s="77"/>
      <c r="E2253" s="75"/>
      <c r="F2253" s="74"/>
      <c r="G2253" s="80"/>
      <c r="H2253" s="49"/>
      <c r="I2253" s="79"/>
      <c r="J2253" s="27"/>
      <c r="K2253" s="27"/>
      <c r="L2253" s="79"/>
      <c r="M2253" s="81"/>
      <c r="N2253" s="29">
        <v>0</v>
      </c>
      <c r="O2253" s="30" t="str">
        <f>IF(G2253&lt;=$N$2,"",IF(F2253=[3]Pav.tvarkyklė!$B$13,"",IF(ISBLANK(R2253),"X","")))</f>
        <v/>
      </c>
      <c r="P2253" s="88"/>
      <c r="Q2253" s="78"/>
      <c r="R2253" s="78"/>
      <c r="S2253" s="63"/>
      <c r="T2253" s="63"/>
      <c r="U2253" s="34" t="str">
        <f>IFERROR(INDEX('[3]5.Grup_T'!$G$4:$G$22,MATCH('6.Turtas'!E2253,'[3]5.Grup_T'!$E$4:$E$22,0)),"0")</f>
        <v>0</v>
      </c>
      <c r="V2253" s="35">
        <f t="shared" si="479"/>
        <v>0</v>
      </c>
      <c r="W2253" s="35">
        <f>IF(NOT(ISBLANK(H2253)),(12-DATEDIF(H2253,'[3]1.Pradzia'!$D$13,"m")),0)</f>
        <v>0</v>
      </c>
      <c r="X2253" s="35">
        <f t="shared" si="480"/>
        <v>0</v>
      </c>
      <c r="Y2253" s="35">
        <f t="shared" si="490"/>
        <v>0</v>
      </c>
      <c r="Z2253" s="35">
        <f t="shared" si="488"/>
        <v>0</v>
      </c>
      <c r="AA2253" s="36">
        <f t="shared" si="481"/>
        <v>0</v>
      </c>
      <c r="AB2253" s="36">
        <f t="shared" si="482"/>
        <v>0</v>
      </c>
      <c r="AC2253" s="37">
        <f t="shared" si="483"/>
        <v>0</v>
      </c>
      <c r="AD2253" s="35">
        <f>IF(OR(YEAR(G2253)&lt;2019,O2253="X"),0,IF(ISBLANK(H2253),DATEDIF(G2253,'[3]1.Pradzia'!$D$13,"M"),DATEDIF(G2253,H2253,"m")))</f>
        <v>0</v>
      </c>
      <c r="AE2253" s="37">
        <f>IF(E2253='[3]5.Grup_T'!$E$20,0,IF(AD2253&lt;&gt;0,M2253/V2253*MIN(12,AD2253),0))</f>
        <v>0</v>
      </c>
      <c r="AF2253" s="37">
        <f t="shared" si="484"/>
        <v>0</v>
      </c>
      <c r="AG2253" s="37">
        <f t="shared" si="485"/>
        <v>0</v>
      </c>
      <c r="AH2253" s="37">
        <f t="shared" si="486"/>
        <v>0</v>
      </c>
      <c r="AI2253" s="35" t="str">
        <f t="shared" si="487"/>
        <v>Nusidėvėjęs</v>
      </c>
      <c r="AJ2253" s="38" t="str">
        <f>IF(AND(F2253&lt;&gt;[3]Pav.tvarkyklė!$B$12,F2253&lt;&gt;[3]Pav.tvarkyklė!$B$13),"GVTNT","X")</f>
        <v>GVTNT</v>
      </c>
      <c r="AK2253" s="39">
        <f t="shared" si="489"/>
        <v>0</v>
      </c>
      <c r="AL2253" s="41"/>
      <c r="AM2253" s="41"/>
      <c r="AN2253" s="41">
        <f t="shared" si="491"/>
        <v>1900</v>
      </c>
      <c r="AO2253" s="41"/>
      <c r="AP2253" s="41"/>
      <c r="AQ2253" s="41"/>
      <c r="AR2253" s="42"/>
      <c r="AS2253" s="42"/>
      <c r="AU2253" s="43">
        <f t="shared" si="492"/>
        <v>0</v>
      </c>
    </row>
    <row r="2254" spans="1:47" ht="15" customHeight="1" x14ac:dyDescent="0.25">
      <c r="A2254" s="11"/>
      <c r="B2254" s="19">
        <v>2423</v>
      </c>
      <c r="C2254" s="74"/>
      <c r="D2254" s="77"/>
      <c r="E2254" s="75"/>
      <c r="F2254" s="74"/>
      <c r="G2254" s="80"/>
      <c r="H2254" s="49"/>
      <c r="I2254" s="79"/>
      <c r="J2254" s="27"/>
      <c r="K2254" s="27"/>
      <c r="L2254" s="79"/>
      <c r="M2254" s="81"/>
      <c r="N2254" s="29">
        <v>0</v>
      </c>
      <c r="O2254" s="30" t="str">
        <f>IF(G2254&lt;=$N$2,"",IF(F2254=[3]Pav.tvarkyklė!$B$13,"",IF(ISBLANK(R2254),"X","")))</f>
        <v/>
      </c>
      <c r="P2254" s="88"/>
      <c r="Q2254" s="78"/>
      <c r="R2254" s="78"/>
      <c r="S2254" s="63"/>
      <c r="T2254" s="63"/>
      <c r="U2254" s="34" t="str">
        <f>IFERROR(INDEX('[3]5.Grup_T'!$G$4:$G$22,MATCH('6.Turtas'!E2254,'[3]5.Grup_T'!$E$4:$E$22,0)),"0")</f>
        <v>0</v>
      </c>
      <c r="V2254" s="35">
        <f t="shared" si="479"/>
        <v>0</v>
      </c>
      <c r="W2254" s="35">
        <f>IF(NOT(ISBLANK(H2254)),(12-DATEDIF(H2254,'[3]1.Pradzia'!$D$13,"m")),0)</f>
        <v>0</v>
      </c>
      <c r="X2254" s="35">
        <f t="shared" si="480"/>
        <v>0</v>
      </c>
      <c r="Y2254" s="35">
        <f t="shared" si="490"/>
        <v>0</v>
      </c>
      <c r="Z2254" s="35">
        <f t="shared" si="488"/>
        <v>0</v>
      </c>
      <c r="AA2254" s="36">
        <f t="shared" si="481"/>
        <v>0</v>
      </c>
      <c r="AB2254" s="36">
        <f t="shared" si="482"/>
        <v>0</v>
      </c>
      <c r="AC2254" s="37">
        <f t="shared" si="483"/>
        <v>0</v>
      </c>
      <c r="AD2254" s="35">
        <f>IF(OR(YEAR(G2254)&lt;2019,O2254="X"),0,IF(ISBLANK(H2254),DATEDIF(G2254,'[3]1.Pradzia'!$D$13,"M"),DATEDIF(G2254,H2254,"m")))</f>
        <v>0</v>
      </c>
      <c r="AE2254" s="37">
        <f>IF(E2254='[3]5.Grup_T'!$E$20,0,IF(AD2254&lt;&gt;0,M2254/V2254*MIN(12,AD2254),0))</f>
        <v>0</v>
      </c>
      <c r="AF2254" s="37">
        <f t="shared" si="484"/>
        <v>0</v>
      </c>
      <c r="AG2254" s="37">
        <f t="shared" si="485"/>
        <v>0</v>
      </c>
      <c r="AH2254" s="37">
        <f t="shared" si="486"/>
        <v>0</v>
      </c>
      <c r="AI2254" s="35" t="str">
        <f t="shared" si="487"/>
        <v>Nusidėvėjęs</v>
      </c>
      <c r="AJ2254" s="38" t="str">
        <f>IF(AND(F2254&lt;&gt;[3]Pav.tvarkyklė!$B$12,F2254&lt;&gt;[3]Pav.tvarkyklė!$B$13),"GVTNT","X")</f>
        <v>GVTNT</v>
      </c>
      <c r="AK2254" s="39">
        <f t="shared" si="489"/>
        <v>0</v>
      </c>
      <c r="AL2254" s="41"/>
      <c r="AM2254" s="41"/>
      <c r="AN2254" s="41">
        <f t="shared" si="491"/>
        <v>1900</v>
      </c>
      <c r="AO2254" s="41"/>
      <c r="AP2254" s="41"/>
      <c r="AQ2254" s="41"/>
      <c r="AR2254" s="42"/>
      <c r="AS2254" s="42"/>
      <c r="AU2254" s="43">
        <f t="shared" si="492"/>
        <v>0</v>
      </c>
    </row>
    <row r="2255" spans="1:47" ht="15" customHeight="1" x14ac:dyDescent="0.25">
      <c r="A2255" s="11"/>
      <c r="B2255" s="19">
        <v>2424</v>
      </c>
      <c r="C2255" s="74"/>
      <c r="D2255" s="77"/>
      <c r="E2255" s="78"/>
      <c r="F2255" s="74"/>
      <c r="G2255" s="80"/>
      <c r="H2255" s="49"/>
      <c r="I2255" s="79"/>
      <c r="J2255" s="27"/>
      <c r="K2255" s="27"/>
      <c r="L2255" s="79"/>
      <c r="M2255" s="81"/>
      <c r="N2255" s="29">
        <v>0</v>
      </c>
      <c r="O2255" s="30" t="str">
        <f>IF(G2255&lt;=$N$2,"",IF(F2255=[3]Pav.tvarkyklė!$B$13,"",IF(ISBLANK(R2255),"X","")))</f>
        <v/>
      </c>
      <c r="P2255" s="88"/>
      <c r="Q2255" s="78"/>
      <c r="R2255" s="78"/>
      <c r="S2255" s="63"/>
      <c r="T2255" s="63"/>
      <c r="U2255" s="34" t="str">
        <f>IFERROR(INDEX('[3]5.Grup_T'!$G$4:$G$22,MATCH('6.Turtas'!E2255,'[3]5.Grup_T'!$E$4:$E$22,0)),"0")</f>
        <v>0</v>
      </c>
      <c r="V2255" s="35">
        <f t="shared" si="479"/>
        <v>0</v>
      </c>
      <c r="W2255" s="35">
        <f>IF(NOT(ISBLANK(H2255)),(12-DATEDIF(H2255,'[3]1.Pradzia'!$D$13,"m")),0)</f>
        <v>0</v>
      </c>
      <c r="X2255" s="35">
        <f t="shared" si="480"/>
        <v>0</v>
      </c>
      <c r="Y2255" s="35">
        <f t="shared" si="490"/>
        <v>0</v>
      </c>
      <c r="Z2255" s="35">
        <f t="shared" si="488"/>
        <v>0</v>
      </c>
      <c r="AA2255" s="36">
        <f t="shared" si="481"/>
        <v>0</v>
      </c>
      <c r="AB2255" s="36">
        <f t="shared" si="482"/>
        <v>0</v>
      </c>
      <c r="AC2255" s="37">
        <f t="shared" si="483"/>
        <v>0</v>
      </c>
      <c r="AD2255" s="35">
        <f>IF(OR(YEAR(G2255)&lt;2019,O2255="X"),0,IF(ISBLANK(H2255),DATEDIF(G2255,'[3]1.Pradzia'!$D$13,"M"),DATEDIF(G2255,H2255,"m")))</f>
        <v>0</v>
      </c>
      <c r="AE2255" s="37">
        <f>IF(E2255='[3]5.Grup_T'!$E$20,0,IF(AD2255&lt;&gt;0,M2255/V2255*MIN(12,AD2255),0))</f>
        <v>0</v>
      </c>
      <c r="AF2255" s="37">
        <f t="shared" si="484"/>
        <v>0</v>
      </c>
      <c r="AG2255" s="37">
        <f t="shared" si="485"/>
        <v>0</v>
      </c>
      <c r="AH2255" s="37">
        <f t="shared" si="486"/>
        <v>0</v>
      </c>
      <c r="AI2255" s="35" t="str">
        <f t="shared" si="487"/>
        <v>Nusidėvėjęs</v>
      </c>
      <c r="AJ2255" s="38" t="str">
        <f>IF(AND(F2255&lt;&gt;[3]Pav.tvarkyklė!$B$12,F2255&lt;&gt;[3]Pav.tvarkyklė!$B$13),"GVTNT","X")</f>
        <v>GVTNT</v>
      </c>
      <c r="AK2255" s="39">
        <f t="shared" si="489"/>
        <v>0</v>
      </c>
      <c r="AL2255" s="41"/>
      <c r="AM2255" s="41"/>
      <c r="AN2255" s="41">
        <f t="shared" si="491"/>
        <v>1900</v>
      </c>
      <c r="AO2255" s="41"/>
      <c r="AP2255" s="41"/>
      <c r="AQ2255" s="41"/>
      <c r="AR2255" s="42"/>
      <c r="AS2255" s="42"/>
      <c r="AU2255" s="43">
        <f t="shared" si="492"/>
        <v>0</v>
      </c>
    </row>
    <row r="2256" spans="1:47" ht="15" customHeight="1" x14ac:dyDescent="0.25">
      <c r="A2256" s="11"/>
      <c r="B2256" s="19">
        <v>2425</v>
      </c>
      <c r="C2256" s="74"/>
      <c r="D2256" s="77"/>
      <c r="E2256" s="78"/>
      <c r="F2256" s="74"/>
      <c r="G2256" s="80"/>
      <c r="H2256" s="49"/>
      <c r="I2256" s="79"/>
      <c r="J2256" s="27"/>
      <c r="K2256" s="27"/>
      <c r="L2256" s="79"/>
      <c r="M2256" s="81"/>
      <c r="N2256" s="29">
        <v>0</v>
      </c>
      <c r="O2256" s="30" t="str">
        <f>IF(G2256&lt;=$N$2,"",IF(F2256=[3]Pav.tvarkyklė!$B$13,"",IF(ISBLANK(R2256),"X","")))</f>
        <v/>
      </c>
      <c r="P2256" s="88"/>
      <c r="Q2256" s="78"/>
      <c r="R2256" s="78"/>
      <c r="S2256" s="63"/>
      <c r="T2256" s="63"/>
      <c r="U2256" s="34" t="str">
        <f>IFERROR(INDEX('[3]5.Grup_T'!$G$4:$G$22,MATCH('6.Turtas'!E2256,'[3]5.Grup_T'!$E$4:$E$22,0)),"0")</f>
        <v>0</v>
      </c>
      <c r="V2256" s="35">
        <f t="shared" si="479"/>
        <v>0</v>
      </c>
      <c r="W2256" s="35">
        <f>IF(NOT(ISBLANK(H2256)),(12-DATEDIF(H2256,'[3]1.Pradzia'!$D$13,"m")),0)</f>
        <v>0</v>
      </c>
      <c r="X2256" s="35">
        <f t="shared" si="480"/>
        <v>0</v>
      </c>
      <c r="Y2256" s="35">
        <f t="shared" si="490"/>
        <v>0</v>
      </c>
      <c r="Z2256" s="35">
        <f t="shared" si="488"/>
        <v>0</v>
      </c>
      <c r="AA2256" s="36">
        <f t="shared" si="481"/>
        <v>0</v>
      </c>
      <c r="AB2256" s="36">
        <f t="shared" si="482"/>
        <v>0</v>
      </c>
      <c r="AC2256" s="37">
        <f t="shared" si="483"/>
        <v>0</v>
      </c>
      <c r="AD2256" s="35">
        <f>IF(OR(YEAR(G2256)&lt;2019,O2256="X"),0,IF(ISBLANK(H2256),DATEDIF(G2256,'[3]1.Pradzia'!$D$13,"M"),DATEDIF(G2256,H2256,"m")))</f>
        <v>0</v>
      </c>
      <c r="AE2256" s="37">
        <f>IF(E2256='[3]5.Grup_T'!$E$20,0,IF(AD2256&lt;&gt;0,M2256/V2256*MIN(12,AD2256),0))</f>
        <v>0</v>
      </c>
      <c r="AF2256" s="37">
        <f t="shared" si="484"/>
        <v>0</v>
      </c>
      <c r="AG2256" s="37">
        <f t="shared" si="485"/>
        <v>0</v>
      </c>
      <c r="AH2256" s="37">
        <f t="shared" si="486"/>
        <v>0</v>
      </c>
      <c r="AI2256" s="35" t="str">
        <f t="shared" si="487"/>
        <v>Nusidėvėjęs</v>
      </c>
      <c r="AJ2256" s="38" t="str">
        <f>IF(AND(F2256&lt;&gt;[3]Pav.tvarkyklė!$B$12,F2256&lt;&gt;[3]Pav.tvarkyklė!$B$13),"GVTNT","X")</f>
        <v>GVTNT</v>
      </c>
      <c r="AK2256" s="39">
        <f t="shared" si="489"/>
        <v>0</v>
      </c>
      <c r="AL2256" s="41"/>
      <c r="AM2256" s="41"/>
      <c r="AN2256" s="41">
        <f t="shared" si="491"/>
        <v>1900</v>
      </c>
      <c r="AO2256" s="41"/>
      <c r="AP2256" s="41"/>
      <c r="AQ2256" s="41"/>
      <c r="AR2256" s="42"/>
      <c r="AS2256" s="42"/>
      <c r="AU2256" s="43">
        <f t="shared" si="492"/>
        <v>0</v>
      </c>
    </row>
    <row r="2257" spans="1:47" ht="15" customHeight="1" x14ac:dyDescent="0.25">
      <c r="A2257" s="11"/>
      <c r="B2257" s="19">
        <v>2426</v>
      </c>
      <c r="C2257" s="74"/>
      <c r="D2257" s="77"/>
      <c r="E2257" s="78"/>
      <c r="F2257" s="74"/>
      <c r="G2257" s="80"/>
      <c r="H2257" s="49"/>
      <c r="I2257" s="79"/>
      <c r="J2257" s="27"/>
      <c r="K2257" s="27"/>
      <c r="L2257" s="79"/>
      <c r="M2257" s="81"/>
      <c r="N2257" s="29">
        <v>0</v>
      </c>
      <c r="O2257" s="30" t="str">
        <f>IF(G2257&lt;=$N$2,"",IF(F2257=[3]Pav.tvarkyklė!$B$13,"",IF(ISBLANK(R2257),"X","")))</f>
        <v/>
      </c>
      <c r="P2257" s="88"/>
      <c r="Q2257" s="78"/>
      <c r="R2257" s="78"/>
      <c r="S2257" s="63"/>
      <c r="T2257" s="63"/>
      <c r="U2257" s="34" t="str">
        <f>IFERROR(INDEX('[3]5.Grup_T'!$G$4:$G$22,MATCH('6.Turtas'!E2257,'[3]5.Grup_T'!$E$4:$E$22,0)),"0")</f>
        <v>0</v>
      </c>
      <c r="V2257" s="35">
        <f t="shared" si="479"/>
        <v>0</v>
      </c>
      <c r="W2257" s="35">
        <f>IF(NOT(ISBLANK(H2257)),(12-DATEDIF(H2257,'[3]1.Pradzia'!$D$13,"m")),0)</f>
        <v>0</v>
      </c>
      <c r="X2257" s="35">
        <f t="shared" si="480"/>
        <v>0</v>
      </c>
      <c r="Y2257" s="35">
        <f t="shared" si="490"/>
        <v>0</v>
      </c>
      <c r="Z2257" s="35">
        <f t="shared" si="488"/>
        <v>0</v>
      </c>
      <c r="AA2257" s="36">
        <f t="shared" si="481"/>
        <v>0</v>
      </c>
      <c r="AB2257" s="36">
        <f t="shared" si="482"/>
        <v>0</v>
      </c>
      <c r="AC2257" s="37">
        <f t="shared" si="483"/>
        <v>0</v>
      </c>
      <c r="AD2257" s="35">
        <f>IF(OR(YEAR(G2257)&lt;2019,O2257="X"),0,IF(ISBLANK(H2257),DATEDIF(G2257,'[3]1.Pradzia'!$D$13,"M"),DATEDIF(G2257,H2257,"m")))</f>
        <v>0</v>
      </c>
      <c r="AE2257" s="37">
        <f>IF(E2257='[3]5.Grup_T'!$E$20,0,IF(AD2257&lt;&gt;0,M2257/V2257*MIN(12,AD2257),0))</f>
        <v>0</v>
      </c>
      <c r="AF2257" s="37">
        <f t="shared" si="484"/>
        <v>0</v>
      </c>
      <c r="AG2257" s="37">
        <f t="shared" si="485"/>
        <v>0</v>
      </c>
      <c r="AH2257" s="37">
        <f t="shared" si="486"/>
        <v>0</v>
      </c>
      <c r="AI2257" s="35" t="str">
        <f t="shared" si="487"/>
        <v>Nusidėvėjęs</v>
      </c>
      <c r="AJ2257" s="38" t="str">
        <f>IF(AND(F2257&lt;&gt;[3]Pav.tvarkyklė!$B$12,F2257&lt;&gt;[3]Pav.tvarkyklė!$B$13),"GVTNT","X")</f>
        <v>GVTNT</v>
      </c>
      <c r="AK2257" s="39">
        <f t="shared" si="489"/>
        <v>0</v>
      </c>
      <c r="AL2257" s="41"/>
      <c r="AM2257" s="41"/>
      <c r="AN2257" s="41">
        <f t="shared" si="491"/>
        <v>1900</v>
      </c>
      <c r="AO2257" s="41"/>
      <c r="AP2257" s="41"/>
      <c r="AQ2257" s="41"/>
      <c r="AR2257" s="42"/>
      <c r="AS2257" s="42"/>
      <c r="AU2257" s="43">
        <f t="shared" si="492"/>
        <v>0</v>
      </c>
    </row>
    <row r="2258" spans="1:47" ht="15" customHeight="1" x14ac:dyDescent="0.25">
      <c r="A2258" s="11"/>
      <c r="B2258" s="19">
        <v>2427</v>
      </c>
      <c r="C2258" s="74"/>
      <c r="D2258" s="77"/>
      <c r="E2258" s="78"/>
      <c r="F2258" s="78"/>
      <c r="G2258" s="80"/>
      <c r="H2258" s="49"/>
      <c r="I2258" s="79"/>
      <c r="J2258" s="27"/>
      <c r="K2258" s="27"/>
      <c r="L2258" s="79"/>
      <c r="M2258" s="81"/>
      <c r="N2258" s="29">
        <v>0</v>
      </c>
      <c r="O2258" s="30" t="str">
        <f>IF(G2258&lt;=$N$2,"",IF(F2258=[3]Pav.tvarkyklė!$B$13,"",IF(ISBLANK(R2258),"X","")))</f>
        <v/>
      </c>
      <c r="P2258" s="88"/>
      <c r="Q2258" s="78"/>
      <c r="R2258" s="78"/>
      <c r="S2258" s="63"/>
      <c r="T2258" s="63"/>
      <c r="U2258" s="34" t="str">
        <f>IFERROR(INDEX('[3]5.Grup_T'!$G$4:$G$22,MATCH('6.Turtas'!E2258,'[3]5.Grup_T'!$E$4:$E$22,0)),"0")</f>
        <v>0</v>
      </c>
      <c r="V2258" s="35">
        <f t="shared" ref="V2258:V2321" si="493">U2258*12</f>
        <v>0</v>
      </c>
      <c r="W2258" s="35">
        <f>IF(NOT(ISBLANK(H2258)),(12-DATEDIF(H2258,'[3]1.Pradzia'!$D$13,"m")),0)</f>
        <v>0</v>
      </c>
      <c r="X2258" s="35">
        <f t="shared" ref="X2258:X2321" si="494">IF(OR(ISBLANK(C2258),YEAR(G2258)&gt;=2019),0,DATEDIF(G2258,$N$2,"M"))</f>
        <v>0</v>
      </c>
      <c r="Y2258" s="35">
        <f t="shared" si="490"/>
        <v>0</v>
      </c>
      <c r="Z2258" s="35">
        <f t="shared" si="488"/>
        <v>0</v>
      </c>
      <c r="AA2258" s="36">
        <f t="shared" ref="AA2258:AA2321" si="495">+IF(Z2258&lt;=0,0,N2258/Z2258)</f>
        <v>0</v>
      </c>
      <c r="AB2258" s="36">
        <f t="shared" ref="AB2258:AB2321" si="496">IF(Z2258&lt;=0,N2258,N2258/Z2258*Y2258)</f>
        <v>0</v>
      </c>
      <c r="AC2258" s="37">
        <f t="shared" ref="AC2258:AC2321" si="497">IF(YEAR(G2258)&lt;2019,M2258-N2258+AB2258,0)</f>
        <v>0</v>
      </c>
      <c r="AD2258" s="35">
        <f>IF(OR(YEAR(G2258)&lt;2019,O2258="X"),0,IF(ISBLANK(H2258),DATEDIF(G2258,'[3]1.Pradzia'!$D$13,"M"),DATEDIF(G2258,H2258,"m")))</f>
        <v>0</v>
      </c>
      <c r="AE2258" s="37">
        <f>IF(E2258='[3]5.Grup_T'!$E$20,0,IF(AD2258&lt;&gt;0,M2258/V2258*MIN(12,AD2258),0))</f>
        <v>0</v>
      </c>
      <c r="AF2258" s="37">
        <f t="shared" ref="AF2258:AF2321" si="498">+AB2258+AE2258</f>
        <v>0</v>
      </c>
      <c r="AG2258" s="37">
        <f t="shared" ref="AG2258:AG2321" si="499">AC2258+AE2258</f>
        <v>0</v>
      </c>
      <c r="AH2258" s="37">
        <f t="shared" ref="AH2258:AH2321" si="500">M2258-AG2258</f>
        <v>0</v>
      </c>
      <c r="AI2258" s="35" t="str">
        <f t="shared" ref="AI2258:AI2321" si="501">IF(H2258&lt;&gt;0,"Nurašytas",IF(O2258="X","Nesuderintas",IF(AH2258&lt;=0,"Nusidėvėjęs","")))</f>
        <v>Nusidėvėjęs</v>
      </c>
      <c r="AJ2258" s="38" t="str">
        <f>IF(AND(F2258&lt;&gt;[3]Pav.tvarkyklė!$B$12,F2258&lt;&gt;[3]Pav.tvarkyklė!$B$13),"GVTNT","X")</f>
        <v>GVTNT</v>
      </c>
      <c r="AK2258" s="39">
        <f t="shared" si="489"/>
        <v>0</v>
      </c>
      <c r="AL2258" s="41"/>
      <c r="AM2258" s="41"/>
      <c r="AN2258" s="41">
        <f t="shared" si="491"/>
        <v>1900</v>
      </c>
      <c r="AO2258" s="41"/>
      <c r="AP2258" s="41"/>
      <c r="AQ2258" s="41"/>
      <c r="AR2258" s="42"/>
      <c r="AS2258" s="42"/>
      <c r="AU2258" s="43">
        <f t="shared" si="492"/>
        <v>0</v>
      </c>
    </row>
    <row r="2259" spans="1:47" ht="15" customHeight="1" x14ac:dyDescent="0.25">
      <c r="A2259" s="11"/>
      <c r="B2259" s="19">
        <v>2428</v>
      </c>
      <c r="C2259" s="74"/>
      <c r="D2259" s="77"/>
      <c r="E2259" s="78"/>
      <c r="F2259" s="78"/>
      <c r="G2259" s="80"/>
      <c r="H2259" s="49"/>
      <c r="I2259" s="79"/>
      <c r="J2259" s="27"/>
      <c r="K2259" s="27"/>
      <c r="L2259" s="79"/>
      <c r="M2259" s="81"/>
      <c r="N2259" s="29">
        <v>0</v>
      </c>
      <c r="O2259" s="30" t="str">
        <f>IF(G2259&lt;=$N$2,"",IF(F2259=[3]Pav.tvarkyklė!$B$13,"",IF(ISBLANK(R2259),"X","")))</f>
        <v/>
      </c>
      <c r="P2259" s="88"/>
      <c r="Q2259" s="78"/>
      <c r="R2259" s="78"/>
      <c r="S2259" s="63"/>
      <c r="T2259" s="63"/>
      <c r="U2259" s="34" t="str">
        <f>IFERROR(INDEX('[3]5.Grup_T'!$G$4:$G$22,MATCH('6.Turtas'!E2259,'[3]5.Grup_T'!$E$4:$E$22,0)),"0")</f>
        <v>0</v>
      </c>
      <c r="V2259" s="35">
        <f t="shared" si="493"/>
        <v>0</v>
      </c>
      <c r="W2259" s="35">
        <f>IF(NOT(ISBLANK(H2259)),(12-DATEDIF(H2259,'[3]1.Pradzia'!$D$13,"m")),0)</f>
        <v>0</v>
      </c>
      <c r="X2259" s="35">
        <f t="shared" si="494"/>
        <v>0</v>
      </c>
      <c r="Y2259" s="35">
        <f t="shared" si="490"/>
        <v>0</v>
      </c>
      <c r="Z2259" s="35">
        <f t="shared" ref="Z2259:Z2322" si="502">IF(YEAR(G2259)&gt;=2019,0,V2259-X2259)</f>
        <v>0</v>
      </c>
      <c r="AA2259" s="36">
        <f t="shared" si="495"/>
        <v>0</v>
      </c>
      <c r="AB2259" s="36">
        <f t="shared" si="496"/>
        <v>0</v>
      </c>
      <c r="AC2259" s="37">
        <f t="shared" si="497"/>
        <v>0</v>
      </c>
      <c r="AD2259" s="35">
        <f>IF(OR(YEAR(G2259)&lt;2019,O2259="X"),0,IF(ISBLANK(H2259),DATEDIF(G2259,'[3]1.Pradzia'!$D$13,"M"),DATEDIF(G2259,H2259,"m")))</f>
        <v>0</v>
      </c>
      <c r="AE2259" s="37">
        <f>IF(E2259='[3]5.Grup_T'!$E$20,0,IF(AD2259&lt;&gt;0,M2259/V2259*MIN(12,AD2259),0))</f>
        <v>0</v>
      </c>
      <c r="AF2259" s="37">
        <f t="shared" si="498"/>
        <v>0</v>
      </c>
      <c r="AG2259" s="37">
        <f t="shared" si="499"/>
        <v>0</v>
      </c>
      <c r="AH2259" s="37">
        <f t="shared" si="500"/>
        <v>0</v>
      </c>
      <c r="AI2259" s="35" t="str">
        <f t="shared" si="501"/>
        <v>Nusidėvėjęs</v>
      </c>
      <c r="AJ2259" s="38" t="str">
        <f>IF(AND(F2259&lt;&gt;[3]Pav.tvarkyklė!$B$12,F2259&lt;&gt;[3]Pav.tvarkyklė!$B$13),"GVTNT","X")</f>
        <v>GVTNT</v>
      </c>
      <c r="AK2259" s="39">
        <f t="shared" ref="AK2259:AK2322" si="503">I2259-J2259-K2259-L2259-M2259</f>
        <v>0</v>
      </c>
      <c r="AL2259" s="41"/>
      <c r="AM2259" s="41"/>
      <c r="AN2259" s="41">
        <f t="shared" si="491"/>
        <v>1900</v>
      </c>
      <c r="AO2259" s="41"/>
      <c r="AP2259" s="41"/>
      <c r="AQ2259" s="41"/>
      <c r="AR2259" s="42"/>
      <c r="AS2259" s="42"/>
      <c r="AU2259" s="43">
        <f t="shared" si="492"/>
        <v>0</v>
      </c>
    </row>
    <row r="2260" spans="1:47" ht="15" customHeight="1" x14ac:dyDescent="0.25">
      <c r="A2260" s="11"/>
      <c r="B2260" s="19">
        <v>2429</v>
      </c>
      <c r="C2260" s="74"/>
      <c r="D2260" s="77"/>
      <c r="E2260" s="75"/>
      <c r="F2260" s="78"/>
      <c r="G2260" s="80"/>
      <c r="H2260" s="49"/>
      <c r="I2260" s="79"/>
      <c r="J2260" s="27"/>
      <c r="K2260" s="27"/>
      <c r="L2260" s="79"/>
      <c r="M2260" s="81"/>
      <c r="N2260" s="29">
        <v>0</v>
      </c>
      <c r="O2260" s="30" t="str">
        <f>IF(G2260&lt;=$N$2,"",IF(F2260=[3]Pav.tvarkyklė!$B$13,"",IF(ISBLANK(R2260),"X","")))</f>
        <v/>
      </c>
      <c r="P2260" s="88"/>
      <c r="Q2260" s="78"/>
      <c r="R2260" s="78"/>
      <c r="S2260" s="63"/>
      <c r="T2260" s="63"/>
      <c r="U2260" s="34" t="str">
        <f>IFERROR(INDEX('[3]5.Grup_T'!$G$4:$G$22,MATCH('6.Turtas'!E2260,'[3]5.Grup_T'!$E$4:$E$22,0)),"0")</f>
        <v>0</v>
      </c>
      <c r="V2260" s="35">
        <f t="shared" si="493"/>
        <v>0</v>
      </c>
      <c r="W2260" s="35">
        <f>IF(NOT(ISBLANK(H2260)),(12-DATEDIF(H2260,'[3]1.Pradzia'!$D$13,"m")),0)</f>
        <v>0</v>
      </c>
      <c r="X2260" s="35">
        <f t="shared" si="494"/>
        <v>0</v>
      </c>
      <c r="Y2260" s="35">
        <f t="shared" si="490"/>
        <v>0</v>
      </c>
      <c r="Z2260" s="35">
        <f t="shared" si="502"/>
        <v>0</v>
      </c>
      <c r="AA2260" s="36">
        <f t="shared" si="495"/>
        <v>0</v>
      </c>
      <c r="AB2260" s="36">
        <f t="shared" si="496"/>
        <v>0</v>
      </c>
      <c r="AC2260" s="37">
        <f t="shared" si="497"/>
        <v>0</v>
      </c>
      <c r="AD2260" s="35">
        <f>IF(OR(YEAR(G2260)&lt;2019,O2260="X"),0,IF(ISBLANK(H2260),DATEDIF(G2260,'[3]1.Pradzia'!$D$13,"M"),DATEDIF(G2260,H2260,"m")))</f>
        <v>0</v>
      </c>
      <c r="AE2260" s="37">
        <f>IF(E2260='[3]5.Grup_T'!$E$20,0,IF(AD2260&lt;&gt;0,M2260/V2260*MIN(12,AD2260),0))</f>
        <v>0</v>
      </c>
      <c r="AF2260" s="37">
        <f t="shared" si="498"/>
        <v>0</v>
      </c>
      <c r="AG2260" s="37">
        <f t="shared" si="499"/>
        <v>0</v>
      </c>
      <c r="AH2260" s="37">
        <f t="shared" si="500"/>
        <v>0</v>
      </c>
      <c r="AI2260" s="35" t="str">
        <f t="shared" si="501"/>
        <v>Nusidėvėjęs</v>
      </c>
      <c r="AJ2260" s="38" t="str">
        <f>IF(AND(F2260&lt;&gt;[3]Pav.tvarkyklė!$B$12,F2260&lt;&gt;[3]Pav.tvarkyklė!$B$13),"GVTNT","X")</f>
        <v>GVTNT</v>
      </c>
      <c r="AK2260" s="39">
        <f t="shared" si="503"/>
        <v>0</v>
      </c>
      <c r="AL2260" s="41"/>
      <c r="AM2260" s="41"/>
      <c r="AN2260" s="41">
        <f t="shared" si="491"/>
        <v>1900</v>
      </c>
      <c r="AO2260" s="41"/>
      <c r="AP2260" s="41"/>
      <c r="AQ2260" s="41"/>
      <c r="AR2260" s="42"/>
      <c r="AS2260" s="42"/>
      <c r="AU2260" s="43">
        <f t="shared" si="492"/>
        <v>0</v>
      </c>
    </row>
    <row r="2261" spans="1:47" ht="15" customHeight="1" x14ac:dyDescent="0.25">
      <c r="A2261" s="11"/>
      <c r="B2261" s="19">
        <v>2430</v>
      </c>
      <c r="C2261" s="74"/>
      <c r="D2261" s="77"/>
      <c r="E2261" s="78"/>
      <c r="F2261" s="78"/>
      <c r="G2261" s="80"/>
      <c r="H2261" s="49"/>
      <c r="I2261" s="79"/>
      <c r="J2261" s="27"/>
      <c r="K2261" s="27"/>
      <c r="L2261" s="79"/>
      <c r="M2261" s="81"/>
      <c r="N2261" s="29">
        <v>0</v>
      </c>
      <c r="O2261" s="30" t="str">
        <f>IF(G2261&lt;=$N$2,"",IF(F2261=[3]Pav.tvarkyklė!$B$13,"",IF(ISBLANK(R2261),"X","")))</f>
        <v/>
      </c>
      <c r="P2261" s="88"/>
      <c r="Q2261" s="78"/>
      <c r="R2261" s="78"/>
      <c r="S2261" s="63"/>
      <c r="T2261" s="63"/>
      <c r="U2261" s="34" t="str">
        <f>IFERROR(INDEX('[3]5.Grup_T'!$G$4:$G$22,MATCH('6.Turtas'!E2261,'[3]5.Grup_T'!$E$4:$E$22,0)),"0")</f>
        <v>0</v>
      </c>
      <c r="V2261" s="35">
        <f t="shared" si="493"/>
        <v>0</v>
      </c>
      <c r="W2261" s="35">
        <f>IF(NOT(ISBLANK(H2261)),(12-DATEDIF(H2261,'[3]1.Pradzia'!$D$13,"m")),0)</f>
        <v>0</v>
      </c>
      <c r="X2261" s="35">
        <f t="shared" si="494"/>
        <v>0</v>
      </c>
      <c r="Y2261" s="35">
        <f t="shared" si="490"/>
        <v>0</v>
      </c>
      <c r="Z2261" s="35">
        <f t="shared" si="502"/>
        <v>0</v>
      </c>
      <c r="AA2261" s="36">
        <f t="shared" si="495"/>
        <v>0</v>
      </c>
      <c r="AB2261" s="36">
        <f t="shared" si="496"/>
        <v>0</v>
      </c>
      <c r="AC2261" s="37">
        <f t="shared" si="497"/>
        <v>0</v>
      </c>
      <c r="AD2261" s="35">
        <f>IF(OR(YEAR(G2261)&lt;2019,O2261="X"),0,IF(ISBLANK(H2261),DATEDIF(G2261,'[3]1.Pradzia'!$D$13,"M"),DATEDIF(G2261,H2261,"m")))</f>
        <v>0</v>
      </c>
      <c r="AE2261" s="37">
        <f>IF(E2261='[3]5.Grup_T'!$E$20,0,IF(AD2261&lt;&gt;0,M2261/V2261*MIN(12,AD2261),0))</f>
        <v>0</v>
      </c>
      <c r="AF2261" s="37">
        <f t="shared" si="498"/>
        <v>0</v>
      </c>
      <c r="AG2261" s="37">
        <f t="shared" si="499"/>
        <v>0</v>
      </c>
      <c r="AH2261" s="37">
        <f t="shared" si="500"/>
        <v>0</v>
      </c>
      <c r="AI2261" s="35" t="str">
        <f t="shared" si="501"/>
        <v>Nusidėvėjęs</v>
      </c>
      <c r="AJ2261" s="38" t="str">
        <f>IF(AND(F2261&lt;&gt;[3]Pav.tvarkyklė!$B$12,F2261&lt;&gt;[3]Pav.tvarkyklė!$B$13),"GVTNT","X")</f>
        <v>GVTNT</v>
      </c>
      <c r="AK2261" s="39">
        <f t="shared" si="503"/>
        <v>0</v>
      </c>
      <c r="AL2261" s="41"/>
      <c r="AM2261" s="41"/>
      <c r="AN2261" s="41">
        <f t="shared" si="491"/>
        <v>1900</v>
      </c>
      <c r="AO2261" s="41"/>
      <c r="AP2261" s="41"/>
      <c r="AQ2261" s="41"/>
      <c r="AR2261" s="42"/>
      <c r="AS2261" s="42"/>
      <c r="AU2261" s="43">
        <f t="shared" si="492"/>
        <v>0</v>
      </c>
    </row>
    <row r="2262" spans="1:47" ht="15" customHeight="1" x14ac:dyDescent="0.25">
      <c r="A2262" s="11"/>
      <c r="B2262" s="19">
        <v>2431</v>
      </c>
      <c r="C2262" s="74"/>
      <c r="D2262" s="77"/>
      <c r="E2262" s="78"/>
      <c r="F2262" s="78"/>
      <c r="G2262" s="80"/>
      <c r="H2262" s="49"/>
      <c r="I2262" s="79"/>
      <c r="J2262" s="27"/>
      <c r="K2262" s="27"/>
      <c r="L2262" s="79"/>
      <c r="M2262" s="81"/>
      <c r="N2262" s="29">
        <v>0</v>
      </c>
      <c r="O2262" s="30" t="str">
        <f>IF(G2262&lt;=$N$2,"",IF(F2262=[3]Pav.tvarkyklė!$B$13,"",IF(ISBLANK(R2262),"X","")))</f>
        <v/>
      </c>
      <c r="P2262" s="88"/>
      <c r="Q2262" s="78"/>
      <c r="R2262" s="78"/>
      <c r="S2262" s="63"/>
      <c r="T2262" s="63"/>
      <c r="U2262" s="34" t="str">
        <f>IFERROR(INDEX('[3]5.Grup_T'!$G$4:$G$22,MATCH('6.Turtas'!E2262,'[3]5.Grup_T'!$E$4:$E$22,0)),"0")</f>
        <v>0</v>
      </c>
      <c r="V2262" s="35">
        <f t="shared" si="493"/>
        <v>0</v>
      </c>
      <c r="W2262" s="35">
        <f>IF(NOT(ISBLANK(H2262)),(12-DATEDIF(H2262,'[3]1.Pradzia'!$D$13,"m")),0)</f>
        <v>0</v>
      </c>
      <c r="X2262" s="35">
        <f t="shared" si="494"/>
        <v>0</v>
      </c>
      <c r="Y2262" s="35">
        <f t="shared" si="490"/>
        <v>0</v>
      </c>
      <c r="Z2262" s="35">
        <f t="shared" si="502"/>
        <v>0</v>
      </c>
      <c r="AA2262" s="36">
        <f t="shared" si="495"/>
        <v>0</v>
      </c>
      <c r="AB2262" s="36">
        <f t="shared" si="496"/>
        <v>0</v>
      </c>
      <c r="AC2262" s="37">
        <f t="shared" si="497"/>
        <v>0</v>
      </c>
      <c r="AD2262" s="35">
        <f>IF(OR(YEAR(G2262)&lt;2019,O2262="X"),0,IF(ISBLANK(H2262),DATEDIF(G2262,'[3]1.Pradzia'!$D$13,"M"),DATEDIF(G2262,H2262,"m")))</f>
        <v>0</v>
      </c>
      <c r="AE2262" s="37">
        <f>IF(E2262='[3]5.Grup_T'!$E$20,0,IF(AD2262&lt;&gt;0,M2262/V2262*MIN(12,AD2262),0))</f>
        <v>0</v>
      </c>
      <c r="AF2262" s="37">
        <f t="shared" si="498"/>
        <v>0</v>
      </c>
      <c r="AG2262" s="37">
        <f t="shared" si="499"/>
        <v>0</v>
      </c>
      <c r="AH2262" s="37">
        <f t="shared" si="500"/>
        <v>0</v>
      </c>
      <c r="AI2262" s="35" t="str">
        <f t="shared" si="501"/>
        <v>Nusidėvėjęs</v>
      </c>
      <c r="AJ2262" s="38" t="str">
        <f>IF(AND(F2262&lt;&gt;[3]Pav.tvarkyklė!$B$12,F2262&lt;&gt;[3]Pav.tvarkyklė!$B$13),"GVTNT","X")</f>
        <v>GVTNT</v>
      </c>
      <c r="AK2262" s="39">
        <f t="shared" si="503"/>
        <v>0</v>
      </c>
      <c r="AL2262" s="41"/>
      <c r="AM2262" s="41"/>
      <c r="AN2262" s="41">
        <f t="shared" si="491"/>
        <v>1900</v>
      </c>
      <c r="AO2262" s="41"/>
      <c r="AP2262" s="41"/>
      <c r="AQ2262" s="41"/>
      <c r="AR2262" s="42"/>
      <c r="AS2262" s="42"/>
      <c r="AU2262" s="43">
        <f t="shared" si="492"/>
        <v>0</v>
      </c>
    </row>
    <row r="2263" spans="1:47" ht="15" customHeight="1" x14ac:dyDescent="0.25">
      <c r="A2263" s="11"/>
      <c r="B2263" s="19">
        <v>2432</v>
      </c>
      <c r="C2263" s="74"/>
      <c r="D2263" s="77"/>
      <c r="E2263" s="78"/>
      <c r="F2263" s="78"/>
      <c r="G2263" s="80"/>
      <c r="H2263" s="49"/>
      <c r="I2263" s="79"/>
      <c r="J2263" s="27"/>
      <c r="K2263" s="27"/>
      <c r="L2263" s="79"/>
      <c r="M2263" s="81"/>
      <c r="N2263" s="29">
        <v>0</v>
      </c>
      <c r="O2263" s="30" t="str">
        <f>IF(G2263&lt;=$N$2,"",IF(F2263=[3]Pav.tvarkyklė!$B$13,"",IF(ISBLANK(R2263),"X","")))</f>
        <v/>
      </c>
      <c r="P2263" s="88"/>
      <c r="Q2263" s="78"/>
      <c r="R2263" s="78"/>
      <c r="S2263" s="63"/>
      <c r="T2263" s="63"/>
      <c r="U2263" s="34" t="str">
        <f>IFERROR(INDEX('[3]5.Grup_T'!$G$4:$G$22,MATCH('6.Turtas'!E2263,'[3]5.Grup_T'!$E$4:$E$22,0)),"0")</f>
        <v>0</v>
      </c>
      <c r="V2263" s="35">
        <f t="shared" si="493"/>
        <v>0</v>
      </c>
      <c r="W2263" s="35">
        <f>IF(NOT(ISBLANK(H2263)),(12-DATEDIF(H2263,'[3]1.Pradzia'!$D$13,"m")),0)</f>
        <v>0</v>
      </c>
      <c r="X2263" s="35">
        <f t="shared" si="494"/>
        <v>0</v>
      </c>
      <c r="Y2263" s="35">
        <f t="shared" si="490"/>
        <v>0</v>
      </c>
      <c r="Z2263" s="35">
        <f t="shared" si="502"/>
        <v>0</v>
      </c>
      <c r="AA2263" s="36">
        <f t="shared" si="495"/>
        <v>0</v>
      </c>
      <c r="AB2263" s="36">
        <f t="shared" si="496"/>
        <v>0</v>
      </c>
      <c r="AC2263" s="37">
        <f t="shared" si="497"/>
        <v>0</v>
      </c>
      <c r="AD2263" s="35">
        <f>IF(OR(YEAR(G2263)&lt;2019,O2263="X"),0,IF(ISBLANK(H2263),DATEDIF(G2263,'[3]1.Pradzia'!$D$13,"M"),DATEDIF(G2263,H2263,"m")))</f>
        <v>0</v>
      </c>
      <c r="AE2263" s="37">
        <f>IF(E2263='[3]5.Grup_T'!$E$20,0,IF(AD2263&lt;&gt;0,M2263/V2263*MIN(12,AD2263),0))</f>
        <v>0</v>
      </c>
      <c r="AF2263" s="37">
        <f t="shared" si="498"/>
        <v>0</v>
      </c>
      <c r="AG2263" s="37">
        <f t="shared" si="499"/>
        <v>0</v>
      </c>
      <c r="AH2263" s="37">
        <f t="shared" si="500"/>
        <v>0</v>
      </c>
      <c r="AI2263" s="35" t="str">
        <f t="shared" si="501"/>
        <v>Nusidėvėjęs</v>
      </c>
      <c r="AJ2263" s="38" t="str">
        <f>IF(AND(F2263&lt;&gt;[3]Pav.tvarkyklė!$B$12,F2263&lt;&gt;[3]Pav.tvarkyklė!$B$13),"GVTNT","X")</f>
        <v>GVTNT</v>
      </c>
      <c r="AK2263" s="39">
        <f t="shared" si="503"/>
        <v>0</v>
      </c>
      <c r="AL2263" s="41"/>
      <c r="AM2263" s="41"/>
      <c r="AN2263" s="41">
        <f t="shared" si="491"/>
        <v>1900</v>
      </c>
      <c r="AO2263" s="41"/>
      <c r="AP2263" s="41"/>
      <c r="AQ2263" s="41"/>
      <c r="AR2263" s="42"/>
      <c r="AS2263" s="42"/>
      <c r="AU2263" s="43">
        <f t="shared" si="492"/>
        <v>0</v>
      </c>
    </row>
    <row r="2264" spans="1:47" ht="15" customHeight="1" x14ac:dyDescent="0.25">
      <c r="A2264" s="11"/>
      <c r="B2264" s="19">
        <v>2433</v>
      </c>
      <c r="C2264" s="74"/>
      <c r="D2264" s="77"/>
      <c r="E2264" s="78"/>
      <c r="F2264" s="78"/>
      <c r="G2264" s="80"/>
      <c r="H2264" s="49"/>
      <c r="I2264" s="79"/>
      <c r="J2264" s="27"/>
      <c r="K2264" s="27"/>
      <c r="L2264" s="79"/>
      <c r="M2264" s="81"/>
      <c r="N2264" s="29">
        <v>0</v>
      </c>
      <c r="O2264" s="30" t="str">
        <f>IF(G2264&lt;=$N$2,"",IF(F2264=[3]Pav.tvarkyklė!$B$13,"",IF(ISBLANK(R2264),"X","")))</f>
        <v/>
      </c>
      <c r="P2264" s="88"/>
      <c r="Q2264" s="78"/>
      <c r="R2264" s="78"/>
      <c r="S2264" s="63"/>
      <c r="T2264" s="63"/>
      <c r="U2264" s="34" t="str">
        <f>IFERROR(INDEX('[3]5.Grup_T'!$G$4:$G$22,MATCH('6.Turtas'!E2264,'[3]5.Grup_T'!$E$4:$E$22,0)),"0")</f>
        <v>0</v>
      </c>
      <c r="V2264" s="35">
        <f t="shared" si="493"/>
        <v>0</v>
      </c>
      <c r="W2264" s="35">
        <f>IF(NOT(ISBLANK(H2264)),(12-DATEDIF(H2264,'[3]1.Pradzia'!$D$13,"m")),0)</f>
        <v>0</v>
      </c>
      <c r="X2264" s="35">
        <f t="shared" si="494"/>
        <v>0</v>
      </c>
      <c r="Y2264" s="35">
        <f t="shared" si="490"/>
        <v>0</v>
      </c>
      <c r="Z2264" s="35">
        <f t="shared" si="502"/>
        <v>0</v>
      </c>
      <c r="AA2264" s="36">
        <f t="shared" si="495"/>
        <v>0</v>
      </c>
      <c r="AB2264" s="36">
        <f t="shared" si="496"/>
        <v>0</v>
      </c>
      <c r="AC2264" s="37">
        <f t="shared" si="497"/>
        <v>0</v>
      </c>
      <c r="AD2264" s="35">
        <f>IF(OR(YEAR(G2264)&lt;2019,O2264="X"),0,IF(ISBLANK(H2264),DATEDIF(G2264,'[3]1.Pradzia'!$D$13,"M"),DATEDIF(G2264,H2264,"m")))</f>
        <v>0</v>
      </c>
      <c r="AE2264" s="37">
        <f>IF(E2264='[3]5.Grup_T'!$E$20,0,IF(AD2264&lt;&gt;0,M2264/V2264*MIN(12,AD2264),0))</f>
        <v>0</v>
      </c>
      <c r="AF2264" s="37">
        <f t="shared" si="498"/>
        <v>0</v>
      </c>
      <c r="AG2264" s="37">
        <f t="shared" si="499"/>
        <v>0</v>
      </c>
      <c r="AH2264" s="37">
        <f t="shared" si="500"/>
        <v>0</v>
      </c>
      <c r="AI2264" s="35" t="str">
        <f t="shared" si="501"/>
        <v>Nusidėvėjęs</v>
      </c>
      <c r="AJ2264" s="38" t="str">
        <f>IF(AND(F2264&lt;&gt;[3]Pav.tvarkyklė!$B$12,F2264&lt;&gt;[3]Pav.tvarkyklė!$B$13),"GVTNT","X")</f>
        <v>GVTNT</v>
      </c>
      <c r="AK2264" s="39">
        <f t="shared" si="503"/>
        <v>0</v>
      </c>
      <c r="AL2264" s="41"/>
      <c r="AM2264" s="41"/>
      <c r="AN2264" s="41">
        <f t="shared" si="491"/>
        <v>1900</v>
      </c>
      <c r="AO2264" s="41"/>
      <c r="AP2264" s="41"/>
      <c r="AQ2264" s="41"/>
      <c r="AR2264" s="42"/>
      <c r="AS2264" s="42"/>
      <c r="AU2264" s="43">
        <f t="shared" si="492"/>
        <v>0</v>
      </c>
    </row>
    <row r="2265" spans="1:47" ht="15" customHeight="1" x14ac:dyDescent="0.25">
      <c r="A2265" s="11"/>
      <c r="B2265" s="19">
        <v>2434</v>
      </c>
      <c r="C2265" s="74"/>
      <c r="D2265" s="77"/>
      <c r="E2265" s="78"/>
      <c r="F2265" s="78"/>
      <c r="G2265" s="80"/>
      <c r="H2265" s="49"/>
      <c r="I2265" s="79"/>
      <c r="J2265" s="27"/>
      <c r="K2265" s="27"/>
      <c r="L2265" s="79"/>
      <c r="M2265" s="81"/>
      <c r="N2265" s="29">
        <v>0</v>
      </c>
      <c r="O2265" s="30" t="str">
        <f>IF(G2265&lt;=$N$2,"",IF(F2265=[3]Pav.tvarkyklė!$B$13,"",IF(ISBLANK(R2265),"X","")))</f>
        <v/>
      </c>
      <c r="P2265" s="88"/>
      <c r="Q2265" s="78"/>
      <c r="R2265" s="78"/>
      <c r="S2265" s="63"/>
      <c r="T2265" s="63"/>
      <c r="U2265" s="34" t="str">
        <f>IFERROR(INDEX('[3]5.Grup_T'!$G$4:$G$22,MATCH('6.Turtas'!E2265,'[3]5.Grup_T'!$E$4:$E$22,0)),"0")</f>
        <v>0</v>
      </c>
      <c r="V2265" s="35">
        <f t="shared" si="493"/>
        <v>0</v>
      </c>
      <c r="W2265" s="35">
        <f>IF(NOT(ISBLANK(H2265)),(12-DATEDIF(H2265,'[3]1.Pradzia'!$D$13,"m")),0)</f>
        <v>0</v>
      </c>
      <c r="X2265" s="35">
        <f t="shared" si="494"/>
        <v>0</v>
      </c>
      <c r="Y2265" s="35">
        <f t="shared" si="490"/>
        <v>0</v>
      </c>
      <c r="Z2265" s="35">
        <f t="shared" si="502"/>
        <v>0</v>
      </c>
      <c r="AA2265" s="36">
        <f t="shared" si="495"/>
        <v>0</v>
      </c>
      <c r="AB2265" s="36">
        <f t="shared" si="496"/>
        <v>0</v>
      </c>
      <c r="AC2265" s="37">
        <f t="shared" si="497"/>
        <v>0</v>
      </c>
      <c r="AD2265" s="35">
        <f>IF(OR(YEAR(G2265)&lt;2019,O2265="X"),0,IF(ISBLANK(H2265),DATEDIF(G2265,'[3]1.Pradzia'!$D$13,"M"),DATEDIF(G2265,H2265,"m")))</f>
        <v>0</v>
      </c>
      <c r="AE2265" s="37">
        <f>IF(E2265='[3]5.Grup_T'!$E$20,0,IF(AD2265&lt;&gt;0,M2265/V2265*MIN(12,AD2265),0))</f>
        <v>0</v>
      </c>
      <c r="AF2265" s="37">
        <f t="shared" si="498"/>
        <v>0</v>
      </c>
      <c r="AG2265" s="37">
        <f t="shared" si="499"/>
        <v>0</v>
      </c>
      <c r="AH2265" s="37">
        <f t="shared" si="500"/>
        <v>0</v>
      </c>
      <c r="AI2265" s="35" t="str">
        <f t="shared" si="501"/>
        <v>Nusidėvėjęs</v>
      </c>
      <c r="AJ2265" s="38" t="str">
        <f>IF(AND(F2265&lt;&gt;[3]Pav.tvarkyklė!$B$12,F2265&lt;&gt;[3]Pav.tvarkyklė!$B$13),"GVTNT","X")</f>
        <v>GVTNT</v>
      </c>
      <c r="AK2265" s="39">
        <f t="shared" si="503"/>
        <v>0</v>
      </c>
      <c r="AL2265" s="41"/>
      <c r="AM2265" s="41"/>
      <c r="AN2265" s="41">
        <f t="shared" si="491"/>
        <v>1900</v>
      </c>
      <c r="AO2265" s="41"/>
      <c r="AP2265" s="41"/>
      <c r="AQ2265" s="41"/>
      <c r="AR2265" s="42"/>
      <c r="AS2265" s="42"/>
      <c r="AU2265" s="43">
        <f t="shared" si="492"/>
        <v>0</v>
      </c>
    </row>
    <row r="2266" spans="1:47" ht="15" customHeight="1" x14ac:dyDescent="0.25">
      <c r="A2266" s="11"/>
      <c r="B2266" s="19">
        <v>2435</v>
      </c>
      <c r="C2266" s="74"/>
      <c r="D2266" s="77"/>
      <c r="E2266" s="78"/>
      <c r="F2266" s="78"/>
      <c r="G2266" s="80"/>
      <c r="H2266" s="49"/>
      <c r="I2266" s="79"/>
      <c r="J2266" s="27"/>
      <c r="K2266" s="27"/>
      <c r="L2266" s="79"/>
      <c r="M2266" s="81"/>
      <c r="N2266" s="29">
        <v>0</v>
      </c>
      <c r="O2266" s="30" t="str">
        <f>IF(G2266&lt;=$N$2,"",IF(F2266=[3]Pav.tvarkyklė!$B$13,"",IF(ISBLANK(R2266),"X","")))</f>
        <v/>
      </c>
      <c r="P2266" s="88"/>
      <c r="Q2266" s="78"/>
      <c r="R2266" s="78"/>
      <c r="S2266" s="63"/>
      <c r="T2266" s="63"/>
      <c r="U2266" s="34" t="str">
        <f>IFERROR(INDEX('[3]5.Grup_T'!$G$4:$G$22,MATCH('6.Turtas'!E2266,'[3]5.Grup_T'!$E$4:$E$22,0)),"0")</f>
        <v>0</v>
      </c>
      <c r="V2266" s="35">
        <f t="shared" si="493"/>
        <v>0</v>
      </c>
      <c r="W2266" s="35">
        <f>IF(NOT(ISBLANK(H2266)),(12-DATEDIF(H2266,'[3]1.Pradzia'!$D$13,"m")),0)</f>
        <v>0</v>
      </c>
      <c r="X2266" s="35">
        <f t="shared" si="494"/>
        <v>0</v>
      </c>
      <c r="Y2266" s="35">
        <f t="shared" si="490"/>
        <v>0</v>
      </c>
      <c r="Z2266" s="35">
        <f t="shared" si="502"/>
        <v>0</v>
      </c>
      <c r="AA2266" s="36">
        <f t="shared" si="495"/>
        <v>0</v>
      </c>
      <c r="AB2266" s="36">
        <f t="shared" si="496"/>
        <v>0</v>
      </c>
      <c r="AC2266" s="37">
        <f t="shared" si="497"/>
        <v>0</v>
      </c>
      <c r="AD2266" s="35">
        <f>IF(OR(YEAR(G2266)&lt;2019,O2266="X"),0,IF(ISBLANK(H2266),DATEDIF(G2266,'[3]1.Pradzia'!$D$13,"M"),DATEDIF(G2266,H2266,"m")))</f>
        <v>0</v>
      </c>
      <c r="AE2266" s="37">
        <f>IF(E2266='[3]5.Grup_T'!$E$20,0,IF(AD2266&lt;&gt;0,M2266/V2266*MIN(12,AD2266),0))</f>
        <v>0</v>
      </c>
      <c r="AF2266" s="37">
        <f t="shared" si="498"/>
        <v>0</v>
      </c>
      <c r="AG2266" s="37">
        <f t="shared" si="499"/>
        <v>0</v>
      </c>
      <c r="AH2266" s="37">
        <f t="shared" si="500"/>
        <v>0</v>
      </c>
      <c r="AI2266" s="35" t="str">
        <f t="shared" si="501"/>
        <v>Nusidėvėjęs</v>
      </c>
      <c r="AJ2266" s="38" t="str">
        <f>IF(AND(F2266&lt;&gt;[3]Pav.tvarkyklė!$B$12,F2266&lt;&gt;[3]Pav.tvarkyklė!$B$13),"GVTNT","X")</f>
        <v>GVTNT</v>
      </c>
      <c r="AK2266" s="39">
        <f t="shared" si="503"/>
        <v>0</v>
      </c>
      <c r="AL2266" s="41"/>
      <c r="AM2266" s="41"/>
      <c r="AN2266" s="41">
        <f t="shared" si="491"/>
        <v>1900</v>
      </c>
      <c r="AO2266" s="41"/>
      <c r="AP2266" s="41"/>
      <c r="AQ2266" s="41"/>
      <c r="AR2266" s="42"/>
      <c r="AS2266" s="42"/>
      <c r="AU2266" s="43">
        <f t="shared" si="492"/>
        <v>0</v>
      </c>
    </row>
    <row r="2267" spans="1:47" ht="15" customHeight="1" x14ac:dyDescent="0.25">
      <c r="A2267" s="11"/>
      <c r="B2267" s="19">
        <v>2436</v>
      </c>
      <c r="C2267" s="74"/>
      <c r="D2267" s="77"/>
      <c r="E2267" s="78"/>
      <c r="F2267" s="78"/>
      <c r="G2267" s="80"/>
      <c r="H2267" s="49"/>
      <c r="I2267" s="79"/>
      <c r="J2267" s="27"/>
      <c r="K2267" s="27"/>
      <c r="L2267" s="79"/>
      <c r="M2267" s="81"/>
      <c r="N2267" s="29">
        <v>0</v>
      </c>
      <c r="O2267" s="30" t="str">
        <f>IF(G2267&lt;=$N$2,"",IF(F2267=[3]Pav.tvarkyklė!$B$13,"",IF(ISBLANK(R2267),"X","")))</f>
        <v/>
      </c>
      <c r="P2267" s="88"/>
      <c r="Q2267" s="78"/>
      <c r="R2267" s="78"/>
      <c r="S2267" s="63"/>
      <c r="T2267" s="63"/>
      <c r="U2267" s="34" t="str">
        <f>IFERROR(INDEX('[3]5.Grup_T'!$G$4:$G$22,MATCH('6.Turtas'!E2267,'[3]5.Grup_T'!$E$4:$E$22,0)),"0")</f>
        <v>0</v>
      </c>
      <c r="V2267" s="35">
        <f t="shared" si="493"/>
        <v>0</v>
      </c>
      <c r="W2267" s="35">
        <f>IF(NOT(ISBLANK(H2267)),(12-DATEDIF(H2267,'[3]1.Pradzia'!$D$13,"m")),0)</f>
        <v>0</v>
      </c>
      <c r="X2267" s="35">
        <f t="shared" si="494"/>
        <v>0</v>
      </c>
      <c r="Y2267" s="35">
        <f t="shared" si="490"/>
        <v>0</v>
      </c>
      <c r="Z2267" s="35">
        <f t="shared" si="502"/>
        <v>0</v>
      </c>
      <c r="AA2267" s="36">
        <f t="shared" si="495"/>
        <v>0</v>
      </c>
      <c r="AB2267" s="36">
        <f t="shared" si="496"/>
        <v>0</v>
      </c>
      <c r="AC2267" s="37">
        <f t="shared" si="497"/>
        <v>0</v>
      </c>
      <c r="AD2267" s="35">
        <f>IF(OR(YEAR(G2267)&lt;2019,O2267="X"),0,IF(ISBLANK(H2267),DATEDIF(G2267,'[3]1.Pradzia'!$D$13,"M"),DATEDIF(G2267,H2267,"m")))</f>
        <v>0</v>
      </c>
      <c r="AE2267" s="37">
        <f>IF(E2267='[3]5.Grup_T'!$E$20,0,IF(AD2267&lt;&gt;0,M2267/V2267*MIN(12,AD2267),0))</f>
        <v>0</v>
      </c>
      <c r="AF2267" s="37">
        <f t="shared" si="498"/>
        <v>0</v>
      </c>
      <c r="AG2267" s="37">
        <f t="shared" si="499"/>
        <v>0</v>
      </c>
      <c r="AH2267" s="37">
        <f t="shared" si="500"/>
        <v>0</v>
      </c>
      <c r="AI2267" s="35" t="str">
        <f t="shared" si="501"/>
        <v>Nusidėvėjęs</v>
      </c>
      <c r="AJ2267" s="38" t="str">
        <f>IF(AND(F2267&lt;&gt;[3]Pav.tvarkyklė!$B$12,F2267&lt;&gt;[3]Pav.tvarkyklė!$B$13),"GVTNT","X")</f>
        <v>GVTNT</v>
      </c>
      <c r="AK2267" s="39">
        <f t="shared" si="503"/>
        <v>0</v>
      </c>
      <c r="AL2267" s="41"/>
      <c r="AM2267" s="41"/>
      <c r="AN2267" s="41">
        <f t="shared" si="491"/>
        <v>1900</v>
      </c>
      <c r="AO2267" s="41"/>
      <c r="AP2267" s="41"/>
      <c r="AQ2267" s="41"/>
      <c r="AR2267" s="42"/>
      <c r="AS2267" s="42"/>
      <c r="AU2267" s="43">
        <f t="shared" si="492"/>
        <v>0</v>
      </c>
    </row>
    <row r="2268" spans="1:47" ht="15" customHeight="1" x14ac:dyDescent="0.25">
      <c r="A2268" s="11"/>
      <c r="B2268" s="19">
        <v>2437</v>
      </c>
      <c r="C2268" s="74"/>
      <c r="D2268" s="77"/>
      <c r="E2268" s="78"/>
      <c r="F2268" s="78"/>
      <c r="G2268" s="80"/>
      <c r="H2268" s="49"/>
      <c r="I2268" s="79"/>
      <c r="J2268" s="27"/>
      <c r="K2268" s="27"/>
      <c r="L2268" s="79"/>
      <c r="M2268" s="81"/>
      <c r="N2268" s="29">
        <v>0</v>
      </c>
      <c r="O2268" s="30" t="str">
        <f>IF(G2268&lt;=$N$2,"",IF(F2268=[3]Pav.tvarkyklė!$B$13,"",IF(ISBLANK(R2268),"X","")))</f>
        <v/>
      </c>
      <c r="P2268" s="88"/>
      <c r="Q2268" s="78"/>
      <c r="R2268" s="78"/>
      <c r="S2268" s="63"/>
      <c r="T2268" s="63"/>
      <c r="U2268" s="34" t="str">
        <f>IFERROR(INDEX('[3]5.Grup_T'!$G$4:$G$22,MATCH('6.Turtas'!E2268,'[3]5.Grup_T'!$E$4:$E$22,0)),"0")</f>
        <v>0</v>
      </c>
      <c r="V2268" s="35">
        <f t="shared" si="493"/>
        <v>0</v>
      </c>
      <c r="W2268" s="35">
        <f>IF(NOT(ISBLANK(H2268)),(12-DATEDIF(H2268,'[3]1.Pradzia'!$D$13,"m")),0)</f>
        <v>0</v>
      </c>
      <c r="X2268" s="35">
        <f t="shared" si="494"/>
        <v>0</v>
      </c>
      <c r="Y2268" s="35">
        <f t="shared" si="490"/>
        <v>0</v>
      </c>
      <c r="Z2268" s="35">
        <f t="shared" si="502"/>
        <v>0</v>
      </c>
      <c r="AA2268" s="36">
        <f t="shared" si="495"/>
        <v>0</v>
      </c>
      <c r="AB2268" s="36">
        <f t="shared" si="496"/>
        <v>0</v>
      </c>
      <c r="AC2268" s="37">
        <f t="shared" si="497"/>
        <v>0</v>
      </c>
      <c r="AD2268" s="35">
        <f>IF(OR(YEAR(G2268)&lt;2019,O2268="X"),0,IF(ISBLANK(H2268),DATEDIF(G2268,'[3]1.Pradzia'!$D$13,"M"),DATEDIF(G2268,H2268,"m")))</f>
        <v>0</v>
      </c>
      <c r="AE2268" s="37">
        <f>IF(E2268='[3]5.Grup_T'!$E$20,0,IF(AD2268&lt;&gt;0,M2268/V2268*MIN(12,AD2268),0))</f>
        <v>0</v>
      </c>
      <c r="AF2268" s="37">
        <f t="shared" si="498"/>
        <v>0</v>
      </c>
      <c r="AG2268" s="37">
        <f t="shared" si="499"/>
        <v>0</v>
      </c>
      <c r="AH2268" s="37">
        <f t="shared" si="500"/>
        <v>0</v>
      </c>
      <c r="AI2268" s="35" t="str">
        <f t="shared" si="501"/>
        <v>Nusidėvėjęs</v>
      </c>
      <c r="AJ2268" s="38" t="str">
        <f>IF(AND(F2268&lt;&gt;[3]Pav.tvarkyklė!$B$12,F2268&lt;&gt;[3]Pav.tvarkyklė!$B$13),"GVTNT","X")</f>
        <v>GVTNT</v>
      </c>
      <c r="AK2268" s="39">
        <f t="shared" si="503"/>
        <v>0</v>
      </c>
      <c r="AL2268" s="41"/>
      <c r="AM2268" s="41"/>
      <c r="AN2268" s="41">
        <f t="shared" si="491"/>
        <v>1900</v>
      </c>
      <c r="AO2268" s="41"/>
      <c r="AP2268" s="41"/>
      <c r="AQ2268" s="41"/>
      <c r="AR2268" s="42"/>
      <c r="AS2268" s="42"/>
      <c r="AU2268" s="43">
        <f t="shared" si="492"/>
        <v>0</v>
      </c>
    </row>
    <row r="2269" spans="1:47" ht="15" customHeight="1" x14ac:dyDescent="0.25">
      <c r="A2269" s="11"/>
      <c r="B2269" s="19">
        <v>2438</v>
      </c>
      <c r="C2269" s="74"/>
      <c r="D2269" s="77"/>
      <c r="E2269" s="78"/>
      <c r="F2269" s="78"/>
      <c r="G2269" s="80"/>
      <c r="H2269" s="49"/>
      <c r="I2269" s="79"/>
      <c r="J2269" s="27"/>
      <c r="K2269" s="27"/>
      <c r="L2269" s="79"/>
      <c r="M2269" s="81"/>
      <c r="N2269" s="29">
        <v>0</v>
      </c>
      <c r="O2269" s="30" t="str">
        <f>IF(G2269&lt;=$N$2,"",IF(F2269=[3]Pav.tvarkyklė!$B$13,"",IF(ISBLANK(R2269),"X","")))</f>
        <v/>
      </c>
      <c r="P2269" s="88"/>
      <c r="Q2269" s="78"/>
      <c r="R2269" s="78"/>
      <c r="S2269" s="63"/>
      <c r="T2269" s="63"/>
      <c r="U2269" s="34" t="str">
        <f>IFERROR(INDEX('[3]5.Grup_T'!$G$4:$G$22,MATCH('6.Turtas'!E2269,'[3]5.Grup_T'!$E$4:$E$22,0)),"0")</f>
        <v>0</v>
      </c>
      <c r="V2269" s="35">
        <f t="shared" si="493"/>
        <v>0</v>
      </c>
      <c r="W2269" s="35">
        <f>IF(NOT(ISBLANK(H2269)),(12-DATEDIF(H2269,'[3]1.Pradzia'!$D$13,"m")),0)</f>
        <v>0</v>
      </c>
      <c r="X2269" s="35">
        <f t="shared" si="494"/>
        <v>0</v>
      </c>
      <c r="Y2269" s="35">
        <f t="shared" si="490"/>
        <v>0</v>
      </c>
      <c r="Z2269" s="35">
        <f t="shared" si="502"/>
        <v>0</v>
      </c>
      <c r="AA2269" s="36">
        <f t="shared" si="495"/>
        <v>0</v>
      </c>
      <c r="AB2269" s="36">
        <f t="shared" si="496"/>
        <v>0</v>
      </c>
      <c r="AC2269" s="37">
        <f t="shared" si="497"/>
        <v>0</v>
      </c>
      <c r="AD2269" s="35">
        <f>IF(OR(YEAR(G2269)&lt;2019,O2269="X"),0,IF(ISBLANK(H2269),DATEDIF(G2269,'[3]1.Pradzia'!$D$13,"M"),DATEDIF(G2269,H2269,"m")))</f>
        <v>0</v>
      </c>
      <c r="AE2269" s="37">
        <f>IF(E2269='[3]5.Grup_T'!$E$20,0,IF(AD2269&lt;&gt;0,M2269/V2269*MIN(12,AD2269),0))</f>
        <v>0</v>
      </c>
      <c r="AF2269" s="37">
        <f t="shared" si="498"/>
        <v>0</v>
      </c>
      <c r="AG2269" s="37">
        <f t="shared" si="499"/>
        <v>0</v>
      </c>
      <c r="AH2269" s="37">
        <f t="shared" si="500"/>
        <v>0</v>
      </c>
      <c r="AI2269" s="35" t="str">
        <f t="shared" si="501"/>
        <v>Nusidėvėjęs</v>
      </c>
      <c r="AJ2269" s="38" t="str">
        <f>IF(AND(F2269&lt;&gt;[3]Pav.tvarkyklė!$B$12,F2269&lt;&gt;[3]Pav.tvarkyklė!$B$13),"GVTNT","X")</f>
        <v>GVTNT</v>
      </c>
      <c r="AK2269" s="39">
        <f t="shared" si="503"/>
        <v>0</v>
      </c>
      <c r="AL2269" s="41"/>
      <c r="AM2269" s="41"/>
      <c r="AN2269" s="41">
        <f t="shared" si="491"/>
        <v>1900</v>
      </c>
      <c r="AO2269" s="41"/>
      <c r="AP2269" s="41"/>
      <c r="AQ2269" s="41"/>
      <c r="AR2269" s="42"/>
      <c r="AS2269" s="42"/>
      <c r="AU2269" s="43">
        <f t="shared" si="492"/>
        <v>0</v>
      </c>
    </row>
    <row r="2270" spans="1:47" ht="15" customHeight="1" x14ac:dyDescent="0.25">
      <c r="A2270" s="11"/>
      <c r="B2270" s="19">
        <v>2439</v>
      </c>
      <c r="C2270" s="74"/>
      <c r="D2270" s="77"/>
      <c r="E2270" s="75"/>
      <c r="F2270" s="78"/>
      <c r="G2270" s="80"/>
      <c r="H2270" s="49"/>
      <c r="I2270" s="79"/>
      <c r="J2270" s="27"/>
      <c r="K2270" s="27"/>
      <c r="L2270" s="79"/>
      <c r="M2270" s="81"/>
      <c r="N2270" s="29">
        <v>0</v>
      </c>
      <c r="O2270" s="30" t="str">
        <f>IF(G2270&lt;=$N$2,"",IF(F2270=[3]Pav.tvarkyklė!$B$13,"",IF(ISBLANK(R2270),"X","")))</f>
        <v/>
      </c>
      <c r="P2270" s="88"/>
      <c r="Q2270" s="78"/>
      <c r="R2270" s="78"/>
      <c r="S2270" s="63"/>
      <c r="T2270" s="63"/>
      <c r="U2270" s="34" t="str">
        <f>IFERROR(INDEX('[3]5.Grup_T'!$G$4:$G$22,MATCH('6.Turtas'!E2270,'[3]5.Grup_T'!$E$4:$E$22,0)),"0")</f>
        <v>0</v>
      </c>
      <c r="V2270" s="35">
        <f t="shared" si="493"/>
        <v>0</v>
      </c>
      <c r="W2270" s="35">
        <f>IF(NOT(ISBLANK(H2270)),(12-DATEDIF(H2270,'[3]1.Pradzia'!$D$13,"m")),0)</f>
        <v>0</v>
      </c>
      <c r="X2270" s="35">
        <f t="shared" si="494"/>
        <v>0</v>
      </c>
      <c r="Y2270" s="35">
        <f t="shared" si="490"/>
        <v>0</v>
      </c>
      <c r="Z2270" s="35">
        <f t="shared" si="502"/>
        <v>0</v>
      </c>
      <c r="AA2270" s="36">
        <f t="shared" si="495"/>
        <v>0</v>
      </c>
      <c r="AB2270" s="36">
        <f t="shared" si="496"/>
        <v>0</v>
      </c>
      <c r="AC2270" s="37">
        <f t="shared" si="497"/>
        <v>0</v>
      </c>
      <c r="AD2270" s="35">
        <f>IF(OR(YEAR(G2270)&lt;2019,O2270="X"),0,IF(ISBLANK(H2270),DATEDIF(G2270,'[3]1.Pradzia'!$D$13,"M"),DATEDIF(G2270,H2270,"m")))</f>
        <v>0</v>
      </c>
      <c r="AE2270" s="37">
        <f>IF(E2270='[3]5.Grup_T'!$E$20,0,IF(AD2270&lt;&gt;0,M2270/V2270*MIN(12,AD2270),0))</f>
        <v>0</v>
      </c>
      <c r="AF2270" s="37">
        <f t="shared" si="498"/>
        <v>0</v>
      </c>
      <c r="AG2270" s="37">
        <f t="shared" si="499"/>
        <v>0</v>
      </c>
      <c r="AH2270" s="37">
        <f t="shared" si="500"/>
        <v>0</v>
      </c>
      <c r="AI2270" s="35" t="str">
        <f t="shared" si="501"/>
        <v>Nusidėvėjęs</v>
      </c>
      <c r="AJ2270" s="38" t="str">
        <f>IF(AND(F2270&lt;&gt;[3]Pav.tvarkyklė!$B$12,F2270&lt;&gt;[3]Pav.tvarkyklė!$B$13),"GVTNT","X")</f>
        <v>GVTNT</v>
      </c>
      <c r="AK2270" s="39">
        <f t="shared" si="503"/>
        <v>0</v>
      </c>
      <c r="AL2270" s="41"/>
      <c r="AM2270" s="41"/>
      <c r="AN2270" s="41">
        <f t="shared" si="491"/>
        <v>1900</v>
      </c>
      <c r="AO2270" s="41"/>
      <c r="AP2270" s="41"/>
      <c r="AQ2270" s="41"/>
      <c r="AR2270" s="42"/>
      <c r="AS2270" s="42"/>
      <c r="AU2270" s="43">
        <f t="shared" si="492"/>
        <v>0</v>
      </c>
    </row>
    <row r="2271" spans="1:47" ht="15" customHeight="1" x14ac:dyDescent="0.25">
      <c r="A2271" s="11"/>
      <c r="B2271" s="19">
        <v>2440</v>
      </c>
      <c r="C2271" s="74"/>
      <c r="D2271" s="87"/>
      <c r="E2271" s="78"/>
      <c r="F2271" s="78"/>
      <c r="G2271" s="80"/>
      <c r="H2271" s="49"/>
      <c r="I2271" s="79"/>
      <c r="J2271" s="27"/>
      <c r="K2271" s="27"/>
      <c r="L2271" s="79"/>
      <c r="M2271" s="81"/>
      <c r="N2271" s="29">
        <v>0</v>
      </c>
      <c r="O2271" s="30" t="str">
        <f>IF(G2271&lt;=$N$2,"",IF(F2271=[3]Pav.tvarkyklė!$B$13,"",IF(ISBLANK(R2271),"X","")))</f>
        <v/>
      </c>
      <c r="P2271" s="88"/>
      <c r="Q2271" s="78"/>
      <c r="R2271" s="78"/>
      <c r="S2271" s="63"/>
      <c r="T2271" s="63"/>
      <c r="U2271" s="34" t="str">
        <f>IFERROR(INDEX('[3]5.Grup_T'!$G$4:$G$22,MATCH('6.Turtas'!E2271,'[3]5.Grup_T'!$E$4:$E$22,0)),"0")</f>
        <v>0</v>
      </c>
      <c r="V2271" s="35">
        <f t="shared" si="493"/>
        <v>0</v>
      </c>
      <c r="W2271" s="35">
        <f>IF(NOT(ISBLANK(H2271)),(12-DATEDIF(H2271,'[3]1.Pradzia'!$D$13,"m")),0)</f>
        <v>0</v>
      </c>
      <c r="X2271" s="35">
        <f t="shared" si="494"/>
        <v>0</v>
      </c>
      <c r="Y2271" s="35">
        <f t="shared" si="490"/>
        <v>0</v>
      </c>
      <c r="Z2271" s="35">
        <f t="shared" si="502"/>
        <v>0</v>
      </c>
      <c r="AA2271" s="36">
        <f t="shared" si="495"/>
        <v>0</v>
      </c>
      <c r="AB2271" s="36">
        <f t="shared" si="496"/>
        <v>0</v>
      </c>
      <c r="AC2271" s="37">
        <f t="shared" si="497"/>
        <v>0</v>
      </c>
      <c r="AD2271" s="35">
        <f>IF(OR(YEAR(G2271)&lt;2019,O2271="X"),0,IF(ISBLANK(H2271),DATEDIF(G2271,'[3]1.Pradzia'!$D$13,"M"),DATEDIF(G2271,H2271,"m")))</f>
        <v>0</v>
      </c>
      <c r="AE2271" s="37">
        <f>IF(E2271='[3]5.Grup_T'!$E$20,0,IF(AD2271&lt;&gt;0,M2271/V2271*MIN(12,AD2271),0))</f>
        <v>0</v>
      </c>
      <c r="AF2271" s="37">
        <f t="shared" si="498"/>
        <v>0</v>
      </c>
      <c r="AG2271" s="37">
        <f t="shared" si="499"/>
        <v>0</v>
      </c>
      <c r="AH2271" s="37">
        <f t="shared" si="500"/>
        <v>0</v>
      </c>
      <c r="AI2271" s="35" t="str">
        <f t="shared" si="501"/>
        <v>Nusidėvėjęs</v>
      </c>
      <c r="AJ2271" s="38" t="str">
        <f>IF(AND(F2271&lt;&gt;[3]Pav.tvarkyklė!$B$12,F2271&lt;&gt;[3]Pav.tvarkyklė!$B$13),"GVTNT","X")</f>
        <v>GVTNT</v>
      </c>
      <c r="AK2271" s="39">
        <f t="shared" si="503"/>
        <v>0</v>
      </c>
      <c r="AL2271" s="41"/>
      <c r="AM2271" s="41"/>
      <c r="AN2271" s="41">
        <f t="shared" si="491"/>
        <v>1900</v>
      </c>
      <c r="AO2271" s="41"/>
      <c r="AP2271" s="41"/>
      <c r="AQ2271" s="41"/>
      <c r="AR2271" s="42"/>
      <c r="AS2271" s="42"/>
      <c r="AU2271" s="43">
        <f t="shared" si="492"/>
        <v>0</v>
      </c>
    </row>
    <row r="2272" spans="1:47" ht="15" customHeight="1" x14ac:dyDescent="0.25">
      <c r="A2272" s="11"/>
      <c r="B2272" s="19">
        <v>2441</v>
      </c>
      <c r="C2272" s="74"/>
      <c r="D2272" s="87"/>
      <c r="E2272" s="75"/>
      <c r="F2272" s="78"/>
      <c r="G2272" s="80"/>
      <c r="H2272" s="49"/>
      <c r="I2272" s="79"/>
      <c r="J2272" s="27"/>
      <c r="K2272" s="27"/>
      <c r="L2272" s="79"/>
      <c r="M2272" s="81"/>
      <c r="N2272" s="29">
        <v>0</v>
      </c>
      <c r="O2272" s="30" t="str">
        <f>IF(G2272&lt;=$N$2,"",IF(F2272=[3]Pav.tvarkyklė!$B$13,"",IF(ISBLANK(R2272),"X","")))</f>
        <v/>
      </c>
      <c r="P2272" s="88"/>
      <c r="Q2272" s="78"/>
      <c r="R2272" s="78"/>
      <c r="S2272" s="63"/>
      <c r="T2272" s="63"/>
      <c r="U2272" s="34" t="str">
        <f>IFERROR(INDEX('[3]5.Grup_T'!$G$4:$G$22,MATCH('6.Turtas'!E2272,'[3]5.Grup_T'!$E$4:$E$22,0)),"0")</f>
        <v>0</v>
      </c>
      <c r="V2272" s="35">
        <f t="shared" si="493"/>
        <v>0</v>
      </c>
      <c r="W2272" s="35">
        <f>IF(NOT(ISBLANK(H2272)),(12-DATEDIF(H2272,'[3]1.Pradzia'!$D$13,"m")),0)</f>
        <v>0</v>
      </c>
      <c r="X2272" s="35">
        <f t="shared" si="494"/>
        <v>0</v>
      </c>
      <c r="Y2272" s="35">
        <f t="shared" si="490"/>
        <v>0</v>
      </c>
      <c r="Z2272" s="35">
        <f t="shared" si="502"/>
        <v>0</v>
      </c>
      <c r="AA2272" s="36">
        <f t="shared" si="495"/>
        <v>0</v>
      </c>
      <c r="AB2272" s="36">
        <f t="shared" si="496"/>
        <v>0</v>
      </c>
      <c r="AC2272" s="37">
        <f t="shared" si="497"/>
        <v>0</v>
      </c>
      <c r="AD2272" s="35">
        <f>IF(OR(YEAR(G2272)&lt;2019,O2272="X"),0,IF(ISBLANK(H2272),DATEDIF(G2272,'[3]1.Pradzia'!$D$13,"M"),DATEDIF(G2272,H2272,"m")))</f>
        <v>0</v>
      </c>
      <c r="AE2272" s="37">
        <f>IF(E2272='[3]5.Grup_T'!$E$20,0,IF(AD2272&lt;&gt;0,M2272/V2272*MIN(12,AD2272),0))</f>
        <v>0</v>
      </c>
      <c r="AF2272" s="37">
        <f t="shared" si="498"/>
        <v>0</v>
      </c>
      <c r="AG2272" s="37">
        <f t="shared" si="499"/>
        <v>0</v>
      </c>
      <c r="AH2272" s="37">
        <f t="shared" si="500"/>
        <v>0</v>
      </c>
      <c r="AI2272" s="35" t="str">
        <f t="shared" si="501"/>
        <v>Nusidėvėjęs</v>
      </c>
      <c r="AJ2272" s="38" t="str">
        <f>IF(AND(F2272&lt;&gt;[3]Pav.tvarkyklė!$B$12,F2272&lt;&gt;[3]Pav.tvarkyklė!$B$13),"GVTNT","X")</f>
        <v>GVTNT</v>
      </c>
      <c r="AK2272" s="39">
        <f t="shared" si="503"/>
        <v>0</v>
      </c>
      <c r="AL2272" s="41"/>
      <c r="AM2272" s="41"/>
      <c r="AN2272" s="41">
        <f t="shared" si="491"/>
        <v>1900</v>
      </c>
      <c r="AO2272" s="41"/>
      <c r="AP2272" s="41"/>
      <c r="AQ2272" s="41"/>
      <c r="AR2272" s="42"/>
      <c r="AS2272" s="42"/>
      <c r="AU2272" s="43">
        <f t="shared" si="492"/>
        <v>0</v>
      </c>
    </row>
    <row r="2273" spans="1:47" ht="15" customHeight="1" x14ac:dyDescent="0.25">
      <c r="A2273" s="11"/>
      <c r="B2273" s="19">
        <v>2442</v>
      </c>
      <c r="C2273" s="74"/>
      <c r="D2273" s="87"/>
      <c r="E2273" s="78"/>
      <c r="F2273" s="78"/>
      <c r="G2273" s="80"/>
      <c r="H2273" s="49"/>
      <c r="I2273" s="79"/>
      <c r="J2273" s="27"/>
      <c r="K2273" s="27"/>
      <c r="L2273" s="79"/>
      <c r="M2273" s="81"/>
      <c r="N2273" s="29">
        <v>0</v>
      </c>
      <c r="O2273" s="30" t="str">
        <f>IF(G2273&lt;=$N$2,"",IF(F2273=[3]Pav.tvarkyklė!$B$13,"",IF(ISBLANK(R2273),"X","")))</f>
        <v/>
      </c>
      <c r="P2273" s="88"/>
      <c r="Q2273" s="78"/>
      <c r="R2273" s="78"/>
      <c r="S2273" s="63"/>
      <c r="T2273" s="63"/>
      <c r="U2273" s="34" t="str">
        <f>IFERROR(INDEX('[3]5.Grup_T'!$G$4:$G$22,MATCH('6.Turtas'!E2273,'[3]5.Grup_T'!$E$4:$E$22,0)),"0")</f>
        <v>0</v>
      </c>
      <c r="V2273" s="35">
        <f t="shared" si="493"/>
        <v>0</v>
      </c>
      <c r="W2273" s="35">
        <f>IF(NOT(ISBLANK(H2273)),(12-DATEDIF(H2273,'[3]1.Pradzia'!$D$13,"m")),0)</f>
        <v>0</v>
      </c>
      <c r="X2273" s="35">
        <f t="shared" si="494"/>
        <v>0</v>
      </c>
      <c r="Y2273" s="35">
        <f t="shared" si="490"/>
        <v>0</v>
      </c>
      <c r="Z2273" s="35">
        <f t="shared" si="502"/>
        <v>0</v>
      </c>
      <c r="AA2273" s="36">
        <f t="shared" si="495"/>
        <v>0</v>
      </c>
      <c r="AB2273" s="36">
        <f t="shared" si="496"/>
        <v>0</v>
      </c>
      <c r="AC2273" s="37">
        <f t="shared" si="497"/>
        <v>0</v>
      </c>
      <c r="AD2273" s="35">
        <f>IF(OR(YEAR(G2273)&lt;2019,O2273="X"),0,IF(ISBLANK(H2273),DATEDIF(G2273,'[3]1.Pradzia'!$D$13,"M"),DATEDIF(G2273,H2273,"m")))</f>
        <v>0</v>
      </c>
      <c r="AE2273" s="37">
        <f>IF(E2273='[3]5.Grup_T'!$E$20,0,IF(AD2273&lt;&gt;0,M2273/V2273*MIN(12,AD2273),0))</f>
        <v>0</v>
      </c>
      <c r="AF2273" s="37">
        <f t="shared" si="498"/>
        <v>0</v>
      </c>
      <c r="AG2273" s="37">
        <f t="shared" si="499"/>
        <v>0</v>
      </c>
      <c r="AH2273" s="37">
        <f t="shared" si="500"/>
        <v>0</v>
      </c>
      <c r="AI2273" s="35" t="str">
        <f t="shared" si="501"/>
        <v>Nusidėvėjęs</v>
      </c>
      <c r="AJ2273" s="38" t="str">
        <f>IF(AND(F2273&lt;&gt;[3]Pav.tvarkyklė!$B$12,F2273&lt;&gt;[3]Pav.tvarkyklė!$B$13),"GVTNT","X")</f>
        <v>GVTNT</v>
      </c>
      <c r="AK2273" s="39">
        <f t="shared" si="503"/>
        <v>0</v>
      </c>
      <c r="AL2273" s="41"/>
      <c r="AM2273" s="41"/>
      <c r="AN2273" s="41">
        <f t="shared" si="491"/>
        <v>1900</v>
      </c>
      <c r="AO2273" s="41"/>
      <c r="AP2273" s="41"/>
      <c r="AQ2273" s="41"/>
      <c r="AR2273" s="42"/>
      <c r="AS2273" s="42"/>
      <c r="AU2273" s="43">
        <f t="shared" si="492"/>
        <v>0</v>
      </c>
    </row>
    <row r="2274" spans="1:47" ht="15" customHeight="1" x14ac:dyDescent="0.25">
      <c r="A2274" s="11"/>
      <c r="B2274" s="19">
        <v>2443</v>
      </c>
      <c r="C2274" s="74"/>
      <c r="D2274" s="87"/>
      <c r="E2274" s="78"/>
      <c r="F2274" s="74"/>
      <c r="G2274" s="80"/>
      <c r="H2274" s="49"/>
      <c r="I2274" s="79"/>
      <c r="J2274" s="27"/>
      <c r="K2274" s="27"/>
      <c r="L2274" s="79"/>
      <c r="M2274" s="81"/>
      <c r="N2274" s="29">
        <v>0</v>
      </c>
      <c r="O2274" s="30" t="str">
        <f>IF(G2274&lt;=$N$2,"",IF(F2274=[3]Pav.tvarkyklė!$B$13,"",IF(ISBLANK(R2274),"X","")))</f>
        <v/>
      </c>
      <c r="P2274" s="88"/>
      <c r="Q2274" s="78"/>
      <c r="R2274" s="78"/>
      <c r="S2274" s="63"/>
      <c r="T2274" s="63"/>
      <c r="U2274" s="34" t="str">
        <f>IFERROR(INDEX('[3]5.Grup_T'!$G$4:$G$22,MATCH('6.Turtas'!E2274,'[3]5.Grup_T'!$E$4:$E$22,0)),"0")</f>
        <v>0</v>
      </c>
      <c r="V2274" s="35">
        <f t="shared" si="493"/>
        <v>0</v>
      </c>
      <c r="W2274" s="35">
        <f>IF(NOT(ISBLANK(H2274)),(12-DATEDIF(H2274,'[3]1.Pradzia'!$D$13,"m")),0)</f>
        <v>0</v>
      </c>
      <c r="X2274" s="35">
        <f t="shared" si="494"/>
        <v>0</v>
      </c>
      <c r="Y2274" s="35">
        <f t="shared" si="490"/>
        <v>0</v>
      </c>
      <c r="Z2274" s="35">
        <f t="shared" si="502"/>
        <v>0</v>
      </c>
      <c r="AA2274" s="36">
        <f t="shared" si="495"/>
        <v>0</v>
      </c>
      <c r="AB2274" s="36">
        <f t="shared" si="496"/>
        <v>0</v>
      </c>
      <c r="AC2274" s="37">
        <f t="shared" si="497"/>
        <v>0</v>
      </c>
      <c r="AD2274" s="35">
        <f>IF(OR(YEAR(G2274)&lt;2019,O2274="X"),0,IF(ISBLANK(H2274),DATEDIF(G2274,'[3]1.Pradzia'!$D$13,"M"),DATEDIF(G2274,H2274,"m")))</f>
        <v>0</v>
      </c>
      <c r="AE2274" s="37">
        <f>IF(E2274='[3]5.Grup_T'!$E$20,0,IF(AD2274&lt;&gt;0,M2274/V2274*MIN(12,AD2274),0))</f>
        <v>0</v>
      </c>
      <c r="AF2274" s="37">
        <f t="shared" si="498"/>
        <v>0</v>
      </c>
      <c r="AG2274" s="37">
        <f t="shared" si="499"/>
        <v>0</v>
      </c>
      <c r="AH2274" s="37">
        <f t="shared" si="500"/>
        <v>0</v>
      </c>
      <c r="AI2274" s="35" t="str">
        <f t="shared" si="501"/>
        <v>Nusidėvėjęs</v>
      </c>
      <c r="AJ2274" s="38" t="str">
        <f>IF(AND(F2274&lt;&gt;[3]Pav.tvarkyklė!$B$12,F2274&lt;&gt;[3]Pav.tvarkyklė!$B$13),"GVTNT","X")</f>
        <v>GVTNT</v>
      </c>
      <c r="AK2274" s="39">
        <f t="shared" si="503"/>
        <v>0</v>
      </c>
      <c r="AL2274" s="41"/>
      <c r="AM2274" s="41"/>
      <c r="AN2274" s="41">
        <f t="shared" si="491"/>
        <v>1900</v>
      </c>
      <c r="AO2274" s="41"/>
      <c r="AP2274" s="41"/>
      <c r="AQ2274" s="41"/>
      <c r="AR2274" s="42"/>
      <c r="AS2274" s="42"/>
      <c r="AU2274" s="43">
        <f t="shared" si="492"/>
        <v>0</v>
      </c>
    </row>
    <row r="2275" spans="1:47" ht="15" customHeight="1" x14ac:dyDescent="0.25">
      <c r="A2275" s="11"/>
      <c r="B2275" s="19">
        <v>2444</v>
      </c>
      <c r="C2275" s="74"/>
      <c r="D2275" s="77"/>
      <c r="E2275" s="75"/>
      <c r="F2275" s="74"/>
      <c r="G2275" s="80"/>
      <c r="H2275" s="49"/>
      <c r="I2275" s="79"/>
      <c r="J2275" s="27"/>
      <c r="K2275" s="27"/>
      <c r="L2275" s="79"/>
      <c r="M2275" s="81"/>
      <c r="N2275" s="29">
        <v>0</v>
      </c>
      <c r="O2275" s="30" t="str">
        <f>IF(G2275&lt;=$N$2,"",IF(F2275=[3]Pav.tvarkyklė!$B$13,"",IF(ISBLANK(R2275),"X","")))</f>
        <v/>
      </c>
      <c r="P2275" s="88"/>
      <c r="Q2275" s="78"/>
      <c r="R2275" s="78"/>
      <c r="S2275" s="63"/>
      <c r="T2275" s="63"/>
      <c r="U2275" s="34" t="str">
        <f>IFERROR(INDEX('[3]5.Grup_T'!$G$4:$G$22,MATCH('6.Turtas'!E2275,'[3]5.Grup_T'!$E$4:$E$22,0)),"0")</f>
        <v>0</v>
      </c>
      <c r="V2275" s="35">
        <f t="shared" si="493"/>
        <v>0</v>
      </c>
      <c r="W2275" s="35">
        <f>IF(NOT(ISBLANK(H2275)),(12-DATEDIF(H2275,'[3]1.Pradzia'!$D$13,"m")),0)</f>
        <v>0</v>
      </c>
      <c r="X2275" s="35">
        <f t="shared" si="494"/>
        <v>0</v>
      </c>
      <c r="Y2275" s="35">
        <f t="shared" si="490"/>
        <v>0</v>
      </c>
      <c r="Z2275" s="35">
        <f t="shared" si="502"/>
        <v>0</v>
      </c>
      <c r="AA2275" s="36">
        <f t="shared" si="495"/>
        <v>0</v>
      </c>
      <c r="AB2275" s="36">
        <f t="shared" si="496"/>
        <v>0</v>
      </c>
      <c r="AC2275" s="37">
        <f t="shared" si="497"/>
        <v>0</v>
      </c>
      <c r="AD2275" s="35">
        <f>IF(OR(YEAR(G2275)&lt;2019,O2275="X"),0,IF(ISBLANK(H2275),DATEDIF(G2275,'[3]1.Pradzia'!$D$13,"M"),DATEDIF(G2275,H2275,"m")))</f>
        <v>0</v>
      </c>
      <c r="AE2275" s="37">
        <f>IF(E2275='[3]5.Grup_T'!$E$20,0,IF(AD2275&lt;&gt;0,M2275/V2275*MIN(12,AD2275),0))</f>
        <v>0</v>
      </c>
      <c r="AF2275" s="37">
        <f t="shared" si="498"/>
        <v>0</v>
      </c>
      <c r="AG2275" s="37">
        <f t="shared" si="499"/>
        <v>0</v>
      </c>
      <c r="AH2275" s="37">
        <f t="shared" si="500"/>
        <v>0</v>
      </c>
      <c r="AI2275" s="35" t="str">
        <f t="shared" si="501"/>
        <v>Nusidėvėjęs</v>
      </c>
      <c r="AJ2275" s="38" t="str">
        <f>IF(AND(F2275&lt;&gt;[3]Pav.tvarkyklė!$B$12,F2275&lt;&gt;[3]Pav.tvarkyklė!$B$13),"GVTNT","X")</f>
        <v>GVTNT</v>
      </c>
      <c r="AK2275" s="39">
        <f t="shared" si="503"/>
        <v>0</v>
      </c>
      <c r="AL2275" s="41"/>
      <c r="AM2275" s="41"/>
      <c r="AN2275" s="41">
        <f t="shared" si="491"/>
        <v>1900</v>
      </c>
      <c r="AO2275" s="41"/>
      <c r="AP2275" s="41"/>
      <c r="AQ2275" s="41"/>
      <c r="AR2275" s="42"/>
      <c r="AS2275" s="42"/>
      <c r="AU2275" s="43">
        <f t="shared" si="492"/>
        <v>0</v>
      </c>
    </row>
    <row r="2276" spans="1:47" ht="15" customHeight="1" x14ac:dyDescent="0.25">
      <c r="A2276" s="11"/>
      <c r="B2276" s="19">
        <v>2445</v>
      </c>
      <c r="C2276" s="74"/>
      <c r="D2276" s="87"/>
      <c r="E2276" s="75"/>
      <c r="F2276" s="74"/>
      <c r="G2276" s="80"/>
      <c r="H2276" s="49"/>
      <c r="I2276" s="79"/>
      <c r="J2276" s="27"/>
      <c r="K2276" s="27"/>
      <c r="L2276" s="79"/>
      <c r="M2276" s="81"/>
      <c r="N2276" s="29">
        <v>0</v>
      </c>
      <c r="O2276" s="30" t="str">
        <f>IF(G2276&lt;=$N$2,"",IF(F2276=[3]Pav.tvarkyklė!$B$13,"",IF(ISBLANK(R2276),"X","")))</f>
        <v/>
      </c>
      <c r="P2276" s="88"/>
      <c r="Q2276" s="78"/>
      <c r="R2276" s="78"/>
      <c r="S2276" s="63"/>
      <c r="T2276" s="63"/>
      <c r="U2276" s="34" t="str">
        <f>IFERROR(INDEX('[3]5.Grup_T'!$G$4:$G$22,MATCH('6.Turtas'!E2276,'[3]5.Grup_T'!$E$4:$E$22,0)),"0")</f>
        <v>0</v>
      </c>
      <c r="V2276" s="35">
        <f t="shared" si="493"/>
        <v>0</v>
      </c>
      <c r="W2276" s="35">
        <f>IF(NOT(ISBLANK(H2276)),(12-DATEDIF(H2276,'[3]1.Pradzia'!$D$13,"m")),0)</f>
        <v>0</v>
      </c>
      <c r="X2276" s="35">
        <f t="shared" si="494"/>
        <v>0</v>
      </c>
      <c r="Y2276" s="35">
        <f t="shared" si="490"/>
        <v>0</v>
      </c>
      <c r="Z2276" s="35">
        <f t="shared" si="502"/>
        <v>0</v>
      </c>
      <c r="AA2276" s="36">
        <f t="shared" si="495"/>
        <v>0</v>
      </c>
      <c r="AB2276" s="36">
        <f t="shared" si="496"/>
        <v>0</v>
      </c>
      <c r="AC2276" s="37">
        <f t="shared" si="497"/>
        <v>0</v>
      </c>
      <c r="AD2276" s="35">
        <f>IF(OR(YEAR(G2276)&lt;2019,O2276="X"),0,IF(ISBLANK(H2276),DATEDIF(G2276,'[3]1.Pradzia'!$D$13,"M"),DATEDIF(G2276,H2276,"m")))</f>
        <v>0</v>
      </c>
      <c r="AE2276" s="37">
        <f>IF(E2276='[3]5.Grup_T'!$E$20,0,IF(AD2276&lt;&gt;0,M2276/V2276*MIN(12,AD2276),0))</f>
        <v>0</v>
      </c>
      <c r="AF2276" s="37">
        <f t="shared" si="498"/>
        <v>0</v>
      </c>
      <c r="AG2276" s="37">
        <f t="shared" si="499"/>
        <v>0</v>
      </c>
      <c r="AH2276" s="37">
        <f t="shared" si="500"/>
        <v>0</v>
      </c>
      <c r="AI2276" s="35" t="str">
        <f t="shared" si="501"/>
        <v>Nusidėvėjęs</v>
      </c>
      <c r="AJ2276" s="38" t="str">
        <f>IF(AND(F2276&lt;&gt;[3]Pav.tvarkyklė!$B$12,F2276&lt;&gt;[3]Pav.tvarkyklė!$B$13),"GVTNT","X")</f>
        <v>GVTNT</v>
      </c>
      <c r="AK2276" s="39">
        <f t="shared" si="503"/>
        <v>0</v>
      </c>
      <c r="AL2276" s="41"/>
      <c r="AM2276" s="41"/>
      <c r="AN2276" s="41">
        <f t="shared" si="491"/>
        <v>1900</v>
      </c>
      <c r="AO2276" s="41"/>
      <c r="AP2276" s="41"/>
      <c r="AQ2276" s="41"/>
      <c r="AR2276" s="42"/>
      <c r="AS2276" s="42"/>
      <c r="AU2276" s="43">
        <f t="shared" si="492"/>
        <v>0</v>
      </c>
    </row>
    <row r="2277" spans="1:47" ht="15" customHeight="1" x14ac:dyDescent="0.25">
      <c r="A2277" s="11"/>
      <c r="B2277" s="19">
        <v>2446</v>
      </c>
      <c r="C2277" s="74"/>
      <c r="D2277" s="77"/>
      <c r="E2277" s="75"/>
      <c r="F2277" s="74"/>
      <c r="G2277" s="80"/>
      <c r="H2277" s="49"/>
      <c r="I2277" s="79"/>
      <c r="J2277" s="27"/>
      <c r="K2277" s="27"/>
      <c r="L2277" s="79"/>
      <c r="M2277" s="81"/>
      <c r="N2277" s="29">
        <v>0</v>
      </c>
      <c r="O2277" s="30" t="str">
        <f>IF(G2277&lt;=$N$2,"",IF(F2277=[3]Pav.tvarkyklė!$B$13,"",IF(ISBLANK(R2277),"X","")))</f>
        <v/>
      </c>
      <c r="P2277" s="88"/>
      <c r="Q2277" s="78"/>
      <c r="R2277" s="78"/>
      <c r="S2277" s="63"/>
      <c r="T2277" s="63"/>
      <c r="U2277" s="34" t="str">
        <f>IFERROR(INDEX('[3]5.Grup_T'!$G$4:$G$22,MATCH('6.Turtas'!E2277,'[3]5.Grup_T'!$E$4:$E$22,0)),"0")</f>
        <v>0</v>
      </c>
      <c r="V2277" s="35">
        <f t="shared" si="493"/>
        <v>0</v>
      </c>
      <c r="W2277" s="35">
        <f>IF(NOT(ISBLANK(H2277)),(12-DATEDIF(H2277,'[3]1.Pradzia'!$D$13,"m")),0)</f>
        <v>0</v>
      </c>
      <c r="X2277" s="35">
        <f t="shared" si="494"/>
        <v>0</v>
      </c>
      <c r="Y2277" s="35">
        <f t="shared" si="490"/>
        <v>0</v>
      </c>
      <c r="Z2277" s="35">
        <f t="shared" si="502"/>
        <v>0</v>
      </c>
      <c r="AA2277" s="36">
        <f t="shared" si="495"/>
        <v>0</v>
      </c>
      <c r="AB2277" s="36">
        <f t="shared" si="496"/>
        <v>0</v>
      </c>
      <c r="AC2277" s="37">
        <f t="shared" si="497"/>
        <v>0</v>
      </c>
      <c r="AD2277" s="35">
        <f>IF(OR(YEAR(G2277)&lt;2019,O2277="X"),0,IF(ISBLANK(H2277),DATEDIF(G2277,'[3]1.Pradzia'!$D$13,"M"),DATEDIF(G2277,H2277,"m")))</f>
        <v>0</v>
      </c>
      <c r="AE2277" s="37">
        <f>IF(E2277='[3]5.Grup_T'!$E$20,0,IF(AD2277&lt;&gt;0,M2277/V2277*MIN(12,AD2277),0))</f>
        <v>0</v>
      </c>
      <c r="AF2277" s="37">
        <f t="shared" si="498"/>
        <v>0</v>
      </c>
      <c r="AG2277" s="37">
        <f t="shared" si="499"/>
        <v>0</v>
      </c>
      <c r="AH2277" s="37">
        <f t="shared" si="500"/>
        <v>0</v>
      </c>
      <c r="AI2277" s="35" t="str">
        <f t="shared" si="501"/>
        <v>Nusidėvėjęs</v>
      </c>
      <c r="AJ2277" s="38" t="str">
        <f>IF(AND(F2277&lt;&gt;[3]Pav.tvarkyklė!$B$12,F2277&lt;&gt;[3]Pav.tvarkyklė!$B$13),"GVTNT","X")</f>
        <v>GVTNT</v>
      </c>
      <c r="AK2277" s="39">
        <f t="shared" si="503"/>
        <v>0</v>
      </c>
      <c r="AL2277" s="41"/>
      <c r="AM2277" s="41"/>
      <c r="AN2277" s="41">
        <f t="shared" si="491"/>
        <v>1900</v>
      </c>
      <c r="AO2277" s="41"/>
      <c r="AP2277" s="41"/>
      <c r="AQ2277" s="41"/>
      <c r="AR2277" s="42"/>
      <c r="AS2277" s="42"/>
      <c r="AU2277" s="43">
        <f t="shared" si="492"/>
        <v>0</v>
      </c>
    </row>
    <row r="2278" spans="1:47" ht="15" customHeight="1" x14ac:dyDescent="0.25">
      <c r="A2278" s="11"/>
      <c r="B2278" s="19">
        <v>2447</v>
      </c>
      <c r="C2278" s="74"/>
      <c r="D2278" s="77"/>
      <c r="E2278" s="75"/>
      <c r="F2278" s="74"/>
      <c r="G2278" s="80"/>
      <c r="H2278" s="49"/>
      <c r="I2278" s="79"/>
      <c r="J2278" s="27"/>
      <c r="K2278" s="27"/>
      <c r="L2278" s="79"/>
      <c r="M2278" s="81"/>
      <c r="N2278" s="29">
        <v>0</v>
      </c>
      <c r="O2278" s="30" t="str">
        <f>IF(G2278&lt;=$N$2,"",IF(F2278=[3]Pav.tvarkyklė!$B$13,"",IF(ISBLANK(R2278),"X","")))</f>
        <v/>
      </c>
      <c r="P2278" s="88"/>
      <c r="Q2278" s="78"/>
      <c r="R2278" s="78"/>
      <c r="S2278" s="63"/>
      <c r="T2278" s="63"/>
      <c r="U2278" s="34" t="str">
        <f>IFERROR(INDEX('[3]5.Grup_T'!$G$4:$G$22,MATCH('6.Turtas'!E2278,'[3]5.Grup_T'!$E$4:$E$22,0)),"0")</f>
        <v>0</v>
      </c>
      <c r="V2278" s="35">
        <f t="shared" si="493"/>
        <v>0</v>
      </c>
      <c r="W2278" s="35">
        <f>IF(NOT(ISBLANK(H2278)),(12-DATEDIF(H2278,'[3]1.Pradzia'!$D$13,"m")),0)</f>
        <v>0</v>
      </c>
      <c r="X2278" s="35">
        <f t="shared" si="494"/>
        <v>0</v>
      </c>
      <c r="Y2278" s="35">
        <f t="shared" si="490"/>
        <v>0</v>
      </c>
      <c r="Z2278" s="35">
        <f t="shared" si="502"/>
        <v>0</v>
      </c>
      <c r="AA2278" s="36">
        <f t="shared" si="495"/>
        <v>0</v>
      </c>
      <c r="AB2278" s="36">
        <f t="shared" si="496"/>
        <v>0</v>
      </c>
      <c r="AC2278" s="37">
        <f t="shared" si="497"/>
        <v>0</v>
      </c>
      <c r="AD2278" s="35">
        <f>IF(OR(YEAR(G2278)&lt;2019,O2278="X"),0,IF(ISBLANK(H2278),DATEDIF(G2278,'[3]1.Pradzia'!$D$13,"M"),DATEDIF(G2278,H2278,"m")))</f>
        <v>0</v>
      </c>
      <c r="AE2278" s="37">
        <f>IF(E2278='[3]5.Grup_T'!$E$20,0,IF(AD2278&lt;&gt;0,M2278/V2278*MIN(12,AD2278),0))</f>
        <v>0</v>
      </c>
      <c r="AF2278" s="37">
        <f t="shared" si="498"/>
        <v>0</v>
      </c>
      <c r="AG2278" s="37">
        <f t="shared" si="499"/>
        <v>0</v>
      </c>
      <c r="AH2278" s="37">
        <f t="shared" si="500"/>
        <v>0</v>
      </c>
      <c r="AI2278" s="35" t="str">
        <f t="shared" si="501"/>
        <v>Nusidėvėjęs</v>
      </c>
      <c r="AJ2278" s="38" t="str">
        <f>IF(AND(F2278&lt;&gt;[3]Pav.tvarkyklė!$B$12,F2278&lt;&gt;[3]Pav.tvarkyklė!$B$13),"GVTNT","X")</f>
        <v>GVTNT</v>
      </c>
      <c r="AK2278" s="39">
        <f t="shared" si="503"/>
        <v>0</v>
      </c>
      <c r="AL2278" s="41"/>
      <c r="AM2278" s="41"/>
      <c r="AN2278" s="41">
        <f t="shared" si="491"/>
        <v>1900</v>
      </c>
      <c r="AO2278" s="41"/>
      <c r="AP2278" s="41"/>
      <c r="AQ2278" s="41"/>
      <c r="AR2278" s="42"/>
      <c r="AS2278" s="42"/>
      <c r="AU2278" s="43">
        <f t="shared" si="492"/>
        <v>0</v>
      </c>
    </row>
    <row r="2279" spans="1:47" ht="15" customHeight="1" x14ac:dyDescent="0.25">
      <c r="A2279" s="11"/>
      <c r="B2279" s="19">
        <v>2448</v>
      </c>
      <c r="C2279" s="74"/>
      <c r="D2279" s="77"/>
      <c r="E2279" s="75"/>
      <c r="F2279" s="74"/>
      <c r="G2279" s="80"/>
      <c r="H2279" s="49"/>
      <c r="I2279" s="79"/>
      <c r="J2279" s="27"/>
      <c r="K2279" s="27"/>
      <c r="L2279" s="79"/>
      <c r="M2279" s="81"/>
      <c r="N2279" s="29">
        <v>0</v>
      </c>
      <c r="O2279" s="30" t="str">
        <f>IF(G2279&lt;=$N$2,"",IF(F2279=[3]Pav.tvarkyklė!$B$13,"",IF(ISBLANK(R2279),"X","")))</f>
        <v/>
      </c>
      <c r="P2279" s="88"/>
      <c r="Q2279" s="78"/>
      <c r="R2279" s="78"/>
      <c r="S2279" s="63"/>
      <c r="T2279" s="63"/>
      <c r="U2279" s="34" t="str">
        <f>IFERROR(INDEX('[3]5.Grup_T'!$G$4:$G$22,MATCH('6.Turtas'!E2279,'[3]5.Grup_T'!$E$4:$E$22,0)),"0")</f>
        <v>0</v>
      </c>
      <c r="V2279" s="35">
        <f t="shared" si="493"/>
        <v>0</v>
      </c>
      <c r="W2279" s="35">
        <f>IF(NOT(ISBLANK(H2279)),(12-DATEDIF(H2279,'[3]1.Pradzia'!$D$13,"m")),0)</f>
        <v>0</v>
      </c>
      <c r="X2279" s="35">
        <f t="shared" si="494"/>
        <v>0</v>
      </c>
      <c r="Y2279" s="35">
        <f t="shared" si="490"/>
        <v>0</v>
      </c>
      <c r="Z2279" s="35">
        <f t="shared" si="502"/>
        <v>0</v>
      </c>
      <c r="AA2279" s="36">
        <f t="shared" si="495"/>
        <v>0</v>
      </c>
      <c r="AB2279" s="36">
        <f t="shared" si="496"/>
        <v>0</v>
      </c>
      <c r="AC2279" s="37">
        <f t="shared" si="497"/>
        <v>0</v>
      </c>
      <c r="AD2279" s="35">
        <f>IF(OR(YEAR(G2279)&lt;2019,O2279="X"),0,IF(ISBLANK(H2279),DATEDIF(G2279,'[3]1.Pradzia'!$D$13,"M"),DATEDIF(G2279,H2279,"m")))</f>
        <v>0</v>
      </c>
      <c r="AE2279" s="37">
        <f>IF(E2279='[3]5.Grup_T'!$E$20,0,IF(AD2279&lt;&gt;0,M2279/V2279*MIN(12,AD2279),0))</f>
        <v>0</v>
      </c>
      <c r="AF2279" s="37">
        <f t="shared" si="498"/>
        <v>0</v>
      </c>
      <c r="AG2279" s="37">
        <f t="shared" si="499"/>
        <v>0</v>
      </c>
      <c r="AH2279" s="37">
        <f t="shared" si="500"/>
        <v>0</v>
      </c>
      <c r="AI2279" s="35" t="str">
        <f t="shared" si="501"/>
        <v>Nusidėvėjęs</v>
      </c>
      <c r="AJ2279" s="38" t="str">
        <f>IF(AND(F2279&lt;&gt;[3]Pav.tvarkyklė!$B$12,F2279&lt;&gt;[3]Pav.tvarkyklė!$B$13),"GVTNT","X")</f>
        <v>GVTNT</v>
      </c>
      <c r="AK2279" s="39">
        <f t="shared" si="503"/>
        <v>0</v>
      </c>
      <c r="AL2279" s="41"/>
      <c r="AM2279" s="41"/>
      <c r="AN2279" s="41">
        <f t="shared" si="491"/>
        <v>1900</v>
      </c>
      <c r="AO2279" s="41"/>
      <c r="AP2279" s="41"/>
      <c r="AQ2279" s="41"/>
      <c r="AR2279" s="42"/>
      <c r="AS2279" s="42"/>
      <c r="AU2279" s="43">
        <f t="shared" si="492"/>
        <v>0</v>
      </c>
    </row>
    <row r="2280" spans="1:47" ht="15" customHeight="1" x14ac:dyDescent="0.25">
      <c r="A2280" s="11"/>
      <c r="B2280" s="19">
        <v>2449</v>
      </c>
      <c r="C2280" s="74"/>
      <c r="D2280" s="87"/>
      <c r="E2280" s="75"/>
      <c r="F2280" s="74"/>
      <c r="G2280" s="80"/>
      <c r="H2280" s="49"/>
      <c r="I2280" s="79"/>
      <c r="J2280" s="27"/>
      <c r="K2280" s="27"/>
      <c r="L2280" s="79"/>
      <c r="M2280" s="81"/>
      <c r="N2280" s="29">
        <v>0</v>
      </c>
      <c r="O2280" s="30" t="str">
        <f>IF(G2280&lt;=$N$2,"",IF(F2280=[3]Pav.tvarkyklė!$B$13,"",IF(ISBLANK(R2280),"X","")))</f>
        <v/>
      </c>
      <c r="P2280" s="88"/>
      <c r="Q2280" s="78"/>
      <c r="R2280" s="78"/>
      <c r="S2280" s="63"/>
      <c r="T2280" s="63"/>
      <c r="U2280" s="34" t="str">
        <f>IFERROR(INDEX('[3]5.Grup_T'!$G$4:$G$22,MATCH('6.Turtas'!E2280,'[3]5.Grup_T'!$E$4:$E$22,0)),"0")</f>
        <v>0</v>
      </c>
      <c r="V2280" s="35">
        <f t="shared" si="493"/>
        <v>0</v>
      </c>
      <c r="W2280" s="35">
        <f>IF(NOT(ISBLANK(H2280)),(12-DATEDIF(H2280,'[3]1.Pradzia'!$D$13,"m")),0)</f>
        <v>0</v>
      </c>
      <c r="X2280" s="35">
        <f t="shared" si="494"/>
        <v>0</v>
      </c>
      <c r="Y2280" s="35">
        <f t="shared" si="490"/>
        <v>0</v>
      </c>
      <c r="Z2280" s="35">
        <f t="shared" si="502"/>
        <v>0</v>
      </c>
      <c r="AA2280" s="36">
        <f t="shared" si="495"/>
        <v>0</v>
      </c>
      <c r="AB2280" s="36">
        <f t="shared" si="496"/>
        <v>0</v>
      </c>
      <c r="AC2280" s="37">
        <f t="shared" si="497"/>
        <v>0</v>
      </c>
      <c r="AD2280" s="35">
        <f>IF(OR(YEAR(G2280)&lt;2019,O2280="X"),0,IF(ISBLANK(H2280),DATEDIF(G2280,'[3]1.Pradzia'!$D$13,"M"),DATEDIF(G2280,H2280,"m")))</f>
        <v>0</v>
      </c>
      <c r="AE2280" s="37">
        <f>IF(E2280='[3]5.Grup_T'!$E$20,0,IF(AD2280&lt;&gt;0,M2280/V2280*MIN(12,AD2280),0))</f>
        <v>0</v>
      </c>
      <c r="AF2280" s="37">
        <f t="shared" si="498"/>
        <v>0</v>
      </c>
      <c r="AG2280" s="37">
        <f t="shared" si="499"/>
        <v>0</v>
      </c>
      <c r="AH2280" s="37">
        <f t="shared" si="500"/>
        <v>0</v>
      </c>
      <c r="AI2280" s="35" t="str">
        <f t="shared" si="501"/>
        <v>Nusidėvėjęs</v>
      </c>
      <c r="AJ2280" s="38" t="str">
        <f>IF(AND(F2280&lt;&gt;[3]Pav.tvarkyklė!$B$12,F2280&lt;&gt;[3]Pav.tvarkyklė!$B$13),"GVTNT","X")</f>
        <v>GVTNT</v>
      </c>
      <c r="AK2280" s="39">
        <f t="shared" si="503"/>
        <v>0</v>
      </c>
      <c r="AL2280" s="41"/>
      <c r="AM2280" s="41"/>
      <c r="AN2280" s="41">
        <f t="shared" si="491"/>
        <v>1900</v>
      </c>
      <c r="AO2280" s="41"/>
      <c r="AP2280" s="41"/>
      <c r="AQ2280" s="41"/>
      <c r="AR2280" s="42"/>
      <c r="AS2280" s="42"/>
      <c r="AU2280" s="43">
        <f t="shared" si="492"/>
        <v>0</v>
      </c>
    </row>
    <row r="2281" spans="1:47" ht="15" customHeight="1" x14ac:dyDescent="0.25">
      <c r="A2281" s="11"/>
      <c r="B2281" s="19">
        <v>2450</v>
      </c>
      <c r="C2281" s="74"/>
      <c r="D2281" s="87"/>
      <c r="E2281" s="75"/>
      <c r="F2281" s="74"/>
      <c r="G2281" s="80"/>
      <c r="H2281" s="49"/>
      <c r="I2281" s="79"/>
      <c r="J2281" s="27"/>
      <c r="K2281" s="27"/>
      <c r="L2281" s="79"/>
      <c r="M2281" s="81"/>
      <c r="N2281" s="29">
        <v>0</v>
      </c>
      <c r="O2281" s="30" t="str">
        <f>IF(G2281&lt;=$N$2,"",IF(F2281=[3]Pav.tvarkyklė!$B$13,"",IF(ISBLANK(R2281),"X","")))</f>
        <v/>
      </c>
      <c r="P2281" s="88"/>
      <c r="Q2281" s="78"/>
      <c r="R2281" s="78"/>
      <c r="S2281" s="63"/>
      <c r="T2281" s="63"/>
      <c r="U2281" s="34" t="str">
        <f>IFERROR(INDEX('[3]5.Grup_T'!$G$4:$G$22,MATCH('6.Turtas'!E2281,'[3]5.Grup_T'!$E$4:$E$22,0)),"0")</f>
        <v>0</v>
      </c>
      <c r="V2281" s="35">
        <f t="shared" si="493"/>
        <v>0</v>
      </c>
      <c r="W2281" s="35">
        <f>IF(NOT(ISBLANK(H2281)),(12-DATEDIF(H2281,'[3]1.Pradzia'!$D$13,"m")),0)</f>
        <v>0</v>
      </c>
      <c r="X2281" s="35">
        <f t="shared" si="494"/>
        <v>0</v>
      </c>
      <c r="Y2281" s="35">
        <f t="shared" si="490"/>
        <v>0</v>
      </c>
      <c r="Z2281" s="35">
        <f t="shared" si="502"/>
        <v>0</v>
      </c>
      <c r="AA2281" s="36">
        <f t="shared" si="495"/>
        <v>0</v>
      </c>
      <c r="AB2281" s="36">
        <f t="shared" si="496"/>
        <v>0</v>
      </c>
      <c r="AC2281" s="37">
        <f t="shared" si="497"/>
        <v>0</v>
      </c>
      <c r="AD2281" s="35">
        <f>IF(OR(YEAR(G2281)&lt;2019,O2281="X"),0,IF(ISBLANK(H2281),DATEDIF(G2281,'[3]1.Pradzia'!$D$13,"M"),DATEDIF(G2281,H2281,"m")))</f>
        <v>0</v>
      </c>
      <c r="AE2281" s="37">
        <f>IF(E2281='[3]5.Grup_T'!$E$20,0,IF(AD2281&lt;&gt;0,M2281/V2281*MIN(12,AD2281),0))</f>
        <v>0</v>
      </c>
      <c r="AF2281" s="37">
        <f t="shared" si="498"/>
        <v>0</v>
      </c>
      <c r="AG2281" s="37">
        <f t="shared" si="499"/>
        <v>0</v>
      </c>
      <c r="AH2281" s="37">
        <f t="shared" si="500"/>
        <v>0</v>
      </c>
      <c r="AI2281" s="35" t="str">
        <f t="shared" si="501"/>
        <v>Nusidėvėjęs</v>
      </c>
      <c r="AJ2281" s="38" t="str">
        <f>IF(AND(F2281&lt;&gt;[3]Pav.tvarkyklė!$B$12,F2281&lt;&gt;[3]Pav.tvarkyklė!$B$13),"GVTNT","X")</f>
        <v>GVTNT</v>
      </c>
      <c r="AK2281" s="39">
        <f t="shared" si="503"/>
        <v>0</v>
      </c>
      <c r="AL2281" s="41"/>
      <c r="AM2281" s="41"/>
      <c r="AN2281" s="41">
        <f t="shared" si="491"/>
        <v>1900</v>
      </c>
      <c r="AO2281" s="41"/>
      <c r="AP2281" s="41"/>
      <c r="AQ2281" s="41"/>
      <c r="AR2281" s="42"/>
      <c r="AS2281" s="42"/>
      <c r="AU2281" s="43">
        <f t="shared" si="492"/>
        <v>0</v>
      </c>
    </row>
    <row r="2282" spans="1:47" ht="15" customHeight="1" x14ac:dyDescent="0.25">
      <c r="A2282" s="11"/>
      <c r="B2282" s="19">
        <v>2451</v>
      </c>
      <c r="C2282" s="74"/>
      <c r="D2282" s="77"/>
      <c r="E2282" s="75"/>
      <c r="F2282" s="74"/>
      <c r="G2282" s="80"/>
      <c r="H2282" s="49"/>
      <c r="I2282" s="79"/>
      <c r="J2282" s="27"/>
      <c r="K2282" s="27"/>
      <c r="L2282" s="79"/>
      <c r="M2282" s="81"/>
      <c r="N2282" s="29">
        <v>0</v>
      </c>
      <c r="O2282" s="30" t="str">
        <f>IF(G2282&lt;=$N$2,"",IF(F2282=[3]Pav.tvarkyklė!$B$13,"",IF(ISBLANK(R2282),"X","")))</f>
        <v/>
      </c>
      <c r="P2282" s="88"/>
      <c r="Q2282" s="78"/>
      <c r="R2282" s="78"/>
      <c r="S2282" s="63"/>
      <c r="T2282" s="63"/>
      <c r="U2282" s="34" t="str">
        <f>IFERROR(INDEX('[3]5.Grup_T'!$G$4:$G$22,MATCH('6.Turtas'!E2282,'[3]5.Grup_T'!$E$4:$E$22,0)),"0")</f>
        <v>0</v>
      </c>
      <c r="V2282" s="35">
        <f t="shared" si="493"/>
        <v>0</v>
      </c>
      <c r="W2282" s="35">
        <f>IF(NOT(ISBLANK(H2282)),(12-DATEDIF(H2282,'[3]1.Pradzia'!$D$13,"m")),0)</f>
        <v>0</v>
      </c>
      <c r="X2282" s="35">
        <f t="shared" si="494"/>
        <v>0</v>
      </c>
      <c r="Y2282" s="35">
        <f t="shared" si="490"/>
        <v>0</v>
      </c>
      <c r="Z2282" s="35">
        <f t="shared" si="502"/>
        <v>0</v>
      </c>
      <c r="AA2282" s="36">
        <f t="shared" si="495"/>
        <v>0</v>
      </c>
      <c r="AB2282" s="36">
        <f t="shared" si="496"/>
        <v>0</v>
      </c>
      <c r="AC2282" s="37">
        <f t="shared" si="497"/>
        <v>0</v>
      </c>
      <c r="AD2282" s="35">
        <f>IF(OR(YEAR(G2282)&lt;2019,O2282="X"),0,IF(ISBLANK(H2282),DATEDIF(G2282,'[3]1.Pradzia'!$D$13,"M"),DATEDIF(G2282,H2282,"m")))</f>
        <v>0</v>
      </c>
      <c r="AE2282" s="37">
        <f>IF(E2282='[3]5.Grup_T'!$E$20,0,IF(AD2282&lt;&gt;0,M2282/V2282*MIN(12,AD2282),0))</f>
        <v>0</v>
      </c>
      <c r="AF2282" s="37">
        <f t="shared" si="498"/>
        <v>0</v>
      </c>
      <c r="AG2282" s="37">
        <f t="shared" si="499"/>
        <v>0</v>
      </c>
      <c r="AH2282" s="37">
        <f t="shared" si="500"/>
        <v>0</v>
      </c>
      <c r="AI2282" s="35" t="str">
        <f t="shared" si="501"/>
        <v>Nusidėvėjęs</v>
      </c>
      <c r="AJ2282" s="38" t="str">
        <f>IF(AND(F2282&lt;&gt;[3]Pav.tvarkyklė!$B$12,F2282&lt;&gt;[3]Pav.tvarkyklė!$B$13),"GVTNT","X")</f>
        <v>GVTNT</v>
      </c>
      <c r="AK2282" s="39">
        <f t="shared" si="503"/>
        <v>0</v>
      </c>
      <c r="AL2282" s="41"/>
      <c r="AM2282" s="41"/>
      <c r="AN2282" s="41">
        <f t="shared" si="491"/>
        <v>1900</v>
      </c>
      <c r="AO2282" s="41"/>
      <c r="AP2282" s="41"/>
      <c r="AQ2282" s="41"/>
      <c r="AR2282" s="42"/>
      <c r="AS2282" s="42"/>
      <c r="AU2282" s="43">
        <f t="shared" si="492"/>
        <v>0</v>
      </c>
    </row>
    <row r="2283" spans="1:47" ht="15" customHeight="1" x14ac:dyDescent="0.25">
      <c r="A2283" s="11"/>
      <c r="B2283" s="19">
        <v>2452</v>
      </c>
      <c r="C2283" s="74"/>
      <c r="D2283" s="87"/>
      <c r="E2283" s="75"/>
      <c r="F2283" s="74"/>
      <c r="G2283" s="80"/>
      <c r="H2283" s="49"/>
      <c r="I2283" s="79"/>
      <c r="J2283" s="27"/>
      <c r="K2283" s="27"/>
      <c r="L2283" s="79"/>
      <c r="M2283" s="81"/>
      <c r="N2283" s="29">
        <v>0</v>
      </c>
      <c r="O2283" s="30" t="str">
        <f>IF(G2283&lt;=$N$2,"",IF(F2283=[3]Pav.tvarkyklė!$B$13,"",IF(ISBLANK(R2283),"X","")))</f>
        <v/>
      </c>
      <c r="P2283" s="88"/>
      <c r="Q2283" s="78"/>
      <c r="R2283" s="78"/>
      <c r="S2283" s="63"/>
      <c r="T2283" s="63"/>
      <c r="U2283" s="34" t="str">
        <f>IFERROR(INDEX('[3]5.Grup_T'!$G$4:$G$22,MATCH('6.Turtas'!E2283,'[3]5.Grup_T'!$E$4:$E$22,0)),"0")</f>
        <v>0</v>
      </c>
      <c r="V2283" s="35">
        <f t="shared" si="493"/>
        <v>0</v>
      </c>
      <c r="W2283" s="35">
        <f>IF(NOT(ISBLANK(H2283)),(12-DATEDIF(H2283,'[3]1.Pradzia'!$D$13,"m")),0)</f>
        <v>0</v>
      </c>
      <c r="X2283" s="35">
        <f t="shared" si="494"/>
        <v>0</v>
      </c>
      <c r="Y2283" s="35">
        <f t="shared" si="490"/>
        <v>0</v>
      </c>
      <c r="Z2283" s="35">
        <f t="shared" si="502"/>
        <v>0</v>
      </c>
      <c r="AA2283" s="36">
        <f t="shared" si="495"/>
        <v>0</v>
      </c>
      <c r="AB2283" s="36">
        <f t="shared" si="496"/>
        <v>0</v>
      </c>
      <c r="AC2283" s="37">
        <f t="shared" si="497"/>
        <v>0</v>
      </c>
      <c r="AD2283" s="35">
        <f>IF(OR(YEAR(G2283)&lt;2019,O2283="X"),0,IF(ISBLANK(H2283),DATEDIF(G2283,'[3]1.Pradzia'!$D$13,"M"),DATEDIF(G2283,H2283,"m")))</f>
        <v>0</v>
      </c>
      <c r="AE2283" s="37">
        <f>IF(E2283='[3]5.Grup_T'!$E$20,0,IF(AD2283&lt;&gt;0,M2283/V2283*MIN(12,AD2283),0))</f>
        <v>0</v>
      </c>
      <c r="AF2283" s="37">
        <f t="shared" si="498"/>
        <v>0</v>
      </c>
      <c r="AG2283" s="37">
        <f t="shared" si="499"/>
        <v>0</v>
      </c>
      <c r="AH2283" s="37">
        <f t="shared" si="500"/>
        <v>0</v>
      </c>
      <c r="AI2283" s="35" t="str">
        <f t="shared" si="501"/>
        <v>Nusidėvėjęs</v>
      </c>
      <c r="AJ2283" s="38" t="str">
        <f>IF(AND(F2283&lt;&gt;[3]Pav.tvarkyklė!$B$12,F2283&lt;&gt;[3]Pav.tvarkyklė!$B$13),"GVTNT","X")</f>
        <v>GVTNT</v>
      </c>
      <c r="AK2283" s="39">
        <f t="shared" si="503"/>
        <v>0</v>
      </c>
      <c r="AL2283" s="41"/>
      <c r="AM2283" s="41"/>
      <c r="AN2283" s="41">
        <f t="shared" si="491"/>
        <v>1900</v>
      </c>
      <c r="AO2283" s="41"/>
      <c r="AP2283" s="41"/>
      <c r="AQ2283" s="41"/>
      <c r="AR2283" s="42"/>
      <c r="AS2283" s="42"/>
      <c r="AU2283" s="43">
        <f t="shared" si="492"/>
        <v>0</v>
      </c>
    </row>
    <row r="2284" spans="1:47" ht="15" customHeight="1" x14ac:dyDescent="0.25">
      <c r="A2284" s="11"/>
      <c r="B2284" s="19">
        <v>2453</v>
      </c>
      <c r="C2284" s="74"/>
      <c r="D2284" s="77"/>
      <c r="E2284" s="75"/>
      <c r="F2284" s="74"/>
      <c r="G2284" s="80"/>
      <c r="H2284" s="49"/>
      <c r="I2284" s="79"/>
      <c r="J2284" s="27"/>
      <c r="K2284" s="27"/>
      <c r="L2284" s="79"/>
      <c r="M2284" s="81"/>
      <c r="N2284" s="29">
        <v>0</v>
      </c>
      <c r="O2284" s="30" t="str">
        <f>IF(G2284&lt;=$N$2,"",IF(F2284=[3]Pav.tvarkyklė!$B$13,"",IF(ISBLANK(R2284),"X","")))</f>
        <v/>
      </c>
      <c r="P2284" s="88"/>
      <c r="Q2284" s="78"/>
      <c r="R2284" s="78"/>
      <c r="S2284" s="63"/>
      <c r="T2284" s="63"/>
      <c r="U2284" s="34" t="str">
        <f>IFERROR(INDEX('[3]5.Grup_T'!$G$4:$G$22,MATCH('6.Turtas'!E2284,'[3]5.Grup_T'!$E$4:$E$22,0)),"0")</f>
        <v>0</v>
      </c>
      <c r="V2284" s="35">
        <f t="shared" si="493"/>
        <v>0</v>
      </c>
      <c r="W2284" s="35">
        <f>IF(NOT(ISBLANK(H2284)),(12-DATEDIF(H2284,'[3]1.Pradzia'!$D$13,"m")),0)</f>
        <v>0</v>
      </c>
      <c r="X2284" s="35">
        <f t="shared" si="494"/>
        <v>0</v>
      </c>
      <c r="Y2284" s="35">
        <f t="shared" si="490"/>
        <v>0</v>
      </c>
      <c r="Z2284" s="35">
        <f t="shared" si="502"/>
        <v>0</v>
      </c>
      <c r="AA2284" s="36">
        <f t="shared" si="495"/>
        <v>0</v>
      </c>
      <c r="AB2284" s="36">
        <f t="shared" si="496"/>
        <v>0</v>
      </c>
      <c r="AC2284" s="37">
        <f t="shared" si="497"/>
        <v>0</v>
      </c>
      <c r="AD2284" s="35">
        <f>IF(OR(YEAR(G2284)&lt;2019,O2284="X"),0,IF(ISBLANK(H2284),DATEDIF(G2284,'[3]1.Pradzia'!$D$13,"M"),DATEDIF(G2284,H2284,"m")))</f>
        <v>0</v>
      </c>
      <c r="AE2284" s="37">
        <f>IF(E2284='[3]5.Grup_T'!$E$20,0,IF(AD2284&lt;&gt;0,M2284/V2284*MIN(12,AD2284),0))</f>
        <v>0</v>
      </c>
      <c r="AF2284" s="37">
        <f t="shared" si="498"/>
        <v>0</v>
      </c>
      <c r="AG2284" s="37">
        <f t="shared" si="499"/>
        <v>0</v>
      </c>
      <c r="AH2284" s="37">
        <f t="shared" si="500"/>
        <v>0</v>
      </c>
      <c r="AI2284" s="35" t="str">
        <f t="shared" si="501"/>
        <v>Nusidėvėjęs</v>
      </c>
      <c r="AJ2284" s="38" t="str">
        <f>IF(AND(F2284&lt;&gt;[3]Pav.tvarkyklė!$B$12,F2284&lt;&gt;[3]Pav.tvarkyklė!$B$13),"GVTNT","X")</f>
        <v>GVTNT</v>
      </c>
      <c r="AK2284" s="39">
        <f t="shared" si="503"/>
        <v>0</v>
      </c>
      <c r="AL2284" s="41"/>
      <c r="AM2284" s="41"/>
      <c r="AN2284" s="41">
        <f t="shared" si="491"/>
        <v>1900</v>
      </c>
      <c r="AO2284" s="41"/>
      <c r="AP2284" s="41"/>
      <c r="AQ2284" s="41"/>
      <c r="AR2284" s="42"/>
      <c r="AS2284" s="42"/>
      <c r="AU2284" s="43">
        <f t="shared" si="492"/>
        <v>0</v>
      </c>
    </row>
    <row r="2285" spans="1:47" ht="15" customHeight="1" x14ac:dyDescent="0.25">
      <c r="A2285" s="11"/>
      <c r="B2285" s="19">
        <v>2454</v>
      </c>
      <c r="C2285" s="74"/>
      <c r="D2285" s="87"/>
      <c r="E2285" s="75"/>
      <c r="F2285" s="74"/>
      <c r="G2285" s="80"/>
      <c r="H2285" s="49"/>
      <c r="I2285" s="79"/>
      <c r="J2285" s="27"/>
      <c r="K2285" s="27"/>
      <c r="L2285" s="79"/>
      <c r="M2285" s="81"/>
      <c r="N2285" s="29">
        <v>0</v>
      </c>
      <c r="O2285" s="30" t="str">
        <f>IF(G2285&lt;=$N$2,"",IF(F2285=[3]Pav.tvarkyklė!$B$13,"",IF(ISBLANK(R2285),"X","")))</f>
        <v/>
      </c>
      <c r="P2285" s="88"/>
      <c r="Q2285" s="78"/>
      <c r="R2285" s="78"/>
      <c r="S2285" s="63"/>
      <c r="T2285" s="63"/>
      <c r="U2285" s="34" t="str">
        <f>IFERROR(INDEX('[3]5.Grup_T'!$G$4:$G$22,MATCH('6.Turtas'!E2285,'[3]5.Grup_T'!$E$4:$E$22,0)),"0")</f>
        <v>0</v>
      </c>
      <c r="V2285" s="35">
        <f t="shared" si="493"/>
        <v>0</v>
      </c>
      <c r="W2285" s="35">
        <f>IF(NOT(ISBLANK(H2285)),(12-DATEDIF(H2285,'[3]1.Pradzia'!$D$13,"m")),0)</f>
        <v>0</v>
      </c>
      <c r="X2285" s="35">
        <f t="shared" si="494"/>
        <v>0</v>
      </c>
      <c r="Y2285" s="35">
        <f t="shared" si="490"/>
        <v>0</v>
      </c>
      <c r="Z2285" s="35">
        <f t="shared" si="502"/>
        <v>0</v>
      </c>
      <c r="AA2285" s="36">
        <f t="shared" si="495"/>
        <v>0</v>
      </c>
      <c r="AB2285" s="36">
        <f t="shared" si="496"/>
        <v>0</v>
      </c>
      <c r="AC2285" s="37">
        <f t="shared" si="497"/>
        <v>0</v>
      </c>
      <c r="AD2285" s="35">
        <f>IF(OR(YEAR(G2285)&lt;2019,O2285="X"),0,IF(ISBLANK(H2285),DATEDIF(G2285,'[3]1.Pradzia'!$D$13,"M"),DATEDIF(G2285,H2285,"m")))</f>
        <v>0</v>
      </c>
      <c r="AE2285" s="37">
        <f>IF(E2285='[3]5.Grup_T'!$E$20,0,IF(AD2285&lt;&gt;0,M2285/V2285*MIN(12,AD2285),0))</f>
        <v>0</v>
      </c>
      <c r="AF2285" s="37">
        <f t="shared" si="498"/>
        <v>0</v>
      </c>
      <c r="AG2285" s="37">
        <f t="shared" si="499"/>
        <v>0</v>
      </c>
      <c r="AH2285" s="37">
        <f t="shared" si="500"/>
        <v>0</v>
      </c>
      <c r="AI2285" s="35" t="str">
        <f t="shared" si="501"/>
        <v>Nusidėvėjęs</v>
      </c>
      <c r="AJ2285" s="38" t="str">
        <f>IF(AND(F2285&lt;&gt;[3]Pav.tvarkyklė!$B$12,F2285&lt;&gt;[3]Pav.tvarkyklė!$B$13),"GVTNT","X")</f>
        <v>GVTNT</v>
      </c>
      <c r="AK2285" s="39">
        <f t="shared" si="503"/>
        <v>0</v>
      </c>
      <c r="AL2285" s="41"/>
      <c r="AM2285" s="41"/>
      <c r="AN2285" s="41">
        <f t="shared" si="491"/>
        <v>1900</v>
      </c>
      <c r="AO2285" s="41"/>
      <c r="AP2285" s="41"/>
      <c r="AQ2285" s="41"/>
      <c r="AR2285" s="42"/>
      <c r="AS2285" s="42"/>
      <c r="AU2285" s="43">
        <f t="shared" si="492"/>
        <v>0</v>
      </c>
    </row>
    <row r="2286" spans="1:47" ht="15" customHeight="1" x14ac:dyDescent="0.25">
      <c r="A2286" s="11"/>
      <c r="B2286" s="19">
        <v>2455</v>
      </c>
      <c r="C2286" s="74"/>
      <c r="D2286" s="87"/>
      <c r="E2286" s="75"/>
      <c r="F2286" s="74"/>
      <c r="G2286" s="80"/>
      <c r="H2286" s="49"/>
      <c r="I2286" s="79"/>
      <c r="J2286" s="27"/>
      <c r="K2286" s="27"/>
      <c r="L2286" s="79"/>
      <c r="M2286" s="81"/>
      <c r="N2286" s="29">
        <v>0</v>
      </c>
      <c r="O2286" s="30" t="str">
        <f>IF(G2286&lt;=$N$2,"",IF(F2286=[3]Pav.tvarkyklė!$B$13,"",IF(ISBLANK(R2286),"X","")))</f>
        <v/>
      </c>
      <c r="P2286" s="88"/>
      <c r="Q2286" s="78"/>
      <c r="R2286" s="78"/>
      <c r="S2286" s="63"/>
      <c r="T2286" s="63"/>
      <c r="U2286" s="34" t="str">
        <f>IFERROR(INDEX('[3]5.Grup_T'!$G$4:$G$22,MATCH('6.Turtas'!E2286,'[3]5.Grup_T'!$E$4:$E$22,0)),"0")</f>
        <v>0</v>
      </c>
      <c r="V2286" s="35">
        <f t="shared" si="493"/>
        <v>0</v>
      </c>
      <c r="W2286" s="35">
        <f>IF(NOT(ISBLANK(H2286)),(12-DATEDIF(H2286,'[3]1.Pradzia'!$D$13,"m")),0)</f>
        <v>0</v>
      </c>
      <c r="X2286" s="35">
        <f t="shared" si="494"/>
        <v>0</v>
      </c>
      <c r="Y2286" s="35">
        <f t="shared" si="490"/>
        <v>0</v>
      </c>
      <c r="Z2286" s="35">
        <f t="shared" si="502"/>
        <v>0</v>
      </c>
      <c r="AA2286" s="36">
        <f t="shared" si="495"/>
        <v>0</v>
      </c>
      <c r="AB2286" s="36">
        <f t="shared" si="496"/>
        <v>0</v>
      </c>
      <c r="AC2286" s="37">
        <f t="shared" si="497"/>
        <v>0</v>
      </c>
      <c r="AD2286" s="35">
        <f>IF(OR(YEAR(G2286)&lt;2019,O2286="X"),0,IF(ISBLANK(H2286),DATEDIF(G2286,'[3]1.Pradzia'!$D$13,"M"),DATEDIF(G2286,H2286,"m")))</f>
        <v>0</v>
      </c>
      <c r="AE2286" s="37">
        <f>IF(E2286='[3]5.Grup_T'!$E$20,0,IF(AD2286&lt;&gt;0,M2286/V2286*MIN(12,AD2286),0))</f>
        <v>0</v>
      </c>
      <c r="AF2286" s="37">
        <f t="shared" si="498"/>
        <v>0</v>
      </c>
      <c r="AG2286" s="37">
        <f t="shared" si="499"/>
        <v>0</v>
      </c>
      <c r="AH2286" s="37">
        <f t="shared" si="500"/>
        <v>0</v>
      </c>
      <c r="AI2286" s="35" t="str">
        <f t="shared" si="501"/>
        <v>Nusidėvėjęs</v>
      </c>
      <c r="AJ2286" s="38" t="str">
        <f>IF(AND(F2286&lt;&gt;[3]Pav.tvarkyklė!$B$12,F2286&lt;&gt;[3]Pav.tvarkyklė!$B$13),"GVTNT","X")</f>
        <v>GVTNT</v>
      </c>
      <c r="AK2286" s="39">
        <f t="shared" si="503"/>
        <v>0</v>
      </c>
      <c r="AL2286" s="41"/>
      <c r="AM2286" s="41"/>
      <c r="AN2286" s="41">
        <f t="shared" si="491"/>
        <v>1900</v>
      </c>
      <c r="AO2286" s="41"/>
      <c r="AP2286" s="41"/>
      <c r="AQ2286" s="41"/>
      <c r="AR2286" s="42"/>
      <c r="AS2286" s="42"/>
      <c r="AU2286" s="43">
        <f t="shared" si="492"/>
        <v>0</v>
      </c>
    </row>
    <row r="2287" spans="1:47" ht="15" customHeight="1" x14ac:dyDescent="0.25">
      <c r="A2287" s="11"/>
      <c r="B2287" s="19">
        <v>2456</v>
      </c>
      <c r="C2287" s="74"/>
      <c r="D2287" s="77"/>
      <c r="E2287" s="75"/>
      <c r="F2287" s="74"/>
      <c r="G2287" s="80"/>
      <c r="H2287" s="49"/>
      <c r="I2287" s="79"/>
      <c r="J2287" s="27"/>
      <c r="K2287" s="27"/>
      <c r="L2287" s="79"/>
      <c r="M2287" s="81"/>
      <c r="N2287" s="29">
        <v>0</v>
      </c>
      <c r="O2287" s="30" t="str">
        <f>IF(G2287&lt;=$N$2,"",IF(F2287=[3]Pav.tvarkyklė!$B$13,"",IF(ISBLANK(R2287),"X","")))</f>
        <v/>
      </c>
      <c r="P2287" s="88"/>
      <c r="Q2287" s="78"/>
      <c r="R2287" s="78"/>
      <c r="S2287" s="63"/>
      <c r="T2287" s="63"/>
      <c r="U2287" s="34" t="str">
        <f>IFERROR(INDEX('[3]5.Grup_T'!$G$4:$G$22,MATCH('6.Turtas'!E2287,'[3]5.Grup_T'!$E$4:$E$22,0)),"0")</f>
        <v>0</v>
      </c>
      <c r="V2287" s="35">
        <f t="shared" si="493"/>
        <v>0</v>
      </c>
      <c r="W2287" s="35">
        <f>IF(NOT(ISBLANK(H2287)),(12-DATEDIF(H2287,'[3]1.Pradzia'!$D$13,"m")),0)</f>
        <v>0</v>
      </c>
      <c r="X2287" s="35">
        <f t="shared" si="494"/>
        <v>0</v>
      </c>
      <c r="Y2287" s="35">
        <f t="shared" si="490"/>
        <v>0</v>
      </c>
      <c r="Z2287" s="35">
        <f t="shared" si="502"/>
        <v>0</v>
      </c>
      <c r="AA2287" s="36">
        <f t="shared" si="495"/>
        <v>0</v>
      </c>
      <c r="AB2287" s="36">
        <f t="shared" si="496"/>
        <v>0</v>
      </c>
      <c r="AC2287" s="37">
        <f t="shared" si="497"/>
        <v>0</v>
      </c>
      <c r="AD2287" s="35">
        <f>IF(OR(YEAR(G2287)&lt;2019,O2287="X"),0,IF(ISBLANK(H2287),DATEDIF(G2287,'[3]1.Pradzia'!$D$13,"M"),DATEDIF(G2287,H2287,"m")))</f>
        <v>0</v>
      </c>
      <c r="AE2287" s="37">
        <f>IF(E2287='[3]5.Grup_T'!$E$20,0,IF(AD2287&lt;&gt;0,M2287/V2287*MIN(12,AD2287),0))</f>
        <v>0</v>
      </c>
      <c r="AF2287" s="37">
        <f t="shared" si="498"/>
        <v>0</v>
      </c>
      <c r="AG2287" s="37">
        <f t="shared" si="499"/>
        <v>0</v>
      </c>
      <c r="AH2287" s="37">
        <f t="shared" si="500"/>
        <v>0</v>
      </c>
      <c r="AI2287" s="35" t="str">
        <f t="shared" si="501"/>
        <v>Nusidėvėjęs</v>
      </c>
      <c r="AJ2287" s="38" t="str">
        <f>IF(AND(F2287&lt;&gt;[3]Pav.tvarkyklė!$B$12,F2287&lt;&gt;[3]Pav.tvarkyklė!$B$13),"GVTNT","X")</f>
        <v>GVTNT</v>
      </c>
      <c r="AK2287" s="39">
        <f t="shared" si="503"/>
        <v>0</v>
      </c>
      <c r="AL2287" s="41"/>
      <c r="AM2287" s="41"/>
      <c r="AN2287" s="41">
        <f t="shared" si="491"/>
        <v>1900</v>
      </c>
      <c r="AO2287" s="41"/>
      <c r="AP2287" s="41"/>
      <c r="AQ2287" s="41"/>
      <c r="AR2287" s="42"/>
      <c r="AS2287" s="42"/>
      <c r="AU2287" s="43">
        <f t="shared" si="492"/>
        <v>0</v>
      </c>
    </row>
    <row r="2288" spans="1:47" ht="15" customHeight="1" x14ac:dyDescent="0.25">
      <c r="A2288" s="11"/>
      <c r="B2288" s="19">
        <v>2457</v>
      </c>
      <c r="C2288" s="74"/>
      <c r="D2288" s="77"/>
      <c r="E2288" s="75"/>
      <c r="F2288" s="74"/>
      <c r="G2288" s="80"/>
      <c r="H2288" s="49"/>
      <c r="I2288" s="79"/>
      <c r="J2288" s="27"/>
      <c r="K2288" s="27"/>
      <c r="L2288" s="79"/>
      <c r="M2288" s="81"/>
      <c r="N2288" s="29">
        <v>0</v>
      </c>
      <c r="O2288" s="30" t="str">
        <f>IF(G2288&lt;=$N$2,"",IF(F2288=[3]Pav.tvarkyklė!$B$13,"",IF(ISBLANK(R2288),"X","")))</f>
        <v/>
      </c>
      <c r="P2288" s="88"/>
      <c r="Q2288" s="78"/>
      <c r="R2288" s="78"/>
      <c r="S2288" s="63"/>
      <c r="T2288" s="63"/>
      <c r="U2288" s="34" t="str">
        <f>IFERROR(INDEX('[3]5.Grup_T'!$G$4:$G$22,MATCH('6.Turtas'!E2288,'[3]5.Grup_T'!$E$4:$E$22,0)),"0")</f>
        <v>0</v>
      </c>
      <c r="V2288" s="35">
        <f t="shared" si="493"/>
        <v>0</v>
      </c>
      <c r="W2288" s="35">
        <f>IF(NOT(ISBLANK(H2288)),(12-DATEDIF(H2288,'[3]1.Pradzia'!$D$13,"m")),0)</f>
        <v>0</v>
      </c>
      <c r="X2288" s="35">
        <f t="shared" si="494"/>
        <v>0</v>
      </c>
      <c r="Y2288" s="35">
        <f t="shared" si="490"/>
        <v>0</v>
      </c>
      <c r="Z2288" s="35">
        <f t="shared" si="502"/>
        <v>0</v>
      </c>
      <c r="AA2288" s="36">
        <f t="shared" si="495"/>
        <v>0</v>
      </c>
      <c r="AB2288" s="36">
        <f t="shared" si="496"/>
        <v>0</v>
      </c>
      <c r="AC2288" s="37">
        <f t="shared" si="497"/>
        <v>0</v>
      </c>
      <c r="AD2288" s="35">
        <f>IF(OR(YEAR(G2288)&lt;2019,O2288="X"),0,IF(ISBLANK(H2288),DATEDIF(G2288,'[3]1.Pradzia'!$D$13,"M"),DATEDIF(G2288,H2288,"m")))</f>
        <v>0</v>
      </c>
      <c r="AE2288" s="37">
        <f>IF(E2288='[3]5.Grup_T'!$E$20,0,IF(AD2288&lt;&gt;0,M2288/V2288*MIN(12,AD2288),0))</f>
        <v>0</v>
      </c>
      <c r="AF2288" s="37">
        <f t="shared" si="498"/>
        <v>0</v>
      </c>
      <c r="AG2288" s="37">
        <f t="shared" si="499"/>
        <v>0</v>
      </c>
      <c r="AH2288" s="37">
        <f t="shared" si="500"/>
        <v>0</v>
      </c>
      <c r="AI2288" s="35" t="str">
        <f t="shared" si="501"/>
        <v>Nusidėvėjęs</v>
      </c>
      <c r="AJ2288" s="38" t="str">
        <f>IF(AND(F2288&lt;&gt;[3]Pav.tvarkyklė!$B$12,F2288&lt;&gt;[3]Pav.tvarkyklė!$B$13),"GVTNT","X")</f>
        <v>GVTNT</v>
      </c>
      <c r="AK2288" s="39">
        <f t="shared" si="503"/>
        <v>0</v>
      </c>
      <c r="AL2288" s="41"/>
      <c r="AM2288" s="41"/>
      <c r="AN2288" s="41">
        <f t="shared" si="491"/>
        <v>1900</v>
      </c>
      <c r="AO2288" s="41"/>
      <c r="AP2288" s="41"/>
      <c r="AQ2288" s="41"/>
      <c r="AR2288" s="42"/>
      <c r="AS2288" s="42"/>
      <c r="AU2288" s="43">
        <f t="shared" si="492"/>
        <v>0</v>
      </c>
    </row>
    <row r="2289" spans="1:47" ht="15" customHeight="1" x14ac:dyDescent="0.25">
      <c r="A2289" s="11"/>
      <c r="B2289" s="19">
        <v>2458</v>
      </c>
      <c r="C2289" s="74"/>
      <c r="D2289" s="87"/>
      <c r="E2289" s="75"/>
      <c r="F2289" s="74"/>
      <c r="G2289" s="80"/>
      <c r="H2289" s="49"/>
      <c r="I2289" s="79"/>
      <c r="J2289" s="27"/>
      <c r="K2289" s="27"/>
      <c r="L2289" s="79"/>
      <c r="M2289" s="81"/>
      <c r="N2289" s="29">
        <v>0</v>
      </c>
      <c r="O2289" s="30" t="str">
        <f>IF(G2289&lt;=$N$2,"",IF(F2289=[3]Pav.tvarkyklė!$B$13,"",IF(ISBLANK(R2289),"X","")))</f>
        <v/>
      </c>
      <c r="P2289" s="88"/>
      <c r="Q2289" s="78"/>
      <c r="R2289" s="78"/>
      <c r="S2289" s="63"/>
      <c r="T2289" s="63"/>
      <c r="U2289" s="34" t="str">
        <f>IFERROR(INDEX('[3]5.Grup_T'!$G$4:$G$22,MATCH('6.Turtas'!E2289,'[3]5.Grup_T'!$E$4:$E$22,0)),"0")</f>
        <v>0</v>
      </c>
      <c r="V2289" s="35">
        <f t="shared" si="493"/>
        <v>0</v>
      </c>
      <c r="W2289" s="35">
        <f>IF(NOT(ISBLANK(H2289)),(12-DATEDIF(H2289,'[3]1.Pradzia'!$D$13,"m")),0)</f>
        <v>0</v>
      </c>
      <c r="X2289" s="35">
        <f t="shared" si="494"/>
        <v>0</v>
      </c>
      <c r="Y2289" s="35">
        <f t="shared" si="490"/>
        <v>0</v>
      </c>
      <c r="Z2289" s="35">
        <f t="shared" si="502"/>
        <v>0</v>
      </c>
      <c r="AA2289" s="36">
        <f t="shared" si="495"/>
        <v>0</v>
      </c>
      <c r="AB2289" s="36">
        <f t="shared" si="496"/>
        <v>0</v>
      </c>
      <c r="AC2289" s="37">
        <f t="shared" si="497"/>
        <v>0</v>
      </c>
      <c r="AD2289" s="35">
        <f>IF(OR(YEAR(G2289)&lt;2019,O2289="X"),0,IF(ISBLANK(H2289),DATEDIF(G2289,'[3]1.Pradzia'!$D$13,"M"),DATEDIF(G2289,H2289,"m")))</f>
        <v>0</v>
      </c>
      <c r="AE2289" s="37">
        <f>IF(E2289='[3]5.Grup_T'!$E$20,0,IF(AD2289&lt;&gt;0,M2289/V2289*MIN(12,AD2289),0))</f>
        <v>0</v>
      </c>
      <c r="AF2289" s="37">
        <f t="shared" si="498"/>
        <v>0</v>
      </c>
      <c r="AG2289" s="37">
        <f t="shared" si="499"/>
        <v>0</v>
      </c>
      <c r="AH2289" s="37">
        <f t="shared" si="500"/>
        <v>0</v>
      </c>
      <c r="AI2289" s="35" t="str">
        <f t="shared" si="501"/>
        <v>Nusidėvėjęs</v>
      </c>
      <c r="AJ2289" s="38" t="str">
        <f>IF(AND(F2289&lt;&gt;[3]Pav.tvarkyklė!$B$12,F2289&lt;&gt;[3]Pav.tvarkyklė!$B$13),"GVTNT","X")</f>
        <v>GVTNT</v>
      </c>
      <c r="AK2289" s="39">
        <f t="shared" si="503"/>
        <v>0</v>
      </c>
      <c r="AL2289" s="41"/>
      <c r="AM2289" s="41"/>
      <c r="AN2289" s="41">
        <f t="shared" si="491"/>
        <v>1900</v>
      </c>
      <c r="AO2289" s="41"/>
      <c r="AP2289" s="41"/>
      <c r="AQ2289" s="41"/>
      <c r="AR2289" s="42"/>
      <c r="AS2289" s="42"/>
      <c r="AU2289" s="43">
        <f t="shared" si="492"/>
        <v>0</v>
      </c>
    </row>
    <row r="2290" spans="1:47" ht="15" customHeight="1" x14ac:dyDescent="0.25">
      <c r="A2290" s="11"/>
      <c r="B2290" s="19">
        <v>2459</v>
      </c>
      <c r="C2290" s="74"/>
      <c r="D2290" s="87"/>
      <c r="E2290" s="75"/>
      <c r="F2290" s="74"/>
      <c r="G2290" s="80"/>
      <c r="H2290" s="49"/>
      <c r="I2290" s="79"/>
      <c r="J2290" s="27"/>
      <c r="K2290" s="27"/>
      <c r="L2290" s="79"/>
      <c r="M2290" s="81"/>
      <c r="N2290" s="29">
        <v>0</v>
      </c>
      <c r="O2290" s="30" t="str">
        <f>IF(G2290&lt;=$N$2,"",IF(F2290=[3]Pav.tvarkyklė!$B$13,"",IF(ISBLANK(R2290),"X","")))</f>
        <v/>
      </c>
      <c r="P2290" s="88"/>
      <c r="Q2290" s="78"/>
      <c r="R2290" s="78"/>
      <c r="S2290" s="63"/>
      <c r="T2290" s="63"/>
      <c r="U2290" s="34" t="str">
        <f>IFERROR(INDEX('[3]5.Grup_T'!$G$4:$G$22,MATCH('6.Turtas'!E2290,'[3]5.Grup_T'!$E$4:$E$22,0)),"0")</f>
        <v>0</v>
      </c>
      <c r="V2290" s="35">
        <f t="shared" si="493"/>
        <v>0</v>
      </c>
      <c r="W2290" s="35">
        <f>IF(NOT(ISBLANK(H2290)),(12-DATEDIF(H2290,'[3]1.Pradzia'!$D$13,"m")),0)</f>
        <v>0</v>
      </c>
      <c r="X2290" s="35">
        <f t="shared" si="494"/>
        <v>0</v>
      </c>
      <c r="Y2290" s="35">
        <f t="shared" si="490"/>
        <v>0</v>
      </c>
      <c r="Z2290" s="35">
        <f t="shared" si="502"/>
        <v>0</v>
      </c>
      <c r="AA2290" s="36">
        <f t="shared" si="495"/>
        <v>0</v>
      </c>
      <c r="AB2290" s="36">
        <f t="shared" si="496"/>
        <v>0</v>
      </c>
      <c r="AC2290" s="37">
        <f t="shared" si="497"/>
        <v>0</v>
      </c>
      <c r="AD2290" s="35">
        <f>IF(OR(YEAR(G2290)&lt;2019,O2290="X"),0,IF(ISBLANK(H2290),DATEDIF(G2290,'[3]1.Pradzia'!$D$13,"M"),DATEDIF(G2290,H2290,"m")))</f>
        <v>0</v>
      </c>
      <c r="AE2290" s="37">
        <f>IF(E2290='[3]5.Grup_T'!$E$20,0,IF(AD2290&lt;&gt;0,M2290/V2290*MIN(12,AD2290),0))</f>
        <v>0</v>
      </c>
      <c r="AF2290" s="37">
        <f t="shared" si="498"/>
        <v>0</v>
      </c>
      <c r="AG2290" s="37">
        <f t="shared" si="499"/>
        <v>0</v>
      </c>
      <c r="AH2290" s="37">
        <f t="shared" si="500"/>
        <v>0</v>
      </c>
      <c r="AI2290" s="35" t="str">
        <f t="shared" si="501"/>
        <v>Nusidėvėjęs</v>
      </c>
      <c r="AJ2290" s="38" t="str">
        <f>IF(AND(F2290&lt;&gt;[3]Pav.tvarkyklė!$B$12,F2290&lt;&gt;[3]Pav.tvarkyklė!$B$13),"GVTNT","X")</f>
        <v>GVTNT</v>
      </c>
      <c r="AK2290" s="39">
        <f t="shared" si="503"/>
        <v>0</v>
      </c>
      <c r="AL2290" s="41"/>
      <c r="AM2290" s="41"/>
      <c r="AN2290" s="41">
        <f t="shared" si="491"/>
        <v>1900</v>
      </c>
      <c r="AO2290" s="41"/>
      <c r="AP2290" s="41"/>
      <c r="AQ2290" s="41"/>
      <c r="AR2290" s="42"/>
      <c r="AS2290" s="42"/>
      <c r="AU2290" s="43">
        <f t="shared" si="492"/>
        <v>0</v>
      </c>
    </row>
    <row r="2291" spans="1:47" ht="15" customHeight="1" x14ac:dyDescent="0.25">
      <c r="A2291" s="11"/>
      <c r="B2291" s="19">
        <v>2460</v>
      </c>
      <c r="C2291" s="74"/>
      <c r="D2291" s="77"/>
      <c r="E2291" s="75"/>
      <c r="F2291" s="74"/>
      <c r="G2291" s="80"/>
      <c r="H2291" s="49"/>
      <c r="I2291" s="79"/>
      <c r="J2291" s="27"/>
      <c r="K2291" s="27"/>
      <c r="L2291" s="79"/>
      <c r="M2291" s="81"/>
      <c r="N2291" s="29">
        <v>0</v>
      </c>
      <c r="O2291" s="30" t="str">
        <f>IF(G2291&lt;=$N$2,"",IF(F2291=[3]Pav.tvarkyklė!$B$13,"",IF(ISBLANK(R2291),"X","")))</f>
        <v/>
      </c>
      <c r="P2291" s="88"/>
      <c r="Q2291" s="78"/>
      <c r="R2291" s="78"/>
      <c r="S2291" s="63"/>
      <c r="T2291" s="63"/>
      <c r="U2291" s="34" t="str">
        <f>IFERROR(INDEX('[3]5.Grup_T'!$G$4:$G$22,MATCH('6.Turtas'!E2291,'[3]5.Grup_T'!$E$4:$E$22,0)),"0")</f>
        <v>0</v>
      </c>
      <c r="V2291" s="35">
        <f t="shared" si="493"/>
        <v>0</v>
      </c>
      <c r="W2291" s="35">
        <f>IF(NOT(ISBLANK(H2291)),(12-DATEDIF(H2291,'[3]1.Pradzia'!$D$13,"m")),0)</f>
        <v>0</v>
      </c>
      <c r="X2291" s="35">
        <f t="shared" si="494"/>
        <v>0</v>
      </c>
      <c r="Y2291" s="35">
        <f t="shared" si="490"/>
        <v>0</v>
      </c>
      <c r="Z2291" s="35">
        <f t="shared" si="502"/>
        <v>0</v>
      </c>
      <c r="AA2291" s="36">
        <f t="shared" si="495"/>
        <v>0</v>
      </c>
      <c r="AB2291" s="36">
        <f t="shared" si="496"/>
        <v>0</v>
      </c>
      <c r="AC2291" s="37">
        <f t="shared" si="497"/>
        <v>0</v>
      </c>
      <c r="AD2291" s="35">
        <f>IF(OR(YEAR(G2291)&lt;2019,O2291="X"),0,IF(ISBLANK(H2291),DATEDIF(G2291,'[3]1.Pradzia'!$D$13,"M"),DATEDIF(G2291,H2291,"m")))</f>
        <v>0</v>
      </c>
      <c r="AE2291" s="37">
        <f>IF(E2291='[3]5.Grup_T'!$E$20,0,IF(AD2291&lt;&gt;0,M2291/V2291*MIN(12,AD2291),0))</f>
        <v>0</v>
      </c>
      <c r="AF2291" s="37">
        <f t="shared" si="498"/>
        <v>0</v>
      </c>
      <c r="AG2291" s="37">
        <f t="shared" si="499"/>
        <v>0</v>
      </c>
      <c r="AH2291" s="37">
        <f t="shared" si="500"/>
        <v>0</v>
      </c>
      <c r="AI2291" s="35" t="str">
        <f t="shared" si="501"/>
        <v>Nusidėvėjęs</v>
      </c>
      <c r="AJ2291" s="38" t="str">
        <f>IF(AND(F2291&lt;&gt;[3]Pav.tvarkyklė!$B$12,F2291&lt;&gt;[3]Pav.tvarkyklė!$B$13),"GVTNT","X")</f>
        <v>GVTNT</v>
      </c>
      <c r="AK2291" s="39">
        <f t="shared" si="503"/>
        <v>0</v>
      </c>
      <c r="AL2291" s="41"/>
      <c r="AM2291" s="41"/>
      <c r="AN2291" s="41">
        <f t="shared" si="491"/>
        <v>1900</v>
      </c>
      <c r="AO2291" s="41"/>
      <c r="AP2291" s="41"/>
      <c r="AQ2291" s="41"/>
      <c r="AR2291" s="42"/>
      <c r="AS2291" s="42"/>
      <c r="AU2291" s="43">
        <f t="shared" si="492"/>
        <v>0</v>
      </c>
    </row>
    <row r="2292" spans="1:47" ht="15" customHeight="1" x14ac:dyDescent="0.25">
      <c r="A2292" s="11"/>
      <c r="B2292" s="19">
        <v>2461</v>
      </c>
      <c r="C2292" s="74"/>
      <c r="D2292" s="77"/>
      <c r="E2292" s="75"/>
      <c r="F2292" s="74"/>
      <c r="G2292" s="80"/>
      <c r="H2292" s="49"/>
      <c r="I2292" s="79"/>
      <c r="J2292" s="27"/>
      <c r="K2292" s="27"/>
      <c r="L2292" s="79"/>
      <c r="M2292" s="81"/>
      <c r="N2292" s="29">
        <v>0</v>
      </c>
      <c r="O2292" s="30" t="str">
        <f>IF(G2292&lt;=$N$2,"",IF(F2292=[3]Pav.tvarkyklė!$B$13,"",IF(ISBLANK(R2292),"X","")))</f>
        <v/>
      </c>
      <c r="P2292" s="88"/>
      <c r="Q2292" s="78"/>
      <c r="R2292" s="78"/>
      <c r="S2292" s="63"/>
      <c r="T2292" s="63"/>
      <c r="U2292" s="34" t="str">
        <f>IFERROR(INDEX('[3]5.Grup_T'!$G$4:$G$22,MATCH('6.Turtas'!E2292,'[3]5.Grup_T'!$E$4:$E$22,0)),"0")</f>
        <v>0</v>
      </c>
      <c r="V2292" s="35">
        <f t="shared" si="493"/>
        <v>0</v>
      </c>
      <c r="W2292" s="35">
        <f>IF(NOT(ISBLANK(H2292)),(12-DATEDIF(H2292,'[3]1.Pradzia'!$D$13,"m")),0)</f>
        <v>0</v>
      </c>
      <c r="X2292" s="35">
        <f t="shared" si="494"/>
        <v>0</v>
      </c>
      <c r="Y2292" s="35">
        <f t="shared" si="490"/>
        <v>0</v>
      </c>
      <c r="Z2292" s="35">
        <f t="shared" si="502"/>
        <v>0</v>
      </c>
      <c r="AA2292" s="36">
        <f t="shared" si="495"/>
        <v>0</v>
      </c>
      <c r="AB2292" s="36">
        <f t="shared" si="496"/>
        <v>0</v>
      </c>
      <c r="AC2292" s="37">
        <f t="shared" si="497"/>
        <v>0</v>
      </c>
      <c r="AD2292" s="35">
        <f>IF(OR(YEAR(G2292)&lt;2019,O2292="X"),0,IF(ISBLANK(H2292),DATEDIF(G2292,'[3]1.Pradzia'!$D$13,"M"),DATEDIF(G2292,H2292,"m")))</f>
        <v>0</v>
      </c>
      <c r="AE2292" s="37">
        <f>IF(E2292='[3]5.Grup_T'!$E$20,0,IF(AD2292&lt;&gt;0,M2292/V2292*MIN(12,AD2292),0))</f>
        <v>0</v>
      </c>
      <c r="AF2292" s="37">
        <f t="shared" si="498"/>
        <v>0</v>
      </c>
      <c r="AG2292" s="37">
        <f t="shared" si="499"/>
        <v>0</v>
      </c>
      <c r="AH2292" s="37">
        <f t="shared" si="500"/>
        <v>0</v>
      </c>
      <c r="AI2292" s="35" t="str">
        <f t="shared" si="501"/>
        <v>Nusidėvėjęs</v>
      </c>
      <c r="AJ2292" s="38" t="str">
        <f>IF(AND(F2292&lt;&gt;[3]Pav.tvarkyklė!$B$12,F2292&lt;&gt;[3]Pav.tvarkyklė!$B$13),"GVTNT","X")</f>
        <v>GVTNT</v>
      </c>
      <c r="AK2292" s="39">
        <f t="shared" si="503"/>
        <v>0</v>
      </c>
      <c r="AL2292" s="41"/>
      <c r="AM2292" s="41"/>
      <c r="AN2292" s="41">
        <f t="shared" si="491"/>
        <v>1900</v>
      </c>
      <c r="AO2292" s="41"/>
      <c r="AP2292" s="41"/>
      <c r="AQ2292" s="41"/>
      <c r="AR2292" s="42"/>
      <c r="AS2292" s="42"/>
      <c r="AU2292" s="43">
        <f t="shared" si="492"/>
        <v>0</v>
      </c>
    </row>
    <row r="2293" spans="1:47" ht="15" customHeight="1" x14ac:dyDescent="0.25">
      <c r="A2293" s="11"/>
      <c r="B2293" s="19">
        <v>2462</v>
      </c>
      <c r="C2293" s="74"/>
      <c r="D2293" s="87"/>
      <c r="E2293" s="75"/>
      <c r="F2293" s="74"/>
      <c r="G2293" s="80"/>
      <c r="H2293" s="49"/>
      <c r="I2293" s="79"/>
      <c r="J2293" s="27"/>
      <c r="K2293" s="27"/>
      <c r="L2293" s="79"/>
      <c r="M2293" s="81"/>
      <c r="N2293" s="29">
        <v>0</v>
      </c>
      <c r="O2293" s="30" t="str">
        <f>IF(G2293&lt;=$N$2,"",IF(F2293=[3]Pav.tvarkyklė!$B$13,"",IF(ISBLANK(R2293),"X","")))</f>
        <v/>
      </c>
      <c r="P2293" s="88"/>
      <c r="Q2293" s="78"/>
      <c r="R2293" s="78"/>
      <c r="S2293" s="63"/>
      <c r="T2293" s="63"/>
      <c r="U2293" s="34" t="str">
        <f>IFERROR(INDEX('[3]5.Grup_T'!$G$4:$G$22,MATCH('6.Turtas'!E2293,'[3]5.Grup_T'!$E$4:$E$22,0)),"0")</f>
        <v>0</v>
      </c>
      <c r="V2293" s="35">
        <f t="shared" si="493"/>
        <v>0</v>
      </c>
      <c r="W2293" s="35">
        <f>IF(NOT(ISBLANK(H2293)),(12-DATEDIF(H2293,'[3]1.Pradzia'!$D$13,"m")),0)</f>
        <v>0</v>
      </c>
      <c r="X2293" s="35">
        <f t="shared" si="494"/>
        <v>0</v>
      </c>
      <c r="Y2293" s="35">
        <f t="shared" si="490"/>
        <v>0</v>
      </c>
      <c r="Z2293" s="35">
        <f t="shared" si="502"/>
        <v>0</v>
      </c>
      <c r="AA2293" s="36">
        <f t="shared" si="495"/>
        <v>0</v>
      </c>
      <c r="AB2293" s="36">
        <f t="shared" si="496"/>
        <v>0</v>
      </c>
      <c r="AC2293" s="37">
        <f t="shared" si="497"/>
        <v>0</v>
      </c>
      <c r="AD2293" s="35">
        <f>IF(OR(YEAR(G2293)&lt;2019,O2293="X"),0,IF(ISBLANK(H2293),DATEDIF(G2293,'[3]1.Pradzia'!$D$13,"M"),DATEDIF(G2293,H2293,"m")))</f>
        <v>0</v>
      </c>
      <c r="AE2293" s="37">
        <f>IF(E2293='[3]5.Grup_T'!$E$20,0,IF(AD2293&lt;&gt;0,M2293/V2293*MIN(12,AD2293),0))</f>
        <v>0</v>
      </c>
      <c r="AF2293" s="37">
        <f t="shared" si="498"/>
        <v>0</v>
      </c>
      <c r="AG2293" s="37">
        <f t="shared" si="499"/>
        <v>0</v>
      </c>
      <c r="AH2293" s="37">
        <f t="shared" si="500"/>
        <v>0</v>
      </c>
      <c r="AI2293" s="35" t="str">
        <f t="shared" si="501"/>
        <v>Nusidėvėjęs</v>
      </c>
      <c r="AJ2293" s="38" t="str">
        <f>IF(AND(F2293&lt;&gt;[3]Pav.tvarkyklė!$B$12,F2293&lt;&gt;[3]Pav.tvarkyklė!$B$13),"GVTNT","X")</f>
        <v>GVTNT</v>
      </c>
      <c r="AK2293" s="39">
        <f t="shared" si="503"/>
        <v>0</v>
      </c>
      <c r="AL2293" s="41"/>
      <c r="AM2293" s="41"/>
      <c r="AN2293" s="41">
        <f t="shared" si="491"/>
        <v>1900</v>
      </c>
      <c r="AO2293" s="41"/>
      <c r="AP2293" s="41"/>
      <c r="AQ2293" s="41"/>
      <c r="AR2293" s="42"/>
      <c r="AS2293" s="42"/>
      <c r="AU2293" s="43">
        <f t="shared" si="492"/>
        <v>0</v>
      </c>
    </row>
    <row r="2294" spans="1:47" ht="15" customHeight="1" x14ac:dyDescent="0.25">
      <c r="A2294" s="11"/>
      <c r="B2294" s="19">
        <v>2463</v>
      </c>
      <c r="C2294" s="74"/>
      <c r="D2294" s="87"/>
      <c r="E2294" s="75"/>
      <c r="F2294" s="74"/>
      <c r="G2294" s="80"/>
      <c r="H2294" s="49"/>
      <c r="I2294" s="79"/>
      <c r="J2294" s="27"/>
      <c r="K2294" s="27"/>
      <c r="L2294" s="79"/>
      <c r="M2294" s="81"/>
      <c r="N2294" s="29">
        <v>0</v>
      </c>
      <c r="O2294" s="30" t="str">
        <f>IF(G2294&lt;=$N$2,"",IF(F2294=[3]Pav.tvarkyklė!$B$13,"",IF(ISBLANK(R2294),"X","")))</f>
        <v/>
      </c>
      <c r="P2294" s="88"/>
      <c r="Q2294" s="78"/>
      <c r="R2294" s="78"/>
      <c r="S2294" s="63"/>
      <c r="T2294" s="63"/>
      <c r="U2294" s="34" t="str">
        <f>IFERROR(INDEX('[3]5.Grup_T'!$G$4:$G$22,MATCH('6.Turtas'!E2294,'[3]5.Grup_T'!$E$4:$E$22,0)),"0")</f>
        <v>0</v>
      </c>
      <c r="V2294" s="35">
        <f t="shared" si="493"/>
        <v>0</v>
      </c>
      <c r="W2294" s="35">
        <f>IF(NOT(ISBLANK(H2294)),(12-DATEDIF(H2294,'[3]1.Pradzia'!$D$13,"m")),0)</f>
        <v>0</v>
      </c>
      <c r="X2294" s="35">
        <f t="shared" si="494"/>
        <v>0</v>
      </c>
      <c r="Y2294" s="35">
        <f t="shared" si="490"/>
        <v>0</v>
      </c>
      <c r="Z2294" s="35">
        <f t="shared" si="502"/>
        <v>0</v>
      </c>
      <c r="AA2294" s="36">
        <f t="shared" si="495"/>
        <v>0</v>
      </c>
      <c r="AB2294" s="36">
        <f t="shared" si="496"/>
        <v>0</v>
      </c>
      <c r="AC2294" s="37">
        <f t="shared" si="497"/>
        <v>0</v>
      </c>
      <c r="AD2294" s="35">
        <f>IF(OR(YEAR(G2294)&lt;2019,O2294="X"),0,IF(ISBLANK(H2294),DATEDIF(G2294,'[3]1.Pradzia'!$D$13,"M"),DATEDIF(G2294,H2294,"m")))</f>
        <v>0</v>
      </c>
      <c r="AE2294" s="37">
        <f>IF(E2294='[3]5.Grup_T'!$E$20,0,IF(AD2294&lt;&gt;0,M2294/V2294*MIN(12,AD2294),0))</f>
        <v>0</v>
      </c>
      <c r="AF2294" s="37">
        <f t="shared" si="498"/>
        <v>0</v>
      </c>
      <c r="AG2294" s="37">
        <f t="shared" si="499"/>
        <v>0</v>
      </c>
      <c r="AH2294" s="37">
        <f t="shared" si="500"/>
        <v>0</v>
      </c>
      <c r="AI2294" s="35" t="str">
        <f t="shared" si="501"/>
        <v>Nusidėvėjęs</v>
      </c>
      <c r="AJ2294" s="38" t="str">
        <f>IF(AND(F2294&lt;&gt;[3]Pav.tvarkyklė!$B$12,F2294&lt;&gt;[3]Pav.tvarkyklė!$B$13),"GVTNT","X")</f>
        <v>GVTNT</v>
      </c>
      <c r="AK2294" s="39">
        <f t="shared" si="503"/>
        <v>0</v>
      </c>
      <c r="AL2294" s="41"/>
      <c r="AM2294" s="41"/>
      <c r="AN2294" s="41">
        <f t="shared" si="491"/>
        <v>1900</v>
      </c>
      <c r="AO2294" s="41"/>
      <c r="AP2294" s="41"/>
      <c r="AQ2294" s="41"/>
      <c r="AR2294" s="42"/>
      <c r="AS2294" s="42"/>
      <c r="AU2294" s="43">
        <f t="shared" si="492"/>
        <v>0</v>
      </c>
    </row>
    <row r="2295" spans="1:47" ht="15" customHeight="1" x14ac:dyDescent="0.25">
      <c r="A2295" s="11"/>
      <c r="B2295" s="19">
        <v>2464</v>
      </c>
      <c r="C2295" s="74"/>
      <c r="D2295" s="77"/>
      <c r="E2295" s="75"/>
      <c r="F2295" s="74"/>
      <c r="G2295" s="80"/>
      <c r="H2295" s="49"/>
      <c r="I2295" s="79"/>
      <c r="J2295" s="27"/>
      <c r="K2295" s="27"/>
      <c r="L2295" s="79"/>
      <c r="M2295" s="81"/>
      <c r="N2295" s="29">
        <v>0</v>
      </c>
      <c r="O2295" s="30" t="str">
        <f>IF(G2295&lt;=$N$2,"",IF(F2295=[3]Pav.tvarkyklė!$B$13,"",IF(ISBLANK(R2295),"X","")))</f>
        <v/>
      </c>
      <c r="P2295" s="88"/>
      <c r="Q2295" s="78"/>
      <c r="R2295" s="78"/>
      <c r="S2295" s="63"/>
      <c r="T2295" s="63"/>
      <c r="U2295" s="34" t="str">
        <f>IFERROR(INDEX('[3]5.Grup_T'!$G$4:$G$22,MATCH('6.Turtas'!E2295,'[3]5.Grup_T'!$E$4:$E$22,0)),"0")</f>
        <v>0</v>
      </c>
      <c r="V2295" s="35">
        <f t="shared" si="493"/>
        <v>0</v>
      </c>
      <c r="W2295" s="35">
        <f>IF(NOT(ISBLANK(H2295)),(12-DATEDIF(H2295,'[3]1.Pradzia'!$D$13,"m")),0)</f>
        <v>0</v>
      </c>
      <c r="X2295" s="35">
        <f t="shared" si="494"/>
        <v>0</v>
      </c>
      <c r="Y2295" s="35">
        <f t="shared" ref="Y2295:Y2358" si="504">IF(YEAR(G2295)&gt;=2019,0,IF(Z2295&lt;=0,0,IF(W2295&lt;&gt;0,MIN(W2295,Z2295),MIN(12,Z2295))))</f>
        <v>0</v>
      </c>
      <c r="Z2295" s="35">
        <f t="shared" si="502"/>
        <v>0</v>
      </c>
      <c r="AA2295" s="36">
        <f t="shared" si="495"/>
        <v>0</v>
      </c>
      <c r="AB2295" s="36">
        <f t="shared" si="496"/>
        <v>0</v>
      </c>
      <c r="AC2295" s="37">
        <f t="shared" si="497"/>
        <v>0</v>
      </c>
      <c r="AD2295" s="35">
        <f>IF(OR(YEAR(G2295)&lt;2019,O2295="X"),0,IF(ISBLANK(H2295),DATEDIF(G2295,'[3]1.Pradzia'!$D$13,"M"),DATEDIF(G2295,H2295,"m")))</f>
        <v>0</v>
      </c>
      <c r="AE2295" s="37">
        <f>IF(E2295='[3]5.Grup_T'!$E$20,0,IF(AD2295&lt;&gt;0,M2295/V2295*MIN(12,AD2295),0))</f>
        <v>0</v>
      </c>
      <c r="AF2295" s="37">
        <f t="shared" si="498"/>
        <v>0</v>
      </c>
      <c r="AG2295" s="37">
        <f t="shared" si="499"/>
        <v>0</v>
      </c>
      <c r="AH2295" s="37">
        <f t="shared" si="500"/>
        <v>0</v>
      </c>
      <c r="AI2295" s="35" t="str">
        <f t="shared" si="501"/>
        <v>Nusidėvėjęs</v>
      </c>
      <c r="AJ2295" s="38" t="str">
        <f>IF(AND(F2295&lt;&gt;[3]Pav.tvarkyklė!$B$12,F2295&lt;&gt;[3]Pav.tvarkyklė!$B$13),"GVTNT","X")</f>
        <v>GVTNT</v>
      </c>
      <c r="AK2295" s="39">
        <f t="shared" si="503"/>
        <v>0</v>
      </c>
      <c r="AL2295" s="41"/>
      <c r="AM2295" s="41"/>
      <c r="AN2295" s="41">
        <f t="shared" si="491"/>
        <v>1900</v>
      </c>
      <c r="AO2295" s="41"/>
      <c r="AP2295" s="41"/>
      <c r="AQ2295" s="41"/>
      <c r="AR2295" s="42"/>
      <c r="AS2295" s="42"/>
      <c r="AU2295" s="43">
        <f t="shared" si="492"/>
        <v>0</v>
      </c>
    </row>
    <row r="2296" spans="1:47" ht="15" customHeight="1" x14ac:dyDescent="0.25">
      <c r="A2296" s="11"/>
      <c r="B2296" s="19">
        <v>2465</v>
      </c>
      <c r="C2296" s="74"/>
      <c r="D2296" s="87"/>
      <c r="E2296" s="75"/>
      <c r="F2296" s="74"/>
      <c r="G2296" s="80"/>
      <c r="H2296" s="49"/>
      <c r="I2296" s="79"/>
      <c r="J2296" s="27"/>
      <c r="K2296" s="27"/>
      <c r="L2296" s="79"/>
      <c r="M2296" s="81"/>
      <c r="N2296" s="29">
        <v>0</v>
      </c>
      <c r="O2296" s="30" t="str">
        <f>IF(G2296&lt;=$N$2,"",IF(F2296=[3]Pav.tvarkyklė!$B$13,"",IF(ISBLANK(R2296),"X","")))</f>
        <v/>
      </c>
      <c r="P2296" s="88"/>
      <c r="Q2296" s="78"/>
      <c r="R2296" s="78"/>
      <c r="S2296" s="63"/>
      <c r="T2296" s="63"/>
      <c r="U2296" s="34" t="str">
        <f>IFERROR(INDEX('[3]5.Grup_T'!$G$4:$G$22,MATCH('6.Turtas'!E2296,'[3]5.Grup_T'!$E$4:$E$22,0)),"0")</f>
        <v>0</v>
      </c>
      <c r="V2296" s="35">
        <f t="shared" si="493"/>
        <v>0</v>
      </c>
      <c r="W2296" s="35">
        <f>IF(NOT(ISBLANK(H2296)),(12-DATEDIF(H2296,'[3]1.Pradzia'!$D$13,"m")),0)</f>
        <v>0</v>
      </c>
      <c r="X2296" s="35">
        <f t="shared" si="494"/>
        <v>0</v>
      </c>
      <c r="Y2296" s="35">
        <f t="shared" si="504"/>
        <v>0</v>
      </c>
      <c r="Z2296" s="35">
        <f t="shared" si="502"/>
        <v>0</v>
      </c>
      <c r="AA2296" s="36">
        <f t="shared" si="495"/>
        <v>0</v>
      </c>
      <c r="AB2296" s="36">
        <f t="shared" si="496"/>
        <v>0</v>
      </c>
      <c r="AC2296" s="37">
        <f t="shared" si="497"/>
        <v>0</v>
      </c>
      <c r="AD2296" s="35">
        <f>IF(OR(YEAR(G2296)&lt;2019,O2296="X"),0,IF(ISBLANK(H2296),DATEDIF(G2296,'[3]1.Pradzia'!$D$13,"M"),DATEDIF(G2296,H2296,"m")))</f>
        <v>0</v>
      </c>
      <c r="AE2296" s="37">
        <f>IF(E2296='[3]5.Grup_T'!$E$20,0,IF(AD2296&lt;&gt;0,M2296/V2296*MIN(12,AD2296),0))</f>
        <v>0</v>
      </c>
      <c r="AF2296" s="37">
        <f t="shared" si="498"/>
        <v>0</v>
      </c>
      <c r="AG2296" s="37">
        <f t="shared" si="499"/>
        <v>0</v>
      </c>
      <c r="AH2296" s="37">
        <f t="shared" si="500"/>
        <v>0</v>
      </c>
      <c r="AI2296" s="35" t="str">
        <f t="shared" si="501"/>
        <v>Nusidėvėjęs</v>
      </c>
      <c r="AJ2296" s="38" t="str">
        <f>IF(AND(F2296&lt;&gt;[3]Pav.tvarkyklė!$B$12,F2296&lt;&gt;[3]Pav.tvarkyklė!$B$13),"GVTNT","X")</f>
        <v>GVTNT</v>
      </c>
      <c r="AK2296" s="39">
        <f t="shared" si="503"/>
        <v>0</v>
      </c>
      <c r="AL2296" s="41"/>
      <c r="AM2296" s="41"/>
      <c r="AN2296" s="41">
        <f t="shared" si="491"/>
        <v>1900</v>
      </c>
      <c r="AO2296" s="41"/>
      <c r="AP2296" s="41"/>
      <c r="AQ2296" s="41"/>
      <c r="AR2296" s="42"/>
      <c r="AS2296" s="42"/>
      <c r="AU2296" s="43">
        <f t="shared" si="492"/>
        <v>0</v>
      </c>
    </row>
    <row r="2297" spans="1:47" ht="15" customHeight="1" x14ac:dyDescent="0.25">
      <c r="A2297" s="11"/>
      <c r="B2297" s="19">
        <v>2466</v>
      </c>
      <c r="C2297" s="74"/>
      <c r="D2297" s="87"/>
      <c r="E2297" s="75"/>
      <c r="F2297" s="74"/>
      <c r="G2297" s="80"/>
      <c r="H2297" s="49"/>
      <c r="I2297" s="79"/>
      <c r="J2297" s="27"/>
      <c r="K2297" s="27"/>
      <c r="L2297" s="79"/>
      <c r="M2297" s="81"/>
      <c r="N2297" s="29">
        <v>0</v>
      </c>
      <c r="O2297" s="30" t="str">
        <f>IF(G2297&lt;=$N$2,"",IF(F2297=[3]Pav.tvarkyklė!$B$13,"",IF(ISBLANK(R2297),"X","")))</f>
        <v/>
      </c>
      <c r="P2297" s="88"/>
      <c r="Q2297" s="78"/>
      <c r="R2297" s="78"/>
      <c r="S2297" s="63"/>
      <c r="T2297" s="63"/>
      <c r="U2297" s="34" t="str">
        <f>IFERROR(INDEX('[3]5.Grup_T'!$G$4:$G$22,MATCH('6.Turtas'!E2297,'[3]5.Grup_T'!$E$4:$E$22,0)),"0")</f>
        <v>0</v>
      </c>
      <c r="V2297" s="35">
        <f t="shared" si="493"/>
        <v>0</v>
      </c>
      <c r="W2297" s="35">
        <f>IF(NOT(ISBLANK(H2297)),(12-DATEDIF(H2297,'[3]1.Pradzia'!$D$13,"m")),0)</f>
        <v>0</v>
      </c>
      <c r="X2297" s="35">
        <f t="shared" si="494"/>
        <v>0</v>
      </c>
      <c r="Y2297" s="35">
        <f t="shared" si="504"/>
        <v>0</v>
      </c>
      <c r="Z2297" s="35">
        <f t="shared" si="502"/>
        <v>0</v>
      </c>
      <c r="AA2297" s="36">
        <f t="shared" si="495"/>
        <v>0</v>
      </c>
      <c r="AB2297" s="36">
        <f t="shared" si="496"/>
        <v>0</v>
      </c>
      <c r="AC2297" s="37">
        <f t="shared" si="497"/>
        <v>0</v>
      </c>
      <c r="AD2297" s="35">
        <f>IF(OR(YEAR(G2297)&lt;2019,O2297="X"),0,IF(ISBLANK(H2297),DATEDIF(G2297,'[3]1.Pradzia'!$D$13,"M"),DATEDIF(G2297,H2297,"m")))</f>
        <v>0</v>
      </c>
      <c r="AE2297" s="37">
        <f>IF(E2297='[3]5.Grup_T'!$E$20,0,IF(AD2297&lt;&gt;0,M2297/V2297*MIN(12,AD2297),0))</f>
        <v>0</v>
      </c>
      <c r="AF2297" s="37">
        <f t="shared" si="498"/>
        <v>0</v>
      </c>
      <c r="AG2297" s="37">
        <f t="shared" si="499"/>
        <v>0</v>
      </c>
      <c r="AH2297" s="37">
        <f t="shared" si="500"/>
        <v>0</v>
      </c>
      <c r="AI2297" s="35" t="str">
        <f t="shared" si="501"/>
        <v>Nusidėvėjęs</v>
      </c>
      <c r="AJ2297" s="38" t="str">
        <f>IF(AND(F2297&lt;&gt;[3]Pav.tvarkyklė!$B$12,F2297&lt;&gt;[3]Pav.tvarkyklė!$B$13),"GVTNT","X")</f>
        <v>GVTNT</v>
      </c>
      <c r="AK2297" s="39">
        <f t="shared" si="503"/>
        <v>0</v>
      </c>
      <c r="AL2297" s="41"/>
      <c r="AM2297" s="41"/>
      <c r="AN2297" s="41">
        <f t="shared" si="491"/>
        <v>1900</v>
      </c>
      <c r="AO2297" s="41"/>
      <c r="AP2297" s="41"/>
      <c r="AQ2297" s="41"/>
      <c r="AR2297" s="42"/>
      <c r="AS2297" s="42"/>
      <c r="AU2297" s="43">
        <f t="shared" si="492"/>
        <v>0</v>
      </c>
    </row>
    <row r="2298" spans="1:47" ht="15" customHeight="1" x14ac:dyDescent="0.25">
      <c r="A2298" s="11"/>
      <c r="B2298" s="19">
        <v>2467</v>
      </c>
      <c r="C2298" s="74"/>
      <c r="D2298" s="77"/>
      <c r="E2298" s="75"/>
      <c r="F2298" s="74"/>
      <c r="G2298" s="80"/>
      <c r="H2298" s="49"/>
      <c r="I2298" s="79"/>
      <c r="J2298" s="27"/>
      <c r="K2298" s="27"/>
      <c r="L2298" s="79"/>
      <c r="M2298" s="81"/>
      <c r="N2298" s="29">
        <v>0</v>
      </c>
      <c r="O2298" s="30" t="str">
        <f>IF(G2298&lt;=$N$2,"",IF(F2298=[3]Pav.tvarkyklė!$B$13,"",IF(ISBLANK(R2298),"X","")))</f>
        <v/>
      </c>
      <c r="P2298" s="88"/>
      <c r="Q2298" s="78"/>
      <c r="R2298" s="78"/>
      <c r="S2298" s="63"/>
      <c r="T2298" s="63"/>
      <c r="U2298" s="34" t="str">
        <f>IFERROR(INDEX('[3]5.Grup_T'!$G$4:$G$22,MATCH('6.Turtas'!E2298,'[3]5.Grup_T'!$E$4:$E$22,0)),"0")</f>
        <v>0</v>
      </c>
      <c r="V2298" s="35">
        <f t="shared" si="493"/>
        <v>0</v>
      </c>
      <c r="W2298" s="35">
        <f>IF(NOT(ISBLANK(H2298)),(12-DATEDIF(H2298,'[3]1.Pradzia'!$D$13,"m")),0)</f>
        <v>0</v>
      </c>
      <c r="X2298" s="35">
        <f t="shared" si="494"/>
        <v>0</v>
      </c>
      <c r="Y2298" s="35">
        <f t="shared" si="504"/>
        <v>0</v>
      </c>
      <c r="Z2298" s="35">
        <f t="shared" si="502"/>
        <v>0</v>
      </c>
      <c r="AA2298" s="36">
        <f t="shared" si="495"/>
        <v>0</v>
      </c>
      <c r="AB2298" s="36">
        <f t="shared" si="496"/>
        <v>0</v>
      </c>
      <c r="AC2298" s="37">
        <f t="shared" si="497"/>
        <v>0</v>
      </c>
      <c r="AD2298" s="35">
        <f>IF(OR(YEAR(G2298)&lt;2019,O2298="X"),0,IF(ISBLANK(H2298),DATEDIF(G2298,'[3]1.Pradzia'!$D$13,"M"),DATEDIF(G2298,H2298,"m")))</f>
        <v>0</v>
      </c>
      <c r="AE2298" s="37">
        <f>IF(E2298='[3]5.Grup_T'!$E$20,0,IF(AD2298&lt;&gt;0,M2298/V2298*MIN(12,AD2298),0))</f>
        <v>0</v>
      </c>
      <c r="AF2298" s="37">
        <f t="shared" si="498"/>
        <v>0</v>
      </c>
      <c r="AG2298" s="37">
        <f t="shared" si="499"/>
        <v>0</v>
      </c>
      <c r="AH2298" s="37">
        <f t="shared" si="500"/>
        <v>0</v>
      </c>
      <c r="AI2298" s="35" t="str">
        <f t="shared" si="501"/>
        <v>Nusidėvėjęs</v>
      </c>
      <c r="AJ2298" s="38" t="str">
        <f>IF(AND(F2298&lt;&gt;[3]Pav.tvarkyklė!$B$12,F2298&lt;&gt;[3]Pav.tvarkyklė!$B$13),"GVTNT","X")</f>
        <v>GVTNT</v>
      </c>
      <c r="AK2298" s="39">
        <f t="shared" si="503"/>
        <v>0</v>
      </c>
      <c r="AL2298" s="41"/>
      <c r="AM2298" s="41"/>
      <c r="AN2298" s="41">
        <f t="shared" si="491"/>
        <v>1900</v>
      </c>
      <c r="AO2298" s="41"/>
      <c r="AP2298" s="41"/>
      <c r="AQ2298" s="41"/>
      <c r="AR2298" s="42"/>
      <c r="AS2298" s="42"/>
      <c r="AU2298" s="43">
        <f t="shared" si="492"/>
        <v>0</v>
      </c>
    </row>
    <row r="2299" spans="1:47" ht="15" customHeight="1" x14ac:dyDescent="0.25">
      <c r="A2299" s="11"/>
      <c r="B2299" s="19">
        <v>2468</v>
      </c>
      <c r="C2299" s="74"/>
      <c r="D2299" s="77"/>
      <c r="E2299" s="75"/>
      <c r="F2299" s="74"/>
      <c r="G2299" s="80"/>
      <c r="H2299" s="49"/>
      <c r="I2299" s="79"/>
      <c r="J2299" s="27"/>
      <c r="K2299" s="27"/>
      <c r="L2299" s="79"/>
      <c r="M2299" s="81"/>
      <c r="N2299" s="29">
        <v>0</v>
      </c>
      <c r="O2299" s="30" t="str">
        <f>IF(G2299&lt;=$N$2,"",IF(F2299=[3]Pav.tvarkyklė!$B$13,"",IF(ISBLANK(R2299),"X","")))</f>
        <v/>
      </c>
      <c r="P2299" s="88"/>
      <c r="Q2299" s="78"/>
      <c r="R2299" s="78"/>
      <c r="S2299" s="63"/>
      <c r="T2299" s="63"/>
      <c r="U2299" s="34" t="str">
        <f>IFERROR(INDEX('[3]5.Grup_T'!$G$4:$G$22,MATCH('6.Turtas'!E2299,'[3]5.Grup_T'!$E$4:$E$22,0)),"0")</f>
        <v>0</v>
      </c>
      <c r="V2299" s="35">
        <f t="shared" si="493"/>
        <v>0</v>
      </c>
      <c r="W2299" s="35">
        <f>IF(NOT(ISBLANK(H2299)),(12-DATEDIF(H2299,'[3]1.Pradzia'!$D$13,"m")),0)</f>
        <v>0</v>
      </c>
      <c r="X2299" s="35">
        <f t="shared" si="494"/>
        <v>0</v>
      </c>
      <c r="Y2299" s="35">
        <f t="shared" si="504"/>
        <v>0</v>
      </c>
      <c r="Z2299" s="35">
        <f t="shared" si="502"/>
        <v>0</v>
      </c>
      <c r="AA2299" s="36">
        <f t="shared" si="495"/>
        <v>0</v>
      </c>
      <c r="AB2299" s="36">
        <f t="shared" si="496"/>
        <v>0</v>
      </c>
      <c r="AC2299" s="37">
        <f t="shared" si="497"/>
        <v>0</v>
      </c>
      <c r="AD2299" s="35">
        <f>IF(OR(YEAR(G2299)&lt;2019,O2299="X"),0,IF(ISBLANK(H2299),DATEDIF(G2299,'[3]1.Pradzia'!$D$13,"M"),DATEDIF(G2299,H2299,"m")))</f>
        <v>0</v>
      </c>
      <c r="AE2299" s="37">
        <f>IF(E2299='[3]5.Grup_T'!$E$20,0,IF(AD2299&lt;&gt;0,M2299/V2299*MIN(12,AD2299),0))</f>
        <v>0</v>
      </c>
      <c r="AF2299" s="37">
        <f t="shared" si="498"/>
        <v>0</v>
      </c>
      <c r="AG2299" s="37">
        <f t="shared" si="499"/>
        <v>0</v>
      </c>
      <c r="AH2299" s="37">
        <f t="shared" si="500"/>
        <v>0</v>
      </c>
      <c r="AI2299" s="35" t="str">
        <f t="shared" si="501"/>
        <v>Nusidėvėjęs</v>
      </c>
      <c r="AJ2299" s="38" t="str">
        <f>IF(AND(F2299&lt;&gt;[3]Pav.tvarkyklė!$B$12,F2299&lt;&gt;[3]Pav.tvarkyklė!$B$13),"GVTNT","X")</f>
        <v>GVTNT</v>
      </c>
      <c r="AK2299" s="39">
        <f t="shared" si="503"/>
        <v>0</v>
      </c>
      <c r="AL2299" s="41"/>
      <c r="AM2299" s="41"/>
      <c r="AN2299" s="41">
        <f t="shared" si="491"/>
        <v>1900</v>
      </c>
      <c r="AO2299" s="41"/>
      <c r="AP2299" s="41"/>
      <c r="AQ2299" s="41"/>
      <c r="AR2299" s="42"/>
      <c r="AS2299" s="42"/>
      <c r="AU2299" s="43">
        <f t="shared" si="492"/>
        <v>0</v>
      </c>
    </row>
    <row r="2300" spans="1:47" ht="15" customHeight="1" x14ac:dyDescent="0.25">
      <c r="A2300" s="11"/>
      <c r="B2300" s="19">
        <v>2469</v>
      </c>
      <c r="C2300" s="74"/>
      <c r="D2300" s="87"/>
      <c r="E2300" s="75"/>
      <c r="F2300" s="74"/>
      <c r="G2300" s="80"/>
      <c r="H2300" s="49"/>
      <c r="I2300" s="79"/>
      <c r="J2300" s="27"/>
      <c r="K2300" s="27"/>
      <c r="L2300" s="79"/>
      <c r="M2300" s="81"/>
      <c r="N2300" s="29">
        <v>0</v>
      </c>
      <c r="O2300" s="30" t="str">
        <f>IF(G2300&lt;=$N$2,"",IF(F2300=[3]Pav.tvarkyklė!$B$13,"",IF(ISBLANK(R2300),"X","")))</f>
        <v/>
      </c>
      <c r="P2300" s="88"/>
      <c r="Q2300" s="78"/>
      <c r="R2300" s="78"/>
      <c r="S2300" s="63"/>
      <c r="T2300" s="63"/>
      <c r="U2300" s="34" t="str">
        <f>IFERROR(INDEX('[3]5.Grup_T'!$G$4:$G$22,MATCH('6.Turtas'!E2300,'[3]5.Grup_T'!$E$4:$E$22,0)),"0")</f>
        <v>0</v>
      </c>
      <c r="V2300" s="35">
        <f t="shared" si="493"/>
        <v>0</v>
      </c>
      <c r="W2300" s="35">
        <f>IF(NOT(ISBLANK(H2300)),(12-DATEDIF(H2300,'[3]1.Pradzia'!$D$13,"m")),0)</f>
        <v>0</v>
      </c>
      <c r="X2300" s="35">
        <f t="shared" si="494"/>
        <v>0</v>
      </c>
      <c r="Y2300" s="35">
        <f t="shared" si="504"/>
        <v>0</v>
      </c>
      <c r="Z2300" s="35">
        <f t="shared" si="502"/>
        <v>0</v>
      </c>
      <c r="AA2300" s="36">
        <f t="shared" si="495"/>
        <v>0</v>
      </c>
      <c r="AB2300" s="36">
        <f t="shared" si="496"/>
        <v>0</v>
      </c>
      <c r="AC2300" s="37">
        <f t="shared" si="497"/>
        <v>0</v>
      </c>
      <c r="AD2300" s="35">
        <f>IF(OR(YEAR(G2300)&lt;2019,O2300="X"),0,IF(ISBLANK(H2300),DATEDIF(G2300,'[3]1.Pradzia'!$D$13,"M"),DATEDIF(G2300,H2300,"m")))</f>
        <v>0</v>
      </c>
      <c r="AE2300" s="37">
        <f>IF(E2300='[3]5.Grup_T'!$E$20,0,IF(AD2300&lt;&gt;0,M2300/V2300*MIN(12,AD2300),0))</f>
        <v>0</v>
      </c>
      <c r="AF2300" s="37">
        <f t="shared" si="498"/>
        <v>0</v>
      </c>
      <c r="AG2300" s="37">
        <f t="shared" si="499"/>
        <v>0</v>
      </c>
      <c r="AH2300" s="37">
        <f t="shared" si="500"/>
        <v>0</v>
      </c>
      <c r="AI2300" s="35" t="str">
        <f t="shared" si="501"/>
        <v>Nusidėvėjęs</v>
      </c>
      <c r="AJ2300" s="38" t="str">
        <f>IF(AND(F2300&lt;&gt;[3]Pav.tvarkyklė!$B$12,F2300&lt;&gt;[3]Pav.tvarkyklė!$B$13),"GVTNT","X")</f>
        <v>GVTNT</v>
      </c>
      <c r="AK2300" s="39">
        <f t="shared" si="503"/>
        <v>0</v>
      </c>
      <c r="AL2300" s="41"/>
      <c r="AM2300" s="41"/>
      <c r="AN2300" s="41">
        <f t="shared" si="491"/>
        <v>1900</v>
      </c>
      <c r="AO2300" s="41"/>
      <c r="AP2300" s="41"/>
      <c r="AQ2300" s="41"/>
      <c r="AR2300" s="42"/>
      <c r="AS2300" s="42"/>
      <c r="AU2300" s="43">
        <f t="shared" si="492"/>
        <v>0</v>
      </c>
    </row>
    <row r="2301" spans="1:47" ht="15" customHeight="1" x14ac:dyDescent="0.25">
      <c r="A2301" s="11"/>
      <c r="B2301" s="19">
        <v>2470</v>
      </c>
      <c r="C2301" s="74"/>
      <c r="D2301" s="87"/>
      <c r="E2301" s="75"/>
      <c r="F2301" s="74"/>
      <c r="G2301" s="80"/>
      <c r="H2301" s="49"/>
      <c r="I2301" s="79"/>
      <c r="J2301" s="27"/>
      <c r="K2301" s="27"/>
      <c r="L2301" s="79"/>
      <c r="M2301" s="81"/>
      <c r="N2301" s="29">
        <v>0</v>
      </c>
      <c r="O2301" s="30" t="str">
        <f>IF(G2301&lt;=$N$2,"",IF(F2301=[3]Pav.tvarkyklė!$B$13,"",IF(ISBLANK(R2301),"X","")))</f>
        <v/>
      </c>
      <c r="P2301" s="88"/>
      <c r="Q2301" s="78"/>
      <c r="R2301" s="78"/>
      <c r="S2301" s="63"/>
      <c r="T2301" s="63"/>
      <c r="U2301" s="34" t="str">
        <f>IFERROR(INDEX('[3]5.Grup_T'!$G$4:$G$22,MATCH('6.Turtas'!E2301,'[3]5.Grup_T'!$E$4:$E$22,0)),"0")</f>
        <v>0</v>
      </c>
      <c r="V2301" s="35">
        <f t="shared" si="493"/>
        <v>0</v>
      </c>
      <c r="W2301" s="35">
        <f>IF(NOT(ISBLANK(H2301)),(12-DATEDIF(H2301,'[3]1.Pradzia'!$D$13,"m")),0)</f>
        <v>0</v>
      </c>
      <c r="X2301" s="35">
        <f t="shared" si="494"/>
        <v>0</v>
      </c>
      <c r="Y2301" s="35">
        <f t="shared" si="504"/>
        <v>0</v>
      </c>
      <c r="Z2301" s="35">
        <f t="shared" si="502"/>
        <v>0</v>
      </c>
      <c r="AA2301" s="36">
        <f t="shared" si="495"/>
        <v>0</v>
      </c>
      <c r="AB2301" s="36">
        <f t="shared" si="496"/>
        <v>0</v>
      </c>
      <c r="AC2301" s="37">
        <f t="shared" si="497"/>
        <v>0</v>
      </c>
      <c r="AD2301" s="35">
        <f>IF(OR(YEAR(G2301)&lt;2019,O2301="X"),0,IF(ISBLANK(H2301),DATEDIF(G2301,'[3]1.Pradzia'!$D$13,"M"),DATEDIF(G2301,H2301,"m")))</f>
        <v>0</v>
      </c>
      <c r="AE2301" s="37">
        <f>IF(E2301='[3]5.Grup_T'!$E$20,0,IF(AD2301&lt;&gt;0,M2301/V2301*MIN(12,AD2301),0))</f>
        <v>0</v>
      </c>
      <c r="AF2301" s="37">
        <f t="shared" si="498"/>
        <v>0</v>
      </c>
      <c r="AG2301" s="37">
        <f t="shared" si="499"/>
        <v>0</v>
      </c>
      <c r="AH2301" s="37">
        <f t="shared" si="500"/>
        <v>0</v>
      </c>
      <c r="AI2301" s="35" t="str">
        <f t="shared" si="501"/>
        <v>Nusidėvėjęs</v>
      </c>
      <c r="AJ2301" s="38" t="str">
        <f>IF(AND(F2301&lt;&gt;[3]Pav.tvarkyklė!$B$12,F2301&lt;&gt;[3]Pav.tvarkyklė!$B$13),"GVTNT","X")</f>
        <v>GVTNT</v>
      </c>
      <c r="AK2301" s="39">
        <f t="shared" si="503"/>
        <v>0</v>
      </c>
      <c r="AL2301" s="41"/>
      <c r="AM2301" s="41"/>
      <c r="AN2301" s="41">
        <f t="shared" si="491"/>
        <v>1900</v>
      </c>
      <c r="AO2301" s="41"/>
      <c r="AP2301" s="41"/>
      <c r="AQ2301" s="41"/>
      <c r="AR2301" s="42"/>
      <c r="AS2301" s="42"/>
      <c r="AU2301" s="43">
        <f t="shared" si="492"/>
        <v>0</v>
      </c>
    </row>
    <row r="2302" spans="1:47" ht="15" customHeight="1" x14ac:dyDescent="0.25">
      <c r="A2302" s="11"/>
      <c r="B2302" s="19">
        <v>2471</v>
      </c>
      <c r="C2302" s="74"/>
      <c r="D2302" s="77"/>
      <c r="E2302" s="75"/>
      <c r="F2302" s="74"/>
      <c r="G2302" s="80"/>
      <c r="H2302" s="49"/>
      <c r="I2302" s="79"/>
      <c r="J2302" s="27"/>
      <c r="K2302" s="27"/>
      <c r="L2302" s="79"/>
      <c r="M2302" s="81"/>
      <c r="N2302" s="29">
        <v>0</v>
      </c>
      <c r="O2302" s="30" t="str">
        <f>IF(G2302&lt;=$N$2,"",IF(F2302=[3]Pav.tvarkyklė!$B$13,"",IF(ISBLANK(R2302),"X","")))</f>
        <v/>
      </c>
      <c r="P2302" s="88"/>
      <c r="Q2302" s="78"/>
      <c r="R2302" s="78"/>
      <c r="S2302" s="63"/>
      <c r="T2302" s="63"/>
      <c r="U2302" s="34" t="str">
        <f>IFERROR(INDEX('[3]5.Grup_T'!$G$4:$G$22,MATCH('6.Turtas'!E2302,'[3]5.Grup_T'!$E$4:$E$22,0)),"0")</f>
        <v>0</v>
      </c>
      <c r="V2302" s="35">
        <f t="shared" si="493"/>
        <v>0</v>
      </c>
      <c r="W2302" s="35">
        <f>IF(NOT(ISBLANK(H2302)),(12-DATEDIF(H2302,'[3]1.Pradzia'!$D$13,"m")),0)</f>
        <v>0</v>
      </c>
      <c r="X2302" s="35">
        <f t="shared" si="494"/>
        <v>0</v>
      </c>
      <c r="Y2302" s="35">
        <f t="shared" si="504"/>
        <v>0</v>
      </c>
      <c r="Z2302" s="35">
        <f t="shared" si="502"/>
        <v>0</v>
      </c>
      <c r="AA2302" s="36">
        <f t="shared" si="495"/>
        <v>0</v>
      </c>
      <c r="AB2302" s="36">
        <f t="shared" si="496"/>
        <v>0</v>
      </c>
      <c r="AC2302" s="37">
        <f t="shared" si="497"/>
        <v>0</v>
      </c>
      <c r="AD2302" s="35">
        <f>IF(OR(YEAR(G2302)&lt;2019,O2302="X"),0,IF(ISBLANK(H2302),DATEDIF(G2302,'[3]1.Pradzia'!$D$13,"M"),DATEDIF(G2302,H2302,"m")))</f>
        <v>0</v>
      </c>
      <c r="AE2302" s="37">
        <f>IF(E2302='[3]5.Grup_T'!$E$20,0,IF(AD2302&lt;&gt;0,M2302/V2302*MIN(12,AD2302),0))</f>
        <v>0</v>
      </c>
      <c r="AF2302" s="37">
        <f t="shared" si="498"/>
        <v>0</v>
      </c>
      <c r="AG2302" s="37">
        <f t="shared" si="499"/>
        <v>0</v>
      </c>
      <c r="AH2302" s="37">
        <f t="shared" si="500"/>
        <v>0</v>
      </c>
      <c r="AI2302" s="35" t="str">
        <f t="shared" si="501"/>
        <v>Nusidėvėjęs</v>
      </c>
      <c r="AJ2302" s="38" t="str">
        <f>IF(AND(F2302&lt;&gt;[3]Pav.tvarkyklė!$B$12,F2302&lt;&gt;[3]Pav.tvarkyklė!$B$13),"GVTNT","X")</f>
        <v>GVTNT</v>
      </c>
      <c r="AK2302" s="39">
        <f t="shared" si="503"/>
        <v>0</v>
      </c>
      <c r="AL2302" s="41"/>
      <c r="AM2302" s="41"/>
      <c r="AN2302" s="41">
        <f t="shared" si="491"/>
        <v>1900</v>
      </c>
      <c r="AO2302" s="41"/>
      <c r="AP2302" s="41"/>
      <c r="AQ2302" s="41"/>
      <c r="AR2302" s="42"/>
      <c r="AS2302" s="42"/>
      <c r="AU2302" s="43">
        <f t="shared" si="492"/>
        <v>0</v>
      </c>
    </row>
    <row r="2303" spans="1:47" ht="15" customHeight="1" x14ac:dyDescent="0.25">
      <c r="A2303" s="11"/>
      <c r="B2303" s="19">
        <v>2472</v>
      </c>
      <c r="C2303" s="74"/>
      <c r="D2303" s="77"/>
      <c r="E2303" s="75"/>
      <c r="F2303" s="74"/>
      <c r="G2303" s="80"/>
      <c r="H2303" s="49"/>
      <c r="I2303" s="79"/>
      <c r="J2303" s="27"/>
      <c r="K2303" s="27"/>
      <c r="L2303" s="79"/>
      <c r="M2303" s="81"/>
      <c r="N2303" s="29">
        <v>0</v>
      </c>
      <c r="O2303" s="30" t="str">
        <f>IF(G2303&lt;=$N$2,"",IF(F2303=[3]Pav.tvarkyklė!$B$13,"",IF(ISBLANK(R2303),"X","")))</f>
        <v/>
      </c>
      <c r="P2303" s="88"/>
      <c r="Q2303" s="78"/>
      <c r="R2303" s="78"/>
      <c r="S2303" s="63"/>
      <c r="T2303" s="63"/>
      <c r="U2303" s="34" t="str">
        <f>IFERROR(INDEX('[3]5.Grup_T'!$G$4:$G$22,MATCH('6.Turtas'!E2303,'[3]5.Grup_T'!$E$4:$E$22,0)),"0")</f>
        <v>0</v>
      </c>
      <c r="V2303" s="35">
        <f t="shared" si="493"/>
        <v>0</v>
      </c>
      <c r="W2303" s="35">
        <f>IF(NOT(ISBLANK(H2303)),(12-DATEDIF(H2303,'[3]1.Pradzia'!$D$13,"m")),0)</f>
        <v>0</v>
      </c>
      <c r="X2303" s="35">
        <f t="shared" si="494"/>
        <v>0</v>
      </c>
      <c r="Y2303" s="35">
        <f t="shared" si="504"/>
        <v>0</v>
      </c>
      <c r="Z2303" s="35">
        <f t="shared" si="502"/>
        <v>0</v>
      </c>
      <c r="AA2303" s="36">
        <f t="shared" si="495"/>
        <v>0</v>
      </c>
      <c r="AB2303" s="36">
        <f t="shared" si="496"/>
        <v>0</v>
      </c>
      <c r="AC2303" s="37">
        <f t="shared" si="497"/>
        <v>0</v>
      </c>
      <c r="AD2303" s="35">
        <f>IF(OR(YEAR(G2303)&lt;2019,O2303="X"),0,IF(ISBLANK(H2303),DATEDIF(G2303,'[3]1.Pradzia'!$D$13,"M"),DATEDIF(G2303,H2303,"m")))</f>
        <v>0</v>
      </c>
      <c r="AE2303" s="37">
        <f>IF(E2303='[3]5.Grup_T'!$E$20,0,IF(AD2303&lt;&gt;0,M2303/V2303*MIN(12,AD2303),0))</f>
        <v>0</v>
      </c>
      <c r="AF2303" s="37">
        <f t="shared" si="498"/>
        <v>0</v>
      </c>
      <c r="AG2303" s="37">
        <f t="shared" si="499"/>
        <v>0</v>
      </c>
      <c r="AH2303" s="37">
        <f t="shared" si="500"/>
        <v>0</v>
      </c>
      <c r="AI2303" s="35" t="str">
        <f t="shared" si="501"/>
        <v>Nusidėvėjęs</v>
      </c>
      <c r="AJ2303" s="38" t="str">
        <f>IF(AND(F2303&lt;&gt;[3]Pav.tvarkyklė!$B$12,F2303&lt;&gt;[3]Pav.tvarkyklė!$B$13),"GVTNT","X")</f>
        <v>GVTNT</v>
      </c>
      <c r="AK2303" s="39">
        <f t="shared" si="503"/>
        <v>0</v>
      </c>
      <c r="AL2303" s="41"/>
      <c r="AM2303" s="41"/>
      <c r="AN2303" s="41">
        <f t="shared" si="491"/>
        <v>1900</v>
      </c>
      <c r="AO2303" s="41"/>
      <c r="AP2303" s="41"/>
      <c r="AQ2303" s="41"/>
      <c r="AR2303" s="42"/>
      <c r="AS2303" s="42"/>
      <c r="AU2303" s="43">
        <f t="shared" si="492"/>
        <v>0</v>
      </c>
    </row>
    <row r="2304" spans="1:47" ht="15" customHeight="1" x14ac:dyDescent="0.25">
      <c r="A2304" s="11"/>
      <c r="B2304" s="19">
        <v>2473</v>
      </c>
      <c r="C2304" s="74"/>
      <c r="D2304" s="87"/>
      <c r="E2304" s="75"/>
      <c r="F2304" s="74"/>
      <c r="G2304" s="80"/>
      <c r="H2304" s="49"/>
      <c r="I2304" s="79"/>
      <c r="J2304" s="27"/>
      <c r="K2304" s="27"/>
      <c r="L2304" s="79"/>
      <c r="M2304" s="81"/>
      <c r="N2304" s="29">
        <v>0</v>
      </c>
      <c r="O2304" s="30" t="str">
        <f>IF(G2304&lt;=$N$2,"",IF(F2304=[3]Pav.tvarkyklė!$B$13,"",IF(ISBLANK(R2304),"X","")))</f>
        <v/>
      </c>
      <c r="P2304" s="88"/>
      <c r="Q2304" s="78"/>
      <c r="R2304" s="78"/>
      <c r="S2304" s="63"/>
      <c r="T2304" s="63"/>
      <c r="U2304" s="34" t="str">
        <f>IFERROR(INDEX('[3]5.Grup_T'!$G$4:$G$22,MATCH('6.Turtas'!E2304,'[3]5.Grup_T'!$E$4:$E$22,0)),"0")</f>
        <v>0</v>
      </c>
      <c r="V2304" s="35">
        <f t="shared" si="493"/>
        <v>0</v>
      </c>
      <c r="W2304" s="35">
        <f>IF(NOT(ISBLANK(H2304)),(12-DATEDIF(H2304,'[3]1.Pradzia'!$D$13,"m")),0)</f>
        <v>0</v>
      </c>
      <c r="X2304" s="35">
        <f t="shared" si="494"/>
        <v>0</v>
      </c>
      <c r="Y2304" s="35">
        <f t="shared" si="504"/>
        <v>0</v>
      </c>
      <c r="Z2304" s="35">
        <f t="shared" si="502"/>
        <v>0</v>
      </c>
      <c r="AA2304" s="36">
        <f t="shared" si="495"/>
        <v>0</v>
      </c>
      <c r="AB2304" s="36">
        <f t="shared" si="496"/>
        <v>0</v>
      </c>
      <c r="AC2304" s="37">
        <f t="shared" si="497"/>
        <v>0</v>
      </c>
      <c r="AD2304" s="35">
        <f>IF(OR(YEAR(G2304)&lt;2019,O2304="X"),0,IF(ISBLANK(H2304),DATEDIF(G2304,'[3]1.Pradzia'!$D$13,"M"),DATEDIF(G2304,H2304,"m")))</f>
        <v>0</v>
      </c>
      <c r="AE2304" s="37">
        <f>IF(E2304='[3]5.Grup_T'!$E$20,0,IF(AD2304&lt;&gt;0,M2304/V2304*MIN(12,AD2304),0))</f>
        <v>0</v>
      </c>
      <c r="AF2304" s="37">
        <f t="shared" si="498"/>
        <v>0</v>
      </c>
      <c r="AG2304" s="37">
        <f t="shared" si="499"/>
        <v>0</v>
      </c>
      <c r="AH2304" s="37">
        <f t="shared" si="500"/>
        <v>0</v>
      </c>
      <c r="AI2304" s="35" t="str">
        <f t="shared" si="501"/>
        <v>Nusidėvėjęs</v>
      </c>
      <c r="AJ2304" s="38" t="str">
        <f>IF(AND(F2304&lt;&gt;[3]Pav.tvarkyklė!$B$12,F2304&lt;&gt;[3]Pav.tvarkyklė!$B$13),"GVTNT","X")</f>
        <v>GVTNT</v>
      </c>
      <c r="AK2304" s="39">
        <f t="shared" si="503"/>
        <v>0</v>
      </c>
      <c r="AL2304" s="41"/>
      <c r="AM2304" s="41"/>
      <c r="AN2304" s="41">
        <f t="shared" si="491"/>
        <v>1900</v>
      </c>
      <c r="AO2304" s="41"/>
      <c r="AP2304" s="41"/>
      <c r="AQ2304" s="41"/>
      <c r="AR2304" s="42"/>
      <c r="AS2304" s="42"/>
      <c r="AU2304" s="43">
        <f t="shared" si="492"/>
        <v>0</v>
      </c>
    </row>
    <row r="2305" spans="1:47" ht="15" customHeight="1" x14ac:dyDescent="0.25">
      <c r="A2305" s="11"/>
      <c r="B2305" s="19">
        <v>2474</v>
      </c>
      <c r="C2305" s="74"/>
      <c r="D2305" s="87"/>
      <c r="E2305" s="75"/>
      <c r="F2305" s="74"/>
      <c r="G2305" s="80"/>
      <c r="H2305" s="49"/>
      <c r="I2305" s="79"/>
      <c r="J2305" s="27"/>
      <c r="K2305" s="27"/>
      <c r="L2305" s="79"/>
      <c r="M2305" s="81"/>
      <c r="N2305" s="29">
        <v>0</v>
      </c>
      <c r="O2305" s="30" t="str">
        <f>IF(G2305&lt;=$N$2,"",IF(F2305=[3]Pav.tvarkyklė!$B$13,"",IF(ISBLANK(R2305),"X","")))</f>
        <v/>
      </c>
      <c r="P2305" s="88"/>
      <c r="Q2305" s="78"/>
      <c r="R2305" s="78"/>
      <c r="S2305" s="63"/>
      <c r="T2305" s="63"/>
      <c r="U2305" s="34" t="str">
        <f>IFERROR(INDEX('[3]5.Grup_T'!$G$4:$G$22,MATCH('6.Turtas'!E2305,'[3]5.Grup_T'!$E$4:$E$22,0)),"0")</f>
        <v>0</v>
      </c>
      <c r="V2305" s="35">
        <f t="shared" si="493"/>
        <v>0</v>
      </c>
      <c r="W2305" s="35">
        <f>IF(NOT(ISBLANK(H2305)),(12-DATEDIF(H2305,'[3]1.Pradzia'!$D$13,"m")),0)</f>
        <v>0</v>
      </c>
      <c r="X2305" s="35">
        <f t="shared" si="494"/>
        <v>0</v>
      </c>
      <c r="Y2305" s="35">
        <f t="shared" si="504"/>
        <v>0</v>
      </c>
      <c r="Z2305" s="35">
        <f t="shared" si="502"/>
        <v>0</v>
      </c>
      <c r="AA2305" s="36">
        <f t="shared" si="495"/>
        <v>0</v>
      </c>
      <c r="AB2305" s="36">
        <f t="shared" si="496"/>
        <v>0</v>
      </c>
      <c r="AC2305" s="37">
        <f t="shared" si="497"/>
        <v>0</v>
      </c>
      <c r="AD2305" s="35">
        <f>IF(OR(YEAR(G2305)&lt;2019,O2305="X"),0,IF(ISBLANK(H2305),DATEDIF(G2305,'[3]1.Pradzia'!$D$13,"M"),DATEDIF(G2305,H2305,"m")))</f>
        <v>0</v>
      </c>
      <c r="AE2305" s="37">
        <f>IF(E2305='[3]5.Grup_T'!$E$20,0,IF(AD2305&lt;&gt;0,M2305/V2305*MIN(12,AD2305),0))</f>
        <v>0</v>
      </c>
      <c r="AF2305" s="37">
        <f t="shared" si="498"/>
        <v>0</v>
      </c>
      <c r="AG2305" s="37">
        <f t="shared" si="499"/>
        <v>0</v>
      </c>
      <c r="AH2305" s="37">
        <f t="shared" si="500"/>
        <v>0</v>
      </c>
      <c r="AI2305" s="35" t="str">
        <f t="shared" si="501"/>
        <v>Nusidėvėjęs</v>
      </c>
      <c r="AJ2305" s="38" t="str">
        <f>IF(AND(F2305&lt;&gt;[3]Pav.tvarkyklė!$B$12,F2305&lt;&gt;[3]Pav.tvarkyklė!$B$13),"GVTNT","X")</f>
        <v>GVTNT</v>
      </c>
      <c r="AK2305" s="39">
        <f t="shared" si="503"/>
        <v>0</v>
      </c>
      <c r="AL2305" s="41"/>
      <c r="AM2305" s="41"/>
      <c r="AN2305" s="41">
        <f t="shared" si="491"/>
        <v>1900</v>
      </c>
      <c r="AO2305" s="41"/>
      <c r="AP2305" s="41"/>
      <c r="AQ2305" s="41"/>
      <c r="AR2305" s="42"/>
      <c r="AS2305" s="42"/>
      <c r="AU2305" s="43">
        <f t="shared" si="492"/>
        <v>0</v>
      </c>
    </row>
    <row r="2306" spans="1:47" ht="15" customHeight="1" x14ac:dyDescent="0.25">
      <c r="A2306" s="11"/>
      <c r="B2306" s="19">
        <v>2475</v>
      </c>
      <c r="C2306" s="74"/>
      <c r="D2306" s="77"/>
      <c r="E2306" s="75"/>
      <c r="F2306" s="74"/>
      <c r="G2306" s="80"/>
      <c r="H2306" s="49"/>
      <c r="I2306" s="79"/>
      <c r="J2306" s="27"/>
      <c r="K2306" s="27"/>
      <c r="L2306" s="79"/>
      <c r="M2306" s="81"/>
      <c r="N2306" s="29">
        <v>0</v>
      </c>
      <c r="O2306" s="30" t="str">
        <f>IF(G2306&lt;=$N$2,"",IF(F2306=[3]Pav.tvarkyklė!$B$13,"",IF(ISBLANK(R2306),"X","")))</f>
        <v/>
      </c>
      <c r="P2306" s="88"/>
      <c r="Q2306" s="78"/>
      <c r="R2306" s="78"/>
      <c r="S2306" s="63"/>
      <c r="T2306" s="63"/>
      <c r="U2306" s="34" t="str">
        <f>IFERROR(INDEX('[3]5.Grup_T'!$G$4:$G$22,MATCH('6.Turtas'!E2306,'[3]5.Grup_T'!$E$4:$E$22,0)),"0")</f>
        <v>0</v>
      </c>
      <c r="V2306" s="35">
        <f t="shared" si="493"/>
        <v>0</v>
      </c>
      <c r="W2306" s="35">
        <f>IF(NOT(ISBLANK(H2306)),(12-DATEDIF(H2306,'[3]1.Pradzia'!$D$13,"m")),0)</f>
        <v>0</v>
      </c>
      <c r="X2306" s="35">
        <f t="shared" si="494"/>
        <v>0</v>
      </c>
      <c r="Y2306" s="35">
        <f t="shared" si="504"/>
        <v>0</v>
      </c>
      <c r="Z2306" s="35">
        <f t="shared" si="502"/>
        <v>0</v>
      </c>
      <c r="AA2306" s="36">
        <f t="shared" si="495"/>
        <v>0</v>
      </c>
      <c r="AB2306" s="36">
        <f t="shared" si="496"/>
        <v>0</v>
      </c>
      <c r="AC2306" s="37">
        <f t="shared" si="497"/>
        <v>0</v>
      </c>
      <c r="AD2306" s="35">
        <f>IF(OR(YEAR(G2306)&lt;2019,O2306="X"),0,IF(ISBLANK(H2306),DATEDIF(G2306,'[3]1.Pradzia'!$D$13,"M"),DATEDIF(G2306,H2306,"m")))</f>
        <v>0</v>
      </c>
      <c r="AE2306" s="37">
        <f>IF(E2306='[3]5.Grup_T'!$E$20,0,IF(AD2306&lt;&gt;0,M2306/V2306*MIN(12,AD2306),0))</f>
        <v>0</v>
      </c>
      <c r="AF2306" s="37">
        <f t="shared" si="498"/>
        <v>0</v>
      </c>
      <c r="AG2306" s="37">
        <f t="shared" si="499"/>
        <v>0</v>
      </c>
      <c r="AH2306" s="37">
        <f t="shared" si="500"/>
        <v>0</v>
      </c>
      <c r="AI2306" s="35" t="str">
        <f t="shared" si="501"/>
        <v>Nusidėvėjęs</v>
      </c>
      <c r="AJ2306" s="38" t="str">
        <f>IF(AND(F2306&lt;&gt;[3]Pav.tvarkyklė!$B$12,F2306&lt;&gt;[3]Pav.tvarkyklė!$B$13),"GVTNT","X")</f>
        <v>GVTNT</v>
      </c>
      <c r="AK2306" s="39">
        <f t="shared" si="503"/>
        <v>0</v>
      </c>
      <c r="AL2306" s="41"/>
      <c r="AM2306" s="41"/>
      <c r="AN2306" s="41">
        <f t="shared" si="491"/>
        <v>1900</v>
      </c>
      <c r="AO2306" s="41"/>
      <c r="AP2306" s="41"/>
      <c r="AQ2306" s="41"/>
      <c r="AR2306" s="42"/>
      <c r="AS2306" s="42"/>
      <c r="AU2306" s="43">
        <f t="shared" si="492"/>
        <v>0</v>
      </c>
    </row>
    <row r="2307" spans="1:47" ht="15" customHeight="1" x14ac:dyDescent="0.25">
      <c r="A2307" s="11"/>
      <c r="B2307" s="19">
        <v>2476</v>
      </c>
      <c r="C2307" s="74"/>
      <c r="D2307" s="77"/>
      <c r="E2307" s="75"/>
      <c r="F2307" s="74"/>
      <c r="G2307" s="80"/>
      <c r="H2307" s="49"/>
      <c r="I2307" s="79"/>
      <c r="J2307" s="27"/>
      <c r="K2307" s="27"/>
      <c r="L2307" s="79"/>
      <c r="M2307" s="81"/>
      <c r="N2307" s="29">
        <v>0</v>
      </c>
      <c r="O2307" s="30" t="str">
        <f>IF(G2307&lt;=$N$2,"",IF(F2307=[3]Pav.tvarkyklė!$B$13,"",IF(ISBLANK(R2307),"X","")))</f>
        <v/>
      </c>
      <c r="P2307" s="88"/>
      <c r="Q2307" s="78"/>
      <c r="R2307" s="78"/>
      <c r="S2307" s="63"/>
      <c r="T2307" s="63"/>
      <c r="U2307" s="34" t="str">
        <f>IFERROR(INDEX('[3]5.Grup_T'!$G$4:$G$22,MATCH('6.Turtas'!E2307,'[3]5.Grup_T'!$E$4:$E$22,0)),"0")</f>
        <v>0</v>
      </c>
      <c r="V2307" s="35">
        <f t="shared" si="493"/>
        <v>0</v>
      </c>
      <c r="W2307" s="35">
        <f>IF(NOT(ISBLANK(H2307)),(12-DATEDIF(H2307,'[3]1.Pradzia'!$D$13,"m")),0)</f>
        <v>0</v>
      </c>
      <c r="X2307" s="35">
        <f t="shared" si="494"/>
        <v>0</v>
      </c>
      <c r="Y2307" s="35">
        <f t="shared" si="504"/>
        <v>0</v>
      </c>
      <c r="Z2307" s="35">
        <f t="shared" si="502"/>
        <v>0</v>
      </c>
      <c r="AA2307" s="36">
        <f t="shared" si="495"/>
        <v>0</v>
      </c>
      <c r="AB2307" s="36">
        <f t="shared" si="496"/>
        <v>0</v>
      </c>
      <c r="AC2307" s="37">
        <f t="shared" si="497"/>
        <v>0</v>
      </c>
      <c r="AD2307" s="35">
        <f>IF(OR(YEAR(G2307)&lt;2019,O2307="X"),0,IF(ISBLANK(H2307),DATEDIF(G2307,'[3]1.Pradzia'!$D$13,"M"),DATEDIF(G2307,H2307,"m")))</f>
        <v>0</v>
      </c>
      <c r="AE2307" s="37">
        <f>IF(E2307='[3]5.Grup_T'!$E$20,0,IF(AD2307&lt;&gt;0,M2307/V2307*MIN(12,AD2307),0))</f>
        <v>0</v>
      </c>
      <c r="AF2307" s="37">
        <f t="shared" si="498"/>
        <v>0</v>
      </c>
      <c r="AG2307" s="37">
        <f t="shared" si="499"/>
        <v>0</v>
      </c>
      <c r="AH2307" s="37">
        <f t="shared" si="500"/>
        <v>0</v>
      </c>
      <c r="AI2307" s="35" t="str">
        <f t="shared" si="501"/>
        <v>Nusidėvėjęs</v>
      </c>
      <c r="AJ2307" s="38" t="str">
        <f>IF(AND(F2307&lt;&gt;[3]Pav.tvarkyklė!$B$12,F2307&lt;&gt;[3]Pav.tvarkyklė!$B$13),"GVTNT","X")</f>
        <v>GVTNT</v>
      </c>
      <c r="AK2307" s="39">
        <f t="shared" si="503"/>
        <v>0</v>
      </c>
      <c r="AL2307" s="41"/>
      <c r="AM2307" s="41"/>
      <c r="AN2307" s="41">
        <f t="shared" si="491"/>
        <v>1900</v>
      </c>
      <c r="AO2307" s="41"/>
      <c r="AP2307" s="41"/>
      <c r="AQ2307" s="41"/>
      <c r="AR2307" s="42"/>
      <c r="AS2307" s="42"/>
      <c r="AU2307" s="43">
        <f t="shared" si="492"/>
        <v>0</v>
      </c>
    </row>
    <row r="2308" spans="1:47" ht="15" customHeight="1" x14ac:dyDescent="0.25">
      <c r="A2308" s="11"/>
      <c r="B2308" s="19">
        <v>2477</v>
      </c>
      <c r="C2308" s="74"/>
      <c r="D2308" s="87"/>
      <c r="E2308" s="75"/>
      <c r="F2308" s="74"/>
      <c r="G2308" s="80"/>
      <c r="H2308" s="49"/>
      <c r="I2308" s="79"/>
      <c r="J2308" s="27"/>
      <c r="K2308" s="27"/>
      <c r="L2308" s="79"/>
      <c r="M2308" s="81"/>
      <c r="N2308" s="29">
        <v>0</v>
      </c>
      <c r="O2308" s="30" t="str">
        <f>IF(G2308&lt;=$N$2,"",IF(F2308=[3]Pav.tvarkyklė!$B$13,"",IF(ISBLANK(R2308),"X","")))</f>
        <v/>
      </c>
      <c r="P2308" s="88"/>
      <c r="Q2308" s="78"/>
      <c r="R2308" s="78"/>
      <c r="S2308" s="63"/>
      <c r="T2308" s="63"/>
      <c r="U2308" s="34" t="str">
        <f>IFERROR(INDEX('[3]5.Grup_T'!$G$4:$G$22,MATCH('6.Turtas'!E2308,'[3]5.Grup_T'!$E$4:$E$22,0)),"0")</f>
        <v>0</v>
      </c>
      <c r="V2308" s="35">
        <f t="shared" si="493"/>
        <v>0</v>
      </c>
      <c r="W2308" s="35">
        <f>IF(NOT(ISBLANK(H2308)),(12-DATEDIF(H2308,'[3]1.Pradzia'!$D$13,"m")),0)</f>
        <v>0</v>
      </c>
      <c r="X2308" s="35">
        <f t="shared" si="494"/>
        <v>0</v>
      </c>
      <c r="Y2308" s="35">
        <f t="shared" si="504"/>
        <v>0</v>
      </c>
      <c r="Z2308" s="35">
        <f t="shared" si="502"/>
        <v>0</v>
      </c>
      <c r="AA2308" s="36">
        <f t="shared" si="495"/>
        <v>0</v>
      </c>
      <c r="AB2308" s="36">
        <f t="shared" si="496"/>
        <v>0</v>
      </c>
      <c r="AC2308" s="37">
        <f t="shared" si="497"/>
        <v>0</v>
      </c>
      <c r="AD2308" s="35">
        <f>IF(OR(YEAR(G2308)&lt;2019,O2308="X"),0,IF(ISBLANK(H2308),DATEDIF(G2308,'[3]1.Pradzia'!$D$13,"M"),DATEDIF(G2308,H2308,"m")))</f>
        <v>0</v>
      </c>
      <c r="AE2308" s="37">
        <f>IF(E2308='[3]5.Grup_T'!$E$20,0,IF(AD2308&lt;&gt;0,M2308/V2308*MIN(12,AD2308),0))</f>
        <v>0</v>
      </c>
      <c r="AF2308" s="37">
        <f t="shared" si="498"/>
        <v>0</v>
      </c>
      <c r="AG2308" s="37">
        <f t="shared" si="499"/>
        <v>0</v>
      </c>
      <c r="AH2308" s="37">
        <f t="shared" si="500"/>
        <v>0</v>
      </c>
      <c r="AI2308" s="35" t="str">
        <f t="shared" si="501"/>
        <v>Nusidėvėjęs</v>
      </c>
      <c r="AJ2308" s="38" t="str">
        <f>IF(AND(F2308&lt;&gt;[3]Pav.tvarkyklė!$B$12,F2308&lt;&gt;[3]Pav.tvarkyklė!$B$13),"GVTNT","X")</f>
        <v>GVTNT</v>
      </c>
      <c r="AK2308" s="39">
        <f t="shared" si="503"/>
        <v>0</v>
      </c>
      <c r="AL2308" s="41"/>
      <c r="AM2308" s="41"/>
      <c r="AN2308" s="41">
        <f t="shared" si="491"/>
        <v>1900</v>
      </c>
      <c r="AO2308" s="41"/>
      <c r="AP2308" s="41"/>
      <c r="AQ2308" s="41"/>
      <c r="AR2308" s="42"/>
      <c r="AS2308" s="42"/>
      <c r="AU2308" s="43">
        <f t="shared" si="492"/>
        <v>0</v>
      </c>
    </row>
    <row r="2309" spans="1:47" ht="15" customHeight="1" x14ac:dyDescent="0.25">
      <c r="A2309" s="11"/>
      <c r="B2309" s="19">
        <v>2478</v>
      </c>
      <c r="C2309" s="74"/>
      <c r="D2309" s="87"/>
      <c r="E2309" s="75"/>
      <c r="F2309" s="74"/>
      <c r="G2309" s="80"/>
      <c r="H2309" s="49"/>
      <c r="I2309" s="79"/>
      <c r="J2309" s="27"/>
      <c r="K2309" s="27"/>
      <c r="L2309" s="79"/>
      <c r="M2309" s="81"/>
      <c r="N2309" s="29">
        <v>0</v>
      </c>
      <c r="O2309" s="30" t="str">
        <f>IF(G2309&lt;=$N$2,"",IF(F2309=[3]Pav.tvarkyklė!$B$13,"",IF(ISBLANK(R2309),"X","")))</f>
        <v/>
      </c>
      <c r="P2309" s="88"/>
      <c r="Q2309" s="78"/>
      <c r="R2309" s="78"/>
      <c r="S2309" s="63"/>
      <c r="T2309" s="63"/>
      <c r="U2309" s="34" t="str">
        <f>IFERROR(INDEX('[3]5.Grup_T'!$G$4:$G$22,MATCH('6.Turtas'!E2309,'[3]5.Grup_T'!$E$4:$E$22,0)),"0")</f>
        <v>0</v>
      </c>
      <c r="V2309" s="35">
        <f t="shared" si="493"/>
        <v>0</v>
      </c>
      <c r="W2309" s="35">
        <f>IF(NOT(ISBLANK(H2309)),(12-DATEDIF(H2309,'[3]1.Pradzia'!$D$13,"m")),0)</f>
        <v>0</v>
      </c>
      <c r="X2309" s="35">
        <f t="shared" si="494"/>
        <v>0</v>
      </c>
      <c r="Y2309" s="35">
        <f t="shared" si="504"/>
        <v>0</v>
      </c>
      <c r="Z2309" s="35">
        <f t="shared" si="502"/>
        <v>0</v>
      </c>
      <c r="AA2309" s="36">
        <f t="shared" si="495"/>
        <v>0</v>
      </c>
      <c r="AB2309" s="36">
        <f t="shared" si="496"/>
        <v>0</v>
      </c>
      <c r="AC2309" s="37">
        <f t="shared" si="497"/>
        <v>0</v>
      </c>
      <c r="AD2309" s="35">
        <f>IF(OR(YEAR(G2309)&lt;2019,O2309="X"),0,IF(ISBLANK(H2309),DATEDIF(G2309,'[3]1.Pradzia'!$D$13,"M"),DATEDIF(G2309,H2309,"m")))</f>
        <v>0</v>
      </c>
      <c r="AE2309" s="37">
        <f>IF(E2309='[3]5.Grup_T'!$E$20,0,IF(AD2309&lt;&gt;0,M2309/V2309*MIN(12,AD2309),0))</f>
        <v>0</v>
      </c>
      <c r="AF2309" s="37">
        <f t="shared" si="498"/>
        <v>0</v>
      </c>
      <c r="AG2309" s="37">
        <f t="shared" si="499"/>
        <v>0</v>
      </c>
      <c r="AH2309" s="37">
        <f t="shared" si="500"/>
        <v>0</v>
      </c>
      <c r="AI2309" s="35" t="str">
        <f t="shared" si="501"/>
        <v>Nusidėvėjęs</v>
      </c>
      <c r="AJ2309" s="38" t="str">
        <f>IF(AND(F2309&lt;&gt;[3]Pav.tvarkyklė!$B$12,F2309&lt;&gt;[3]Pav.tvarkyklė!$B$13),"GVTNT","X")</f>
        <v>GVTNT</v>
      </c>
      <c r="AK2309" s="39">
        <f t="shared" si="503"/>
        <v>0</v>
      </c>
      <c r="AL2309" s="41"/>
      <c r="AM2309" s="41"/>
      <c r="AN2309" s="41">
        <f t="shared" ref="AN2309:AN2372" si="505">YEAR(G2309)</f>
        <v>1900</v>
      </c>
      <c r="AO2309" s="41"/>
      <c r="AP2309" s="41"/>
      <c r="AQ2309" s="41"/>
      <c r="AR2309" s="42"/>
      <c r="AS2309" s="42"/>
      <c r="AU2309" s="43">
        <f t="shared" ref="AU2309:AU2372" si="506">AF2309-AT2309</f>
        <v>0</v>
      </c>
    </row>
    <row r="2310" spans="1:47" ht="15" customHeight="1" x14ac:dyDescent="0.25">
      <c r="A2310" s="11"/>
      <c r="B2310" s="19">
        <v>2479</v>
      </c>
      <c r="C2310" s="74"/>
      <c r="D2310" s="77"/>
      <c r="E2310" s="75"/>
      <c r="F2310" s="74"/>
      <c r="G2310" s="80"/>
      <c r="H2310" s="49"/>
      <c r="I2310" s="79"/>
      <c r="J2310" s="27"/>
      <c r="K2310" s="27"/>
      <c r="L2310" s="79"/>
      <c r="M2310" s="81"/>
      <c r="N2310" s="29">
        <v>0</v>
      </c>
      <c r="O2310" s="30" t="str">
        <f>IF(G2310&lt;=$N$2,"",IF(F2310=[3]Pav.tvarkyklė!$B$13,"",IF(ISBLANK(R2310),"X","")))</f>
        <v/>
      </c>
      <c r="P2310" s="88"/>
      <c r="Q2310" s="78"/>
      <c r="R2310" s="78"/>
      <c r="S2310" s="63"/>
      <c r="T2310" s="63"/>
      <c r="U2310" s="34" t="str">
        <f>IFERROR(INDEX('[3]5.Grup_T'!$G$4:$G$22,MATCH('6.Turtas'!E2310,'[3]5.Grup_T'!$E$4:$E$22,0)),"0")</f>
        <v>0</v>
      </c>
      <c r="V2310" s="35">
        <f t="shared" si="493"/>
        <v>0</v>
      </c>
      <c r="W2310" s="35">
        <f>IF(NOT(ISBLANK(H2310)),(12-DATEDIF(H2310,'[3]1.Pradzia'!$D$13,"m")),0)</f>
        <v>0</v>
      </c>
      <c r="X2310" s="35">
        <f t="shared" si="494"/>
        <v>0</v>
      </c>
      <c r="Y2310" s="35">
        <f t="shared" si="504"/>
        <v>0</v>
      </c>
      <c r="Z2310" s="35">
        <f t="shared" si="502"/>
        <v>0</v>
      </c>
      <c r="AA2310" s="36">
        <f t="shared" si="495"/>
        <v>0</v>
      </c>
      <c r="AB2310" s="36">
        <f t="shared" si="496"/>
        <v>0</v>
      </c>
      <c r="AC2310" s="37">
        <f t="shared" si="497"/>
        <v>0</v>
      </c>
      <c r="AD2310" s="35">
        <f>IF(OR(YEAR(G2310)&lt;2019,O2310="X"),0,IF(ISBLANK(H2310),DATEDIF(G2310,'[3]1.Pradzia'!$D$13,"M"),DATEDIF(G2310,H2310,"m")))</f>
        <v>0</v>
      </c>
      <c r="AE2310" s="37">
        <f>IF(E2310='[3]5.Grup_T'!$E$20,0,IF(AD2310&lt;&gt;0,M2310/V2310*MIN(12,AD2310),0))</f>
        <v>0</v>
      </c>
      <c r="AF2310" s="37">
        <f t="shared" si="498"/>
        <v>0</v>
      </c>
      <c r="AG2310" s="37">
        <f t="shared" si="499"/>
        <v>0</v>
      </c>
      <c r="AH2310" s="37">
        <f t="shared" si="500"/>
        <v>0</v>
      </c>
      <c r="AI2310" s="35" t="str">
        <f t="shared" si="501"/>
        <v>Nusidėvėjęs</v>
      </c>
      <c r="AJ2310" s="38" t="str">
        <f>IF(AND(F2310&lt;&gt;[3]Pav.tvarkyklė!$B$12,F2310&lt;&gt;[3]Pav.tvarkyklė!$B$13),"GVTNT","X")</f>
        <v>GVTNT</v>
      </c>
      <c r="AK2310" s="39">
        <f t="shared" si="503"/>
        <v>0</v>
      </c>
      <c r="AL2310" s="41"/>
      <c r="AM2310" s="41"/>
      <c r="AN2310" s="41">
        <f t="shared" si="505"/>
        <v>1900</v>
      </c>
      <c r="AO2310" s="41"/>
      <c r="AP2310" s="41"/>
      <c r="AQ2310" s="41"/>
      <c r="AR2310" s="42"/>
      <c r="AS2310" s="42"/>
      <c r="AU2310" s="43">
        <f t="shared" si="506"/>
        <v>0</v>
      </c>
    </row>
    <row r="2311" spans="1:47" ht="15" customHeight="1" x14ac:dyDescent="0.25">
      <c r="A2311" s="11"/>
      <c r="B2311" s="19">
        <v>2480</v>
      </c>
      <c r="C2311" s="74"/>
      <c r="D2311" s="77"/>
      <c r="E2311" s="75"/>
      <c r="F2311" s="74"/>
      <c r="G2311" s="80"/>
      <c r="H2311" s="49"/>
      <c r="I2311" s="79"/>
      <c r="J2311" s="27"/>
      <c r="K2311" s="27"/>
      <c r="L2311" s="79"/>
      <c r="M2311" s="81"/>
      <c r="N2311" s="29">
        <v>0</v>
      </c>
      <c r="O2311" s="30" t="str">
        <f>IF(G2311&lt;=$N$2,"",IF(F2311=[3]Pav.tvarkyklė!$B$13,"",IF(ISBLANK(R2311),"X","")))</f>
        <v/>
      </c>
      <c r="P2311" s="88"/>
      <c r="Q2311" s="78"/>
      <c r="R2311" s="78"/>
      <c r="S2311" s="63"/>
      <c r="T2311" s="63"/>
      <c r="U2311" s="34" t="str">
        <f>IFERROR(INDEX('[3]5.Grup_T'!$G$4:$G$22,MATCH('6.Turtas'!E2311,'[3]5.Grup_T'!$E$4:$E$22,0)),"0")</f>
        <v>0</v>
      </c>
      <c r="V2311" s="35">
        <f t="shared" si="493"/>
        <v>0</v>
      </c>
      <c r="W2311" s="35">
        <f>IF(NOT(ISBLANK(H2311)),(12-DATEDIF(H2311,'[3]1.Pradzia'!$D$13,"m")),0)</f>
        <v>0</v>
      </c>
      <c r="X2311" s="35">
        <f t="shared" si="494"/>
        <v>0</v>
      </c>
      <c r="Y2311" s="35">
        <f t="shared" si="504"/>
        <v>0</v>
      </c>
      <c r="Z2311" s="35">
        <f t="shared" si="502"/>
        <v>0</v>
      </c>
      <c r="AA2311" s="36">
        <f t="shared" si="495"/>
        <v>0</v>
      </c>
      <c r="AB2311" s="36">
        <f t="shared" si="496"/>
        <v>0</v>
      </c>
      <c r="AC2311" s="37">
        <f t="shared" si="497"/>
        <v>0</v>
      </c>
      <c r="AD2311" s="35">
        <f>IF(OR(YEAR(G2311)&lt;2019,O2311="X"),0,IF(ISBLANK(H2311),DATEDIF(G2311,'[3]1.Pradzia'!$D$13,"M"),DATEDIF(G2311,H2311,"m")))</f>
        <v>0</v>
      </c>
      <c r="AE2311" s="37">
        <f>IF(E2311='[3]5.Grup_T'!$E$20,0,IF(AD2311&lt;&gt;0,M2311/V2311*MIN(12,AD2311),0))</f>
        <v>0</v>
      </c>
      <c r="AF2311" s="37">
        <f t="shared" si="498"/>
        <v>0</v>
      </c>
      <c r="AG2311" s="37">
        <f t="shared" si="499"/>
        <v>0</v>
      </c>
      <c r="AH2311" s="37">
        <f t="shared" si="500"/>
        <v>0</v>
      </c>
      <c r="AI2311" s="35" t="str">
        <f t="shared" si="501"/>
        <v>Nusidėvėjęs</v>
      </c>
      <c r="AJ2311" s="38" t="str">
        <f>IF(AND(F2311&lt;&gt;[3]Pav.tvarkyklė!$B$12,F2311&lt;&gt;[3]Pav.tvarkyklė!$B$13),"GVTNT","X")</f>
        <v>GVTNT</v>
      </c>
      <c r="AK2311" s="39">
        <f t="shared" si="503"/>
        <v>0</v>
      </c>
      <c r="AL2311" s="41"/>
      <c r="AM2311" s="41"/>
      <c r="AN2311" s="41">
        <f t="shared" si="505"/>
        <v>1900</v>
      </c>
      <c r="AO2311" s="41"/>
      <c r="AP2311" s="41"/>
      <c r="AQ2311" s="41"/>
      <c r="AR2311" s="42"/>
      <c r="AS2311" s="42"/>
      <c r="AU2311" s="43">
        <f t="shared" si="506"/>
        <v>0</v>
      </c>
    </row>
    <row r="2312" spans="1:47" ht="15" customHeight="1" x14ac:dyDescent="0.25">
      <c r="A2312" s="11"/>
      <c r="B2312" s="19">
        <v>2481</v>
      </c>
      <c r="C2312" s="74"/>
      <c r="D2312" s="87"/>
      <c r="E2312" s="75"/>
      <c r="F2312" s="74"/>
      <c r="G2312" s="80"/>
      <c r="H2312" s="49"/>
      <c r="I2312" s="79"/>
      <c r="J2312" s="27"/>
      <c r="K2312" s="27"/>
      <c r="L2312" s="79"/>
      <c r="M2312" s="81"/>
      <c r="N2312" s="29">
        <v>0</v>
      </c>
      <c r="O2312" s="30" t="str">
        <f>IF(G2312&lt;=$N$2,"",IF(F2312=[3]Pav.tvarkyklė!$B$13,"",IF(ISBLANK(R2312),"X","")))</f>
        <v/>
      </c>
      <c r="P2312" s="88"/>
      <c r="Q2312" s="78"/>
      <c r="R2312" s="78"/>
      <c r="S2312" s="63"/>
      <c r="T2312" s="63"/>
      <c r="U2312" s="34" t="str">
        <f>IFERROR(INDEX('[3]5.Grup_T'!$G$4:$G$22,MATCH('6.Turtas'!E2312,'[3]5.Grup_T'!$E$4:$E$22,0)),"0")</f>
        <v>0</v>
      </c>
      <c r="V2312" s="35">
        <f t="shared" si="493"/>
        <v>0</v>
      </c>
      <c r="W2312" s="35">
        <f>IF(NOT(ISBLANK(H2312)),(12-DATEDIF(H2312,'[3]1.Pradzia'!$D$13,"m")),0)</f>
        <v>0</v>
      </c>
      <c r="X2312" s="35">
        <f t="shared" si="494"/>
        <v>0</v>
      </c>
      <c r="Y2312" s="35">
        <f t="shared" si="504"/>
        <v>0</v>
      </c>
      <c r="Z2312" s="35">
        <f t="shared" si="502"/>
        <v>0</v>
      </c>
      <c r="AA2312" s="36">
        <f t="shared" si="495"/>
        <v>0</v>
      </c>
      <c r="AB2312" s="36">
        <f t="shared" si="496"/>
        <v>0</v>
      </c>
      <c r="AC2312" s="37">
        <f t="shared" si="497"/>
        <v>0</v>
      </c>
      <c r="AD2312" s="35">
        <f>IF(OR(YEAR(G2312)&lt;2019,O2312="X"),0,IF(ISBLANK(H2312),DATEDIF(G2312,'[3]1.Pradzia'!$D$13,"M"),DATEDIF(G2312,H2312,"m")))</f>
        <v>0</v>
      </c>
      <c r="AE2312" s="37">
        <f>IF(E2312='[3]5.Grup_T'!$E$20,0,IF(AD2312&lt;&gt;0,M2312/V2312*MIN(12,AD2312),0))</f>
        <v>0</v>
      </c>
      <c r="AF2312" s="37">
        <f t="shared" si="498"/>
        <v>0</v>
      </c>
      <c r="AG2312" s="37">
        <f t="shared" si="499"/>
        <v>0</v>
      </c>
      <c r="AH2312" s="37">
        <f t="shared" si="500"/>
        <v>0</v>
      </c>
      <c r="AI2312" s="35" t="str">
        <f t="shared" si="501"/>
        <v>Nusidėvėjęs</v>
      </c>
      <c r="AJ2312" s="38" t="str">
        <f>IF(AND(F2312&lt;&gt;[3]Pav.tvarkyklė!$B$12,F2312&lt;&gt;[3]Pav.tvarkyklė!$B$13),"GVTNT","X")</f>
        <v>GVTNT</v>
      </c>
      <c r="AK2312" s="39">
        <f t="shared" si="503"/>
        <v>0</v>
      </c>
      <c r="AL2312" s="41"/>
      <c r="AM2312" s="41"/>
      <c r="AN2312" s="41">
        <f t="shared" si="505"/>
        <v>1900</v>
      </c>
      <c r="AO2312" s="41"/>
      <c r="AP2312" s="41"/>
      <c r="AQ2312" s="41"/>
      <c r="AR2312" s="42"/>
      <c r="AS2312" s="42"/>
      <c r="AU2312" s="43">
        <f t="shared" si="506"/>
        <v>0</v>
      </c>
    </row>
    <row r="2313" spans="1:47" ht="15" customHeight="1" x14ac:dyDescent="0.25">
      <c r="A2313" s="11"/>
      <c r="B2313" s="19">
        <v>2482</v>
      </c>
      <c r="C2313" s="74"/>
      <c r="D2313" s="87"/>
      <c r="E2313" s="75"/>
      <c r="F2313" s="74"/>
      <c r="G2313" s="80"/>
      <c r="H2313" s="49"/>
      <c r="I2313" s="79"/>
      <c r="J2313" s="27"/>
      <c r="K2313" s="27"/>
      <c r="L2313" s="79"/>
      <c r="M2313" s="81"/>
      <c r="N2313" s="29">
        <v>0</v>
      </c>
      <c r="O2313" s="30" t="str">
        <f>IF(G2313&lt;=$N$2,"",IF(F2313=[3]Pav.tvarkyklė!$B$13,"",IF(ISBLANK(R2313),"X","")))</f>
        <v/>
      </c>
      <c r="P2313" s="88"/>
      <c r="Q2313" s="78"/>
      <c r="R2313" s="78"/>
      <c r="S2313" s="63"/>
      <c r="T2313" s="63"/>
      <c r="U2313" s="34" t="str">
        <f>IFERROR(INDEX('[3]5.Grup_T'!$G$4:$G$22,MATCH('6.Turtas'!E2313,'[3]5.Grup_T'!$E$4:$E$22,0)),"0")</f>
        <v>0</v>
      </c>
      <c r="V2313" s="35">
        <f t="shared" si="493"/>
        <v>0</v>
      </c>
      <c r="W2313" s="35">
        <f>IF(NOT(ISBLANK(H2313)),(12-DATEDIF(H2313,'[3]1.Pradzia'!$D$13,"m")),0)</f>
        <v>0</v>
      </c>
      <c r="X2313" s="35">
        <f t="shared" si="494"/>
        <v>0</v>
      </c>
      <c r="Y2313" s="35">
        <f t="shared" si="504"/>
        <v>0</v>
      </c>
      <c r="Z2313" s="35">
        <f t="shared" si="502"/>
        <v>0</v>
      </c>
      <c r="AA2313" s="36">
        <f t="shared" si="495"/>
        <v>0</v>
      </c>
      <c r="AB2313" s="36">
        <f t="shared" si="496"/>
        <v>0</v>
      </c>
      <c r="AC2313" s="37">
        <f t="shared" si="497"/>
        <v>0</v>
      </c>
      <c r="AD2313" s="35">
        <f>IF(OR(YEAR(G2313)&lt;2019,O2313="X"),0,IF(ISBLANK(H2313),DATEDIF(G2313,'[3]1.Pradzia'!$D$13,"M"),DATEDIF(G2313,H2313,"m")))</f>
        <v>0</v>
      </c>
      <c r="AE2313" s="37">
        <f>IF(E2313='[3]5.Grup_T'!$E$20,0,IF(AD2313&lt;&gt;0,M2313/V2313*MIN(12,AD2313),0))</f>
        <v>0</v>
      </c>
      <c r="AF2313" s="37">
        <f t="shared" si="498"/>
        <v>0</v>
      </c>
      <c r="AG2313" s="37">
        <f t="shared" si="499"/>
        <v>0</v>
      </c>
      <c r="AH2313" s="37">
        <f t="shared" si="500"/>
        <v>0</v>
      </c>
      <c r="AI2313" s="35" t="str">
        <f t="shared" si="501"/>
        <v>Nusidėvėjęs</v>
      </c>
      <c r="AJ2313" s="38" t="str">
        <f>IF(AND(F2313&lt;&gt;[3]Pav.tvarkyklė!$B$12,F2313&lt;&gt;[3]Pav.tvarkyklė!$B$13),"GVTNT","X")</f>
        <v>GVTNT</v>
      </c>
      <c r="AK2313" s="39">
        <f t="shared" si="503"/>
        <v>0</v>
      </c>
      <c r="AL2313" s="41"/>
      <c r="AM2313" s="41"/>
      <c r="AN2313" s="41">
        <f t="shared" si="505"/>
        <v>1900</v>
      </c>
      <c r="AO2313" s="41"/>
      <c r="AP2313" s="41"/>
      <c r="AQ2313" s="41"/>
      <c r="AR2313" s="42"/>
      <c r="AS2313" s="42"/>
      <c r="AU2313" s="43">
        <f t="shared" si="506"/>
        <v>0</v>
      </c>
    </row>
    <row r="2314" spans="1:47" ht="15" customHeight="1" x14ac:dyDescent="0.25">
      <c r="A2314" s="11"/>
      <c r="B2314" s="19">
        <v>2483</v>
      </c>
      <c r="C2314" s="74"/>
      <c r="D2314" s="77"/>
      <c r="E2314" s="75"/>
      <c r="F2314" s="74"/>
      <c r="G2314" s="80"/>
      <c r="H2314" s="49"/>
      <c r="I2314" s="79"/>
      <c r="J2314" s="27"/>
      <c r="K2314" s="27"/>
      <c r="L2314" s="79"/>
      <c r="M2314" s="81"/>
      <c r="N2314" s="29">
        <v>0</v>
      </c>
      <c r="O2314" s="30" t="str">
        <f>IF(G2314&lt;=$N$2,"",IF(F2314=[3]Pav.tvarkyklė!$B$13,"",IF(ISBLANK(R2314),"X","")))</f>
        <v/>
      </c>
      <c r="P2314" s="88"/>
      <c r="Q2314" s="78"/>
      <c r="R2314" s="78"/>
      <c r="S2314" s="63"/>
      <c r="T2314" s="63"/>
      <c r="U2314" s="34" t="str">
        <f>IFERROR(INDEX('[3]5.Grup_T'!$G$4:$G$22,MATCH('6.Turtas'!E2314,'[3]5.Grup_T'!$E$4:$E$22,0)),"0")</f>
        <v>0</v>
      </c>
      <c r="V2314" s="35">
        <f t="shared" si="493"/>
        <v>0</v>
      </c>
      <c r="W2314" s="35">
        <f>IF(NOT(ISBLANK(H2314)),(12-DATEDIF(H2314,'[3]1.Pradzia'!$D$13,"m")),0)</f>
        <v>0</v>
      </c>
      <c r="X2314" s="35">
        <f t="shared" si="494"/>
        <v>0</v>
      </c>
      <c r="Y2314" s="35">
        <f t="shared" si="504"/>
        <v>0</v>
      </c>
      <c r="Z2314" s="35">
        <f t="shared" si="502"/>
        <v>0</v>
      </c>
      <c r="AA2314" s="36">
        <f t="shared" si="495"/>
        <v>0</v>
      </c>
      <c r="AB2314" s="36">
        <f t="shared" si="496"/>
        <v>0</v>
      </c>
      <c r="AC2314" s="37">
        <f t="shared" si="497"/>
        <v>0</v>
      </c>
      <c r="AD2314" s="35">
        <f>IF(OR(YEAR(G2314)&lt;2019,O2314="X"),0,IF(ISBLANK(H2314),DATEDIF(G2314,'[3]1.Pradzia'!$D$13,"M"),DATEDIF(G2314,H2314,"m")))</f>
        <v>0</v>
      </c>
      <c r="AE2314" s="37">
        <f>IF(E2314='[3]5.Grup_T'!$E$20,0,IF(AD2314&lt;&gt;0,M2314/V2314*MIN(12,AD2314),0))</f>
        <v>0</v>
      </c>
      <c r="AF2314" s="37">
        <f t="shared" si="498"/>
        <v>0</v>
      </c>
      <c r="AG2314" s="37">
        <f t="shared" si="499"/>
        <v>0</v>
      </c>
      <c r="AH2314" s="37">
        <f t="shared" si="500"/>
        <v>0</v>
      </c>
      <c r="AI2314" s="35" t="str">
        <f t="shared" si="501"/>
        <v>Nusidėvėjęs</v>
      </c>
      <c r="AJ2314" s="38" t="str">
        <f>IF(AND(F2314&lt;&gt;[3]Pav.tvarkyklė!$B$12,F2314&lt;&gt;[3]Pav.tvarkyklė!$B$13),"GVTNT","X")</f>
        <v>GVTNT</v>
      </c>
      <c r="AK2314" s="39">
        <f t="shared" si="503"/>
        <v>0</v>
      </c>
      <c r="AL2314" s="41"/>
      <c r="AM2314" s="41"/>
      <c r="AN2314" s="41">
        <f t="shared" si="505"/>
        <v>1900</v>
      </c>
      <c r="AO2314" s="41"/>
      <c r="AP2314" s="41"/>
      <c r="AQ2314" s="41"/>
      <c r="AR2314" s="42"/>
      <c r="AS2314" s="42"/>
      <c r="AU2314" s="43">
        <f t="shared" si="506"/>
        <v>0</v>
      </c>
    </row>
    <row r="2315" spans="1:47" ht="15" customHeight="1" x14ac:dyDescent="0.25">
      <c r="A2315" s="11"/>
      <c r="B2315" s="19">
        <v>2484</v>
      </c>
      <c r="C2315" s="74"/>
      <c r="D2315" s="77"/>
      <c r="E2315" s="75"/>
      <c r="F2315" s="74"/>
      <c r="G2315" s="80"/>
      <c r="H2315" s="49"/>
      <c r="I2315" s="79"/>
      <c r="J2315" s="27"/>
      <c r="K2315" s="27"/>
      <c r="L2315" s="79"/>
      <c r="M2315" s="81"/>
      <c r="N2315" s="29">
        <v>0</v>
      </c>
      <c r="O2315" s="30" t="str">
        <f>IF(G2315&lt;=$N$2,"",IF(F2315=[3]Pav.tvarkyklė!$B$13,"",IF(ISBLANK(R2315),"X","")))</f>
        <v/>
      </c>
      <c r="P2315" s="88"/>
      <c r="Q2315" s="78"/>
      <c r="R2315" s="78"/>
      <c r="S2315" s="63"/>
      <c r="T2315" s="63"/>
      <c r="U2315" s="34" t="str">
        <f>IFERROR(INDEX('[3]5.Grup_T'!$G$4:$G$22,MATCH('6.Turtas'!E2315,'[3]5.Grup_T'!$E$4:$E$22,0)),"0")</f>
        <v>0</v>
      </c>
      <c r="V2315" s="35">
        <f t="shared" si="493"/>
        <v>0</v>
      </c>
      <c r="W2315" s="35">
        <f>IF(NOT(ISBLANK(H2315)),(12-DATEDIF(H2315,'[3]1.Pradzia'!$D$13,"m")),0)</f>
        <v>0</v>
      </c>
      <c r="X2315" s="35">
        <f t="shared" si="494"/>
        <v>0</v>
      </c>
      <c r="Y2315" s="35">
        <f t="shared" si="504"/>
        <v>0</v>
      </c>
      <c r="Z2315" s="35">
        <f t="shared" si="502"/>
        <v>0</v>
      </c>
      <c r="AA2315" s="36">
        <f t="shared" si="495"/>
        <v>0</v>
      </c>
      <c r="AB2315" s="36">
        <f t="shared" si="496"/>
        <v>0</v>
      </c>
      <c r="AC2315" s="37">
        <f t="shared" si="497"/>
        <v>0</v>
      </c>
      <c r="AD2315" s="35">
        <f>IF(OR(YEAR(G2315)&lt;2019,O2315="X"),0,IF(ISBLANK(H2315),DATEDIF(G2315,'[3]1.Pradzia'!$D$13,"M"),DATEDIF(G2315,H2315,"m")))</f>
        <v>0</v>
      </c>
      <c r="AE2315" s="37">
        <f>IF(E2315='[3]5.Grup_T'!$E$20,0,IF(AD2315&lt;&gt;0,M2315/V2315*MIN(12,AD2315),0))</f>
        <v>0</v>
      </c>
      <c r="AF2315" s="37">
        <f t="shared" si="498"/>
        <v>0</v>
      </c>
      <c r="AG2315" s="37">
        <f t="shared" si="499"/>
        <v>0</v>
      </c>
      <c r="AH2315" s="37">
        <f t="shared" si="500"/>
        <v>0</v>
      </c>
      <c r="AI2315" s="35" t="str">
        <f t="shared" si="501"/>
        <v>Nusidėvėjęs</v>
      </c>
      <c r="AJ2315" s="38" t="str">
        <f>IF(AND(F2315&lt;&gt;[3]Pav.tvarkyklė!$B$12,F2315&lt;&gt;[3]Pav.tvarkyklė!$B$13),"GVTNT","X")</f>
        <v>GVTNT</v>
      </c>
      <c r="AK2315" s="39">
        <f t="shared" si="503"/>
        <v>0</v>
      </c>
      <c r="AL2315" s="41"/>
      <c r="AM2315" s="41"/>
      <c r="AN2315" s="41">
        <f t="shared" si="505"/>
        <v>1900</v>
      </c>
      <c r="AO2315" s="41"/>
      <c r="AP2315" s="41"/>
      <c r="AQ2315" s="41"/>
      <c r="AR2315" s="42"/>
      <c r="AS2315" s="42"/>
      <c r="AU2315" s="43">
        <f t="shared" si="506"/>
        <v>0</v>
      </c>
    </row>
    <row r="2316" spans="1:47" ht="15" customHeight="1" x14ac:dyDescent="0.25">
      <c r="A2316" s="11"/>
      <c r="B2316" s="19">
        <v>2485</v>
      </c>
      <c r="C2316" s="74"/>
      <c r="D2316" s="87"/>
      <c r="E2316" s="75"/>
      <c r="F2316" s="74"/>
      <c r="G2316" s="80"/>
      <c r="H2316" s="49"/>
      <c r="I2316" s="79"/>
      <c r="J2316" s="27"/>
      <c r="K2316" s="27"/>
      <c r="L2316" s="79"/>
      <c r="M2316" s="81"/>
      <c r="N2316" s="29">
        <v>0</v>
      </c>
      <c r="O2316" s="30" t="str">
        <f>IF(G2316&lt;=$N$2,"",IF(F2316=[3]Pav.tvarkyklė!$B$13,"",IF(ISBLANK(R2316),"X","")))</f>
        <v/>
      </c>
      <c r="P2316" s="88"/>
      <c r="Q2316" s="78"/>
      <c r="R2316" s="78"/>
      <c r="S2316" s="63"/>
      <c r="T2316" s="63"/>
      <c r="U2316" s="34" t="str">
        <f>IFERROR(INDEX('[3]5.Grup_T'!$G$4:$G$22,MATCH('6.Turtas'!E2316,'[3]5.Grup_T'!$E$4:$E$22,0)),"0")</f>
        <v>0</v>
      </c>
      <c r="V2316" s="35">
        <f t="shared" si="493"/>
        <v>0</v>
      </c>
      <c r="W2316" s="35">
        <f>IF(NOT(ISBLANK(H2316)),(12-DATEDIF(H2316,'[3]1.Pradzia'!$D$13,"m")),0)</f>
        <v>0</v>
      </c>
      <c r="X2316" s="35">
        <f t="shared" si="494"/>
        <v>0</v>
      </c>
      <c r="Y2316" s="35">
        <f t="shared" si="504"/>
        <v>0</v>
      </c>
      <c r="Z2316" s="35">
        <f t="shared" si="502"/>
        <v>0</v>
      </c>
      <c r="AA2316" s="36">
        <f t="shared" si="495"/>
        <v>0</v>
      </c>
      <c r="AB2316" s="36">
        <f t="shared" si="496"/>
        <v>0</v>
      </c>
      <c r="AC2316" s="37">
        <f t="shared" si="497"/>
        <v>0</v>
      </c>
      <c r="AD2316" s="35">
        <f>IF(OR(YEAR(G2316)&lt;2019,O2316="X"),0,IF(ISBLANK(H2316),DATEDIF(G2316,'[3]1.Pradzia'!$D$13,"M"),DATEDIF(G2316,H2316,"m")))</f>
        <v>0</v>
      </c>
      <c r="AE2316" s="37">
        <f>IF(E2316='[3]5.Grup_T'!$E$20,0,IF(AD2316&lt;&gt;0,M2316/V2316*MIN(12,AD2316),0))</f>
        <v>0</v>
      </c>
      <c r="AF2316" s="37">
        <f t="shared" si="498"/>
        <v>0</v>
      </c>
      <c r="AG2316" s="37">
        <f t="shared" si="499"/>
        <v>0</v>
      </c>
      <c r="AH2316" s="37">
        <f t="shared" si="500"/>
        <v>0</v>
      </c>
      <c r="AI2316" s="35" t="str">
        <f t="shared" si="501"/>
        <v>Nusidėvėjęs</v>
      </c>
      <c r="AJ2316" s="38" t="str">
        <f>IF(AND(F2316&lt;&gt;[3]Pav.tvarkyklė!$B$12,F2316&lt;&gt;[3]Pav.tvarkyklė!$B$13),"GVTNT","X")</f>
        <v>GVTNT</v>
      </c>
      <c r="AK2316" s="39">
        <f t="shared" si="503"/>
        <v>0</v>
      </c>
      <c r="AL2316" s="41"/>
      <c r="AM2316" s="41"/>
      <c r="AN2316" s="41">
        <f t="shared" si="505"/>
        <v>1900</v>
      </c>
      <c r="AO2316" s="41"/>
      <c r="AP2316" s="41"/>
      <c r="AQ2316" s="41"/>
      <c r="AR2316" s="42"/>
      <c r="AS2316" s="42"/>
      <c r="AU2316" s="43">
        <f t="shared" si="506"/>
        <v>0</v>
      </c>
    </row>
    <row r="2317" spans="1:47" ht="15" customHeight="1" x14ac:dyDescent="0.25">
      <c r="A2317" s="11"/>
      <c r="B2317" s="19">
        <v>2486</v>
      </c>
      <c r="C2317" s="74"/>
      <c r="D2317" s="87"/>
      <c r="E2317" s="75"/>
      <c r="F2317" s="74"/>
      <c r="G2317" s="80"/>
      <c r="H2317" s="49"/>
      <c r="I2317" s="79"/>
      <c r="J2317" s="27"/>
      <c r="K2317" s="27"/>
      <c r="L2317" s="79"/>
      <c r="M2317" s="81"/>
      <c r="N2317" s="29">
        <v>0</v>
      </c>
      <c r="O2317" s="30" t="str">
        <f>IF(G2317&lt;=$N$2,"",IF(F2317=[3]Pav.tvarkyklė!$B$13,"",IF(ISBLANK(R2317),"X","")))</f>
        <v/>
      </c>
      <c r="P2317" s="88"/>
      <c r="Q2317" s="78"/>
      <c r="R2317" s="78"/>
      <c r="S2317" s="63"/>
      <c r="T2317" s="63"/>
      <c r="U2317" s="34" t="str">
        <f>IFERROR(INDEX('[3]5.Grup_T'!$G$4:$G$22,MATCH('6.Turtas'!E2317,'[3]5.Grup_T'!$E$4:$E$22,0)),"0")</f>
        <v>0</v>
      </c>
      <c r="V2317" s="35">
        <f t="shared" si="493"/>
        <v>0</v>
      </c>
      <c r="W2317" s="35">
        <f>IF(NOT(ISBLANK(H2317)),(12-DATEDIF(H2317,'[3]1.Pradzia'!$D$13,"m")),0)</f>
        <v>0</v>
      </c>
      <c r="X2317" s="35">
        <f t="shared" si="494"/>
        <v>0</v>
      </c>
      <c r="Y2317" s="35">
        <f t="shared" si="504"/>
        <v>0</v>
      </c>
      <c r="Z2317" s="35">
        <f t="shared" si="502"/>
        <v>0</v>
      </c>
      <c r="AA2317" s="36">
        <f t="shared" si="495"/>
        <v>0</v>
      </c>
      <c r="AB2317" s="36">
        <f t="shared" si="496"/>
        <v>0</v>
      </c>
      <c r="AC2317" s="37">
        <f t="shared" si="497"/>
        <v>0</v>
      </c>
      <c r="AD2317" s="35">
        <f>IF(OR(YEAR(G2317)&lt;2019,O2317="X"),0,IF(ISBLANK(H2317),DATEDIF(G2317,'[3]1.Pradzia'!$D$13,"M"),DATEDIF(G2317,H2317,"m")))</f>
        <v>0</v>
      </c>
      <c r="AE2317" s="37">
        <f>IF(E2317='[3]5.Grup_T'!$E$20,0,IF(AD2317&lt;&gt;0,M2317/V2317*MIN(12,AD2317),0))</f>
        <v>0</v>
      </c>
      <c r="AF2317" s="37">
        <f t="shared" si="498"/>
        <v>0</v>
      </c>
      <c r="AG2317" s="37">
        <f t="shared" si="499"/>
        <v>0</v>
      </c>
      <c r="AH2317" s="37">
        <f t="shared" si="500"/>
        <v>0</v>
      </c>
      <c r="AI2317" s="35" t="str">
        <f t="shared" si="501"/>
        <v>Nusidėvėjęs</v>
      </c>
      <c r="AJ2317" s="38" t="str">
        <f>IF(AND(F2317&lt;&gt;[3]Pav.tvarkyklė!$B$12,F2317&lt;&gt;[3]Pav.tvarkyklė!$B$13),"GVTNT","X")</f>
        <v>GVTNT</v>
      </c>
      <c r="AK2317" s="39">
        <f t="shared" si="503"/>
        <v>0</v>
      </c>
      <c r="AL2317" s="41"/>
      <c r="AM2317" s="41"/>
      <c r="AN2317" s="41">
        <f t="shared" si="505"/>
        <v>1900</v>
      </c>
      <c r="AO2317" s="41"/>
      <c r="AP2317" s="41"/>
      <c r="AQ2317" s="41"/>
      <c r="AR2317" s="42"/>
      <c r="AS2317" s="42"/>
      <c r="AU2317" s="43">
        <f t="shared" si="506"/>
        <v>0</v>
      </c>
    </row>
    <row r="2318" spans="1:47" ht="15" customHeight="1" x14ac:dyDescent="0.25">
      <c r="A2318" s="11"/>
      <c r="B2318" s="19">
        <v>2487</v>
      </c>
      <c r="C2318" s="74"/>
      <c r="D2318" s="77"/>
      <c r="E2318" s="75"/>
      <c r="F2318" s="74"/>
      <c r="G2318" s="80"/>
      <c r="H2318" s="49"/>
      <c r="I2318" s="79"/>
      <c r="J2318" s="27"/>
      <c r="K2318" s="27"/>
      <c r="L2318" s="79"/>
      <c r="M2318" s="81"/>
      <c r="N2318" s="29">
        <v>0</v>
      </c>
      <c r="O2318" s="30" t="str">
        <f>IF(G2318&lt;=$N$2,"",IF(F2318=[3]Pav.tvarkyklė!$B$13,"",IF(ISBLANK(R2318),"X","")))</f>
        <v/>
      </c>
      <c r="P2318" s="88"/>
      <c r="Q2318" s="78"/>
      <c r="R2318" s="78"/>
      <c r="S2318" s="63"/>
      <c r="T2318" s="63"/>
      <c r="U2318" s="34" t="str">
        <f>IFERROR(INDEX('[3]5.Grup_T'!$G$4:$G$22,MATCH('6.Turtas'!E2318,'[3]5.Grup_T'!$E$4:$E$22,0)),"0")</f>
        <v>0</v>
      </c>
      <c r="V2318" s="35">
        <f t="shared" si="493"/>
        <v>0</v>
      </c>
      <c r="W2318" s="35">
        <f>IF(NOT(ISBLANK(H2318)),(12-DATEDIF(H2318,'[3]1.Pradzia'!$D$13,"m")),0)</f>
        <v>0</v>
      </c>
      <c r="X2318" s="35">
        <f t="shared" si="494"/>
        <v>0</v>
      </c>
      <c r="Y2318" s="35">
        <f t="shared" si="504"/>
        <v>0</v>
      </c>
      <c r="Z2318" s="35">
        <f t="shared" si="502"/>
        <v>0</v>
      </c>
      <c r="AA2318" s="36">
        <f t="shared" si="495"/>
        <v>0</v>
      </c>
      <c r="AB2318" s="36">
        <f t="shared" si="496"/>
        <v>0</v>
      </c>
      <c r="AC2318" s="37">
        <f t="shared" si="497"/>
        <v>0</v>
      </c>
      <c r="AD2318" s="35">
        <f>IF(OR(YEAR(G2318)&lt;2019,O2318="X"),0,IF(ISBLANK(H2318),DATEDIF(G2318,'[3]1.Pradzia'!$D$13,"M"),DATEDIF(G2318,H2318,"m")))</f>
        <v>0</v>
      </c>
      <c r="AE2318" s="37">
        <f>IF(E2318='[3]5.Grup_T'!$E$20,0,IF(AD2318&lt;&gt;0,M2318/V2318*MIN(12,AD2318),0))</f>
        <v>0</v>
      </c>
      <c r="AF2318" s="37">
        <f t="shared" si="498"/>
        <v>0</v>
      </c>
      <c r="AG2318" s="37">
        <f t="shared" si="499"/>
        <v>0</v>
      </c>
      <c r="AH2318" s="37">
        <f t="shared" si="500"/>
        <v>0</v>
      </c>
      <c r="AI2318" s="35" t="str">
        <f t="shared" si="501"/>
        <v>Nusidėvėjęs</v>
      </c>
      <c r="AJ2318" s="38" t="str">
        <f>IF(AND(F2318&lt;&gt;[3]Pav.tvarkyklė!$B$12,F2318&lt;&gt;[3]Pav.tvarkyklė!$B$13),"GVTNT","X")</f>
        <v>GVTNT</v>
      </c>
      <c r="AK2318" s="39">
        <f t="shared" si="503"/>
        <v>0</v>
      </c>
      <c r="AL2318" s="41"/>
      <c r="AM2318" s="41"/>
      <c r="AN2318" s="41">
        <f t="shared" si="505"/>
        <v>1900</v>
      </c>
      <c r="AO2318" s="41"/>
      <c r="AP2318" s="41"/>
      <c r="AQ2318" s="41"/>
      <c r="AR2318" s="42"/>
      <c r="AS2318" s="42"/>
      <c r="AU2318" s="43">
        <f t="shared" si="506"/>
        <v>0</v>
      </c>
    </row>
    <row r="2319" spans="1:47" ht="15" customHeight="1" x14ac:dyDescent="0.25">
      <c r="A2319" s="11"/>
      <c r="B2319" s="19">
        <v>2488</v>
      </c>
      <c r="C2319" s="74"/>
      <c r="D2319" s="77"/>
      <c r="E2319" s="75"/>
      <c r="F2319" s="74"/>
      <c r="G2319" s="80"/>
      <c r="H2319" s="49"/>
      <c r="I2319" s="79"/>
      <c r="J2319" s="27"/>
      <c r="K2319" s="27"/>
      <c r="L2319" s="79"/>
      <c r="M2319" s="81"/>
      <c r="N2319" s="29">
        <v>0</v>
      </c>
      <c r="O2319" s="30" t="str">
        <f>IF(G2319&lt;=$N$2,"",IF(F2319=[3]Pav.tvarkyklė!$B$13,"",IF(ISBLANK(R2319),"X","")))</f>
        <v/>
      </c>
      <c r="P2319" s="88"/>
      <c r="Q2319" s="78"/>
      <c r="R2319" s="78"/>
      <c r="S2319" s="63"/>
      <c r="T2319" s="63"/>
      <c r="U2319" s="34" t="str">
        <f>IFERROR(INDEX('[3]5.Grup_T'!$G$4:$G$22,MATCH('6.Turtas'!E2319,'[3]5.Grup_T'!$E$4:$E$22,0)),"0")</f>
        <v>0</v>
      </c>
      <c r="V2319" s="35">
        <f t="shared" si="493"/>
        <v>0</v>
      </c>
      <c r="W2319" s="35">
        <f>IF(NOT(ISBLANK(H2319)),(12-DATEDIF(H2319,'[3]1.Pradzia'!$D$13,"m")),0)</f>
        <v>0</v>
      </c>
      <c r="X2319" s="35">
        <f t="shared" si="494"/>
        <v>0</v>
      </c>
      <c r="Y2319" s="35">
        <f t="shared" si="504"/>
        <v>0</v>
      </c>
      <c r="Z2319" s="35">
        <f t="shared" si="502"/>
        <v>0</v>
      </c>
      <c r="AA2319" s="36">
        <f t="shared" si="495"/>
        <v>0</v>
      </c>
      <c r="AB2319" s="36">
        <f t="shared" si="496"/>
        <v>0</v>
      </c>
      <c r="AC2319" s="37">
        <f t="shared" si="497"/>
        <v>0</v>
      </c>
      <c r="AD2319" s="35">
        <f>IF(OR(YEAR(G2319)&lt;2019,O2319="X"),0,IF(ISBLANK(H2319),DATEDIF(G2319,'[3]1.Pradzia'!$D$13,"M"),DATEDIF(G2319,H2319,"m")))</f>
        <v>0</v>
      </c>
      <c r="AE2319" s="37">
        <f>IF(E2319='[3]5.Grup_T'!$E$20,0,IF(AD2319&lt;&gt;0,M2319/V2319*MIN(12,AD2319),0))</f>
        <v>0</v>
      </c>
      <c r="AF2319" s="37">
        <f t="shared" si="498"/>
        <v>0</v>
      </c>
      <c r="AG2319" s="37">
        <f t="shared" si="499"/>
        <v>0</v>
      </c>
      <c r="AH2319" s="37">
        <f t="shared" si="500"/>
        <v>0</v>
      </c>
      <c r="AI2319" s="35" t="str">
        <f t="shared" si="501"/>
        <v>Nusidėvėjęs</v>
      </c>
      <c r="AJ2319" s="38" t="str">
        <f>IF(AND(F2319&lt;&gt;[3]Pav.tvarkyklė!$B$12,F2319&lt;&gt;[3]Pav.tvarkyklė!$B$13),"GVTNT","X")</f>
        <v>GVTNT</v>
      </c>
      <c r="AK2319" s="39">
        <f t="shared" si="503"/>
        <v>0</v>
      </c>
      <c r="AL2319" s="41"/>
      <c r="AM2319" s="41"/>
      <c r="AN2319" s="41">
        <f t="shared" si="505"/>
        <v>1900</v>
      </c>
      <c r="AO2319" s="41"/>
      <c r="AP2319" s="41"/>
      <c r="AQ2319" s="41"/>
      <c r="AR2319" s="42"/>
      <c r="AS2319" s="42"/>
      <c r="AU2319" s="43">
        <f t="shared" si="506"/>
        <v>0</v>
      </c>
    </row>
    <row r="2320" spans="1:47" ht="15" customHeight="1" x14ac:dyDescent="0.25">
      <c r="A2320" s="11"/>
      <c r="B2320" s="19">
        <v>2489</v>
      </c>
      <c r="C2320" s="74"/>
      <c r="D2320" s="87"/>
      <c r="E2320" s="75"/>
      <c r="F2320" s="74"/>
      <c r="G2320" s="80"/>
      <c r="H2320" s="49"/>
      <c r="I2320" s="79"/>
      <c r="J2320" s="27"/>
      <c r="K2320" s="27"/>
      <c r="L2320" s="79"/>
      <c r="M2320" s="81"/>
      <c r="N2320" s="29">
        <v>0</v>
      </c>
      <c r="O2320" s="30" t="str">
        <f>IF(G2320&lt;=$N$2,"",IF(F2320=[3]Pav.tvarkyklė!$B$13,"",IF(ISBLANK(R2320),"X","")))</f>
        <v/>
      </c>
      <c r="P2320" s="88"/>
      <c r="Q2320" s="78"/>
      <c r="R2320" s="78"/>
      <c r="S2320" s="63"/>
      <c r="T2320" s="63"/>
      <c r="U2320" s="34" t="str">
        <f>IFERROR(INDEX('[3]5.Grup_T'!$G$4:$G$22,MATCH('6.Turtas'!E2320,'[3]5.Grup_T'!$E$4:$E$22,0)),"0")</f>
        <v>0</v>
      </c>
      <c r="V2320" s="35">
        <f t="shared" si="493"/>
        <v>0</v>
      </c>
      <c r="W2320" s="35">
        <f>IF(NOT(ISBLANK(H2320)),(12-DATEDIF(H2320,'[3]1.Pradzia'!$D$13,"m")),0)</f>
        <v>0</v>
      </c>
      <c r="X2320" s="35">
        <f t="shared" si="494"/>
        <v>0</v>
      </c>
      <c r="Y2320" s="35">
        <f t="shared" si="504"/>
        <v>0</v>
      </c>
      <c r="Z2320" s="35">
        <f t="shared" si="502"/>
        <v>0</v>
      </c>
      <c r="AA2320" s="36">
        <f t="shared" si="495"/>
        <v>0</v>
      </c>
      <c r="AB2320" s="36">
        <f t="shared" si="496"/>
        <v>0</v>
      </c>
      <c r="AC2320" s="37">
        <f t="shared" si="497"/>
        <v>0</v>
      </c>
      <c r="AD2320" s="35">
        <f>IF(OR(YEAR(G2320)&lt;2019,O2320="X"),0,IF(ISBLANK(H2320),DATEDIF(G2320,'[3]1.Pradzia'!$D$13,"M"),DATEDIF(G2320,H2320,"m")))</f>
        <v>0</v>
      </c>
      <c r="AE2320" s="37">
        <f>IF(E2320='[3]5.Grup_T'!$E$20,0,IF(AD2320&lt;&gt;0,M2320/V2320*MIN(12,AD2320),0))</f>
        <v>0</v>
      </c>
      <c r="AF2320" s="37">
        <f t="shared" si="498"/>
        <v>0</v>
      </c>
      <c r="AG2320" s="37">
        <f t="shared" si="499"/>
        <v>0</v>
      </c>
      <c r="AH2320" s="37">
        <f t="shared" si="500"/>
        <v>0</v>
      </c>
      <c r="AI2320" s="35" t="str">
        <f t="shared" si="501"/>
        <v>Nusidėvėjęs</v>
      </c>
      <c r="AJ2320" s="38" t="str">
        <f>IF(AND(F2320&lt;&gt;[3]Pav.tvarkyklė!$B$12,F2320&lt;&gt;[3]Pav.tvarkyklė!$B$13),"GVTNT","X")</f>
        <v>GVTNT</v>
      </c>
      <c r="AK2320" s="39">
        <f t="shared" si="503"/>
        <v>0</v>
      </c>
      <c r="AL2320" s="41"/>
      <c r="AM2320" s="41"/>
      <c r="AN2320" s="41">
        <f t="shared" si="505"/>
        <v>1900</v>
      </c>
      <c r="AO2320" s="41"/>
      <c r="AP2320" s="41"/>
      <c r="AQ2320" s="41"/>
      <c r="AR2320" s="42"/>
      <c r="AS2320" s="42"/>
      <c r="AU2320" s="43">
        <f t="shared" si="506"/>
        <v>0</v>
      </c>
    </row>
    <row r="2321" spans="1:47" ht="15" customHeight="1" x14ac:dyDescent="0.25">
      <c r="A2321" s="11"/>
      <c r="B2321" s="19">
        <v>2490</v>
      </c>
      <c r="C2321" s="74"/>
      <c r="D2321" s="87"/>
      <c r="E2321" s="75"/>
      <c r="F2321" s="74"/>
      <c r="G2321" s="80"/>
      <c r="H2321" s="49"/>
      <c r="I2321" s="79"/>
      <c r="J2321" s="27"/>
      <c r="K2321" s="27"/>
      <c r="L2321" s="79"/>
      <c r="M2321" s="81"/>
      <c r="N2321" s="29">
        <v>0</v>
      </c>
      <c r="O2321" s="30" t="str">
        <f>IF(G2321&lt;=$N$2,"",IF(F2321=[3]Pav.tvarkyklė!$B$13,"",IF(ISBLANK(R2321),"X","")))</f>
        <v/>
      </c>
      <c r="P2321" s="88"/>
      <c r="Q2321" s="78"/>
      <c r="R2321" s="78"/>
      <c r="S2321" s="63"/>
      <c r="T2321" s="63"/>
      <c r="U2321" s="34" t="str">
        <f>IFERROR(INDEX('[3]5.Grup_T'!$G$4:$G$22,MATCH('6.Turtas'!E2321,'[3]5.Grup_T'!$E$4:$E$22,0)),"0")</f>
        <v>0</v>
      </c>
      <c r="V2321" s="35">
        <f t="shared" si="493"/>
        <v>0</v>
      </c>
      <c r="W2321" s="35">
        <f>IF(NOT(ISBLANK(H2321)),(12-DATEDIF(H2321,'[3]1.Pradzia'!$D$13,"m")),0)</f>
        <v>0</v>
      </c>
      <c r="X2321" s="35">
        <f t="shared" si="494"/>
        <v>0</v>
      </c>
      <c r="Y2321" s="35">
        <f t="shared" si="504"/>
        <v>0</v>
      </c>
      <c r="Z2321" s="35">
        <f t="shared" si="502"/>
        <v>0</v>
      </c>
      <c r="AA2321" s="36">
        <f t="shared" si="495"/>
        <v>0</v>
      </c>
      <c r="AB2321" s="36">
        <f t="shared" si="496"/>
        <v>0</v>
      </c>
      <c r="AC2321" s="37">
        <f t="shared" si="497"/>
        <v>0</v>
      </c>
      <c r="AD2321" s="35">
        <f>IF(OR(YEAR(G2321)&lt;2019,O2321="X"),0,IF(ISBLANK(H2321),DATEDIF(G2321,'[3]1.Pradzia'!$D$13,"M"),DATEDIF(G2321,H2321,"m")))</f>
        <v>0</v>
      </c>
      <c r="AE2321" s="37">
        <f>IF(E2321='[3]5.Grup_T'!$E$20,0,IF(AD2321&lt;&gt;0,M2321/V2321*MIN(12,AD2321),0))</f>
        <v>0</v>
      </c>
      <c r="AF2321" s="37">
        <f t="shared" si="498"/>
        <v>0</v>
      </c>
      <c r="AG2321" s="37">
        <f t="shared" si="499"/>
        <v>0</v>
      </c>
      <c r="AH2321" s="37">
        <f t="shared" si="500"/>
        <v>0</v>
      </c>
      <c r="AI2321" s="35" t="str">
        <f t="shared" si="501"/>
        <v>Nusidėvėjęs</v>
      </c>
      <c r="AJ2321" s="38" t="str">
        <f>IF(AND(F2321&lt;&gt;[3]Pav.tvarkyklė!$B$12,F2321&lt;&gt;[3]Pav.tvarkyklė!$B$13),"GVTNT","X")</f>
        <v>GVTNT</v>
      </c>
      <c r="AK2321" s="39">
        <f t="shared" si="503"/>
        <v>0</v>
      </c>
      <c r="AL2321" s="41"/>
      <c r="AM2321" s="41"/>
      <c r="AN2321" s="41">
        <f t="shared" si="505"/>
        <v>1900</v>
      </c>
      <c r="AO2321" s="41"/>
      <c r="AP2321" s="41"/>
      <c r="AQ2321" s="41"/>
      <c r="AR2321" s="42"/>
      <c r="AS2321" s="42"/>
      <c r="AU2321" s="43">
        <f t="shared" si="506"/>
        <v>0</v>
      </c>
    </row>
    <row r="2322" spans="1:47" ht="15" customHeight="1" x14ac:dyDescent="0.25">
      <c r="A2322" s="11"/>
      <c r="B2322" s="19">
        <v>2491</v>
      </c>
      <c r="C2322" s="74"/>
      <c r="D2322" s="77"/>
      <c r="E2322" s="75"/>
      <c r="F2322" s="74"/>
      <c r="G2322" s="80"/>
      <c r="H2322" s="49"/>
      <c r="I2322" s="79"/>
      <c r="J2322" s="27"/>
      <c r="K2322" s="27"/>
      <c r="L2322" s="79"/>
      <c r="M2322" s="81"/>
      <c r="N2322" s="29">
        <v>0</v>
      </c>
      <c r="O2322" s="30" t="str">
        <f>IF(G2322&lt;=$N$2,"",IF(F2322=[3]Pav.tvarkyklė!$B$13,"",IF(ISBLANK(R2322),"X","")))</f>
        <v/>
      </c>
      <c r="P2322" s="88"/>
      <c r="Q2322" s="78"/>
      <c r="R2322" s="78"/>
      <c r="S2322" s="63"/>
      <c r="T2322" s="63"/>
      <c r="U2322" s="34" t="str">
        <f>IFERROR(INDEX('[3]5.Grup_T'!$G$4:$G$22,MATCH('6.Turtas'!E2322,'[3]5.Grup_T'!$E$4:$E$22,0)),"0")</f>
        <v>0</v>
      </c>
      <c r="V2322" s="35">
        <f t="shared" ref="V2322:V2385" si="507">U2322*12</f>
        <v>0</v>
      </c>
      <c r="W2322" s="35">
        <f>IF(NOT(ISBLANK(H2322)),(12-DATEDIF(H2322,'[3]1.Pradzia'!$D$13,"m")),0)</f>
        <v>0</v>
      </c>
      <c r="X2322" s="35">
        <f t="shared" ref="X2322:X2385" si="508">IF(OR(ISBLANK(C2322),YEAR(G2322)&gt;=2019),0,DATEDIF(G2322,$N$2,"M"))</f>
        <v>0</v>
      </c>
      <c r="Y2322" s="35">
        <f t="shared" si="504"/>
        <v>0</v>
      </c>
      <c r="Z2322" s="35">
        <f t="shared" si="502"/>
        <v>0</v>
      </c>
      <c r="AA2322" s="36">
        <f t="shared" ref="AA2322:AA2385" si="509">+IF(Z2322&lt;=0,0,N2322/Z2322)</f>
        <v>0</v>
      </c>
      <c r="AB2322" s="36">
        <f t="shared" ref="AB2322:AB2385" si="510">IF(Z2322&lt;=0,N2322,N2322/Z2322*Y2322)</f>
        <v>0</v>
      </c>
      <c r="AC2322" s="37">
        <f t="shared" ref="AC2322:AC2385" si="511">IF(YEAR(G2322)&lt;2019,M2322-N2322+AB2322,0)</f>
        <v>0</v>
      </c>
      <c r="AD2322" s="35">
        <f>IF(OR(YEAR(G2322)&lt;2019,O2322="X"),0,IF(ISBLANK(H2322),DATEDIF(G2322,'[3]1.Pradzia'!$D$13,"M"),DATEDIF(G2322,H2322,"m")))</f>
        <v>0</v>
      </c>
      <c r="AE2322" s="37">
        <f>IF(E2322='[3]5.Grup_T'!$E$20,0,IF(AD2322&lt;&gt;0,M2322/V2322*MIN(12,AD2322),0))</f>
        <v>0</v>
      </c>
      <c r="AF2322" s="37">
        <f t="shared" ref="AF2322:AF2385" si="512">+AB2322+AE2322</f>
        <v>0</v>
      </c>
      <c r="AG2322" s="37">
        <f t="shared" ref="AG2322:AG2385" si="513">AC2322+AE2322</f>
        <v>0</v>
      </c>
      <c r="AH2322" s="37">
        <f t="shared" ref="AH2322:AH2385" si="514">M2322-AG2322</f>
        <v>0</v>
      </c>
      <c r="AI2322" s="35" t="str">
        <f t="shared" ref="AI2322:AI2385" si="515">IF(H2322&lt;&gt;0,"Nurašytas",IF(O2322="X","Nesuderintas",IF(AH2322&lt;=0,"Nusidėvėjęs","")))</f>
        <v>Nusidėvėjęs</v>
      </c>
      <c r="AJ2322" s="38" t="str">
        <f>IF(AND(F2322&lt;&gt;[3]Pav.tvarkyklė!$B$12,F2322&lt;&gt;[3]Pav.tvarkyklė!$B$13),"GVTNT","X")</f>
        <v>GVTNT</v>
      </c>
      <c r="AK2322" s="39">
        <f t="shared" si="503"/>
        <v>0</v>
      </c>
      <c r="AL2322" s="41"/>
      <c r="AM2322" s="41"/>
      <c r="AN2322" s="41">
        <f t="shared" si="505"/>
        <v>1900</v>
      </c>
      <c r="AO2322" s="41"/>
      <c r="AP2322" s="41"/>
      <c r="AQ2322" s="41"/>
      <c r="AR2322" s="42"/>
      <c r="AS2322" s="42"/>
      <c r="AU2322" s="43">
        <f t="shared" si="506"/>
        <v>0</v>
      </c>
    </row>
    <row r="2323" spans="1:47" ht="15" customHeight="1" x14ac:dyDescent="0.25">
      <c r="A2323" s="11"/>
      <c r="B2323" s="19">
        <v>2492</v>
      </c>
      <c r="C2323" s="74"/>
      <c r="D2323" s="77"/>
      <c r="E2323" s="75"/>
      <c r="F2323" s="74"/>
      <c r="G2323" s="80"/>
      <c r="H2323" s="49"/>
      <c r="I2323" s="79"/>
      <c r="J2323" s="27"/>
      <c r="K2323" s="27"/>
      <c r="L2323" s="79"/>
      <c r="M2323" s="81"/>
      <c r="N2323" s="29">
        <v>0</v>
      </c>
      <c r="O2323" s="30" t="str">
        <f>IF(G2323&lt;=$N$2,"",IF(F2323=[3]Pav.tvarkyklė!$B$13,"",IF(ISBLANK(R2323),"X","")))</f>
        <v/>
      </c>
      <c r="P2323" s="88"/>
      <c r="Q2323" s="78"/>
      <c r="R2323" s="78"/>
      <c r="S2323" s="63"/>
      <c r="T2323" s="63"/>
      <c r="U2323" s="34" t="str">
        <f>IFERROR(INDEX('[3]5.Grup_T'!$G$4:$G$22,MATCH('6.Turtas'!E2323,'[3]5.Grup_T'!$E$4:$E$22,0)),"0")</f>
        <v>0</v>
      </c>
      <c r="V2323" s="35">
        <f t="shared" si="507"/>
        <v>0</v>
      </c>
      <c r="W2323" s="35">
        <f>IF(NOT(ISBLANK(H2323)),(12-DATEDIF(H2323,'[3]1.Pradzia'!$D$13,"m")),0)</f>
        <v>0</v>
      </c>
      <c r="X2323" s="35">
        <f t="shared" si="508"/>
        <v>0</v>
      </c>
      <c r="Y2323" s="35">
        <f t="shared" si="504"/>
        <v>0</v>
      </c>
      <c r="Z2323" s="35">
        <f t="shared" ref="Z2323:Z2386" si="516">IF(YEAR(G2323)&gt;=2019,0,V2323-X2323)</f>
        <v>0</v>
      </c>
      <c r="AA2323" s="36">
        <f t="shared" si="509"/>
        <v>0</v>
      </c>
      <c r="AB2323" s="36">
        <f t="shared" si="510"/>
        <v>0</v>
      </c>
      <c r="AC2323" s="37">
        <f t="shared" si="511"/>
        <v>0</v>
      </c>
      <c r="AD2323" s="35">
        <f>IF(OR(YEAR(G2323)&lt;2019,O2323="X"),0,IF(ISBLANK(H2323),DATEDIF(G2323,'[3]1.Pradzia'!$D$13,"M"),DATEDIF(G2323,H2323,"m")))</f>
        <v>0</v>
      </c>
      <c r="AE2323" s="37">
        <f>IF(E2323='[3]5.Grup_T'!$E$20,0,IF(AD2323&lt;&gt;0,M2323/V2323*MIN(12,AD2323),0))</f>
        <v>0</v>
      </c>
      <c r="AF2323" s="37">
        <f t="shared" si="512"/>
        <v>0</v>
      </c>
      <c r="AG2323" s="37">
        <f t="shared" si="513"/>
        <v>0</v>
      </c>
      <c r="AH2323" s="37">
        <f t="shared" si="514"/>
        <v>0</v>
      </c>
      <c r="AI2323" s="35" t="str">
        <f t="shared" si="515"/>
        <v>Nusidėvėjęs</v>
      </c>
      <c r="AJ2323" s="38" t="str">
        <f>IF(AND(F2323&lt;&gt;[3]Pav.tvarkyklė!$B$12,F2323&lt;&gt;[3]Pav.tvarkyklė!$B$13),"GVTNT","X")</f>
        <v>GVTNT</v>
      </c>
      <c r="AK2323" s="39">
        <f t="shared" ref="AK2323:AK2386" si="517">I2323-J2323-K2323-L2323-M2323</f>
        <v>0</v>
      </c>
      <c r="AL2323" s="41"/>
      <c r="AM2323" s="41"/>
      <c r="AN2323" s="41">
        <f t="shared" si="505"/>
        <v>1900</v>
      </c>
      <c r="AO2323" s="41"/>
      <c r="AP2323" s="41"/>
      <c r="AQ2323" s="41"/>
      <c r="AR2323" s="42"/>
      <c r="AS2323" s="42"/>
      <c r="AU2323" s="43">
        <f t="shared" si="506"/>
        <v>0</v>
      </c>
    </row>
    <row r="2324" spans="1:47" ht="15" customHeight="1" x14ac:dyDescent="0.25">
      <c r="A2324" s="11"/>
      <c r="B2324" s="19">
        <v>2493</v>
      </c>
      <c r="C2324" s="74"/>
      <c r="D2324" s="87"/>
      <c r="E2324" s="78"/>
      <c r="F2324" s="74"/>
      <c r="G2324" s="80"/>
      <c r="H2324" s="49"/>
      <c r="I2324" s="79"/>
      <c r="J2324" s="27"/>
      <c r="K2324" s="27"/>
      <c r="L2324" s="79"/>
      <c r="M2324" s="81"/>
      <c r="N2324" s="29">
        <v>0</v>
      </c>
      <c r="O2324" s="30" t="str">
        <f>IF(G2324&lt;=$N$2,"",IF(F2324=[3]Pav.tvarkyklė!$B$13,"",IF(ISBLANK(R2324),"X","")))</f>
        <v/>
      </c>
      <c r="P2324" s="88"/>
      <c r="Q2324" s="78"/>
      <c r="R2324" s="78"/>
      <c r="S2324" s="63"/>
      <c r="T2324" s="63"/>
      <c r="U2324" s="34" t="str">
        <f>IFERROR(INDEX('[3]5.Grup_T'!$G$4:$G$22,MATCH('6.Turtas'!E2324,'[3]5.Grup_T'!$E$4:$E$22,0)),"0")</f>
        <v>0</v>
      </c>
      <c r="V2324" s="35">
        <f t="shared" si="507"/>
        <v>0</v>
      </c>
      <c r="W2324" s="35">
        <f>IF(NOT(ISBLANK(H2324)),(12-DATEDIF(H2324,'[3]1.Pradzia'!$D$13,"m")),0)</f>
        <v>0</v>
      </c>
      <c r="X2324" s="35">
        <f t="shared" si="508"/>
        <v>0</v>
      </c>
      <c r="Y2324" s="35">
        <f t="shared" si="504"/>
        <v>0</v>
      </c>
      <c r="Z2324" s="35">
        <f t="shared" si="516"/>
        <v>0</v>
      </c>
      <c r="AA2324" s="36">
        <f t="shared" si="509"/>
        <v>0</v>
      </c>
      <c r="AB2324" s="36">
        <f t="shared" si="510"/>
        <v>0</v>
      </c>
      <c r="AC2324" s="37">
        <f t="shared" si="511"/>
        <v>0</v>
      </c>
      <c r="AD2324" s="35">
        <f>IF(OR(YEAR(G2324)&lt;2019,O2324="X"),0,IF(ISBLANK(H2324),DATEDIF(G2324,'[3]1.Pradzia'!$D$13,"M"),DATEDIF(G2324,H2324,"m")))</f>
        <v>0</v>
      </c>
      <c r="AE2324" s="37">
        <f>IF(E2324='[3]5.Grup_T'!$E$20,0,IF(AD2324&lt;&gt;0,M2324/V2324*MIN(12,AD2324),0))</f>
        <v>0</v>
      </c>
      <c r="AF2324" s="37">
        <f t="shared" si="512"/>
        <v>0</v>
      </c>
      <c r="AG2324" s="37">
        <f t="shared" si="513"/>
        <v>0</v>
      </c>
      <c r="AH2324" s="37">
        <f t="shared" si="514"/>
        <v>0</v>
      </c>
      <c r="AI2324" s="35" t="str">
        <f t="shared" si="515"/>
        <v>Nusidėvėjęs</v>
      </c>
      <c r="AJ2324" s="38" t="str">
        <f>IF(AND(F2324&lt;&gt;[3]Pav.tvarkyklė!$B$12,F2324&lt;&gt;[3]Pav.tvarkyklė!$B$13),"GVTNT","X")</f>
        <v>GVTNT</v>
      </c>
      <c r="AK2324" s="39">
        <f t="shared" si="517"/>
        <v>0</v>
      </c>
      <c r="AL2324" s="41"/>
      <c r="AM2324" s="41"/>
      <c r="AN2324" s="41">
        <f t="shared" si="505"/>
        <v>1900</v>
      </c>
      <c r="AO2324" s="41"/>
      <c r="AP2324" s="41"/>
      <c r="AQ2324" s="41"/>
      <c r="AR2324" s="42"/>
      <c r="AS2324" s="42"/>
      <c r="AU2324" s="43">
        <f t="shared" si="506"/>
        <v>0</v>
      </c>
    </row>
    <row r="2325" spans="1:47" ht="15" customHeight="1" x14ac:dyDescent="0.25">
      <c r="A2325" s="11"/>
      <c r="B2325" s="19">
        <v>2494</v>
      </c>
      <c r="C2325" s="74"/>
      <c r="D2325" s="77"/>
      <c r="E2325" s="75"/>
      <c r="F2325" s="74"/>
      <c r="G2325" s="80"/>
      <c r="H2325" s="49"/>
      <c r="I2325" s="79"/>
      <c r="J2325" s="27"/>
      <c r="K2325" s="27"/>
      <c r="L2325" s="79"/>
      <c r="M2325" s="81"/>
      <c r="N2325" s="29">
        <v>0</v>
      </c>
      <c r="O2325" s="30" t="str">
        <f>IF(G2325&lt;=$N$2,"",IF(F2325=[3]Pav.tvarkyklė!$B$13,"",IF(ISBLANK(R2325),"X","")))</f>
        <v/>
      </c>
      <c r="P2325" s="88"/>
      <c r="Q2325" s="78"/>
      <c r="R2325" s="78"/>
      <c r="S2325" s="63"/>
      <c r="T2325" s="63"/>
      <c r="U2325" s="34" t="str">
        <f>IFERROR(INDEX('[3]5.Grup_T'!$G$4:$G$22,MATCH('6.Turtas'!E2325,'[3]5.Grup_T'!$E$4:$E$22,0)),"0")</f>
        <v>0</v>
      </c>
      <c r="V2325" s="35">
        <f t="shared" si="507"/>
        <v>0</v>
      </c>
      <c r="W2325" s="35">
        <f>IF(NOT(ISBLANK(H2325)),(12-DATEDIF(H2325,'[3]1.Pradzia'!$D$13,"m")),0)</f>
        <v>0</v>
      </c>
      <c r="X2325" s="35">
        <f t="shared" si="508"/>
        <v>0</v>
      </c>
      <c r="Y2325" s="35">
        <f t="shared" si="504"/>
        <v>0</v>
      </c>
      <c r="Z2325" s="35">
        <f t="shared" si="516"/>
        <v>0</v>
      </c>
      <c r="AA2325" s="36">
        <f t="shared" si="509"/>
        <v>0</v>
      </c>
      <c r="AB2325" s="36">
        <f t="shared" si="510"/>
        <v>0</v>
      </c>
      <c r="AC2325" s="37">
        <f t="shared" si="511"/>
        <v>0</v>
      </c>
      <c r="AD2325" s="35">
        <f>IF(OR(YEAR(G2325)&lt;2019,O2325="X"),0,IF(ISBLANK(H2325),DATEDIF(G2325,'[3]1.Pradzia'!$D$13,"M"),DATEDIF(G2325,H2325,"m")))</f>
        <v>0</v>
      </c>
      <c r="AE2325" s="37">
        <f>IF(E2325='[3]5.Grup_T'!$E$20,0,IF(AD2325&lt;&gt;0,M2325/V2325*MIN(12,AD2325),0))</f>
        <v>0</v>
      </c>
      <c r="AF2325" s="37">
        <f t="shared" si="512"/>
        <v>0</v>
      </c>
      <c r="AG2325" s="37">
        <f t="shared" si="513"/>
        <v>0</v>
      </c>
      <c r="AH2325" s="37">
        <f t="shared" si="514"/>
        <v>0</v>
      </c>
      <c r="AI2325" s="35" t="str">
        <f t="shared" si="515"/>
        <v>Nusidėvėjęs</v>
      </c>
      <c r="AJ2325" s="38" t="str">
        <f>IF(AND(F2325&lt;&gt;[3]Pav.tvarkyklė!$B$12,F2325&lt;&gt;[3]Pav.tvarkyklė!$B$13),"GVTNT","X")</f>
        <v>GVTNT</v>
      </c>
      <c r="AK2325" s="39">
        <f t="shared" si="517"/>
        <v>0</v>
      </c>
      <c r="AL2325" s="41"/>
      <c r="AM2325" s="41"/>
      <c r="AN2325" s="41">
        <f t="shared" si="505"/>
        <v>1900</v>
      </c>
      <c r="AO2325" s="41"/>
      <c r="AP2325" s="41"/>
      <c r="AQ2325" s="41"/>
      <c r="AR2325" s="42"/>
      <c r="AS2325" s="42"/>
      <c r="AU2325" s="43">
        <f t="shared" si="506"/>
        <v>0</v>
      </c>
    </row>
    <row r="2326" spans="1:47" ht="15" customHeight="1" x14ac:dyDescent="0.25">
      <c r="A2326" s="11"/>
      <c r="B2326" s="19">
        <v>2495</v>
      </c>
      <c r="C2326" s="74"/>
      <c r="D2326" s="87"/>
      <c r="E2326" s="78"/>
      <c r="F2326" s="74"/>
      <c r="G2326" s="80"/>
      <c r="H2326" s="49"/>
      <c r="I2326" s="79"/>
      <c r="J2326" s="27"/>
      <c r="K2326" s="27"/>
      <c r="L2326" s="79"/>
      <c r="M2326" s="81"/>
      <c r="N2326" s="29">
        <v>0</v>
      </c>
      <c r="O2326" s="30" t="str">
        <f>IF(G2326&lt;=$N$2,"",IF(F2326=[3]Pav.tvarkyklė!$B$13,"",IF(ISBLANK(R2326),"X","")))</f>
        <v/>
      </c>
      <c r="P2326" s="88"/>
      <c r="Q2326" s="78"/>
      <c r="R2326" s="78"/>
      <c r="S2326" s="63"/>
      <c r="T2326" s="63"/>
      <c r="U2326" s="34" t="str">
        <f>IFERROR(INDEX('[3]5.Grup_T'!$G$4:$G$22,MATCH('6.Turtas'!E2326,'[3]5.Grup_T'!$E$4:$E$22,0)),"0")</f>
        <v>0</v>
      </c>
      <c r="V2326" s="35">
        <f t="shared" si="507"/>
        <v>0</v>
      </c>
      <c r="W2326" s="35">
        <f>IF(NOT(ISBLANK(H2326)),(12-DATEDIF(H2326,'[3]1.Pradzia'!$D$13,"m")),0)</f>
        <v>0</v>
      </c>
      <c r="X2326" s="35">
        <f t="shared" si="508"/>
        <v>0</v>
      </c>
      <c r="Y2326" s="35">
        <f t="shared" si="504"/>
        <v>0</v>
      </c>
      <c r="Z2326" s="35">
        <f t="shared" si="516"/>
        <v>0</v>
      </c>
      <c r="AA2326" s="36">
        <f t="shared" si="509"/>
        <v>0</v>
      </c>
      <c r="AB2326" s="36">
        <f t="shared" si="510"/>
        <v>0</v>
      </c>
      <c r="AC2326" s="37">
        <f t="shared" si="511"/>
        <v>0</v>
      </c>
      <c r="AD2326" s="35">
        <f>IF(OR(YEAR(G2326)&lt;2019,O2326="X"),0,IF(ISBLANK(H2326),DATEDIF(G2326,'[3]1.Pradzia'!$D$13,"M"),DATEDIF(G2326,H2326,"m")))</f>
        <v>0</v>
      </c>
      <c r="AE2326" s="37">
        <f>IF(E2326='[3]5.Grup_T'!$E$20,0,IF(AD2326&lt;&gt;0,M2326/V2326*MIN(12,AD2326),0))</f>
        <v>0</v>
      </c>
      <c r="AF2326" s="37">
        <f t="shared" si="512"/>
        <v>0</v>
      </c>
      <c r="AG2326" s="37">
        <f t="shared" si="513"/>
        <v>0</v>
      </c>
      <c r="AH2326" s="37">
        <f t="shared" si="514"/>
        <v>0</v>
      </c>
      <c r="AI2326" s="35" t="str">
        <f t="shared" si="515"/>
        <v>Nusidėvėjęs</v>
      </c>
      <c r="AJ2326" s="38" t="str">
        <f>IF(AND(F2326&lt;&gt;[3]Pav.tvarkyklė!$B$12,F2326&lt;&gt;[3]Pav.tvarkyklė!$B$13),"GVTNT","X")</f>
        <v>GVTNT</v>
      </c>
      <c r="AK2326" s="39">
        <f t="shared" si="517"/>
        <v>0</v>
      </c>
      <c r="AL2326" s="41"/>
      <c r="AM2326" s="41"/>
      <c r="AN2326" s="41">
        <f t="shared" si="505"/>
        <v>1900</v>
      </c>
      <c r="AO2326" s="41"/>
      <c r="AP2326" s="41"/>
      <c r="AQ2326" s="41"/>
      <c r="AR2326" s="42"/>
      <c r="AS2326" s="42"/>
      <c r="AU2326" s="43">
        <f t="shared" si="506"/>
        <v>0</v>
      </c>
    </row>
    <row r="2327" spans="1:47" ht="15" customHeight="1" x14ac:dyDescent="0.25">
      <c r="A2327" s="11"/>
      <c r="B2327" s="19">
        <v>2496</v>
      </c>
      <c r="C2327" s="74"/>
      <c r="D2327" s="77"/>
      <c r="E2327" s="78"/>
      <c r="F2327" s="74"/>
      <c r="G2327" s="80"/>
      <c r="H2327" s="49"/>
      <c r="I2327" s="79"/>
      <c r="J2327" s="27"/>
      <c r="K2327" s="27"/>
      <c r="L2327" s="79"/>
      <c r="M2327" s="81"/>
      <c r="N2327" s="29">
        <v>0</v>
      </c>
      <c r="O2327" s="30" t="str">
        <f>IF(G2327&lt;=$N$2,"",IF(F2327=[3]Pav.tvarkyklė!$B$13,"",IF(ISBLANK(R2327),"X","")))</f>
        <v/>
      </c>
      <c r="P2327" s="88"/>
      <c r="Q2327" s="78"/>
      <c r="R2327" s="78"/>
      <c r="S2327" s="63"/>
      <c r="T2327" s="63"/>
      <c r="U2327" s="34" t="str">
        <f>IFERROR(INDEX('[3]5.Grup_T'!$G$4:$G$22,MATCH('6.Turtas'!E2327,'[3]5.Grup_T'!$E$4:$E$22,0)),"0")</f>
        <v>0</v>
      </c>
      <c r="V2327" s="35">
        <f t="shared" si="507"/>
        <v>0</v>
      </c>
      <c r="W2327" s="35">
        <f>IF(NOT(ISBLANK(H2327)),(12-DATEDIF(H2327,'[3]1.Pradzia'!$D$13,"m")),0)</f>
        <v>0</v>
      </c>
      <c r="X2327" s="35">
        <f t="shared" si="508"/>
        <v>0</v>
      </c>
      <c r="Y2327" s="35">
        <f t="shared" si="504"/>
        <v>0</v>
      </c>
      <c r="Z2327" s="35">
        <f t="shared" si="516"/>
        <v>0</v>
      </c>
      <c r="AA2327" s="36">
        <f t="shared" si="509"/>
        <v>0</v>
      </c>
      <c r="AB2327" s="36">
        <f t="shared" si="510"/>
        <v>0</v>
      </c>
      <c r="AC2327" s="37">
        <f t="shared" si="511"/>
        <v>0</v>
      </c>
      <c r="AD2327" s="35">
        <f>IF(OR(YEAR(G2327)&lt;2019,O2327="X"),0,IF(ISBLANK(H2327),DATEDIF(G2327,'[3]1.Pradzia'!$D$13,"M"),DATEDIF(G2327,H2327,"m")))</f>
        <v>0</v>
      </c>
      <c r="AE2327" s="37">
        <f>IF(E2327='[3]5.Grup_T'!$E$20,0,IF(AD2327&lt;&gt;0,M2327/V2327*MIN(12,AD2327),0))</f>
        <v>0</v>
      </c>
      <c r="AF2327" s="37">
        <f t="shared" si="512"/>
        <v>0</v>
      </c>
      <c r="AG2327" s="37">
        <f t="shared" si="513"/>
        <v>0</v>
      </c>
      <c r="AH2327" s="37">
        <f t="shared" si="514"/>
        <v>0</v>
      </c>
      <c r="AI2327" s="35" t="str">
        <f t="shared" si="515"/>
        <v>Nusidėvėjęs</v>
      </c>
      <c r="AJ2327" s="38" t="str">
        <f>IF(AND(F2327&lt;&gt;[3]Pav.tvarkyklė!$B$12,F2327&lt;&gt;[3]Pav.tvarkyklė!$B$13),"GVTNT","X")</f>
        <v>GVTNT</v>
      </c>
      <c r="AK2327" s="39">
        <f t="shared" si="517"/>
        <v>0</v>
      </c>
      <c r="AL2327" s="41"/>
      <c r="AM2327" s="41"/>
      <c r="AN2327" s="41">
        <f t="shared" si="505"/>
        <v>1900</v>
      </c>
      <c r="AO2327" s="41"/>
      <c r="AP2327" s="41"/>
      <c r="AQ2327" s="41"/>
      <c r="AR2327" s="42"/>
      <c r="AS2327" s="42"/>
      <c r="AU2327" s="43">
        <f t="shared" si="506"/>
        <v>0</v>
      </c>
    </row>
    <row r="2328" spans="1:47" ht="15" customHeight="1" x14ac:dyDescent="0.25">
      <c r="A2328" s="11"/>
      <c r="B2328" s="19">
        <v>2497</v>
      </c>
      <c r="C2328" s="74"/>
      <c r="D2328" s="87"/>
      <c r="E2328" s="78"/>
      <c r="F2328" s="74"/>
      <c r="G2328" s="80"/>
      <c r="H2328" s="49"/>
      <c r="I2328" s="79"/>
      <c r="J2328" s="27"/>
      <c r="K2328" s="27"/>
      <c r="L2328" s="79"/>
      <c r="M2328" s="81"/>
      <c r="N2328" s="29">
        <v>0</v>
      </c>
      <c r="O2328" s="30" t="str">
        <f>IF(G2328&lt;=$N$2,"",IF(F2328=[3]Pav.tvarkyklė!$B$13,"",IF(ISBLANK(R2328),"X","")))</f>
        <v/>
      </c>
      <c r="P2328" s="88"/>
      <c r="Q2328" s="78"/>
      <c r="R2328" s="78"/>
      <c r="S2328" s="63"/>
      <c r="T2328" s="63"/>
      <c r="U2328" s="34" t="str">
        <f>IFERROR(INDEX('[3]5.Grup_T'!$G$4:$G$22,MATCH('6.Turtas'!E2328,'[3]5.Grup_T'!$E$4:$E$22,0)),"0")</f>
        <v>0</v>
      </c>
      <c r="V2328" s="35">
        <f t="shared" si="507"/>
        <v>0</v>
      </c>
      <c r="W2328" s="35">
        <f>IF(NOT(ISBLANK(H2328)),(12-DATEDIF(H2328,'[3]1.Pradzia'!$D$13,"m")),0)</f>
        <v>0</v>
      </c>
      <c r="X2328" s="35">
        <f t="shared" si="508"/>
        <v>0</v>
      </c>
      <c r="Y2328" s="35">
        <f t="shared" si="504"/>
        <v>0</v>
      </c>
      <c r="Z2328" s="35">
        <f t="shared" si="516"/>
        <v>0</v>
      </c>
      <c r="AA2328" s="36">
        <f t="shared" si="509"/>
        <v>0</v>
      </c>
      <c r="AB2328" s="36">
        <f t="shared" si="510"/>
        <v>0</v>
      </c>
      <c r="AC2328" s="37">
        <f t="shared" si="511"/>
        <v>0</v>
      </c>
      <c r="AD2328" s="35">
        <f>IF(OR(YEAR(G2328)&lt;2019,O2328="X"),0,IF(ISBLANK(H2328),DATEDIF(G2328,'[3]1.Pradzia'!$D$13,"M"),DATEDIF(G2328,H2328,"m")))</f>
        <v>0</v>
      </c>
      <c r="AE2328" s="37">
        <f>IF(E2328='[3]5.Grup_T'!$E$20,0,IF(AD2328&lt;&gt;0,M2328/V2328*MIN(12,AD2328),0))</f>
        <v>0</v>
      </c>
      <c r="AF2328" s="37">
        <f t="shared" si="512"/>
        <v>0</v>
      </c>
      <c r="AG2328" s="37">
        <f t="shared" si="513"/>
        <v>0</v>
      </c>
      <c r="AH2328" s="37">
        <f t="shared" si="514"/>
        <v>0</v>
      </c>
      <c r="AI2328" s="35" t="str">
        <f t="shared" si="515"/>
        <v>Nusidėvėjęs</v>
      </c>
      <c r="AJ2328" s="38" t="str">
        <f>IF(AND(F2328&lt;&gt;[3]Pav.tvarkyklė!$B$12,F2328&lt;&gt;[3]Pav.tvarkyklė!$B$13),"GVTNT","X")</f>
        <v>GVTNT</v>
      </c>
      <c r="AK2328" s="39">
        <f t="shared" si="517"/>
        <v>0</v>
      </c>
      <c r="AL2328" s="41"/>
      <c r="AM2328" s="41"/>
      <c r="AN2328" s="41">
        <f t="shared" si="505"/>
        <v>1900</v>
      </c>
      <c r="AO2328" s="41"/>
      <c r="AP2328" s="41"/>
      <c r="AQ2328" s="41"/>
      <c r="AR2328" s="42"/>
      <c r="AS2328" s="42"/>
      <c r="AU2328" s="43">
        <f t="shared" si="506"/>
        <v>0</v>
      </c>
    </row>
    <row r="2329" spans="1:47" ht="15" customHeight="1" x14ac:dyDescent="0.25">
      <c r="A2329" s="11"/>
      <c r="B2329" s="19">
        <v>2498</v>
      </c>
      <c r="C2329" s="74"/>
      <c r="D2329" s="77"/>
      <c r="E2329" s="78"/>
      <c r="F2329" s="74"/>
      <c r="G2329" s="80"/>
      <c r="H2329" s="49"/>
      <c r="I2329" s="79"/>
      <c r="J2329" s="27"/>
      <c r="K2329" s="27"/>
      <c r="L2329" s="79"/>
      <c r="M2329" s="81"/>
      <c r="N2329" s="29">
        <v>0</v>
      </c>
      <c r="O2329" s="30" t="str">
        <f>IF(G2329&lt;=$N$2,"",IF(F2329=[3]Pav.tvarkyklė!$B$13,"",IF(ISBLANK(R2329),"X","")))</f>
        <v/>
      </c>
      <c r="P2329" s="88"/>
      <c r="Q2329" s="78"/>
      <c r="R2329" s="78"/>
      <c r="S2329" s="63"/>
      <c r="T2329" s="63"/>
      <c r="U2329" s="34" t="str">
        <f>IFERROR(INDEX('[3]5.Grup_T'!$G$4:$G$22,MATCH('6.Turtas'!E2329,'[3]5.Grup_T'!$E$4:$E$22,0)),"0")</f>
        <v>0</v>
      </c>
      <c r="V2329" s="35">
        <f t="shared" si="507"/>
        <v>0</v>
      </c>
      <c r="W2329" s="35">
        <f>IF(NOT(ISBLANK(H2329)),(12-DATEDIF(H2329,'[3]1.Pradzia'!$D$13,"m")),0)</f>
        <v>0</v>
      </c>
      <c r="X2329" s="35">
        <f t="shared" si="508"/>
        <v>0</v>
      </c>
      <c r="Y2329" s="35">
        <f t="shared" si="504"/>
        <v>0</v>
      </c>
      <c r="Z2329" s="35">
        <f t="shared" si="516"/>
        <v>0</v>
      </c>
      <c r="AA2329" s="36">
        <f t="shared" si="509"/>
        <v>0</v>
      </c>
      <c r="AB2329" s="36">
        <f t="shared" si="510"/>
        <v>0</v>
      </c>
      <c r="AC2329" s="37">
        <f t="shared" si="511"/>
        <v>0</v>
      </c>
      <c r="AD2329" s="35">
        <f>IF(OR(YEAR(G2329)&lt;2019,O2329="X"),0,IF(ISBLANK(H2329),DATEDIF(G2329,'[3]1.Pradzia'!$D$13,"M"),DATEDIF(G2329,H2329,"m")))</f>
        <v>0</v>
      </c>
      <c r="AE2329" s="37">
        <f>IF(E2329='[3]5.Grup_T'!$E$20,0,IF(AD2329&lt;&gt;0,M2329/V2329*MIN(12,AD2329),0))</f>
        <v>0</v>
      </c>
      <c r="AF2329" s="37">
        <f t="shared" si="512"/>
        <v>0</v>
      </c>
      <c r="AG2329" s="37">
        <f t="shared" si="513"/>
        <v>0</v>
      </c>
      <c r="AH2329" s="37">
        <f t="shared" si="514"/>
        <v>0</v>
      </c>
      <c r="AI2329" s="35" t="str">
        <f t="shared" si="515"/>
        <v>Nusidėvėjęs</v>
      </c>
      <c r="AJ2329" s="38" t="str">
        <f>IF(AND(F2329&lt;&gt;[3]Pav.tvarkyklė!$B$12,F2329&lt;&gt;[3]Pav.tvarkyklė!$B$13),"GVTNT","X")</f>
        <v>GVTNT</v>
      </c>
      <c r="AK2329" s="39">
        <f t="shared" si="517"/>
        <v>0</v>
      </c>
      <c r="AL2329" s="41"/>
      <c r="AM2329" s="41"/>
      <c r="AN2329" s="41">
        <f t="shared" si="505"/>
        <v>1900</v>
      </c>
      <c r="AO2329" s="41"/>
      <c r="AP2329" s="41"/>
      <c r="AQ2329" s="41"/>
      <c r="AR2329" s="42"/>
      <c r="AS2329" s="42"/>
      <c r="AU2329" s="43">
        <f t="shared" si="506"/>
        <v>0</v>
      </c>
    </row>
    <row r="2330" spans="1:47" ht="15" customHeight="1" x14ac:dyDescent="0.25">
      <c r="A2330" s="11"/>
      <c r="B2330" s="19">
        <v>2499</v>
      </c>
      <c r="C2330" s="74"/>
      <c r="D2330" s="87"/>
      <c r="E2330" s="75"/>
      <c r="F2330" s="74"/>
      <c r="G2330" s="80"/>
      <c r="H2330" s="49"/>
      <c r="I2330" s="79"/>
      <c r="J2330" s="27"/>
      <c r="K2330" s="27"/>
      <c r="L2330" s="79"/>
      <c r="M2330" s="81"/>
      <c r="N2330" s="29">
        <v>0</v>
      </c>
      <c r="O2330" s="30" t="str">
        <f>IF(G2330&lt;=$N$2,"",IF(F2330=[3]Pav.tvarkyklė!$B$13,"",IF(ISBLANK(R2330),"X","")))</f>
        <v/>
      </c>
      <c r="P2330" s="88"/>
      <c r="Q2330" s="78"/>
      <c r="R2330" s="78"/>
      <c r="S2330" s="63"/>
      <c r="T2330" s="63"/>
      <c r="U2330" s="34" t="str">
        <f>IFERROR(INDEX('[3]5.Grup_T'!$G$4:$G$22,MATCH('6.Turtas'!E2330,'[3]5.Grup_T'!$E$4:$E$22,0)),"0")</f>
        <v>0</v>
      </c>
      <c r="V2330" s="35">
        <f t="shared" si="507"/>
        <v>0</v>
      </c>
      <c r="W2330" s="35">
        <f>IF(NOT(ISBLANK(H2330)),(12-DATEDIF(H2330,'[3]1.Pradzia'!$D$13,"m")),0)</f>
        <v>0</v>
      </c>
      <c r="X2330" s="35">
        <f t="shared" si="508"/>
        <v>0</v>
      </c>
      <c r="Y2330" s="35">
        <f t="shared" si="504"/>
        <v>0</v>
      </c>
      <c r="Z2330" s="35">
        <f t="shared" si="516"/>
        <v>0</v>
      </c>
      <c r="AA2330" s="36">
        <f t="shared" si="509"/>
        <v>0</v>
      </c>
      <c r="AB2330" s="36">
        <f t="shared" si="510"/>
        <v>0</v>
      </c>
      <c r="AC2330" s="37">
        <f t="shared" si="511"/>
        <v>0</v>
      </c>
      <c r="AD2330" s="35">
        <f>IF(OR(YEAR(G2330)&lt;2019,O2330="X"),0,IF(ISBLANK(H2330),DATEDIF(G2330,'[3]1.Pradzia'!$D$13,"M"),DATEDIF(G2330,H2330,"m")))</f>
        <v>0</v>
      </c>
      <c r="AE2330" s="37">
        <f>IF(E2330='[3]5.Grup_T'!$E$20,0,IF(AD2330&lt;&gt;0,M2330/V2330*MIN(12,AD2330),0))</f>
        <v>0</v>
      </c>
      <c r="AF2330" s="37">
        <f t="shared" si="512"/>
        <v>0</v>
      </c>
      <c r="AG2330" s="37">
        <f t="shared" si="513"/>
        <v>0</v>
      </c>
      <c r="AH2330" s="37">
        <f t="shared" si="514"/>
        <v>0</v>
      </c>
      <c r="AI2330" s="35" t="str">
        <f t="shared" si="515"/>
        <v>Nusidėvėjęs</v>
      </c>
      <c r="AJ2330" s="38" t="str">
        <f>IF(AND(F2330&lt;&gt;[3]Pav.tvarkyklė!$B$12,F2330&lt;&gt;[3]Pav.tvarkyklė!$B$13),"GVTNT","X")</f>
        <v>GVTNT</v>
      </c>
      <c r="AK2330" s="39">
        <f t="shared" si="517"/>
        <v>0</v>
      </c>
      <c r="AL2330" s="41"/>
      <c r="AM2330" s="41"/>
      <c r="AN2330" s="41">
        <f t="shared" si="505"/>
        <v>1900</v>
      </c>
      <c r="AO2330" s="41"/>
      <c r="AP2330" s="41"/>
      <c r="AQ2330" s="41"/>
      <c r="AR2330" s="42"/>
      <c r="AS2330" s="42"/>
      <c r="AU2330" s="43">
        <f t="shared" si="506"/>
        <v>0</v>
      </c>
    </row>
    <row r="2331" spans="1:47" ht="15" customHeight="1" x14ac:dyDescent="0.25">
      <c r="A2331" s="11"/>
      <c r="B2331" s="19">
        <v>2500</v>
      </c>
      <c r="C2331" s="74"/>
      <c r="D2331" s="77"/>
      <c r="E2331" s="75"/>
      <c r="F2331" s="74"/>
      <c r="G2331" s="80"/>
      <c r="H2331" s="49"/>
      <c r="I2331" s="79"/>
      <c r="J2331" s="27"/>
      <c r="K2331" s="27"/>
      <c r="L2331" s="79"/>
      <c r="M2331" s="81"/>
      <c r="N2331" s="29">
        <v>0</v>
      </c>
      <c r="O2331" s="30" t="str">
        <f>IF(G2331&lt;=$N$2,"",IF(F2331=[3]Pav.tvarkyklė!$B$13,"",IF(ISBLANK(R2331),"X","")))</f>
        <v/>
      </c>
      <c r="P2331" s="88"/>
      <c r="Q2331" s="78"/>
      <c r="R2331" s="78"/>
      <c r="S2331" s="63"/>
      <c r="T2331" s="63"/>
      <c r="U2331" s="34" t="str">
        <f>IFERROR(INDEX('[3]5.Grup_T'!$G$4:$G$22,MATCH('6.Turtas'!E2331,'[3]5.Grup_T'!$E$4:$E$22,0)),"0")</f>
        <v>0</v>
      </c>
      <c r="V2331" s="35">
        <f t="shared" si="507"/>
        <v>0</v>
      </c>
      <c r="W2331" s="35">
        <f>IF(NOT(ISBLANK(H2331)),(12-DATEDIF(H2331,'[3]1.Pradzia'!$D$13,"m")),0)</f>
        <v>0</v>
      </c>
      <c r="X2331" s="35">
        <f t="shared" si="508"/>
        <v>0</v>
      </c>
      <c r="Y2331" s="35">
        <f t="shared" si="504"/>
        <v>0</v>
      </c>
      <c r="Z2331" s="35">
        <f t="shared" si="516"/>
        <v>0</v>
      </c>
      <c r="AA2331" s="36">
        <f t="shared" si="509"/>
        <v>0</v>
      </c>
      <c r="AB2331" s="36">
        <f t="shared" si="510"/>
        <v>0</v>
      </c>
      <c r="AC2331" s="37">
        <f t="shared" si="511"/>
        <v>0</v>
      </c>
      <c r="AD2331" s="35">
        <f>IF(OR(YEAR(G2331)&lt;2019,O2331="X"),0,IF(ISBLANK(H2331),DATEDIF(G2331,'[3]1.Pradzia'!$D$13,"M"),DATEDIF(G2331,H2331,"m")))</f>
        <v>0</v>
      </c>
      <c r="AE2331" s="37">
        <f>IF(E2331='[3]5.Grup_T'!$E$20,0,IF(AD2331&lt;&gt;0,M2331/V2331*MIN(12,AD2331),0))</f>
        <v>0</v>
      </c>
      <c r="AF2331" s="37">
        <f t="shared" si="512"/>
        <v>0</v>
      </c>
      <c r="AG2331" s="37">
        <f t="shared" si="513"/>
        <v>0</v>
      </c>
      <c r="AH2331" s="37">
        <f t="shared" si="514"/>
        <v>0</v>
      </c>
      <c r="AI2331" s="35" t="str">
        <f t="shared" si="515"/>
        <v>Nusidėvėjęs</v>
      </c>
      <c r="AJ2331" s="38" t="str">
        <f>IF(AND(F2331&lt;&gt;[3]Pav.tvarkyklė!$B$12,F2331&lt;&gt;[3]Pav.tvarkyklė!$B$13),"GVTNT","X")</f>
        <v>GVTNT</v>
      </c>
      <c r="AK2331" s="39">
        <f t="shared" si="517"/>
        <v>0</v>
      </c>
      <c r="AL2331" s="41"/>
      <c r="AM2331" s="41"/>
      <c r="AN2331" s="41">
        <f t="shared" si="505"/>
        <v>1900</v>
      </c>
      <c r="AO2331" s="41"/>
      <c r="AP2331" s="41"/>
      <c r="AQ2331" s="41"/>
      <c r="AR2331" s="42"/>
      <c r="AS2331" s="42"/>
      <c r="AU2331" s="43">
        <f t="shared" si="506"/>
        <v>0</v>
      </c>
    </row>
    <row r="2332" spans="1:47" ht="15" customHeight="1" x14ac:dyDescent="0.25">
      <c r="A2332" s="11"/>
      <c r="B2332" s="19">
        <v>2501</v>
      </c>
      <c r="C2332" s="74"/>
      <c r="D2332" s="87"/>
      <c r="E2332" s="75"/>
      <c r="F2332" s="74"/>
      <c r="G2332" s="80"/>
      <c r="H2332" s="49"/>
      <c r="I2332" s="79"/>
      <c r="J2332" s="27"/>
      <c r="K2332" s="27"/>
      <c r="L2332" s="79"/>
      <c r="M2332" s="81"/>
      <c r="N2332" s="29">
        <v>0</v>
      </c>
      <c r="O2332" s="30" t="str">
        <f>IF(G2332&lt;=$N$2,"",IF(F2332=[3]Pav.tvarkyklė!$B$13,"",IF(ISBLANK(R2332),"X","")))</f>
        <v/>
      </c>
      <c r="P2332" s="88"/>
      <c r="Q2332" s="78"/>
      <c r="R2332" s="78"/>
      <c r="S2332" s="63"/>
      <c r="T2332" s="63"/>
      <c r="U2332" s="34" t="str">
        <f>IFERROR(INDEX('[3]5.Grup_T'!$G$4:$G$22,MATCH('6.Turtas'!E2332,'[3]5.Grup_T'!$E$4:$E$22,0)),"0")</f>
        <v>0</v>
      </c>
      <c r="V2332" s="35">
        <f t="shared" si="507"/>
        <v>0</v>
      </c>
      <c r="W2332" s="35">
        <f>IF(NOT(ISBLANK(H2332)),(12-DATEDIF(H2332,'[3]1.Pradzia'!$D$13,"m")),0)</f>
        <v>0</v>
      </c>
      <c r="X2332" s="35">
        <f t="shared" si="508"/>
        <v>0</v>
      </c>
      <c r="Y2332" s="35">
        <f t="shared" si="504"/>
        <v>0</v>
      </c>
      <c r="Z2332" s="35">
        <f t="shared" si="516"/>
        <v>0</v>
      </c>
      <c r="AA2332" s="36">
        <f t="shared" si="509"/>
        <v>0</v>
      </c>
      <c r="AB2332" s="36">
        <f t="shared" si="510"/>
        <v>0</v>
      </c>
      <c r="AC2332" s="37">
        <f t="shared" si="511"/>
        <v>0</v>
      </c>
      <c r="AD2332" s="35">
        <f>IF(OR(YEAR(G2332)&lt;2019,O2332="X"),0,IF(ISBLANK(H2332),DATEDIF(G2332,'[3]1.Pradzia'!$D$13,"M"),DATEDIF(G2332,H2332,"m")))</f>
        <v>0</v>
      </c>
      <c r="AE2332" s="37">
        <f>IF(E2332='[3]5.Grup_T'!$E$20,0,IF(AD2332&lt;&gt;0,M2332/V2332*MIN(12,AD2332),0))</f>
        <v>0</v>
      </c>
      <c r="AF2332" s="37">
        <f t="shared" si="512"/>
        <v>0</v>
      </c>
      <c r="AG2332" s="37">
        <f t="shared" si="513"/>
        <v>0</v>
      </c>
      <c r="AH2332" s="37">
        <f t="shared" si="514"/>
        <v>0</v>
      </c>
      <c r="AI2332" s="35" t="str">
        <f t="shared" si="515"/>
        <v>Nusidėvėjęs</v>
      </c>
      <c r="AJ2332" s="38" t="str">
        <f>IF(AND(F2332&lt;&gt;[3]Pav.tvarkyklė!$B$12,F2332&lt;&gt;[3]Pav.tvarkyklė!$B$13),"GVTNT","X")</f>
        <v>GVTNT</v>
      </c>
      <c r="AK2332" s="39">
        <f t="shared" si="517"/>
        <v>0</v>
      </c>
      <c r="AL2332" s="41"/>
      <c r="AM2332" s="41"/>
      <c r="AN2332" s="41">
        <f t="shared" si="505"/>
        <v>1900</v>
      </c>
      <c r="AO2332" s="41"/>
      <c r="AP2332" s="41"/>
      <c r="AQ2332" s="41"/>
      <c r="AR2332" s="42"/>
      <c r="AS2332" s="42"/>
      <c r="AU2332" s="43">
        <f t="shared" si="506"/>
        <v>0</v>
      </c>
    </row>
    <row r="2333" spans="1:47" ht="15" customHeight="1" x14ac:dyDescent="0.25">
      <c r="A2333" s="11"/>
      <c r="B2333" s="19">
        <v>2502</v>
      </c>
      <c r="C2333" s="74"/>
      <c r="D2333" s="77"/>
      <c r="E2333" s="75"/>
      <c r="F2333" s="74"/>
      <c r="G2333" s="80"/>
      <c r="H2333" s="49"/>
      <c r="I2333" s="79"/>
      <c r="J2333" s="27"/>
      <c r="K2333" s="27"/>
      <c r="L2333" s="79"/>
      <c r="M2333" s="81"/>
      <c r="N2333" s="29">
        <v>0</v>
      </c>
      <c r="O2333" s="30" t="str">
        <f>IF(G2333&lt;=$N$2,"",IF(F2333=[3]Pav.tvarkyklė!$B$13,"",IF(ISBLANK(R2333),"X","")))</f>
        <v/>
      </c>
      <c r="P2333" s="88"/>
      <c r="Q2333" s="78"/>
      <c r="R2333" s="78"/>
      <c r="S2333" s="63"/>
      <c r="T2333" s="63"/>
      <c r="U2333" s="34" t="str">
        <f>IFERROR(INDEX('[3]5.Grup_T'!$G$4:$G$22,MATCH('6.Turtas'!E2333,'[3]5.Grup_T'!$E$4:$E$22,0)),"0")</f>
        <v>0</v>
      </c>
      <c r="V2333" s="35">
        <f t="shared" si="507"/>
        <v>0</v>
      </c>
      <c r="W2333" s="35">
        <f>IF(NOT(ISBLANK(H2333)),(12-DATEDIF(H2333,'[3]1.Pradzia'!$D$13,"m")),0)</f>
        <v>0</v>
      </c>
      <c r="X2333" s="35">
        <f t="shared" si="508"/>
        <v>0</v>
      </c>
      <c r="Y2333" s="35">
        <f t="shared" si="504"/>
        <v>0</v>
      </c>
      <c r="Z2333" s="35">
        <f t="shared" si="516"/>
        <v>0</v>
      </c>
      <c r="AA2333" s="36">
        <f t="shared" si="509"/>
        <v>0</v>
      </c>
      <c r="AB2333" s="36">
        <f t="shared" si="510"/>
        <v>0</v>
      </c>
      <c r="AC2333" s="37">
        <f t="shared" si="511"/>
        <v>0</v>
      </c>
      <c r="AD2333" s="35">
        <f>IF(OR(YEAR(G2333)&lt;2019,O2333="X"),0,IF(ISBLANK(H2333),DATEDIF(G2333,'[3]1.Pradzia'!$D$13,"M"),DATEDIF(G2333,H2333,"m")))</f>
        <v>0</v>
      </c>
      <c r="AE2333" s="37">
        <f>IF(E2333='[3]5.Grup_T'!$E$20,0,IF(AD2333&lt;&gt;0,M2333/V2333*MIN(12,AD2333),0))</f>
        <v>0</v>
      </c>
      <c r="AF2333" s="37">
        <f t="shared" si="512"/>
        <v>0</v>
      </c>
      <c r="AG2333" s="37">
        <f t="shared" si="513"/>
        <v>0</v>
      </c>
      <c r="AH2333" s="37">
        <f t="shared" si="514"/>
        <v>0</v>
      </c>
      <c r="AI2333" s="35" t="str">
        <f t="shared" si="515"/>
        <v>Nusidėvėjęs</v>
      </c>
      <c r="AJ2333" s="38" t="str">
        <f>IF(AND(F2333&lt;&gt;[3]Pav.tvarkyklė!$B$12,F2333&lt;&gt;[3]Pav.tvarkyklė!$B$13),"GVTNT","X")</f>
        <v>GVTNT</v>
      </c>
      <c r="AK2333" s="39">
        <f t="shared" si="517"/>
        <v>0</v>
      </c>
      <c r="AL2333" s="41"/>
      <c r="AM2333" s="41"/>
      <c r="AN2333" s="41">
        <f t="shared" si="505"/>
        <v>1900</v>
      </c>
      <c r="AO2333" s="41"/>
      <c r="AP2333" s="41"/>
      <c r="AQ2333" s="41"/>
      <c r="AR2333" s="42"/>
      <c r="AS2333" s="42"/>
      <c r="AU2333" s="43">
        <f t="shared" si="506"/>
        <v>0</v>
      </c>
    </row>
    <row r="2334" spans="1:47" ht="15" customHeight="1" x14ac:dyDescent="0.25">
      <c r="A2334" s="11"/>
      <c r="B2334" s="19">
        <v>2503</v>
      </c>
      <c r="C2334" s="74"/>
      <c r="D2334" s="87"/>
      <c r="E2334" s="75"/>
      <c r="F2334" s="78"/>
      <c r="G2334" s="80"/>
      <c r="H2334" s="49"/>
      <c r="I2334" s="79"/>
      <c r="J2334" s="27"/>
      <c r="K2334" s="27"/>
      <c r="L2334" s="79"/>
      <c r="M2334" s="81"/>
      <c r="N2334" s="29">
        <v>0</v>
      </c>
      <c r="O2334" s="30" t="str">
        <f>IF(G2334&lt;=$N$2,"",IF(F2334=[3]Pav.tvarkyklė!$B$13,"",IF(ISBLANK(R2334),"X","")))</f>
        <v/>
      </c>
      <c r="P2334" s="88"/>
      <c r="Q2334" s="78"/>
      <c r="R2334" s="78"/>
      <c r="S2334" s="63"/>
      <c r="T2334" s="63"/>
      <c r="U2334" s="34" t="str">
        <f>IFERROR(INDEX('[3]5.Grup_T'!$G$4:$G$22,MATCH('6.Turtas'!E2334,'[3]5.Grup_T'!$E$4:$E$22,0)),"0")</f>
        <v>0</v>
      </c>
      <c r="V2334" s="35">
        <f t="shared" si="507"/>
        <v>0</v>
      </c>
      <c r="W2334" s="35">
        <f>IF(NOT(ISBLANK(H2334)),(12-DATEDIF(H2334,'[3]1.Pradzia'!$D$13,"m")),0)</f>
        <v>0</v>
      </c>
      <c r="X2334" s="35">
        <f t="shared" si="508"/>
        <v>0</v>
      </c>
      <c r="Y2334" s="35">
        <f t="shared" si="504"/>
        <v>0</v>
      </c>
      <c r="Z2334" s="35">
        <f t="shared" si="516"/>
        <v>0</v>
      </c>
      <c r="AA2334" s="36">
        <f t="shared" si="509"/>
        <v>0</v>
      </c>
      <c r="AB2334" s="36">
        <f t="shared" si="510"/>
        <v>0</v>
      </c>
      <c r="AC2334" s="37">
        <f t="shared" si="511"/>
        <v>0</v>
      </c>
      <c r="AD2334" s="35">
        <f>IF(OR(YEAR(G2334)&lt;2019,O2334="X"),0,IF(ISBLANK(H2334),DATEDIF(G2334,'[3]1.Pradzia'!$D$13,"M"),DATEDIF(G2334,H2334,"m")))</f>
        <v>0</v>
      </c>
      <c r="AE2334" s="37">
        <f>IF(E2334='[3]5.Grup_T'!$E$20,0,IF(AD2334&lt;&gt;0,M2334/V2334*MIN(12,AD2334),0))</f>
        <v>0</v>
      </c>
      <c r="AF2334" s="37">
        <f t="shared" si="512"/>
        <v>0</v>
      </c>
      <c r="AG2334" s="37">
        <f t="shared" si="513"/>
        <v>0</v>
      </c>
      <c r="AH2334" s="37">
        <f t="shared" si="514"/>
        <v>0</v>
      </c>
      <c r="AI2334" s="35" t="str">
        <f t="shared" si="515"/>
        <v>Nusidėvėjęs</v>
      </c>
      <c r="AJ2334" s="38" t="str">
        <f>IF(AND(F2334&lt;&gt;[3]Pav.tvarkyklė!$B$12,F2334&lt;&gt;[3]Pav.tvarkyklė!$B$13),"GVTNT","X")</f>
        <v>GVTNT</v>
      </c>
      <c r="AK2334" s="39">
        <f t="shared" si="517"/>
        <v>0</v>
      </c>
      <c r="AL2334" s="41"/>
      <c r="AM2334" s="41"/>
      <c r="AN2334" s="41">
        <f t="shared" si="505"/>
        <v>1900</v>
      </c>
      <c r="AO2334" s="41"/>
      <c r="AP2334" s="41"/>
      <c r="AQ2334" s="41"/>
      <c r="AR2334" s="42"/>
      <c r="AS2334" s="42"/>
      <c r="AU2334" s="43">
        <f t="shared" si="506"/>
        <v>0</v>
      </c>
    </row>
    <row r="2335" spans="1:47" ht="15" customHeight="1" x14ac:dyDescent="0.25">
      <c r="A2335" s="11"/>
      <c r="B2335" s="19">
        <v>2504</v>
      </c>
      <c r="C2335" s="74"/>
      <c r="D2335" s="87"/>
      <c r="E2335" s="75"/>
      <c r="F2335" s="78"/>
      <c r="G2335" s="80"/>
      <c r="H2335" s="49"/>
      <c r="I2335" s="79"/>
      <c r="J2335" s="27"/>
      <c r="K2335" s="27"/>
      <c r="L2335" s="79"/>
      <c r="M2335" s="81"/>
      <c r="N2335" s="29">
        <v>0</v>
      </c>
      <c r="O2335" s="30" t="str">
        <f>IF(G2335&lt;=$N$2,"",IF(F2335=[3]Pav.tvarkyklė!$B$13,"",IF(ISBLANK(R2335),"X","")))</f>
        <v/>
      </c>
      <c r="P2335" s="88"/>
      <c r="Q2335" s="78"/>
      <c r="R2335" s="78"/>
      <c r="S2335" s="63"/>
      <c r="T2335" s="63"/>
      <c r="U2335" s="34" t="str">
        <f>IFERROR(INDEX('[3]5.Grup_T'!$G$4:$G$22,MATCH('6.Turtas'!E2335,'[3]5.Grup_T'!$E$4:$E$22,0)),"0")</f>
        <v>0</v>
      </c>
      <c r="V2335" s="35">
        <f t="shared" si="507"/>
        <v>0</v>
      </c>
      <c r="W2335" s="35">
        <f>IF(NOT(ISBLANK(H2335)),(12-DATEDIF(H2335,'[3]1.Pradzia'!$D$13,"m")),0)</f>
        <v>0</v>
      </c>
      <c r="X2335" s="35">
        <f t="shared" si="508"/>
        <v>0</v>
      </c>
      <c r="Y2335" s="35">
        <f t="shared" si="504"/>
        <v>0</v>
      </c>
      <c r="Z2335" s="35">
        <f t="shared" si="516"/>
        <v>0</v>
      </c>
      <c r="AA2335" s="36">
        <f t="shared" si="509"/>
        <v>0</v>
      </c>
      <c r="AB2335" s="36">
        <f t="shared" si="510"/>
        <v>0</v>
      </c>
      <c r="AC2335" s="37">
        <f t="shared" si="511"/>
        <v>0</v>
      </c>
      <c r="AD2335" s="35">
        <f>IF(OR(YEAR(G2335)&lt;2019,O2335="X"),0,IF(ISBLANK(H2335),DATEDIF(G2335,'[3]1.Pradzia'!$D$13,"M"),DATEDIF(G2335,H2335,"m")))</f>
        <v>0</v>
      </c>
      <c r="AE2335" s="37">
        <f>IF(E2335='[3]5.Grup_T'!$E$20,0,IF(AD2335&lt;&gt;0,M2335/V2335*MIN(12,AD2335),0))</f>
        <v>0</v>
      </c>
      <c r="AF2335" s="37">
        <f t="shared" si="512"/>
        <v>0</v>
      </c>
      <c r="AG2335" s="37">
        <f t="shared" si="513"/>
        <v>0</v>
      </c>
      <c r="AH2335" s="37">
        <f t="shared" si="514"/>
        <v>0</v>
      </c>
      <c r="AI2335" s="35" t="str">
        <f t="shared" si="515"/>
        <v>Nusidėvėjęs</v>
      </c>
      <c r="AJ2335" s="38" t="str">
        <f>IF(AND(F2335&lt;&gt;[3]Pav.tvarkyklė!$B$12,F2335&lt;&gt;[3]Pav.tvarkyklė!$B$13),"GVTNT","X")</f>
        <v>GVTNT</v>
      </c>
      <c r="AK2335" s="39">
        <f t="shared" si="517"/>
        <v>0</v>
      </c>
      <c r="AL2335" s="41"/>
      <c r="AM2335" s="41"/>
      <c r="AN2335" s="41">
        <f t="shared" si="505"/>
        <v>1900</v>
      </c>
      <c r="AO2335" s="41"/>
      <c r="AP2335" s="41"/>
      <c r="AQ2335" s="41"/>
      <c r="AR2335" s="42"/>
      <c r="AS2335" s="42"/>
      <c r="AU2335" s="43">
        <f t="shared" si="506"/>
        <v>0</v>
      </c>
    </row>
    <row r="2336" spans="1:47" ht="15" customHeight="1" x14ac:dyDescent="0.25">
      <c r="A2336" s="11"/>
      <c r="B2336" s="19">
        <v>2505</v>
      </c>
      <c r="C2336" s="74"/>
      <c r="D2336" s="77"/>
      <c r="E2336" s="75"/>
      <c r="F2336" s="78"/>
      <c r="G2336" s="80"/>
      <c r="H2336" s="49"/>
      <c r="I2336" s="79"/>
      <c r="J2336" s="27"/>
      <c r="K2336" s="27"/>
      <c r="L2336" s="79"/>
      <c r="M2336" s="81"/>
      <c r="N2336" s="29">
        <v>0</v>
      </c>
      <c r="O2336" s="30" t="str">
        <f>IF(G2336&lt;=$N$2,"",IF(F2336=[3]Pav.tvarkyklė!$B$13,"",IF(ISBLANK(R2336),"X","")))</f>
        <v/>
      </c>
      <c r="P2336" s="88"/>
      <c r="Q2336" s="78"/>
      <c r="R2336" s="78"/>
      <c r="S2336" s="63"/>
      <c r="T2336" s="63"/>
      <c r="U2336" s="34" t="str">
        <f>IFERROR(INDEX('[3]5.Grup_T'!$G$4:$G$22,MATCH('6.Turtas'!E2336,'[3]5.Grup_T'!$E$4:$E$22,0)),"0")</f>
        <v>0</v>
      </c>
      <c r="V2336" s="35">
        <f t="shared" si="507"/>
        <v>0</v>
      </c>
      <c r="W2336" s="35">
        <f>IF(NOT(ISBLANK(H2336)),(12-DATEDIF(H2336,'[3]1.Pradzia'!$D$13,"m")),0)</f>
        <v>0</v>
      </c>
      <c r="X2336" s="35">
        <f t="shared" si="508"/>
        <v>0</v>
      </c>
      <c r="Y2336" s="35">
        <f t="shared" si="504"/>
        <v>0</v>
      </c>
      <c r="Z2336" s="35">
        <f t="shared" si="516"/>
        <v>0</v>
      </c>
      <c r="AA2336" s="36">
        <f t="shared" si="509"/>
        <v>0</v>
      </c>
      <c r="AB2336" s="36">
        <f t="shared" si="510"/>
        <v>0</v>
      </c>
      <c r="AC2336" s="37">
        <f t="shared" si="511"/>
        <v>0</v>
      </c>
      <c r="AD2336" s="35">
        <f>IF(OR(YEAR(G2336)&lt;2019,O2336="X"),0,IF(ISBLANK(H2336),DATEDIF(G2336,'[3]1.Pradzia'!$D$13,"M"),DATEDIF(G2336,H2336,"m")))</f>
        <v>0</v>
      </c>
      <c r="AE2336" s="37">
        <f>IF(E2336='[3]5.Grup_T'!$E$20,0,IF(AD2336&lt;&gt;0,M2336/V2336*MIN(12,AD2336),0))</f>
        <v>0</v>
      </c>
      <c r="AF2336" s="37">
        <f t="shared" si="512"/>
        <v>0</v>
      </c>
      <c r="AG2336" s="37">
        <f t="shared" si="513"/>
        <v>0</v>
      </c>
      <c r="AH2336" s="37">
        <f t="shared" si="514"/>
        <v>0</v>
      </c>
      <c r="AI2336" s="35" t="str">
        <f t="shared" si="515"/>
        <v>Nusidėvėjęs</v>
      </c>
      <c r="AJ2336" s="38" t="str">
        <f>IF(AND(F2336&lt;&gt;[3]Pav.tvarkyklė!$B$12,F2336&lt;&gt;[3]Pav.tvarkyklė!$B$13),"GVTNT","X")</f>
        <v>GVTNT</v>
      </c>
      <c r="AK2336" s="39">
        <f t="shared" si="517"/>
        <v>0</v>
      </c>
      <c r="AL2336" s="41"/>
      <c r="AM2336" s="41"/>
      <c r="AN2336" s="41">
        <f t="shared" si="505"/>
        <v>1900</v>
      </c>
      <c r="AO2336" s="41"/>
      <c r="AP2336" s="41"/>
      <c r="AQ2336" s="41"/>
      <c r="AR2336" s="42"/>
      <c r="AS2336" s="42"/>
      <c r="AU2336" s="43">
        <f t="shared" si="506"/>
        <v>0</v>
      </c>
    </row>
    <row r="2337" spans="1:47" ht="15" customHeight="1" x14ac:dyDescent="0.25">
      <c r="A2337" s="11"/>
      <c r="B2337" s="19">
        <v>2506</v>
      </c>
      <c r="C2337" s="74"/>
      <c r="D2337" s="77"/>
      <c r="E2337" s="75"/>
      <c r="F2337" s="78"/>
      <c r="G2337" s="80"/>
      <c r="H2337" s="49"/>
      <c r="I2337" s="79"/>
      <c r="J2337" s="27"/>
      <c r="K2337" s="27"/>
      <c r="L2337" s="79"/>
      <c r="M2337" s="81"/>
      <c r="N2337" s="29">
        <v>0</v>
      </c>
      <c r="O2337" s="30" t="str">
        <f>IF(G2337&lt;=$N$2,"",IF(F2337=[3]Pav.tvarkyklė!$B$13,"",IF(ISBLANK(R2337),"X","")))</f>
        <v/>
      </c>
      <c r="P2337" s="88"/>
      <c r="Q2337" s="78"/>
      <c r="R2337" s="78"/>
      <c r="S2337" s="63"/>
      <c r="T2337" s="63"/>
      <c r="U2337" s="34" t="str">
        <f>IFERROR(INDEX('[3]5.Grup_T'!$G$4:$G$22,MATCH('6.Turtas'!E2337,'[3]5.Grup_T'!$E$4:$E$22,0)),"0")</f>
        <v>0</v>
      </c>
      <c r="V2337" s="35">
        <f t="shared" si="507"/>
        <v>0</v>
      </c>
      <c r="W2337" s="35">
        <f>IF(NOT(ISBLANK(H2337)),(12-DATEDIF(H2337,'[3]1.Pradzia'!$D$13,"m")),0)</f>
        <v>0</v>
      </c>
      <c r="X2337" s="35">
        <f t="shared" si="508"/>
        <v>0</v>
      </c>
      <c r="Y2337" s="35">
        <f t="shared" si="504"/>
        <v>0</v>
      </c>
      <c r="Z2337" s="35">
        <f t="shared" si="516"/>
        <v>0</v>
      </c>
      <c r="AA2337" s="36">
        <f t="shared" si="509"/>
        <v>0</v>
      </c>
      <c r="AB2337" s="36">
        <f t="shared" si="510"/>
        <v>0</v>
      </c>
      <c r="AC2337" s="37">
        <f t="shared" si="511"/>
        <v>0</v>
      </c>
      <c r="AD2337" s="35">
        <f>IF(OR(YEAR(G2337)&lt;2019,O2337="X"),0,IF(ISBLANK(H2337),DATEDIF(G2337,'[3]1.Pradzia'!$D$13,"M"),DATEDIF(G2337,H2337,"m")))</f>
        <v>0</v>
      </c>
      <c r="AE2337" s="37">
        <f>IF(E2337='[3]5.Grup_T'!$E$20,0,IF(AD2337&lt;&gt;0,M2337/V2337*MIN(12,AD2337),0))</f>
        <v>0</v>
      </c>
      <c r="AF2337" s="37">
        <f t="shared" si="512"/>
        <v>0</v>
      </c>
      <c r="AG2337" s="37">
        <f t="shared" si="513"/>
        <v>0</v>
      </c>
      <c r="AH2337" s="37">
        <f t="shared" si="514"/>
        <v>0</v>
      </c>
      <c r="AI2337" s="35" t="str">
        <f t="shared" si="515"/>
        <v>Nusidėvėjęs</v>
      </c>
      <c r="AJ2337" s="38" t="str">
        <f>IF(AND(F2337&lt;&gt;[3]Pav.tvarkyklė!$B$12,F2337&lt;&gt;[3]Pav.tvarkyklė!$B$13),"GVTNT","X")</f>
        <v>GVTNT</v>
      </c>
      <c r="AK2337" s="39">
        <f t="shared" si="517"/>
        <v>0</v>
      </c>
      <c r="AL2337" s="41"/>
      <c r="AM2337" s="41"/>
      <c r="AN2337" s="41">
        <f t="shared" si="505"/>
        <v>1900</v>
      </c>
      <c r="AO2337" s="41"/>
      <c r="AP2337" s="41"/>
      <c r="AQ2337" s="41"/>
      <c r="AR2337" s="42"/>
      <c r="AS2337" s="42"/>
      <c r="AU2337" s="43">
        <f t="shared" si="506"/>
        <v>0</v>
      </c>
    </row>
    <row r="2338" spans="1:47" ht="15" customHeight="1" x14ac:dyDescent="0.25">
      <c r="A2338" s="11"/>
      <c r="B2338" s="19">
        <v>2507</v>
      </c>
      <c r="C2338" s="74"/>
      <c r="D2338" s="87"/>
      <c r="E2338" s="75"/>
      <c r="F2338" s="78"/>
      <c r="G2338" s="80"/>
      <c r="H2338" s="49"/>
      <c r="I2338" s="79"/>
      <c r="J2338" s="27"/>
      <c r="K2338" s="27"/>
      <c r="L2338" s="79"/>
      <c r="M2338" s="81"/>
      <c r="N2338" s="29">
        <v>0</v>
      </c>
      <c r="O2338" s="30" t="str">
        <f>IF(G2338&lt;=$N$2,"",IF(F2338=[3]Pav.tvarkyklė!$B$13,"",IF(ISBLANK(R2338),"X","")))</f>
        <v/>
      </c>
      <c r="P2338" s="88"/>
      <c r="Q2338" s="78"/>
      <c r="R2338" s="78"/>
      <c r="S2338" s="63"/>
      <c r="T2338" s="63"/>
      <c r="U2338" s="34" t="str">
        <f>IFERROR(INDEX('[3]5.Grup_T'!$G$4:$G$22,MATCH('6.Turtas'!E2338,'[3]5.Grup_T'!$E$4:$E$22,0)),"0")</f>
        <v>0</v>
      </c>
      <c r="V2338" s="35">
        <f t="shared" si="507"/>
        <v>0</v>
      </c>
      <c r="W2338" s="35">
        <f>IF(NOT(ISBLANK(H2338)),(12-DATEDIF(H2338,'[3]1.Pradzia'!$D$13,"m")),0)</f>
        <v>0</v>
      </c>
      <c r="X2338" s="35">
        <f t="shared" si="508"/>
        <v>0</v>
      </c>
      <c r="Y2338" s="35">
        <f t="shared" si="504"/>
        <v>0</v>
      </c>
      <c r="Z2338" s="35">
        <f t="shared" si="516"/>
        <v>0</v>
      </c>
      <c r="AA2338" s="36">
        <f t="shared" si="509"/>
        <v>0</v>
      </c>
      <c r="AB2338" s="36">
        <f t="shared" si="510"/>
        <v>0</v>
      </c>
      <c r="AC2338" s="37">
        <f t="shared" si="511"/>
        <v>0</v>
      </c>
      <c r="AD2338" s="35">
        <f>IF(OR(YEAR(G2338)&lt;2019,O2338="X"),0,IF(ISBLANK(H2338),DATEDIF(G2338,'[3]1.Pradzia'!$D$13,"M"),DATEDIF(G2338,H2338,"m")))</f>
        <v>0</v>
      </c>
      <c r="AE2338" s="37">
        <f>IF(E2338='[3]5.Grup_T'!$E$20,0,IF(AD2338&lt;&gt;0,M2338/V2338*MIN(12,AD2338),0))</f>
        <v>0</v>
      </c>
      <c r="AF2338" s="37">
        <f t="shared" si="512"/>
        <v>0</v>
      </c>
      <c r="AG2338" s="37">
        <f t="shared" si="513"/>
        <v>0</v>
      </c>
      <c r="AH2338" s="37">
        <f t="shared" si="514"/>
        <v>0</v>
      </c>
      <c r="AI2338" s="35" t="str">
        <f t="shared" si="515"/>
        <v>Nusidėvėjęs</v>
      </c>
      <c r="AJ2338" s="38" t="str">
        <f>IF(AND(F2338&lt;&gt;[3]Pav.tvarkyklė!$B$12,F2338&lt;&gt;[3]Pav.tvarkyklė!$B$13),"GVTNT","X")</f>
        <v>GVTNT</v>
      </c>
      <c r="AK2338" s="39">
        <f t="shared" si="517"/>
        <v>0</v>
      </c>
      <c r="AL2338" s="41"/>
      <c r="AM2338" s="41"/>
      <c r="AN2338" s="41">
        <f t="shared" si="505"/>
        <v>1900</v>
      </c>
      <c r="AO2338" s="41"/>
      <c r="AP2338" s="41"/>
      <c r="AQ2338" s="41"/>
      <c r="AR2338" s="42"/>
      <c r="AS2338" s="42"/>
      <c r="AU2338" s="43">
        <f t="shared" si="506"/>
        <v>0</v>
      </c>
    </row>
    <row r="2339" spans="1:47" ht="15" customHeight="1" x14ac:dyDescent="0.25">
      <c r="A2339" s="11"/>
      <c r="B2339" s="19">
        <v>2508</v>
      </c>
      <c r="C2339" s="74"/>
      <c r="D2339" s="87"/>
      <c r="E2339" s="75"/>
      <c r="F2339" s="78"/>
      <c r="G2339" s="80"/>
      <c r="H2339" s="49"/>
      <c r="I2339" s="79"/>
      <c r="J2339" s="27"/>
      <c r="K2339" s="27"/>
      <c r="L2339" s="79"/>
      <c r="M2339" s="81"/>
      <c r="N2339" s="29">
        <v>0</v>
      </c>
      <c r="O2339" s="30" t="str">
        <f>IF(G2339&lt;=$N$2,"",IF(F2339=[3]Pav.tvarkyklė!$B$13,"",IF(ISBLANK(R2339),"X","")))</f>
        <v/>
      </c>
      <c r="P2339" s="88"/>
      <c r="Q2339" s="78"/>
      <c r="R2339" s="78"/>
      <c r="S2339" s="63"/>
      <c r="T2339" s="63"/>
      <c r="U2339" s="34" t="str">
        <f>IFERROR(INDEX('[3]5.Grup_T'!$G$4:$G$22,MATCH('6.Turtas'!E2339,'[3]5.Grup_T'!$E$4:$E$22,0)),"0")</f>
        <v>0</v>
      </c>
      <c r="V2339" s="35">
        <f t="shared" si="507"/>
        <v>0</v>
      </c>
      <c r="W2339" s="35">
        <f>IF(NOT(ISBLANK(H2339)),(12-DATEDIF(H2339,'[3]1.Pradzia'!$D$13,"m")),0)</f>
        <v>0</v>
      </c>
      <c r="X2339" s="35">
        <f t="shared" si="508"/>
        <v>0</v>
      </c>
      <c r="Y2339" s="35">
        <f t="shared" si="504"/>
        <v>0</v>
      </c>
      <c r="Z2339" s="35">
        <f t="shared" si="516"/>
        <v>0</v>
      </c>
      <c r="AA2339" s="36">
        <f t="shared" si="509"/>
        <v>0</v>
      </c>
      <c r="AB2339" s="36">
        <f t="shared" si="510"/>
        <v>0</v>
      </c>
      <c r="AC2339" s="37">
        <f t="shared" si="511"/>
        <v>0</v>
      </c>
      <c r="AD2339" s="35">
        <f>IF(OR(YEAR(G2339)&lt;2019,O2339="X"),0,IF(ISBLANK(H2339),DATEDIF(G2339,'[3]1.Pradzia'!$D$13,"M"),DATEDIF(G2339,H2339,"m")))</f>
        <v>0</v>
      </c>
      <c r="AE2339" s="37">
        <f>IF(E2339='[3]5.Grup_T'!$E$20,0,IF(AD2339&lt;&gt;0,M2339/V2339*MIN(12,AD2339),0))</f>
        <v>0</v>
      </c>
      <c r="AF2339" s="37">
        <f t="shared" si="512"/>
        <v>0</v>
      </c>
      <c r="AG2339" s="37">
        <f t="shared" si="513"/>
        <v>0</v>
      </c>
      <c r="AH2339" s="37">
        <f t="shared" si="514"/>
        <v>0</v>
      </c>
      <c r="AI2339" s="35" t="str">
        <f t="shared" si="515"/>
        <v>Nusidėvėjęs</v>
      </c>
      <c r="AJ2339" s="38" t="str">
        <f>IF(AND(F2339&lt;&gt;[3]Pav.tvarkyklė!$B$12,F2339&lt;&gt;[3]Pav.tvarkyklė!$B$13),"GVTNT","X")</f>
        <v>GVTNT</v>
      </c>
      <c r="AK2339" s="39">
        <f t="shared" si="517"/>
        <v>0</v>
      </c>
      <c r="AL2339" s="41"/>
      <c r="AM2339" s="41"/>
      <c r="AN2339" s="41">
        <f t="shared" si="505"/>
        <v>1900</v>
      </c>
      <c r="AO2339" s="41"/>
      <c r="AP2339" s="41"/>
      <c r="AQ2339" s="41"/>
      <c r="AR2339" s="42"/>
      <c r="AS2339" s="42"/>
      <c r="AU2339" s="43">
        <f t="shared" si="506"/>
        <v>0</v>
      </c>
    </row>
    <row r="2340" spans="1:47" ht="15" customHeight="1" x14ac:dyDescent="0.25">
      <c r="A2340" s="11"/>
      <c r="B2340" s="19">
        <v>2509</v>
      </c>
      <c r="C2340" s="74"/>
      <c r="D2340" s="77"/>
      <c r="E2340" s="75"/>
      <c r="F2340" s="78"/>
      <c r="G2340" s="80"/>
      <c r="H2340" s="49"/>
      <c r="I2340" s="79"/>
      <c r="J2340" s="27"/>
      <c r="K2340" s="27"/>
      <c r="L2340" s="79"/>
      <c r="M2340" s="81"/>
      <c r="N2340" s="29">
        <v>0</v>
      </c>
      <c r="O2340" s="30" t="str">
        <f>IF(G2340&lt;=$N$2,"",IF(F2340=[3]Pav.tvarkyklė!$B$13,"",IF(ISBLANK(R2340),"X","")))</f>
        <v/>
      </c>
      <c r="P2340" s="88"/>
      <c r="Q2340" s="78"/>
      <c r="R2340" s="78"/>
      <c r="S2340" s="63"/>
      <c r="T2340" s="63"/>
      <c r="U2340" s="34" t="str">
        <f>IFERROR(INDEX('[3]5.Grup_T'!$G$4:$G$22,MATCH('6.Turtas'!E2340,'[3]5.Grup_T'!$E$4:$E$22,0)),"0")</f>
        <v>0</v>
      </c>
      <c r="V2340" s="35">
        <f t="shared" si="507"/>
        <v>0</v>
      </c>
      <c r="W2340" s="35">
        <f>IF(NOT(ISBLANK(H2340)),(12-DATEDIF(H2340,'[3]1.Pradzia'!$D$13,"m")),0)</f>
        <v>0</v>
      </c>
      <c r="X2340" s="35">
        <f t="shared" si="508"/>
        <v>0</v>
      </c>
      <c r="Y2340" s="35">
        <f t="shared" si="504"/>
        <v>0</v>
      </c>
      <c r="Z2340" s="35">
        <f t="shared" si="516"/>
        <v>0</v>
      </c>
      <c r="AA2340" s="36">
        <f t="shared" si="509"/>
        <v>0</v>
      </c>
      <c r="AB2340" s="36">
        <f t="shared" si="510"/>
        <v>0</v>
      </c>
      <c r="AC2340" s="37">
        <f t="shared" si="511"/>
        <v>0</v>
      </c>
      <c r="AD2340" s="35">
        <f>IF(OR(YEAR(G2340)&lt;2019,O2340="X"),0,IF(ISBLANK(H2340),DATEDIF(G2340,'[3]1.Pradzia'!$D$13,"M"),DATEDIF(G2340,H2340,"m")))</f>
        <v>0</v>
      </c>
      <c r="AE2340" s="37">
        <f>IF(E2340='[3]5.Grup_T'!$E$20,0,IF(AD2340&lt;&gt;0,M2340/V2340*MIN(12,AD2340),0))</f>
        <v>0</v>
      </c>
      <c r="AF2340" s="37">
        <f t="shared" si="512"/>
        <v>0</v>
      </c>
      <c r="AG2340" s="37">
        <f t="shared" si="513"/>
        <v>0</v>
      </c>
      <c r="AH2340" s="37">
        <f t="shared" si="514"/>
        <v>0</v>
      </c>
      <c r="AI2340" s="35" t="str">
        <f t="shared" si="515"/>
        <v>Nusidėvėjęs</v>
      </c>
      <c r="AJ2340" s="38" t="str">
        <f>IF(AND(F2340&lt;&gt;[3]Pav.tvarkyklė!$B$12,F2340&lt;&gt;[3]Pav.tvarkyklė!$B$13),"GVTNT","X")</f>
        <v>GVTNT</v>
      </c>
      <c r="AK2340" s="39">
        <f t="shared" si="517"/>
        <v>0</v>
      </c>
      <c r="AL2340" s="41"/>
      <c r="AM2340" s="41"/>
      <c r="AN2340" s="41">
        <f t="shared" si="505"/>
        <v>1900</v>
      </c>
      <c r="AO2340" s="41"/>
      <c r="AP2340" s="41"/>
      <c r="AQ2340" s="41"/>
      <c r="AR2340" s="42"/>
      <c r="AS2340" s="42"/>
      <c r="AU2340" s="43">
        <f t="shared" si="506"/>
        <v>0</v>
      </c>
    </row>
    <row r="2341" spans="1:47" ht="15" customHeight="1" x14ac:dyDescent="0.25">
      <c r="A2341" s="11"/>
      <c r="B2341" s="19">
        <v>2510</v>
      </c>
      <c r="C2341" s="74"/>
      <c r="D2341" s="77"/>
      <c r="E2341" s="75"/>
      <c r="F2341" s="78"/>
      <c r="G2341" s="80"/>
      <c r="H2341" s="49"/>
      <c r="I2341" s="79"/>
      <c r="J2341" s="27"/>
      <c r="K2341" s="27"/>
      <c r="L2341" s="79"/>
      <c r="M2341" s="81"/>
      <c r="N2341" s="29">
        <v>0</v>
      </c>
      <c r="O2341" s="30" t="str">
        <f>IF(G2341&lt;=$N$2,"",IF(F2341=[3]Pav.tvarkyklė!$B$13,"",IF(ISBLANK(R2341),"X","")))</f>
        <v/>
      </c>
      <c r="P2341" s="88"/>
      <c r="Q2341" s="78"/>
      <c r="R2341" s="78"/>
      <c r="S2341" s="63"/>
      <c r="T2341" s="63"/>
      <c r="U2341" s="34" t="str">
        <f>IFERROR(INDEX('[3]5.Grup_T'!$G$4:$G$22,MATCH('6.Turtas'!E2341,'[3]5.Grup_T'!$E$4:$E$22,0)),"0")</f>
        <v>0</v>
      </c>
      <c r="V2341" s="35">
        <f t="shared" si="507"/>
        <v>0</v>
      </c>
      <c r="W2341" s="35">
        <f>IF(NOT(ISBLANK(H2341)),(12-DATEDIF(H2341,'[3]1.Pradzia'!$D$13,"m")),0)</f>
        <v>0</v>
      </c>
      <c r="X2341" s="35">
        <f t="shared" si="508"/>
        <v>0</v>
      </c>
      <c r="Y2341" s="35">
        <f t="shared" si="504"/>
        <v>0</v>
      </c>
      <c r="Z2341" s="35">
        <f t="shared" si="516"/>
        <v>0</v>
      </c>
      <c r="AA2341" s="36">
        <f t="shared" si="509"/>
        <v>0</v>
      </c>
      <c r="AB2341" s="36">
        <f t="shared" si="510"/>
        <v>0</v>
      </c>
      <c r="AC2341" s="37">
        <f t="shared" si="511"/>
        <v>0</v>
      </c>
      <c r="AD2341" s="35">
        <f>IF(OR(YEAR(G2341)&lt;2019,O2341="X"),0,IF(ISBLANK(H2341),DATEDIF(G2341,'[3]1.Pradzia'!$D$13,"M"),DATEDIF(G2341,H2341,"m")))</f>
        <v>0</v>
      </c>
      <c r="AE2341" s="37">
        <f>IF(E2341='[3]5.Grup_T'!$E$20,0,IF(AD2341&lt;&gt;0,M2341/V2341*MIN(12,AD2341),0))</f>
        <v>0</v>
      </c>
      <c r="AF2341" s="37">
        <f t="shared" si="512"/>
        <v>0</v>
      </c>
      <c r="AG2341" s="37">
        <f t="shared" si="513"/>
        <v>0</v>
      </c>
      <c r="AH2341" s="37">
        <f t="shared" si="514"/>
        <v>0</v>
      </c>
      <c r="AI2341" s="35" t="str">
        <f t="shared" si="515"/>
        <v>Nusidėvėjęs</v>
      </c>
      <c r="AJ2341" s="38" t="str">
        <f>IF(AND(F2341&lt;&gt;[3]Pav.tvarkyklė!$B$12,F2341&lt;&gt;[3]Pav.tvarkyklė!$B$13),"GVTNT","X")</f>
        <v>GVTNT</v>
      </c>
      <c r="AK2341" s="39">
        <f t="shared" si="517"/>
        <v>0</v>
      </c>
      <c r="AL2341" s="41"/>
      <c r="AM2341" s="41"/>
      <c r="AN2341" s="41">
        <f t="shared" si="505"/>
        <v>1900</v>
      </c>
      <c r="AO2341" s="41"/>
      <c r="AP2341" s="41"/>
      <c r="AQ2341" s="41"/>
      <c r="AR2341" s="42"/>
      <c r="AS2341" s="42"/>
      <c r="AU2341" s="43">
        <f t="shared" si="506"/>
        <v>0</v>
      </c>
    </row>
    <row r="2342" spans="1:47" ht="15" customHeight="1" x14ac:dyDescent="0.25">
      <c r="A2342" s="11"/>
      <c r="B2342" s="19">
        <v>2511</v>
      </c>
      <c r="C2342" s="74"/>
      <c r="D2342" s="87"/>
      <c r="E2342" s="75"/>
      <c r="F2342" s="78"/>
      <c r="G2342" s="80"/>
      <c r="H2342" s="49"/>
      <c r="I2342" s="79"/>
      <c r="J2342" s="27"/>
      <c r="K2342" s="27"/>
      <c r="L2342" s="79"/>
      <c r="M2342" s="81"/>
      <c r="N2342" s="29">
        <v>0</v>
      </c>
      <c r="O2342" s="30" t="str">
        <f>IF(G2342&lt;=$N$2,"",IF(F2342=[3]Pav.tvarkyklė!$B$13,"",IF(ISBLANK(R2342),"X","")))</f>
        <v/>
      </c>
      <c r="P2342" s="88"/>
      <c r="Q2342" s="78"/>
      <c r="R2342" s="78"/>
      <c r="S2342" s="63"/>
      <c r="T2342" s="63"/>
      <c r="U2342" s="34" t="str">
        <f>IFERROR(INDEX('[3]5.Grup_T'!$G$4:$G$22,MATCH('6.Turtas'!E2342,'[3]5.Grup_T'!$E$4:$E$22,0)),"0")</f>
        <v>0</v>
      </c>
      <c r="V2342" s="35">
        <f t="shared" si="507"/>
        <v>0</v>
      </c>
      <c r="W2342" s="35">
        <f>IF(NOT(ISBLANK(H2342)),(12-DATEDIF(H2342,'[3]1.Pradzia'!$D$13,"m")),0)</f>
        <v>0</v>
      </c>
      <c r="X2342" s="35">
        <f t="shared" si="508"/>
        <v>0</v>
      </c>
      <c r="Y2342" s="35">
        <f t="shared" si="504"/>
        <v>0</v>
      </c>
      <c r="Z2342" s="35">
        <f t="shared" si="516"/>
        <v>0</v>
      </c>
      <c r="AA2342" s="36">
        <f t="shared" si="509"/>
        <v>0</v>
      </c>
      <c r="AB2342" s="36">
        <f t="shared" si="510"/>
        <v>0</v>
      </c>
      <c r="AC2342" s="37">
        <f t="shared" si="511"/>
        <v>0</v>
      </c>
      <c r="AD2342" s="35">
        <f>IF(OR(YEAR(G2342)&lt;2019,O2342="X"),0,IF(ISBLANK(H2342),DATEDIF(G2342,'[3]1.Pradzia'!$D$13,"M"),DATEDIF(G2342,H2342,"m")))</f>
        <v>0</v>
      </c>
      <c r="AE2342" s="37">
        <f>IF(E2342='[3]5.Grup_T'!$E$20,0,IF(AD2342&lt;&gt;0,M2342/V2342*MIN(12,AD2342),0))</f>
        <v>0</v>
      </c>
      <c r="AF2342" s="37">
        <f t="shared" si="512"/>
        <v>0</v>
      </c>
      <c r="AG2342" s="37">
        <f t="shared" si="513"/>
        <v>0</v>
      </c>
      <c r="AH2342" s="37">
        <f t="shared" si="514"/>
        <v>0</v>
      </c>
      <c r="AI2342" s="35" t="str">
        <f t="shared" si="515"/>
        <v>Nusidėvėjęs</v>
      </c>
      <c r="AJ2342" s="38" t="str">
        <f>IF(AND(F2342&lt;&gt;[3]Pav.tvarkyklė!$B$12,F2342&lt;&gt;[3]Pav.tvarkyklė!$B$13),"GVTNT","X")</f>
        <v>GVTNT</v>
      </c>
      <c r="AK2342" s="39">
        <f t="shared" si="517"/>
        <v>0</v>
      </c>
      <c r="AL2342" s="41"/>
      <c r="AM2342" s="41"/>
      <c r="AN2342" s="41">
        <f t="shared" si="505"/>
        <v>1900</v>
      </c>
      <c r="AO2342" s="41"/>
      <c r="AP2342" s="41"/>
      <c r="AQ2342" s="41"/>
      <c r="AR2342" s="42"/>
      <c r="AS2342" s="42"/>
      <c r="AU2342" s="43">
        <f t="shared" si="506"/>
        <v>0</v>
      </c>
    </row>
    <row r="2343" spans="1:47" ht="15" customHeight="1" x14ac:dyDescent="0.25">
      <c r="A2343" s="11"/>
      <c r="B2343" s="19">
        <v>2512</v>
      </c>
      <c r="C2343" s="74"/>
      <c r="D2343" s="87"/>
      <c r="E2343" s="78"/>
      <c r="F2343" s="78"/>
      <c r="G2343" s="80"/>
      <c r="H2343" s="49"/>
      <c r="I2343" s="79"/>
      <c r="J2343" s="27"/>
      <c r="K2343" s="27"/>
      <c r="L2343" s="79"/>
      <c r="M2343" s="81"/>
      <c r="N2343" s="29">
        <v>0</v>
      </c>
      <c r="O2343" s="30" t="str">
        <f>IF(G2343&lt;=$N$2,"",IF(F2343=[3]Pav.tvarkyklė!$B$13,"",IF(ISBLANK(R2343),"X","")))</f>
        <v/>
      </c>
      <c r="P2343" s="88"/>
      <c r="Q2343" s="78"/>
      <c r="R2343" s="78"/>
      <c r="S2343" s="63"/>
      <c r="T2343" s="63"/>
      <c r="U2343" s="34" t="str">
        <f>IFERROR(INDEX('[3]5.Grup_T'!$G$4:$G$22,MATCH('6.Turtas'!E2343,'[3]5.Grup_T'!$E$4:$E$22,0)),"0")</f>
        <v>0</v>
      </c>
      <c r="V2343" s="35">
        <f t="shared" si="507"/>
        <v>0</v>
      </c>
      <c r="W2343" s="35">
        <f>IF(NOT(ISBLANK(H2343)),(12-DATEDIF(H2343,'[3]1.Pradzia'!$D$13,"m")),0)</f>
        <v>0</v>
      </c>
      <c r="X2343" s="35">
        <f t="shared" si="508"/>
        <v>0</v>
      </c>
      <c r="Y2343" s="35">
        <f t="shared" si="504"/>
        <v>0</v>
      </c>
      <c r="Z2343" s="35">
        <f t="shared" si="516"/>
        <v>0</v>
      </c>
      <c r="AA2343" s="36">
        <f t="shared" si="509"/>
        <v>0</v>
      </c>
      <c r="AB2343" s="36">
        <f t="shared" si="510"/>
        <v>0</v>
      </c>
      <c r="AC2343" s="37">
        <f t="shared" si="511"/>
        <v>0</v>
      </c>
      <c r="AD2343" s="35">
        <f>IF(OR(YEAR(G2343)&lt;2019,O2343="X"),0,IF(ISBLANK(H2343),DATEDIF(G2343,'[3]1.Pradzia'!$D$13,"M"),DATEDIF(G2343,H2343,"m")))</f>
        <v>0</v>
      </c>
      <c r="AE2343" s="37">
        <f>IF(E2343='[3]5.Grup_T'!$E$20,0,IF(AD2343&lt;&gt;0,M2343/V2343*MIN(12,AD2343),0))</f>
        <v>0</v>
      </c>
      <c r="AF2343" s="37">
        <f t="shared" si="512"/>
        <v>0</v>
      </c>
      <c r="AG2343" s="37">
        <f t="shared" si="513"/>
        <v>0</v>
      </c>
      <c r="AH2343" s="37">
        <f t="shared" si="514"/>
        <v>0</v>
      </c>
      <c r="AI2343" s="35" t="str">
        <f t="shared" si="515"/>
        <v>Nusidėvėjęs</v>
      </c>
      <c r="AJ2343" s="38" t="str">
        <f>IF(AND(F2343&lt;&gt;[3]Pav.tvarkyklė!$B$12,F2343&lt;&gt;[3]Pav.tvarkyklė!$B$13),"GVTNT","X")</f>
        <v>GVTNT</v>
      </c>
      <c r="AK2343" s="39">
        <f t="shared" si="517"/>
        <v>0</v>
      </c>
      <c r="AL2343" s="41"/>
      <c r="AM2343" s="41"/>
      <c r="AN2343" s="41">
        <f t="shared" si="505"/>
        <v>1900</v>
      </c>
      <c r="AO2343" s="41"/>
      <c r="AP2343" s="41"/>
      <c r="AQ2343" s="41"/>
      <c r="AR2343" s="42"/>
      <c r="AS2343" s="42"/>
      <c r="AU2343" s="43">
        <f t="shared" si="506"/>
        <v>0</v>
      </c>
    </row>
    <row r="2344" spans="1:47" ht="15" customHeight="1" x14ac:dyDescent="0.25">
      <c r="A2344" s="11"/>
      <c r="B2344" s="19">
        <v>2513</v>
      </c>
      <c r="C2344" s="74"/>
      <c r="D2344" s="77"/>
      <c r="E2344" s="78"/>
      <c r="F2344" s="78"/>
      <c r="G2344" s="80"/>
      <c r="H2344" s="49"/>
      <c r="I2344" s="79"/>
      <c r="J2344" s="27"/>
      <c r="K2344" s="27"/>
      <c r="L2344" s="79"/>
      <c r="M2344" s="81"/>
      <c r="N2344" s="29">
        <v>0</v>
      </c>
      <c r="O2344" s="30" t="str">
        <f>IF(G2344&lt;=$N$2,"",IF(F2344=[3]Pav.tvarkyklė!$B$13,"",IF(ISBLANK(R2344),"X","")))</f>
        <v/>
      </c>
      <c r="P2344" s="88"/>
      <c r="Q2344" s="78"/>
      <c r="R2344" s="78"/>
      <c r="S2344" s="63"/>
      <c r="T2344" s="63"/>
      <c r="U2344" s="34" t="str">
        <f>IFERROR(INDEX('[3]5.Grup_T'!$G$4:$G$22,MATCH('6.Turtas'!E2344,'[3]5.Grup_T'!$E$4:$E$22,0)),"0")</f>
        <v>0</v>
      </c>
      <c r="V2344" s="35">
        <f t="shared" si="507"/>
        <v>0</v>
      </c>
      <c r="W2344" s="35">
        <f>IF(NOT(ISBLANK(H2344)),(12-DATEDIF(H2344,'[3]1.Pradzia'!$D$13,"m")),0)</f>
        <v>0</v>
      </c>
      <c r="X2344" s="35">
        <f t="shared" si="508"/>
        <v>0</v>
      </c>
      <c r="Y2344" s="35">
        <f t="shared" si="504"/>
        <v>0</v>
      </c>
      <c r="Z2344" s="35">
        <f t="shared" si="516"/>
        <v>0</v>
      </c>
      <c r="AA2344" s="36">
        <f t="shared" si="509"/>
        <v>0</v>
      </c>
      <c r="AB2344" s="36">
        <f t="shared" si="510"/>
        <v>0</v>
      </c>
      <c r="AC2344" s="37">
        <f t="shared" si="511"/>
        <v>0</v>
      </c>
      <c r="AD2344" s="35">
        <f>IF(OR(YEAR(G2344)&lt;2019,O2344="X"),0,IF(ISBLANK(H2344),DATEDIF(G2344,'[3]1.Pradzia'!$D$13,"M"),DATEDIF(G2344,H2344,"m")))</f>
        <v>0</v>
      </c>
      <c r="AE2344" s="37">
        <f>IF(E2344='[3]5.Grup_T'!$E$20,0,IF(AD2344&lt;&gt;0,M2344/V2344*MIN(12,AD2344),0))</f>
        <v>0</v>
      </c>
      <c r="AF2344" s="37">
        <f t="shared" si="512"/>
        <v>0</v>
      </c>
      <c r="AG2344" s="37">
        <f t="shared" si="513"/>
        <v>0</v>
      </c>
      <c r="AH2344" s="37">
        <f t="shared" si="514"/>
        <v>0</v>
      </c>
      <c r="AI2344" s="35" t="str">
        <f t="shared" si="515"/>
        <v>Nusidėvėjęs</v>
      </c>
      <c r="AJ2344" s="38" t="str">
        <f>IF(AND(F2344&lt;&gt;[3]Pav.tvarkyklė!$B$12,F2344&lt;&gt;[3]Pav.tvarkyklė!$B$13),"GVTNT","X")</f>
        <v>GVTNT</v>
      </c>
      <c r="AK2344" s="39">
        <f t="shared" si="517"/>
        <v>0</v>
      </c>
      <c r="AL2344" s="41"/>
      <c r="AM2344" s="41"/>
      <c r="AN2344" s="41">
        <f t="shared" si="505"/>
        <v>1900</v>
      </c>
      <c r="AO2344" s="41"/>
      <c r="AP2344" s="41"/>
      <c r="AQ2344" s="41"/>
      <c r="AR2344" s="42"/>
      <c r="AS2344" s="42"/>
      <c r="AU2344" s="43">
        <f t="shared" si="506"/>
        <v>0</v>
      </c>
    </row>
    <row r="2345" spans="1:47" ht="15" customHeight="1" x14ac:dyDescent="0.25">
      <c r="A2345" s="11"/>
      <c r="B2345" s="19">
        <v>2514</v>
      </c>
      <c r="C2345" s="74"/>
      <c r="D2345" s="77"/>
      <c r="E2345" s="78"/>
      <c r="F2345" s="78"/>
      <c r="G2345" s="80"/>
      <c r="H2345" s="49"/>
      <c r="I2345" s="79"/>
      <c r="J2345" s="27"/>
      <c r="K2345" s="27"/>
      <c r="L2345" s="79"/>
      <c r="M2345" s="81"/>
      <c r="N2345" s="29">
        <v>0</v>
      </c>
      <c r="O2345" s="30" t="str">
        <f>IF(G2345&lt;=$N$2,"",IF(F2345=[3]Pav.tvarkyklė!$B$13,"",IF(ISBLANK(R2345),"X","")))</f>
        <v/>
      </c>
      <c r="P2345" s="88"/>
      <c r="Q2345" s="78"/>
      <c r="R2345" s="78"/>
      <c r="S2345" s="63"/>
      <c r="T2345" s="63"/>
      <c r="U2345" s="34" t="str">
        <f>IFERROR(INDEX('[3]5.Grup_T'!$G$4:$G$22,MATCH('6.Turtas'!E2345,'[3]5.Grup_T'!$E$4:$E$22,0)),"0")</f>
        <v>0</v>
      </c>
      <c r="V2345" s="35">
        <f t="shared" si="507"/>
        <v>0</v>
      </c>
      <c r="W2345" s="35">
        <f>IF(NOT(ISBLANK(H2345)),(12-DATEDIF(H2345,'[3]1.Pradzia'!$D$13,"m")),0)</f>
        <v>0</v>
      </c>
      <c r="X2345" s="35">
        <f t="shared" si="508"/>
        <v>0</v>
      </c>
      <c r="Y2345" s="35">
        <f t="shared" si="504"/>
        <v>0</v>
      </c>
      <c r="Z2345" s="35">
        <f t="shared" si="516"/>
        <v>0</v>
      </c>
      <c r="AA2345" s="36">
        <f t="shared" si="509"/>
        <v>0</v>
      </c>
      <c r="AB2345" s="36">
        <f t="shared" si="510"/>
        <v>0</v>
      </c>
      <c r="AC2345" s="37">
        <f t="shared" si="511"/>
        <v>0</v>
      </c>
      <c r="AD2345" s="35">
        <f>IF(OR(YEAR(G2345)&lt;2019,O2345="X"),0,IF(ISBLANK(H2345),DATEDIF(G2345,'[3]1.Pradzia'!$D$13,"M"),DATEDIF(G2345,H2345,"m")))</f>
        <v>0</v>
      </c>
      <c r="AE2345" s="37">
        <f>IF(E2345='[3]5.Grup_T'!$E$20,0,IF(AD2345&lt;&gt;0,M2345/V2345*MIN(12,AD2345),0))</f>
        <v>0</v>
      </c>
      <c r="AF2345" s="37">
        <f t="shared" si="512"/>
        <v>0</v>
      </c>
      <c r="AG2345" s="37">
        <f t="shared" si="513"/>
        <v>0</v>
      </c>
      <c r="AH2345" s="37">
        <f t="shared" si="514"/>
        <v>0</v>
      </c>
      <c r="AI2345" s="35" t="str">
        <f t="shared" si="515"/>
        <v>Nusidėvėjęs</v>
      </c>
      <c r="AJ2345" s="38" t="str">
        <f>IF(AND(F2345&lt;&gt;[3]Pav.tvarkyklė!$B$12,F2345&lt;&gt;[3]Pav.tvarkyklė!$B$13),"GVTNT","X")</f>
        <v>GVTNT</v>
      </c>
      <c r="AK2345" s="39">
        <f t="shared" si="517"/>
        <v>0</v>
      </c>
      <c r="AL2345" s="41"/>
      <c r="AM2345" s="41"/>
      <c r="AN2345" s="41">
        <f t="shared" si="505"/>
        <v>1900</v>
      </c>
      <c r="AO2345" s="41"/>
      <c r="AP2345" s="41"/>
      <c r="AQ2345" s="41"/>
      <c r="AR2345" s="42"/>
      <c r="AS2345" s="42"/>
      <c r="AU2345" s="43">
        <f t="shared" si="506"/>
        <v>0</v>
      </c>
    </row>
    <row r="2346" spans="1:47" ht="15" customHeight="1" x14ac:dyDescent="0.25">
      <c r="A2346" s="11"/>
      <c r="B2346" s="19">
        <v>2515</v>
      </c>
      <c r="C2346" s="74"/>
      <c r="D2346" s="87"/>
      <c r="E2346" s="78"/>
      <c r="F2346" s="78"/>
      <c r="G2346" s="80"/>
      <c r="H2346" s="49"/>
      <c r="I2346" s="79"/>
      <c r="J2346" s="27"/>
      <c r="K2346" s="27"/>
      <c r="L2346" s="79"/>
      <c r="M2346" s="81"/>
      <c r="N2346" s="29">
        <v>0</v>
      </c>
      <c r="O2346" s="30" t="str">
        <f>IF(G2346&lt;=$N$2,"",IF(F2346=[3]Pav.tvarkyklė!$B$13,"",IF(ISBLANK(R2346),"X","")))</f>
        <v/>
      </c>
      <c r="P2346" s="88"/>
      <c r="Q2346" s="78"/>
      <c r="R2346" s="78"/>
      <c r="S2346" s="63"/>
      <c r="T2346" s="63"/>
      <c r="U2346" s="34" t="str">
        <f>IFERROR(INDEX('[3]5.Grup_T'!$G$4:$G$22,MATCH('6.Turtas'!E2346,'[3]5.Grup_T'!$E$4:$E$22,0)),"0")</f>
        <v>0</v>
      </c>
      <c r="V2346" s="35">
        <f t="shared" si="507"/>
        <v>0</v>
      </c>
      <c r="W2346" s="35">
        <f>IF(NOT(ISBLANK(H2346)),(12-DATEDIF(H2346,'[3]1.Pradzia'!$D$13,"m")),0)</f>
        <v>0</v>
      </c>
      <c r="X2346" s="35">
        <f t="shared" si="508"/>
        <v>0</v>
      </c>
      <c r="Y2346" s="35">
        <f t="shared" si="504"/>
        <v>0</v>
      </c>
      <c r="Z2346" s="35">
        <f t="shared" si="516"/>
        <v>0</v>
      </c>
      <c r="AA2346" s="36">
        <f t="shared" si="509"/>
        <v>0</v>
      </c>
      <c r="AB2346" s="36">
        <f t="shared" si="510"/>
        <v>0</v>
      </c>
      <c r="AC2346" s="37">
        <f t="shared" si="511"/>
        <v>0</v>
      </c>
      <c r="AD2346" s="35">
        <f>IF(OR(YEAR(G2346)&lt;2019,O2346="X"),0,IF(ISBLANK(H2346),DATEDIF(G2346,'[3]1.Pradzia'!$D$13,"M"),DATEDIF(G2346,H2346,"m")))</f>
        <v>0</v>
      </c>
      <c r="AE2346" s="37">
        <f>IF(E2346='[3]5.Grup_T'!$E$20,0,IF(AD2346&lt;&gt;0,M2346/V2346*MIN(12,AD2346),0))</f>
        <v>0</v>
      </c>
      <c r="AF2346" s="37">
        <f t="shared" si="512"/>
        <v>0</v>
      </c>
      <c r="AG2346" s="37">
        <f t="shared" si="513"/>
        <v>0</v>
      </c>
      <c r="AH2346" s="37">
        <f t="shared" si="514"/>
        <v>0</v>
      </c>
      <c r="AI2346" s="35" t="str">
        <f t="shared" si="515"/>
        <v>Nusidėvėjęs</v>
      </c>
      <c r="AJ2346" s="38" t="str">
        <f>IF(AND(F2346&lt;&gt;[3]Pav.tvarkyklė!$B$12,F2346&lt;&gt;[3]Pav.tvarkyklė!$B$13),"GVTNT","X")</f>
        <v>GVTNT</v>
      </c>
      <c r="AK2346" s="39">
        <f t="shared" si="517"/>
        <v>0</v>
      </c>
      <c r="AL2346" s="41"/>
      <c r="AM2346" s="41"/>
      <c r="AN2346" s="41">
        <f t="shared" si="505"/>
        <v>1900</v>
      </c>
      <c r="AO2346" s="41"/>
      <c r="AP2346" s="41"/>
      <c r="AQ2346" s="41"/>
      <c r="AR2346" s="42"/>
      <c r="AS2346" s="42"/>
      <c r="AU2346" s="43">
        <f t="shared" si="506"/>
        <v>0</v>
      </c>
    </row>
    <row r="2347" spans="1:47" ht="15" customHeight="1" x14ac:dyDescent="0.25">
      <c r="A2347" s="11"/>
      <c r="B2347" s="19">
        <v>2516</v>
      </c>
      <c r="C2347" s="74"/>
      <c r="D2347" s="77"/>
      <c r="E2347" s="78"/>
      <c r="F2347" s="78"/>
      <c r="G2347" s="80"/>
      <c r="H2347" s="49"/>
      <c r="I2347" s="79"/>
      <c r="J2347" s="27"/>
      <c r="K2347" s="27"/>
      <c r="L2347" s="79"/>
      <c r="M2347" s="81"/>
      <c r="N2347" s="29">
        <v>0</v>
      </c>
      <c r="O2347" s="30" t="str">
        <f>IF(G2347&lt;=$N$2,"",IF(F2347=[3]Pav.tvarkyklė!$B$13,"",IF(ISBLANK(R2347),"X","")))</f>
        <v/>
      </c>
      <c r="P2347" s="88"/>
      <c r="Q2347" s="78"/>
      <c r="R2347" s="78"/>
      <c r="S2347" s="63"/>
      <c r="T2347" s="63"/>
      <c r="U2347" s="34" t="str">
        <f>IFERROR(INDEX('[3]5.Grup_T'!$G$4:$G$22,MATCH('6.Turtas'!E2347,'[3]5.Grup_T'!$E$4:$E$22,0)),"0")</f>
        <v>0</v>
      </c>
      <c r="V2347" s="35">
        <f t="shared" si="507"/>
        <v>0</v>
      </c>
      <c r="W2347" s="35">
        <f>IF(NOT(ISBLANK(H2347)),(12-DATEDIF(H2347,'[3]1.Pradzia'!$D$13,"m")),0)</f>
        <v>0</v>
      </c>
      <c r="X2347" s="35">
        <f t="shared" si="508"/>
        <v>0</v>
      </c>
      <c r="Y2347" s="35">
        <f t="shared" si="504"/>
        <v>0</v>
      </c>
      <c r="Z2347" s="35">
        <f t="shared" si="516"/>
        <v>0</v>
      </c>
      <c r="AA2347" s="36">
        <f t="shared" si="509"/>
        <v>0</v>
      </c>
      <c r="AB2347" s="36">
        <f t="shared" si="510"/>
        <v>0</v>
      </c>
      <c r="AC2347" s="37">
        <f t="shared" si="511"/>
        <v>0</v>
      </c>
      <c r="AD2347" s="35">
        <f>IF(OR(YEAR(G2347)&lt;2019,O2347="X"),0,IF(ISBLANK(H2347),DATEDIF(G2347,'[3]1.Pradzia'!$D$13,"M"),DATEDIF(G2347,H2347,"m")))</f>
        <v>0</v>
      </c>
      <c r="AE2347" s="37">
        <f>IF(E2347='[3]5.Grup_T'!$E$20,0,IF(AD2347&lt;&gt;0,M2347/V2347*MIN(12,AD2347),0))</f>
        <v>0</v>
      </c>
      <c r="AF2347" s="37">
        <f t="shared" si="512"/>
        <v>0</v>
      </c>
      <c r="AG2347" s="37">
        <f t="shared" si="513"/>
        <v>0</v>
      </c>
      <c r="AH2347" s="37">
        <f t="shared" si="514"/>
        <v>0</v>
      </c>
      <c r="AI2347" s="35" t="str">
        <f t="shared" si="515"/>
        <v>Nusidėvėjęs</v>
      </c>
      <c r="AJ2347" s="38" t="str">
        <f>IF(AND(F2347&lt;&gt;[3]Pav.tvarkyklė!$B$12,F2347&lt;&gt;[3]Pav.tvarkyklė!$B$13),"GVTNT","X")</f>
        <v>GVTNT</v>
      </c>
      <c r="AK2347" s="39">
        <f t="shared" si="517"/>
        <v>0</v>
      </c>
      <c r="AL2347" s="41"/>
      <c r="AM2347" s="41"/>
      <c r="AN2347" s="41">
        <f t="shared" si="505"/>
        <v>1900</v>
      </c>
      <c r="AO2347" s="41"/>
      <c r="AP2347" s="41"/>
      <c r="AQ2347" s="41"/>
      <c r="AR2347" s="42"/>
      <c r="AS2347" s="42"/>
      <c r="AU2347" s="43">
        <f t="shared" si="506"/>
        <v>0</v>
      </c>
    </row>
    <row r="2348" spans="1:47" ht="15" customHeight="1" x14ac:dyDescent="0.25">
      <c r="A2348" s="11"/>
      <c r="B2348" s="19">
        <v>2517</v>
      </c>
      <c r="C2348" s="74"/>
      <c r="D2348" s="87"/>
      <c r="E2348" s="75"/>
      <c r="F2348" s="78"/>
      <c r="G2348" s="80"/>
      <c r="H2348" s="49"/>
      <c r="I2348" s="79"/>
      <c r="J2348" s="27"/>
      <c r="K2348" s="27"/>
      <c r="L2348" s="79"/>
      <c r="M2348" s="81"/>
      <c r="N2348" s="29">
        <v>0</v>
      </c>
      <c r="O2348" s="30" t="str">
        <f>IF(G2348&lt;=$N$2,"",IF(F2348=[3]Pav.tvarkyklė!$B$13,"",IF(ISBLANK(R2348),"X","")))</f>
        <v/>
      </c>
      <c r="P2348" s="88"/>
      <c r="Q2348" s="78"/>
      <c r="R2348" s="78"/>
      <c r="S2348" s="63"/>
      <c r="T2348" s="63"/>
      <c r="U2348" s="34" t="str">
        <f>IFERROR(INDEX('[3]5.Grup_T'!$G$4:$G$22,MATCH('6.Turtas'!E2348,'[3]5.Grup_T'!$E$4:$E$22,0)),"0")</f>
        <v>0</v>
      </c>
      <c r="V2348" s="35">
        <f t="shared" si="507"/>
        <v>0</v>
      </c>
      <c r="W2348" s="35">
        <f>IF(NOT(ISBLANK(H2348)),(12-DATEDIF(H2348,'[3]1.Pradzia'!$D$13,"m")),0)</f>
        <v>0</v>
      </c>
      <c r="X2348" s="35">
        <f t="shared" si="508"/>
        <v>0</v>
      </c>
      <c r="Y2348" s="35">
        <f t="shared" si="504"/>
        <v>0</v>
      </c>
      <c r="Z2348" s="35">
        <f t="shared" si="516"/>
        <v>0</v>
      </c>
      <c r="AA2348" s="36">
        <f t="shared" si="509"/>
        <v>0</v>
      </c>
      <c r="AB2348" s="36">
        <f t="shared" si="510"/>
        <v>0</v>
      </c>
      <c r="AC2348" s="37">
        <f t="shared" si="511"/>
        <v>0</v>
      </c>
      <c r="AD2348" s="35">
        <f>IF(OR(YEAR(G2348)&lt;2019,O2348="X"),0,IF(ISBLANK(H2348),DATEDIF(G2348,'[3]1.Pradzia'!$D$13,"M"),DATEDIF(G2348,H2348,"m")))</f>
        <v>0</v>
      </c>
      <c r="AE2348" s="37">
        <f>IF(E2348='[3]5.Grup_T'!$E$20,0,IF(AD2348&lt;&gt;0,M2348/V2348*MIN(12,AD2348),0))</f>
        <v>0</v>
      </c>
      <c r="AF2348" s="37">
        <f t="shared" si="512"/>
        <v>0</v>
      </c>
      <c r="AG2348" s="37">
        <f t="shared" si="513"/>
        <v>0</v>
      </c>
      <c r="AH2348" s="37">
        <f t="shared" si="514"/>
        <v>0</v>
      </c>
      <c r="AI2348" s="35" t="str">
        <f t="shared" si="515"/>
        <v>Nusidėvėjęs</v>
      </c>
      <c r="AJ2348" s="38" t="str">
        <f>IF(AND(F2348&lt;&gt;[3]Pav.tvarkyklė!$B$12,F2348&lt;&gt;[3]Pav.tvarkyklė!$B$13),"GVTNT","X")</f>
        <v>GVTNT</v>
      </c>
      <c r="AK2348" s="39">
        <f t="shared" si="517"/>
        <v>0</v>
      </c>
      <c r="AL2348" s="41"/>
      <c r="AM2348" s="41"/>
      <c r="AN2348" s="41">
        <f t="shared" si="505"/>
        <v>1900</v>
      </c>
      <c r="AO2348" s="41"/>
      <c r="AP2348" s="41"/>
      <c r="AQ2348" s="41"/>
      <c r="AR2348" s="42"/>
      <c r="AS2348" s="42"/>
      <c r="AU2348" s="43">
        <f t="shared" si="506"/>
        <v>0</v>
      </c>
    </row>
    <row r="2349" spans="1:47" ht="15" customHeight="1" x14ac:dyDescent="0.25">
      <c r="A2349" s="11"/>
      <c r="B2349" s="19">
        <v>2518</v>
      </c>
      <c r="C2349" s="74"/>
      <c r="D2349" s="87"/>
      <c r="E2349" s="75"/>
      <c r="F2349" s="78"/>
      <c r="G2349" s="80"/>
      <c r="H2349" s="49"/>
      <c r="I2349" s="79"/>
      <c r="J2349" s="27"/>
      <c r="K2349" s="27"/>
      <c r="L2349" s="79"/>
      <c r="M2349" s="81"/>
      <c r="N2349" s="29">
        <v>0</v>
      </c>
      <c r="O2349" s="30" t="str">
        <f>IF(G2349&lt;=$N$2,"",IF(F2349=[3]Pav.tvarkyklė!$B$13,"",IF(ISBLANK(R2349),"X","")))</f>
        <v/>
      </c>
      <c r="P2349" s="88"/>
      <c r="Q2349" s="78"/>
      <c r="R2349" s="78"/>
      <c r="S2349" s="63"/>
      <c r="T2349" s="63"/>
      <c r="U2349" s="34" t="str">
        <f>IFERROR(INDEX('[3]5.Grup_T'!$G$4:$G$22,MATCH('6.Turtas'!E2349,'[3]5.Grup_T'!$E$4:$E$22,0)),"0")</f>
        <v>0</v>
      </c>
      <c r="V2349" s="35">
        <f t="shared" si="507"/>
        <v>0</v>
      </c>
      <c r="W2349" s="35">
        <f>IF(NOT(ISBLANK(H2349)),(12-DATEDIF(H2349,'[3]1.Pradzia'!$D$13,"m")),0)</f>
        <v>0</v>
      </c>
      <c r="X2349" s="35">
        <f t="shared" si="508"/>
        <v>0</v>
      </c>
      <c r="Y2349" s="35">
        <f t="shared" si="504"/>
        <v>0</v>
      </c>
      <c r="Z2349" s="35">
        <f t="shared" si="516"/>
        <v>0</v>
      </c>
      <c r="AA2349" s="36">
        <f t="shared" si="509"/>
        <v>0</v>
      </c>
      <c r="AB2349" s="36">
        <f t="shared" si="510"/>
        <v>0</v>
      </c>
      <c r="AC2349" s="37">
        <f t="shared" si="511"/>
        <v>0</v>
      </c>
      <c r="AD2349" s="35">
        <f>IF(OR(YEAR(G2349)&lt;2019,O2349="X"),0,IF(ISBLANK(H2349),DATEDIF(G2349,'[3]1.Pradzia'!$D$13,"M"),DATEDIF(G2349,H2349,"m")))</f>
        <v>0</v>
      </c>
      <c r="AE2349" s="37">
        <f>IF(E2349='[3]5.Grup_T'!$E$20,0,IF(AD2349&lt;&gt;0,M2349/V2349*MIN(12,AD2349),0))</f>
        <v>0</v>
      </c>
      <c r="AF2349" s="37">
        <f t="shared" si="512"/>
        <v>0</v>
      </c>
      <c r="AG2349" s="37">
        <f t="shared" si="513"/>
        <v>0</v>
      </c>
      <c r="AH2349" s="37">
        <f t="shared" si="514"/>
        <v>0</v>
      </c>
      <c r="AI2349" s="35" t="str">
        <f t="shared" si="515"/>
        <v>Nusidėvėjęs</v>
      </c>
      <c r="AJ2349" s="38" t="str">
        <f>IF(AND(F2349&lt;&gt;[3]Pav.tvarkyklė!$B$12,F2349&lt;&gt;[3]Pav.tvarkyklė!$B$13),"GVTNT","X")</f>
        <v>GVTNT</v>
      </c>
      <c r="AK2349" s="39">
        <f t="shared" si="517"/>
        <v>0</v>
      </c>
      <c r="AL2349" s="41"/>
      <c r="AM2349" s="41"/>
      <c r="AN2349" s="41">
        <f t="shared" si="505"/>
        <v>1900</v>
      </c>
      <c r="AO2349" s="41"/>
      <c r="AP2349" s="41"/>
      <c r="AQ2349" s="41"/>
      <c r="AR2349" s="42"/>
      <c r="AS2349" s="42"/>
      <c r="AU2349" s="43">
        <f t="shared" si="506"/>
        <v>0</v>
      </c>
    </row>
    <row r="2350" spans="1:47" ht="15" customHeight="1" x14ac:dyDescent="0.25">
      <c r="A2350" s="11"/>
      <c r="B2350" s="19">
        <v>2519</v>
      </c>
      <c r="C2350" s="74"/>
      <c r="D2350" s="77"/>
      <c r="E2350" s="75"/>
      <c r="F2350" s="78"/>
      <c r="G2350" s="80"/>
      <c r="H2350" s="49"/>
      <c r="I2350" s="79"/>
      <c r="J2350" s="27"/>
      <c r="K2350" s="27"/>
      <c r="L2350" s="79"/>
      <c r="M2350" s="81"/>
      <c r="N2350" s="29">
        <v>0</v>
      </c>
      <c r="O2350" s="30" t="str">
        <f>IF(G2350&lt;=$N$2,"",IF(F2350=[3]Pav.tvarkyklė!$B$13,"",IF(ISBLANK(R2350),"X","")))</f>
        <v/>
      </c>
      <c r="P2350" s="88"/>
      <c r="Q2350" s="78"/>
      <c r="R2350" s="78"/>
      <c r="S2350" s="63"/>
      <c r="T2350" s="63"/>
      <c r="U2350" s="34" t="str">
        <f>IFERROR(INDEX('[3]5.Grup_T'!$G$4:$G$22,MATCH('6.Turtas'!E2350,'[3]5.Grup_T'!$E$4:$E$22,0)),"0")</f>
        <v>0</v>
      </c>
      <c r="V2350" s="35">
        <f t="shared" si="507"/>
        <v>0</v>
      </c>
      <c r="W2350" s="35">
        <f>IF(NOT(ISBLANK(H2350)),(12-DATEDIF(H2350,'[3]1.Pradzia'!$D$13,"m")),0)</f>
        <v>0</v>
      </c>
      <c r="X2350" s="35">
        <f t="shared" si="508"/>
        <v>0</v>
      </c>
      <c r="Y2350" s="35">
        <f t="shared" si="504"/>
        <v>0</v>
      </c>
      <c r="Z2350" s="35">
        <f t="shared" si="516"/>
        <v>0</v>
      </c>
      <c r="AA2350" s="36">
        <f t="shared" si="509"/>
        <v>0</v>
      </c>
      <c r="AB2350" s="36">
        <f t="shared" si="510"/>
        <v>0</v>
      </c>
      <c r="AC2350" s="37">
        <f t="shared" si="511"/>
        <v>0</v>
      </c>
      <c r="AD2350" s="35">
        <f>IF(OR(YEAR(G2350)&lt;2019,O2350="X"),0,IF(ISBLANK(H2350),DATEDIF(G2350,'[3]1.Pradzia'!$D$13,"M"),DATEDIF(G2350,H2350,"m")))</f>
        <v>0</v>
      </c>
      <c r="AE2350" s="37">
        <f>IF(E2350='[3]5.Grup_T'!$E$20,0,IF(AD2350&lt;&gt;0,M2350/V2350*MIN(12,AD2350),0))</f>
        <v>0</v>
      </c>
      <c r="AF2350" s="37">
        <f t="shared" si="512"/>
        <v>0</v>
      </c>
      <c r="AG2350" s="37">
        <f t="shared" si="513"/>
        <v>0</v>
      </c>
      <c r="AH2350" s="37">
        <f t="shared" si="514"/>
        <v>0</v>
      </c>
      <c r="AI2350" s="35" t="str">
        <f t="shared" si="515"/>
        <v>Nusidėvėjęs</v>
      </c>
      <c r="AJ2350" s="38" t="str">
        <f>IF(AND(F2350&lt;&gt;[3]Pav.tvarkyklė!$B$12,F2350&lt;&gt;[3]Pav.tvarkyklė!$B$13),"GVTNT","X")</f>
        <v>GVTNT</v>
      </c>
      <c r="AK2350" s="39">
        <f t="shared" si="517"/>
        <v>0</v>
      </c>
      <c r="AL2350" s="41"/>
      <c r="AM2350" s="41"/>
      <c r="AN2350" s="41">
        <f t="shared" si="505"/>
        <v>1900</v>
      </c>
      <c r="AO2350" s="41"/>
      <c r="AP2350" s="41"/>
      <c r="AQ2350" s="41"/>
      <c r="AR2350" s="42"/>
      <c r="AS2350" s="42"/>
      <c r="AU2350" s="43">
        <f t="shared" si="506"/>
        <v>0</v>
      </c>
    </row>
    <row r="2351" spans="1:47" ht="15" customHeight="1" x14ac:dyDescent="0.25">
      <c r="A2351" s="11"/>
      <c r="B2351" s="19">
        <v>2520</v>
      </c>
      <c r="C2351" s="74"/>
      <c r="D2351" s="77"/>
      <c r="E2351" s="78"/>
      <c r="F2351" s="78"/>
      <c r="G2351" s="80"/>
      <c r="H2351" s="49"/>
      <c r="I2351" s="79"/>
      <c r="J2351" s="27"/>
      <c r="K2351" s="27"/>
      <c r="L2351" s="79"/>
      <c r="M2351" s="81"/>
      <c r="N2351" s="29">
        <v>0</v>
      </c>
      <c r="O2351" s="30" t="str">
        <f>IF(G2351&lt;=$N$2,"",IF(F2351=[3]Pav.tvarkyklė!$B$13,"",IF(ISBLANK(R2351),"X","")))</f>
        <v/>
      </c>
      <c r="P2351" s="88"/>
      <c r="Q2351" s="78"/>
      <c r="R2351" s="78"/>
      <c r="S2351" s="63"/>
      <c r="T2351" s="63"/>
      <c r="U2351" s="34" t="str">
        <f>IFERROR(INDEX('[3]5.Grup_T'!$G$4:$G$22,MATCH('6.Turtas'!E2351,'[3]5.Grup_T'!$E$4:$E$22,0)),"0")</f>
        <v>0</v>
      </c>
      <c r="V2351" s="35">
        <f t="shared" si="507"/>
        <v>0</v>
      </c>
      <c r="W2351" s="35">
        <f>IF(NOT(ISBLANK(H2351)),(12-DATEDIF(H2351,'[3]1.Pradzia'!$D$13,"m")),0)</f>
        <v>0</v>
      </c>
      <c r="X2351" s="35">
        <f t="shared" si="508"/>
        <v>0</v>
      </c>
      <c r="Y2351" s="35">
        <f t="shared" si="504"/>
        <v>0</v>
      </c>
      <c r="Z2351" s="35">
        <f t="shared" si="516"/>
        <v>0</v>
      </c>
      <c r="AA2351" s="36">
        <f t="shared" si="509"/>
        <v>0</v>
      </c>
      <c r="AB2351" s="36">
        <f t="shared" si="510"/>
        <v>0</v>
      </c>
      <c r="AC2351" s="37">
        <f t="shared" si="511"/>
        <v>0</v>
      </c>
      <c r="AD2351" s="35">
        <f>IF(OR(YEAR(G2351)&lt;2019,O2351="X"),0,IF(ISBLANK(H2351),DATEDIF(G2351,'[3]1.Pradzia'!$D$13,"M"),DATEDIF(G2351,H2351,"m")))</f>
        <v>0</v>
      </c>
      <c r="AE2351" s="37">
        <f>IF(E2351='[3]5.Grup_T'!$E$20,0,IF(AD2351&lt;&gt;0,M2351/V2351*MIN(12,AD2351),0))</f>
        <v>0</v>
      </c>
      <c r="AF2351" s="37">
        <f t="shared" si="512"/>
        <v>0</v>
      </c>
      <c r="AG2351" s="37">
        <f t="shared" si="513"/>
        <v>0</v>
      </c>
      <c r="AH2351" s="37">
        <f t="shared" si="514"/>
        <v>0</v>
      </c>
      <c r="AI2351" s="35" t="str">
        <f t="shared" si="515"/>
        <v>Nusidėvėjęs</v>
      </c>
      <c r="AJ2351" s="38" t="str">
        <f>IF(AND(F2351&lt;&gt;[3]Pav.tvarkyklė!$B$12,F2351&lt;&gt;[3]Pav.tvarkyklė!$B$13),"GVTNT","X")</f>
        <v>GVTNT</v>
      </c>
      <c r="AK2351" s="39">
        <f t="shared" si="517"/>
        <v>0</v>
      </c>
      <c r="AL2351" s="41"/>
      <c r="AM2351" s="41"/>
      <c r="AN2351" s="41">
        <f t="shared" si="505"/>
        <v>1900</v>
      </c>
      <c r="AO2351" s="41"/>
      <c r="AP2351" s="41"/>
      <c r="AQ2351" s="41"/>
      <c r="AR2351" s="42"/>
      <c r="AS2351" s="42"/>
      <c r="AU2351" s="43">
        <f t="shared" si="506"/>
        <v>0</v>
      </c>
    </row>
    <row r="2352" spans="1:47" ht="15" customHeight="1" x14ac:dyDescent="0.25">
      <c r="A2352" s="11"/>
      <c r="B2352" s="19">
        <v>2521</v>
      </c>
      <c r="C2352" s="74"/>
      <c r="D2352" s="77"/>
      <c r="E2352" s="78"/>
      <c r="F2352" s="74"/>
      <c r="G2352" s="80"/>
      <c r="H2352" s="49"/>
      <c r="I2352" s="79"/>
      <c r="J2352" s="27"/>
      <c r="K2352" s="27"/>
      <c r="L2352" s="79"/>
      <c r="M2352" s="81"/>
      <c r="N2352" s="29">
        <v>0</v>
      </c>
      <c r="O2352" s="30" t="str">
        <f>IF(G2352&lt;=$N$2,"",IF(F2352=[3]Pav.tvarkyklė!$B$13,"",IF(ISBLANK(R2352),"X","")))</f>
        <v/>
      </c>
      <c r="P2352" s="88"/>
      <c r="Q2352" s="78"/>
      <c r="R2352" s="78"/>
      <c r="S2352" s="63"/>
      <c r="T2352" s="63"/>
      <c r="U2352" s="34" t="str">
        <f>IFERROR(INDEX('[3]5.Grup_T'!$G$4:$G$22,MATCH('6.Turtas'!E2352,'[3]5.Grup_T'!$E$4:$E$22,0)),"0")</f>
        <v>0</v>
      </c>
      <c r="V2352" s="35">
        <f t="shared" si="507"/>
        <v>0</v>
      </c>
      <c r="W2352" s="35">
        <f>IF(NOT(ISBLANK(H2352)),(12-DATEDIF(H2352,'[3]1.Pradzia'!$D$13,"m")),0)</f>
        <v>0</v>
      </c>
      <c r="X2352" s="35">
        <f t="shared" si="508"/>
        <v>0</v>
      </c>
      <c r="Y2352" s="35">
        <f t="shared" si="504"/>
        <v>0</v>
      </c>
      <c r="Z2352" s="35">
        <f t="shared" si="516"/>
        <v>0</v>
      </c>
      <c r="AA2352" s="36">
        <f t="shared" si="509"/>
        <v>0</v>
      </c>
      <c r="AB2352" s="36">
        <f t="shared" si="510"/>
        <v>0</v>
      </c>
      <c r="AC2352" s="37">
        <f t="shared" si="511"/>
        <v>0</v>
      </c>
      <c r="AD2352" s="35">
        <f>IF(OR(YEAR(G2352)&lt;2019,O2352="X"),0,IF(ISBLANK(H2352),DATEDIF(G2352,'[3]1.Pradzia'!$D$13,"M"),DATEDIF(G2352,H2352,"m")))</f>
        <v>0</v>
      </c>
      <c r="AE2352" s="37">
        <f>IF(E2352='[3]5.Grup_T'!$E$20,0,IF(AD2352&lt;&gt;0,M2352/V2352*MIN(12,AD2352),0))</f>
        <v>0</v>
      </c>
      <c r="AF2352" s="37">
        <f t="shared" si="512"/>
        <v>0</v>
      </c>
      <c r="AG2352" s="37">
        <f t="shared" si="513"/>
        <v>0</v>
      </c>
      <c r="AH2352" s="37">
        <f t="shared" si="514"/>
        <v>0</v>
      </c>
      <c r="AI2352" s="35" t="str">
        <f t="shared" si="515"/>
        <v>Nusidėvėjęs</v>
      </c>
      <c r="AJ2352" s="38" t="str">
        <f>IF(AND(F2352&lt;&gt;[3]Pav.tvarkyklė!$B$12,F2352&lt;&gt;[3]Pav.tvarkyklė!$B$13),"GVTNT","X")</f>
        <v>GVTNT</v>
      </c>
      <c r="AK2352" s="39">
        <f t="shared" si="517"/>
        <v>0</v>
      </c>
      <c r="AL2352" s="41"/>
      <c r="AM2352" s="41"/>
      <c r="AN2352" s="41">
        <f t="shared" si="505"/>
        <v>1900</v>
      </c>
      <c r="AO2352" s="41"/>
      <c r="AP2352" s="41"/>
      <c r="AQ2352" s="41"/>
      <c r="AR2352" s="42"/>
      <c r="AS2352" s="42"/>
      <c r="AU2352" s="43">
        <f t="shared" si="506"/>
        <v>0</v>
      </c>
    </row>
    <row r="2353" spans="1:47" ht="15" customHeight="1" x14ac:dyDescent="0.25">
      <c r="A2353" s="11"/>
      <c r="B2353" s="19">
        <v>2522</v>
      </c>
      <c r="C2353" s="74"/>
      <c r="D2353" s="87"/>
      <c r="E2353" s="78"/>
      <c r="F2353" s="74"/>
      <c r="G2353" s="80"/>
      <c r="H2353" s="49"/>
      <c r="I2353" s="79"/>
      <c r="J2353" s="27"/>
      <c r="K2353" s="27"/>
      <c r="L2353" s="79"/>
      <c r="M2353" s="81"/>
      <c r="N2353" s="29">
        <v>0</v>
      </c>
      <c r="O2353" s="30" t="str">
        <f>IF(G2353&lt;=$N$2,"",IF(F2353=[3]Pav.tvarkyklė!$B$13,"",IF(ISBLANK(R2353),"X","")))</f>
        <v/>
      </c>
      <c r="P2353" s="91"/>
      <c r="Q2353" s="63"/>
      <c r="R2353" s="63"/>
      <c r="S2353" s="63"/>
      <c r="T2353" s="63"/>
      <c r="U2353" s="34" t="str">
        <f>IFERROR(INDEX('[3]5.Grup_T'!$G$4:$G$22,MATCH('6.Turtas'!E2353,'[3]5.Grup_T'!$E$4:$E$22,0)),"0")</f>
        <v>0</v>
      </c>
      <c r="V2353" s="35">
        <f t="shared" si="507"/>
        <v>0</v>
      </c>
      <c r="W2353" s="35">
        <f>IF(NOT(ISBLANK(H2353)),(12-DATEDIF(H2353,'[3]1.Pradzia'!$D$13,"m")),0)</f>
        <v>0</v>
      </c>
      <c r="X2353" s="35">
        <f t="shared" si="508"/>
        <v>0</v>
      </c>
      <c r="Y2353" s="35">
        <f t="shared" si="504"/>
        <v>0</v>
      </c>
      <c r="Z2353" s="35">
        <f t="shared" si="516"/>
        <v>0</v>
      </c>
      <c r="AA2353" s="36">
        <f t="shared" si="509"/>
        <v>0</v>
      </c>
      <c r="AB2353" s="36">
        <f t="shared" si="510"/>
        <v>0</v>
      </c>
      <c r="AC2353" s="37">
        <f t="shared" si="511"/>
        <v>0</v>
      </c>
      <c r="AD2353" s="35">
        <f>IF(OR(YEAR(G2353)&lt;2019,O2353="X"),0,IF(ISBLANK(H2353),DATEDIF(G2353,'[3]1.Pradzia'!$D$13,"M"),DATEDIF(G2353,H2353,"m")))</f>
        <v>0</v>
      </c>
      <c r="AE2353" s="37">
        <f>IF(E2353='[3]5.Grup_T'!$E$20,0,IF(AD2353&lt;&gt;0,M2353/V2353*MIN(12,AD2353),0))</f>
        <v>0</v>
      </c>
      <c r="AF2353" s="37">
        <f t="shared" si="512"/>
        <v>0</v>
      </c>
      <c r="AG2353" s="37">
        <f t="shared" si="513"/>
        <v>0</v>
      </c>
      <c r="AH2353" s="37">
        <f t="shared" si="514"/>
        <v>0</v>
      </c>
      <c r="AI2353" s="35" t="str">
        <f t="shared" si="515"/>
        <v>Nusidėvėjęs</v>
      </c>
      <c r="AJ2353" s="38" t="str">
        <f>IF(AND(F2353&lt;&gt;[3]Pav.tvarkyklė!$B$12,F2353&lt;&gt;[3]Pav.tvarkyklė!$B$13),"GVTNT","X")</f>
        <v>GVTNT</v>
      </c>
      <c r="AK2353" s="39">
        <f t="shared" si="517"/>
        <v>0</v>
      </c>
      <c r="AL2353" s="41"/>
      <c r="AM2353" s="41"/>
      <c r="AN2353" s="41">
        <f t="shared" si="505"/>
        <v>1900</v>
      </c>
      <c r="AO2353" s="41"/>
      <c r="AP2353" s="41"/>
      <c r="AQ2353" s="41"/>
      <c r="AR2353" s="42"/>
      <c r="AS2353" s="42"/>
      <c r="AU2353" s="43">
        <f t="shared" si="506"/>
        <v>0</v>
      </c>
    </row>
    <row r="2354" spans="1:47" ht="15" customHeight="1" x14ac:dyDescent="0.25">
      <c r="A2354" s="11"/>
      <c r="B2354" s="19">
        <v>2523</v>
      </c>
      <c r="C2354" s="74"/>
      <c r="D2354" s="77"/>
      <c r="E2354" s="78"/>
      <c r="F2354" s="74"/>
      <c r="G2354" s="80"/>
      <c r="H2354" s="49"/>
      <c r="I2354" s="79"/>
      <c r="J2354" s="27"/>
      <c r="K2354" s="27"/>
      <c r="L2354" s="79"/>
      <c r="M2354" s="81"/>
      <c r="N2354" s="29">
        <v>0</v>
      </c>
      <c r="O2354" s="30" t="str">
        <f>IF(G2354&lt;=$N$2,"",IF(F2354=[3]Pav.tvarkyklė!$B$13,"",IF(ISBLANK(R2354),"X","")))</f>
        <v/>
      </c>
      <c r="P2354" s="91"/>
      <c r="Q2354" s="63"/>
      <c r="R2354" s="63"/>
      <c r="S2354" s="63"/>
      <c r="T2354" s="63"/>
      <c r="U2354" s="34" t="str">
        <f>IFERROR(INDEX('[3]5.Grup_T'!$G$4:$G$22,MATCH('6.Turtas'!E2354,'[3]5.Grup_T'!$E$4:$E$22,0)),"0")</f>
        <v>0</v>
      </c>
      <c r="V2354" s="35">
        <f t="shared" si="507"/>
        <v>0</v>
      </c>
      <c r="W2354" s="35">
        <f>IF(NOT(ISBLANK(H2354)),(12-DATEDIF(H2354,'[3]1.Pradzia'!$D$13,"m")),0)</f>
        <v>0</v>
      </c>
      <c r="X2354" s="35">
        <f t="shared" si="508"/>
        <v>0</v>
      </c>
      <c r="Y2354" s="35">
        <f t="shared" si="504"/>
        <v>0</v>
      </c>
      <c r="Z2354" s="35">
        <f t="shared" si="516"/>
        <v>0</v>
      </c>
      <c r="AA2354" s="36">
        <f t="shared" si="509"/>
        <v>0</v>
      </c>
      <c r="AB2354" s="36">
        <f t="shared" si="510"/>
        <v>0</v>
      </c>
      <c r="AC2354" s="37">
        <f t="shared" si="511"/>
        <v>0</v>
      </c>
      <c r="AD2354" s="35">
        <f>IF(OR(YEAR(G2354)&lt;2019,O2354="X"),0,IF(ISBLANK(H2354),DATEDIF(G2354,'[3]1.Pradzia'!$D$13,"M"),DATEDIF(G2354,H2354,"m")))</f>
        <v>0</v>
      </c>
      <c r="AE2354" s="37">
        <f>IF(E2354='[3]5.Grup_T'!$E$20,0,IF(AD2354&lt;&gt;0,M2354/V2354*MIN(12,AD2354),0))</f>
        <v>0</v>
      </c>
      <c r="AF2354" s="37">
        <f t="shared" si="512"/>
        <v>0</v>
      </c>
      <c r="AG2354" s="37">
        <f t="shared" si="513"/>
        <v>0</v>
      </c>
      <c r="AH2354" s="37">
        <f t="shared" si="514"/>
        <v>0</v>
      </c>
      <c r="AI2354" s="35" t="str">
        <f t="shared" si="515"/>
        <v>Nusidėvėjęs</v>
      </c>
      <c r="AJ2354" s="38" t="str">
        <f>IF(AND(F2354&lt;&gt;[3]Pav.tvarkyklė!$B$12,F2354&lt;&gt;[3]Pav.tvarkyklė!$B$13),"GVTNT","X")</f>
        <v>GVTNT</v>
      </c>
      <c r="AK2354" s="39">
        <f t="shared" si="517"/>
        <v>0</v>
      </c>
      <c r="AL2354" s="41"/>
      <c r="AM2354" s="41"/>
      <c r="AN2354" s="41">
        <f t="shared" si="505"/>
        <v>1900</v>
      </c>
      <c r="AO2354" s="41"/>
      <c r="AP2354" s="41"/>
      <c r="AQ2354" s="41"/>
      <c r="AR2354" s="42"/>
      <c r="AS2354" s="42"/>
      <c r="AU2354" s="43">
        <f t="shared" si="506"/>
        <v>0</v>
      </c>
    </row>
    <row r="2355" spans="1:47" ht="15" customHeight="1" x14ac:dyDescent="0.25">
      <c r="A2355" s="11"/>
      <c r="B2355" s="19">
        <v>2524</v>
      </c>
      <c r="C2355" s="74"/>
      <c r="D2355" s="87"/>
      <c r="E2355" s="78"/>
      <c r="F2355" s="74"/>
      <c r="G2355" s="80"/>
      <c r="H2355" s="49"/>
      <c r="I2355" s="79"/>
      <c r="J2355" s="27"/>
      <c r="K2355" s="27"/>
      <c r="L2355" s="79"/>
      <c r="M2355" s="81"/>
      <c r="N2355" s="29">
        <v>0</v>
      </c>
      <c r="O2355" s="30" t="str">
        <f>IF(G2355&lt;=$N$2,"",IF(F2355=[3]Pav.tvarkyklė!$B$13,"",IF(ISBLANK(R2355),"X","")))</f>
        <v/>
      </c>
      <c r="P2355" s="91"/>
      <c r="Q2355" s="63"/>
      <c r="R2355" s="63"/>
      <c r="S2355" s="63"/>
      <c r="T2355" s="63"/>
      <c r="U2355" s="34" t="str">
        <f>IFERROR(INDEX('[3]5.Grup_T'!$G$4:$G$22,MATCH('6.Turtas'!E2355,'[3]5.Grup_T'!$E$4:$E$22,0)),"0")</f>
        <v>0</v>
      </c>
      <c r="V2355" s="35">
        <f t="shared" si="507"/>
        <v>0</v>
      </c>
      <c r="W2355" s="35">
        <f>IF(NOT(ISBLANK(H2355)),(12-DATEDIF(H2355,'[3]1.Pradzia'!$D$13,"m")),0)</f>
        <v>0</v>
      </c>
      <c r="X2355" s="35">
        <f t="shared" si="508"/>
        <v>0</v>
      </c>
      <c r="Y2355" s="35">
        <f t="shared" si="504"/>
        <v>0</v>
      </c>
      <c r="Z2355" s="35">
        <f t="shared" si="516"/>
        <v>0</v>
      </c>
      <c r="AA2355" s="36">
        <f t="shared" si="509"/>
        <v>0</v>
      </c>
      <c r="AB2355" s="36">
        <f t="shared" si="510"/>
        <v>0</v>
      </c>
      <c r="AC2355" s="37">
        <f t="shared" si="511"/>
        <v>0</v>
      </c>
      <c r="AD2355" s="35">
        <f>IF(OR(YEAR(G2355)&lt;2019,O2355="X"),0,IF(ISBLANK(H2355),DATEDIF(G2355,'[3]1.Pradzia'!$D$13,"M"),DATEDIF(G2355,H2355,"m")))</f>
        <v>0</v>
      </c>
      <c r="AE2355" s="37">
        <f>IF(E2355='[3]5.Grup_T'!$E$20,0,IF(AD2355&lt;&gt;0,M2355/V2355*MIN(12,AD2355),0))</f>
        <v>0</v>
      </c>
      <c r="AF2355" s="37">
        <f t="shared" si="512"/>
        <v>0</v>
      </c>
      <c r="AG2355" s="37">
        <f t="shared" si="513"/>
        <v>0</v>
      </c>
      <c r="AH2355" s="37">
        <f t="shared" si="514"/>
        <v>0</v>
      </c>
      <c r="AI2355" s="35" t="str">
        <f t="shared" si="515"/>
        <v>Nusidėvėjęs</v>
      </c>
      <c r="AJ2355" s="38" t="str">
        <f>IF(AND(F2355&lt;&gt;[3]Pav.tvarkyklė!$B$12,F2355&lt;&gt;[3]Pav.tvarkyklė!$B$13),"GVTNT","X")</f>
        <v>GVTNT</v>
      </c>
      <c r="AK2355" s="39">
        <f t="shared" si="517"/>
        <v>0</v>
      </c>
      <c r="AL2355" s="41"/>
      <c r="AM2355" s="41"/>
      <c r="AN2355" s="41">
        <f t="shared" si="505"/>
        <v>1900</v>
      </c>
      <c r="AO2355" s="41"/>
      <c r="AP2355" s="41"/>
      <c r="AQ2355" s="41"/>
      <c r="AR2355" s="42"/>
      <c r="AS2355" s="42"/>
      <c r="AU2355" s="43">
        <f t="shared" si="506"/>
        <v>0</v>
      </c>
    </row>
    <row r="2356" spans="1:47" ht="15" customHeight="1" x14ac:dyDescent="0.25">
      <c r="A2356" s="11"/>
      <c r="B2356" s="19">
        <v>2525</v>
      </c>
      <c r="C2356" s="74"/>
      <c r="D2356" s="77"/>
      <c r="E2356" s="78"/>
      <c r="F2356" s="74"/>
      <c r="G2356" s="80"/>
      <c r="H2356" s="49"/>
      <c r="I2356" s="79"/>
      <c r="J2356" s="27"/>
      <c r="K2356" s="27"/>
      <c r="L2356" s="79"/>
      <c r="M2356" s="81"/>
      <c r="N2356" s="29">
        <v>0</v>
      </c>
      <c r="O2356" s="30" t="str">
        <f>IF(G2356&lt;=$N$2,"",IF(F2356=[3]Pav.tvarkyklė!$B$13,"",IF(ISBLANK(R2356),"X","")))</f>
        <v/>
      </c>
      <c r="P2356" s="91"/>
      <c r="Q2356" s="63"/>
      <c r="R2356" s="63"/>
      <c r="S2356" s="63"/>
      <c r="T2356" s="63"/>
      <c r="U2356" s="34" t="str">
        <f>IFERROR(INDEX('[3]5.Grup_T'!$G$4:$G$22,MATCH('6.Turtas'!E2356,'[3]5.Grup_T'!$E$4:$E$22,0)),"0")</f>
        <v>0</v>
      </c>
      <c r="V2356" s="35">
        <f t="shared" si="507"/>
        <v>0</v>
      </c>
      <c r="W2356" s="35">
        <f>IF(NOT(ISBLANK(H2356)),(12-DATEDIF(H2356,'[3]1.Pradzia'!$D$13,"m")),0)</f>
        <v>0</v>
      </c>
      <c r="X2356" s="35">
        <f t="shared" si="508"/>
        <v>0</v>
      </c>
      <c r="Y2356" s="35">
        <f t="shared" si="504"/>
        <v>0</v>
      </c>
      <c r="Z2356" s="35">
        <f t="shared" si="516"/>
        <v>0</v>
      </c>
      <c r="AA2356" s="36">
        <f t="shared" si="509"/>
        <v>0</v>
      </c>
      <c r="AB2356" s="36">
        <f t="shared" si="510"/>
        <v>0</v>
      </c>
      <c r="AC2356" s="37">
        <f t="shared" si="511"/>
        <v>0</v>
      </c>
      <c r="AD2356" s="35">
        <f>IF(OR(YEAR(G2356)&lt;2019,O2356="X"),0,IF(ISBLANK(H2356),DATEDIF(G2356,'[3]1.Pradzia'!$D$13,"M"),DATEDIF(G2356,H2356,"m")))</f>
        <v>0</v>
      </c>
      <c r="AE2356" s="37">
        <f>IF(E2356='[3]5.Grup_T'!$E$20,0,IF(AD2356&lt;&gt;0,M2356/V2356*MIN(12,AD2356),0))</f>
        <v>0</v>
      </c>
      <c r="AF2356" s="37">
        <f t="shared" si="512"/>
        <v>0</v>
      </c>
      <c r="AG2356" s="37">
        <f t="shared" si="513"/>
        <v>0</v>
      </c>
      <c r="AH2356" s="37">
        <f t="shared" si="514"/>
        <v>0</v>
      </c>
      <c r="AI2356" s="35" t="str">
        <f t="shared" si="515"/>
        <v>Nusidėvėjęs</v>
      </c>
      <c r="AJ2356" s="38" t="str">
        <f>IF(AND(F2356&lt;&gt;[3]Pav.tvarkyklė!$B$12,F2356&lt;&gt;[3]Pav.tvarkyklė!$B$13),"GVTNT","X")</f>
        <v>GVTNT</v>
      </c>
      <c r="AK2356" s="39">
        <f t="shared" si="517"/>
        <v>0</v>
      </c>
      <c r="AL2356" s="41"/>
      <c r="AM2356" s="41"/>
      <c r="AN2356" s="41">
        <f t="shared" si="505"/>
        <v>1900</v>
      </c>
      <c r="AO2356" s="41"/>
      <c r="AP2356" s="41"/>
      <c r="AQ2356" s="41"/>
      <c r="AR2356" s="42"/>
      <c r="AS2356" s="42"/>
      <c r="AU2356" s="43">
        <f t="shared" si="506"/>
        <v>0</v>
      </c>
    </row>
    <row r="2357" spans="1:47" ht="15" customHeight="1" x14ac:dyDescent="0.25">
      <c r="A2357" s="11"/>
      <c r="B2357" s="19">
        <v>2526</v>
      </c>
      <c r="C2357" s="74"/>
      <c r="D2357" s="77"/>
      <c r="E2357" s="75"/>
      <c r="F2357" s="74"/>
      <c r="G2357" s="80"/>
      <c r="H2357" s="49"/>
      <c r="I2357" s="79"/>
      <c r="J2357" s="27"/>
      <c r="K2357" s="27"/>
      <c r="L2357" s="79"/>
      <c r="M2357" s="81"/>
      <c r="N2357" s="29">
        <v>0</v>
      </c>
      <c r="O2357" s="30" t="str">
        <f>IF(G2357&lt;=$N$2,"",IF(F2357=[3]Pav.tvarkyklė!$B$13,"",IF(ISBLANK(R2357),"X","")))</f>
        <v/>
      </c>
      <c r="P2357" s="91"/>
      <c r="Q2357" s="63"/>
      <c r="R2357" s="63"/>
      <c r="S2357" s="63"/>
      <c r="T2357" s="63"/>
      <c r="U2357" s="34" t="str">
        <f>IFERROR(INDEX('[3]5.Grup_T'!$G$4:$G$22,MATCH('6.Turtas'!E2357,'[3]5.Grup_T'!$E$4:$E$22,0)),"0")</f>
        <v>0</v>
      </c>
      <c r="V2357" s="35">
        <f t="shared" si="507"/>
        <v>0</v>
      </c>
      <c r="W2357" s="35">
        <f>IF(NOT(ISBLANK(H2357)),(12-DATEDIF(H2357,'[3]1.Pradzia'!$D$13,"m")),0)</f>
        <v>0</v>
      </c>
      <c r="X2357" s="35">
        <f t="shared" si="508"/>
        <v>0</v>
      </c>
      <c r="Y2357" s="35">
        <f t="shared" si="504"/>
        <v>0</v>
      </c>
      <c r="Z2357" s="35">
        <f t="shared" si="516"/>
        <v>0</v>
      </c>
      <c r="AA2357" s="36">
        <f t="shared" si="509"/>
        <v>0</v>
      </c>
      <c r="AB2357" s="36">
        <f t="shared" si="510"/>
        <v>0</v>
      </c>
      <c r="AC2357" s="37">
        <f t="shared" si="511"/>
        <v>0</v>
      </c>
      <c r="AD2357" s="35">
        <f>IF(OR(YEAR(G2357)&lt;2019,O2357="X"),0,IF(ISBLANK(H2357),DATEDIF(G2357,'[3]1.Pradzia'!$D$13,"M"),DATEDIF(G2357,H2357,"m")))</f>
        <v>0</v>
      </c>
      <c r="AE2357" s="37">
        <f>IF(E2357='[3]5.Grup_T'!$E$20,0,IF(AD2357&lt;&gt;0,M2357/V2357*MIN(12,AD2357),0))</f>
        <v>0</v>
      </c>
      <c r="AF2357" s="37">
        <f t="shared" si="512"/>
        <v>0</v>
      </c>
      <c r="AG2357" s="37">
        <f t="shared" si="513"/>
        <v>0</v>
      </c>
      <c r="AH2357" s="37">
        <f t="shared" si="514"/>
        <v>0</v>
      </c>
      <c r="AI2357" s="35" t="str">
        <f t="shared" si="515"/>
        <v>Nusidėvėjęs</v>
      </c>
      <c r="AJ2357" s="38" t="str">
        <f>IF(AND(F2357&lt;&gt;[3]Pav.tvarkyklė!$B$12,F2357&lt;&gt;[3]Pav.tvarkyklė!$B$13),"GVTNT","X")</f>
        <v>GVTNT</v>
      </c>
      <c r="AK2357" s="39">
        <f t="shared" si="517"/>
        <v>0</v>
      </c>
      <c r="AL2357" s="41"/>
      <c r="AM2357" s="41"/>
      <c r="AN2357" s="41">
        <f t="shared" si="505"/>
        <v>1900</v>
      </c>
      <c r="AO2357" s="41"/>
      <c r="AP2357" s="41"/>
      <c r="AQ2357" s="41"/>
      <c r="AR2357" s="42"/>
      <c r="AS2357" s="42"/>
      <c r="AU2357" s="43">
        <f t="shared" si="506"/>
        <v>0</v>
      </c>
    </row>
    <row r="2358" spans="1:47" ht="15" customHeight="1" x14ac:dyDescent="0.25">
      <c r="A2358" s="11"/>
      <c r="B2358" s="19">
        <v>2527</v>
      </c>
      <c r="C2358" s="74"/>
      <c r="D2358" s="77"/>
      <c r="E2358" s="75"/>
      <c r="F2358" s="74"/>
      <c r="G2358" s="80"/>
      <c r="H2358" s="49"/>
      <c r="I2358" s="79"/>
      <c r="J2358" s="27"/>
      <c r="K2358" s="27"/>
      <c r="L2358" s="79"/>
      <c r="M2358" s="81"/>
      <c r="N2358" s="29">
        <v>0</v>
      </c>
      <c r="O2358" s="30" t="str">
        <f>IF(G2358&lt;=$N$2,"",IF(F2358=[3]Pav.tvarkyklė!$B$13,"",IF(ISBLANK(R2358),"X","")))</f>
        <v/>
      </c>
      <c r="P2358" s="91"/>
      <c r="Q2358" s="63"/>
      <c r="R2358" s="63"/>
      <c r="S2358" s="63"/>
      <c r="T2358" s="63"/>
      <c r="U2358" s="34" t="str">
        <f>IFERROR(INDEX('[3]5.Grup_T'!$G$4:$G$22,MATCH('6.Turtas'!E2358,'[3]5.Grup_T'!$E$4:$E$22,0)),"0")</f>
        <v>0</v>
      </c>
      <c r="V2358" s="35">
        <f t="shared" si="507"/>
        <v>0</v>
      </c>
      <c r="W2358" s="35">
        <f>IF(NOT(ISBLANK(H2358)),(12-DATEDIF(H2358,'[3]1.Pradzia'!$D$13,"m")),0)</f>
        <v>0</v>
      </c>
      <c r="X2358" s="35">
        <f t="shared" si="508"/>
        <v>0</v>
      </c>
      <c r="Y2358" s="35">
        <f t="shared" si="504"/>
        <v>0</v>
      </c>
      <c r="Z2358" s="35">
        <f t="shared" si="516"/>
        <v>0</v>
      </c>
      <c r="AA2358" s="36">
        <f t="shared" si="509"/>
        <v>0</v>
      </c>
      <c r="AB2358" s="36">
        <f t="shared" si="510"/>
        <v>0</v>
      </c>
      <c r="AC2358" s="37">
        <f t="shared" si="511"/>
        <v>0</v>
      </c>
      <c r="AD2358" s="35">
        <f>IF(OR(YEAR(G2358)&lt;2019,O2358="X"),0,IF(ISBLANK(H2358),DATEDIF(G2358,'[3]1.Pradzia'!$D$13,"M"),DATEDIF(G2358,H2358,"m")))</f>
        <v>0</v>
      </c>
      <c r="AE2358" s="37">
        <f>IF(E2358='[3]5.Grup_T'!$E$20,0,IF(AD2358&lt;&gt;0,M2358/V2358*MIN(12,AD2358),0))</f>
        <v>0</v>
      </c>
      <c r="AF2358" s="37">
        <f t="shared" si="512"/>
        <v>0</v>
      </c>
      <c r="AG2358" s="37">
        <f t="shared" si="513"/>
        <v>0</v>
      </c>
      <c r="AH2358" s="37">
        <f t="shared" si="514"/>
        <v>0</v>
      </c>
      <c r="AI2358" s="35" t="str">
        <f t="shared" si="515"/>
        <v>Nusidėvėjęs</v>
      </c>
      <c r="AJ2358" s="38" t="str">
        <f>IF(AND(F2358&lt;&gt;[3]Pav.tvarkyklė!$B$12,F2358&lt;&gt;[3]Pav.tvarkyklė!$B$13),"GVTNT","X")</f>
        <v>GVTNT</v>
      </c>
      <c r="AK2358" s="39">
        <f t="shared" si="517"/>
        <v>0</v>
      </c>
      <c r="AL2358" s="41"/>
      <c r="AM2358" s="41"/>
      <c r="AN2358" s="41">
        <f t="shared" si="505"/>
        <v>1900</v>
      </c>
      <c r="AO2358" s="41"/>
      <c r="AP2358" s="41"/>
      <c r="AQ2358" s="41"/>
      <c r="AR2358" s="42"/>
      <c r="AS2358" s="42"/>
      <c r="AU2358" s="43">
        <f t="shared" si="506"/>
        <v>0</v>
      </c>
    </row>
    <row r="2359" spans="1:47" ht="15" customHeight="1" x14ac:dyDescent="0.25">
      <c r="A2359" s="11"/>
      <c r="B2359" s="19">
        <v>2528</v>
      </c>
      <c r="C2359" s="74"/>
      <c r="D2359" s="87"/>
      <c r="E2359" s="75"/>
      <c r="F2359" s="74"/>
      <c r="G2359" s="80"/>
      <c r="H2359" s="49"/>
      <c r="I2359" s="79"/>
      <c r="J2359" s="27"/>
      <c r="K2359" s="27"/>
      <c r="L2359" s="79"/>
      <c r="M2359" s="81"/>
      <c r="N2359" s="29">
        <v>0</v>
      </c>
      <c r="O2359" s="30" t="str">
        <f>IF(G2359&lt;=$N$2,"",IF(F2359=[3]Pav.tvarkyklė!$B$13,"",IF(ISBLANK(R2359),"X","")))</f>
        <v/>
      </c>
      <c r="P2359" s="91"/>
      <c r="Q2359" s="63"/>
      <c r="R2359" s="63"/>
      <c r="S2359" s="63"/>
      <c r="T2359" s="63"/>
      <c r="U2359" s="34" t="str">
        <f>IFERROR(INDEX('[3]5.Grup_T'!$G$4:$G$22,MATCH('6.Turtas'!E2359,'[3]5.Grup_T'!$E$4:$E$22,0)),"0")</f>
        <v>0</v>
      </c>
      <c r="V2359" s="35">
        <f t="shared" si="507"/>
        <v>0</v>
      </c>
      <c r="W2359" s="35">
        <f>IF(NOT(ISBLANK(H2359)),(12-DATEDIF(H2359,'[3]1.Pradzia'!$D$13,"m")),0)</f>
        <v>0</v>
      </c>
      <c r="X2359" s="35">
        <f t="shared" si="508"/>
        <v>0</v>
      </c>
      <c r="Y2359" s="35">
        <f t="shared" ref="Y2359:Y2422" si="518">IF(YEAR(G2359)&gt;=2019,0,IF(Z2359&lt;=0,0,IF(W2359&lt;&gt;0,MIN(W2359,Z2359),MIN(12,Z2359))))</f>
        <v>0</v>
      </c>
      <c r="Z2359" s="35">
        <f t="shared" si="516"/>
        <v>0</v>
      </c>
      <c r="AA2359" s="36">
        <f t="shared" si="509"/>
        <v>0</v>
      </c>
      <c r="AB2359" s="36">
        <f t="shared" si="510"/>
        <v>0</v>
      </c>
      <c r="AC2359" s="37">
        <f t="shared" si="511"/>
        <v>0</v>
      </c>
      <c r="AD2359" s="35">
        <f>IF(OR(YEAR(G2359)&lt;2019,O2359="X"),0,IF(ISBLANK(H2359),DATEDIF(G2359,'[3]1.Pradzia'!$D$13,"M"),DATEDIF(G2359,H2359,"m")))</f>
        <v>0</v>
      </c>
      <c r="AE2359" s="37">
        <f>IF(E2359='[3]5.Grup_T'!$E$20,0,IF(AD2359&lt;&gt;0,M2359/V2359*MIN(12,AD2359),0))</f>
        <v>0</v>
      </c>
      <c r="AF2359" s="37">
        <f t="shared" si="512"/>
        <v>0</v>
      </c>
      <c r="AG2359" s="37">
        <f t="shared" si="513"/>
        <v>0</v>
      </c>
      <c r="AH2359" s="37">
        <f t="shared" si="514"/>
        <v>0</v>
      </c>
      <c r="AI2359" s="35" t="str">
        <f t="shared" si="515"/>
        <v>Nusidėvėjęs</v>
      </c>
      <c r="AJ2359" s="38" t="str">
        <f>IF(AND(F2359&lt;&gt;[3]Pav.tvarkyklė!$B$12,F2359&lt;&gt;[3]Pav.tvarkyklė!$B$13),"GVTNT","X")</f>
        <v>GVTNT</v>
      </c>
      <c r="AK2359" s="39">
        <f t="shared" si="517"/>
        <v>0</v>
      </c>
      <c r="AL2359" s="41"/>
      <c r="AM2359" s="41"/>
      <c r="AN2359" s="41">
        <f t="shared" si="505"/>
        <v>1900</v>
      </c>
      <c r="AO2359" s="41"/>
      <c r="AP2359" s="41"/>
      <c r="AQ2359" s="41"/>
      <c r="AR2359" s="42"/>
      <c r="AS2359" s="42"/>
      <c r="AU2359" s="43">
        <f t="shared" si="506"/>
        <v>0</v>
      </c>
    </row>
    <row r="2360" spans="1:47" ht="15" customHeight="1" x14ac:dyDescent="0.25">
      <c r="A2360" s="11"/>
      <c r="B2360" s="19">
        <v>2529</v>
      </c>
      <c r="C2360" s="74"/>
      <c r="D2360" s="87"/>
      <c r="E2360" s="75"/>
      <c r="F2360" s="74"/>
      <c r="G2360" s="80"/>
      <c r="H2360" s="49"/>
      <c r="I2360" s="79"/>
      <c r="J2360" s="27"/>
      <c r="K2360" s="27"/>
      <c r="L2360" s="79"/>
      <c r="M2360" s="81"/>
      <c r="N2360" s="29">
        <v>0</v>
      </c>
      <c r="O2360" s="30" t="str">
        <f>IF(G2360&lt;=$N$2,"",IF(F2360=[3]Pav.tvarkyklė!$B$13,"",IF(ISBLANK(R2360),"X","")))</f>
        <v/>
      </c>
      <c r="P2360" s="91"/>
      <c r="Q2360" s="63"/>
      <c r="R2360" s="63"/>
      <c r="S2360" s="63"/>
      <c r="T2360" s="63"/>
      <c r="U2360" s="34" t="str">
        <f>IFERROR(INDEX('[3]5.Grup_T'!$G$4:$G$22,MATCH('6.Turtas'!E2360,'[3]5.Grup_T'!$E$4:$E$22,0)),"0")</f>
        <v>0</v>
      </c>
      <c r="V2360" s="35">
        <f t="shared" si="507"/>
        <v>0</v>
      </c>
      <c r="W2360" s="35">
        <f>IF(NOT(ISBLANK(H2360)),(12-DATEDIF(H2360,'[3]1.Pradzia'!$D$13,"m")),0)</f>
        <v>0</v>
      </c>
      <c r="X2360" s="35">
        <f t="shared" si="508"/>
        <v>0</v>
      </c>
      <c r="Y2360" s="35">
        <f t="shared" si="518"/>
        <v>0</v>
      </c>
      <c r="Z2360" s="35">
        <f t="shared" si="516"/>
        <v>0</v>
      </c>
      <c r="AA2360" s="36">
        <f t="shared" si="509"/>
        <v>0</v>
      </c>
      <c r="AB2360" s="36">
        <f t="shared" si="510"/>
        <v>0</v>
      </c>
      <c r="AC2360" s="37">
        <f t="shared" si="511"/>
        <v>0</v>
      </c>
      <c r="AD2360" s="35">
        <f>IF(OR(YEAR(G2360)&lt;2019,O2360="X"),0,IF(ISBLANK(H2360),DATEDIF(G2360,'[3]1.Pradzia'!$D$13,"M"),DATEDIF(G2360,H2360,"m")))</f>
        <v>0</v>
      </c>
      <c r="AE2360" s="37">
        <f>IF(E2360='[3]5.Grup_T'!$E$20,0,IF(AD2360&lt;&gt;0,M2360/V2360*MIN(12,AD2360),0))</f>
        <v>0</v>
      </c>
      <c r="AF2360" s="37">
        <f t="shared" si="512"/>
        <v>0</v>
      </c>
      <c r="AG2360" s="37">
        <f t="shared" si="513"/>
        <v>0</v>
      </c>
      <c r="AH2360" s="37">
        <f t="shared" si="514"/>
        <v>0</v>
      </c>
      <c r="AI2360" s="35" t="str">
        <f t="shared" si="515"/>
        <v>Nusidėvėjęs</v>
      </c>
      <c r="AJ2360" s="38" t="str">
        <f>IF(AND(F2360&lt;&gt;[3]Pav.tvarkyklė!$B$12,F2360&lt;&gt;[3]Pav.tvarkyklė!$B$13),"GVTNT","X")</f>
        <v>GVTNT</v>
      </c>
      <c r="AK2360" s="39">
        <f t="shared" si="517"/>
        <v>0</v>
      </c>
      <c r="AL2360" s="41"/>
      <c r="AM2360" s="41"/>
      <c r="AN2360" s="41">
        <f t="shared" si="505"/>
        <v>1900</v>
      </c>
      <c r="AO2360" s="41"/>
      <c r="AP2360" s="41"/>
      <c r="AQ2360" s="41"/>
      <c r="AR2360" s="42"/>
      <c r="AS2360" s="42"/>
      <c r="AU2360" s="43">
        <f t="shared" si="506"/>
        <v>0</v>
      </c>
    </row>
    <row r="2361" spans="1:47" ht="15" customHeight="1" x14ac:dyDescent="0.25">
      <c r="A2361" s="11"/>
      <c r="B2361" s="19">
        <v>2530</v>
      </c>
      <c r="C2361" s="74"/>
      <c r="D2361" s="77"/>
      <c r="E2361" s="75"/>
      <c r="F2361" s="74"/>
      <c r="G2361" s="80"/>
      <c r="H2361" s="49"/>
      <c r="I2361" s="79"/>
      <c r="J2361" s="27"/>
      <c r="K2361" s="27"/>
      <c r="L2361" s="79"/>
      <c r="M2361" s="81"/>
      <c r="N2361" s="29">
        <v>0</v>
      </c>
      <c r="O2361" s="30" t="str">
        <f>IF(G2361&lt;=$N$2,"",IF(F2361=[3]Pav.tvarkyklė!$B$13,"",IF(ISBLANK(R2361),"X","")))</f>
        <v/>
      </c>
      <c r="P2361" s="91"/>
      <c r="Q2361" s="63"/>
      <c r="R2361" s="63"/>
      <c r="S2361" s="63"/>
      <c r="T2361" s="63"/>
      <c r="U2361" s="34" t="str">
        <f>IFERROR(INDEX('[3]5.Grup_T'!$G$4:$G$22,MATCH('6.Turtas'!E2361,'[3]5.Grup_T'!$E$4:$E$22,0)),"0")</f>
        <v>0</v>
      </c>
      <c r="V2361" s="35">
        <f t="shared" si="507"/>
        <v>0</v>
      </c>
      <c r="W2361" s="35">
        <f>IF(NOT(ISBLANK(H2361)),(12-DATEDIF(H2361,'[3]1.Pradzia'!$D$13,"m")),0)</f>
        <v>0</v>
      </c>
      <c r="X2361" s="35">
        <f t="shared" si="508"/>
        <v>0</v>
      </c>
      <c r="Y2361" s="35">
        <f t="shared" si="518"/>
        <v>0</v>
      </c>
      <c r="Z2361" s="35">
        <f t="shared" si="516"/>
        <v>0</v>
      </c>
      <c r="AA2361" s="36">
        <f t="shared" si="509"/>
        <v>0</v>
      </c>
      <c r="AB2361" s="36">
        <f t="shared" si="510"/>
        <v>0</v>
      </c>
      <c r="AC2361" s="37">
        <f t="shared" si="511"/>
        <v>0</v>
      </c>
      <c r="AD2361" s="35">
        <f>IF(OR(YEAR(G2361)&lt;2019,O2361="X"),0,IF(ISBLANK(H2361),DATEDIF(G2361,'[3]1.Pradzia'!$D$13,"M"),DATEDIF(G2361,H2361,"m")))</f>
        <v>0</v>
      </c>
      <c r="AE2361" s="37">
        <f>IF(E2361='[3]5.Grup_T'!$E$20,0,IF(AD2361&lt;&gt;0,M2361/V2361*MIN(12,AD2361),0))</f>
        <v>0</v>
      </c>
      <c r="AF2361" s="37">
        <f t="shared" si="512"/>
        <v>0</v>
      </c>
      <c r="AG2361" s="37">
        <f t="shared" si="513"/>
        <v>0</v>
      </c>
      <c r="AH2361" s="37">
        <f t="shared" si="514"/>
        <v>0</v>
      </c>
      <c r="AI2361" s="35" t="str">
        <f t="shared" si="515"/>
        <v>Nusidėvėjęs</v>
      </c>
      <c r="AJ2361" s="38" t="str">
        <f>IF(AND(F2361&lt;&gt;[3]Pav.tvarkyklė!$B$12,F2361&lt;&gt;[3]Pav.tvarkyklė!$B$13),"GVTNT","X")</f>
        <v>GVTNT</v>
      </c>
      <c r="AK2361" s="39">
        <f t="shared" si="517"/>
        <v>0</v>
      </c>
      <c r="AL2361" s="41"/>
      <c r="AM2361" s="41"/>
      <c r="AN2361" s="41">
        <f t="shared" si="505"/>
        <v>1900</v>
      </c>
      <c r="AO2361" s="41"/>
      <c r="AP2361" s="41"/>
      <c r="AQ2361" s="41"/>
      <c r="AR2361" s="42"/>
      <c r="AS2361" s="42"/>
      <c r="AU2361" s="43">
        <f t="shared" si="506"/>
        <v>0</v>
      </c>
    </row>
    <row r="2362" spans="1:47" ht="15" customHeight="1" x14ac:dyDescent="0.25">
      <c r="A2362" s="11"/>
      <c r="B2362" s="19">
        <v>2531</v>
      </c>
      <c r="C2362" s="74"/>
      <c r="D2362" s="77"/>
      <c r="E2362" s="75"/>
      <c r="F2362" s="74"/>
      <c r="G2362" s="80"/>
      <c r="H2362" s="49"/>
      <c r="I2362" s="79"/>
      <c r="J2362" s="27"/>
      <c r="K2362" s="27"/>
      <c r="L2362" s="79"/>
      <c r="M2362" s="81"/>
      <c r="N2362" s="29">
        <v>0</v>
      </c>
      <c r="O2362" s="30" t="str">
        <f>IF(G2362&lt;=$N$2,"",IF(F2362=[3]Pav.tvarkyklė!$B$13,"",IF(ISBLANK(R2362),"X","")))</f>
        <v/>
      </c>
      <c r="P2362" s="91"/>
      <c r="Q2362" s="63"/>
      <c r="R2362" s="63"/>
      <c r="S2362" s="63"/>
      <c r="T2362" s="63"/>
      <c r="U2362" s="34" t="str">
        <f>IFERROR(INDEX('[3]5.Grup_T'!$G$4:$G$22,MATCH('6.Turtas'!E2362,'[3]5.Grup_T'!$E$4:$E$22,0)),"0")</f>
        <v>0</v>
      </c>
      <c r="V2362" s="35">
        <f t="shared" si="507"/>
        <v>0</v>
      </c>
      <c r="W2362" s="35">
        <f>IF(NOT(ISBLANK(H2362)),(12-DATEDIF(H2362,'[3]1.Pradzia'!$D$13,"m")),0)</f>
        <v>0</v>
      </c>
      <c r="X2362" s="35">
        <f t="shared" si="508"/>
        <v>0</v>
      </c>
      <c r="Y2362" s="35">
        <f t="shared" si="518"/>
        <v>0</v>
      </c>
      <c r="Z2362" s="35">
        <f t="shared" si="516"/>
        <v>0</v>
      </c>
      <c r="AA2362" s="36">
        <f t="shared" si="509"/>
        <v>0</v>
      </c>
      <c r="AB2362" s="36">
        <f t="shared" si="510"/>
        <v>0</v>
      </c>
      <c r="AC2362" s="37">
        <f t="shared" si="511"/>
        <v>0</v>
      </c>
      <c r="AD2362" s="35">
        <f>IF(OR(YEAR(G2362)&lt;2019,O2362="X"),0,IF(ISBLANK(H2362),DATEDIF(G2362,'[3]1.Pradzia'!$D$13,"M"),DATEDIF(G2362,H2362,"m")))</f>
        <v>0</v>
      </c>
      <c r="AE2362" s="37">
        <f>IF(E2362='[3]5.Grup_T'!$E$20,0,IF(AD2362&lt;&gt;0,M2362/V2362*MIN(12,AD2362),0))</f>
        <v>0</v>
      </c>
      <c r="AF2362" s="37">
        <f t="shared" si="512"/>
        <v>0</v>
      </c>
      <c r="AG2362" s="37">
        <f t="shared" si="513"/>
        <v>0</v>
      </c>
      <c r="AH2362" s="37">
        <f t="shared" si="514"/>
        <v>0</v>
      </c>
      <c r="AI2362" s="35" t="str">
        <f t="shared" si="515"/>
        <v>Nusidėvėjęs</v>
      </c>
      <c r="AJ2362" s="38" t="str">
        <f>IF(AND(F2362&lt;&gt;[3]Pav.tvarkyklė!$B$12,F2362&lt;&gt;[3]Pav.tvarkyklė!$B$13),"GVTNT","X")</f>
        <v>GVTNT</v>
      </c>
      <c r="AK2362" s="39">
        <f t="shared" si="517"/>
        <v>0</v>
      </c>
      <c r="AL2362" s="41"/>
      <c r="AM2362" s="41"/>
      <c r="AN2362" s="41">
        <f t="shared" si="505"/>
        <v>1900</v>
      </c>
      <c r="AO2362" s="41"/>
      <c r="AP2362" s="41"/>
      <c r="AQ2362" s="41"/>
      <c r="AR2362" s="42"/>
      <c r="AS2362" s="42"/>
      <c r="AU2362" s="43">
        <f t="shared" si="506"/>
        <v>0</v>
      </c>
    </row>
    <row r="2363" spans="1:47" ht="15" customHeight="1" x14ac:dyDescent="0.25">
      <c r="A2363" s="11"/>
      <c r="B2363" s="19">
        <v>2532</v>
      </c>
      <c r="C2363" s="74"/>
      <c r="D2363" s="87"/>
      <c r="E2363" s="75"/>
      <c r="F2363" s="74"/>
      <c r="G2363" s="80"/>
      <c r="H2363" s="49"/>
      <c r="I2363" s="79"/>
      <c r="J2363" s="27"/>
      <c r="K2363" s="27"/>
      <c r="L2363" s="79"/>
      <c r="M2363" s="81"/>
      <c r="N2363" s="29">
        <v>0</v>
      </c>
      <c r="O2363" s="30" t="str">
        <f>IF(G2363&lt;=$N$2,"",IF(F2363=[3]Pav.tvarkyklė!$B$13,"",IF(ISBLANK(R2363),"X","")))</f>
        <v/>
      </c>
      <c r="P2363" s="91"/>
      <c r="Q2363" s="63"/>
      <c r="R2363" s="63"/>
      <c r="S2363" s="63"/>
      <c r="T2363" s="63"/>
      <c r="U2363" s="34" t="str">
        <f>IFERROR(INDEX('[3]5.Grup_T'!$G$4:$G$22,MATCH('6.Turtas'!E2363,'[3]5.Grup_T'!$E$4:$E$22,0)),"0")</f>
        <v>0</v>
      </c>
      <c r="V2363" s="35">
        <f t="shared" si="507"/>
        <v>0</v>
      </c>
      <c r="W2363" s="35">
        <f>IF(NOT(ISBLANK(H2363)),(12-DATEDIF(H2363,'[3]1.Pradzia'!$D$13,"m")),0)</f>
        <v>0</v>
      </c>
      <c r="X2363" s="35">
        <f t="shared" si="508"/>
        <v>0</v>
      </c>
      <c r="Y2363" s="35">
        <f t="shared" si="518"/>
        <v>0</v>
      </c>
      <c r="Z2363" s="35">
        <f t="shared" si="516"/>
        <v>0</v>
      </c>
      <c r="AA2363" s="36">
        <f t="shared" si="509"/>
        <v>0</v>
      </c>
      <c r="AB2363" s="36">
        <f t="shared" si="510"/>
        <v>0</v>
      </c>
      <c r="AC2363" s="37">
        <f t="shared" si="511"/>
        <v>0</v>
      </c>
      <c r="AD2363" s="35">
        <f>IF(OR(YEAR(G2363)&lt;2019,O2363="X"),0,IF(ISBLANK(H2363),DATEDIF(G2363,'[3]1.Pradzia'!$D$13,"M"),DATEDIF(G2363,H2363,"m")))</f>
        <v>0</v>
      </c>
      <c r="AE2363" s="37">
        <f>IF(E2363='[3]5.Grup_T'!$E$20,0,IF(AD2363&lt;&gt;0,M2363/V2363*MIN(12,AD2363),0))</f>
        <v>0</v>
      </c>
      <c r="AF2363" s="37">
        <f t="shared" si="512"/>
        <v>0</v>
      </c>
      <c r="AG2363" s="37">
        <f t="shared" si="513"/>
        <v>0</v>
      </c>
      <c r="AH2363" s="37">
        <f t="shared" si="514"/>
        <v>0</v>
      </c>
      <c r="AI2363" s="35" t="str">
        <f t="shared" si="515"/>
        <v>Nusidėvėjęs</v>
      </c>
      <c r="AJ2363" s="38" t="str">
        <f>IF(AND(F2363&lt;&gt;[3]Pav.tvarkyklė!$B$12,F2363&lt;&gt;[3]Pav.tvarkyklė!$B$13),"GVTNT","X")</f>
        <v>GVTNT</v>
      </c>
      <c r="AK2363" s="39">
        <f t="shared" si="517"/>
        <v>0</v>
      </c>
      <c r="AL2363" s="41"/>
      <c r="AM2363" s="41"/>
      <c r="AN2363" s="41">
        <f t="shared" si="505"/>
        <v>1900</v>
      </c>
      <c r="AO2363" s="41"/>
      <c r="AP2363" s="41"/>
      <c r="AQ2363" s="41"/>
      <c r="AR2363" s="42"/>
      <c r="AS2363" s="42"/>
      <c r="AU2363" s="43">
        <f t="shared" si="506"/>
        <v>0</v>
      </c>
    </row>
    <row r="2364" spans="1:47" ht="15" customHeight="1" x14ac:dyDescent="0.25">
      <c r="A2364" s="11"/>
      <c r="B2364" s="19">
        <v>2533</v>
      </c>
      <c r="C2364" s="74"/>
      <c r="D2364" s="77"/>
      <c r="E2364" s="75"/>
      <c r="F2364" s="74"/>
      <c r="G2364" s="80"/>
      <c r="H2364" s="49"/>
      <c r="I2364" s="79"/>
      <c r="J2364" s="27"/>
      <c r="K2364" s="27"/>
      <c r="L2364" s="79"/>
      <c r="M2364" s="81"/>
      <c r="N2364" s="29">
        <v>0</v>
      </c>
      <c r="O2364" s="30" t="str">
        <f>IF(G2364&lt;=$N$2,"",IF(F2364=[3]Pav.tvarkyklė!$B$13,"",IF(ISBLANK(R2364),"X","")))</f>
        <v/>
      </c>
      <c r="P2364" s="91"/>
      <c r="Q2364" s="63"/>
      <c r="R2364" s="63"/>
      <c r="S2364" s="63"/>
      <c r="T2364" s="63"/>
      <c r="U2364" s="34" t="str">
        <f>IFERROR(INDEX('[3]5.Grup_T'!$G$4:$G$22,MATCH('6.Turtas'!E2364,'[3]5.Grup_T'!$E$4:$E$22,0)),"0")</f>
        <v>0</v>
      </c>
      <c r="V2364" s="35">
        <f t="shared" si="507"/>
        <v>0</v>
      </c>
      <c r="W2364" s="35">
        <f>IF(NOT(ISBLANK(H2364)),(12-DATEDIF(H2364,'[3]1.Pradzia'!$D$13,"m")),0)</f>
        <v>0</v>
      </c>
      <c r="X2364" s="35">
        <f t="shared" si="508"/>
        <v>0</v>
      </c>
      <c r="Y2364" s="35">
        <f t="shared" si="518"/>
        <v>0</v>
      </c>
      <c r="Z2364" s="35">
        <f t="shared" si="516"/>
        <v>0</v>
      </c>
      <c r="AA2364" s="36">
        <f t="shared" si="509"/>
        <v>0</v>
      </c>
      <c r="AB2364" s="36">
        <f t="shared" si="510"/>
        <v>0</v>
      </c>
      <c r="AC2364" s="37">
        <f t="shared" si="511"/>
        <v>0</v>
      </c>
      <c r="AD2364" s="35">
        <f>IF(OR(YEAR(G2364)&lt;2019,O2364="X"),0,IF(ISBLANK(H2364),DATEDIF(G2364,'[3]1.Pradzia'!$D$13,"M"),DATEDIF(G2364,H2364,"m")))</f>
        <v>0</v>
      </c>
      <c r="AE2364" s="37">
        <f>IF(E2364='[3]5.Grup_T'!$E$20,0,IF(AD2364&lt;&gt;0,M2364/V2364*MIN(12,AD2364),0))</f>
        <v>0</v>
      </c>
      <c r="AF2364" s="37">
        <f t="shared" si="512"/>
        <v>0</v>
      </c>
      <c r="AG2364" s="37">
        <f t="shared" si="513"/>
        <v>0</v>
      </c>
      <c r="AH2364" s="37">
        <f t="shared" si="514"/>
        <v>0</v>
      </c>
      <c r="AI2364" s="35" t="str">
        <f t="shared" si="515"/>
        <v>Nusidėvėjęs</v>
      </c>
      <c r="AJ2364" s="38" t="str">
        <f>IF(AND(F2364&lt;&gt;[3]Pav.tvarkyklė!$B$12,F2364&lt;&gt;[3]Pav.tvarkyklė!$B$13),"GVTNT","X")</f>
        <v>GVTNT</v>
      </c>
      <c r="AK2364" s="39">
        <f t="shared" si="517"/>
        <v>0</v>
      </c>
      <c r="AL2364" s="41"/>
      <c r="AM2364" s="41"/>
      <c r="AN2364" s="41">
        <f t="shared" si="505"/>
        <v>1900</v>
      </c>
      <c r="AO2364" s="41"/>
      <c r="AP2364" s="41"/>
      <c r="AQ2364" s="41"/>
      <c r="AR2364" s="42"/>
      <c r="AS2364" s="42"/>
      <c r="AU2364" s="43">
        <f t="shared" si="506"/>
        <v>0</v>
      </c>
    </row>
    <row r="2365" spans="1:47" ht="15" customHeight="1" x14ac:dyDescent="0.25">
      <c r="A2365" s="11"/>
      <c r="B2365" s="19">
        <v>2534</v>
      </c>
      <c r="C2365" s="74"/>
      <c r="D2365" s="87"/>
      <c r="E2365" s="75"/>
      <c r="F2365" s="74"/>
      <c r="G2365" s="80"/>
      <c r="H2365" s="49"/>
      <c r="I2365" s="79"/>
      <c r="J2365" s="27"/>
      <c r="K2365" s="27"/>
      <c r="L2365" s="79"/>
      <c r="M2365" s="81"/>
      <c r="N2365" s="29">
        <v>0</v>
      </c>
      <c r="O2365" s="30" t="str">
        <f>IF(G2365&lt;=$N$2,"",IF(F2365=[3]Pav.tvarkyklė!$B$13,"",IF(ISBLANK(R2365),"X","")))</f>
        <v/>
      </c>
      <c r="P2365" s="91"/>
      <c r="Q2365" s="63"/>
      <c r="R2365" s="63"/>
      <c r="S2365" s="63"/>
      <c r="T2365" s="63"/>
      <c r="U2365" s="34" t="str">
        <f>IFERROR(INDEX('[3]5.Grup_T'!$G$4:$G$22,MATCH('6.Turtas'!E2365,'[3]5.Grup_T'!$E$4:$E$22,0)),"0")</f>
        <v>0</v>
      </c>
      <c r="V2365" s="35">
        <f t="shared" si="507"/>
        <v>0</v>
      </c>
      <c r="W2365" s="35">
        <f>IF(NOT(ISBLANK(H2365)),(12-DATEDIF(H2365,'[3]1.Pradzia'!$D$13,"m")),0)</f>
        <v>0</v>
      </c>
      <c r="X2365" s="35">
        <f t="shared" si="508"/>
        <v>0</v>
      </c>
      <c r="Y2365" s="35">
        <f t="shared" si="518"/>
        <v>0</v>
      </c>
      <c r="Z2365" s="35">
        <f t="shared" si="516"/>
        <v>0</v>
      </c>
      <c r="AA2365" s="36">
        <f t="shared" si="509"/>
        <v>0</v>
      </c>
      <c r="AB2365" s="36">
        <f t="shared" si="510"/>
        <v>0</v>
      </c>
      <c r="AC2365" s="37">
        <f t="shared" si="511"/>
        <v>0</v>
      </c>
      <c r="AD2365" s="35">
        <f>IF(OR(YEAR(G2365)&lt;2019,O2365="X"),0,IF(ISBLANK(H2365),DATEDIF(G2365,'[3]1.Pradzia'!$D$13,"M"),DATEDIF(G2365,H2365,"m")))</f>
        <v>0</v>
      </c>
      <c r="AE2365" s="37">
        <f>IF(E2365='[3]5.Grup_T'!$E$20,0,IF(AD2365&lt;&gt;0,M2365/V2365*MIN(12,AD2365),0))</f>
        <v>0</v>
      </c>
      <c r="AF2365" s="37">
        <f t="shared" si="512"/>
        <v>0</v>
      </c>
      <c r="AG2365" s="37">
        <f t="shared" si="513"/>
        <v>0</v>
      </c>
      <c r="AH2365" s="37">
        <f t="shared" si="514"/>
        <v>0</v>
      </c>
      <c r="AI2365" s="35" t="str">
        <f t="shared" si="515"/>
        <v>Nusidėvėjęs</v>
      </c>
      <c r="AJ2365" s="38" t="str">
        <f>IF(AND(F2365&lt;&gt;[3]Pav.tvarkyklė!$B$12,F2365&lt;&gt;[3]Pav.tvarkyklė!$B$13),"GVTNT","X")</f>
        <v>GVTNT</v>
      </c>
      <c r="AK2365" s="39">
        <f t="shared" si="517"/>
        <v>0</v>
      </c>
      <c r="AL2365" s="41"/>
      <c r="AM2365" s="41"/>
      <c r="AN2365" s="41">
        <f t="shared" si="505"/>
        <v>1900</v>
      </c>
      <c r="AO2365" s="41"/>
      <c r="AP2365" s="41"/>
      <c r="AQ2365" s="41"/>
      <c r="AR2365" s="42"/>
      <c r="AS2365" s="42"/>
      <c r="AU2365" s="43">
        <f t="shared" si="506"/>
        <v>0</v>
      </c>
    </row>
    <row r="2366" spans="1:47" ht="15" customHeight="1" x14ac:dyDescent="0.25">
      <c r="A2366" s="11"/>
      <c r="B2366" s="19">
        <v>2535</v>
      </c>
      <c r="C2366" s="74"/>
      <c r="D2366" s="77"/>
      <c r="E2366" s="75"/>
      <c r="F2366" s="74"/>
      <c r="G2366" s="80"/>
      <c r="H2366" s="49"/>
      <c r="I2366" s="79"/>
      <c r="J2366" s="27"/>
      <c r="K2366" s="27"/>
      <c r="L2366" s="79"/>
      <c r="M2366" s="81"/>
      <c r="N2366" s="29">
        <v>0</v>
      </c>
      <c r="O2366" s="30" t="str">
        <f>IF(G2366&lt;=$N$2,"",IF(F2366=[3]Pav.tvarkyklė!$B$13,"",IF(ISBLANK(R2366),"X","")))</f>
        <v/>
      </c>
      <c r="P2366" s="91"/>
      <c r="Q2366" s="63"/>
      <c r="R2366" s="63"/>
      <c r="S2366" s="63"/>
      <c r="T2366" s="63"/>
      <c r="U2366" s="34" t="str">
        <f>IFERROR(INDEX('[3]5.Grup_T'!$G$4:$G$22,MATCH('6.Turtas'!E2366,'[3]5.Grup_T'!$E$4:$E$22,0)),"0")</f>
        <v>0</v>
      </c>
      <c r="V2366" s="35">
        <f t="shared" si="507"/>
        <v>0</v>
      </c>
      <c r="W2366" s="35">
        <f>IF(NOT(ISBLANK(H2366)),(12-DATEDIF(H2366,'[3]1.Pradzia'!$D$13,"m")),0)</f>
        <v>0</v>
      </c>
      <c r="X2366" s="35">
        <f t="shared" si="508"/>
        <v>0</v>
      </c>
      <c r="Y2366" s="35">
        <f t="shared" si="518"/>
        <v>0</v>
      </c>
      <c r="Z2366" s="35">
        <f t="shared" si="516"/>
        <v>0</v>
      </c>
      <c r="AA2366" s="36">
        <f t="shared" si="509"/>
        <v>0</v>
      </c>
      <c r="AB2366" s="36">
        <f t="shared" si="510"/>
        <v>0</v>
      </c>
      <c r="AC2366" s="37">
        <f t="shared" si="511"/>
        <v>0</v>
      </c>
      <c r="AD2366" s="35">
        <f>IF(OR(YEAR(G2366)&lt;2019,O2366="X"),0,IF(ISBLANK(H2366),DATEDIF(G2366,'[3]1.Pradzia'!$D$13,"M"),DATEDIF(G2366,H2366,"m")))</f>
        <v>0</v>
      </c>
      <c r="AE2366" s="37">
        <f>IF(E2366='[3]5.Grup_T'!$E$20,0,IF(AD2366&lt;&gt;0,M2366/V2366*MIN(12,AD2366),0))</f>
        <v>0</v>
      </c>
      <c r="AF2366" s="37">
        <f t="shared" si="512"/>
        <v>0</v>
      </c>
      <c r="AG2366" s="37">
        <f t="shared" si="513"/>
        <v>0</v>
      </c>
      <c r="AH2366" s="37">
        <f t="shared" si="514"/>
        <v>0</v>
      </c>
      <c r="AI2366" s="35" t="str">
        <f t="shared" si="515"/>
        <v>Nusidėvėjęs</v>
      </c>
      <c r="AJ2366" s="38" t="str">
        <f>IF(AND(F2366&lt;&gt;[3]Pav.tvarkyklė!$B$12,F2366&lt;&gt;[3]Pav.tvarkyklė!$B$13),"GVTNT","X")</f>
        <v>GVTNT</v>
      </c>
      <c r="AK2366" s="39">
        <f t="shared" si="517"/>
        <v>0</v>
      </c>
      <c r="AL2366" s="41"/>
      <c r="AM2366" s="41"/>
      <c r="AN2366" s="41">
        <f t="shared" si="505"/>
        <v>1900</v>
      </c>
      <c r="AO2366" s="41"/>
      <c r="AP2366" s="41"/>
      <c r="AQ2366" s="41"/>
      <c r="AR2366" s="42"/>
      <c r="AS2366" s="42"/>
      <c r="AU2366" s="43">
        <f t="shared" si="506"/>
        <v>0</v>
      </c>
    </row>
    <row r="2367" spans="1:47" ht="15" customHeight="1" x14ac:dyDescent="0.25">
      <c r="A2367" s="11"/>
      <c r="B2367" s="19">
        <v>2536</v>
      </c>
      <c r="C2367" s="74"/>
      <c r="D2367" s="87"/>
      <c r="E2367" s="78"/>
      <c r="F2367" s="74"/>
      <c r="G2367" s="80"/>
      <c r="H2367" s="49"/>
      <c r="I2367" s="79"/>
      <c r="J2367" s="27"/>
      <c r="K2367" s="27"/>
      <c r="L2367" s="79"/>
      <c r="M2367" s="81"/>
      <c r="N2367" s="29">
        <v>0</v>
      </c>
      <c r="O2367" s="30" t="str">
        <f>IF(G2367&lt;=$N$2,"",IF(F2367=[3]Pav.tvarkyklė!$B$13,"",IF(ISBLANK(R2367),"X","")))</f>
        <v/>
      </c>
      <c r="P2367" s="91"/>
      <c r="Q2367" s="63"/>
      <c r="R2367" s="63"/>
      <c r="S2367" s="63"/>
      <c r="T2367" s="63"/>
      <c r="U2367" s="34" t="str">
        <f>IFERROR(INDEX('[3]5.Grup_T'!$G$4:$G$22,MATCH('6.Turtas'!E2367,'[3]5.Grup_T'!$E$4:$E$22,0)),"0")</f>
        <v>0</v>
      </c>
      <c r="V2367" s="35">
        <f t="shared" si="507"/>
        <v>0</v>
      </c>
      <c r="W2367" s="35">
        <f>IF(NOT(ISBLANK(H2367)),(12-DATEDIF(H2367,'[3]1.Pradzia'!$D$13,"m")),0)</f>
        <v>0</v>
      </c>
      <c r="X2367" s="35">
        <f t="shared" si="508"/>
        <v>0</v>
      </c>
      <c r="Y2367" s="35">
        <f t="shared" si="518"/>
        <v>0</v>
      </c>
      <c r="Z2367" s="35">
        <f t="shared" si="516"/>
        <v>0</v>
      </c>
      <c r="AA2367" s="36">
        <f t="shared" si="509"/>
        <v>0</v>
      </c>
      <c r="AB2367" s="36">
        <f t="shared" si="510"/>
        <v>0</v>
      </c>
      <c r="AC2367" s="37">
        <f t="shared" si="511"/>
        <v>0</v>
      </c>
      <c r="AD2367" s="35">
        <f>IF(OR(YEAR(G2367)&lt;2019,O2367="X"),0,IF(ISBLANK(H2367),DATEDIF(G2367,'[3]1.Pradzia'!$D$13,"M"),DATEDIF(G2367,H2367,"m")))</f>
        <v>0</v>
      </c>
      <c r="AE2367" s="37">
        <f>IF(E2367='[3]5.Grup_T'!$E$20,0,IF(AD2367&lt;&gt;0,M2367/V2367*MIN(12,AD2367),0))</f>
        <v>0</v>
      </c>
      <c r="AF2367" s="37">
        <f t="shared" si="512"/>
        <v>0</v>
      </c>
      <c r="AG2367" s="37">
        <f t="shared" si="513"/>
        <v>0</v>
      </c>
      <c r="AH2367" s="37">
        <f t="shared" si="514"/>
        <v>0</v>
      </c>
      <c r="AI2367" s="35" t="str">
        <f t="shared" si="515"/>
        <v>Nusidėvėjęs</v>
      </c>
      <c r="AJ2367" s="38" t="str">
        <f>IF(AND(F2367&lt;&gt;[3]Pav.tvarkyklė!$B$12,F2367&lt;&gt;[3]Pav.tvarkyklė!$B$13),"GVTNT","X")</f>
        <v>GVTNT</v>
      </c>
      <c r="AK2367" s="39">
        <f t="shared" si="517"/>
        <v>0</v>
      </c>
      <c r="AL2367" s="41"/>
      <c r="AM2367" s="41"/>
      <c r="AN2367" s="41">
        <f t="shared" si="505"/>
        <v>1900</v>
      </c>
      <c r="AO2367" s="41"/>
      <c r="AP2367" s="41"/>
      <c r="AQ2367" s="41"/>
      <c r="AR2367" s="42"/>
      <c r="AS2367" s="42"/>
      <c r="AU2367" s="43">
        <f t="shared" si="506"/>
        <v>0</v>
      </c>
    </row>
    <row r="2368" spans="1:47" ht="15" customHeight="1" x14ac:dyDescent="0.25">
      <c r="A2368" s="11"/>
      <c r="B2368" s="19">
        <v>2537</v>
      </c>
      <c r="C2368" s="74"/>
      <c r="D2368" s="87"/>
      <c r="E2368" s="78"/>
      <c r="F2368" s="74"/>
      <c r="G2368" s="80"/>
      <c r="H2368" s="49"/>
      <c r="I2368" s="79"/>
      <c r="J2368" s="27"/>
      <c r="K2368" s="27"/>
      <c r="L2368" s="79"/>
      <c r="M2368" s="81"/>
      <c r="N2368" s="29">
        <v>0</v>
      </c>
      <c r="O2368" s="30" t="str">
        <f>IF(G2368&lt;=$N$2,"",IF(F2368=[3]Pav.tvarkyklė!$B$13,"",IF(ISBLANK(R2368),"X","")))</f>
        <v/>
      </c>
      <c r="P2368" s="91"/>
      <c r="Q2368" s="63"/>
      <c r="R2368" s="63"/>
      <c r="S2368" s="63"/>
      <c r="T2368" s="63"/>
      <c r="U2368" s="34" t="str">
        <f>IFERROR(INDEX('[3]5.Grup_T'!$G$4:$G$22,MATCH('6.Turtas'!E2368,'[3]5.Grup_T'!$E$4:$E$22,0)),"0")</f>
        <v>0</v>
      </c>
      <c r="V2368" s="35">
        <f t="shared" si="507"/>
        <v>0</v>
      </c>
      <c r="W2368" s="35">
        <f>IF(NOT(ISBLANK(H2368)),(12-DATEDIF(H2368,'[3]1.Pradzia'!$D$13,"m")),0)</f>
        <v>0</v>
      </c>
      <c r="X2368" s="35">
        <f t="shared" si="508"/>
        <v>0</v>
      </c>
      <c r="Y2368" s="35">
        <f t="shared" si="518"/>
        <v>0</v>
      </c>
      <c r="Z2368" s="35">
        <f t="shared" si="516"/>
        <v>0</v>
      </c>
      <c r="AA2368" s="36">
        <f t="shared" si="509"/>
        <v>0</v>
      </c>
      <c r="AB2368" s="36">
        <f t="shared" si="510"/>
        <v>0</v>
      </c>
      <c r="AC2368" s="37">
        <f t="shared" si="511"/>
        <v>0</v>
      </c>
      <c r="AD2368" s="35">
        <f>IF(OR(YEAR(G2368)&lt;2019,O2368="X"),0,IF(ISBLANK(H2368),DATEDIF(G2368,'[3]1.Pradzia'!$D$13,"M"),DATEDIF(G2368,H2368,"m")))</f>
        <v>0</v>
      </c>
      <c r="AE2368" s="37">
        <f>IF(E2368='[3]5.Grup_T'!$E$20,0,IF(AD2368&lt;&gt;0,M2368/V2368*MIN(12,AD2368),0))</f>
        <v>0</v>
      </c>
      <c r="AF2368" s="37">
        <f t="shared" si="512"/>
        <v>0</v>
      </c>
      <c r="AG2368" s="37">
        <f t="shared" si="513"/>
        <v>0</v>
      </c>
      <c r="AH2368" s="37">
        <f t="shared" si="514"/>
        <v>0</v>
      </c>
      <c r="AI2368" s="35" t="str">
        <f t="shared" si="515"/>
        <v>Nusidėvėjęs</v>
      </c>
      <c r="AJ2368" s="38" t="str">
        <f>IF(AND(F2368&lt;&gt;[3]Pav.tvarkyklė!$B$12,F2368&lt;&gt;[3]Pav.tvarkyklė!$B$13),"GVTNT","X")</f>
        <v>GVTNT</v>
      </c>
      <c r="AK2368" s="39">
        <f t="shared" si="517"/>
        <v>0</v>
      </c>
      <c r="AL2368" s="41"/>
      <c r="AM2368" s="41"/>
      <c r="AN2368" s="41">
        <f t="shared" si="505"/>
        <v>1900</v>
      </c>
      <c r="AO2368" s="41"/>
      <c r="AP2368" s="41"/>
      <c r="AQ2368" s="41"/>
      <c r="AR2368" s="42"/>
      <c r="AS2368" s="42"/>
      <c r="AU2368" s="43">
        <f t="shared" si="506"/>
        <v>0</v>
      </c>
    </row>
    <row r="2369" spans="1:47" ht="15" customHeight="1" x14ac:dyDescent="0.25">
      <c r="A2369" s="11"/>
      <c r="B2369" s="19">
        <v>2538</v>
      </c>
      <c r="C2369" s="74"/>
      <c r="D2369" s="87"/>
      <c r="E2369" s="78"/>
      <c r="F2369" s="74"/>
      <c r="G2369" s="80"/>
      <c r="H2369" s="49"/>
      <c r="I2369" s="79"/>
      <c r="J2369" s="27"/>
      <c r="K2369" s="27"/>
      <c r="L2369" s="79"/>
      <c r="M2369" s="81"/>
      <c r="N2369" s="29">
        <v>0</v>
      </c>
      <c r="O2369" s="30" t="str">
        <f>IF(G2369&lt;=$N$2,"",IF(F2369=[3]Pav.tvarkyklė!$B$13,"",IF(ISBLANK(R2369),"X","")))</f>
        <v/>
      </c>
      <c r="P2369" s="91"/>
      <c r="Q2369" s="63"/>
      <c r="R2369" s="63"/>
      <c r="S2369" s="63"/>
      <c r="T2369" s="63"/>
      <c r="U2369" s="34" t="str">
        <f>IFERROR(INDEX('[3]5.Grup_T'!$G$4:$G$22,MATCH('6.Turtas'!E2369,'[3]5.Grup_T'!$E$4:$E$22,0)),"0")</f>
        <v>0</v>
      </c>
      <c r="V2369" s="35">
        <f t="shared" si="507"/>
        <v>0</v>
      </c>
      <c r="W2369" s="35">
        <f>IF(NOT(ISBLANK(H2369)),(12-DATEDIF(H2369,'[3]1.Pradzia'!$D$13,"m")),0)</f>
        <v>0</v>
      </c>
      <c r="X2369" s="35">
        <f t="shared" si="508"/>
        <v>0</v>
      </c>
      <c r="Y2369" s="35">
        <f t="shared" si="518"/>
        <v>0</v>
      </c>
      <c r="Z2369" s="35">
        <f t="shared" si="516"/>
        <v>0</v>
      </c>
      <c r="AA2369" s="36">
        <f t="shared" si="509"/>
        <v>0</v>
      </c>
      <c r="AB2369" s="36">
        <f t="shared" si="510"/>
        <v>0</v>
      </c>
      <c r="AC2369" s="37">
        <f t="shared" si="511"/>
        <v>0</v>
      </c>
      <c r="AD2369" s="35">
        <f>IF(OR(YEAR(G2369)&lt;2019,O2369="X"),0,IF(ISBLANK(H2369),DATEDIF(G2369,'[3]1.Pradzia'!$D$13,"M"),DATEDIF(G2369,H2369,"m")))</f>
        <v>0</v>
      </c>
      <c r="AE2369" s="37">
        <f>IF(E2369='[3]5.Grup_T'!$E$20,0,IF(AD2369&lt;&gt;0,M2369/V2369*MIN(12,AD2369),0))</f>
        <v>0</v>
      </c>
      <c r="AF2369" s="37">
        <f t="shared" si="512"/>
        <v>0</v>
      </c>
      <c r="AG2369" s="37">
        <f t="shared" si="513"/>
        <v>0</v>
      </c>
      <c r="AH2369" s="37">
        <f t="shared" si="514"/>
        <v>0</v>
      </c>
      <c r="AI2369" s="35" t="str">
        <f t="shared" si="515"/>
        <v>Nusidėvėjęs</v>
      </c>
      <c r="AJ2369" s="38" t="str">
        <f>IF(AND(F2369&lt;&gt;[3]Pav.tvarkyklė!$B$12,F2369&lt;&gt;[3]Pav.tvarkyklė!$B$13),"GVTNT","X")</f>
        <v>GVTNT</v>
      </c>
      <c r="AK2369" s="39">
        <f t="shared" si="517"/>
        <v>0</v>
      </c>
      <c r="AL2369" s="41"/>
      <c r="AM2369" s="41"/>
      <c r="AN2369" s="41">
        <f t="shared" si="505"/>
        <v>1900</v>
      </c>
      <c r="AO2369" s="41"/>
      <c r="AP2369" s="41"/>
      <c r="AQ2369" s="41"/>
      <c r="AR2369" s="42"/>
      <c r="AS2369" s="42"/>
      <c r="AU2369" s="43">
        <f t="shared" si="506"/>
        <v>0</v>
      </c>
    </row>
    <row r="2370" spans="1:47" ht="15" customHeight="1" x14ac:dyDescent="0.25">
      <c r="A2370" s="11"/>
      <c r="B2370" s="19">
        <v>2539</v>
      </c>
      <c r="C2370" s="74"/>
      <c r="D2370" s="87"/>
      <c r="E2370" s="75"/>
      <c r="F2370" s="74"/>
      <c r="G2370" s="80"/>
      <c r="H2370" s="49"/>
      <c r="I2370" s="79"/>
      <c r="J2370" s="27"/>
      <c r="K2370" s="27"/>
      <c r="L2370" s="79"/>
      <c r="M2370" s="81"/>
      <c r="N2370" s="29">
        <v>0</v>
      </c>
      <c r="O2370" s="30" t="str">
        <f>IF(G2370&lt;=$N$2,"",IF(F2370=[3]Pav.tvarkyklė!$B$13,"",IF(ISBLANK(R2370),"X","")))</f>
        <v/>
      </c>
      <c r="P2370" s="91"/>
      <c r="Q2370" s="63"/>
      <c r="R2370" s="63"/>
      <c r="S2370" s="63"/>
      <c r="T2370" s="63"/>
      <c r="U2370" s="34" t="str">
        <f>IFERROR(INDEX('[3]5.Grup_T'!$G$4:$G$22,MATCH('6.Turtas'!E2370,'[3]5.Grup_T'!$E$4:$E$22,0)),"0")</f>
        <v>0</v>
      </c>
      <c r="V2370" s="35">
        <f t="shared" si="507"/>
        <v>0</v>
      </c>
      <c r="W2370" s="35">
        <f>IF(NOT(ISBLANK(H2370)),(12-DATEDIF(H2370,'[3]1.Pradzia'!$D$13,"m")),0)</f>
        <v>0</v>
      </c>
      <c r="X2370" s="35">
        <f t="shared" si="508"/>
        <v>0</v>
      </c>
      <c r="Y2370" s="35">
        <f t="shared" si="518"/>
        <v>0</v>
      </c>
      <c r="Z2370" s="35">
        <f t="shared" si="516"/>
        <v>0</v>
      </c>
      <c r="AA2370" s="36">
        <f t="shared" si="509"/>
        <v>0</v>
      </c>
      <c r="AB2370" s="36">
        <f t="shared" si="510"/>
        <v>0</v>
      </c>
      <c r="AC2370" s="37">
        <f t="shared" si="511"/>
        <v>0</v>
      </c>
      <c r="AD2370" s="35">
        <f>IF(OR(YEAR(G2370)&lt;2019,O2370="X"),0,IF(ISBLANK(H2370),DATEDIF(G2370,'[3]1.Pradzia'!$D$13,"M"),DATEDIF(G2370,H2370,"m")))</f>
        <v>0</v>
      </c>
      <c r="AE2370" s="37">
        <f>IF(E2370='[3]5.Grup_T'!$E$20,0,IF(AD2370&lt;&gt;0,M2370/V2370*MIN(12,AD2370),0))</f>
        <v>0</v>
      </c>
      <c r="AF2370" s="37">
        <f t="shared" si="512"/>
        <v>0</v>
      </c>
      <c r="AG2370" s="37">
        <f t="shared" si="513"/>
        <v>0</v>
      </c>
      <c r="AH2370" s="37">
        <f t="shared" si="514"/>
        <v>0</v>
      </c>
      <c r="AI2370" s="35" t="str">
        <f t="shared" si="515"/>
        <v>Nusidėvėjęs</v>
      </c>
      <c r="AJ2370" s="38" t="str">
        <f>IF(AND(F2370&lt;&gt;[3]Pav.tvarkyklė!$B$12,F2370&lt;&gt;[3]Pav.tvarkyklė!$B$13),"GVTNT","X")</f>
        <v>GVTNT</v>
      </c>
      <c r="AK2370" s="39">
        <f t="shared" si="517"/>
        <v>0</v>
      </c>
      <c r="AL2370" s="41"/>
      <c r="AM2370" s="41"/>
      <c r="AN2370" s="41">
        <f t="shared" si="505"/>
        <v>1900</v>
      </c>
      <c r="AO2370" s="41"/>
      <c r="AP2370" s="41"/>
      <c r="AQ2370" s="41"/>
      <c r="AR2370" s="42"/>
      <c r="AS2370" s="42"/>
      <c r="AU2370" s="43">
        <f t="shared" si="506"/>
        <v>0</v>
      </c>
    </row>
    <row r="2371" spans="1:47" ht="15" customHeight="1" x14ac:dyDescent="0.25">
      <c r="A2371" s="11"/>
      <c r="B2371" s="19">
        <v>2540</v>
      </c>
      <c r="C2371" s="74"/>
      <c r="D2371" s="87"/>
      <c r="E2371" s="75"/>
      <c r="F2371" s="74"/>
      <c r="G2371" s="80"/>
      <c r="H2371" s="49"/>
      <c r="I2371" s="79"/>
      <c r="J2371" s="27"/>
      <c r="K2371" s="27"/>
      <c r="L2371" s="79"/>
      <c r="M2371" s="81"/>
      <c r="N2371" s="29">
        <v>0</v>
      </c>
      <c r="O2371" s="30" t="str">
        <f>IF(G2371&lt;=$N$2,"",IF(F2371=[3]Pav.tvarkyklė!$B$13,"",IF(ISBLANK(R2371),"X","")))</f>
        <v/>
      </c>
      <c r="P2371" s="91"/>
      <c r="Q2371" s="63"/>
      <c r="R2371" s="63"/>
      <c r="S2371" s="63"/>
      <c r="T2371" s="63"/>
      <c r="U2371" s="34" t="str">
        <f>IFERROR(INDEX('[3]5.Grup_T'!$G$4:$G$22,MATCH('6.Turtas'!E2371,'[3]5.Grup_T'!$E$4:$E$22,0)),"0")</f>
        <v>0</v>
      </c>
      <c r="V2371" s="35">
        <f t="shared" si="507"/>
        <v>0</v>
      </c>
      <c r="W2371" s="35">
        <f>IF(NOT(ISBLANK(H2371)),(12-DATEDIF(H2371,'[3]1.Pradzia'!$D$13,"m")),0)</f>
        <v>0</v>
      </c>
      <c r="X2371" s="35">
        <f t="shared" si="508"/>
        <v>0</v>
      </c>
      <c r="Y2371" s="35">
        <f t="shared" si="518"/>
        <v>0</v>
      </c>
      <c r="Z2371" s="35">
        <f t="shared" si="516"/>
        <v>0</v>
      </c>
      <c r="AA2371" s="36">
        <f t="shared" si="509"/>
        <v>0</v>
      </c>
      <c r="AB2371" s="36">
        <f t="shared" si="510"/>
        <v>0</v>
      </c>
      <c r="AC2371" s="37">
        <f t="shared" si="511"/>
        <v>0</v>
      </c>
      <c r="AD2371" s="35">
        <f>IF(OR(YEAR(G2371)&lt;2019,O2371="X"),0,IF(ISBLANK(H2371),DATEDIF(G2371,'[3]1.Pradzia'!$D$13,"M"),DATEDIF(G2371,H2371,"m")))</f>
        <v>0</v>
      </c>
      <c r="AE2371" s="37">
        <f>IF(E2371='[3]5.Grup_T'!$E$20,0,IF(AD2371&lt;&gt;0,M2371/V2371*MIN(12,AD2371),0))</f>
        <v>0</v>
      </c>
      <c r="AF2371" s="37">
        <f t="shared" si="512"/>
        <v>0</v>
      </c>
      <c r="AG2371" s="37">
        <f t="shared" si="513"/>
        <v>0</v>
      </c>
      <c r="AH2371" s="37">
        <f t="shared" si="514"/>
        <v>0</v>
      </c>
      <c r="AI2371" s="35" t="str">
        <f t="shared" si="515"/>
        <v>Nusidėvėjęs</v>
      </c>
      <c r="AJ2371" s="38" t="str">
        <f>IF(AND(F2371&lt;&gt;[3]Pav.tvarkyklė!$B$12,F2371&lt;&gt;[3]Pav.tvarkyklė!$B$13),"GVTNT","X")</f>
        <v>GVTNT</v>
      </c>
      <c r="AK2371" s="39">
        <f t="shared" si="517"/>
        <v>0</v>
      </c>
      <c r="AL2371" s="41"/>
      <c r="AM2371" s="41"/>
      <c r="AN2371" s="41">
        <f t="shared" si="505"/>
        <v>1900</v>
      </c>
      <c r="AO2371" s="41"/>
      <c r="AP2371" s="41"/>
      <c r="AQ2371" s="41"/>
      <c r="AR2371" s="42"/>
      <c r="AS2371" s="42"/>
      <c r="AU2371" s="43">
        <f t="shared" si="506"/>
        <v>0</v>
      </c>
    </row>
    <row r="2372" spans="1:47" ht="15" customHeight="1" x14ac:dyDescent="0.25">
      <c r="A2372" s="11"/>
      <c r="B2372" s="19">
        <v>2541</v>
      </c>
      <c r="C2372" s="74"/>
      <c r="D2372" s="77"/>
      <c r="E2372" s="75"/>
      <c r="F2372" s="74"/>
      <c r="G2372" s="80"/>
      <c r="H2372" s="49"/>
      <c r="I2372" s="79"/>
      <c r="J2372" s="27"/>
      <c r="K2372" s="27"/>
      <c r="L2372" s="79"/>
      <c r="M2372" s="81"/>
      <c r="N2372" s="29">
        <v>0</v>
      </c>
      <c r="O2372" s="30" t="str">
        <f>IF(G2372&lt;=$N$2,"",IF(F2372=[3]Pav.tvarkyklė!$B$13,"",IF(ISBLANK(R2372),"X","")))</f>
        <v/>
      </c>
      <c r="P2372" s="91"/>
      <c r="Q2372" s="63"/>
      <c r="R2372" s="63"/>
      <c r="S2372" s="63"/>
      <c r="T2372" s="63"/>
      <c r="U2372" s="34" t="str">
        <f>IFERROR(INDEX('[3]5.Grup_T'!$G$4:$G$22,MATCH('6.Turtas'!E2372,'[3]5.Grup_T'!$E$4:$E$22,0)),"0")</f>
        <v>0</v>
      </c>
      <c r="V2372" s="35">
        <f t="shared" si="507"/>
        <v>0</v>
      </c>
      <c r="W2372" s="35">
        <f>IF(NOT(ISBLANK(H2372)),(12-DATEDIF(H2372,'[3]1.Pradzia'!$D$13,"m")),0)</f>
        <v>0</v>
      </c>
      <c r="X2372" s="35">
        <f t="shared" si="508"/>
        <v>0</v>
      </c>
      <c r="Y2372" s="35">
        <f t="shared" si="518"/>
        <v>0</v>
      </c>
      <c r="Z2372" s="35">
        <f t="shared" si="516"/>
        <v>0</v>
      </c>
      <c r="AA2372" s="36">
        <f t="shared" si="509"/>
        <v>0</v>
      </c>
      <c r="AB2372" s="36">
        <f t="shared" si="510"/>
        <v>0</v>
      </c>
      <c r="AC2372" s="37">
        <f t="shared" si="511"/>
        <v>0</v>
      </c>
      <c r="AD2372" s="35">
        <f>IF(OR(YEAR(G2372)&lt;2019,O2372="X"),0,IF(ISBLANK(H2372),DATEDIF(G2372,'[3]1.Pradzia'!$D$13,"M"),DATEDIF(G2372,H2372,"m")))</f>
        <v>0</v>
      </c>
      <c r="AE2372" s="37">
        <f>IF(E2372='[3]5.Grup_T'!$E$20,0,IF(AD2372&lt;&gt;0,M2372/V2372*MIN(12,AD2372),0))</f>
        <v>0</v>
      </c>
      <c r="AF2372" s="37">
        <f t="shared" si="512"/>
        <v>0</v>
      </c>
      <c r="AG2372" s="37">
        <f t="shared" si="513"/>
        <v>0</v>
      </c>
      <c r="AH2372" s="37">
        <f t="shared" si="514"/>
        <v>0</v>
      </c>
      <c r="AI2372" s="35" t="str">
        <f t="shared" si="515"/>
        <v>Nusidėvėjęs</v>
      </c>
      <c r="AJ2372" s="38" t="str">
        <f>IF(AND(F2372&lt;&gt;[3]Pav.tvarkyklė!$B$12,F2372&lt;&gt;[3]Pav.tvarkyklė!$B$13),"GVTNT","X")</f>
        <v>GVTNT</v>
      </c>
      <c r="AK2372" s="39">
        <f t="shared" si="517"/>
        <v>0</v>
      </c>
      <c r="AL2372" s="41"/>
      <c r="AM2372" s="41"/>
      <c r="AN2372" s="41">
        <f t="shared" si="505"/>
        <v>1900</v>
      </c>
      <c r="AO2372" s="41"/>
      <c r="AP2372" s="41"/>
      <c r="AQ2372" s="41"/>
      <c r="AR2372" s="42"/>
      <c r="AS2372" s="42"/>
      <c r="AU2372" s="43">
        <f t="shared" si="506"/>
        <v>0</v>
      </c>
    </row>
    <row r="2373" spans="1:47" ht="15" customHeight="1" x14ac:dyDescent="0.25">
      <c r="A2373" s="11"/>
      <c r="B2373" s="19">
        <v>2542</v>
      </c>
      <c r="C2373" s="74"/>
      <c r="D2373" s="87"/>
      <c r="E2373" s="75"/>
      <c r="F2373" s="74"/>
      <c r="G2373" s="80"/>
      <c r="H2373" s="49"/>
      <c r="I2373" s="79"/>
      <c r="J2373" s="27"/>
      <c r="K2373" s="27"/>
      <c r="L2373" s="79"/>
      <c r="M2373" s="81"/>
      <c r="N2373" s="29">
        <v>0</v>
      </c>
      <c r="O2373" s="30" t="str">
        <f>IF(G2373&lt;=$N$2,"",IF(F2373=[3]Pav.tvarkyklė!$B$13,"",IF(ISBLANK(R2373),"X","")))</f>
        <v/>
      </c>
      <c r="P2373" s="91"/>
      <c r="Q2373" s="63"/>
      <c r="R2373" s="63"/>
      <c r="S2373" s="63"/>
      <c r="T2373" s="63"/>
      <c r="U2373" s="34" t="str">
        <f>IFERROR(INDEX('[3]5.Grup_T'!$G$4:$G$22,MATCH('6.Turtas'!E2373,'[3]5.Grup_T'!$E$4:$E$22,0)),"0")</f>
        <v>0</v>
      </c>
      <c r="V2373" s="35">
        <f t="shared" si="507"/>
        <v>0</v>
      </c>
      <c r="W2373" s="35">
        <f>IF(NOT(ISBLANK(H2373)),(12-DATEDIF(H2373,'[3]1.Pradzia'!$D$13,"m")),0)</f>
        <v>0</v>
      </c>
      <c r="X2373" s="35">
        <f t="shared" si="508"/>
        <v>0</v>
      </c>
      <c r="Y2373" s="35">
        <f t="shared" si="518"/>
        <v>0</v>
      </c>
      <c r="Z2373" s="35">
        <f t="shared" si="516"/>
        <v>0</v>
      </c>
      <c r="AA2373" s="36">
        <f t="shared" si="509"/>
        <v>0</v>
      </c>
      <c r="AB2373" s="36">
        <f t="shared" si="510"/>
        <v>0</v>
      </c>
      <c r="AC2373" s="37">
        <f t="shared" si="511"/>
        <v>0</v>
      </c>
      <c r="AD2373" s="35">
        <f>IF(OR(YEAR(G2373)&lt;2019,O2373="X"),0,IF(ISBLANK(H2373),DATEDIF(G2373,'[3]1.Pradzia'!$D$13,"M"),DATEDIF(G2373,H2373,"m")))</f>
        <v>0</v>
      </c>
      <c r="AE2373" s="37">
        <f>IF(E2373='[3]5.Grup_T'!$E$20,0,IF(AD2373&lt;&gt;0,M2373/V2373*MIN(12,AD2373),0))</f>
        <v>0</v>
      </c>
      <c r="AF2373" s="37">
        <f t="shared" si="512"/>
        <v>0</v>
      </c>
      <c r="AG2373" s="37">
        <f t="shared" si="513"/>
        <v>0</v>
      </c>
      <c r="AH2373" s="37">
        <f t="shared" si="514"/>
        <v>0</v>
      </c>
      <c r="AI2373" s="35" t="str">
        <f t="shared" si="515"/>
        <v>Nusidėvėjęs</v>
      </c>
      <c r="AJ2373" s="38" t="str">
        <f>IF(AND(F2373&lt;&gt;[3]Pav.tvarkyklė!$B$12,F2373&lt;&gt;[3]Pav.tvarkyklė!$B$13),"GVTNT","X")</f>
        <v>GVTNT</v>
      </c>
      <c r="AK2373" s="39">
        <f t="shared" si="517"/>
        <v>0</v>
      </c>
      <c r="AL2373" s="41"/>
      <c r="AM2373" s="41"/>
      <c r="AN2373" s="41">
        <f t="shared" ref="AN2373:AN2436" si="519">YEAR(G2373)</f>
        <v>1900</v>
      </c>
      <c r="AO2373" s="41"/>
      <c r="AP2373" s="41"/>
      <c r="AQ2373" s="41"/>
      <c r="AR2373" s="42"/>
      <c r="AS2373" s="42"/>
      <c r="AU2373" s="43">
        <f t="shared" ref="AU2373:AU2436" si="520">AF2373-AT2373</f>
        <v>0</v>
      </c>
    </row>
    <row r="2374" spans="1:47" ht="15" customHeight="1" x14ac:dyDescent="0.25">
      <c r="A2374" s="11"/>
      <c r="B2374" s="19">
        <v>2543</v>
      </c>
      <c r="C2374" s="74"/>
      <c r="D2374" s="77"/>
      <c r="E2374" s="75"/>
      <c r="F2374" s="74"/>
      <c r="G2374" s="80"/>
      <c r="H2374" s="49"/>
      <c r="I2374" s="79"/>
      <c r="J2374" s="27"/>
      <c r="K2374" s="27"/>
      <c r="L2374" s="79"/>
      <c r="M2374" s="81"/>
      <c r="N2374" s="29">
        <v>0</v>
      </c>
      <c r="O2374" s="30" t="str">
        <f>IF(G2374&lt;=$N$2,"",IF(F2374=[3]Pav.tvarkyklė!$B$13,"",IF(ISBLANK(R2374),"X","")))</f>
        <v/>
      </c>
      <c r="P2374" s="91"/>
      <c r="Q2374" s="63"/>
      <c r="R2374" s="63"/>
      <c r="S2374" s="63"/>
      <c r="T2374" s="63"/>
      <c r="U2374" s="34" t="str">
        <f>IFERROR(INDEX('[3]5.Grup_T'!$G$4:$G$22,MATCH('6.Turtas'!E2374,'[3]5.Grup_T'!$E$4:$E$22,0)),"0")</f>
        <v>0</v>
      </c>
      <c r="V2374" s="35">
        <f t="shared" si="507"/>
        <v>0</v>
      </c>
      <c r="W2374" s="35">
        <f>IF(NOT(ISBLANK(H2374)),(12-DATEDIF(H2374,'[3]1.Pradzia'!$D$13,"m")),0)</f>
        <v>0</v>
      </c>
      <c r="X2374" s="35">
        <f t="shared" si="508"/>
        <v>0</v>
      </c>
      <c r="Y2374" s="35">
        <f t="shared" si="518"/>
        <v>0</v>
      </c>
      <c r="Z2374" s="35">
        <f t="shared" si="516"/>
        <v>0</v>
      </c>
      <c r="AA2374" s="36">
        <f t="shared" si="509"/>
        <v>0</v>
      </c>
      <c r="AB2374" s="36">
        <f t="shared" si="510"/>
        <v>0</v>
      </c>
      <c r="AC2374" s="37">
        <f t="shared" si="511"/>
        <v>0</v>
      </c>
      <c r="AD2374" s="35">
        <f>IF(OR(YEAR(G2374)&lt;2019,O2374="X"),0,IF(ISBLANK(H2374),DATEDIF(G2374,'[3]1.Pradzia'!$D$13,"M"),DATEDIF(G2374,H2374,"m")))</f>
        <v>0</v>
      </c>
      <c r="AE2374" s="37">
        <f>IF(E2374='[3]5.Grup_T'!$E$20,0,IF(AD2374&lt;&gt;0,M2374/V2374*MIN(12,AD2374),0))</f>
        <v>0</v>
      </c>
      <c r="AF2374" s="37">
        <f t="shared" si="512"/>
        <v>0</v>
      </c>
      <c r="AG2374" s="37">
        <f t="shared" si="513"/>
        <v>0</v>
      </c>
      <c r="AH2374" s="37">
        <f t="shared" si="514"/>
        <v>0</v>
      </c>
      <c r="AI2374" s="35" t="str">
        <f t="shared" si="515"/>
        <v>Nusidėvėjęs</v>
      </c>
      <c r="AJ2374" s="38" t="str">
        <f>IF(AND(F2374&lt;&gt;[3]Pav.tvarkyklė!$B$12,F2374&lt;&gt;[3]Pav.tvarkyklė!$B$13),"GVTNT","X")</f>
        <v>GVTNT</v>
      </c>
      <c r="AK2374" s="39">
        <f t="shared" si="517"/>
        <v>0</v>
      </c>
      <c r="AL2374" s="41"/>
      <c r="AM2374" s="41"/>
      <c r="AN2374" s="41">
        <f t="shared" si="519"/>
        <v>1900</v>
      </c>
      <c r="AO2374" s="41"/>
      <c r="AP2374" s="41"/>
      <c r="AQ2374" s="41"/>
      <c r="AR2374" s="42"/>
      <c r="AS2374" s="42"/>
      <c r="AU2374" s="43">
        <f t="shared" si="520"/>
        <v>0</v>
      </c>
    </row>
    <row r="2375" spans="1:47" ht="15" customHeight="1" x14ac:dyDescent="0.25">
      <c r="A2375" s="11"/>
      <c r="B2375" s="19">
        <v>2544</v>
      </c>
      <c r="C2375" s="74"/>
      <c r="D2375" s="87"/>
      <c r="E2375" s="75"/>
      <c r="F2375" s="74"/>
      <c r="G2375" s="80"/>
      <c r="H2375" s="49"/>
      <c r="I2375" s="79"/>
      <c r="J2375" s="27"/>
      <c r="K2375" s="27"/>
      <c r="L2375" s="79"/>
      <c r="M2375" s="81"/>
      <c r="N2375" s="29">
        <v>0</v>
      </c>
      <c r="O2375" s="30" t="str">
        <f>IF(G2375&lt;=$N$2,"",IF(F2375=[3]Pav.tvarkyklė!$B$13,"",IF(ISBLANK(R2375),"X","")))</f>
        <v/>
      </c>
      <c r="P2375" s="91"/>
      <c r="Q2375" s="63"/>
      <c r="R2375" s="63"/>
      <c r="S2375" s="63"/>
      <c r="T2375" s="63"/>
      <c r="U2375" s="34" t="str">
        <f>IFERROR(INDEX('[3]5.Grup_T'!$G$4:$G$22,MATCH('6.Turtas'!E2375,'[3]5.Grup_T'!$E$4:$E$22,0)),"0")</f>
        <v>0</v>
      </c>
      <c r="V2375" s="35">
        <f t="shared" si="507"/>
        <v>0</v>
      </c>
      <c r="W2375" s="35">
        <f>IF(NOT(ISBLANK(H2375)),(12-DATEDIF(H2375,'[3]1.Pradzia'!$D$13,"m")),0)</f>
        <v>0</v>
      </c>
      <c r="X2375" s="35">
        <f t="shared" si="508"/>
        <v>0</v>
      </c>
      <c r="Y2375" s="35">
        <f t="shared" si="518"/>
        <v>0</v>
      </c>
      <c r="Z2375" s="35">
        <f t="shared" si="516"/>
        <v>0</v>
      </c>
      <c r="AA2375" s="36">
        <f t="shared" si="509"/>
        <v>0</v>
      </c>
      <c r="AB2375" s="36">
        <f t="shared" si="510"/>
        <v>0</v>
      </c>
      <c r="AC2375" s="37">
        <f t="shared" si="511"/>
        <v>0</v>
      </c>
      <c r="AD2375" s="35">
        <f>IF(OR(YEAR(G2375)&lt;2019,O2375="X"),0,IF(ISBLANK(H2375),DATEDIF(G2375,'[3]1.Pradzia'!$D$13,"M"),DATEDIF(G2375,H2375,"m")))</f>
        <v>0</v>
      </c>
      <c r="AE2375" s="37">
        <f>IF(E2375='[3]5.Grup_T'!$E$20,0,IF(AD2375&lt;&gt;0,M2375/V2375*MIN(12,AD2375),0))</f>
        <v>0</v>
      </c>
      <c r="AF2375" s="37">
        <f t="shared" si="512"/>
        <v>0</v>
      </c>
      <c r="AG2375" s="37">
        <f t="shared" si="513"/>
        <v>0</v>
      </c>
      <c r="AH2375" s="37">
        <f t="shared" si="514"/>
        <v>0</v>
      </c>
      <c r="AI2375" s="35" t="str">
        <f t="shared" si="515"/>
        <v>Nusidėvėjęs</v>
      </c>
      <c r="AJ2375" s="38" t="str">
        <f>IF(AND(F2375&lt;&gt;[3]Pav.tvarkyklė!$B$12,F2375&lt;&gt;[3]Pav.tvarkyklė!$B$13),"GVTNT","X")</f>
        <v>GVTNT</v>
      </c>
      <c r="AK2375" s="39">
        <f t="shared" si="517"/>
        <v>0</v>
      </c>
      <c r="AL2375" s="41"/>
      <c r="AM2375" s="41"/>
      <c r="AN2375" s="41">
        <f t="shared" si="519"/>
        <v>1900</v>
      </c>
      <c r="AO2375" s="41"/>
      <c r="AP2375" s="41"/>
      <c r="AQ2375" s="41"/>
      <c r="AR2375" s="42"/>
      <c r="AS2375" s="42"/>
      <c r="AU2375" s="43">
        <f t="shared" si="520"/>
        <v>0</v>
      </c>
    </row>
    <row r="2376" spans="1:47" ht="15" customHeight="1" x14ac:dyDescent="0.25">
      <c r="A2376" s="11"/>
      <c r="B2376" s="19">
        <v>2545</v>
      </c>
      <c r="C2376" s="74"/>
      <c r="D2376" s="77"/>
      <c r="E2376" s="75"/>
      <c r="F2376" s="74"/>
      <c r="G2376" s="80"/>
      <c r="H2376" s="49"/>
      <c r="I2376" s="79"/>
      <c r="J2376" s="27"/>
      <c r="K2376" s="27"/>
      <c r="L2376" s="79"/>
      <c r="M2376" s="81"/>
      <c r="N2376" s="29">
        <v>0</v>
      </c>
      <c r="O2376" s="30" t="str">
        <f>IF(G2376&lt;=$N$2,"",IF(F2376=[3]Pav.tvarkyklė!$B$13,"",IF(ISBLANK(R2376),"X","")))</f>
        <v/>
      </c>
      <c r="P2376" s="91"/>
      <c r="Q2376" s="63"/>
      <c r="R2376" s="63"/>
      <c r="S2376" s="63"/>
      <c r="T2376" s="63"/>
      <c r="U2376" s="34" t="str">
        <f>IFERROR(INDEX('[3]5.Grup_T'!$G$4:$G$22,MATCH('6.Turtas'!E2376,'[3]5.Grup_T'!$E$4:$E$22,0)),"0")</f>
        <v>0</v>
      </c>
      <c r="V2376" s="35">
        <f t="shared" si="507"/>
        <v>0</v>
      </c>
      <c r="W2376" s="35">
        <f>IF(NOT(ISBLANK(H2376)),(12-DATEDIF(H2376,'[3]1.Pradzia'!$D$13,"m")),0)</f>
        <v>0</v>
      </c>
      <c r="X2376" s="35">
        <f t="shared" si="508"/>
        <v>0</v>
      </c>
      <c r="Y2376" s="35">
        <f t="shared" si="518"/>
        <v>0</v>
      </c>
      <c r="Z2376" s="35">
        <f t="shared" si="516"/>
        <v>0</v>
      </c>
      <c r="AA2376" s="36">
        <f t="shared" si="509"/>
        <v>0</v>
      </c>
      <c r="AB2376" s="36">
        <f t="shared" si="510"/>
        <v>0</v>
      </c>
      <c r="AC2376" s="37">
        <f t="shared" si="511"/>
        <v>0</v>
      </c>
      <c r="AD2376" s="35">
        <f>IF(OR(YEAR(G2376)&lt;2019,O2376="X"),0,IF(ISBLANK(H2376),DATEDIF(G2376,'[3]1.Pradzia'!$D$13,"M"),DATEDIF(G2376,H2376,"m")))</f>
        <v>0</v>
      </c>
      <c r="AE2376" s="37">
        <f>IF(E2376='[3]5.Grup_T'!$E$20,0,IF(AD2376&lt;&gt;0,M2376/V2376*MIN(12,AD2376),0))</f>
        <v>0</v>
      </c>
      <c r="AF2376" s="37">
        <f t="shared" si="512"/>
        <v>0</v>
      </c>
      <c r="AG2376" s="37">
        <f t="shared" si="513"/>
        <v>0</v>
      </c>
      <c r="AH2376" s="37">
        <f t="shared" si="514"/>
        <v>0</v>
      </c>
      <c r="AI2376" s="35" t="str">
        <f t="shared" si="515"/>
        <v>Nusidėvėjęs</v>
      </c>
      <c r="AJ2376" s="38" t="str">
        <f>IF(AND(F2376&lt;&gt;[3]Pav.tvarkyklė!$B$12,F2376&lt;&gt;[3]Pav.tvarkyklė!$B$13),"GVTNT","X")</f>
        <v>GVTNT</v>
      </c>
      <c r="AK2376" s="39">
        <f t="shared" si="517"/>
        <v>0</v>
      </c>
      <c r="AL2376" s="41"/>
      <c r="AM2376" s="41"/>
      <c r="AN2376" s="41">
        <f t="shared" si="519"/>
        <v>1900</v>
      </c>
      <c r="AO2376" s="41"/>
      <c r="AP2376" s="41"/>
      <c r="AQ2376" s="41"/>
      <c r="AR2376" s="42"/>
      <c r="AS2376" s="42"/>
      <c r="AU2376" s="43">
        <f t="shared" si="520"/>
        <v>0</v>
      </c>
    </row>
    <row r="2377" spans="1:47" ht="15" customHeight="1" x14ac:dyDescent="0.25">
      <c r="A2377" s="11"/>
      <c r="B2377" s="19">
        <v>2546</v>
      </c>
      <c r="C2377" s="74"/>
      <c r="D2377" s="87"/>
      <c r="E2377" s="75"/>
      <c r="F2377" s="74"/>
      <c r="G2377" s="80"/>
      <c r="H2377" s="49"/>
      <c r="I2377" s="79"/>
      <c r="J2377" s="27"/>
      <c r="K2377" s="27"/>
      <c r="L2377" s="79"/>
      <c r="M2377" s="81"/>
      <c r="N2377" s="29">
        <v>0</v>
      </c>
      <c r="O2377" s="30" t="str">
        <f>IF(G2377&lt;=$N$2,"",IF(F2377=[3]Pav.tvarkyklė!$B$13,"",IF(ISBLANK(R2377),"X","")))</f>
        <v/>
      </c>
      <c r="P2377" s="91"/>
      <c r="Q2377" s="63"/>
      <c r="R2377" s="63"/>
      <c r="S2377" s="63"/>
      <c r="T2377" s="63"/>
      <c r="U2377" s="34" t="str">
        <f>IFERROR(INDEX('[3]5.Grup_T'!$G$4:$G$22,MATCH('6.Turtas'!E2377,'[3]5.Grup_T'!$E$4:$E$22,0)),"0")</f>
        <v>0</v>
      </c>
      <c r="V2377" s="35">
        <f t="shared" si="507"/>
        <v>0</v>
      </c>
      <c r="W2377" s="35">
        <f>IF(NOT(ISBLANK(H2377)),(12-DATEDIF(H2377,'[3]1.Pradzia'!$D$13,"m")),0)</f>
        <v>0</v>
      </c>
      <c r="X2377" s="35">
        <f t="shared" si="508"/>
        <v>0</v>
      </c>
      <c r="Y2377" s="35">
        <f t="shared" si="518"/>
        <v>0</v>
      </c>
      <c r="Z2377" s="35">
        <f t="shared" si="516"/>
        <v>0</v>
      </c>
      <c r="AA2377" s="36">
        <f t="shared" si="509"/>
        <v>0</v>
      </c>
      <c r="AB2377" s="36">
        <f t="shared" si="510"/>
        <v>0</v>
      </c>
      <c r="AC2377" s="37">
        <f t="shared" si="511"/>
        <v>0</v>
      </c>
      <c r="AD2377" s="35">
        <f>IF(OR(YEAR(G2377)&lt;2019,O2377="X"),0,IF(ISBLANK(H2377),DATEDIF(G2377,'[3]1.Pradzia'!$D$13,"M"),DATEDIF(G2377,H2377,"m")))</f>
        <v>0</v>
      </c>
      <c r="AE2377" s="37">
        <f>IF(E2377='[3]5.Grup_T'!$E$20,0,IF(AD2377&lt;&gt;0,M2377/V2377*MIN(12,AD2377),0))</f>
        <v>0</v>
      </c>
      <c r="AF2377" s="37">
        <f t="shared" si="512"/>
        <v>0</v>
      </c>
      <c r="AG2377" s="37">
        <f t="shared" si="513"/>
        <v>0</v>
      </c>
      <c r="AH2377" s="37">
        <f t="shared" si="514"/>
        <v>0</v>
      </c>
      <c r="AI2377" s="35" t="str">
        <f t="shared" si="515"/>
        <v>Nusidėvėjęs</v>
      </c>
      <c r="AJ2377" s="38" t="str">
        <f>IF(AND(F2377&lt;&gt;[3]Pav.tvarkyklė!$B$12,F2377&lt;&gt;[3]Pav.tvarkyklė!$B$13),"GVTNT","X")</f>
        <v>GVTNT</v>
      </c>
      <c r="AK2377" s="39">
        <f t="shared" si="517"/>
        <v>0</v>
      </c>
      <c r="AL2377" s="41"/>
      <c r="AM2377" s="41"/>
      <c r="AN2377" s="41">
        <f t="shared" si="519"/>
        <v>1900</v>
      </c>
      <c r="AO2377" s="41"/>
      <c r="AP2377" s="41"/>
      <c r="AQ2377" s="41"/>
      <c r="AR2377" s="42"/>
      <c r="AS2377" s="42"/>
      <c r="AU2377" s="43">
        <f t="shared" si="520"/>
        <v>0</v>
      </c>
    </row>
    <row r="2378" spans="1:47" ht="15" customHeight="1" x14ac:dyDescent="0.25">
      <c r="A2378" s="11"/>
      <c r="B2378" s="19">
        <v>2547</v>
      </c>
      <c r="C2378" s="74"/>
      <c r="D2378" s="77"/>
      <c r="E2378" s="75"/>
      <c r="F2378" s="74"/>
      <c r="G2378" s="80"/>
      <c r="H2378" s="49"/>
      <c r="I2378" s="79"/>
      <c r="J2378" s="27"/>
      <c r="K2378" s="27"/>
      <c r="L2378" s="79"/>
      <c r="M2378" s="81"/>
      <c r="N2378" s="29">
        <v>0</v>
      </c>
      <c r="O2378" s="30" t="str">
        <f>IF(G2378&lt;=$N$2,"",IF(F2378=[3]Pav.tvarkyklė!$B$13,"",IF(ISBLANK(R2378),"X","")))</f>
        <v/>
      </c>
      <c r="P2378" s="91"/>
      <c r="Q2378" s="63"/>
      <c r="R2378" s="63"/>
      <c r="S2378" s="63"/>
      <c r="T2378" s="63"/>
      <c r="U2378" s="34" t="str">
        <f>IFERROR(INDEX('[3]5.Grup_T'!$G$4:$G$22,MATCH('6.Turtas'!E2378,'[3]5.Grup_T'!$E$4:$E$22,0)),"0")</f>
        <v>0</v>
      </c>
      <c r="V2378" s="35">
        <f t="shared" si="507"/>
        <v>0</v>
      </c>
      <c r="W2378" s="35">
        <f>IF(NOT(ISBLANK(H2378)),(12-DATEDIF(H2378,'[3]1.Pradzia'!$D$13,"m")),0)</f>
        <v>0</v>
      </c>
      <c r="X2378" s="35">
        <f t="shared" si="508"/>
        <v>0</v>
      </c>
      <c r="Y2378" s="35">
        <f t="shared" si="518"/>
        <v>0</v>
      </c>
      <c r="Z2378" s="35">
        <f t="shared" si="516"/>
        <v>0</v>
      </c>
      <c r="AA2378" s="36">
        <f t="shared" si="509"/>
        <v>0</v>
      </c>
      <c r="AB2378" s="36">
        <f t="shared" si="510"/>
        <v>0</v>
      </c>
      <c r="AC2378" s="37">
        <f t="shared" si="511"/>
        <v>0</v>
      </c>
      <c r="AD2378" s="35">
        <f>IF(OR(YEAR(G2378)&lt;2019,O2378="X"),0,IF(ISBLANK(H2378),DATEDIF(G2378,'[3]1.Pradzia'!$D$13,"M"),DATEDIF(G2378,H2378,"m")))</f>
        <v>0</v>
      </c>
      <c r="AE2378" s="37">
        <f>IF(E2378='[3]5.Grup_T'!$E$20,0,IF(AD2378&lt;&gt;0,M2378/V2378*MIN(12,AD2378),0))</f>
        <v>0</v>
      </c>
      <c r="AF2378" s="37">
        <f t="shared" si="512"/>
        <v>0</v>
      </c>
      <c r="AG2378" s="37">
        <f t="shared" si="513"/>
        <v>0</v>
      </c>
      <c r="AH2378" s="37">
        <f t="shared" si="514"/>
        <v>0</v>
      </c>
      <c r="AI2378" s="35" t="str">
        <f t="shared" si="515"/>
        <v>Nusidėvėjęs</v>
      </c>
      <c r="AJ2378" s="38" t="str">
        <f>IF(AND(F2378&lt;&gt;[3]Pav.tvarkyklė!$B$12,F2378&lt;&gt;[3]Pav.tvarkyklė!$B$13),"GVTNT","X")</f>
        <v>GVTNT</v>
      </c>
      <c r="AK2378" s="39">
        <f t="shared" si="517"/>
        <v>0</v>
      </c>
      <c r="AL2378" s="41"/>
      <c r="AM2378" s="41"/>
      <c r="AN2378" s="41">
        <f t="shared" si="519"/>
        <v>1900</v>
      </c>
      <c r="AO2378" s="41"/>
      <c r="AP2378" s="41"/>
      <c r="AQ2378" s="41"/>
      <c r="AR2378" s="42"/>
      <c r="AS2378" s="42"/>
      <c r="AU2378" s="43">
        <f t="shared" si="520"/>
        <v>0</v>
      </c>
    </row>
    <row r="2379" spans="1:47" ht="15" customHeight="1" x14ac:dyDescent="0.25">
      <c r="A2379" s="11"/>
      <c r="B2379" s="19">
        <v>2548</v>
      </c>
      <c r="C2379" s="74"/>
      <c r="D2379" s="77"/>
      <c r="E2379" s="75"/>
      <c r="F2379" s="74"/>
      <c r="G2379" s="80"/>
      <c r="H2379" s="49"/>
      <c r="I2379" s="79"/>
      <c r="J2379" s="27"/>
      <c r="K2379" s="27"/>
      <c r="L2379" s="79"/>
      <c r="M2379" s="81"/>
      <c r="N2379" s="29">
        <v>0</v>
      </c>
      <c r="O2379" s="30" t="str">
        <f>IF(G2379&lt;=$N$2,"",IF(F2379=[3]Pav.tvarkyklė!$B$13,"",IF(ISBLANK(R2379),"X","")))</f>
        <v/>
      </c>
      <c r="P2379" s="91"/>
      <c r="Q2379" s="63"/>
      <c r="R2379" s="63"/>
      <c r="S2379" s="63"/>
      <c r="T2379" s="63"/>
      <c r="U2379" s="34" t="str">
        <f>IFERROR(INDEX('[3]5.Grup_T'!$G$4:$G$22,MATCH('6.Turtas'!E2379,'[3]5.Grup_T'!$E$4:$E$22,0)),"0")</f>
        <v>0</v>
      </c>
      <c r="V2379" s="35">
        <f t="shared" si="507"/>
        <v>0</v>
      </c>
      <c r="W2379" s="35">
        <f>IF(NOT(ISBLANK(H2379)),(12-DATEDIF(H2379,'[3]1.Pradzia'!$D$13,"m")),0)</f>
        <v>0</v>
      </c>
      <c r="X2379" s="35">
        <f t="shared" si="508"/>
        <v>0</v>
      </c>
      <c r="Y2379" s="35">
        <f t="shared" si="518"/>
        <v>0</v>
      </c>
      <c r="Z2379" s="35">
        <f t="shared" si="516"/>
        <v>0</v>
      </c>
      <c r="AA2379" s="36">
        <f t="shared" si="509"/>
        <v>0</v>
      </c>
      <c r="AB2379" s="36">
        <f t="shared" si="510"/>
        <v>0</v>
      </c>
      <c r="AC2379" s="37">
        <f t="shared" si="511"/>
        <v>0</v>
      </c>
      <c r="AD2379" s="35">
        <f>IF(OR(YEAR(G2379)&lt;2019,O2379="X"),0,IF(ISBLANK(H2379),DATEDIF(G2379,'[3]1.Pradzia'!$D$13,"M"),DATEDIF(G2379,H2379,"m")))</f>
        <v>0</v>
      </c>
      <c r="AE2379" s="37">
        <f>IF(E2379='[3]5.Grup_T'!$E$20,0,IF(AD2379&lt;&gt;0,M2379/V2379*MIN(12,AD2379),0))</f>
        <v>0</v>
      </c>
      <c r="AF2379" s="37">
        <f t="shared" si="512"/>
        <v>0</v>
      </c>
      <c r="AG2379" s="37">
        <f t="shared" si="513"/>
        <v>0</v>
      </c>
      <c r="AH2379" s="37">
        <f t="shared" si="514"/>
        <v>0</v>
      </c>
      <c r="AI2379" s="35" t="str">
        <f t="shared" si="515"/>
        <v>Nusidėvėjęs</v>
      </c>
      <c r="AJ2379" s="38" t="str">
        <f>IF(AND(F2379&lt;&gt;[3]Pav.tvarkyklė!$B$12,F2379&lt;&gt;[3]Pav.tvarkyklė!$B$13),"GVTNT","X")</f>
        <v>GVTNT</v>
      </c>
      <c r="AK2379" s="39">
        <f t="shared" si="517"/>
        <v>0</v>
      </c>
      <c r="AL2379" s="41"/>
      <c r="AM2379" s="41"/>
      <c r="AN2379" s="41">
        <f t="shared" si="519"/>
        <v>1900</v>
      </c>
      <c r="AO2379" s="41"/>
      <c r="AP2379" s="41"/>
      <c r="AQ2379" s="41"/>
      <c r="AR2379" s="42"/>
      <c r="AS2379" s="42"/>
      <c r="AU2379" s="43">
        <f t="shared" si="520"/>
        <v>0</v>
      </c>
    </row>
    <row r="2380" spans="1:47" ht="15" customHeight="1" x14ac:dyDescent="0.25">
      <c r="A2380" s="11"/>
      <c r="B2380" s="19">
        <v>2549</v>
      </c>
      <c r="C2380" s="74"/>
      <c r="D2380" s="87"/>
      <c r="E2380" s="75"/>
      <c r="F2380" s="74"/>
      <c r="G2380" s="80"/>
      <c r="H2380" s="49"/>
      <c r="I2380" s="79"/>
      <c r="J2380" s="27"/>
      <c r="K2380" s="27"/>
      <c r="L2380" s="79"/>
      <c r="M2380" s="81"/>
      <c r="N2380" s="29">
        <v>0</v>
      </c>
      <c r="O2380" s="30" t="str">
        <f>IF(G2380&lt;=$N$2,"",IF(F2380=[3]Pav.tvarkyklė!$B$13,"",IF(ISBLANK(R2380),"X","")))</f>
        <v/>
      </c>
      <c r="P2380" s="91"/>
      <c r="Q2380" s="63"/>
      <c r="R2380" s="63"/>
      <c r="S2380" s="63"/>
      <c r="T2380" s="63"/>
      <c r="U2380" s="34" t="str">
        <f>IFERROR(INDEX('[3]5.Grup_T'!$G$4:$G$22,MATCH('6.Turtas'!E2380,'[3]5.Grup_T'!$E$4:$E$22,0)),"0")</f>
        <v>0</v>
      </c>
      <c r="V2380" s="35">
        <f t="shared" si="507"/>
        <v>0</v>
      </c>
      <c r="W2380" s="35">
        <f>IF(NOT(ISBLANK(H2380)),(12-DATEDIF(H2380,'[3]1.Pradzia'!$D$13,"m")),0)</f>
        <v>0</v>
      </c>
      <c r="X2380" s="35">
        <f t="shared" si="508"/>
        <v>0</v>
      </c>
      <c r="Y2380" s="35">
        <f t="shared" si="518"/>
        <v>0</v>
      </c>
      <c r="Z2380" s="35">
        <f t="shared" si="516"/>
        <v>0</v>
      </c>
      <c r="AA2380" s="36">
        <f t="shared" si="509"/>
        <v>0</v>
      </c>
      <c r="AB2380" s="36">
        <f t="shared" si="510"/>
        <v>0</v>
      </c>
      <c r="AC2380" s="37">
        <f t="shared" si="511"/>
        <v>0</v>
      </c>
      <c r="AD2380" s="35">
        <f>IF(OR(YEAR(G2380)&lt;2019,O2380="X"),0,IF(ISBLANK(H2380),DATEDIF(G2380,'[3]1.Pradzia'!$D$13,"M"),DATEDIF(G2380,H2380,"m")))</f>
        <v>0</v>
      </c>
      <c r="AE2380" s="37">
        <f>IF(E2380='[3]5.Grup_T'!$E$20,0,IF(AD2380&lt;&gt;0,M2380/V2380*MIN(12,AD2380),0))</f>
        <v>0</v>
      </c>
      <c r="AF2380" s="37">
        <f t="shared" si="512"/>
        <v>0</v>
      </c>
      <c r="AG2380" s="37">
        <f t="shared" si="513"/>
        <v>0</v>
      </c>
      <c r="AH2380" s="37">
        <f t="shared" si="514"/>
        <v>0</v>
      </c>
      <c r="AI2380" s="35" t="str">
        <f t="shared" si="515"/>
        <v>Nusidėvėjęs</v>
      </c>
      <c r="AJ2380" s="38" t="str">
        <f>IF(AND(F2380&lt;&gt;[3]Pav.tvarkyklė!$B$12,F2380&lt;&gt;[3]Pav.tvarkyklė!$B$13),"GVTNT","X")</f>
        <v>GVTNT</v>
      </c>
      <c r="AK2380" s="39">
        <f t="shared" si="517"/>
        <v>0</v>
      </c>
      <c r="AL2380" s="41"/>
      <c r="AM2380" s="41"/>
      <c r="AN2380" s="41">
        <f t="shared" si="519"/>
        <v>1900</v>
      </c>
      <c r="AO2380" s="41"/>
      <c r="AP2380" s="41"/>
      <c r="AQ2380" s="41"/>
      <c r="AR2380" s="42"/>
      <c r="AS2380" s="42"/>
      <c r="AU2380" s="43">
        <f t="shared" si="520"/>
        <v>0</v>
      </c>
    </row>
    <row r="2381" spans="1:47" ht="15" customHeight="1" x14ac:dyDescent="0.25">
      <c r="A2381" s="11"/>
      <c r="B2381" s="19">
        <v>2550</v>
      </c>
      <c r="C2381" s="74"/>
      <c r="D2381" s="87"/>
      <c r="E2381" s="75"/>
      <c r="F2381" s="74"/>
      <c r="G2381" s="80"/>
      <c r="H2381" s="49"/>
      <c r="I2381" s="79"/>
      <c r="J2381" s="27"/>
      <c r="K2381" s="27"/>
      <c r="L2381" s="79"/>
      <c r="M2381" s="81"/>
      <c r="N2381" s="29">
        <v>0</v>
      </c>
      <c r="O2381" s="30" t="str">
        <f>IF(G2381&lt;=$N$2,"",IF(F2381=[3]Pav.tvarkyklė!$B$13,"",IF(ISBLANK(R2381),"X","")))</f>
        <v/>
      </c>
      <c r="P2381" s="91"/>
      <c r="Q2381" s="63"/>
      <c r="R2381" s="63"/>
      <c r="S2381" s="63"/>
      <c r="T2381" s="63"/>
      <c r="U2381" s="34" t="str">
        <f>IFERROR(INDEX('[3]5.Grup_T'!$G$4:$G$22,MATCH('6.Turtas'!E2381,'[3]5.Grup_T'!$E$4:$E$22,0)),"0")</f>
        <v>0</v>
      </c>
      <c r="V2381" s="35">
        <f t="shared" si="507"/>
        <v>0</v>
      </c>
      <c r="W2381" s="35">
        <f>IF(NOT(ISBLANK(H2381)),(12-DATEDIF(H2381,'[3]1.Pradzia'!$D$13,"m")),0)</f>
        <v>0</v>
      </c>
      <c r="X2381" s="35">
        <f t="shared" si="508"/>
        <v>0</v>
      </c>
      <c r="Y2381" s="35">
        <f t="shared" si="518"/>
        <v>0</v>
      </c>
      <c r="Z2381" s="35">
        <f t="shared" si="516"/>
        <v>0</v>
      </c>
      <c r="AA2381" s="36">
        <f t="shared" si="509"/>
        <v>0</v>
      </c>
      <c r="AB2381" s="36">
        <f t="shared" si="510"/>
        <v>0</v>
      </c>
      <c r="AC2381" s="37">
        <f t="shared" si="511"/>
        <v>0</v>
      </c>
      <c r="AD2381" s="35">
        <f>IF(OR(YEAR(G2381)&lt;2019,O2381="X"),0,IF(ISBLANK(H2381),DATEDIF(G2381,'[3]1.Pradzia'!$D$13,"M"),DATEDIF(G2381,H2381,"m")))</f>
        <v>0</v>
      </c>
      <c r="AE2381" s="37">
        <f>IF(E2381='[3]5.Grup_T'!$E$20,0,IF(AD2381&lt;&gt;0,M2381/V2381*MIN(12,AD2381),0))</f>
        <v>0</v>
      </c>
      <c r="AF2381" s="37">
        <f t="shared" si="512"/>
        <v>0</v>
      </c>
      <c r="AG2381" s="37">
        <f t="shared" si="513"/>
        <v>0</v>
      </c>
      <c r="AH2381" s="37">
        <f t="shared" si="514"/>
        <v>0</v>
      </c>
      <c r="AI2381" s="35" t="str">
        <f t="shared" si="515"/>
        <v>Nusidėvėjęs</v>
      </c>
      <c r="AJ2381" s="38" t="str">
        <f>IF(AND(F2381&lt;&gt;[3]Pav.tvarkyklė!$B$12,F2381&lt;&gt;[3]Pav.tvarkyklė!$B$13),"GVTNT","X")</f>
        <v>GVTNT</v>
      </c>
      <c r="AK2381" s="39">
        <f t="shared" si="517"/>
        <v>0</v>
      </c>
      <c r="AL2381" s="41"/>
      <c r="AM2381" s="41"/>
      <c r="AN2381" s="41">
        <f t="shared" si="519"/>
        <v>1900</v>
      </c>
      <c r="AO2381" s="41"/>
      <c r="AP2381" s="41"/>
      <c r="AQ2381" s="41"/>
      <c r="AR2381" s="42"/>
      <c r="AS2381" s="42"/>
      <c r="AU2381" s="43">
        <f t="shared" si="520"/>
        <v>0</v>
      </c>
    </row>
    <row r="2382" spans="1:47" ht="15" customHeight="1" x14ac:dyDescent="0.25">
      <c r="A2382" s="11"/>
      <c r="B2382" s="19">
        <v>2551</v>
      </c>
      <c r="C2382" s="74"/>
      <c r="D2382" s="77"/>
      <c r="E2382" s="78"/>
      <c r="F2382" s="74"/>
      <c r="G2382" s="80"/>
      <c r="H2382" s="49"/>
      <c r="I2382" s="79"/>
      <c r="J2382" s="27"/>
      <c r="K2382" s="27"/>
      <c r="L2382" s="79"/>
      <c r="M2382" s="81"/>
      <c r="N2382" s="29">
        <v>0</v>
      </c>
      <c r="O2382" s="30" t="str">
        <f>IF(G2382&lt;=$N$2,"",IF(F2382=[3]Pav.tvarkyklė!$B$13,"",IF(ISBLANK(R2382),"X","")))</f>
        <v/>
      </c>
      <c r="P2382" s="91"/>
      <c r="Q2382" s="63"/>
      <c r="R2382" s="63"/>
      <c r="S2382" s="63"/>
      <c r="T2382" s="63"/>
      <c r="U2382" s="34" t="str">
        <f>IFERROR(INDEX('[3]5.Grup_T'!$G$4:$G$22,MATCH('6.Turtas'!E2382,'[3]5.Grup_T'!$E$4:$E$22,0)),"0")</f>
        <v>0</v>
      </c>
      <c r="V2382" s="35">
        <f t="shared" si="507"/>
        <v>0</v>
      </c>
      <c r="W2382" s="35">
        <f>IF(NOT(ISBLANK(H2382)),(12-DATEDIF(H2382,'[3]1.Pradzia'!$D$13,"m")),0)</f>
        <v>0</v>
      </c>
      <c r="X2382" s="35">
        <f t="shared" si="508"/>
        <v>0</v>
      </c>
      <c r="Y2382" s="35">
        <f t="shared" si="518"/>
        <v>0</v>
      </c>
      <c r="Z2382" s="35">
        <f t="shared" si="516"/>
        <v>0</v>
      </c>
      <c r="AA2382" s="36">
        <f t="shared" si="509"/>
        <v>0</v>
      </c>
      <c r="AB2382" s="36">
        <f t="shared" si="510"/>
        <v>0</v>
      </c>
      <c r="AC2382" s="37">
        <f t="shared" si="511"/>
        <v>0</v>
      </c>
      <c r="AD2382" s="35">
        <f>IF(OR(YEAR(G2382)&lt;2019,O2382="X"),0,IF(ISBLANK(H2382),DATEDIF(G2382,'[3]1.Pradzia'!$D$13,"M"),DATEDIF(G2382,H2382,"m")))</f>
        <v>0</v>
      </c>
      <c r="AE2382" s="37">
        <f>IF(E2382='[3]5.Grup_T'!$E$20,0,IF(AD2382&lt;&gt;0,M2382/V2382*MIN(12,AD2382),0))</f>
        <v>0</v>
      </c>
      <c r="AF2382" s="37">
        <f t="shared" si="512"/>
        <v>0</v>
      </c>
      <c r="AG2382" s="37">
        <f t="shared" si="513"/>
        <v>0</v>
      </c>
      <c r="AH2382" s="37">
        <f t="shared" si="514"/>
        <v>0</v>
      </c>
      <c r="AI2382" s="35" t="str">
        <f t="shared" si="515"/>
        <v>Nusidėvėjęs</v>
      </c>
      <c r="AJ2382" s="38" t="str">
        <f>IF(AND(F2382&lt;&gt;[3]Pav.tvarkyklė!$B$12,F2382&lt;&gt;[3]Pav.tvarkyklė!$B$13),"GVTNT","X")</f>
        <v>GVTNT</v>
      </c>
      <c r="AK2382" s="39">
        <f t="shared" si="517"/>
        <v>0</v>
      </c>
      <c r="AL2382" s="41"/>
      <c r="AM2382" s="41"/>
      <c r="AN2382" s="41">
        <f t="shared" si="519"/>
        <v>1900</v>
      </c>
      <c r="AO2382" s="41"/>
      <c r="AP2382" s="41"/>
      <c r="AQ2382" s="41"/>
      <c r="AR2382" s="42"/>
      <c r="AS2382" s="42"/>
      <c r="AU2382" s="43">
        <f t="shared" si="520"/>
        <v>0</v>
      </c>
    </row>
    <row r="2383" spans="1:47" ht="15" customHeight="1" x14ac:dyDescent="0.25">
      <c r="A2383" s="11"/>
      <c r="B2383" s="19">
        <v>2552</v>
      </c>
      <c r="C2383" s="74"/>
      <c r="D2383" s="87"/>
      <c r="E2383" s="78"/>
      <c r="F2383" s="74"/>
      <c r="G2383" s="80"/>
      <c r="H2383" s="49"/>
      <c r="I2383" s="79"/>
      <c r="J2383" s="27"/>
      <c r="K2383" s="27"/>
      <c r="L2383" s="79"/>
      <c r="M2383" s="81"/>
      <c r="N2383" s="29">
        <v>0</v>
      </c>
      <c r="O2383" s="30" t="str">
        <f>IF(G2383&lt;=$N$2,"",IF(F2383=[3]Pav.tvarkyklė!$B$13,"",IF(ISBLANK(R2383),"X","")))</f>
        <v/>
      </c>
      <c r="P2383" s="91"/>
      <c r="Q2383" s="63"/>
      <c r="R2383" s="63"/>
      <c r="S2383" s="63"/>
      <c r="T2383" s="63"/>
      <c r="U2383" s="34" t="str">
        <f>IFERROR(INDEX('[3]5.Grup_T'!$G$4:$G$22,MATCH('6.Turtas'!E2383,'[3]5.Grup_T'!$E$4:$E$22,0)),"0")</f>
        <v>0</v>
      </c>
      <c r="V2383" s="35">
        <f t="shared" si="507"/>
        <v>0</v>
      </c>
      <c r="W2383" s="35">
        <f>IF(NOT(ISBLANK(H2383)),(12-DATEDIF(H2383,'[3]1.Pradzia'!$D$13,"m")),0)</f>
        <v>0</v>
      </c>
      <c r="X2383" s="35">
        <f t="shared" si="508"/>
        <v>0</v>
      </c>
      <c r="Y2383" s="35">
        <f t="shared" si="518"/>
        <v>0</v>
      </c>
      <c r="Z2383" s="35">
        <f t="shared" si="516"/>
        <v>0</v>
      </c>
      <c r="AA2383" s="36">
        <f t="shared" si="509"/>
        <v>0</v>
      </c>
      <c r="AB2383" s="36">
        <f t="shared" si="510"/>
        <v>0</v>
      </c>
      <c r="AC2383" s="37">
        <f t="shared" si="511"/>
        <v>0</v>
      </c>
      <c r="AD2383" s="35">
        <f>IF(OR(YEAR(G2383)&lt;2019,O2383="X"),0,IF(ISBLANK(H2383),DATEDIF(G2383,'[3]1.Pradzia'!$D$13,"M"),DATEDIF(G2383,H2383,"m")))</f>
        <v>0</v>
      </c>
      <c r="AE2383" s="37">
        <f>IF(E2383='[3]5.Grup_T'!$E$20,0,IF(AD2383&lt;&gt;0,M2383/V2383*MIN(12,AD2383),0))</f>
        <v>0</v>
      </c>
      <c r="AF2383" s="37">
        <f t="shared" si="512"/>
        <v>0</v>
      </c>
      <c r="AG2383" s="37">
        <f t="shared" si="513"/>
        <v>0</v>
      </c>
      <c r="AH2383" s="37">
        <f t="shared" si="514"/>
        <v>0</v>
      </c>
      <c r="AI2383" s="35" t="str">
        <f t="shared" si="515"/>
        <v>Nusidėvėjęs</v>
      </c>
      <c r="AJ2383" s="38" t="str">
        <f>IF(AND(F2383&lt;&gt;[3]Pav.tvarkyklė!$B$12,F2383&lt;&gt;[3]Pav.tvarkyklė!$B$13),"GVTNT","X")</f>
        <v>GVTNT</v>
      </c>
      <c r="AK2383" s="39">
        <f t="shared" si="517"/>
        <v>0</v>
      </c>
      <c r="AL2383" s="41"/>
      <c r="AM2383" s="41"/>
      <c r="AN2383" s="41">
        <f t="shared" si="519"/>
        <v>1900</v>
      </c>
      <c r="AO2383" s="41"/>
      <c r="AP2383" s="41"/>
      <c r="AQ2383" s="41"/>
      <c r="AR2383" s="42"/>
      <c r="AS2383" s="42"/>
      <c r="AU2383" s="43">
        <f t="shared" si="520"/>
        <v>0</v>
      </c>
    </row>
    <row r="2384" spans="1:47" ht="15" customHeight="1" x14ac:dyDescent="0.25">
      <c r="A2384" s="11"/>
      <c r="B2384" s="19">
        <v>2553</v>
      </c>
      <c r="C2384" s="74"/>
      <c r="D2384" s="77"/>
      <c r="E2384" s="78"/>
      <c r="F2384" s="74"/>
      <c r="G2384" s="80"/>
      <c r="H2384" s="49"/>
      <c r="I2384" s="79"/>
      <c r="J2384" s="27"/>
      <c r="K2384" s="27"/>
      <c r="L2384" s="79"/>
      <c r="M2384" s="81"/>
      <c r="N2384" s="29">
        <v>0</v>
      </c>
      <c r="O2384" s="30" t="str">
        <f>IF(G2384&lt;=$N$2,"",IF(F2384=[3]Pav.tvarkyklė!$B$13,"",IF(ISBLANK(R2384),"X","")))</f>
        <v/>
      </c>
      <c r="P2384" s="91"/>
      <c r="Q2384" s="63"/>
      <c r="R2384" s="63"/>
      <c r="S2384" s="63"/>
      <c r="T2384" s="63"/>
      <c r="U2384" s="34" t="str">
        <f>IFERROR(INDEX('[3]5.Grup_T'!$G$4:$G$22,MATCH('6.Turtas'!E2384,'[3]5.Grup_T'!$E$4:$E$22,0)),"0")</f>
        <v>0</v>
      </c>
      <c r="V2384" s="35">
        <f t="shared" si="507"/>
        <v>0</v>
      </c>
      <c r="W2384" s="35">
        <f>IF(NOT(ISBLANK(H2384)),(12-DATEDIF(H2384,'[3]1.Pradzia'!$D$13,"m")),0)</f>
        <v>0</v>
      </c>
      <c r="X2384" s="35">
        <f t="shared" si="508"/>
        <v>0</v>
      </c>
      <c r="Y2384" s="35">
        <f t="shared" si="518"/>
        <v>0</v>
      </c>
      <c r="Z2384" s="35">
        <f t="shared" si="516"/>
        <v>0</v>
      </c>
      <c r="AA2384" s="36">
        <f t="shared" si="509"/>
        <v>0</v>
      </c>
      <c r="AB2384" s="36">
        <f t="shared" si="510"/>
        <v>0</v>
      </c>
      <c r="AC2384" s="37">
        <f t="shared" si="511"/>
        <v>0</v>
      </c>
      <c r="AD2384" s="35">
        <f>IF(OR(YEAR(G2384)&lt;2019,O2384="X"),0,IF(ISBLANK(H2384),DATEDIF(G2384,'[3]1.Pradzia'!$D$13,"M"),DATEDIF(G2384,H2384,"m")))</f>
        <v>0</v>
      </c>
      <c r="AE2384" s="37">
        <f>IF(E2384='[3]5.Grup_T'!$E$20,0,IF(AD2384&lt;&gt;0,M2384/V2384*MIN(12,AD2384),0))</f>
        <v>0</v>
      </c>
      <c r="AF2384" s="37">
        <f t="shared" si="512"/>
        <v>0</v>
      </c>
      <c r="AG2384" s="37">
        <f t="shared" si="513"/>
        <v>0</v>
      </c>
      <c r="AH2384" s="37">
        <f t="shared" si="514"/>
        <v>0</v>
      </c>
      <c r="AI2384" s="35" t="str">
        <f t="shared" si="515"/>
        <v>Nusidėvėjęs</v>
      </c>
      <c r="AJ2384" s="38" t="str">
        <f>IF(AND(F2384&lt;&gt;[3]Pav.tvarkyklė!$B$12,F2384&lt;&gt;[3]Pav.tvarkyklė!$B$13),"GVTNT","X")</f>
        <v>GVTNT</v>
      </c>
      <c r="AK2384" s="39">
        <f t="shared" si="517"/>
        <v>0</v>
      </c>
      <c r="AL2384" s="41"/>
      <c r="AM2384" s="41"/>
      <c r="AN2384" s="41">
        <f t="shared" si="519"/>
        <v>1900</v>
      </c>
      <c r="AO2384" s="41"/>
      <c r="AP2384" s="41"/>
      <c r="AQ2384" s="41"/>
      <c r="AR2384" s="42"/>
      <c r="AS2384" s="42"/>
      <c r="AU2384" s="43">
        <f t="shared" si="520"/>
        <v>0</v>
      </c>
    </row>
    <row r="2385" spans="1:47" ht="15" customHeight="1" x14ac:dyDescent="0.25">
      <c r="A2385" s="11"/>
      <c r="B2385" s="19">
        <v>2554</v>
      </c>
      <c r="C2385" s="74"/>
      <c r="D2385" s="77"/>
      <c r="E2385" s="75"/>
      <c r="F2385" s="74"/>
      <c r="G2385" s="80"/>
      <c r="H2385" s="49"/>
      <c r="I2385" s="79"/>
      <c r="J2385" s="27"/>
      <c r="K2385" s="27"/>
      <c r="L2385" s="79"/>
      <c r="M2385" s="81"/>
      <c r="N2385" s="29">
        <v>0</v>
      </c>
      <c r="O2385" s="30" t="str">
        <f>IF(G2385&lt;=$N$2,"",IF(F2385=[3]Pav.tvarkyklė!$B$13,"",IF(ISBLANK(R2385),"X","")))</f>
        <v/>
      </c>
      <c r="P2385" s="91"/>
      <c r="Q2385" s="63"/>
      <c r="R2385" s="63"/>
      <c r="S2385" s="63"/>
      <c r="T2385" s="63"/>
      <c r="U2385" s="34" t="str">
        <f>IFERROR(INDEX('[3]5.Grup_T'!$G$4:$G$22,MATCH('6.Turtas'!E2385,'[3]5.Grup_T'!$E$4:$E$22,0)),"0")</f>
        <v>0</v>
      </c>
      <c r="V2385" s="35">
        <f t="shared" si="507"/>
        <v>0</v>
      </c>
      <c r="W2385" s="35">
        <f>IF(NOT(ISBLANK(H2385)),(12-DATEDIF(H2385,'[3]1.Pradzia'!$D$13,"m")),0)</f>
        <v>0</v>
      </c>
      <c r="X2385" s="35">
        <f t="shared" si="508"/>
        <v>0</v>
      </c>
      <c r="Y2385" s="35">
        <f t="shared" si="518"/>
        <v>0</v>
      </c>
      <c r="Z2385" s="35">
        <f t="shared" si="516"/>
        <v>0</v>
      </c>
      <c r="AA2385" s="36">
        <f t="shared" si="509"/>
        <v>0</v>
      </c>
      <c r="AB2385" s="36">
        <f t="shared" si="510"/>
        <v>0</v>
      </c>
      <c r="AC2385" s="37">
        <f t="shared" si="511"/>
        <v>0</v>
      </c>
      <c r="AD2385" s="35">
        <f>IF(OR(YEAR(G2385)&lt;2019,O2385="X"),0,IF(ISBLANK(H2385),DATEDIF(G2385,'[3]1.Pradzia'!$D$13,"M"),DATEDIF(G2385,H2385,"m")))</f>
        <v>0</v>
      </c>
      <c r="AE2385" s="37">
        <f>IF(E2385='[3]5.Grup_T'!$E$20,0,IF(AD2385&lt;&gt;0,M2385/V2385*MIN(12,AD2385),0))</f>
        <v>0</v>
      </c>
      <c r="AF2385" s="37">
        <f t="shared" si="512"/>
        <v>0</v>
      </c>
      <c r="AG2385" s="37">
        <f t="shared" si="513"/>
        <v>0</v>
      </c>
      <c r="AH2385" s="37">
        <f t="shared" si="514"/>
        <v>0</v>
      </c>
      <c r="AI2385" s="35" t="str">
        <f t="shared" si="515"/>
        <v>Nusidėvėjęs</v>
      </c>
      <c r="AJ2385" s="38" t="str">
        <f>IF(AND(F2385&lt;&gt;[3]Pav.tvarkyklė!$B$12,F2385&lt;&gt;[3]Pav.tvarkyklė!$B$13),"GVTNT","X")</f>
        <v>GVTNT</v>
      </c>
      <c r="AK2385" s="39">
        <f t="shared" si="517"/>
        <v>0</v>
      </c>
      <c r="AL2385" s="41"/>
      <c r="AM2385" s="41"/>
      <c r="AN2385" s="41">
        <f t="shared" si="519"/>
        <v>1900</v>
      </c>
      <c r="AO2385" s="41"/>
      <c r="AP2385" s="41"/>
      <c r="AQ2385" s="41"/>
      <c r="AR2385" s="42"/>
      <c r="AS2385" s="42"/>
      <c r="AU2385" s="43">
        <f t="shared" si="520"/>
        <v>0</v>
      </c>
    </row>
    <row r="2386" spans="1:47" ht="15" customHeight="1" x14ac:dyDescent="0.25">
      <c r="A2386" s="11"/>
      <c r="B2386" s="19">
        <v>2555</v>
      </c>
      <c r="C2386" s="74"/>
      <c r="D2386" s="77"/>
      <c r="E2386" s="75"/>
      <c r="F2386" s="74"/>
      <c r="G2386" s="80"/>
      <c r="H2386" s="49"/>
      <c r="I2386" s="79"/>
      <c r="J2386" s="27"/>
      <c r="K2386" s="27"/>
      <c r="L2386" s="79"/>
      <c r="M2386" s="81"/>
      <c r="N2386" s="29">
        <v>0</v>
      </c>
      <c r="O2386" s="30" t="str">
        <f>IF(G2386&lt;=$N$2,"",IF(F2386=[3]Pav.tvarkyklė!$B$13,"",IF(ISBLANK(R2386),"X","")))</f>
        <v/>
      </c>
      <c r="P2386" s="91"/>
      <c r="Q2386" s="63"/>
      <c r="R2386" s="63"/>
      <c r="S2386" s="63"/>
      <c r="T2386" s="63"/>
      <c r="U2386" s="34" t="str">
        <f>IFERROR(INDEX('[3]5.Grup_T'!$G$4:$G$22,MATCH('6.Turtas'!E2386,'[3]5.Grup_T'!$E$4:$E$22,0)),"0")</f>
        <v>0</v>
      </c>
      <c r="V2386" s="35">
        <f t="shared" ref="V2386:V2449" si="521">U2386*12</f>
        <v>0</v>
      </c>
      <c r="W2386" s="35">
        <f>IF(NOT(ISBLANK(H2386)),(12-DATEDIF(H2386,'[3]1.Pradzia'!$D$13,"m")),0)</f>
        <v>0</v>
      </c>
      <c r="X2386" s="35">
        <f t="shared" ref="X2386:X2449" si="522">IF(OR(ISBLANK(C2386),YEAR(G2386)&gt;=2019),0,DATEDIF(G2386,$N$2,"M"))</f>
        <v>0</v>
      </c>
      <c r="Y2386" s="35">
        <f t="shared" si="518"/>
        <v>0</v>
      </c>
      <c r="Z2386" s="35">
        <f t="shared" si="516"/>
        <v>0</v>
      </c>
      <c r="AA2386" s="36">
        <f t="shared" ref="AA2386:AA2449" si="523">+IF(Z2386&lt;=0,0,N2386/Z2386)</f>
        <v>0</v>
      </c>
      <c r="AB2386" s="36">
        <f t="shared" ref="AB2386:AB2449" si="524">IF(Z2386&lt;=0,N2386,N2386/Z2386*Y2386)</f>
        <v>0</v>
      </c>
      <c r="AC2386" s="37">
        <f t="shared" ref="AC2386:AC2449" si="525">IF(YEAR(G2386)&lt;2019,M2386-N2386+AB2386,0)</f>
        <v>0</v>
      </c>
      <c r="AD2386" s="35">
        <f>IF(OR(YEAR(G2386)&lt;2019,O2386="X"),0,IF(ISBLANK(H2386),DATEDIF(G2386,'[3]1.Pradzia'!$D$13,"M"),DATEDIF(G2386,H2386,"m")))</f>
        <v>0</v>
      </c>
      <c r="AE2386" s="37">
        <f>IF(E2386='[3]5.Grup_T'!$E$20,0,IF(AD2386&lt;&gt;0,M2386/V2386*MIN(12,AD2386),0))</f>
        <v>0</v>
      </c>
      <c r="AF2386" s="37">
        <f t="shared" ref="AF2386:AF2449" si="526">+AB2386+AE2386</f>
        <v>0</v>
      </c>
      <c r="AG2386" s="37">
        <f t="shared" ref="AG2386:AG2449" si="527">AC2386+AE2386</f>
        <v>0</v>
      </c>
      <c r="AH2386" s="37">
        <f t="shared" ref="AH2386:AH2449" si="528">M2386-AG2386</f>
        <v>0</v>
      </c>
      <c r="AI2386" s="35" t="str">
        <f t="shared" ref="AI2386:AI2449" si="529">IF(H2386&lt;&gt;0,"Nurašytas",IF(O2386="X","Nesuderintas",IF(AH2386&lt;=0,"Nusidėvėjęs","")))</f>
        <v>Nusidėvėjęs</v>
      </c>
      <c r="AJ2386" s="38" t="str">
        <f>IF(AND(F2386&lt;&gt;[3]Pav.tvarkyklė!$B$12,F2386&lt;&gt;[3]Pav.tvarkyklė!$B$13),"GVTNT","X")</f>
        <v>GVTNT</v>
      </c>
      <c r="AK2386" s="39">
        <f t="shared" si="517"/>
        <v>0</v>
      </c>
      <c r="AL2386" s="41"/>
      <c r="AM2386" s="41"/>
      <c r="AN2386" s="41">
        <f t="shared" si="519"/>
        <v>1900</v>
      </c>
      <c r="AO2386" s="41"/>
      <c r="AP2386" s="41"/>
      <c r="AQ2386" s="41"/>
      <c r="AR2386" s="42"/>
      <c r="AS2386" s="42"/>
      <c r="AU2386" s="43">
        <f t="shared" si="520"/>
        <v>0</v>
      </c>
    </row>
    <row r="2387" spans="1:47" ht="15" customHeight="1" x14ac:dyDescent="0.25">
      <c r="A2387" s="11"/>
      <c r="B2387" s="19">
        <v>2556</v>
      </c>
      <c r="C2387" s="74"/>
      <c r="D2387" s="87"/>
      <c r="E2387" s="75"/>
      <c r="F2387" s="74"/>
      <c r="G2387" s="80"/>
      <c r="H2387" s="49"/>
      <c r="I2387" s="79"/>
      <c r="J2387" s="27"/>
      <c r="K2387" s="27"/>
      <c r="L2387" s="79"/>
      <c r="M2387" s="81"/>
      <c r="N2387" s="29">
        <v>0</v>
      </c>
      <c r="O2387" s="30" t="str">
        <f>IF(G2387&lt;=$N$2,"",IF(F2387=[3]Pav.tvarkyklė!$B$13,"",IF(ISBLANK(R2387),"X","")))</f>
        <v/>
      </c>
      <c r="P2387" s="91"/>
      <c r="Q2387" s="63"/>
      <c r="R2387" s="63"/>
      <c r="S2387" s="63"/>
      <c r="T2387" s="63"/>
      <c r="U2387" s="34" t="str">
        <f>IFERROR(INDEX('[3]5.Grup_T'!$G$4:$G$22,MATCH('6.Turtas'!E2387,'[3]5.Grup_T'!$E$4:$E$22,0)),"0")</f>
        <v>0</v>
      </c>
      <c r="V2387" s="35">
        <f t="shared" si="521"/>
        <v>0</v>
      </c>
      <c r="W2387" s="35">
        <f>IF(NOT(ISBLANK(H2387)),(12-DATEDIF(H2387,'[3]1.Pradzia'!$D$13,"m")),0)</f>
        <v>0</v>
      </c>
      <c r="X2387" s="35">
        <f t="shared" si="522"/>
        <v>0</v>
      </c>
      <c r="Y2387" s="35">
        <f t="shared" si="518"/>
        <v>0</v>
      </c>
      <c r="Z2387" s="35">
        <f t="shared" ref="Z2387:Z2450" si="530">IF(YEAR(G2387)&gt;=2019,0,V2387-X2387)</f>
        <v>0</v>
      </c>
      <c r="AA2387" s="36">
        <f t="shared" si="523"/>
        <v>0</v>
      </c>
      <c r="AB2387" s="36">
        <f t="shared" si="524"/>
        <v>0</v>
      </c>
      <c r="AC2387" s="37">
        <f t="shared" si="525"/>
        <v>0</v>
      </c>
      <c r="AD2387" s="35">
        <f>IF(OR(YEAR(G2387)&lt;2019,O2387="X"),0,IF(ISBLANK(H2387),DATEDIF(G2387,'[3]1.Pradzia'!$D$13,"M"),DATEDIF(G2387,H2387,"m")))</f>
        <v>0</v>
      </c>
      <c r="AE2387" s="37">
        <f>IF(E2387='[3]5.Grup_T'!$E$20,0,IF(AD2387&lt;&gt;0,M2387/V2387*MIN(12,AD2387),0))</f>
        <v>0</v>
      </c>
      <c r="AF2387" s="37">
        <f t="shared" si="526"/>
        <v>0</v>
      </c>
      <c r="AG2387" s="37">
        <f t="shared" si="527"/>
        <v>0</v>
      </c>
      <c r="AH2387" s="37">
        <f t="shared" si="528"/>
        <v>0</v>
      </c>
      <c r="AI2387" s="35" t="str">
        <f t="shared" si="529"/>
        <v>Nusidėvėjęs</v>
      </c>
      <c r="AJ2387" s="38" t="str">
        <f>IF(AND(F2387&lt;&gt;[3]Pav.tvarkyklė!$B$12,F2387&lt;&gt;[3]Pav.tvarkyklė!$B$13),"GVTNT","X")</f>
        <v>GVTNT</v>
      </c>
      <c r="AK2387" s="39">
        <f t="shared" ref="AK2387:AK2450" si="531">I2387-J2387-K2387-L2387-M2387</f>
        <v>0</v>
      </c>
      <c r="AL2387" s="41"/>
      <c r="AM2387" s="41"/>
      <c r="AN2387" s="41">
        <f t="shared" si="519"/>
        <v>1900</v>
      </c>
      <c r="AO2387" s="41"/>
      <c r="AP2387" s="41"/>
      <c r="AQ2387" s="41"/>
      <c r="AR2387" s="42"/>
      <c r="AS2387" s="42"/>
      <c r="AU2387" s="43">
        <f t="shared" si="520"/>
        <v>0</v>
      </c>
    </row>
    <row r="2388" spans="1:47" ht="15" customHeight="1" x14ac:dyDescent="0.25">
      <c r="A2388" s="11"/>
      <c r="B2388" s="19">
        <v>2557</v>
      </c>
      <c r="C2388" s="74"/>
      <c r="D2388" s="77"/>
      <c r="E2388" s="75"/>
      <c r="F2388" s="74"/>
      <c r="G2388" s="80"/>
      <c r="H2388" s="49"/>
      <c r="I2388" s="79"/>
      <c r="J2388" s="27"/>
      <c r="K2388" s="27"/>
      <c r="L2388" s="79"/>
      <c r="M2388" s="81"/>
      <c r="N2388" s="29">
        <v>0</v>
      </c>
      <c r="O2388" s="30" t="str">
        <f>IF(G2388&lt;=$N$2,"",IF(F2388=[3]Pav.tvarkyklė!$B$13,"",IF(ISBLANK(R2388),"X","")))</f>
        <v/>
      </c>
      <c r="P2388" s="91"/>
      <c r="Q2388" s="63"/>
      <c r="R2388" s="63"/>
      <c r="S2388" s="63"/>
      <c r="T2388" s="63"/>
      <c r="U2388" s="34" t="str">
        <f>IFERROR(INDEX('[3]5.Grup_T'!$G$4:$G$22,MATCH('6.Turtas'!E2388,'[3]5.Grup_T'!$E$4:$E$22,0)),"0")</f>
        <v>0</v>
      </c>
      <c r="V2388" s="35">
        <f t="shared" si="521"/>
        <v>0</v>
      </c>
      <c r="W2388" s="35">
        <f>IF(NOT(ISBLANK(H2388)),(12-DATEDIF(H2388,'[3]1.Pradzia'!$D$13,"m")),0)</f>
        <v>0</v>
      </c>
      <c r="X2388" s="35">
        <f t="shared" si="522"/>
        <v>0</v>
      </c>
      <c r="Y2388" s="35">
        <f t="shared" si="518"/>
        <v>0</v>
      </c>
      <c r="Z2388" s="35">
        <f t="shared" si="530"/>
        <v>0</v>
      </c>
      <c r="AA2388" s="36">
        <f t="shared" si="523"/>
        <v>0</v>
      </c>
      <c r="AB2388" s="36">
        <f t="shared" si="524"/>
        <v>0</v>
      </c>
      <c r="AC2388" s="37">
        <f t="shared" si="525"/>
        <v>0</v>
      </c>
      <c r="AD2388" s="35">
        <f>IF(OR(YEAR(G2388)&lt;2019,O2388="X"),0,IF(ISBLANK(H2388),DATEDIF(G2388,'[3]1.Pradzia'!$D$13,"M"),DATEDIF(G2388,H2388,"m")))</f>
        <v>0</v>
      </c>
      <c r="AE2388" s="37">
        <f>IF(E2388='[3]5.Grup_T'!$E$20,0,IF(AD2388&lt;&gt;0,M2388/V2388*MIN(12,AD2388),0))</f>
        <v>0</v>
      </c>
      <c r="AF2388" s="37">
        <f t="shared" si="526"/>
        <v>0</v>
      </c>
      <c r="AG2388" s="37">
        <f t="shared" si="527"/>
        <v>0</v>
      </c>
      <c r="AH2388" s="37">
        <f t="shared" si="528"/>
        <v>0</v>
      </c>
      <c r="AI2388" s="35" t="str">
        <f t="shared" si="529"/>
        <v>Nusidėvėjęs</v>
      </c>
      <c r="AJ2388" s="38" t="str">
        <f>IF(AND(F2388&lt;&gt;[3]Pav.tvarkyklė!$B$12,F2388&lt;&gt;[3]Pav.tvarkyklė!$B$13),"GVTNT","X")</f>
        <v>GVTNT</v>
      </c>
      <c r="AK2388" s="39">
        <f t="shared" si="531"/>
        <v>0</v>
      </c>
      <c r="AL2388" s="41"/>
      <c r="AM2388" s="41"/>
      <c r="AN2388" s="41">
        <f t="shared" si="519"/>
        <v>1900</v>
      </c>
      <c r="AO2388" s="41"/>
      <c r="AP2388" s="41"/>
      <c r="AQ2388" s="41"/>
      <c r="AR2388" s="42"/>
      <c r="AS2388" s="42"/>
      <c r="AU2388" s="43">
        <f t="shared" si="520"/>
        <v>0</v>
      </c>
    </row>
    <row r="2389" spans="1:47" ht="15" customHeight="1" x14ac:dyDescent="0.25">
      <c r="A2389" s="11"/>
      <c r="B2389" s="19">
        <v>2558</v>
      </c>
      <c r="C2389" s="74"/>
      <c r="D2389" s="87"/>
      <c r="E2389" s="75"/>
      <c r="F2389" s="74"/>
      <c r="G2389" s="80"/>
      <c r="H2389" s="49"/>
      <c r="I2389" s="79"/>
      <c r="J2389" s="27"/>
      <c r="K2389" s="27"/>
      <c r="L2389" s="79"/>
      <c r="M2389" s="81"/>
      <c r="N2389" s="29">
        <v>0</v>
      </c>
      <c r="O2389" s="30" t="str">
        <f>IF(G2389&lt;=$N$2,"",IF(F2389=[3]Pav.tvarkyklė!$B$13,"",IF(ISBLANK(R2389),"X","")))</f>
        <v/>
      </c>
      <c r="P2389" s="91"/>
      <c r="Q2389" s="63"/>
      <c r="R2389" s="63"/>
      <c r="S2389" s="63"/>
      <c r="T2389" s="63"/>
      <c r="U2389" s="34" t="str">
        <f>IFERROR(INDEX('[3]5.Grup_T'!$G$4:$G$22,MATCH('6.Turtas'!E2389,'[3]5.Grup_T'!$E$4:$E$22,0)),"0")</f>
        <v>0</v>
      </c>
      <c r="V2389" s="35">
        <f t="shared" si="521"/>
        <v>0</v>
      </c>
      <c r="W2389" s="35">
        <f>IF(NOT(ISBLANK(H2389)),(12-DATEDIF(H2389,'[3]1.Pradzia'!$D$13,"m")),0)</f>
        <v>0</v>
      </c>
      <c r="X2389" s="35">
        <f t="shared" si="522"/>
        <v>0</v>
      </c>
      <c r="Y2389" s="35">
        <f t="shared" si="518"/>
        <v>0</v>
      </c>
      <c r="Z2389" s="35">
        <f t="shared" si="530"/>
        <v>0</v>
      </c>
      <c r="AA2389" s="36">
        <f t="shared" si="523"/>
        <v>0</v>
      </c>
      <c r="AB2389" s="36">
        <f t="shared" si="524"/>
        <v>0</v>
      </c>
      <c r="AC2389" s="37">
        <f t="shared" si="525"/>
        <v>0</v>
      </c>
      <c r="AD2389" s="35">
        <f>IF(OR(YEAR(G2389)&lt;2019,O2389="X"),0,IF(ISBLANK(H2389),DATEDIF(G2389,'[3]1.Pradzia'!$D$13,"M"),DATEDIF(G2389,H2389,"m")))</f>
        <v>0</v>
      </c>
      <c r="AE2389" s="37">
        <f>IF(E2389='[3]5.Grup_T'!$E$20,0,IF(AD2389&lt;&gt;0,M2389/V2389*MIN(12,AD2389),0))</f>
        <v>0</v>
      </c>
      <c r="AF2389" s="37">
        <f t="shared" si="526"/>
        <v>0</v>
      </c>
      <c r="AG2389" s="37">
        <f t="shared" si="527"/>
        <v>0</v>
      </c>
      <c r="AH2389" s="37">
        <f t="shared" si="528"/>
        <v>0</v>
      </c>
      <c r="AI2389" s="35" t="str">
        <f t="shared" si="529"/>
        <v>Nusidėvėjęs</v>
      </c>
      <c r="AJ2389" s="38" t="str">
        <f>IF(AND(F2389&lt;&gt;[3]Pav.tvarkyklė!$B$12,F2389&lt;&gt;[3]Pav.tvarkyklė!$B$13),"GVTNT","X")</f>
        <v>GVTNT</v>
      </c>
      <c r="AK2389" s="39">
        <f t="shared" si="531"/>
        <v>0</v>
      </c>
      <c r="AL2389" s="41"/>
      <c r="AM2389" s="41"/>
      <c r="AN2389" s="41">
        <f t="shared" si="519"/>
        <v>1900</v>
      </c>
      <c r="AO2389" s="41"/>
      <c r="AP2389" s="41"/>
      <c r="AQ2389" s="41"/>
      <c r="AR2389" s="42"/>
      <c r="AS2389" s="42"/>
      <c r="AU2389" s="43">
        <f t="shared" si="520"/>
        <v>0</v>
      </c>
    </row>
    <row r="2390" spans="1:47" ht="15" customHeight="1" x14ac:dyDescent="0.25">
      <c r="A2390" s="11"/>
      <c r="B2390" s="19">
        <v>2559</v>
      </c>
      <c r="C2390" s="74"/>
      <c r="D2390" s="77"/>
      <c r="E2390" s="75"/>
      <c r="F2390" s="74"/>
      <c r="G2390" s="80"/>
      <c r="H2390" s="49"/>
      <c r="I2390" s="79"/>
      <c r="J2390" s="27"/>
      <c r="K2390" s="27"/>
      <c r="L2390" s="79"/>
      <c r="M2390" s="81"/>
      <c r="N2390" s="29">
        <v>0</v>
      </c>
      <c r="O2390" s="30" t="str">
        <f>IF(G2390&lt;=$N$2,"",IF(F2390=[3]Pav.tvarkyklė!$B$13,"",IF(ISBLANK(R2390),"X","")))</f>
        <v/>
      </c>
      <c r="P2390" s="91"/>
      <c r="Q2390" s="63"/>
      <c r="R2390" s="63"/>
      <c r="S2390" s="63"/>
      <c r="T2390" s="63"/>
      <c r="U2390" s="34" t="str">
        <f>IFERROR(INDEX('[3]5.Grup_T'!$G$4:$G$22,MATCH('6.Turtas'!E2390,'[3]5.Grup_T'!$E$4:$E$22,0)),"0")</f>
        <v>0</v>
      </c>
      <c r="V2390" s="35">
        <f t="shared" si="521"/>
        <v>0</v>
      </c>
      <c r="W2390" s="35">
        <f>IF(NOT(ISBLANK(H2390)),(12-DATEDIF(H2390,'[3]1.Pradzia'!$D$13,"m")),0)</f>
        <v>0</v>
      </c>
      <c r="X2390" s="35">
        <f t="shared" si="522"/>
        <v>0</v>
      </c>
      <c r="Y2390" s="35">
        <f t="shared" si="518"/>
        <v>0</v>
      </c>
      <c r="Z2390" s="35">
        <f t="shared" si="530"/>
        <v>0</v>
      </c>
      <c r="AA2390" s="36">
        <f t="shared" si="523"/>
        <v>0</v>
      </c>
      <c r="AB2390" s="36">
        <f t="shared" si="524"/>
        <v>0</v>
      </c>
      <c r="AC2390" s="37">
        <f t="shared" si="525"/>
        <v>0</v>
      </c>
      <c r="AD2390" s="35">
        <f>IF(OR(YEAR(G2390)&lt;2019,O2390="X"),0,IF(ISBLANK(H2390),DATEDIF(G2390,'[3]1.Pradzia'!$D$13,"M"),DATEDIF(G2390,H2390,"m")))</f>
        <v>0</v>
      </c>
      <c r="AE2390" s="37">
        <f>IF(E2390='[3]5.Grup_T'!$E$20,0,IF(AD2390&lt;&gt;0,M2390/V2390*MIN(12,AD2390),0))</f>
        <v>0</v>
      </c>
      <c r="AF2390" s="37">
        <f t="shared" si="526"/>
        <v>0</v>
      </c>
      <c r="AG2390" s="37">
        <f t="shared" si="527"/>
        <v>0</v>
      </c>
      <c r="AH2390" s="37">
        <f t="shared" si="528"/>
        <v>0</v>
      </c>
      <c r="AI2390" s="35" t="str">
        <f t="shared" si="529"/>
        <v>Nusidėvėjęs</v>
      </c>
      <c r="AJ2390" s="38" t="str">
        <f>IF(AND(F2390&lt;&gt;[3]Pav.tvarkyklė!$B$12,F2390&lt;&gt;[3]Pav.tvarkyklė!$B$13),"GVTNT","X")</f>
        <v>GVTNT</v>
      </c>
      <c r="AK2390" s="39">
        <f t="shared" si="531"/>
        <v>0</v>
      </c>
      <c r="AL2390" s="41"/>
      <c r="AM2390" s="41"/>
      <c r="AN2390" s="41">
        <f t="shared" si="519"/>
        <v>1900</v>
      </c>
      <c r="AO2390" s="41"/>
      <c r="AP2390" s="41"/>
      <c r="AQ2390" s="41"/>
      <c r="AR2390" s="42"/>
      <c r="AS2390" s="42"/>
      <c r="AU2390" s="43">
        <f t="shared" si="520"/>
        <v>0</v>
      </c>
    </row>
    <row r="2391" spans="1:47" ht="15" customHeight="1" x14ac:dyDescent="0.25">
      <c r="A2391" s="11"/>
      <c r="B2391" s="19">
        <v>2560</v>
      </c>
      <c r="C2391" s="74"/>
      <c r="D2391" s="77"/>
      <c r="E2391" s="75"/>
      <c r="F2391" s="74"/>
      <c r="G2391" s="80"/>
      <c r="H2391" s="49"/>
      <c r="I2391" s="79"/>
      <c r="J2391" s="27"/>
      <c r="K2391" s="27"/>
      <c r="L2391" s="79"/>
      <c r="M2391" s="81"/>
      <c r="N2391" s="29">
        <v>0</v>
      </c>
      <c r="O2391" s="30" t="str">
        <f>IF(G2391&lt;=$N$2,"",IF(F2391=[3]Pav.tvarkyklė!$B$13,"",IF(ISBLANK(R2391),"X","")))</f>
        <v/>
      </c>
      <c r="P2391" s="91"/>
      <c r="Q2391" s="63"/>
      <c r="R2391" s="63"/>
      <c r="S2391" s="63"/>
      <c r="T2391" s="63"/>
      <c r="U2391" s="34" t="str">
        <f>IFERROR(INDEX('[3]5.Grup_T'!$G$4:$G$22,MATCH('6.Turtas'!E2391,'[3]5.Grup_T'!$E$4:$E$22,0)),"0")</f>
        <v>0</v>
      </c>
      <c r="V2391" s="35">
        <f t="shared" si="521"/>
        <v>0</v>
      </c>
      <c r="W2391" s="35">
        <f>IF(NOT(ISBLANK(H2391)),(12-DATEDIF(H2391,'[3]1.Pradzia'!$D$13,"m")),0)</f>
        <v>0</v>
      </c>
      <c r="X2391" s="35">
        <f t="shared" si="522"/>
        <v>0</v>
      </c>
      <c r="Y2391" s="35">
        <f t="shared" si="518"/>
        <v>0</v>
      </c>
      <c r="Z2391" s="35">
        <f t="shared" si="530"/>
        <v>0</v>
      </c>
      <c r="AA2391" s="36">
        <f t="shared" si="523"/>
        <v>0</v>
      </c>
      <c r="AB2391" s="36">
        <f t="shared" si="524"/>
        <v>0</v>
      </c>
      <c r="AC2391" s="37">
        <f t="shared" si="525"/>
        <v>0</v>
      </c>
      <c r="AD2391" s="35">
        <f>IF(OR(YEAR(G2391)&lt;2019,O2391="X"),0,IF(ISBLANK(H2391),DATEDIF(G2391,'[3]1.Pradzia'!$D$13,"M"),DATEDIF(G2391,H2391,"m")))</f>
        <v>0</v>
      </c>
      <c r="AE2391" s="37">
        <f>IF(E2391='[3]5.Grup_T'!$E$20,0,IF(AD2391&lt;&gt;0,M2391/V2391*MIN(12,AD2391),0))</f>
        <v>0</v>
      </c>
      <c r="AF2391" s="37">
        <f t="shared" si="526"/>
        <v>0</v>
      </c>
      <c r="AG2391" s="37">
        <f t="shared" si="527"/>
        <v>0</v>
      </c>
      <c r="AH2391" s="37">
        <f t="shared" si="528"/>
        <v>0</v>
      </c>
      <c r="AI2391" s="35" t="str">
        <f t="shared" si="529"/>
        <v>Nusidėvėjęs</v>
      </c>
      <c r="AJ2391" s="38" t="str">
        <f>IF(AND(F2391&lt;&gt;[3]Pav.tvarkyklė!$B$12,F2391&lt;&gt;[3]Pav.tvarkyklė!$B$13),"GVTNT","X")</f>
        <v>GVTNT</v>
      </c>
      <c r="AK2391" s="39">
        <f t="shared" si="531"/>
        <v>0</v>
      </c>
      <c r="AL2391" s="41"/>
      <c r="AM2391" s="41"/>
      <c r="AN2391" s="41">
        <f t="shared" si="519"/>
        <v>1900</v>
      </c>
      <c r="AO2391" s="41"/>
      <c r="AP2391" s="41"/>
      <c r="AQ2391" s="41"/>
      <c r="AR2391" s="42"/>
      <c r="AS2391" s="42"/>
      <c r="AU2391" s="43">
        <f t="shared" si="520"/>
        <v>0</v>
      </c>
    </row>
    <row r="2392" spans="1:47" ht="15" customHeight="1" x14ac:dyDescent="0.25">
      <c r="A2392" s="11"/>
      <c r="B2392" s="19">
        <v>2561</v>
      </c>
      <c r="C2392" s="74"/>
      <c r="D2392" s="77"/>
      <c r="E2392" s="75"/>
      <c r="F2392" s="74"/>
      <c r="G2392" s="80"/>
      <c r="H2392" s="49"/>
      <c r="I2392" s="79"/>
      <c r="J2392" s="27"/>
      <c r="K2392" s="27"/>
      <c r="L2392" s="79"/>
      <c r="M2392" s="81"/>
      <c r="N2392" s="29">
        <v>0</v>
      </c>
      <c r="O2392" s="30" t="str">
        <f>IF(G2392&lt;=$N$2,"",IF(F2392=[3]Pav.tvarkyklė!$B$13,"",IF(ISBLANK(R2392),"X","")))</f>
        <v/>
      </c>
      <c r="P2392" s="91"/>
      <c r="Q2392" s="63"/>
      <c r="R2392" s="63"/>
      <c r="S2392" s="63"/>
      <c r="T2392" s="63"/>
      <c r="U2392" s="34" t="str">
        <f>IFERROR(INDEX('[3]5.Grup_T'!$G$4:$G$22,MATCH('6.Turtas'!E2392,'[3]5.Grup_T'!$E$4:$E$22,0)),"0")</f>
        <v>0</v>
      </c>
      <c r="V2392" s="35">
        <f t="shared" si="521"/>
        <v>0</v>
      </c>
      <c r="W2392" s="35">
        <f>IF(NOT(ISBLANK(H2392)),(12-DATEDIF(H2392,'[3]1.Pradzia'!$D$13,"m")),0)</f>
        <v>0</v>
      </c>
      <c r="X2392" s="35">
        <f t="shared" si="522"/>
        <v>0</v>
      </c>
      <c r="Y2392" s="35">
        <f t="shared" si="518"/>
        <v>0</v>
      </c>
      <c r="Z2392" s="35">
        <f t="shared" si="530"/>
        <v>0</v>
      </c>
      <c r="AA2392" s="36">
        <f t="shared" si="523"/>
        <v>0</v>
      </c>
      <c r="AB2392" s="36">
        <f t="shared" si="524"/>
        <v>0</v>
      </c>
      <c r="AC2392" s="37">
        <f t="shared" si="525"/>
        <v>0</v>
      </c>
      <c r="AD2392" s="35">
        <f>IF(OR(YEAR(G2392)&lt;2019,O2392="X"),0,IF(ISBLANK(H2392),DATEDIF(G2392,'[3]1.Pradzia'!$D$13,"M"),DATEDIF(G2392,H2392,"m")))</f>
        <v>0</v>
      </c>
      <c r="AE2392" s="37">
        <f>IF(E2392='[3]5.Grup_T'!$E$20,0,IF(AD2392&lt;&gt;0,M2392/V2392*MIN(12,AD2392),0))</f>
        <v>0</v>
      </c>
      <c r="AF2392" s="37">
        <f t="shared" si="526"/>
        <v>0</v>
      </c>
      <c r="AG2392" s="37">
        <f t="shared" si="527"/>
        <v>0</v>
      </c>
      <c r="AH2392" s="37">
        <f t="shared" si="528"/>
        <v>0</v>
      </c>
      <c r="AI2392" s="35" t="str">
        <f t="shared" si="529"/>
        <v>Nusidėvėjęs</v>
      </c>
      <c r="AJ2392" s="38" t="str">
        <f>IF(AND(F2392&lt;&gt;[3]Pav.tvarkyklė!$B$12,F2392&lt;&gt;[3]Pav.tvarkyklė!$B$13),"GVTNT","X")</f>
        <v>GVTNT</v>
      </c>
      <c r="AK2392" s="39">
        <f t="shared" si="531"/>
        <v>0</v>
      </c>
      <c r="AL2392" s="41"/>
      <c r="AM2392" s="41"/>
      <c r="AN2392" s="41">
        <f t="shared" si="519"/>
        <v>1900</v>
      </c>
      <c r="AO2392" s="41"/>
      <c r="AP2392" s="41"/>
      <c r="AQ2392" s="41"/>
      <c r="AR2392" s="42"/>
      <c r="AS2392" s="42"/>
      <c r="AU2392" s="43">
        <f t="shared" si="520"/>
        <v>0</v>
      </c>
    </row>
    <row r="2393" spans="1:47" ht="15" customHeight="1" x14ac:dyDescent="0.25">
      <c r="A2393" s="11"/>
      <c r="B2393" s="19">
        <v>2562</v>
      </c>
      <c r="C2393" s="74"/>
      <c r="D2393" s="77"/>
      <c r="E2393" s="78"/>
      <c r="F2393" s="74"/>
      <c r="G2393" s="80"/>
      <c r="H2393" s="49"/>
      <c r="I2393" s="79"/>
      <c r="J2393" s="27"/>
      <c r="K2393" s="27"/>
      <c r="L2393" s="79"/>
      <c r="M2393" s="81"/>
      <c r="N2393" s="29">
        <v>0</v>
      </c>
      <c r="O2393" s="30" t="str">
        <f>IF(G2393&lt;=$N$2,"",IF(F2393=[3]Pav.tvarkyklė!$B$13,"",IF(ISBLANK(R2393),"X","")))</f>
        <v/>
      </c>
      <c r="P2393" s="91"/>
      <c r="Q2393" s="63"/>
      <c r="R2393" s="63"/>
      <c r="S2393" s="63"/>
      <c r="T2393" s="63"/>
      <c r="U2393" s="34" t="str">
        <f>IFERROR(INDEX('[3]5.Grup_T'!$G$4:$G$22,MATCH('6.Turtas'!E2393,'[3]5.Grup_T'!$E$4:$E$22,0)),"0")</f>
        <v>0</v>
      </c>
      <c r="V2393" s="35">
        <f t="shared" si="521"/>
        <v>0</v>
      </c>
      <c r="W2393" s="35">
        <f>IF(NOT(ISBLANK(H2393)),(12-DATEDIF(H2393,'[3]1.Pradzia'!$D$13,"m")),0)</f>
        <v>0</v>
      </c>
      <c r="X2393" s="35">
        <f t="shared" si="522"/>
        <v>0</v>
      </c>
      <c r="Y2393" s="35">
        <f t="shared" si="518"/>
        <v>0</v>
      </c>
      <c r="Z2393" s="35">
        <f t="shared" si="530"/>
        <v>0</v>
      </c>
      <c r="AA2393" s="36">
        <f t="shared" si="523"/>
        <v>0</v>
      </c>
      <c r="AB2393" s="36">
        <f t="shared" si="524"/>
        <v>0</v>
      </c>
      <c r="AC2393" s="37">
        <f t="shared" si="525"/>
        <v>0</v>
      </c>
      <c r="AD2393" s="35">
        <f>IF(OR(YEAR(G2393)&lt;2019,O2393="X"),0,IF(ISBLANK(H2393),DATEDIF(G2393,'[3]1.Pradzia'!$D$13,"M"),DATEDIF(G2393,H2393,"m")))</f>
        <v>0</v>
      </c>
      <c r="AE2393" s="37">
        <f>IF(E2393='[3]5.Grup_T'!$E$20,0,IF(AD2393&lt;&gt;0,M2393/V2393*MIN(12,AD2393),0))</f>
        <v>0</v>
      </c>
      <c r="AF2393" s="37">
        <f t="shared" si="526"/>
        <v>0</v>
      </c>
      <c r="AG2393" s="37">
        <f t="shared" si="527"/>
        <v>0</v>
      </c>
      <c r="AH2393" s="37">
        <f t="shared" si="528"/>
        <v>0</v>
      </c>
      <c r="AI2393" s="35" t="str">
        <f t="shared" si="529"/>
        <v>Nusidėvėjęs</v>
      </c>
      <c r="AJ2393" s="38" t="str">
        <f>IF(AND(F2393&lt;&gt;[3]Pav.tvarkyklė!$B$12,F2393&lt;&gt;[3]Pav.tvarkyklė!$B$13),"GVTNT","X")</f>
        <v>GVTNT</v>
      </c>
      <c r="AK2393" s="39">
        <f t="shared" si="531"/>
        <v>0</v>
      </c>
      <c r="AL2393" s="41"/>
      <c r="AM2393" s="41"/>
      <c r="AN2393" s="41">
        <f t="shared" si="519"/>
        <v>1900</v>
      </c>
      <c r="AO2393" s="41"/>
      <c r="AP2393" s="41"/>
      <c r="AQ2393" s="41"/>
      <c r="AR2393" s="42"/>
      <c r="AS2393" s="42"/>
      <c r="AU2393" s="43">
        <f t="shared" si="520"/>
        <v>0</v>
      </c>
    </row>
    <row r="2394" spans="1:47" ht="15" customHeight="1" x14ac:dyDescent="0.25">
      <c r="A2394" s="11"/>
      <c r="B2394" s="19">
        <v>2563</v>
      </c>
      <c r="C2394" s="74"/>
      <c r="D2394" s="77"/>
      <c r="E2394" s="78"/>
      <c r="F2394" s="74"/>
      <c r="G2394" s="80"/>
      <c r="H2394" s="49"/>
      <c r="I2394" s="79"/>
      <c r="J2394" s="27"/>
      <c r="K2394" s="27"/>
      <c r="L2394" s="79"/>
      <c r="M2394" s="81"/>
      <c r="N2394" s="29">
        <v>0</v>
      </c>
      <c r="O2394" s="30" t="str">
        <f>IF(G2394&lt;=$N$2,"",IF(F2394=[3]Pav.tvarkyklė!$B$13,"",IF(ISBLANK(R2394),"X","")))</f>
        <v/>
      </c>
      <c r="P2394" s="91"/>
      <c r="Q2394" s="63"/>
      <c r="R2394" s="63"/>
      <c r="S2394" s="63"/>
      <c r="T2394" s="63"/>
      <c r="U2394" s="34" t="str">
        <f>IFERROR(INDEX('[3]5.Grup_T'!$G$4:$G$22,MATCH('6.Turtas'!E2394,'[3]5.Grup_T'!$E$4:$E$22,0)),"0")</f>
        <v>0</v>
      </c>
      <c r="V2394" s="35">
        <f t="shared" si="521"/>
        <v>0</v>
      </c>
      <c r="W2394" s="35">
        <f>IF(NOT(ISBLANK(H2394)),(12-DATEDIF(H2394,'[3]1.Pradzia'!$D$13,"m")),0)</f>
        <v>0</v>
      </c>
      <c r="X2394" s="35">
        <f t="shared" si="522"/>
        <v>0</v>
      </c>
      <c r="Y2394" s="35">
        <f t="shared" si="518"/>
        <v>0</v>
      </c>
      <c r="Z2394" s="35">
        <f t="shared" si="530"/>
        <v>0</v>
      </c>
      <c r="AA2394" s="36">
        <f t="shared" si="523"/>
        <v>0</v>
      </c>
      <c r="AB2394" s="36">
        <f t="shared" si="524"/>
        <v>0</v>
      </c>
      <c r="AC2394" s="37">
        <f t="shared" si="525"/>
        <v>0</v>
      </c>
      <c r="AD2394" s="35">
        <f>IF(OR(YEAR(G2394)&lt;2019,O2394="X"),0,IF(ISBLANK(H2394),DATEDIF(G2394,'[3]1.Pradzia'!$D$13,"M"),DATEDIF(G2394,H2394,"m")))</f>
        <v>0</v>
      </c>
      <c r="AE2394" s="37">
        <f>IF(E2394='[3]5.Grup_T'!$E$20,0,IF(AD2394&lt;&gt;0,M2394/V2394*MIN(12,AD2394),0))</f>
        <v>0</v>
      </c>
      <c r="AF2394" s="37">
        <f t="shared" si="526"/>
        <v>0</v>
      </c>
      <c r="AG2394" s="37">
        <f t="shared" si="527"/>
        <v>0</v>
      </c>
      <c r="AH2394" s="37">
        <f t="shared" si="528"/>
        <v>0</v>
      </c>
      <c r="AI2394" s="35" t="str">
        <f t="shared" si="529"/>
        <v>Nusidėvėjęs</v>
      </c>
      <c r="AJ2394" s="38" t="str">
        <f>IF(AND(F2394&lt;&gt;[3]Pav.tvarkyklė!$B$12,F2394&lt;&gt;[3]Pav.tvarkyklė!$B$13),"GVTNT","X")</f>
        <v>GVTNT</v>
      </c>
      <c r="AK2394" s="39">
        <f t="shared" si="531"/>
        <v>0</v>
      </c>
      <c r="AL2394" s="41"/>
      <c r="AM2394" s="41"/>
      <c r="AN2394" s="41">
        <f t="shared" si="519"/>
        <v>1900</v>
      </c>
      <c r="AO2394" s="41"/>
      <c r="AP2394" s="41"/>
      <c r="AQ2394" s="41"/>
      <c r="AR2394" s="42"/>
      <c r="AS2394" s="42"/>
      <c r="AU2394" s="43">
        <f t="shared" si="520"/>
        <v>0</v>
      </c>
    </row>
    <row r="2395" spans="1:47" ht="15" customHeight="1" x14ac:dyDescent="0.25">
      <c r="A2395" s="11"/>
      <c r="B2395" s="19">
        <v>2564</v>
      </c>
      <c r="C2395" s="74"/>
      <c r="D2395" s="77"/>
      <c r="E2395" s="78"/>
      <c r="F2395" s="74"/>
      <c r="G2395" s="80"/>
      <c r="H2395" s="49"/>
      <c r="I2395" s="79"/>
      <c r="J2395" s="27"/>
      <c r="K2395" s="27"/>
      <c r="L2395" s="79"/>
      <c r="M2395" s="81"/>
      <c r="N2395" s="29">
        <v>0</v>
      </c>
      <c r="O2395" s="30" t="str">
        <f>IF(G2395&lt;=$N$2,"",IF(F2395=[3]Pav.tvarkyklė!$B$13,"",IF(ISBLANK(R2395),"X","")))</f>
        <v/>
      </c>
      <c r="P2395" s="91"/>
      <c r="Q2395" s="63"/>
      <c r="R2395" s="63"/>
      <c r="S2395" s="63"/>
      <c r="T2395" s="63"/>
      <c r="U2395" s="34" t="str">
        <f>IFERROR(INDEX('[3]5.Grup_T'!$G$4:$G$22,MATCH('6.Turtas'!E2395,'[3]5.Grup_T'!$E$4:$E$22,0)),"0")</f>
        <v>0</v>
      </c>
      <c r="V2395" s="35">
        <f t="shared" si="521"/>
        <v>0</v>
      </c>
      <c r="W2395" s="35">
        <f>IF(NOT(ISBLANK(H2395)),(12-DATEDIF(H2395,'[3]1.Pradzia'!$D$13,"m")),0)</f>
        <v>0</v>
      </c>
      <c r="X2395" s="35">
        <f t="shared" si="522"/>
        <v>0</v>
      </c>
      <c r="Y2395" s="35">
        <f t="shared" si="518"/>
        <v>0</v>
      </c>
      <c r="Z2395" s="35">
        <f t="shared" si="530"/>
        <v>0</v>
      </c>
      <c r="AA2395" s="36">
        <f t="shared" si="523"/>
        <v>0</v>
      </c>
      <c r="AB2395" s="36">
        <f t="shared" si="524"/>
        <v>0</v>
      </c>
      <c r="AC2395" s="37">
        <f t="shared" si="525"/>
        <v>0</v>
      </c>
      <c r="AD2395" s="35">
        <f>IF(OR(YEAR(G2395)&lt;2019,O2395="X"),0,IF(ISBLANK(H2395),DATEDIF(G2395,'[3]1.Pradzia'!$D$13,"M"),DATEDIF(G2395,H2395,"m")))</f>
        <v>0</v>
      </c>
      <c r="AE2395" s="37">
        <f>IF(E2395='[3]5.Grup_T'!$E$20,0,IF(AD2395&lt;&gt;0,M2395/V2395*MIN(12,AD2395),0))</f>
        <v>0</v>
      </c>
      <c r="AF2395" s="37">
        <f t="shared" si="526"/>
        <v>0</v>
      </c>
      <c r="AG2395" s="37">
        <f t="shared" si="527"/>
        <v>0</v>
      </c>
      <c r="AH2395" s="37">
        <f t="shared" si="528"/>
        <v>0</v>
      </c>
      <c r="AI2395" s="35" t="str">
        <f t="shared" si="529"/>
        <v>Nusidėvėjęs</v>
      </c>
      <c r="AJ2395" s="38" t="str">
        <f>IF(AND(F2395&lt;&gt;[3]Pav.tvarkyklė!$B$12,F2395&lt;&gt;[3]Pav.tvarkyklė!$B$13),"GVTNT","X")</f>
        <v>GVTNT</v>
      </c>
      <c r="AK2395" s="39">
        <f t="shared" si="531"/>
        <v>0</v>
      </c>
      <c r="AL2395" s="41"/>
      <c r="AM2395" s="41"/>
      <c r="AN2395" s="41">
        <f t="shared" si="519"/>
        <v>1900</v>
      </c>
      <c r="AO2395" s="41"/>
      <c r="AP2395" s="41"/>
      <c r="AQ2395" s="41"/>
      <c r="AR2395" s="42"/>
      <c r="AS2395" s="42"/>
      <c r="AU2395" s="43">
        <f t="shared" si="520"/>
        <v>0</v>
      </c>
    </row>
    <row r="2396" spans="1:47" ht="15" customHeight="1" x14ac:dyDescent="0.25">
      <c r="A2396" s="11"/>
      <c r="B2396" s="19">
        <v>2565</v>
      </c>
      <c r="C2396" s="74"/>
      <c r="D2396" s="77"/>
      <c r="E2396" s="78"/>
      <c r="F2396" s="74"/>
      <c r="G2396" s="80"/>
      <c r="H2396" s="49"/>
      <c r="I2396" s="79"/>
      <c r="J2396" s="27"/>
      <c r="K2396" s="27"/>
      <c r="L2396" s="79"/>
      <c r="M2396" s="81"/>
      <c r="N2396" s="29">
        <v>0</v>
      </c>
      <c r="O2396" s="30" t="str">
        <f>IF(G2396&lt;=$N$2,"",IF(F2396=[3]Pav.tvarkyklė!$B$13,"",IF(ISBLANK(R2396),"X","")))</f>
        <v/>
      </c>
      <c r="P2396" s="91"/>
      <c r="Q2396" s="63"/>
      <c r="R2396" s="63"/>
      <c r="S2396" s="63"/>
      <c r="T2396" s="63"/>
      <c r="U2396" s="34" t="str">
        <f>IFERROR(INDEX('[3]5.Grup_T'!$G$4:$G$22,MATCH('6.Turtas'!E2396,'[3]5.Grup_T'!$E$4:$E$22,0)),"0")</f>
        <v>0</v>
      </c>
      <c r="V2396" s="35">
        <f t="shared" si="521"/>
        <v>0</v>
      </c>
      <c r="W2396" s="35">
        <f>IF(NOT(ISBLANK(H2396)),(12-DATEDIF(H2396,'[3]1.Pradzia'!$D$13,"m")),0)</f>
        <v>0</v>
      </c>
      <c r="X2396" s="35">
        <f t="shared" si="522"/>
        <v>0</v>
      </c>
      <c r="Y2396" s="35">
        <f t="shared" si="518"/>
        <v>0</v>
      </c>
      <c r="Z2396" s="35">
        <f t="shared" si="530"/>
        <v>0</v>
      </c>
      <c r="AA2396" s="36">
        <f t="shared" si="523"/>
        <v>0</v>
      </c>
      <c r="AB2396" s="36">
        <f t="shared" si="524"/>
        <v>0</v>
      </c>
      <c r="AC2396" s="37">
        <f t="shared" si="525"/>
        <v>0</v>
      </c>
      <c r="AD2396" s="35">
        <f>IF(OR(YEAR(G2396)&lt;2019,O2396="X"),0,IF(ISBLANK(H2396),DATEDIF(G2396,'[3]1.Pradzia'!$D$13,"M"),DATEDIF(G2396,H2396,"m")))</f>
        <v>0</v>
      </c>
      <c r="AE2396" s="37">
        <f>IF(E2396='[3]5.Grup_T'!$E$20,0,IF(AD2396&lt;&gt;0,M2396/V2396*MIN(12,AD2396),0))</f>
        <v>0</v>
      </c>
      <c r="AF2396" s="37">
        <f t="shared" si="526"/>
        <v>0</v>
      </c>
      <c r="AG2396" s="37">
        <f t="shared" si="527"/>
        <v>0</v>
      </c>
      <c r="AH2396" s="37">
        <f t="shared" si="528"/>
        <v>0</v>
      </c>
      <c r="AI2396" s="35" t="str">
        <f t="shared" si="529"/>
        <v>Nusidėvėjęs</v>
      </c>
      <c r="AJ2396" s="38" t="str">
        <f>IF(AND(F2396&lt;&gt;[3]Pav.tvarkyklė!$B$12,F2396&lt;&gt;[3]Pav.tvarkyklė!$B$13),"GVTNT","X")</f>
        <v>GVTNT</v>
      </c>
      <c r="AK2396" s="39">
        <f t="shared" si="531"/>
        <v>0</v>
      </c>
      <c r="AL2396" s="41"/>
      <c r="AM2396" s="41"/>
      <c r="AN2396" s="41">
        <f t="shared" si="519"/>
        <v>1900</v>
      </c>
      <c r="AO2396" s="41"/>
      <c r="AP2396" s="41"/>
      <c r="AQ2396" s="41"/>
      <c r="AR2396" s="42"/>
      <c r="AS2396" s="42"/>
      <c r="AU2396" s="43">
        <f t="shared" si="520"/>
        <v>0</v>
      </c>
    </row>
    <row r="2397" spans="1:47" ht="15" customHeight="1" x14ac:dyDescent="0.25">
      <c r="A2397" s="11"/>
      <c r="B2397" s="19">
        <v>2566</v>
      </c>
      <c r="C2397" s="74"/>
      <c r="D2397" s="77"/>
      <c r="E2397" s="78"/>
      <c r="F2397" s="74"/>
      <c r="G2397" s="80"/>
      <c r="H2397" s="49"/>
      <c r="I2397" s="79"/>
      <c r="J2397" s="27"/>
      <c r="K2397" s="27"/>
      <c r="L2397" s="79"/>
      <c r="M2397" s="81"/>
      <c r="N2397" s="29">
        <v>0</v>
      </c>
      <c r="O2397" s="30" t="str">
        <f>IF(G2397&lt;=$N$2,"",IF(F2397=[3]Pav.tvarkyklė!$B$13,"",IF(ISBLANK(R2397),"X","")))</f>
        <v/>
      </c>
      <c r="P2397" s="91"/>
      <c r="Q2397" s="63"/>
      <c r="R2397" s="63"/>
      <c r="S2397" s="63"/>
      <c r="T2397" s="63"/>
      <c r="U2397" s="34" t="str">
        <f>IFERROR(INDEX('[3]5.Grup_T'!$G$4:$G$22,MATCH('6.Turtas'!E2397,'[3]5.Grup_T'!$E$4:$E$22,0)),"0")</f>
        <v>0</v>
      </c>
      <c r="V2397" s="35">
        <f t="shared" si="521"/>
        <v>0</v>
      </c>
      <c r="W2397" s="35">
        <f>IF(NOT(ISBLANK(H2397)),(12-DATEDIF(H2397,'[3]1.Pradzia'!$D$13,"m")),0)</f>
        <v>0</v>
      </c>
      <c r="X2397" s="35">
        <f t="shared" si="522"/>
        <v>0</v>
      </c>
      <c r="Y2397" s="35">
        <f t="shared" si="518"/>
        <v>0</v>
      </c>
      <c r="Z2397" s="35">
        <f t="shared" si="530"/>
        <v>0</v>
      </c>
      <c r="AA2397" s="36">
        <f t="shared" si="523"/>
        <v>0</v>
      </c>
      <c r="AB2397" s="36">
        <f t="shared" si="524"/>
        <v>0</v>
      </c>
      <c r="AC2397" s="37">
        <f t="shared" si="525"/>
        <v>0</v>
      </c>
      <c r="AD2397" s="35">
        <f>IF(OR(YEAR(G2397)&lt;2019,O2397="X"),0,IF(ISBLANK(H2397),DATEDIF(G2397,'[3]1.Pradzia'!$D$13,"M"),DATEDIF(G2397,H2397,"m")))</f>
        <v>0</v>
      </c>
      <c r="AE2397" s="37">
        <f>IF(E2397='[3]5.Grup_T'!$E$20,0,IF(AD2397&lt;&gt;0,M2397/V2397*MIN(12,AD2397),0))</f>
        <v>0</v>
      </c>
      <c r="AF2397" s="37">
        <f t="shared" si="526"/>
        <v>0</v>
      </c>
      <c r="AG2397" s="37">
        <f t="shared" si="527"/>
        <v>0</v>
      </c>
      <c r="AH2397" s="37">
        <f t="shared" si="528"/>
        <v>0</v>
      </c>
      <c r="AI2397" s="35" t="str">
        <f t="shared" si="529"/>
        <v>Nusidėvėjęs</v>
      </c>
      <c r="AJ2397" s="38" t="str">
        <f>IF(AND(F2397&lt;&gt;[3]Pav.tvarkyklė!$B$12,F2397&lt;&gt;[3]Pav.tvarkyklė!$B$13),"GVTNT","X")</f>
        <v>GVTNT</v>
      </c>
      <c r="AK2397" s="39">
        <f t="shared" si="531"/>
        <v>0</v>
      </c>
      <c r="AL2397" s="41"/>
      <c r="AM2397" s="41"/>
      <c r="AN2397" s="41">
        <f t="shared" si="519"/>
        <v>1900</v>
      </c>
      <c r="AO2397" s="41"/>
      <c r="AP2397" s="41"/>
      <c r="AQ2397" s="41"/>
      <c r="AR2397" s="42"/>
      <c r="AS2397" s="42"/>
      <c r="AU2397" s="43">
        <f t="shared" si="520"/>
        <v>0</v>
      </c>
    </row>
    <row r="2398" spans="1:47" ht="15" customHeight="1" x14ac:dyDescent="0.25">
      <c r="A2398" s="11"/>
      <c r="B2398" s="19">
        <v>2567</v>
      </c>
      <c r="C2398" s="74"/>
      <c r="D2398" s="77"/>
      <c r="E2398" s="78"/>
      <c r="F2398" s="74"/>
      <c r="G2398" s="80"/>
      <c r="H2398" s="49"/>
      <c r="I2398" s="79"/>
      <c r="J2398" s="27"/>
      <c r="K2398" s="27"/>
      <c r="L2398" s="79"/>
      <c r="M2398" s="81"/>
      <c r="N2398" s="29">
        <v>0</v>
      </c>
      <c r="O2398" s="30" t="str">
        <f>IF(G2398&lt;=$N$2,"",IF(F2398=[3]Pav.tvarkyklė!$B$13,"",IF(ISBLANK(R2398),"X","")))</f>
        <v/>
      </c>
      <c r="P2398" s="91"/>
      <c r="Q2398" s="63"/>
      <c r="R2398" s="63"/>
      <c r="S2398" s="63"/>
      <c r="T2398" s="63"/>
      <c r="U2398" s="34" t="str">
        <f>IFERROR(INDEX('[3]5.Grup_T'!$G$4:$G$22,MATCH('6.Turtas'!E2398,'[3]5.Grup_T'!$E$4:$E$22,0)),"0")</f>
        <v>0</v>
      </c>
      <c r="V2398" s="35">
        <f t="shared" si="521"/>
        <v>0</v>
      </c>
      <c r="W2398" s="35">
        <f>IF(NOT(ISBLANK(H2398)),(12-DATEDIF(H2398,'[3]1.Pradzia'!$D$13,"m")),0)</f>
        <v>0</v>
      </c>
      <c r="X2398" s="35">
        <f t="shared" si="522"/>
        <v>0</v>
      </c>
      <c r="Y2398" s="35">
        <f t="shared" si="518"/>
        <v>0</v>
      </c>
      <c r="Z2398" s="35">
        <f t="shared" si="530"/>
        <v>0</v>
      </c>
      <c r="AA2398" s="36">
        <f t="shared" si="523"/>
        <v>0</v>
      </c>
      <c r="AB2398" s="36">
        <f t="shared" si="524"/>
        <v>0</v>
      </c>
      <c r="AC2398" s="37">
        <f t="shared" si="525"/>
        <v>0</v>
      </c>
      <c r="AD2398" s="35">
        <f>IF(OR(YEAR(G2398)&lt;2019,O2398="X"),0,IF(ISBLANK(H2398),DATEDIF(G2398,'[3]1.Pradzia'!$D$13,"M"),DATEDIF(G2398,H2398,"m")))</f>
        <v>0</v>
      </c>
      <c r="AE2398" s="37">
        <f>IF(E2398='[3]5.Grup_T'!$E$20,0,IF(AD2398&lt;&gt;0,M2398/V2398*MIN(12,AD2398),0))</f>
        <v>0</v>
      </c>
      <c r="AF2398" s="37">
        <f t="shared" si="526"/>
        <v>0</v>
      </c>
      <c r="AG2398" s="37">
        <f t="shared" si="527"/>
        <v>0</v>
      </c>
      <c r="AH2398" s="37">
        <f t="shared" si="528"/>
        <v>0</v>
      </c>
      <c r="AI2398" s="35" t="str">
        <f t="shared" si="529"/>
        <v>Nusidėvėjęs</v>
      </c>
      <c r="AJ2398" s="38" t="str">
        <f>IF(AND(F2398&lt;&gt;[3]Pav.tvarkyklė!$B$12,F2398&lt;&gt;[3]Pav.tvarkyklė!$B$13),"GVTNT","X")</f>
        <v>GVTNT</v>
      </c>
      <c r="AK2398" s="39">
        <f t="shared" si="531"/>
        <v>0</v>
      </c>
      <c r="AL2398" s="41"/>
      <c r="AM2398" s="41"/>
      <c r="AN2398" s="41">
        <f t="shared" si="519"/>
        <v>1900</v>
      </c>
      <c r="AO2398" s="41"/>
      <c r="AP2398" s="41"/>
      <c r="AQ2398" s="41"/>
      <c r="AR2398" s="42"/>
      <c r="AS2398" s="42"/>
      <c r="AU2398" s="43">
        <f t="shared" si="520"/>
        <v>0</v>
      </c>
    </row>
    <row r="2399" spans="1:47" ht="15" customHeight="1" x14ac:dyDescent="0.25">
      <c r="A2399" s="11"/>
      <c r="B2399" s="19">
        <v>2568</v>
      </c>
      <c r="C2399" s="74"/>
      <c r="D2399" s="77"/>
      <c r="E2399" s="78"/>
      <c r="F2399" s="74"/>
      <c r="G2399" s="80"/>
      <c r="H2399" s="49"/>
      <c r="I2399" s="79"/>
      <c r="J2399" s="27"/>
      <c r="K2399" s="27"/>
      <c r="L2399" s="79"/>
      <c r="M2399" s="81"/>
      <c r="N2399" s="29">
        <v>0</v>
      </c>
      <c r="O2399" s="30" t="str">
        <f>IF(G2399&lt;=$N$2,"",IF(F2399=[3]Pav.tvarkyklė!$B$13,"",IF(ISBLANK(R2399),"X","")))</f>
        <v/>
      </c>
      <c r="P2399" s="91"/>
      <c r="Q2399" s="63"/>
      <c r="R2399" s="63"/>
      <c r="S2399" s="63"/>
      <c r="T2399" s="63"/>
      <c r="U2399" s="34" t="str">
        <f>IFERROR(INDEX('[3]5.Grup_T'!$G$4:$G$22,MATCH('6.Turtas'!E2399,'[3]5.Grup_T'!$E$4:$E$22,0)),"0")</f>
        <v>0</v>
      </c>
      <c r="V2399" s="35">
        <f t="shared" si="521"/>
        <v>0</v>
      </c>
      <c r="W2399" s="35">
        <f>IF(NOT(ISBLANK(H2399)),(12-DATEDIF(H2399,'[3]1.Pradzia'!$D$13,"m")),0)</f>
        <v>0</v>
      </c>
      <c r="X2399" s="35">
        <f t="shared" si="522"/>
        <v>0</v>
      </c>
      <c r="Y2399" s="35">
        <f t="shared" si="518"/>
        <v>0</v>
      </c>
      <c r="Z2399" s="35">
        <f t="shared" si="530"/>
        <v>0</v>
      </c>
      <c r="AA2399" s="36">
        <f t="shared" si="523"/>
        <v>0</v>
      </c>
      <c r="AB2399" s="36">
        <f t="shared" si="524"/>
        <v>0</v>
      </c>
      <c r="AC2399" s="37">
        <f t="shared" si="525"/>
        <v>0</v>
      </c>
      <c r="AD2399" s="35">
        <f>IF(OR(YEAR(G2399)&lt;2019,O2399="X"),0,IF(ISBLANK(H2399),DATEDIF(G2399,'[3]1.Pradzia'!$D$13,"M"),DATEDIF(G2399,H2399,"m")))</f>
        <v>0</v>
      </c>
      <c r="AE2399" s="37">
        <f>IF(E2399='[3]5.Grup_T'!$E$20,0,IF(AD2399&lt;&gt;0,M2399/V2399*MIN(12,AD2399),0))</f>
        <v>0</v>
      </c>
      <c r="AF2399" s="37">
        <f t="shared" si="526"/>
        <v>0</v>
      </c>
      <c r="AG2399" s="37">
        <f t="shared" si="527"/>
        <v>0</v>
      </c>
      <c r="AH2399" s="37">
        <f t="shared" si="528"/>
        <v>0</v>
      </c>
      <c r="AI2399" s="35" t="str">
        <f t="shared" si="529"/>
        <v>Nusidėvėjęs</v>
      </c>
      <c r="AJ2399" s="38" t="str">
        <f>IF(AND(F2399&lt;&gt;[3]Pav.tvarkyklė!$B$12,F2399&lt;&gt;[3]Pav.tvarkyklė!$B$13),"GVTNT","X")</f>
        <v>GVTNT</v>
      </c>
      <c r="AK2399" s="39">
        <f t="shared" si="531"/>
        <v>0</v>
      </c>
      <c r="AL2399" s="41"/>
      <c r="AM2399" s="41"/>
      <c r="AN2399" s="41">
        <f t="shared" si="519"/>
        <v>1900</v>
      </c>
      <c r="AO2399" s="41"/>
      <c r="AP2399" s="41"/>
      <c r="AQ2399" s="41"/>
      <c r="AR2399" s="42"/>
      <c r="AS2399" s="42"/>
      <c r="AU2399" s="43">
        <f t="shared" si="520"/>
        <v>0</v>
      </c>
    </row>
    <row r="2400" spans="1:47" ht="15" customHeight="1" x14ac:dyDescent="0.25">
      <c r="A2400" s="11"/>
      <c r="B2400" s="19">
        <v>2569</v>
      </c>
      <c r="C2400" s="74"/>
      <c r="D2400" s="77"/>
      <c r="E2400" s="78"/>
      <c r="F2400" s="74"/>
      <c r="G2400" s="80"/>
      <c r="H2400" s="49"/>
      <c r="I2400" s="79"/>
      <c r="J2400" s="27"/>
      <c r="K2400" s="27"/>
      <c r="L2400" s="79"/>
      <c r="M2400" s="81"/>
      <c r="N2400" s="29">
        <v>0</v>
      </c>
      <c r="O2400" s="30" t="str">
        <f>IF(G2400&lt;=$N$2,"",IF(F2400=[3]Pav.tvarkyklė!$B$13,"",IF(ISBLANK(R2400),"X","")))</f>
        <v/>
      </c>
      <c r="P2400" s="91"/>
      <c r="Q2400" s="63"/>
      <c r="R2400" s="63"/>
      <c r="S2400" s="63"/>
      <c r="T2400" s="63"/>
      <c r="U2400" s="34" t="str">
        <f>IFERROR(INDEX('[3]5.Grup_T'!$G$4:$G$22,MATCH('6.Turtas'!E2400,'[3]5.Grup_T'!$E$4:$E$22,0)),"0")</f>
        <v>0</v>
      </c>
      <c r="V2400" s="35">
        <f t="shared" si="521"/>
        <v>0</v>
      </c>
      <c r="W2400" s="35">
        <f>IF(NOT(ISBLANK(H2400)),(12-DATEDIF(H2400,'[3]1.Pradzia'!$D$13,"m")),0)</f>
        <v>0</v>
      </c>
      <c r="X2400" s="35">
        <f t="shared" si="522"/>
        <v>0</v>
      </c>
      <c r="Y2400" s="35">
        <f t="shared" si="518"/>
        <v>0</v>
      </c>
      <c r="Z2400" s="35">
        <f t="shared" si="530"/>
        <v>0</v>
      </c>
      <c r="AA2400" s="36">
        <f t="shared" si="523"/>
        <v>0</v>
      </c>
      <c r="AB2400" s="36">
        <f t="shared" si="524"/>
        <v>0</v>
      </c>
      <c r="AC2400" s="37">
        <f t="shared" si="525"/>
        <v>0</v>
      </c>
      <c r="AD2400" s="35">
        <f>IF(OR(YEAR(G2400)&lt;2019,O2400="X"),0,IF(ISBLANK(H2400),DATEDIF(G2400,'[3]1.Pradzia'!$D$13,"M"),DATEDIF(G2400,H2400,"m")))</f>
        <v>0</v>
      </c>
      <c r="AE2400" s="37">
        <f>IF(E2400='[3]5.Grup_T'!$E$20,0,IF(AD2400&lt;&gt;0,M2400/V2400*MIN(12,AD2400),0))</f>
        <v>0</v>
      </c>
      <c r="AF2400" s="37">
        <f t="shared" si="526"/>
        <v>0</v>
      </c>
      <c r="AG2400" s="37">
        <f t="shared" si="527"/>
        <v>0</v>
      </c>
      <c r="AH2400" s="37">
        <f t="shared" si="528"/>
        <v>0</v>
      </c>
      <c r="AI2400" s="35" t="str">
        <f t="shared" si="529"/>
        <v>Nusidėvėjęs</v>
      </c>
      <c r="AJ2400" s="38" t="str">
        <f>IF(AND(F2400&lt;&gt;[3]Pav.tvarkyklė!$B$12,F2400&lt;&gt;[3]Pav.tvarkyklė!$B$13),"GVTNT","X")</f>
        <v>GVTNT</v>
      </c>
      <c r="AK2400" s="39">
        <f t="shared" si="531"/>
        <v>0</v>
      </c>
      <c r="AL2400" s="41"/>
      <c r="AM2400" s="41"/>
      <c r="AN2400" s="41">
        <f t="shared" si="519"/>
        <v>1900</v>
      </c>
      <c r="AO2400" s="41"/>
      <c r="AP2400" s="41"/>
      <c r="AQ2400" s="41"/>
      <c r="AR2400" s="42"/>
      <c r="AS2400" s="42"/>
      <c r="AU2400" s="43">
        <f t="shared" si="520"/>
        <v>0</v>
      </c>
    </row>
    <row r="2401" spans="1:47" ht="15" customHeight="1" x14ac:dyDescent="0.25">
      <c r="A2401" s="11"/>
      <c r="B2401" s="19">
        <v>2570</v>
      </c>
      <c r="C2401" s="74"/>
      <c r="D2401" s="77"/>
      <c r="E2401" s="78"/>
      <c r="F2401" s="74"/>
      <c r="G2401" s="80"/>
      <c r="H2401" s="49"/>
      <c r="I2401" s="79"/>
      <c r="J2401" s="27"/>
      <c r="K2401" s="27"/>
      <c r="L2401" s="79"/>
      <c r="M2401" s="81"/>
      <c r="N2401" s="29">
        <v>0</v>
      </c>
      <c r="O2401" s="30" t="str">
        <f>IF(G2401&lt;=$N$2,"",IF(F2401=[3]Pav.tvarkyklė!$B$13,"",IF(ISBLANK(R2401),"X","")))</f>
        <v/>
      </c>
      <c r="P2401" s="91"/>
      <c r="Q2401" s="63"/>
      <c r="R2401" s="63"/>
      <c r="S2401" s="63"/>
      <c r="T2401" s="63"/>
      <c r="U2401" s="34" t="str">
        <f>IFERROR(INDEX('[3]5.Grup_T'!$G$4:$G$22,MATCH('6.Turtas'!E2401,'[3]5.Grup_T'!$E$4:$E$22,0)),"0")</f>
        <v>0</v>
      </c>
      <c r="V2401" s="35">
        <f t="shared" si="521"/>
        <v>0</v>
      </c>
      <c r="W2401" s="35">
        <f>IF(NOT(ISBLANK(H2401)),(12-DATEDIF(H2401,'[3]1.Pradzia'!$D$13,"m")),0)</f>
        <v>0</v>
      </c>
      <c r="X2401" s="35">
        <f t="shared" si="522"/>
        <v>0</v>
      </c>
      <c r="Y2401" s="35">
        <f t="shared" si="518"/>
        <v>0</v>
      </c>
      <c r="Z2401" s="35">
        <f t="shared" si="530"/>
        <v>0</v>
      </c>
      <c r="AA2401" s="36">
        <f t="shared" si="523"/>
        <v>0</v>
      </c>
      <c r="AB2401" s="36">
        <f t="shared" si="524"/>
        <v>0</v>
      </c>
      <c r="AC2401" s="37">
        <f t="shared" si="525"/>
        <v>0</v>
      </c>
      <c r="AD2401" s="35">
        <f>IF(OR(YEAR(G2401)&lt;2019,O2401="X"),0,IF(ISBLANK(H2401),DATEDIF(G2401,'[3]1.Pradzia'!$D$13,"M"),DATEDIF(G2401,H2401,"m")))</f>
        <v>0</v>
      </c>
      <c r="AE2401" s="37">
        <f>IF(E2401='[3]5.Grup_T'!$E$20,0,IF(AD2401&lt;&gt;0,M2401/V2401*MIN(12,AD2401),0))</f>
        <v>0</v>
      </c>
      <c r="AF2401" s="37">
        <f t="shared" si="526"/>
        <v>0</v>
      </c>
      <c r="AG2401" s="37">
        <f t="shared" si="527"/>
        <v>0</v>
      </c>
      <c r="AH2401" s="37">
        <f t="shared" si="528"/>
        <v>0</v>
      </c>
      <c r="AI2401" s="35" t="str">
        <f t="shared" si="529"/>
        <v>Nusidėvėjęs</v>
      </c>
      <c r="AJ2401" s="38" t="str">
        <f>IF(AND(F2401&lt;&gt;[3]Pav.tvarkyklė!$B$12,F2401&lt;&gt;[3]Pav.tvarkyklė!$B$13),"GVTNT","X")</f>
        <v>GVTNT</v>
      </c>
      <c r="AK2401" s="39">
        <f t="shared" si="531"/>
        <v>0</v>
      </c>
      <c r="AL2401" s="41"/>
      <c r="AM2401" s="41"/>
      <c r="AN2401" s="41">
        <f t="shared" si="519"/>
        <v>1900</v>
      </c>
      <c r="AO2401" s="41"/>
      <c r="AP2401" s="41"/>
      <c r="AQ2401" s="41"/>
      <c r="AR2401" s="42"/>
      <c r="AS2401" s="42"/>
      <c r="AU2401" s="43">
        <f t="shared" si="520"/>
        <v>0</v>
      </c>
    </row>
    <row r="2402" spans="1:47" ht="15" customHeight="1" x14ac:dyDescent="0.25">
      <c r="A2402" s="11"/>
      <c r="B2402" s="19">
        <v>2571</v>
      </c>
      <c r="C2402" s="74"/>
      <c r="D2402" s="77"/>
      <c r="E2402" s="78"/>
      <c r="F2402" s="74"/>
      <c r="G2402" s="80"/>
      <c r="H2402" s="49"/>
      <c r="I2402" s="79"/>
      <c r="J2402" s="27"/>
      <c r="K2402" s="27"/>
      <c r="L2402" s="79"/>
      <c r="M2402" s="81"/>
      <c r="N2402" s="29">
        <v>0</v>
      </c>
      <c r="O2402" s="30" t="str">
        <f>IF(G2402&lt;=$N$2,"",IF(F2402=[3]Pav.tvarkyklė!$B$13,"",IF(ISBLANK(R2402),"X","")))</f>
        <v/>
      </c>
      <c r="P2402" s="91"/>
      <c r="Q2402" s="63"/>
      <c r="R2402" s="63"/>
      <c r="S2402" s="63"/>
      <c r="T2402" s="63"/>
      <c r="U2402" s="34" t="str">
        <f>IFERROR(INDEX('[3]5.Grup_T'!$G$4:$G$22,MATCH('6.Turtas'!E2402,'[3]5.Grup_T'!$E$4:$E$22,0)),"0")</f>
        <v>0</v>
      </c>
      <c r="V2402" s="35">
        <f t="shared" si="521"/>
        <v>0</v>
      </c>
      <c r="W2402" s="35">
        <f>IF(NOT(ISBLANK(H2402)),(12-DATEDIF(H2402,'[3]1.Pradzia'!$D$13,"m")),0)</f>
        <v>0</v>
      </c>
      <c r="X2402" s="35">
        <f t="shared" si="522"/>
        <v>0</v>
      </c>
      <c r="Y2402" s="35">
        <f t="shared" si="518"/>
        <v>0</v>
      </c>
      <c r="Z2402" s="35">
        <f t="shared" si="530"/>
        <v>0</v>
      </c>
      <c r="AA2402" s="36">
        <f t="shared" si="523"/>
        <v>0</v>
      </c>
      <c r="AB2402" s="36">
        <f t="shared" si="524"/>
        <v>0</v>
      </c>
      <c r="AC2402" s="37">
        <f t="shared" si="525"/>
        <v>0</v>
      </c>
      <c r="AD2402" s="35">
        <f>IF(OR(YEAR(G2402)&lt;2019,O2402="X"),0,IF(ISBLANK(H2402),DATEDIF(G2402,'[3]1.Pradzia'!$D$13,"M"),DATEDIF(G2402,H2402,"m")))</f>
        <v>0</v>
      </c>
      <c r="AE2402" s="37">
        <f>IF(E2402='[3]5.Grup_T'!$E$20,0,IF(AD2402&lt;&gt;0,M2402/V2402*MIN(12,AD2402),0))</f>
        <v>0</v>
      </c>
      <c r="AF2402" s="37">
        <f t="shared" si="526"/>
        <v>0</v>
      </c>
      <c r="AG2402" s="37">
        <f t="shared" si="527"/>
        <v>0</v>
      </c>
      <c r="AH2402" s="37">
        <f t="shared" si="528"/>
        <v>0</v>
      </c>
      <c r="AI2402" s="35" t="str">
        <f t="shared" si="529"/>
        <v>Nusidėvėjęs</v>
      </c>
      <c r="AJ2402" s="38" t="str">
        <f>IF(AND(F2402&lt;&gt;[3]Pav.tvarkyklė!$B$12,F2402&lt;&gt;[3]Pav.tvarkyklė!$B$13),"GVTNT","X")</f>
        <v>GVTNT</v>
      </c>
      <c r="AK2402" s="39">
        <f t="shared" si="531"/>
        <v>0</v>
      </c>
      <c r="AL2402" s="41"/>
      <c r="AM2402" s="41"/>
      <c r="AN2402" s="41">
        <f t="shared" si="519"/>
        <v>1900</v>
      </c>
      <c r="AO2402" s="41"/>
      <c r="AP2402" s="41"/>
      <c r="AQ2402" s="41"/>
      <c r="AR2402" s="42"/>
      <c r="AS2402" s="42"/>
      <c r="AU2402" s="43">
        <f t="shared" si="520"/>
        <v>0</v>
      </c>
    </row>
    <row r="2403" spans="1:47" ht="15" customHeight="1" x14ac:dyDescent="0.25">
      <c r="A2403" s="11"/>
      <c r="B2403" s="19">
        <v>2572</v>
      </c>
      <c r="C2403" s="74"/>
      <c r="D2403" s="77"/>
      <c r="E2403" s="78"/>
      <c r="F2403" s="74"/>
      <c r="G2403" s="80"/>
      <c r="H2403" s="49"/>
      <c r="I2403" s="79"/>
      <c r="J2403" s="27"/>
      <c r="K2403" s="27"/>
      <c r="L2403" s="79"/>
      <c r="M2403" s="81"/>
      <c r="N2403" s="29">
        <v>0</v>
      </c>
      <c r="O2403" s="30" t="str">
        <f>IF(G2403&lt;=$N$2,"",IF(F2403=[3]Pav.tvarkyklė!$B$13,"",IF(ISBLANK(R2403),"X","")))</f>
        <v/>
      </c>
      <c r="P2403" s="91"/>
      <c r="Q2403" s="63"/>
      <c r="R2403" s="63"/>
      <c r="S2403" s="63"/>
      <c r="T2403" s="63"/>
      <c r="U2403" s="34" t="str">
        <f>IFERROR(INDEX('[3]5.Grup_T'!$G$4:$G$22,MATCH('6.Turtas'!E2403,'[3]5.Grup_T'!$E$4:$E$22,0)),"0")</f>
        <v>0</v>
      </c>
      <c r="V2403" s="35">
        <f t="shared" si="521"/>
        <v>0</v>
      </c>
      <c r="W2403" s="35">
        <f>IF(NOT(ISBLANK(H2403)),(12-DATEDIF(H2403,'[3]1.Pradzia'!$D$13,"m")),0)</f>
        <v>0</v>
      </c>
      <c r="X2403" s="35">
        <f t="shared" si="522"/>
        <v>0</v>
      </c>
      <c r="Y2403" s="35">
        <f t="shared" si="518"/>
        <v>0</v>
      </c>
      <c r="Z2403" s="35">
        <f t="shared" si="530"/>
        <v>0</v>
      </c>
      <c r="AA2403" s="36">
        <f t="shared" si="523"/>
        <v>0</v>
      </c>
      <c r="AB2403" s="36">
        <f t="shared" si="524"/>
        <v>0</v>
      </c>
      <c r="AC2403" s="37">
        <f t="shared" si="525"/>
        <v>0</v>
      </c>
      <c r="AD2403" s="35">
        <f>IF(OR(YEAR(G2403)&lt;2019,O2403="X"),0,IF(ISBLANK(H2403),DATEDIF(G2403,'[3]1.Pradzia'!$D$13,"M"),DATEDIF(G2403,H2403,"m")))</f>
        <v>0</v>
      </c>
      <c r="AE2403" s="37">
        <f>IF(E2403='[3]5.Grup_T'!$E$20,0,IF(AD2403&lt;&gt;0,M2403/V2403*MIN(12,AD2403),0))</f>
        <v>0</v>
      </c>
      <c r="AF2403" s="37">
        <f t="shared" si="526"/>
        <v>0</v>
      </c>
      <c r="AG2403" s="37">
        <f t="shared" si="527"/>
        <v>0</v>
      </c>
      <c r="AH2403" s="37">
        <f t="shared" si="528"/>
        <v>0</v>
      </c>
      <c r="AI2403" s="35" t="str">
        <f t="shared" si="529"/>
        <v>Nusidėvėjęs</v>
      </c>
      <c r="AJ2403" s="38" t="str">
        <f>IF(AND(F2403&lt;&gt;[3]Pav.tvarkyklė!$B$12,F2403&lt;&gt;[3]Pav.tvarkyklė!$B$13),"GVTNT","X")</f>
        <v>GVTNT</v>
      </c>
      <c r="AK2403" s="39">
        <f t="shared" si="531"/>
        <v>0</v>
      </c>
      <c r="AL2403" s="41"/>
      <c r="AM2403" s="41"/>
      <c r="AN2403" s="41">
        <f t="shared" si="519"/>
        <v>1900</v>
      </c>
      <c r="AO2403" s="41"/>
      <c r="AP2403" s="41"/>
      <c r="AQ2403" s="41"/>
      <c r="AR2403" s="42"/>
      <c r="AS2403" s="42"/>
      <c r="AU2403" s="43">
        <f t="shared" si="520"/>
        <v>0</v>
      </c>
    </row>
    <row r="2404" spans="1:47" ht="15" customHeight="1" x14ac:dyDescent="0.25">
      <c r="A2404" s="11"/>
      <c r="B2404" s="19">
        <v>2573</v>
      </c>
      <c r="C2404" s="74"/>
      <c r="D2404" s="77"/>
      <c r="E2404" s="78"/>
      <c r="F2404" s="74"/>
      <c r="G2404" s="80"/>
      <c r="H2404" s="49"/>
      <c r="I2404" s="79"/>
      <c r="J2404" s="27"/>
      <c r="K2404" s="27"/>
      <c r="L2404" s="79"/>
      <c r="M2404" s="81"/>
      <c r="N2404" s="29">
        <v>0</v>
      </c>
      <c r="O2404" s="30" t="str">
        <f>IF(G2404&lt;=$N$2,"",IF(F2404=[3]Pav.tvarkyklė!$B$13,"",IF(ISBLANK(R2404),"X","")))</f>
        <v/>
      </c>
      <c r="P2404" s="91"/>
      <c r="Q2404" s="63"/>
      <c r="R2404" s="63"/>
      <c r="S2404" s="63"/>
      <c r="T2404" s="63"/>
      <c r="U2404" s="34" t="str">
        <f>IFERROR(INDEX('[3]5.Grup_T'!$G$4:$G$22,MATCH('6.Turtas'!E2404,'[3]5.Grup_T'!$E$4:$E$22,0)),"0")</f>
        <v>0</v>
      </c>
      <c r="V2404" s="35">
        <f t="shared" si="521"/>
        <v>0</v>
      </c>
      <c r="W2404" s="35">
        <f>IF(NOT(ISBLANK(H2404)),(12-DATEDIF(H2404,'[3]1.Pradzia'!$D$13,"m")),0)</f>
        <v>0</v>
      </c>
      <c r="X2404" s="35">
        <f t="shared" si="522"/>
        <v>0</v>
      </c>
      <c r="Y2404" s="35">
        <f t="shared" si="518"/>
        <v>0</v>
      </c>
      <c r="Z2404" s="35">
        <f t="shared" si="530"/>
        <v>0</v>
      </c>
      <c r="AA2404" s="36">
        <f t="shared" si="523"/>
        <v>0</v>
      </c>
      <c r="AB2404" s="36">
        <f t="shared" si="524"/>
        <v>0</v>
      </c>
      <c r="AC2404" s="37">
        <f t="shared" si="525"/>
        <v>0</v>
      </c>
      <c r="AD2404" s="35">
        <f>IF(OR(YEAR(G2404)&lt;2019,O2404="X"),0,IF(ISBLANK(H2404),DATEDIF(G2404,'[3]1.Pradzia'!$D$13,"M"),DATEDIF(G2404,H2404,"m")))</f>
        <v>0</v>
      </c>
      <c r="AE2404" s="37">
        <f>IF(E2404='[3]5.Grup_T'!$E$20,0,IF(AD2404&lt;&gt;0,M2404/V2404*MIN(12,AD2404),0))</f>
        <v>0</v>
      </c>
      <c r="AF2404" s="37">
        <f t="shared" si="526"/>
        <v>0</v>
      </c>
      <c r="AG2404" s="37">
        <f t="shared" si="527"/>
        <v>0</v>
      </c>
      <c r="AH2404" s="37">
        <f t="shared" si="528"/>
        <v>0</v>
      </c>
      <c r="AI2404" s="35" t="str">
        <f t="shared" si="529"/>
        <v>Nusidėvėjęs</v>
      </c>
      <c r="AJ2404" s="38" t="str">
        <f>IF(AND(F2404&lt;&gt;[3]Pav.tvarkyklė!$B$12,F2404&lt;&gt;[3]Pav.tvarkyklė!$B$13),"GVTNT","X")</f>
        <v>GVTNT</v>
      </c>
      <c r="AK2404" s="39">
        <f t="shared" si="531"/>
        <v>0</v>
      </c>
      <c r="AL2404" s="41"/>
      <c r="AM2404" s="41"/>
      <c r="AN2404" s="41">
        <f t="shared" si="519"/>
        <v>1900</v>
      </c>
      <c r="AO2404" s="41"/>
      <c r="AP2404" s="41"/>
      <c r="AQ2404" s="41"/>
      <c r="AR2404" s="42"/>
      <c r="AS2404" s="42"/>
      <c r="AU2404" s="43">
        <f t="shared" si="520"/>
        <v>0</v>
      </c>
    </row>
    <row r="2405" spans="1:47" ht="15" customHeight="1" x14ac:dyDescent="0.25">
      <c r="A2405" s="11"/>
      <c r="B2405" s="19">
        <v>2574</v>
      </c>
      <c r="C2405" s="74"/>
      <c r="D2405" s="77"/>
      <c r="E2405" s="78"/>
      <c r="F2405" s="74"/>
      <c r="G2405" s="80"/>
      <c r="H2405" s="49"/>
      <c r="I2405" s="79"/>
      <c r="J2405" s="27"/>
      <c r="K2405" s="27"/>
      <c r="L2405" s="79"/>
      <c r="M2405" s="81"/>
      <c r="N2405" s="29">
        <v>0</v>
      </c>
      <c r="O2405" s="30" t="str">
        <f>IF(G2405&lt;=$N$2,"",IF(F2405=[3]Pav.tvarkyklė!$B$13,"",IF(ISBLANK(R2405),"X","")))</f>
        <v/>
      </c>
      <c r="P2405" s="91"/>
      <c r="Q2405" s="63"/>
      <c r="R2405" s="63"/>
      <c r="S2405" s="63"/>
      <c r="T2405" s="63"/>
      <c r="U2405" s="34" t="str">
        <f>IFERROR(INDEX('[3]5.Grup_T'!$G$4:$G$22,MATCH('6.Turtas'!E2405,'[3]5.Grup_T'!$E$4:$E$22,0)),"0")</f>
        <v>0</v>
      </c>
      <c r="V2405" s="35">
        <f t="shared" si="521"/>
        <v>0</v>
      </c>
      <c r="W2405" s="35">
        <f>IF(NOT(ISBLANK(H2405)),(12-DATEDIF(H2405,'[3]1.Pradzia'!$D$13,"m")),0)</f>
        <v>0</v>
      </c>
      <c r="X2405" s="35">
        <f t="shared" si="522"/>
        <v>0</v>
      </c>
      <c r="Y2405" s="35">
        <f t="shared" si="518"/>
        <v>0</v>
      </c>
      <c r="Z2405" s="35">
        <f t="shared" si="530"/>
        <v>0</v>
      </c>
      <c r="AA2405" s="36">
        <f t="shared" si="523"/>
        <v>0</v>
      </c>
      <c r="AB2405" s="36">
        <f t="shared" si="524"/>
        <v>0</v>
      </c>
      <c r="AC2405" s="37">
        <f t="shared" si="525"/>
        <v>0</v>
      </c>
      <c r="AD2405" s="35">
        <f>IF(OR(YEAR(G2405)&lt;2019,O2405="X"),0,IF(ISBLANK(H2405),DATEDIF(G2405,'[3]1.Pradzia'!$D$13,"M"),DATEDIF(G2405,H2405,"m")))</f>
        <v>0</v>
      </c>
      <c r="AE2405" s="37">
        <f>IF(E2405='[3]5.Grup_T'!$E$20,0,IF(AD2405&lt;&gt;0,M2405/V2405*MIN(12,AD2405),0))</f>
        <v>0</v>
      </c>
      <c r="AF2405" s="37">
        <f t="shared" si="526"/>
        <v>0</v>
      </c>
      <c r="AG2405" s="37">
        <f t="shared" si="527"/>
        <v>0</v>
      </c>
      <c r="AH2405" s="37">
        <f t="shared" si="528"/>
        <v>0</v>
      </c>
      <c r="AI2405" s="35" t="str">
        <f t="shared" si="529"/>
        <v>Nusidėvėjęs</v>
      </c>
      <c r="AJ2405" s="38" t="str">
        <f>IF(AND(F2405&lt;&gt;[3]Pav.tvarkyklė!$B$12,F2405&lt;&gt;[3]Pav.tvarkyklė!$B$13),"GVTNT","X")</f>
        <v>GVTNT</v>
      </c>
      <c r="AK2405" s="39">
        <f t="shared" si="531"/>
        <v>0</v>
      </c>
      <c r="AL2405" s="41"/>
      <c r="AM2405" s="41"/>
      <c r="AN2405" s="41">
        <f t="shared" si="519"/>
        <v>1900</v>
      </c>
      <c r="AO2405" s="41"/>
      <c r="AP2405" s="41"/>
      <c r="AQ2405" s="41"/>
      <c r="AR2405" s="42"/>
      <c r="AS2405" s="42"/>
      <c r="AU2405" s="43">
        <f t="shared" si="520"/>
        <v>0</v>
      </c>
    </row>
    <row r="2406" spans="1:47" ht="15" customHeight="1" x14ac:dyDescent="0.25">
      <c r="A2406" s="11"/>
      <c r="B2406" s="19">
        <v>2575</v>
      </c>
      <c r="C2406" s="74"/>
      <c r="D2406" s="77"/>
      <c r="E2406" s="78"/>
      <c r="F2406" s="74"/>
      <c r="G2406" s="80"/>
      <c r="H2406" s="49"/>
      <c r="I2406" s="79"/>
      <c r="J2406" s="27"/>
      <c r="K2406" s="27"/>
      <c r="L2406" s="79"/>
      <c r="M2406" s="81"/>
      <c r="N2406" s="29">
        <v>0</v>
      </c>
      <c r="O2406" s="30" t="str">
        <f>IF(G2406&lt;=$N$2,"",IF(F2406=[3]Pav.tvarkyklė!$B$13,"",IF(ISBLANK(R2406),"X","")))</f>
        <v/>
      </c>
      <c r="P2406" s="91"/>
      <c r="Q2406" s="63"/>
      <c r="R2406" s="63"/>
      <c r="S2406" s="63"/>
      <c r="T2406" s="63"/>
      <c r="U2406" s="34" t="str">
        <f>IFERROR(INDEX('[3]5.Grup_T'!$G$4:$G$22,MATCH('6.Turtas'!E2406,'[3]5.Grup_T'!$E$4:$E$22,0)),"0")</f>
        <v>0</v>
      </c>
      <c r="V2406" s="35">
        <f t="shared" si="521"/>
        <v>0</v>
      </c>
      <c r="W2406" s="35">
        <f>IF(NOT(ISBLANK(H2406)),(12-DATEDIF(H2406,'[3]1.Pradzia'!$D$13,"m")),0)</f>
        <v>0</v>
      </c>
      <c r="X2406" s="35">
        <f t="shared" si="522"/>
        <v>0</v>
      </c>
      <c r="Y2406" s="35">
        <f t="shared" si="518"/>
        <v>0</v>
      </c>
      <c r="Z2406" s="35">
        <f t="shared" si="530"/>
        <v>0</v>
      </c>
      <c r="AA2406" s="36">
        <f t="shared" si="523"/>
        <v>0</v>
      </c>
      <c r="AB2406" s="36">
        <f t="shared" si="524"/>
        <v>0</v>
      </c>
      <c r="AC2406" s="37">
        <f t="shared" si="525"/>
        <v>0</v>
      </c>
      <c r="AD2406" s="35">
        <f>IF(OR(YEAR(G2406)&lt;2019,O2406="X"),0,IF(ISBLANK(H2406),DATEDIF(G2406,'[3]1.Pradzia'!$D$13,"M"),DATEDIF(G2406,H2406,"m")))</f>
        <v>0</v>
      </c>
      <c r="AE2406" s="37">
        <f>IF(E2406='[3]5.Grup_T'!$E$20,0,IF(AD2406&lt;&gt;0,M2406/V2406*MIN(12,AD2406),0))</f>
        <v>0</v>
      </c>
      <c r="AF2406" s="37">
        <f t="shared" si="526"/>
        <v>0</v>
      </c>
      <c r="AG2406" s="37">
        <f t="shared" si="527"/>
        <v>0</v>
      </c>
      <c r="AH2406" s="37">
        <f t="shared" si="528"/>
        <v>0</v>
      </c>
      <c r="AI2406" s="35" t="str">
        <f t="shared" si="529"/>
        <v>Nusidėvėjęs</v>
      </c>
      <c r="AJ2406" s="38" t="str">
        <f>IF(AND(F2406&lt;&gt;[3]Pav.tvarkyklė!$B$12,F2406&lt;&gt;[3]Pav.tvarkyklė!$B$13),"GVTNT","X")</f>
        <v>GVTNT</v>
      </c>
      <c r="AK2406" s="39">
        <f t="shared" si="531"/>
        <v>0</v>
      </c>
      <c r="AL2406" s="41"/>
      <c r="AM2406" s="41"/>
      <c r="AN2406" s="41">
        <f t="shared" si="519"/>
        <v>1900</v>
      </c>
      <c r="AO2406" s="41"/>
      <c r="AP2406" s="41"/>
      <c r="AQ2406" s="41"/>
      <c r="AR2406" s="42"/>
      <c r="AS2406" s="42"/>
      <c r="AU2406" s="43">
        <f t="shared" si="520"/>
        <v>0</v>
      </c>
    </row>
    <row r="2407" spans="1:47" ht="15" customHeight="1" x14ac:dyDescent="0.25">
      <c r="A2407" s="11"/>
      <c r="B2407" s="19">
        <v>2576</v>
      </c>
      <c r="C2407" s="74"/>
      <c r="D2407" s="77"/>
      <c r="E2407" s="78"/>
      <c r="F2407" s="74"/>
      <c r="G2407" s="80"/>
      <c r="H2407" s="49"/>
      <c r="I2407" s="79"/>
      <c r="J2407" s="27"/>
      <c r="K2407" s="27"/>
      <c r="L2407" s="79"/>
      <c r="M2407" s="81"/>
      <c r="N2407" s="29">
        <v>0</v>
      </c>
      <c r="O2407" s="30" t="str">
        <f>IF(G2407&lt;=$N$2,"",IF(F2407=[3]Pav.tvarkyklė!$B$13,"",IF(ISBLANK(R2407),"X","")))</f>
        <v/>
      </c>
      <c r="P2407" s="91"/>
      <c r="Q2407" s="63"/>
      <c r="R2407" s="63"/>
      <c r="S2407" s="63"/>
      <c r="T2407" s="63"/>
      <c r="U2407" s="34" t="str">
        <f>IFERROR(INDEX('[3]5.Grup_T'!$G$4:$G$22,MATCH('6.Turtas'!E2407,'[3]5.Grup_T'!$E$4:$E$22,0)),"0")</f>
        <v>0</v>
      </c>
      <c r="V2407" s="35">
        <f t="shared" si="521"/>
        <v>0</v>
      </c>
      <c r="W2407" s="35">
        <f>IF(NOT(ISBLANK(H2407)),(12-DATEDIF(H2407,'[3]1.Pradzia'!$D$13,"m")),0)</f>
        <v>0</v>
      </c>
      <c r="X2407" s="35">
        <f t="shared" si="522"/>
        <v>0</v>
      </c>
      <c r="Y2407" s="35">
        <f t="shared" si="518"/>
        <v>0</v>
      </c>
      <c r="Z2407" s="35">
        <f t="shared" si="530"/>
        <v>0</v>
      </c>
      <c r="AA2407" s="36">
        <f t="shared" si="523"/>
        <v>0</v>
      </c>
      <c r="AB2407" s="36">
        <f t="shared" si="524"/>
        <v>0</v>
      </c>
      <c r="AC2407" s="37">
        <f t="shared" si="525"/>
        <v>0</v>
      </c>
      <c r="AD2407" s="35">
        <f>IF(OR(YEAR(G2407)&lt;2019,O2407="X"),0,IF(ISBLANK(H2407),DATEDIF(G2407,'[3]1.Pradzia'!$D$13,"M"),DATEDIF(G2407,H2407,"m")))</f>
        <v>0</v>
      </c>
      <c r="AE2407" s="37">
        <f>IF(E2407='[3]5.Grup_T'!$E$20,0,IF(AD2407&lt;&gt;0,M2407/V2407*MIN(12,AD2407),0))</f>
        <v>0</v>
      </c>
      <c r="AF2407" s="37">
        <f t="shared" si="526"/>
        <v>0</v>
      </c>
      <c r="AG2407" s="37">
        <f t="shared" si="527"/>
        <v>0</v>
      </c>
      <c r="AH2407" s="37">
        <f t="shared" si="528"/>
        <v>0</v>
      </c>
      <c r="AI2407" s="35" t="str">
        <f t="shared" si="529"/>
        <v>Nusidėvėjęs</v>
      </c>
      <c r="AJ2407" s="38" t="str">
        <f>IF(AND(F2407&lt;&gt;[3]Pav.tvarkyklė!$B$12,F2407&lt;&gt;[3]Pav.tvarkyklė!$B$13),"GVTNT","X")</f>
        <v>GVTNT</v>
      </c>
      <c r="AK2407" s="39">
        <f t="shared" si="531"/>
        <v>0</v>
      </c>
      <c r="AL2407" s="41"/>
      <c r="AM2407" s="41"/>
      <c r="AN2407" s="41">
        <f t="shared" si="519"/>
        <v>1900</v>
      </c>
      <c r="AO2407" s="41"/>
      <c r="AP2407" s="41"/>
      <c r="AQ2407" s="41"/>
      <c r="AR2407" s="42"/>
      <c r="AS2407" s="42"/>
      <c r="AU2407" s="43">
        <f t="shared" si="520"/>
        <v>0</v>
      </c>
    </row>
    <row r="2408" spans="1:47" ht="15" customHeight="1" x14ac:dyDescent="0.25">
      <c r="A2408" s="11"/>
      <c r="B2408" s="19">
        <v>2577</v>
      </c>
      <c r="C2408" s="74"/>
      <c r="D2408" s="77"/>
      <c r="E2408" s="78"/>
      <c r="F2408" s="74"/>
      <c r="G2408" s="80"/>
      <c r="H2408" s="49"/>
      <c r="I2408" s="79"/>
      <c r="J2408" s="27"/>
      <c r="K2408" s="27"/>
      <c r="L2408" s="79"/>
      <c r="M2408" s="81"/>
      <c r="N2408" s="29">
        <v>0</v>
      </c>
      <c r="O2408" s="30" t="str">
        <f>IF(G2408&lt;=$N$2,"",IF(F2408=[3]Pav.tvarkyklė!$B$13,"",IF(ISBLANK(R2408),"X","")))</f>
        <v/>
      </c>
      <c r="P2408" s="91"/>
      <c r="Q2408" s="63"/>
      <c r="R2408" s="63"/>
      <c r="S2408" s="63"/>
      <c r="T2408" s="63"/>
      <c r="U2408" s="34" t="str">
        <f>IFERROR(INDEX('[3]5.Grup_T'!$G$4:$G$22,MATCH('6.Turtas'!E2408,'[3]5.Grup_T'!$E$4:$E$22,0)),"0")</f>
        <v>0</v>
      </c>
      <c r="V2408" s="35">
        <f t="shared" si="521"/>
        <v>0</v>
      </c>
      <c r="W2408" s="35">
        <f>IF(NOT(ISBLANK(H2408)),(12-DATEDIF(H2408,'[3]1.Pradzia'!$D$13,"m")),0)</f>
        <v>0</v>
      </c>
      <c r="X2408" s="35">
        <f t="shared" si="522"/>
        <v>0</v>
      </c>
      <c r="Y2408" s="35">
        <f t="shared" si="518"/>
        <v>0</v>
      </c>
      <c r="Z2408" s="35">
        <f t="shared" si="530"/>
        <v>0</v>
      </c>
      <c r="AA2408" s="36">
        <f t="shared" si="523"/>
        <v>0</v>
      </c>
      <c r="AB2408" s="36">
        <f t="shared" si="524"/>
        <v>0</v>
      </c>
      <c r="AC2408" s="37">
        <f t="shared" si="525"/>
        <v>0</v>
      </c>
      <c r="AD2408" s="35">
        <f>IF(OR(YEAR(G2408)&lt;2019,O2408="X"),0,IF(ISBLANK(H2408),DATEDIF(G2408,'[3]1.Pradzia'!$D$13,"M"),DATEDIF(G2408,H2408,"m")))</f>
        <v>0</v>
      </c>
      <c r="AE2408" s="37">
        <f>IF(E2408='[3]5.Grup_T'!$E$20,0,IF(AD2408&lt;&gt;0,M2408/V2408*MIN(12,AD2408),0))</f>
        <v>0</v>
      </c>
      <c r="AF2408" s="37">
        <f t="shared" si="526"/>
        <v>0</v>
      </c>
      <c r="AG2408" s="37">
        <f t="shared" si="527"/>
        <v>0</v>
      </c>
      <c r="AH2408" s="37">
        <f t="shared" si="528"/>
        <v>0</v>
      </c>
      <c r="AI2408" s="35" t="str">
        <f t="shared" si="529"/>
        <v>Nusidėvėjęs</v>
      </c>
      <c r="AJ2408" s="38" t="str">
        <f>IF(AND(F2408&lt;&gt;[3]Pav.tvarkyklė!$B$12,F2408&lt;&gt;[3]Pav.tvarkyklė!$B$13),"GVTNT","X")</f>
        <v>GVTNT</v>
      </c>
      <c r="AK2408" s="39">
        <f t="shared" si="531"/>
        <v>0</v>
      </c>
      <c r="AL2408" s="41"/>
      <c r="AM2408" s="41"/>
      <c r="AN2408" s="41">
        <f t="shared" si="519"/>
        <v>1900</v>
      </c>
      <c r="AO2408" s="41"/>
      <c r="AP2408" s="41"/>
      <c r="AQ2408" s="41"/>
      <c r="AR2408" s="42"/>
      <c r="AS2408" s="42"/>
      <c r="AU2408" s="43">
        <f t="shared" si="520"/>
        <v>0</v>
      </c>
    </row>
    <row r="2409" spans="1:47" ht="15" customHeight="1" x14ac:dyDescent="0.25">
      <c r="A2409" s="11"/>
      <c r="B2409" s="19">
        <v>2578</v>
      </c>
      <c r="C2409" s="74"/>
      <c r="D2409" s="77"/>
      <c r="E2409" s="78"/>
      <c r="F2409" s="74"/>
      <c r="G2409" s="80"/>
      <c r="H2409" s="49"/>
      <c r="I2409" s="79"/>
      <c r="J2409" s="27"/>
      <c r="K2409" s="27"/>
      <c r="L2409" s="79"/>
      <c r="M2409" s="81"/>
      <c r="N2409" s="29">
        <v>0</v>
      </c>
      <c r="O2409" s="30" t="str">
        <f>IF(G2409&lt;=$N$2,"",IF(F2409=[3]Pav.tvarkyklė!$B$13,"",IF(ISBLANK(R2409),"X","")))</f>
        <v/>
      </c>
      <c r="P2409" s="91"/>
      <c r="Q2409" s="63"/>
      <c r="R2409" s="63"/>
      <c r="S2409" s="63"/>
      <c r="T2409" s="63"/>
      <c r="U2409" s="34" t="str">
        <f>IFERROR(INDEX('[3]5.Grup_T'!$G$4:$G$22,MATCH('6.Turtas'!E2409,'[3]5.Grup_T'!$E$4:$E$22,0)),"0")</f>
        <v>0</v>
      </c>
      <c r="V2409" s="35">
        <f t="shared" si="521"/>
        <v>0</v>
      </c>
      <c r="W2409" s="35">
        <f>IF(NOT(ISBLANK(H2409)),(12-DATEDIF(H2409,'[3]1.Pradzia'!$D$13,"m")),0)</f>
        <v>0</v>
      </c>
      <c r="X2409" s="35">
        <f t="shared" si="522"/>
        <v>0</v>
      </c>
      <c r="Y2409" s="35">
        <f t="shared" si="518"/>
        <v>0</v>
      </c>
      <c r="Z2409" s="35">
        <f t="shared" si="530"/>
        <v>0</v>
      </c>
      <c r="AA2409" s="36">
        <f t="shared" si="523"/>
        <v>0</v>
      </c>
      <c r="AB2409" s="36">
        <f t="shared" si="524"/>
        <v>0</v>
      </c>
      <c r="AC2409" s="37">
        <f t="shared" si="525"/>
        <v>0</v>
      </c>
      <c r="AD2409" s="35">
        <f>IF(OR(YEAR(G2409)&lt;2019,O2409="X"),0,IF(ISBLANK(H2409),DATEDIF(G2409,'[3]1.Pradzia'!$D$13,"M"),DATEDIF(G2409,H2409,"m")))</f>
        <v>0</v>
      </c>
      <c r="AE2409" s="37">
        <f>IF(E2409='[3]5.Grup_T'!$E$20,0,IF(AD2409&lt;&gt;0,M2409/V2409*MIN(12,AD2409),0))</f>
        <v>0</v>
      </c>
      <c r="AF2409" s="37">
        <f t="shared" si="526"/>
        <v>0</v>
      </c>
      <c r="AG2409" s="37">
        <f t="shared" si="527"/>
        <v>0</v>
      </c>
      <c r="AH2409" s="37">
        <f t="shared" si="528"/>
        <v>0</v>
      </c>
      <c r="AI2409" s="35" t="str">
        <f t="shared" si="529"/>
        <v>Nusidėvėjęs</v>
      </c>
      <c r="AJ2409" s="38" t="str">
        <f>IF(AND(F2409&lt;&gt;[3]Pav.tvarkyklė!$B$12,F2409&lt;&gt;[3]Pav.tvarkyklė!$B$13),"GVTNT","X")</f>
        <v>GVTNT</v>
      </c>
      <c r="AK2409" s="39">
        <f t="shared" si="531"/>
        <v>0</v>
      </c>
      <c r="AL2409" s="41"/>
      <c r="AM2409" s="41"/>
      <c r="AN2409" s="41">
        <f t="shared" si="519"/>
        <v>1900</v>
      </c>
      <c r="AO2409" s="41"/>
      <c r="AP2409" s="41"/>
      <c r="AQ2409" s="41"/>
      <c r="AR2409" s="42"/>
      <c r="AS2409" s="42"/>
      <c r="AU2409" s="43">
        <f t="shared" si="520"/>
        <v>0</v>
      </c>
    </row>
    <row r="2410" spans="1:47" ht="15" customHeight="1" x14ac:dyDescent="0.25">
      <c r="A2410" s="11"/>
      <c r="B2410" s="19">
        <v>2579</v>
      </c>
      <c r="C2410" s="74"/>
      <c r="D2410" s="77"/>
      <c r="E2410" s="78"/>
      <c r="F2410" s="74"/>
      <c r="G2410" s="80"/>
      <c r="H2410" s="49"/>
      <c r="I2410" s="79"/>
      <c r="J2410" s="27"/>
      <c r="K2410" s="27"/>
      <c r="L2410" s="79"/>
      <c r="M2410" s="81"/>
      <c r="N2410" s="29">
        <v>0</v>
      </c>
      <c r="O2410" s="30" t="str">
        <f>IF(G2410&lt;=$N$2,"",IF(F2410=[3]Pav.tvarkyklė!$B$13,"",IF(ISBLANK(R2410),"X","")))</f>
        <v/>
      </c>
      <c r="P2410" s="91"/>
      <c r="Q2410" s="63"/>
      <c r="R2410" s="63"/>
      <c r="S2410" s="63"/>
      <c r="T2410" s="63"/>
      <c r="U2410" s="34" t="str">
        <f>IFERROR(INDEX('[3]5.Grup_T'!$G$4:$G$22,MATCH('6.Turtas'!E2410,'[3]5.Grup_T'!$E$4:$E$22,0)),"0")</f>
        <v>0</v>
      </c>
      <c r="V2410" s="35">
        <f t="shared" si="521"/>
        <v>0</v>
      </c>
      <c r="W2410" s="35">
        <f>IF(NOT(ISBLANK(H2410)),(12-DATEDIF(H2410,'[3]1.Pradzia'!$D$13,"m")),0)</f>
        <v>0</v>
      </c>
      <c r="X2410" s="35">
        <f t="shared" si="522"/>
        <v>0</v>
      </c>
      <c r="Y2410" s="35">
        <f t="shared" si="518"/>
        <v>0</v>
      </c>
      <c r="Z2410" s="35">
        <f t="shared" si="530"/>
        <v>0</v>
      </c>
      <c r="AA2410" s="36">
        <f t="shared" si="523"/>
        <v>0</v>
      </c>
      <c r="AB2410" s="36">
        <f t="shared" si="524"/>
        <v>0</v>
      </c>
      <c r="AC2410" s="37">
        <f t="shared" si="525"/>
        <v>0</v>
      </c>
      <c r="AD2410" s="35">
        <f>IF(OR(YEAR(G2410)&lt;2019,O2410="X"),0,IF(ISBLANK(H2410),DATEDIF(G2410,'[3]1.Pradzia'!$D$13,"M"),DATEDIF(G2410,H2410,"m")))</f>
        <v>0</v>
      </c>
      <c r="AE2410" s="37">
        <f>IF(E2410='[3]5.Grup_T'!$E$20,0,IF(AD2410&lt;&gt;0,M2410/V2410*MIN(12,AD2410),0))</f>
        <v>0</v>
      </c>
      <c r="AF2410" s="37">
        <f t="shared" si="526"/>
        <v>0</v>
      </c>
      <c r="AG2410" s="37">
        <f t="shared" si="527"/>
        <v>0</v>
      </c>
      <c r="AH2410" s="37">
        <f t="shared" si="528"/>
        <v>0</v>
      </c>
      <c r="AI2410" s="35" t="str">
        <f t="shared" si="529"/>
        <v>Nusidėvėjęs</v>
      </c>
      <c r="AJ2410" s="38" t="str">
        <f>IF(AND(F2410&lt;&gt;[3]Pav.tvarkyklė!$B$12,F2410&lt;&gt;[3]Pav.tvarkyklė!$B$13),"GVTNT","X")</f>
        <v>GVTNT</v>
      </c>
      <c r="AK2410" s="39">
        <f t="shared" si="531"/>
        <v>0</v>
      </c>
      <c r="AL2410" s="41"/>
      <c r="AM2410" s="41"/>
      <c r="AN2410" s="41">
        <f t="shared" si="519"/>
        <v>1900</v>
      </c>
      <c r="AO2410" s="41"/>
      <c r="AP2410" s="41"/>
      <c r="AQ2410" s="41"/>
      <c r="AR2410" s="42"/>
      <c r="AS2410" s="42"/>
      <c r="AU2410" s="43">
        <f t="shared" si="520"/>
        <v>0</v>
      </c>
    </row>
    <row r="2411" spans="1:47" ht="15" customHeight="1" x14ac:dyDescent="0.25">
      <c r="A2411" s="11"/>
      <c r="B2411" s="19">
        <v>2580</v>
      </c>
      <c r="C2411" s="74"/>
      <c r="D2411" s="77"/>
      <c r="E2411" s="78"/>
      <c r="F2411" s="74"/>
      <c r="G2411" s="80"/>
      <c r="H2411" s="49"/>
      <c r="I2411" s="79"/>
      <c r="J2411" s="27"/>
      <c r="K2411" s="27"/>
      <c r="L2411" s="79"/>
      <c r="M2411" s="81"/>
      <c r="N2411" s="29">
        <v>0</v>
      </c>
      <c r="O2411" s="30" t="str">
        <f>IF(G2411&lt;=$N$2,"",IF(F2411=[3]Pav.tvarkyklė!$B$13,"",IF(ISBLANK(R2411),"X","")))</f>
        <v/>
      </c>
      <c r="P2411" s="91"/>
      <c r="Q2411" s="63"/>
      <c r="R2411" s="63"/>
      <c r="S2411" s="63"/>
      <c r="T2411" s="63"/>
      <c r="U2411" s="34" t="str">
        <f>IFERROR(INDEX('[3]5.Grup_T'!$G$4:$G$22,MATCH('6.Turtas'!E2411,'[3]5.Grup_T'!$E$4:$E$22,0)),"0")</f>
        <v>0</v>
      </c>
      <c r="V2411" s="35">
        <f t="shared" si="521"/>
        <v>0</v>
      </c>
      <c r="W2411" s="35">
        <f>IF(NOT(ISBLANK(H2411)),(12-DATEDIF(H2411,'[3]1.Pradzia'!$D$13,"m")),0)</f>
        <v>0</v>
      </c>
      <c r="X2411" s="35">
        <f t="shared" si="522"/>
        <v>0</v>
      </c>
      <c r="Y2411" s="35">
        <f t="shared" si="518"/>
        <v>0</v>
      </c>
      <c r="Z2411" s="35">
        <f t="shared" si="530"/>
        <v>0</v>
      </c>
      <c r="AA2411" s="36">
        <f t="shared" si="523"/>
        <v>0</v>
      </c>
      <c r="AB2411" s="36">
        <f t="shared" si="524"/>
        <v>0</v>
      </c>
      <c r="AC2411" s="37">
        <f t="shared" si="525"/>
        <v>0</v>
      </c>
      <c r="AD2411" s="35">
        <f>IF(OR(YEAR(G2411)&lt;2019,O2411="X"),0,IF(ISBLANK(H2411),DATEDIF(G2411,'[3]1.Pradzia'!$D$13,"M"),DATEDIF(G2411,H2411,"m")))</f>
        <v>0</v>
      </c>
      <c r="AE2411" s="37">
        <f>IF(E2411='[3]5.Grup_T'!$E$20,0,IF(AD2411&lt;&gt;0,M2411/V2411*MIN(12,AD2411),0))</f>
        <v>0</v>
      </c>
      <c r="AF2411" s="37">
        <f t="shared" si="526"/>
        <v>0</v>
      </c>
      <c r="AG2411" s="37">
        <f t="shared" si="527"/>
        <v>0</v>
      </c>
      <c r="AH2411" s="37">
        <f t="shared" si="528"/>
        <v>0</v>
      </c>
      <c r="AI2411" s="35" t="str">
        <f t="shared" si="529"/>
        <v>Nusidėvėjęs</v>
      </c>
      <c r="AJ2411" s="38" t="str">
        <f>IF(AND(F2411&lt;&gt;[3]Pav.tvarkyklė!$B$12,F2411&lt;&gt;[3]Pav.tvarkyklė!$B$13),"GVTNT","X")</f>
        <v>GVTNT</v>
      </c>
      <c r="AK2411" s="39">
        <f t="shared" si="531"/>
        <v>0</v>
      </c>
      <c r="AL2411" s="41"/>
      <c r="AM2411" s="41"/>
      <c r="AN2411" s="41">
        <f t="shared" si="519"/>
        <v>1900</v>
      </c>
      <c r="AO2411" s="41"/>
      <c r="AP2411" s="41"/>
      <c r="AQ2411" s="41"/>
      <c r="AR2411" s="42"/>
      <c r="AS2411" s="42"/>
      <c r="AU2411" s="43">
        <f t="shared" si="520"/>
        <v>0</v>
      </c>
    </row>
    <row r="2412" spans="1:47" ht="15" customHeight="1" x14ac:dyDescent="0.25">
      <c r="A2412" s="11"/>
      <c r="B2412" s="19">
        <v>2581</v>
      </c>
      <c r="C2412" s="74"/>
      <c r="D2412" s="77"/>
      <c r="E2412" s="78"/>
      <c r="F2412" s="78"/>
      <c r="G2412" s="80"/>
      <c r="H2412" s="49"/>
      <c r="I2412" s="79"/>
      <c r="J2412" s="27"/>
      <c r="K2412" s="27"/>
      <c r="L2412" s="79"/>
      <c r="M2412" s="81"/>
      <c r="N2412" s="29">
        <v>0</v>
      </c>
      <c r="O2412" s="30" t="str">
        <f>IF(G2412&lt;=$N$2,"",IF(F2412=[3]Pav.tvarkyklė!$B$13,"",IF(ISBLANK(R2412),"X","")))</f>
        <v/>
      </c>
      <c r="P2412" s="91"/>
      <c r="Q2412" s="63"/>
      <c r="R2412" s="63"/>
      <c r="S2412" s="63"/>
      <c r="T2412" s="63"/>
      <c r="U2412" s="34" t="str">
        <f>IFERROR(INDEX('[3]5.Grup_T'!$G$4:$G$22,MATCH('6.Turtas'!E2412,'[3]5.Grup_T'!$E$4:$E$22,0)),"0")</f>
        <v>0</v>
      </c>
      <c r="V2412" s="35">
        <f t="shared" si="521"/>
        <v>0</v>
      </c>
      <c r="W2412" s="35">
        <f>IF(NOT(ISBLANK(H2412)),(12-DATEDIF(H2412,'[3]1.Pradzia'!$D$13,"m")),0)</f>
        <v>0</v>
      </c>
      <c r="X2412" s="35">
        <f t="shared" si="522"/>
        <v>0</v>
      </c>
      <c r="Y2412" s="35">
        <f t="shared" si="518"/>
        <v>0</v>
      </c>
      <c r="Z2412" s="35">
        <f t="shared" si="530"/>
        <v>0</v>
      </c>
      <c r="AA2412" s="36">
        <f t="shared" si="523"/>
        <v>0</v>
      </c>
      <c r="AB2412" s="36">
        <f t="shared" si="524"/>
        <v>0</v>
      </c>
      <c r="AC2412" s="37">
        <f t="shared" si="525"/>
        <v>0</v>
      </c>
      <c r="AD2412" s="35">
        <f>IF(OR(YEAR(G2412)&lt;2019,O2412="X"),0,IF(ISBLANK(H2412),DATEDIF(G2412,'[3]1.Pradzia'!$D$13,"M"),DATEDIF(G2412,H2412,"m")))</f>
        <v>0</v>
      </c>
      <c r="AE2412" s="37">
        <f>IF(E2412='[3]5.Grup_T'!$E$20,0,IF(AD2412&lt;&gt;0,M2412/V2412*MIN(12,AD2412),0))</f>
        <v>0</v>
      </c>
      <c r="AF2412" s="37">
        <f t="shared" si="526"/>
        <v>0</v>
      </c>
      <c r="AG2412" s="37">
        <f t="shared" si="527"/>
        <v>0</v>
      </c>
      <c r="AH2412" s="37">
        <f t="shared" si="528"/>
        <v>0</v>
      </c>
      <c r="AI2412" s="35" t="str">
        <f t="shared" si="529"/>
        <v>Nusidėvėjęs</v>
      </c>
      <c r="AJ2412" s="38" t="str">
        <f>IF(AND(F2412&lt;&gt;[3]Pav.tvarkyklė!$B$12,F2412&lt;&gt;[3]Pav.tvarkyklė!$B$13),"GVTNT","X")</f>
        <v>GVTNT</v>
      </c>
      <c r="AK2412" s="39">
        <f t="shared" si="531"/>
        <v>0</v>
      </c>
      <c r="AL2412" s="41"/>
      <c r="AM2412" s="41"/>
      <c r="AN2412" s="41">
        <f t="shared" si="519"/>
        <v>1900</v>
      </c>
      <c r="AO2412" s="41"/>
      <c r="AP2412" s="41"/>
      <c r="AQ2412" s="41"/>
      <c r="AR2412" s="42"/>
      <c r="AS2412" s="42"/>
      <c r="AU2412" s="43">
        <f t="shared" si="520"/>
        <v>0</v>
      </c>
    </row>
    <row r="2413" spans="1:47" ht="15" customHeight="1" x14ac:dyDescent="0.25">
      <c r="A2413" s="11"/>
      <c r="B2413" s="19">
        <v>2582</v>
      </c>
      <c r="C2413" s="74"/>
      <c r="D2413" s="77"/>
      <c r="E2413" s="78"/>
      <c r="F2413" s="78"/>
      <c r="G2413" s="80"/>
      <c r="H2413" s="49"/>
      <c r="I2413" s="79"/>
      <c r="J2413" s="27"/>
      <c r="K2413" s="27"/>
      <c r="L2413" s="79"/>
      <c r="M2413" s="81"/>
      <c r="N2413" s="29">
        <v>0</v>
      </c>
      <c r="O2413" s="30" t="str">
        <f>IF(G2413&lt;=$N$2,"",IF(F2413=[3]Pav.tvarkyklė!$B$13,"",IF(ISBLANK(R2413),"X","")))</f>
        <v/>
      </c>
      <c r="P2413" s="91"/>
      <c r="Q2413" s="63"/>
      <c r="R2413" s="63"/>
      <c r="S2413" s="63"/>
      <c r="T2413" s="63"/>
      <c r="U2413" s="34" t="str">
        <f>IFERROR(INDEX('[3]5.Grup_T'!$G$4:$G$22,MATCH('6.Turtas'!E2413,'[3]5.Grup_T'!$E$4:$E$22,0)),"0")</f>
        <v>0</v>
      </c>
      <c r="V2413" s="35">
        <f t="shared" si="521"/>
        <v>0</v>
      </c>
      <c r="W2413" s="35">
        <f>IF(NOT(ISBLANK(H2413)),(12-DATEDIF(H2413,'[3]1.Pradzia'!$D$13,"m")),0)</f>
        <v>0</v>
      </c>
      <c r="X2413" s="35">
        <f t="shared" si="522"/>
        <v>0</v>
      </c>
      <c r="Y2413" s="35">
        <f t="shared" si="518"/>
        <v>0</v>
      </c>
      <c r="Z2413" s="35">
        <f t="shared" si="530"/>
        <v>0</v>
      </c>
      <c r="AA2413" s="36">
        <f t="shared" si="523"/>
        <v>0</v>
      </c>
      <c r="AB2413" s="36">
        <f t="shared" si="524"/>
        <v>0</v>
      </c>
      <c r="AC2413" s="37">
        <f t="shared" si="525"/>
        <v>0</v>
      </c>
      <c r="AD2413" s="35">
        <f>IF(OR(YEAR(G2413)&lt;2019,O2413="X"),0,IF(ISBLANK(H2413),DATEDIF(G2413,'[3]1.Pradzia'!$D$13,"M"),DATEDIF(G2413,H2413,"m")))</f>
        <v>0</v>
      </c>
      <c r="AE2413" s="37">
        <f>IF(E2413='[3]5.Grup_T'!$E$20,0,IF(AD2413&lt;&gt;0,M2413/V2413*MIN(12,AD2413),0))</f>
        <v>0</v>
      </c>
      <c r="AF2413" s="37">
        <f t="shared" si="526"/>
        <v>0</v>
      </c>
      <c r="AG2413" s="37">
        <f t="shared" si="527"/>
        <v>0</v>
      </c>
      <c r="AH2413" s="37">
        <f t="shared" si="528"/>
        <v>0</v>
      </c>
      <c r="AI2413" s="35" t="str">
        <f t="shared" si="529"/>
        <v>Nusidėvėjęs</v>
      </c>
      <c r="AJ2413" s="38" t="str">
        <f>IF(AND(F2413&lt;&gt;[3]Pav.tvarkyklė!$B$12,F2413&lt;&gt;[3]Pav.tvarkyklė!$B$13),"GVTNT","X")</f>
        <v>GVTNT</v>
      </c>
      <c r="AK2413" s="39">
        <f t="shared" si="531"/>
        <v>0</v>
      </c>
      <c r="AL2413" s="41"/>
      <c r="AM2413" s="41"/>
      <c r="AN2413" s="41">
        <f t="shared" si="519"/>
        <v>1900</v>
      </c>
      <c r="AO2413" s="41"/>
      <c r="AP2413" s="41"/>
      <c r="AQ2413" s="41"/>
      <c r="AR2413" s="42"/>
      <c r="AS2413" s="42"/>
      <c r="AU2413" s="43">
        <f t="shared" si="520"/>
        <v>0</v>
      </c>
    </row>
    <row r="2414" spans="1:47" ht="15" customHeight="1" x14ac:dyDescent="0.25">
      <c r="A2414" s="11"/>
      <c r="B2414" s="19">
        <v>2583</v>
      </c>
      <c r="C2414" s="74"/>
      <c r="D2414" s="77"/>
      <c r="E2414" s="78"/>
      <c r="F2414" s="78"/>
      <c r="G2414" s="80"/>
      <c r="H2414" s="49"/>
      <c r="I2414" s="79"/>
      <c r="J2414" s="27"/>
      <c r="K2414" s="27"/>
      <c r="L2414" s="79"/>
      <c r="M2414" s="81"/>
      <c r="N2414" s="29">
        <v>0</v>
      </c>
      <c r="O2414" s="30" t="str">
        <f>IF(G2414&lt;=$N$2,"",IF(F2414=[3]Pav.tvarkyklė!$B$13,"",IF(ISBLANK(R2414),"X","")))</f>
        <v/>
      </c>
      <c r="P2414" s="91"/>
      <c r="Q2414" s="63"/>
      <c r="R2414" s="63"/>
      <c r="S2414" s="63"/>
      <c r="T2414" s="63"/>
      <c r="U2414" s="34" t="str">
        <f>IFERROR(INDEX('[3]5.Grup_T'!$G$4:$G$22,MATCH('6.Turtas'!E2414,'[3]5.Grup_T'!$E$4:$E$22,0)),"0")</f>
        <v>0</v>
      </c>
      <c r="V2414" s="35">
        <f t="shared" si="521"/>
        <v>0</v>
      </c>
      <c r="W2414" s="35">
        <f>IF(NOT(ISBLANK(H2414)),(12-DATEDIF(H2414,'[3]1.Pradzia'!$D$13,"m")),0)</f>
        <v>0</v>
      </c>
      <c r="X2414" s="35">
        <f t="shared" si="522"/>
        <v>0</v>
      </c>
      <c r="Y2414" s="35">
        <f t="shared" si="518"/>
        <v>0</v>
      </c>
      <c r="Z2414" s="35">
        <f t="shared" si="530"/>
        <v>0</v>
      </c>
      <c r="AA2414" s="36">
        <f t="shared" si="523"/>
        <v>0</v>
      </c>
      <c r="AB2414" s="36">
        <f t="shared" si="524"/>
        <v>0</v>
      </c>
      <c r="AC2414" s="37">
        <f t="shared" si="525"/>
        <v>0</v>
      </c>
      <c r="AD2414" s="35">
        <f>IF(OR(YEAR(G2414)&lt;2019,O2414="X"),0,IF(ISBLANK(H2414),DATEDIF(G2414,'[3]1.Pradzia'!$D$13,"M"),DATEDIF(G2414,H2414,"m")))</f>
        <v>0</v>
      </c>
      <c r="AE2414" s="37">
        <f>IF(E2414='[3]5.Grup_T'!$E$20,0,IF(AD2414&lt;&gt;0,M2414/V2414*MIN(12,AD2414),0))</f>
        <v>0</v>
      </c>
      <c r="AF2414" s="37">
        <f t="shared" si="526"/>
        <v>0</v>
      </c>
      <c r="AG2414" s="37">
        <f t="shared" si="527"/>
        <v>0</v>
      </c>
      <c r="AH2414" s="37">
        <f t="shared" si="528"/>
        <v>0</v>
      </c>
      <c r="AI2414" s="35" t="str">
        <f t="shared" si="529"/>
        <v>Nusidėvėjęs</v>
      </c>
      <c r="AJ2414" s="38" t="str">
        <f>IF(AND(F2414&lt;&gt;[3]Pav.tvarkyklė!$B$12,F2414&lt;&gt;[3]Pav.tvarkyklė!$B$13),"GVTNT","X")</f>
        <v>GVTNT</v>
      </c>
      <c r="AK2414" s="39">
        <f t="shared" si="531"/>
        <v>0</v>
      </c>
      <c r="AL2414" s="41"/>
      <c r="AM2414" s="41"/>
      <c r="AN2414" s="41">
        <f t="shared" si="519"/>
        <v>1900</v>
      </c>
      <c r="AO2414" s="41"/>
      <c r="AP2414" s="41"/>
      <c r="AQ2414" s="41"/>
      <c r="AR2414" s="42"/>
      <c r="AS2414" s="42"/>
      <c r="AU2414" s="43">
        <f t="shared" si="520"/>
        <v>0</v>
      </c>
    </row>
    <row r="2415" spans="1:47" ht="15" customHeight="1" x14ac:dyDescent="0.25">
      <c r="A2415" s="11"/>
      <c r="B2415" s="19">
        <v>2584</v>
      </c>
      <c r="C2415" s="74"/>
      <c r="D2415" s="77"/>
      <c r="E2415" s="78"/>
      <c r="F2415" s="78"/>
      <c r="G2415" s="80"/>
      <c r="H2415" s="49"/>
      <c r="I2415" s="79"/>
      <c r="J2415" s="27"/>
      <c r="K2415" s="27"/>
      <c r="L2415" s="79"/>
      <c r="M2415" s="81"/>
      <c r="N2415" s="29">
        <v>0</v>
      </c>
      <c r="O2415" s="30" t="str">
        <f>IF(G2415&lt;=$N$2,"",IF(F2415=[3]Pav.tvarkyklė!$B$13,"",IF(ISBLANK(R2415),"X","")))</f>
        <v/>
      </c>
      <c r="P2415" s="91"/>
      <c r="Q2415" s="63"/>
      <c r="R2415" s="63"/>
      <c r="S2415" s="63"/>
      <c r="T2415" s="63"/>
      <c r="U2415" s="34" t="str">
        <f>IFERROR(INDEX('[3]5.Grup_T'!$G$4:$G$22,MATCH('6.Turtas'!E2415,'[3]5.Grup_T'!$E$4:$E$22,0)),"0")</f>
        <v>0</v>
      </c>
      <c r="V2415" s="35">
        <f t="shared" si="521"/>
        <v>0</v>
      </c>
      <c r="W2415" s="35">
        <f>IF(NOT(ISBLANK(H2415)),(12-DATEDIF(H2415,'[3]1.Pradzia'!$D$13,"m")),0)</f>
        <v>0</v>
      </c>
      <c r="X2415" s="35">
        <f t="shared" si="522"/>
        <v>0</v>
      </c>
      <c r="Y2415" s="35">
        <f t="shared" si="518"/>
        <v>0</v>
      </c>
      <c r="Z2415" s="35">
        <f t="shared" si="530"/>
        <v>0</v>
      </c>
      <c r="AA2415" s="36">
        <f t="shared" si="523"/>
        <v>0</v>
      </c>
      <c r="AB2415" s="36">
        <f t="shared" si="524"/>
        <v>0</v>
      </c>
      <c r="AC2415" s="37">
        <f t="shared" si="525"/>
        <v>0</v>
      </c>
      <c r="AD2415" s="35">
        <f>IF(OR(YEAR(G2415)&lt;2019,O2415="X"),0,IF(ISBLANK(H2415),DATEDIF(G2415,'[3]1.Pradzia'!$D$13,"M"),DATEDIF(G2415,H2415,"m")))</f>
        <v>0</v>
      </c>
      <c r="AE2415" s="37">
        <f>IF(E2415='[3]5.Grup_T'!$E$20,0,IF(AD2415&lt;&gt;0,M2415/V2415*MIN(12,AD2415),0))</f>
        <v>0</v>
      </c>
      <c r="AF2415" s="37">
        <f t="shared" si="526"/>
        <v>0</v>
      </c>
      <c r="AG2415" s="37">
        <f t="shared" si="527"/>
        <v>0</v>
      </c>
      <c r="AH2415" s="37">
        <f t="shared" si="528"/>
        <v>0</v>
      </c>
      <c r="AI2415" s="35" t="str">
        <f t="shared" si="529"/>
        <v>Nusidėvėjęs</v>
      </c>
      <c r="AJ2415" s="38" t="str">
        <f>IF(AND(F2415&lt;&gt;[3]Pav.tvarkyklė!$B$12,F2415&lt;&gt;[3]Pav.tvarkyklė!$B$13),"GVTNT","X")</f>
        <v>GVTNT</v>
      </c>
      <c r="AK2415" s="39">
        <f t="shared" si="531"/>
        <v>0</v>
      </c>
      <c r="AL2415" s="41"/>
      <c r="AM2415" s="41"/>
      <c r="AN2415" s="41">
        <f t="shared" si="519"/>
        <v>1900</v>
      </c>
      <c r="AO2415" s="41"/>
      <c r="AP2415" s="41"/>
      <c r="AQ2415" s="41"/>
      <c r="AR2415" s="42"/>
      <c r="AS2415" s="42"/>
      <c r="AU2415" s="43">
        <f t="shared" si="520"/>
        <v>0</v>
      </c>
    </row>
    <row r="2416" spans="1:47" ht="15" customHeight="1" x14ac:dyDescent="0.25">
      <c r="A2416" s="11"/>
      <c r="B2416" s="19">
        <v>2585</v>
      </c>
      <c r="C2416" s="74"/>
      <c r="D2416" s="77"/>
      <c r="E2416" s="78"/>
      <c r="F2416" s="78"/>
      <c r="G2416" s="80"/>
      <c r="H2416" s="49"/>
      <c r="I2416" s="79"/>
      <c r="J2416" s="27"/>
      <c r="K2416" s="27"/>
      <c r="L2416" s="79"/>
      <c r="M2416" s="81"/>
      <c r="N2416" s="29">
        <v>0</v>
      </c>
      <c r="O2416" s="30" t="str">
        <f>IF(G2416&lt;=$N$2,"",IF(F2416=[3]Pav.tvarkyklė!$B$13,"",IF(ISBLANK(R2416),"X","")))</f>
        <v/>
      </c>
      <c r="P2416" s="91"/>
      <c r="Q2416" s="63"/>
      <c r="R2416" s="63"/>
      <c r="S2416" s="63"/>
      <c r="T2416" s="63"/>
      <c r="U2416" s="34" t="str">
        <f>IFERROR(INDEX('[3]5.Grup_T'!$G$4:$G$22,MATCH('6.Turtas'!E2416,'[3]5.Grup_T'!$E$4:$E$22,0)),"0")</f>
        <v>0</v>
      </c>
      <c r="V2416" s="35">
        <f t="shared" si="521"/>
        <v>0</v>
      </c>
      <c r="W2416" s="35">
        <f>IF(NOT(ISBLANK(H2416)),(12-DATEDIF(H2416,'[3]1.Pradzia'!$D$13,"m")),0)</f>
        <v>0</v>
      </c>
      <c r="X2416" s="35">
        <f t="shared" si="522"/>
        <v>0</v>
      </c>
      <c r="Y2416" s="35">
        <f t="shared" si="518"/>
        <v>0</v>
      </c>
      <c r="Z2416" s="35">
        <f t="shared" si="530"/>
        <v>0</v>
      </c>
      <c r="AA2416" s="36">
        <f t="shared" si="523"/>
        <v>0</v>
      </c>
      <c r="AB2416" s="36">
        <f t="shared" si="524"/>
        <v>0</v>
      </c>
      <c r="AC2416" s="37">
        <f t="shared" si="525"/>
        <v>0</v>
      </c>
      <c r="AD2416" s="35">
        <f>IF(OR(YEAR(G2416)&lt;2019,O2416="X"),0,IF(ISBLANK(H2416),DATEDIF(G2416,'[3]1.Pradzia'!$D$13,"M"),DATEDIF(G2416,H2416,"m")))</f>
        <v>0</v>
      </c>
      <c r="AE2416" s="37">
        <f>IF(E2416='[3]5.Grup_T'!$E$20,0,IF(AD2416&lt;&gt;0,M2416/V2416*MIN(12,AD2416),0))</f>
        <v>0</v>
      </c>
      <c r="AF2416" s="37">
        <f t="shared" si="526"/>
        <v>0</v>
      </c>
      <c r="AG2416" s="37">
        <f t="shared" si="527"/>
        <v>0</v>
      </c>
      <c r="AH2416" s="37">
        <f t="shared" si="528"/>
        <v>0</v>
      </c>
      <c r="AI2416" s="35" t="str">
        <f t="shared" si="529"/>
        <v>Nusidėvėjęs</v>
      </c>
      <c r="AJ2416" s="38" t="str">
        <f>IF(AND(F2416&lt;&gt;[3]Pav.tvarkyklė!$B$12,F2416&lt;&gt;[3]Pav.tvarkyklė!$B$13),"GVTNT","X")</f>
        <v>GVTNT</v>
      </c>
      <c r="AK2416" s="39">
        <f t="shared" si="531"/>
        <v>0</v>
      </c>
      <c r="AL2416" s="41"/>
      <c r="AM2416" s="41"/>
      <c r="AN2416" s="41">
        <f t="shared" si="519"/>
        <v>1900</v>
      </c>
      <c r="AO2416" s="41"/>
      <c r="AP2416" s="41"/>
      <c r="AQ2416" s="41"/>
      <c r="AR2416" s="42"/>
      <c r="AS2416" s="42"/>
      <c r="AU2416" s="43">
        <f t="shared" si="520"/>
        <v>0</v>
      </c>
    </row>
    <row r="2417" spans="1:47" ht="15" customHeight="1" x14ac:dyDescent="0.25">
      <c r="A2417" s="11"/>
      <c r="B2417" s="19">
        <v>2586</v>
      </c>
      <c r="C2417" s="74"/>
      <c r="D2417" s="77"/>
      <c r="E2417" s="78"/>
      <c r="F2417" s="78"/>
      <c r="G2417" s="80"/>
      <c r="H2417" s="49"/>
      <c r="I2417" s="79"/>
      <c r="J2417" s="27"/>
      <c r="K2417" s="27"/>
      <c r="L2417" s="79"/>
      <c r="M2417" s="81"/>
      <c r="N2417" s="29">
        <v>0</v>
      </c>
      <c r="O2417" s="30" t="str">
        <f>IF(G2417&lt;=$N$2,"",IF(F2417=[3]Pav.tvarkyklė!$B$13,"",IF(ISBLANK(R2417),"X","")))</f>
        <v/>
      </c>
      <c r="P2417" s="91"/>
      <c r="Q2417" s="63"/>
      <c r="R2417" s="63"/>
      <c r="S2417" s="63"/>
      <c r="T2417" s="63"/>
      <c r="U2417" s="34" t="str">
        <f>IFERROR(INDEX('[3]5.Grup_T'!$G$4:$G$22,MATCH('6.Turtas'!E2417,'[3]5.Grup_T'!$E$4:$E$22,0)),"0")</f>
        <v>0</v>
      </c>
      <c r="V2417" s="35">
        <f t="shared" si="521"/>
        <v>0</v>
      </c>
      <c r="W2417" s="35">
        <f>IF(NOT(ISBLANK(H2417)),(12-DATEDIF(H2417,'[3]1.Pradzia'!$D$13,"m")),0)</f>
        <v>0</v>
      </c>
      <c r="X2417" s="35">
        <f t="shared" si="522"/>
        <v>0</v>
      </c>
      <c r="Y2417" s="35">
        <f t="shared" si="518"/>
        <v>0</v>
      </c>
      <c r="Z2417" s="35">
        <f t="shared" si="530"/>
        <v>0</v>
      </c>
      <c r="AA2417" s="36">
        <f t="shared" si="523"/>
        <v>0</v>
      </c>
      <c r="AB2417" s="36">
        <f t="shared" si="524"/>
        <v>0</v>
      </c>
      <c r="AC2417" s="37">
        <f t="shared" si="525"/>
        <v>0</v>
      </c>
      <c r="AD2417" s="35">
        <f>IF(OR(YEAR(G2417)&lt;2019,O2417="X"),0,IF(ISBLANK(H2417),DATEDIF(G2417,'[3]1.Pradzia'!$D$13,"M"),DATEDIF(G2417,H2417,"m")))</f>
        <v>0</v>
      </c>
      <c r="AE2417" s="37">
        <f>IF(E2417='[3]5.Grup_T'!$E$20,0,IF(AD2417&lt;&gt;0,M2417/V2417*MIN(12,AD2417),0))</f>
        <v>0</v>
      </c>
      <c r="AF2417" s="37">
        <f t="shared" si="526"/>
        <v>0</v>
      </c>
      <c r="AG2417" s="37">
        <f t="shared" si="527"/>
        <v>0</v>
      </c>
      <c r="AH2417" s="37">
        <f t="shared" si="528"/>
        <v>0</v>
      </c>
      <c r="AI2417" s="35" t="str">
        <f t="shared" si="529"/>
        <v>Nusidėvėjęs</v>
      </c>
      <c r="AJ2417" s="38" t="str">
        <f>IF(AND(F2417&lt;&gt;[3]Pav.tvarkyklė!$B$12,F2417&lt;&gt;[3]Pav.tvarkyklė!$B$13),"GVTNT","X")</f>
        <v>GVTNT</v>
      </c>
      <c r="AK2417" s="39">
        <f t="shared" si="531"/>
        <v>0</v>
      </c>
      <c r="AL2417" s="41"/>
      <c r="AM2417" s="41"/>
      <c r="AN2417" s="41">
        <f t="shared" si="519"/>
        <v>1900</v>
      </c>
      <c r="AO2417" s="41"/>
      <c r="AP2417" s="41"/>
      <c r="AQ2417" s="41"/>
      <c r="AR2417" s="42"/>
      <c r="AS2417" s="42"/>
      <c r="AU2417" s="43">
        <f t="shared" si="520"/>
        <v>0</v>
      </c>
    </row>
    <row r="2418" spans="1:47" ht="15" customHeight="1" x14ac:dyDescent="0.25">
      <c r="A2418" s="11"/>
      <c r="B2418" s="19">
        <v>2587</v>
      </c>
      <c r="C2418" s="74"/>
      <c r="D2418" s="77"/>
      <c r="E2418" s="78"/>
      <c r="F2418" s="78"/>
      <c r="G2418" s="80"/>
      <c r="H2418" s="49"/>
      <c r="I2418" s="79"/>
      <c r="J2418" s="27"/>
      <c r="K2418" s="27"/>
      <c r="L2418" s="79"/>
      <c r="M2418" s="81"/>
      <c r="N2418" s="29">
        <v>0</v>
      </c>
      <c r="O2418" s="30" t="str">
        <f>IF(G2418&lt;=$N$2,"",IF(F2418=[3]Pav.tvarkyklė!$B$13,"",IF(ISBLANK(R2418),"X","")))</f>
        <v/>
      </c>
      <c r="P2418" s="91"/>
      <c r="Q2418" s="63"/>
      <c r="R2418" s="63"/>
      <c r="S2418" s="63"/>
      <c r="T2418" s="63"/>
      <c r="U2418" s="34" t="str">
        <f>IFERROR(INDEX('[3]5.Grup_T'!$G$4:$G$22,MATCH('6.Turtas'!E2418,'[3]5.Grup_T'!$E$4:$E$22,0)),"0")</f>
        <v>0</v>
      </c>
      <c r="V2418" s="35">
        <f t="shared" si="521"/>
        <v>0</v>
      </c>
      <c r="W2418" s="35">
        <f>IF(NOT(ISBLANK(H2418)),(12-DATEDIF(H2418,'[3]1.Pradzia'!$D$13,"m")),0)</f>
        <v>0</v>
      </c>
      <c r="X2418" s="35">
        <f t="shared" si="522"/>
        <v>0</v>
      </c>
      <c r="Y2418" s="35">
        <f t="shared" si="518"/>
        <v>0</v>
      </c>
      <c r="Z2418" s="35">
        <f t="shared" si="530"/>
        <v>0</v>
      </c>
      <c r="AA2418" s="36">
        <f t="shared" si="523"/>
        <v>0</v>
      </c>
      <c r="AB2418" s="36">
        <f t="shared" si="524"/>
        <v>0</v>
      </c>
      <c r="AC2418" s="37">
        <f t="shared" si="525"/>
        <v>0</v>
      </c>
      <c r="AD2418" s="35">
        <f>IF(OR(YEAR(G2418)&lt;2019,O2418="X"),0,IF(ISBLANK(H2418),DATEDIF(G2418,'[3]1.Pradzia'!$D$13,"M"),DATEDIF(G2418,H2418,"m")))</f>
        <v>0</v>
      </c>
      <c r="AE2418" s="37">
        <f>IF(E2418='[3]5.Grup_T'!$E$20,0,IF(AD2418&lt;&gt;0,M2418/V2418*MIN(12,AD2418),0))</f>
        <v>0</v>
      </c>
      <c r="AF2418" s="37">
        <f t="shared" si="526"/>
        <v>0</v>
      </c>
      <c r="AG2418" s="37">
        <f t="shared" si="527"/>
        <v>0</v>
      </c>
      <c r="AH2418" s="37">
        <f t="shared" si="528"/>
        <v>0</v>
      </c>
      <c r="AI2418" s="35" t="str">
        <f t="shared" si="529"/>
        <v>Nusidėvėjęs</v>
      </c>
      <c r="AJ2418" s="38" t="str">
        <f>IF(AND(F2418&lt;&gt;[3]Pav.tvarkyklė!$B$12,F2418&lt;&gt;[3]Pav.tvarkyklė!$B$13),"GVTNT","X")</f>
        <v>GVTNT</v>
      </c>
      <c r="AK2418" s="39">
        <f t="shared" si="531"/>
        <v>0</v>
      </c>
      <c r="AL2418" s="41"/>
      <c r="AM2418" s="41"/>
      <c r="AN2418" s="41">
        <f t="shared" si="519"/>
        <v>1900</v>
      </c>
      <c r="AO2418" s="41"/>
      <c r="AP2418" s="41"/>
      <c r="AQ2418" s="41"/>
      <c r="AR2418" s="42"/>
      <c r="AS2418" s="42"/>
      <c r="AU2418" s="43">
        <f t="shared" si="520"/>
        <v>0</v>
      </c>
    </row>
    <row r="2419" spans="1:47" ht="15" customHeight="1" x14ac:dyDescent="0.25">
      <c r="A2419" s="11"/>
      <c r="B2419" s="19">
        <v>2588</v>
      </c>
      <c r="C2419" s="74"/>
      <c r="D2419" s="77"/>
      <c r="E2419" s="78"/>
      <c r="F2419" s="78"/>
      <c r="G2419" s="80"/>
      <c r="H2419" s="49"/>
      <c r="I2419" s="79"/>
      <c r="J2419" s="27"/>
      <c r="K2419" s="27"/>
      <c r="L2419" s="79"/>
      <c r="M2419" s="81"/>
      <c r="N2419" s="29">
        <v>0</v>
      </c>
      <c r="O2419" s="30" t="str">
        <f>IF(G2419&lt;=$N$2,"",IF(F2419=[3]Pav.tvarkyklė!$B$13,"",IF(ISBLANK(R2419),"X","")))</f>
        <v/>
      </c>
      <c r="P2419" s="91"/>
      <c r="Q2419" s="63"/>
      <c r="R2419" s="63"/>
      <c r="S2419" s="63"/>
      <c r="T2419" s="63"/>
      <c r="U2419" s="34" t="str">
        <f>IFERROR(INDEX('[3]5.Grup_T'!$G$4:$G$22,MATCH('6.Turtas'!E2419,'[3]5.Grup_T'!$E$4:$E$22,0)),"0")</f>
        <v>0</v>
      </c>
      <c r="V2419" s="35">
        <f t="shared" si="521"/>
        <v>0</v>
      </c>
      <c r="W2419" s="35">
        <f>IF(NOT(ISBLANK(H2419)),(12-DATEDIF(H2419,'[3]1.Pradzia'!$D$13,"m")),0)</f>
        <v>0</v>
      </c>
      <c r="X2419" s="35">
        <f t="shared" si="522"/>
        <v>0</v>
      </c>
      <c r="Y2419" s="35">
        <f t="shared" si="518"/>
        <v>0</v>
      </c>
      <c r="Z2419" s="35">
        <f t="shared" si="530"/>
        <v>0</v>
      </c>
      <c r="AA2419" s="36">
        <f t="shared" si="523"/>
        <v>0</v>
      </c>
      <c r="AB2419" s="36">
        <f t="shared" si="524"/>
        <v>0</v>
      </c>
      <c r="AC2419" s="37">
        <f t="shared" si="525"/>
        <v>0</v>
      </c>
      <c r="AD2419" s="35">
        <f>IF(OR(YEAR(G2419)&lt;2019,O2419="X"),0,IF(ISBLANK(H2419),DATEDIF(G2419,'[3]1.Pradzia'!$D$13,"M"),DATEDIF(G2419,H2419,"m")))</f>
        <v>0</v>
      </c>
      <c r="AE2419" s="37">
        <f>IF(E2419='[3]5.Grup_T'!$E$20,0,IF(AD2419&lt;&gt;0,M2419/V2419*MIN(12,AD2419),0))</f>
        <v>0</v>
      </c>
      <c r="AF2419" s="37">
        <f t="shared" si="526"/>
        <v>0</v>
      </c>
      <c r="AG2419" s="37">
        <f t="shared" si="527"/>
        <v>0</v>
      </c>
      <c r="AH2419" s="37">
        <f t="shared" si="528"/>
        <v>0</v>
      </c>
      <c r="AI2419" s="35" t="str">
        <f t="shared" si="529"/>
        <v>Nusidėvėjęs</v>
      </c>
      <c r="AJ2419" s="38" t="str">
        <f>IF(AND(F2419&lt;&gt;[3]Pav.tvarkyklė!$B$12,F2419&lt;&gt;[3]Pav.tvarkyklė!$B$13),"GVTNT","X")</f>
        <v>GVTNT</v>
      </c>
      <c r="AK2419" s="39">
        <f t="shared" si="531"/>
        <v>0</v>
      </c>
      <c r="AL2419" s="41"/>
      <c r="AM2419" s="41"/>
      <c r="AN2419" s="41">
        <f t="shared" si="519"/>
        <v>1900</v>
      </c>
      <c r="AO2419" s="41"/>
      <c r="AP2419" s="41"/>
      <c r="AQ2419" s="41"/>
      <c r="AR2419" s="42"/>
      <c r="AS2419" s="42"/>
      <c r="AU2419" s="43">
        <f t="shared" si="520"/>
        <v>0</v>
      </c>
    </row>
    <row r="2420" spans="1:47" ht="15" customHeight="1" x14ac:dyDescent="0.25">
      <c r="A2420" s="11"/>
      <c r="B2420" s="19">
        <v>2589</v>
      </c>
      <c r="C2420" s="74"/>
      <c r="D2420" s="77"/>
      <c r="E2420" s="78"/>
      <c r="F2420" s="78"/>
      <c r="G2420" s="80"/>
      <c r="H2420" s="49"/>
      <c r="I2420" s="79"/>
      <c r="J2420" s="27"/>
      <c r="K2420" s="27"/>
      <c r="L2420" s="79"/>
      <c r="M2420" s="81"/>
      <c r="N2420" s="29">
        <v>0</v>
      </c>
      <c r="O2420" s="30" t="str">
        <f>IF(G2420&lt;=$N$2,"",IF(F2420=[3]Pav.tvarkyklė!$B$13,"",IF(ISBLANK(R2420),"X","")))</f>
        <v/>
      </c>
      <c r="P2420" s="91"/>
      <c r="Q2420" s="63"/>
      <c r="R2420" s="63"/>
      <c r="S2420" s="63"/>
      <c r="T2420" s="63"/>
      <c r="U2420" s="34" t="str">
        <f>IFERROR(INDEX('[3]5.Grup_T'!$G$4:$G$22,MATCH('6.Turtas'!E2420,'[3]5.Grup_T'!$E$4:$E$22,0)),"0")</f>
        <v>0</v>
      </c>
      <c r="V2420" s="35">
        <f t="shared" si="521"/>
        <v>0</v>
      </c>
      <c r="W2420" s="35">
        <f>IF(NOT(ISBLANK(H2420)),(12-DATEDIF(H2420,'[3]1.Pradzia'!$D$13,"m")),0)</f>
        <v>0</v>
      </c>
      <c r="X2420" s="35">
        <f t="shared" si="522"/>
        <v>0</v>
      </c>
      <c r="Y2420" s="35">
        <f t="shared" si="518"/>
        <v>0</v>
      </c>
      <c r="Z2420" s="35">
        <f t="shared" si="530"/>
        <v>0</v>
      </c>
      <c r="AA2420" s="36">
        <f t="shared" si="523"/>
        <v>0</v>
      </c>
      <c r="AB2420" s="36">
        <f t="shared" si="524"/>
        <v>0</v>
      </c>
      <c r="AC2420" s="37">
        <f t="shared" si="525"/>
        <v>0</v>
      </c>
      <c r="AD2420" s="35">
        <f>IF(OR(YEAR(G2420)&lt;2019,O2420="X"),0,IF(ISBLANK(H2420),DATEDIF(G2420,'[3]1.Pradzia'!$D$13,"M"),DATEDIF(G2420,H2420,"m")))</f>
        <v>0</v>
      </c>
      <c r="AE2420" s="37">
        <f>IF(E2420='[3]5.Grup_T'!$E$20,0,IF(AD2420&lt;&gt;0,M2420/V2420*MIN(12,AD2420),0))</f>
        <v>0</v>
      </c>
      <c r="AF2420" s="37">
        <f t="shared" si="526"/>
        <v>0</v>
      </c>
      <c r="AG2420" s="37">
        <f t="shared" si="527"/>
        <v>0</v>
      </c>
      <c r="AH2420" s="37">
        <f t="shared" si="528"/>
        <v>0</v>
      </c>
      <c r="AI2420" s="35" t="str">
        <f t="shared" si="529"/>
        <v>Nusidėvėjęs</v>
      </c>
      <c r="AJ2420" s="38" t="str">
        <f>IF(AND(F2420&lt;&gt;[3]Pav.tvarkyklė!$B$12,F2420&lt;&gt;[3]Pav.tvarkyklė!$B$13),"GVTNT","X")</f>
        <v>GVTNT</v>
      </c>
      <c r="AK2420" s="39">
        <f t="shared" si="531"/>
        <v>0</v>
      </c>
      <c r="AL2420" s="41"/>
      <c r="AM2420" s="41"/>
      <c r="AN2420" s="41">
        <f t="shared" si="519"/>
        <v>1900</v>
      </c>
      <c r="AO2420" s="41"/>
      <c r="AP2420" s="41"/>
      <c r="AQ2420" s="41"/>
      <c r="AR2420" s="42"/>
      <c r="AS2420" s="42"/>
      <c r="AU2420" s="43">
        <f t="shared" si="520"/>
        <v>0</v>
      </c>
    </row>
    <row r="2421" spans="1:47" ht="15" customHeight="1" x14ac:dyDescent="0.25">
      <c r="A2421" s="11"/>
      <c r="B2421" s="19">
        <v>2590</v>
      </c>
      <c r="C2421" s="74"/>
      <c r="D2421" s="77"/>
      <c r="E2421" s="78"/>
      <c r="F2421" s="78"/>
      <c r="G2421" s="80"/>
      <c r="H2421" s="49"/>
      <c r="I2421" s="79"/>
      <c r="J2421" s="27"/>
      <c r="K2421" s="27"/>
      <c r="L2421" s="79"/>
      <c r="M2421" s="81"/>
      <c r="N2421" s="29">
        <v>0</v>
      </c>
      <c r="O2421" s="30" t="str">
        <f>IF(G2421&lt;=$N$2,"",IF(F2421=[3]Pav.tvarkyklė!$B$13,"",IF(ISBLANK(R2421),"X","")))</f>
        <v/>
      </c>
      <c r="P2421" s="91"/>
      <c r="Q2421" s="63"/>
      <c r="R2421" s="63"/>
      <c r="S2421" s="63"/>
      <c r="T2421" s="63"/>
      <c r="U2421" s="34" t="str">
        <f>IFERROR(INDEX('[3]5.Grup_T'!$G$4:$G$22,MATCH('6.Turtas'!E2421,'[3]5.Grup_T'!$E$4:$E$22,0)),"0")</f>
        <v>0</v>
      </c>
      <c r="V2421" s="35">
        <f t="shared" si="521"/>
        <v>0</v>
      </c>
      <c r="W2421" s="35">
        <f>IF(NOT(ISBLANK(H2421)),(12-DATEDIF(H2421,'[3]1.Pradzia'!$D$13,"m")),0)</f>
        <v>0</v>
      </c>
      <c r="X2421" s="35">
        <f t="shared" si="522"/>
        <v>0</v>
      </c>
      <c r="Y2421" s="35">
        <f t="shared" si="518"/>
        <v>0</v>
      </c>
      <c r="Z2421" s="35">
        <f t="shared" si="530"/>
        <v>0</v>
      </c>
      <c r="AA2421" s="36">
        <f t="shared" si="523"/>
        <v>0</v>
      </c>
      <c r="AB2421" s="36">
        <f t="shared" si="524"/>
        <v>0</v>
      </c>
      <c r="AC2421" s="37">
        <f t="shared" si="525"/>
        <v>0</v>
      </c>
      <c r="AD2421" s="35">
        <f>IF(OR(YEAR(G2421)&lt;2019,O2421="X"),0,IF(ISBLANK(H2421),DATEDIF(G2421,'[3]1.Pradzia'!$D$13,"M"),DATEDIF(G2421,H2421,"m")))</f>
        <v>0</v>
      </c>
      <c r="AE2421" s="37">
        <f>IF(E2421='[3]5.Grup_T'!$E$20,0,IF(AD2421&lt;&gt;0,M2421/V2421*MIN(12,AD2421),0))</f>
        <v>0</v>
      </c>
      <c r="AF2421" s="37">
        <f t="shared" si="526"/>
        <v>0</v>
      </c>
      <c r="AG2421" s="37">
        <f t="shared" si="527"/>
        <v>0</v>
      </c>
      <c r="AH2421" s="37">
        <f t="shared" si="528"/>
        <v>0</v>
      </c>
      <c r="AI2421" s="35" t="str">
        <f t="shared" si="529"/>
        <v>Nusidėvėjęs</v>
      </c>
      <c r="AJ2421" s="38" t="str">
        <f>IF(AND(F2421&lt;&gt;[3]Pav.tvarkyklė!$B$12,F2421&lt;&gt;[3]Pav.tvarkyklė!$B$13),"GVTNT","X")</f>
        <v>GVTNT</v>
      </c>
      <c r="AK2421" s="39">
        <f t="shared" si="531"/>
        <v>0</v>
      </c>
      <c r="AL2421" s="41"/>
      <c r="AM2421" s="41"/>
      <c r="AN2421" s="41">
        <f t="shared" si="519"/>
        <v>1900</v>
      </c>
      <c r="AO2421" s="41"/>
      <c r="AP2421" s="41"/>
      <c r="AQ2421" s="41"/>
      <c r="AR2421" s="42"/>
      <c r="AS2421" s="42"/>
      <c r="AU2421" s="43">
        <f t="shared" si="520"/>
        <v>0</v>
      </c>
    </row>
    <row r="2422" spans="1:47" ht="15" customHeight="1" x14ac:dyDescent="0.25">
      <c r="A2422" s="11"/>
      <c r="B2422" s="19">
        <v>2591</v>
      </c>
      <c r="C2422" s="74"/>
      <c r="D2422" s="77"/>
      <c r="E2422" s="75"/>
      <c r="F2422" s="78"/>
      <c r="G2422" s="80"/>
      <c r="H2422" s="49"/>
      <c r="I2422" s="79"/>
      <c r="J2422" s="27"/>
      <c r="K2422" s="27"/>
      <c r="L2422" s="79"/>
      <c r="M2422" s="81"/>
      <c r="N2422" s="29">
        <v>0</v>
      </c>
      <c r="O2422" s="30" t="str">
        <f>IF(G2422&lt;=$N$2,"",IF(F2422=[3]Pav.tvarkyklė!$B$13,"",IF(ISBLANK(R2422),"X","")))</f>
        <v/>
      </c>
      <c r="P2422" s="91"/>
      <c r="Q2422" s="63"/>
      <c r="R2422" s="63"/>
      <c r="S2422" s="63"/>
      <c r="T2422" s="63"/>
      <c r="U2422" s="34" t="str">
        <f>IFERROR(INDEX('[3]5.Grup_T'!$G$4:$G$22,MATCH('6.Turtas'!E2422,'[3]5.Grup_T'!$E$4:$E$22,0)),"0")</f>
        <v>0</v>
      </c>
      <c r="V2422" s="35">
        <f t="shared" si="521"/>
        <v>0</v>
      </c>
      <c r="W2422" s="35">
        <f>IF(NOT(ISBLANK(H2422)),(12-DATEDIF(H2422,'[3]1.Pradzia'!$D$13,"m")),0)</f>
        <v>0</v>
      </c>
      <c r="X2422" s="35">
        <f t="shared" si="522"/>
        <v>0</v>
      </c>
      <c r="Y2422" s="35">
        <f t="shared" si="518"/>
        <v>0</v>
      </c>
      <c r="Z2422" s="35">
        <f t="shared" si="530"/>
        <v>0</v>
      </c>
      <c r="AA2422" s="36">
        <f t="shared" si="523"/>
        <v>0</v>
      </c>
      <c r="AB2422" s="36">
        <f t="shared" si="524"/>
        <v>0</v>
      </c>
      <c r="AC2422" s="37">
        <f t="shared" si="525"/>
        <v>0</v>
      </c>
      <c r="AD2422" s="35">
        <f>IF(OR(YEAR(G2422)&lt;2019,O2422="X"),0,IF(ISBLANK(H2422),DATEDIF(G2422,'[3]1.Pradzia'!$D$13,"M"),DATEDIF(G2422,H2422,"m")))</f>
        <v>0</v>
      </c>
      <c r="AE2422" s="37">
        <f>IF(E2422='[3]5.Grup_T'!$E$20,0,IF(AD2422&lt;&gt;0,M2422/V2422*MIN(12,AD2422),0))</f>
        <v>0</v>
      </c>
      <c r="AF2422" s="37">
        <f t="shared" si="526"/>
        <v>0</v>
      </c>
      <c r="AG2422" s="37">
        <f t="shared" si="527"/>
        <v>0</v>
      </c>
      <c r="AH2422" s="37">
        <f t="shared" si="528"/>
        <v>0</v>
      </c>
      <c r="AI2422" s="35" t="str">
        <f t="shared" si="529"/>
        <v>Nusidėvėjęs</v>
      </c>
      <c r="AJ2422" s="38" t="str">
        <f>IF(AND(F2422&lt;&gt;[3]Pav.tvarkyklė!$B$12,F2422&lt;&gt;[3]Pav.tvarkyklė!$B$13),"GVTNT","X")</f>
        <v>GVTNT</v>
      </c>
      <c r="AK2422" s="39">
        <f t="shared" si="531"/>
        <v>0</v>
      </c>
      <c r="AL2422" s="41"/>
      <c r="AM2422" s="41"/>
      <c r="AN2422" s="41">
        <f t="shared" si="519"/>
        <v>1900</v>
      </c>
      <c r="AO2422" s="41"/>
      <c r="AP2422" s="41"/>
      <c r="AQ2422" s="41"/>
      <c r="AR2422" s="42"/>
      <c r="AS2422" s="42"/>
      <c r="AU2422" s="43">
        <f t="shared" si="520"/>
        <v>0</v>
      </c>
    </row>
    <row r="2423" spans="1:47" ht="15" customHeight="1" x14ac:dyDescent="0.25">
      <c r="A2423" s="11"/>
      <c r="B2423" s="19">
        <v>2592</v>
      </c>
      <c r="C2423" s="74"/>
      <c r="D2423" s="77"/>
      <c r="E2423" s="75"/>
      <c r="F2423" s="78"/>
      <c r="G2423" s="80"/>
      <c r="H2423" s="49"/>
      <c r="I2423" s="79"/>
      <c r="J2423" s="27"/>
      <c r="K2423" s="27"/>
      <c r="L2423" s="79"/>
      <c r="M2423" s="81"/>
      <c r="N2423" s="29">
        <v>0</v>
      </c>
      <c r="O2423" s="30" t="str">
        <f>IF(G2423&lt;=$N$2,"",IF(F2423=[3]Pav.tvarkyklė!$B$13,"",IF(ISBLANK(R2423),"X","")))</f>
        <v/>
      </c>
      <c r="P2423" s="91"/>
      <c r="Q2423" s="63"/>
      <c r="R2423" s="63"/>
      <c r="S2423" s="63"/>
      <c r="T2423" s="63"/>
      <c r="U2423" s="34" t="str">
        <f>IFERROR(INDEX('[3]5.Grup_T'!$G$4:$G$22,MATCH('6.Turtas'!E2423,'[3]5.Grup_T'!$E$4:$E$22,0)),"0")</f>
        <v>0</v>
      </c>
      <c r="V2423" s="35">
        <f t="shared" si="521"/>
        <v>0</v>
      </c>
      <c r="W2423" s="35">
        <f>IF(NOT(ISBLANK(H2423)),(12-DATEDIF(H2423,'[3]1.Pradzia'!$D$13,"m")),0)</f>
        <v>0</v>
      </c>
      <c r="X2423" s="35">
        <f t="shared" si="522"/>
        <v>0</v>
      </c>
      <c r="Y2423" s="35">
        <f t="shared" ref="Y2423:Y2486" si="532">IF(YEAR(G2423)&gt;=2019,0,IF(Z2423&lt;=0,0,IF(W2423&lt;&gt;0,MIN(W2423,Z2423),MIN(12,Z2423))))</f>
        <v>0</v>
      </c>
      <c r="Z2423" s="35">
        <f t="shared" si="530"/>
        <v>0</v>
      </c>
      <c r="AA2423" s="36">
        <f t="shared" si="523"/>
        <v>0</v>
      </c>
      <c r="AB2423" s="36">
        <f t="shared" si="524"/>
        <v>0</v>
      </c>
      <c r="AC2423" s="37">
        <f t="shared" si="525"/>
        <v>0</v>
      </c>
      <c r="AD2423" s="35">
        <f>IF(OR(YEAR(G2423)&lt;2019,O2423="X"),0,IF(ISBLANK(H2423),DATEDIF(G2423,'[3]1.Pradzia'!$D$13,"M"),DATEDIF(G2423,H2423,"m")))</f>
        <v>0</v>
      </c>
      <c r="AE2423" s="37">
        <f>IF(E2423='[3]5.Grup_T'!$E$20,0,IF(AD2423&lt;&gt;0,M2423/V2423*MIN(12,AD2423),0))</f>
        <v>0</v>
      </c>
      <c r="AF2423" s="37">
        <f t="shared" si="526"/>
        <v>0</v>
      </c>
      <c r="AG2423" s="37">
        <f t="shared" si="527"/>
        <v>0</v>
      </c>
      <c r="AH2423" s="37">
        <f t="shared" si="528"/>
        <v>0</v>
      </c>
      <c r="AI2423" s="35" t="str">
        <f t="shared" si="529"/>
        <v>Nusidėvėjęs</v>
      </c>
      <c r="AJ2423" s="38" t="str">
        <f>IF(AND(F2423&lt;&gt;[3]Pav.tvarkyklė!$B$12,F2423&lt;&gt;[3]Pav.tvarkyklė!$B$13),"GVTNT","X")</f>
        <v>GVTNT</v>
      </c>
      <c r="AK2423" s="39">
        <f t="shared" si="531"/>
        <v>0</v>
      </c>
      <c r="AL2423" s="41"/>
      <c r="AM2423" s="41"/>
      <c r="AN2423" s="41">
        <f t="shared" si="519"/>
        <v>1900</v>
      </c>
      <c r="AO2423" s="41"/>
      <c r="AP2423" s="41"/>
      <c r="AQ2423" s="41"/>
      <c r="AR2423" s="42"/>
      <c r="AS2423" s="42"/>
      <c r="AU2423" s="43">
        <f t="shared" si="520"/>
        <v>0</v>
      </c>
    </row>
    <row r="2424" spans="1:47" ht="15" customHeight="1" x14ac:dyDescent="0.25">
      <c r="A2424" s="11"/>
      <c r="B2424" s="19">
        <v>2593</v>
      </c>
      <c r="C2424" s="74"/>
      <c r="D2424" s="77"/>
      <c r="E2424" s="75"/>
      <c r="F2424" s="78"/>
      <c r="G2424" s="80"/>
      <c r="H2424" s="49"/>
      <c r="I2424" s="79"/>
      <c r="J2424" s="27"/>
      <c r="K2424" s="27"/>
      <c r="L2424" s="79"/>
      <c r="M2424" s="81"/>
      <c r="N2424" s="29">
        <v>0</v>
      </c>
      <c r="O2424" s="30" t="str">
        <f>IF(G2424&lt;=$N$2,"",IF(F2424=[3]Pav.tvarkyklė!$B$13,"",IF(ISBLANK(R2424),"X","")))</f>
        <v/>
      </c>
      <c r="P2424" s="91"/>
      <c r="Q2424" s="63"/>
      <c r="R2424" s="63"/>
      <c r="S2424" s="63"/>
      <c r="T2424" s="63"/>
      <c r="U2424" s="34" t="str">
        <f>IFERROR(INDEX('[3]5.Grup_T'!$G$4:$G$22,MATCH('6.Turtas'!E2424,'[3]5.Grup_T'!$E$4:$E$22,0)),"0")</f>
        <v>0</v>
      </c>
      <c r="V2424" s="35">
        <f t="shared" si="521"/>
        <v>0</v>
      </c>
      <c r="W2424" s="35">
        <f>IF(NOT(ISBLANK(H2424)),(12-DATEDIF(H2424,'[3]1.Pradzia'!$D$13,"m")),0)</f>
        <v>0</v>
      </c>
      <c r="X2424" s="35">
        <f t="shared" si="522"/>
        <v>0</v>
      </c>
      <c r="Y2424" s="35">
        <f t="shared" si="532"/>
        <v>0</v>
      </c>
      <c r="Z2424" s="35">
        <f t="shared" si="530"/>
        <v>0</v>
      </c>
      <c r="AA2424" s="36">
        <f t="shared" si="523"/>
        <v>0</v>
      </c>
      <c r="AB2424" s="36">
        <f t="shared" si="524"/>
        <v>0</v>
      </c>
      <c r="AC2424" s="37">
        <f t="shared" si="525"/>
        <v>0</v>
      </c>
      <c r="AD2424" s="35">
        <f>IF(OR(YEAR(G2424)&lt;2019,O2424="X"),0,IF(ISBLANK(H2424),DATEDIF(G2424,'[3]1.Pradzia'!$D$13,"M"),DATEDIF(G2424,H2424,"m")))</f>
        <v>0</v>
      </c>
      <c r="AE2424" s="37">
        <f>IF(E2424='[3]5.Grup_T'!$E$20,0,IF(AD2424&lt;&gt;0,M2424/V2424*MIN(12,AD2424),0))</f>
        <v>0</v>
      </c>
      <c r="AF2424" s="37">
        <f t="shared" si="526"/>
        <v>0</v>
      </c>
      <c r="AG2424" s="37">
        <f t="shared" si="527"/>
        <v>0</v>
      </c>
      <c r="AH2424" s="37">
        <f t="shared" si="528"/>
        <v>0</v>
      </c>
      <c r="AI2424" s="35" t="str">
        <f t="shared" si="529"/>
        <v>Nusidėvėjęs</v>
      </c>
      <c r="AJ2424" s="38" t="str">
        <f>IF(AND(F2424&lt;&gt;[3]Pav.tvarkyklė!$B$12,F2424&lt;&gt;[3]Pav.tvarkyklė!$B$13),"GVTNT","X")</f>
        <v>GVTNT</v>
      </c>
      <c r="AK2424" s="39">
        <f t="shared" si="531"/>
        <v>0</v>
      </c>
      <c r="AL2424" s="41"/>
      <c r="AM2424" s="41"/>
      <c r="AN2424" s="41">
        <f t="shared" si="519"/>
        <v>1900</v>
      </c>
      <c r="AO2424" s="41"/>
      <c r="AP2424" s="41"/>
      <c r="AQ2424" s="41"/>
      <c r="AR2424" s="42"/>
      <c r="AS2424" s="42"/>
      <c r="AU2424" s="43">
        <f t="shared" si="520"/>
        <v>0</v>
      </c>
    </row>
    <row r="2425" spans="1:47" ht="15" customHeight="1" x14ac:dyDescent="0.25">
      <c r="A2425" s="11"/>
      <c r="B2425" s="19">
        <v>2594</v>
      </c>
      <c r="C2425" s="74"/>
      <c r="D2425" s="77"/>
      <c r="E2425" s="75"/>
      <c r="F2425" s="78"/>
      <c r="G2425" s="80"/>
      <c r="H2425" s="49"/>
      <c r="I2425" s="79"/>
      <c r="J2425" s="27"/>
      <c r="K2425" s="27"/>
      <c r="L2425" s="79"/>
      <c r="M2425" s="81"/>
      <c r="N2425" s="29">
        <v>0</v>
      </c>
      <c r="O2425" s="30" t="str">
        <f>IF(G2425&lt;=$N$2,"",IF(F2425=[3]Pav.tvarkyklė!$B$13,"",IF(ISBLANK(R2425),"X","")))</f>
        <v/>
      </c>
      <c r="P2425" s="91"/>
      <c r="Q2425" s="63"/>
      <c r="R2425" s="63"/>
      <c r="S2425" s="63"/>
      <c r="T2425" s="63"/>
      <c r="U2425" s="34" t="str">
        <f>IFERROR(INDEX('[3]5.Grup_T'!$G$4:$G$22,MATCH('6.Turtas'!E2425,'[3]5.Grup_T'!$E$4:$E$22,0)),"0")</f>
        <v>0</v>
      </c>
      <c r="V2425" s="35">
        <f t="shared" si="521"/>
        <v>0</v>
      </c>
      <c r="W2425" s="35">
        <f>IF(NOT(ISBLANK(H2425)),(12-DATEDIF(H2425,'[3]1.Pradzia'!$D$13,"m")),0)</f>
        <v>0</v>
      </c>
      <c r="X2425" s="35">
        <f t="shared" si="522"/>
        <v>0</v>
      </c>
      <c r="Y2425" s="35">
        <f t="shared" si="532"/>
        <v>0</v>
      </c>
      <c r="Z2425" s="35">
        <f t="shared" si="530"/>
        <v>0</v>
      </c>
      <c r="AA2425" s="36">
        <f t="shared" si="523"/>
        <v>0</v>
      </c>
      <c r="AB2425" s="36">
        <f t="shared" si="524"/>
        <v>0</v>
      </c>
      <c r="AC2425" s="37">
        <f t="shared" si="525"/>
        <v>0</v>
      </c>
      <c r="AD2425" s="35">
        <f>IF(OR(YEAR(G2425)&lt;2019,O2425="X"),0,IF(ISBLANK(H2425),DATEDIF(G2425,'[3]1.Pradzia'!$D$13,"M"),DATEDIF(G2425,H2425,"m")))</f>
        <v>0</v>
      </c>
      <c r="AE2425" s="37">
        <f>IF(E2425='[3]5.Grup_T'!$E$20,0,IF(AD2425&lt;&gt;0,M2425/V2425*MIN(12,AD2425),0))</f>
        <v>0</v>
      </c>
      <c r="AF2425" s="37">
        <f t="shared" si="526"/>
        <v>0</v>
      </c>
      <c r="AG2425" s="37">
        <f t="shared" si="527"/>
        <v>0</v>
      </c>
      <c r="AH2425" s="37">
        <f t="shared" si="528"/>
        <v>0</v>
      </c>
      <c r="AI2425" s="35" t="str">
        <f t="shared" si="529"/>
        <v>Nusidėvėjęs</v>
      </c>
      <c r="AJ2425" s="38" t="str">
        <f>IF(AND(F2425&lt;&gt;[3]Pav.tvarkyklė!$B$12,F2425&lt;&gt;[3]Pav.tvarkyklė!$B$13),"GVTNT","X")</f>
        <v>GVTNT</v>
      </c>
      <c r="AK2425" s="39">
        <f t="shared" si="531"/>
        <v>0</v>
      </c>
      <c r="AL2425" s="41"/>
      <c r="AM2425" s="41"/>
      <c r="AN2425" s="41">
        <f t="shared" si="519"/>
        <v>1900</v>
      </c>
      <c r="AO2425" s="41"/>
      <c r="AP2425" s="41"/>
      <c r="AQ2425" s="41"/>
      <c r="AR2425" s="42"/>
      <c r="AS2425" s="42"/>
      <c r="AU2425" s="43">
        <f t="shared" si="520"/>
        <v>0</v>
      </c>
    </row>
    <row r="2426" spans="1:47" ht="15" customHeight="1" x14ac:dyDescent="0.25">
      <c r="A2426" s="11"/>
      <c r="B2426" s="19">
        <v>2595</v>
      </c>
      <c r="C2426" s="74"/>
      <c r="D2426" s="77"/>
      <c r="E2426" s="75"/>
      <c r="F2426" s="78"/>
      <c r="G2426" s="80"/>
      <c r="H2426" s="49"/>
      <c r="I2426" s="79"/>
      <c r="J2426" s="27"/>
      <c r="K2426" s="27"/>
      <c r="L2426" s="79"/>
      <c r="M2426" s="81"/>
      <c r="N2426" s="29">
        <v>0</v>
      </c>
      <c r="O2426" s="30" t="str">
        <f>IF(G2426&lt;=$N$2,"",IF(F2426=[3]Pav.tvarkyklė!$B$13,"",IF(ISBLANK(R2426),"X","")))</f>
        <v/>
      </c>
      <c r="P2426" s="91"/>
      <c r="Q2426" s="63"/>
      <c r="R2426" s="63"/>
      <c r="S2426" s="63"/>
      <c r="T2426" s="63"/>
      <c r="U2426" s="34" t="str">
        <f>IFERROR(INDEX('[3]5.Grup_T'!$G$4:$G$22,MATCH('6.Turtas'!E2426,'[3]5.Grup_T'!$E$4:$E$22,0)),"0")</f>
        <v>0</v>
      </c>
      <c r="V2426" s="35">
        <f t="shared" si="521"/>
        <v>0</v>
      </c>
      <c r="W2426" s="35">
        <f>IF(NOT(ISBLANK(H2426)),(12-DATEDIF(H2426,'[3]1.Pradzia'!$D$13,"m")),0)</f>
        <v>0</v>
      </c>
      <c r="X2426" s="35">
        <f t="shared" si="522"/>
        <v>0</v>
      </c>
      <c r="Y2426" s="35">
        <f t="shared" si="532"/>
        <v>0</v>
      </c>
      <c r="Z2426" s="35">
        <f t="shared" si="530"/>
        <v>0</v>
      </c>
      <c r="AA2426" s="36">
        <f t="shared" si="523"/>
        <v>0</v>
      </c>
      <c r="AB2426" s="36">
        <f t="shared" si="524"/>
        <v>0</v>
      </c>
      <c r="AC2426" s="37">
        <f t="shared" si="525"/>
        <v>0</v>
      </c>
      <c r="AD2426" s="35">
        <f>IF(OR(YEAR(G2426)&lt;2019,O2426="X"),0,IF(ISBLANK(H2426),DATEDIF(G2426,'[3]1.Pradzia'!$D$13,"M"),DATEDIF(G2426,H2426,"m")))</f>
        <v>0</v>
      </c>
      <c r="AE2426" s="37">
        <f>IF(E2426='[3]5.Grup_T'!$E$20,0,IF(AD2426&lt;&gt;0,M2426/V2426*MIN(12,AD2426),0))</f>
        <v>0</v>
      </c>
      <c r="AF2426" s="37">
        <f t="shared" si="526"/>
        <v>0</v>
      </c>
      <c r="AG2426" s="37">
        <f t="shared" si="527"/>
        <v>0</v>
      </c>
      <c r="AH2426" s="37">
        <f t="shared" si="528"/>
        <v>0</v>
      </c>
      <c r="AI2426" s="35" t="str">
        <f t="shared" si="529"/>
        <v>Nusidėvėjęs</v>
      </c>
      <c r="AJ2426" s="38" t="str">
        <f>IF(AND(F2426&lt;&gt;[3]Pav.tvarkyklė!$B$12,F2426&lt;&gt;[3]Pav.tvarkyklė!$B$13),"GVTNT","X")</f>
        <v>GVTNT</v>
      </c>
      <c r="AK2426" s="39">
        <f t="shared" si="531"/>
        <v>0</v>
      </c>
      <c r="AL2426" s="41"/>
      <c r="AM2426" s="41"/>
      <c r="AN2426" s="41">
        <f t="shared" si="519"/>
        <v>1900</v>
      </c>
      <c r="AO2426" s="41"/>
      <c r="AP2426" s="41"/>
      <c r="AQ2426" s="41"/>
      <c r="AR2426" s="42"/>
      <c r="AS2426" s="42"/>
      <c r="AU2426" s="43">
        <f t="shared" si="520"/>
        <v>0</v>
      </c>
    </row>
    <row r="2427" spans="1:47" ht="15" customHeight="1" x14ac:dyDescent="0.25">
      <c r="A2427" s="11"/>
      <c r="B2427" s="19">
        <v>2596</v>
      </c>
      <c r="C2427" s="74"/>
      <c r="D2427" s="77"/>
      <c r="E2427" s="75"/>
      <c r="F2427" s="78"/>
      <c r="G2427" s="80"/>
      <c r="H2427" s="49"/>
      <c r="I2427" s="79"/>
      <c r="J2427" s="27"/>
      <c r="K2427" s="27"/>
      <c r="L2427" s="79"/>
      <c r="M2427" s="81"/>
      <c r="N2427" s="29">
        <v>0</v>
      </c>
      <c r="O2427" s="30" t="str">
        <f>IF(G2427&lt;=$N$2,"",IF(F2427=[3]Pav.tvarkyklė!$B$13,"",IF(ISBLANK(R2427),"X","")))</f>
        <v/>
      </c>
      <c r="P2427" s="91"/>
      <c r="Q2427" s="63"/>
      <c r="R2427" s="63"/>
      <c r="S2427" s="63"/>
      <c r="T2427" s="63"/>
      <c r="U2427" s="34" t="str">
        <f>IFERROR(INDEX('[3]5.Grup_T'!$G$4:$G$22,MATCH('6.Turtas'!E2427,'[3]5.Grup_T'!$E$4:$E$22,0)),"0")</f>
        <v>0</v>
      </c>
      <c r="V2427" s="35">
        <f t="shared" si="521"/>
        <v>0</v>
      </c>
      <c r="W2427" s="35">
        <f>IF(NOT(ISBLANK(H2427)),(12-DATEDIF(H2427,'[3]1.Pradzia'!$D$13,"m")),0)</f>
        <v>0</v>
      </c>
      <c r="X2427" s="35">
        <f t="shared" si="522"/>
        <v>0</v>
      </c>
      <c r="Y2427" s="35">
        <f t="shared" si="532"/>
        <v>0</v>
      </c>
      <c r="Z2427" s="35">
        <f t="shared" si="530"/>
        <v>0</v>
      </c>
      <c r="AA2427" s="36">
        <f t="shared" si="523"/>
        <v>0</v>
      </c>
      <c r="AB2427" s="36">
        <f t="shared" si="524"/>
        <v>0</v>
      </c>
      <c r="AC2427" s="37">
        <f t="shared" si="525"/>
        <v>0</v>
      </c>
      <c r="AD2427" s="35">
        <f>IF(OR(YEAR(G2427)&lt;2019,O2427="X"),0,IF(ISBLANK(H2427),DATEDIF(G2427,'[3]1.Pradzia'!$D$13,"M"),DATEDIF(G2427,H2427,"m")))</f>
        <v>0</v>
      </c>
      <c r="AE2427" s="37">
        <f>IF(E2427='[3]5.Grup_T'!$E$20,0,IF(AD2427&lt;&gt;0,M2427/V2427*MIN(12,AD2427),0))</f>
        <v>0</v>
      </c>
      <c r="AF2427" s="37">
        <f t="shared" si="526"/>
        <v>0</v>
      </c>
      <c r="AG2427" s="37">
        <f t="shared" si="527"/>
        <v>0</v>
      </c>
      <c r="AH2427" s="37">
        <f t="shared" si="528"/>
        <v>0</v>
      </c>
      <c r="AI2427" s="35" t="str">
        <f t="shared" si="529"/>
        <v>Nusidėvėjęs</v>
      </c>
      <c r="AJ2427" s="38" t="str">
        <f>IF(AND(F2427&lt;&gt;[3]Pav.tvarkyklė!$B$12,F2427&lt;&gt;[3]Pav.tvarkyklė!$B$13),"GVTNT","X")</f>
        <v>GVTNT</v>
      </c>
      <c r="AK2427" s="39">
        <f t="shared" si="531"/>
        <v>0</v>
      </c>
      <c r="AL2427" s="41"/>
      <c r="AM2427" s="41"/>
      <c r="AN2427" s="41">
        <f t="shared" si="519"/>
        <v>1900</v>
      </c>
      <c r="AO2427" s="41"/>
      <c r="AP2427" s="41"/>
      <c r="AQ2427" s="41"/>
      <c r="AR2427" s="42"/>
      <c r="AS2427" s="42"/>
      <c r="AU2427" s="43">
        <f t="shared" si="520"/>
        <v>0</v>
      </c>
    </row>
    <row r="2428" spans="1:47" ht="15" customHeight="1" x14ac:dyDescent="0.25">
      <c r="A2428" s="11"/>
      <c r="B2428" s="19">
        <v>2597</v>
      </c>
      <c r="C2428" s="74"/>
      <c r="D2428" s="77"/>
      <c r="E2428" s="75"/>
      <c r="F2428" s="78"/>
      <c r="G2428" s="80"/>
      <c r="H2428" s="49"/>
      <c r="I2428" s="79"/>
      <c r="J2428" s="27"/>
      <c r="K2428" s="27"/>
      <c r="L2428" s="79"/>
      <c r="M2428" s="81"/>
      <c r="N2428" s="29">
        <v>0</v>
      </c>
      <c r="O2428" s="30" t="str">
        <f>IF(G2428&lt;=$N$2,"",IF(F2428=[3]Pav.tvarkyklė!$B$13,"",IF(ISBLANK(R2428),"X","")))</f>
        <v/>
      </c>
      <c r="P2428" s="91"/>
      <c r="Q2428" s="63"/>
      <c r="R2428" s="63"/>
      <c r="S2428" s="63"/>
      <c r="T2428" s="63"/>
      <c r="U2428" s="34" t="str">
        <f>IFERROR(INDEX('[3]5.Grup_T'!$G$4:$G$22,MATCH('6.Turtas'!E2428,'[3]5.Grup_T'!$E$4:$E$22,0)),"0")</f>
        <v>0</v>
      </c>
      <c r="V2428" s="35">
        <f t="shared" si="521"/>
        <v>0</v>
      </c>
      <c r="W2428" s="35">
        <f>IF(NOT(ISBLANK(H2428)),(12-DATEDIF(H2428,'[3]1.Pradzia'!$D$13,"m")),0)</f>
        <v>0</v>
      </c>
      <c r="X2428" s="35">
        <f t="shared" si="522"/>
        <v>0</v>
      </c>
      <c r="Y2428" s="35">
        <f t="shared" si="532"/>
        <v>0</v>
      </c>
      <c r="Z2428" s="35">
        <f t="shared" si="530"/>
        <v>0</v>
      </c>
      <c r="AA2428" s="36">
        <f t="shared" si="523"/>
        <v>0</v>
      </c>
      <c r="AB2428" s="36">
        <f t="shared" si="524"/>
        <v>0</v>
      </c>
      <c r="AC2428" s="37">
        <f t="shared" si="525"/>
        <v>0</v>
      </c>
      <c r="AD2428" s="35">
        <f>IF(OR(YEAR(G2428)&lt;2019,O2428="X"),0,IF(ISBLANK(H2428),DATEDIF(G2428,'[3]1.Pradzia'!$D$13,"M"),DATEDIF(G2428,H2428,"m")))</f>
        <v>0</v>
      </c>
      <c r="AE2428" s="37">
        <f>IF(E2428='[3]5.Grup_T'!$E$20,0,IF(AD2428&lt;&gt;0,M2428/V2428*MIN(12,AD2428),0))</f>
        <v>0</v>
      </c>
      <c r="AF2428" s="37">
        <f t="shared" si="526"/>
        <v>0</v>
      </c>
      <c r="AG2428" s="37">
        <f t="shared" si="527"/>
        <v>0</v>
      </c>
      <c r="AH2428" s="37">
        <f t="shared" si="528"/>
        <v>0</v>
      </c>
      <c r="AI2428" s="35" t="str">
        <f t="shared" si="529"/>
        <v>Nusidėvėjęs</v>
      </c>
      <c r="AJ2428" s="38" t="str">
        <f>IF(AND(F2428&lt;&gt;[3]Pav.tvarkyklė!$B$12,F2428&lt;&gt;[3]Pav.tvarkyklė!$B$13),"GVTNT","X")</f>
        <v>GVTNT</v>
      </c>
      <c r="AK2428" s="39">
        <f t="shared" si="531"/>
        <v>0</v>
      </c>
      <c r="AL2428" s="41"/>
      <c r="AM2428" s="41"/>
      <c r="AN2428" s="41">
        <f t="shared" si="519"/>
        <v>1900</v>
      </c>
      <c r="AO2428" s="41"/>
      <c r="AP2428" s="41"/>
      <c r="AQ2428" s="41"/>
      <c r="AR2428" s="42"/>
      <c r="AS2428" s="42"/>
      <c r="AU2428" s="43">
        <f t="shared" si="520"/>
        <v>0</v>
      </c>
    </row>
    <row r="2429" spans="1:47" ht="15" customHeight="1" x14ac:dyDescent="0.25">
      <c r="A2429" s="11"/>
      <c r="B2429" s="19">
        <v>2598</v>
      </c>
      <c r="C2429" s="74"/>
      <c r="D2429" s="77"/>
      <c r="E2429" s="75"/>
      <c r="F2429" s="78"/>
      <c r="G2429" s="80"/>
      <c r="H2429" s="49"/>
      <c r="I2429" s="79"/>
      <c r="J2429" s="27"/>
      <c r="K2429" s="27"/>
      <c r="L2429" s="79"/>
      <c r="M2429" s="81"/>
      <c r="N2429" s="29">
        <v>0</v>
      </c>
      <c r="O2429" s="30" t="str">
        <f>IF(G2429&lt;=$N$2,"",IF(F2429=[3]Pav.tvarkyklė!$B$13,"",IF(ISBLANK(R2429),"X","")))</f>
        <v/>
      </c>
      <c r="P2429" s="91"/>
      <c r="Q2429" s="63"/>
      <c r="R2429" s="63"/>
      <c r="S2429" s="63"/>
      <c r="T2429" s="63"/>
      <c r="U2429" s="34" t="str">
        <f>IFERROR(INDEX('[3]5.Grup_T'!$G$4:$G$22,MATCH('6.Turtas'!E2429,'[3]5.Grup_T'!$E$4:$E$22,0)),"0")</f>
        <v>0</v>
      </c>
      <c r="V2429" s="35">
        <f t="shared" si="521"/>
        <v>0</v>
      </c>
      <c r="W2429" s="35">
        <f>IF(NOT(ISBLANK(H2429)),(12-DATEDIF(H2429,'[3]1.Pradzia'!$D$13,"m")),0)</f>
        <v>0</v>
      </c>
      <c r="X2429" s="35">
        <f t="shared" si="522"/>
        <v>0</v>
      </c>
      <c r="Y2429" s="35">
        <f t="shared" si="532"/>
        <v>0</v>
      </c>
      <c r="Z2429" s="35">
        <f t="shared" si="530"/>
        <v>0</v>
      </c>
      <c r="AA2429" s="36">
        <f t="shared" si="523"/>
        <v>0</v>
      </c>
      <c r="AB2429" s="36">
        <f t="shared" si="524"/>
        <v>0</v>
      </c>
      <c r="AC2429" s="37">
        <f t="shared" si="525"/>
        <v>0</v>
      </c>
      <c r="AD2429" s="35">
        <f>IF(OR(YEAR(G2429)&lt;2019,O2429="X"),0,IF(ISBLANK(H2429),DATEDIF(G2429,'[3]1.Pradzia'!$D$13,"M"),DATEDIF(G2429,H2429,"m")))</f>
        <v>0</v>
      </c>
      <c r="AE2429" s="37">
        <f>IF(E2429='[3]5.Grup_T'!$E$20,0,IF(AD2429&lt;&gt;0,M2429/V2429*MIN(12,AD2429),0))</f>
        <v>0</v>
      </c>
      <c r="AF2429" s="37">
        <f t="shared" si="526"/>
        <v>0</v>
      </c>
      <c r="AG2429" s="37">
        <f t="shared" si="527"/>
        <v>0</v>
      </c>
      <c r="AH2429" s="37">
        <f t="shared" si="528"/>
        <v>0</v>
      </c>
      <c r="AI2429" s="35" t="str">
        <f t="shared" si="529"/>
        <v>Nusidėvėjęs</v>
      </c>
      <c r="AJ2429" s="38" t="str">
        <f>IF(AND(F2429&lt;&gt;[3]Pav.tvarkyklė!$B$12,F2429&lt;&gt;[3]Pav.tvarkyklė!$B$13),"GVTNT","X")</f>
        <v>GVTNT</v>
      </c>
      <c r="AK2429" s="39">
        <f t="shared" si="531"/>
        <v>0</v>
      </c>
      <c r="AL2429" s="41"/>
      <c r="AM2429" s="41"/>
      <c r="AN2429" s="41">
        <f t="shared" si="519"/>
        <v>1900</v>
      </c>
      <c r="AO2429" s="41"/>
      <c r="AP2429" s="41"/>
      <c r="AQ2429" s="41"/>
      <c r="AR2429" s="42"/>
      <c r="AS2429" s="42"/>
      <c r="AU2429" s="43">
        <f t="shared" si="520"/>
        <v>0</v>
      </c>
    </row>
    <row r="2430" spans="1:47" ht="15" customHeight="1" x14ac:dyDescent="0.25">
      <c r="A2430" s="11"/>
      <c r="B2430" s="19">
        <v>2599</v>
      </c>
      <c r="C2430" s="74"/>
      <c r="D2430" s="77"/>
      <c r="E2430" s="75"/>
      <c r="F2430" s="78"/>
      <c r="G2430" s="80"/>
      <c r="H2430" s="49"/>
      <c r="I2430" s="79"/>
      <c r="J2430" s="27"/>
      <c r="K2430" s="27"/>
      <c r="L2430" s="79"/>
      <c r="M2430" s="81"/>
      <c r="N2430" s="29">
        <v>0</v>
      </c>
      <c r="O2430" s="30" t="str">
        <f>IF(G2430&lt;=$N$2,"",IF(F2430=[3]Pav.tvarkyklė!$B$13,"",IF(ISBLANK(R2430),"X","")))</f>
        <v/>
      </c>
      <c r="P2430" s="91"/>
      <c r="Q2430" s="63"/>
      <c r="R2430" s="63"/>
      <c r="S2430" s="63"/>
      <c r="T2430" s="63"/>
      <c r="U2430" s="34" t="str">
        <f>IFERROR(INDEX('[3]5.Grup_T'!$G$4:$G$22,MATCH('6.Turtas'!E2430,'[3]5.Grup_T'!$E$4:$E$22,0)),"0")</f>
        <v>0</v>
      </c>
      <c r="V2430" s="35">
        <f t="shared" si="521"/>
        <v>0</v>
      </c>
      <c r="W2430" s="35">
        <f>IF(NOT(ISBLANK(H2430)),(12-DATEDIF(H2430,'[3]1.Pradzia'!$D$13,"m")),0)</f>
        <v>0</v>
      </c>
      <c r="X2430" s="35">
        <f t="shared" si="522"/>
        <v>0</v>
      </c>
      <c r="Y2430" s="35">
        <f t="shared" si="532"/>
        <v>0</v>
      </c>
      <c r="Z2430" s="35">
        <f t="shared" si="530"/>
        <v>0</v>
      </c>
      <c r="AA2430" s="36">
        <f t="shared" si="523"/>
        <v>0</v>
      </c>
      <c r="AB2430" s="36">
        <f t="shared" si="524"/>
        <v>0</v>
      </c>
      <c r="AC2430" s="37">
        <f t="shared" si="525"/>
        <v>0</v>
      </c>
      <c r="AD2430" s="35">
        <f>IF(OR(YEAR(G2430)&lt;2019,O2430="X"),0,IF(ISBLANK(H2430),DATEDIF(G2430,'[3]1.Pradzia'!$D$13,"M"),DATEDIF(G2430,H2430,"m")))</f>
        <v>0</v>
      </c>
      <c r="AE2430" s="37">
        <f>IF(E2430='[3]5.Grup_T'!$E$20,0,IF(AD2430&lt;&gt;0,M2430/V2430*MIN(12,AD2430),0))</f>
        <v>0</v>
      </c>
      <c r="AF2430" s="37">
        <f t="shared" si="526"/>
        <v>0</v>
      </c>
      <c r="AG2430" s="37">
        <f t="shared" si="527"/>
        <v>0</v>
      </c>
      <c r="AH2430" s="37">
        <f t="shared" si="528"/>
        <v>0</v>
      </c>
      <c r="AI2430" s="35" t="str">
        <f t="shared" si="529"/>
        <v>Nusidėvėjęs</v>
      </c>
      <c r="AJ2430" s="38" t="str">
        <f>IF(AND(F2430&lt;&gt;[3]Pav.tvarkyklė!$B$12,F2430&lt;&gt;[3]Pav.tvarkyklė!$B$13),"GVTNT","X")</f>
        <v>GVTNT</v>
      </c>
      <c r="AK2430" s="39">
        <f t="shared" si="531"/>
        <v>0</v>
      </c>
      <c r="AL2430" s="41"/>
      <c r="AM2430" s="41"/>
      <c r="AN2430" s="41">
        <f t="shared" si="519"/>
        <v>1900</v>
      </c>
      <c r="AO2430" s="41"/>
      <c r="AP2430" s="41"/>
      <c r="AQ2430" s="41"/>
      <c r="AR2430" s="42"/>
      <c r="AS2430" s="42"/>
      <c r="AU2430" s="43">
        <f t="shared" si="520"/>
        <v>0</v>
      </c>
    </row>
    <row r="2431" spans="1:47" ht="15" customHeight="1" x14ac:dyDescent="0.25">
      <c r="A2431" s="11"/>
      <c r="B2431" s="19">
        <v>2600</v>
      </c>
      <c r="C2431" s="74"/>
      <c r="D2431" s="77"/>
      <c r="E2431" s="75"/>
      <c r="F2431" s="78"/>
      <c r="G2431" s="80"/>
      <c r="H2431" s="49"/>
      <c r="I2431" s="79"/>
      <c r="J2431" s="27"/>
      <c r="K2431" s="27"/>
      <c r="L2431" s="79"/>
      <c r="M2431" s="81"/>
      <c r="N2431" s="29">
        <v>0</v>
      </c>
      <c r="O2431" s="30" t="str">
        <f>IF(G2431&lt;=$N$2,"",IF(F2431=[3]Pav.tvarkyklė!$B$13,"",IF(ISBLANK(R2431),"X","")))</f>
        <v/>
      </c>
      <c r="P2431" s="91"/>
      <c r="Q2431" s="63"/>
      <c r="R2431" s="63"/>
      <c r="S2431" s="63"/>
      <c r="T2431" s="63"/>
      <c r="U2431" s="34" t="str">
        <f>IFERROR(INDEX('[3]5.Grup_T'!$G$4:$G$22,MATCH('6.Turtas'!E2431,'[3]5.Grup_T'!$E$4:$E$22,0)),"0")</f>
        <v>0</v>
      </c>
      <c r="V2431" s="35">
        <f t="shared" si="521"/>
        <v>0</v>
      </c>
      <c r="W2431" s="35">
        <f>IF(NOT(ISBLANK(H2431)),(12-DATEDIF(H2431,'[3]1.Pradzia'!$D$13,"m")),0)</f>
        <v>0</v>
      </c>
      <c r="X2431" s="35">
        <f t="shared" si="522"/>
        <v>0</v>
      </c>
      <c r="Y2431" s="35">
        <f t="shared" si="532"/>
        <v>0</v>
      </c>
      <c r="Z2431" s="35">
        <f t="shared" si="530"/>
        <v>0</v>
      </c>
      <c r="AA2431" s="36">
        <f t="shared" si="523"/>
        <v>0</v>
      </c>
      <c r="AB2431" s="36">
        <f t="shared" si="524"/>
        <v>0</v>
      </c>
      <c r="AC2431" s="37">
        <f t="shared" si="525"/>
        <v>0</v>
      </c>
      <c r="AD2431" s="35">
        <f>IF(OR(YEAR(G2431)&lt;2019,O2431="X"),0,IF(ISBLANK(H2431),DATEDIF(G2431,'[3]1.Pradzia'!$D$13,"M"),DATEDIF(G2431,H2431,"m")))</f>
        <v>0</v>
      </c>
      <c r="AE2431" s="37">
        <f>IF(E2431='[3]5.Grup_T'!$E$20,0,IF(AD2431&lt;&gt;0,M2431/V2431*MIN(12,AD2431),0))</f>
        <v>0</v>
      </c>
      <c r="AF2431" s="37">
        <f t="shared" si="526"/>
        <v>0</v>
      </c>
      <c r="AG2431" s="37">
        <f t="shared" si="527"/>
        <v>0</v>
      </c>
      <c r="AH2431" s="37">
        <f t="shared" si="528"/>
        <v>0</v>
      </c>
      <c r="AI2431" s="35" t="str">
        <f t="shared" si="529"/>
        <v>Nusidėvėjęs</v>
      </c>
      <c r="AJ2431" s="38" t="str">
        <f>IF(AND(F2431&lt;&gt;[3]Pav.tvarkyklė!$B$12,F2431&lt;&gt;[3]Pav.tvarkyklė!$B$13),"GVTNT","X")</f>
        <v>GVTNT</v>
      </c>
      <c r="AK2431" s="39">
        <f t="shared" si="531"/>
        <v>0</v>
      </c>
      <c r="AL2431" s="41"/>
      <c r="AM2431" s="41"/>
      <c r="AN2431" s="41">
        <f t="shared" si="519"/>
        <v>1900</v>
      </c>
      <c r="AO2431" s="41"/>
      <c r="AP2431" s="41"/>
      <c r="AQ2431" s="41"/>
      <c r="AR2431" s="42"/>
      <c r="AS2431" s="42"/>
      <c r="AU2431" s="43">
        <f t="shared" si="520"/>
        <v>0</v>
      </c>
    </row>
    <row r="2432" spans="1:47" ht="15" customHeight="1" x14ac:dyDescent="0.25">
      <c r="A2432" s="11"/>
      <c r="B2432" s="19">
        <v>2601</v>
      </c>
      <c r="C2432" s="74"/>
      <c r="D2432" s="77"/>
      <c r="E2432" s="75"/>
      <c r="F2432" s="78"/>
      <c r="G2432" s="80"/>
      <c r="H2432" s="49"/>
      <c r="I2432" s="79"/>
      <c r="J2432" s="27"/>
      <c r="K2432" s="27"/>
      <c r="L2432" s="79"/>
      <c r="M2432" s="81"/>
      <c r="N2432" s="29">
        <v>0</v>
      </c>
      <c r="O2432" s="30" t="str">
        <f>IF(G2432&lt;=$N$2,"",IF(F2432=[3]Pav.tvarkyklė!$B$13,"",IF(ISBLANK(R2432),"X","")))</f>
        <v/>
      </c>
      <c r="P2432" s="91"/>
      <c r="Q2432" s="63"/>
      <c r="R2432" s="63"/>
      <c r="S2432" s="63"/>
      <c r="T2432" s="63"/>
      <c r="U2432" s="34" t="str">
        <f>IFERROR(INDEX('[3]5.Grup_T'!$G$4:$G$22,MATCH('6.Turtas'!E2432,'[3]5.Grup_T'!$E$4:$E$22,0)),"0")</f>
        <v>0</v>
      </c>
      <c r="V2432" s="35">
        <f t="shared" si="521"/>
        <v>0</v>
      </c>
      <c r="W2432" s="35">
        <f>IF(NOT(ISBLANK(H2432)),(12-DATEDIF(H2432,'[3]1.Pradzia'!$D$13,"m")),0)</f>
        <v>0</v>
      </c>
      <c r="X2432" s="35">
        <f t="shared" si="522"/>
        <v>0</v>
      </c>
      <c r="Y2432" s="35">
        <f t="shared" si="532"/>
        <v>0</v>
      </c>
      <c r="Z2432" s="35">
        <f t="shared" si="530"/>
        <v>0</v>
      </c>
      <c r="AA2432" s="36">
        <f t="shared" si="523"/>
        <v>0</v>
      </c>
      <c r="AB2432" s="36">
        <f t="shared" si="524"/>
        <v>0</v>
      </c>
      <c r="AC2432" s="37">
        <f t="shared" si="525"/>
        <v>0</v>
      </c>
      <c r="AD2432" s="35">
        <f>IF(OR(YEAR(G2432)&lt;2019,O2432="X"),0,IF(ISBLANK(H2432),DATEDIF(G2432,'[3]1.Pradzia'!$D$13,"M"),DATEDIF(G2432,H2432,"m")))</f>
        <v>0</v>
      </c>
      <c r="AE2432" s="37">
        <f>IF(E2432='[3]5.Grup_T'!$E$20,0,IF(AD2432&lt;&gt;0,M2432/V2432*MIN(12,AD2432),0))</f>
        <v>0</v>
      </c>
      <c r="AF2432" s="37">
        <f t="shared" si="526"/>
        <v>0</v>
      </c>
      <c r="AG2432" s="37">
        <f t="shared" si="527"/>
        <v>0</v>
      </c>
      <c r="AH2432" s="37">
        <f t="shared" si="528"/>
        <v>0</v>
      </c>
      <c r="AI2432" s="35" t="str">
        <f t="shared" si="529"/>
        <v>Nusidėvėjęs</v>
      </c>
      <c r="AJ2432" s="38" t="str">
        <f>IF(AND(F2432&lt;&gt;[3]Pav.tvarkyklė!$B$12,F2432&lt;&gt;[3]Pav.tvarkyklė!$B$13),"GVTNT","X")</f>
        <v>GVTNT</v>
      </c>
      <c r="AK2432" s="39">
        <f t="shared" si="531"/>
        <v>0</v>
      </c>
      <c r="AL2432" s="41"/>
      <c r="AM2432" s="41"/>
      <c r="AN2432" s="41">
        <f t="shared" si="519"/>
        <v>1900</v>
      </c>
      <c r="AO2432" s="41"/>
      <c r="AP2432" s="41"/>
      <c r="AQ2432" s="41"/>
      <c r="AR2432" s="42"/>
      <c r="AS2432" s="42"/>
      <c r="AU2432" s="43">
        <f t="shared" si="520"/>
        <v>0</v>
      </c>
    </row>
    <row r="2433" spans="1:47" ht="15" customHeight="1" x14ac:dyDescent="0.25">
      <c r="A2433" s="11"/>
      <c r="B2433" s="19">
        <v>2602</v>
      </c>
      <c r="C2433" s="74"/>
      <c r="D2433" s="77"/>
      <c r="E2433" s="75"/>
      <c r="F2433" s="78"/>
      <c r="G2433" s="80"/>
      <c r="H2433" s="49"/>
      <c r="I2433" s="79"/>
      <c r="J2433" s="27"/>
      <c r="K2433" s="27"/>
      <c r="L2433" s="79"/>
      <c r="M2433" s="81"/>
      <c r="N2433" s="29">
        <v>0</v>
      </c>
      <c r="O2433" s="30" t="str">
        <f>IF(G2433&lt;=$N$2,"",IF(F2433=[3]Pav.tvarkyklė!$B$13,"",IF(ISBLANK(R2433),"X","")))</f>
        <v/>
      </c>
      <c r="P2433" s="91"/>
      <c r="Q2433" s="63"/>
      <c r="R2433" s="63"/>
      <c r="S2433" s="63"/>
      <c r="T2433" s="63"/>
      <c r="U2433" s="34" t="str">
        <f>IFERROR(INDEX('[3]5.Grup_T'!$G$4:$G$22,MATCH('6.Turtas'!E2433,'[3]5.Grup_T'!$E$4:$E$22,0)),"0")</f>
        <v>0</v>
      </c>
      <c r="V2433" s="35">
        <f t="shared" si="521"/>
        <v>0</v>
      </c>
      <c r="W2433" s="35">
        <f>IF(NOT(ISBLANK(H2433)),(12-DATEDIF(H2433,'[3]1.Pradzia'!$D$13,"m")),0)</f>
        <v>0</v>
      </c>
      <c r="X2433" s="35">
        <f t="shared" si="522"/>
        <v>0</v>
      </c>
      <c r="Y2433" s="35">
        <f t="shared" si="532"/>
        <v>0</v>
      </c>
      <c r="Z2433" s="35">
        <f t="shared" si="530"/>
        <v>0</v>
      </c>
      <c r="AA2433" s="36">
        <f t="shared" si="523"/>
        <v>0</v>
      </c>
      <c r="AB2433" s="36">
        <f t="shared" si="524"/>
        <v>0</v>
      </c>
      <c r="AC2433" s="37">
        <f t="shared" si="525"/>
        <v>0</v>
      </c>
      <c r="AD2433" s="35">
        <f>IF(OR(YEAR(G2433)&lt;2019,O2433="X"),0,IF(ISBLANK(H2433),DATEDIF(G2433,'[3]1.Pradzia'!$D$13,"M"),DATEDIF(G2433,H2433,"m")))</f>
        <v>0</v>
      </c>
      <c r="AE2433" s="37">
        <f>IF(E2433='[3]5.Grup_T'!$E$20,0,IF(AD2433&lt;&gt;0,M2433/V2433*MIN(12,AD2433),0))</f>
        <v>0</v>
      </c>
      <c r="AF2433" s="37">
        <f t="shared" si="526"/>
        <v>0</v>
      </c>
      <c r="AG2433" s="37">
        <f t="shared" si="527"/>
        <v>0</v>
      </c>
      <c r="AH2433" s="37">
        <f t="shared" si="528"/>
        <v>0</v>
      </c>
      <c r="AI2433" s="35" t="str">
        <f t="shared" si="529"/>
        <v>Nusidėvėjęs</v>
      </c>
      <c r="AJ2433" s="38" t="str">
        <f>IF(AND(F2433&lt;&gt;[3]Pav.tvarkyklė!$B$12,F2433&lt;&gt;[3]Pav.tvarkyklė!$B$13),"GVTNT","X")</f>
        <v>GVTNT</v>
      </c>
      <c r="AK2433" s="39">
        <f t="shared" si="531"/>
        <v>0</v>
      </c>
      <c r="AL2433" s="41"/>
      <c r="AM2433" s="41"/>
      <c r="AN2433" s="41">
        <f t="shared" si="519"/>
        <v>1900</v>
      </c>
      <c r="AO2433" s="41"/>
      <c r="AP2433" s="41"/>
      <c r="AQ2433" s="41"/>
      <c r="AR2433" s="42"/>
      <c r="AS2433" s="42"/>
      <c r="AU2433" s="43">
        <f t="shared" si="520"/>
        <v>0</v>
      </c>
    </row>
    <row r="2434" spans="1:47" ht="15" customHeight="1" x14ac:dyDescent="0.25">
      <c r="A2434" s="11"/>
      <c r="B2434" s="19">
        <v>2603</v>
      </c>
      <c r="C2434" s="74"/>
      <c r="D2434" s="77"/>
      <c r="E2434" s="75"/>
      <c r="F2434" s="78"/>
      <c r="G2434" s="80"/>
      <c r="H2434" s="49"/>
      <c r="I2434" s="79"/>
      <c r="J2434" s="27"/>
      <c r="K2434" s="27"/>
      <c r="L2434" s="79"/>
      <c r="M2434" s="81"/>
      <c r="N2434" s="29">
        <v>0</v>
      </c>
      <c r="O2434" s="30" t="str">
        <f>IF(G2434&lt;=$N$2,"",IF(F2434=[3]Pav.tvarkyklė!$B$13,"",IF(ISBLANK(R2434),"X","")))</f>
        <v/>
      </c>
      <c r="P2434" s="91"/>
      <c r="Q2434" s="63"/>
      <c r="R2434" s="63"/>
      <c r="S2434" s="63"/>
      <c r="T2434" s="63"/>
      <c r="U2434" s="34" t="str">
        <f>IFERROR(INDEX('[3]5.Grup_T'!$G$4:$G$22,MATCH('6.Turtas'!E2434,'[3]5.Grup_T'!$E$4:$E$22,0)),"0")</f>
        <v>0</v>
      </c>
      <c r="V2434" s="35">
        <f t="shared" si="521"/>
        <v>0</v>
      </c>
      <c r="W2434" s="35">
        <f>IF(NOT(ISBLANK(H2434)),(12-DATEDIF(H2434,'[3]1.Pradzia'!$D$13,"m")),0)</f>
        <v>0</v>
      </c>
      <c r="X2434" s="35">
        <f t="shared" si="522"/>
        <v>0</v>
      </c>
      <c r="Y2434" s="35">
        <f t="shared" si="532"/>
        <v>0</v>
      </c>
      <c r="Z2434" s="35">
        <f t="shared" si="530"/>
        <v>0</v>
      </c>
      <c r="AA2434" s="36">
        <f t="shared" si="523"/>
        <v>0</v>
      </c>
      <c r="AB2434" s="36">
        <f t="shared" si="524"/>
        <v>0</v>
      </c>
      <c r="AC2434" s="37">
        <f t="shared" si="525"/>
        <v>0</v>
      </c>
      <c r="AD2434" s="35">
        <f>IF(OR(YEAR(G2434)&lt;2019,O2434="X"),0,IF(ISBLANK(H2434),DATEDIF(G2434,'[3]1.Pradzia'!$D$13,"M"),DATEDIF(G2434,H2434,"m")))</f>
        <v>0</v>
      </c>
      <c r="AE2434" s="37">
        <f>IF(E2434='[3]5.Grup_T'!$E$20,0,IF(AD2434&lt;&gt;0,M2434/V2434*MIN(12,AD2434),0))</f>
        <v>0</v>
      </c>
      <c r="AF2434" s="37">
        <f t="shared" si="526"/>
        <v>0</v>
      </c>
      <c r="AG2434" s="37">
        <f t="shared" si="527"/>
        <v>0</v>
      </c>
      <c r="AH2434" s="37">
        <f t="shared" si="528"/>
        <v>0</v>
      </c>
      <c r="AI2434" s="35" t="str">
        <f t="shared" si="529"/>
        <v>Nusidėvėjęs</v>
      </c>
      <c r="AJ2434" s="38" t="str">
        <f>IF(AND(F2434&lt;&gt;[3]Pav.tvarkyklė!$B$12,F2434&lt;&gt;[3]Pav.tvarkyklė!$B$13),"GVTNT","X")</f>
        <v>GVTNT</v>
      </c>
      <c r="AK2434" s="39">
        <f t="shared" si="531"/>
        <v>0</v>
      </c>
      <c r="AL2434" s="41"/>
      <c r="AM2434" s="41"/>
      <c r="AN2434" s="41">
        <f t="shared" si="519"/>
        <v>1900</v>
      </c>
      <c r="AO2434" s="41"/>
      <c r="AP2434" s="41"/>
      <c r="AQ2434" s="41"/>
      <c r="AR2434" s="42"/>
      <c r="AS2434" s="42"/>
      <c r="AU2434" s="43">
        <f t="shared" si="520"/>
        <v>0</v>
      </c>
    </row>
    <row r="2435" spans="1:47" ht="15" customHeight="1" x14ac:dyDescent="0.25">
      <c r="A2435" s="11"/>
      <c r="B2435" s="19">
        <v>2604</v>
      </c>
      <c r="C2435" s="74"/>
      <c r="D2435" s="77"/>
      <c r="E2435" s="78"/>
      <c r="F2435" s="78"/>
      <c r="G2435" s="80"/>
      <c r="H2435" s="49"/>
      <c r="I2435" s="79"/>
      <c r="J2435" s="27"/>
      <c r="K2435" s="27"/>
      <c r="L2435" s="79"/>
      <c r="M2435" s="81"/>
      <c r="N2435" s="29">
        <v>0</v>
      </c>
      <c r="O2435" s="30" t="str">
        <f>IF(G2435&lt;=$N$2,"",IF(F2435=[3]Pav.tvarkyklė!$B$13,"",IF(ISBLANK(R2435),"X","")))</f>
        <v/>
      </c>
      <c r="P2435" s="91"/>
      <c r="Q2435" s="63"/>
      <c r="R2435" s="63"/>
      <c r="S2435" s="63"/>
      <c r="T2435" s="63"/>
      <c r="U2435" s="34" t="str">
        <f>IFERROR(INDEX('[3]5.Grup_T'!$G$4:$G$22,MATCH('6.Turtas'!E2435,'[3]5.Grup_T'!$E$4:$E$22,0)),"0")</f>
        <v>0</v>
      </c>
      <c r="V2435" s="35">
        <f t="shared" si="521"/>
        <v>0</v>
      </c>
      <c r="W2435" s="35">
        <f>IF(NOT(ISBLANK(H2435)),(12-DATEDIF(H2435,'[3]1.Pradzia'!$D$13,"m")),0)</f>
        <v>0</v>
      </c>
      <c r="X2435" s="35">
        <f t="shared" si="522"/>
        <v>0</v>
      </c>
      <c r="Y2435" s="35">
        <f t="shared" si="532"/>
        <v>0</v>
      </c>
      <c r="Z2435" s="35">
        <f t="shared" si="530"/>
        <v>0</v>
      </c>
      <c r="AA2435" s="36">
        <f t="shared" si="523"/>
        <v>0</v>
      </c>
      <c r="AB2435" s="36">
        <f t="shared" si="524"/>
        <v>0</v>
      </c>
      <c r="AC2435" s="37">
        <f t="shared" si="525"/>
        <v>0</v>
      </c>
      <c r="AD2435" s="35">
        <f>IF(OR(YEAR(G2435)&lt;2019,O2435="X"),0,IF(ISBLANK(H2435),DATEDIF(G2435,'[3]1.Pradzia'!$D$13,"M"),DATEDIF(G2435,H2435,"m")))</f>
        <v>0</v>
      </c>
      <c r="AE2435" s="37">
        <f>IF(E2435='[3]5.Grup_T'!$E$20,0,IF(AD2435&lt;&gt;0,M2435/V2435*MIN(12,AD2435),0))</f>
        <v>0</v>
      </c>
      <c r="AF2435" s="37">
        <f t="shared" si="526"/>
        <v>0</v>
      </c>
      <c r="AG2435" s="37">
        <f t="shared" si="527"/>
        <v>0</v>
      </c>
      <c r="AH2435" s="37">
        <f t="shared" si="528"/>
        <v>0</v>
      </c>
      <c r="AI2435" s="35" t="str">
        <f t="shared" si="529"/>
        <v>Nusidėvėjęs</v>
      </c>
      <c r="AJ2435" s="38" t="str">
        <f>IF(AND(F2435&lt;&gt;[3]Pav.tvarkyklė!$B$12,F2435&lt;&gt;[3]Pav.tvarkyklė!$B$13),"GVTNT","X")</f>
        <v>GVTNT</v>
      </c>
      <c r="AK2435" s="39">
        <f t="shared" si="531"/>
        <v>0</v>
      </c>
      <c r="AL2435" s="41"/>
      <c r="AM2435" s="41"/>
      <c r="AN2435" s="41">
        <f t="shared" si="519"/>
        <v>1900</v>
      </c>
      <c r="AO2435" s="41"/>
      <c r="AP2435" s="41"/>
      <c r="AQ2435" s="41"/>
      <c r="AR2435" s="42"/>
      <c r="AS2435" s="42"/>
      <c r="AU2435" s="43">
        <f t="shared" si="520"/>
        <v>0</v>
      </c>
    </row>
    <row r="2436" spans="1:47" ht="15" customHeight="1" x14ac:dyDescent="0.25">
      <c r="A2436" s="11"/>
      <c r="B2436" s="19">
        <v>2605</v>
      </c>
      <c r="C2436" s="74"/>
      <c r="D2436" s="77"/>
      <c r="E2436" s="78"/>
      <c r="F2436" s="78"/>
      <c r="G2436" s="80"/>
      <c r="H2436" s="49"/>
      <c r="I2436" s="79"/>
      <c r="J2436" s="27"/>
      <c r="K2436" s="27"/>
      <c r="L2436" s="79"/>
      <c r="M2436" s="81"/>
      <c r="N2436" s="29">
        <v>0</v>
      </c>
      <c r="O2436" s="30" t="str">
        <f>IF(G2436&lt;=$N$2,"",IF(F2436=[3]Pav.tvarkyklė!$B$13,"",IF(ISBLANK(R2436),"X","")))</f>
        <v/>
      </c>
      <c r="P2436" s="91"/>
      <c r="Q2436" s="63"/>
      <c r="R2436" s="63"/>
      <c r="S2436" s="63"/>
      <c r="T2436" s="63"/>
      <c r="U2436" s="34" t="str">
        <f>IFERROR(INDEX('[3]5.Grup_T'!$G$4:$G$22,MATCH('6.Turtas'!E2436,'[3]5.Grup_T'!$E$4:$E$22,0)),"0")</f>
        <v>0</v>
      </c>
      <c r="V2436" s="35">
        <f t="shared" si="521"/>
        <v>0</v>
      </c>
      <c r="W2436" s="35">
        <f>IF(NOT(ISBLANK(H2436)),(12-DATEDIF(H2436,'[3]1.Pradzia'!$D$13,"m")),0)</f>
        <v>0</v>
      </c>
      <c r="X2436" s="35">
        <f t="shared" si="522"/>
        <v>0</v>
      </c>
      <c r="Y2436" s="35">
        <f t="shared" si="532"/>
        <v>0</v>
      </c>
      <c r="Z2436" s="35">
        <f t="shared" si="530"/>
        <v>0</v>
      </c>
      <c r="AA2436" s="36">
        <f t="shared" si="523"/>
        <v>0</v>
      </c>
      <c r="AB2436" s="36">
        <f t="shared" si="524"/>
        <v>0</v>
      </c>
      <c r="AC2436" s="37">
        <f t="shared" si="525"/>
        <v>0</v>
      </c>
      <c r="AD2436" s="35">
        <f>IF(OR(YEAR(G2436)&lt;2019,O2436="X"),0,IF(ISBLANK(H2436),DATEDIF(G2436,'[3]1.Pradzia'!$D$13,"M"),DATEDIF(G2436,H2436,"m")))</f>
        <v>0</v>
      </c>
      <c r="AE2436" s="37">
        <f>IF(E2436='[3]5.Grup_T'!$E$20,0,IF(AD2436&lt;&gt;0,M2436/V2436*MIN(12,AD2436),0))</f>
        <v>0</v>
      </c>
      <c r="AF2436" s="37">
        <f t="shared" si="526"/>
        <v>0</v>
      </c>
      <c r="AG2436" s="37">
        <f t="shared" si="527"/>
        <v>0</v>
      </c>
      <c r="AH2436" s="37">
        <f t="shared" si="528"/>
        <v>0</v>
      </c>
      <c r="AI2436" s="35" t="str">
        <f t="shared" si="529"/>
        <v>Nusidėvėjęs</v>
      </c>
      <c r="AJ2436" s="38" t="str">
        <f>IF(AND(F2436&lt;&gt;[3]Pav.tvarkyklė!$B$12,F2436&lt;&gt;[3]Pav.tvarkyklė!$B$13),"GVTNT","X")</f>
        <v>GVTNT</v>
      </c>
      <c r="AK2436" s="39">
        <f t="shared" si="531"/>
        <v>0</v>
      </c>
      <c r="AL2436" s="41"/>
      <c r="AM2436" s="41"/>
      <c r="AN2436" s="41">
        <f t="shared" si="519"/>
        <v>1900</v>
      </c>
      <c r="AO2436" s="41"/>
      <c r="AP2436" s="41"/>
      <c r="AQ2436" s="41"/>
      <c r="AR2436" s="42"/>
      <c r="AS2436" s="42"/>
      <c r="AU2436" s="43">
        <f t="shared" si="520"/>
        <v>0</v>
      </c>
    </row>
    <row r="2437" spans="1:47" ht="15" customHeight="1" x14ac:dyDescent="0.25">
      <c r="A2437" s="11"/>
      <c r="B2437" s="19">
        <v>2606</v>
      </c>
      <c r="C2437" s="74"/>
      <c r="D2437" s="77"/>
      <c r="E2437" s="75"/>
      <c r="F2437" s="78"/>
      <c r="G2437" s="80"/>
      <c r="H2437" s="49"/>
      <c r="I2437" s="79"/>
      <c r="J2437" s="27"/>
      <c r="K2437" s="27"/>
      <c r="L2437" s="79"/>
      <c r="M2437" s="81"/>
      <c r="N2437" s="29">
        <v>0</v>
      </c>
      <c r="O2437" s="30" t="str">
        <f>IF(G2437&lt;=$N$2,"",IF(F2437=[3]Pav.tvarkyklė!$B$13,"",IF(ISBLANK(R2437),"X","")))</f>
        <v/>
      </c>
      <c r="P2437" s="91"/>
      <c r="Q2437" s="63"/>
      <c r="R2437" s="63"/>
      <c r="S2437" s="63"/>
      <c r="T2437" s="63"/>
      <c r="U2437" s="34" t="str">
        <f>IFERROR(INDEX('[3]5.Grup_T'!$G$4:$G$22,MATCH('6.Turtas'!E2437,'[3]5.Grup_T'!$E$4:$E$22,0)),"0")</f>
        <v>0</v>
      </c>
      <c r="V2437" s="35">
        <f t="shared" si="521"/>
        <v>0</v>
      </c>
      <c r="W2437" s="35">
        <f>IF(NOT(ISBLANK(H2437)),(12-DATEDIF(H2437,'[3]1.Pradzia'!$D$13,"m")),0)</f>
        <v>0</v>
      </c>
      <c r="X2437" s="35">
        <f t="shared" si="522"/>
        <v>0</v>
      </c>
      <c r="Y2437" s="35">
        <f t="shared" si="532"/>
        <v>0</v>
      </c>
      <c r="Z2437" s="35">
        <f t="shared" si="530"/>
        <v>0</v>
      </c>
      <c r="AA2437" s="36">
        <f t="shared" si="523"/>
        <v>0</v>
      </c>
      <c r="AB2437" s="36">
        <f t="shared" si="524"/>
        <v>0</v>
      </c>
      <c r="AC2437" s="37">
        <f t="shared" si="525"/>
        <v>0</v>
      </c>
      <c r="AD2437" s="35">
        <f>IF(OR(YEAR(G2437)&lt;2019,O2437="X"),0,IF(ISBLANK(H2437),DATEDIF(G2437,'[3]1.Pradzia'!$D$13,"M"),DATEDIF(G2437,H2437,"m")))</f>
        <v>0</v>
      </c>
      <c r="AE2437" s="37">
        <f>IF(E2437='[3]5.Grup_T'!$E$20,0,IF(AD2437&lt;&gt;0,M2437/V2437*MIN(12,AD2437),0))</f>
        <v>0</v>
      </c>
      <c r="AF2437" s="37">
        <f t="shared" si="526"/>
        <v>0</v>
      </c>
      <c r="AG2437" s="37">
        <f t="shared" si="527"/>
        <v>0</v>
      </c>
      <c r="AH2437" s="37">
        <f t="shared" si="528"/>
        <v>0</v>
      </c>
      <c r="AI2437" s="35" t="str">
        <f t="shared" si="529"/>
        <v>Nusidėvėjęs</v>
      </c>
      <c r="AJ2437" s="38" t="str">
        <f>IF(AND(F2437&lt;&gt;[3]Pav.tvarkyklė!$B$12,F2437&lt;&gt;[3]Pav.tvarkyklė!$B$13),"GVTNT","X")</f>
        <v>GVTNT</v>
      </c>
      <c r="AK2437" s="39">
        <f t="shared" si="531"/>
        <v>0</v>
      </c>
      <c r="AL2437" s="41"/>
      <c r="AM2437" s="41"/>
      <c r="AN2437" s="41">
        <f t="shared" ref="AN2437:AN2500" si="533">YEAR(G2437)</f>
        <v>1900</v>
      </c>
      <c r="AO2437" s="41"/>
      <c r="AP2437" s="41"/>
      <c r="AQ2437" s="41"/>
      <c r="AR2437" s="42"/>
      <c r="AS2437" s="42"/>
      <c r="AU2437" s="43">
        <f t="shared" ref="AU2437:AU2500" si="534">AF2437-AT2437</f>
        <v>0</v>
      </c>
    </row>
    <row r="2438" spans="1:47" ht="15" customHeight="1" x14ac:dyDescent="0.25">
      <c r="A2438" s="11"/>
      <c r="B2438" s="19">
        <v>2607</v>
      </c>
      <c r="C2438" s="74"/>
      <c r="D2438" s="77"/>
      <c r="E2438" s="75"/>
      <c r="F2438" s="78"/>
      <c r="G2438" s="80"/>
      <c r="H2438" s="49"/>
      <c r="I2438" s="79"/>
      <c r="J2438" s="27"/>
      <c r="K2438" s="27"/>
      <c r="L2438" s="79"/>
      <c r="M2438" s="81"/>
      <c r="N2438" s="29">
        <v>0</v>
      </c>
      <c r="O2438" s="30" t="str">
        <f>IF(G2438&lt;=$N$2,"",IF(F2438=[3]Pav.tvarkyklė!$B$13,"",IF(ISBLANK(R2438),"X","")))</f>
        <v/>
      </c>
      <c r="P2438" s="91"/>
      <c r="Q2438" s="63"/>
      <c r="R2438" s="63"/>
      <c r="S2438" s="63"/>
      <c r="T2438" s="63"/>
      <c r="U2438" s="34" t="str">
        <f>IFERROR(INDEX('[3]5.Grup_T'!$G$4:$G$22,MATCH('6.Turtas'!E2438,'[3]5.Grup_T'!$E$4:$E$22,0)),"0")</f>
        <v>0</v>
      </c>
      <c r="V2438" s="35">
        <f t="shared" si="521"/>
        <v>0</v>
      </c>
      <c r="W2438" s="35">
        <f>IF(NOT(ISBLANK(H2438)),(12-DATEDIF(H2438,'[3]1.Pradzia'!$D$13,"m")),0)</f>
        <v>0</v>
      </c>
      <c r="X2438" s="35">
        <f t="shared" si="522"/>
        <v>0</v>
      </c>
      <c r="Y2438" s="35">
        <f t="shared" si="532"/>
        <v>0</v>
      </c>
      <c r="Z2438" s="35">
        <f t="shared" si="530"/>
        <v>0</v>
      </c>
      <c r="AA2438" s="36">
        <f t="shared" si="523"/>
        <v>0</v>
      </c>
      <c r="AB2438" s="36">
        <f t="shared" si="524"/>
        <v>0</v>
      </c>
      <c r="AC2438" s="37">
        <f t="shared" si="525"/>
        <v>0</v>
      </c>
      <c r="AD2438" s="35">
        <f>IF(OR(YEAR(G2438)&lt;2019,O2438="X"),0,IF(ISBLANK(H2438),DATEDIF(G2438,'[3]1.Pradzia'!$D$13,"M"),DATEDIF(G2438,H2438,"m")))</f>
        <v>0</v>
      </c>
      <c r="AE2438" s="37">
        <f>IF(E2438='[3]5.Grup_T'!$E$20,0,IF(AD2438&lt;&gt;0,M2438/V2438*MIN(12,AD2438),0))</f>
        <v>0</v>
      </c>
      <c r="AF2438" s="37">
        <f t="shared" si="526"/>
        <v>0</v>
      </c>
      <c r="AG2438" s="37">
        <f t="shared" si="527"/>
        <v>0</v>
      </c>
      <c r="AH2438" s="37">
        <f t="shared" si="528"/>
        <v>0</v>
      </c>
      <c r="AI2438" s="35" t="str">
        <f t="shared" si="529"/>
        <v>Nusidėvėjęs</v>
      </c>
      <c r="AJ2438" s="38" t="str">
        <f>IF(AND(F2438&lt;&gt;[3]Pav.tvarkyklė!$B$12,F2438&lt;&gt;[3]Pav.tvarkyklė!$B$13),"GVTNT","X")</f>
        <v>GVTNT</v>
      </c>
      <c r="AK2438" s="39">
        <f t="shared" si="531"/>
        <v>0</v>
      </c>
      <c r="AL2438" s="41"/>
      <c r="AM2438" s="41"/>
      <c r="AN2438" s="41">
        <f t="shared" si="533"/>
        <v>1900</v>
      </c>
      <c r="AO2438" s="41"/>
      <c r="AP2438" s="41"/>
      <c r="AQ2438" s="41"/>
      <c r="AR2438" s="42"/>
      <c r="AS2438" s="42"/>
      <c r="AU2438" s="43">
        <f t="shared" si="534"/>
        <v>0</v>
      </c>
    </row>
    <row r="2439" spans="1:47" ht="15" customHeight="1" x14ac:dyDescent="0.25">
      <c r="A2439" s="11"/>
      <c r="B2439" s="19">
        <v>2608</v>
      </c>
      <c r="C2439" s="74"/>
      <c r="D2439" s="77"/>
      <c r="E2439" s="75"/>
      <c r="F2439" s="78"/>
      <c r="G2439" s="80"/>
      <c r="H2439" s="49"/>
      <c r="I2439" s="79"/>
      <c r="J2439" s="27"/>
      <c r="K2439" s="27"/>
      <c r="L2439" s="79"/>
      <c r="M2439" s="81"/>
      <c r="N2439" s="29">
        <v>0</v>
      </c>
      <c r="O2439" s="30" t="str">
        <f>IF(G2439&lt;=$N$2,"",IF(F2439=[3]Pav.tvarkyklė!$B$13,"",IF(ISBLANK(R2439),"X","")))</f>
        <v/>
      </c>
      <c r="P2439" s="91"/>
      <c r="Q2439" s="63"/>
      <c r="R2439" s="63"/>
      <c r="S2439" s="63"/>
      <c r="T2439" s="63"/>
      <c r="U2439" s="34" t="str">
        <f>IFERROR(INDEX('[3]5.Grup_T'!$G$4:$G$22,MATCH('6.Turtas'!E2439,'[3]5.Grup_T'!$E$4:$E$22,0)),"0")</f>
        <v>0</v>
      </c>
      <c r="V2439" s="35">
        <f t="shared" si="521"/>
        <v>0</v>
      </c>
      <c r="W2439" s="35">
        <f>IF(NOT(ISBLANK(H2439)),(12-DATEDIF(H2439,'[3]1.Pradzia'!$D$13,"m")),0)</f>
        <v>0</v>
      </c>
      <c r="X2439" s="35">
        <f t="shared" si="522"/>
        <v>0</v>
      </c>
      <c r="Y2439" s="35">
        <f t="shared" si="532"/>
        <v>0</v>
      </c>
      <c r="Z2439" s="35">
        <f t="shared" si="530"/>
        <v>0</v>
      </c>
      <c r="AA2439" s="36">
        <f t="shared" si="523"/>
        <v>0</v>
      </c>
      <c r="AB2439" s="36">
        <f t="shared" si="524"/>
        <v>0</v>
      </c>
      <c r="AC2439" s="37">
        <f t="shared" si="525"/>
        <v>0</v>
      </c>
      <c r="AD2439" s="35">
        <f>IF(OR(YEAR(G2439)&lt;2019,O2439="X"),0,IF(ISBLANK(H2439),DATEDIF(G2439,'[3]1.Pradzia'!$D$13,"M"),DATEDIF(G2439,H2439,"m")))</f>
        <v>0</v>
      </c>
      <c r="AE2439" s="37">
        <f>IF(E2439='[3]5.Grup_T'!$E$20,0,IF(AD2439&lt;&gt;0,M2439/V2439*MIN(12,AD2439),0))</f>
        <v>0</v>
      </c>
      <c r="AF2439" s="37">
        <f t="shared" si="526"/>
        <v>0</v>
      </c>
      <c r="AG2439" s="37">
        <f t="shared" si="527"/>
        <v>0</v>
      </c>
      <c r="AH2439" s="37">
        <f t="shared" si="528"/>
        <v>0</v>
      </c>
      <c r="AI2439" s="35" t="str">
        <f t="shared" si="529"/>
        <v>Nusidėvėjęs</v>
      </c>
      <c r="AJ2439" s="38" t="str">
        <f>IF(AND(F2439&lt;&gt;[3]Pav.tvarkyklė!$B$12,F2439&lt;&gt;[3]Pav.tvarkyklė!$B$13),"GVTNT","X")</f>
        <v>GVTNT</v>
      </c>
      <c r="AK2439" s="39">
        <f t="shared" si="531"/>
        <v>0</v>
      </c>
      <c r="AL2439" s="41"/>
      <c r="AM2439" s="41"/>
      <c r="AN2439" s="41">
        <f t="shared" si="533"/>
        <v>1900</v>
      </c>
      <c r="AO2439" s="41"/>
      <c r="AP2439" s="41"/>
      <c r="AQ2439" s="41"/>
      <c r="AR2439" s="42"/>
      <c r="AS2439" s="42"/>
      <c r="AU2439" s="43">
        <f t="shared" si="534"/>
        <v>0</v>
      </c>
    </row>
    <row r="2440" spans="1:47" ht="15" customHeight="1" x14ac:dyDescent="0.25">
      <c r="A2440" s="11"/>
      <c r="B2440" s="19">
        <v>2609</v>
      </c>
      <c r="C2440" s="74"/>
      <c r="D2440" s="77"/>
      <c r="E2440" s="75"/>
      <c r="F2440" s="78"/>
      <c r="G2440" s="80"/>
      <c r="H2440" s="49"/>
      <c r="I2440" s="79"/>
      <c r="J2440" s="27"/>
      <c r="K2440" s="27"/>
      <c r="L2440" s="79"/>
      <c r="M2440" s="81"/>
      <c r="N2440" s="29">
        <v>0</v>
      </c>
      <c r="O2440" s="30" t="str">
        <f>IF(G2440&lt;=$N$2,"",IF(F2440=[3]Pav.tvarkyklė!$B$13,"",IF(ISBLANK(R2440),"X","")))</f>
        <v/>
      </c>
      <c r="P2440" s="91"/>
      <c r="Q2440" s="63"/>
      <c r="R2440" s="63"/>
      <c r="S2440" s="63"/>
      <c r="T2440" s="63"/>
      <c r="U2440" s="34" t="str">
        <f>IFERROR(INDEX('[3]5.Grup_T'!$G$4:$G$22,MATCH('6.Turtas'!E2440,'[3]5.Grup_T'!$E$4:$E$22,0)),"0")</f>
        <v>0</v>
      </c>
      <c r="V2440" s="35">
        <f t="shared" si="521"/>
        <v>0</v>
      </c>
      <c r="W2440" s="35">
        <f>IF(NOT(ISBLANK(H2440)),(12-DATEDIF(H2440,'[3]1.Pradzia'!$D$13,"m")),0)</f>
        <v>0</v>
      </c>
      <c r="X2440" s="35">
        <f t="shared" si="522"/>
        <v>0</v>
      </c>
      <c r="Y2440" s="35">
        <f t="shared" si="532"/>
        <v>0</v>
      </c>
      <c r="Z2440" s="35">
        <f t="shared" si="530"/>
        <v>0</v>
      </c>
      <c r="AA2440" s="36">
        <f t="shared" si="523"/>
        <v>0</v>
      </c>
      <c r="AB2440" s="36">
        <f t="shared" si="524"/>
        <v>0</v>
      </c>
      <c r="AC2440" s="37">
        <f t="shared" si="525"/>
        <v>0</v>
      </c>
      <c r="AD2440" s="35">
        <f>IF(OR(YEAR(G2440)&lt;2019,O2440="X"),0,IF(ISBLANK(H2440),DATEDIF(G2440,'[3]1.Pradzia'!$D$13,"M"),DATEDIF(G2440,H2440,"m")))</f>
        <v>0</v>
      </c>
      <c r="AE2440" s="37">
        <f>IF(E2440='[3]5.Grup_T'!$E$20,0,IF(AD2440&lt;&gt;0,M2440/V2440*MIN(12,AD2440),0))</f>
        <v>0</v>
      </c>
      <c r="AF2440" s="37">
        <f t="shared" si="526"/>
        <v>0</v>
      </c>
      <c r="AG2440" s="37">
        <f t="shared" si="527"/>
        <v>0</v>
      </c>
      <c r="AH2440" s="37">
        <f t="shared" si="528"/>
        <v>0</v>
      </c>
      <c r="AI2440" s="35" t="str">
        <f t="shared" si="529"/>
        <v>Nusidėvėjęs</v>
      </c>
      <c r="AJ2440" s="38" t="str">
        <f>IF(AND(F2440&lt;&gt;[3]Pav.tvarkyklė!$B$12,F2440&lt;&gt;[3]Pav.tvarkyklė!$B$13),"GVTNT","X")</f>
        <v>GVTNT</v>
      </c>
      <c r="AK2440" s="39">
        <f t="shared" si="531"/>
        <v>0</v>
      </c>
      <c r="AL2440" s="41"/>
      <c r="AM2440" s="41"/>
      <c r="AN2440" s="41">
        <f t="shared" si="533"/>
        <v>1900</v>
      </c>
      <c r="AO2440" s="41"/>
      <c r="AP2440" s="41"/>
      <c r="AQ2440" s="41"/>
      <c r="AR2440" s="42"/>
      <c r="AS2440" s="42"/>
      <c r="AU2440" s="43">
        <f t="shared" si="534"/>
        <v>0</v>
      </c>
    </row>
    <row r="2441" spans="1:47" ht="15" customHeight="1" x14ac:dyDescent="0.25">
      <c r="A2441" s="11"/>
      <c r="B2441" s="19">
        <v>2610</v>
      </c>
      <c r="C2441" s="74"/>
      <c r="D2441" s="77"/>
      <c r="E2441" s="75"/>
      <c r="F2441" s="78"/>
      <c r="G2441" s="80"/>
      <c r="H2441" s="49"/>
      <c r="I2441" s="79"/>
      <c r="J2441" s="27"/>
      <c r="K2441" s="27"/>
      <c r="L2441" s="79"/>
      <c r="M2441" s="81"/>
      <c r="N2441" s="29">
        <v>0</v>
      </c>
      <c r="O2441" s="30" t="str">
        <f>IF(G2441&lt;=$N$2,"",IF(F2441=[3]Pav.tvarkyklė!$B$13,"",IF(ISBLANK(R2441),"X","")))</f>
        <v/>
      </c>
      <c r="P2441" s="91"/>
      <c r="Q2441" s="63"/>
      <c r="R2441" s="63"/>
      <c r="S2441" s="63"/>
      <c r="T2441" s="63"/>
      <c r="U2441" s="34" t="str">
        <f>IFERROR(INDEX('[3]5.Grup_T'!$G$4:$G$22,MATCH('6.Turtas'!E2441,'[3]5.Grup_T'!$E$4:$E$22,0)),"0")</f>
        <v>0</v>
      </c>
      <c r="V2441" s="35">
        <f t="shared" si="521"/>
        <v>0</v>
      </c>
      <c r="W2441" s="35">
        <f>IF(NOT(ISBLANK(H2441)),(12-DATEDIF(H2441,'[3]1.Pradzia'!$D$13,"m")),0)</f>
        <v>0</v>
      </c>
      <c r="X2441" s="35">
        <f t="shared" si="522"/>
        <v>0</v>
      </c>
      <c r="Y2441" s="35">
        <f t="shared" si="532"/>
        <v>0</v>
      </c>
      <c r="Z2441" s="35">
        <f t="shared" si="530"/>
        <v>0</v>
      </c>
      <c r="AA2441" s="36">
        <f t="shared" si="523"/>
        <v>0</v>
      </c>
      <c r="AB2441" s="36">
        <f t="shared" si="524"/>
        <v>0</v>
      </c>
      <c r="AC2441" s="37">
        <f t="shared" si="525"/>
        <v>0</v>
      </c>
      <c r="AD2441" s="35">
        <f>IF(OR(YEAR(G2441)&lt;2019,O2441="X"),0,IF(ISBLANK(H2441),DATEDIF(G2441,'[3]1.Pradzia'!$D$13,"M"),DATEDIF(G2441,H2441,"m")))</f>
        <v>0</v>
      </c>
      <c r="AE2441" s="37">
        <f>IF(E2441='[3]5.Grup_T'!$E$20,0,IF(AD2441&lt;&gt;0,M2441/V2441*MIN(12,AD2441),0))</f>
        <v>0</v>
      </c>
      <c r="AF2441" s="37">
        <f t="shared" si="526"/>
        <v>0</v>
      </c>
      <c r="AG2441" s="37">
        <f t="shared" si="527"/>
        <v>0</v>
      </c>
      <c r="AH2441" s="37">
        <f t="shared" si="528"/>
        <v>0</v>
      </c>
      <c r="AI2441" s="35" t="str">
        <f t="shared" si="529"/>
        <v>Nusidėvėjęs</v>
      </c>
      <c r="AJ2441" s="38" t="str">
        <f>IF(AND(F2441&lt;&gt;[3]Pav.tvarkyklė!$B$12,F2441&lt;&gt;[3]Pav.tvarkyklė!$B$13),"GVTNT","X")</f>
        <v>GVTNT</v>
      </c>
      <c r="AK2441" s="39">
        <f t="shared" si="531"/>
        <v>0</v>
      </c>
      <c r="AL2441" s="41"/>
      <c r="AM2441" s="41"/>
      <c r="AN2441" s="41">
        <f t="shared" si="533"/>
        <v>1900</v>
      </c>
      <c r="AO2441" s="41"/>
      <c r="AP2441" s="41"/>
      <c r="AQ2441" s="41"/>
      <c r="AR2441" s="42"/>
      <c r="AS2441" s="42"/>
      <c r="AU2441" s="43">
        <f t="shared" si="534"/>
        <v>0</v>
      </c>
    </row>
    <row r="2442" spans="1:47" ht="15" customHeight="1" x14ac:dyDescent="0.25">
      <c r="A2442" s="11"/>
      <c r="B2442" s="19">
        <v>2611</v>
      </c>
      <c r="C2442" s="74"/>
      <c r="D2442" s="77"/>
      <c r="E2442" s="75"/>
      <c r="F2442" s="78"/>
      <c r="G2442" s="80"/>
      <c r="H2442" s="49"/>
      <c r="I2442" s="79"/>
      <c r="J2442" s="27"/>
      <c r="K2442" s="27"/>
      <c r="L2442" s="79"/>
      <c r="M2442" s="81"/>
      <c r="N2442" s="29">
        <v>0</v>
      </c>
      <c r="O2442" s="30" t="str">
        <f>IF(G2442&lt;=$N$2,"",IF(F2442=[3]Pav.tvarkyklė!$B$13,"",IF(ISBLANK(R2442),"X","")))</f>
        <v/>
      </c>
      <c r="P2442" s="91"/>
      <c r="Q2442" s="63"/>
      <c r="R2442" s="63"/>
      <c r="S2442" s="63"/>
      <c r="T2442" s="63"/>
      <c r="U2442" s="34" t="str">
        <f>IFERROR(INDEX('[3]5.Grup_T'!$G$4:$G$22,MATCH('6.Turtas'!E2442,'[3]5.Grup_T'!$E$4:$E$22,0)),"0")</f>
        <v>0</v>
      </c>
      <c r="V2442" s="35">
        <f t="shared" si="521"/>
        <v>0</v>
      </c>
      <c r="W2442" s="35">
        <f>IF(NOT(ISBLANK(H2442)),(12-DATEDIF(H2442,'[3]1.Pradzia'!$D$13,"m")),0)</f>
        <v>0</v>
      </c>
      <c r="X2442" s="35">
        <f t="shared" si="522"/>
        <v>0</v>
      </c>
      <c r="Y2442" s="35">
        <f t="shared" si="532"/>
        <v>0</v>
      </c>
      <c r="Z2442" s="35">
        <f t="shared" si="530"/>
        <v>0</v>
      </c>
      <c r="AA2442" s="36">
        <f t="shared" si="523"/>
        <v>0</v>
      </c>
      <c r="AB2442" s="36">
        <f t="shared" si="524"/>
        <v>0</v>
      </c>
      <c r="AC2442" s="37">
        <f t="shared" si="525"/>
        <v>0</v>
      </c>
      <c r="AD2442" s="35">
        <f>IF(OR(YEAR(G2442)&lt;2019,O2442="X"),0,IF(ISBLANK(H2442),DATEDIF(G2442,'[3]1.Pradzia'!$D$13,"M"),DATEDIF(G2442,H2442,"m")))</f>
        <v>0</v>
      </c>
      <c r="AE2442" s="37">
        <f>IF(E2442='[3]5.Grup_T'!$E$20,0,IF(AD2442&lt;&gt;0,M2442/V2442*MIN(12,AD2442),0))</f>
        <v>0</v>
      </c>
      <c r="AF2442" s="37">
        <f t="shared" si="526"/>
        <v>0</v>
      </c>
      <c r="AG2442" s="37">
        <f t="shared" si="527"/>
        <v>0</v>
      </c>
      <c r="AH2442" s="37">
        <f t="shared" si="528"/>
        <v>0</v>
      </c>
      <c r="AI2442" s="35" t="str">
        <f t="shared" si="529"/>
        <v>Nusidėvėjęs</v>
      </c>
      <c r="AJ2442" s="38" t="str">
        <f>IF(AND(F2442&lt;&gt;[3]Pav.tvarkyklė!$B$12,F2442&lt;&gt;[3]Pav.tvarkyklė!$B$13),"GVTNT","X")</f>
        <v>GVTNT</v>
      </c>
      <c r="AK2442" s="39">
        <f t="shared" si="531"/>
        <v>0</v>
      </c>
      <c r="AL2442" s="41"/>
      <c r="AM2442" s="41"/>
      <c r="AN2442" s="41">
        <f t="shared" si="533"/>
        <v>1900</v>
      </c>
      <c r="AO2442" s="41"/>
      <c r="AP2442" s="41"/>
      <c r="AQ2442" s="41"/>
      <c r="AR2442" s="42"/>
      <c r="AS2442" s="42"/>
      <c r="AU2442" s="43">
        <f t="shared" si="534"/>
        <v>0</v>
      </c>
    </row>
    <row r="2443" spans="1:47" ht="15" customHeight="1" x14ac:dyDescent="0.25">
      <c r="A2443" s="11"/>
      <c r="B2443" s="19">
        <v>2612</v>
      </c>
      <c r="C2443" s="74"/>
      <c r="D2443" s="77"/>
      <c r="E2443" s="75"/>
      <c r="F2443" s="78"/>
      <c r="G2443" s="80"/>
      <c r="H2443" s="49"/>
      <c r="I2443" s="79"/>
      <c r="J2443" s="27"/>
      <c r="K2443" s="27"/>
      <c r="L2443" s="79"/>
      <c r="M2443" s="81"/>
      <c r="N2443" s="29">
        <v>0</v>
      </c>
      <c r="O2443" s="30" t="str">
        <f>IF(G2443&lt;=$N$2,"",IF(F2443=[3]Pav.tvarkyklė!$B$13,"",IF(ISBLANK(R2443),"X","")))</f>
        <v/>
      </c>
      <c r="P2443" s="91"/>
      <c r="Q2443" s="63"/>
      <c r="R2443" s="63"/>
      <c r="S2443" s="63"/>
      <c r="T2443" s="63"/>
      <c r="U2443" s="34" t="str">
        <f>IFERROR(INDEX('[3]5.Grup_T'!$G$4:$G$22,MATCH('6.Turtas'!E2443,'[3]5.Grup_T'!$E$4:$E$22,0)),"0")</f>
        <v>0</v>
      </c>
      <c r="V2443" s="35">
        <f t="shared" si="521"/>
        <v>0</v>
      </c>
      <c r="W2443" s="35">
        <f>IF(NOT(ISBLANK(H2443)),(12-DATEDIF(H2443,'[3]1.Pradzia'!$D$13,"m")),0)</f>
        <v>0</v>
      </c>
      <c r="X2443" s="35">
        <f t="shared" si="522"/>
        <v>0</v>
      </c>
      <c r="Y2443" s="35">
        <f t="shared" si="532"/>
        <v>0</v>
      </c>
      <c r="Z2443" s="35">
        <f t="shared" si="530"/>
        <v>0</v>
      </c>
      <c r="AA2443" s="36">
        <f t="shared" si="523"/>
        <v>0</v>
      </c>
      <c r="AB2443" s="36">
        <f t="shared" si="524"/>
        <v>0</v>
      </c>
      <c r="AC2443" s="37">
        <f t="shared" si="525"/>
        <v>0</v>
      </c>
      <c r="AD2443" s="35">
        <f>IF(OR(YEAR(G2443)&lt;2019,O2443="X"),0,IF(ISBLANK(H2443),DATEDIF(G2443,'[3]1.Pradzia'!$D$13,"M"),DATEDIF(G2443,H2443,"m")))</f>
        <v>0</v>
      </c>
      <c r="AE2443" s="37">
        <f>IF(E2443='[3]5.Grup_T'!$E$20,0,IF(AD2443&lt;&gt;0,M2443/V2443*MIN(12,AD2443),0))</f>
        <v>0</v>
      </c>
      <c r="AF2443" s="37">
        <f t="shared" si="526"/>
        <v>0</v>
      </c>
      <c r="AG2443" s="37">
        <f t="shared" si="527"/>
        <v>0</v>
      </c>
      <c r="AH2443" s="37">
        <f t="shared" si="528"/>
        <v>0</v>
      </c>
      <c r="AI2443" s="35" t="str">
        <f t="shared" si="529"/>
        <v>Nusidėvėjęs</v>
      </c>
      <c r="AJ2443" s="38" t="str">
        <f>IF(AND(F2443&lt;&gt;[3]Pav.tvarkyklė!$B$12,F2443&lt;&gt;[3]Pav.tvarkyklė!$B$13),"GVTNT","X")</f>
        <v>GVTNT</v>
      </c>
      <c r="AK2443" s="39">
        <f t="shared" si="531"/>
        <v>0</v>
      </c>
      <c r="AL2443" s="41"/>
      <c r="AM2443" s="41"/>
      <c r="AN2443" s="41">
        <f t="shared" si="533"/>
        <v>1900</v>
      </c>
      <c r="AO2443" s="41"/>
      <c r="AP2443" s="41"/>
      <c r="AQ2443" s="41"/>
      <c r="AR2443" s="42"/>
      <c r="AS2443" s="42"/>
      <c r="AU2443" s="43">
        <f t="shared" si="534"/>
        <v>0</v>
      </c>
    </row>
    <row r="2444" spans="1:47" ht="15" customHeight="1" x14ac:dyDescent="0.25">
      <c r="A2444" s="11"/>
      <c r="B2444" s="19">
        <v>2613</v>
      </c>
      <c r="C2444" s="74"/>
      <c r="D2444" s="77"/>
      <c r="E2444" s="75"/>
      <c r="F2444" s="78"/>
      <c r="G2444" s="80"/>
      <c r="H2444" s="49"/>
      <c r="I2444" s="79"/>
      <c r="J2444" s="27"/>
      <c r="K2444" s="27"/>
      <c r="L2444" s="79"/>
      <c r="M2444" s="81"/>
      <c r="N2444" s="29">
        <v>0</v>
      </c>
      <c r="O2444" s="30" t="str">
        <f>IF(G2444&lt;=$N$2,"",IF(F2444=[3]Pav.tvarkyklė!$B$13,"",IF(ISBLANK(R2444),"X","")))</f>
        <v/>
      </c>
      <c r="P2444" s="91"/>
      <c r="Q2444" s="63"/>
      <c r="R2444" s="63"/>
      <c r="S2444" s="63"/>
      <c r="T2444" s="63"/>
      <c r="U2444" s="34" t="str">
        <f>IFERROR(INDEX('[3]5.Grup_T'!$G$4:$G$22,MATCH('6.Turtas'!E2444,'[3]5.Grup_T'!$E$4:$E$22,0)),"0")</f>
        <v>0</v>
      </c>
      <c r="V2444" s="35">
        <f t="shared" si="521"/>
        <v>0</v>
      </c>
      <c r="W2444" s="35">
        <f>IF(NOT(ISBLANK(H2444)),(12-DATEDIF(H2444,'[3]1.Pradzia'!$D$13,"m")),0)</f>
        <v>0</v>
      </c>
      <c r="X2444" s="35">
        <f t="shared" si="522"/>
        <v>0</v>
      </c>
      <c r="Y2444" s="35">
        <f t="shared" si="532"/>
        <v>0</v>
      </c>
      <c r="Z2444" s="35">
        <f t="shared" si="530"/>
        <v>0</v>
      </c>
      <c r="AA2444" s="36">
        <f t="shared" si="523"/>
        <v>0</v>
      </c>
      <c r="AB2444" s="36">
        <f t="shared" si="524"/>
        <v>0</v>
      </c>
      <c r="AC2444" s="37">
        <f t="shared" si="525"/>
        <v>0</v>
      </c>
      <c r="AD2444" s="35">
        <f>IF(OR(YEAR(G2444)&lt;2019,O2444="X"),0,IF(ISBLANK(H2444),DATEDIF(G2444,'[3]1.Pradzia'!$D$13,"M"),DATEDIF(G2444,H2444,"m")))</f>
        <v>0</v>
      </c>
      <c r="AE2444" s="37">
        <f>IF(E2444='[3]5.Grup_T'!$E$20,0,IF(AD2444&lt;&gt;0,M2444/V2444*MIN(12,AD2444),0))</f>
        <v>0</v>
      </c>
      <c r="AF2444" s="37">
        <f t="shared" si="526"/>
        <v>0</v>
      </c>
      <c r="AG2444" s="37">
        <f t="shared" si="527"/>
        <v>0</v>
      </c>
      <c r="AH2444" s="37">
        <f t="shared" si="528"/>
        <v>0</v>
      </c>
      <c r="AI2444" s="35" t="str">
        <f t="shared" si="529"/>
        <v>Nusidėvėjęs</v>
      </c>
      <c r="AJ2444" s="38" t="str">
        <f>IF(AND(F2444&lt;&gt;[3]Pav.tvarkyklė!$B$12,F2444&lt;&gt;[3]Pav.tvarkyklė!$B$13),"GVTNT","X")</f>
        <v>GVTNT</v>
      </c>
      <c r="AK2444" s="39">
        <f t="shared" si="531"/>
        <v>0</v>
      </c>
      <c r="AL2444" s="41"/>
      <c r="AM2444" s="41"/>
      <c r="AN2444" s="41">
        <f t="shared" si="533"/>
        <v>1900</v>
      </c>
      <c r="AO2444" s="41"/>
      <c r="AP2444" s="41"/>
      <c r="AQ2444" s="41"/>
      <c r="AR2444" s="42"/>
      <c r="AS2444" s="42"/>
      <c r="AU2444" s="43">
        <f t="shared" si="534"/>
        <v>0</v>
      </c>
    </row>
    <row r="2445" spans="1:47" ht="15" customHeight="1" x14ac:dyDescent="0.25">
      <c r="A2445" s="11"/>
      <c r="B2445" s="19">
        <v>2614</v>
      </c>
      <c r="C2445" s="74"/>
      <c r="D2445" s="77"/>
      <c r="E2445" s="75"/>
      <c r="F2445" s="78"/>
      <c r="G2445" s="80"/>
      <c r="H2445" s="49"/>
      <c r="I2445" s="79"/>
      <c r="J2445" s="27"/>
      <c r="K2445" s="27"/>
      <c r="L2445" s="79"/>
      <c r="M2445" s="81"/>
      <c r="N2445" s="29">
        <v>0</v>
      </c>
      <c r="O2445" s="30" t="str">
        <f>IF(G2445&lt;=$N$2,"",IF(F2445=[3]Pav.tvarkyklė!$B$13,"",IF(ISBLANK(R2445),"X","")))</f>
        <v/>
      </c>
      <c r="P2445" s="91"/>
      <c r="Q2445" s="63"/>
      <c r="R2445" s="63"/>
      <c r="S2445" s="63"/>
      <c r="T2445" s="63"/>
      <c r="U2445" s="34" t="str">
        <f>IFERROR(INDEX('[3]5.Grup_T'!$G$4:$G$22,MATCH('6.Turtas'!E2445,'[3]5.Grup_T'!$E$4:$E$22,0)),"0")</f>
        <v>0</v>
      </c>
      <c r="V2445" s="35">
        <f t="shared" si="521"/>
        <v>0</v>
      </c>
      <c r="W2445" s="35">
        <f>IF(NOT(ISBLANK(H2445)),(12-DATEDIF(H2445,'[3]1.Pradzia'!$D$13,"m")),0)</f>
        <v>0</v>
      </c>
      <c r="X2445" s="35">
        <f t="shared" si="522"/>
        <v>0</v>
      </c>
      <c r="Y2445" s="35">
        <f t="shared" si="532"/>
        <v>0</v>
      </c>
      <c r="Z2445" s="35">
        <f t="shared" si="530"/>
        <v>0</v>
      </c>
      <c r="AA2445" s="36">
        <f t="shared" si="523"/>
        <v>0</v>
      </c>
      <c r="AB2445" s="36">
        <f t="shared" si="524"/>
        <v>0</v>
      </c>
      <c r="AC2445" s="37">
        <f t="shared" si="525"/>
        <v>0</v>
      </c>
      <c r="AD2445" s="35">
        <f>IF(OR(YEAR(G2445)&lt;2019,O2445="X"),0,IF(ISBLANK(H2445),DATEDIF(G2445,'[3]1.Pradzia'!$D$13,"M"),DATEDIF(G2445,H2445,"m")))</f>
        <v>0</v>
      </c>
      <c r="AE2445" s="37">
        <f>IF(E2445='[3]5.Grup_T'!$E$20,0,IF(AD2445&lt;&gt;0,M2445/V2445*MIN(12,AD2445),0))</f>
        <v>0</v>
      </c>
      <c r="AF2445" s="37">
        <f t="shared" si="526"/>
        <v>0</v>
      </c>
      <c r="AG2445" s="37">
        <f t="shared" si="527"/>
        <v>0</v>
      </c>
      <c r="AH2445" s="37">
        <f t="shared" si="528"/>
        <v>0</v>
      </c>
      <c r="AI2445" s="35" t="str">
        <f t="shared" si="529"/>
        <v>Nusidėvėjęs</v>
      </c>
      <c r="AJ2445" s="38" t="str">
        <f>IF(AND(F2445&lt;&gt;[3]Pav.tvarkyklė!$B$12,F2445&lt;&gt;[3]Pav.tvarkyklė!$B$13),"GVTNT","X")</f>
        <v>GVTNT</v>
      </c>
      <c r="AK2445" s="39">
        <f t="shared" si="531"/>
        <v>0</v>
      </c>
      <c r="AL2445" s="41"/>
      <c r="AM2445" s="41"/>
      <c r="AN2445" s="41">
        <f t="shared" si="533"/>
        <v>1900</v>
      </c>
      <c r="AO2445" s="41"/>
      <c r="AP2445" s="41"/>
      <c r="AQ2445" s="41"/>
      <c r="AR2445" s="42"/>
      <c r="AS2445" s="42"/>
      <c r="AU2445" s="43">
        <f t="shared" si="534"/>
        <v>0</v>
      </c>
    </row>
    <row r="2446" spans="1:47" ht="15" customHeight="1" x14ac:dyDescent="0.25">
      <c r="A2446" s="11"/>
      <c r="B2446" s="19">
        <v>2615</v>
      </c>
      <c r="C2446" s="74"/>
      <c r="D2446" s="77"/>
      <c r="E2446" s="75"/>
      <c r="F2446" s="78"/>
      <c r="G2446" s="80"/>
      <c r="H2446" s="49"/>
      <c r="I2446" s="79"/>
      <c r="J2446" s="27"/>
      <c r="K2446" s="27"/>
      <c r="L2446" s="79"/>
      <c r="M2446" s="81"/>
      <c r="N2446" s="29">
        <v>0</v>
      </c>
      <c r="O2446" s="30" t="str">
        <f>IF(G2446&lt;=$N$2,"",IF(F2446=[3]Pav.tvarkyklė!$B$13,"",IF(ISBLANK(R2446),"X","")))</f>
        <v/>
      </c>
      <c r="P2446" s="91"/>
      <c r="Q2446" s="63"/>
      <c r="R2446" s="63"/>
      <c r="S2446" s="63"/>
      <c r="T2446" s="63"/>
      <c r="U2446" s="34" t="str">
        <f>IFERROR(INDEX('[3]5.Grup_T'!$G$4:$G$22,MATCH('6.Turtas'!E2446,'[3]5.Grup_T'!$E$4:$E$22,0)),"0")</f>
        <v>0</v>
      </c>
      <c r="V2446" s="35">
        <f t="shared" si="521"/>
        <v>0</v>
      </c>
      <c r="W2446" s="35">
        <f>IF(NOT(ISBLANK(H2446)),(12-DATEDIF(H2446,'[3]1.Pradzia'!$D$13,"m")),0)</f>
        <v>0</v>
      </c>
      <c r="X2446" s="35">
        <f t="shared" si="522"/>
        <v>0</v>
      </c>
      <c r="Y2446" s="35">
        <f t="shared" si="532"/>
        <v>0</v>
      </c>
      <c r="Z2446" s="35">
        <f t="shared" si="530"/>
        <v>0</v>
      </c>
      <c r="AA2446" s="36">
        <f t="shared" si="523"/>
        <v>0</v>
      </c>
      <c r="AB2446" s="36">
        <f t="shared" si="524"/>
        <v>0</v>
      </c>
      <c r="AC2446" s="37">
        <f t="shared" si="525"/>
        <v>0</v>
      </c>
      <c r="AD2446" s="35">
        <f>IF(OR(YEAR(G2446)&lt;2019,O2446="X"),0,IF(ISBLANK(H2446),DATEDIF(G2446,'[3]1.Pradzia'!$D$13,"M"),DATEDIF(G2446,H2446,"m")))</f>
        <v>0</v>
      </c>
      <c r="AE2446" s="37">
        <f>IF(E2446='[3]5.Grup_T'!$E$20,0,IF(AD2446&lt;&gt;0,M2446/V2446*MIN(12,AD2446),0))</f>
        <v>0</v>
      </c>
      <c r="AF2446" s="37">
        <f t="shared" si="526"/>
        <v>0</v>
      </c>
      <c r="AG2446" s="37">
        <f t="shared" si="527"/>
        <v>0</v>
      </c>
      <c r="AH2446" s="37">
        <f t="shared" si="528"/>
        <v>0</v>
      </c>
      <c r="AI2446" s="35" t="str">
        <f t="shared" si="529"/>
        <v>Nusidėvėjęs</v>
      </c>
      <c r="AJ2446" s="38" t="str">
        <f>IF(AND(F2446&lt;&gt;[3]Pav.tvarkyklė!$B$12,F2446&lt;&gt;[3]Pav.tvarkyklė!$B$13),"GVTNT","X")</f>
        <v>GVTNT</v>
      </c>
      <c r="AK2446" s="39">
        <f t="shared" si="531"/>
        <v>0</v>
      </c>
      <c r="AL2446" s="41"/>
      <c r="AM2446" s="41"/>
      <c r="AN2446" s="41">
        <f t="shared" si="533"/>
        <v>1900</v>
      </c>
      <c r="AO2446" s="41"/>
      <c r="AP2446" s="41"/>
      <c r="AQ2446" s="41"/>
      <c r="AR2446" s="42"/>
      <c r="AS2446" s="42"/>
      <c r="AU2446" s="43">
        <f t="shared" si="534"/>
        <v>0</v>
      </c>
    </row>
    <row r="2447" spans="1:47" ht="15" customHeight="1" x14ac:dyDescent="0.25">
      <c r="A2447" s="11"/>
      <c r="B2447" s="19">
        <v>2616</v>
      </c>
      <c r="C2447" s="74"/>
      <c r="D2447" s="77"/>
      <c r="E2447" s="75"/>
      <c r="F2447" s="78"/>
      <c r="G2447" s="80"/>
      <c r="H2447" s="49"/>
      <c r="I2447" s="79"/>
      <c r="J2447" s="27"/>
      <c r="K2447" s="27"/>
      <c r="L2447" s="79"/>
      <c r="M2447" s="81"/>
      <c r="N2447" s="29">
        <v>0</v>
      </c>
      <c r="O2447" s="30" t="str">
        <f>IF(G2447&lt;=$N$2,"",IF(F2447=[3]Pav.tvarkyklė!$B$13,"",IF(ISBLANK(R2447),"X","")))</f>
        <v/>
      </c>
      <c r="P2447" s="91"/>
      <c r="Q2447" s="63"/>
      <c r="R2447" s="63"/>
      <c r="S2447" s="63"/>
      <c r="T2447" s="63"/>
      <c r="U2447" s="34" t="str">
        <f>IFERROR(INDEX('[3]5.Grup_T'!$G$4:$G$22,MATCH('6.Turtas'!E2447,'[3]5.Grup_T'!$E$4:$E$22,0)),"0")</f>
        <v>0</v>
      </c>
      <c r="V2447" s="35">
        <f t="shared" si="521"/>
        <v>0</v>
      </c>
      <c r="W2447" s="35">
        <f>IF(NOT(ISBLANK(H2447)),(12-DATEDIF(H2447,'[3]1.Pradzia'!$D$13,"m")),0)</f>
        <v>0</v>
      </c>
      <c r="X2447" s="35">
        <f t="shared" si="522"/>
        <v>0</v>
      </c>
      <c r="Y2447" s="35">
        <f t="shared" si="532"/>
        <v>0</v>
      </c>
      <c r="Z2447" s="35">
        <f t="shared" si="530"/>
        <v>0</v>
      </c>
      <c r="AA2447" s="36">
        <f t="shared" si="523"/>
        <v>0</v>
      </c>
      <c r="AB2447" s="36">
        <f t="shared" si="524"/>
        <v>0</v>
      </c>
      <c r="AC2447" s="37">
        <f t="shared" si="525"/>
        <v>0</v>
      </c>
      <c r="AD2447" s="35">
        <f>IF(OR(YEAR(G2447)&lt;2019,O2447="X"),0,IF(ISBLANK(H2447),DATEDIF(G2447,'[3]1.Pradzia'!$D$13,"M"),DATEDIF(G2447,H2447,"m")))</f>
        <v>0</v>
      </c>
      <c r="AE2447" s="37">
        <f>IF(E2447='[3]5.Grup_T'!$E$20,0,IF(AD2447&lt;&gt;0,M2447/V2447*MIN(12,AD2447),0))</f>
        <v>0</v>
      </c>
      <c r="AF2447" s="37">
        <f t="shared" si="526"/>
        <v>0</v>
      </c>
      <c r="AG2447" s="37">
        <f t="shared" si="527"/>
        <v>0</v>
      </c>
      <c r="AH2447" s="37">
        <f t="shared" si="528"/>
        <v>0</v>
      </c>
      <c r="AI2447" s="35" t="str">
        <f t="shared" si="529"/>
        <v>Nusidėvėjęs</v>
      </c>
      <c r="AJ2447" s="38" t="str">
        <f>IF(AND(F2447&lt;&gt;[3]Pav.tvarkyklė!$B$12,F2447&lt;&gt;[3]Pav.tvarkyklė!$B$13),"GVTNT","X")</f>
        <v>GVTNT</v>
      </c>
      <c r="AK2447" s="39">
        <f t="shared" si="531"/>
        <v>0</v>
      </c>
      <c r="AL2447" s="41"/>
      <c r="AM2447" s="41"/>
      <c r="AN2447" s="41">
        <f t="shared" si="533"/>
        <v>1900</v>
      </c>
      <c r="AO2447" s="41"/>
      <c r="AP2447" s="41"/>
      <c r="AQ2447" s="41"/>
      <c r="AR2447" s="42"/>
      <c r="AS2447" s="42"/>
      <c r="AU2447" s="43">
        <f t="shared" si="534"/>
        <v>0</v>
      </c>
    </row>
    <row r="2448" spans="1:47" ht="15" customHeight="1" x14ac:dyDescent="0.25">
      <c r="A2448" s="11"/>
      <c r="B2448" s="19">
        <v>2617</v>
      </c>
      <c r="C2448" s="74"/>
      <c r="D2448" s="77"/>
      <c r="E2448" s="78"/>
      <c r="F2448" s="78"/>
      <c r="G2448" s="80"/>
      <c r="H2448" s="49"/>
      <c r="I2448" s="79"/>
      <c r="J2448" s="27"/>
      <c r="K2448" s="27"/>
      <c r="L2448" s="79"/>
      <c r="M2448" s="81"/>
      <c r="N2448" s="29">
        <v>0</v>
      </c>
      <c r="O2448" s="30" t="str">
        <f>IF(G2448&lt;=$N$2,"",IF(F2448=[3]Pav.tvarkyklė!$B$13,"",IF(ISBLANK(R2448),"X","")))</f>
        <v/>
      </c>
      <c r="P2448" s="91"/>
      <c r="Q2448" s="63"/>
      <c r="R2448" s="63"/>
      <c r="S2448" s="63"/>
      <c r="T2448" s="63"/>
      <c r="U2448" s="34" t="str">
        <f>IFERROR(INDEX('[3]5.Grup_T'!$G$4:$G$22,MATCH('6.Turtas'!E2448,'[3]5.Grup_T'!$E$4:$E$22,0)),"0")</f>
        <v>0</v>
      </c>
      <c r="V2448" s="35">
        <f t="shared" si="521"/>
        <v>0</v>
      </c>
      <c r="W2448" s="35">
        <f>IF(NOT(ISBLANK(H2448)),(12-DATEDIF(H2448,'[3]1.Pradzia'!$D$13,"m")),0)</f>
        <v>0</v>
      </c>
      <c r="X2448" s="35">
        <f t="shared" si="522"/>
        <v>0</v>
      </c>
      <c r="Y2448" s="35">
        <f t="shared" si="532"/>
        <v>0</v>
      </c>
      <c r="Z2448" s="35">
        <f t="shared" si="530"/>
        <v>0</v>
      </c>
      <c r="AA2448" s="36">
        <f t="shared" si="523"/>
        <v>0</v>
      </c>
      <c r="AB2448" s="36">
        <f t="shared" si="524"/>
        <v>0</v>
      </c>
      <c r="AC2448" s="37">
        <f t="shared" si="525"/>
        <v>0</v>
      </c>
      <c r="AD2448" s="35">
        <f>IF(OR(YEAR(G2448)&lt;2019,O2448="X"),0,IF(ISBLANK(H2448),DATEDIF(G2448,'[3]1.Pradzia'!$D$13,"M"),DATEDIF(G2448,H2448,"m")))</f>
        <v>0</v>
      </c>
      <c r="AE2448" s="37">
        <f>IF(E2448='[3]5.Grup_T'!$E$20,0,IF(AD2448&lt;&gt;0,M2448/V2448*MIN(12,AD2448),0))</f>
        <v>0</v>
      </c>
      <c r="AF2448" s="37">
        <f t="shared" si="526"/>
        <v>0</v>
      </c>
      <c r="AG2448" s="37">
        <f t="shared" si="527"/>
        <v>0</v>
      </c>
      <c r="AH2448" s="37">
        <f t="shared" si="528"/>
        <v>0</v>
      </c>
      <c r="AI2448" s="35" t="str">
        <f t="shared" si="529"/>
        <v>Nusidėvėjęs</v>
      </c>
      <c r="AJ2448" s="38" t="str">
        <f>IF(AND(F2448&lt;&gt;[3]Pav.tvarkyklė!$B$12,F2448&lt;&gt;[3]Pav.tvarkyklė!$B$13),"GVTNT","X")</f>
        <v>GVTNT</v>
      </c>
      <c r="AK2448" s="39">
        <f t="shared" si="531"/>
        <v>0</v>
      </c>
      <c r="AL2448" s="41"/>
      <c r="AM2448" s="41"/>
      <c r="AN2448" s="41">
        <f t="shared" si="533"/>
        <v>1900</v>
      </c>
      <c r="AO2448" s="41"/>
      <c r="AP2448" s="41"/>
      <c r="AQ2448" s="41"/>
      <c r="AR2448" s="42"/>
      <c r="AS2448" s="42"/>
      <c r="AU2448" s="43">
        <f t="shared" si="534"/>
        <v>0</v>
      </c>
    </row>
    <row r="2449" spans="1:47" ht="15" customHeight="1" x14ac:dyDescent="0.25">
      <c r="A2449" s="11"/>
      <c r="B2449" s="19">
        <v>2618</v>
      </c>
      <c r="C2449" s="74"/>
      <c r="D2449" s="77"/>
      <c r="E2449" s="78"/>
      <c r="F2449" s="78"/>
      <c r="G2449" s="80"/>
      <c r="H2449" s="49"/>
      <c r="I2449" s="79"/>
      <c r="J2449" s="27"/>
      <c r="K2449" s="27"/>
      <c r="L2449" s="79"/>
      <c r="M2449" s="81"/>
      <c r="N2449" s="29">
        <v>0</v>
      </c>
      <c r="O2449" s="30" t="str">
        <f>IF(G2449&lt;=$N$2,"",IF(F2449=[3]Pav.tvarkyklė!$B$13,"",IF(ISBLANK(R2449),"X","")))</f>
        <v/>
      </c>
      <c r="P2449" s="91"/>
      <c r="Q2449" s="63"/>
      <c r="R2449" s="63"/>
      <c r="S2449" s="63"/>
      <c r="T2449" s="63"/>
      <c r="U2449" s="34" t="str">
        <f>IFERROR(INDEX('[3]5.Grup_T'!$G$4:$G$22,MATCH('6.Turtas'!E2449,'[3]5.Grup_T'!$E$4:$E$22,0)),"0")</f>
        <v>0</v>
      </c>
      <c r="V2449" s="35">
        <f t="shared" si="521"/>
        <v>0</v>
      </c>
      <c r="W2449" s="35">
        <f>IF(NOT(ISBLANK(H2449)),(12-DATEDIF(H2449,'[3]1.Pradzia'!$D$13,"m")),0)</f>
        <v>0</v>
      </c>
      <c r="X2449" s="35">
        <f t="shared" si="522"/>
        <v>0</v>
      </c>
      <c r="Y2449" s="35">
        <f t="shared" si="532"/>
        <v>0</v>
      </c>
      <c r="Z2449" s="35">
        <f t="shared" si="530"/>
        <v>0</v>
      </c>
      <c r="AA2449" s="36">
        <f t="shared" si="523"/>
        <v>0</v>
      </c>
      <c r="AB2449" s="36">
        <f t="shared" si="524"/>
        <v>0</v>
      </c>
      <c r="AC2449" s="37">
        <f t="shared" si="525"/>
        <v>0</v>
      </c>
      <c r="AD2449" s="35">
        <f>IF(OR(YEAR(G2449)&lt;2019,O2449="X"),0,IF(ISBLANK(H2449),DATEDIF(G2449,'[3]1.Pradzia'!$D$13,"M"),DATEDIF(G2449,H2449,"m")))</f>
        <v>0</v>
      </c>
      <c r="AE2449" s="37">
        <f>IF(E2449='[3]5.Grup_T'!$E$20,0,IF(AD2449&lt;&gt;0,M2449/V2449*MIN(12,AD2449),0))</f>
        <v>0</v>
      </c>
      <c r="AF2449" s="37">
        <f t="shared" si="526"/>
        <v>0</v>
      </c>
      <c r="AG2449" s="37">
        <f t="shared" si="527"/>
        <v>0</v>
      </c>
      <c r="AH2449" s="37">
        <f t="shared" si="528"/>
        <v>0</v>
      </c>
      <c r="AI2449" s="35" t="str">
        <f t="shared" si="529"/>
        <v>Nusidėvėjęs</v>
      </c>
      <c r="AJ2449" s="38" t="str">
        <f>IF(AND(F2449&lt;&gt;[3]Pav.tvarkyklė!$B$12,F2449&lt;&gt;[3]Pav.tvarkyklė!$B$13),"GVTNT","X")</f>
        <v>GVTNT</v>
      </c>
      <c r="AK2449" s="39">
        <f t="shared" si="531"/>
        <v>0</v>
      </c>
      <c r="AL2449" s="41"/>
      <c r="AM2449" s="41"/>
      <c r="AN2449" s="41">
        <f t="shared" si="533"/>
        <v>1900</v>
      </c>
      <c r="AO2449" s="41"/>
      <c r="AP2449" s="41"/>
      <c r="AQ2449" s="41"/>
      <c r="AR2449" s="42"/>
      <c r="AS2449" s="42"/>
      <c r="AU2449" s="43">
        <f t="shared" si="534"/>
        <v>0</v>
      </c>
    </row>
    <row r="2450" spans="1:47" ht="15" customHeight="1" x14ac:dyDescent="0.25">
      <c r="A2450" s="11"/>
      <c r="B2450" s="19">
        <v>2619</v>
      </c>
      <c r="C2450" s="74"/>
      <c r="D2450" s="77"/>
      <c r="E2450" s="78"/>
      <c r="F2450" s="78"/>
      <c r="G2450" s="80"/>
      <c r="H2450" s="49"/>
      <c r="I2450" s="79"/>
      <c r="J2450" s="27"/>
      <c r="K2450" s="27"/>
      <c r="L2450" s="79"/>
      <c r="M2450" s="81"/>
      <c r="N2450" s="29">
        <v>0</v>
      </c>
      <c r="O2450" s="30" t="str">
        <f>IF(G2450&lt;=$N$2,"",IF(F2450=[3]Pav.tvarkyklė!$B$13,"",IF(ISBLANK(R2450),"X","")))</f>
        <v/>
      </c>
      <c r="P2450" s="91"/>
      <c r="Q2450" s="63"/>
      <c r="R2450" s="63"/>
      <c r="S2450" s="63"/>
      <c r="T2450" s="63"/>
      <c r="U2450" s="34" t="str">
        <f>IFERROR(INDEX('[3]5.Grup_T'!$G$4:$G$22,MATCH('6.Turtas'!E2450,'[3]5.Grup_T'!$E$4:$E$22,0)),"0")</f>
        <v>0</v>
      </c>
      <c r="V2450" s="35">
        <f t="shared" ref="V2450:V2513" si="535">U2450*12</f>
        <v>0</v>
      </c>
      <c r="W2450" s="35">
        <f>IF(NOT(ISBLANK(H2450)),(12-DATEDIF(H2450,'[3]1.Pradzia'!$D$13,"m")),0)</f>
        <v>0</v>
      </c>
      <c r="X2450" s="35">
        <f t="shared" ref="X2450:X2513" si="536">IF(OR(ISBLANK(C2450),YEAR(G2450)&gt;=2019),0,DATEDIF(G2450,$N$2,"M"))</f>
        <v>0</v>
      </c>
      <c r="Y2450" s="35">
        <f t="shared" si="532"/>
        <v>0</v>
      </c>
      <c r="Z2450" s="35">
        <f t="shared" si="530"/>
        <v>0</v>
      </c>
      <c r="AA2450" s="36">
        <f t="shared" ref="AA2450:AA2513" si="537">+IF(Z2450&lt;=0,0,N2450/Z2450)</f>
        <v>0</v>
      </c>
      <c r="AB2450" s="36">
        <f t="shared" ref="AB2450:AB2513" si="538">IF(Z2450&lt;=0,N2450,N2450/Z2450*Y2450)</f>
        <v>0</v>
      </c>
      <c r="AC2450" s="37">
        <f t="shared" ref="AC2450:AC2513" si="539">IF(YEAR(G2450)&lt;2019,M2450-N2450+AB2450,0)</f>
        <v>0</v>
      </c>
      <c r="AD2450" s="35">
        <f>IF(OR(YEAR(G2450)&lt;2019,O2450="X"),0,IF(ISBLANK(H2450),DATEDIF(G2450,'[3]1.Pradzia'!$D$13,"M"),DATEDIF(G2450,H2450,"m")))</f>
        <v>0</v>
      </c>
      <c r="AE2450" s="37">
        <f>IF(E2450='[3]5.Grup_T'!$E$20,0,IF(AD2450&lt;&gt;0,M2450/V2450*MIN(12,AD2450),0))</f>
        <v>0</v>
      </c>
      <c r="AF2450" s="37">
        <f t="shared" ref="AF2450:AF2513" si="540">+AB2450+AE2450</f>
        <v>0</v>
      </c>
      <c r="AG2450" s="37">
        <f t="shared" ref="AG2450:AG2513" si="541">AC2450+AE2450</f>
        <v>0</v>
      </c>
      <c r="AH2450" s="37">
        <f t="shared" ref="AH2450:AH2513" si="542">M2450-AG2450</f>
        <v>0</v>
      </c>
      <c r="AI2450" s="35" t="str">
        <f t="shared" ref="AI2450:AI2513" si="543">IF(H2450&lt;&gt;0,"Nurašytas",IF(O2450="X","Nesuderintas",IF(AH2450&lt;=0,"Nusidėvėjęs","")))</f>
        <v>Nusidėvėjęs</v>
      </c>
      <c r="AJ2450" s="38" t="str">
        <f>IF(AND(F2450&lt;&gt;[3]Pav.tvarkyklė!$B$12,F2450&lt;&gt;[3]Pav.tvarkyklė!$B$13),"GVTNT","X")</f>
        <v>GVTNT</v>
      </c>
      <c r="AK2450" s="39">
        <f t="shared" si="531"/>
        <v>0</v>
      </c>
      <c r="AL2450" s="41"/>
      <c r="AM2450" s="41"/>
      <c r="AN2450" s="41">
        <f t="shared" si="533"/>
        <v>1900</v>
      </c>
      <c r="AO2450" s="41"/>
      <c r="AP2450" s="41"/>
      <c r="AQ2450" s="41"/>
      <c r="AR2450" s="42"/>
      <c r="AS2450" s="42"/>
      <c r="AU2450" s="43">
        <f t="shared" si="534"/>
        <v>0</v>
      </c>
    </row>
    <row r="2451" spans="1:47" ht="15" customHeight="1" x14ac:dyDescent="0.25">
      <c r="A2451" s="11"/>
      <c r="B2451" s="19">
        <v>2620</v>
      </c>
      <c r="C2451" s="74"/>
      <c r="D2451" s="77"/>
      <c r="E2451" s="78"/>
      <c r="F2451" s="78"/>
      <c r="G2451" s="80"/>
      <c r="H2451" s="49"/>
      <c r="I2451" s="79"/>
      <c r="J2451" s="27"/>
      <c r="K2451" s="27"/>
      <c r="L2451" s="79"/>
      <c r="M2451" s="81"/>
      <c r="N2451" s="29">
        <v>0</v>
      </c>
      <c r="O2451" s="30" t="str">
        <f>IF(G2451&lt;=$N$2,"",IF(F2451=[3]Pav.tvarkyklė!$B$13,"",IF(ISBLANK(R2451),"X","")))</f>
        <v/>
      </c>
      <c r="P2451" s="91"/>
      <c r="Q2451" s="63"/>
      <c r="R2451" s="63"/>
      <c r="S2451" s="63"/>
      <c r="T2451" s="63"/>
      <c r="U2451" s="34" t="str">
        <f>IFERROR(INDEX('[3]5.Grup_T'!$G$4:$G$22,MATCH('6.Turtas'!E2451,'[3]5.Grup_T'!$E$4:$E$22,0)),"0")</f>
        <v>0</v>
      </c>
      <c r="V2451" s="35">
        <f t="shared" si="535"/>
        <v>0</v>
      </c>
      <c r="W2451" s="35">
        <f>IF(NOT(ISBLANK(H2451)),(12-DATEDIF(H2451,'[3]1.Pradzia'!$D$13,"m")),0)</f>
        <v>0</v>
      </c>
      <c r="X2451" s="35">
        <f t="shared" si="536"/>
        <v>0</v>
      </c>
      <c r="Y2451" s="35">
        <f t="shared" si="532"/>
        <v>0</v>
      </c>
      <c r="Z2451" s="35">
        <f t="shared" ref="Z2451:Z2514" si="544">IF(YEAR(G2451)&gt;=2019,0,V2451-X2451)</f>
        <v>0</v>
      </c>
      <c r="AA2451" s="36">
        <f t="shared" si="537"/>
        <v>0</v>
      </c>
      <c r="AB2451" s="36">
        <f t="shared" si="538"/>
        <v>0</v>
      </c>
      <c r="AC2451" s="37">
        <f t="shared" si="539"/>
        <v>0</v>
      </c>
      <c r="AD2451" s="35">
        <f>IF(OR(YEAR(G2451)&lt;2019,O2451="X"),0,IF(ISBLANK(H2451),DATEDIF(G2451,'[3]1.Pradzia'!$D$13,"M"),DATEDIF(G2451,H2451,"m")))</f>
        <v>0</v>
      </c>
      <c r="AE2451" s="37">
        <f>IF(E2451='[3]5.Grup_T'!$E$20,0,IF(AD2451&lt;&gt;0,M2451/V2451*MIN(12,AD2451),0))</f>
        <v>0</v>
      </c>
      <c r="AF2451" s="37">
        <f t="shared" si="540"/>
        <v>0</v>
      </c>
      <c r="AG2451" s="37">
        <f t="shared" si="541"/>
        <v>0</v>
      </c>
      <c r="AH2451" s="37">
        <f t="shared" si="542"/>
        <v>0</v>
      </c>
      <c r="AI2451" s="35" t="str">
        <f t="shared" si="543"/>
        <v>Nusidėvėjęs</v>
      </c>
      <c r="AJ2451" s="38" t="str">
        <f>IF(AND(F2451&lt;&gt;[3]Pav.tvarkyklė!$B$12,F2451&lt;&gt;[3]Pav.tvarkyklė!$B$13),"GVTNT","X")</f>
        <v>GVTNT</v>
      </c>
      <c r="AK2451" s="39">
        <f t="shared" ref="AK2451:AK2514" si="545">I2451-J2451-K2451-L2451-M2451</f>
        <v>0</v>
      </c>
      <c r="AL2451" s="41"/>
      <c r="AM2451" s="41"/>
      <c r="AN2451" s="41">
        <f t="shared" si="533"/>
        <v>1900</v>
      </c>
      <c r="AO2451" s="41"/>
      <c r="AP2451" s="41"/>
      <c r="AQ2451" s="41"/>
      <c r="AR2451" s="42"/>
      <c r="AS2451" s="42"/>
      <c r="AU2451" s="43">
        <f t="shared" si="534"/>
        <v>0</v>
      </c>
    </row>
    <row r="2452" spans="1:47" ht="15" customHeight="1" x14ac:dyDescent="0.25">
      <c r="A2452" s="11"/>
      <c r="B2452" s="19">
        <v>2621</v>
      </c>
      <c r="C2452" s="74"/>
      <c r="D2452" s="77"/>
      <c r="E2452" s="75"/>
      <c r="F2452" s="78"/>
      <c r="G2452" s="80"/>
      <c r="H2452" s="49"/>
      <c r="I2452" s="79"/>
      <c r="J2452" s="27"/>
      <c r="K2452" s="27"/>
      <c r="L2452" s="79"/>
      <c r="M2452" s="81"/>
      <c r="N2452" s="29">
        <v>0</v>
      </c>
      <c r="O2452" s="30" t="str">
        <f>IF(G2452&lt;=$N$2,"",IF(F2452=[3]Pav.tvarkyklė!$B$13,"",IF(ISBLANK(R2452),"X","")))</f>
        <v/>
      </c>
      <c r="P2452" s="91"/>
      <c r="Q2452" s="63"/>
      <c r="R2452" s="63"/>
      <c r="S2452" s="63"/>
      <c r="T2452" s="63"/>
      <c r="U2452" s="34" t="str">
        <f>IFERROR(INDEX('[3]5.Grup_T'!$G$4:$G$22,MATCH('6.Turtas'!E2452,'[3]5.Grup_T'!$E$4:$E$22,0)),"0")</f>
        <v>0</v>
      </c>
      <c r="V2452" s="35">
        <f t="shared" si="535"/>
        <v>0</v>
      </c>
      <c r="W2452" s="35">
        <f>IF(NOT(ISBLANK(H2452)),(12-DATEDIF(H2452,'[3]1.Pradzia'!$D$13,"m")),0)</f>
        <v>0</v>
      </c>
      <c r="X2452" s="35">
        <f t="shared" si="536"/>
        <v>0</v>
      </c>
      <c r="Y2452" s="35">
        <f t="shared" si="532"/>
        <v>0</v>
      </c>
      <c r="Z2452" s="35">
        <f t="shared" si="544"/>
        <v>0</v>
      </c>
      <c r="AA2452" s="36">
        <f t="shared" si="537"/>
        <v>0</v>
      </c>
      <c r="AB2452" s="36">
        <f t="shared" si="538"/>
        <v>0</v>
      </c>
      <c r="AC2452" s="37">
        <f t="shared" si="539"/>
        <v>0</v>
      </c>
      <c r="AD2452" s="35">
        <f>IF(OR(YEAR(G2452)&lt;2019,O2452="X"),0,IF(ISBLANK(H2452),DATEDIF(G2452,'[3]1.Pradzia'!$D$13,"M"),DATEDIF(G2452,H2452,"m")))</f>
        <v>0</v>
      </c>
      <c r="AE2452" s="37">
        <f>IF(E2452='[3]5.Grup_T'!$E$20,0,IF(AD2452&lt;&gt;0,M2452/V2452*MIN(12,AD2452),0))</f>
        <v>0</v>
      </c>
      <c r="AF2452" s="37">
        <f t="shared" si="540"/>
        <v>0</v>
      </c>
      <c r="AG2452" s="37">
        <f t="shared" si="541"/>
        <v>0</v>
      </c>
      <c r="AH2452" s="37">
        <f t="shared" si="542"/>
        <v>0</v>
      </c>
      <c r="AI2452" s="35" t="str">
        <f t="shared" si="543"/>
        <v>Nusidėvėjęs</v>
      </c>
      <c r="AJ2452" s="38" t="str">
        <f>IF(AND(F2452&lt;&gt;[3]Pav.tvarkyklė!$B$12,F2452&lt;&gt;[3]Pav.tvarkyklė!$B$13),"GVTNT","X")</f>
        <v>GVTNT</v>
      </c>
      <c r="AK2452" s="39">
        <f t="shared" si="545"/>
        <v>0</v>
      </c>
      <c r="AL2452" s="41"/>
      <c r="AM2452" s="41"/>
      <c r="AN2452" s="41">
        <f t="shared" si="533"/>
        <v>1900</v>
      </c>
      <c r="AO2452" s="41"/>
      <c r="AP2452" s="41"/>
      <c r="AQ2452" s="41"/>
      <c r="AR2452" s="42"/>
      <c r="AS2452" s="42"/>
      <c r="AU2452" s="43">
        <f t="shared" si="534"/>
        <v>0</v>
      </c>
    </row>
    <row r="2453" spans="1:47" ht="15" customHeight="1" x14ac:dyDescent="0.25">
      <c r="A2453" s="11"/>
      <c r="B2453" s="19">
        <v>2622</v>
      </c>
      <c r="C2453" s="74"/>
      <c r="D2453" s="77"/>
      <c r="E2453" s="75"/>
      <c r="F2453" s="78"/>
      <c r="G2453" s="80"/>
      <c r="H2453" s="49"/>
      <c r="I2453" s="79"/>
      <c r="J2453" s="27"/>
      <c r="K2453" s="27"/>
      <c r="L2453" s="79"/>
      <c r="M2453" s="81"/>
      <c r="N2453" s="29">
        <v>0</v>
      </c>
      <c r="O2453" s="30" t="str">
        <f>IF(G2453&lt;=$N$2,"",IF(F2453=[3]Pav.tvarkyklė!$B$13,"",IF(ISBLANK(R2453),"X","")))</f>
        <v/>
      </c>
      <c r="P2453" s="91"/>
      <c r="Q2453" s="63"/>
      <c r="R2453" s="63"/>
      <c r="S2453" s="63"/>
      <c r="T2453" s="63"/>
      <c r="U2453" s="34" t="str">
        <f>IFERROR(INDEX('[3]5.Grup_T'!$G$4:$G$22,MATCH('6.Turtas'!E2453,'[3]5.Grup_T'!$E$4:$E$22,0)),"0")</f>
        <v>0</v>
      </c>
      <c r="V2453" s="35">
        <f t="shared" si="535"/>
        <v>0</v>
      </c>
      <c r="W2453" s="35">
        <f>IF(NOT(ISBLANK(H2453)),(12-DATEDIF(H2453,'[3]1.Pradzia'!$D$13,"m")),0)</f>
        <v>0</v>
      </c>
      <c r="X2453" s="35">
        <f t="shared" si="536"/>
        <v>0</v>
      </c>
      <c r="Y2453" s="35">
        <f t="shared" si="532"/>
        <v>0</v>
      </c>
      <c r="Z2453" s="35">
        <f t="shared" si="544"/>
        <v>0</v>
      </c>
      <c r="AA2453" s="36">
        <f t="shared" si="537"/>
        <v>0</v>
      </c>
      <c r="AB2453" s="36">
        <f t="shared" si="538"/>
        <v>0</v>
      </c>
      <c r="AC2453" s="37">
        <f t="shared" si="539"/>
        <v>0</v>
      </c>
      <c r="AD2453" s="35">
        <f>IF(OR(YEAR(G2453)&lt;2019,O2453="X"),0,IF(ISBLANK(H2453),DATEDIF(G2453,'[3]1.Pradzia'!$D$13,"M"),DATEDIF(G2453,H2453,"m")))</f>
        <v>0</v>
      </c>
      <c r="AE2453" s="37">
        <f>IF(E2453='[3]5.Grup_T'!$E$20,0,IF(AD2453&lt;&gt;0,M2453/V2453*MIN(12,AD2453),0))</f>
        <v>0</v>
      </c>
      <c r="AF2453" s="37">
        <f t="shared" si="540"/>
        <v>0</v>
      </c>
      <c r="AG2453" s="37">
        <f t="shared" si="541"/>
        <v>0</v>
      </c>
      <c r="AH2453" s="37">
        <f t="shared" si="542"/>
        <v>0</v>
      </c>
      <c r="AI2453" s="35" t="str">
        <f t="shared" si="543"/>
        <v>Nusidėvėjęs</v>
      </c>
      <c r="AJ2453" s="38" t="str">
        <f>IF(AND(F2453&lt;&gt;[3]Pav.tvarkyklė!$B$12,F2453&lt;&gt;[3]Pav.tvarkyklė!$B$13),"GVTNT","X")</f>
        <v>GVTNT</v>
      </c>
      <c r="AK2453" s="39">
        <f t="shared" si="545"/>
        <v>0</v>
      </c>
      <c r="AL2453" s="41"/>
      <c r="AM2453" s="41"/>
      <c r="AN2453" s="41">
        <f t="shared" si="533"/>
        <v>1900</v>
      </c>
      <c r="AO2453" s="41"/>
      <c r="AP2453" s="41"/>
      <c r="AQ2453" s="41"/>
      <c r="AR2453" s="42"/>
      <c r="AS2453" s="42"/>
      <c r="AU2453" s="43">
        <f t="shared" si="534"/>
        <v>0</v>
      </c>
    </row>
    <row r="2454" spans="1:47" ht="15" customHeight="1" x14ac:dyDescent="0.25">
      <c r="A2454" s="11"/>
      <c r="B2454" s="19">
        <v>2623</v>
      </c>
      <c r="C2454" s="74"/>
      <c r="D2454" s="77"/>
      <c r="E2454" s="78"/>
      <c r="F2454" s="78"/>
      <c r="G2454" s="80"/>
      <c r="H2454" s="49"/>
      <c r="I2454" s="79"/>
      <c r="J2454" s="27"/>
      <c r="K2454" s="27"/>
      <c r="L2454" s="79"/>
      <c r="M2454" s="81"/>
      <c r="N2454" s="29">
        <v>0</v>
      </c>
      <c r="O2454" s="30" t="str">
        <f>IF(G2454&lt;=$N$2,"",IF(F2454=[3]Pav.tvarkyklė!$B$13,"",IF(ISBLANK(R2454),"X","")))</f>
        <v/>
      </c>
      <c r="P2454" s="91"/>
      <c r="Q2454" s="63"/>
      <c r="R2454" s="63"/>
      <c r="S2454" s="63"/>
      <c r="T2454" s="63"/>
      <c r="U2454" s="34" t="str">
        <f>IFERROR(INDEX('[3]5.Grup_T'!$G$4:$G$22,MATCH('6.Turtas'!E2454,'[3]5.Grup_T'!$E$4:$E$22,0)),"0")</f>
        <v>0</v>
      </c>
      <c r="V2454" s="35">
        <f t="shared" si="535"/>
        <v>0</v>
      </c>
      <c r="W2454" s="35">
        <f>IF(NOT(ISBLANK(H2454)),(12-DATEDIF(H2454,'[3]1.Pradzia'!$D$13,"m")),0)</f>
        <v>0</v>
      </c>
      <c r="X2454" s="35">
        <f t="shared" si="536"/>
        <v>0</v>
      </c>
      <c r="Y2454" s="35">
        <f t="shared" si="532"/>
        <v>0</v>
      </c>
      <c r="Z2454" s="35">
        <f t="shared" si="544"/>
        <v>0</v>
      </c>
      <c r="AA2454" s="36">
        <f t="shared" si="537"/>
        <v>0</v>
      </c>
      <c r="AB2454" s="36">
        <f t="shared" si="538"/>
        <v>0</v>
      </c>
      <c r="AC2454" s="37">
        <f t="shared" si="539"/>
        <v>0</v>
      </c>
      <c r="AD2454" s="35">
        <f>IF(OR(YEAR(G2454)&lt;2019,O2454="X"),0,IF(ISBLANK(H2454),DATEDIF(G2454,'[3]1.Pradzia'!$D$13,"M"),DATEDIF(G2454,H2454,"m")))</f>
        <v>0</v>
      </c>
      <c r="AE2454" s="37">
        <f>IF(E2454='[3]5.Grup_T'!$E$20,0,IF(AD2454&lt;&gt;0,M2454/V2454*MIN(12,AD2454),0))</f>
        <v>0</v>
      </c>
      <c r="AF2454" s="37">
        <f t="shared" si="540"/>
        <v>0</v>
      </c>
      <c r="AG2454" s="37">
        <f t="shared" si="541"/>
        <v>0</v>
      </c>
      <c r="AH2454" s="37">
        <f t="shared" si="542"/>
        <v>0</v>
      </c>
      <c r="AI2454" s="35" t="str">
        <f t="shared" si="543"/>
        <v>Nusidėvėjęs</v>
      </c>
      <c r="AJ2454" s="38" t="str">
        <f>IF(AND(F2454&lt;&gt;[3]Pav.tvarkyklė!$B$12,F2454&lt;&gt;[3]Pav.tvarkyklė!$B$13),"GVTNT","X")</f>
        <v>GVTNT</v>
      </c>
      <c r="AK2454" s="39">
        <f t="shared" si="545"/>
        <v>0</v>
      </c>
      <c r="AL2454" s="41"/>
      <c r="AM2454" s="41"/>
      <c r="AN2454" s="41">
        <f t="shared" si="533"/>
        <v>1900</v>
      </c>
      <c r="AO2454" s="41"/>
      <c r="AP2454" s="41"/>
      <c r="AQ2454" s="41"/>
      <c r="AR2454" s="42"/>
      <c r="AS2454" s="42"/>
      <c r="AU2454" s="43">
        <f t="shared" si="534"/>
        <v>0</v>
      </c>
    </row>
    <row r="2455" spans="1:47" ht="15" customHeight="1" x14ac:dyDescent="0.25">
      <c r="A2455" s="11"/>
      <c r="B2455" s="19">
        <v>2624</v>
      </c>
      <c r="C2455" s="74"/>
      <c r="D2455" s="77"/>
      <c r="E2455" s="78"/>
      <c r="F2455" s="78"/>
      <c r="G2455" s="80"/>
      <c r="H2455" s="49"/>
      <c r="I2455" s="79"/>
      <c r="J2455" s="27"/>
      <c r="K2455" s="27"/>
      <c r="L2455" s="79"/>
      <c r="M2455" s="81"/>
      <c r="N2455" s="29">
        <v>0</v>
      </c>
      <c r="O2455" s="30" t="str">
        <f>IF(G2455&lt;=$N$2,"",IF(F2455=[3]Pav.tvarkyklė!$B$13,"",IF(ISBLANK(R2455),"X","")))</f>
        <v/>
      </c>
      <c r="P2455" s="91"/>
      <c r="Q2455" s="63"/>
      <c r="R2455" s="63"/>
      <c r="S2455" s="63"/>
      <c r="T2455" s="63"/>
      <c r="U2455" s="34" t="str">
        <f>IFERROR(INDEX('[3]5.Grup_T'!$G$4:$G$22,MATCH('6.Turtas'!E2455,'[3]5.Grup_T'!$E$4:$E$22,0)),"0")</f>
        <v>0</v>
      </c>
      <c r="V2455" s="35">
        <f t="shared" si="535"/>
        <v>0</v>
      </c>
      <c r="W2455" s="35">
        <f>IF(NOT(ISBLANK(H2455)),(12-DATEDIF(H2455,'[3]1.Pradzia'!$D$13,"m")),0)</f>
        <v>0</v>
      </c>
      <c r="X2455" s="35">
        <f t="shared" si="536"/>
        <v>0</v>
      </c>
      <c r="Y2455" s="35">
        <f t="shared" si="532"/>
        <v>0</v>
      </c>
      <c r="Z2455" s="35">
        <f t="shared" si="544"/>
        <v>0</v>
      </c>
      <c r="AA2455" s="36">
        <f t="shared" si="537"/>
        <v>0</v>
      </c>
      <c r="AB2455" s="36">
        <f t="shared" si="538"/>
        <v>0</v>
      </c>
      <c r="AC2455" s="37">
        <f t="shared" si="539"/>
        <v>0</v>
      </c>
      <c r="AD2455" s="35">
        <f>IF(OR(YEAR(G2455)&lt;2019,O2455="X"),0,IF(ISBLANK(H2455),DATEDIF(G2455,'[3]1.Pradzia'!$D$13,"M"),DATEDIF(G2455,H2455,"m")))</f>
        <v>0</v>
      </c>
      <c r="AE2455" s="37">
        <f>IF(E2455='[3]5.Grup_T'!$E$20,0,IF(AD2455&lt;&gt;0,M2455/V2455*MIN(12,AD2455),0))</f>
        <v>0</v>
      </c>
      <c r="AF2455" s="37">
        <f t="shared" si="540"/>
        <v>0</v>
      </c>
      <c r="AG2455" s="37">
        <f t="shared" si="541"/>
        <v>0</v>
      </c>
      <c r="AH2455" s="37">
        <f t="shared" si="542"/>
        <v>0</v>
      </c>
      <c r="AI2455" s="35" t="str">
        <f t="shared" si="543"/>
        <v>Nusidėvėjęs</v>
      </c>
      <c r="AJ2455" s="38" t="str">
        <f>IF(AND(F2455&lt;&gt;[3]Pav.tvarkyklė!$B$12,F2455&lt;&gt;[3]Pav.tvarkyklė!$B$13),"GVTNT","X")</f>
        <v>GVTNT</v>
      </c>
      <c r="AK2455" s="39">
        <f t="shared" si="545"/>
        <v>0</v>
      </c>
      <c r="AL2455" s="41"/>
      <c r="AM2455" s="41"/>
      <c r="AN2455" s="41">
        <f t="shared" si="533"/>
        <v>1900</v>
      </c>
      <c r="AO2455" s="41"/>
      <c r="AP2455" s="41"/>
      <c r="AQ2455" s="41"/>
      <c r="AR2455" s="42"/>
      <c r="AS2455" s="42"/>
      <c r="AU2455" s="43">
        <f t="shared" si="534"/>
        <v>0</v>
      </c>
    </row>
    <row r="2456" spans="1:47" ht="15" customHeight="1" x14ac:dyDescent="0.25">
      <c r="A2456" s="11"/>
      <c r="B2456" s="19">
        <v>2625</v>
      </c>
      <c r="C2456" s="74"/>
      <c r="D2456" s="77"/>
      <c r="E2456" s="78"/>
      <c r="F2456" s="78"/>
      <c r="G2456" s="80"/>
      <c r="H2456" s="49"/>
      <c r="I2456" s="79"/>
      <c r="J2456" s="27"/>
      <c r="K2456" s="27"/>
      <c r="L2456" s="79"/>
      <c r="M2456" s="81"/>
      <c r="N2456" s="29">
        <v>0</v>
      </c>
      <c r="O2456" s="30" t="str">
        <f>IF(G2456&lt;=$N$2,"",IF(F2456=[3]Pav.tvarkyklė!$B$13,"",IF(ISBLANK(R2456),"X","")))</f>
        <v/>
      </c>
      <c r="P2456" s="91"/>
      <c r="Q2456" s="63"/>
      <c r="R2456" s="63"/>
      <c r="S2456" s="63"/>
      <c r="T2456" s="63"/>
      <c r="U2456" s="34" t="str">
        <f>IFERROR(INDEX('[3]5.Grup_T'!$G$4:$G$22,MATCH('6.Turtas'!E2456,'[3]5.Grup_T'!$E$4:$E$22,0)),"0")</f>
        <v>0</v>
      </c>
      <c r="V2456" s="35">
        <f t="shared" si="535"/>
        <v>0</v>
      </c>
      <c r="W2456" s="35">
        <f>IF(NOT(ISBLANK(H2456)),(12-DATEDIF(H2456,'[3]1.Pradzia'!$D$13,"m")),0)</f>
        <v>0</v>
      </c>
      <c r="X2456" s="35">
        <f t="shared" si="536"/>
        <v>0</v>
      </c>
      <c r="Y2456" s="35">
        <f t="shared" si="532"/>
        <v>0</v>
      </c>
      <c r="Z2456" s="35">
        <f t="shared" si="544"/>
        <v>0</v>
      </c>
      <c r="AA2456" s="36">
        <f t="shared" si="537"/>
        <v>0</v>
      </c>
      <c r="AB2456" s="36">
        <f t="shared" si="538"/>
        <v>0</v>
      </c>
      <c r="AC2456" s="37">
        <f t="shared" si="539"/>
        <v>0</v>
      </c>
      <c r="AD2456" s="35">
        <f>IF(OR(YEAR(G2456)&lt;2019,O2456="X"),0,IF(ISBLANK(H2456),DATEDIF(G2456,'[3]1.Pradzia'!$D$13,"M"),DATEDIF(G2456,H2456,"m")))</f>
        <v>0</v>
      </c>
      <c r="AE2456" s="37">
        <f>IF(E2456='[3]5.Grup_T'!$E$20,0,IF(AD2456&lt;&gt;0,M2456/V2456*MIN(12,AD2456),0))</f>
        <v>0</v>
      </c>
      <c r="AF2456" s="37">
        <f t="shared" si="540"/>
        <v>0</v>
      </c>
      <c r="AG2456" s="37">
        <f t="shared" si="541"/>
        <v>0</v>
      </c>
      <c r="AH2456" s="37">
        <f t="shared" si="542"/>
        <v>0</v>
      </c>
      <c r="AI2456" s="35" t="str">
        <f t="shared" si="543"/>
        <v>Nusidėvėjęs</v>
      </c>
      <c r="AJ2456" s="38" t="str">
        <f>IF(AND(F2456&lt;&gt;[3]Pav.tvarkyklė!$B$12,F2456&lt;&gt;[3]Pav.tvarkyklė!$B$13),"GVTNT","X")</f>
        <v>GVTNT</v>
      </c>
      <c r="AK2456" s="39">
        <f t="shared" si="545"/>
        <v>0</v>
      </c>
      <c r="AL2456" s="41"/>
      <c r="AM2456" s="41"/>
      <c r="AN2456" s="41">
        <f t="shared" si="533"/>
        <v>1900</v>
      </c>
      <c r="AO2456" s="41"/>
      <c r="AP2456" s="41"/>
      <c r="AQ2456" s="41"/>
      <c r="AR2456" s="42"/>
      <c r="AS2456" s="42"/>
      <c r="AU2456" s="43">
        <f t="shared" si="534"/>
        <v>0</v>
      </c>
    </row>
    <row r="2457" spans="1:47" ht="15" customHeight="1" x14ac:dyDescent="0.25">
      <c r="A2457" s="11"/>
      <c r="B2457" s="19">
        <v>2626</v>
      </c>
      <c r="C2457" s="74"/>
      <c r="D2457" s="77"/>
      <c r="E2457" s="78"/>
      <c r="F2457" s="78"/>
      <c r="G2457" s="80"/>
      <c r="H2457" s="49"/>
      <c r="I2457" s="79"/>
      <c r="J2457" s="27"/>
      <c r="K2457" s="27"/>
      <c r="L2457" s="79"/>
      <c r="M2457" s="81"/>
      <c r="N2457" s="29">
        <v>0</v>
      </c>
      <c r="O2457" s="30" t="str">
        <f>IF(G2457&lt;=$N$2,"",IF(F2457=[3]Pav.tvarkyklė!$B$13,"",IF(ISBLANK(R2457),"X","")))</f>
        <v/>
      </c>
      <c r="P2457" s="91"/>
      <c r="Q2457" s="63"/>
      <c r="R2457" s="63"/>
      <c r="S2457" s="63"/>
      <c r="T2457" s="63"/>
      <c r="U2457" s="34" t="str">
        <f>IFERROR(INDEX('[3]5.Grup_T'!$G$4:$G$22,MATCH('6.Turtas'!E2457,'[3]5.Grup_T'!$E$4:$E$22,0)),"0")</f>
        <v>0</v>
      </c>
      <c r="V2457" s="35">
        <f t="shared" si="535"/>
        <v>0</v>
      </c>
      <c r="W2457" s="35">
        <f>IF(NOT(ISBLANK(H2457)),(12-DATEDIF(H2457,'[3]1.Pradzia'!$D$13,"m")),0)</f>
        <v>0</v>
      </c>
      <c r="X2457" s="35">
        <f t="shared" si="536"/>
        <v>0</v>
      </c>
      <c r="Y2457" s="35">
        <f t="shared" si="532"/>
        <v>0</v>
      </c>
      <c r="Z2457" s="35">
        <f t="shared" si="544"/>
        <v>0</v>
      </c>
      <c r="AA2457" s="36">
        <f t="shared" si="537"/>
        <v>0</v>
      </c>
      <c r="AB2457" s="36">
        <f t="shared" si="538"/>
        <v>0</v>
      </c>
      <c r="AC2457" s="37">
        <f t="shared" si="539"/>
        <v>0</v>
      </c>
      <c r="AD2457" s="35">
        <f>IF(OR(YEAR(G2457)&lt;2019,O2457="X"),0,IF(ISBLANK(H2457),DATEDIF(G2457,'[3]1.Pradzia'!$D$13,"M"),DATEDIF(G2457,H2457,"m")))</f>
        <v>0</v>
      </c>
      <c r="AE2457" s="37">
        <f>IF(E2457='[3]5.Grup_T'!$E$20,0,IF(AD2457&lt;&gt;0,M2457/V2457*MIN(12,AD2457),0))</f>
        <v>0</v>
      </c>
      <c r="AF2457" s="37">
        <f t="shared" si="540"/>
        <v>0</v>
      </c>
      <c r="AG2457" s="37">
        <f t="shared" si="541"/>
        <v>0</v>
      </c>
      <c r="AH2457" s="37">
        <f t="shared" si="542"/>
        <v>0</v>
      </c>
      <c r="AI2457" s="35" t="str">
        <f t="shared" si="543"/>
        <v>Nusidėvėjęs</v>
      </c>
      <c r="AJ2457" s="38" t="str">
        <f>IF(AND(F2457&lt;&gt;[3]Pav.tvarkyklė!$B$12,F2457&lt;&gt;[3]Pav.tvarkyklė!$B$13),"GVTNT","X")</f>
        <v>GVTNT</v>
      </c>
      <c r="AK2457" s="39">
        <f t="shared" si="545"/>
        <v>0</v>
      </c>
      <c r="AL2457" s="41"/>
      <c r="AM2457" s="41"/>
      <c r="AN2457" s="41">
        <f t="shared" si="533"/>
        <v>1900</v>
      </c>
      <c r="AO2457" s="41"/>
      <c r="AP2457" s="41"/>
      <c r="AQ2457" s="41"/>
      <c r="AR2457" s="42"/>
      <c r="AS2457" s="42"/>
      <c r="AU2457" s="43">
        <f t="shared" si="534"/>
        <v>0</v>
      </c>
    </row>
    <row r="2458" spans="1:47" ht="15" customHeight="1" x14ac:dyDescent="0.25">
      <c r="A2458" s="11"/>
      <c r="B2458" s="19">
        <v>2627</v>
      </c>
      <c r="C2458" s="74"/>
      <c r="D2458" s="77"/>
      <c r="E2458" s="78"/>
      <c r="F2458" s="78"/>
      <c r="G2458" s="80"/>
      <c r="H2458" s="49"/>
      <c r="I2458" s="79"/>
      <c r="J2458" s="27"/>
      <c r="K2458" s="27"/>
      <c r="L2458" s="79"/>
      <c r="M2458" s="81"/>
      <c r="N2458" s="29">
        <v>0</v>
      </c>
      <c r="O2458" s="30" t="str">
        <f>IF(G2458&lt;=$N$2,"",IF(F2458=[3]Pav.tvarkyklė!$B$13,"",IF(ISBLANK(R2458),"X","")))</f>
        <v/>
      </c>
      <c r="P2458" s="91"/>
      <c r="Q2458" s="63"/>
      <c r="R2458" s="63"/>
      <c r="S2458" s="63"/>
      <c r="T2458" s="63"/>
      <c r="U2458" s="34" t="str">
        <f>IFERROR(INDEX('[3]5.Grup_T'!$G$4:$G$22,MATCH('6.Turtas'!E2458,'[3]5.Grup_T'!$E$4:$E$22,0)),"0")</f>
        <v>0</v>
      </c>
      <c r="V2458" s="35">
        <f t="shared" si="535"/>
        <v>0</v>
      </c>
      <c r="W2458" s="35">
        <f>IF(NOT(ISBLANK(H2458)),(12-DATEDIF(H2458,'[3]1.Pradzia'!$D$13,"m")),0)</f>
        <v>0</v>
      </c>
      <c r="X2458" s="35">
        <f t="shared" si="536"/>
        <v>0</v>
      </c>
      <c r="Y2458" s="35">
        <f t="shared" si="532"/>
        <v>0</v>
      </c>
      <c r="Z2458" s="35">
        <f t="shared" si="544"/>
        <v>0</v>
      </c>
      <c r="AA2458" s="36">
        <f t="shared" si="537"/>
        <v>0</v>
      </c>
      <c r="AB2458" s="36">
        <f t="shared" si="538"/>
        <v>0</v>
      </c>
      <c r="AC2458" s="37">
        <f t="shared" si="539"/>
        <v>0</v>
      </c>
      <c r="AD2458" s="35">
        <f>IF(OR(YEAR(G2458)&lt;2019,O2458="X"),0,IF(ISBLANK(H2458),DATEDIF(G2458,'[3]1.Pradzia'!$D$13,"M"),DATEDIF(G2458,H2458,"m")))</f>
        <v>0</v>
      </c>
      <c r="AE2458" s="37">
        <f>IF(E2458='[3]5.Grup_T'!$E$20,0,IF(AD2458&lt;&gt;0,M2458/V2458*MIN(12,AD2458),0))</f>
        <v>0</v>
      </c>
      <c r="AF2458" s="37">
        <f t="shared" si="540"/>
        <v>0</v>
      </c>
      <c r="AG2458" s="37">
        <f t="shared" si="541"/>
        <v>0</v>
      </c>
      <c r="AH2458" s="37">
        <f t="shared" si="542"/>
        <v>0</v>
      </c>
      <c r="AI2458" s="35" t="str">
        <f t="shared" si="543"/>
        <v>Nusidėvėjęs</v>
      </c>
      <c r="AJ2458" s="38" t="str">
        <f>IF(AND(F2458&lt;&gt;[3]Pav.tvarkyklė!$B$12,F2458&lt;&gt;[3]Pav.tvarkyklė!$B$13),"GVTNT","X")</f>
        <v>GVTNT</v>
      </c>
      <c r="AK2458" s="39">
        <f t="shared" si="545"/>
        <v>0</v>
      </c>
      <c r="AL2458" s="41"/>
      <c r="AM2458" s="41"/>
      <c r="AN2458" s="41">
        <f t="shared" si="533"/>
        <v>1900</v>
      </c>
      <c r="AO2458" s="41"/>
      <c r="AP2458" s="41"/>
      <c r="AQ2458" s="41"/>
      <c r="AR2458" s="42"/>
      <c r="AS2458" s="42"/>
      <c r="AU2458" s="43">
        <f t="shared" si="534"/>
        <v>0</v>
      </c>
    </row>
    <row r="2459" spans="1:47" ht="15" customHeight="1" x14ac:dyDescent="0.25">
      <c r="A2459" s="11"/>
      <c r="B2459" s="19">
        <v>2628</v>
      </c>
      <c r="C2459" s="74"/>
      <c r="D2459" s="77"/>
      <c r="E2459" s="78"/>
      <c r="F2459" s="78"/>
      <c r="G2459" s="80"/>
      <c r="H2459" s="49"/>
      <c r="I2459" s="79"/>
      <c r="J2459" s="27"/>
      <c r="K2459" s="27"/>
      <c r="L2459" s="79"/>
      <c r="M2459" s="81"/>
      <c r="N2459" s="29">
        <v>0</v>
      </c>
      <c r="O2459" s="30" t="str">
        <f>IF(G2459&lt;=$N$2,"",IF(F2459=[3]Pav.tvarkyklė!$B$13,"",IF(ISBLANK(R2459),"X","")))</f>
        <v/>
      </c>
      <c r="P2459" s="91"/>
      <c r="Q2459" s="63"/>
      <c r="R2459" s="63"/>
      <c r="S2459" s="63"/>
      <c r="T2459" s="63"/>
      <c r="U2459" s="34" t="str">
        <f>IFERROR(INDEX('[3]5.Grup_T'!$G$4:$G$22,MATCH('6.Turtas'!E2459,'[3]5.Grup_T'!$E$4:$E$22,0)),"0")</f>
        <v>0</v>
      </c>
      <c r="V2459" s="35">
        <f t="shared" si="535"/>
        <v>0</v>
      </c>
      <c r="W2459" s="35">
        <f>IF(NOT(ISBLANK(H2459)),(12-DATEDIF(H2459,'[3]1.Pradzia'!$D$13,"m")),0)</f>
        <v>0</v>
      </c>
      <c r="X2459" s="35">
        <f t="shared" si="536"/>
        <v>0</v>
      </c>
      <c r="Y2459" s="35">
        <f t="shared" si="532"/>
        <v>0</v>
      </c>
      <c r="Z2459" s="35">
        <f t="shared" si="544"/>
        <v>0</v>
      </c>
      <c r="AA2459" s="36">
        <f t="shared" si="537"/>
        <v>0</v>
      </c>
      <c r="AB2459" s="36">
        <f t="shared" si="538"/>
        <v>0</v>
      </c>
      <c r="AC2459" s="37">
        <f t="shared" si="539"/>
        <v>0</v>
      </c>
      <c r="AD2459" s="35">
        <f>IF(OR(YEAR(G2459)&lt;2019,O2459="X"),0,IF(ISBLANK(H2459),DATEDIF(G2459,'[3]1.Pradzia'!$D$13,"M"),DATEDIF(G2459,H2459,"m")))</f>
        <v>0</v>
      </c>
      <c r="AE2459" s="37">
        <f>IF(E2459='[3]5.Grup_T'!$E$20,0,IF(AD2459&lt;&gt;0,M2459/V2459*MIN(12,AD2459),0))</f>
        <v>0</v>
      </c>
      <c r="AF2459" s="37">
        <f t="shared" si="540"/>
        <v>0</v>
      </c>
      <c r="AG2459" s="37">
        <f t="shared" si="541"/>
        <v>0</v>
      </c>
      <c r="AH2459" s="37">
        <f t="shared" si="542"/>
        <v>0</v>
      </c>
      <c r="AI2459" s="35" t="str">
        <f t="shared" si="543"/>
        <v>Nusidėvėjęs</v>
      </c>
      <c r="AJ2459" s="38" t="str">
        <f>IF(AND(F2459&lt;&gt;[3]Pav.tvarkyklė!$B$12,F2459&lt;&gt;[3]Pav.tvarkyklė!$B$13),"GVTNT","X")</f>
        <v>GVTNT</v>
      </c>
      <c r="AK2459" s="39">
        <f t="shared" si="545"/>
        <v>0</v>
      </c>
      <c r="AL2459" s="41"/>
      <c r="AM2459" s="41"/>
      <c r="AN2459" s="41">
        <f t="shared" si="533"/>
        <v>1900</v>
      </c>
      <c r="AO2459" s="41"/>
      <c r="AP2459" s="41"/>
      <c r="AQ2459" s="41"/>
      <c r="AR2459" s="42"/>
      <c r="AS2459" s="42"/>
      <c r="AU2459" s="43">
        <f t="shared" si="534"/>
        <v>0</v>
      </c>
    </row>
    <row r="2460" spans="1:47" ht="15" customHeight="1" x14ac:dyDescent="0.25">
      <c r="A2460" s="11"/>
      <c r="B2460" s="19">
        <v>2629</v>
      </c>
      <c r="C2460" s="74"/>
      <c r="D2460" s="77"/>
      <c r="E2460" s="78"/>
      <c r="F2460" s="78"/>
      <c r="G2460" s="80"/>
      <c r="H2460" s="49"/>
      <c r="I2460" s="79"/>
      <c r="J2460" s="27"/>
      <c r="K2460" s="27"/>
      <c r="L2460" s="79"/>
      <c r="M2460" s="81"/>
      <c r="N2460" s="29">
        <v>0</v>
      </c>
      <c r="O2460" s="30" t="str">
        <f>IF(G2460&lt;=$N$2,"",IF(F2460=[3]Pav.tvarkyklė!$B$13,"",IF(ISBLANK(R2460),"X","")))</f>
        <v/>
      </c>
      <c r="P2460" s="91"/>
      <c r="Q2460" s="63"/>
      <c r="R2460" s="63"/>
      <c r="S2460" s="63"/>
      <c r="T2460" s="63"/>
      <c r="U2460" s="34" t="str">
        <f>IFERROR(INDEX('[3]5.Grup_T'!$G$4:$G$22,MATCH('6.Turtas'!E2460,'[3]5.Grup_T'!$E$4:$E$22,0)),"0")</f>
        <v>0</v>
      </c>
      <c r="V2460" s="35">
        <f t="shared" si="535"/>
        <v>0</v>
      </c>
      <c r="W2460" s="35">
        <f>IF(NOT(ISBLANK(H2460)),(12-DATEDIF(H2460,'[3]1.Pradzia'!$D$13,"m")),0)</f>
        <v>0</v>
      </c>
      <c r="X2460" s="35">
        <f t="shared" si="536"/>
        <v>0</v>
      </c>
      <c r="Y2460" s="35">
        <f t="shared" si="532"/>
        <v>0</v>
      </c>
      <c r="Z2460" s="35">
        <f t="shared" si="544"/>
        <v>0</v>
      </c>
      <c r="AA2460" s="36">
        <f t="shared" si="537"/>
        <v>0</v>
      </c>
      <c r="AB2460" s="36">
        <f t="shared" si="538"/>
        <v>0</v>
      </c>
      <c r="AC2460" s="37">
        <f t="shared" si="539"/>
        <v>0</v>
      </c>
      <c r="AD2460" s="35">
        <f>IF(OR(YEAR(G2460)&lt;2019,O2460="X"),0,IF(ISBLANK(H2460),DATEDIF(G2460,'[3]1.Pradzia'!$D$13,"M"),DATEDIF(G2460,H2460,"m")))</f>
        <v>0</v>
      </c>
      <c r="AE2460" s="37">
        <f>IF(E2460='[3]5.Grup_T'!$E$20,0,IF(AD2460&lt;&gt;0,M2460/V2460*MIN(12,AD2460),0))</f>
        <v>0</v>
      </c>
      <c r="AF2460" s="37">
        <f t="shared" si="540"/>
        <v>0</v>
      </c>
      <c r="AG2460" s="37">
        <f t="shared" si="541"/>
        <v>0</v>
      </c>
      <c r="AH2460" s="37">
        <f t="shared" si="542"/>
        <v>0</v>
      </c>
      <c r="AI2460" s="35" t="str">
        <f t="shared" si="543"/>
        <v>Nusidėvėjęs</v>
      </c>
      <c r="AJ2460" s="38" t="str">
        <f>IF(AND(F2460&lt;&gt;[3]Pav.tvarkyklė!$B$12,F2460&lt;&gt;[3]Pav.tvarkyklė!$B$13),"GVTNT","X")</f>
        <v>GVTNT</v>
      </c>
      <c r="AK2460" s="39">
        <f t="shared" si="545"/>
        <v>0</v>
      </c>
      <c r="AL2460" s="41"/>
      <c r="AM2460" s="41"/>
      <c r="AN2460" s="41">
        <f t="shared" si="533"/>
        <v>1900</v>
      </c>
      <c r="AO2460" s="41"/>
      <c r="AP2460" s="41"/>
      <c r="AQ2460" s="41"/>
      <c r="AR2460" s="42"/>
      <c r="AS2460" s="42"/>
      <c r="AU2460" s="43">
        <f t="shared" si="534"/>
        <v>0</v>
      </c>
    </row>
    <row r="2461" spans="1:47" ht="15" customHeight="1" x14ac:dyDescent="0.25">
      <c r="A2461" s="11"/>
      <c r="B2461" s="19">
        <v>2630</v>
      </c>
      <c r="C2461" s="74"/>
      <c r="D2461" s="77"/>
      <c r="E2461" s="78"/>
      <c r="F2461" s="78"/>
      <c r="G2461" s="80"/>
      <c r="H2461" s="49"/>
      <c r="I2461" s="79"/>
      <c r="J2461" s="27"/>
      <c r="K2461" s="27"/>
      <c r="L2461" s="79"/>
      <c r="M2461" s="81"/>
      <c r="N2461" s="29">
        <v>0</v>
      </c>
      <c r="O2461" s="30" t="str">
        <f>IF(G2461&lt;=$N$2,"",IF(F2461=[3]Pav.tvarkyklė!$B$13,"",IF(ISBLANK(R2461),"X","")))</f>
        <v/>
      </c>
      <c r="P2461" s="91"/>
      <c r="Q2461" s="63"/>
      <c r="R2461" s="63"/>
      <c r="S2461" s="63"/>
      <c r="T2461" s="63"/>
      <c r="U2461" s="34" t="str">
        <f>IFERROR(INDEX('[3]5.Grup_T'!$G$4:$G$22,MATCH('6.Turtas'!E2461,'[3]5.Grup_T'!$E$4:$E$22,0)),"0")</f>
        <v>0</v>
      </c>
      <c r="V2461" s="35">
        <f t="shared" si="535"/>
        <v>0</v>
      </c>
      <c r="W2461" s="35">
        <f>IF(NOT(ISBLANK(H2461)),(12-DATEDIF(H2461,'[3]1.Pradzia'!$D$13,"m")),0)</f>
        <v>0</v>
      </c>
      <c r="X2461" s="35">
        <f t="shared" si="536"/>
        <v>0</v>
      </c>
      <c r="Y2461" s="35">
        <f t="shared" si="532"/>
        <v>0</v>
      </c>
      <c r="Z2461" s="35">
        <f t="shared" si="544"/>
        <v>0</v>
      </c>
      <c r="AA2461" s="36">
        <f t="shared" si="537"/>
        <v>0</v>
      </c>
      <c r="AB2461" s="36">
        <f t="shared" si="538"/>
        <v>0</v>
      </c>
      <c r="AC2461" s="37">
        <f t="shared" si="539"/>
        <v>0</v>
      </c>
      <c r="AD2461" s="35">
        <f>IF(OR(YEAR(G2461)&lt;2019,O2461="X"),0,IF(ISBLANK(H2461),DATEDIF(G2461,'[3]1.Pradzia'!$D$13,"M"),DATEDIF(G2461,H2461,"m")))</f>
        <v>0</v>
      </c>
      <c r="AE2461" s="37">
        <f>IF(E2461='[3]5.Grup_T'!$E$20,0,IF(AD2461&lt;&gt;0,M2461/V2461*MIN(12,AD2461),0))</f>
        <v>0</v>
      </c>
      <c r="AF2461" s="37">
        <f t="shared" si="540"/>
        <v>0</v>
      </c>
      <c r="AG2461" s="37">
        <f t="shared" si="541"/>
        <v>0</v>
      </c>
      <c r="AH2461" s="37">
        <f t="shared" si="542"/>
        <v>0</v>
      </c>
      <c r="AI2461" s="35" t="str">
        <f t="shared" si="543"/>
        <v>Nusidėvėjęs</v>
      </c>
      <c r="AJ2461" s="38" t="str">
        <f>IF(AND(F2461&lt;&gt;[3]Pav.tvarkyklė!$B$12,F2461&lt;&gt;[3]Pav.tvarkyklė!$B$13),"GVTNT","X")</f>
        <v>GVTNT</v>
      </c>
      <c r="AK2461" s="39">
        <f t="shared" si="545"/>
        <v>0</v>
      </c>
      <c r="AL2461" s="41"/>
      <c r="AM2461" s="41"/>
      <c r="AN2461" s="41">
        <f t="shared" si="533"/>
        <v>1900</v>
      </c>
      <c r="AO2461" s="41"/>
      <c r="AP2461" s="41"/>
      <c r="AQ2461" s="41"/>
      <c r="AR2461" s="42"/>
      <c r="AS2461" s="42"/>
      <c r="AU2461" s="43">
        <f t="shared" si="534"/>
        <v>0</v>
      </c>
    </row>
    <row r="2462" spans="1:47" ht="15" customHeight="1" x14ac:dyDescent="0.25">
      <c r="A2462" s="11"/>
      <c r="B2462" s="19">
        <v>2631</v>
      </c>
      <c r="C2462" s="74"/>
      <c r="D2462" s="77"/>
      <c r="E2462" s="78"/>
      <c r="F2462" s="78"/>
      <c r="G2462" s="80"/>
      <c r="H2462" s="49"/>
      <c r="I2462" s="79"/>
      <c r="J2462" s="27"/>
      <c r="K2462" s="27"/>
      <c r="L2462" s="79"/>
      <c r="M2462" s="81"/>
      <c r="N2462" s="29">
        <v>0</v>
      </c>
      <c r="O2462" s="30" t="str">
        <f>IF(G2462&lt;=$N$2,"",IF(F2462=[3]Pav.tvarkyklė!$B$13,"",IF(ISBLANK(R2462),"X","")))</f>
        <v/>
      </c>
      <c r="P2462" s="91"/>
      <c r="Q2462" s="63"/>
      <c r="R2462" s="63"/>
      <c r="S2462" s="63"/>
      <c r="T2462" s="63"/>
      <c r="U2462" s="34" t="str">
        <f>IFERROR(INDEX('[3]5.Grup_T'!$G$4:$G$22,MATCH('6.Turtas'!E2462,'[3]5.Grup_T'!$E$4:$E$22,0)),"0")</f>
        <v>0</v>
      </c>
      <c r="V2462" s="35">
        <f t="shared" si="535"/>
        <v>0</v>
      </c>
      <c r="W2462" s="35">
        <f>IF(NOT(ISBLANK(H2462)),(12-DATEDIF(H2462,'[3]1.Pradzia'!$D$13,"m")),0)</f>
        <v>0</v>
      </c>
      <c r="X2462" s="35">
        <f t="shared" si="536"/>
        <v>0</v>
      </c>
      <c r="Y2462" s="35">
        <f t="shared" si="532"/>
        <v>0</v>
      </c>
      <c r="Z2462" s="35">
        <f t="shared" si="544"/>
        <v>0</v>
      </c>
      <c r="AA2462" s="36">
        <f t="shared" si="537"/>
        <v>0</v>
      </c>
      <c r="AB2462" s="36">
        <f t="shared" si="538"/>
        <v>0</v>
      </c>
      <c r="AC2462" s="37">
        <f t="shared" si="539"/>
        <v>0</v>
      </c>
      <c r="AD2462" s="35">
        <f>IF(OR(YEAR(G2462)&lt;2019,O2462="X"),0,IF(ISBLANK(H2462),DATEDIF(G2462,'[3]1.Pradzia'!$D$13,"M"),DATEDIF(G2462,H2462,"m")))</f>
        <v>0</v>
      </c>
      <c r="AE2462" s="37">
        <f>IF(E2462='[3]5.Grup_T'!$E$20,0,IF(AD2462&lt;&gt;0,M2462/V2462*MIN(12,AD2462),0))</f>
        <v>0</v>
      </c>
      <c r="AF2462" s="37">
        <f t="shared" si="540"/>
        <v>0</v>
      </c>
      <c r="AG2462" s="37">
        <f t="shared" si="541"/>
        <v>0</v>
      </c>
      <c r="AH2462" s="37">
        <f t="shared" si="542"/>
        <v>0</v>
      </c>
      <c r="AI2462" s="35" t="str">
        <f t="shared" si="543"/>
        <v>Nusidėvėjęs</v>
      </c>
      <c r="AJ2462" s="38" t="str">
        <f>IF(AND(F2462&lt;&gt;[3]Pav.tvarkyklė!$B$12,F2462&lt;&gt;[3]Pav.tvarkyklė!$B$13),"GVTNT","X")</f>
        <v>GVTNT</v>
      </c>
      <c r="AK2462" s="39">
        <f t="shared" si="545"/>
        <v>0</v>
      </c>
      <c r="AL2462" s="41"/>
      <c r="AM2462" s="41"/>
      <c r="AN2462" s="41">
        <f t="shared" si="533"/>
        <v>1900</v>
      </c>
      <c r="AO2462" s="41"/>
      <c r="AP2462" s="41"/>
      <c r="AQ2462" s="41"/>
      <c r="AR2462" s="42"/>
      <c r="AS2462" s="42"/>
      <c r="AU2462" s="43">
        <f t="shared" si="534"/>
        <v>0</v>
      </c>
    </row>
    <row r="2463" spans="1:47" ht="15" customHeight="1" x14ac:dyDescent="0.25">
      <c r="A2463" s="11"/>
      <c r="B2463" s="19">
        <v>2632</v>
      </c>
      <c r="C2463" s="74"/>
      <c r="D2463" s="77"/>
      <c r="E2463" s="78"/>
      <c r="F2463" s="78"/>
      <c r="G2463" s="80"/>
      <c r="H2463" s="49"/>
      <c r="I2463" s="79"/>
      <c r="J2463" s="27"/>
      <c r="K2463" s="27"/>
      <c r="L2463" s="79"/>
      <c r="M2463" s="81"/>
      <c r="N2463" s="29">
        <v>0</v>
      </c>
      <c r="O2463" s="30" t="str">
        <f>IF(G2463&lt;=$N$2,"",IF(F2463=[3]Pav.tvarkyklė!$B$13,"",IF(ISBLANK(R2463),"X","")))</f>
        <v/>
      </c>
      <c r="P2463" s="91"/>
      <c r="Q2463" s="63"/>
      <c r="R2463" s="63"/>
      <c r="S2463" s="63"/>
      <c r="T2463" s="63"/>
      <c r="U2463" s="34" t="str">
        <f>IFERROR(INDEX('[3]5.Grup_T'!$G$4:$G$22,MATCH('6.Turtas'!E2463,'[3]5.Grup_T'!$E$4:$E$22,0)),"0")</f>
        <v>0</v>
      </c>
      <c r="V2463" s="35">
        <f t="shared" si="535"/>
        <v>0</v>
      </c>
      <c r="W2463" s="35">
        <f>IF(NOT(ISBLANK(H2463)),(12-DATEDIF(H2463,'[3]1.Pradzia'!$D$13,"m")),0)</f>
        <v>0</v>
      </c>
      <c r="X2463" s="35">
        <f t="shared" si="536"/>
        <v>0</v>
      </c>
      <c r="Y2463" s="35">
        <f t="shared" si="532"/>
        <v>0</v>
      </c>
      <c r="Z2463" s="35">
        <f t="shared" si="544"/>
        <v>0</v>
      </c>
      <c r="AA2463" s="36">
        <f t="shared" si="537"/>
        <v>0</v>
      </c>
      <c r="AB2463" s="36">
        <f t="shared" si="538"/>
        <v>0</v>
      </c>
      <c r="AC2463" s="37">
        <f t="shared" si="539"/>
        <v>0</v>
      </c>
      <c r="AD2463" s="35">
        <f>IF(OR(YEAR(G2463)&lt;2019,O2463="X"),0,IF(ISBLANK(H2463),DATEDIF(G2463,'[3]1.Pradzia'!$D$13,"M"),DATEDIF(G2463,H2463,"m")))</f>
        <v>0</v>
      </c>
      <c r="AE2463" s="37">
        <f>IF(E2463='[3]5.Grup_T'!$E$20,0,IF(AD2463&lt;&gt;0,M2463/V2463*MIN(12,AD2463),0))</f>
        <v>0</v>
      </c>
      <c r="AF2463" s="37">
        <f t="shared" si="540"/>
        <v>0</v>
      </c>
      <c r="AG2463" s="37">
        <f t="shared" si="541"/>
        <v>0</v>
      </c>
      <c r="AH2463" s="37">
        <f t="shared" si="542"/>
        <v>0</v>
      </c>
      <c r="AI2463" s="35" t="str">
        <f t="shared" si="543"/>
        <v>Nusidėvėjęs</v>
      </c>
      <c r="AJ2463" s="38" t="str">
        <f>IF(AND(F2463&lt;&gt;[3]Pav.tvarkyklė!$B$12,F2463&lt;&gt;[3]Pav.tvarkyklė!$B$13),"GVTNT","X")</f>
        <v>GVTNT</v>
      </c>
      <c r="AK2463" s="39">
        <f t="shared" si="545"/>
        <v>0</v>
      </c>
      <c r="AL2463" s="41"/>
      <c r="AM2463" s="41"/>
      <c r="AN2463" s="41">
        <f t="shared" si="533"/>
        <v>1900</v>
      </c>
      <c r="AO2463" s="41"/>
      <c r="AP2463" s="41"/>
      <c r="AQ2463" s="41"/>
      <c r="AR2463" s="42"/>
      <c r="AS2463" s="42"/>
      <c r="AU2463" s="43">
        <f t="shared" si="534"/>
        <v>0</v>
      </c>
    </row>
    <row r="2464" spans="1:47" ht="15" customHeight="1" x14ac:dyDescent="0.25">
      <c r="A2464" s="11"/>
      <c r="B2464" s="19">
        <v>2633</v>
      </c>
      <c r="C2464" s="74"/>
      <c r="D2464" s="77"/>
      <c r="E2464" s="78"/>
      <c r="F2464" s="78"/>
      <c r="G2464" s="80"/>
      <c r="H2464" s="49"/>
      <c r="I2464" s="79"/>
      <c r="J2464" s="27"/>
      <c r="K2464" s="27"/>
      <c r="L2464" s="79"/>
      <c r="M2464" s="81"/>
      <c r="N2464" s="29">
        <v>0</v>
      </c>
      <c r="O2464" s="30" t="str">
        <f>IF(G2464&lt;=$N$2,"",IF(F2464=[3]Pav.tvarkyklė!$B$13,"",IF(ISBLANK(R2464),"X","")))</f>
        <v/>
      </c>
      <c r="P2464" s="91"/>
      <c r="Q2464" s="63"/>
      <c r="R2464" s="63"/>
      <c r="S2464" s="63"/>
      <c r="T2464" s="63"/>
      <c r="U2464" s="34" t="str">
        <f>IFERROR(INDEX('[3]5.Grup_T'!$G$4:$G$22,MATCH('6.Turtas'!E2464,'[3]5.Grup_T'!$E$4:$E$22,0)),"0")</f>
        <v>0</v>
      </c>
      <c r="V2464" s="35">
        <f t="shared" si="535"/>
        <v>0</v>
      </c>
      <c r="W2464" s="35">
        <f>IF(NOT(ISBLANK(H2464)),(12-DATEDIF(H2464,'[3]1.Pradzia'!$D$13,"m")),0)</f>
        <v>0</v>
      </c>
      <c r="X2464" s="35">
        <f t="shared" si="536"/>
        <v>0</v>
      </c>
      <c r="Y2464" s="35">
        <f t="shared" si="532"/>
        <v>0</v>
      </c>
      <c r="Z2464" s="35">
        <f t="shared" si="544"/>
        <v>0</v>
      </c>
      <c r="AA2464" s="36">
        <f t="shared" si="537"/>
        <v>0</v>
      </c>
      <c r="AB2464" s="36">
        <f t="shared" si="538"/>
        <v>0</v>
      </c>
      <c r="AC2464" s="37">
        <f t="shared" si="539"/>
        <v>0</v>
      </c>
      <c r="AD2464" s="35">
        <f>IF(OR(YEAR(G2464)&lt;2019,O2464="X"),0,IF(ISBLANK(H2464),DATEDIF(G2464,'[3]1.Pradzia'!$D$13,"M"),DATEDIF(G2464,H2464,"m")))</f>
        <v>0</v>
      </c>
      <c r="AE2464" s="37">
        <f>IF(E2464='[3]5.Grup_T'!$E$20,0,IF(AD2464&lt;&gt;0,M2464/V2464*MIN(12,AD2464),0))</f>
        <v>0</v>
      </c>
      <c r="AF2464" s="37">
        <f t="shared" si="540"/>
        <v>0</v>
      </c>
      <c r="AG2464" s="37">
        <f t="shared" si="541"/>
        <v>0</v>
      </c>
      <c r="AH2464" s="37">
        <f t="shared" si="542"/>
        <v>0</v>
      </c>
      <c r="AI2464" s="35" t="str">
        <f t="shared" si="543"/>
        <v>Nusidėvėjęs</v>
      </c>
      <c r="AJ2464" s="38" t="str">
        <f>IF(AND(F2464&lt;&gt;[3]Pav.tvarkyklė!$B$12,F2464&lt;&gt;[3]Pav.tvarkyklė!$B$13),"GVTNT","X")</f>
        <v>GVTNT</v>
      </c>
      <c r="AK2464" s="39">
        <f t="shared" si="545"/>
        <v>0</v>
      </c>
      <c r="AL2464" s="41"/>
      <c r="AM2464" s="41"/>
      <c r="AN2464" s="41">
        <f t="shared" si="533"/>
        <v>1900</v>
      </c>
      <c r="AO2464" s="41"/>
      <c r="AP2464" s="41"/>
      <c r="AQ2464" s="41"/>
      <c r="AR2464" s="42"/>
      <c r="AS2464" s="42"/>
      <c r="AU2464" s="43">
        <f t="shared" si="534"/>
        <v>0</v>
      </c>
    </row>
    <row r="2465" spans="1:47" ht="15" customHeight="1" x14ac:dyDescent="0.25">
      <c r="A2465" s="11"/>
      <c r="B2465" s="19">
        <v>2634</v>
      </c>
      <c r="C2465" s="74"/>
      <c r="D2465" s="77"/>
      <c r="E2465" s="78"/>
      <c r="F2465" s="78"/>
      <c r="G2465" s="80"/>
      <c r="H2465" s="49"/>
      <c r="I2465" s="79"/>
      <c r="J2465" s="27"/>
      <c r="K2465" s="27"/>
      <c r="L2465" s="79"/>
      <c r="M2465" s="81"/>
      <c r="N2465" s="29">
        <v>0</v>
      </c>
      <c r="O2465" s="30" t="str">
        <f>IF(G2465&lt;=$N$2,"",IF(F2465=[3]Pav.tvarkyklė!$B$13,"",IF(ISBLANK(R2465),"X","")))</f>
        <v/>
      </c>
      <c r="P2465" s="91"/>
      <c r="Q2465" s="63"/>
      <c r="R2465" s="63"/>
      <c r="S2465" s="63"/>
      <c r="T2465" s="63"/>
      <c r="U2465" s="34" t="str">
        <f>IFERROR(INDEX('[3]5.Grup_T'!$G$4:$G$22,MATCH('6.Turtas'!E2465,'[3]5.Grup_T'!$E$4:$E$22,0)),"0")</f>
        <v>0</v>
      </c>
      <c r="V2465" s="35">
        <f t="shared" si="535"/>
        <v>0</v>
      </c>
      <c r="W2465" s="35">
        <f>IF(NOT(ISBLANK(H2465)),(12-DATEDIF(H2465,'[3]1.Pradzia'!$D$13,"m")),0)</f>
        <v>0</v>
      </c>
      <c r="X2465" s="35">
        <f t="shared" si="536"/>
        <v>0</v>
      </c>
      <c r="Y2465" s="35">
        <f t="shared" si="532"/>
        <v>0</v>
      </c>
      <c r="Z2465" s="35">
        <f t="shared" si="544"/>
        <v>0</v>
      </c>
      <c r="AA2465" s="36">
        <f t="shared" si="537"/>
        <v>0</v>
      </c>
      <c r="AB2465" s="36">
        <f t="shared" si="538"/>
        <v>0</v>
      </c>
      <c r="AC2465" s="37">
        <f t="shared" si="539"/>
        <v>0</v>
      </c>
      <c r="AD2465" s="35">
        <f>IF(OR(YEAR(G2465)&lt;2019,O2465="X"),0,IF(ISBLANK(H2465),DATEDIF(G2465,'[3]1.Pradzia'!$D$13,"M"),DATEDIF(G2465,H2465,"m")))</f>
        <v>0</v>
      </c>
      <c r="AE2465" s="37">
        <f>IF(E2465='[3]5.Grup_T'!$E$20,0,IF(AD2465&lt;&gt;0,M2465/V2465*MIN(12,AD2465),0))</f>
        <v>0</v>
      </c>
      <c r="AF2465" s="37">
        <f t="shared" si="540"/>
        <v>0</v>
      </c>
      <c r="AG2465" s="37">
        <f t="shared" si="541"/>
        <v>0</v>
      </c>
      <c r="AH2465" s="37">
        <f t="shared" si="542"/>
        <v>0</v>
      </c>
      <c r="AI2465" s="35" t="str">
        <f t="shared" si="543"/>
        <v>Nusidėvėjęs</v>
      </c>
      <c r="AJ2465" s="38" t="str">
        <f>IF(AND(F2465&lt;&gt;[3]Pav.tvarkyklė!$B$12,F2465&lt;&gt;[3]Pav.tvarkyklė!$B$13),"GVTNT","X")</f>
        <v>GVTNT</v>
      </c>
      <c r="AK2465" s="39">
        <f t="shared" si="545"/>
        <v>0</v>
      </c>
      <c r="AL2465" s="41"/>
      <c r="AM2465" s="41"/>
      <c r="AN2465" s="41">
        <f t="shared" si="533"/>
        <v>1900</v>
      </c>
      <c r="AO2465" s="41"/>
      <c r="AP2465" s="41"/>
      <c r="AQ2465" s="41"/>
      <c r="AR2465" s="42"/>
      <c r="AS2465" s="42"/>
      <c r="AU2465" s="43">
        <f t="shared" si="534"/>
        <v>0</v>
      </c>
    </row>
    <row r="2466" spans="1:47" ht="15" customHeight="1" x14ac:dyDescent="0.25">
      <c r="A2466" s="11"/>
      <c r="B2466" s="19">
        <v>2635</v>
      </c>
      <c r="C2466" s="74"/>
      <c r="D2466" s="77"/>
      <c r="E2466" s="78"/>
      <c r="F2466" s="78"/>
      <c r="G2466" s="80"/>
      <c r="H2466" s="49"/>
      <c r="I2466" s="79"/>
      <c r="J2466" s="27"/>
      <c r="K2466" s="27"/>
      <c r="L2466" s="79"/>
      <c r="M2466" s="81"/>
      <c r="N2466" s="29">
        <v>0</v>
      </c>
      <c r="O2466" s="30" t="str">
        <f>IF(G2466&lt;=$N$2,"",IF(F2466=[3]Pav.tvarkyklė!$B$13,"",IF(ISBLANK(R2466),"X","")))</f>
        <v/>
      </c>
      <c r="P2466" s="91"/>
      <c r="Q2466" s="63"/>
      <c r="R2466" s="63"/>
      <c r="S2466" s="63"/>
      <c r="T2466" s="63"/>
      <c r="U2466" s="34" t="str">
        <f>IFERROR(INDEX('[3]5.Grup_T'!$G$4:$G$22,MATCH('6.Turtas'!E2466,'[3]5.Grup_T'!$E$4:$E$22,0)),"0")</f>
        <v>0</v>
      </c>
      <c r="V2466" s="35">
        <f t="shared" si="535"/>
        <v>0</v>
      </c>
      <c r="W2466" s="35">
        <f>IF(NOT(ISBLANK(H2466)),(12-DATEDIF(H2466,'[3]1.Pradzia'!$D$13,"m")),0)</f>
        <v>0</v>
      </c>
      <c r="X2466" s="35">
        <f t="shared" si="536"/>
        <v>0</v>
      </c>
      <c r="Y2466" s="35">
        <f t="shared" si="532"/>
        <v>0</v>
      </c>
      <c r="Z2466" s="35">
        <f t="shared" si="544"/>
        <v>0</v>
      </c>
      <c r="AA2466" s="36">
        <f t="shared" si="537"/>
        <v>0</v>
      </c>
      <c r="AB2466" s="36">
        <f t="shared" si="538"/>
        <v>0</v>
      </c>
      <c r="AC2466" s="37">
        <f t="shared" si="539"/>
        <v>0</v>
      </c>
      <c r="AD2466" s="35">
        <f>IF(OR(YEAR(G2466)&lt;2019,O2466="X"),0,IF(ISBLANK(H2466),DATEDIF(G2466,'[3]1.Pradzia'!$D$13,"M"),DATEDIF(G2466,H2466,"m")))</f>
        <v>0</v>
      </c>
      <c r="AE2466" s="37">
        <f>IF(E2466='[3]5.Grup_T'!$E$20,0,IF(AD2466&lt;&gt;0,M2466/V2466*MIN(12,AD2466),0))</f>
        <v>0</v>
      </c>
      <c r="AF2466" s="37">
        <f t="shared" si="540"/>
        <v>0</v>
      </c>
      <c r="AG2466" s="37">
        <f t="shared" si="541"/>
        <v>0</v>
      </c>
      <c r="AH2466" s="37">
        <f t="shared" si="542"/>
        <v>0</v>
      </c>
      <c r="AI2466" s="35" t="str">
        <f t="shared" si="543"/>
        <v>Nusidėvėjęs</v>
      </c>
      <c r="AJ2466" s="38" t="str">
        <f>IF(AND(F2466&lt;&gt;[3]Pav.tvarkyklė!$B$12,F2466&lt;&gt;[3]Pav.tvarkyklė!$B$13),"GVTNT","X")</f>
        <v>GVTNT</v>
      </c>
      <c r="AK2466" s="39">
        <f t="shared" si="545"/>
        <v>0</v>
      </c>
      <c r="AL2466" s="41"/>
      <c r="AM2466" s="41"/>
      <c r="AN2466" s="41">
        <f t="shared" si="533"/>
        <v>1900</v>
      </c>
      <c r="AO2466" s="41"/>
      <c r="AP2466" s="41"/>
      <c r="AQ2466" s="41"/>
      <c r="AR2466" s="42"/>
      <c r="AS2466" s="42"/>
      <c r="AU2466" s="43">
        <f t="shared" si="534"/>
        <v>0</v>
      </c>
    </row>
    <row r="2467" spans="1:47" ht="15" customHeight="1" x14ac:dyDescent="0.25">
      <c r="A2467" s="11"/>
      <c r="B2467" s="19">
        <v>2636</v>
      </c>
      <c r="C2467" s="74"/>
      <c r="D2467" s="77"/>
      <c r="E2467" s="78"/>
      <c r="F2467" s="78"/>
      <c r="G2467" s="80"/>
      <c r="H2467" s="49"/>
      <c r="I2467" s="79"/>
      <c r="J2467" s="27"/>
      <c r="K2467" s="27"/>
      <c r="L2467" s="79"/>
      <c r="M2467" s="81"/>
      <c r="N2467" s="29">
        <v>0</v>
      </c>
      <c r="O2467" s="30" t="str">
        <f>IF(G2467&lt;=$N$2,"",IF(F2467=[3]Pav.tvarkyklė!$B$13,"",IF(ISBLANK(R2467),"X","")))</f>
        <v/>
      </c>
      <c r="P2467" s="91"/>
      <c r="Q2467" s="63"/>
      <c r="R2467" s="63"/>
      <c r="S2467" s="63"/>
      <c r="T2467" s="63"/>
      <c r="U2467" s="34" t="str">
        <f>IFERROR(INDEX('[3]5.Grup_T'!$G$4:$G$22,MATCH('6.Turtas'!E2467,'[3]5.Grup_T'!$E$4:$E$22,0)),"0")</f>
        <v>0</v>
      </c>
      <c r="V2467" s="35">
        <f t="shared" si="535"/>
        <v>0</v>
      </c>
      <c r="W2467" s="35">
        <f>IF(NOT(ISBLANK(H2467)),(12-DATEDIF(H2467,'[3]1.Pradzia'!$D$13,"m")),0)</f>
        <v>0</v>
      </c>
      <c r="X2467" s="35">
        <f t="shared" si="536"/>
        <v>0</v>
      </c>
      <c r="Y2467" s="35">
        <f t="shared" si="532"/>
        <v>0</v>
      </c>
      <c r="Z2467" s="35">
        <f t="shared" si="544"/>
        <v>0</v>
      </c>
      <c r="AA2467" s="36">
        <f t="shared" si="537"/>
        <v>0</v>
      </c>
      <c r="AB2467" s="36">
        <f t="shared" si="538"/>
        <v>0</v>
      </c>
      <c r="AC2467" s="37">
        <f t="shared" si="539"/>
        <v>0</v>
      </c>
      <c r="AD2467" s="35">
        <f>IF(OR(YEAR(G2467)&lt;2019,O2467="X"),0,IF(ISBLANK(H2467),DATEDIF(G2467,'[3]1.Pradzia'!$D$13,"M"),DATEDIF(G2467,H2467,"m")))</f>
        <v>0</v>
      </c>
      <c r="AE2467" s="37">
        <f>IF(E2467='[3]5.Grup_T'!$E$20,0,IF(AD2467&lt;&gt;0,M2467/V2467*MIN(12,AD2467),0))</f>
        <v>0</v>
      </c>
      <c r="AF2467" s="37">
        <f t="shared" si="540"/>
        <v>0</v>
      </c>
      <c r="AG2467" s="37">
        <f t="shared" si="541"/>
        <v>0</v>
      </c>
      <c r="AH2467" s="37">
        <f t="shared" si="542"/>
        <v>0</v>
      </c>
      <c r="AI2467" s="35" t="str">
        <f t="shared" si="543"/>
        <v>Nusidėvėjęs</v>
      </c>
      <c r="AJ2467" s="38" t="str">
        <f>IF(AND(F2467&lt;&gt;[3]Pav.tvarkyklė!$B$12,F2467&lt;&gt;[3]Pav.tvarkyklė!$B$13),"GVTNT","X")</f>
        <v>GVTNT</v>
      </c>
      <c r="AK2467" s="39">
        <f t="shared" si="545"/>
        <v>0</v>
      </c>
      <c r="AL2467" s="41"/>
      <c r="AM2467" s="41"/>
      <c r="AN2467" s="41">
        <f t="shared" si="533"/>
        <v>1900</v>
      </c>
      <c r="AO2467" s="41"/>
      <c r="AP2467" s="41"/>
      <c r="AQ2467" s="41"/>
      <c r="AR2467" s="42"/>
      <c r="AS2467" s="42"/>
      <c r="AU2467" s="43">
        <f t="shared" si="534"/>
        <v>0</v>
      </c>
    </row>
    <row r="2468" spans="1:47" ht="15" customHeight="1" x14ac:dyDescent="0.25">
      <c r="A2468" s="11"/>
      <c r="B2468" s="19">
        <v>2637</v>
      </c>
      <c r="C2468" s="74"/>
      <c r="D2468" s="77"/>
      <c r="E2468" s="75"/>
      <c r="F2468" s="78"/>
      <c r="G2468" s="80"/>
      <c r="H2468" s="49"/>
      <c r="I2468" s="79"/>
      <c r="J2468" s="27"/>
      <c r="K2468" s="27"/>
      <c r="L2468" s="79"/>
      <c r="M2468" s="81"/>
      <c r="N2468" s="29">
        <v>0</v>
      </c>
      <c r="O2468" s="30" t="str">
        <f>IF(G2468&lt;=$N$2,"",IF(F2468=[3]Pav.tvarkyklė!$B$13,"",IF(ISBLANK(R2468),"X","")))</f>
        <v/>
      </c>
      <c r="P2468" s="91"/>
      <c r="Q2468" s="63"/>
      <c r="R2468" s="63"/>
      <c r="S2468" s="63"/>
      <c r="T2468" s="63"/>
      <c r="U2468" s="34" t="str">
        <f>IFERROR(INDEX('[3]5.Grup_T'!$G$4:$G$22,MATCH('6.Turtas'!E2468,'[3]5.Grup_T'!$E$4:$E$22,0)),"0")</f>
        <v>0</v>
      </c>
      <c r="V2468" s="35">
        <f t="shared" si="535"/>
        <v>0</v>
      </c>
      <c r="W2468" s="35">
        <f>IF(NOT(ISBLANK(H2468)),(12-DATEDIF(H2468,'[3]1.Pradzia'!$D$13,"m")),0)</f>
        <v>0</v>
      </c>
      <c r="X2468" s="35">
        <f t="shared" si="536"/>
        <v>0</v>
      </c>
      <c r="Y2468" s="35">
        <f t="shared" si="532"/>
        <v>0</v>
      </c>
      <c r="Z2468" s="35">
        <f t="shared" si="544"/>
        <v>0</v>
      </c>
      <c r="AA2468" s="36">
        <f t="shared" si="537"/>
        <v>0</v>
      </c>
      <c r="AB2468" s="36">
        <f t="shared" si="538"/>
        <v>0</v>
      </c>
      <c r="AC2468" s="37">
        <f t="shared" si="539"/>
        <v>0</v>
      </c>
      <c r="AD2468" s="35">
        <f>IF(OR(YEAR(G2468)&lt;2019,O2468="X"),0,IF(ISBLANK(H2468),DATEDIF(G2468,'[3]1.Pradzia'!$D$13,"M"),DATEDIF(G2468,H2468,"m")))</f>
        <v>0</v>
      </c>
      <c r="AE2468" s="37">
        <f>IF(E2468='[3]5.Grup_T'!$E$20,0,IF(AD2468&lt;&gt;0,M2468/V2468*MIN(12,AD2468),0))</f>
        <v>0</v>
      </c>
      <c r="AF2468" s="37">
        <f t="shared" si="540"/>
        <v>0</v>
      </c>
      <c r="AG2468" s="37">
        <f t="shared" si="541"/>
        <v>0</v>
      </c>
      <c r="AH2468" s="37">
        <f t="shared" si="542"/>
        <v>0</v>
      </c>
      <c r="AI2468" s="35" t="str">
        <f t="shared" si="543"/>
        <v>Nusidėvėjęs</v>
      </c>
      <c r="AJ2468" s="38" t="str">
        <f>IF(AND(F2468&lt;&gt;[3]Pav.tvarkyklė!$B$12,F2468&lt;&gt;[3]Pav.tvarkyklė!$B$13),"GVTNT","X")</f>
        <v>GVTNT</v>
      </c>
      <c r="AK2468" s="39">
        <f t="shared" si="545"/>
        <v>0</v>
      </c>
      <c r="AL2468" s="41"/>
      <c r="AM2468" s="41"/>
      <c r="AN2468" s="41">
        <f t="shared" si="533"/>
        <v>1900</v>
      </c>
      <c r="AO2468" s="41"/>
      <c r="AP2468" s="41"/>
      <c r="AQ2468" s="41"/>
      <c r="AR2468" s="42"/>
      <c r="AS2468" s="42"/>
      <c r="AU2468" s="43">
        <f t="shared" si="534"/>
        <v>0</v>
      </c>
    </row>
    <row r="2469" spans="1:47" ht="15" customHeight="1" x14ac:dyDescent="0.25">
      <c r="A2469" s="11"/>
      <c r="B2469" s="19">
        <v>2638</v>
      </c>
      <c r="C2469" s="74"/>
      <c r="D2469" s="77"/>
      <c r="E2469" s="78"/>
      <c r="F2469" s="78"/>
      <c r="G2469" s="80"/>
      <c r="H2469" s="49"/>
      <c r="I2469" s="79"/>
      <c r="J2469" s="27"/>
      <c r="K2469" s="27"/>
      <c r="L2469" s="79"/>
      <c r="M2469" s="81"/>
      <c r="N2469" s="29">
        <v>0</v>
      </c>
      <c r="O2469" s="30" t="str">
        <f>IF(G2469&lt;=$N$2,"",IF(F2469=[3]Pav.tvarkyklė!$B$13,"",IF(ISBLANK(R2469),"X","")))</f>
        <v/>
      </c>
      <c r="P2469" s="91"/>
      <c r="Q2469" s="63"/>
      <c r="R2469" s="63"/>
      <c r="S2469" s="63"/>
      <c r="T2469" s="63"/>
      <c r="U2469" s="34" t="str">
        <f>IFERROR(INDEX('[3]5.Grup_T'!$G$4:$G$22,MATCH('6.Turtas'!E2469,'[3]5.Grup_T'!$E$4:$E$22,0)),"0")</f>
        <v>0</v>
      </c>
      <c r="V2469" s="35">
        <f t="shared" si="535"/>
        <v>0</v>
      </c>
      <c r="W2469" s="35">
        <f>IF(NOT(ISBLANK(H2469)),(12-DATEDIF(H2469,'[3]1.Pradzia'!$D$13,"m")),0)</f>
        <v>0</v>
      </c>
      <c r="X2469" s="35">
        <f t="shared" si="536"/>
        <v>0</v>
      </c>
      <c r="Y2469" s="35">
        <f t="shared" si="532"/>
        <v>0</v>
      </c>
      <c r="Z2469" s="35">
        <f t="shared" si="544"/>
        <v>0</v>
      </c>
      <c r="AA2469" s="36">
        <f t="shared" si="537"/>
        <v>0</v>
      </c>
      <c r="AB2469" s="36">
        <f t="shared" si="538"/>
        <v>0</v>
      </c>
      <c r="AC2469" s="37">
        <f t="shared" si="539"/>
        <v>0</v>
      </c>
      <c r="AD2469" s="35">
        <f>IF(OR(YEAR(G2469)&lt;2019,O2469="X"),0,IF(ISBLANK(H2469),DATEDIF(G2469,'[3]1.Pradzia'!$D$13,"M"),DATEDIF(G2469,H2469,"m")))</f>
        <v>0</v>
      </c>
      <c r="AE2469" s="37">
        <f>IF(E2469='[3]5.Grup_T'!$E$20,0,IF(AD2469&lt;&gt;0,M2469/V2469*MIN(12,AD2469),0))</f>
        <v>0</v>
      </c>
      <c r="AF2469" s="37">
        <f t="shared" si="540"/>
        <v>0</v>
      </c>
      <c r="AG2469" s="37">
        <f t="shared" si="541"/>
        <v>0</v>
      </c>
      <c r="AH2469" s="37">
        <f t="shared" si="542"/>
        <v>0</v>
      </c>
      <c r="AI2469" s="35" t="str">
        <f t="shared" si="543"/>
        <v>Nusidėvėjęs</v>
      </c>
      <c r="AJ2469" s="38" t="str">
        <f>IF(AND(F2469&lt;&gt;[3]Pav.tvarkyklė!$B$12,F2469&lt;&gt;[3]Pav.tvarkyklė!$B$13),"GVTNT","X")</f>
        <v>GVTNT</v>
      </c>
      <c r="AK2469" s="39">
        <f t="shared" si="545"/>
        <v>0</v>
      </c>
      <c r="AL2469" s="41"/>
      <c r="AM2469" s="41"/>
      <c r="AN2469" s="41">
        <f t="shared" si="533"/>
        <v>1900</v>
      </c>
      <c r="AO2469" s="41"/>
      <c r="AP2469" s="41"/>
      <c r="AQ2469" s="41"/>
      <c r="AR2469" s="42"/>
      <c r="AS2469" s="42"/>
      <c r="AU2469" s="43">
        <f t="shared" si="534"/>
        <v>0</v>
      </c>
    </row>
    <row r="2470" spans="1:47" ht="15" customHeight="1" x14ac:dyDescent="0.25">
      <c r="A2470" s="11"/>
      <c r="B2470" s="19">
        <v>2639</v>
      </c>
      <c r="C2470" s="74"/>
      <c r="D2470" s="77"/>
      <c r="E2470" s="78"/>
      <c r="F2470" s="78"/>
      <c r="G2470" s="80"/>
      <c r="H2470" s="49"/>
      <c r="I2470" s="79"/>
      <c r="J2470" s="27"/>
      <c r="K2470" s="27"/>
      <c r="L2470" s="79"/>
      <c r="M2470" s="81"/>
      <c r="N2470" s="29">
        <v>0</v>
      </c>
      <c r="O2470" s="30" t="str">
        <f>IF(G2470&lt;=$N$2,"",IF(F2470=[3]Pav.tvarkyklė!$B$13,"",IF(ISBLANK(R2470),"X","")))</f>
        <v/>
      </c>
      <c r="P2470" s="91"/>
      <c r="Q2470" s="63"/>
      <c r="R2470" s="63"/>
      <c r="S2470" s="63"/>
      <c r="T2470" s="63"/>
      <c r="U2470" s="34" t="str">
        <f>IFERROR(INDEX('[3]5.Grup_T'!$G$4:$G$22,MATCH('6.Turtas'!E2470,'[3]5.Grup_T'!$E$4:$E$22,0)),"0")</f>
        <v>0</v>
      </c>
      <c r="V2470" s="35">
        <f t="shared" si="535"/>
        <v>0</v>
      </c>
      <c r="W2470" s="35">
        <f>IF(NOT(ISBLANK(H2470)),(12-DATEDIF(H2470,'[3]1.Pradzia'!$D$13,"m")),0)</f>
        <v>0</v>
      </c>
      <c r="X2470" s="35">
        <f t="shared" si="536"/>
        <v>0</v>
      </c>
      <c r="Y2470" s="35">
        <f t="shared" si="532"/>
        <v>0</v>
      </c>
      <c r="Z2470" s="35">
        <f t="shared" si="544"/>
        <v>0</v>
      </c>
      <c r="AA2470" s="36">
        <f t="shared" si="537"/>
        <v>0</v>
      </c>
      <c r="AB2470" s="36">
        <f t="shared" si="538"/>
        <v>0</v>
      </c>
      <c r="AC2470" s="37">
        <f t="shared" si="539"/>
        <v>0</v>
      </c>
      <c r="AD2470" s="35">
        <f>IF(OR(YEAR(G2470)&lt;2019,O2470="X"),0,IF(ISBLANK(H2470),DATEDIF(G2470,'[3]1.Pradzia'!$D$13,"M"),DATEDIF(G2470,H2470,"m")))</f>
        <v>0</v>
      </c>
      <c r="AE2470" s="37">
        <f>IF(E2470='[3]5.Grup_T'!$E$20,0,IF(AD2470&lt;&gt;0,M2470/V2470*MIN(12,AD2470),0))</f>
        <v>0</v>
      </c>
      <c r="AF2470" s="37">
        <f t="shared" si="540"/>
        <v>0</v>
      </c>
      <c r="AG2470" s="37">
        <f t="shared" si="541"/>
        <v>0</v>
      </c>
      <c r="AH2470" s="37">
        <f t="shared" si="542"/>
        <v>0</v>
      </c>
      <c r="AI2470" s="35" t="str">
        <f t="shared" si="543"/>
        <v>Nusidėvėjęs</v>
      </c>
      <c r="AJ2470" s="38" t="str">
        <f>IF(AND(F2470&lt;&gt;[3]Pav.tvarkyklė!$B$12,F2470&lt;&gt;[3]Pav.tvarkyklė!$B$13),"GVTNT","X")</f>
        <v>GVTNT</v>
      </c>
      <c r="AK2470" s="39">
        <f t="shared" si="545"/>
        <v>0</v>
      </c>
      <c r="AL2470" s="41"/>
      <c r="AM2470" s="41"/>
      <c r="AN2470" s="41">
        <f t="shared" si="533"/>
        <v>1900</v>
      </c>
      <c r="AO2470" s="41"/>
      <c r="AP2470" s="41"/>
      <c r="AQ2470" s="41"/>
      <c r="AR2470" s="42"/>
      <c r="AS2470" s="42"/>
      <c r="AU2470" s="43">
        <f t="shared" si="534"/>
        <v>0</v>
      </c>
    </row>
    <row r="2471" spans="1:47" ht="15" customHeight="1" x14ac:dyDescent="0.25">
      <c r="A2471" s="11"/>
      <c r="B2471" s="19">
        <v>2640</v>
      </c>
      <c r="C2471" s="74"/>
      <c r="D2471" s="77"/>
      <c r="E2471" s="78"/>
      <c r="F2471" s="78"/>
      <c r="G2471" s="80"/>
      <c r="H2471" s="49"/>
      <c r="I2471" s="79"/>
      <c r="J2471" s="27"/>
      <c r="K2471" s="27"/>
      <c r="L2471" s="79"/>
      <c r="M2471" s="81"/>
      <c r="N2471" s="29">
        <v>0</v>
      </c>
      <c r="O2471" s="30" t="str">
        <f>IF(G2471&lt;=$N$2,"",IF(F2471=[3]Pav.tvarkyklė!$B$13,"",IF(ISBLANK(R2471),"X","")))</f>
        <v/>
      </c>
      <c r="P2471" s="91"/>
      <c r="Q2471" s="63"/>
      <c r="R2471" s="63"/>
      <c r="S2471" s="63"/>
      <c r="T2471" s="63"/>
      <c r="U2471" s="34" t="str">
        <f>IFERROR(INDEX('[3]5.Grup_T'!$G$4:$G$22,MATCH('6.Turtas'!E2471,'[3]5.Grup_T'!$E$4:$E$22,0)),"0")</f>
        <v>0</v>
      </c>
      <c r="V2471" s="35">
        <f t="shared" si="535"/>
        <v>0</v>
      </c>
      <c r="W2471" s="35">
        <f>IF(NOT(ISBLANK(H2471)),(12-DATEDIF(H2471,'[3]1.Pradzia'!$D$13,"m")),0)</f>
        <v>0</v>
      </c>
      <c r="X2471" s="35">
        <f t="shared" si="536"/>
        <v>0</v>
      </c>
      <c r="Y2471" s="35">
        <f t="shared" si="532"/>
        <v>0</v>
      </c>
      <c r="Z2471" s="35">
        <f t="shared" si="544"/>
        <v>0</v>
      </c>
      <c r="AA2471" s="36">
        <f t="shared" si="537"/>
        <v>0</v>
      </c>
      <c r="AB2471" s="36">
        <f t="shared" si="538"/>
        <v>0</v>
      </c>
      <c r="AC2471" s="37">
        <f t="shared" si="539"/>
        <v>0</v>
      </c>
      <c r="AD2471" s="35">
        <f>IF(OR(YEAR(G2471)&lt;2019,O2471="X"),0,IF(ISBLANK(H2471),DATEDIF(G2471,'[3]1.Pradzia'!$D$13,"M"),DATEDIF(G2471,H2471,"m")))</f>
        <v>0</v>
      </c>
      <c r="AE2471" s="37">
        <f>IF(E2471='[3]5.Grup_T'!$E$20,0,IF(AD2471&lt;&gt;0,M2471/V2471*MIN(12,AD2471),0))</f>
        <v>0</v>
      </c>
      <c r="AF2471" s="37">
        <f t="shared" si="540"/>
        <v>0</v>
      </c>
      <c r="AG2471" s="37">
        <f t="shared" si="541"/>
        <v>0</v>
      </c>
      <c r="AH2471" s="37">
        <f t="shared" si="542"/>
        <v>0</v>
      </c>
      <c r="AI2471" s="35" t="str">
        <f t="shared" si="543"/>
        <v>Nusidėvėjęs</v>
      </c>
      <c r="AJ2471" s="38" t="str">
        <f>IF(AND(F2471&lt;&gt;[3]Pav.tvarkyklė!$B$12,F2471&lt;&gt;[3]Pav.tvarkyklė!$B$13),"GVTNT","X")</f>
        <v>GVTNT</v>
      </c>
      <c r="AK2471" s="39">
        <f t="shared" si="545"/>
        <v>0</v>
      </c>
      <c r="AL2471" s="41"/>
      <c r="AM2471" s="41"/>
      <c r="AN2471" s="41">
        <f t="shared" si="533"/>
        <v>1900</v>
      </c>
      <c r="AO2471" s="41"/>
      <c r="AP2471" s="41"/>
      <c r="AQ2471" s="41"/>
      <c r="AR2471" s="42"/>
      <c r="AS2471" s="42"/>
      <c r="AU2471" s="43">
        <f t="shared" si="534"/>
        <v>0</v>
      </c>
    </row>
    <row r="2472" spans="1:47" ht="15" customHeight="1" x14ac:dyDescent="0.25">
      <c r="A2472" s="11"/>
      <c r="B2472" s="19">
        <v>2641</v>
      </c>
      <c r="C2472" s="74"/>
      <c r="D2472" s="77"/>
      <c r="E2472" s="78"/>
      <c r="F2472" s="78"/>
      <c r="G2472" s="80"/>
      <c r="H2472" s="49"/>
      <c r="I2472" s="79"/>
      <c r="J2472" s="27"/>
      <c r="K2472" s="27"/>
      <c r="L2472" s="79"/>
      <c r="M2472" s="81"/>
      <c r="N2472" s="29">
        <v>0</v>
      </c>
      <c r="O2472" s="30" t="str">
        <f>IF(G2472&lt;=$N$2,"",IF(F2472=[3]Pav.tvarkyklė!$B$13,"",IF(ISBLANK(R2472),"X","")))</f>
        <v/>
      </c>
      <c r="P2472" s="91"/>
      <c r="Q2472" s="63"/>
      <c r="R2472" s="63"/>
      <c r="S2472" s="63"/>
      <c r="T2472" s="63"/>
      <c r="U2472" s="34" t="str">
        <f>IFERROR(INDEX('[3]5.Grup_T'!$G$4:$G$22,MATCH('6.Turtas'!E2472,'[3]5.Grup_T'!$E$4:$E$22,0)),"0")</f>
        <v>0</v>
      </c>
      <c r="V2472" s="35">
        <f t="shared" si="535"/>
        <v>0</v>
      </c>
      <c r="W2472" s="35">
        <f>IF(NOT(ISBLANK(H2472)),(12-DATEDIF(H2472,'[3]1.Pradzia'!$D$13,"m")),0)</f>
        <v>0</v>
      </c>
      <c r="X2472" s="35">
        <f t="shared" si="536"/>
        <v>0</v>
      </c>
      <c r="Y2472" s="35">
        <f t="shared" si="532"/>
        <v>0</v>
      </c>
      <c r="Z2472" s="35">
        <f t="shared" si="544"/>
        <v>0</v>
      </c>
      <c r="AA2472" s="36">
        <f t="shared" si="537"/>
        <v>0</v>
      </c>
      <c r="AB2472" s="36">
        <f t="shared" si="538"/>
        <v>0</v>
      </c>
      <c r="AC2472" s="37">
        <f t="shared" si="539"/>
        <v>0</v>
      </c>
      <c r="AD2472" s="35">
        <f>IF(OR(YEAR(G2472)&lt;2019,O2472="X"),0,IF(ISBLANK(H2472),DATEDIF(G2472,'[3]1.Pradzia'!$D$13,"M"),DATEDIF(G2472,H2472,"m")))</f>
        <v>0</v>
      </c>
      <c r="AE2472" s="37">
        <f>IF(E2472='[3]5.Grup_T'!$E$20,0,IF(AD2472&lt;&gt;0,M2472/V2472*MIN(12,AD2472),0))</f>
        <v>0</v>
      </c>
      <c r="AF2472" s="37">
        <f t="shared" si="540"/>
        <v>0</v>
      </c>
      <c r="AG2472" s="37">
        <f t="shared" si="541"/>
        <v>0</v>
      </c>
      <c r="AH2472" s="37">
        <f t="shared" si="542"/>
        <v>0</v>
      </c>
      <c r="AI2472" s="35" t="str">
        <f t="shared" si="543"/>
        <v>Nusidėvėjęs</v>
      </c>
      <c r="AJ2472" s="38" t="str">
        <f>IF(AND(F2472&lt;&gt;[3]Pav.tvarkyklė!$B$12,F2472&lt;&gt;[3]Pav.tvarkyklė!$B$13),"GVTNT","X")</f>
        <v>GVTNT</v>
      </c>
      <c r="AK2472" s="39">
        <f t="shared" si="545"/>
        <v>0</v>
      </c>
      <c r="AL2472" s="41"/>
      <c r="AM2472" s="41"/>
      <c r="AN2472" s="41">
        <f t="shared" si="533"/>
        <v>1900</v>
      </c>
      <c r="AO2472" s="41"/>
      <c r="AP2472" s="41"/>
      <c r="AQ2472" s="41"/>
      <c r="AR2472" s="42"/>
      <c r="AS2472" s="42"/>
      <c r="AU2472" s="43">
        <f t="shared" si="534"/>
        <v>0</v>
      </c>
    </row>
    <row r="2473" spans="1:47" ht="15" customHeight="1" x14ac:dyDescent="0.25">
      <c r="A2473" s="11"/>
      <c r="B2473" s="19">
        <v>2642</v>
      </c>
      <c r="C2473" s="74"/>
      <c r="D2473" s="77"/>
      <c r="E2473" s="78"/>
      <c r="F2473" s="78"/>
      <c r="G2473" s="80"/>
      <c r="H2473" s="49"/>
      <c r="I2473" s="79"/>
      <c r="J2473" s="27"/>
      <c r="K2473" s="27"/>
      <c r="L2473" s="79"/>
      <c r="M2473" s="81"/>
      <c r="N2473" s="29">
        <v>0</v>
      </c>
      <c r="O2473" s="30" t="str">
        <f>IF(G2473&lt;=$N$2,"",IF(F2473=[3]Pav.tvarkyklė!$B$13,"",IF(ISBLANK(R2473),"X","")))</f>
        <v/>
      </c>
      <c r="P2473" s="91"/>
      <c r="Q2473" s="63"/>
      <c r="R2473" s="63"/>
      <c r="S2473" s="63"/>
      <c r="T2473" s="63"/>
      <c r="U2473" s="34" t="str">
        <f>IFERROR(INDEX('[3]5.Grup_T'!$G$4:$G$22,MATCH('6.Turtas'!E2473,'[3]5.Grup_T'!$E$4:$E$22,0)),"0")</f>
        <v>0</v>
      </c>
      <c r="V2473" s="35">
        <f t="shared" si="535"/>
        <v>0</v>
      </c>
      <c r="W2473" s="35">
        <f>IF(NOT(ISBLANK(H2473)),(12-DATEDIF(H2473,'[3]1.Pradzia'!$D$13,"m")),0)</f>
        <v>0</v>
      </c>
      <c r="X2473" s="35">
        <f t="shared" si="536"/>
        <v>0</v>
      </c>
      <c r="Y2473" s="35">
        <f t="shared" si="532"/>
        <v>0</v>
      </c>
      <c r="Z2473" s="35">
        <f t="shared" si="544"/>
        <v>0</v>
      </c>
      <c r="AA2473" s="36">
        <f t="shared" si="537"/>
        <v>0</v>
      </c>
      <c r="AB2473" s="36">
        <f t="shared" si="538"/>
        <v>0</v>
      </c>
      <c r="AC2473" s="37">
        <f t="shared" si="539"/>
        <v>0</v>
      </c>
      <c r="AD2473" s="35">
        <f>IF(OR(YEAR(G2473)&lt;2019,O2473="X"),0,IF(ISBLANK(H2473),DATEDIF(G2473,'[3]1.Pradzia'!$D$13,"M"),DATEDIF(G2473,H2473,"m")))</f>
        <v>0</v>
      </c>
      <c r="AE2473" s="37">
        <f>IF(E2473='[3]5.Grup_T'!$E$20,0,IF(AD2473&lt;&gt;0,M2473/V2473*MIN(12,AD2473),0))</f>
        <v>0</v>
      </c>
      <c r="AF2473" s="37">
        <f t="shared" si="540"/>
        <v>0</v>
      </c>
      <c r="AG2473" s="37">
        <f t="shared" si="541"/>
        <v>0</v>
      </c>
      <c r="AH2473" s="37">
        <f t="shared" si="542"/>
        <v>0</v>
      </c>
      <c r="AI2473" s="35" t="str">
        <f t="shared" si="543"/>
        <v>Nusidėvėjęs</v>
      </c>
      <c r="AJ2473" s="38" t="str">
        <f>IF(AND(F2473&lt;&gt;[3]Pav.tvarkyklė!$B$12,F2473&lt;&gt;[3]Pav.tvarkyklė!$B$13),"GVTNT","X")</f>
        <v>GVTNT</v>
      </c>
      <c r="AK2473" s="39">
        <f t="shared" si="545"/>
        <v>0</v>
      </c>
      <c r="AL2473" s="41"/>
      <c r="AM2473" s="41"/>
      <c r="AN2473" s="41">
        <f t="shared" si="533"/>
        <v>1900</v>
      </c>
      <c r="AO2473" s="41"/>
      <c r="AP2473" s="41"/>
      <c r="AQ2473" s="41"/>
      <c r="AR2473" s="42"/>
      <c r="AS2473" s="42"/>
      <c r="AU2473" s="43">
        <f t="shared" si="534"/>
        <v>0</v>
      </c>
    </row>
    <row r="2474" spans="1:47" ht="15" customHeight="1" x14ac:dyDescent="0.25">
      <c r="A2474" s="11"/>
      <c r="B2474" s="19">
        <v>2643</v>
      </c>
      <c r="C2474" s="74"/>
      <c r="D2474" s="77"/>
      <c r="E2474" s="78"/>
      <c r="F2474" s="78"/>
      <c r="G2474" s="80"/>
      <c r="H2474" s="49"/>
      <c r="I2474" s="79"/>
      <c r="J2474" s="27"/>
      <c r="K2474" s="27"/>
      <c r="L2474" s="79"/>
      <c r="M2474" s="81"/>
      <c r="N2474" s="29">
        <v>0</v>
      </c>
      <c r="O2474" s="30" t="str">
        <f>IF(G2474&lt;=$N$2,"",IF(F2474=[3]Pav.tvarkyklė!$B$13,"",IF(ISBLANK(R2474),"X","")))</f>
        <v/>
      </c>
      <c r="P2474" s="91"/>
      <c r="Q2474" s="63"/>
      <c r="R2474" s="63"/>
      <c r="S2474" s="63"/>
      <c r="T2474" s="63"/>
      <c r="U2474" s="34" t="str">
        <f>IFERROR(INDEX('[3]5.Grup_T'!$G$4:$G$22,MATCH('6.Turtas'!E2474,'[3]5.Grup_T'!$E$4:$E$22,0)),"0")</f>
        <v>0</v>
      </c>
      <c r="V2474" s="35">
        <f t="shared" si="535"/>
        <v>0</v>
      </c>
      <c r="W2474" s="35">
        <f>IF(NOT(ISBLANK(H2474)),(12-DATEDIF(H2474,'[3]1.Pradzia'!$D$13,"m")),0)</f>
        <v>0</v>
      </c>
      <c r="X2474" s="35">
        <f t="shared" si="536"/>
        <v>0</v>
      </c>
      <c r="Y2474" s="35">
        <f t="shared" si="532"/>
        <v>0</v>
      </c>
      <c r="Z2474" s="35">
        <f t="shared" si="544"/>
        <v>0</v>
      </c>
      <c r="AA2474" s="36">
        <f t="shared" si="537"/>
        <v>0</v>
      </c>
      <c r="AB2474" s="36">
        <f t="shared" si="538"/>
        <v>0</v>
      </c>
      <c r="AC2474" s="37">
        <f t="shared" si="539"/>
        <v>0</v>
      </c>
      <c r="AD2474" s="35">
        <f>IF(OR(YEAR(G2474)&lt;2019,O2474="X"),0,IF(ISBLANK(H2474),DATEDIF(G2474,'[3]1.Pradzia'!$D$13,"M"),DATEDIF(G2474,H2474,"m")))</f>
        <v>0</v>
      </c>
      <c r="AE2474" s="37">
        <f>IF(E2474='[3]5.Grup_T'!$E$20,0,IF(AD2474&lt;&gt;0,M2474/V2474*MIN(12,AD2474),0))</f>
        <v>0</v>
      </c>
      <c r="AF2474" s="37">
        <f t="shared" si="540"/>
        <v>0</v>
      </c>
      <c r="AG2474" s="37">
        <f t="shared" si="541"/>
        <v>0</v>
      </c>
      <c r="AH2474" s="37">
        <f t="shared" si="542"/>
        <v>0</v>
      </c>
      <c r="AI2474" s="35" t="str">
        <f t="shared" si="543"/>
        <v>Nusidėvėjęs</v>
      </c>
      <c r="AJ2474" s="38" t="str">
        <f>IF(AND(F2474&lt;&gt;[3]Pav.tvarkyklė!$B$12,F2474&lt;&gt;[3]Pav.tvarkyklė!$B$13),"GVTNT","X")</f>
        <v>GVTNT</v>
      </c>
      <c r="AK2474" s="39">
        <f t="shared" si="545"/>
        <v>0</v>
      </c>
      <c r="AL2474" s="41"/>
      <c r="AM2474" s="41"/>
      <c r="AN2474" s="41">
        <f t="shared" si="533"/>
        <v>1900</v>
      </c>
      <c r="AO2474" s="41"/>
      <c r="AP2474" s="41"/>
      <c r="AQ2474" s="41"/>
      <c r="AR2474" s="42"/>
      <c r="AS2474" s="42"/>
      <c r="AU2474" s="43">
        <f t="shared" si="534"/>
        <v>0</v>
      </c>
    </row>
    <row r="2475" spans="1:47" ht="15" customHeight="1" x14ac:dyDescent="0.25">
      <c r="A2475" s="11"/>
      <c r="B2475" s="19">
        <v>2644</v>
      </c>
      <c r="C2475" s="74"/>
      <c r="D2475" s="77"/>
      <c r="E2475" s="75"/>
      <c r="F2475" s="78"/>
      <c r="G2475" s="80"/>
      <c r="H2475" s="49"/>
      <c r="I2475" s="79"/>
      <c r="J2475" s="27"/>
      <c r="K2475" s="27"/>
      <c r="L2475" s="79"/>
      <c r="M2475" s="81"/>
      <c r="N2475" s="29">
        <v>0</v>
      </c>
      <c r="O2475" s="30" t="str">
        <f>IF(G2475&lt;=$N$2,"",IF(F2475=[3]Pav.tvarkyklė!$B$13,"",IF(ISBLANK(R2475),"X","")))</f>
        <v/>
      </c>
      <c r="P2475" s="91"/>
      <c r="Q2475" s="63"/>
      <c r="R2475" s="63"/>
      <c r="S2475" s="63"/>
      <c r="T2475" s="63"/>
      <c r="U2475" s="34" t="str">
        <f>IFERROR(INDEX('[3]5.Grup_T'!$G$4:$G$22,MATCH('6.Turtas'!E2475,'[3]5.Grup_T'!$E$4:$E$22,0)),"0")</f>
        <v>0</v>
      </c>
      <c r="V2475" s="35">
        <f t="shared" si="535"/>
        <v>0</v>
      </c>
      <c r="W2475" s="35">
        <f>IF(NOT(ISBLANK(H2475)),(12-DATEDIF(H2475,'[3]1.Pradzia'!$D$13,"m")),0)</f>
        <v>0</v>
      </c>
      <c r="X2475" s="35">
        <f t="shared" si="536"/>
        <v>0</v>
      </c>
      <c r="Y2475" s="35">
        <f t="shared" si="532"/>
        <v>0</v>
      </c>
      <c r="Z2475" s="35">
        <f t="shared" si="544"/>
        <v>0</v>
      </c>
      <c r="AA2475" s="36">
        <f t="shared" si="537"/>
        <v>0</v>
      </c>
      <c r="AB2475" s="36">
        <f t="shared" si="538"/>
        <v>0</v>
      </c>
      <c r="AC2475" s="37">
        <f t="shared" si="539"/>
        <v>0</v>
      </c>
      <c r="AD2475" s="35">
        <f>IF(OR(YEAR(G2475)&lt;2019,O2475="X"),0,IF(ISBLANK(H2475),DATEDIF(G2475,'[3]1.Pradzia'!$D$13,"M"),DATEDIF(G2475,H2475,"m")))</f>
        <v>0</v>
      </c>
      <c r="AE2475" s="37">
        <f>IF(E2475='[3]5.Grup_T'!$E$20,0,IF(AD2475&lt;&gt;0,M2475/V2475*MIN(12,AD2475),0))</f>
        <v>0</v>
      </c>
      <c r="AF2475" s="37">
        <f t="shared" si="540"/>
        <v>0</v>
      </c>
      <c r="AG2475" s="37">
        <f t="shared" si="541"/>
        <v>0</v>
      </c>
      <c r="AH2475" s="37">
        <f t="shared" si="542"/>
        <v>0</v>
      </c>
      <c r="AI2475" s="35" t="str">
        <f t="shared" si="543"/>
        <v>Nusidėvėjęs</v>
      </c>
      <c r="AJ2475" s="38" t="str">
        <f>IF(AND(F2475&lt;&gt;[3]Pav.tvarkyklė!$B$12,F2475&lt;&gt;[3]Pav.tvarkyklė!$B$13),"GVTNT","X")</f>
        <v>GVTNT</v>
      </c>
      <c r="AK2475" s="39">
        <f t="shared" si="545"/>
        <v>0</v>
      </c>
      <c r="AL2475" s="41"/>
      <c r="AM2475" s="41"/>
      <c r="AN2475" s="41">
        <f t="shared" si="533"/>
        <v>1900</v>
      </c>
      <c r="AO2475" s="41"/>
      <c r="AP2475" s="41"/>
      <c r="AQ2475" s="41"/>
      <c r="AR2475" s="42"/>
      <c r="AS2475" s="42"/>
      <c r="AU2475" s="43">
        <f t="shared" si="534"/>
        <v>0</v>
      </c>
    </row>
    <row r="2476" spans="1:47" ht="15" customHeight="1" x14ac:dyDescent="0.25">
      <c r="A2476" s="11"/>
      <c r="B2476" s="19">
        <v>2645</v>
      </c>
      <c r="C2476" s="74"/>
      <c r="D2476" s="77"/>
      <c r="E2476" s="78"/>
      <c r="F2476" s="78"/>
      <c r="G2476" s="80"/>
      <c r="H2476" s="49"/>
      <c r="I2476" s="79"/>
      <c r="J2476" s="27"/>
      <c r="K2476" s="27"/>
      <c r="L2476" s="79"/>
      <c r="M2476" s="81"/>
      <c r="N2476" s="29">
        <v>0</v>
      </c>
      <c r="O2476" s="30" t="str">
        <f>IF(G2476&lt;=$N$2,"",IF(F2476=[3]Pav.tvarkyklė!$B$13,"",IF(ISBLANK(R2476),"X","")))</f>
        <v/>
      </c>
      <c r="P2476" s="91"/>
      <c r="Q2476" s="63"/>
      <c r="R2476" s="63"/>
      <c r="S2476" s="63"/>
      <c r="T2476" s="63"/>
      <c r="U2476" s="34" t="str">
        <f>IFERROR(INDEX('[3]5.Grup_T'!$G$4:$G$22,MATCH('6.Turtas'!E2476,'[3]5.Grup_T'!$E$4:$E$22,0)),"0")</f>
        <v>0</v>
      </c>
      <c r="V2476" s="35">
        <f t="shared" si="535"/>
        <v>0</v>
      </c>
      <c r="W2476" s="35">
        <f>IF(NOT(ISBLANK(H2476)),(12-DATEDIF(H2476,'[3]1.Pradzia'!$D$13,"m")),0)</f>
        <v>0</v>
      </c>
      <c r="X2476" s="35">
        <f t="shared" si="536"/>
        <v>0</v>
      </c>
      <c r="Y2476" s="35">
        <f t="shared" si="532"/>
        <v>0</v>
      </c>
      <c r="Z2476" s="35">
        <f t="shared" si="544"/>
        <v>0</v>
      </c>
      <c r="AA2476" s="36">
        <f t="shared" si="537"/>
        <v>0</v>
      </c>
      <c r="AB2476" s="36">
        <f t="shared" si="538"/>
        <v>0</v>
      </c>
      <c r="AC2476" s="37">
        <f t="shared" si="539"/>
        <v>0</v>
      </c>
      <c r="AD2476" s="35">
        <f>IF(OR(YEAR(G2476)&lt;2019,O2476="X"),0,IF(ISBLANK(H2476),DATEDIF(G2476,'[3]1.Pradzia'!$D$13,"M"),DATEDIF(G2476,H2476,"m")))</f>
        <v>0</v>
      </c>
      <c r="AE2476" s="37">
        <f>IF(E2476='[3]5.Grup_T'!$E$20,0,IF(AD2476&lt;&gt;0,M2476/V2476*MIN(12,AD2476),0))</f>
        <v>0</v>
      </c>
      <c r="AF2476" s="37">
        <f t="shared" si="540"/>
        <v>0</v>
      </c>
      <c r="AG2476" s="37">
        <f t="shared" si="541"/>
        <v>0</v>
      </c>
      <c r="AH2476" s="37">
        <f t="shared" si="542"/>
        <v>0</v>
      </c>
      <c r="AI2476" s="35" t="str">
        <f t="shared" si="543"/>
        <v>Nusidėvėjęs</v>
      </c>
      <c r="AJ2476" s="38" t="str">
        <f>IF(AND(F2476&lt;&gt;[3]Pav.tvarkyklė!$B$12,F2476&lt;&gt;[3]Pav.tvarkyklė!$B$13),"GVTNT","X")</f>
        <v>GVTNT</v>
      </c>
      <c r="AK2476" s="39">
        <f t="shared" si="545"/>
        <v>0</v>
      </c>
      <c r="AL2476" s="41"/>
      <c r="AM2476" s="41"/>
      <c r="AN2476" s="41">
        <f t="shared" si="533"/>
        <v>1900</v>
      </c>
      <c r="AO2476" s="41"/>
      <c r="AP2476" s="41"/>
      <c r="AQ2476" s="41"/>
      <c r="AR2476" s="42"/>
      <c r="AS2476" s="42"/>
      <c r="AU2476" s="43">
        <f t="shared" si="534"/>
        <v>0</v>
      </c>
    </row>
    <row r="2477" spans="1:47" ht="15" customHeight="1" x14ac:dyDescent="0.25">
      <c r="A2477" s="11"/>
      <c r="B2477" s="19">
        <v>2646</v>
      </c>
      <c r="C2477" s="74"/>
      <c r="D2477" s="77"/>
      <c r="E2477" s="78"/>
      <c r="F2477" s="78"/>
      <c r="G2477" s="80"/>
      <c r="H2477" s="49"/>
      <c r="I2477" s="79"/>
      <c r="J2477" s="27"/>
      <c r="K2477" s="27"/>
      <c r="L2477" s="79"/>
      <c r="M2477" s="81"/>
      <c r="N2477" s="29">
        <v>0</v>
      </c>
      <c r="O2477" s="30" t="str">
        <f>IF(G2477&lt;=$N$2,"",IF(F2477=[3]Pav.tvarkyklė!$B$13,"",IF(ISBLANK(R2477),"X","")))</f>
        <v/>
      </c>
      <c r="P2477" s="91"/>
      <c r="Q2477" s="63"/>
      <c r="R2477" s="63"/>
      <c r="S2477" s="63"/>
      <c r="T2477" s="63"/>
      <c r="U2477" s="34" t="str">
        <f>IFERROR(INDEX('[3]5.Grup_T'!$G$4:$G$22,MATCH('6.Turtas'!E2477,'[3]5.Grup_T'!$E$4:$E$22,0)),"0")</f>
        <v>0</v>
      </c>
      <c r="V2477" s="35">
        <f t="shared" si="535"/>
        <v>0</v>
      </c>
      <c r="W2477" s="35">
        <f>IF(NOT(ISBLANK(H2477)),(12-DATEDIF(H2477,'[3]1.Pradzia'!$D$13,"m")),0)</f>
        <v>0</v>
      </c>
      <c r="X2477" s="35">
        <f t="shared" si="536"/>
        <v>0</v>
      </c>
      <c r="Y2477" s="35">
        <f t="shared" si="532"/>
        <v>0</v>
      </c>
      <c r="Z2477" s="35">
        <f t="shared" si="544"/>
        <v>0</v>
      </c>
      <c r="AA2477" s="36">
        <f t="shared" si="537"/>
        <v>0</v>
      </c>
      <c r="AB2477" s="36">
        <f t="shared" si="538"/>
        <v>0</v>
      </c>
      <c r="AC2477" s="37">
        <f t="shared" si="539"/>
        <v>0</v>
      </c>
      <c r="AD2477" s="35">
        <f>IF(OR(YEAR(G2477)&lt;2019,O2477="X"),0,IF(ISBLANK(H2477),DATEDIF(G2477,'[3]1.Pradzia'!$D$13,"M"),DATEDIF(G2477,H2477,"m")))</f>
        <v>0</v>
      </c>
      <c r="AE2477" s="37">
        <f>IF(E2477='[3]5.Grup_T'!$E$20,0,IF(AD2477&lt;&gt;0,M2477/V2477*MIN(12,AD2477),0))</f>
        <v>0</v>
      </c>
      <c r="AF2477" s="37">
        <f t="shared" si="540"/>
        <v>0</v>
      </c>
      <c r="AG2477" s="37">
        <f t="shared" si="541"/>
        <v>0</v>
      </c>
      <c r="AH2477" s="37">
        <f t="shared" si="542"/>
        <v>0</v>
      </c>
      <c r="AI2477" s="35" t="str">
        <f t="shared" si="543"/>
        <v>Nusidėvėjęs</v>
      </c>
      <c r="AJ2477" s="38" t="str">
        <f>IF(AND(F2477&lt;&gt;[3]Pav.tvarkyklė!$B$12,F2477&lt;&gt;[3]Pav.tvarkyklė!$B$13),"GVTNT","X")</f>
        <v>GVTNT</v>
      </c>
      <c r="AK2477" s="39">
        <f t="shared" si="545"/>
        <v>0</v>
      </c>
      <c r="AL2477" s="41"/>
      <c r="AM2477" s="41"/>
      <c r="AN2477" s="41">
        <f t="shared" si="533"/>
        <v>1900</v>
      </c>
      <c r="AO2477" s="41"/>
      <c r="AP2477" s="41"/>
      <c r="AQ2477" s="41"/>
      <c r="AR2477" s="42"/>
      <c r="AS2477" s="42"/>
      <c r="AU2477" s="43">
        <f t="shared" si="534"/>
        <v>0</v>
      </c>
    </row>
    <row r="2478" spans="1:47" ht="15" customHeight="1" x14ac:dyDescent="0.25">
      <c r="A2478" s="11"/>
      <c r="B2478" s="19">
        <v>2647</v>
      </c>
      <c r="C2478" s="74"/>
      <c r="D2478" s="77"/>
      <c r="E2478" s="78"/>
      <c r="F2478" s="78"/>
      <c r="G2478" s="80"/>
      <c r="H2478" s="49"/>
      <c r="I2478" s="79"/>
      <c r="J2478" s="27"/>
      <c r="K2478" s="27"/>
      <c r="L2478" s="79"/>
      <c r="M2478" s="81"/>
      <c r="N2478" s="29">
        <v>0</v>
      </c>
      <c r="O2478" s="30" t="str">
        <f>IF(G2478&lt;=$N$2,"",IF(F2478=[3]Pav.tvarkyklė!$B$13,"",IF(ISBLANK(R2478),"X","")))</f>
        <v/>
      </c>
      <c r="P2478" s="91"/>
      <c r="Q2478" s="63"/>
      <c r="R2478" s="63"/>
      <c r="S2478" s="63"/>
      <c r="T2478" s="63"/>
      <c r="U2478" s="34" t="str">
        <f>IFERROR(INDEX('[3]5.Grup_T'!$G$4:$G$22,MATCH('6.Turtas'!E2478,'[3]5.Grup_T'!$E$4:$E$22,0)),"0")</f>
        <v>0</v>
      </c>
      <c r="V2478" s="35">
        <f t="shared" si="535"/>
        <v>0</v>
      </c>
      <c r="W2478" s="35">
        <f>IF(NOT(ISBLANK(H2478)),(12-DATEDIF(H2478,'[3]1.Pradzia'!$D$13,"m")),0)</f>
        <v>0</v>
      </c>
      <c r="X2478" s="35">
        <f t="shared" si="536"/>
        <v>0</v>
      </c>
      <c r="Y2478" s="35">
        <f t="shared" si="532"/>
        <v>0</v>
      </c>
      <c r="Z2478" s="35">
        <f t="shared" si="544"/>
        <v>0</v>
      </c>
      <c r="AA2478" s="36">
        <f t="shared" si="537"/>
        <v>0</v>
      </c>
      <c r="AB2478" s="36">
        <f t="shared" si="538"/>
        <v>0</v>
      </c>
      <c r="AC2478" s="37">
        <f t="shared" si="539"/>
        <v>0</v>
      </c>
      <c r="AD2478" s="35">
        <f>IF(OR(YEAR(G2478)&lt;2019,O2478="X"),0,IF(ISBLANK(H2478),DATEDIF(G2478,'[3]1.Pradzia'!$D$13,"M"),DATEDIF(G2478,H2478,"m")))</f>
        <v>0</v>
      </c>
      <c r="AE2478" s="37">
        <f>IF(E2478='[3]5.Grup_T'!$E$20,0,IF(AD2478&lt;&gt;0,M2478/V2478*MIN(12,AD2478),0))</f>
        <v>0</v>
      </c>
      <c r="AF2478" s="37">
        <f t="shared" si="540"/>
        <v>0</v>
      </c>
      <c r="AG2478" s="37">
        <f t="shared" si="541"/>
        <v>0</v>
      </c>
      <c r="AH2478" s="37">
        <f t="shared" si="542"/>
        <v>0</v>
      </c>
      <c r="AI2478" s="35" t="str">
        <f t="shared" si="543"/>
        <v>Nusidėvėjęs</v>
      </c>
      <c r="AJ2478" s="38" t="str">
        <f>IF(AND(F2478&lt;&gt;[3]Pav.tvarkyklė!$B$12,F2478&lt;&gt;[3]Pav.tvarkyklė!$B$13),"GVTNT","X")</f>
        <v>GVTNT</v>
      </c>
      <c r="AK2478" s="39">
        <f t="shared" si="545"/>
        <v>0</v>
      </c>
      <c r="AL2478" s="41"/>
      <c r="AM2478" s="41"/>
      <c r="AN2478" s="41">
        <f t="shared" si="533"/>
        <v>1900</v>
      </c>
      <c r="AO2478" s="41"/>
      <c r="AP2478" s="41"/>
      <c r="AQ2478" s="41"/>
      <c r="AR2478" s="42"/>
      <c r="AS2478" s="42"/>
      <c r="AU2478" s="43">
        <f t="shared" si="534"/>
        <v>0</v>
      </c>
    </row>
    <row r="2479" spans="1:47" ht="15" customHeight="1" x14ac:dyDescent="0.25">
      <c r="A2479" s="11"/>
      <c r="B2479" s="19">
        <v>2648</v>
      </c>
      <c r="C2479" s="74"/>
      <c r="D2479" s="77"/>
      <c r="E2479" s="75"/>
      <c r="F2479" s="78"/>
      <c r="G2479" s="80"/>
      <c r="H2479" s="49"/>
      <c r="I2479" s="79"/>
      <c r="J2479" s="27"/>
      <c r="K2479" s="27"/>
      <c r="L2479" s="79"/>
      <c r="M2479" s="81"/>
      <c r="N2479" s="29">
        <v>0</v>
      </c>
      <c r="O2479" s="30" t="str">
        <f>IF(G2479&lt;=$N$2,"",IF(F2479=[3]Pav.tvarkyklė!$B$13,"",IF(ISBLANK(R2479),"X","")))</f>
        <v/>
      </c>
      <c r="P2479" s="91"/>
      <c r="Q2479" s="63"/>
      <c r="R2479" s="63"/>
      <c r="S2479" s="63"/>
      <c r="T2479" s="63"/>
      <c r="U2479" s="34" t="str">
        <f>IFERROR(INDEX('[3]5.Grup_T'!$G$4:$G$22,MATCH('6.Turtas'!E2479,'[3]5.Grup_T'!$E$4:$E$22,0)),"0")</f>
        <v>0</v>
      </c>
      <c r="V2479" s="35">
        <f t="shared" si="535"/>
        <v>0</v>
      </c>
      <c r="W2479" s="35">
        <f>IF(NOT(ISBLANK(H2479)),(12-DATEDIF(H2479,'[3]1.Pradzia'!$D$13,"m")),0)</f>
        <v>0</v>
      </c>
      <c r="X2479" s="35">
        <f t="shared" si="536"/>
        <v>0</v>
      </c>
      <c r="Y2479" s="35">
        <f t="shared" si="532"/>
        <v>0</v>
      </c>
      <c r="Z2479" s="35">
        <f t="shared" si="544"/>
        <v>0</v>
      </c>
      <c r="AA2479" s="36">
        <f t="shared" si="537"/>
        <v>0</v>
      </c>
      <c r="AB2479" s="36">
        <f t="shared" si="538"/>
        <v>0</v>
      </c>
      <c r="AC2479" s="37">
        <f t="shared" si="539"/>
        <v>0</v>
      </c>
      <c r="AD2479" s="35">
        <f>IF(OR(YEAR(G2479)&lt;2019,O2479="X"),0,IF(ISBLANK(H2479),DATEDIF(G2479,'[3]1.Pradzia'!$D$13,"M"),DATEDIF(G2479,H2479,"m")))</f>
        <v>0</v>
      </c>
      <c r="AE2479" s="37">
        <f>IF(E2479='[3]5.Grup_T'!$E$20,0,IF(AD2479&lt;&gt;0,M2479/V2479*MIN(12,AD2479),0))</f>
        <v>0</v>
      </c>
      <c r="AF2479" s="37">
        <f t="shared" si="540"/>
        <v>0</v>
      </c>
      <c r="AG2479" s="37">
        <f t="shared" si="541"/>
        <v>0</v>
      </c>
      <c r="AH2479" s="37">
        <f t="shared" si="542"/>
        <v>0</v>
      </c>
      <c r="AI2479" s="35" t="str">
        <f t="shared" si="543"/>
        <v>Nusidėvėjęs</v>
      </c>
      <c r="AJ2479" s="38" t="str">
        <f>IF(AND(F2479&lt;&gt;[3]Pav.tvarkyklė!$B$12,F2479&lt;&gt;[3]Pav.tvarkyklė!$B$13),"GVTNT","X")</f>
        <v>GVTNT</v>
      </c>
      <c r="AK2479" s="39">
        <f t="shared" si="545"/>
        <v>0</v>
      </c>
      <c r="AL2479" s="41"/>
      <c r="AM2479" s="41"/>
      <c r="AN2479" s="41">
        <f t="shared" si="533"/>
        <v>1900</v>
      </c>
      <c r="AO2479" s="41"/>
      <c r="AP2479" s="41"/>
      <c r="AQ2479" s="41"/>
      <c r="AR2479" s="42"/>
      <c r="AS2479" s="42"/>
      <c r="AU2479" s="43">
        <f t="shared" si="534"/>
        <v>0</v>
      </c>
    </row>
    <row r="2480" spans="1:47" ht="15" customHeight="1" x14ac:dyDescent="0.25">
      <c r="A2480" s="11"/>
      <c r="B2480" s="19">
        <v>2649</v>
      </c>
      <c r="C2480" s="74"/>
      <c r="D2480" s="77"/>
      <c r="E2480" s="78"/>
      <c r="F2480" s="78"/>
      <c r="G2480" s="80"/>
      <c r="H2480" s="49"/>
      <c r="I2480" s="79"/>
      <c r="J2480" s="27"/>
      <c r="K2480" s="27"/>
      <c r="L2480" s="79"/>
      <c r="M2480" s="81"/>
      <c r="N2480" s="29">
        <v>0</v>
      </c>
      <c r="O2480" s="30" t="str">
        <f>IF(G2480&lt;=$N$2,"",IF(F2480=[3]Pav.tvarkyklė!$B$13,"",IF(ISBLANK(R2480),"X","")))</f>
        <v/>
      </c>
      <c r="P2480" s="91"/>
      <c r="Q2480" s="63"/>
      <c r="R2480" s="63"/>
      <c r="S2480" s="63"/>
      <c r="T2480" s="63"/>
      <c r="U2480" s="34" t="str">
        <f>IFERROR(INDEX('[3]5.Grup_T'!$G$4:$G$22,MATCH('6.Turtas'!E2480,'[3]5.Grup_T'!$E$4:$E$22,0)),"0")</f>
        <v>0</v>
      </c>
      <c r="V2480" s="35">
        <f t="shared" si="535"/>
        <v>0</v>
      </c>
      <c r="W2480" s="35">
        <f>IF(NOT(ISBLANK(H2480)),(12-DATEDIF(H2480,'[3]1.Pradzia'!$D$13,"m")),0)</f>
        <v>0</v>
      </c>
      <c r="X2480" s="35">
        <f t="shared" si="536"/>
        <v>0</v>
      </c>
      <c r="Y2480" s="35">
        <f t="shared" si="532"/>
        <v>0</v>
      </c>
      <c r="Z2480" s="35">
        <f t="shared" si="544"/>
        <v>0</v>
      </c>
      <c r="AA2480" s="36">
        <f t="shared" si="537"/>
        <v>0</v>
      </c>
      <c r="AB2480" s="36">
        <f t="shared" si="538"/>
        <v>0</v>
      </c>
      <c r="AC2480" s="37">
        <f t="shared" si="539"/>
        <v>0</v>
      </c>
      <c r="AD2480" s="35">
        <f>IF(OR(YEAR(G2480)&lt;2019,O2480="X"),0,IF(ISBLANK(H2480),DATEDIF(G2480,'[3]1.Pradzia'!$D$13,"M"),DATEDIF(G2480,H2480,"m")))</f>
        <v>0</v>
      </c>
      <c r="AE2480" s="37">
        <f>IF(E2480='[3]5.Grup_T'!$E$20,0,IF(AD2480&lt;&gt;0,M2480/V2480*MIN(12,AD2480),0))</f>
        <v>0</v>
      </c>
      <c r="AF2480" s="37">
        <f t="shared" si="540"/>
        <v>0</v>
      </c>
      <c r="AG2480" s="37">
        <f t="shared" si="541"/>
        <v>0</v>
      </c>
      <c r="AH2480" s="37">
        <f t="shared" si="542"/>
        <v>0</v>
      </c>
      <c r="AI2480" s="35" t="str">
        <f t="shared" si="543"/>
        <v>Nusidėvėjęs</v>
      </c>
      <c r="AJ2480" s="38" t="str">
        <f>IF(AND(F2480&lt;&gt;[3]Pav.tvarkyklė!$B$12,F2480&lt;&gt;[3]Pav.tvarkyklė!$B$13),"GVTNT","X")</f>
        <v>GVTNT</v>
      </c>
      <c r="AK2480" s="39">
        <f t="shared" si="545"/>
        <v>0</v>
      </c>
      <c r="AL2480" s="41"/>
      <c r="AM2480" s="41"/>
      <c r="AN2480" s="41">
        <f t="shared" si="533"/>
        <v>1900</v>
      </c>
      <c r="AO2480" s="41"/>
      <c r="AP2480" s="41"/>
      <c r="AQ2480" s="41"/>
      <c r="AR2480" s="42"/>
      <c r="AS2480" s="42"/>
      <c r="AU2480" s="43">
        <f t="shared" si="534"/>
        <v>0</v>
      </c>
    </row>
    <row r="2481" spans="1:47" ht="15" customHeight="1" x14ac:dyDescent="0.25">
      <c r="A2481" s="11"/>
      <c r="B2481" s="19">
        <v>2650</v>
      </c>
      <c r="C2481" s="74"/>
      <c r="D2481" s="77"/>
      <c r="E2481" s="78"/>
      <c r="F2481" s="78"/>
      <c r="G2481" s="80"/>
      <c r="H2481" s="49"/>
      <c r="I2481" s="79"/>
      <c r="J2481" s="27"/>
      <c r="K2481" s="27"/>
      <c r="L2481" s="79"/>
      <c r="M2481" s="81"/>
      <c r="N2481" s="29">
        <v>0</v>
      </c>
      <c r="O2481" s="30" t="str">
        <f>IF(G2481&lt;=$N$2,"",IF(F2481=[3]Pav.tvarkyklė!$B$13,"",IF(ISBLANK(R2481),"X","")))</f>
        <v/>
      </c>
      <c r="P2481" s="91"/>
      <c r="Q2481" s="63"/>
      <c r="R2481" s="63"/>
      <c r="S2481" s="63"/>
      <c r="T2481" s="63"/>
      <c r="U2481" s="34" t="str">
        <f>IFERROR(INDEX('[3]5.Grup_T'!$G$4:$G$22,MATCH('6.Turtas'!E2481,'[3]5.Grup_T'!$E$4:$E$22,0)),"0")</f>
        <v>0</v>
      </c>
      <c r="V2481" s="35">
        <f t="shared" si="535"/>
        <v>0</v>
      </c>
      <c r="W2481" s="35">
        <f>IF(NOT(ISBLANK(H2481)),(12-DATEDIF(H2481,'[3]1.Pradzia'!$D$13,"m")),0)</f>
        <v>0</v>
      </c>
      <c r="X2481" s="35">
        <f t="shared" si="536"/>
        <v>0</v>
      </c>
      <c r="Y2481" s="35">
        <f t="shared" si="532"/>
        <v>0</v>
      </c>
      <c r="Z2481" s="35">
        <f t="shared" si="544"/>
        <v>0</v>
      </c>
      <c r="AA2481" s="36">
        <f t="shared" si="537"/>
        <v>0</v>
      </c>
      <c r="AB2481" s="36">
        <f t="shared" si="538"/>
        <v>0</v>
      </c>
      <c r="AC2481" s="37">
        <f t="shared" si="539"/>
        <v>0</v>
      </c>
      <c r="AD2481" s="35">
        <f>IF(OR(YEAR(G2481)&lt;2019,O2481="X"),0,IF(ISBLANK(H2481),DATEDIF(G2481,'[3]1.Pradzia'!$D$13,"M"),DATEDIF(G2481,H2481,"m")))</f>
        <v>0</v>
      </c>
      <c r="AE2481" s="37">
        <f>IF(E2481='[3]5.Grup_T'!$E$20,0,IF(AD2481&lt;&gt;0,M2481/V2481*MIN(12,AD2481),0))</f>
        <v>0</v>
      </c>
      <c r="AF2481" s="37">
        <f t="shared" si="540"/>
        <v>0</v>
      </c>
      <c r="AG2481" s="37">
        <f t="shared" si="541"/>
        <v>0</v>
      </c>
      <c r="AH2481" s="37">
        <f t="shared" si="542"/>
        <v>0</v>
      </c>
      <c r="AI2481" s="35" t="str">
        <f t="shared" si="543"/>
        <v>Nusidėvėjęs</v>
      </c>
      <c r="AJ2481" s="38" t="str">
        <f>IF(AND(F2481&lt;&gt;[3]Pav.tvarkyklė!$B$12,F2481&lt;&gt;[3]Pav.tvarkyklė!$B$13),"GVTNT","X")</f>
        <v>GVTNT</v>
      </c>
      <c r="AK2481" s="39">
        <f t="shared" si="545"/>
        <v>0</v>
      </c>
      <c r="AL2481" s="41"/>
      <c r="AM2481" s="41"/>
      <c r="AN2481" s="41">
        <f t="shared" si="533"/>
        <v>1900</v>
      </c>
      <c r="AO2481" s="41"/>
      <c r="AP2481" s="41"/>
      <c r="AQ2481" s="41"/>
      <c r="AR2481" s="42"/>
      <c r="AS2481" s="42"/>
      <c r="AU2481" s="43">
        <f t="shared" si="534"/>
        <v>0</v>
      </c>
    </row>
    <row r="2482" spans="1:47" ht="15" customHeight="1" x14ac:dyDescent="0.25">
      <c r="A2482" s="11"/>
      <c r="B2482" s="19">
        <v>2651</v>
      </c>
      <c r="C2482" s="74"/>
      <c r="D2482" s="77"/>
      <c r="E2482" s="78"/>
      <c r="F2482" s="78"/>
      <c r="G2482" s="80"/>
      <c r="H2482" s="49"/>
      <c r="I2482" s="79"/>
      <c r="J2482" s="27"/>
      <c r="K2482" s="27"/>
      <c r="L2482" s="79"/>
      <c r="M2482" s="81"/>
      <c r="N2482" s="29">
        <v>0</v>
      </c>
      <c r="O2482" s="30" t="str">
        <f>IF(G2482&lt;=$N$2,"",IF(F2482=[3]Pav.tvarkyklė!$B$13,"",IF(ISBLANK(R2482),"X","")))</f>
        <v/>
      </c>
      <c r="P2482" s="91"/>
      <c r="Q2482" s="63"/>
      <c r="R2482" s="63"/>
      <c r="S2482" s="63"/>
      <c r="T2482" s="63"/>
      <c r="U2482" s="34" t="str">
        <f>IFERROR(INDEX('[3]5.Grup_T'!$G$4:$G$22,MATCH('6.Turtas'!E2482,'[3]5.Grup_T'!$E$4:$E$22,0)),"0")</f>
        <v>0</v>
      </c>
      <c r="V2482" s="35">
        <f t="shared" si="535"/>
        <v>0</v>
      </c>
      <c r="W2482" s="35">
        <f>IF(NOT(ISBLANK(H2482)),(12-DATEDIF(H2482,'[3]1.Pradzia'!$D$13,"m")),0)</f>
        <v>0</v>
      </c>
      <c r="X2482" s="35">
        <f t="shared" si="536"/>
        <v>0</v>
      </c>
      <c r="Y2482" s="35">
        <f t="shared" si="532"/>
        <v>0</v>
      </c>
      <c r="Z2482" s="35">
        <f t="shared" si="544"/>
        <v>0</v>
      </c>
      <c r="AA2482" s="36">
        <f t="shared" si="537"/>
        <v>0</v>
      </c>
      <c r="AB2482" s="36">
        <f t="shared" si="538"/>
        <v>0</v>
      </c>
      <c r="AC2482" s="37">
        <f t="shared" si="539"/>
        <v>0</v>
      </c>
      <c r="AD2482" s="35">
        <f>IF(OR(YEAR(G2482)&lt;2019,O2482="X"),0,IF(ISBLANK(H2482),DATEDIF(G2482,'[3]1.Pradzia'!$D$13,"M"),DATEDIF(G2482,H2482,"m")))</f>
        <v>0</v>
      </c>
      <c r="AE2482" s="37">
        <f>IF(E2482='[3]5.Grup_T'!$E$20,0,IF(AD2482&lt;&gt;0,M2482/V2482*MIN(12,AD2482),0))</f>
        <v>0</v>
      </c>
      <c r="AF2482" s="37">
        <f t="shared" si="540"/>
        <v>0</v>
      </c>
      <c r="AG2482" s="37">
        <f t="shared" si="541"/>
        <v>0</v>
      </c>
      <c r="AH2482" s="37">
        <f t="shared" si="542"/>
        <v>0</v>
      </c>
      <c r="AI2482" s="35" t="str">
        <f t="shared" si="543"/>
        <v>Nusidėvėjęs</v>
      </c>
      <c r="AJ2482" s="38" t="str">
        <f>IF(AND(F2482&lt;&gt;[3]Pav.tvarkyklė!$B$12,F2482&lt;&gt;[3]Pav.tvarkyklė!$B$13),"GVTNT","X")</f>
        <v>GVTNT</v>
      </c>
      <c r="AK2482" s="39">
        <f t="shared" si="545"/>
        <v>0</v>
      </c>
      <c r="AL2482" s="41"/>
      <c r="AM2482" s="41"/>
      <c r="AN2482" s="41">
        <f t="shared" si="533"/>
        <v>1900</v>
      </c>
      <c r="AO2482" s="41"/>
      <c r="AP2482" s="41"/>
      <c r="AQ2482" s="41"/>
      <c r="AR2482" s="42"/>
      <c r="AS2482" s="42"/>
      <c r="AU2482" s="43">
        <f t="shared" si="534"/>
        <v>0</v>
      </c>
    </row>
    <row r="2483" spans="1:47" ht="15" customHeight="1" x14ac:dyDescent="0.25">
      <c r="A2483" s="11"/>
      <c r="B2483" s="19">
        <v>2652</v>
      </c>
      <c r="C2483" s="74"/>
      <c r="D2483" s="77"/>
      <c r="E2483" s="78"/>
      <c r="F2483" s="74"/>
      <c r="G2483" s="80"/>
      <c r="H2483" s="49"/>
      <c r="I2483" s="79"/>
      <c r="J2483" s="27"/>
      <c r="K2483" s="27"/>
      <c r="L2483" s="79"/>
      <c r="M2483" s="81"/>
      <c r="N2483" s="29">
        <v>0</v>
      </c>
      <c r="O2483" s="30" t="str">
        <f>IF(G2483&lt;=$N$2,"",IF(F2483=[3]Pav.tvarkyklė!$B$13,"",IF(ISBLANK(R2483),"X","")))</f>
        <v/>
      </c>
      <c r="P2483" s="91"/>
      <c r="Q2483" s="63"/>
      <c r="R2483" s="63"/>
      <c r="S2483" s="63"/>
      <c r="T2483" s="63"/>
      <c r="U2483" s="34" t="str">
        <f>IFERROR(INDEX('[3]5.Grup_T'!$G$4:$G$22,MATCH('6.Turtas'!E2483,'[3]5.Grup_T'!$E$4:$E$22,0)),"0")</f>
        <v>0</v>
      </c>
      <c r="V2483" s="35">
        <f t="shared" si="535"/>
        <v>0</v>
      </c>
      <c r="W2483" s="35">
        <f>IF(NOT(ISBLANK(H2483)),(12-DATEDIF(H2483,'[3]1.Pradzia'!$D$13,"m")),0)</f>
        <v>0</v>
      </c>
      <c r="X2483" s="35">
        <f t="shared" si="536"/>
        <v>0</v>
      </c>
      <c r="Y2483" s="35">
        <f t="shared" si="532"/>
        <v>0</v>
      </c>
      <c r="Z2483" s="35">
        <f t="shared" si="544"/>
        <v>0</v>
      </c>
      <c r="AA2483" s="36">
        <f t="shared" si="537"/>
        <v>0</v>
      </c>
      <c r="AB2483" s="36">
        <f t="shared" si="538"/>
        <v>0</v>
      </c>
      <c r="AC2483" s="37">
        <f t="shared" si="539"/>
        <v>0</v>
      </c>
      <c r="AD2483" s="35">
        <f>IF(OR(YEAR(G2483)&lt;2019,O2483="X"),0,IF(ISBLANK(H2483),DATEDIF(G2483,'[3]1.Pradzia'!$D$13,"M"),DATEDIF(G2483,H2483,"m")))</f>
        <v>0</v>
      </c>
      <c r="AE2483" s="37">
        <f>IF(E2483='[3]5.Grup_T'!$E$20,0,IF(AD2483&lt;&gt;0,M2483/V2483*MIN(12,AD2483),0))</f>
        <v>0</v>
      </c>
      <c r="AF2483" s="37">
        <f t="shared" si="540"/>
        <v>0</v>
      </c>
      <c r="AG2483" s="37">
        <f t="shared" si="541"/>
        <v>0</v>
      </c>
      <c r="AH2483" s="37">
        <f t="shared" si="542"/>
        <v>0</v>
      </c>
      <c r="AI2483" s="35" t="str">
        <f t="shared" si="543"/>
        <v>Nusidėvėjęs</v>
      </c>
      <c r="AJ2483" s="38" t="str">
        <f>IF(AND(F2483&lt;&gt;[3]Pav.tvarkyklė!$B$12,F2483&lt;&gt;[3]Pav.tvarkyklė!$B$13),"GVTNT","X")</f>
        <v>GVTNT</v>
      </c>
      <c r="AK2483" s="39">
        <f t="shared" si="545"/>
        <v>0</v>
      </c>
      <c r="AL2483" s="41"/>
      <c r="AM2483" s="41"/>
      <c r="AN2483" s="41">
        <f t="shared" si="533"/>
        <v>1900</v>
      </c>
      <c r="AO2483" s="41"/>
      <c r="AP2483" s="41"/>
      <c r="AQ2483" s="41"/>
      <c r="AR2483" s="42"/>
      <c r="AS2483" s="42"/>
      <c r="AU2483" s="43">
        <f t="shared" si="534"/>
        <v>0</v>
      </c>
    </row>
    <row r="2484" spans="1:47" ht="15" customHeight="1" x14ac:dyDescent="0.25">
      <c r="A2484" s="11"/>
      <c r="B2484" s="19">
        <v>2653</v>
      </c>
      <c r="C2484" s="74"/>
      <c r="D2484" s="77"/>
      <c r="E2484" s="78"/>
      <c r="F2484" s="78"/>
      <c r="G2484" s="80"/>
      <c r="H2484" s="49"/>
      <c r="I2484" s="79"/>
      <c r="J2484" s="27"/>
      <c r="K2484" s="27"/>
      <c r="L2484" s="79"/>
      <c r="M2484" s="81"/>
      <c r="N2484" s="29">
        <v>0</v>
      </c>
      <c r="O2484" s="30" t="str">
        <f>IF(G2484&lt;=$N$2,"",IF(F2484=[3]Pav.tvarkyklė!$B$13,"",IF(ISBLANK(R2484),"X","")))</f>
        <v/>
      </c>
      <c r="P2484" s="91"/>
      <c r="Q2484" s="63"/>
      <c r="R2484" s="63"/>
      <c r="S2484" s="63"/>
      <c r="T2484" s="63"/>
      <c r="U2484" s="34" t="str">
        <f>IFERROR(INDEX('[3]5.Grup_T'!$G$4:$G$22,MATCH('6.Turtas'!E2484,'[3]5.Grup_T'!$E$4:$E$22,0)),"0")</f>
        <v>0</v>
      </c>
      <c r="V2484" s="35">
        <f t="shared" si="535"/>
        <v>0</v>
      </c>
      <c r="W2484" s="35">
        <f>IF(NOT(ISBLANK(H2484)),(12-DATEDIF(H2484,'[3]1.Pradzia'!$D$13,"m")),0)</f>
        <v>0</v>
      </c>
      <c r="X2484" s="35">
        <f t="shared" si="536"/>
        <v>0</v>
      </c>
      <c r="Y2484" s="35">
        <f t="shared" si="532"/>
        <v>0</v>
      </c>
      <c r="Z2484" s="35">
        <f t="shared" si="544"/>
        <v>0</v>
      </c>
      <c r="AA2484" s="36">
        <f t="shared" si="537"/>
        <v>0</v>
      </c>
      <c r="AB2484" s="36">
        <f t="shared" si="538"/>
        <v>0</v>
      </c>
      <c r="AC2484" s="37">
        <f t="shared" si="539"/>
        <v>0</v>
      </c>
      <c r="AD2484" s="35">
        <f>IF(OR(YEAR(G2484)&lt;2019,O2484="X"),0,IF(ISBLANK(H2484),DATEDIF(G2484,'[3]1.Pradzia'!$D$13,"M"),DATEDIF(G2484,H2484,"m")))</f>
        <v>0</v>
      </c>
      <c r="AE2484" s="37">
        <f>IF(E2484='[3]5.Grup_T'!$E$20,0,IF(AD2484&lt;&gt;0,M2484/V2484*MIN(12,AD2484),0))</f>
        <v>0</v>
      </c>
      <c r="AF2484" s="37">
        <f t="shared" si="540"/>
        <v>0</v>
      </c>
      <c r="AG2484" s="37">
        <f t="shared" si="541"/>
        <v>0</v>
      </c>
      <c r="AH2484" s="37">
        <f t="shared" si="542"/>
        <v>0</v>
      </c>
      <c r="AI2484" s="35" t="str">
        <f t="shared" si="543"/>
        <v>Nusidėvėjęs</v>
      </c>
      <c r="AJ2484" s="38" t="str">
        <f>IF(AND(F2484&lt;&gt;[3]Pav.tvarkyklė!$B$12,F2484&lt;&gt;[3]Pav.tvarkyklė!$B$13),"GVTNT","X")</f>
        <v>GVTNT</v>
      </c>
      <c r="AK2484" s="39">
        <f t="shared" si="545"/>
        <v>0</v>
      </c>
      <c r="AL2484" s="41"/>
      <c r="AM2484" s="41"/>
      <c r="AN2484" s="41">
        <f t="shared" si="533"/>
        <v>1900</v>
      </c>
      <c r="AO2484" s="41"/>
      <c r="AP2484" s="41"/>
      <c r="AQ2484" s="41"/>
      <c r="AR2484" s="42"/>
      <c r="AS2484" s="42"/>
      <c r="AU2484" s="43">
        <f t="shared" si="534"/>
        <v>0</v>
      </c>
    </row>
    <row r="2485" spans="1:47" ht="15" customHeight="1" x14ac:dyDescent="0.25">
      <c r="A2485" s="11"/>
      <c r="B2485" s="19">
        <v>2654</v>
      </c>
      <c r="C2485" s="74"/>
      <c r="D2485" s="77"/>
      <c r="E2485" s="78"/>
      <c r="F2485" s="78"/>
      <c r="G2485" s="80"/>
      <c r="H2485" s="49"/>
      <c r="I2485" s="79"/>
      <c r="J2485" s="27"/>
      <c r="K2485" s="27"/>
      <c r="L2485" s="79"/>
      <c r="M2485" s="81"/>
      <c r="N2485" s="29">
        <v>0</v>
      </c>
      <c r="O2485" s="30" t="str">
        <f>IF(G2485&lt;=$N$2,"",IF(F2485=[3]Pav.tvarkyklė!$B$13,"",IF(ISBLANK(R2485),"X","")))</f>
        <v/>
      </c>
      <c r="P2485" s="91"/>
      <c r="Q2485" s="63"/>
      <c r="R2485" s="63"/>
      <c r="S2485" s="63"/>
      <c r="T2485" s="63"/>
      <c r="U2485" s="34" t="str">
        <f>IFERROR(INDEX('[3]5.Grup_T'!$G$4:$G$22,MATCH('6.Turtas'!E2485,'[3]5.Grup_T'!$E$4:$E$22,0)),"0")</f>
        <v>0</v>
      </c>
      <c r="V2485" s="35">
        <f t="shared" si="535"/>
        <v>0</v>
      </c>
      <c r="W2485" s="35">
        <f>IF(NOT(ISBLANK(H2485)),(12-DATEDIF(H2485,'[3]1.Pradzia'!$D$13,"m")),0)</f>
        <v>0</v>
      </c>
      <c r="X2485" s="35">
        <f t="shared" si="536"/>
        <v>0</v>
      </c>
      <c r="Y2485" s="35">
        <f t="shared" si="532"/>
        <v>0</v>
      </c>
      <c r="Z2485" s="35">
        <f t="shared" si="544"/>
        <v>0</v>
      </c>
      <c r="AA2485" s="36">
        <f t="shared" si="537"/>
        <v>0</v>
      </c>
      <c r="AB2485" s="36">
        <f t="shared" si="538"/>
        <v>0</v>
      </c>
      <c r="AC2485" s="37">
        <f t="shared" si="539"/>
        <v>0</v>
      </c>
      <c r="AD2485" s="35">
        <f>IF(OR(YEAR(G2485)&lt;2019,O2485="X"),0,IF(ISBLANK(H2485),DATEDIF(G2485,'[3]1.Pradzia'!$D$13,"M"),DATEDIF(G2485,H2485,"m")))</f>
        <v>0</v>
      </c>
      <c r="AE2485" s="37">
        <f>IF(E2485='[3]5.Grup_T'!$E$20,0,IF(AD2485&lt;&gt;0,M2485/V2485*MIN(12,AD2485),0))</f>
        <v>0</v>
      </c>
      <c r="AF2485" s="37">
        <f t="shared" si="540"/>
        <v>0</v>
      </c>
      <c r="AG2485" s="37">
        <f t="shared" si="541"/>
        <v>0</v>
      </c>
      <c r="AH2485" s="37">
        <f t="shared" si="542"/>
        <v>0</v>
      </c>
      <c r="AI2485" s="35" t="str">
        <f t="shared" si="543"/>
        <v>Nusidėvėjęs</v>
      </c>
      <c r="AJ2485" s="38" t="str">
        <f>IF(AND(F2485&lt;&gt;[3]Pav.tvarkyklė!$B$12,F2485&lt;&gt;[3]Pav.tvarkyklė!$B$13),"GVTNT","X")</f>
        <v>GVTNT</v>
      </c>
      <c r="AK2485" s="39">
        <f t="shared" si="545"/>
        <v>0</v>
      </c>
      <c r="AL2485" s="41"/>
      <c r="AM2485" s="41"/>
      <c r="AN2485" s="41">
        <f t="shared" si="533"/>
        <v>1900</v>
      </c>
      <c r="AO2485" s="41"/>
      <c r="AP2485" s="41"/>
      <c r="AQ2485" s="41"/>
      <c r="AR2485" s="42"/>
      <c r="AS2485" s="42"/>
      <c r="AU2485" s="43">
        <f t="shared" si="534"/>
        <v>0</v>
      </c>
    </row>
    <row r="2486" spans="1:47" ht="15" customHeight="1" x14ac:dyDescent="0.25">
      <c r="A2486" s="11"/>
      <c r="B2486" s="19">
        <v>2655</v>
      </c>
      <c r="C2486" s="74"/>
      <c r="D2486" s="77"/>
      <c r="E2486" s="78"/>
      <c r="F2486" s="78"/>
      <c r="G2486" s="80"/>
      <c r="H2486" s="49"/>
      <c r="I2486" s="79"/>
      <c r="J2486" s="27"/>
      <c r="K2486" s="27"/>
      <c r="L2486" s="79"/>
      <c r="M2486" s="81"/>
      <c r="N2486" s="29">
        <v>0</v>
      </c>
      <c r="O2486" s="30" t="str">
        <f>IF(G2486&lt;=$N$2,"",IF(F2486=[3]Pav.tvarkyklė!$B$13,"",IF(ISBLANK(R2486),"X","")))</f>
        <v/>
      </c>
      <c r="P2486" s="91"/>
      <c r="Q2486" s="63"/>
      <c r="R2486" s="63"/>
      <c r="S2486" s="63"/>
      <c r="T2486" s="63"/>
      <c r="U2486" s="34" t="str">
        <f>IFERROR(INDEX('[3]5.Grup_T'!$G$4:$G$22,MATCH('6.Turtas'!E2486,'[3]5.Grup_T'!$E$4:$E$22,0)),"0")</f>
        <v>0</v>
      </c>
      <c r="V2486" s="35">
        <f t="shared" si="535"/>
        <v>0</v>
      </c>
      <c r="W2486" s="35">
        <f>IF(NOT(ISBLANK(H2486)),(12-DATEDIF(H2486,'[3]1.Pradzia'!$D$13,"m")),0)</f>
        <v>0</v>
      </c>
      <c r="X2486" s="35">
        <f t="shared" si="536"/>
        <v>0</v>
      </c>
      <c r="Y2486" s="35">
        <f t="shared" si="532"/>
        <v>0</v>
      </c>
      <c r="Z2486" s="35">
        <f t="shared" si="544"/>
        <v>0</v>
      </c>
      <c r="AA2486" s="36">
        <f t="shared" si="537"/>
        <v>0</v>
      </c>
      <c r="AB2486" s="36">
        <f t="shared" si="538"/>
        <v>0</v>
      </c>
      <c r="AC2486" s="37">
        <f t="shared" si="539"/>
        <v>0</v>
      </c>
      <c r="AD2486" s="35">
        <f>IF(OR(YEAR(G2486)&lt;2019,O2486="X"),0,IF(ISBLANK(H2486),DATEDIF(G2486,'[3]1.Pradzia'!$D$13,"M"),DATEDIF(G2486,H2486,"m")))</f>
        <v>0</v>
      </c>
      <c r="AE2486" s="37">
        <f>IF(E2486='[3]5.Grup_T'!$E$20,0,IF(AD2486&lt;&gt;0,M2486/V2486*MIN(12,AD2486),0))</f>
        <v>0</v>
      </c>
      <c r="AF2486" s="37">
        <f t="shared" si="540"/>
        <v>0</v>
      </c>
      <c r="AG2486" s="37">
        <f t="shared" si="541"/>
        <v>0</v>
      </c>
      <c r="AH2486" s="37">
        <f t="shared" si="542"/>
        <v>0</v>
      </c>
      <c r="AI2486" s="35" t="str">
        <f t="shared" si="543"/>
        <v>Nusidėvėjęs</v>
      </c>
      <c r="AJ2486" s="38" t="str">
        <f>IF(AND(F2486&lt;&gt;[3]Pav.tvarkyklė!$B$12,F2486&lt;&gt;[3]Pav.tvarkyklė!$B$13),"GVTNT","X")</f>
        <v>GVTNT</v>
      </c>
      <c r="AK2486" s="39">
        <f t="shared" si="545"/>
        <v>0</v>
      </c>
      <c r="AL2486" s="41"/>
      <c r="AM2486" s="41"/>
      <c r="AN2486" s="41">
        <f t="shared" si="533"/>
        <v>1900</v>
      </c>
      <c r="AO2486" s="41"/>
      <c r="AP2486" s="41"/>
      <c r="AQ2486" s="41"/>
      <c r="AR2486" s="42"/>
      <c r="AS2486" s="42"/>
      <c r="AU2486" s="43">
        <f t="shared" si="534"/>
        <v>0</v>
      </c>
    </row>
    <row r="2487" spans="1:47" ht="15" customHeight="1" x14ac:dyDescent="0.25">
      <c r="A2487" s="11"/>
      <c r="B2487" s="19">
        <v>2656</v>
      </c>
      <c r="C2487" s="74"/>
      <c r="D2487" s="77"/>
      <c r="E2487" s="78"/>
      <c r="F2487" s="78"/>
      <c r="G2487" s="80"/>
      <c r="H2487" s="49"/>
      <c r="I2487" s="79"/>
      <c r="J2487" s="27"/>
      <c r="K2487" s="27"/>
      <c r="L2487" s="79"/>
      <c r="M2487" s="81"/>
      <c r="N2487" s="29">
        <v>0</v>
      </c>
      <c r="O2487" s="30" t="str">
        <f>IF(G2487&lt;=$N$2,"",IF(F2487=[3]Pav.tvarkyklė!$B$13,"",IF(ISBLANK(R2487),"X","")))</f>
        <v/>
      </c>
      <c r="P2487" s="91"/>
      <c r="Q2487" s="63"/>
      <c r="R2487" s="63"/>
      <c r="S2487" s="63"/>
      <c r="T2487" s="63"/>
      <c r="U2487" s="34" t="str">
        <f>IFERROR(INDEX('[3]5.Grup_T'!$G$4:$G$22,MATCH('6.Turtas'!E2487,'[3]5.Grup_T'!$E$4:$E$22,0)),"0")</f>
        <v>0</v>
      </c>
      <c r="V2487" s="35">
        <f t="shared" si="535"/>
        <v>0</v>
      </c>
      <c r="W2487" s="35">
        <f>IF(NOT(ISBLANK(H2487)),(12-DATEDIF(H2487,'[3]1.Pradzia'!$D$13,"m")),0)</f>
        <v>0</v>
      </c>
      <c r="X2487" s="35">
        <f t="shared" si="536"/>
        <v>0</v>
      </c>
      <c r="Y2487" s="35">
        <f t="shared" ref="Y2487:Y2550" si="546">IF(YEAR(G2487)&gt;=2019,0,IF(Z2487&lt;=0,0,IF(W2487&lt;&gt;0,MIN(W2487,Z2487),MIN(12,Z2487))))</f>
        <v>0</v>
      </c>
      <c r="Z2487" s="35">
        <f t="shared" si="544"/>
        <v>0</v>
      </c>
      <c r="AA2487" s="36">
        <f t="shared" si="537"/>
        <v>0</v>
      </c>
      <c r="AB2487" s="36">
        <f t="shared" si="538"/>
        <v>0</v>
      </c>
      <c r="AC2487" s="37">
        <f t="shared" si="539"/>
        <v>0</v>
      </c>
      <c r="AD2487" s="35">
        <f>IF(OR(YEAR(G2487)&lt;2019,O2487="X"),0,IF(ISBLANK(H2487),DATEDIF(G2487,'[3]1.Pradzia'!$D$13,"M"),DATEDIF(G2487,H2487,"m")))</f>
        <v>0</v>
      </c>
      <c r="AE2487" s="37">
        <f>IF(E2487='[3]5.Grup_T'!$E$20,0,IF(AD2487&lt;&gt;0,M2487/V2487*MIN(12,AD2487),0))</f>
        <v>0</v>
      </c>
      <c r="AF2487" s="37">
        <f t="shared" si="540"/>
        <v>0</v>
      </c>
      <c r="AG2487" s="37">
        <f t="shared" si="541"/>
        <v>0</v>
      </c>
      <c r="AH2487" s="37">
        <f t="shared" si="542"/>
        <v>0</v>
      </c>
      <c r="AI2487" s="35" t="str">
        <f t="shared" si="543"/>
        <v>Nusidėvėjęs</v>
      </c>
      <c r="AJ2487" s="38" t="str">
        <f>IF(AND(F2487&lt;&gt;[3]Pav.tvarkyklė!$B$12,F2487&lt;&gt;[3]Pav.tvarkyklė!$B$13),"GVTNT","X")</f>
        <v>GVTNT</v>
      </c>
      <c r="AK2487" s="39">
        <f t="shared" si="545"/>
        <v>0</v>
      </c>
      <c r="AL2487" s="41"/>
      <c r="AM2487" s="41"/>
      <c r="AN2487" s="41">
        <f t="shared" si="533"/>
        <v>1900</v>
      </c>
      <c r="AO2487" s="41"/>
      <c r="AP2487" s="41"/>
      <c r="AQ2487" s="41"/>
      <c r="AR2487" s="42"/>
      <c r="AS2487" s="42"/>
      <c r="AU2487" s="43">
        <f t="shared" si="534"/>
        <v>0</v>
      </c>
    </row>
    <row r="2488" spans="1:47" ht="15" customHeight="1" x14ac:dyDescent="0.25">
      <c r="A2488" s="11"/>
      <c r="B2488" s="19">
        <v>2657</v>
      </c>
      <c r="C2488" s="74"/>
      <c r="D2488" s="77"/>
      <c r="E2488" s="78"/>
      <c r="F2488" s="78"/>
      <c r="G2488" s="80"/>
      <c r="H2488" s="49"/>
      <c r="I2488" s="79"/>
      <c r="J2488" s="27"/>
      <c r="K2488" s="27"/>
      <c r="L2488" s="79"/>
      <c r="M2488" s="81"/>
      <c r="N2488" s="29">
        <v>0</v>
      </c>
      <c r="O2488" s="30" t="str">
        <f>IF(G2488&lt;=$N$2,"",IF(F2488=[3]Pav.tvarkyklė!$B$13,"",IF(ISBLANK(R2488),"X","")))</f>
        <v/>
      </c>
      <c r="P2488" s="91"/>
      <c r="Q2488" s="63"/>
      <c r="R2488" s="63"/>
      <c r="S2488" s="63"/>
      <c r="T2488" s="63"/>
      <c r="U2488" s="34" t="str">
        <f>IFERROR(INDEX('[3]5.Grup_T'!$G$4:$G$22,MATCH('6.Turtas'!E2488,'[3]5.Grup_T'!$E$4:$E$22,0)),"0")</f>
        <v>0</v>
      </c>
      <c r="V2488" s="35">
        <f t="shared" si="535"/>
        <v>0</v>
      </c>
      <c r="W2488" s="35">
        <f>IF(NOT(ISBLANK(H2488)),(12-DATEDIF(H2488,'[3]1.Pradzia'!$D$13,"m")),0)</f>
        <v>0</v>
      </c>
      <c r="X2488" s="35">
        <f t="shared" si="536"/>
        <v>0</v>
      </c>
      <c r="Y2488" s="35">
        <f t="shared" si="546"/>
        <v>0</v>
      </c>
      <c r="Z2488" s="35">
        <f t="shared" si="544"/>
        <v>0</v>
      </c>
      <c r="AA2488" s="36">
        <f t="shared" si="537"/>
        <v>0</v>
      </c>
      <c r="AB2488" s="36">
        <f t="shared" si="538"/>
        <v>0</v>
      </c>
      <c r="AC2488" s="37">
        <f t="shared" si="539"/>
        <v>0</v>
      </c>
      <c r="AD2488" s="35">
        <f>IF(OR(YEAR(G2488)&lt;2019,O2488="X"),0,IF(ISBLANK(H2488),DATEDIF(G2488,'[3]1.Pradzia'!$D$13,"M"),DATEDIF(G2488,H2488,"m")))</f>
        <v>0</v>
      </c>
      <c r="AE2488" s="37">
        <f>IF(E2488='[3]5.Grup_T'!$E$20,0,IF(AD2488&lt;&gt;0,M2488/V2488*MIN(12,AD2488),0))</f>
        <v>0</v>
      </c>
      <c r="AF2488" s="37">
        <f t="shared" si="540"/>
        <v>0</v>
      </c>
      <c r="AG2488" s="37">
        <f t="shared" si="541"/>
        <v>0</v>
      </c>
      <c r="AH2488" s="37">
        <f t="shared" si="542"/>
        <v>0</v>
      </c>
      <c r="AI2488" s="35" t="str">
        <f t="shared" si="543"/>
        <v>Nusidėvėjęs</v>
      </c>
      <c r="AJ2488" s="38" t="str">
        <f>IF(AND(F2488&lt;&gt;[3]Pav.tvarkyklė!$B$12,F2488&lt;&gt;[3]Pav.tvarkyklė!$B$13),"GVTNT","X")</f>
        <v>GVTNT</v>
      </c>
      <c r="AK2488" s="39">
        <f t="shared" si="545"/>
        <v>0</v>
      </c>
      <c r="AL2488" s="41"/>
      <c r="AM2488" s="41"/>
      <c r="AN2488" s="41">
        <f t="shared" si="533"/>
        <v>1900</v>
      </c>
      <c r="AO2488" s="41"/>
      <c r="AP2488" s="41"/>
      <c r="AQ2488" s="41"/>
      <c r="AR2488" s="42"/>
      <c r="AS2488" s="42"/>
      <c r="AU2488" s="43">
        <f t="shared" si="534"/>
        <v>0</v>
      </c>
    </row>
    <row r="2489" spans="1:47" ht="15" customHeight="1" x14ac:dyDescent="0.25">
      <c r="A2489" s="11"/>
      <c r="B2489" s="19">
        <v>2658</v>
      </c>
      <c r="C2489" s="74"/>
      <c r="D2489" s="77"/>
      <c r="E2489" s="78"/>
      <c r="F2489" s="78"/>
      <c r="G2489" s="80"/>
      <c r="H2489" s="49"/>
      <c r="I2489" s="79"/>
      <c r="J2489" s="27"/>
      <c r="K2489" s="27"/>
      <c r="L2489" s="79"/>
      <c r="M2489" s="81"/>
      <c r="N2489" s="29">
        <v>0</v>
      </c>
      <c r="O2489" s="30" t="str">
        <f>IF(G2489&lt;=$N$2,"",IF(F2489=[3]Pav.tvarkyklė!$B$13,"",IF(ISBLANK(R2489),"X","")))</f>
        <v/>
      </c>
      <c r="P2489" s="91"/>
      <c r="Q2489" s="63"/>
      <c r="R2489" s="63"/>
      <c r="S2489" s="63"/>
      <c r="T2489" s="63"/>
      <c r="U2489" s="34" t="str">
        <f>IFERROR(INDEX('[3]5.Grup_T'!$G$4:$G$22,MATCH('6.Turtas'!E2489,'[3]5.Grup_T'!$E$4:$E$22,0)),"0")</f>
        <v>0</v>
      </c>
      <c r="V2489" s="35">
        <f t="shared" si="535"/>
        <v>0</v>
      </c>
      <c r="W2489" s="35">
        <f>IF(NOT(ISBLANK(H2489)),(12-DATEDIF(H2489,'[3]1.Pradzia'!$D$13,"m")),0)</f>
        <v>0</v>
      </c>
      <c r="X2489" s="35">
        <f t="shared" si="536"/>
        <v>0</v>
      </c>
      <c r="Y2489" s="35">
        <f t="shared" si="546"/>
        <v>0</v>
      </c>
      <c r="Z2489" s="35">
        <f t="shared" si="544"/>
        <v>0</v>
      </c>
      <c r="AA2489" s="36">
        <f t="shared" si="537"/>
        <v>0</v>
      </c>
      <c r="AB2489" s="36">
        <f t="shared" si="538"/>
        <v>0</v>
      </c>
      <c r="AC2489" s="37">
        <f t="shared" si="539"/>
        <v>0</v>
      </c>
      <c r="AD2489" s="35">
        <f>IF(OR(YEAR(G2489)&lt;2019,O2489="X"),0,IF(ISBLANK(H2489),DATEDIF(G2489,'[3]1.Pradzia'!$D$13,"M"),DATEDIF(G2489,H2489,"m")))</f>
        <v>0</v>
      </c>
      <c r="AE2489" s="37">
        <f>IF(E2489='[3]5.Grup_T'!$E$20,0,IF(AD2489&lt;&gt;0,M2489/V2489*MIN(12,AD2489),0))</f>
        <v>0</v>
      </c>
      <c r="AF2489" s="37">
        <f t="shared" si="540"/>
        <v>0</v>
      </c>
      <c r="AG2489" s="37">
        <f t="shared" si="541"/>
        <v>0</v>
      </c>
      <c r="AH2489" s="37">
        <f t="shared" si="542"/>
        <v>0</v>
      </c>
      <c r="AI2489" s="35" t="str">
        <f t="shared" si="543"/>
        <v>Nusidėvėjęs</v>
      </c>
      <c r="AJ2489" s="38" t="str">
        <f>IF(AND(F2489&lt;&gt;[3]Pav.tvarkyklė!$B$12,F2489&lt;&gt;[3]Pav.tvarkyklė!$B$13),"GVTNT","X")</f>
        <v>GVTNT</v>
      </c>
      <c r="AK2489" s="39">
        <f t="shared" si="545"/>
        <v>0</v>
      </c>
      <c r="AL2489" s="41"/>
      <c r="AM2489" s="41"/>
      <c r="AN2489" s="41">
        <f t="shared" si="533"/>
        <v>1900</v>
      </c>
      <c r="AO2489" s="41"/>
      <c r="AP2489" s="41"/>
      <c r="AQ2489" s="41"/>
      <c r="AR2489" s="42"/>
      <c r="AS2489" s="42"/>
      <c r="AU2489" s="43">
        <f t="shared" si="534"/>
        <v>0</v>
      </c>
    </row>
    <row r="2490" spans="1:47" ht="15" customHeight="1" x14ac:dyDescent="0.25">
      <c r="A2490" s="11"/>
      <c r="B2490" s="19">
        <v>2659</v>
      </c>
      <c r="C2490" s="74"/>
      <c r="D2490" s="77"/>
      <c r="E2490" s="78"/>
      <c r="F2490" s="78"/>
      <c r="G2490" s="80"/>
      <c r="H2490" s="49"/>
      <c r="I2490" s="79"/>
      <c r="J2490" s="27"/>
      <c r="K2490" s="27"/>
      <c r="L2490" s="79"/>
      <c r="M2490" s="81"/>
      <c r="N2490" s="29">
        <v>0</v>
      </c>
      <c r="O2490" s="30" t="str">
        <f>IF(G2490&lt;=$N$2,"",IF(F2490=[3]Pav.tvarkyklė!$B$13,"",IF(ISBLANK(R2490),"X","")))</f>
        <v/>
      </c>
      <c r="P2490" s="91"/>
      <c r="Q2490" s="63"/>
      <c r="R2490" s="63"/>
      <c r="S2490" s="63"/>
      <c r="T2490" s="63"/>
      <c r="U2490" s="34" t="str">
        <f>IFERROR(INDEX('[3]5.Grup_T'!$G$4:$G$22,MATCH('6.Turtas'!E2490,'[3]5.Grup_T'!$E$4:$E$22,0)),"0")</f>
        <v>0</v>
      </c>
      <c r="V2490" s="35">
        <f t="shared" si="535"/>
        <v>0</v>
      </c>
      <c r="W2490" s="35">
        <f>IF(NOT(ISBLANK(H2490)),(12-DATEDIF(H2490,'[3]1.Pradzia'!$D$13,"m")),0)</f>
        <v>0</v>
      </c>
      <c r="X2490" s="35">
        <f t="shared" si="536"/>
        <v>0</v>
      </c>
      <c r="Y2490" s="35">
        <f t="shared" si="546"/>
        <v>0</v>
      </c>
      <c r="Z2490" s="35">
        <f t="shared" si="544"/>
        <v>0</v>
      </c>
      <c r="AA2490" s="36">
        <f t="shared" si="537"/>
        <v>0</v>
      </c>
      <c r="AB2490" s="36">
        <f t="shared" si="538"/>
        <v>0</v>
      </c>
      <c r="AC2490" s="37">
        <f t="shared" si="539"/>
        <v>0</v>
      </c>
      <c r="AD2490" s="35">
        <f>IF(OR(YEAR(G2490)&lt;2019,O2490="X"),0,IF(ISBLANK(H2490),DATEDIF(G2490,'[3]1.Pradzia'!$D$13,"M"),DATEDIF(G2490,H2490,"m")))</f>
        <v>0</v>
      </c>
      <c r="AE2490" s="37">
        <f>IF(E2490='[3]5.Grup_T'!$E$20,0,IF(AD2490&lt;&gt;0,M2490/V2490*MIN(12,AD2490),0))</f>
        <v>0</v>
      </c>
      <c r="AF2490" s="37">
        <f t="shared" si="540"/>
        <v>0</v>
      </c>
      <c r="AG2490" s="37">
        <f t="shared" si="541"/>
        <v>0</v>
      </c>
      <c r="AH2490" s="37">
        <f t="shared" si="542"/>
        <v>0</v>
      </c>
      <c r="AI2490" s="35" t="str">
        <f t="shared" si="543"/>
        <v>Nusidėvėjęs</v>
      </c>
      <c r="AJ2490" s="38" t="str">
        <f>IF(AND(F2490&lt;&gt;[3]Pav.tvarkyklė!$B$12,F2490&lt;&gt;[3]Pav.tvarkyklė!$B$13),"GVTNT","X")</f>
        <v>GVTNT</v>
      </c>
      <c r="AK2490" s="39">
        <f t="shared" si="545"/>
        <v>0</v>
      </c>
      <c r="AL2490" s="41"/>
      <c r="AM2490" s="41"/>
      <c r="AN2490" s="41">
        <f t="shared" si="533"/>
        <v>1900</v>
      </c>
      <c r="AO2490" s="41"/>
      <c r="AP2490" s="41"/>
      <c r="AQ2490" s="41"/>
      <c r="AR2490" s="42"/>
      <c r="AS2490" s="42"/>
      <c r="AU2490" s="43">
        <f t="shared" si="534"/>
        <v>0</v>
      </c>
    </row>
    <row r="2491" spans="1:47" ht="15" customHeight="1" x14ac:dyDescent="0.25">
      <c r="A2491" s="11"/>
      <c r="B2491" s="19">
        <v>2660</v>
      </c>
      <c r="C2491" s="74"/>
      <c r="D2491" s="77"/>
      <c r="E2491" s="78"/>
      <c r="F2491" s="78"/>
      <c r="G2491" s="80"/>
      <c r="H2491" s="49"/>
      <c r="I2491" s="79"/>
      <c r="J2491" s="27"/>
      <c r="K2491" s="27"/>
      <c r="L2491" s="79"/>
      <c r="M2491" s="81"/>
      <c r="N2491" s="29">
        <v>0</v>
      </c>
      <c r="O2491" s="30" t="str">
        <f>IF(G2491&lt;=$N$2,"",IF(F2491=[3]Pav.tvarkyklė!$B$13,"",IF(ISBLANK(R2491),"X","")))</f>
        <v/>
      </c>
      <c r="P2491" s="91"/>
      <c r="Q2491" s="63"/>
      <c r="R2491" s="63"/>
      <c r="S2491" s="63"/>
      <c r="T2491" s="63"/>
      <c r="U2491" s="34" t="str">
        <f>IFERROR(INDEX('[3]5.Grup_T'!$G$4:$G$22,MATCH('6.Turtas'!E2491,'[3]5.Grup_T'!$E$4:$E$22,0)),"0")</f>
        <v>0</v>
      </c>
      <c r="V2491" s="35">
        <f t="shared" si="535"/>
        <v>0</v>
      </c>
      <c r="W2491" s="35">
        <f>IF(NOT(ISBLANK(H2491)),(12-DATEDIF(H2491,'[3]1.Pradzia'!$D$13,"m")),0)</f>
        <v>0</v>
      </c>
      <c r="X2491" s="35">
        <f t="shared" si="536"/>
        <v>0</v>
      </c>
      <c r="Y2491" s="35">
        <f t="shared" si="546"/>
        <v>0</v>
      </c>
      <c r="Z2491" s="35">
        <f t="shared" si="544"/>
        <v>0</v>
      </c>
      <c r="AA2491" s="36">
        <f t="shared" si="537"/>
        <v>0</v>
      </c>
      <c r="AB2491" s="36">
        <f t="shared" si="538"/>
        <v>0</v>
      </c>
      <c r="AC2491" s="37">
        <f t="shared" si="539"/>
        <v>0</v>
      </c>
      <c r="AD2491" s="35">
        <f>IF(OR(YEAR(G2491)&lt;2019,O2491="X"),0,IF(ISBLANK(H2491),DATEDIF(G2491,'[3]1.Pradzia'!$D$13,"M"),DATEDIF(G2491,H2491,"m")))</f>
        <v>0</v>
      </c>
      <c r="AE2491" s="37">
        <f>IF(E2491='[3]5.Grup_T'!$E$20,0,IF(AD2491&lt;&gt;0,M2491/V2491*MIN(12,AD2491),0))</f>
        <v>0</v>
      </c>
      <c r="AF2491" s="37">
        <f t="shared" si="540"/>
        <v>0</v>
      </c>
      <c r="AG2491" s="37">
        <f t="shared" si="541"/>
        <v>0</v>
      </c>
      <c r="AH2491" s="37">
        <f t="shared" si="542"/>
        <v>0</v>
      </c>
      <c r="AI2491" s="35" t="str">
        <f t="shared" si="543"/>
        <v>Nusidėvėjęs</v>
      </c>
      <c r="AJ2491" s="38" t="str">
        <f>IF(AND(F2491&lt;&gt;[3]Pav.tvarkyklė!$B$12,F2491&lt;&gt;[3]Pav.tvarkyklė!$B$13),"GVTNT","X")</f>
        <v>GVTNT</v>
      </c>
      <c r="AK2491" s="39">
        <f t="shared" si="545"/>
        <v>0</v>
      </c>
      <c r="AL2491" s="41"/>
      <c r="AM2491" s="41"/>
      <c r="AN2491" s="41">
        <f t="shared" si="533"/>
        <v>1900</v>
      </c>
      <c r="AO2491" s="41"/>
      <c r="AP2491" s="41"/>
      <c r="AQ2491" s="41"/>
      <c r="AR2491" s="42"/>
      <c r="AS2491" s="42"/>
      <c r="AU2491" s="43">
        <f t="shared" si="534"/>
        <v>0</v>
      </c>
    </row>
    <row r="2492" spans="1:47" ht="15" customHeight="1" x14ac:dyDescent="0.25">
      <c r="A2492" s="11"/>
      <c r="B2492" s="19">
        <v>2661</v>
      </c>
      <c r="C2492" s="74"/>
      <c r="D2492" s="77"/>
      <c r="E2492" s="78"/>
      <c r="F2492" s="78"/>
      <c r="G2492" s="80"/>
      <c r="H2492" s="49"/>
      <c r="I2492" s="79"/>
      <c r="J2492" s="27"/>
      <c r="K2492" s="27"/>
      <c r="L2492" s="79"/>
      <c r="M2492" s="81"/>
      <c r="N2492" s="29">
        <v>0</v>
      </c>
      <c r="O2492" s="30" t="str">
        <f>IF(G2492&lt;=$N$2,"",IF(F2492=[3]Pav.tvarkyklė!$B$13,"",IF(ISBLANK(R2492),"X","")))</f>
        <v/>
      </c>
      <c r="P2492" s="91"/>
      <c r="Q2492" s="63"/>
      <c r="R2492" s="63"/>
      <c r="S2492" s="63"/>
      <c r="T2492" s="63"/>
      <c r="U2492" s="34" t="str">
        <f>IFERROR(INDEX('[3]5.Grup_T'!$G$4:$G$22,MATCH('6.Turtas'!E2492,'[3]5.Grup_T'!$E$4:$E$22,0)),"0")</f>
        <v>0</v>
      </c>
      <c r="V2492" s="35">
        <f t="shared" si="535"/>
        <v>0</v>
      </c>
      <c r="W2492" s="35">
        <f>IF(NOT(ISBLANK(H2492)),(12-DATEDIF(H2492,'[3]1.Pradzia'!$D$13,"m")),0)</f>
        <v>0</v>
      </c>
      <c r="X2492" s="35">
        <f t="shared" si="536"/>
        <v>0</v>
      </c>
      <c r="Y2492" s="35">
        <f t="shared" si="546"/>
        <v>0</v>
      </c>
      <c r="Z2492" s="35">
        <f t="shared" si="544"/>
        <v>0</v>
      </c>
      <c r="AA2492" s="36">
        <f t="shared" si="537"/>
        <v>0</v>
      </c>
      <c r="AB2492" s="36">
        <f t="shared" si="538"/>
        <v>0</v>
      </c>
      <c r="AC2492" s="37">
        <f t="shared" si="539"/>
        <v>0</v>
      </c>
      <c r="AD2492" s="35">
        <f>IF(OR(YEAR(G2492)&lt;2019,O2492="X"),0,IF(ISBLANK(H2492),DATEDIF(G2492,'[3]1.Pradzia'!$D$13,"M"),DATEDIF(G2492,H2492,"m")))</f>
        <v>0</v>
      </c>
      <c r="AE2492" s="37">
        <f>IF(E2492='[3]5.Grup_T'!$E$20,0,IF(AD2492&lt;&gt;0,M2492/V2492*MIN(12,AD2492),0))</f>
        <v>0</v>
      </c>
      <c r="AF2492" s="37">
        <f t="shared" si="540"/>
        <v>0</v>
      </c>
      <c r="AG2492" s="37">
        <f t="shared" si="541"/>
        <v>0</v>
      </c>
      <c r="AH2492" s="37">
        <f t="shared" si="542"/>
        <v>0</v>
      </c>
      <c r="AI2492" s="35" t="str">
        <f t="shared" si="543"/>
        <v>Nusidėvėjęs</v>
      </c>
      <c r="AJ2492" s="38" t="str">
        <f>IF(AND(F2492&lt;&gt;[3]Pav.tvarkyklė!$B$12,F2492&lt;&gt;[3]Pav.tvarkyklė!$B$13),"GVTNT","X")</f>
        <v>GVTNT</v>
      </c>
      <c r="AK2492" s="39">
        <f t="shared" si="545"/>
        <v>0</v>
      </c>
      <c r="AL2492" s="41"/>
      <c r="AM2492" s="41"/>
      <c r="AN2492" s="41">
        <f t="shared" si="533"/>
        <v>1900</v>
      </c>
      <c r="AO2492" s="41"/>
      <c r="AP2492" s="41"/>
      <c r="AQ2492" s="41"/>
      <c r="AR2492" s="42"/>
      <c r="AS2492" s="42"/>
      <c r="AU2492" s="43">
        <f t="shared" si="534"/>
        <v>0</v>
      </c>
    </row>
    <row r="2493" spans="1:47" ht="15" customHeight="1" x14ac:dyDescent="0.25">
      <c r="A2493" s="11"/>
      <c r="B2493" s="19">
        <v>2662</v>
      </c>
      <c r="C2493" s="74"/>
      <c r="D2493" s="77"/>
      <c r="E2493" s="78"/>
      <c r="F2493" s="78"/>
      <c r="G2493" s="80"/>
      <c r="H2493" s="49"/>
      <c r="I2493" s="79"/>
      <c r="J2493" s="27"/>
      <c r="K2493" s="27"/>
      <c r="L2493" s="79"/>
      <c r="M2493" s="81"/>
      <c r="N2493" s="29">
        <v>0</v>
      </c>
      <c r="O2493" s="30" t="str">
        <f>IF(G2493&lt;=$N$2,"",IF(F2493=[3]Pav.tvarkyklė!$B$13,"",IF(ISBLANK(R2493),"X","")))</f>
        <v/>
      </c>
      <c r="P2493" s="91"/>
      <c r="Q2493" s="63"/>
      <c r="R2493" s="63"/>
      <c r="S2493" s="63"/>
      <c r="T2493" s="63"/>
      <c r="U2493" s="34" t="str">
        <f>IFERROR(INDEX('[3]5.Grup_T'!$G$4:$G$22,MATCH('6.Turtas'!E2493,'[3]5.Grup_T'!$E$4:$E$22,0)),"0")</f>
        <v>0</v>
      </c>
      <c r="V2493" s="35">
        <f t="shared" si="535"/>
        <v>0</v>
      </c>
      <c r="W2493" s="35">
        <f>IF(NOT(ISBLANK(H2493)),(12-DATEDIF(H2493,'[3]1.Pradzia'!$D$13,"m")),0)</f>
        <v>0</v>
      </c>
      <c r="X2493" s="35">
        <f t="shared" si="536"/>
        <v>0</v>
      </c>
      <c r="Y2493" s="35">
        <f t="shared" si="546"/>
        <v>0</v>
      </c>
      <c r="Z2493" s="35">
        <f t="shared" si="544"/>
        <v>0</v>
      </c>
      <c r="AA2493" s="36">
        <f t="shared" si="537"/>
        <v>0</v>
      </c>
      <c r="AB2493" s="36">
        <f t="shared" si="538"/>
        <v>0</v>
      </c>
      <c r="AC2493" s="37">
        <f t="shared" si="539"/>
        <v>0</v>
      </c>
      <c r="AD2493" s="35">
        <f>IF(OR(YEAR(G2493)&lt;2019,O2493="X"),0,IF(ISBLANK(H2493),DATEDIF(G2493,'[3]1.Pradzia'!$D$13,"M"),DATEDIF(G2493,H2493,"m")))</f>
        <v>0</v>
      </c>
      <c r="AE2493" s="37">
        <f>IF(E2493='[3]5.Grup_T'!$E$20,0,IF(AD2493&lt;&gt;0,M2493/V2493*MIN(12,AD2493),0))</f>
        <v>0</v>
      </c>
      <c r="AF2493" s="37">
        <f t="shared" si="540"/>
        <v>0</v>
      </c>
      <c r="AG2493" s="37">
        <f t="shared" si="541"/>
        <v>0</v>
      </c>
      <c r="AH2493" s="37">
        <f t="shared" si="542"/>
        <v>0</v>
      </c>
      <c r="AI2493" s="35" t="str">
        <f t="shared" si="543"/>
        <v>Nusidėvėjęs</v>
      </c>
      <c r="AJ2493" s="38" t="str">
        <f>IF(AND(F2493&lt;&gt;[3]Pav.tvarkyklė!$B$12,F2493&lt;&gt;[3]Pav.tvarkyklė!$B$13),"GVTNT","X")</f>
        <v>GVTNT</v>
      </c>
      <c r="AK2493" s="39">
        <f t="shared" si="545"/>
        <v>0</v>
      </c>
      <c r="AL2493" s="41"/>
      <c r="AM2493" s="41"/>
      <c r="AN2493" s="41">
        <f t="shared" si="533"/>
        <v>1900</v>
      </c>
      <c r="AO2493" s="41"/>
      <c r="AP2493" s="41"/>
      <c r="AQ2493" s="41"/>
      <c r="AR2493" s="42"/>
      <c r="AS2493" s="42"/>
      <c r="AU2493" s="43">
        <f t="shared" si="534"/>
        <v>0</v>
      </c>
    </row>
    <row r="2494" spans="1:47" ht="15" customHeight="1" x14ac:dyDescent="0.25">
      <c r="A2494" s="11"/>
      <c r="B2494" s="19">
        <v>2663</v>
      </c>
      <c r="C2494" s="74"/>
      <c r="D2494" s="77"/>
      <c r="E2494" s="78"/>
      <c r="F2494" s="78"/>
      <c r="G2494" s="80"/>
      <c r="H2494" s="49"/>
      <c r="I2494" s="79"/>
      <c r="J2494" s="27"/>
      <c r="K2494" s="27"/>
      <c r="L2494" s="79"/>
      <c r="M2494" s="81"/>
      <c r="N2494" s="29">
        <v>0</v>
      </c>
      <c r="O2494" s="30" t="str">
        <f>IF(G2494&lt;=$N$2,"",IF(F2494=[3]Pav.tvarkyklė!$B$13,"",IF(ISBLANK(R2494),"X","")))</f>
        <v/>
      </c>
      <c r="P2494" s="91"/>
      <c r="Q2494" s="63"/>
      <c r="R2494" s="63"/>
      <c r="S2494" s="63"/>
      <c r="T2494" s="63"/>
      <c r="U2494" s="34" t="str">
        <f>IFERROR(INDEX('[3]5.Grup_T'!$G$4:$G$22,MATCH('6.Turtas'!E2494,'[3]5.Grup_T'!$E$4:$E$22,0)),"0")</f>
        <v>0</v>
      </c>
      <c r="V2494" s="35">
        <f t="shared" si="535"/>
        <v>0</v>
      </c>
      <c r="W2494" s="35">
        <f>IF(NOT(ISBLANK(H2494)),(12-DATEDIF(H2494,'[3]1.Pradzia'!$D$13,"m")),0)</f>
        <v>0</v>
      </c>
      <c r="X2494" s="35">
        <f t="shared" si="536"/>
        <v>0</v>
      </c>
      <c r="Y2494" s="35">
        <f t="shared" si="546"/>
        <v>0</v>
      </c>
      <c r="Z2494" s="35">
        <f t="shared" si="544"/>
        <v>0</v>
      </c>
      <c r="AA2494" s="36">
        <f t="shared" si="537"/>
        <v>0</v>
      </c>
      <c r="AB2494" s="36">
        <f t="shared" si="538"/>
        <v>0</v>
      </c>
      <c r="AC2494" s="37">
        <f t="shared" si="539"/>
        <v>0</v>
      </c>
      <c r="AD2494" s="35">
        <f>IF(OR(YEAR(G2494)&lt;2019,O2494="X"),0,IF(ISBLANK(H2494),DATEDIF(G2494,'[3]1.Pradzia'!$D$13,"M"),DATEDIF(G2494,H2494,"m")))</f>
        <v>0</v>
      </c>
      <c r="AE2494" s="37">
        <f>IF(E2494='[3]5.Grup_T'!$E$20,0,IF(AD2494&lt;&gt;0,M2494/V2494*MIN(12,AD2494),0))</f>
        <v>0</v>
      </c>
      <c r="AF2494" s="37">
        <f t="shared" si="540"/>
        <v>0</v>
      </c>
      <c r="AG2494" s="37">
        <f t="shared" si="541"/>
        <v>0</v>
      </c>
      <c r="AH2494" s="37">
        <f t="shared" si="542"/>
        <v>0</v>
      </c>
      <c r="AI2494" s="35" t="str">
        <f t="shared" si="543"/>
        <v>Nusidėvėjęs</v>
      </c>
      <c r="AJ2494" s="38" t="str">
        <f>IF(AND(F2494&lt;&gt;[3]Pav.tvarkyklė!$B$12,F2494&lt;&gt;[3]Pav.tvarkyklė!$B$13),"GVTNT","X")</f>
        <v>GVTNT</v>
      </c>
      <c r="AK2494" s="39">
        <f t="shared" si="545"/>
        <v>0</v>
      </c>
      <c r="AL2494" s="41"/>
      <c r="AM2494" s="41"/>
      <c r="AN2494" s="41">
        <f t="shared" si="533"/>
        <v>1900</v>
      </c>
      <c r="AO2494" s="41"/>
      <c r="AP2494" s="41"/>
      <c r="AQ2494" s="41"/>
      <c r="AR2494" s="42"/>
      <c r="AS2494" s="42"/>
      <c r="AU2494" s="43">
        <f t="shared" si="534"/>
        <v>0</v>
      </c>
    </row>
    <row r="2495" spans="1:47" ht="15" customHeight="1" x14ac:dyDescent="0.25">
      <c r="A2495" s="11"/>
      <c r="B2495" s="19">
        <v>2664</v>
      </c>
      <c r="C2495" s="74"/>
      <c r="D2495" s="77"/>
      <c r="E2495" s="78"/>
      <c r="F2495" s="78"/>
      <c r="G2495" s="80"/>
      <c r="H2495" s="49"/>
      <c r="I2495" s="79"/>
      <c r="J2495" s="27"/>
      <c r="K2495" s="27"/>
      <c r="L2495" s="79"/>
      <c r="M2495" s="81"/>
      <c r="N2495" s="29">
        <v>0</v>
      </c>
      <c r="O2495" s="30" t="str">
        <f>IF(G2495&lt;=$N$2,"",IF(F2495=[3]Pav.tvarkyklė!$B$13,"",IF(ISBLANK(R2495),"X","")))</f>
        <v/>
      </c>
      <c r="P2495" s="91"/>
      <c r="Q2495" s="63"/>
      <c r="R2495" s="63"/>
      <c r="S2495" s="63"/>
      <c r="T2495" s="63"/>
      <c r="U2495" s="34" t="str">
        <f>IFERROR(INDEX('[3]5.Grup_T'!$G$4:$G$22,MATCH('6.Turtas'!E2495,'[3]5.Grup_T'!$E$4:$E$22,0)),"0")</f>
        <v>0</v>
      </c>
      <c r="V2495" s="35">
        <f t="shared" si="535"/>
        <v>0</v>
      </c>
      <c r="W2495" s="35">
        <f>IF(NOT(ISBLANK(H2495)),(12-DATEDIF(H2495,'[3]1.Pradzia'!$D$13,"m")),0)</f>
        <v>0</v>
      </c>
      <c r="X2495" s="35">
        <f t="shared" si="536"/>
        <v>0</v>
      </c>
      <c r="Y2495" s="35">
        <f t="shared" si="546"/>
        <v>0</v>
      </c>
      <c r="Z2495" s="35">
        <f t="shared" si="544"/>
        <v>0</v>
      </c>
      <c r="AA2495" s="36">
        <f t="shared" si="537"/>
        <v>0</v>
      </c>
      <c r="AB2495" s="36">
        <f t="shared" si="538"/>
        <v>0</v>
      </c>
      <c r="AC2495" s="37">
        <f t="shared" si="539"/>
        <v>0</v>
      </c>
      <c r="AD2495" s="35">
        <f>IF(OR(YEAR(G2495)&lt;2019,O2495="X"),0,IF(ISBLANK(H2495),DATEDIF(G2495,'[3]1.Pradzia'!$D$13,"M"),DATEDIF(G2495,H2495,"m")))</f>
        <v>0</v>
      </c>
      <c r="AE2495" s="37">
        <f>IF(E2495='[3]5.Grup_T'!$E$20,0,IF(AD2495&lt;&gt;0,M2495/V2495*MIN(12,AD2495),0))</f>
        <v>0</v>
      </c>
      <c r="AF2495" s="37">
        <f t="shared" si="540"/>
        <v>0</v>
      </c>
      <c r="AG2495" s="37">
        <f t="shared" si="541"/>
        <v>0</v>
      </c>
      <c r="AH2495" s="37">
        <f t="shared" si="542"/>
        <v>0</v>
      </c>
      <c r="AI2495" s="35" t="str">
        <f t="shared" si="543"/>
        <v>Nusidėvėjęs</v>
      </c>
      <c r="AJ2495" s="38" t="str">
        <f>IF(AND(F2495&lt;&gt;[3]Pav.tvarkyklė!$B$12,F2495&lt;&gt;[3]Pav.tvarkyklė!$B$13),"GVTNT","X")</f>
        <v>GVTNT</v>
      </c>
      <c r="AK2495" s="39">
        <f t="shared" si="545"/>
        <v>0</v>
      </c>
      <c r="AL2495" s="41"/>
      <c r="AM2495" s="41"/>
      <c r="AN2495" s="41">
        <f t="shared" si="533"/>
        <v>1900</v>
      </c>
      <c r="AO2495" s="41"/>
      <c r="AP2495" s="41"/>
      <c r="AQ2495" s="41"/>
      <c r="AR2495" s="42"/>
      <c r="AS2495" s="42"/>
      <c r="AU2495" s="43">
        <f t="shared" si="534"/>
        <v>0</v>
      </c>
    </row>
    <row r="2496" spans="1:47" ht="15" customHeight="1" x14ac:dyDescent="0.25">
      <c r="A2496" s="11"/>
      <c r="B2496" s="19">
        <v>2665</v>
      </c>
      <c r="C2496" s="74"/>
      <c r="D2496" s="77"/>
      <c r="E2496" s="78"/>
      <c r="F2496" s="78"/>
      <c r="G2496" s="80"/>
      <c r="H2496" s="49"/>
      <c r="I2496" s="79"/>
      <c r="J2496" s="27"/>
      <c r="K2496" s="27"/>
      <c r="L2496" s="79"/>
      <c r="M2496" s="81"/>
      <c r="N2496" s="29">
        <v>0</v>
      </c>
      <c r="O2496" s="30" t="str">
        <f>IF(G2496&lt;=$N$2,"",IF(F2496=[3]Pav.tvarkyklė!$B$13,"",IF(ISBLANK(R2496),"X","")))</f>
        <v/>
      </c>
      <c r="P2496" s="91"/>
      <c r="Q2496" s="63"/>
      <c r="R2496" s="63"/>
      <c r="S2496" s="63"/>
      <c r="T2496" s="63"/>
      <c r="U2496" s="34" t="str">
        <f>IFERROR(INDEX('[3]5.Grup_T'!$G$4:$G$22,MATCH('6.Turtas'!E2496,'[3]5.Grup_T'!$E$4:$E$22,0)),"0")</f>
        <v>0</v>
      </c>
      <c r="V2496" s="35">
        <f t="shared" si="535"/>
        <v>0</v>
      </c>
      <c r="W2496" s="35">
        <f>IF(NOT(ISBLANK(H2496)),(12-DATEDIF(H2496,'[3]1.Pradzia'!$D$13,"m")),0)</f>
        <v>0</v>
      </c>
      <c r="X2496" s="35">
        <f t="shared" si="536"/>
        <v>0</v>
      </c>
      <c r="Y2496" s="35">
        <f t="shared" si="546"/>
        <v>0</v>
      </c>
      <c r="Z2496" s="35">
        <f t="shared" si="544"/>
        <v>0</v>
      </c>
      <c r="AA2496" s="36">
        <f t="shared" si="537"/>
        <v>0</v>
      </c>
      <c r="AB2496" s="36">
        <f t="shared" si="538"/>
        <v>0</v>
      </c>
      <c r="AC2496" s="37">
        <f t="shared" si="539"/>
        <v>0</v>
      </c>
      <c r="AD2496" s="35">
        <f>IF(OR(YEAR(G2496)&lt;2019,O2496="X"),0,IF(ISBLANK(H2496),DATEDIF(G2496,'[3]1.Pradzia'!$D$13,"M"),DATEDIF(G2496,H2496,"m")))</f>
        <v>0</v>
      </c>
      <c r="AE2496" s="37">
        <f>IF(E2496='[3]5.Grup_T'!$E$20,0,IF(AD2496&lt;&gt;0,M2496/V2496*MIN(12,AD2496),0))</f>
        <v>0</v>
      </c>
      <c r="AF2496" s="37">
        <f t="shared" si="540"/>
        <v>0</v>
      </c>
      <c r="AG2496" s="37">
        <f t="shared" si="541"/>
        <v>0</v>
      </c>
      <c r="AH2496" s="37">
        <f t="shared" si="542"/>
        <v>0</v>
      </c>
      <c r="AI2496" s="35" t="str">
        <f t="shared" si="543"/>
        <v>Nusidėvėjęs</v>
      </c>
      <c r="AJ2496" s="38" t="str">
        <f>IF(AND(F2496&lt;&gt;[3]Pav.tvarkyklė!$B$12,F2496&lt;&gt;[3]Pav.tvarkyklė!$B$13),"GVTNT","X")</f>
        <v>GVTNT</v>
      </c>
      <c r="AK2496" s="39">
        <f t="shared" si="545"/>
        <v>0</v>
      </c>
      <c r="AL2496" s="41"/>
      <c r="AM2496" s="41"/>
      <c r="AN2496" s="41">
        <f t="shared" si="533"/>
        <v>1900</v>
      </c>
      <c r="AO2496" s="41"/>
      <c r="AP2496" s="41"/>
      <c r="AQ2496" s="41"/>
      <c r="AR2496" s="42"/>
      <c r="AS2496" s="42"/>
      <c r="AU2496" s="43">
        <f t="shared" si="534"/>
        <v>0</v>
      </c>
    </row>
    <row r="2497" spans="1:47" ht="15" customHeight="1" x14ac:dyDescent="0.25">
      <c r="A2497" s="11"/>
      <c r="B2497" s="19">
        <v>2666</v>
      </c>
      <c r="C2497" s="74"/>
      <c r="D2497" s="77"/>
      <c r="E2497" s="78"/>
      <c r="F2497" s="78"/>
      <c r="G2497" s="80"/>
      <c r="H2497" s="49"/>
      <c r="I2497" s="79"/>
      <c r="J2497" s="27"/>
      <c r="K2497" s="27"/>
      <c r="L2497" s="79"/>
      <c r="M2497" s="81"/>
      <c r="N2497" s="29">
        <v>0</v>
      </c>
      <c r="O2497" s="30" t="str">
        <f>IF(G2497&lt;=$N$2,"",IF(F2497=[3]Pav.tvarkyklė!$B$13,"",IF(ISBLANK(R2497),"X","")))</f>
        <v/>
      </c>
      <c r="P2497" s="91"/>
      <c r="Q2497" s="63"/>
      <c r="R2497" s="63"/>
      <c r="S2497" s="63"/>
      <c r="T2497" s="63"/>
      <c r="U2497" s="34" t="str">
        <f>IFERROR(INDEX('[3]5.Grup_T'!$G$4:$G$22,MATCH('6.Turtas'!E2497,'[3]5.Grup_T'!$E$4:$E$22,0)),"0")</f>
        <v>0</v>
      </c>
      <c r="V2497" s="35">
        <f t="shared" si="535"/>
        <v>0</v>
      </c>
      <c r="W2497" s="35">
        <f>IF(NOT(ISBLANK(H2497)),(12-DATEDIF(H2497,'[3]1.Pradzia'!$D$13,"m")),0)</f>
        <v>0</v>
      </c>
      <c r="X2497" s="35">
        <f t="shared" si="536"/>
        <v>0</v>
      </c>
      <c r="Y2497" s="35">
        <f t="shared" si="546"/>
        <v>0</v>
      </c>
      <c r="Z2497" s="35">
        <f t="shared" si="544"/>
        <v>0</v>
      </c>
      <c r="AA2497" s="36">
        <f t="shared" si="537"/>
        <v>0</v>
      </c>
      <c r="AB2497" s="36">
        <f t="shared" si="538"/>
        <v>0</v>
      </c>
      <c r="AC2497" s="37">
        <f t="shared" si="539"/>
        <v>0</v>
      </c>
      <c r="AD2497" s="35">
        <f>IF(OR(YEAR(G2497)&lt;2019,O2497="X"),0,IF(ISBLANK(H2497),DATEDIF(G2497,'[3]1.Pradzia'!$D$13,"M"),DATEDIF(G2497,H2497,"m")))</f>
        <v>0</v>
      </c>
      <c r="AE2497" s="37">
        <f>IF(E2497='[3]5.Grup_T'!$E$20,0,IF(AD2497&lt;&gt;0,M2497/V2497*MIN(12,AD2497),0))</f>
        <v>0</v>
      </c>
      <c r="AF2497" s="37">
        <f t="shared" si="540"/>
        <v>0</v>
      </c>
      <c r="AG2497" s="37">
        <f t="shared" si="541"/>
        <v>0</v>
      </c>
      <c r="AH2497" s="37">
        <f t="shared" si="542"/>
        <v>0</v>
      </c>
      <c r="AI2497" s="35" t="str">
        <f t="shared" si="543"/>
        <v>Nusidėvėjęs</v>
      </c>
      <c r="AJ2497" s="38" t="str">
        <f>IF(AND(F2497&lt;&gt;[3]Pav.tvarkyklė!$B$12,F2497&lt;&gt;[3]Pav.tvarkyklė!$B$13),"GVTNT","X")</f>
        <v>GVTNT</v>
      </c>
      <c r="AK2497" s="39">
        <f t="shared" si="545"/>
        <v>0</v>
      </c>
      <c r="AL2497" s="41"/>
      <c r="AM2497" s="41"/>
      <c r="AN2497" s="41">
        <f t="shared" si="533"/>
        <v>1900</v>
      </c>
      <c r="AO2497" s="41"/>
      <c r="AP2497" s="41"/>
      <c r="AQ2497" s="41"/>
      <c r="AR2497" s="42"/>
      <c r="AS2497" s="42"/>
      <c r="AU2497" s="43">
        <f t="shared" si="534"/>
        <v>0</v>
      </c>
    </row>
    <row r="2498" spans="1:47" ht="15" customHeight="1" x14ac:dyDescent="0.25">
      <c r="A2498" s="11"/>
      <c r="B2498" s="19">
        <v>2667</v>
      </c>
      <c r="C2498" s="74"/>
      <c r="D2498" s="77"/>
      <c r="E2498" s="78"/>
      <c r="F2498" s="78"/>
      <c r="G2498" s="80"/>
      <c r="H2498" s="49"/>
      <c r="I2498" s="79"/>
      <c r="J2498" s="27"/>
      <c r="K2498" s="27"/>
      <c r="L2498" s="79"/>
      <c r="M2498" s="81"/>
      <c r="N2498" s="29">
        <v>0</v>
      </c>
      <c r="O2498" s="30" t="str">
        <f>IF(G2498&lt;=$N$2,"",IF(F2498=[3]Pav.tvarkyklė!$B$13,"",IF(ISBLANK(R2498),"X","")))</f>
        <v/>
      </c>
      <c r="P2498" s="91"/>
      <c r="Q2498" s="63"/>
      <c r="R2498" s="63"/>
      <c r="S2498" s="63"/>
      <c r="T2498" s="63"/>
      <c r="U2498" s="34" t="str">
        <f>IFERROR(INDEX('[3]5.Grup_T'!$G$4:$G$22,MATCH('6.Turtas'!E2498,'[3]5.Grup_T'!$E$4:$E$22,0)),"0")</f>
        <v>0</v>
      </c>
      <c r="V2498" s="35">
        <f t="shared" si="535"/>
        <v>0</v>
      </c>
      <c r="W2498" s="35">
        <f>IF(NOT(ISBLANK(H2498)),(12-DATEDIF(H2498,'[3]1.Pradzia'!$D$13,"m")),0)</f>
        <v>0</v>
      </c>
      <c r="X2498" s="35">
        <f t="shared" si="536"/>
        <v>0</v>
      </c>
      <c r="Y2498" s="35">
        <f t="shared" si="546"/>
        <v>0</v>
      </c>
      <c r="Z2498" s="35">
        <f t="shared" si="544"/>
        <v>0</v>
      </c>
      <c r="AA2498" s="36">
        <f t="shared" si="537"/>
        <v>0</v>
      </c>
      <c r="AB2498" s="36">
        <f t="shared" si="538"/>
        <v>0</v>
      </c>
      <c r="AC2498" s="37">
        <f t="shared" si="539"/>
        <v>0</v>
      </c>
      <c r="AD2498" s="35">
        <f>IF(OR(YEAR(G2498)&lt;2019,O2498="X"),0,IF(ISBLANK(H2498),DATEDIF(G2498,'[3]1.Pradzia'!$D$13,"M"),DATEDIF(G2498,H2498,"m")))</f>
        <v>0</v>
      </c>
      <c r="AE2498" s="37">
        <f>IF(E2498='[3]5.Grup_T'!$E$20,0,IF(AD2498&lt;&gt;0,M2498/V2498*MIN(12,AD2498),0))</f>
        <v>0</v>
      </c>
      <c r="AF2498" s="37">
        <f t="shared" si="540"/>
        <v>0</v>
      </c>
      <c r="AG2498" s="37">
        <f t="shared" si="541"/>
        <v>0</v>
      </c>
      <c r="AH2498" s="37">
        <f t="shared" si="542"/>
        <v>0</v>
      </c>
      <c r="AI2498" s="35" t="str">
        <f t="shared" si="543"/>
        <v>Nusidėvėjęs</v>
      </c>
      <c r="AJ2498" s="38" t="str">
        <f>IF(AND(F2498&lt;&gt;[3]Pav.tvarkyklė!$B$12,F2498&lt;&gt;[3]Pav.tvarkyklė!$B$13),"GVTNT","X")</f>
        <v>GVTNT</v>
      </c>
      <c r="AK2498" s="39">
        <f t="shared" si="545"/>
        <v>0</v>
      </c>
      <c r="AL2498" s="41"/>
      <c r="AM2498" s="41"/>
      <c r="AN2498" s="41">
        <f t="shared" si="533"/>
        <v>1900</v>
      </c>
      <c r="AO2498" s="41"/>
      <c r="AP2498" s="41"/>
      <c r="AQ2498" s="41"/>
      <c r="AR2498" s="42"/>
      <c r="AS2498" s="42"/>
      <c r="AU2498" s="43">
        <f t="shared" si="534"/>
        <v>0</v>
      </c>
    </row>
    <row r="2499" spans="1:47" ht="15" customHeight="1" x14ac:dyDescent="0.25">
      <c r="A2499" s="11"/>
      <c r="B2499" s="19">
        <v>2668</v>
      </c>
      <c r="C2499" s="74"/>
      <c r="D2499" s="77"/>
      <c r="E2499" s="75"/>
      <c r="F2499" s="78"/>
      <c r="G2499" s="80"/>
      <c r="H2499" s="49"/>
      <c r="I2499" s="79"/>
      <c r="J2499" s="27"/>
      <c r="K2499" s="27"/>
      <c r="L2499" s="79"/>
      <c r="M2499" s="81"/>
      <c r="N2499" s="29">
        <v>0</v>
      </c>
      <c r="O2499" s="30" t="str">
        <f>IF(G2499&lt;=$N$2,"",IF(F2499=[3]Pav.tvarkyklė!$B$13,"",IF(ISBLANK(R2499),"X","")))</f>
        <v/>
      </c>
      <c r="P2499" s="91"/>
      <c r="Q2499" s="63"/>
      <c r="R2499" s="63"/>
      <c r="S2499" s="63"/>
      <c r="T2499" s="63"/>
      <c r="U2499" s="34" t="str">
        <f>IFERROR(INDEX('[3]5.Grup_T'!$G$4:$G$22,MATCH('6.Turtas'!E2499,'[3]5.Grup_T'!$E$4:$E$22,0)),"0")</f>
        <v>0</v>
      </c>
      <c r="V2499" s="35">
        <f t="shared" si="535"/>
        <v>0</v>
      </c>
      <c r="W2499" s="35">
        <f>IF(NOT(ISBLANK(H2499)),(12-DATEDIF(H2499,'[3]1.Pradzia'!$D$13,"m")),0)</f>
        <v>0</v>
      </c>
      <c r="X2499" s="35">
        <f t="shared" si="536"/>
        <v>0</v>
      </c>
      <c r="Y2499" s="35">
        <f t="shared" si="546"/>
        <v>0</v>
      </c>
      <c r="Z2499" s="35">
        <f t="shared" si="544"/>
        <v>0</v>
      </c>
      <c r="AA2499" s="36">
        <f t="shared" si="537"/>
        <v>0</v>
      </c>
      <c r="AB2499" s="36">
        <f t="shared" si="538"/>
        <v>0</v>
      </c>
      <c r="AC2499" s="37">
        <f t="shared" si="539"/>
        <v>0</v>
      </c>
      <c r="AD2499" s="35">
        <f>IF(OR(YEAR(G2499)&lt;2019,O2499="X"),0,IF(ISBLANK(H2499),DATEDIF(G2499,'[3]1.Pradzia'!$D$13,"M"),DATEDIF(G2499,H2499,"m")))</f>
        <v>0</v>
      </c>
      <c r="AE2499" s="37">
        <f>IF(E2499='[3]5.Grup_T'!$E$20,0,IF(AD2499&lt;&gt;0,M2499/V2499*MIN(12,AD2499),0))</f>
        <v>0</v>
      </c>
      <c r="AF2499" s="37">
        <f t="shared" si="540"/>
        <v>0</v>
      </c>
      <c r="AG2499" s="37">
        <f t="shared" si="541"/>
        <v>0</v>
      </c>
      <c r="AH2499" s="37">
        <f t="shared" si="542"/>
        <v>0</v>
      </c>
      <c r="AI2499" s="35" t="str">
        <f t="shared" si="543"/>
        <v>Nusidėvėjęs</v>
      </c>
      <c r="AJ2499" s="38" t="str">
        <f>IF(AND(F2499&lt;&gt;[3]Pav.tvarkyklė!$B$12,F2499&lt;&gt;[3]Pav.tvarkyklė!$B$13),"GVTNT","X")</f>
        <v>GVTNT</v>
      </c>
      <c r="AK2499" s="39">
        <f t="shared" si="545"/>
        <v>0</v>
      </c>
      <c r="AL2499" s="41"/>
      <c r="AM2499" s="41"/>
      <c r="AN2499" s="41">
        <f t="shared" si="533"/>
        <v>1900</v>
      </c>
      <c r="AO2499" s="41"/>
      <c r="AP2499" s="41"/>
      <c r="AQ2499" s="41"/>
      <c r="AR2499" s="42"/>
      <c r="AS2499" s="42"/>
      <c r="AU2499" s="43">
        <f t="shared" si="534"/>
        <v>0</v>
      </c>
    </row>
    <row r="2500" spans="1:47" ht="15" customHeight="1" x14ac:dyDescent="0.25">
      <c r="A2500" s="11"/>
      <c r="B2500" s="19">
        <v>2669</v>
      </c>
      <c r="C2500" s="74"/>
      <c r="D2500" s="77"/>
      <c r="E2500" s="78"/>
      <c r="F2500" s="78"/>
      <c r="G2500" s="80"/>
      <c r="H2500" s="49"/>
      <c r="I2500" s="79"/>
      <c r="J2500" s="27"/>
      <c r="K2500" s="27"/>
      <c r="L2500" s="79"/>
      <c r="M2500" s="81"/>
      <c r="N2500" s="29">
        <v>0</v>
      </c>
      <c r="O2500" s="30" t="str">
        <f>IF(G2500&lt;=$N$2,"",IF(F2500=[3]Pav.tvarkyklė!$B$13,"",IF(ISBLANK(R2500),"X","")))</f>
        <v/>
      </c>
      <c r="P2500" s="91"/>
      <c r="Q2500" s="63"/>
      <c r="R2500" s="63"/>
      <c r="S2500" s="63"/>
      <c r="T2500" s="63"/>
      <c r="U2500" s="34" t="str">
        <f>IFERROR(INDEX('[3]5.Grup_T'!$G$4:$G$22,MATCH('6.Turtas'!E2500,'[3]5.Grup_T'!$E$4:$E$22,0)),"0")</f>
        <v>0</v>
      </c>
      <c r="V2500" s="35">
        <f t="shared" si="535"/>
        <v>0</v>
      </c>
      <c r="W2500" s="35">
        <f>IF(NOT(ISBLANK(H2500)),(12-DATEDIF(H2500,'[3]1.Pradzia'!$D$13,"m")),0)</f>
        <v>0</v>
      </c>
      <c r="X2500" s="35">
        <f t="shared" si="536"/>
        <v>0</v>
      </c>
      <c r="Y2500" s="35">
        <f t="shared" si="546"/>
        <v>0</v>
      </c>
      <c r="Z2500" s="35">
        <f t="shared" si="544"/>
        <v>0</v>
      </c>
      <c r="AA2500" s="36">
        <f t="shared" si="537"/>
        <v>0</v>
      </c>
      <c r="AB2500" s="36">
        <f t="shared" si="538"/>
        <v>0</v>
      </c>
      <c r="AC2500" s="37">
        <f t="shared" si="539"/>
        <v>0</v>
      </c>
      <c r="AD2500" s="35">
        <f>IF(OR(YEAR(G2500)&lt;2019,O2500="X"),0,IF(ISBLANK(H2500),DATEDIF(G2500,'[3]1.Pradzia'!$D$13,"M"),DATEDIF(G2500,H2500,"m")))</f>
        <v>0</v>
      </c>
      <c r="AE2500" s="37">
        <f>IF(E2500='[3]5.Grup_T'!$E$20,0,IF(AD2500&lt;&gt;0,M2500/V2500*MIN(12,AD2500),0))</f>
        <v>0</v>
      </c>
      <c r="AF2500" s="37">
        <f t="shared" si="540"/>
        <v>0</v>
      </c>
      <c r="AG2500" s="37">
        <f t="shared" si="541"/>
        <v>0</v>
      </c>
      <c r="AH2500" s="37">
        <f t="shared" si="542"/>
        <v>0</v>
      </c>
      <c r="AI2500" s="35" t="str">
        <f t="shared" si="543"/>
        <v>Nusidėvėjęs</v>
      </c>
      <c r="AJ2500" s="38" t="str">
        <f>IF(AND(F2500&lt;&gt;[3]Pav.tvarkyklė!$B$12,F2500&lt;&gt;[3]Pav.tvarkyklė!$B$13),"GVTNT","X")</f>
        <v>GVTNT</v>
      </c>
      <c r="AK2500" s="39">
        <f t="shared" si="545"/>
        <v>0</v>
      </c>
      <c r="AL2500" s="41"/>
      <c r="AM2500" s="41"/>
      <c r="AN2500" s="41">
        <f t="shared" si="533"/>
        <v>1900</v>
      </c>
      <c r="AO2500" s="41"/>
      <c r="AP2500" s="41"/>
      <c r="AQ2500" s="41"/>
      <c r="AR2500" s="42"/>
      <c r="AS2500" s="42"/>
      <c r="AU2500" s="43">
        <f t="shared" si="534"/>
        <v>0</v>
      </c>
    </row>
    <row r="2501" spans="1:47" ht="15" customHeight="1" x14ac:dyDescent="0.25">
      <c r="A2501" s="11"/>
      <c r="B2501" s="19">
        <v>2670</v>
      </c>
      <c r="C2501" s="74"/>
      <c r="D2501" s="77"/>
      <c r="E2501" s="75"/>
      <c r="F2501" s="78"/>
      <c r="G2501" s="80"/>
      <c r="H2501" s="49"/>
      <c r="I2501" s="79"/>
      <c r="J2501" s="27"/>
      <c r="K2501" s="27"/>
      <c r="L2501" s="79"/>
      <c r="M2501" s="81"/>
      <c r="N2501" s="29">
        <v>0</v>
      </c>
      <c r="O2501" s="30" t="str">
        <f>IF(G2501&lt;=$N$2,"",IF(F2501=[3]Pav.tvarkyklė!$B$13,"",IF(ISBLANK(R2501),"X","")))</f>
        <v/>
      </c>
      <c r="P2501" s="91"/>
      <c r="Q2501" s="63"/>
      <c r="R2501" s="63"/>
      <c r="S2501" s="63"/>
      <c r="T2501" s="63"/>
      <c r="U2501" s="34" t="str">
        <f>IFERROR(INDEX('[3]5.Grup_T'!$G$4:$G$22,MATCH('6.Turtas'!E2501,'[3]5.Grup_T'!$E$4:$E$22,0)),"0")</f>
        <v>0</v>
      </c>
      <c r="V2501" s="35">
        <f t="shared" si="535"/>
        <v>0</v>
      </c>
      <c r="W2501" s="35">
        <f>IF(NOT(ISBLANK(H2501)),(12-DATEDIF(H2501,'[3]1.Pradzia'!$D$13,"m")),0)</f>
        <v>0</v>
      </c>
      <c r="X2501" s="35">
        <f t="shared" si="536"/>
        <v>0</v>
      </c>
      <c r="Y2501" s="35">
        <f t="shared" si="546"/>
        <v>0</v>
      </c>
      <c r="Z2501" s="35">
        <f t="shared" si="544"/>
        <v>0</v>
      </c>
      <c r="AA2501" s="36">
        <f t="shared" si="537"/>
        <v>0</v>
      </c>
      <c r="AB2501" s="36">
        <f t="shared" si="538"/>
        <v>0</v>
      </c>
      <c r="AC2501" s="37">
        <f t="shared" si="539"/>
        <v>0</v>
      </c>
      <c r="AD2501" s="35">
        <f>IF(OR(YEAR(G2501)&lt;2019,O2501="X"),0,IF(ISBLANK(H2501),DATEDIF(G2501,'[3]1.Pradzia'!$D$13,"M"),DATEDIF(G2501,H2501,"m")))</f>
        <v>0</v>
      </c>
      <c r="AE2501" s="37">
        <f>IF(E2501='[3]5.Grup_T'!$E$20,0,IF(AD2501&lt;&gt;0,M2501/V2501*MIN(12,AD2501),0))</f>
        <v>0</v>
      </c>
      <c r="AF2501" s="37">
        <f t="shared" si="540"/>
        <v>0</v>
      </c>
      <c r="AG2501" s="37">
        <f t="shared" si="541"/>
        <v>0</v>
      </c>
      <c r="AH2501" s="37">
        <f t="shared" si="542"/>
        <v>0</v>
      </c>
      <c r="AI2501" s="35" t="str">
        <f t="shared" si="543"/>
        <v>Nusidėvėjęs</v>
      </c>
      <c r="AJ2501" s="38" t="str">
        <f>IF(AND(F2501&lt;&gt;[3]Pav.tvarkyklė!$B$12,F2501&lt;&gt;[3]Pav.tvarkyklė!$B$13),"GVTNT","X")</f>
        <v>GVTNT</v>
      </c>
      <c r="AK2501" s="39">
        <f t="shared" si="545"/>
        <v>0</v>
      </c>
      <c r="AL2501" s="41"/>
      <c r="AM2501" s="41"/>
      <c r="AN2501" s="41">
        <f t="shared" ref="AN2501:AN2564" si="547">YEAR(G2501)</f>
        <v>1900</v>
      </c>
      <c r="AO2501" s="41"/>
      <c r="AP2501" s="41"/>
      <c r="AQ2501" s="41"/>
      <c r="AR2501" s="42"/>
      <c r="AS2501" s="42"/>
      <c r="AU2501" s="43">
        <f t="shared" ref="AU2501:AU2564" si="548">AF2501-AT2501</f>
        <v>0</v>
      </c>
    </row>
    <row r="2502" spans="1:47" ht="15" customHeight="1" x14ac:dyDescent="0.25">
      <c r="A2502" s="11"/>
      <c r="B2502" s="19">
        <v>2671</v>
      </c>
      <c r="C2502" s="74"/>
      <c r="D2502" s="77"/>
      <c r="E2502" s="78"/>
      <c r="F2502" s="78"/>
      <c r="G2502" s="80"/>
      <c r="H2502" s="49"/>
      <c r="I2502" s="79"/>
      <c r="J2502" s="27"/>
      <c r="K2502" s="27"/>
      <c r="L2502" s="79"/>
      <c r="M2502" s="81"/>
      <c r="N2502" s="29">
        <v>0</v>
      </c>
      <c r="O2502" s="30" t="str">
        <f>IF(G2502&lt;=$N$2,"",IF(F2502=[3]Pav.tvarkyklė!$B$13,"",IF(ISBLANK(R2502),"X","")))</f>
        <v/>
      </c>
      <c r="P2502" s="91"/>
      <c r="Q2502" s="63"/>
      <c r="R2502" s="63"/>
      <c r="S2502" s="63"/>
      <c r="T2502" s="63"/>
      <c r="U2502" s="34" t="str">
        <f>IFERROR(INDEX('[3]5.Grup_T'!$G$4:$G$22,MATCH('6.Turtas'!E2502,'[3]5.Grup_T'!$E$4:$E$22,0)),"0")</f>
        <v>0</v>
      </c>
      <c r="V2502" s="35">
        <f t="shared" si="535"/>
        <v>0</v>
      </c>
      <c r="W2502" s="35">
        <f>IF(NOT(ISBLANK(H2502)),(12-DATEDIF(H2502,'[3]1.Pradzia'!$D$13,"m")),0)</f>
        <v>0</v>
      </c>
      <c r="X2502" s="35">
        <f t="shared" si="536"/>
        <v>0</v>
      </c>
      <c r="Y2502" s="35">
        <f t="shared" si="546"/>
        <v>0</v>
      </c>
      <c r="Z2502" s="35">
        <f t="shared" si="544"/>
        <v>0</v>
      </c>
      <c r="AA2502" s="36">
        <f t="shared" si="537"/>
        <v>0</v>
      </c>
      <c r="AB2502" s="36">
        <f t="shared" si="538"/>
        <v>0</v>
      </c>
      <c r="AC2502" s="37">
        <f t="shared" si="539"/>
        <v>0</v>
      </c>
      <c r="AD2502" s="35">
        <f>IF(OR(YEAR(G2502)&lt;2019,O2502="X"),0,IF(ISBLANK(H2502),DATEDIF(G2502,'[3]1.Pradzia'!$D$13,"M"),DATEDIF(G2502,H2502,"m")))</f>
        <v>0</v>
      </c>
      <c r="AE2502" s="37">
        <f>IF(E2502='[3]5.Grup_T'!$E$20,0,IF(AD2502&lt;&gt;0,M2502/V2502*MIN(12,AD2502),0))</f>
        <v>0</v>
      </c>
      <c r="AF2502" s="37">
        <f t="shared" si="540"/>
        <v>0</v>
      </c>
      <c r="AG2502" s="37">
        <f t="shared" si="541"/>
        <v>0</v>
      </c>
      <c r="AH2502" s="37">
        <f t="shared" si="542"/>
        <v>0</v>
      </c>
      <c r="AI2502" s="35" t="str">
        <f t="shared" si="543"/>
        <v>Nusidėvėjęs</v>
      </c>
      <c r="AJ2502" s="38" t="str">
        <f>IF(AND(F2502&lt;&gt;[3]Pav.tvarkyklė!$B$12,F2502&lt;&gt;[3]Pav.tvarkyklė!$B$13),"GVTNT","X")</f>
        <v>GVTNT</v>
      </c>
      <c r="AK2502" s="39">
        <f t="shared" si="545"/>
        <v>0</v>
      </c>
      <c r="AL2502" s="41"/>
      <c r="AM2502" s="41"/>
      <c r="AN2502" s="41">
        <f t="shared" si="547"/>
        <v>1900</v>
      </c>
      <c r="AO2502" s="41"/>
      <c r="AP2502" s="41"/>
      <c r="AQ2502" s="41"/>
      <c r="AR2502" s="42"/>
      <c r="AS2502" s="42"/>
      <c r="AU2502" s="43">
        <f t="shared" si="548"/>
        <v>0</v>
      </c>
    </row>
    <row r="2503" spans="1:47" ht="15" customHeight="1" x14ac:dyDescent="0.25">
      <c r="A2503" s="11"/>
      <c r="B2503" s="19">
        <v>2672</v>
      </c>
      <c r="C2503" s="74"/>
      <c r="D2503" s="77"/>
      <c r="E2503" s="78"/>
      <c r="F2503" s="78"/>
      <c r="G2503" s="80"/>
      <c r="H2503" s="49"/>
      <c r="I2503" s="79"/>
      <c r="J2503" s="27"/>
      <c r="K2503" s="27"/>
      <c r="L2503" s="79"/>
      <c r="M2503" s="81"/>
      <c r="N2503" s="29">
        <v>0</v>
      </c>
      <c r="O2503" s="30" t="str">
        <f>IF(G2503&lt;=$N$2,"",IF(F2503=[3]Pav.tvarkyklė!$B$13,"",IF(ISBLANK(R2503),"X","")))</f>
        <v/>
      </c>
      <c r="P2503" s="91"/>
      <c r="Q2503" s="63"/>
      <c r="R2503" s="63"/>
      <c r="S2503" s="63"/>
      <c r="T2503" s="63"/>
      <c r="U2503" s="34" t="str">
        <f>IFERROR(INDEX('[3]5.Grup_T'!$G$4:$G$22,MATCH('6.Turtas'!E2503,'[3]5.Grup_T'!$E$4:$E$22,0)),"0")</f>
        <v>0</v>
      </c>
      <c r="V2503" s="35">
        <f t="shared" si="535"/>
        <v>0</v>
      </c>
      <c r="W2503" s="35">
        <f>IF(NOT(ISBLANK(H2503)),(12-DATEDIF(H2503,'[3]1.Pradzia'!$D$13,"m")),0)</f>
        <v>0</v>
      </c>
      <c r="X2503" s="35">
        <f t="shared" si="536"/>
        <v>0</v>
      </c>
      <c r="Y2503" s="35">
        <f t="shared" si="546"/>
        <v>0</v>
      </c>
      <c r="Z2503" s="35">
        <f t="shared" si="544"/>
        <v>0</v>
      </c>
      <c r="AA2503" s="36">
        <f t="shared" si="537"/>
        <v>0</v>
      </c>
      <c r="AB2503" s="36">
        <f t="shared" si="538"/>
        <v>0</v>
      </c>
      <c r="AC2503" s="37">
        <f t="shared" si="539"/>
        <v>0</v>
      </c>
      <c r="AD2503" s="35">
        <f>IF(OR(YEAR(G2503)&lt;2019,O2503="X"),0,IF(ISBLANK(H2503),DATEDIF(G2503,'[3]1.Pradzia'!$D$13,"M"),DATEDIF(G2503,H2503,"m")))</f>
        <v>0</v>
      </c>
      <c r="AE2503" s="37">
        <f>IF(E2503='[3]5.Grup_T'!$E$20,0,IF(AD2503&lt;&gt;0,M2503/V2503*MIN(12,AD2503),0))</f>
        <v>0</v>
      </c>
      <c r="AF2503" s="37">
        <f t="shared" si="540"/>
        <v>0</v>
      </c>
      <c r="AG2503" s="37">
        <f t="shared" si="541"/>
        <v>0</v>
      </c>
      <c r="AH2503" s="37">
        <f t="shared" si="542"/>
        <v>0</v>
      </c>
      <c r="AI2503" s="35" t="str">
        <f t="shared" si="543"/>
        <v>Nusidėvėjęs</v>
      </c>
      <c r="AJ2503" s="38" t="str">
        <f>IF(AND(F2503&lt;&gt;[3]Pav.tvarkyklė!$B$12,F2503&lt;&gt;[3]Pav.tvarkyklė!$B$13),"GVTNT","X")</f>
        <v>GVTNT</v>
      </c>
      <c r="AK2503" s="39">
        <f t="shared" si="545"/>
        <v>0</v>
      </c>
      <c r="AL2503" s="41"/>
      <c r="AM2503" s="41"/>
      <c r="AN2503" s="41">
        <f t="shared" si="547"/>
        <v>1900</v>
      </c>
      <c r="AO2503" s="41"/>
      <c r="AP2503" s="41"/>
      <c r="AQ2503" s="41"/>
      <c r="AR2503" s="42"/>
      <c r="AS2503" s="42"/>
      <c r="AU2503" s="43">
        <f t="shared" si="548"/>
        <v>0</v>
      </c>
    </row>
    <row r="2504" spans="1:47" ht="15" customHeight="1" x14ac:dyDescent="0.25">
      <c r="A2504" s="11"/>
      <c r="B2504" s="19">
        <v>2673</v>
      </c>
      <c r="C2504" s="74"/>
      <c r="D2504" s="77"/>
      <c r="E2504" s="78"/>
      <c r="F2504" s="78"/>
      <c r="G2504" s="80"/>
      <c r="H2504" s="49"/>
      <c r="I2504" s="79"/>
      <c r="J2504" s="27"/>
      <c r="K2504" s="27"/>
      <c r="L2504" s="79"/>
      <c r="M2504" s="81"/>
      <c r="N2504" s="29">
        <v>0</v>
      </c>
      <c r="O2504" s="30" t="str">
        <f>IF(G2504&lt;=$N$2,"",IF(F2504=[3]Pav.tvarkyklė!$B$13,"",IF(ISBLANK(R2504),"X","")))</f>
        <v/>
      </c>
      <c r="P2504" s="91"/>
      <c r="Q2504" s="63"/>
      <c r="R2504" s="63"/>
      <c r="S2504" s="63"/>
      <c r="T2504" s="63"/>
      <c r="U2504" s="34" t="str">
        <f>IFERROR(INDEX('[3]5.Grup_T'!$G$4:$G$22,MATCH('6.Turtas'!E2504,'[3]5.Grup_T'!$E$4:$E$22,0)),"0")</f>
        <v>0</v>
      </c>
      <c r="V2504" s="35">
        <f t="shared" si="535"/>
        <v>0</v>
      </c>
      <c r="W2504" s="35">
        <f>IF(NOT(ISBLANK(H2504)),(12-DATEDIF(H2504,'[3]1.Pradzia'!$D$13,"m")),0)</f>
        <v>0</v>
      </c>
      <c r="X2504" s="35">
        <f t="shared" si="536"/>
        <v>0</v>
      </c>
      <c r="Y2504" s="35">
        <f t="shared" si="546"/>
        <v>0</v>
      </c>
      <c r="Z2504" s="35">
        <f t="shared" si="544"/>
        <v>0</v>
      </c>
      <c r="AA2504" s="36">
        <f t="shared" si="537"/>
        <v>0</v>
      </c>
      <c r="AB2504" s="36">
        <f t="shared" si="538"/>
        <v>0</v>
      </c>
      <c r="AC2504" s="37">
        <f t="shared" si="539"/>
        <v>0</v>
      </c>
      <c r="AD2504" s="35">
        <f>IF(OR(YEAR(G2504)&lt;2019,O2504="X"),0,IF(ISBLANK(H2504),DATEDIF(G2504,'[3]1.Pradzia'!$D$13,"M"),DATEDIF(G2504,H2504,"m")))</f>
        <v>0</v>
      </c>
      <c r="AE2504" s="37">
        <f>IF(E2504='[3]5.Grup_T'!$E$20,0,IF(AD2504&lt;&gt;0,M2504/V2504*MIN(12,AD2504),0))</f>
        <v>0</v>
      </c>
      <c r="AF2504" s="37">
        <f t="shared" si="540"/>
        <v>0</v>
      </c>
      <c r="AG2504" s="37">
        <f t="shared" si="541"/>
        <v>0</v>
      </c>
      <c r="AH2504" s="37">
        <f t="shared" si="542"/>
        <v>0</v>
      </c>
      <c r="AI2504" s="35" t="str">
        <f t="shared" si="543"/>
        <v>Nusidėvėjęs</v>
      </c>
      <c r="AJ2504" s="38" t="str">
        <f>IF(AND(F2504&lt;&gt;[3]Pav.tvarkyklė!$B$12,F2504&lt;&gt;[3]Pav.tvarkyklė!$B$13),"GVTNT","X")</f>
        <v>GVTNT</v>
      </c>
      <c r="AK2504" s="39">
        <f t="shared" si="545"/>
        <v>0</v>
      </c>
      <c r="AL2504" s="41"/>
      <c r="AM2504" s="41"/>
      <c r="AN2504" s="41">
        <f t="shared" si="547"/>
        <v>1900</v>
      </c>
      <c r="AO2504" s="41"/>
      <c r="AP2504" s="41"/>
      <c r="AQ2504" s="41"/>
      <c r="AR2504" s="42"/>
      <c r="AS2504" s="42"/>
      <c r="AU2504" s="43">
        <f t="shared" si="548"/>
        <v>0</v>
      </c>
    </row>
    <row r="2505" spans="1:47" ht="15" customHeight="1" x14ac:dyDescent="0.25">
      <c r="A2505" s="11"/>
      <c r="B2505" s="19">
        <v>2674</v>
      </c>
      <c r="C2505" s="74"/>
      <c r="D2505" s="77"/>
      <c r="E2505" s="78"/>
      <c r="F2505" s="78"/>
      <c r="G2505" s="80"/>
      <c r="H2505" s="49"/>
      <c r="I2505" s="79"/>
      <c r="J2505" s="27"/>
      <c r="K2505" s="27"/>
      <c r="L2505" s="79"/>
      <c r="M2505" s="81"/>
      <c r="N2505" s="29">
        <v>0</v>
      </c>
      <c r="O2505" s="30" t="str">
        <f>IF(G2505&lt;=$N$2,"",IF(F2505=[3]Pav.tvarkyklė!$B$13,"",IF(ISBLANK(R2505),"X","")))</f>
        <v/>
      </c>
      <c r="P2505" s="91"/>
      <c r="Q2505" s="63"/>
      <c r="R2505" s="63"/>
      <c r="S2505" s="63"/>
      <c r="T2505" s="63"/>
      <c r="U2505" s="34" t="str">
        <f>IFERROR(INDEX('[3]5.Grup_T'!$G$4:$G$22,MATCH('6.Turtas'!E2505,'[3]5.Grup_T'!$E$4:$E$22,0)),"0")</f>
        <v>0</v>
      </c>
      <c r="V2505" s="35">
        <f t="shared" si="535"/>
        <v>0</v>
      </c>
      <c r="W2505" s="35">
        <f>IF(NOT(ISBLANK(H2505)),(12-DATEDIF(H2505,'[3]1.Pradzia'!$D$13,"m")),0)</f>
        <v>0</v>
      </c>
      <c r="X2505" s="35">
        <f t="shared" si="536"/>
        <v>0</v>
      </c>
      <c r="Y2505" s="35">
        <f t="shared" si="546"/>
        <v>0</v>
      </c>
      <c r="Z2505" s="35">
        <f t="shared" si="544"/>
        <v>0</v>
      </c>
      <c r="AA2505" s="36">
        <f t="shared" si="537"/>
        <v>0</v>
      </c>
      <c r="AB2505" s="36">
        <f t="shared" si="538"/>
        <v>0</v>
      </c>
      <c r="AC2505" s="37">
        <f t="shared" si="539"/>
        <v>0</v>
      </c>
      <c r="AD2505" s="35">
        <f>IF(OR(YEAR(G2505)&lt;2019,O2505="X"),0,IF(ISBLANK(H2505),DATEDIF(G2505,'[3]1.Pradzia'!$D$13,"M"),DATEDIF(G2505,H2505,"m")))</f>
        <v>0</v>
      </c>
      <c r="AE2505" s="37">
        <f>IF(E2505='[3]5.Grup_T'!$E$20,0,IF(AD2505&lt;&gt;0,M2505/V2505*MIN(12,AD2505),0))</f>
        <v>0</v>
      </c>
      <c r="AF2505" s="37">
        <f t="shared" si="540"/>
        <v>0</v>
      </c>
      <c r="AG2505" s="37">
        <f t="shared" si="541"/>
        <v>0</v>
      </c>
      <c r="AH2505" s="37">
        <f t="shared" si="542"/>
        <v>0</v>
      </c>
      <c r="AI2505" s="35" t="str">
        <f t="shared" si="543"/>
        <v>Nusidėvėjęs</v>
      </c>
      <c r="AJ2505" s="38" t="str">
        <f>IF(AND(F2505&lt;&gt;[3]Pav.tvarkyklė!$B$12,F2505&lt;&gt;[3]Pav.tvarkyklė!$B$13),"GVTNT","X")</f>
        <v>GVTNT</v>
      </c>
      <c r="AK2505" s="39">
        <f t="shared" si="545"/>
        <v>0</v>
      </c>
      <c r="AL2505" s="41"/>
      <c r="AM2505" s="41"/>
      <c r="AN2505" s="41">
        <f t="shared" si="547"/>
        <v>1900</v>
      </c>
      <c r="AO2505" s="41"/>
      <c r="AP2505" s="41"/>
      <c r="AQ2505" s="41"/>
      <c r="AR2505" s="42"/>
      <c r="AS2505" s="42"/>
      <c r="AU2505" s="43">
        <f t="shared" si="548"/>
        <v>0</v>
      </c>
    </row>
    <row r="2506" spans="1:47" ht="15" customHeight="1" x14ac:dyDescent="0.25">
      <c r="A2506" s="11"/>
      <c r="B2506" s="19">
        <v>2675</v>
      </c>
      <c r="C2506" s="74"/>
      <c r="D2506" s="77"/>
      <c r="E2506" s="78"/>
      <c r="F2506" s="78"/>
      <c r="G2506" s="80"/>
      <c r="H2506" s="49"/>
      <c r="I2506" s="79"/>
      <c r="J2506" s="27"/>
      <c r="K2506" s="27"/>
      <c r="L2506" s="79"/>
      <c r="M2506" s="81"/>
      <c r="N2506" s="29">
        <v>0</v>
      </c>
      <c r="O2506" s="30" t="str">
        <f>IF(G2506&lt;=$N$2,"",IF(F2506=[3]Pav.tvarkyklė!$B$13,"",IF(ISBLANK(R2506),"X","")))</f>
        <v/>
      </c>
      <c r="P2506" s="91"/>
      <c r="Q2506" s="63"/>
      <c r="R2506" s="63"/>
      <c r="S2506" s="63"/>
      <c r="T2506" s="63"/>
      <c r="U2506" s="34" t="str">
        <f>IFERROR(INDEX('[3]5.Grup_T'!$G$4:$G$22,MATCH('6.Turtas'!E2506,'[3]5.Grup_T'!$E$4:$E$22,0)),"0")</f>
        <v>0</v>
      </c>
      <c r="V2506" s="35">
        <f t="shared" si="535"/>
        <v>0</v>
      </c>
      <c r="W2506" s="35">
        <f>IF(NOT(ISBLANK(H2506)),(12-DATEDIF(H2506,'[3]1.Pradzia'!$D$13,"m")),0)</f>
        <v>0</v>
      </c>
      <c r="X2506" s="35">
        <f t="shared" si="536"/>
        <v>0</v>
      </c>
      <c r="Y2506" s="35">
        <f t="shared" si="546"/>
        <v>0</v>
      </c>
      <c r="Z2506" s="35">
        <f t="shared" si="544"/>
        <v>0</v>
      </c>
      <c r="AA2506" s="36">
        <f t="shared" si="537"/>
        <v>0</v>
      </c>
      <c r="AB2506" s="36">
        <f t="shared" si="538"/>
        <v>0</v>
      </c>
      <c r="AC2506" s="37">
        <f t="shared" si="539"/>
        <v>0</v>
      </c>
      <c r="AD2506" s="35">
        <f>IF(OR(YEAR(G2506)&lt;2019,O2506="X"),0,IF(ISBLANK(H2506),DATEDIF(G2506,'[3]1.Pradzia'!$D$13,"M"),DATEDIF(G2506,H2506,"m")))</f>
        <v>0</v>
      </c>
      <c r="AE2506" s="37">
        <f>IF(E2506='[3]5.Grup_T'!$E$20,0,IF(AD2506&lt;&gt;0,M2506/V2506*MIN(12,AD2506),0))</f>
        <v>0</v>
      </c>
      <c r="AF2506" s="37">
        <f t="shared" si="540"/>
        <v>0</v>
      </c>
      <c r="AG2506" s="37">
        <f t="shared" si="541"/>
        <v>0</v>
      </c>
      <c r="AH2506" s="37">
        <f t="shared" si="542"/>
        <v>0</v>
      </c>
      <c r="AI2506" s="35" t="str">
        <f t="shared" si="543"/>
        <v>Nusidėvėjęs</v>
      </c>
      <c r="AJ2506" s="38" t="str">
        <f>IF(AND(F2506&lt;&gt;[3]Pav.tvarkyklė!$B$12,F2506&lt;&gt;[3]Pav.tvarkyklė!$B$13),"GVTNT","X")</f>
        <v>GVTNT</v>
      </c>
      <c r="AK2506" s="39">
        <f t="shared" si="545"/>
        <v>0</v>
      </c>
      <c r="AL2506" s="41"/>
      <c r="AM2506" s="41"/>
      <c r="AN2506" s="41">
        <f t="shared" si="547"/>
        <v>1900</v>
      </c>
      <c r="AO2506" s="41"/>
      <c r="AP2506" s="41"/>
      <c r="AQ2506" s="41"/>
      <c r="AR2506" s="42"/>
      <c r="AS2506" s="42"/>
      <c r="AU2506" s="43">
        <f t="shared" si="548"/>
        <v>0</v>
      </c>
    </row>
    <row r="2507" spans="1:47" ht="15" customHeight="1" x14ac:dyDescent="0.25">
      <c r="A2507" s="11"/>
      <c r="B2507" s="19">
        <v>2676</v>
      </c>
      <c r="C2507" s="74"/>
      <c r="D2507" s="77"/>
      <c r="E2507" s="78"/>
      <c r="F2507" s="78"/>
      <c r="G2507" s="80"/>
      <c r="H2507" s="49"/>
      <c r="I2507" s="79"/>
      <c r="J2507" s="27"/>
      <c r="K2507" s="27"/>
      <c r="L2507" s="79"/>
      <c r="M2507" s="81"/>
      <c r="N2507" s="29">
        <v>0</v>
      </c>
      <c r="O2507" s="30" t="str">
        <f>IF(G2507&lt;=$N$2,"",IF(F2507=[3]Pav.tvarkyklė!$B$13,"",IF(ISBLANK(R2507),"X","")))</f>
        <v/>
      </c>
      <c r="P2507" s="91"/>
      <c r="Q2507" s="63"/>
      <c r="R2507" s="63"/>
      <c r="S2507" s="63"/>
      <c r="T2507" s="63"/>
      <c r="U2507" s="34" t="str">
        <f>IFERROR(INDEX('[3]5.Grup_T'!$G$4:$G$22,MATCH('6.Turtas'!E2507,'[3]5.Grup_T'!$E$4:$E$22,0)),"0")</f>
        <v>0</v>
      </c>
      <c r="V2507" s="35">
        <f t="shared" si="535"/>
        <v>0</v>
      </c>
      <c r="W2507" s="35">
        <f>IF(NOT(ISBLANK(H2507)),(12-DATEDIF(H2507,'[3]1.Pradzia'!$D$13,"m")),0)</f>
        <v>0</v>
      </c>
      <c r="X2507" s="35">
        <f t="shared" si="536"/>
        <v>0</v>
      </c>
      <c r="Y2507" s="35">
        <f t="shared" si="546"/>
        <v>0</v>
      </c>
      <c r="Z2507" s="35">
        <f t="shared" si="544"/>
        <v>0</v>
      </c>
      <c r="AA2507" s="36">
        <f t="shared" si="537"/>
        <v>0</v>
      </c>
      <c r="AB2507" s="36">
        <f t="shared" si="538"/>
        <v>0</v>
      </c>
      <c r="AC2507" s="37">
        <f t="shared" si="539"/>
        <v>0</v>
      </c>
      <c r="AD2507" s="35">
        <f>IF(OR(YEAR(G2507)&lt;2019,O2507="X"),0,IF(ISBLANK(H2507),DATEDIF(G2507,'[3]1.Pradzia'!$D$13,"M"),DATEDIF(G2507,H2507,"m")))</f>
        <v>0</v>
      </c>
      <c r="AE2507" s="37">
        <f>IF(E2507='[3]5.Grup_T'!$E$20,0,IF(AD2507&lt;&gt;0,M2507/V2507*MIN(12,AD2507),0))</f>
        <v>0</v>
      </c>
      <c r="AF2507" s="37">
        <f t="shared" si="540"/>
        <v>0</v>
      </c>
      <c r="AG2507" s="37">
        <f t="shared" si="541"/>
        <v>0</v>
      </c>
      <c r="AH2507" s="37">
        <f t="shared" si="542"/>
        <v>0</v>
      </c>
      <c r="AI2507" s="35" t="str">
        <f t="shared" si="543"/>
        <v>Nusidėvėjęs</v>
      </c>
      <c r="AJ2507" s="38" t="str">
        <f>IF(AND(F2507&lt;&gt;[3]Pav.tvarkyklė!$B$12,F2507&lt;&gt;[3]Pav.tvarkyklė!$B$13),"GVTNT","X")</f>
        <v>GVTNT</v>
      </c>
      <c r="AK2507" s="39">
        <f t="shared" si="545"/>
        <v>0</v>
      </c>
      <c r="AL2507" s="41"/>
      <c r="AM2507" s="41"/>
      <c r="AN2507" s="41">
        <f t="shared" si="547"/>
        <v>1900</v>
      </c>
      <c r="AO2507" s="41"/>
      <c r="AP2507" s="41"/>
      <c r="AQ2507" s="41"/>
      <c r="AR2507" s="42"/>
      <c r="AS2507" s="42"/>
      <c r="AU2507" s="43">
        <f t="shared" si="548"/>
        <v>0</v>
      </c>
    </row>
    <row r="2508" spans="1:47" ht="15" customHeight="1" x14ac:dyDescent="0.25">
      <c r="A2508" s="11"/>
      <c r="B2508" s="19">
        <v>2677</v>
      </c>
      <c r="C2508" s="74"/>
      <c r="D2508" s="77"/>
      <c r="E2508" s="78"/>
      <c r="F2508" s="78"/>
      <c r="G2508" s="80"/>
      <c r="H2508" s="49"/>
      <c r="I2508" s="79"/>
      <c r="J2508" s="27"/>
      <c r="K2508" s="27"/>
      <c r="L2508" s="79"/>
      <c r="M2508" s="81"/>
      <c r="N2508" s="29">
        <v>0</v>
      </c>
      <c r="O2508" s="30" t="str">
        <f>IF(G2508&lt;=$N$2,"",IF(F2508=[3]Pav.tvarkyklė!$B$13,"",IF(ISBLANK(R2508),"X","")))</f>
        <v/>
      </c>
      <c r="P2508" s="91"/>
      <c r="Q2508" s="63"/>
      <c r="R2508" s="63"/>
      <c r="S2508" s="63"/>
      <c r="T2508" s="63"/>
      <c r="U2508" s="34" t="str">
        <f>IFERROR(INDEX('[3]5.Grup_T'!$G$4:$G$22,MATCH('6.Turtas'!E2508,'[3]5.Grup_T'!$E$4:$E$22,0)),"0")</f>
        <v>0</v>
      </c>
      <c r="V2508" s="35">
        <f t="shared" si="535"/>
        <v>0</v>
      </c>
      <c r="W2508" s="35">
        <f>IF(NOT(ISBLANK(H2508)),(12-DATEDIF(H2508,'[3]1.Pradzia'!$D$13,"m")),0)</f>
        <v>0</v>
      </c>
      <c r="X2508" s="35">
        <f t="shared" si="536"/>
        <v>0</v>
      </c>
      <c r="Y2508" s="35">
        <f t="shared" si="546"/>
        <v>0</v>
      </c>
      <c r="Z2508" s="35">
        <f t="shared" si="544"/>
        <v>0</v>
      </c>
      <c r="AA2508" s="36">
        <f t="shared" si="537"/>
        <v>0</v>
      </c>
      <c r="AB2508" s="36">
        <f t="shared" si="538"/>
        <v>0</v>
      </c>
      <c r="AC2508" s="37">
        <f t="shared" si="539"/>
        <v>0</v>
      </c>
      <c r="AD2508" s="35">
        <f>IF(OR(YEAR(G2508)&lt;2019,O2508="X"),0,IF(ISBLANK(H2508),DATEDIF(G2508,'[3]1.Pradzia'!$D$13,"M"),DATEDIF(G2508,H2508,"m")))</f>
        <v>0</v>
      </c>
      <c r="AE2508" s="37">
        <f>IF(E2508='[3]5.Grup_T'!$E$20,0,IF(AD2508&lt;&gt;0,M2508/V2508*MIN(12,AD2508),0))</f>
        <v>0</v>
      </c>
      <c r="AF2508" s="37">
        <f t="shared" si="540"/>
        <v>0</v>
      </c>
      <c r="AG2508" s="37">
        <f t="shared" si="541"/>
        <v>0</v>
      </c>
      <c r="AH2508" s="37">
        <f t="shared" si="542"/>
        <v>0</v>
      </c>
      <c r="AI2508" s="35" t="str">
        <f t="shared" si="543"/>
        <v>Nusidėvėjęs</v>
      </c>
      <c r="AJ2508" s="38" t="str">
        <f>IF(AND(F2508&lt;&gt;[3]Pav.tvarkyklė!$B$12,F2508&lt;&gt;[3]Pav.tvarkyklė!$B$13),"GVTNT","X")</f>
        <v>GVTNT</v>
      </c>
      <c r="AK2508" s="39">
        <f t="shared" si="545"/>
        <v>0</v>
      </c>
      <c r="AL2508" s="41"/>
      <c r="AM2508" s="41"/>
      <c r="AN2508" s="41">
        <f t="shared" si="547"/>
        <v>1900</v>
      </c>
      <c r="AO2508" s="41"/>
      <c r="AP2508" s="41"/>
      <c r="AQ2508" s="41"/>
      <c r="AR2508" s="42"/>
      <c r="AS2508" s="42"/>
      <c r="AU2508" s="43">
        <f t="shared" si="548"/>
        <v>0</v>
      </c>
    </row>
    <row r="2509" spans="1:47" ht="15" customHeight="1" x14ac:dyDescent="0.25">
      <c r="A2509" s="11"/>
      <c r="B2509" s="19">
        <v>2678</v>
      </c>
      <c r="C2509" s="74"/>
      <c r="D2509" s="77"/>
      <c r="E2509" s="75"/>
      <c r="F2509" s="78"/>
      <c r="G2509" s="80"/>
      <c r="H2509" s="49"/>
      <c r="I2509" s="79"/>
      <c r="J2509" s="27"/>
      <c r="K2509" s="27"/>
      <c r="L2509" s="79"/>
      <c r="M2509" s="81"/>
      <c r="N2509" s="29">
        <v>0</v>
      </c>
      <c r="O2509" s="30" t="str">
        <f>IF(G2509&lt;=$N$2,"",IF(F2509=[3]Pav.tvarkyklė!$B$13,"",IF(ISBLANK(R2509),"X","")))</f>
        <v/>
      </c>
      <c r="P2509" s="91"/>
      <c r="Q2509" s="63"/>
      <c r="R2509" s="63"/>
      <c r="S2509" s="63"/>
      <c r="T2509" s="63"/>
      <c r="U2509" s="34" t="str">
        <f>IFERROR(INDEX('[3]5.Grup_T'!$G$4:$G$22,MATCH('6.Turtas'!E2509,'[3]5.Grup_T'!$E$4:$E$22,0)),"0")</f>
        <v>0</v>
      </c>
      <c r="V2509" s="35">
        <f t="shared" si="535"/>
        <v>0</v>
      </c>
      <c r="W2509" s="35">
        <f>IF(NOT(ISBLANK(H2509)),(12-DATEDIF(H2509,'[3]1.Pradzia'!$D$13,"m")),0)</f>
        <v>0</v>
      </c>
      <c r="X2509" s="35">
        <f t="shared" si="536"/>
        <v>0</v>
      </c>
      <c r="Y2509" s="35">
        <f t="shared" si="546"/>
        <v>0</v>
      </c>
      <c r="Z2509" s="35">
        <f t="shared" si="544"/>
        <v>0</v>
      </c>
      <c r="AA2509" s="36">
        <f t="shared" si="537"/>
        <v>0</v>
      </c>
      <c r="AB2509" s="36">
        <f t="shared" si="538"/>
        <v>0</v>
      </c>
      <c r="AC2509" s="37">
        <f t="shared" si="539"/>
        <v>0</v>
      </c>
      <c r="AD2509" s="35">
        <f>IF(OR(YEAR(G2509)&lt;2019,O2509="X"),0,IF(ISBLANK(H2509),DATEDIF(G2509,'[3]1.Pradzia'!$D$13,"M"),DATEDIF(G2509,H2509,"m")))</f>
        <v>0</v>
      </c>
      <c r="AE2509" s="37">
        <f>IF(E2509='[3]5.Grup_T'!$E$20,0,IF(AD2509&lt;&gt;0,M2509/V2509*MIN(12,AD2509),0))</f>
        <v>0</v>
      </c>
      <c r="AF2509" s="37">
        <f t="shared" si="540"/>
        <v>0</v>
      </c>
      <c r="AG2509" s="37">
        <f t="shared" si="541"/>
        <v>0</v>
      </c>
      <c r="AH2509" s="37">
        <f t="shared" si="542"/>
        <v>0</v>
      </c>
      <c r="AI2509" s="35" t="str">
        <f t="shared" si="543"/>
        <v>Nusidėvėjęs</v>
      </c>
      <c r="AJ2509" s="38" t="str">
        <f>IF(AND(F2509&lt;&gt;[3]Pav.tvarkyklė!$B$12,F2509&lt;&gt;[3]Pav.tvarkyklė!$B$13),"GVTNT","X")</f>
        <v>GVTNT</v>
      </c>
      <c r="AK2509" s="39">
        <f t="shared" si="545"/>
        <v>0</v>
      </c>
      <c r="AL2509" s="41"/>
      <c r="AM2509" s="41"/>
      <c r="AN2509" s="41">
        <f t="shared" si="547"/>
        <v>1900</v>
      </c>
      <c r="AO2509" s="41"/>
      <c r="AP2509" s="41"/>
      <c r="AQ2509" s="41"/>
      <c r="AR2509" s="42"/>
      <c r="AS2509" s="42"/>
      <c r="AU2509" s="43">
        <f t="shared" si="548"/>
        <v>0</v>
      </c>
    </row>
    <row r="2510" spans="1:47" ht="15" customHeight="1" x14ac:dyDescent="0.25">
      <c r="A2510" s="11"/>
      <c r="B2510" s="19">
        <v>2679</v>
      </c>
      <c r="C2510" s="74"/>
      <c r="D2510" s="77"/>
      <c r="E2510" s="75"/>
      <c r="F2510" s="78"/>
      <c r="G2510" s="80"/>
      <c r="H2510" s="49"/>
      <c r="I2510" s="79"/>
      <c r="J2510" s="27"/>
      <c r="K2510" s="27"/>
      <c r="L2510" s="79"/>
      <c r="M2510" s="81"/>
      <c r="N2510" s="29">
        <v>0</v>
      </c>
      <c r="O2510" s="30" t="str">
        <f>IF(G2510&lt;=$N$2,"",IF(F2510=[3]Pav.tvarkyklė!$B$13,"",IF(ISBLANK(R2510),"X","")))</f>
        <v/>
      </c>
      <c r="P2510" s="91"/>
      <c r="Q2510" s="63"/>
      <c r="R2510" s="63"/>
      <c r="S2510" s="63"/>
      <c r="T2510" s="63"/>
      <c r="U2510" s="34" t="str">
        <f>IFERROR(INDEX('[3]5.Grup_T'!$G$4:$G$22,MATCH('6.Turtas'!E2510,'[3]5.Grup_T'!$E$4:$E$22,0)),"0")</f>
        <v>0</v>
      </c>
      <c r="V2510" s="35">
        <f t="shared" si="535"/>
        <v>0</v>
      </c>
      <c r="W2510" s="35">
        <f>IF(NOT(ISBLANK(H2510)),(12-DATEDIF(H2510,'[3]1.Pradzia'!$D$13,"m")),0)</f>
        <v>0</v>
      </c>
      <c r="X2510" s="35">
        <f t="shared" si="536"/>
        <v>0</v>
      </c>
      <c r="Y2510" s="35">
        <f t="shared" si="546"/>
        <v>0</v>
      </c>
      <c r="Z2510" s="35">
        <f t="shared" si="544"/>
        <v>0</v>
      </c>
      <c r="AA2510" s="36">
        <f t="shared" si="537"/>
        <v>0</v>
      </c>
      <c r="AB2510" s="36">
        <f t="shared" si="538"/>
        <v>0</v>
      </c>
      <c r="AC2510" s="37">
        <f t="shared" si="539"/>
        <v>0</v>
      </c>
      <c r="AD2510" s="35">
        <f>IF(OR(YEAR(G2510)&lt;2019,O2510="X"),0,IF(ISBLANK(H2510),DATEDIF(G2510,'[3]1.Pradzia'!$D$13,"M"),DATEDIF(G2510,H2510,"m")))</f>
        <v>0</v>
      </c>
      <c r="AE2510" s="37">
        <f>IF(E2510='[3]5.Grup_T'!$E$20,0,IF(AD2510&lt;&gt;0,M2510/V2510*MIN(12,AD2510),0))</f>
        <v>0</v>
      </c>
      <c r="AF2510" s="37">
        <f t="shared" si="540"/>
        <v>0</v>
      </c>
      <c r="AG2510" s="37">
        <f t="shared" si="541"/>
        <v>0</v>
      </c>
      <c r="AH2510" s="37">
        <f t="shared" si="542"/>
        <v>0</v>
      </c>
      <c r="AI2510" s="35" t="str">
        <f t="shared" si="543"/>
        <v>Nusidėvėjęs</v>
      </c>
      <c r="AJ2510" s="38" t="str">
        <f>IF(AND(F2510&lt;&gt;[3]Pav.tvarkyklė!$B$12,F2510&lt;&gt;[3]Pav.tvarkyklė!$B$13),"GVTNT","X")</f>
        <v>GVTNT</v>
      </c>
      <c r="AK2510" s="39">
        <f t="shared" si="545"/>
        <v>0</v>
      </c>
      <c r="AL2510" s="41"/>
      <c r="AM2510" s="41"/>
      <c r="AN2510" s="41">
        <f t="shared" si="547"/>
        <v>1900</v>
      </c>
      <c r="AO2510" s="41"/>
      <c r="AP2510" s="41"/>
      <c r="AQ2510" s="41"/>
      <c r="AR2510" s="42"/>
      <c r="AS2510" s="42"/>
      <c r="AU2510" s="43">
        <f t="shared" si="548"/>
        <v>0</v>
      </c>
    </row>
    <row r="2511" spans="1:47" ht="15" customHeight="1" x14ac:dyDescent="0.25">
      <c r="A2511" s="11"/>
      <c r="B2511" s="19">
        <v>2680</v>
      </c>
      <c r="C2511" s="74"/>
      <c r="D2511" s="77"/>
      <c r="E2511" s="75"/>
      <c r="F2511" s="78"/>
      <c r="G2511" s="80"/>
      <c r="H2511" s="49"/>
      <c r="I2511" s="79"/>
      <c r="J2511" s="27"/>
      <c r="K2511" s="27"/>
      <c r="L2511" s="79"/>
      <c r="M2511" s="81"/>
      <c r="N2511" s="29">
        <v>0</v>
      </c>
      <c r="O2511" s="30" t="str">
        <f>IF(G2511&lt;=$N$2,"",IF(F2511=[3]Pav.tvarkyklė!$B$13,"",IF(ISBLANK(R2511),"X","")))</f>
        <v/>
      </c>
      <c r="P2511" s="91"/>
      <c r="Q2511" s="63"/>
      <c r="R2511" s="63"/>
      <c r="S2511" s="63"/>
      <c r="T2511" s="63"/>
      <c r="U2511" s="34" t="str">
        <f>IFERROR(INDEX('[3]5.Grup_T'!$G$4:$G$22,MATCH('6.Turtas'!E2511,'[3]5.Grup_T'!$E$4:$E$22,0)),"0")</f>
        <v>0</v>
      </c>
      <c r="V2511" s="35">
        <f t="shared" si="535"/>
        <v>0</v>
      </c>
      <c r="W2511" s="35">
        <f>IF(NOT(ISBLANK(H2511)),(12-DATEDIF(H2511,'[3]1.Pradzia'!$D$13,"m")),0)</f>
        <v>0</v>
      </c>
      <c r="X2511" s="35">
        <f t="shared" si="536"/>
        <v>0</v>
      </c>
      <c r="Y2511" s="35">
        <f t="shared" si="546"/>
        <v>0</v>
      </c>
      <c r="Z2511" s="35">
        <f t="shared" si="544"/>
        <v>0</v>
      </c>
      <c r="AA2511" s="36">
        <f t="shared" si="537"/>
        <v>0</v>
      </c>
      <c r="AB2511" s="36">
        <f t="shared" si="538"/>
        <v>0</v>
      </c>
      <c r="AC2511" s="37">
        <f t="shared" si="539"/>
        <v>0</v>
      </c>
      <c r="AD2511" s="35">
        <f>IF(OR(YEAR(G2511)&lt;2019,O2511="X"),0,IF(ISBLANK(H2511),DATEDIF(G2511,'[3]1.Pradzia'!$D$13,"M"),DATEDIF(G2511,H2511,"m")))</f>
        <v>0</v>
      </c>
      <c r="AE2511" s="37">
        <f>IF(E2511='[3]5.Grup_T'!$E$20,0,IF(AD2511&lt;&gt;0,M2511/V2511*MIN(12,AD2511),0))</f>
        <v>0</v>
      </c>
      <c r="AF2511" s="37">
        <f t="shared" si="540"/>
        <v>0</v>
      </c>
      <c r="AG2511" s="37">
        <f t="shared" si="541"/>
        <v>0</v>
      </c>
      <c r="AH2511" s="37">
        <f t="shared" si="542"/>
        <v>0</v>
      </c>
      <c r="AI2511" s="35" t="str">
        <f t="shared" si="543"/>
        <v>Nusidėvėjęs</v>
      </c>
      <c r="AJ2511" s="38" t="str">
        <f>IF(AND(F2511&lt;&gt;[3]Pav.tvarkyklė!$B$12,F2511&lt;&gt;[3]Pav.tvarkyklė!$B$13),"GVTNT","X")</f>
        <v>GVTNT</v>
      </c>
      <c r="AK2511" s="39">
        <f t="shared" si="545"/>
        <v>0</v>
      </c>
      <c r="AL2511" s="41"/>
      <c r="AM2511" s="41"/>
      <c r="AN2511" s="41">
        <f t="shared" si="547"/>
        <v>1900</v>
      </c>
      <c r="AO2511" s="41"/>
      <c r="AP2511" s="41"/>
      <c r="AQ2511" s="41"/>
      <c r="AR2511" s="42"/>
      <c r="AS2511" s="42"/>
      <c r="AU2511" s="43">
        <f t="shared" si="548"/>
        <v>0</v>
      </c>
    </row>
    <row r="2512" spans="1:47" ht="15" customHeight="1" x14ac:dyDescent="0.25">
      <c r="A2512" s="11"/>
      <c r="B2512" s="19">
        <v>2681</v>
      </c>
      <c r="C2512" s="74"/>
      <c r="D2512" s="77"/>
      <c r="E2512" s="78"/>
      <c r="F2512" s="78"/>
      <c r="G2512" s="80"/>
      <c r="H2512" s="49"/>
      <c r="I2512" s="79"/>
      <c r="J2512" s="27"/>
      <c r="K2512" s="27"/>
      <c r="L2512" s="79"/>
      <c r="M2512" s="81"/>
      <c r="N2512" s="29">
        <v>0</v>
      </c>
      <c r="O2512" s="30" t="str">
        <f>IF(G2512&lt;=$N$2,"",IF(F2512=[3]Pav.tvarkyklė!$B$13,"",IF(ISBLANK(R2512),"X","")))</f>
        <v/>
      </c>
      <c r="P2512" s="91"/>
      <c r="Q2512" s="63"/>
      <c r="R2512" s="63"/>
      <c r="S2512" s="63"/>
      <c r="T2512" s="63"/>
      <c r="U2512" s="34" t="str">
        <f>IFERROR(INDEX('[3]5.Grup_T'!$G$4:$G$22,MATCH('6.Turtas'!E2512,'[3]5.Grup_T'!$E$4:$E$22,0)),"0")</f>
        <v>0</v>
      </c>
      <c r="V2512" s="35">
        <f t="shared" si="535"/>
        <v>0</v>
      </c>
      <c r="W2512" s="35">
        <f>IF(NOT(ISBLANK(H2512)),(12-DATEDIF(H2512,'[3]1.Pradzia'!$D$13,"m")),0)</f>
        <v>0</v>
      </c>
      <c r="X2512" s="35">
        <f t="shared" si="536"/>
        <v>0</v>
      </c>
      <c r="Y2512" s="35">
        <f t="shared" si="546"/>
        <v>0</v>
      </c>
      <c r="Z2512" s="35">
        <f t="shared" si="544"/>
        <v>0</v>
      </c>
      <c r="AA2512" s="36">
        <f t="shared" si="537"/>
        <v>0</v>
      </c>
      <c r="AB2512" s="36">
        <f t="shared" si="538"/>
        <v>0</v>
      </c>
      <c r="AC2512" s="37">
        <f t="shared" si="539"/>
        <v>0</v>
      </c>
      <c r="AD2512" s="35">
        <f>IF(OR(YEAR(G2512)&lt;2019,O2512="X"),0,IF(ISBLANK(H2512),DATEDIF(G2512,'[3]1.Pradzia'!$D$13,"M"),DATEDIF(G2512,H2512,"m")))</f>
        <v>0</v>
      </c>
      <c r="AE2512" s="37">
        <f>IF(E2512='[3]5.Grup_T'!$E$20,0,IF(AD2512&lt;&gt;0,M2512/V2512*MIN(12,AD2512),0))</f>
        <v>0</v>
      </c>
      <c r="AF2512" s="37">
        <f t="shared" si="540"/>
        <v>0</v>
      </c>
      <c r="AG2512" s="37">
        <f t="shared" si="541"/>
        <v>0</v>
      </c>
      <c r="AH2512" s="37">
        <f t="shared" si="542"/>
        <v>0</v>
      </c>
      <c r="AI2512" s="35" t="str">
        <f t="shared" si="543"/>
        <v>Nusidėvėjęs</v>
      </c>
      <c r="AJ2512" s="38" t="str">
        <f>IF(AND(F2512&lt;&gt;[3]Pav.tvarkyklė!$B$12,F2512&lt;&gt;[3]Pav.tvarkyklė!$B$13),"GVTNT","X")</f>
        <v>GVTNT</v>
      </c>
      <c r="AK2512" s="39">
        <f t="shared" si="545"/>
        <v>0</v>
      </c>
      <c r="AL2512" s="41"/>
      <c r="AM2512" s="41"/>
      <c r="AN2512" s="41">
        <f t="shared" si="547"/>
        <v>1900</v>
      </c>
      <c r="AO2512" s="41"/>
      <c r="AP2512" s="41"/>
      <c r="AQ2512" s="41"/>
      <c r="AR2512" s="42"/>
      <c r="AS2512" s="42"/>
      <c r="AU2512" s="43">
        <f t="shared" si="548"/>
        <v>0</v>
      </c>
    </row>
    <row r="2513" spans="1:47" ht="15" customHeight="1" x14ac:dyDescent="0.25">
      <c r="A2513" s="11"/>
      <c r="B2513" s="19">
        <v>2682</v>
      </c>
      <c r="C2513" s="74"/>
      <c r="D2513" s="77"/>
      <c r="E2513" s="78"/>
      <c r="F2513" s="78"/>
      <c r="G2513" s="80"/>
      <c r="H2513" s="49"/>
      <c r="I2513" s="79"/>
      <c r="J2513" s="27"/>
      <c r="K2513" s="27"/>
      <c r="L2513" s="79"/>
      <c r="M2513" s="81"/>
      <c r="N2513" s="29">
        <v>0</v>
      </c>
      <c r="O2513" s="30" t="str">
        <f>IF(G2513&lt;=$N$2,"",IF(F2513=[3]Pav.tvarkyklė!$B$13,"",IF(ISBLANK(R2513),"X","")))</f>
        <v/>
      </c>
      <c r="P2513" s="91"/>
      <c r="Q2513" s="63"/>
      <c r="R2513" s="63"/>
      <c r="S2513" s="63"/>
      <c r="T2513" s="63"/>
      <c r="U2513" s="34" t="str">
        <f>IFERROR(INDEX('[3]5.Grup_T'!$G$4:$G$22,MATCH('6.Turtas'!E2513,'[3]5.Grup_T'!$E$4:$E$22,0)),"0")</f>
        <v>0</v>
      </c>
      <c r="V2513" s="35">
        <f t="shared" si="535"/>
        <v>0</v>
      </c>
      <c r="W2513" s="35">
        <f>IF(NOT(ISBLANK(H2513)),(12-DATEDIF(H2513,'[3]1.Pradzia'!$D$13,"m")),0)</f>
        <v>0</v>
      </c>
      <c r="X2513" s="35">
        <f t="shared" si="536"/>
        <v>0</v>
      </c>
      <c r="Y2513" s="35">
        <f t="shared" si="546"/>
        <v>0</v>
      </c>
      <c r="Z2513" s="35">
        <f t="shared" si="544"/>
        <v>0</v>
      </c>
      <c r="AA2513" s="36">
        <f t="shared" si="537"/>
        <v>0</v>
      </c>
      <c r="AB2513" s="36">
        <f t="shared" si="538"/>
        <v>0</v>
      </c>
      <c r="AC2513" s="37">
        <f t="shared" si="539"/>
        <v>0</v>
      </c>
      <c r="AD2513" s="35">
        <f>IF(OR(YEAR(G2513)&lt;2019,O2513="X"),0,IF(ISBLANK(H2513),DATEDIF(G2513,'[3]1.Pradzia'!$D$13,"M"),DATEDIF(G2513,H2513,"m")))</f>
        <v>0</v>
      </c>
      <c r="AE2513" s="37">
        <f>IF(E2513='[3]5.Grup_T'!$E$20,0,IF(AD2513&lt;&gt;0,M2513/V2513*MIN(12,AD2513),0))</f>
        <v>0</v>
      </c>
      <c r="AF2513" s="37">
        <f t="shared" si="540"/>
        <v>0</v>
      </c>
      <c r="AG2513" s="37">
        <f t="shared" si="541"/>
        <v>0</v>
      </c>
      <c r="AH2513" s="37">
        <f t="shared" si="542"/>
        <v>0</v>
      </c>
      <c r="AI2513" s="35" t="str">
        <f t="shared" si="543"/>
        <v>Nusidėvėjęs</v>
      </c>
      <c r="AJ2513" s="38" t="str">
        <f>IF(AND(F2513&lt;&gt;[3]Pav.tvarkyklė!$B$12,F2513&lt;&gt;[3]Pav.tvarkyklė!$B$13),"GVTNT","X")</f>
        <v>GVTNT</v>
      </c>
      <c r="AK2513" s="39">
        <f t="shared" si="545"/>
        <v>0</v>
      </c>
      <c r="AL2513" s="41"/>
      <c r="AM2513" s="41"/>
      <c r="AN2513" s="41">
        <f t="shared" si="547"/>
        <v>1900</v>
      </c>
      <c r="AO2513" s="41"/>
      <c r="AP2513" s="41"/>
      <c r="AQ2513" s="41"/>
      <c r="AR2513" s="42"/>
      <c r="AS2513" s="42"/>
      <c r="AU2513" s="43">
        <f t="shared" si="548"/>
        <v>0</v>
      </c>
    </row>
    <row r="2514" spans="1:47" ht="15" customHeight="1" x14ac:dyDescent="0.25">
      <c r="A2514" s="11"/>
      <c r="B2514" s="19">
        <v>2683</v>
      </c>
      <c r="C2514" s="74"/>
      <c r="D2514" s="77"/>
      <c r="E2514" s="75"/>
      <c r="F2514" s="78"/>
      <c r="G2514" s="80"/>
      <c r="H2514" s="49"/>
      <c r="I2514" s="79"/>
      <c r="J2514" s="27"/>
      <c r="K2514" s="27"/>
      <c r="L2514" s="79"/>
      <c r="M2514" s="81"/>
      <c r="N2514" s="29">
        <v>0</v>
      </c>
      <c r="O2514" s="30" t="str">
        <f>IF(G2514&lt;=$N$2,"",IF(F2514=[3]Pav.tvarkyklė!$B$13,"",IF(ISBLANK(R2514),"X","")))</f>
        <v/>
      </c>
      <c r="P2514" s="91"/>
      <c r="Q2514" s="63"/>
      <c r="R2514" s="63"/>
      <c r="S2514" s="63"/>
      <c r="T2514" s="63"/>
      <c r="U2514" s="34" t="str">
        <f>IFERROR(INDEX('[3]5.Grup_T'!$G$4:$G$22,MATCH('6.Turtas'!E2514,'[3]5.Grup_T'!$E$4:$E$22,0)),"0")</f>
        <v>0</v>
      </c>
      <c r="V2514" s="35">
        <f t="shared" ref="V2514:V2577" si="549">U2514*12</f>
        <v>0</v>
      </c>
      <c r="W2514" s="35">
        <f>IF(NOT(ISBLANK(H2514)),(12-DATEDIF(H2514,'[3]1.Pradzia'!$D$13,"m")),0)</f>
        <v>0</v>
      </c>
      <c r="X2514" s="35">
        <f t="shared" ref="X2514:X2577" si="550">IF(OR(ISBLANK(C2514),YEAR(G2514)&gt;=2019),0,DATEDIF(G2514,$N$2,"M"))</f>
        <v>0</v>
      </c>
      <c r="Y2514" s="35">
        <f t="shared" si="546"/>
        <v>0</v>
      </c>
      <c r="Z2514" s="35">
        <f t="shared" si="544"/>
        <v>0</v>
      </c>
      <c r="AA2514" s="36">
        <f t="shared" ref="AA2514:AA2577" si="551">+IF(Z2514&lt;=0,0,N2514/Z2514)</f>
        <v>0</v>
      </c>
      <c r="AB2514" s="36">
        <f t="shared" ref="AB2514:AB2577" si="552">IF(Z2514&lt;=0,N2514,N2514/Z2514*Y2514)</f>
        <v>0</v>
      </c>
      <c r="AC2514" s="37">
        <f t="shared" ref="AC2514:AC2577" si="553">IF(YEAR(G2514)&lt;2019,M2514-N2514+AB2514,0)</f>
        <v>0</v>
      </c>
      <c r="AD2514" s="35">
        <f>IF(OR(YEAR(G2514)&lt;2019,O2514="X"),0,IF(ISBLANK(H2514),DATEDIF(G2514,'[3]1.Pradzia'!$D$13,"M"),DATEDIF(G2514,H2514,"m")))</f>
        <v>0</v>
      </c>
      <c r="AE2514" s="37">
        <f>IF(E2514='[3]5.Grup_T'!$E$20,0,IF(AD2514&lt;&gt;0,M2514/V2514*MIN(12,AD2514),0))</f>
        <v>0</v>
      </c>
      <c r="AF2514" s="37">
        <f t="shared" ref="AF2514:AF2577" si="554">+AB2514+AE2514</f>
        <v>0</v>
      </c>
      <c r="AG2514" s="37">
        <f t="shared" ref="AG2514:AG2577" si="555">AC2514+AE2514</f>
        <v>0</v>
      </c>
      <c r="AH2514" s="37">
        <f t="shared" ref="AH2514:AH2577" si="556">M2514-AG2514</f>
        <v>0</v>
      </c>
      <c r="AI2514" s="35" t="str">
        <f t="shared" ref="AI2514:AI2577" si="557">IF(H2514&lt;&gt;0,"Nurašytas",IF(O2514="X","Nesuderintas",IF(AH2514&lt;=0,"Nusidėvėjęs","")))</f>
        <v>Nusidėvėjęs</v>
      </c>
      <c r="AJ2514" s="38" t="str">
        <f>IF(AND(F2514&lt;&gt;[3]Pav.tvarkyklė!$B$12,F2514&lt;&gt;[3]Pav.tvarkyklė!$B$13),"GVTNT","X")</f>
        <v>GVTNT</v>
      </c>
      <c r="AK2514" s="39">
        <f t="shared" si="545"/>
        <v>0</v>
      </c>
      <c r="AL2514" s="41"/>
      <c r="AM2514" s="41"/>
      <c r="AN2514" s="41">
        <f t="shared" si="547"/>
        <v>1900</v>
      </c>
      <c r="AO2514" s="41"/>
      <c r="AP2514" s="41"/>
      <c r="AQ2514" s="41"/>
      <c r="AR2514" s="42"/>
      <c r="AS2514" s="42"/>
      <c r="AU2514" s="43">
        <f t="shared" si="548"/>
        <v>0</v>
      </c>
    </row>
    <row r="2515" spans="1:47" ht="15" customHeight="1" x14ac:dyDescent="0.25">
      <c r="A2515" s="11"/>
      <c r="B2515" s="19">
        <v>2684</v>
      </c>
      <c r="C2515" s="74"/>
      <c r="D2515" s="77"/>
      <c r="E2515" s="78"/>
      <c r="F2515" s="78"/>
      <c r="G2515" s="80"/>
      <c r="H2515" s="49"/>
      <c r="I2515" s="79"/>
      <c r="J2515" s="27"/>
      <c r="K2515" s="27"/>
      <c r="L2515" s="79"/>
      <c r="M2515" s="81"/>
      <c r="N2515" s="29">
        <v>0</v>
      </c>
      <c r="O2515" s="30" t="str">
        <f>IF(G2515&lt;=$N$2,"",IF(F2515=[3]Pav.tvarkyklė!$B$13,"",IF(ISBLANK(R2515),"X","")))</f>
        <v/>
      </c>
      <c r="P2515" s="91"/>
      <c r="Q2515" s="63"/>
      <c r="R2515" s="63"/>
      <c r="S2515" s="63"/>
      <c r="T2515" s="63"/>
      <c r="U2515" s="34" t="str">
        <f>IFERROR(INDEX('[3]5.Grup_T'!$G$4:$G$22,MATCH('6.Turtas'!E2515,'[3]5.Grup_T'!$E$4:$E$22,0)),"0")</f>
        <v>0</v>
      </c>
      <c r="V2515" s="35">
        <f t="shared" si="549"/>
        <v>0</v>
      </c>
      <c r="W2515" s="35">
        <f>IF(NOT(ISBLANK(H2515)),(12-DATEDIF(H2515,'[3]1.Pradzia'!$D$13,"m")),0)</f>
        <v>0</v>
      </c>
      <c r="X2515" s="35">
        <f t="shared" si="550"/>
        <v>0</v>
      </c>
      <c r="Y2515" s="35">
        <f t="shared" si="546"/>
        <v>0</v>
      </c>
      <c r="Z2515" s="35">
        <f t="shared" ref="Z2515:Z2578" si="558">IF(YEAR(G2515)&gt;=2019,0,V2515-X2515)</f>
        <v>0</v>
      </c>
      <c r="AA2515" s="36">
        <f t="shared" si="551"/>
        <v>0</v>
      </c>
      <c r="AB2515" s="36">
        <f t="shared" si="552"/>
        <v>0</v>
      </c>
      <c r="AC2515" s="37">
        <f t="shared" si="553"/>
        <v>0</v>
      </c>
      <c r="AD2515" s="35">
        <f>IF(OR(YEAR(G2515)&lt;2019,O2515="X"),0,IF(ISBLANK(H2515),DATEDIF(G2515,'[3]1.Pradzia'!$D$13,"M"),DATEDIF(G2515,H2515,"m")))</f>
        <v>0</v>
      </c>
      <c r="AE2515" s="37">
        <f>IF(E2515='[3]5.Grup_T'!$E$20,0,IF(AD2515&lt;&gt;0,M2515/V2515*MIN(12,AD2515),0))</f>
        <v>0</v>
      </c>
      <c r="AF2515" s="37">
        <f t="shared" si="554"/>
        <v>0</v>
      </c>
      <c r="AG2515" s="37">
        <f t="shared" si="555"/>
        <v>0</v>
      </c>
      <c r="AH2515" s="37">
        <f t="shared" si="556"/>
        <v>0</v>
      </c>
      <c r="AI2515" s="35" t="str">
        <f t="shared" si="557"/>
        <v>Nusidėvėjęs</v>
      </c>
      <c r="AJ2515" s="38" t="str">
        <f>IF(AND(F2515&lt;&gt;[3]Pav.tvarkyklė!$B$12,F2515&lt;&gt;[3]Pav.tvarkyklė!$B$13),"GVTNT","X")</f>
        <v>GVTNT</v>
      </c>
      <c r="AK2515" s="39">
        <f t="shared" ref="AK2515:AK2578" si="559">I2515-J2515-K2515-L2515-M2515</f>
        <v>0</v>
      </c>
      <c r="AL2515" s="41"/>
      <c r="AM2515" s="41"/>
      <c r="AN2515" s="41">
        <f t="shared" si="547"/>
        <v>1900</v>
      </c>
      <c r="AO2515" s="41"/>
      <c r="AP2515" s="41"/>
      <c r="AQ2515" s="41"/>
      <c r="AR2515" s="42"/>
      <c r="AS2515" s="42"/>
      <c r="AU2515" s="43">
        <f t="shared" si="548"/>
        <v>0</v>
      </c>
    </row>
    <row r="2516" spans="1:47" ht="15" customHeight="1" x14ac:dyDescent="0.25">
      <c r="A2516" s="11"/>
      <c r="B2516" s="19">
        <v>2685</v>
      </c>
      <c r="C2516" s="74"/>
      <c r="D2516" s="77"/>
      <c r="E2516" s="78"/>
      <c r="F2516" s="78"/>
      <c r="G2516" s="80"/>
      <c r="H2516" s="49"/>
      <c r="I2516" s="79"/>
      <c r="J2516" s="27"/>
      <c r="K2516" s="27"/>
      <c r="L2516" s="79"/>
      <c r="M2516" s="81"/>
      <c r="N2516" s="29">
        <v>0</v>
      </c>
      <c r="O2516" s="30" t="str">
        <f>IF(G2516&lt;=$N$2,"",IF(F2516=[3]Pav.tvarkyklė!$B$13,"",IF(ISBLANK(R2516),"X","")))</f>
        <v/>
      </c>
      <c r="P2516" s="91"/>
      <c r="Q2516" s="63"/>
      <c r="R2516" s="63"/>
      <c r="S2516" s="63"/>
      <c r="T2516" s="63"/>
      <c r="U2516" s="34" t="str">
        <f>IFERROR(INDEX('[3]5.Grup_T'!$G$4:$G$22,MATCH('6.Turtas'!E2516,'[3]5.Grup_T'!$E$4:$E$22,0)),"0")</f>
        <v>0</v>
      </c>
      <c r="V2516" s="35">
        <f t="shared" si="549"/>
        <v>0</v>
      </c>
      <c r="W2516" s="35">
        <f>IF(NOT(ISBLANK(H2516)),(12-DATEDIF(H2516,'[3]1.Pradzia'!$D$13,"m")),0)</f>
        <v>0</v>
      </c>
      <c r="X2516" s="35">
        <f t="shared" si="550"/>
        <v>0</v>
      </c>
      <c r="Y2516" s="35">
        <f t="shared" si="546"/>
        <v>0</v>
      </c>
      <c r="Z2516" s="35">
        <f t="shared" si="558"/>
        <v>0</v>
      </c>
      <c r="AA2516" s="36">
        <f t="shared" si="551"/>
        <v>0</v>
      </c>
      <c r="AB2516" s="36">
        <f t="shared" si="552"/>
        <v>0</v>
      </c>
      <c r="AC2516" s="37">
        <f t="shared" si="553"/>
        <v>0</v>
      </c>
      <c r="AD2516" s="35">
        <f>IF(OR(YEAR(G2516)&lt;2019,O2516="X"),0,IF(ISBLANK(H2516),DATEDIF(G2516,'[3]1.Pradzia'!$D$13,"M"),DATEDIF(G2516,H2516,"m")))</f>
        <v>0</v>
      </c>
      <c r="AE2516" s="37">
        <f>IF(E2516='[3]5.Grup_T'!$E$20,0,IF(AD2516&lt;&gt;0,M2516/V2516*MIN(12,AD2516),0))</f>
        <v>0</v>
      </c>
      <c r="AF2516" s="37">
        <f t="shared" si="554"/>
        <v>0</v>
      </c>
      <c r="AG2516" s="37">
        <f t="shared" si="555"/>
        <v>0</v>
      </c>
      <c r="AH2516" s="37">
        <f t="shared" si="556"/>
        <v>0</v>
      </c>
      <c r="AI2516" s="35" t="str">
        <f t="shared" si="557"/>
        <v>Nusidėvėjęs</v>
      </c>
      <c r="AJ2516" s="38" t="str">
        <f>IF(AND(F2516&lt;&gt;[3]Pav.tvarkyklė!$B$12,F2516&lt;&gt;[3]Pav.tvarkyklė!$B$13),"GVTNT","X")</f>
        <v>GVTNT</v>
      </c>
      <c r="AK2516" s="39">
        <f t="shared" si="559"/>
        <v>0</v>
      </c>
      <c r="AL2516" s="41"/>
      <c r="AM2516" s="41"/>
      <c r="AN2516" s="41">
        <f t="shared" si="547"/>
        <v>1900</v>
      </c>
      <c r="AO2516" s="41"/>
      <c r="AP2516" s="41"/>
      <c r="AQ2516" s="41"/>
      <c r="AR2516" s="42"/>
      <c r="AS2516" s="42"/>
      <c r="AU2516" s="43">
        <f t="shared" si="548"/>
        <v>0</v>
      </c>
    </row>
    <row r="2517" spans="1:47" ht="15" customHeight="1" x14ac:dyDescent="0.25">
      <c r="A2517" s="11"/>
      <c r="B2517" s="19">
        <v>2686</v>
      </c>
      <c r="C2517" s="74"/>
      <c r="D2517" s="77"/>
      <c r="E2517" s="78"/>
      <c r="F2517" s="78"/>
      <c r="G2517" s="80"/>
      <c r="H2517" s="49"/>
      <c r="I2517" s="79"/>
      <c r="J2517" s="27"/>
      <c r="K2517" s="27"/>
      <c r="L2517" s="79"/>
      <c r="M2517" s="81"/>
      <c r="N2517" s="29">
        <v>0</v>
      </c>
      <c r="O2517" s="30" t="str">
        <f>IF(G2517&lt;=$N$2,"",IF(F2517=[3]Pav.tvarkyklė!$B$13,"",IF(ISBLANK(R2517),"X","")))</f>
        <v/>
      </c>
      <c r="P2517" s="91"/>
      <c r="Q2517" s="63"/>
      <c r="R2517" s="63"/>
      <c r="S2517" s="63"/>
      <c r="T2517" s="63"/>
      <c r="U2517" s="34" t="str">
        <f>IFERROR(INDEX('[3]5.Grup_T'!$G$4:$G$22,MATCH('6.Turtas'!E2517,'[3]5.Grup_T'!$E$4:$E$22,0)),"0")</f>
        <v>0</v>
      </c>
      <c r="V2517" s="35">
        <f t="shared" si="549"/>
        <v>0</v>
      </c>
      <c r="W2517" s="35">
        <f>IF(NOT(ISBLANK(H2517)),(12-DATEDIF(H2517,'[3]1.Pradzia'!$D$13,"m")),0)</f>
        <v>0</v>
      </c>
      <c r="X2517" s="35">
        <f t="shared" si="550"/>
        <v>0</v>
      </c>
      <c r="Y2517" s="35">
        <f t="shared" si="546"/>
        <v>0</v>
      </c>
      <c r="Z2517" s="35">
        <f t="shared" si="558"/>
        <v>0</v>
      </c>
      <c r="AA2517" s="36">
        <f t="shared" si="551"/>
        <v>0</v>
      </c>
      <c r="AB2517" s="36">
        <f t="shared" si="552"/>
        <v>0</v>
      </c>
      <c r="AC2517" s="37">
        <f t="shared" si="553"/>
        <v>0</v>
      </c>
      <c r="AD2517" s="35">
        <f>IF(OR(YEAR(G2517)&lt;2019,O2517="X"),0,IF(ISBLANK(H2517),DATEDIF(G2517,'[3]1.Pradzia'!$D$13,"M"),DATEDIF(G2517,H2517,"m")))</f>
        <v>0</v>
      </c>
      <c r="AE2517" s="37">
        <f>IF(E2517='[3]5.Grup_T'!$E$20,0,IF(AD2517&lt;&gt;0,M2517/V2517*MIN(12,AD2517),0))</f>
        <v>0</v>
      </c>
      <c r="AF2517" s="37">
        <f t="shared" si="554"/>
        <v>0</v>
      </c>
      <c r="AG2517" s="37">
        <f t="shared" si="555"/>
        <v>0</v>
      </c>
      <c r="AH2517" s="37">
        <f t="shared" si="556"/>
        <v>0</v>
      </c>
      <c r="AI2517" s="35" t="str">
        <f t="shared" si="557"/>
        <v>Nusidėvėjęs</v>
      </c>
      <c r="AJ2517" s="38" t="str">
        <f>IF(AND(F2517&lt;&gt;[3]Pav.tvarkyklė!$B$12,F2517&lt;&gt;[3]Pav.tvarkyklė!$B$13),"GVTNT","X")</f>
        <v>GVTNT</v>
      </c>
      <c r="AK2517" s="39">
        <f t="shared" si="559"/>
        <v>0</v>
      </c>
      <c r="AL2517" s="41"/>
      <c r="AM2517" s="41"/>
      <c r="AN2517" s="41">
        <f t="shared" si="547"/>
        <v>1900</v>
      </c>
      <c r="AO2517" s="41"/>
      <c r="AP2517" s="41"/>
      <c r="AQ2517" s="41"/>
      <c r="AR2517" s="42"/>
      <c r="AS2517" s="42"/>
      <c r="AU2517" s="43">
        <f t="shared" si="548"/>
        <v>0</v>
      </c>
    </row>
    <row r="2518" spans="1:47" ht="15" customHeight="1" x14ac:dyDescent="0.25">
      <c r="A2518" s="11"/>
      <c r="B2518" s="19">
        <v>2687</v>
      </c>
      <c r="C2518" s="74"/>
      <c r="D2518" s="77"/>
      <c r="E2518" s="78"/>
      <c r="F2518" s="78"/>
      <c r="G2518" s="80"/>
      <c r="H2518" s="49"/>
      <c r="I2518" s="79"/>
      <c r="J2518" s="27"/>
      <c r="K2518" s="27"/>
      <c r="L2518" s="79"/>
      <c r="M2518" s="81"/>
      <c r="N2518" s="29">
        <v>0</v>
      </c>
      <c r="O2518" s="30" t="str">
        <f>IF(G2518&lt;=$N$2,"",IF(F2518=[3]Pav.tvarkyklė!$B$13,"",IF(ISBLANK(R2518),"X","")))</f>
        <v/>
      </c>
      <c r="P2518" s="91"/>
      <c r="Q2518" s="63"/>
      <c r="R2518" s="63"/>
      <c r="S2518" s="63"/>
      <c r="T2518" s="63"/>
      <c r="U2518" s="34" t="str">
        <f>IFERROR(INDEX('[3]5.Grup_T'!$G$4:$G$22,MATCH('6.Turtas'!E2518,'[3]5.Grup_T'!$E$4:$E$22,0)),"0")</f>
        <v>0</v>
      </c>
      <c r="V2518" s="35">
        <f t="shared" si="549"/>
        <v>0</v>
      </c>
      <c r="W2518" s="35">
        <f>IF(NOT(ISBLANK(H2518)),(12-DATEDIF(H2518,'[3]1.Pradzia'!$D$13,"m")),0)</f>
        <v>0</v>
      </c>
      <c r="X2518" s="35">
        <f t="shared" si="550"/>
        <v>0</v>
      </c>
      <c r="Y2518" s="35">
        <f t="shared" si="546"/>
        <v>0</v>
      </c>
      <c r="Z2518" s="35">
        <f t="shared" si="558"/>
        <v>0</v>
      </c>
      <c r="AA2518" s="36">
        <f t="shared" si="551"/>
        <v>0</v>
      </c>
      <c r="AB2518" s="36">
        <f t="shared" si="552"/>
        <v>0</v>
      </c>
      <c r="AC2518" s="37">
        <f t="shared" si="553"/>
        <v>0</v>
      </c>
      <c r="AD2518" s="35">
        <f>IF(OR(YEAR(G2518)&lt;2019,O2518="X"),0,IF(ISBLANK(H2518),DATEDIF(G2518,'[3]1.Pradzia'!$D$13,"M"),DATEDIF(G2518,H2518,"m")))</f>
        <v>0</v>
      </c>
      <c r="AE2518" s="37">
        <f>IF(E2518='[3]5.Grup_T'!$E$20,0,IF(AD2518&lt;&gt;0,M2518/V2518*MIN(12,AD2518),0))</f>
        <v>0</v>
      </c>
      <c r="AF2518" s="37">
        <f t="shared" si="554"/>
        <v>0</v>
      </c>
      <c r="AG2518" s="37">
        <f t="shared" si="555"/>
        <v>0</v>
      </c>
      <c r="AH2518" s="37">
        <f t="shared" si="556"/>
        <v>0</v>
      </c>
      <c r="AI2518" s="35" t="str">
        <f t="shared" si="557"/>
        <v>Nusidėvėjęs</v>
      </c>
      <c r="AJ2518" s="38" t="str">
        <f>IF(AND(F2518&lt;&gt;[3]Pav.tvarkyklė!$B$12,F2518&lt;&gt;[3]Pav.tvarkyklė!$B$13),"GVTNT","X")</f>
        <v>GVTNT</v>
      </c>
      <c r="AK2518" s="39">
        <f t="shared" si="559"/>
        <v>0</v>
      </c>
      <c r="AL2518" s="41"/>
      <c r="AM2518" s="41"/>
      <c r="AN2518" s="41">
        <f t="shared" si="547"/>
        <v>1900</v>
      </c>
      <c r="AO2518" s="41"/>
      <c r="AP2518" s="41"/>
      <c r="AQ2518" s="41"/>
      <c r="AR2518" s="42"/>
      <c r="AS2518" s="42"/>
      <c r="AU2518" s="43">
        <f t="shared" si="548"/>
        <v>0</v>
      </c>
    </row>
    <row r="2519" spans="1:47" ht="15" customHeight="1" x14ac:dyDescent="0.25">
      <c r="A2519" s="11"/>
      <c r="B2519" s="19">
        <v>2688</v>
      </c>
      <c r="C2519" s="74"/>
      <c r="D2519" s="77"/>
      <c r="E2519" s="78"/>
      <c r="F2519" s="78"/>
      <c r="G2519" s="80"/>
      <c r="H2519" s="49"/>
      <c r="I2519" s="79"/>
      <c r="J2519" s="27"/>
      <c r="K2519" s="27"/>
      <c r="L2519" s="79"/>
      <c r="M2519" s="81"/>
      <c r="N2519" s="29">
        <v>0</v>
      </c>
      <c r="O2519" s="30" t="str">
        <f>IF(G2519&lt;=$N$2,"",IF(F2519=[3]Pav.tvarkyklė!$B$13,"",IF(ISBLANK(R2519),"X","")))</f>
        <v/>
      </c>
      <c r="P2519" s="91"/>
      <c r="Q2519" s="63"/>
      <c r="R2519" s="63"/>
      <c r="S2519" s="63"/>
      <c r="T2519" s="63"/>
      <c r="U2519" s="34" t="str">
        <f>IFERROR(INDEX('[3]5.Grup_T'!$G$4:$G$22,MATCH('6.Turtas'!E2519,'[3]5.Grup_T'!$E$4:$E$22,0)),"0")</f>
        <v>0</v>
      </c>
      <c r="V2519" s="35">
        <f t="shared" si="549"/>
        <v>0</v>
      </c>
      <c r="W2519" s="35">
        <f>IF(NOT(ISBLANK(H2519)),(12-DATEDIF(H2519,'[3]1.Pradzia'!$D$13,"m")),0)</f>
        <v>0</v>
      </c>
      <c r="X2519" s="35">
        <f t="shared" si="550"/>
        <v>0</v>
      </c>
      <c r="Y2519" s="35">
        <f t="shared" si="546"/>
        <v>0</v>
      </c>
      <c r="Z2519" s="35">
        <f t="shared" si="558"/>
        <v>0</v>
      </c>
      <c r="AA2519" s="36">
        <f t="shared" si="551"/>
        <v>0</v>
      </c>
      <c r="AB2519" s="36">
        <f t="shared" si="552"/>
        <v>0</v>
      </c>
      <c r="AC2519" s="37">
        <f t="shared" si="553"/>
        <v>0</v>
      </c>
      <c r="AD2519" s="35">
        <f>IF(OR(YEAR(G2519)&lt;2019,O2519="X"),0,IF(ISBLANK(H2519),DATEDIF(G2519,'[3]1.Pradzia'!$D$13,"M"),DATEDIF(G2519,H2519,"m")))</f>
        <v>0</v>
      </c>
      <c r="AE2519" s="37">
        <f>IF(E2519='[3]5.Grup_T'!$E$20,0,IF(AD2519&lt;&gt;0,M2519/V2519*MIN(12,AD2519),0))</f>
        <v>0</v>
      </c>
      <c r="AF2519" s="37">
        <f t="shared" si="554"/>
        <v>0</v>
      </c>
      <c r="AG2519" s="37">
        <f t="shared" si="555"/>
        <v>0</v>
      </c>
      <c r="AH2519" s="37">
        <f t="shared" si="556"/>
        <v>0</v>
      </c>
      <c r="AI2519" s="35" t="str">
        <f t="shared" si="557"/>
        <v>Nusidėvėjęs</v>
      </c>
      <c r="AJ2519" s="38" t="str">
        <f>IF(AND(F2519&lt;&gt;[3]Pav.tvarkyklė!$B$12,F2519&lt;&gt;[3]Pav.tvarkyklė!$B$13),"GVTNT","X")</f>
        <v>GVTNT</v>
      </c>
      <c r="AK2519" s="39">
        <f t="shared" si="559"/>
        <v>0</v>
      </c>
      <c r="AL2519" s="41"/>
      <c r="AM2519" s="41"/>
      <c r="AN2519" s="41">
        <f t="shared" si="547"/>
        <v>1900</v>
      </c>
      <c r="AO2519" s="41"/>
      <c r="AP2519" s="41"/>
      <c r="AQ2519" s="41"/>
      <c r="AR2519" s="42"/>
      <c r="AS2519" s="42"/>
      <c r="AU2519" s="43">
        <f t="shared" si="548"/>
        <v>0</v>
      </c>
    </row>
    <row r="2520" spans="1:47" ht="15" customHeight="1" x14ac:dyDescent="0.25">
      <c r="A2520" s="11"/>
      <c r="B2520" s="19">
        <v>2689</v>
      </c>
      <c r="C2520" s="74"/>
      <c r="D2520" s="77"/>
      <c r="E2520" s="78"/>
      <c r="F2520" s="78"/>
      <c r="G2520" s="80"/>
      <c r="H2520" s="49"/>
      <c r="I2520" s="79"/>
      <c r="J2520" s="27"/>
      <c r="K2520" s="27"/>
      <c r="L2520" s="79"/>
      <c r="M2520" s="81"/>
      <c r="N2520" s="29">
        <v>0</v>
      </c>
      <c r="O2520" s="30" t="str">
        <f>IF(G2520&lt;=$N$2,"",IF(F2520=[3]Pav.tvarkyklė!$B$13,"",IF(ISBLANK(R2520),"X","")))</f>
        <v/>
      </c>
      <c r="P2520" s="91"/>
      <c r="Q2520" s="63"/>
      <c r="R2520" s="63"/>
      <c r="S2520" s="63"/>
      <c r="T2520" s="63"/>
      <c r="U2520" s="34" t="str">
        <f>IFERROR(INDEX('[3]5.Grup_T'!$G$4:$G$22,MATCH('6.Turtas'!E2520,'[3]5.Grup_T'!$E$4:$E$22,0)),"0")</f>
        <v>0</v>
      </c>
      <c r="V2520" s="35">
        <f t="shared" si="549"/>
        <v>0</v>
      </c>
      <c r="W2520" s="35">
        <f>IF(NOT(ISBLANK(H2520)),(12-DATEDIF(H2520,'[3]1.Pradzia'!$D$13,"m")),0)</f>
        <v>0</v>
      </c>
      <c r="X2520" s="35">
        <f t="shared" si="550"/>
        <v>0</v>
      </c>
      <c r="Y2520" s="35">
        <f t="shared" si="546"/>
        <v>0</v>
      </c>
      <c r="Z2520" s="35">
        <f t="shared" si="558"/>
        <v>0</v>
      </c>
      <c r="AA2520" s="36">
        <f t="shared" si="551"/>
        <v>0</v>
      </c>
      <c r="AB2520" s="36">
        <f t="shared" si="552"/>
        <v>0</v>
      </c>
      <c r="AC2520" s="37">
        <f t="shared" si="553"/>
        <v>0</v>
      </c>
      <c r="AD2520" s="35">
        <f>IF(OR(YEAR(G2520)&lt;2019,O2520="X"),0,IF(ISBLANK(H2520),DATEDIF(G2520,'[3]1.Pradzia'!$D$13,"M"),DATEDIF(G2520,H2520,"m")))</f>
        <v>0</v>
      </c>
      <c r="AE2520" s="37">
        <f>IF(E2520='[3]5.Grup_T'!$E$20,0,IF(AD2520&lt;&gt;0,M2520/V2520*MIN(12,AD2520),0))</f>
        <v>0</v>
      </c>
      <c r="AF2520" s="37">
        <f t="shared" si="554"/>
        <v>0</v>
      </c>
      <c r="AG2520" s="37">
        <f t="shared" si="555"/>
        <v>0</v>
      </c>
      <c r="AH2520" s="37">
        <f t="shared" si="556"/>
        <v>0</v>
      </c>
      <c r="AI2520" s="35" t="str">
        <f t="shared" si="557"/>
        <v>Nusidėvėjęs</v>
      </c>
      <c r="AJ2520" s="38" t="str">
        <f>IF(AND(F2520&lt;&gt;[3]Pav.tvarkyklė!$B$12,F2520&lt;&gt;[3]Pav.tvarkyklė!$B$13),"GVTNT","X")</f>
        <v>GVTNT</v>
      </c>
      <c r="AK2520" s="39">
        <f t="shared" si="559"/>
        <v>0</v>
      </c>
      <c r="AL2520" s="41"/>
      <c r="AM2520" s="41"/>
      <c r="AN2520" s="41">
        <f t="shared" si="547"/>
        <v>1900</v>
      </c>
      <c r="AO2520" s="41"/>
      <c r="AP2520" s="41"/>
      <c r="AQ2520" s="41"/>
      <c r="AR2520" s="42"/>
      <c r="AS2520" s="42"/>
      <c r="AU2520" s="43">
        <f t="shared" si="548"/>
        <v>0</v>
      </c>
    </row>
    <row r="2521" spans="1:47" ht="15" customHeight="1" x14ac:dyDescent="0.25">
      <c r="A2521" s="11"/>
      <c r="B2521" s="19">
        <v>2690</v>
      </c>
      <c r="C2521" s="74"/>
      <c r="D2521" s="77"/>
      <c r="E2521" s="78"/>
      <c r="F2521" s="78"/>
      <c r="G2521" s="80"/>
      <c r="H2521" s="49"/>
      <c r="I2521" s="79"/>
      <c r="J2521" s="27"/>
      <c r="K2521" s="27"/>
      <c r="L2521" s="79"/>
      <c r="M2521" s="81"/>
      <c r="N2521" s="29">
        <v>0</v>
      </c>
      <c r="O2521" s="30" t="str">
        <f>IF(G2521&lt;=$N$2,"",IF(F2521=[3]Pav.tvarkyklė!$B$13,"",IF(ISBLANK(R2521),"X","")))</f>
        <v/>
      </c>
      <c r="P2521" s="91"/>
      <c r="Q2521" s="63"/>
      <c r="R2521" s="63"/>
      <c r="S2521" s="63"/>
      <c r="T2521" s="63"/>
      <c r="U2521" s="34" t="str">
        <f>IFERROR(INDEX('[3]5.Grup_T'!$G$4:$G$22,MATCH('6.Turtas'!E2521,'[3]5.Grup_T'!$E$4:$E$22,0)),"0")</f>
        <v>0</v>
      </c>
      <c r="V2521" s="35">
        <f t="shared" si="549"/>
        <v>0</v>
      </c>
      <c r="W2521" s="35">
        <f>IF(NOT(ISBLANK(H2521)),(12-DATEDIF(H2521,'[3]1.Pradzia'!$D$13,"m")),0)</f>
        <v>0</v>
      </c>
      <c r="X2521" s="35">
        <f t="shared" si="550"/>
        <v>0</v>
      </c>
      <c r="Y2521" s="35">
        <f t="shared" si="546"/>
        <v>0</v>
      </c>
      <c r="Z2521" s="35">
        <f t="shared" si="558"/>
        <v>0</v>
      </c>
      <c r="AA2521" s="36">
        <f t="shared" si="551"/>
        <v>0</v>
      </c>
      <c r="AB2521" s="36">
        <f t="shared" si="552"/>
        <v>0</v>
      </c>
      <c r="AC2521" s="37">
        <f t="shared" si="553"/>
        <v>0</v>
      </c>
      <c r="AD2521" s="35">
        <f>IF(OR(YEAR(G2521)&lt;2019,O2521="X"),0,IF(ISBLANK(H2521),DATEDIF(G2521,'[3]1.Pradzia'!$D$13,"M"),DATEDIF(G2521,H2521,"m")))</f>
        <v>0</v>
      </c>
      <c r="AE2521" s="37">
        <f>IF(E2521='[3]5.Grup_T'!$E$20,0,IF(AD2521&lt;&gt;0,M2521/V2521*MIN(12,AD2521),0))</f>
        <v>0</v>
      </c>
      <c r="AF2521" s="37">
        <f t="shared" si="554"/>
        <v>0</v>
      </c>
      <c r="AG2521" s="37">
        <f t="shared" si="555"/>
        <v>0</v>
      </c>
      <c r="AH2521" s="37">
        <f t="shared" si="556"/>
        <v>0</v>
      </c>
      <c r="AI2521" s="35" t="str">
        <f t="shared" si="557"/>
        <v>Nusidėvėjęs</v>
      </c>
      <c r="AJ2521" s="38" t="str">
        <f>IF(AND(F2521&lt;&gt;[3]Pav.tvarkyklė!$B$12,F2521&lt;&gt;[3]Pav.tvarkyklė!$B$13),"GVTNT","X")</f>
        <v>GVTNT</v>
      </c>
      <c r="AK2521" s="39">
        <f t="shared" si="559"/>
        <v>0</v>
      </c>
      <c r="AL2521" s="41"/>
      <c r="AM2521" s="41"/>
      <c r="AN2521" s="41">
        <f t="shared" si="547"/>
        <v>1900</v>
      </c>
      <c r="AO2521" s="41"/>
      <c r="AP2521" s="41"/>
      <c r="AQ2521" s="41"/>
      <c r="AR2521" s="42"/>
      <c r="AS2521" s="42"/>
      <c r="AU2521" s="43">
        <f t="shared" si="548"/>
        <v>0</v>
      </c>
    </row>
    <row r="2522" spans="1:47" ht="15" customHeight="1" x14ac:dyDescent="0.25">
      <c r="A2522" s="11"/>
      <c r="B2522" s="19">
        <v>2691</v>
      </c>
      <c r="C2522" s="74"/>
      <c r="D2522" s="77"/>
      <c r="E2522" s="78"/>
      <c r="F2522" s="78"/>
      <c r="G2522" s="80"/>
      <c r="H2522" s="49"/>
      <c r="I2522" s="79"/>
      <c r="J2522" s="27"/>
      <c r="K2522" s="27"/>
      <c r="L2522" s="79"/>
      <c r="M2522" s="81"/>
      <c r="N2522" s="29">
        <v>0</v>
      </c>
      <c r="O2522" s="30" t="str">
        <f>IF(G2522&lt;=$N$2,"",IF(F2522=[3]Pav.tvarkyklė!$B$13,"",IF(ISBLANK(R2522),"X","")))</f>
        <v/>
      </c>
      <c r="P2522" s="91"/>
      <c r="Q2522" s="63"/>
      <c r="R2522" s="63"/>
      <c r="S2522" s="63"/>
      <c r="T2522" s="63"/>
      <c r="U2522" s="34" t="str">
        <f>IFERROR(INDEX('[3]5.Grup_T'!$G$4:$G$22,MATCH('6.Turtas'!E2522,'[3]5.Grup_T'!$E$4:$E$22,0)),"0")</f>
        <v>0</v>
      </c>
      <c r="V2522" s="35">
        <f t="shared" si="549"/>
        <v>0</v>
      </c>
      <c r="W2522" s="35">
        <f>IF(NOT(ISBLANK(H2522)),(12-DATEDIF(H2522,'[3]1.Pradzia'!$D$13,"m")),0)</f>
        <v>0</v>
      </c>
      <c r="X2522" s="35">
        <f t="shared" si="550"/>
        <v>0</v>
      </c>
      <c r="Y2522" s="35">
        <f t="shared" si="546"/>
        <v>0</v>
      </c>
      <c r="Z2522" s="35">
        <f t="shared" si="558"/>
        <v>0</v>
      </c>
      <c r="AA2522" s="36">
        <f t="shared" si="551"/>
        <v>0</v>
      </c>
      <c r="AB2522" s="36">
        <f t="shared" si="552"/>
        <v>0</v>
      </c>
      <c r="AC2522" s="37">
        <f t="shared" si="553"/>
        <v>0</v>
      </c>
      <c r="AD2522" s="35">
        <f>IF(OR(YEAR(G2522)&lt;2019,O2522="X"),0,IF(ISBLANK(H2522),DATEDIF(G2522,'[3]1.Pradzia'!$D$13,"M"),DATEDIF(G2522,H2522,"m")))</f>
        <v>0</v>
      </c>
      <c r="AE2522" s="37">
        <f>IF(E2522='[3]5.Grup_T'!$E$20,0,IF(AD2522&lt;&gt;0,M2522/V2522*MIN(12,AD2522),0))</f>
        <v>0</v>
      </c>
      <c r="AF2522" s="37">
        <f t="shared" si="554"/>
        <v>0</v>
      </c>
      <c r="AG2522" s="37">
        <f t="shared" si="555"/>
        <v>0</v>
      </c>
      <c r="AH2522" s="37">
        <f t="shared" si="556"/>
        <v>0</v>
      </c>
      <c r="AI2522" s="35" t="str">
        <f t="shared" si="557"/>
        <v>Nusidėvėjęs</v>
      </c>
      <c r="AJ2522" s="38" t="str">
        <f>IF(AND(F2522&lt;&gt;[3]Pav.tvarkyklė!$B$12,F2522&lt;&gt;[3]Pav.tvarkyklė!$B$13),"GVTNT","X")</f>
        <v>GVTNT</v>
      </c>
      <c r="AK2522" s="39">
        <f t="shared" si="559"/>
        <v>0</v>
      </c>
      <c r="AL2522" s="41"/>
      <c r="AM2522" s="41"/>
      <c r="AN2522" s="41">
        <f t="shared" si="547"/>
        <v>1900</v>
      </c>
      <c r="AO2522" s="41"/>
      <c r="AP2522" s="41"/>
      <c r="AQ2522" s="41"/>
      <c r="AR2522" s="42"/>
      <c r="AS2522" s="42"/>
      <c r="AU2522" s="43">
        <f t="shared" si="548"/>
        <v>0</v>
      </c>
    </row>
    <row r="2523" spans="1:47" ht="15" customHeight="1" x14ac:dyDescent="0.25">
      <c r="A2523" s="11"/>
      <c r="B2523" s="19">
        <v>2692</v>
      </c>
      <c r="C2523" s="74"/>
      <c r="D2523" s="77"/>
      <c r="E2523" s="78"/>
      <c r="F2523" s="78"/>
      <c r="G2523" s="80"/>
      <c r="H2523" s="49"/>
      <c r="I2523" s="79"/>
      <c r="J2523" s="27"/>
      <c r="K2523" s="27"/>
      <c r="L2523" s="79"/>
      <c r="M2523" s="81"/>
      <c r="N2523" s="29">
        <v>0</v>
      </c>
      <c r="O2523" s="30" t="str">
        <f>IF(G2523&lt;=$N$2,"",IF(F2523=[3]Pav.tvarkyklė!$B$13,"",IF(ISBLANK(R2523),"X","")))</f>
        <v/>
      </c>
      <c r="P2523" s="91"/>
      <c r="Q2523" s="63"/>
      <c r="R2523" s="63"/>
      <c r="S2523" s="63"/>
      <c r="T2523" s="63"/>
      <c r="U2523" s="34" t="str">
        <f>IFERROR(INDEX('[3]5.Grup_T'!$G$4:$G$22,MATCH('6.Turtas'!E2523,'[3]5.Grup_T'!$E$4:$E$22,0)),"0")</f>
        <v>0</v>
      </c>
      <c r="V2523" s="35">
        <f t="shared" si="549"/>
        <v>0</v>
      </c>
      <c r="W2523" s="35">
        <f>IF(NOT(ISBLANK(H2523)),(12-DATEDIF(H2523,'[3]1.Pradzia'!$D$13,"m")),0)</f>
        <v>0</v>
      </c>
      <c r="X2523" s="35">
        <f t="shared" si="550"/>
        <v>0</v>
      </c>
      <c r="Y2523" s="35">
        <f t="shared" si="546"/>
        <v>0</v>
      </c>
      <c r="Z2523" s="35">
        <f t="shared" si="558"/>
        <v>0</v>
      </c>
      <c r="AA2523" s="36">
        <f t="shared" si="551"/>
        <v>0</v>
      </c>
      <c r="AB2523" s="36">
        <f t="shared" si="552"/>
        <v>0</v>
      </c>
      <c r="AC2523" s="37">
        <f t="shared" si="553"/>
        <v>0</v>
      </c>
      <c r="AD2523" s="35">
        <f>IF(OR(YEAR(G2523)&lt;2019,O2523="X"),0,IF(ISBLANK(H2523),DATEDIF(G2523,'[3]1.Pradzia'!$D$13,"M"),DATEDIF(G2523,H2523,"m")))</f>
        <v>0</v>
      </c>
      <c r="AE2523" s="37">
        <f>IF(E2523='[3]5.Grup_T'!$E$20,0,IF(AD2523&lt;&gt;0,M2523/V2523*MIN(12,AD2523),0))</f>
        <v>0</v>
      </c>
      <c r="AF2523" s="37">
        <f t="shared" si="554"/>
        <v>0</v>
      </c>
      <c r="AG2523" s="37">
        <f t="shared" si="555"/>
        <v>0</v>
      </c>
      <c r="AH2523" s="37">
        <f t="shared" si="556"/>
        <v>0</v>
      </c>
      <c r="AI2523" s="35" t="str">
        <f t="shared" si="557"/>
        <v>Nusidėvėjęs</v>
      </c>
      <c r="AJ2523" s="38" t="str">
        <f>IF(AND(F2523&lt;&gt;[3]Pav.tvarkyklė!$B$12,F2523&lt;&gt;[3]Pav.tvarkyklė!$B$13),"GVTNT","X")</f>
        <v>GVTNT</v>
      </c>
      <c r="AK2523" s="39">
        <f t="shared" si="559"/>
        <v>0</v>
      </c>
      <c r="AL2523" s="41"/>
      <c r="AM2523" s="41"/>
      <c r="AN2523" s="41">
        <f t="shared" si="547"/>
        <v>1900</v>
      </c>
      <c r="AO2523" s="41"/>
      <c r="AP2523" s="41"/>
      <c r="AQ2523" s="41"/>
      <c r="AR2523" s="42"/>
      <c r="AS2523" s="42"/>
      <c r="AU2523" s="43">
        <f t="shared" si="548"/>
        <v>0</v>
      </c>
    </row>
    <row r="2524" spans="1:47" ht="15" customHeight="1" x14ac:dyDescent="0.25">
      <c r="A2524" s="11"/>
      <c r="B2524" s="19">
        <v>2693</v>
      </c>
      <c r="C2524" s="74"/>
      <c r="D2524" s="77"/>
      <c r="E2524" s="78"/>
      <c r="F2524" s="78"/>
      <c r="G2524" s="80"/>
      <c r="H2524" s="49"/>
      <c r="I2524" s="79"/>
      <c r="J2524" s="27"/>
      <c r="K2524" s="27"/>
      <c r="L2524" s="79"/>
      <c r="M2524" s="81"/>
      <c r="N2524" s="29">
        <v>0</v>
      </c>
      <c r="O2524" s="30" t="str">
        <f>IF(G2524&lt;=$N$2,"",IF(F2524=[3]Pav.tvarkyklė!$B$13,"",IF(ISBLANK(R2524),"X","")))</f>
        <v/>
      </c>
      <c r="P2524" s="91"/>
      <c r="Q2524" s="63"/>
      <c r="R2524" s="63"/>
      <c r="S2524" s="63"/>
      <c r="T2524" s="63"/>
      <c r="U2524" s="34" t="str">
        <f>IFERROR(INDEX('[3]5.Grup_T'!$G$4:$G$22,MATCH('6.Turtas'!E2524,'[3]5.Grup_T'!$E$4:$E$22,0)),"0")</f>
        <v>0</v>
      </c>
      <c r="V2524" s="35">
        <f t="shared" si="549"/>
        <v>0</v>
      </c>
      <c r="W2524" s="35">
        <f>IF(NOT(ISBLANK(H2524)),(12-DATEDIF(H2524,'[3]1.Pradzia'!$D$13,"m")),0)</f>
        <v>0</v>
      </c>
      <c r="X2524" s="35">
        <f t="shared" si="550"/>
        <v>0</v>
      </c>
      <c r="Y2524" s="35">
        <f t="shared" si="546"/>
        <v>0</v>
      </c>
      <c r="Z2524" s="35">
        <f t="shared" si="558"/>
        <v>0</v>
      </c>
      <c r="AA2524" s="36">
        <f t="shared" si="551"/>
        <v>0</v>
      </c>
      <c r="AB2524" s="36">
        <f t="shared" si="552"/>
        <v>0</v>
      </c>
      <c r="AC2524" s="37">
        <f t="shared" si="553"/>
        <v>0</v>
      </c>
      <c r="AD2524" s="35">
        <f>IF(OR(YEAR(G2524)&lt;2019,O2524="X"),0,IF(ISBLANK(H2524),DATEDIF(G2524,'[3]1.Pradzia'!$D$13,"M"),DATEDIF(G2524,H2524,"m")))</f>
        <v>0</v>
      </c>
      <c r="AE2524" s="37">
        <f>IF(E2524='[3]5.Grup_T'!$E$20,0,IF(AD2524&lt;&gt;0,M2524/V2524*MIN(12,AD2524),0))</f>
        <v>0</v>
      </c>
      <c r="AF2524" s="37">
        <f t="shared" si="554"/>
        <v>0</v>
      </c>
      <c r="AG2524" s="37">
        <f t="shared" si="555"/>
        <v>0</v>
      </c>
      <c r="AH2524" s="37">
        <f t="shared" si="556"/>
        <v>0</v>
      </c>
      <c r="AI2524" s="35" t="str">
        <f t="shared" si="557"/>
        <v>Nusidėvėjęs</v>
      </c>
      <c r="AJ2524" s="38" t="str">
        <f>IF(AND(F2524&lt;&gt;[3]Pav.tvarkyklė!$B$12,F2524&lt;&gt;[3]Pav.tvarkyklė!$B$13),"GVTNT","X")</f>
        <v>GVTNT</v>
      </c>
      <c r="AK2524" s="39">
        <f t="shared" si="559"/>
        <v>0</v>
      </c>
      <c r="AL2524" s="41"/>
      <c r="AM2524" s="41"/>
      <c r="AN2524" s="41">
        <f t="shared" si="547"/>
        <v>1900</v>
      </c>
      <c r="AO2524" s="41"/>
      <c r="AP2524" s="41"/>
      <c r="AQ2524" s="41"/>
      <c r="AR2524" s="42"/>
      <c r="AS2524" s="42"/>
      <c r="AU2524" s="43">
        <f t="shared" si="548"/>
        <v>0</v>
      </c>
    </row>
    <row r="2525" spans="1:47" ht="15" customHeight="1" x14ac:dyDescent="0.25">
      <c r="A2525" s="11"/>
      <c r="B2525" s="19">
        <v>2694</v>
      </c>
      <c r="C2525" s="74"/>
      <c r="D2525" s="77"/>
      <c r="E2525" s="78"/>
      <c r="F2525" s="78"/>
      <c r="G2525" s="80"/>
      <c r="H2525" s="49"/>
      <c r="I2525" s="79"/>
      <c r="J2525" s="27"/>
      <c r="K2525" s="27"/>
      <c r="L2525" s="79"/>
      <c r="M2525" s="81"/>
      <c r="N2525" s="29">
        <v>0</v>
      </c>
      <c r="O2525" s="30" t="str">
        <f>IF(G2525&lt;=$N$2,"",IF(F2525=[3]Pav.tvarkyklė!$B$13,"",IF(ISBLANK(R2525),"X","")))</f>
        <v/>
      </c>
      <c r="P2525" s="91"/>
      <c r="Q2525" s="63"/>
      <c r="R2525" s="63"/>
      <c r="S2525" s="63"/>
      <c r="T2525" s="63"/>
      <c r="U2525" s="34" t="str">
        <f>IFERROR(INDEX('[3]5.Grup_T'!$G$4:$G$22,MATCH('6.Turtas'!E2525,'[3]5.Grup_T'!$E$4:$E$22,0)),"0")</f>
        <v>0</v>
      </c>
      <c r="V2525" s="35">
        <f t="shared" si="549"/>
        <v>0</v>
      </c>
      <c r="W2525" s="35">
        <f>IF(NOT(ISBLANK(H2525)),(12-DATEDIF(H2525,'[3]1.Pradzia'!$D$13,"m")),0)</f>
        <v>0</v>
      </c>
      <c r="X2525" s="35">
        <f t="shared" si="550"/>
        <v>0</v>
      </c>
      <c r="Y2525" s="35">
        <f t="shared" si="546"/>
        <v>0</v>
      </c>
      <c r="Z2525" s="35">
        <f t="shared" si="558"/>
        <v>0</v>
      </c>
      <c r="AA2525" s="36">
        <f t="shared" si="551"/>
        <v>0</v>
      </c>
      <c r="AB2525" s="36">
        <f t="shared" si="552"/>
        <v>0</v>
      </c>
      <c r="AC2525" s="37">
        <f t="shared" si="553"/>
        <v>0</v>
      </c>
      <c r="AD2525" s="35">
        <f>IF(OR(YEAR(G2525)&lt;2019,O2525="X"),0,IF(ISBLANK(H2525),DATEDIF(G2525,'[3]1.Pradzia'!$D$13,"M"),DATEDIF(G2525,H2525,"m")))</f>
        <v>0</v>
      </c>
      <c r="AE2525" s="37">
        <f>IF(E2525='[3]5.Grup_T'!$E$20,0,IF(AD2525&lt;&gt;0,M2525/V2525*MIN(12,AD2525),0))</f>
        <v>0</v>
      </c>
      <c r="AF2525" s="37">
        <f t="shared" si="554"/>
        <v>0</v>
      </c>
      <c r="AG2525" s="37">
        <f t="shared" si="555"/>
        <v>0</v>
      </c>
      <c r="AH2525" s="37">
        <f t="shared" si="556"/>
        <v>0</v>
      </c>
      <c r="AI2525" s="35" t="str">
        <f t="shared" si="557"/>
        <v>Nusidėvėjęs</v>
      </c>
      <c r="AJ2525" s="38" t="str">
        <f>IF(AND(F2525&lt;&gt;[3]Pav.tvarkyklė!$B$12,F2525&lt;&gt;[3]Pav.tvarkyklė!$B$13),"GVTNT","X")</f>
        <v>GVTNT</v>
      </c>
      <c r="AK2525" s="39">
        <f t="shared" si="559"/>
        <v>0</v>
      </c>
      <c r="AL2525" s="41"/>
      <c r="AM2525" s="41"/>
      <c r="AN2525" s="41">
        <f t="shared" si="547"/>
        <v>1900</v>
      </c>
      <c r="AO2525" s="41"/>
      <c r="AP2525" s="41"/>
      <c r="AQ2525" s="41"/>
      <c r="AR2525" s="42"/>
      <c r="AS2525" s="42"/>
      <c r="AU2525" s="43">
        <f t="shared" si="548"/>
        <v>0</v>
      </c>
    </row>
    <row r="2526" spans="1:47" ht="15" customHeight="1" x14ac:dyDescent="0.25">
      <c r="A2526" s="11"/>
      <c r="B2526" s="19">
        <v>2695</v>
      </c>
      <c r="C2526" s="74"/>
      <c r="D2526" s="77"/>
      <c r="E2526" s="78"/>
      <c r="F2526" s="78"/>
      <c r="G2526" s="80"/>
      <c r="H2526" s="49"/>
      <c r="I2526" s="79"/>
      <c r="J2526" s="27"/>
      <c r="K2526" s="27"/>
      <c r="L2526" s="79"/>
      <c r="M2526" s="81"/>
      <c r="N2526" s="29">
        <v>0</v>
      </c>
      <c r="O2526" s="30" t="str">
        <f>IF(G2526&lt;=$N$2,"",IF(F2526=[3]Pav.tvarkyklė!$B$13,"",IF(ISBLANK(R2526),"X","")))</f>
        <v/>
      </c>
      <c r="P2526" s="91"/>
      <c r="Q2526" s="63"/>
      <c r="R2526" s="63"/>
      <c r="S2526" s="63"/>
      <c r="T2526" s="63"/>
      <c r="U2526" s="34" t="str">
        <f>IFERROR(INDEX('[3]5.Grup_T'!$G$4:$G$22,MATCH('6.Turtas'!E2526,'[3]5.Grup_T'!$E$4:$E$22,0)),"0")</f>
        <v>0</v>
      </c>
      <c r="V2526" s="35">
        <f t="shared" si="549"/>
        <v>0</v>
      </c>
      <c r="W2526" s="35">
        <f>IF(NOT(ISBLANK(H2526)),(12-DATEDIF(H2526,'[3]1.Pradzia'!$D$13,"m")),0)</f>
        <v>0</v>
      </c>
      <c r="X2526" s="35">
        <f t="shared" si="550"/>
        <v>0</v>
      </c>
      <c r="Y2526" s="35">
        <f t="shared" si="546"/>
        <v>0</v>
      </c>
      <c r="Z2526" s="35">
        <f t="shared" si="558"/>
        <v>0</v>
      </c>
      <c r="AA2526" s="36">
        <f t="shared" si="551"/>
        <v>0</v>
      </c>
      <c r="AB2526" s="36">
        <f t="shared" si="552"/>
        <v>0</v>
      </c>
      <c r="AC2526" s="37">
        <f t="shared" si="553"/>
        <v>0</v>
      </c>
      <c r="AD2526" s="35">
        <f>IF(OR(YEAR(G2526)&lt;2019,O2526="X"),0,IF(ISBLANK(H2526),DATEDIF(G2526,'[3]1.Pradzia'!$D$13,"M"),DATEDIF(G2526,H2526,"m")))</f>
        <v>0</v>
      </c>
      <c r="AE2526" s="37">
        <f>IF(E2526='[3]5.Grup_T'!$E$20,0,IF(AD2526&lt;&gt;0,M2526/V2526*MIN(12,AD2526),0))</f>
        <v>0</v>
      </c>
      <c r="AF2526" s="37">
        <f t="shared" si="554"/>
        <v>0</v>
      </c>
      <c r="AG2526" s="37">
        <f t="shared" si="555"/>
        <v>0</v>
      </c>
      <c r="AH2526" s="37">
        <f t="shared" si="556"/>
        <v>0</v>
      </c>
      <c r="AI2526" s="35" t="str">
        <f t="shared" si="557"/>
        <v>Nusidėvėjęs</v>
      </c>
      <c r="AJ2526" s="38" t="str">
        <f>IF(AND(F2526&lt;&gt;[3]Pav.tvarkyklė!$B$12,F2526&lt;&gt;[3]Pav.tvarkyklė!$B$13),"GVTNT","X")</f>
        <v>GVTNT</v>
      </c>
      <c r="AK2526" s="39">
        <f t="shared" si="559"/>
        <v>0</v>
      </c>
      <c r="AL2526" s="41"/>
      <c r="AM2526" s="41"/>
      <c r="AN2526" s="41">
        <f t="shared" si="547"/>
        <v>1900</v>
      </c>
      <c r="AO2526" s="41"/>
      <c r="AP2526" s="41"/>
      <c r="AQ2526" s="41"/>
      <c r="AR2526" s="42"/>
      <c r="AS2526" s="42"/>
      <c r="AU2526" s="43">
        <f t="shared" si="548"/>
        <v>0</v>
      </c>
    </row>
    <row r="2527" spans="1:47" ht="15" customHeight="1" x14ac:dyDescent="0.25">
      <c r="A2527" s="11"/>
      <c r="B2527" s="19">
        <v>2696</v>
      </c>
      <c r="C2527" s="74"/>
      <c r="D2527" s="77"/>
      <c r="E2527" s="78"/>
      <c r="F2527" s="78"/>
      <c r="G2527" s="80"/>
      <c r="H2527" s="49"/>
      <c r="I2527" s="79"/>
      <c r="J2527" s="27"/>
      <c r="K2527" s="27"/>
      <c r="L2527" s="79"/>
      <c r="M2527" s="81"/>
      <c r="N2527" s="29">
        <v>0</v>
      </c>
      <c r="O2527" s="30" t="str">
        <f>IF(G2527&lt;=$N$2,"",IF(F2527=[3]Pav.tvarkyklė!$B$13,"",IF(ISBLANK(R2527),"X","")))</f>
        <v/>
      </c>
      <c r="P2527" s="91"/>
      <c r="Q2527" s="63"/>
      <c r="R2527" s="63"/>
      <c r="S2527" s="63"/>
      <c r="T2527" s="63"/>
      <c r="U2527" s="34" t="str">
        <f>IFERROR(INDEX('[3]5.Grup_T'!$G$4:$G$22,MATCH('6.Turtas'!E2527,'[3]5.Grup_T'!$E$4:$E$22,0)),"0")</f>
        <v>0</v>
      </c>
      <c r="V2527" s="35">
        <f t="shared" si="549"/>
        <v>0</v>
      </c>
      <c r="W2527" s="35">
        <f>IF(NOT(ISBLANK(H2527)),(12-DATEDIF(H2527,'[3]1.Pradzia'!$D$13,"m")),0)</f>
        <v>0</v>
      </c>
      <c r="X2527" s="35">
        <f t="shared" si="550"/>
        <v>0</v>
      </c>
      <c r="Y2527" s="35">
        <f t="shared" si="546"/>
        <v>0</v>
      </c>
      <c r="Z2527" s="35">
        <f t="shared" si="558"/>
        <v>0</v>
      </c>
      <c r="AA2527" s="36">
        <f t="shared" si="551"/>
        <v>0</v>
      </c>
      <c r="AB2527" s="36">
        <f t="shared" si="552"/>
        <v>0</v>
      </c>
      <c r="AC2527" s="37">
        <f t="shared" si="553"/>
        <v>0</v>
      </c>
      <c r="AD2527" s="35">
        <f>IF(OR(YEAR(G2527)&lt;2019,O2527="X"),0,IF(ISBLANK(H2527),DATEDIF(G2527,'[3]1.Pradzia'!$D$13,"M"),DATEDIF(G2527,H2527,"m")))</f>
        <v>0</v>
      </c>
      <c r="AE2527" s="37">
        <f>IF(E2527='[3]5.Grup_T'!$E$20,0,IF(AD2527&lt;&gt;0,M2527/V2527*MIN(12,AD2527),0))</f>
        <v>0</v>
      </c>
      <c r="AF2527" s="37">
        <f t="shared" si="554"/>
        <v>0</v>
      </c>
      <c r="AG2527" s="37">
        <f t="shared" si="555"/>
        <v>0</v>
      </c>
      <c r="AH2527" s="37">
        <f t="shared" si="556"/>
        <v>0</v>
      </c>
      <c r="AI2527" s="35" t="str">
        <f t="shared" si="557"/>
        <v>Nusidėvėjęs</v>
      </c>
      <c r="AJ2527" s="38" t="str">
        <f>IF(AND(F2527&lt;&gt;[3]Pav.tvarkyklė!$B$12,F2527&lt;&gt;[3]Pav.tvarkyklė!$B$13),"GVTNT","X")</f>
        <v>GVTNT</v>
      </c>
      <c r="AK2527" s="39">
        <f t="shared" si="559"/>
        <v>0</v>
      </c>
      <c r="AL2527" s="41"/>
      <c r="AM2527" s="41"/>
      <c r="AN2527" s="41">
        <f t="shared" si="547"/>
        <v>1900</v>
      </c>
      <c r="AO2527" s="41"/>
      <c r="AP2527" s="41"/>
      <c r="AQ2527" s="41"/>
      <c r="AR2527" s="42"/>
      <c r="AS2527" s="42"/>
      <c r="AU2527" s="43">
        <f t="shared" si="548"/>
        <v>0</v>
      </c>
    </row>
    <row r="2528" spans="1:47" ht="15" customHeight="1" x14ac:dyDescent="0.25">
      <c r="A2528" s="11"/>
      <c r="B2528" s="19">
        <v>2697</v>
      </c>
      <c r="C2528" s="74"/>
      <c r="D2528" s="77"/>
      <c r="E2528" s="75"/>
      <c r="F2528" s="78"/>
      <c r="G2528" s="80"/>
      <c r="H2528" s="49"/>
      <c r="I2528" s="79"/>
      <c r="J2528" s="27"/>
      <c r="K2528" s="27"/>
      <c r="L2528" s="79"/>
      <c r="M2528" s="81"/>
      <c r="N2528" s="29">
        <v>0</v>
      </c>
      <c r="O2528" s="30" t="str">
        <f>IF(G2528&lt;=$N$2,"",IF(F2528=[3]Pav.tvarkyklė!$B$13,"",IF(ISBLANK(R2528),"X","")))</f>
        <v/>
      </c>
      <c r="P2528" s="91"/>
      <c r="Q2528" s="63"/>
      <c r="R2528" s="63"/>
      <c r="S2528" s="63"/>
      <c r="T2528" s="63"/>
      <c r="U2528" s="34" t="str">
        <f>IFERROR(INDEX('[3]5.Grup_T'!$G$4:$G$22,MATCH('6.Turtas'!E2528,'[3]5.Grup_T'!$E$4:$E$22,0)),"0")</f>
        <v>0</v>
      </c>
      <c r="V2528" s="35">
        <f t="shared" si="549"/>
        <v>0</v>
      </c>
      <c r="W2528" s="35">
        <f>IF(NOT(ISBLANK(H2528)),(12-DATEDIF(H2528,'[3]1.Pradzia'!$D$13,"m")),0)</f>
        <v>0</v>
      </c>
      <c r="X2528" s="35">
        <f t="shared" si="550"/>
        <v>0</v>
      </c>
      <c r="Y2528" s="35">
        <f t="shared" si="546"/>
        <v>0</v>
      </c>
      <c r="Z2528" s="35">
        <f t="shared" si="558"/>
        <v>0</v>
      </c>
      <c r="AA2528" s="36">
        <f t="shared" si="551"/>
        <v>0</v>
      </c>
      <c r="AB2528" s="36">
        <f t="shared" si="552"/>
        <v>0</v>
      </c>
      <c r="AC2528" s="37">
        <f t="shared" si="553"/>
        <v>0</v>
      </c>
      <c r="AD2528" s="35">
        <f>IF(OR(YEAR(G2528)&lt;2019,O2528="X"),0,IF(ISBLANK(H2528),DATEDIF(G2528,'[3]1.Pradzia'!$D$13,"M"),DATEDIF(G2528,H2528,"m")))</f>
        <v>0</v>
      </c>
      <c r="AE2528" s="37">
        <f>IF(E2528='[3]5.Grup_T'!$E$20,0,IF(AD2528&lt;&gt;0,M2528/V2528*MIN(12,AD2528),0))</f>
        <v>0</v>
      </c>
      <c r="AF2528" s="37">
        <f t="shared" si="554"/>
        <v>0</v>
      </c>
      <c r="AG2528" s="37">
        <f t="shared" si="555"/>
        <v>0</v>
      </c>
      <c r="AH2528" s="37">
        <f t="shared" si="556"/>
        <v>0</v>
      </c>
      <c r="AI2528" s="35" t="str">
        <f t="shared" si="557"/>
        <v>Nusidėvėjęs</v>
      </c>
      <c r="AJ2528" s="38" t="str">
        <f>IF(AND(F2528&lt;&gt;[3]Pav.tvarkyklė!$B$12,F2528&lt;&gt;[3]Pav.tvarkyklė!$B$13),"GVTNT","X")</f>
        <v>GVTNT</v>
      </c>
      <c r="AK2528" s="39">
        <f t="shared" si="559"/>
        <v>0</v>
      </c>
      <c r="AL2528" s="41"/>
      <c r="AM2528" s="41"/>
      <c r="AN2528" s="41">
        <f t="shared" si="547"/>
        <v>1900</v>
      </c>
      <c r="AO2528" s="41"/>
      <c r="AP2528" s="41"/>
      <c r="AQ2528" s="41"/>
      <c r="AR2528" s="42"/>
      <c r="AS2528" s="42"/>
      <c r="AU2528" s="43">
        <f t="shared" si="548"/>
        <v>0</v>
      </c>
    </row>
    <row r="2529" spans="1:47" ht="15" customHeight="1" x14ac:dyDescent="0.25">
      <c r="A2529" s="11"/>
      <c r="B2529" s="19">
        <v>2698</v>
      </c>
      <c r="C2529" s="74"/>
      <c r="D2529" s="77"/>
      <c r="E2529" s="78"/>
      <c r="F2529" s="78"/>
      <c r="G2529" s="80"/>
      <c r="H2529" s="49"/>
      <c r="I2529" s="79"/>
      <c r="J2529" s="27"/>
      <c r="K2529" s="27"/>
      <c r="L2529" s="79"/>
      <c r="M2529" s="81"/>
      <c r="N2529" s="29">
        <v>0</v>
      </c>
      <c r="O2529" s="30" t="str">
        <f>IF(G2529&lt;=$N$2,"",IF(F2529=[3]Pav.tvarkyklė!$B$13,"",IF(ISBLANK(R2529),"X","")))</f>
        <v/>
      </c>
      <c r="P2529" s="91"/>
      <c r="Q2529" s="63"/>
      <c r="R2529" s="63"/>
      <c r="S2529" s="63"/>
      <c r="T2529" s="63"/>
      <c r="U2529" s="34" t="str">
        <f>IFERROR(INDEX('[3]5.Grup_T'!$G$4:$G$22,MATCH('6.Turtas'!E2529,'[3]5.Grup_T'!$E$4:$E$22,0)),"0")</f>
        <v>0</v>
      </c>
      <c r="V2529" s="35">
        <f t="shared" si="549"/>
        <v>0</v>
      </c>
      <c r="W2529" s="35">
        <f>IF(NOT(ISBLANK(H2529)),(12-DATEDIF(H2529,'[3]1.Pradzia'!$D$13,"m")),0)</f>
        <v>0</v>
      </c>
      <c r="X2529" s="35">
        <f t="shared" si="550"/>
        <v>0</v>
      </c>
      <c r="Y2529" s="35">
        <f t="shared" si="546"/>
        <v>0</v>
      </c>
      <c r="Z2529" s="35">
        <f t="shared" si="558"/>
        <v>0</v>
      </c>
      <c r="AA2529" s="36">
        <f t="shared" si="551"/>
        <v>0</v>
      </c>
      <c r="AB2529" s="36">
        <f t="shared" si="552"/>
        <v>0</v>
      </c>
      <c r="AC2529" s="37">
        <f t="shared" si="553"/>
        <v>0</v>
      </c>
      <c r="AD2529" s="35">
        <f>IF(OR(YEAR(G2529)&lt;2019,O2529="X"),0,IF(ISBLANK(H2529),DATEDIF(G2529,'[3]1.Pradzia'!$D$13,"M"),DATEDIF(G2529,H2529,"m")))</f>
        <v>0</v>
      </c>
      <c r="AE2529" s="37">
        <f>IF(E2529='[3]5.Grup_T'!$E$20,0,IF(AD2529&lt;&gt;0,M2529/V2529*MIN(12,AD2529),0))</f>
        <v>0</v>
      </c>
      <c r="AF2529" s="37">
        <f t="shared" si="554"/>
        <v>0</v>
      </c>
      <c r="AG2529" s="37">
        <f t="shared" si="555"/>
        <v>0</v>
      </c>
      <c r="AH2529" s="37">
        <f t="shared" si="556"/>
        <v>0</v>
      </c>
      <c r="AI2529" s="35" t="str">
        <f t="shared" si="557"/>
        <v>Nusidėvėjęs</v>
      </c>
      <c r="AJ2529" s="38" t="str">
        <f>IF(AND(F2529&lt;&gt;[3]Pav.tvarkyklė!$B$12,F2529&lt;&gt;[3]Pav.tvarkyklė!$B$13),"GVTNT","X")</f>
        <v>GVTNT</v>
      </c>
      <c r="AK2529" s="39">
        <f t="shared" si="559"/>
        <v>0</v>
      </c>
      <c r="AL2529" s="41"/>
      <c r="AM2529" s="41"/>
      <c r="AN2529" s="41">
        <f t="shared" si="547"/>
        <v>1900</v>
      </c>
      <c r="AO2529" s="41"/>
      <c r="AP2529" s="41"/>
      <c r="AQ2529" s="41"/>
      <c r="AR2529" s="42"/>
      <c r="AS2529" s="42"/>
      <c r="AU2529" s="43">
        <f t="shared" si="548"/>
        <v>0</v>
      </c>
    </row>
    <row r="2530" spans="1:47" ht="15" customHeight="1" x14ac:dyDescent="0.25">
      <c r="A2530" s="11"/>
      <c r="B2530" s="19">
        <v>2699</v>
      </c>
      <c r="C2530" s="74"/>
      <c r="D2530" s="77"/>
      <c r="E2530" s="75"/>
      <c r="F2530" s="78"/>
      <c r="G2530" s="80"/>
      <c r="H2530" s="49"/>
      <c r="I2530" s="79"/>
      <c r="J2530" s="27"/>
      <c r="K2530" s="27"/>
      <c r="L2530" s="79"/>
      <c r="M2530" s="81"/>
      <c r="N2530" s="29">
        <v>0</v>
      </c>
      <c r="O2530" s="30" t="str">
        <f>IF(G2530&lt;=$N$2,"",IF(F2530=[3]Pav.tvarkyklė!$B$13,"",IF(ISBLANK(R2530),"X","")))</f>
        <v/>
      </c>
      <c r="P2530" s="91"/>
      <c r="Q2530" s="63"/>
      <c r="R2530" s="63"/>
      <c r="S2530" s="63"/>
      <c r="T2530" s="63"/>
      <c r="U2530" s="34" t="str">
        <f>IFERROR(INDEX('[3]5.Grup_T'!$G$4:$G$22,MATCH('6.Turtas'!E2530,'[3]5.Grup_T'!$E$4:$E$22,0)),"0")</f>
        <v>0</v>
      </c>
      <c r="V2530" s="35">
        <f t="shared" si="549"/>
        <v>0</v>
      </c>
      <c r="W2530" s="35">
        <f>IF(NOT(ISBLANK(H2530)),(12-DATEDIF(H2530,'[3]1.Pradzia'!$D$13,"m")),0)</f>
        <v>0</v>
      </c>
      <c r="X2530" s="35">
        <f t="shared" si="550"/>
        <v>0</v>
      </c>
      <c r="Y2530" s="35">
        <f t="shared" si="546"/>
        <v>0</v>
      </c>
      <c r="Z2530" s="35">
        <f t="shared" si="558"/>
        <v>0</v>
      </c>
      <c r="AA2530" s="36">
        <f t="shared" si="551"/>
        <v>0</v>
      </c>
      <c r="AB2530" s="36">
        <f t="shared" si="552"/>
        <v>0</v>
      </c>
      <c r="AC2530" s="37">
        <f t="shared" si="553"/>
        <v>0</v>
      </c>
      <c r="AD2530" s="35">
        <f>IF(OR(YEAR(G2530)&lt;2019,O2530="X"),0,IF(ISBLANK(H2530),DATEDIF(G2530,'[3]1.Pradzia'!$D$13,"M"),DATEDIF(G2530,H2530,"m")))</f>
        <v>0</v>
      </c>
      <c r="AE2530" s="37">
        <f>IF(E2530='[3]5.Grup_T'!$E$20,0,IF(AD2530&lt;&gt;0,M2530/V2530*MIN(12,AD2530),0))</f>
        <v>0</v>
      </c>
      <c r="AF2530" s="37">
        <f t="shared" si="554"/>
        <v>0</v>
      </c>
      <c r="AG2530" s="37">
        <f t="shared" si="555"/>
        <v>0</v>
      </c>
      <c r="AH2530" s="37">
        <f t="shared" si="556"/>
        <v>0</v>
      </c>
      <c r="AI2530" s="35" t="str">
        <f t="shared" si="557"/>
        <v>Nusidėvėjęs</v>
      </c>
      <c r="AJ2530" s="38" t="str">
        <f>IF(AND(F2530&lt;&gt;[3]Pav.tvarkyklė!$B$12,F2530&lt;&gt;[3]Pav.tvarkyklė!$B$13),"GVTNT","X")</f>
        <v>GVTNT</v>
      </c>
      <c r="AK2530" s="39">
        <f t="shared" si="559"/>
        <v>0</v>
      </c>
      <c r="AL2530" s="41"/>
      <c r="AM2530" s="41"/>
      <c r="AN2530" s="41">
        <f t="shared" si="547"/>
        <v>1900</v>
      </c>
      <c r="AO2530" s="41"/>
      <c r="AP2530" s="41"/>
      <c r="AQ2530" s="41"/>
      <c r="AR2530" s="42"/>
      <c r="AS2530" s="42"/>
      <c r="AU2530" s="43">
        <f t="shared" si="548"/>
        <v>0</v>
      </c>
    </row>
    <row r="2531" spans="1:47" ht="15" customHeight="1" x14ac:dyDescent="0.25">
      <c r="A2531" s="11"/>
      <c r="B2531" s="19">
        <v>2700</v>
      </c>
      <c r="C2531" s="74"/>
      <c r="D2531" s="77"/>
      <c r="E2531" s="75"/>
      <c r="F2531" s="78"/>
      <c r="G2531" s="80"/>
      <c r="H2531" s="49"/>
      <c r="I2531" s="79"/>
      <c r="J2531" s="27"/>
      <c r="K2531" s="27"/>
      <c r="L2531" s="79"/>
      <c r="M2531" s="81"/>
      <c r="N2531" s="29">
        <v>0</v>
      </c>
      <c r="O2531" s="30" t="str">
        <f>IF(G2531&lt;=$N$2,"",IF(F2531=[3]Pav.tvarkyklė!$B$13,"",IF(ISBLANK(R2531),"X","")))</f>
        <v/>
      </c>
      <c r="P2531" s="91"/>
      <c r="Q2531" s="63"/>
      <c r="R2531" s="63"/>
      <c r="S2531" s="63"/>
      <c r="T2531" s="63"/>
      <c r="U2531" s="34" t="str">
        <f>IFERROR(INDEX('[3]5.Grup_T'!$G$4:$G$22,MATCH('6.Turtas'!E2531,'[3]5.Grup_T'!$E$4:$E$22,0)),"0")</f>
        <v>0</v>
      </c>
      <c r="V2531" s="35">
        <f t="shared" si="549"/>
        <v>0</v>
      </c>
      <c r="W2531" s="35">
        <f>IF(NOT(ISBLANK(H2531)),(12-DATEDIF(H2531,'[3]1.Pradzia'!$D$13,"m")),0)</f>
        <v>0</v>
      </c>
      <c r="X2531" s="35">
        <f t="shared" si="550"/>
        <v>0</v>
      </c>
      <c r="Y2531" s="35">
        <f t="shared" si="546"/>
        <v>0</v>
      </c>
      <c r="Z2531" s="35">
        <f t="shared" si="558"/>
        <v>0</v>
      </c>
      <c r="AA2531" s="36">
        <f t="shared" si="551"/>
        <v>0</v>
      </c>
      <c r="AB2531" s="36">
        <f t="shared" si="552"/>
        <v>0</v>
      </c>
      <c r="AC2531" s="37">
        <f t="shared" si="553"/>
        <v>0</v>
      </c>
      <c r="AD2531" s="35">
        <f>IF(OR(YEAR(G2531)&lt;2019,O2531="X"),0,IF(ISBLANK(H2531),DATEDIF(G2531,'[3]1.Pradzia'!$D$13,"M"),DATEDIF(G2531,H2531,"m")))</f>
        <v>0</v>
      </c>
      <c r="AE2531" s="37">
        <f>IF(E2531='[3]5.Grup_T'!$E$20,0,IF(AD2531&lt;&gt;0,M2531/V2531*MIN(12,AD2531),0))</f>
        <v>0</v>
      </c>
      <c r="AF2531" s="37">
        <f t="shared" si="554"/>
        <v>0</v>
      </c>
      <c r="AG2531" s="37">
        <f t="shared" si="555"/>
        <v>0</v>
      </c>
      <c r="AH2531" s="37">
        <f t="shared" si="556"/>
        <v>0</v>
      </c>
      <c r="AI2531" s="35" t="str">
        <f t="shared" si="557"/>
        <v>Nusidėvėjęs</v>
      </c>
      <c r="AJ2531" s="38" t="str">
        <f>IF(AND(F2531&lt;&gt;[3]Pav.tvarkyklė!$B$12,F2531&lt;&gt;[3]Pav.tvarkyklė!$B$13),"GVTNT","X")</f>
        <v>GVTNT</v>
      </c>
      <c r="AK2531" s="39">
        <f t="shared" si="559"/>
        <v>0</v>
      </c>
      <c r="AL2531" s="41"/>
      <c r="AM2531" s="41"/>
      <c r="AN2531" s="41">
        <f t="shared" si="547"/>
        <v>1900</v>
      </c>
      <c r="AO2531" s="41"/>
      <c r="AP2531" s="41"/>
      <c r="AQ2531" s="41"/>
      <c r="AR2531" s="42"/>
      <c r="AS2531" s="42"/>
      <c r="AU2531" s="43">
        <f t="shared" si="548"/>
        <v>0</v>
      </c>
    </row>
    <row r="2532" spans="1:47" ht="15" customHeight="1" x14ac:dyDescent="0.25">
      <c r="A2532" s="11"/>
      <c r="B2532" s="19">
        <v>2701</v>
      </c>
      <c r="C2532" s="74"/>
      <c r="D2532" s="77"/>
      <c r="E2532" s="75"/>
      <c r="F2532" s="78"/>
      <c r="G2532" s="80"/>
      <c r="H2532" s="49"/>
      <c r="I2532" s="79"/>
      <c r="J2532" s="27"/>
      <c r="K2532" s="27"/>
      <c r="L2532" s="79"/>
      <c r="M2532" s="81"/>
      <c r="N2532" s="29">
        <v>0</v>
      </c>
      <c r="O2532" s="30" t="str">
        <f>IF(G2532&lt;=$N$2,"",IF(F2532=[3]Pav.tvarkyklė!$B$13,"",IF(ISBLANK(R2532),"X","")))</f>
        <v/>
      </c>
      <c r="P2532" s="91"/>
      <c r="Q2532" s="63"/>
      <c r="R2532" s="63"/>
      <c r="S2532" s="63"/>
      <c r="T2532" s="63"/>
      <c r="U2532" s="34" t="str">
        <f>IFERROR(INDEX('[3]5.Grup_T'!$G$4:$G$22,MATCH('6.Turtas'!E2532,'[3]5.Grup_T'!$E$4:$E$22,0)),"0")</f>
        <v>0</v>
      </c>
      <c r="V2532" s="35">
        <f t="shared" si="549"/>
        <v>0</v>
      </c>
      <c r="W2532" s="35">
        <f>IF(NOT(ISBLANK(H2532)),(12-DATEDIF(H2532,'[3]1.Pradzia'!$D$13,"m")),0)</f>
        <v>0</v>
      </c>
      <c r="X2532" s="35">
        <f t="shared" si="550"/>
        <v>0</v>
      </c>
      <c r="Y2532" s="35">
        <f t="shared" si="546"/>
        <v>0</v>
      </c>
      <c r="Z2532" s="35">
        <f t="shared" si="558"/>
        <v>0</v>
      </c>
      <c r="AA2532" s="36">
        <f t="shared" si="551"/>
        <v>0</v>
      </c>
      <c r="AB2532" s="36">
        <f t="shared" si="552"/>
        <v>0</v>
      </c>
      <c r="AC2532" s="37">
        <f t="shared" si="553"/>
        <v>0</v>
      </c>
      <c r="AD2532" s="35">
        <f>IF(OR(YEAR(G2532)&lt;2019,O2532="X"),0,IF(ISBLANK(H2532),DATEDIF(G2532,'[3]1.Pradzia'!$D$13,"M"),DATEDIF(G2532,H2532,"m")))</f>
        <v>0</v>
      </c>
      <c r="AE2532" s="37">
        <f>IF(E2532='[3]5.Grup_T'!$E$20,0,IF(AD2532&lt;&gt;0,M2532/V2532*MIN(12,AD2532),0))</f>
        <v>0</v>
      </c>
      <c r="AF2532" s="37">
        <f t="shared" si="554"/>
        <v>0</v>
      </c>
      <c r="AG2532" s="37">
        <f t="shared" si="555"/>
        <v>0</v>
      </c>
      <c r="AH2532" s="37">
        <f t="shared" si="556"/>
        <v>0</v>
      </c>
      <c r="AI2532" s="35" t="str">
        <f t="shared" si="557"/>
        <v>Nusidėvėjęs</v>
      </c>
      <c r="AJ2532" s="38" t="str">
        <f>IF(AND(F2532&lt;&gt;[3]Pav.tvarkyklė!$B$12,F2532&lt;&gt;[3]Pav.tvarkyklė!$B$13),"GVTNT","X")</f>
        <v>GVTNT</v>
      </c>
      <c r="AK2532" s="39">
        <f t="shared" si="559"/>
        <v>0</v>
      </c>
      <c r="AL2532" s="41"/>
      <c r="AM2532" s="41"/>
      <c r="AN2532" s="41">
        <f t="shared" si="547"/>
        <v>1900</v>
      </c>
      <c r="AO2532" s="41"/>
      <c r="AP2532" s="41"/>
      <c r="AQ2532" s="41"/>
      <c r="AR2532" s="42"/>
      <c r="AS2532" s="42"/>
      <c r="AU2532" s="43">
        <f t="shared" si="548"/>
        <v>0</v>
      </c>
    </row>
    <row r="2533" spans="1:47" ht="15" customHeight="1" x14ac:dyDescent="0.25">
      <c r="A2533" s="11"/>
      <c r="B2533" s="19">
        <v>2702</v>
      </c>
      <c r="C2533" s="74"/>
      <c r="D2533" s="77"/>
      <c r="E2533" s="75"/>
      <c r="F2533" s="78"/>
      <c r="G2533" s="80"/>
      <c r="H2533" s="49"/>
      <c r="I2533" s="79"/>
      <c r="J2533" s="27"/>
      <c r="K2533" s="27"/>
      <c r="L2533" s="79"/>
      <c r="M2533" s="81"/>
      <c r="N2533" s="29">
        <v>0</v>
      </c>
      <c r="O2533" s="30" t="str">
        <f>IF(G2533&lt;=$N$2,"",IF(F2533=[3]Pav.tvarkyklė!$B$13,"",IF(ISBLANK(R2533),"X","")))</f>
        <v/>
      </c>
      <c r="P2533" s="91"/>
      <c r="Q2533" s="63"/>
      <c r="R2533" s="63"/>
      <c r="S2533" s="63"/>
      <c r="T2533" s="63"/>
      <c r="U2533" s="34" t="str">
        <f>IFERROR(INDEX('[3]5.Grup_T'!$G$4:$G$22,MATCH('6.Turtas'!E2533,'[3]5.Grup_T'!$E$4:$E$22,0)),"0")</f>
        <v>0</v>
      </c>
      <c r="V2533" s="35">
        <f t="shared" si="549"/>
        <v>0</v>
      </c>
      <c r="W2533" s="35">
        <f>IF(NOT(ISBLANK(H2533)),(12-DATEDIF(H2533,'[3]1.Pradzia'!$D$13,"m")),0)</f>
        <v>0</v>
      </c>
      <c r="X2533" s="35">
        <f t="shared" si="550"/>
        <v>0</v>
      </c>
      <c r="Y2533" s="35">
        <f t="shared" si="546"/>
        <v>0</v>
      </c>
      <c r="Z2533" s="35">
        <f t="shared" si="558"/>
        <v>0</v>
      </c>
      <c r="AA2533" s="36">
        <f t="shared" si="551"/>
        <v>0</v>
      </c>
      <c r="AB2533" s="36">
        <f t="shared" si="552"/>
        <v>0</v>
      </c>
      <c r="AC2533" s="37">
        <f t="shared" si="553"/>
        <v>0</v>
      </c>
      <c r="AD2533" s="35">
        <f>IF(OR(YEAR(G2533)&lt;2019,O2533="X"),0,IF(ISBLANK(H2533),DATEDIF(G2533,'[3]1.Pradzia'!$D$13,"M"),DATEDIF(G2533,H2533,"m")))</f>
        <v>0</v>
      </c>
      <c r="AE2533" s="37">
        <f>IF(E2533='[3]5.Grup_T'!$E$20,0,IF(AD2533&lt;&gt;0,M2533/V2533*MIN(12,AD2533),0))</f>
        <v>0</v>
      </c>
      <c r="AF2533" s="37">
        <f t="shared" si="554"/>
        <v>0</v>
      </c>
      <c r="AG2533" s="37">
        <f t="shared" si="555"/>
        <v>0</v>
      </c>
      <c r="AH2533" s="37">
        <f t="shared" si="556"/>
        <v>0</v>
      </c>
      <c r="AI2533" s="35" t="str">
        <f t="shared" si="557"/>
        <v>Nusidėvėjęs</v>
      </c>
      <c r="AJ2533" s="38" t="str">
        <f>IF(AND(F2533&lt;&gt;[3]Pav.tvarkyklė!$B$12,F2533&lt;&gt;[3]Pav.tvarkyklė!$B$13),"GVTNT","X")</f>
        <v>GVTNT</v>
      </c>
      <c r="AK2533" s="39">
        <f t="shared" si="559"/>
        <v>0</v>
      </c>
      <c r="AL2533" s="41"/>
      <c r="AM2533" s="41"/>
      <c r="AN2533" s="41">
        <f t="shared" si="547"/>
        <v>1900</v>
      </c>
      <c r="AO2533" s="41"/>
      <c r="AP2533" s="41"/>
      <c r="AQ2533" s="41"/>
      <c r="AR2533" s="42"/>
      <c r="AS2533" s="42"/>
      <c r="AU2533" s="43">
        <f t="shared" si="548"/>
        <v>0</v>
      </c>
    </row>
    <row r="2534" spans="1:47" ht="15" customHeight="1" x14ac:dyDescent="0.25">
      <c r="A2534" s="11"/>
      <c r="B2534" s="19">
        <v>2703</v>
      </c>
      <c r="C2534" s="74"/>
      <c r="D2534" s="77"/>
      <c r="E2534" s="75"/>
      <c r="F2534" s="78"/>
      <c r="G2534" s="80"/>
      <c r="H2534" s="49"/>
      <c r="I2534" s="79"/>
      <c r="J2534" s="27"/>
      <c r="K2534" s="27"/>
      <c r="L2534" s="79"/>
      <c r="M2534" s="81"/>
      <c r="N2534" s="29">
        <v>0</v>
      </c>
      <c r="O2534" s="30" t="str">
        <f>IF(G2534&lt;=$N$2,"",IF(F2534=[3]Pav.tvarkyklė!$B$13,"",IF(ISBLANK(R2534),"X","")))</f>
        <v/>
      </c>
      <c r="P2534" s="91"/>
      <c r="Q2534" s="63"/>
      <c r="R2534" s="63"/>
      <c r="S2534" s="63"/>
      <c r="T2534" s="63"/>
      <c r="U2534" s="34" t="str">
        <f>IFERROR(INDEX('[3]5.Grup_T'!$G$4:$G$22,MATCH('6.Turtas'!E2534,'[3]5.Grup_T'!$E$4:$E$22,0)),"0")</f>
        <v>0</v>
      </c>
      <c r="V2534" s="35">
        <f t="shared" si="549"/>
        <v>0</v>
      </c>
      <c r="W2534" s="35">
        <f>IF(NOT(ISBLANK(H2534)),(12-DATEDIF(H2534,'[3]1.Pradzia'!$D$13,"m")),0)</f>
        <v>0</v>
      </c>
      <c r="X2534" s="35">
        <f t="shared" si="550"/>
        <v>0</v>
      </c>
      <c r="Y2534" s="35">
        <f t="shared" si="546"/>
        <v>0</v>
      </c>
      <c r="Z2534" s="35">
        <f t="shared" si="558"/>
        <v>0</v>
      </c>
      <c r="AA2534" s="36">
        <f t="shared" si="551"/>
        <v>0</v>
      </c>
      <c r="AB2534" s="36">
        <f t="shared" si="552"/>
        <v>0</v>
      </c>
      <c r="AC2534" s="37">
        <f t="shared" si="553"/>
        <v>0</v>
      </c>
      <c r="AD2534" s="35">
        <f>IF(OR(YEAR(G2534)&lt;2019,O2534="X"),0,IF(ISBLANK(H2534),DATEDIF(G2534,'[3]1.Pradzia'!$D$13,"M"),DATEDIF(G2534,H2534,"m")))</f>
        <v>0</v>
      </c>
      <c r="AE2534" s="37">
        <f>IF(E2534='[3]5.Grup_T'!$E$20,0,IF(AD2534&lt;&gt;0,M2534/V2534*MIN(12,AD2534),0))</f>
        <v>0</v>
      </c>
      <c r="AF2534" s="37">
        <f t="shared" si="554"/>
        <v>0</v>
      </c>
      <c r="AG2534" s="37">
        <f t="shared" si="555"/>
        <v>0</v>
      </c>
      <c r="AH2534" s="37">
        <f t="shared" si="556"/>
        <v>0</v>
      </c>
      <c r="AI2534" s="35" t="str">
        <f t="shared" si="557"/>
        <v>Nusidėvėjęs</v>
      </c>
      <c r="AJ2534" s="38" t="str">
        <f>IF(AND(F2534&lt;&gt;[3]Pav.tvarkyklė!$B$12,F2534&lt;&gt;[3]Pav.tvarkyklė!$B$13),"GVTNT","X")</f>
        <v>GVTNT</v>
      </c>
      <c r="AK2534" s="39">
        <f t="shared" si="559"/>
        <v>0</v>
      </c>
      <c r="AL2534" s="41"/>
      <c r="AM2534" s="41"/>
      <c r="AN2534" s="41">
        <f t="shared" si="547"/>
        <v>1900</v>
      </c>
      <c r="AO2534" s="41"/>
      <c r="AP2534" s="41"/>
      <c r="AQ2534" s="41"/>
      <c r="AR2534" s="42"/>
      <c r="AS2534" s="42"/>
      <c r="AU2534" s="43">
        <f t="shared" si="548"/>
        <v>0</v>
      </c>
    </row>
    <row r="2535" spans="1:47" ht="15" customHeight="1" x14ac:dyDescent="0.25">
      <c r="A2535" s="11"/>
      <c r="B2535" s="19">
        <v>2704</v>
      </c>
      <c r="C2535" s="74"/>
      <c r="D2535" s="77"/>
      <c r="E2535" s="78"/>
      <c r="F2535" s="78"/>
      <c r="G2535" s="80"/>
      <c r="H2535" s="49"/>
      <c r="I2535" s="79"/>
      <c r="J2535" s="27"/>
      <c r="K2535" s="27"/>
      <c r="L2535" s="79"/>
      <c r="M2535" s="81"/>
      <c r="N2535" s="29">
        <v>0</v>
      </c>
      <c r="O2535" s="30" t="str">
        <f>IF(G2535&lt;=$N$2,"",IF(F2535=[3]Pav.tvarkyklė!$B$13,"",IF(ISBLANK(R2535),"X","")))</f>
        <v/>
      </c>
      <c r="P2535" s="91"/>
      <c r="Q2535" s="63"/>
      <c r="R2535" s="63"/>
      <c r="S2535" s="63"/>
      <c r="T2535" s="63"/>
      <c r="U2535" s="34" t="str">
        <f>IFERROR(INDEX('[3]5.Grup_T'!$G$4:$G$22,MATCH('6.Turtas'!E2535,'[3]5.Grup_T'!$E$4:$E$22,0)),"0")</f>
        <v>0</v>
      </c>
      <c r="V2535" s="35">
        <f t="shared" si="549"/>
        <v>0</v>
      </c>
      <c r="W2535" s="35">
        <f>IF(NOT(ISBLANK(H2535)),(12-DATEDIF(H2535,'[3]1.Pradzia'!$D$13,"m")),0)</f>
        <v>0</v>
      </c>
      <c r="X2535" s="35">
        <f t="shared" si="550"/>
        <v>0</v>
      </c>
      <c r="Y2535" s="35">
        <f t="shared" si="546"/>
        <v>0</v>
      </c>
      <c r="Z2535" s="35">
        <f t="shared" si="558"/>
        <v>0</v>
      </c>
      <c r="AA2535" s="36">
        <f t="shared" si="551"/>
        <v>0</v>
      </c>
      <c r="AB2535" s="36">
        <f t="shared" si="552"/>
        <v>0</v>
      </c>
      <c r="AC2535" s="37">
        <f t="shared" si="553"/>
        <v>0</v>
      </c>
      <c r="AD2535" s="35">
        <f>IF(OR(YEAR(G2535)&lt;2019,O2535="X"),0,IF(ISBLANK(H2535),DATEDIF(G2535,'[3]1.Pradzia'!$D$13,"M"),DATEDIF(G2535,H2535,"m")))</f>
        <v>0</v>
      </c>
      <c r="AE2535" s="37">
        <f>IF(E2535='[3]5.Grup_T'!$E$20,0,IF(AD2535&lt;&gt;0,M2535/V2535*MIN(12,AD2535),0))</f>
        <v>0</v>
      </c>
      <c r="AF2535" s="37">
        <f t="shared" si="554"/>
        <v>0</v>
      </c>
      <c r="AG2535" s="37">
        <f t="shared" si="555"/>
        <v>0</v>
      </c>
      <c r="AH2535" s="37">
        <f t="shared" si="556"/>
        <v>0</v>
      </c>
      <c r="AI2535" s="35" t="str">
        <f t="shared" si="557"/>
        <v>Nusidėvėjęs</v>
      </c>
      <c r="AJ2535" s="38" t="str">
        <f>IF(AND(F2535&lt;&gt;[3]Pav.tvarkyklė!$B$12,F2535&lt;&gt;[3]Pav.tvarkyklė!$B$13),"GVTNT","X")</f>
        <v>GVTNT</v>
      </c>
      <c r="AK2535" s="39">
        <f t="shared" si="559"/>
        <v>0</v>
      </c>
      <c r="AL2535" s="41"/>
      <c r="AM2535" s="41"/>
      <c r="AN2535" s="41">
        <f t="shared" si="547"/>
        <v>1900</v>
      </c>
      <c r="AO2535" s="41"/>
      <c r="AP2535" s="41"/>
      <c r="AQ2535" s="41"/>
      <c r="AR2535" s="42"/>
      <c r="AS2535" s="42"/>
      <c r="AU2535" s="43">
        <f t="shared" si="548"/>
        <v>0</v>
      </c>
    </row>
    <row r="2536" spans="1:47" ht="15" customHeight="1" x14ac:dyDescent="0.25">
      <c r="A2536" s="11"/>
      <c r="B2536" s="19">
        <v>2705</v>
      </c>
      <c r="C2536" s="74"/>
      <c r="D2536" s="77"/>
      <c r="E2536" s="75"/>
      <c r="F2536" s="78"/>
      <c r="G2536" s="80"/>
      <c r="H2536" s="49"/>
      <c r="I2536" s="79"/>
      <c r="J2536" s="27"/>
      <c r="K2536" s="27"/>
      <c r="L2536" s="79"/>
      <c r="M2536" s="81"/>
      <c r="N2536" s="29">
        <v>0</v>
      </c>
      <c r="O2536" s="30" t="str">
        <f>IF(G2536&lt;=$N$2,"",IF(F2536=[3]Pav.tvarkyklė!$B$13,"",IF(ISBLANK(R2536),"X","")))</f>
        <v/>
      </c>
      <c r="P2536" s="91"/>
      <c r="Q2536" s="63"/>
      <c r="R2536" s="63"/>
      <c r="S2536" s="63"/>
      <c r="T2536" s="63"/>
      <c r="U2536" s="34" t="str">
        <f>IFERROR(INDEX('[3]5.Grup_T'!$G$4:$G$22,MATCH('6.Turtas'!E2536,'[3]5.Grup_T'!$E$4:$E$22,0)),"0")</f>
        <v>0</v>
      </c>
      <c r="V2536" s="35">
        <f t="shared" si="549"/>
        <v>0</v>
      </c>
      <c r="W2536" s="35">
        <f>IF(NOT(ISBLANK(H2536)),(12-DATEDIF(H2536,'[3]1.Pradzia'!$D$13,"m")),0)</f>
        <v>0</v>
      </c>
      <c r="X2536" s="35">
        <f t="shared" si="550"/>
        <v>0</v>
      </c>
      <c r="Y2536" s="35">
        <f t="shared" si="546"/>
        <v>0</v>
      </c>
      <c r="Z2536" s="35">
        <f t="shared" si="558"/>
        <v>0</v>
      </c>
      <c r="AA2536" s="36">
        <f t="shared" si="551"/>
        <v>0</v>
      </c>
      <c r="AB2536" s="36">
        <f t="shared" si="552"/>
        <v>0</v>
      </c>
      <c r="AC2536" s="37">
        <f t="shared" si="553"/>
        <v>0</v>
      </c>
      <c r="AD2536" s="35">
        <f>IF(OR(YEAR(G2536)&lt;2019,O2536="X"),0,IF(ISBLANK(H2536),DATEDIF(G2536,'[3]1.Pradzia'!$D$13,"M"),DATEDIF(G2536,H2536,"m")))</f>
        <v>0</v>
      </c>
      <c r="AE2536" s="37">
        <f>IF(E2536='[3]5.Grup_T'!$E$20,0,IF(AD2536&lt;&gt;0,M2536/V2536*MIN(12,AD2536),0))</f>
        <v>0</v>
      </c>
      <c r="AF2536" s="37">
        <f t="shared" si="554"/>
        <v>0</v>
      </c>
      <c r="AG2536" s="37">
        <f t="shared" si="555"/>
        <v>0</v>
      </c>
      <c r="AH2536" s="37">
        <f t="shared" si="556"/>
        <v>0</v>
      </c>
      <c r="AI2536" s="35" t="str">
        <f t="shared" si="557"/>
        <v>Nusidėvėjęs</v>
      </c>
      <c r="AJ2536" s="38" t="str">
        <f>IF(AND(F2536&lt;&gt;[3]Pav.tvarkyklė!$B$12,F2536&lt;&gt;[3]Pav.tvarkyklė!$B$13),"GVTNT","X")</f>
        <v>GVTNT</v>
      </c>
      <c r="AK2536" s="39">
        <f t="shared" si="559"/>
        <v>0</v>
      </c>
      <c r="AL2536" s="41"/>
      <c r="AM2536" s="41"/>
      <c r="AN2536" s="41">
        <f t="shared" si="547"/>
        <v>1900</v>
      </c>
      <c r="AO2536" s="41"/>
      <c r="AP2536" s="41"/>
      <c r="AQ2536" s="41"/>
      <c r="AR2536" s="42"/>
      <c r="AS2536" s="42"/>
      <c r="AU2536" s="43">
        <f t="shared" si="548"/>
        <v>0</v>
      </c>
    </row>
    <row r="2537" spans="1:47" ht="15" customHeight="1" x14ac:dyDescent="0.25">
      <c r="A2537" s="11"/>
      <c r="B2537" s="19">
        <v>2706</v>
      </c>
      <c r="C2537" s="74"/>
      <c r="D2537" s="77"/>
      <c r="E2537" s="78"/>
      <c r="F2537" s="78"/>
      <c r="G2537" s="80"/>
      <c r="H2537" s="49"/>
      <c r="I2537" s="79"/>
      <c r="J2537" s="27"/>
      <c r="K2537" s="27"/>
      <c r="L2537" s="79"/>
      <c r="M2537" s="81"/>
      <c r="N2537" s="29">
        <v>0</v>
      </c>
      <c r="O2537" s="30" t="str">
        <f>IF(G2537&lt;=$N$2,"",IF(F2537=[3]Pav.tvarkyklė!$B$13,"",IF(ISBLANK(R2537),"X","")))</f>
        <v/>
      </c>
      <c r="P2537" s="91"/>
      <c r="Q2537" s="63"/>
      <c r="R2537" s="63"/>
      <c r="S2537" s="63"/>
      <c r="T2537" s="63"/>
      <c r="U2537" s="34" t="str">
        <f>IFERROR(INDEX('[3]5.Grup_T'!$G$4:$G$22,MATCH('6.Turtas'!E2537,'[3]5.Grup_T'!$E$4:$E$22,0)),"0")</f>
        <v>0</v>
      </c>
      <c r="V2537" s="35">
        <f t="shared" si="549"/>
        <v>0</v>
      </c>
      <c r="W2537" s="35">
        <f>IF(NOT(ISBLANK(H2537)),(12-DATEDIF(H2537,'[3]1.Pradzia'!$D$13,"m")),0)</f>
        <v>0</v>
      </c>
      <c r="X2537" s="35">
        <f t="shared" si="550"/>
        <v>0</v>
      </c>
      <c r="Y2537" s="35">
        <f t="shared" si="546"/>
        <v>0</v>
      </c>
      <c r="Z2537" s="35">
        <f t="shared" si="558"/>
        <v>0</v>
      </c>
      <c r="AA2537" s="36">
        <f t="shared" si="551"/>
        <v>0</v>
      </c>
      <c r="AB2537" s="36">
        <f t="shared" si="552"/>
        <v>0</v>
      </c>
      <c r="AC2537" s="37">
        <f t="shared" si="553"/>
        <v>0</v>
      </c>
      <c r="AD2537" s="35">
        <f>IF(OR(YEAR(G2537)&lt;2019,O2537="X"),0,IF(ISBLANK(H2537),DATEDIF(G2537,'[3]1.Pradzia'!$D$13,"M"),DATEDIF(G2537,H2537,"m")))</f>
        <v>0</v>
      </c>
      <c r="AE2537" s="37">
        <f>IF(E2537='[3]5.Grup_T'!$E$20,0,IF(AD2537&lt;&gt;0,M2537/V2537*MIN(12,AD2537),0))</f>
        <v>0</v>
      </c>
      <c r="AF2537" s="37">
        <f t="shared" si="554"/>
        <v>0</v>
      </c>
      <c r="AG2537" s="37">
        <f t="shared" si="555"/>
        <v>0</v>
      </c>
      <c r="AH2537" s="37">
        <f t="shared" si="556"/>
        <v>0</v>
      </c>
      <c r="AI2537" s="35" t="str">
        <f t="shared" si="557"/>
        <v>Nusidėvėjęs</v>
      </c>
      <c r="AJ2537" s="38" t="str">
        <f>IF(AND(F2537&lt;&gt;[3]Pav.tvarkyklė!$B$12,F2537&lt;&gt;[3]Pav.tvarkyklė!$B$13),"GVTNT","X")</f>
        <v>GVTNT</v>
      </c>
      <c r="AK2537" s="39">
        <f t="shared" si="559"/>
        <v>0</v>
      </c>
      <c r="AL2537" s="41"/>
      <c r="AM2537" s="41"/>
      <c r="AN2537" s="41">
        <f t="shared" si="547"/>
        <v>1900</v>
      </c>
      <c r="AO2537" s="41"/>
      <c r="AP2537" s="41"/>
      <c r="AQ2537" s="41"/>
      <c r="AR2537" s="42"/>
      <c r="AS2537" s="42"/>
      <c r="AU2537" s="43">
        <f t="shared" si="548"/>
        <v>0</v>
      </c>
    </row>
    <row r="2538" spans="1:47" ht="15" customHeight="1" x14ac:dyDescent="0.25">
      <c r="A2538" s="11"/>
      <c r="B2538" s="19">
        <v>2707</v>
      </c>
      <c r="C2538" s="74"/>
      <c r="D2538" s="77"/>
      <c r="E2538" s="75"/>
      <c r="F2538" s="78"/>
      <c r="G2538" s="80"/>
      <c r="H2538" s="49"/>
      <c r="I2538" s="79"/>
      <c r="J2538" s="27"/>
      <c r="K2538" s="27"/>
      <c r="L2538" s="79"/>
      <c r="M2538" s="81"/>
      <c r="N2538" s="29">
        <v>0</v>
      </c>
      <c r="O2538" s="30" t="str">
        <f>IF(G2538&lt;=$N$2,"",IF(F2538=[3]Pav.tvarkyklė!$B$13,"",IF(ISBLANK(R2538),"X","")))</f>
        <v/>
      </c>
      <c r="P2538" s="91"/>
      <c r="Q2538" s="63"/>
      <c r="R2538" s="63"/>
      <c r="S2538" s="63"/>
      <c r="T2538" s="63"/>
      <c r="U2538" s="34" t="str">
        <f>IFERROR(INDEX('[3]5.Grup_T'!$G$4:$G$22,MATCH('6.Turtas'!E2538,'[3]5.Grup_T'!$E$4:$E$22,0)),"0")</f>
        <v>0</v>
      </c>
      <c r="V2538" s="35">
        <f t="shared" si="549"/>
        <v>0</v>
      </c>
      <c r="W2538" s="35">
        <f>IF(NOT(ISBLANK(H2538)),(12-DATEDIF(H2538,'[3]1.Pradzia'!$D$13,"m")),0)</f>
        <v>0</v>
      </c>
      <c r="X2538" s="35">
        <f t="shared" si="550"/>
        <v>0</v>
      </c>
      <c r="Y2538" s="35">
        <f t="shared" si="546"/>
        <v>0</v>
      </c>
      <c r="Z2538" s="35">
        <f t="shared" si="558"/>
        <v>0</v>
      </c>
      <c r="AA2538" s="36">
        <f t="shared" si="551"/>
        <v>0</v>
      </c>
      <c r="AB2538" s="36">
        <f t="shared" si="552"/>
        <v>0</v>
      </c>
      <c r="AC2538" s="37">
        <f t="shared" si="553"/>
        <v>0</v>
      </c>
      <c r="AD2538" s="35">
        <f>IF(OR(YEAR(G2538)&lt;2019,O2538="X"),0,IF(ISBLANK(H2538),DATEDIF(G2538,'[3]1.Pradzia'!$D$13,"M"),DATEDIF(G2538,H2538,"m")))</f>
        <v>0</v>
      </c>
      <c r="AE2538" s="37">
        <f>IF(E2538='[3]5.Grup_T'!$E$20,0,IF(AD2538&lt;&gt;0,M2538/V2538*MIN(12,AD2538),0))</f>
        <v>0</v>
      </c>
      <c r="AF2538" s="37">
        <f t="shared" si="554"/>
        <v>0</v>
      </c>
      <c r="AG2538" s="37">
        <f t="shared" si="555"/>
        <v>0</v>
      </c>
      <c r="AH2538" s="37">
        <f t="shared" si="556"/>
        <v>0</v>
      </c>
      <c r="AI2538" s="35" t="str">
        <f t="shared" si="557"/>
        <v>Nusidėvėjęs</v>
      </c>
      <c r="AJ2538" s="38" t="str">
        <f>IF(AND(F2538&lt;&gt;[3]Pav.tvarkyklė!$B$12,F2538&lt;&gt;[3]Pav.tvarkyklė!$B$13),"GVTNT","X")</f>
        <v>GVTNT</v>
      </c>
      <c r="AK2538" s="39">
        <f t="shared" si="559"/>
        <v>0</v>
      </c>
      <c r="AL2538" s="41"/>
      <c r="AM2538" s="41"/>
      <c r="AN2538" s="41">
        <f t="shared" si="547"/>
        <v>1900</v>
      </c>
      <c r="AO2538" s="41"/>
      <c r="AP2538" s="41"/>
      <c r="AQ2538" s="41"/>
      <c r="AR2538" s="42"/>
      <c r="AS2538" s="42"/>
      <c r="AU2538" s="43">
        <f t="shared" si="548"/>
        <v>0</v>
      </c>
    </row>
    <row r="2539" spans="1:47" ht="15" customHeight="1" x14ac:dyDescent="0.25">
      <c r="A2539" s="11"/>
      <c r="B2539" s="19">
        <v>2708</v>
      </c>
      <c r="C2539" s="74"/>
      <c r="D2539" s="77"/>
      <c r="E2539" s="75"/>
      <c r="F2539" s="78"/>
      <c r="G2539" s="80"/>
      <c r="H2539" s="49"/>
      <c r="I2539" s="79"/>
      <c r="J2539" s="27"/>
      <c r="K2539" s="27"/>
      <c r="L2539" s="79"/>
      <c r="M2539" s="81"/>
      <c r="N2539" s="29">
        <v>0</v>
      </c>
      <c r="O2539" s="30" t="str">
        <f>IF(G2539&lt;=$N$2,"",IF(F2539=[3]Pav.tvarkyklė!$B$13,"",IF(ISBLANK(R2539),"X","")))</f>
        <v/>
      </c>
      <c r="P2539" s="91"/>
      <c r="Q2539" s="63"/>
      <c r="R2539" s="63"/>
      <c r="S2539" s="63"/>
      <c r="T2539" s="63"/>
      <c r="U2539" s="34" t="str">
        <f>IFERROR(INDEX('[3]5.Grup_T'!$G$4:$G$22,MATCH('6.Turtas'!E2539,'[3]5.Grup_T'!$E$4:$E$22,0)),"0")</f>
        <v>0</v>
      </c>
      <c r="V2539" s="35">
        <f t="shared" si="549"/>
        <v>0</v>
      </c>
      <c r="W2539" s="35">
        <f>IF(NOT(ISBLANK(H2539)),(12-DATEDIF(H2539,'[3]1.Pradzia'!$D$13,"m")),0)</f>
        <v>0</v>
      </c>
      <c r="X2539" s="35">
        <f t="shared" si="550"/>
        <v>0</v>
      </c>
      <c r="Y2539" s="35">
        <f t="shared" si="546"/>
        <v>0</v>
      </c>
      <c r="Z2539" s="35">
        <f t="shared" si="558"/>
        <v>0</v>
      </c>
      <c r="AA2539" s="36">
        <f t="shared" si="551"/>
        <v>0</v>
      </c>
      <c r="AB2539" s="36">
        <f t="shared" si="552"/>
        <v>0</v>
      </c>
      <c r="AC2539" s="37">
        <f t="shared" si="553"/>
        <v>0</v>
      </c>
      <c r="AD2539" s="35">
        <f>IF(OR(YEAR(G2539)&lt;2019,O2539="X"),0,IF(ISBLANK(H2539),DATEDIF(G2539,'[3]1.Pradzia'!$D$13,"M"),DATEDIF(G2539,H2539,"m")))</f>
        <v>0</v>
      </c>
      <c r="AE2539" s="37">
        <f>IF(E2539='[3]5.Grup_T'!$E$20,0,IF(AD2539&lt;&gt;0,M2539/V2539*MIN(12,AD2539),0))</f>
        <v>0</v>
      </c>
      <c r="AF2539" s="37">
        <f t="shared" si="554"/>
        <v>0</v>
      </c>
      <c r="AG2539" s="37">
        <f t="shared" si="555"/>
        <v>0</v>
      </c>
      <c r="AH2539" s="37">
        <f t="shared" si="556"/>
        <v>0</v>
      </c>
      <c r="AI2539" s="35" t="str">
        <f t="shared" si="557"/>
        <v>Nusidėvėjęs</v>
      </c>
      <c r="AJ2539" s="38" t="str">
        <f>IF(AND(F2539&lt;&gt;[3]Pav.tvarkyklė!$B$12,F2539&lt;&gt;[3]Pav.tvarkyklė!$B$13),"GVTNT","X")</f>
        <v>GVTNT</v>
      </c>
      <c r="AK2539" s="39">
        <f t="shared" si="559"/>
        <v>0</v>
      </c>
      <c r="AL2539" s="41"/>
      <c r="AM2539" s="41"/>
      <c r="AN2539" s="41">
        <f t="shared" si="547"/>
        <v>1900</v>
      </c>
      <c r="AO2539" s="41"/>
      <c r="AP2539" s="41"/>
      <c r="AQ2539" s="41"/>
      <c r="AR2539" s="42"/>
      <c r="AS2539" s="42"/>
      <c r="AU2539" s="43">
        <f t="shared" si="548"/>
        <v>0</v>
      </c>
    </row>
    <row r="2540" spans="1:47" ht="15" customHeight="1" x14ac:dyDescent="0.25">
      <c r="A2540" s="11"/>
      <c r="B2540" s="19">
        <v>2709</v>
      </c>
      <c r="C2540" s="74"/>
      <c r="D2540" s="77"/>
      <c r="E2540" s="75"/>
      <c r="F2540" s="78"/>
      <c r="G2540" s="80"/>
      <c r="H2540" s="49"/>
      <c r="I2540" s="79"/>
      <c r="J2540" s="27"/>
      <c r="K2540" s="27"/>
      <c r="L2540" s="79"/>
      <c r="M2540" s="81"/>
      <c r="N2540" s="29">
        <v>0</v>
      </c>
      <c r="O2540" s="30" t="str">
        <f>IF(G2540&lt;=$N$2,"",IF(F2540=[3]Pav.tvarkyklė!$B$13,"",IF(ISBLANK(R2540),"X","")))</f>
        <v/>
      </c>
      <c r="P2540" s="91"/>
      <c r="Q2540" s="63"/>
      <c r="R2540" s="63"/>
      <c r="S2540" s="63"/>
      <c r="T2540" s="63"/>
      <c r="U2540" s="34" t="str">
        <f>IFERROR(INDEX('[3]5.Grup_T'!$G$4:$G$22,MATCH('6.Turtas'!E2540,'[3]5.Grup_T'!$E$4:$E$22,0)),"0")</f>
        <v>0</v>
      </c>
      <c r="V2540" s="35">
        <f t="shared" si="549"/>
        <v>0</v>
      </c>
      <c r="W2540" s="35">
        <f>IF(NOT(ISBLANK(H2540)),(12-DATEDIF(H2540,'[3]1.Pradzia'!$D$13,"m")),0)</f>
        <v>0</v>
      </c>
      <c r="X2540" s="35">
        <f t="shared" si="550"/>
        <v>0</v>
      </c>
      <c r="Y2540" s="35">
        <f t="shared" si="546"/>
        <v>0</v>
      </c>
      <c r="Z2540" s="35">
        <f t="shared" si="558"/>
        <v>0</v>
      </c>
      <c r="AA2540" s="36">
        <f t="shared" si="551"/>
        <v>0</v>
      </c>
      <c r="AB2540" s="36">
        <f t="shared" si="552"/>
        <v>0</v>
      </c>
      <c r="AC2540" s="37">
        <f t="shared" si="553"/>
        <v>0</v>
      </c>
      <c r="AD2540" s="35">
        <f>IF(OR(YEAR(G2540)&lt;2019,O2540="X"),0,IF(ISBLANK(H2540),DATEDIF(G2540,'[3]1.Pradzia'!$D$13,"M"),DATEDIF(G2540,H2540,"m")))</f>
        <v>0</v>
      </c>
      <c r="AE2540" s="37">
        <f>IF(E2540='[3]5.Grup_T'!$E$20,0,IF(AD2540&lt;&gt;0,M2540/V2540*MIN(12,AD2540),0))</f>
        <v>0</v>
      </c>
      <c r="AF2540" s="37">
        <f t="shared" si="554"/>
        <v>0</v>
      </c>
      <c r="AG2540" s="37">
        <f t="shared" si="555"/>
        <v>0</v>
      </c>
      <c r="AH2540" s="37">
        <f t="shared" si="556"/>
        <v>0</v>
      </c>
      <c r="AI2540" s="35" t="str">
        <f t="shared" si="557"/>
        <v>Nusidėvėjęs</v>
      </c>
      <c r="AJ2540" s="38" t="str">
        <f>IF(AND(F2540&lt;&gt;[3]Pav.tvarkyklė!$B$12,F2540&lt;&gt;[3]Pav.tvarkyklė!$B$13),"GVTNT","X")</f>
        <v>GVTNT</v>
      </c>
      <c r="AK2540" s="39">
        <f t="shared" si="559"/>
        <v>0</v>
      </c>
      <c r="AL2540" s="41"/>
      <c r="AM2540" s="41"/>
      <c r="AN2540" s="41">
        <f t="shared" si="547"/>
        <v>1900</v>
      </c>
      <c r="AO2540" s="41"/>
      <c r="AP2540" s="41"/>
      <c r="AQ2540" s="41"/>
      <c r="AR2540" s="42"/>
      <c r="AS2540" s="42"/>
      <c r="AU2540" s="43">
        <f t="shared" si="548"/>
        <v>0</v>
      </c>
    </row>
    <row r="2541" spans="1:47" ht="15" customHeight="1" x14ac:dyDescent="0.25">
      <c r="A2541" s="11"/>
      <c r="B2541" s="19">
        <v>2710</v>
      </c>
      <c r="C2541" s="74"/>
      <c r="D2541" s="77"/>
      <c r="E2541" s="75"/>
      <c r="F2541" s="78"/>
      <c r="G2541" s="80"/>
      <c r="H2541" s="49"/>
      <c r="I2541" s="79"/>
      <c r="J2541" s="27"/>
      <c r="K2541" s="27"/>
      <c r="L2541" s="79"/>
      <c r="M2541" s="81"/>
      <c r="N2541" s="29">
        <v>0</v>
      </c>
      <c r="O2541" s="30" t="str">
        <f>IF(G2541&lt;=$N$2,"",IF(F2541=[3]Pav.tvarkyklė!$B$13,"",IF(ISBLANK(R2541),"X","")))</f>
        <v/>
      </c>
      <c r="P2541" s="91"/>
      <c r="Q2541" s="63"/>
      <c r="R2541" s="63"/>
      <c r="S2541" s="63"/>
      <c r="T2541" s="63"/>
      <c r="U2541" s="34" t="str">
        <f>IFERROR(INDEX('[3]5.Grup_T'!$G$4:$G$22,MATCH('6.Turtas'!E2541,'[3]5.Grup_T'!$E$4:$E$22,0)),"0")</f>
        <v>0</v>
      </c>
      <c r="V2541" s="35">
        <f t="shared" si="549"/>
        <v>0</v>
      </c>
      <c r="W2541" s="35">
        <f>IF(NOT(ISBLANK(H2541)),(12-DATEDIF(H2541,'[3]1.Pradzia'!$D$13,"m")),0)</f>
        <v>0</v>
      </c>
      <c r="X2541" s="35">
        <f t="shared" si="550"/>
        <v>0</v>
      </c>
      <c r="Y2541" s="35">
        <f t="shared" si="546"/>
        <v>0</v>
      </c>
      <c r="Z2541" s="35">
        <f t="shared" si="558"/>
        <v>0</v>
      </c>
      <c r="AA2541" s="36">
        <f t="shared" si="551"/>
        <v>0</v>
      </c>
      <c r="AB2541" s="36">
        <f t="shared" si="552"/>
        <v>0</v>
      </c>
      <c r="AC2541" s="37">
        <f t="shared" si="553"/>
        <v>0</v>
      </c>
      <c r="AD2541" s="35">
        <f>IF(OR(YEAR(G2541)&lt;2019,O2541="X"),0,IF(ISBLANK(H2541),DATEDIF(G2541,'[3]1.Pradzia'!$D$13,"M"),DATEDIF(G2541,H2541,"m")))</f>
        <v>0</v>
      </c>
      <c r="AE2541" s="37">
        <f>IF(E2541='[3]5.Grup_T'!$E$20,0,IF(AD2541&lt;&gt;0,M2541/V2541*MIN(12,AD2541),0))</f>
        <v>0</v>
      </c>
      <c r="AF2541" s="37">
        <f t="shared" si="554"/>
        <v>0</v>
      </c>
      <c r="AG2541" s="37">
        <f t="shared" si="555"/>
        <v>0</v>
      </c>
      <c r="AH2541" s="37">
        <f t="shared" si="556"/>
        <v>0</v>
      </c>
      <c r="AI2541" s="35" t="str">
        <f t="shared" si="557"/>
        <v>Nusidėvėjęs</v>
      </c>
      <c r="AJ2541" s="38" t="str">
        <f>IF(AND(F2541&lt;&gt;[3]Pav.tvarkyklė!$B$12,F2541&lt;&gt;[3]Pav.tvarkyklė!$B$13),"GVTNT","X")</f>
        <v>GVTNT</v>
      </c>
      <c r="AK2541" s="39">
        <f t="shared" si="559"/>
        <v>0</v>
      </c>
      <c r="AL2541" s="41"/>
      <c r="AM2541" s="41"/>
      <c r="AN2541" s="41">
        <f t="shared" si="547"/>
        <v>1900</v>
      </c>
      <c r="AO2541" s="41"/>
      <c r="AP2541" s="41"/>
      <c r="AQ2541" s="41"/>
      <c r="AR2541" s="42"/>
      <c r="AS2541" s="42"/>
      <c r="AU2541" s="43">
        <f t="shared" si="548"/>
        <v>0</v>
      </c>
    </row>
    <row r="2542" spans="1:47" ht="15" customHeight="1" x14ac:dyDescent="0.25">
      <c r="A2542" s="11"/>
      <c r="B2542" s="19">
        <v>2711</v>
      </c>
      <c r="C2542" s="74"/>
      <c r="D2542" s="77"/>
      <c r="E2542" s="75"/>
      <c r="F2542" s="78"/>
      <c r="G2542" s="80"/>
      <c r="H2542" s="49"/>
      <c r="I2542" s="79"/>
      <c r="J2542" s="27"/>
      <c r="K2542" s="27"/>
      <c r="L2542" s="79"/>
      <c r="M2542" s="81"/>
      <c r="N2542" s="29">
        <v>0</v>
      </c>
      <c r="O2542" s="30" t="str">
        <f>IF(G2542&lt;=$N$2,"",IF(F2542=[3]Pav.tvarkyklė!$B$13,"",IF(ISBLANK(R2542),"X","")))</f>
        <v/>
      </c>
      <c r="P2542" s="91"/>
      <c r="Q2542" s="63"/>
      <c r="R2542" s="63"/>
      <c r="S2542" s="63"/>
      <c r="T2542" s="63"/>
      <c r="U2542" s="34" t="str">
        <f>IFERROR(INDEX('[3]5.Grup_T'!$G$4:$G$22,MATCH('6.Turtas'!E2542,'[3]5.Grup_T'!$E$4:$E$22,0)),"0")</f>
        <v>0</v>
      </c>
      <c r="V2542" s="35">
        <f t="shared" si="549"/>
        <v>0</v>
      </c>
      <c r="W2542" s="35">
        <f>IF(NOT(ISBLANK(H2542)),(12-DATEDIF(H2542,'[3]1.Pradzia'!$D$13,"m")),0)</f>
        <v>0</v>
      </c>
      <c r="X2542" s="35">
        <f t="shared" si="550"/>
        <v>0</v>
      </c>
      <c r="Y2542" s="35">
        <f t="shared" si="546"/>
        <v>0</v>
      </c>
      <c r="Z2542" s="35">
        <f t="shared" si="558"/>
        <v>0</v>
      </c>
      <c r="AA2542" s="36">
        <f t="shared" si="551"/>
        <v>0</v>
      </c>
      <c r="AB2542" s="36">
        <f t="shared" si="552"/>
        <v>0</v>
      </c>
      <c r="AC2542" s="37">
        <f t="shared" si="553"/>
        <v>0</v>
      </c>
      <c r="AD2542" s="35">
        <f>IF(OR(YEAR(G2542)&lt;2019,O2542="X"),0,IF(ISBLANK(H2542),DATEDIF(G2542,'[3]1.Pradzia'!$D$13,"M"),DATEDIF(G2542,H2542,"m")))</f>
        <v>0</v>
      </c>
      <c r="AE2542" s="37">
        <f>IF(E2542='[3]5.Grup_T'!$E$20,0,IF(AD2542&lt;&gt;0,M2542/V2542*MIN(12,AD2542),0))</f>
        <v>0</v>
      </c>
      <c r="AF2542" s="37">
        <f t="shared" si="554"/>
        <v>0</v>
      </c>
      <c r="AG2542" s="37">
        <f t="shared" si="555"/>
        <v>0</v>
      </c>
      <c r="AH2542" s="37">
        <f t="shared" si="556"/>
        <v>0</v>
      </c>
      <c r="AI2542" s="35" t="str">
        <f t="shared" si="557"/>
        <v>Nusidėvėjęs</v>
      </c>
      <c r="AJ2542" s="38" t="str">
        <f>IF(AND(F2542&lt;&gt;[3]Pav.tvarkyklė!$B$12,F2542&lt;&gt;[3]Pav.tvarkyklė!$B$13),"GVTNT","X")</f>
        <v>GVTNT</v>
      </c>
      <c r="AK2542" s="39">
        <f t="shared" si="559"/>
        <v>0</v>
      </c>
      <c r="AL2542" s="41"/>
      <c r="AM2542" s="41"/>
      <c r="AN2542" s="41">
        <f t="shared" si="547"/>
        <v>1900</v>
      </c>
      <c r="AO2542" s="41"/>
      <c r="AP2542" s="41"/>
      <c r="AQ2542" s="41"/>
      <c r="AR2542" s="42"/>
      <c r="AS2542" s="42"/>
      <c r="AU2542" s="43">
        <f t="shared" si="548"/>
        <v>0</v>
      </c>
    </row>
    <row r="2543" spans="1:47" ht="15" customHeight="1" x14ac:dyDescent="0.25">
      <c r="A2543" s="11"/>
      <c r="B2543" s="19">
        <v>2712</v>
      </c>
      <c r="C2543" s="74"/>
      <c r="D2543" s="77"/>
      <c r="E2543" s="75"/>
      <c r="F2543" s="78"/>
      <c r="G2543" s="80"/>
      <c r="H2543" s="49"/>
      <c r="I2543" s="79"/>
      <c r="J2543" s="27"/>
      <c r="K2543" s="27"/>
      <c r="L2543" s="79"/>
      <c r="M2543" s="81"/>
      <c r="N2543" s="29">
        <v>0</v>
      </c>
      <c r="O2543" s="30" t="str">
        <f>IF(G2543&lt;=$N$2,"",IF(F2543=[3]Pav.tvarkyklė!$B$13,"",IF(ISBLANK(R2543),"X","")))</f>
        <v/>
      </c>
      <c r="P2543" s="91"/>
      <c r="Q2543" s="63"/>
      <c r="R2543" s="63"/>
      <c r="S2543" s="63"/>
      <c r="T2543" s="63"/>
      <c r="U2543" s="34" t="str">
        <f>IFERROR(INDEX('[3]5.Grup_T'!$G$4:$G$22,MATCH('6.Turtas'!E2543,'[3]5.Grup_T'!$E$4:$E$22,0)),"0")</f>
        <v>0</v>
      </c>
      <c r="V2543" s="35">
        <f t="shared" si="549"/>
        <v>0</v>
      </c>
      <c r="W2543" s="35">
        <f>IF(NOT(ISBLANK(H2543)),(12-DATEDIF(H2543,'[3]1.Pradzia'!$D$13,"m")),0)</f>
        <v>0</v>
      </c>
      <c r="X2543" s="35">
        <f t="shared" si="550"/>
        <v>0</v>
      </c>
      <c r="Y2543" s="35">
        <f t="shared" si="546"/>
        <v>0</v>
      </c>
      <c r="Z2543" s="35">
        <f t="shared" si="558"/>
        <v>0</v>
      </c>
      <c r="AA2543" s="36">
        <f t="shared" si="551"/>
        <v>0</v>
      </c>
      <c r="AB2543" s="36">
        <f t="shared" si="552"/>
        <v>0</v>
      </c>
      <c r="AC2543" s="37">
        <f t="shared" si="553"/>
        <v>0</v>
      </c>
      <c r="AD2543" s="35">
        <f>IF(OR(YEAR(G2543)&lt;2019,O2543="X"),0,IF(ISBLANK(H2543),DATEDIF(G2543,'[3]1.Pradzia'!$D$13,"M"),DATEDIF(G2543,H2543,"m")))</f>
        <v>0</v>
      </c>
      <c r="AE2543" s="37">
        <f>IF(E2543='[3]5.Grup_T'!$E$20,0,IF(AD2543&lt;&gt;0,M2543/V2543*MIN(12,AD2543),0))</f>
        <v>0</v>
      </c>
      <c r="AF2543" s="37">
        <f t="shared" si="554"/>
        <v>0</v>
      </c>
      <c r="AG2543" s="37">
        <f t="shared" si="555"/>
        <v>0</v>
      </c>
      <c r="AH2543" s="37">
        <f t="shared" si="556"/>
        <v>0</v>
      </c>
      <c r="AI2543" s="35" t="str">
        <f t="shared" si="557"/>
        <v>Nusidėvėjęs</v>
      </c>
      <c r="AJ2543" s="38" t="str">
        <f>IF(AND(F2543&lt;&gt;[3]Pav.tvarkyklė!$B$12,F2543&lt;&gt;[3]Pav.tvarkyklė!$B$13),"GVTNT","X")</f>
        <v>GVTNT</v>
      </c>
      <c r="AK2543" s="39">
        <f t="shared" si="559"/>
        <v>0</v>
      </c>
      <c r="AL2543" s="41"/>
      <c r="AM2543" s="41"/>
      <c r="AN2543" s="41">
        <f t="shared" si="547"/>
        <v>1900</v>
      </c>
      <c r="AO2543" s="41"/>
      <c r="AP2543" s="41"/>
      <c r="AQ2543" s="41"/>
      <c r="AR2543" s="42"/>
      <c r="AS2543" s="42"/>
      <c r="AU2543" s="43">
        <f t="shared" si="548"/>
        <v>0</v>
      </c>
    </row>
    <row r="2544" spans="1:47" ht="15" customHeight="1" x14ac:dyDescent="0.25">
      <c r="A2544" s="11"/>
      <c r="B2544" s="19">
        <v>2713</v>
      </c>
      <c r="C2544" s="74"/>
      <c r="D2544" s="77"/>
      <c r="E2544" s="78"/>
      <c r="F2544" s="78"/>
      <c r="G2544" s="80"/>
      <c r="H2544" s="49"/>
      <c r="I2544" s="79"/>
      <c r="J2544" s="27"/>
      <c r="K2544" s="27"/>
      <c r="L2544" s="79"/>
      <c r="M2544" s="81"/>
      <c r="N2544" s="29">
        <v>0</v>
      </c>
      <c r="O2544" s="30" t="str">
        <f>IF(G2544&lt;=$N$2,"",IF(F2544=[3]Pav.tvarkyklė!$B$13,"",IF(ISBLANK(R2544),"X","")))</f>
        <v/>
      </c>
      <c r="P2544" s="91"/>
      <c r="Q2544" s="63"/>
      <c r="R2544" s="63"/>
      <c r="S2544" s="63"/>
      <c r="T2544" s="63"/>
      <c r="U2544" s="34" t="str">
        <f>IFERROR(INDEX('[3]5.Grup_T'!$G$4:$G$22,MATCH('6.Turtas'!E2544,'[3]5.Grup_T'!$E$4:$E$22,0)),"0")</f>
        <v>0</v>
      </c>
      <c r="V2544" s="35">
        <f t="shared" si="549"/>
        <v>0</v>
      </c>
      <c r="W2544" s="35">
        <f>IF(NOT(ISBLANK(H2544)),(12-DATEDIF(H2544,'[3]1.Pradzia'!$D$13,"m")),0)</f>
        <v>0</v>
      </c>
      <c r="X2544" s="35">
        <f t="shared" si="550"/>
        <v>0</v>
      </c>
      <c r="Y2544" s="35">
        <f t="shared" si="546"/>
        <v>0</v>
      </c>
      <c r="Z2544" s="35">
        <f t="shared" si="558"/>
        <v>0</v>
      </c>
      <c r="AA2544" s="36">
        <f t="shared" si="551"/>
        <v>0</v>
      </c>
      <c r="AB2544" s="36">
        <f t="shared" si="552"/>
        <v>0</v>
      </c>
      <c r="AC2544" s="37">
        <f t="shared" si="553"/>
        <v>0</v>
      </c>
      <c r="AD2544" s="35">
        <f>IF(OR(YEAR(G2544)&lt;2019,O2544="X"),0,IF(ISBLANK(H2544),DATEDIF(G2544,'[3]1.Pradzia'!$D$13,"M"),DATEDIF(G2544,H2544,"m")))</f>
        <v>0</v>
      </c>
      <c r="AE2544" s="37">
        <f>IF(E2544='[3]5.Grup_T'!$E$20,0,IF(AD2544&lt;&gt;0,M2544/V2544*MIN(12,AD2544),0))</f>
        <v>0</v>
      </c>
      <c r="AF2544" s="37">
        <f t="shared" si="554"/>
        <v>0</v>
      </c>
      <c r="AG2544" s="37">
        <f t="shared" si="555"/>
        <v>0</v>
      </c>
      <c r="AH2544" s="37">
        <f t="shared" si="556"/>
        <v>0</v>
      </c>
      <c r="AI2544" s="35" t="str">
        <f t="shared" si="557"/>
        <v>Nusidėvėjęs</v>
      </c>
      <c r="AJ2544" s="38" t="str">
        <f>IF(AND(F2544&lt;&gt;[3]Pav.tvarkyklė!$B$12,F2544&lt;&gt;[3]Pav.tvarkyklė!$B$13),"GVTNT","X")</f>
        <v>GVTNT</v>
      </c>
      <c r="AK2544" s="39">
        <f t="shared" si="559"/>
        <v>0</v>
      </c>
      <c r="AL2544" s="41"/>
      <c r="AM2544" s="41"/>
      <c r="AN2544" s="41">
        <f t="shared" si="547"/>
        <v>1900</v>
      </c>
      <c r="AO2544" s="41"/>
      <c r="AP2544" s="41"/>
      <c r="AQ2544" s="41"/>
      <c r="AR2544" s="42"/>
      <c r="AS2544" s="42"/>
      <c r="AU2544" s="43">
        <f t="shared" si="548"/>
        <v>0</v>
      </c>
    </row>
    <row r="2545" spans="1:47" ht="15" customHeight="1" x14ac:dyDescent="0.25">
      <c r="A2545" s="11"/>
      <c r="B2545" s="19">
        <v>2714</v>
      </c>
      <c r="C2545" s="74"/>
      <c r="D2545" s="77"/>
      <c r="E2545" s="78"/>
      <c r="F2545" s="78"/>
      <c r="G2545" s="80"/>
      <c r="H2545" s="49"/>
      <c r="I2545" s="79"/>
      <c r="J2545" s="27"/>
      <c r="K2545" s="27"/>
      <c r="L2545" s="79"/>
      <c r="M2545" s="81"/>
      <c r="N2545" s="29">
        <v>0</v>
      </c>
      <c r="O2545" s="30" t="str">
        <f>IF(G2545&lt;=$N$2,"",IF(F2545=[3]Pav.tvarkyklė!$B$13,"",IF(ISBLANK(R2545),"X","")))</f>
        <v/>
      </c>
      <c r="P2545" s="91"/>
      <c r="Q2545" s="63"/>
      <c r="R2545" s="63"/>
      <c r="S2545" s="63"/>
      <c r="T2545" s="63"/>
      <c r="U2545" s="34" t="str">
        <f>IFERROR(INDEX('[3]5.Grup_T'!$G$4:$G$22,MATCH('6.Turtas'!E2545,'[3]5.Grup_T'!$E$4:$E$22,0)),"0")</f>
        <v>0</v>
      </c>
      <c r="V2545" s="35">
        <f t="shared" si="549"/>
        <v>0</v>
      </c>
      <c r="W2545" s="35">
        <f>IF(NOT(ISBLANK(H2545)),(12-DATEDIF(H2545,'[3]1.Pradzia'!$D$13,"m")),0)</f>
        <v>0</v>
      </c>
      <c r="X2545" s="35">
        <f t="shared" si="550"/>
        <v>0</v>
      </c>
      <c r="Y2545" s="35">
        <f t="shared" si="546"/>
        <v>0</v>
      </c>
      <c r="Z2545" s="35">
        <f t="shared" si="558"/>
        <v>0</v>
      </c>
      <c r="AA2545" s="36">
        <f t="shared" si="551"/>
        <v>0</v>
      </c>
      <c r="AB2545" s="36">
        <f t="shared" si="552"/>
        <v>0</v>
      </c>
      <c r="AC2545" s="37">
        <f t="shared" si="553"/>
        <v>0</v>
      </c>
      <c r="AD2545" s="35">
        <f>IF(OR(YEAR(G2545)&lt;2019,O2545="X"),0,IF(ISBLANK(H2545),DATEDIF(G2545,'[3]1.Pradzia'!$D$13,"M"),DATEDIF(G2545,H2545,"m")))</f>
        <v>0</v>
      </c>
      <c r="AE2545" s="37">
        <f>IF(E2545='[3]5.Grup_T'!$E$20,0,IF(AD2545&lt;&gt;0,M2545/V2545*MIN(12,AD2545),0))</f>
        <v>0</v>
      </c>
      <c r="AF2545" s="37">
        <f t="shared" si="554"/>
        <v>0</v>
      </c>
      <c r="AG2545" s="37">
        <f t="shared" si="555"/>
        <v>0</v>
      </c>
      <c r="AH2545" s="37">
        <f t="shared" si="556"/>
        <v>0</v>
      </c>
      <c r="AI2545" s="35" t="str">
        <f t="shared" si="557"/>
        <v>Nusidėvėjęs</v>
      </c>
      <c r="AJ2545" s="38" t="str">
        <f>IF(AND(F2545&lt;&gt;[3]Pav.tvarkyklė!$B$12,F2545&lt;&gt;[3]Pav.tvarkyklė!$B$13),"GVTNT","X")</f>
        <v>GVTNT</v>
      </c>
      <c r="AK2545" s="39">
        <f t="shared" si="559"/>
        <v>0</v>
      </c>
      <c r="AL2545" s="41"/>
      <c r="AM2545" s="41"/>
      <c r="AN2545" s="41">
        <f t="shared" si="547"/>
        <v>1900</v>
      </c>
      <c r="AO2545" s="41"/>
      <c r="AP2545" s="41"/>
      <c r="AQ2545" s="41"/>
      <c r="AR2545" s="42"/>
      <c r="AS2545" s="42"/>
      <c r="AU2545" s="43">
        <f t="shared" si="548"/>
        <v>0</v>
      </c>
    </row>
    <row r="2546" spans="1:47" ht="15" customHeight="1" x14ac:dyDescent="0.25">
      <c r="A2546" s="11"/>
      <c r="B2546" s="19">
        <v>2715</v>
      </c>
      <c r="C2546" s="74"/>
      <c r="D2546" s="77"/>
      <c r="E2546" s="75"/>
      <c r="F2546" s="78"/>
      <c r="G2546" s="80"/>
      <c r="H2546" s="49"/>
      <c r="I2546" s="79"/>
      <c r="J2546" s="27"/>
      <c r="K2546" s="27"/>
      <c r="L2546" s="79"/>
      <c r="M2546" s="81"/>
      <c r="N2546" s="29">
        <v>0</v>
      </c>
      <c r="O2546" s="30" t="str">
        <f>IF(G2546&lt;=$N$2,"",IF(F2546=[3]Pav.tvarkyklė!$B$13,"",IF(ISBLANK(R2546),"X","")))</f>
        <v/>
      </c>
      <c r="P2546" s="91"/>
      <c r="Q2546" s="63"/>
      <c r="R2546" s="63"/>
      <c r="S2546" s="63"/>
      <c r="T2546" s="63"/>
      <c r="U2546" s="34" t="str">
        <f>IFERROR(INDEX('[3]5.Grup_T'!$G$4:$G$22,MATCH('6.Turtas'!E2546,'[3]5.Grup_T'!$E$4:$E$22,0)),"0")</f>
        <v>0</v>
      </c>
      <c r="V2546" s="35">
        <f t="shared" si="549"/>
        <v>0</v>
      </c>
      <c r="W2546" s="35">
        <f>IF(NOT(ISBLANK(H2546)),(12-DATEDIF(H2546,'[3]1.Pradzia'!$D$13,"m")),0)</f>
        <v>0</v>
      </c>
      <c r="X2546" s="35">
        <f t="shared" si="550"/>
        <v>0</v>
      </c>
      <c r="Y2546" s="35">
        <f t="shared" si="546"/>
        <v>0</v>
      </c>
      <c r="Z2546" s="35">
        <f t="shared" si="558"/>
        <v>0</v>
      </c>
      <c r="AA2546" s="36">
        <f t="shared" si="551"/>
        <v>0</v>
      </c>
      <c r="AB2546" s="36">
        <f t="shared" si="552"/>
        <v>0</v>
      </c>
      <c r="AC2546" s="37">
        <f t="shared" si="553"/>
        <v>0</v>
      </c>
      <c r="AD2546" s="35">
        <f>IF(OR(YEAR(G2546)&lt;2019,O2546="X"),0,IF(ISBLANK(H2546),DATEDIF(G2546,'[3]1.Pradzia'!$D$13,"M"),DATEDIF(G2546,H2546,"m")))</f>
        <v>0</v>
      </c>
      <c r="AE2546" s="37">
        <f>IF(E2546='[3]5.Grup_T'!$E$20,0,IF(AD2546&lt;&gt;0,M2546/V2546*MIN(12,AD2546),0))</f>
        <v>0</v>
      </c>
      <c r="AF2546" s="37">
        <f t="shared" si="554"/>
        <v>0</v>
      </c>
      <c r="AG2546" s="37">
        <f t="shared" si="555"/>
        <v>0</v>
      </c>
      <c r="AH2546" s="37">
        <f t="shared" si="556"/>
        <v>0</v>
      </c>
      <c r="AI2546" s="35" t="str">
        <f t="shared" si="557"/>
        <v>Nusidėvėjęs</v>
      </c>
      <c r="AJ2546" s="38" t="str">
        <f>IF(AND(F2546&lt;&gt;[3]Pav.tvarkyklė!$B$12,F2546&lt;&gt;[3]Pav.tvarkyklė!$B$13),"GVTNT","X")</f>
        <v>GVTNT</v>
      </c>
      <c r="AK2546" s="39">
        <f t="shared" si="559"/>
        <v>0</v>
      </c>
      <c r="AL2546" s="41"/>
      <c r="AM2546" s="41"/>
      <c r="AN2546" s="41">
        <f t="shared" si="547"/>
        <v>1900</v>
      </c>
      <c r="AO2546" s="41"/>
      <c r="AP2546" s="41"/>
      <c r="AQ2546" s="41"/>
      <c r="AR2546" s="42"/>
      <c r="AS2546" s="42"/>
      <c r="AU2546" s="43">
        <f t="shared" si="548"/>
        <v>0</v>
      </c>
    </row>
    <row r="2547" spans="1:47" ht="15" customHeight="1" x14ac:dyDescent="0.25">
      <c r="A2547" s="11"/>
      <c r="B2547" s="19">
        <v>2716</v>
      </c>
      <c r="C2547" s="74"/>
      <c r="D2547" s="77"/>
      <c r="E2547" s="78"/>
      <c r="F2547" s="78"/>
      <c r="G2547" s="80"/>
      <c r="H2547" s="49"/>
      <c r="I2547" s="79"/>
      <c r="J2547" s="27"/>
      <c r="K2547" s="27"/>
      <c r="L2547" s="79"/>
      <c r="M2547" s="81"/>
      <c r="N2547" s="29">
        <v>0</v>
      </c>
      <c r="O2547" s="30" t="str">
        <f>IF(G2547&lt;=$N$2,"",IF(F2547=[3]Pav.tvarkyklė!$B$13,"",IF(ISBLANK(R2547),"X","")))</f>
        <v/>
      </c>
      <c r="P2547" s="91"/>
      <c r="Q2547" s="63"/>
      <c r="R2547" s="63"/>
      <c r="S2547" s="63"/>
      <c r="T2547" s="63"/>
      <c r="U2547" s="34" t="str">
        <f>IFERROR(INDEX('[3]5.Grup_T'!$G$4:$G$22,MATCH('6.Turtas'!E2547,'[3]5.Grup_T'!$E$4:$E$22,0)),"0")</f>
        <v>0</v>
      </c>
      <c r="V2547" s="35">
        <f t="shared" si="549"/>
        <v>0</v>
      </c>
      <c r="W2547" s="35">
        <f>IF(NOT(ISBLANK(H2547)),(12-DATEDIF(H2547,'[3]1.Pradzia'!$D$13,"m")),0)</f>
        <v>0</v>
      </c>
      <c r="X2547" s="35">
        <f t="shared" si="550"/>
        <v>0</v>
      </c>
      <c r="Y2547" s="35">
        <f t="shared" si="546"/>
        <v>0</v>
      </c>
      <c r="Z2547" s="35">
        <f t="shared" si="558"/>
        <v>0</v>
      </c>
      <c r="AA2547" s="36">
        <f t="shared" si="551"/>
        <v>0</v>
      </c>
      <c r="AB2547" s="36">
        <f t="shared" si="552"/>
        <v>0</v>
      </c>
      <c r="AC2547" s="37">
        <f t="shared" si="553"/>
        <v>0</v>
      </c>
      <c r="AD2547" s="35">
        <f>IF(OR(YEAR(G2547)&lt;2019,O2547="X"),0,IF(ISBLANK(H2547),DATEDIF(G2547,'[3]1.Pradzia'!$D$13,"M"),DATEDIF(G2547,H2547,"m")))</f>
        <v>0</v>
      </c>
      <c r="AE2547" s="37">
        <f>IF(E2547='[3]5.Grup_T'!$E$20,0,IF(AD2547&lt;&gt;0,M2547/V2547*MIN(12,AD2547),0))</f>
        <v>0</v>
      </c>
      <c r="AF2547" s="37">
        <f t="shared" si="554"/>
        <v>0</v>
      </c>
      <c r="AG2547" s="37">
        <f t="shared" si="555"/>
        <v>0</v>
      </c>
      <c r="AH2547" s="37">
        <f t="shared" si="556"/>
        <v>0</v>
      </c>
      <c r="AI2547" s="35" t="str">
        <f t="shared" si="557"/>
        <v>Nusidėvėjęs</v>
      </c>
      <c r="AJ2547" s="38" t="str">
        <f>IF(AND(F2547&lt;&gt;[3]Pav.tvarkyklė!$B$12,F2547&lt;&gt;[3]Pav.tvarkyklė!$B$13),"GVTNT","X")</f>
        <v>GVTNT</v>
      </c>
      <c r="AK2547" s="39">
        <f t="shared" si="559"/>
        <v>0</v>
      </c>
      <c r="AL2547" s="41"/>
      <c r="AM2547" s="41"/>
      <c r="AN2547" s="41">
        <f t="shared" si="547"/>
        <v>1900</v>
      </c>
      <c r="AO2547" s="41"/>
      <c r="AP2547" s="41"/>
      <c r="AQ2547" s="41"/>
      <c r="AR2547" s="42"/>
      <c r="AS2547" s="42"/>
      <c r="AU2547" s="43">
        <f t="shared" si="548"/>
        <v>0</v>
      </c>
    </row>
    <row r="2548" spans="1:47" ht="15" customHeight="1" x14ac:dyDescent="0.25">
      <c r="A2548" s="11"/>
      <c r="B2548" s="19">
        <v>2717</v>
      </c>
      <c r="C2548" s="74"/>
      <c r="D2548" s="77"/>
      <c r="E2548" s="78"/>
      <c r="F2548" s="78"/>
      <c r="G2548" s="80"/>
      <c r="H2548" s="49"/>
      <c r="I2548" s="79"/>
      <c r="J2548" s="27"/>
      <c r="K2548" s="27"/>
      <c r="L2548" s="79"/>
      <c r="M2548" s="81"/>
      <c r="N2548" s="29">
        <v>0</v>
      </c>
      <c r="O2548" s="30" t="str">
        <f>IF(G2548&lt;=$N$2,"",IF(F2548=[3]Pav.tvarkyklė!$B$13,"",IF(ISBLANK(R2548),"X","")))</f>
        <v/>
      </c>
      <c r="P2548" s="91"/>
      <c r="Q2548" s="63"/>
      <c r="R2548" s="63"/>
      <c r="S2548" s="63"/>
      <c r="T2548" s="63"/>
      <c r="U2548" s="34" t="str">
        <f>IFERROR(INDEX('[3]5.Grup_T'!$G$4:$G$22,MATCH('6.Turtas'!E2548,'[3]5.Grup_T'!$E$4:$E$22,0)),"0")</f>
        <v>0</v>
      </c>
      <c r="V2548" s="35">
        <f t="shared" si="549"/>
        <v>0</v>
      </c>
      <c r="W2548" s="35">
        <f>IF(NOT(ISBLANK(H2548)),(12-DATEDIF(H2548,'[3]1.Pradzia'!$D$13,"m")),0)</f>
        <v>0</v>
      </c>
      <c r="X2548" s="35">
        <f t="shared" si="550"/>
        <v>0</v>
      </c>
      <c r="Y2548" s="35">
        <f t="shared" si="546"/>
        <v>0</v>
      </c>
      <c r="Z2548" s="35">
        <f t="shared" si="558"/>
        <v>0</v>
      </c>
      <c r="AA2548" s="36">
        <f t="shared" si="551"/>
        <v>0</v>
      </c>
      <c r="AB2548" s="36">
        <f t="shared" si="552"/>
        <v>0</v>
      </c>
      <c r="AC2548" s="37">
        <f t="shared" si="553"/>
        <v>0</v>
      </c>
      <c r="AD2548" s="35">
        <f>IF(OR(YEAR(G2548)&lt;2019,O2548="X"),0,IF(ISBLANK(H2548),DATEDIF(G2548,'[3]1.Pradzia'!$D$13,"M"),DATEDIF(G2548,H2548,"m")))</f>
        <v>0</v>
      </c>
      <c r="AE2548" s="37">
        <f>IF(E2548='[3]5.Grup_T'!$E$20,0,IF(AD2548&lt;&gt;0,M2548/V2548*MIN(12,AD2548),0))</f>
        <v>0</v>
      </c>
      <c r="AF2548" s="37">
        <f t="shared" si="554"/>
        <v>0</v>
      </c>
      <c r="AG2548" s="37">
        <f t="shared" si="555"/>
        <v>0</v>
      </c>
      <c r="AH2548" s="37">
        <f t="shared" si="556"/>
        <v>0</v>
      </c>
      <c r="AI2548" s="35" t="str">
        <f t="shared" si="557"/>
        <v>Nusidėvėjęs</v>
      </c>
      <c r="AJ2548" s="38" t="str">
        <f>IF(AND(F2548&lt;&gt;[3]Pav.tvarkyklė!$B$12,F2548&lt;&gt;[3]Pav.tvarkyklė!$B$13),"GVTNT","X")</f>
        <v>GVTNT</v>
      </c>
      <c r="AK2548" s="39">
        <f t="shared" si="559"/>
        <v>0</v>
      </c>
      <c r="AL2548" s="41"/>
      <c r="AM2548" s="41"/>
      <c r="AN2548" s="41">
        <f t="shared" si="547"/>
        <v>1900</v>
      </c>
      <c r="AO2548" s="41"/>
      <c r="AP2548" s="41"/>
      <c r="AQ2548" s="41"/>
      <c r="AR2548" s="42"/>
      <c r="AS2548" s="42"/>
      <c r="AU2548" s="43">
        <f t="shared" si="548"/>
        <v>0</v>
      </c>
    </row>
    <row r="2549" spans="1:47" ht="15" customHeight="1" x14ac:dyDescent="0.25">
      <c r="A2549" s="11"/>
      <c r="B2549" s="19">
        <v>2718</v>
      </c>
      <c r="C2549" s="74"/>
      <c r="D2549" s="77"/>
      <c r="E2549" s="75"/>
      <c r="F2549" s="78"/>
      <c r="G2549" s="80"/>
      <c r="H2549" s="49"/>
      <c r="I2549" s="79"/>
      <c r="J2549" s="27"/>
      <c r="K2549" s="27"/>
      <c r="L2549" s="79"/>
      <c r="M2549" s="81"/>
      <c r="N2549" s="29">
        <v>0</v>
      </c>
      <c r="O2549" s="30" t="str">
        <f>IF(G2549&lt;=$N$2,"",IF(F2549=[3]Pav.tvarkyklė!$B$13,"",IF(ISBLANK(R2549),"X","")))</f>
        <v/>
      </c>
      <c r="P2549" s="91"/>
      <c r="Q2549" s="63"/>
      <c r="R2549" s="63"/>
      <c r="S2549" s="63"/>
      <c r="T2549" s="63"/>
      <c r="U2549" s="34" t="str">
        <f>IFERROR(INDEX('[3]5.Grup_T'!$G$4:$G$22,MATCH('6.Turtas'!E2549,'[3]5.Grup_T'!$E$4:$E$22,0)),"0")</f>
        <v>0</v>
      </c>
      <c r="V2549" s="35">
        <f t="shared" si="549"/>
        <v>0</v>
      </c>
      <c r="W2549" s="35">
        <f>IF(NOT(ISBLANK(H2549)),(12-DATEDIF(H2549,'[3]1.Pradzia'!$D$13,"m")),0)</f>
        <v>0</v>
      </c>
      <c r="X2549" s="35">
        <f t="shared" si="550"/>
        <v>0</v>
      </c>
      <c r="Y2549" s="35">
        <f t="shared" si="546"/>
        <v>0</v>
      </c>
      <c r="Z2549" s="35">
        <f t="shared" si="558"/>
        <v>0</v>
      </c>
      <c r="AA2549" s="36">
        <f t="shared" si="551"/>
        <v>0</v>
      </c>
      <c r="AB2549" s="36">
        <f t="shared" si="552"/>
        <v>0</v>
      </c>
      <c r="AC2549" s="37">
        <f t="shared" si="553"/>
        <v>0</v>
      </c>
      <c r="AD2549" s="35">
        <f>IF(OR(YEAR(G2549)&lt;2019,O2549="X"),0,IF(ISBLANK(H2549),DATEDIF(G2549,'[3]1.Pradzia'!$D$13,"M"),DATEDIF(G2549,H2549,"m")))</f>
        <v>0</v>
      </c>
      <c r="AE2549" s="37">
        <f>IF(E2549='[3]5.Grup_T'!$E$20,0,IF(AD2549&lt;&gt;0,M2549/V2549*MIN(12,AD2549),0))</f>
        <v>0</v>
      </c>
      <c r="AF2549" s="37">
        <f t="shared" si="554"/>
        <v>0</v>
      </c>
      <c r="AG2549" s="37">
        <f t="shared" si="555"/>
        <v>0</v>
      </c>
      <c r="AH2549" s="37">
        <f t="shared" si="556"/>
        <v>0</v>
      </c>
      <c r="AI2549" s="35" t="str">
        <f t="shared" si="557"/>
        <v>Nusidėvėjęs</v>
      </c>
      <c r="AJ2549" s="38" t="str">
        <f>IF(AND(F2549&lt;&gt;[3]Pav.tvarkyklė!$B$12,F2549&lt;&gt;[3]Pav.tvarkyklė!$B$13),"GVTNT","X")</f>
        <v>GVTNT</v>
      </c>
      <c r="AK2549" s="39">
        <f t="shared" si="559"/>
        <v>0</v>
      </c>
      <c r="AL2549" s="41"/>
      <c r="AM2549" s="41"/>
      <c r="AN2549" s="41">
        <f t="shared" si="547"/>
        <v>1900</v>
      </c>
      <c r="AO2549" s="41"/>
      <c r="AP2549" s="41"/>
      <c r="AQ2549" s="41"/>
      <c r="AR2549" s="42"/>
      <c r="AS2549" s="42"/>
      <c r="AU2549" s="43">
        <f t="shared" si="548"/>
        <v>0</v>
      </c>
    </row>
    <row r="2550" spans="1:47" ht="15" customHeight="1" x14ac:dyDescent="0.25">
      <c r="A2550" s="11"/>
      <c r="B2550" s="19">
        <v>2719</v>
      </c>
      <c r="C2550" s="74"/>
      <c r="D2550" s="77"/>
      <c r="E2550" s="78"/>
      <c r="F2550" s="78"/>
      <c r="G2550" s="80"/>
      <c r="H2550" s="49"/>
      <c r="I2550" s="79"/>
      <c r="J2550" s="27"/>
      <c r="K2550" s="27"/>
      <c r="L2550" s="79"/>
      <c r="M2550" s="81"/>
      <c r="N2550" s="29">
        <v>0</v>
      </c>
      <c r="O2550" s="30" t="str">
        <f>IF(G2550&lt;=$N$2,"",IF(F2550=[3]Pav.tvarkyklė!$B$13,"",IF(ISBLANK(R2550),"X","")))</f>
        <v/>
      </c>
      <c r="P2550" s="91"/>
      <c r="Q2550" s="63"/>
      <c r="R2550" s="63"/>
      <c r="S2550" s="63"/>
      <c r="T2550" s="63"/>
      <c r="U2550" s="34" t="str">
        <f>IFERROR(INDEX('[3]5.Grup_T'!$G$4:$G$22,MATCH('6.Turtas'!E2550,'[3]5.Grup_T'!$E$4:$E$22,0)),"0")</f>
        <v>0</v>
      </c>
      <c r="V2550" s="35">
        <f t="shared" si="549"/>
        <v>0</v>
      </c>
      <c r="W2550" s="35">
        <f>IF(NOT(ISBLANK(H2550)),(12-DATEDIF(H2550,'[3]1.Pradzia'!$D$13,"m")),0)</f>
        <v>0</v>
      </c>
      <c r="X2550" s="35">
        <f t="shared" si="550"/>
        <v>0</v>
      </c>
      <c r="Y2550" s="35">
        <f t="shared" si="546"/>
        <v>0</v>
      </c>
      <c r="Z2550" s="35">
        <f t="shared" si="558"/>
        <v>0</v>
      </c>
      <c r="AA2550" s="36">
        <f t="shared" si="551"/>
        <v>0</v>
      </c>
      <c r="AB2550" s="36">
        <f t="shared" si="552"/>
        <v>0</v>
      </c>
      <c r="AC2550" s="37">
        <f t="shared" si="553"/>
        <v>0</v>
      </c>
      <c r="AD2550" s="35">
        <f>IF(OR(YEAR(G2550)&lt;2019,O2550="X"),0,IF(ISBLANK(H2550),DATEDIF(G2550,'[3]1.Pradzia'!$D$13,"M"),DATEDIF(G2550,H2550,"m")))</f>
        <v>0</v>
      </c>
      <c r="AE2550" s="37">
        <f>IF(E2550='[3]5.Grup_T'!$E$20,0,IF(AD2550&lt;&gt;0,M2550/V2550*MIN(12,AD2550),0))</f>
        <v>0</v>
      </c>
      <c r="AF2550" s="37">
        <f t="shared" si="554"/>
        <v>0</v>
      </c>
      <c r="AG2550" s="37">
        <f t="shared" si="555"/>
        <v>0</v>
      </c>
      <c r="AH2550" s="37">
        <f t="shared" si="556"/>
        <v>0</v>
      </c>
      <c r="AI2550" s="35" t="str">
        <f t="shared" si="557"/>
        <v>Nusidėvėjęs</v>
      </c>
      <c r="AJ2550" s="38" t="str">
        <f>IF(AND(F2550&lt;&gt;[3]Pav.tvarkyklė!$B$12,F2550&lt;&gt;[3]Pav.tvarkyklė!$B$13),"GVTNT","X")</f>
        <v>GVTNT</v>
      </c>
      <c r="AK2550" s="39">
        <f t="shared" si="559"/>
        <v>0</v>
      </c>
      <c r="AL2550" s="41"/>
      <c r="AM2550" s="41"/>
      <c r="AN2550" s="41">
        <f t="shared" si="547"/>
        <v>1900</v>
      </c>
      <c r="AO2550" s="41"/>
      <c r="AP2550" s="41"/>
      <c r="AQ2550" s="41"/>
      <c r="AR2550" s="42"/>
      <c r="AS2550" s="42"/>
      <c r="AU2550" s="43">
        <f t="shared" si="548"/>
        <v>0</v>
      </c>
    </row>
    <row r="2551" spans="1:47" ht="15" customHeight="1" x14ac:dyDescent="0.25">
      <c r="A2551" s="11"/>
      <c r="B2551" s="19">
        <v>2720</v>
      </c>
      <c r="C2551" s="74"/>
      <c r="D2551" s="77"/>
      <c r="E2551" s="78"/>
      <c r="F2551" s="78"/>
      <c r="G2551" s="80"/>
      <c r="H2551" s="49"/>
      <c r="I2551" s="79"/>
      <c r="J2551" s="27"/>
      <c r="K2551" s="27"/>
      <c r="L2551" s="79"/>
      <c r="M2551" s="81"/>
      <c r="N2551" s="29">
        <v>0</v>
      </c>
      <c r="O2551" s="30" t="str">
        <f>IF(G2551&lt;=$N$2,"",IF(F2551=[3]Pav.tvarkyklė!$B$13,"",IF(ISBLANK(R2551),"X","")))</f>
        <v/>
      </c>
      <c r="P2551" s="91"/>
      <c r="Q2551" s="63"/>
      <c r="R2551" s="63"/>
      <c r="S2551" s="63"/>
      <c r="T2551" s="63"/>
      <c r="U2551" s="34" t="str">
        <f>IFERROR(INDEX('[3]5.Grup_T'!$G$4:$G$22,MATCH('6.Turtas'!E2551,'[3]5.Grup_T'!$E$4:$E$22,0)),"0")</f>
        <v>0</v>
      </c>
      <c r="V2551" s="35">
        <f t="shared" si="549"/>
        <v>0</v>
      </c>
      <c r="W2551" s="35">
        <f>IF(NOT(ISBLANK(H2551)),(12-DATEDIF(H2551,'[3]1.Pradzia'!$D$13,"m")),0)</f>
        <v>0</v>
      </c>
      <c r="X2551" s="35">
        <f t="shared" si="550"/>
        <v>0</v>
      </c>
      <c r="Y2551" s="35">
        <f t="shared" ref="Y2551:Y2614" si="560">IF(YEAR(G2551)&gt;=2019,0,IF(Z2551&lt;=0,0,IF(W2551&lt;&gt;0,MIN(W2551,Z2551),MIN(12,Z2551))))</f>
        <v>0</v>
      </c>
      <c r="Z2551" s="35">
        <f t="shared" si="558"/>
        <v>0</v>
      </c>
      <c r="AA2551" s="36">
        <f t="shared" si="551"/>
        <v>0</v>
      </c>
      <c r="AB2551" s="36">
        <f t="shared" si="552"/>
        <v>0</v>
      </c>
      <c r="AC2551" s="37">
        <f t="shared" si="553"/>
        <v>0</v>
      </c>
      <c r="AD2551" s="35">
        <f>IF(OR(YEAR(G2551)&lt;2019,O2551="X"),0,IF(ISBLANK(H2551),DATEDIF(G2551,'[3]1.Pradzia'!$D$13,"M"),DATEDIF(G2551,H2551,"m")))</f>
        <v>0</v>
      </c>
      <c r="AE2551" s="37">
        <f>IF(E2551='[3]5.Grup_T'!$E$20,0,IF(AD2551&lt;&gt;0,M2551/V2551*MIN(12,AD2551),0))</f>
        <v>0</v>
      </c>
      <c r="AF2551" s="37">
        <f t="shared" si="554"/>
        <v>0</v>
      </c>
      <c r="AG2551" s="37">
        <f t="shared" si="555"/>
        <v>0</v>
      </c>
      <c r="AH2551" s="37">
        <f t="shared" si="556"/>
        <v>0</v>
      </c>
      <c r="AI2551" s="35" t="str">
        <f t="shared" si="557"/>
        <v>Nusidėvėjęs</v>
      </c>
      <c r="AJ2551" s="38" t="str">
        <f>IF(AND(F2551&lt;&gt;[3]Pav.tvarkyklė!$B$12,F2551&lt;&gt;[3]Pav.tvarkyklė!$B$13),"GVTNT","X")</f>
        <v>GVTNT</v>
      </c>
      <c r="AK2551" s="39">
        <f t="shared" si="559"/>
        <v>0</v>
      </c>
      <c r="AL2551" s="41"/>
      <c r="AM2551" s="41"/>
      <c r="AN2551" s="41">
        <f t="shared" si="547"/>
        <v>1900</v>
      </c>
      <c r="AO2551" s="41"/>
      <c r="AP2551" s="41"/>
      <c r="AQ2551" s="41"/>
      <c r="AR2551" s="42"/>
      <c r="AS2551" s="42"/>
      <c r="AU2551" s="43">
        <f t="shared" si="548"/>
        <v>0</v>
      </c>
    </row>
    <row r="2552" spans="1:47" ht="15" customHeight="1" x14ac:dyDescent="0.25">
      <c r="A2552" s="11"/>
      <c r="B2552" s="19">
        <v>2721</v>
      </c>
      <c r="C2552" s="74"/>
      <c r="D2552" s="77"/>
      <c r="E2552" s="78"/>
      <c r="F2552" s="78"/>
      <c r="G2552" s="80"/>
      <c r="H2552" s="49"/>
      <c r="I2552" s="79"/>
      <c r="J2552" s="27"/>
      <c r="K2552" s="27"/>
      <c r="L2552" s="79"/>
      <c r="M2552" s="81"/>
      <c r="N2552" s="29">
        <v>0</v>
      </c>
      <c r="O2552" s="30" t="str">
        <f>IF(G2552&lt;=$N$2,"",IF(F2552=[3]Pav.tvarkyklė!$B$13,"",IF(ISBLANK(R2552),"X","")))</f>
        <v/>
      </c>
      <c r="P2552" s="91"/>
      <c r="Q2552" s="63"/>
      <c r="R2552" s="63"/>
      <c r="S2552" s="63"/>
      <c r="T2552" s="63"/>
      <c r="U2552" s="34" t="str">
        <f>IFERROR(INDEX('[3]5.Grup_T'!$G$4:$G$22,MATCH('6.Turtas'!E2552,'[3]5.Grup_T'!$E$4:$E$22,0)),"0")</f>
        <v>0</v>
      </c>
      <c r="V2552" s="35">
        <f t="shared" si="549"/>
        <v>0</v>
      </c>
      <c r="W2552" s="35">
        <f>IF(NOT(ISBLANK(H2552)),(12-DATEDIF(H2552,'[3]1.Pradzia'!$D$13,"m")),0)</f>
        <v>0</v>
      </c>
      <c r="X2552" s="35">
        <f t="shared" si="550"/>
        <v>0</v>
      </c>
      <c r="Y2552" s="35">
        <f t="shared" si="560"/>
        <v>0</v>
      </c>
      <c r="Z2552" s="35">
        <f t="shared" si="558"/>
        <v>0</v>
      </c>
      <c r="AA2552" s="36">
        <f t="shared" si="551"/>
        <v>0</v>
      </c>
      <c r="AB2552" s="36">
        <f t="shared" si="552"/>
        <v>0</v>
      </c>
      <c r="AC2552" s="37">
        <f t="shared" si="553"/>
        <v>0</v>
      </c>
      <c r="AD2552" s="35">
        <f>IF(OR(YEAR(G2552)&lt;2019,O2552="X"),0,IF(ISBLANK(H2552),DATEDIF(G2552,'[3]1.Pradzia'!$D$13,"M"),DATEDIF(G2552,H2552,"m")))</f>
        <v>0</v>
      </c>
      <c r="AE2552" s="37">
        <f>IF(E2552='[3]5.Grup_T'!$E$20,0,IF(AD2552&lt;&gt;0,M2552/V2552*MIN(12,AD2552),0))</f>
        <v>0</v>
      </c>
      <c r="AF2552" s="37">
        <f t="shared" si="554"/>
        <v>0</v>
      </c>
      <c r="AG2552" s="37">
        <f t="shared" si="555"/>
        <v>0</v>
      </c>
      <c r="AH2552" s="37">
        <f t="shared" si="556"/>
        <v>0</v>
      </c>
      <c r="AI2552" s="35" t="str">
        <f t="shared" si="557"/>
        <v>Nusidėvėjęs</v>
      </c>
      <c r="AJ2552" s="38" t="str">
        <f>IF(AND(F2552&lt;&gt;[3]Pav.tvarkyklė!$B$12,F2552&lt;&gt;[3]Pav.tvarkyklė!$B$13),"GVTNT","X")</f>
        <v>GVTNT</v>
      </c>
      <c r="AK2552" s="39">
        <f t="shared" si="559"/>
        <v>0</v>
      </c>
      <c r="AL2552" s="41"/>
      <c r="AM2552" s="41"/>
      <c r="AN2552" s="41">
        <f t="shared" si="547"/>
        <v>1900</v>
      </c>
      <c r="AO2552" s="41"/>
      <c r="AP2552" s="41"/>
      <c r="AQ2552" s="41"/>
      <c r="AR2552" s="42"/>
      <c r="AS2552" s="42"/>
      <c r="AU2552" s="43">
        <f t="shared" si="548"/>
        <v>0</v>
      </c>
    </row>
    <row r="2553" spans="1:47" ht="15" customHeight="1" x14ac:dyDescent="0.25">
      <c r="A2553" s="11"/>
      <c r="B2553" s="19">
        <v>2722</v>
      </c>
      <c r="C2553" s="74"/>
      <c r="D2553" s="77"/>
      <c r="E2553" s="78"/>
      <c r="F2553" s="78"/>
      <c r="G2553" s="80"/>
      <c r="H2553" s="49"/>
      <c r="I2553" s="79"/>
      <c r="J2553" s="27"/>
      <c r="K2553" s="27"/>
      <c r="L2553" s="79"/>
      <c r="M2553" s="81"/>
      <c r="N2553" s="29">
        <v>0</v>
      </c>
      <c r="O2553" s="30" t="str">
        <f>IF(G2553&lt;=$N$2,"",IF(F2553=[3]Pav.tvarkyklė!$B$13,"",IF(ISBLANK(R2553),"X","")))</f>
        <v/>
      </c>
      <c r="P2553" s="91"/>
      <c r="Q2553" s="63"/>
      <c r="R2553" s="63"/>
      <c r="S2553" s="63"/>
      <c r="T2553" s="63"/>
      <c r="U2553" s="34" t="str">
        <f>IFERROR(INDEX('[3]5.Grup_T'!$G$4:$G$22,MATCH('6.Turtas'!E2553,'[3]5.Grup_T'!$E$4:$E$22,0)),"0")</f>
        <v>0</v>
      </c>
      <c r="V2553" s="35">
        <f t="shared" si="549"/>
        <v>0</v>
      </c>
      <c r="W2553" s="35">
        <f>IF(NOT(ISBLANK(H2553)),(12-DATEDIF(H2553,'[3]1.Pradzia'!$D$13,"m")),0)</f>
        <v>0</v>
      </c>
      <c r="X2553" s="35">
        <f t="shared" si="550"/>
        <v>0</v>
      </c>
      <c r="Y2553" s="35">
        <f t="shared" si="560"/>
        <v>0</v>
      </c>
      <c r="Z2553" s="35">
        <f t="shared" si="558"/>
        <v>0</v>
      </c>
      <c r="AA2553" s="36">
        <f t="shared" si="551"/>
        <v>0</v>
      </c>
      <c r="AB2553" s="36">
        <f t="shared" si="552"/>
        <v>0</v>
      </c>
      <c r="AC2553" s="37">
        <f t="shared" si="553"/>
        <v>0</v>
      </c>
      <c r="AD2553" s="35">
        <f>IF(OR(YEAR(G2553)&lt;2019,O2553="X"),0,IF(ISBLANK(H2553),DATEDIF(G2553,'[3]1.Pradzia'!$D$13,"M"),DATEDIF(G2553,H2553,"m")))</f>
        <v>0</v>
      </c>
      <c r="AE2553" s="37">
        <f>IF(E2553='[3]5.Grup_T'!$E$20,0,IF(AD2553&lt;&gt;0,M2553/V2553*MIN(12,AD2553),0))</f>
        <v>0</v>
      </c>
      <c r="AF2553" s="37">
        <f t="shared" si="554"/>
        <v>0</v>
      </c>
      <c r="AG2553" s="37">
        <f t="shared" si="555"/>
        <v>0</v>
      </c>
      <c r="AH2553" s="37">
        <f t="shared" si="556"/>
        <v>0</v>
      </c>
      <c r="AI2553" s="35" t="str">
        <f t="shared" si="557"/>
        <v>Nusidėvėjęs</v>
      </c>
      <c r="AJ2553" s="38" t="str">
        <f>IF(AND(F2553&lt;&gt;[3]Pav.tvarkyklė!$B$12,F2553&lt;&gt;[3]Pav.tvarkyklė!$B$13),"GVTNT","X")</f>
        <v>GVTNT</v>
      </c>
      <c r="AK2553" s="39">
        <f t="shared" si="559"/>
        <v>0</v>
      </c>
      <c r="AL2553" s="41"/>
      <c r="AM2553" s="41"/>
      <c r="AN2553" s="41">
        <f t="shared" si="547"/>
        <v>1900</v>
      </c>
      <c r="AO2553" s="41"/>
      <c r="AP2553" s="41"/>
      <c r="AQ2553" s="41"/>
      <c r="AR2553" s="42"/>
      <c r="AS2553" s="42"/>
      <c r="AU2553" s="43">
        <f t="shared" si="548"/>
        <v>0</v>
      </c>
    </row>
    <row r="2554" spans="1:47" ht="15" customHeight="1" x14ac:dyDescent="0.25">
      <c r="A2554" s="11"/>
      <c r="B2554" s="19">
        <v>2723</v>
      </c>
      <c r="C2554" s="74"/>
      <c r="D2554" s="77"/>
      <c r="E2554" s="75"/>
      <c r="F2554" s="78"/>
      <c r="G2554" s="80"/>
      <c r="H2554" s="49"/>
      <c r="I2554" s="79"/>
      <c r="J2554" s="27"/>
      <c r="K2554" s="27"/>
      <c r="L2554" s="79"/>
      <c r="M2554" s="81"/>
      <c r="N2554" s="29">
        <v>0</v>
      </c>
      <c r="O2554" s="30" t="str">
        <f>IF(G2554&lt;=$N$2,"",IF(F2554=[3]Pav.tvarkyklė!$B$13,"",IF(ISBLANK(R2554),"X","")))</f>
        <v/>
      </c>
      <c r="P2554" s="91"/>
      <c r="Q2554" s="63"/>
      <c r="R2554" s="63"/>
      <c r="S2554" s="63"/>
      <c r="T2554" s="63"/>
      <c r="U2554" s="34" t="str">
        <f>IFERROR(INDEX('[3]5.Grup_T'!$G$4:$G$22,MATCH('6.Turtas'!E2554,'[3]5.Grup_T'!$E$4:$E$22,0)),"0")</f>
        <v>0</v>
      </c>
      <c r="V2554" s="35">
        <f t="shared" si="549"/>
        <v>0</v>
      </c>
      <c r="W2554" s="35">
        <f>IF(NOT(ISBLANK(H2554)),(12-DATEDIF(H2554,'[3]1.Pradzia'!$D$13,"m")),0)</f>
        <v>0</v>
      </c>
      <c r="X2554" s="35">
        <f t="shared" si="550"/>
        <v>0</v>
      </c>
      <c r="Y2554" s="35">
        <f t="shared" si="560"/>
        <v>0</v>
      </c>
      <c r="Z2554" s="35">
        <f t="shared" si="558"/>
        <v>0</v>
      </c>
      <c r="AA2554" s="36">
        <f t="shared" si="551"/>
        <v>0</v>
      </c>
      <c r="AB2554" s="36">
        <f t="shared" si="552"/>
        <v>0</v>
      </c>
      <c r="AC2554" s="37">
        <f t="shared" si="553"/>
        <v>0</v>
      </c>
      <c r="AD2554" s="35">
        <f>IF(OR(YEAR(G2554)&lt;2019,O2554="X"),0,IF(ISBLANK(H2554),DATEDIF(G2554,'[3]1.Pradzia'!$D$13,"M"),DATEDIF(G2554,H2554,"m")))</f>
        <v>0</v>
      </c>
      <c r="AE2554" s="37">
        <f>IF(E2554='[3]5.Grup_T'!$E$20,0,IF(AD2554&lt;&gt;0,M2554/V2554*MIN(12,AD2554),0))</f>
        <v>0</v>
      </c>
      <c r="AF2554" s="37">
        <f t="shared" si="554"/>
        <v>0</v>
      </c>
      <c r="AG2554" s="37">
        <f t="shared" si="555"/>
        <v>0</v>
      </c>
      <c r="AH2554" s="37">
        <f t="shared" si="556"/>
        <v>0</v>
      </c>
      <c r="AI2554" s="35" t="str">
        <f t="shared" si="557"/>
        <v>Nusidėvėjęs</v>
      </c>
      <c r="AJ2554" s="38" t="str">
        <f>IF(AND(F2554&lt;&gt;[3]Pav.tvarkyklė!$B$12,F2554&lt;&gt;[3]Pav.tvarkyklė!$B$13),"GVTNT","X")</f>
        <v>GVTNT</v>
      </c>
      <c r="AK2554" s="39">
        <f t="shared" si="559"/>
        <v>0</v>
      </c>
      <c r="AL2554" s="41"/>
      <c r="AM2554" s="41"/>
      <c r="AN2554" s="41">
        <f t="shared" si="547"/>
        <v>1900</v>
      </c>
      <c r="AO2554" s="41"/>
      <c r="AP2554" s="41"/>
      <c r="AQ2554" s="41"/>
      <c r="AR2554" s="42"/>
      <c r="AS2554" s="42"/>
      <c r="AU2554" s="43">
        <f t="shared" si="548"/>
        <v>0</v>
      </c>
    </row>
    <row r="2555" spans="1:47" ht="15" customHeight="1" x14ac:dyDescent="0.25">
      <c r="A2555" s="11"/>
      <c r="B2555" s="19">
        <v>2724</v>
      </c>
      <c r="C2555" s="74"/>
      <c r="D2555" s="77"/>
      <c r="E2555" s="78"/>
      <c r="F2555" s="78"/>
      <c r="G2555" s="80"/>
      <c r="H2555" s="49"/>
      <c r="I2555" s="79"/>
      <c r="J2555" s="27"/>
      <c r="K2555" s="27"/>
      <c r="L2555" s="79"/>
      <c r="M2555" s="81"/>
      <c r="N2555" s="29">
        <v>0</v>
      </c>
      <c r="O2555" s="30" t="str">
        <f>IF(G2555&lt;=$N$2,"",IF(F2555=[3]Pav.tvarkyklė!$B$13,"",IF(ISBLANK(R2555),"X","")))</f>
        <v/>
      </c>
      <c r="P2555" s="91"/>
      <c r="Q2555" s="63"/>
      <c r="R2555" s="63"/>
      <c r="S2555" s="63"/>
      <c r="T2555" s="63"/>
      <c r="U2555" s="34" t="str">
        <f>IFERROR(INDEX('[3]5.Grup_T'!$G$4:$G$22,MATCH('6.Turtas'!E2555,'[3]5.Grup_T'!$E$4:$E$22,0)),"0")</f>
        <v>0</v>
      </c>
      <c r="V2555" s="35">
        <f t="shared" si="549"/>
        <v>0</v>
      </c>
      <c r="W2555" s="35">
        <f>IF(NOT(ISBLANK(H2555)),(12-DATEDIF(H2555,'[3]1.Pradzia'!$D$13,"m")),0)</f>
        <v>0</v>
      </c>
      <c r="X2555" s="35">
        <f t="shared" si="550"/>
        <v>0</v>
      </c>
      <c r="Y2555" s="35">
        <f t="shared" si="560"/>
        <v>0</v>
      </c>
      <c r="Z2555" s="35">
        <f t="shared" si="558"/>
        <v>0</v>
      </c>
      <c r="AA2555" s="36">
        <f t="shared" si="551"/>
        <v>0</v>
      </c>
      <c r="AB2555" s="36">
        <f t="shared" si="552"/>
        <v>0</v>
      </c>
      <c r="AC2555" s="37">
        <f t="shared" si="553"/>
        <v>0</v>
      </c>
      <c r="AD2555" s="35">
        <f>IF(OR(YEAR(G2555)&lt;2019,O2555="X"),0,IF(ISBLANK(H2555),DATEDIF(G2555,'[3]1.Pradzia'!$D$13,"M"),DATEDIF(G2555,H2555,"m")))</f>
        <v>0</v>
      </c>
      <c r="AE2555" s="37">
        <f>IF(E2555='[3]5.Grup_T'!$E$20,0,IF(AD2555&lt;&gt;0,M2555/V2555*MIN(12,AD2555),0))</f>
        <v>0</v>
      </c>
      <c r="AF2555" s="37">
        <f t="shared" si="554"/>
        <v>0</v>
      </c>
      <c r="AG2555" s="37">
        <f t="shared" si="555"/>
        <v>0</v>
      </c>
      <c r="AH2555" s="37">
        <f t="shared" si="556"/>
        <v>0</v>
      </c>
      <c r="AI2555" s="35" t="str">
        <f t="shared" si="557"/>
        <v>Nusidėvėjęs</v>
      </c>
      <c r="AJ2555" s="38" t="str">
        <f>IF(AND(F2555&lt;&gt;[3]Pav.tvarkyklė!$B$12,F2555&lt;&gt;[3]Pav.tvarkyklė!$B$13),"GVTNT","X")</f>
        <v>GVTNT</v>
      </c>
      <c r="AK2555" s="39">
        <f t="shared" si="559"/>
        <v>0</v>
      </c>
      <c r="AL2555" s="41"/>
      <c r="AM2555" s="41"/>
      <c r="AN2555" s="41">
        <f t="shared" si="547"/>
        <v>1900</v>
      </c>
      <c r="AO2555" s="41"/>
      <c r="AP2555" s="41"/>
      <c r="AQ2555" s="41"/>
      <c r="AR2555" s="42"/>
      <c r="AS2555" s="42"/>
      <c r="AU2555" s="43">
        <f t="shared" si="548"/>
        <v>0</v>
      </c>
    </row>
    <row r="2556" spans="1:47" ht="15" customHeight="1" x14ac:dyDescent="0.25">
      <c r="A2556" s="11"/>
      <c r="B2556" s="19">
        <v>2725</v>
      </c>
      <c r="C2556" s="74"/>
      <c r="D2556" s="77"/>
      <c r="E2556" s="78"/>
      <c r="F2556" s="78"/>
      <c r="G2556" s="80"/>
      <c r="H2556" s="49"/>
      <c r="I2556" s="79"/>
      <c r="J2556" s="27"/>
      <c r="K2556" s="27"/>
      <c r="L2556" s="79"/>
      <c r="M2556" s="81"/>
      <c r="N2556" s="29">
        <v>0</v>
      </c>
      <c r="O2556" s="30" t="str">
        <f>IF(G2556&lt;=$N$2,"",IF(F2556=[3]Pav.tvarkyklė!$B$13,"",IF(ISBLANK(R2556),"X","")))</f>
        <v/>
      </c>
      <c r="P2556" s="91"/>
      <c r="Q2556" s="63"/>
      <c r="R2556" s="63"/>
      <c r="S2556" s="63"/>
      <c r="T2556" s="63"/>
      <c r="U2556" s="34" t="str">
        <f>IFERROR(INDEX('[3]5.Grup_T'!$G$4:$G$22,MATCH('6.Turtas'!E2556,'[3]5.Grup_T'!$E$4:$E$22,0)),"0")</f>
        <v>0</v>
      </c>
      <c r="V2556" s="35">
        <f t="shared" si="549"/>
        <v>0</v>
      </c>
      <c r="W2556" s="35">
        <f>IF(NOT(ISBLANK(H2556)),(12-DATEDIF(H2556,'[3]1.Pradzia'!$D$13,"m")),0)</f>
        <v>0</v>
      </c>
      <c r="X2556" s="35">
        <f t="shared" si="550"/>
        <v>0</v>
      </c>
      <c r="Y2556" s="35">
        <f t="shared" si="560"/>
        <v>0</v>
      </c>
      <c r="Z2556" s="35">
        <f t="shared" si="558"/>
        <v>0</v>
      </c>
      <c r="AA2556" s="36">
        <f t="shared" si="551"/>
        <v>0</v>
      </c>
      <c r="AB2556" s="36">
        <f t="shared" si="552"/>
        <v>0</v>
      </c>
      <c r="AC2556" s="37">
        <f t="shared" si="553"/>
        <v>0</v>
      </c>
      <c r="AD2556" s="35">
        <f>IF(OR(YEAR(G2556)&lt;2019,O2556="X"),0,IF(ISBLANK(H2556),DATEDIF(G2556,'[3]1.Pradzia'!$D$13,"M"),DATEDIF(G2556,H2556,"m")))</f>
        <v>0</v>
      </c>
      <c r="AE2556" s="37">
        <f>IF(E2556='[3]5.Grup_T'!$E$20,0,IF(AD2556&lt;&gt;0,M2556/V2556*MIN(12,AD2556),0))</f>
        <v>0</v>
      </c>
      <c r="AF2556" s="37">
        <f t="shared" si="554"/>
        <v>0</v>
      </c>
      <c r="AG2556" s="37">
        <f t="shared" si="555"/>
        <v>0</v>
      </c>
      <c r="AH2556" s="37">
        <f t="shared" si="556"/>
        <v>0</v>
      </c>
      <c r="AI2556" s="35" t="str">
        <f t="shared" si="557"/>
        <v>Nusidėvėjęs</v>
      </c>
      <c r="AJ2556" s="38" t="str">
        <f>IF(AND(F2556&lt;&gt;[3]Pav.tvarkyklė!$B$12,F2556&lt;&gt;[3]Pav.tvarkyklė!$B$13),"GVTNT","X")</f>
        <v>GVTNT</v>
      </c>
      <c r="AK2556" s="39">
        <f t="shared" si="559"/>
        <v>0</v>
      </c>
      <c r="AL2556" s="41"/>
      <c r="AM2556" s="41"/>
      <c r="AN2556" s="41">
        <f t="shared" si="547"/>
        <v>1900</v>
      </c>
      <c r="AO2556" s="41"/>
      <c r="AP2556" s="41"/>
      <c r="AQ2556" s="41"/>
      <c r="AR2556" s="42"/>
      <c r="AS2556" s="42"/>
      <c r="AU2556" s="43">
        <f t="shared" si="548"/>
        <v>0</v>
      </c>
    </row>
    <row r="2557" spans="1:47" ht="15" customHeight="1" x14ac:dyDescent="0.25">
      <c r="A2557" s="11"/>
      <c r="B2557" s="19">
        <v>2726</v>
      </c>
      <c r="C2557" s="74"/>
      <c r="D2557" s="77"/>
      <c r="E2557" s="78"/>
      <c r="F2557" s="78"/>
      <c r="G2557" s="80"/>
      <c r="H2557" s="49"/>
      <c r="I2557" s="79"/>
      <c r="J2557" s="27"/>
      <c r="K2557" s="27"/>
      <c r="L2557" s="79"/>
      <c r="M2557" s="81"/>
      <c r="N2557" s="29">
        <v>0</v>
      </c>
      <c r="O2557" s="30" t="str">
        <f>IF(G2557&lt;=$N$2,"",IF(F2557=[3]Pav.tvarkyklė!$B$13,"",IF(ISBLANK(R2557),"X","")))</f>
        <v/>
      </c>
      <c r="P2557" s="91"/>
      <c r="Q2557" s="63"/>
      <c r="R2557" s="63"/>
      <c r="S2557" s="63"/>
      <c r="T2557" s="63"/>
      <c r="U2557" s="34" t="str">
        <f>IFERROR(INDEX('[3]5.Grup_T'!$G$4:$G$22,MATCH('6.Turtas'!E2557,'[3]5.Grup_T'!$E$4:$E$22,0)),"0")</f>
        <v>0</v>
      </c>
      <c r="V2557" s="35">
        <f t="shared" si="549"/>
        <v>0</v>
      </c>
      <c r="W2557" s="35">
        <f>IF(NOT(ISBLANK(H2557)),(12-DATEDIF(H2557,'[3]1.Pradzia'!$D$13,"m")),0)</f>
        <v>0</v>
      </c>
      <c r="X2557" s="35">
        <f t="shared" si="550"/>
        <v>0</v>
      </c>
      <c r="Y2557" s="35">
        <f t="shared" si="560"/>
        <v>0</v>
      </c>
      <c r="Z2557" s="35">
        <f t="shared" si="558"/>
        <v>0</v>
      </c>
      <c r="AA2557" s="36">
        <f t="shared" si="551"/>
        <v>0</v>
      </c>
      <c r="AB2557" s="36">
        <f t="shared" si="552"/>
        <v>0</v>
      </c>
      <c r="AC2557" s="37">
        <f t="shared" si="553"/>
        <v>0</v>
      </c>
      <c r="AD2557" s="35">
        <f>IF(OR(YEAR(G2557)&lt;2019,O2557="X"),0,IF(ISBLANK(H2557),DATEDIF(G2557,'[3]1.Pradzia'!$D$13,"M"),DATEDIF(G2557,H2557,"m")))</f>
        <v>0</v>
      </c>
      <c r="AE2557" s="37">
        <f>IF(E2557='[3]5.Grup_T'!$E$20,0,IF(AD2557&lt;&gt;0,M2557/V2557*MIN(12,AD2557),0))</f>
        <v>0</v>
      </c>
      <c r="AF2557" s="37">
        <f t="shared" si="554"/>
        <v>0</v>
      </c>
      <c r="AG2557" s="37">
        <f t="shared" si="555"/>
        <v>0</v>
      </c>
      <c r="AH2557" s="37">
        <f t="shared" si="556"/>
        <v>0</v>
      </c>
      <c r="AI2557" s="35" t="str">
        <f t="shared" si="557"/>
        <v>Nusidėvėjęs</v>
      </c>
      <c r="AJ2557" s="38" t="str">
        <f>IF(AND(F2557&lt;&gt;[3]Pav.tvarkyklė!$B$12,F2557&lt;&gt;[3]Pav.tvarkyklė!$B$13),"GVTNT","X")</f>
        <v>GVTNT</v>
      </c>
      <c r="AK2557" s="39">
        <f t="shared" si="559"/>
        <v>0</v>
      </c>
      <c r="AL2557" s="41"/>
      <c r="AM2557" s="41"/>
      <c r="AN2557" s="41">
        <f t="shared" si="547"/>
        <v>1900</v>
      </c>
      <c r="AO2557" s="41"/>
      <c r="AP2557" s="41"/>
      <c r="AQ2557" s="41"/>
      <c r="AR2557" s="42"/>
      <c r="AS2557" s="42"/>
      <c r="AU2557" s="43">
        <f t="shared" si="548"/>
        <v>0</v>
      </c>
    </row>
    <row r="2558" spans="1:47" ht="15" customHeight="1" x14ac:dyDescent="0.25">
      <c r="A2558" s="11"/>
      <c r="B2558" s="19">
        <v>2727</v>
      </c>
      <c r="C2558" s="74"/>
      <c r="D2558" s="77"/>
      <c r="E2558" s="78"/>
      <c r="F2558" s="78"/>
      <c r="G2558" s="80"/>
      <c r="H2558" s="49"/>
      <c r="I2558" s="79"/>
      <c r="J2558" s="27"/>
      <c r="K2558" s="27"/>
      <c r="L2558" s="79"/>
      <c r="M2558" s="81"/>
      <c r="N2558" s="29">
        <v>0</v>
      </c>
      <c r="O2558" s="30" t="str">
        <f>IF(G2558&lt;=$N$2,"",IF(F2558=[3]Pav.tvarkyklė!$B$13,"",IF(ISBLANK(R2558),"X","")))</f>
        <v/>
      </c>
      <c r="P2558" s="91"/>
      <c r="Q2558" s="63"/>
      <c r="R2558" s="63"/>
      <c r="S2558" s="63"/>
      <c r="T2558" s="63"/>
      <c r="U2558" s="34" t="str">
        <f>IFERROR(INDEX('[3]5.Grup_T'!$G$4:$G$22,MATCH('6.Turtas'!E2558,'[3]5.Grup_T'!$E$4:$E$22,0)),"0")</f>
        <v>0</v>
      </c>
      <c r="V2558" s="35">
        <f t="shared" si="549"/>
        <v>0</v>
      </c>
      <c r="W2558" s="35">
        <f>IF(NOT(ISBLANK(H2558)),(12-DATEDIF(H2558,'[3]1.Pradzia'!$D$13,"m")),0)</f>
        <v>0</v>
      </c>
      <c r="X2558" s="35">
        <f t="shared" si="550"/>
        <v>0</v>
      </c>
      <c r="Y2558" s="35">
        <f t="shared" si="560"/>
        <v>0</v>
      </c>
      <c r="Z2558" s="35">
        <f t="shared" si="558"/>
        <v>0</v>
      </c>
      <c r="AA2558" s="36">
        <f t="shared" si="551"/>
        <v>0</v>
      </c>
      <c r="AB2558" s="36">
        <f t="shared" si="552"/>
        <v>0</v>
      </c>
      <c r="AC2558" s="37">
        <f t="shared" si="553"/>
        <v>0</v>
      </c>
      <c r="AD2558" s="35">
        <f>IF(OR(YEAR(G2558)&lt;2019,O2558="X"),0,IF(ISBLANK(H2558),DATEDIF(G2558,'[3]1.Pradzia'!$D$13,"M"),DATEDIF(G2558,H2558,"m")))</f>
        <v>0</v>
      </c>
      <c r="AE2558" s="37">
        <f>IF(E2558='[3]5.Grup_T'!$E$20,0,IF(AD2558&lt;&gt;0,M2558/V2558*MIN(12,AD2558),0))</f>
        <v>0</v>
      </c>
      <c r="AF2558" s="37">
        <f t="shared" si="554"/>
        <v>0</v>
      </c>
      <c r="AG2558" s="37">
        <f t="shared" si="555"/>
        <v>0</v>
      </c>
      <c r="AH2558" s="37">
        <f t="shared" si="556"/>
        <v>0</v>
      </c>
      <c r="AI2558" s="35" t="str">
        <f t="shared" si="557"/>
        <v>Nusidėvėjęs</v>
      </c>
      <c r="AJ2558" s="38" t="str">
        <f>IF(AND(F2558&lt;&gt;[3]Pav.tvarkyklė!$B$12,F2558&lt;&gt;[3]Pav.tvarkyklė!$B$13),"GVTNT","X")</f>
        <v>GVTNT</v>
      </c>
      <c r="AK2558" s="39">
        <f t="shared" si="559"/>
        <v>0</v>
      </c>
      <c r="AL2558" s="41"/>
      <c r="AM2558" s="41"/>
      <c r="AN2558" s="41">
        <f t="shared" si="547"/>
        <v>1900</v>
      </c>
      <c r="AO2558" s="41"/>
      <c r="AP2558" s="41"/>
      <c r="AQ2558" s="41"/>
      <c r="AR2558" s="42"/>
      <c r="AS2558" s="42"/>
      <c r="AU2558" s="43">
        <f t="shared" si="548"/>
        <v>0</v>
      </c>
    </row>
    <row r="2559" spans="1:47" ht="15" customHeight="1" x14ac:dyDescent="0.25">
      <c r="A2559" s="11"/>
      <c r="B2559" s="19">
        <v>2728</v>
      </c>
      <c r="C2559" s="74"/>
      <c r="D2559" s="77"/>
      <c r="E2559" s="78"/>
      <c r="F2559" s="78"/>
      <c r="G2559" s="80"/>
      <c r="H2559" s="49"/>
      <c r="I2559" s="79"/>
      <c r="J2559" s="27"/>
      <c r="K2559" s="27"/>
      <c r="L2559" s="79"/>
      <c r="M2559" s="81"/>
      <c r="N2559" s="29">
        <v>0</v>
      </c>
      <c r="O2559" s="30" t="str">
        <f>IF(G2559&lt;=$N$2,"",IF(F2559=[3]Pav.tvarkyklė!$B$13,"",IF(ISBLANK(R2559),"X","")))</f>
        <v/>
      </c>
      <c r="P2559" s="91"/>
      <c r="Q2559" s="63"/>
      <c r="R2559" s="63"/>
      <c r="S2559" s="63"/>
      <c r="T2559" s="63"/>
      <c r="U2559" s="34" t="str">
        <f>IFERROR(INDEX('[3]5.Grup_T'!$G$4:$G$22,MATCH('6.Turtas'!E2559,'[3]5.Grup_T'!$E$4:$E$22,0)),"0")</f>
        <v>0</v>
      </c>
      <c r="V2559" s="35">
        <f t="shared" si="549"/>
        <v>0</v>
      </c>
      <c r="W2559" s="35">
        <f>IF(NOT(ISBLANK(H2559)),(12-DATEDIF(H2559,'[3]1.Pradzia'!$D$13,"m")),0)</f>
        <v>0</v>
      </c>
      <c r="X2559" s="35">
        <f t="shared" si="550"/>
        <v>0</v>
      </c>
      <c r="Y2559" s="35">
        <f t="shared" si="560"/>
        <v>0</v>
      </c>
      <c r="Z2559" s="35">
        <f t="shared" si="558"/>
        <v>0</v>
      </c>
      <c r="AA2559" s="36">
        <f t="shared" si="551"/>
        <v>0</v>
      </c>
      <c r="AB2559" s="36">
        <f t="shared" si="552"/>
        <v>0</v>
      </c>
      <c r="AC2559" s="37">
        <f t="shared" si="553"/>
        <v>0</v>
      </c>
      <c r="AD2559" s="35">
        <f>IF(OR(YEAR(G2559)&lt;2019,O2559="X"),0,IF(ISBLANK(H2559),DATEDIF(G2559,'[3]1.Pradzia'!$D$13,"M"),DATEDIF(G2559,H2559,"m")))</f>
        <v>0</v>
      </c>
      <c r="AE2559" s="37">
        <f>IF(E2559='[3]5.Grup_T'!$E$20,0,IF(AD2559&lt;&gt;0,M2559/V2559*MIN(12,AD2559),0))</f>
        <v>0</v>
      </c>
      <c r="AF2559" s="37">
        <f t="shared" si="554"/>
        <v>0</v>
      </c>
      <c r="AG2559" s="37">
        <f t="shared" si="555"/>
        <v>0</v>
      </c>
      <c r="AH2559" s="37">
        <f t="shared" si="556"/>
        <v>0</v>
      </c>
      <c r="AI2559" s="35" t="str">
        <f t="shared" si="557"/>
        <v>Nusidėvėjęs</v>
      </c>
      <c r="AJ2559" s="38" t="str">
        <f>IF(AND(F2559&lt;&gt;[3]Pav.tvarkyklė!$B$12,F2559&lt;&gt;[3]Pav.tvarkyklė!$B$13),"GVTNT","X")</f>
        <v>GVTNT</v>
      </c>
      <c r="AK2559" s="39">
        <f t="shared" si="559"/>
        <v>0</v>
      </c>
      <c r="AL2559" s="41"/>
      <c r="AM2559" s="41"/>
      <c r="AN2559" s="41">
        <f t="shared" si="547"/>
        <v>1900</v>
      </c>
      <c r="AO2559" s="41"/>
      <c r="AP2559" s="41"/>
      <c r="AQ2559" s="41"/>
      <c r="AR2559" s="42"/>
      <c r="AS2559" s="42"/>
      <c r="AU2559" s="43">
        <f t="shared" si="548"/>
        <v>0</v>
      </c>
    </row>
    <row r="2560" spans="1:47" ht="15" customHeight="1" x14ac:dyDescent="0.25">
      <c r="A2560" s="11"/>
      <c r="B2560" s="19">
        <v>2729</v>
      </c>
      <c r="C2560" s="74"/>
      <c r="D2560" s="77"/>
      <c r="E2560" s="78"/>
      <c r="F2560" s="78"/>
      <c r="G2560" s="80"/>
      <c r="H2560" s="49"/>
      <c r="I2560" s="79"/>
      <c r="J2560" s="27"/>
      <c r="K2560" s="27"/>
      <c r="L2560" s="79"/>
      <c r="M2560" s="81"/>
      <c r="N2560" s="29">
        <v>0</v>
      </c>
      <c r="O2560" s="30" t="str">
        <f>IF(G2560&lt;=$N$2,"",IF(F2560=[3]Pav.tvarkyklė!$B$13,"",IF(ISBLANK(R2560),"X","")))</f>
        <v/>
      </c>
      <c r="P2560" s="91"/>
      <c r="Q2560" s="63"/>
      <c r="R2560" s="63"/>
      <c r="S2560" s="63"/>
      <c r="T2560" s="63"/>
      <c r="U2560" s="34" t="str">
        <f>IFERROR(INDEX('[3]5.Grup_T'!$G$4:$G$22,MATCH('6.Turtas'!E2560,'[3]5.Grup_T'!$E$4:$E$22,0)),"0")</f>
        <v>0</v>
      </c>
      <c r="V2560" s="35">
        <f t="shared" si="549"/>
        <v>0</v>
      </c>
      <c r="W2560" s="35">
        <f>IF(NOT(ISBLANK(H2560)),(12-DATEDIF(H2560,'[3]1.Pradzia'!$D$13,"m")),0)</f>
        <v>0</v>
      </c>
      <c r="X2560" s="35">
        <f t="shared" si="550"/>
        <v>0</v>
      </c>
      <c r="Y2560" s="35">
        <f t="shared" si="560"/>
        <v>0</v>
      </c>
      <c r="Z2560" s="35">
        <f t="shared" si="558"/>
        <v>0</v>
      </c>
      <c r="AA2560" s="36">
        <f t="shared" si="551"/>
        <v>0</v>
      </c>
      <c r="AB2560" s="36">
        <f t="shared" si="552"/>
        <v>0</v>
      </c>
      <c r="AC2560" s="37">
        <f t="shared" si="553"/>
        <v>0</v>
      </c>
      <c r="AD2560" s="35">
        <f>IF(OR(YEAR(G2560)&lt;2019,O2560="X"),0,IF(ISBLANK(H2560),DATEDIF(G2560,'[3]1.Pradzia'!$D$13,"M"),DATEDIF(G2560,H2560,"m")))</f>
        <v>0</v>
      </c>
      <c r="AE2560" s="37">
        <f>IF(E2560='[3]5.Grup_T'!$E$20,0,IF(AD2560&lt;&gt;0,M2560/V2560*MIN(12,AD2560),0))</f>
        <v>0</v>
      </c>
      <c r="AF2560" s="37">
        <f t="shared" si="554"/>
        <v>0</v>
      </c>
      <c r="AG2560" s="37">
        <f t="shared" si="555"/>
        <v>0</v>
      </c>
      <c r="AH2560" s="37">
        <f t="shared" si="556"/>
        <v>0</v>
      </c>
      <c r="AI2560" s="35" t="str">
        <f t="shared" si="557"/>
        <v>Nusidėvėjęs</v>
      </c>
      <c r="AJ2560" s="38" t="str">
        <f>IF(AND(F2560&lt;&gt;[3]Pav.tvarkyklė!$B$12,F2560&lt;&gt;[3]Pav.tvarkyklė!$B$13),"GVTNT","X")</f>
        <v>GVTNT</v>
      </c>
      <c r="AK2560" s="39">
        <f t="shared" si="559"/>
        <v>0</v>
      </c>
      <c r="AL2560" s="41"/>
      <c r="AM2560" s="41"/>
      <c r="AN2560" s="41">
        <f t="shared" si="547"/>
        <v>1900</v>
      </c>
      <c r="AO2560" s="41"/>
      <c r="AP2560" s="41"/>
      <c r="AQ2560" s="41"/>
      <c r="AR2560" s="42"/>
      <c r="AS2560" s="42"/>
      <c r="AU2560" s="43">
        <f t="shared" si="548"/>
        <v>0</v>
      </c>
    </row>
    <row r="2561" spans="1:47" ht="15" customHeight="1" x14ac:dyDescent="0.25">
      <c r="A2561" s="11"/>
      <c r="B2561" s="19">
        <v>2730</v>
      </c>
      <c r="C2561" s="74"/>
      <c r="D2561" s="77"/>
      <c r="E2561" s="78"/>
      <c r="F2561" s="78"/>
      <c r="G2561" s="80"/>
      <c r="H2561" s="49"/>
      <c r="I2561" s="79"/>
      <c r="J2561" s="27"/>
      <c r="K2561" s="27"/>
      <c r="L2561" s="79"/>
      <c r="M2561" s="81"/>
      <c r="N2561" s="29">
        <v>0</v>
      </c>
      <c r="O2561" s="30" t="str">
        <f>IF(G2561&lt;=$N$2,"",IF(F2561=[3]Pav.tvarkyklė!$B$13,"",IF(ISBLANK(R2561),"X","")))</f>
        <v/>
      </c>
      <c r="P2561" s="91"/>
      <c r="Q2561" s="63"/>
      <c r="R2561" s="63"/>
      <c r="S2561" s="63"/>
      <c r="T2561" s="63"/>
      <c r="U2561" s="34" t="str">
        <f>IFERROR(INDEX('[3]5.Grup_T'!$G$4:$G$22,MATCH('6.Turtas'!E2561,'[3]5.Grup_T'!$E$4:$E$22,0)),"0")</f>
        <v>0</v>
      </c>
      <c r="V2561" s="35">
        <f t="shared" si="549"/>
        <v>0</v>
      </c>
      <c r="W2561" s="35">
        <f>IF(NOT(ISBLANK(H2561)),(12-DATEDIF(H2561,'[3]1.Pradzia'!$D$13,"m")),0)</f>
        <v>0</v>
      </c>
      <c r="X2561" s="35">
        <f t="shared" si="550"/>
        <v>0</v>
      </c>
      <c r="Y2561" s="35">
        <f t="shared" si="560"/>
        <v>0</v>
      </c>
      <c r="Z2561" s="35">
        <f t="shared" si="558"/>
        <v>0</v>
      </c>
      <c r="AA2561" s="36">
        <f t="shared" si="551"/>
        <v>0</v>
      </c>
      <c r="AB2561" s="36">
        <f t="shared" si="552"/>
        <v>0</v>
      </c>
      <c r="AC2561" s="37">
        <f t="shared" si="553"/>
        <v>0</v>
      </c>
      <c r="AD2561" s="35">
        <f>IF(OR(YEAR(G2561)&lt;2019,O2561="X"),0,IF(ISBLANK(H2561),DATEDIF(G2561,'[3]1.Pradzia'!$D$13,"M"),DATEDIF(G2561,H2561,"m")))</f>
        <v>0</v>
      </c>
      <c r="AE2561" s="37">
        <f>IF(E2561='[3]5.Grup_T'!$E$20,0,IF(AD2561&lt;&gt;0,M2561/V2561*MIN(12,AD2561),0))</f>
        <v>0</v>
      </c>
      <c r="AF2561" s="37">
        <f t="shared" si="554"/>
        <v>0</v>
      </c>
      <c r="AG2561" s="37">
        <f t="shared" si="555"/>
        <v>0</v>
      </c>
      <c r="AH2561" s="37">
        <f t="shared" si="556"/>
        <v>0</v>
      </c>
      <c r="AI2561" s="35" t="str">
        <f t="shared" si="557"/>
        <v>Nusidėvėjęs</v>
      </c>
      <c r="AJ2561" s="38" t="str">
        <f>IF(AND(F2561&lt;&gt;[3]Pav.tvarkyklė!$B$12,F2561&lt;&gt;[3]Pav.tvarkyklė!$B$13),"GVTNT","X")</f>
        <v>GVTNT</v>
      </c>
      <c r="AK2561" s="39">
        <f t="shared" si="559"/>
        <v>0</v>
      </c>
      <c r="AL2561" s="41"/>
      <c r="AM2561" s="41"/>
      <c r="AN2561" s="41">
        <f t="shared" si="547"/>
        <v>1900</v>
      </c>
      <c r="AO2561" s="41"/>
      <c r="AP2561" s="41"/>
      <c r="AQ2561" s="41"/>
      <c r="AR2561" s="42"/>
      <c r="AS2561" s="42"/>
      <c r="AU2561" s="43">
        <f t="shared" si="548"/>
        <v>0</v>
      </c>
    </row>
    <row r="2562" spans="1:47" ht="15" customHeight="1" x14ac:dyDescent="0.25">
      <c r="A2562" s="11"/>
      <c r="B2562" s="19">
        <v>2731</v>
      </c>
      <c r="C2562" s="74"/>
      <c r="D2562" s="77"/>
      <c r="E2562" s="75"/>
      <c r="F2562" s="78"/>
      <c r="G2562" s="80"/>
      <c r="H2562" s="49"/>
      <c r="I2562" s="79"/>
      <c r="J2562" s="27"/>
      <c r="K2562" s="27"/>
      <c r="L2562" s="79"/>
      <c r="M2562" s="81"/>
      <c r="N2562" s="29">
        <v>0</v>
      </c>
      <c r="O2562" s="30" t="str">
        <f>IF(G2562&lt;=$N$2,"",IF(F2562=[3]Pav.tvarkyklė!$B$13,"",IF(ISBLANK(R2562),"X","")))</f>
        <v/>
      </c>
      <c r="P2562" s="91"/>
      <c r="Q2562" s="63"/>
      <c r="R2562" s="63"/>
      <c r="S2562" s="63"/>
      <c r="T2562" s="63"/>
      <c r="U2562" s="34" t="str">
        <f>IFERROR(INDEX('[3]5.Grup_T'!$G$4:$G$22,MATCH('6.Turtas'!E2562,'[3]5.Grup_T'!$E$4:$E$22,0)),"0")</f>
        <v>0</v>
      </c>
      <c r="V2562" s="35">
        <f t="shared" si="549"/>
        <v>0</v>
      </c>
      <c r="W2562" s="35">
        <f>IF(NOT(ISBLANK(H2562)),(12-DATEDIF(H2562,'[3]1.Pradzia'!$D$13,"m")),0)</f>
        <v>0</v>
      </c>
      <c r="X2562" s="35">
        <f t="shared" si="550"/>
        <v>0</v>
      </c>
      <c r="Y2562" s="35">
        <f t="shared" si="560"/>
        <v>0</v>
      </c>
      <c r="Z2562" s="35">
        <f t="shared" si="558"/>
        <v>0</v>
      </c>
      <c r="AA2562" s="36">
        <f t="shared" si="551"/>
        <v>0</v>
      </c>
      <c r="AB2562" s="36">
        <f t="shared" si="552"/>
        <v>0</v>
      </c>
      <c r="AC2562" s="37">
        <f t="shared" si="553"/>
        <v>0</v>
      </c>
      <c r="AD2562" s="35">
        <f>IF(OR(YEAR(G2562)&lt;2019,O2562="X"),0,IF(ISBLANK(H2562),DATEDIF(G2562,'[3]1.Pradzia'!$D$13,"M"),DATEDIF(G2562,H2562,"m")))</f>
        <v>0</v>
      </c>
      <c r="AE2562" s="37">
        <f>IF(E2562='[3]5.Grup_T'!$E$20,0,IF(AD2562&lt;&gt;0,M2562/V2562*MIN(12,AD2562),0))</f>
        <v>0</v>
      </c>
      <c r="AF2562" s="37">
        <f t="shared" si="554"/>
        <v>0</v>
      </c>
      <c r="AG2562" s="37">
        <f t="shared" si="555"/>
        <v>0</v>
      </c>
      <c r="AH2562" s="37">
        <f t="shared" si="556"/>
        <v>0</v>
      </c>
      <c r="AI2562" s="35" t="str">
        <f t="shared" si="557"/>
        <v>Nusidėvėjęs</v>
      </c>
      <c r="AJ2562" s="38" t="str">
        <f>IF(AND(F2562&lt;&gt;[3]Pav.tvarkyklė!$B$12,F2562&lt;&gt;[3]Pav.tvarkyklė!$B$13),"GVTNT","X")</f>
        <v>GVTNT</v>
      </c>
      <c r="AK2562" s="39">
        <f t="shared" si="559"/>
        <v>0</v>
      </c>
      <c r="AL2562" s="41"/>
      <c r="AM2562" s="41"/>
      <c r="AN2562" s="41">
        <f t="shared" si="547"/>
        <v>1900</v>
      </c>
      <c r="AO2562" s="41"/>
      <c r="AP2562" s="41"/>
      <c r="AQ2562" s="41"/>
      <c r="AR2562" s="42"/>
      <c r="AS2562" s="42"/>
      <c r="AU2562" s="43">
        <f t="shared" si="548"/>
        <v>0</v>
      </c>
    </row>
    <row r="2563" spans="1:47" ht="15" customHeight="1" x14ac:dyDescent="0.25">
      <c r="A2563" s="11"/>
      <c r="B2563" s="19">
        <v>2732</v>
      </c>
      <c r="C2563" s="74"/>
      <c r="D2563" s="77"/>
      <c r="E2563" s="78"/>
      <c r="F2563" s="78"/>
      <c r="G2563" s="80"/>
      <c r="H2563" s="49"/>
      <c r="I2563" s="79"/>
      <c r="J2563" s="27"/>
      <c r="K2563" s="27"/>
      <c r="L2563" s="79"/>
      <c r="M2563" s="81"/>
      <c r="N2563" s="29">
        <v>0</v>
      </c>
      <c r="O2563" s="30" t="str">
        <f>IF(G2563&lt;=$N$2,"",IF(F2563=[3]Pav.tvarkyklė!$B$13,"",IF(ISBLANK(R2563),"X","")))</f>
        <v/>
      </c>
      <c r="P2563" s="91"/>
      <c r="Q2563" s="63"/>
      <c r="R2563" s="63"/>
      <c r="S2563" s="63"/>
      <c r="T2563" s="63"/>
      <c r="U2563" s="34" t="str">
        <f>IFERROR(INDEX('[3]5.Grup_T'!$G$4:$G$22,MATCH('6.Turtas'!E2563,'[3]5.Grup_T'!$E$4:$E$22,0)),"0")</f>
        <v>0</v>
      </c>
      <c r="V2563" s="35">
        <f t="shared" si="549"/>
        <v>0</v>
      </c>
      <c r="W2563" s="35">
        <f>IF(NOT(ISBLANK(H2563)),(12-DATEDIF(H2563,'[3]1.Pradzia'!$D$13,"m")),0)</f>
        <v>0</v>
      </c>
      <c r="X2563" s="35">
        <f t="shared" si="550"/>
        <v>0</v>
      </c>
      <c r="Y2563" s="35">
        <f t="shared" si="560"/>
        <v>0</v>
      </c>
      <c r="Z2563" s="35">
        <f t="shared" si="558"/>
        <v>0</v>
      </c>
      <c r="AA2563" s="36">
        <f t="shared" si="551"/>
        <v>0</v>
      </c>
      <c r="AB2563" s="36">
        <f t="shared" si="552"/>
        <v>0</v>
      </c>
      <c r="AC2563" s="37">
        <f t="shared" si="553"/>
        <v>0</v>
      </c>
      <c r="AD2563" s="35">
        <f>IF(OR(YEAR(G2563)&lt;2019,O2563="X"),0,IF(ISBLANK(H2563),DATEDIF(G2563,'[3]1.Pradzia'!$D$13,"M"),DATEDIF(G2563,H2563,"m")))</f>
        <v>0</v>
      </c>
      <c r="AE2563" s="37">
        <f>IF(E2563='[3]5.Grup_T'!$E$20,0,IF(AD2563&lt;&gt;0,M2563/V2563*MIN(12,AD2563),0))</f>
        <v>0</v>
      </c>
      <c r="AF2563" s="37">
        <f t="shared" si="554"/>
        <v>0</v>
      </c>
      <c r="AG2563" s="37">
        <f t="shared" si="555"/>
        <v>0</v>
      </c>
      <c r="AH2563" s="37">
        <f t="shared" si="556"/>
        <v>0</v>
      </c>
      <c r="AI2563" s="35" t="str">
        <f t="shared" si="557"/>
        <v>Nusidėvėjęs</v>
      </c>
      <c r="AJ2563" s="38" t="str">
        <f>IF(AND(F2563&lt;&gt;[3]Pav.tvarkyklė!$B$12,F2563&lt;&gt;[3]Pav.tvarkyklė!$B$13),"GVTNT","X")</f>
        <v>GVTNT</v>
      </c>
      <c r="AK2563" s="39">
        <f t="shared" si="559"/>
        <v>0</v>
      </c>
      <c r="AL2563" s="41"/>
      <c r="AM2563" s="41"/>
      <c r="AN2563" s="41">
        <f t="shared" si="547"/>
        <v>1900</v>
      </c>
      <c r="AO2563" s="41"/>
      <c r="AP2563" s="41"/>
      <c r="AQ2563" s="41"/>
      <c r="AR2563" s="42"/>
      <c r="AS2563" s="42"/>
      <c r="AU2563" s="43">
        <f t="shared" si="548"/>
        <v>0</v>
      </c>
    </row>
    <row r="2564" spans="1:47" ht="15" customHeight="1" x14ac:dyDescent="0.25">
      <c r="A2564" s="11"/>
      <c r="B2564" s="19">
        <v>2733</v>
      </c>
      <c r="C2564" s="74"/>
      <c r="D2564" s="77"/>
      <c r="E2564" s="78"/>
      <c r="F2564" s="78"/>
      <c r="G2564" s="80"/>
      <c r="H2564" s="49"/>
      <c r="I2564" s="79"/>
      <c r="J2564" s="27"/>
      <c r="K2564" s="27"/>
      <c r="L2564" s="79"/>
      <c r="M2564" s="81"/>
      <c r="N2564" s="29">
        <v>0</v>
      </c>
      <c r="O2564" s="30" t="str">
        <f>IF(G2564&lt;=$N$2,"",IF(F2564=[3]Pav.tvarkyklė!$B$13,"",IF(ISBLANK(R2564),"X","")))</f>
        <v/>
      </c>
      <c r="P2564" s="91"/>
      <c r="Q2564" s="63"/>
      <c r="R2564" s="63"/>
      <c r="S2564" s="63"/>
      <c r="T2564" s="63"/>
      <c r="U2564" s="34" t="str">
        <f>IFERROR(INDEX('[3]5.Grup_T'!$G$4:$G$22,MATCH('6.Turtas'!E2564,'[3]5.Grup_T'!$E$4:$E$22,0)),"0")</f>
        <v>0</v>
      </c>
      <c r="V2564" s="35">
        <f t="shared" si="549"/>
        <v>0</v>
      </c>
      <c r="W2564" s="35">
        <f>IF(NOT(ISBLANK(H2564)),(12-DATEDIF(H2564,'[3]1.Pradzia'!$D$13,"m")),0)</f>
        <v>0</v>
      </c>
      <c r="X2564" s="35">
        <f t="shared" si="550"/>
        <v>0</v>
      </c>
      <c r="Y2564" s="35">
        <f t="shared" si="560"/>
        <v>0</v>
      </c>
      <c r="Z2564" s="35">
        <f t="shared" si="558"/>
        <v>0</v>
      </c>
      <c r="AA2564" s="36">
        <f t="shared" si="551"/>
        <v>0</v>
      </c>
      <c r="AB2564" s="36">
        <f t="shared" si="552"/>
        <v>0</v>
      </c>
      <c r="AC2564" s="37">
        <f t="shared" si="553"/>
        <v>0</v>
      </c>
      <c r="AD2564" s="35">
        <f>IF(OR(YEAR(G2564)&lt;2019,O2564="X"),0,IF(ISBLANK(H2564),DATEDIF(G2564,'[3]1.Pradzia'!$D$13,"M"),DATEDIF(G2564,H2564,"m")))</f>
        <v>0</v>
      </c>
      <c r="AE2564" s="37">
        <f>IF(E2564='[3]5.Grup_T'!$E$20,0,IF(AD2564&lt;&gt;0,M2564/V2564*MIN(12,AD2564),0))</f>
        <v>0</v>
      </c>
      <c r="AF2564" s="37">
        <f t="shared" si="554"/>
        <v>0</v>
      </c>
      <c r="AG2564" s="37">
        <f t="shared" si="555"/>
        <v>0</v>
      </c>
      <c r="AH2564" s="37">
        <f t="shared" si="556"/>
        <v>0</v>
      </c>
      <c r="AI2564" s="35" t="str">
        <f t="shared" si="557"/>
        <v>Nusidėvėjęs</v>
      </c>
      <c r="AJ2564" s="38" t="str">
        <f>IF(AND(F2564&lt;&gt;[3]Pav.tvarkyklė!$B$12,F2564&lt;&gt;[3]Pav.tvarkyklė!$B$13),"GVTNT","X")</f>
        <v>GVTNT</v>
      </c>
      <c r="AK2564" s="39">
        <f t="shared" si="559"/>
        <v>0</v>
      </c>
      <c r="AL2564" s="41"/>
      <c r="AM2564" s="41"/>
      <c r="AN2564" s="41">
        <f t="shared" si="547"/>
        <v>1900</v>
      </c>
      <c r="AO2564" s="41"/>
      <c r="AP2564" s="41"/>
      <c r="AQ2564" s="41"/>
      <c r="AR2564" s="42"/>
      <c r="AS2564" s="42"/>
      <c r="AU2564" s="43">
        <f t="shared" si="548"/>
        <v>0</v>
      </c>
    </row>
    <row r="2565" spans="1:47" ht="15" customHeight="1" x14ac:dyDescent="0.25">
      <c r="A2565" s="11"/>
      <c r="B2565" s="19">
        <v>2734</v>
      </c>
      <c r="C2565" s="74"/>
      <c r="D2565" s="77"/>
      <c r="E2565" s="78"/>
      <c r="F2565" s="78"/>
      <c r="G2565" s="80"/>
      <c r="H2565" s="49"/>
      <c r="I2565" s="79"/>
      <c r="J2565" s="27"/>
      <c r="K2565" s="27"/>
      <c r="L2565" s="79"/>
      <c r="M2565" s="81"/>
      <c r="N2565" s="29">
        <v>0</v>
      </c>
      <c r="O2565" s="30" t="str">
        <f>IF(G2565&lt;=$N$2,"",IF(F2565=[3]Pav.tvarkyklė!$B$13,"",IF(ISBLANK(R2565),"X","")))</f>
        <v/>
      </c>
      <c r="P2565" s="91"/>
      <c r="Q2565" s="63"/>
      <c r="R2565" s="63"/>
      <c r="S2565" s="63"/>
      <c r="T2565" s="63"/>
      <c r="U2565" s="34" t="str">
        <f>IFERROR(INDEX('[3]5.Grup_T'!$G$4:$G$22,MATCH('6.Turtas'!E2565,'[3]5.Grup_T'!$E$4:$E$22,0)),"0")</f>
        <v>0</v>
      </c>
      <c r="V2565" s="35">
        <f t="shared" si="549"/>
        <v>0</v>
      </c>
      <c r="W2565" s="35">
        <f>IF(NOT(ISBLANK(H2565)),(12-DATEDIF(H2565,'[3]1.Pradzia'!$D$13,"m")),0)</f>
        <v>0</v>
      </c>
      <c r="X2565" s="35">
        <f t="shared" si="550"/>
        <v>0</v>
      </c>
      <c r="Y2565" s="35">
        <f t="shared" si="560"/>
        <v>0</v>
      </c>
      <c r="Z2565" s="35">
        <f t="shared" si="558"/>
        <v>0</v>
      </c>
      <c r="AA2565" s="36">
        <f t="shared" si="551"/>
        <v>0</v>
      </c>
      <c r="AB2565" s="36">
        <f t="shared" si="552"/>
        <v>0</v>
      </c>
      <c r="AC2565" s="37">
        <f t="shared" si="553"/>
        <v>0</v>
      </c>
      <c r="AD2565" s="35">
        <f>IF(OR(YEAR(G2565)&lt;2019,O2565="X"),0,IF(ISBLANK(H2565),DATEDIF(G2565,'[3]1.Pradzia'!$D$13,"M"),DATEDIF(G2565,H2565,"m")))</f>
        <v>0</v>
      </c>
      <c r="AE2565" s="37">
        <f>IF(E2565='[3]5.Grup_T'!$E$20,0,IF(AD2565&lt;&gt;0,M2565/V2565*MIN(12,AD2565),0))</f>
        <v>0</v>
      </c>
      <c r="AF2565" s="37">
        <f t="shared" si="554"/>
        <v>0</v>
      </c>
      <c r="AG2565" s="37">
        <f t="shared" si="555"/>
        <v>0</v>
      </c>
      <c r="AH2565" s="37">
        <f t="shared" si="556"/>
        <v>0</v>
      </c>
      <c r="AI2565" s="35" t="str">
        <f t="shared" si="557"/>
        <v>Nusidėvėjęs</v>
      </c>
      <c r="AJ2565" s="38" t="str">
        <f>IF(AND(F2565&lt;&gt;[3]Pav.tvarkyklė!$B$12,F2565&lt;&gt;[3]Pav.tvarkyklė!$B$13),"GVTNT","X")</f>
        <v>GVTNT</v>
      </c>
      <c r="AK2565" s="39">
        <f t="shared" si="559"/>
        <v>0</v>
      </c>
      <c r="AL2565" s="41"/>
      <c r="AM2565" s="41"/>
      <c r="AN2565" s="41">
        <f t="shared" ref="AN2565:AN2628" si="561">YEAR(G2565)</f>
        <v>1900</v>
      </c>
      <c r="AO2565" s="41"/>
      <c r="AP2565" s="41"/>
      <c r="AQ2565" s="41"/>
      <c r="AR2565" s="42"/>
      <c r="AS2565" s="42"/>
      <c r="AU2565" s="43">
        <f t="shared" ref="AU2565:AU2628" si="562">AF2565-AT2565</f>
        <v>0</v>
      </c>
    </row>
    <row r="2566" spans="1:47" ht="15" customHeight="1" x14ac:dyDescent="0.25">
      <c r="A2566" s="11"/>
      <c r="B2566" s="19">
        <v>2735</v>
      </c>
      <c r="C2566" s="74"/>
      <c r="D2566" s="77"/>
      <c r="E2566" s="78"/>
      <c r="F2566" s="78"/>
      <c r="G2566" s="80"/>
      <c r="H2566" s="49"/>
      <c r="I2566" s="79"/>
      <c r="J2566" s="27"/>
      <c r="K2566" s="27"/>
      <c r="L2566" s="79"/>
      <c r="M2566" s="81"/>
      <c r="N2566" s="29">
        <v>0</v>
      </c>
      <c r="O2566" s="30" t="str">
        <f>IF(G2566&lt;=$N$2,"",IF(F2566=[3]Pav.tvarkyklė!$B$13,"",IF(ISBLANK(R2566),"X","")))</f>
        <v/>
      </c>
      <c r="P2566" s="91"/>
      <c r="Q2566" s="63"/>
      <c r="R2566" s="63"/>
      <c r="S2566" s="63"/>
      <c r="T2566" s="63"/>
      <c r="U2566" s="34" t="str">
        <f>IFERROR(INDEX('[3]5.Grup_T'!$G$4:$G$22,MATCH('6.Turtas'!E2566,'[3]5.Grup_T'!$E$4:$E$22,0)),"0")</f>
        <v>0</v>
      </c>
      <c r="V2566" s="35">
        <f t="shared" si="549"/>
        <v>0</v>
      </c>
      <c r="W2566" s="35">
        <f>IF(NOT(ISBLANK(H2566)),(12-DATEDIF(H2566,'[3]1.Pradzia'!$D$13,"m")),0)</f>
        <v>0</v>
      </c>
      <c r="X2566" s="35">
        <f t="shared" si="550"/>
        <v>0</v>
      </c>
      <c r="Y2566" s="35">
        <f t="shared" si="560"/>
        <v>0</v>
      </c>
      <c r="Z2566" s="35">
        <f t="shared" si="558"/>
        <v>0</v>
      </c>
      <c r="AA2566" s="36">
        <f t="shared" si="551"/>
        <v>0</v>
      </c>
      <c r="AB2566" s="36">
        <f t="shared" si="552"/>
        <v>0</v>
      </c>
      <c r="AC2566" s="37">
        <f t="shared" si="553"/>
        <v>0</v>
      </c>
      <c r="AD2566" s="35">
        <f>IF(OR(YEAR(G2566)&lt;2019,O2566="X"),0,IF(ISBLANK(H2566),DATEDIF(G2566,'[3]1.Pradzia'!$D$13,"M"),DATEDIF(G2566,H2566,"m")))</f>
        <v>0</v>
      </c>
      <c r="AE2566" s="37">
        <f>IF(E2566='[3]5.Grup_T'!$E$20,0,IF(AD2566&lt;&gt;0,M2566/V2566*MIN(12,AD2566),0))</f>
        <v>0</v>
      </c>
      <c r="AF2566" s="37">
        <f t="shared" si="554"/>
        <v>0</v>
      </c>
      <c r="AG2566" s="37">
        <f t="shared" si="555"/>
        <v>0</v>
      </c>
      <c r="AH2566" s="37">
        <f t="shared" si="556"/>
        <v>0</v>
      </c>
      <c r="AI2566" s="35" t="str">
        <f t="shared" si="557"/>
        <v>Nusidėvėjęs</v>
      </c>
      <c r="AJ2566" s="38" t="str">
        <f>IF(AND(F2566&lt;&gt;[3]Pav.tvarkyklė!$B$12,F2566&lt;&gt;[3]Pav.tvarkyklė!$B$13),"GVTNT","X")</f>
        <v>GVTNT</v>
      </c>
      <c r="AK2566" s="39">
        <f t="shared" si="559"/>
        <v>0</v>
      </c>
      <c r="AL2566" s="41"/>
      <c r="AM2566" s="41"/>
      <c r="AN2566" s="41">
        <f t="shared" si="561"/>
        <v>1900</v>
      </c>
      <c r="AO2566" s="41"/>
      <c r="AP2566" s="41"/>
      <c r="AQ2566" s="41"/>
      <c r="AR2566" s="42"/>
      <c r="AS2566" s="42"/>
      <c r="AU2566" s="43">
        <f t="shared" si="562"/>
        <v>0</v>
      </c>
    </row>
    <row r="2567" spans="1:47" ht="15" customHeight="1" x14ac:dyDescent="0.25">
      <c r="A2567" s="11"/>
      <c r="B2567" s="19">
        <v>2736</v>
      </c>
      <c r="C2567" s="74"/>
      <c r="D2567" s="77"/>
      <c r="E2567" s="78"/>
      <c r="F2567" s="78"/>
      <c r="G2567" s="80"/>
      <c r="H2567" s="49"/>
      <c r="I2567" s="79"/>
      <c r="J2567" s="27"/>
      <c r="K2567" s="27"/>
      <c r="L2567" s="79"/>
      <c r="M2567" s="81"/>
      <c r="N2567" s="29">
        <v>0</v>
      </c>
      <c r="O2567" s="30" t="str">
        <f>IF(G2567&lt;=$N$2,"",IF(F2567=[3]Pav.tvarkyklė!$B$13,"",IF(ISBLANK(R2567),"X","")))</f>
        <v/>
      </c>
      <c r="P2567" s="91"/>
      <c r="Q2567" s="63"/>
      <c r="R2567" s="63"/>
      <c r="S2567" s="63"/>
      <c r="T2567" s="63"/>
      <c r="U2567" s="34" t="str">
        <f>IFERROR(INDEX('[3]5.Grup_T'!$G$4:$G$22,MATCH('6.Turtas'!E2567,'[3]5.Grup_T'!$E$4:$E$22,0)),"0")</f>
        <v>0</v>
      </c>
      <c r="V2567" s="35">
        <f t="shared" si="549"/>
        <v>0</v>
      </c>
      <c r="W2567" s="35">
        <f>IF(NOT(ISBLANK(H2567)),(12-DATEDIF(H2567,'[3]1.Pradzia'!$D$13,"m")),0)</f>
        <v>0</v>
      </c>
      <c r="X2567" s="35">
        <f t="shared" si="550"/>
        <v>0</v>
      </c>
      <c r="Y2567" s="35">
        <f t="shared" si="560"/>
        <v>0</v>
      </c>
      <c r="Z2567" s="35">
        <f t="shared" si="558"/>
        <v>0</v>
      </c>
      <c r="AA2567" s="36">
        <f t="shared" si="551"/>
        <v>0</v>
      </c>
      <c r="AB2567" s="36">
        <f t="shared" si="552"/>
        <v>0</v>
      </c>
      <c r="AC2567" s="37">
        <f t="shared" si="553"/>
        <v>0</v>
      </c>
      <c r="AD2567" s="35">
        <f>IF(OR(YEAR(G2567)&lt;2019,O2567="X"),0,IF(ISBLANK(H2567),DATEDIF(G2567,'[3]1.Pradzia'!$D$13,"M"),DATEDIF(G2567,H2567,"m")))</f>
        <v>0</v>
      </c>
      <c r="AE2567" s="37">
        <f>IF(E2567='[3]5.Grup_T'!$E$20,0,IF(AD2567&lt;&gt;0,M2567/V2567*MIN(12,AD2567),0))</f>
        <v>0</v>
      </c>
      <c r="AF2567" s="37">
        <f t="shared" si="554"/>
        <v>0</v>
      </c>
      <c r="AG2567" s="37">
        <f t="shared" si="555"/>
        <v>0</v>
      </c>
      <c r="AH2567" s="37">
        <f t="shared" si="556"/>
        <v>0</v>
      </c>
      <c r="AI2567" s="35" t="str">
        <f t="shared" si="557"/>
        <v>Nusidėvėjęs</v>
      </c>
      <c r="AJ2567" s="38" t="str">
        <f>IF(AND(F2567&lt;&gt;[3]Pav.tvarkyklė!$B$12,F2567&lt;&gt;[3]Pav.tvarkyklė!$B$13),"GVTNT","X")</f>
        <v>GVTNT</v>
      </c>
      <c r="AK2567" s="39">
        <f t="shared" si="559"/>
        <v>0</v>
      </c>
      <c r="AL2567" s="41"/>
      <c r="AM2567" s="41"/>
      <c r="AN2567" s="41">
        <f t="shared" si="561"/>
        <v>1900</v>
      </c>
      <c r="AO2567" s="41"/>
      <c r="AP2567" s="41"/>
      <c r="AQ2567" s="41"/>
      <c r="AR2567" s="42"/>
      <c r="AS2567" s="42"/>
      <c r="AU2567" s="43">
        <f t="shared" si="562"/>
        <v>0</v>
      </c>
    </row>
    <row r="2568" spans="1:47" ht="15" customHeight="1" x14ac:dyDescent="0.25">
      <c r="A2568" s="11"/>
      <c r="B2568" s="19">
        <v>2737</v>
      </c>
      <c r="C2568" s="74"/>
      <c r="D2568" s="77"/>
      <c r="E2568" s="78"/>
      <c r="F2568" s="78"/>
      <c r="G2568" s="80"/>
      <c r="H2568" s="49"/>
      <c r="I2568" s="79"/>
      <c r="J2568" s="27"/>
      <c r="K2568" s="27"/>
      <c r="L2568" s="79"/>
      <c r="M2568" s="81"/>
      <c r="N2568" s="29">
        <v>0</v>
      </c>
      <c r="O2568" s="30" t="str">
        <f>IF(G2568&lt;=$N$2,"",IF(F2568=[3]Pav.tvarkyklė!$B$13,"",IF(ISBLANK(R2568),"X","")))</f>
        <v/>
      </c>
      <c r="P2568" s="91"/>
      <c r="Q2568" s="63"/>
      <c r="R2568" s="63"/>
      <c r="S2568" s="63"/>
      <c r="T2568" s="63"/>
      <c r="U2568" s="34" t="str">
        <f>IFERROR(INDEX('[3]5.Grup_T'!$G$4:$G$22,MATCH('6.Turtas'!E2568,'[3]5.Grup_T'!$E$4:$E$22,0)),"0")</f>
        <v>0</v>
      </c>
      <c r="V2568" s="35">
        <f t="shared" si="549"/>
        <v>0</v>
      </c>
      <c r="W2568" s="35">
        <f>IF(NOT(ISBLANK(H2568)),(12-DATEDIF(H2568,'[3]1.Pradzia'!$D$13,"m")),0)</f>
        <v>0</v>
      </c>
      <c r="X2568" s="35">
        <f t="shared" si="550"/>
        <v>0</v>
      </c>
      <c r="Y2568" s="35">
        <f t="shared" si="560"/>
        <v>0</v>
      </c>
      <c r="Z2568" s="35">
        <f t="shared" si="558"/>
        <v>0</v>
      </c>
      <c r="AA2568" s="36">
        <f t="shared" si="551"/>
        <v>0</v>
      </c>
      <c r="AB2568" s="36">
        <f t="shared" si="552"/>
        <v>0</v>
      </c>
      <c r="AC2568" s="37">
        <f t="shared" si="553"/>
        <v>0</v>
      </c>
      <c r="AD2568" s="35">
        <f>IF(OR(YEAR(G2568)&lt;2019,O2568="X"),0,IF(ISBLANK(H2568),DATEDIF(G2568,'[3]1.Pradzia'!$D$13,"M"),DATEDIF(G2568,H2568,"m")))</f>
        <v>0</v>
      </c>
      <c r="AE2568" s="37">
        <f>IF(E2568='[3]5.Grup_T'!$E$20,0,IF(AD2568&lt;&gt;0,M2568/V2568*MIN(12,AD2568),0))</f>
        <v>0</v>
      </c>
      <c r="AF2568" s="37">
        <f t="shared" si="554"/>
        <v>0</v>
      </c>
      <c r="AG2568" s="37">
        <f t="shared" si="555"/>
        <v>0</v>
      </c>
      <c r="AH2568" s="37">
        <f t="shared" si="556"/>
        <v>0</v>
      </c>
      <c r="AI2568" s="35" t="str">
        <f t="shared" si="557"/>
        <v>Nusidėvėjęs</v>
      </c>
      <c r="AJ2568" s="38" t="str">
        <f>IF(AND(F2568&lt;&gt;[3]Pav.tvarkyklė!$B$12,F2568&lt;&gt;[3]Pav.tvarkyklė!$B$13),"GVTNT","X")</f>
        <v>GVTNT</v>
      </c>
      <c r="AK2568" s="39">
        <f t="shared" si="559"/>
        <v>0</v>
      </c>
      <c r="AL2568" s="41"/>
      <c r="AM2568" s="41"/>
      <c r="AN2568" s="41">
        <f t="shared" si="561"/>
        <v>1900</v>
      </c>
      <c r="AO2568" s="41"/>
      <c r="AP2568" s="41"/>
      <c r="AQ2568" s="41"/>
      <c r="AR2568" s="42"/>
      <c r="AS2568" s="42"/>
      <c r="AU2568" s="43">
        <f t="shared" si="562"/>
        <v>0</v>
      </c>
    </row>
    <row r="2569" spans="1:47" ht="15" customHeight="1" x14ac:dyDescent="0.25">
      <c r="A2569" s="11"/>
      <c r="B2569" s="19">
        <v>2738</v>
      </c>
      <c r="C2569" s="74"/>
      <c r="D2569" s="77"/>
      <c r="E2569" s="78"/>
      <c r="F2569" s="78"/>
      <c r="G2569" s="80"/>
      <c r="H2569" s="49"/>
      <c r="I2569" s="79"/>
      <c r="J2569" s="27"/>
      <c r="K2569" s="27"/>
      <c r="L2569" s="79"/>
      <c r="M2569" s="81"/>
      <c r="N2569" s="29">
        <v>0</v>
      </c>
      <c r="O2569" s="30" t="str">
        <f>IF(G2569&lt;=$N$2,"",IF(F2569=[3]Pav.tvarkyklė!$B$13,"",IF(ISBLANK(R2569),"X","")))</f>
        <v/>
      </c>
      <c r="P2569" s="91"/>
      <c r="Q2569" s="63"/>
      <c r="R2569" s="63"/>
      <c r="S2569" s="63"/>
      <c r="T2569" s="63"/>
      <c r="U2569" s="34" t="str">
        <f>IFERROR(INDEX('[3]5.Grup_T'!$G$4:$G$22,MATCH('6.Turtas'!E2569,'[3]5.Grup_T'!$E$4:$E$22,0)),"0")</f>
        <v>0</v>
      </c>
      <c r="V2569" s="35">
        <f t="shared" si="549"/>
        <v>0</v>
      </c>
      <c r="W2569" s="35">
        <f>IF(NOT(ISBLANK(H2569)),(12-DATEDIF(H2569,'[3]1.Pradzia'!$D$13,"m")),0)</f>
        <v>0</v>
      </c>
      <c r="X2569" s="35">
        <f t="shared" si="550"/>
        <v>0</v>
      </c>
      <c r="Y2569" s="35">
        <f t="shared" si="560"/>
        <v>0</v>
      </c>
      <c r="Z2569" s="35">
        <f t="shared" si="558"/>
        <v>0</v>
      </c>
      <c r="AA2569" s="36">
        <f t="shared" si="551"/>
        <v>0</v>
      </c>
      <c r="AB2569" s="36">
        <f t="shared" si="552"/>
        <v>0</v>
      </c>
      <c r="AC2569" s="37">
        <f t="shared" si="553"/>
        <v>0</v>
      </c>
      <c r="AD2569" s="35">
        <f>IF(OR(YEAR(G2569)&lt;2019,O2569="X"),0,IF(ISBLANK(H2569),DATEDIF(G2569,'[3]1.Pradzia'!$D$13,"M"),DATEDIF(G2569,H2569,"m")))</f>
        <v>0</v>
      </c>
      <c r="AE2569" s="37">
        <f>IF(E2569='[3]5.Grup_T'!$E$20,0,IF(AD2569&lt;&gt;0,M2569/V2569*MIN(12,AD2569),0))</f>
        <v>0</v>
      </c>
      <c r="AF2569" s="37">
        <f t="shared" si="554"/>
        <v>0</v>
      </c>
      <c r="AG2569" s="37">
        <f t="shared" si="555"/>
        <v>0</v>
      </c>
      <c r="AH2569" s="37">
        <f t="shared" si="556"/>
        <v>0</v>
      </c>
      <c r="AI2569" s="35" t="str">
        <f t="shared" si="557"/>
        <v>Nusidėvėjęs</v>
      </c>
      <c r="AJ2569" s="38" t="str">
        <f>IF(AND(F2569&lt;&gt;[3]Pav.tvarkyklė!$B$12,F2569&lt;&gt;[3]Pav.tvarkyklė!$B$13),"GVTNT","X")</f>
        <v>GVTNT</v>
      </c>
      <c r="AK2569" s="39">
        <f t="shared" si="559"/>
        <v>0</v>
      </c>
      <c r="AL2569" s="41"/>
      <c r="AM2569" s="41"/>
      <c r="AN2569" s="41">
        <f t="shared" si="561"/>
        <v>1900</v>
      </c>
      <c r="AO2569" s="41"/>
      <c r="AP2569" s="41"/>
      <c r="AQ2569" s="41"/>
      <c r="AR2569" s="42"/>
      <c r="AS2569" s="42"/>
      <c r="AU2569" s="43">
        <f t="shared" si="562"/>
        <v>0</v>
      </c>
    </row>
    <row r="2570" spans="1:47" ht="15" customHeight="1" x14ac:dyDescent="0.25">
      <c r="A2570" s="11"/>
      <c r="B2570" s="19">
        <v>2739</v>
      </c>
      <c r="C2570" s="74"/>
      <c r="D2570" s="77"/>
      <c r="E2570" s="78"/>
      <c r="F2570" s="78"/>
      <c r="G2570" s="80"/>
      <c r="H2570" s="49"/>
      <c r="I2570" s="79"/>
      <c r="J2570" s="27"/>
      <c r="K2570" s="27"/>
      <c r="L2570" s="79"/>
      <c r="M2570" s="81"/>
      <c r="N2570" s="29">
        <v>0</v>
      </c>
      <c r="O2570" s="30" t="str">
        <f>IF(G2570&lt;=$N$2,"",IF(F2570=[3]Pav.tvarkyklė!$B$13,"",IF(ISBLANK(R2570),"X","")))</f>
        <v/>
      </c>
      <c r="P2570" s="91"/>
      <c r="Q2570" s="63"/>
      <c r="R2570" s="63"/>
      <c r="S2570" s="63"/>
      <c r="T2570" s="63"/>
      <c r="U2570" s="34" t="str">
        <f>IFERROR(INDEX('[3]5.Grup_T'!$G$4:$G$22,MATCH('6.Turtas'!E2570,'[3]5.Grup_T'!$E$4:$E$22,0)),"0")</f>
        <v>0</v>
      </c>
      <c r="V2570" s="35">
        <f t="shared" si="549"/>
        <v>0</v>
      </c>
      <c r="W2570" s="35">
        <f>IF(NOT(ISBLANK(H2570)),(12-DATEDIF(H2570,'[3]1.Pradzia'!$D$13,"m")),0)</f>
        <v>0</v>
      </c>
      <c r="X2570" s="35">
        <f t="shared" si="550"/>
        <v>0</v>
      </c>
      <c r="Y2570" s="35">
        <f t="shared" si="560"/>
        <v>0</v>
      </c>
      <c r="Z2570" s="35">
        <f t="shared" si="558"/>
        <v>0</v>
      </c>
      <c r="AA2570" s="36">
        <f t="shared" si="551"/>
        <v>0</v>
      </c>
      <c r="AB2570" s="36">
        <f t="shared" si="552"/>
        <v>0</v>
      </c>
      <c r="AC2570" s="37">
        <f t="shared" si="553"/>
        <v>0</v>
      </c>
      <c r="AD2570" s="35">
        <f>IF(OR(YEAR(G2570)&lt;2019,O2570="X"),0,IF(ISBLANK(H2570),DATEDIF(G2570,'[3]1.Pradzia'!$D$13,"M"),DATEDIF(G2570,H2570,"m")))</f>
        <v>0</v>
      </c>
      <c r="AE2570" s="37">
        <f>IF(E2570='[3]5.Grup_T'!$E$20,0,IF(AD2570&lt;&gt;0,M2570/V2570*MIN(12,AD2570),0))</f>
        <v>0</v>
      </c>
      <c r="AF2570" s="37">
        <f t="shared" si="554"/>
        <v>0</v>
      </c>
      <c r="AG2570" s="37">
        <f t="shared" si="555"/>
        <v>0</v>
      </c>
      <c r="AH2570" s="37">
        <f t="shared" si="556"/>
        <v>0</v>
      </c>
      <c r="AI2570" s="35" t="str">
        <f t="shared" si="557"/>
        <v>Nusidėvėjęs</v>
      </c>
      <c r="AJ2570" s="38" t="str">
        <f>IF(AND(F2570&lt;&gt;[3]Pav.tvarkyklė!$B$12,F2570&lt;&gt;[3]Pav.tvarkyklė!$B$13),"GVTNT","X")</f>
        <v>GVTNT</v>
      </c>
      <c r="AK2570" s="39">
        <f t="shared" si="559"/>
        <v>0</v>
      </c>
      <c r="AL2570" s="41"/>
      <c r="AM2570" s="41"/>
      <c r="AN2570" s="41">
        <f t="shared" si="561"/>
        <v>1900</v>
      </c>
      <c r="AO2570" s="41"/>
      <c r="AP2570" s="41"/>
      <c r="AQ2570" s="41"/>
      <c r="AR2570" s="42"/>
      <c r="AS2570" s="42"/>
      <c r="AU2570" s="43">
        <f t="shared" si="562"/>
        <v>0</v>
      </c>
    </row>
    <row r="2571" spans="1:47" ht="15" customHeight="1" x14ac:dyDescent="0.25">
      <c r="A2571" s="11"/>
      <c r="B2571" s="19">
        <v>2740</v>
      </c>
      <c r="C2571" s="74"/>
      <c r="D2571" s="77"/>
      <c r="E2571" s="78"/>
      <c r="F2571" s="78"/>
      <c r="G2571" s="80"/>
      <c r="H2571" s="49"/>
      <c r="I2571" s="79"/>
      <c r="J2571" s="27"/>
      <c r="K2571" s="27"/>
      <c r="L2571" s="79"/>
      <c r="M2571" s="81"/>
      <c r="N2571" s="29">
        <v>0</v>
      </c>
      <c r="O2571" s="30" t="str">
        <f>IF(G2571&lt;=$N$2,"",IF(F2571=[3]Pav.tvarkyklė!$B$13,"",IF(ISBLANK(R2571),"X","")))</f>
        <v/>
      </c>
      <c r="P2571" s="91"/>
      <c r="Q2571" s="63"/>
      <c r="R2571" s="63"/>
      <c r="S2571" s="63"/>
      <c r="T2571" s="63"/>
      <c r="U2571" s="34" t="str">
        <f>IFERROR(INDEX('[3]5.Grup_T'!$G$4:$G$22,MATCH('6.Turtas'!E2571,'[3]5.Grup_T'!$E$4:$E$22,0)),"0")</f>
        <v>0</v>
      </c>
      <c r="V2571" s="35">
        <f t="shared" si="549"/>
        <v>0</v>
      </c>
      <c r="W2571" s="35">
        <f>IF(NOT(ISBLANK(H2571)),(12-DATEDIF(H2571,'[3]1.Pradzia'!$D$13,"m")),0)</f>
        <v>0</v>
      </c>
      <c r="X2571" s="35">
        <f t="shared" si="550"/>
        <v>0</v>
      </c>
      <c r="Y2571" s="35">
        <f t="shared" si="560"/>
        <v>0</v>
      </c>
      <c r="Z2571" s="35">
        <f t="shared" si="558"/>
        <v>0</v>
      </c>
      <c r="AA2571" s="36">
        <f t="shared" si="551"/>
        <v>0</v>
      </c>
      <c r="AB2571" s="36">
        <f t="shared" si="552"/>
        <v>0</v>
      </c>
      <c r="AC2571" s="37">
        <f t="shared" si="553"/>
        <v>0</v>
      </c>
      <c r="AD2571" s="35">
        <f>IF(OR(YEAR(G2571)&lt;2019,O2571="X"),0,IF(ISBLANK(H2571),DATEDIF(G2571,'[3]1.Pradzia'!$D$13,"M"),DATEDIF(G2571,H2571,"m")))</f>
        <v>0</v>
      </c>
      <c r="AE2571" s="37">
        <f>IF(E2571='[3]5.Grup_T'!$E$20,0,IF(AD2571&lt;&gt;0,M2571/V2571*MIN(12,AD2571),0))</f>
        <v>0</v>
      </c>
      <c r="AF2571" s="37">
        <f t="shared" si="554"/>
        <v>0</v>
      </c>
      <c r="AG2571" s="37">
        <f t="shared" si="555"/>
        <v>0</v>
      </c>
      <c r="AH2571" s="37">
        <f t="shared" si="556"/>
        <v>0</v>
      </c>
      <c r="AI2571" s="35" t="str">
        <f t="shared" si="557"/>
        <v>Nusidėvėjęs</v>
      </c>
      <c r="AJ2571" s="38" t="str">
        <f>IF(AND(F2571&lt;&gt;[3]Pav.tvarkyklė!$B$12,F2571&lt;&gt;[3]Pav.tvarkyklė!$B$13),"GVTNT","X")</f>
        <v>GVTNT</v>
      </c>
      <c r="AK2571" s="39">
        <f t="shared" si="559"/>
        <v>0</v>
      </c>
      <c r="AL2571" s="41"/>
      <c r="AM2571" s="41"/>
      <c r="AN2571" s="41">
        <f t="shared" si="561"/>
        <v>1900</v>
      </c>
      <c r="AO2571" s="41"/>
      <c r="AP2571" s="41"/>
      <c r="AQ2571" s="41"/>
      <c r="AR2571" s="42"/>
      <c r="AS2571" s="42"/>
      <c r="AU2571" s="43">
        <f t="shared" si="562"/>
        <v>0</v>
      </c>
    </row>
    <row r="2572" spans="1:47" ht="15" customHeight="1" x14ac:dyDescent="0.25">
      <c r="A2572" s="11"/>
      <c r="B2572" s="19">
        <v>2741</v>
      </c>
      <c r="C2572" s="74"/>
      <c r="D2572" s="77"/>
      <c r="E2572" s="78"/>
      <c r="F2572" s="78"/>
      <c r="G2572" s="80"/>
      <c r="H2572" s="49"/>
      <c r="I2572" s="79"/>
      <c r="J2572" s="27"/>
      <c r="K2572" s="27"/>
      <c r="L2572" s="79"/>
      <c r="M2572" s="81"/>
      <c r="N2572" s="29">
        <v>0</v>
      </c>
      <c r="O2572" s="30" t="str">
        <f>IF(G2572&lt;=$N$2,"",IF(F2572=[3]Pav.tvarkyklė!$B$13,"",IF(ISBLANK(R2572),"X","")))</f>
        <v/>
      </c>
      <c r="P2572" s="91"/>
      <c r="Q2572" s="63"/>
      <c r="R2572" s="63"/>
      <c r="S2572" s="63"/>
      <c r="T2572" s="63"/>
      <c r="U2572" s="34" t="str">
        <f>IFERROR(INDEX('[3]5.Grup_T'!$G$4:$G$22,MATCH('6.Turtas'!E2572,'[3]5.Grup_T'!$E$4:$E$22,0)),"0")</f>
        <v>0</v>
      </c>
      <c r="V2572" s="35">
        <f t="shared" si="549"/>
        <v>0</v>
      </c>
      <c r="W2572" s="35">
        <f>IF(NOT(ISBLANK(H2572)),(12-DATEDIF(H2572,'[3]1.Pradzia'!$D$13,"m")),0)</f>
        <v>0</v>
      </c>
      <c r="X2572" s="35">
        <f t="shared" si="550"/>
        <v>0</v>
      </c>
      <c r="Y2572" s="35">
        <f t="shared" si="560"/>
        <v>0</v>
      </c>
      <c r="Z2572" s="35">
        <f t="shared" si="558"/>
        <v>0</v>
      </c>
      <c r="AA2572" s="36">
        <f t="shared" si="551"/>
        <v>0</v>
      </c>
      <c r="AB2572" s="36">
        <f t="shared" si="552"/>
        <v>0</v>
      </c>
      <c r="AC2572" s="37">
        <f t="shared" si="553"/>
        <v>0</v>
      </c>
      <c r="AD2572" s="35">
        <f>IF(OR(YEAR(G2572)&lt;2019,O2572="X"),0,IF(ISBLANK(H2572),DATEDIF(G2572,'[3]1.Pradzia'!$D$13,"M"),DATEDIF(G2572,H2572,"m")))</f>
        <v>0</v>
      </c>
      <c r="AE2572" s="37">
        <f>IF(E2572='[3]5.Grup_T'!$E$20,0,IF(AD2572&lt;&gt;0,M2572/V2572*MIN(12,AD2572),0))</f>
        <v>0</v>
      </c>
      <c r="AF2572" s="37">
        <f t="shared" si="554"/>
        <v>0</v>
      </c>
      <c r="AG2572" s="37">
        <f t="shared" si="555"/>
        <v>0</v>
      </c>
      <c r="AH2572" s="37">
        <f t="shared" si="556"/>
        <v>0</v>
      </c>
      <c r="AI2572" s="35" t="str">
        <f t="shared" si="557"/>
        <v>Nusidėvėjęs</v>
      </c>
      <c r="AJ2572" s="38" t="str">
        <f>IF(AND(F2572&lt;&gt;[3]Pav.tvarkyklė!$B$12,F2572&lt;&gt;[3]Pav.tvarkyklė!$B$13),"GVTNT","X")</f>
        <v>GVTNT</v>
      </c>
      <c r="AK2572" s="39">
        <f t="shared" si="559"/>
        <v>0</v>
      </c>
      <c r="AL2572" s="41"/>
      <c r="AM2572" s="41"/>
      <c r="AN2572" s="41">
        <f t="shared" si="561"/>
        <v>1900</v>
      </c>
      <c r="AO2572" s="41"/>
      <c r="AP2572" s="41"/>
      <c r="AQ2572" s="41"/>
      <c r="AR2572" s="42"/>
      <c r="AS2572" s="42"/>
      <c r="AU2572" s="43">
        <f t="shared" si="562"/>
        <v>0</v>
      </c>
    </row>
    <row r="2573" spans="1:47" ht="15" customHeight="1" x14ac:dyDescent="0.25">
      <c r="A2573" s="11"/>
      <c r="B2573" s="19">
        <v>2742</v>
      </c>
      <c r="C2573" s="74"/>
      <c r="D2573" s="77"/>
      <c r="E2573" s="78"/>
      <c r="F2573" s="78"/>
      <c r="G2573" s="80"/>
      <c r="H2573" s="49"/>
      <c r="I2573" s="79"/>
      <c r="J2573" s="27"/>
      <c r="K2573" s="27"/>
      <c r="L2573" s="79"/>
      <c r="M2573" s="81"/>
      <c r="N2573" s="29">
        <v>0</v>
      </c>
      <c r="O2573" s="30" t="str">
        <f>IF(G2573&lt;=$N$2,"",IF(F2573=[3]Pav.tvarkyklė!$B$13,"",IF(ISBLANK(R2573),"X","")))</f>
        <v/>
      </c>
      <c r="P2573" s="91"/>
      <c r="Q2573" s="63"/>
      <c r="R2573" s="63"/>
      <c r="S2573" s="63"/>
      <c r="T2573" s="63"/>
      <c r="U2573" s="34" t="str">
        <f>IFERROR(INDEX('[3]5.Grup_T'!$G$4:$G$22,MATCH('6.Turtas'!E2573,'[3]5.Grup_T'!$E$4:$E$22,0)),"0")</f>
        <v>0</v>
      </c>
      <c r="V2573" s="35">
        <f t="shared" si="549"/>
        <v>0</v>
      </c>
      <c r="W2573" s="35">
        <f>IF(NOT(ISBLANK(H2573)),(12-DATEDIF(H2573,'[3]1.Pradzia'!$D$13,"m")),0)</f>
        <v>0</v>
      </c>
      <c r="X2573" s="35">
        <f t="shared" si="550"/>
        <v>0</v>
      </c>
      <c r="Y2573" s="35">
        <f t="shared" si="560"/>
        <v>0</v>
      </c>
      <c r="Z2573" s="35">
        <f t="shared" si="558"/>
        <v>0</v>
      </c>
      <c r="AA2573" s="36">
        <f t="shared" si="551"/>
        <v>0</v>
      </c>
      <c r="AB2573" s="36">
        <f t="shared" si="552"/>
        <v>0</v>
      </c>
      <c r="AC2573" s="37">
        <f t="shared" si="553"/>
        <v>0</v>
      </c>
      <c r="AD2573" s="35">
        <f>IF(OR(YEAR(G2573)&lt;2019,O2573="X"),0,IF(ISBLANK(H2573),DATEDIF(G2573,'[3]1.Pradzia'!$D$13,"M"),DATEDIF(G2573,H2573,"m")))</f>
        <v>0</v>
      </c>
      <c r="AE2573" s="37">
        <f>IF(E2573='[3]5.Grup_T'!$E$20,0,IF(AD2573&lt;&gt;0,M2573/V2573*MIN(12,AD2573),0))</f>
        <v>0</v>
      </c>
      <c r="AF2573" s="37">
        <f t="shared" si="554"/>
        <v>0</v>
      </c>
      <c r="AG2573" s="37">
        <f t="shared" si="555"/>
        <v>0</v>
      </c>
      <c r="AH2573" s="37">
        <f t="shared" si="556"/>
        <v>0</v>
      </c>
      <c r="AI2573" s="35" t="str">
        <f t="shared" si="557"/>
        <v>Nusidėvėjęs</v>
      </c>
      <c r="AJ2573" s="38" t="str">
        <f>IF(AND(F2573&lt;&gt;[3]Pav.tvarkyklė!$B$12,F2573&lt;&gt;[3]Pav.tvarkyklė!$B$13),"GVTNT","X")</f>
        <v>GVTNT</v>
      </c>
      <c r="AK2573" s="39">
        <f t="shared" si="559"/>
        <v>0</v>
      </c>
      <c r="AL2573" s="41"/>
      <c r="AM2573" s="41"/>
      <c r="AN2573" s="41">
        <f t="shared" si="561"/>
        <v>1900</v>
      </c>
      <c r="AO2573" s="41"/>
      <c r="AP2573" s="41"/>
      <c r="AQ2573" s="41"/>
      <c r="AR2573" s="42"/>
      <c r="AS2573" s="42"/>
      <c r="AU2573" s="43">
        <f t="shared" si="562"/>
        <v>0</v>
      </c>
    </row>
    <row r="2574" spans="1:47" ht="15" customHeight="1" x14ac:dyDescent="0.25">
      <c r="A2574" s="11"/>
      <c r="B2574" s="19">
        <v>2743</v>
      </c>
      <c r="C2574" s="74"/>
      <c r="D2574" s="77"/>
      <c r="E2574" s="78"/>
      <c r="F2574" s="78"/>
      <c r="G2574" s="80"/>
      <c r="H2574" s="49"/>
      <c r="I2574" s="79"/>
      <c r="J2574" s="27"/>
      <c r="K2574" s="27"/>
      <c r="L2574" s="79"/>
      <c r="M2574" s="81"/>
      <c r="N2574" s="29">
        <v>0</v>
      </c>
      <c r="O2574" s="30" t="str">
        <f>IF(G2574&lt;=$N$2,"",IF(F2574=[3]Pav.tvarkyklė!$B$13,"",IF(ISBLANK(R2574),"X","")))</f>
        <v/>
      </c>
      <c r="P2574" s="91"/>
      <c r="Q2574" s="63"/>
      <c r="R2574" s="63"/>
      <c r="S2574" s="63"/>
      <c r="T2574" s="63"/>
      <c r="U2574" s="34" t="str">
        <f>IFERROR(INDEX('[3]5.Grup_T'!$G$4:$G$22,MATCH('6.Turtas'!E2574,'[3]5.Grup_T'!$E$4:$E$22,0)),"0")</f>
        <v>0</v>
      </c>
      <c r="V2574" s="35">
        <f t="shared" si="549"/>
        <v>0</v>
      </c>
      <c r="W2574" s="35">
        <f>IF(NOT(ISBLANK(H2574)),(12-DATEDIF(H2574,'[3]1.Pradzia'!$D$13,"m")),0)</f>
        <v>0</v>
      </c>
      <c r="X2574" s="35">
        <f t="shared" si="550"/>
        <v>0</v>
      </c>
      <c r="Y2574" s="35">
        <f t="shared" si="560"/>
        <v>0</v>
      </c>
      <c r="Z2574" s="35">
        <f t="shared" si="558"/>
        <v>0</v>
      </c>
      <c r="AA2574" s="36">
        <f t="shared" si="551"/>
        <v>0</v>
      </c>
      <c r="AB2574" s="36">
        <f t="shared" si="552"/>
        <v>0</v>
      </c>
      <c r="AC2574" s="37">
        <f t="shared" si="553"/>
        <v>0</v>
      </c>
      <c r="AD2574" s="35">
        <f>IF(OR(YEAR(G2574)&lt;2019,O2574="X"),0,IF(ISBLANK(H2574),DATEDIF(G2574,'[3]1.Pradzia'!$D$13,"M"),DATEDIF(G2574,H2574,"m")))</f>
        <v>0</v>
      </c>
      <c r="AE2574" s="37">
        <f>IF(E2574='[3]5.Grup_T'!$E$20,0,IF(AD2574&lt;&gt;0,M2574/V2574*MIN(12,AD2574),0))</f>
        <v>0</v>
      </c>
      <c r="AF2574" s="37">
        <f t="shared" si="554"/>
        <v>0</v>
      </c>
      <c r="AG2574" s="37">
        <f t="shared" si="555"/>
        <v>0</v>
      </c>
      <c r="AH2574" s="37">
        <f t="shared" si="556"/>
        <v>0</v>
      </c>
      <c r="AI2574" s="35" t="str">
        <f t="shared" si="557"/>
        <v>Nusidėvėjęs</v>
      </c>
      <c r="AJ2574" s="38" t="str">
        <f>IF(AND(F2574&lt;&gt;[3]Pav.tvarkyklė!$B$12,F2574&lt;&gt;[3]Pav.tvarkyklė!$B$13),"GVTNT","X")</f>
        <v>GVTNT</v>
      </c>
      <c r="AK2574" s="39">
        <f t="shared" si="559"/>
        <v>0</v>
      </c>
      <c r="AL2574" s="41"/>
      <c r="AM2574" s="41"/>
      <c r="AN2574" s="41">
        <f t="shared" si="561"/>
        <v>1900</v>
      </c>
      <c r="AO2574" s="41"/>
      <c r="AP2574" s="41"/>
      <c r="AQ2574" s="41"/>
      <c r="AR2574" s="42"/>
      <c r="AS2574" s="42"/>
      <c r="AU2574" s="43">
        <f t="shared" si="562"/>
        <v>0</v>
      </c>
    </row>
    <row r="2575" spans="1:47" ht="15" customHeight="1" x14ac:dyDescent="0.25">
      <c r="A2575" s="11"/>
      <c r="B2575" s="19">
        <v>2744</v>
      </c>
      <c r="C2575" s="74"/>
      <c r="D2575" s="77"/>
      <c r="E2575" s="78"/>
      <c r="F2575" s="78"/>
      <c r="G2575" s="80"/>
      <c r="H2575" s="49"/>
      <c r="I2575" s="79"/>
      <c r="J2575" s="27"/>
      <c r="K2575" s="27"/>
      <c r="L2575" s="79"/>
      <c r="M2575" s="81"/>
      <c r="N2575" s="29">
        <v>0</v>
      </c>
      <c r="O2575" s="30" t="str">
        <f>IF(G2575&lt;=$N$2,"",IF(F2575=[3]Pav.tvarkyklė!$B$13,"",IF(ISBLANK(R2575),"X","")))</f>
        <v/>
      </c>
      <c r="P2575" s="91"/>
      <c r="Q2575" s="63"/>
      <c r="R2575" s="63"/>
      <c r="S2575" s="63"/>
      <c r="T2575" s="63"/>
      <c r="U2575" s="34" t="str">
        <f>IFERROR(INDEX('[3]5.Grup_T'!$G$4:$G$22,MATCH('6.Turtas'!E2575,'[3]5.Grup_T'!$E$4:$E$22,0)),"0")</f>
        <v>0</v>
      </c>
      <c r="V2575" s="35">
        <f t="shared" si="549"/>
        <v>0</v>
      </c>
      <c r="W2575" s="35">
        <f>IF(NOT(ISBLANK(H2575)),(12-DATEDIF(H2575,'[3]1.Pradzia'!$D$13,"m")),0)</f>
        <v>0</v>
      </c>
      <c r="X2575" s="35">
        <f t="shared" si="550"/>
        <v>0</v>
      </c>
      <c r="Y2575" s="35">
        <f t="shared" si="560"/>
        <v>0</v>
      </c>
      <c r="Z2575" s="35">
        <f t="shared" si="558"/>
        <v>0</v>
      </c>
      <c r="AA2575" s="36">
        <f t="shared" si="551"/>
        <v>0</v>
      </c>
      <c r="AB2575" s="36">
        <f t="shared" si="552"/>
        <v>0</v>
      </c>
      <c r="AC2575" s="37">
        <f t="shared" si="553"/>
        <v>0</v>
      </c>
      <c r="AD2575" s="35">
        <f>IF(OR(YEAR(G2575)&lt;2019,O2575="X"),0,IF(ISBLANK(H2575),DATEDIF(G2575,'[3]1.Pradzia'!$D$13,"M"),DATEDIF(G2575,H2575,"m")))</f>
        <v>0</v>
      </c>
      <c r="AE2575" s="37">
        <f>IF(E2575='[3]5.Grup_T'!$E$20,0,IF(AD2575&lt;&gt;0,M2575/V2575*MIN(12,AD2575),0))</f>
        <v>0</v>
      </c>
      <c r="AF2575" s="37">
        <f t="shared" si="554"/>
        <v>0</v>
      </c>
      <c r="AG2575" s="37">
        <f t="shared" si="555"/>
        <v>0</v>
      </c>
      <c r="AH2575" s="37">
        <f t="shared" si="556"/>
        <v>0</v>
      </c>
      <c r="AI2575" s="35" t="str">
        <f t="shared" si="557"/>
        <v>Nusidėvėjęs</v>
      </c>
      <c r="AJ2575" s="38" t="str">
        <f>IF(AND(F2575&lt;&gt;[3]Pav.tvarkyklė!$B$12,F2575&lt;&gt;[3]Pav.tvarkyklė!$B$13),"GVTNT","X")</f>
        <v>GVTNT</v>
      </c>
      <c r="AK2575" s="39">
        <f t="shared" si="559"/>
        <v>0</v>
      </c>
      <c r="AL2575" s="41"/>
      <c r="AM2575" s="41"/>
      <c r="AN2575" s="41">
        <f t="shared" si="561"/>
        <v>1900</v>
      </c>
      <c r="AO2575" s="41"/>
      <c r="AP2575" s="41"/>
      <c r="AQ2575" s="41"/>
      <c r="AR2575" s="42"/>
      <c r="AS2575" s="42"/>
      <c r="AU2575" s="43">
        <f t="shared" si="562"/>
        <v>0</v>
      </c>
    </row>
    <row r="2576" spans="1:47" ht="15" customHeight="1" x14ac:dyDescent="0.25">
      <c r="A2576" s="11"/>
      <c r="B2576" s="19">
        <v>2745</v>
      </c>
      <c r="C2576" s="74"/>
      <c r="D2576" s="77"/>
      <c r="E2576" s="78"/>
      <c r="F2576" s="78"/>
      <c r="G2576" s="80"/>
      <c r="H2576" s="49"/>
      <c r="I2576" s="79"/>
      <c r="J2576" s="27"/>
      <c r="K2576" s="27"/>
      <c r="L2576" s="79"/>
      <c r="M2576" s="81"/>
      <c r="N2576" s="29">
        <v>0</v>
      </c>
      <c r="O2576" s="30" t="str">
        <f>IF(G2576&lt;=$N$2,"",IF(F2576=[3]Pav.tvarkyklė!$B$13,"",IF(ISBLANK(R2576),"X","")))</f>
        <v/>
      </c>
      <c r="P2576" s="91"/>
      <c r="Q2576" s="63"/>
      <c r="R2576" s="63"/>
      <c r="S2576" s="63"/>
      <c r="T2576" s="63"/>
      <c r="U2576" s="34" t="str">
        <f>IFERROR(INDEX('[3]5.Grup_T'!$G$4:$G$22,MATCH('6.Turtas'!E2576,'[3]5.Grup_T'!$E$4:$E$22,0)),"0")</f>
        <v>0</v>
      </c>
      <c r="V2576" s="35">
        <f t="shared" si="549"/>
        <v>0</v>
      </c>
      <c r="W2576" s="35">
        <f>IF(NOT(ISBLANK(H2576)),(12-DATEDIF(H2576,'[3]1.Pradzia'!$D$13,"m")),0)</f>
        <v>0</v>
      </c>
      <c r="X2576" s="35">
        <f t="shared" si="550"/>
        <v>0</v>
      </c>
      <c r="Y2576" s="35">
        <f t="shared" si="560"/>
        <v>0</v>
      </c>
      <c r="Z2576" s="35">
        <f t="shared" si="558"/>
        <v>0</v>
      </c>
      <c r="AA2576" s="36">
        <f t="shared" si="551"/>
        <v>0</v>
      </c>
      <c r="AB2576" s="36">
        <f t="shared" si="552"/>
        <v>0</v>
      </c>
      <c r="AC2576" s="37">
        <f t="shared" si="553"/>
        <v>0</v>
      </c>
      <c r="AD2576" s="35">
        <f>IF(OR(YEAR(G2576)&lt;2019,O2576="X"),0,IF(ISBLANK(H2576),DATEDIF(G2576,'[3]1.Pradzia'!$D$13,"M"),DATEDIF(G2576,H2576,"m")))</f>
        <v>0</v>
      </c>
      <c r="AE2576" s="37">
        <f>IF(E2576='[3]5.Grup_T'!$E$20,0,IF(AD2576&lt;&gt;0,M2576/V2576*MIN(12,AD2576),0))</f>
        <v>0</v>
      </c>
      <c r="AF2576" s="37">
        <f t="shared" si="554"/>
        <v>0</v>
      </c>
      <c r="AG2576" s="37">
        <f t="shared" si="555"/>
        <v>0</v>
      </c>
      <c r="AH2576" s="37">
        <f t="shared" si="556"/>
        <v>0</v>
      </c>
      <c r="AI2576" s="35" t="str">
        <f t="shared" si="557"/>
        <v>Nusidėvėjęs</v>
      </c>
      <c r="AJ2576" s="38" t="str">
        <f>IF(AND(F2576&lt;&gt;[3]Pav.tvarkyklė!$B$12,F2576&lt;&gt;[3]Pav.tvarkyklė!$B$13),"GVTNT","X")</f>
        <v>GVTNT</v>
      </c>
      <c r="AK2576" s="39">
        <f t="shared" si="559"/>
        <v>0</v>
      </c>
      <c r="AL2576" s="41"/>
      <c r="AM2576" s="41"/>
      <c r="AN2576" s="41">
        <f t="shared" si="561"/>
        <v>1900</v>
      </c>
      <c r="AO2576" s="41"/>
      <c r="AP2576" s="41"/>
      <c r="AQ2576" s="41"/>
      <c r="AR2576" s="42"/>
      <c r="AS2576" s="42"/>
      <c r="AU2576" s="43">
        <f t="shared" si="562"/>
        <v>0</v>
      </c>
    </row>
    <row r="2577" spans="1:47" ht="15" customHeight="1" x14ac:dyDescent="0.25">
      <c r="A2577" s="11"/>
      <c r="B2577" s="19">
        <v>2746</v>
      </c>
      <c r="C2577" s="74"/>
      <c r="D2577" s="77"/>
      <c r="E2577" s="78"/>
      <c r="F2577" s="78"/>
      <c r="G2577" s="80"/>
      <c r="H2577" s="49"/>
      <c r="I2577" s="79"/>
      <c r="J2577" s="27"/>
      <c r="K2577" s="27"/>
      <c r="L2577" s="79"/>
      <c r="M2577" s="81"/>
      <c r="N2577" s="29">
        <v>0</v>
      </c>
      <c r="O2577" s="30" t="str">
        <f>IF(G2577&lt;=$N$2,"",IF(F2577=[3]Pav.tvarkyklė!$B$13,"",IF(ISBLANK(R2577),"X","")))</f>
        <v/>
      </c>
      <c r="P2577" s="91"/>
      <c r="Q2577" s="63"/>
      <c r="R2577" s="63"/>
      <c r="S2577" s="63"/>
      <c r="T2577" s="63"/>
      <c r="U2577" s="34" t="str">
        <f>IFERROR(INDEX('[3]5.Grup_T'!$G$4:$G$22,MATCH('6.Turtas'!E2577,'[3]5.Grup_T'!$E$4:$E$22,0)),"0")</f>
        <v>0</v>
      </c>
      <c r="V2577" s="35">
        <f t="shared" si="549"/>
        <v>0</v>
      </c>
      <c r="W2577" s="35">
        <f>IF(NOT(ISBLANK(H2577)),(12-DATEDIF(H2577,'[3]1.Pradzia'!$D$13,"m")),0)</f>
        <v>0</v>
      </c>
      <c r="X2577" s="35">
        <f t="shared" si="550"/>
        <v>0</v>
      </c>
      <c r="Y2577" s="35">
        <f t="shared" si="560"/>
        <v>0</v>
      </c>
      <c r="Z2577" s="35">
        <f t="shared" si="558"/>
        <v>0</v>
      </c>
      <c r="AA2577" s="36">
        <f t="shared" si="551"/>
        <v>0</v>
      </c>
      <c r="AB2577" s="36">
        <f t="shared" si="552"/>
        <v>0</v>
      </c>
      <c r="AC2577" s="37">
        <f t="shared" si="553"/>
        <v>0</v>
      </c>
      <c r="AD2577" s="35">
        <f>IF(OR(YEAR(G2577)&lt;2019,O2577="X"),0,IF(ISBLANK(H2577),DATEDIF(G2577,'[3]1.Pradzia'!$D$13,"M"),DATEDIF(G2577,H2577,"m")))</f>
        <v>0</v>
      </c>
      <c r="AE2577" s="37">
        <f>IF(E2577='[3]5.Grup_T'!$E$20,0,IF(AD2577&lt;&gt;0,M2577/V2577*MIN(12,AD2577),0))</f>
        <v>0</v>
      </c>
      <c r="AF2577" s="37">
        <f t="shared" si="554"/>
        <v>0</v>
      </c>
      <c r="AG2577" s="37">
        <f t="shared" si="555"/>
        <v>0</v>
      </c>
      <c r="AH2577" s="37">
        <f t="shared" si="556"/>
        <v>0</v>
      </c>
      <c r="AI2577" s="35" t="str">
        <f t="shared" si="557"/>
        <v>Nusidėvėjęs</v>
      </c>
      <c r="AJ2577" s="38" t="str">
        <f>IF(AND(F2577&lt;&gt;[3]Pav.tvarkyklė!$B$12,F2577&lt;&gt;[3]Pav.tvarkyklė!$B$13),"GVTNT","X")</f>
        <v>GVTNT</v>
      </c>
      <c r="AK2577" s="39">
        <f t="shared" si="559"/>
        <v>0</v>
      </c>
      <c r="AL2577" s="41"/>
      <c r="AM2577" s="41"/>
      <c r="AN2577" s="41">
        <f t="shared" si="561"/>
        <v>1900</v>
      </c>
      <c r="AO2577" s="41"/>
      <c r="AP2577" s="41"/>
      <c r="AQ2577" s="41"/>
      <c r="AR2577" s="42"/>
      <c r="AS2577" s="42"/>
      <c r="AU2577" s="43">
        <f t="shared" si="562"/>
        <v>0</v>
      </c>
    </row>
    <row r="2578" spans="1:47" ht="15" customHeight="1" x14ac:dyDescent="0.25">
      <c r="A2578" s="11"/>
      <c r="B2578" s="19">
        <v>2747</v>
      </c>
      <c r="C2578" s="74"/>
      <c r="D2578" s="77"/>
      <c r="E2578" s="78"/>
      <c r="F2578" s="78"/>
      <c r="G2578" s="80"/>
      <c r="H2578" s="49"/>
      <c r="I2578" s="79"/>
      <c r="J2578" s="27"/>
      <c r="K2578" s="27"/>
      <c r="L2578" s="79"/>
      <c r="M2578" s="81"/>
      <c r="N2578" s="29">
        <v>0</v>
      </c>
      <c r="O2578" s="30" t="str">
        <f>IF(G2578&lt;=$N$2,"",IF(F2578=[3]Pav.tvarkyklė!$B$13,"",IF(ISBLANK(R2578),"X","")))</f>
        <v/>
      </c>
      <c r="P2578" s="91"/>
      <c r="Q2578" s="63"/>
      <c r="R2578" s="63"/>
      <c r="S2578" s="63"/>
      <c r="T2578" s="63"/>
      <c r="U2578" s="34" t="str">
        <f>IFERROR(INDEX('[3]5.Grup_T'!$G$4:$G$22,MATCH('6.Turtas'!E2578,'[3]5.Grup_T'!$E$4:$E$22,0)),"0")</f>
        <v>0</v>
      </c>
      <c r="V2578" s="35">
        <f t="shared" ref="V2578:V2641" si="563">U2578*12</f>
        <v>0</v>
      </c>
      <c r="W2578" s="35">
        <f>IF(NOT(ISBLANK(H2578)),(12-DATEDIF(H2578,'[3]1.Pradzia'!$D$13,"m")),0)</f>
        <v>0</v>
      </c>
      <c r="X2578" s="35">
        <f t="shared" ref="X2578:X2641" si="564">IF(OR(ISBLANK(C2578),YEAR(G2578)&gt;=2019),0,DATEDIF(G2578,$N$2,"M"))</f>
        <v>0</v>
      </c>
      <c r="Y2578" s="35">
        <f t="shared" si="560"/>
        <v>0</v>
      </c>
      <c r="Z2578" s="35">
        <f t="shared" si="558"/>
        <v>0</v>
      </c>
      <c r="AA2578" s="36">
        <f t="shared" ref="AA2578:AA2641" si="565">+IF(Z2578&lt;=0,0,N2578/Z2578)</f>
        <v>0</v>
      </c>
      <c r="AB2578" s="36">
        <f t="shared" ref="AB2578:AB2641" si="566">IF(Z2578&lt;=0,N2578,N2578/Z2578*Y2578)</f>
        <v>0</v>
      </c>
      <c r="AC2578" s="37">
        <f t="shared" ref="AC2578:AC2641" si="567">IF(YEAR(G2578)&lt;2019,M2578-N2578+AB2578,0)</f>
        <v>0</v>
      </c>
      <c r="AD2578" s="35">
        <f>IF(OR(YEAR(G2578)&lt;2019,O2578="X"),0,IF(ISBLANK(H2578),DATEDIF(G2578,'[3]1.Pradzia'!$D$13,"M"),DATEDIF(G2578,H2578,"m")))</f>
        <v>0</v>
      </c>
      <c r="AE2578" s="37">
        <f>IF(E2578='[3]5.Grup_T'!$E$20,0,IF(AD2578&lt;&gt;0,M2578/V2578*MIN(12,AD2578),0))</f>
        <v>0</v>
      </c>
      <c r="AF2578" s="37">
        <f t="shared" ref="AF2578:AF2641" si="568">+AB2578+AE2578</f>
        <v>0</v>
      </c>
      <c r="AG2578" s="37">
        <f t="shared" ref="AG2578:AG2641" si="569">AC2578+AE2578</f>
        <v>0</v>
      </c>
      <c r="AH2578" s="37">
        <f t="shared" ref="AH2578:AH2641" si="570">M2578-AG2578</f>
        <v>0</v>
      </c>
      <c r="AI2578" s="35" t="str">
        <f t="shared" ref="AI2578:AI2641" si="571">IF(H2578&lt;&gt;0,"Nurašytas",IF(O2578="X","Nesuderintas",IF(AH2578&lt;=0,"Nusidėvėjęs","")))</f>
        <v>Nusidėvėjęs</v>
      </c>
      <c r="AJ2578" s="38" t="str">
        <f>IF(AND(F2578&lt;&gt;[3]Pav.tvarkyklė!$B$12,F2578&lt;&gt;[3]Pav.tvarkyklė!$B$13),"GVTNT","X")</f>
        <v>GVTNT</v>
      </c>
      <c r="AK2578" s="39">
        <f t="shared" si="559"/>
        <v>0</v>
      </c>
      <c r="AL2578" s="41"/>
      <c r="AM2578" s="41"/>
      <c r="AN2578" s="41">
        <f t="shared" si="561"/>
        <v>1900</v>
      </c>
      <c r="AO2578" s="41"/>
      <c r="AP2578" s="41"/>
      <c r="AQ2578" s="41"/>
      <c r="AR2578" s="42"/>
      <c r="AS2578" s="42"/>
      <c r="AU2578" s="43">
        <f t="shared" si="562"/>
        <v>0</v>
      </c>
    </row>
    <row r="2579" spans="1:47" ht="15" customHeight="1" x14ac:dyDescent="0.25">
      <c r="A2579" s="11"/>
      <c r="B2579" s="19">
        <v>2748</v>
      </c>
      <c r="C2579" s="74"/>
      <c r="D2579" s="77"/>
      <c r="E2579" s="78"/>
      <c r="F2579" s="78"/>
      <c r="G2579" s="80"/>
      <c r="H2579" s="49"/>
      <c r="I2579" s="79"/>
      <c r="J2579" s="27"/>
      <c r="K2579" s="27"/>
      <c r="L2579" s="79"/>
      <c r="M2579" s="81"/>
      <c r="N2579" s="29">
        <v>0</v>
      </c>
      <c r="O2579" s="30" t="str">
        <f>IF(G2579&lt;=$N$2,"",IF(F2579=[3]Pav.tvarkyklė!$B$13,"",IF(ISBLANK(R2579),"X","")))</f>
        <v/>
      </c>
      <c r="P2579" s="91"/>
      <c r="Q2579" s="63"/>
      <c r="R2579" s="63"/>
      <c r="S2579" s="63"/>
      <c r="T2579" s="63"/>
      <c r="U2579" s="34" t="str">
        <f>IFERROR(INDEX('[3]5.Grup_T'!$G$4:$G$22,MATCH('6.Turtas'!E2579,'[3]5.Grup_T'!$E$4:$E$22,0)),"0")</f>
        <v>0</v>
      </c>
      <c r="V2579" s="35">
        <f t="shared" si="563"/>
        <v>0</v>
      </c>
      <c r="W2579" s="35">
        <f>IF(NOT(ISBLANK(H2579)),(12-DATEDIF(H2579,'[3]1.Pradzia'!$D$13,"m")),0)</f>
        <v>0</v>
      </c>
      <c r="X2579" s="35">
        <f t="shared" si="564"/>
        <v>0</v>
      </c>
      <c r="Y2579" s="35">
        <f t="shared" si="560"/>
        <v>0</v>
      </c>
      <c r="Z2579" s="35">
        <f t="shared" ref="Z2579:Z2642" si="572">IF(YEAR(G2579)&gt;=2019,0,V2579-X2579)</f>
        <v>0</v>
      </c>
      <c r="AA2579" s="36">
        <f t="shared" si="565"/>
        <v>0</v>
      </c>
      <c r="AB2579" s="36">
        <f t="shared" si="566"/>
        <v>0</v>
      </c>
      <c r="AC2579" s="37">
        <f t="shared" si="567"/>
        <v>0</v>
      </c>
      <c r="AD2579" s="35">
        <f>IF(OR(YEAR(G2579)&lt;2019,O2579="X"),0,IF(ISBLANK(H2579),DATEDIF(G2579,'[3]1.Pradzia'!$D$13,"M"),DATEDIF(G2579,H2579,"m")))</f>
        <v>0</v>
      </c>
      <c r="AE2579" s="37">
        <f>IF(E2579='[3]5.Grup_T'!$E$20,0,IF(AD2579&lt;&gt;0,M2579/V2579*MIN(12,AD2579),0))</f>
        <v>0</v>
      </c>
      <c r="AF2579" s="37">
        <f t="shared" si="568"/>
        <v>0</v>
      </c>
      <c r="AG2579" s="37">
        <f t="shared" si="569"/>
        <v>0</v>
      </c>
      <c r="AH2579" s="37">
        <f t="shared" si="570"/>
        <v>0</v>
      </c>
      <c r="AI2579" s="35" t="str">
        <f t="shared" si="571"/>
        <v>Nusidėvėjęs</v>
      </c>
      <c r="AJ2579" s="38" t="str">
        <f>IF(AND(F2579&lt;&gt;[3]Pav.tvarkyklė!$B$12,F2579&lt;&gt;[3]Pav.tvarkyklė!$B$13),"GVTNT","X")</f>
        <v>GVTNT</v>
      </c>
      <c r="AK2579" s="39">
        <f t="shared" ref="AK2579:AK2642" si="573">I2579-J2579-K2579-L2579-M2579</f>
        <v>0</v>
      </c>
      <c r="AL2579" s="41"/>
      <c r="AM2579" s="41"/>
      <c r="AN2579" s="41">
        <f t="shared" si="561"/>
        <v>1900</v>
      </c>
      <c r="AO2579" s="41"/>
      <c r="AP2579" s="41"/>
      <c r="AQ2579" s="41"/>
      <c r="AR2579" s="42"/>
      <c r="AS2579" s="42"/>
      <c r="AU2579" s="43">
        <f t="shared" si="562"/>
        <v>0</v>
      </c>
    </row>
    <row r="2580" spans="1:47" ht="15" customHeight="1" x14ac:dyDescent="0.25">
      <c r="A2580" s="11"/>
      <c r="B2580" s="19">
        <v>2749</v>
      </c>
      <c r="C2580" s="74"/>
      <c r="D2580" s="77"/>
      <c r="E2580" s="78"/>
      <c r="F2580" s="78"/>
      <c r="G2580" s="80"/>
      <c r="H2580" s="49"/>
      <c r="I2580" s="79"/>
      <c r="J2580" s="27"/>
      <c r="K2580" s="27"/>
      <c r="L2580" s="79"/>
      <c r="M2580" s="81"/>
      <c r="N2580" s="29">
        <v>0</v>
      </c>
      <c r="O2580" s="30" t="str">
        <f>IF(G2580&lt;=$N$2,"",IF(F2580=[3]Pav.tvarkyklė!$B$13,"",IF(ISBLANK(R2580),"X","")))</f>
        <v/>
      </c>
      <c r="P2580" s="91"/>
      <c r="Q2580" s="63"/>
      <c r="R2580" s="63"/>
      <c r="S2580" s="63"/>
      <c r="T2580" s="63"/>
      <c r="U2580" s="34" t="str">
        <f>IFERROR(INDEX('[3]5.Grup_T'!$G$4:$G$22,MATCH('6.Turtas'!E2580,'[3]5.Grup_T'!$E$4:$E$22,0)),"0")</f>
        <v>0</v>
      </c>
      <c r="V2580" s="35">
        <f t="shared" si="563"/>
        <v>0</v>
      </c>
      <c r="W2580" s="35">
        <f>IF(NOT(ISBLANK(H2580)),(12-DATEDIF(H2580,'[3]1.Pradzia'!$D$13,"m")),0)</f>
        <v>0</v>
      </c>
      <c r="X2580" s="35">
        <f t="shared" si="564"/>
        <v>0</v>
      </c>
      <c r="Y2580" s="35">
        <f t="shared" si="560"/>
        <v>0</v>
      </c>
      <c r="Z2580" s="35">
        <f t="shared" si="572"/>
        <v>0</v>
      </c>
      <c r="AA2580" s="36">
        <f t="shared" si="565"/>
        <v>0</v>
      </c>
      <c r="AB2580" s="36">
        <f t="shared" si="566"/>
        <v>0</v>
      </c>
      <c r="AC2580" s="37">
        <f t="shared" si="567"/>
        <v>0</v>
      </c>
      <c r="AD2580" s="35">
        <f>IF(OR(YEAR(G2580)&lt;2019,O2580="X"),0,IF(ISBLANK(H2580),DATEDIF(G2580,'[3]1.Pradzia'!$D$13,"M"),DATEDIF(G2580,H2580,"m")))</f>
        <v>0</v>
      </c>
      <c r="AE2580" s="37">
        <f>IF(E2580='[3]5.Grup_T'!$E$20,0,IF(AD2580&lt;&gt;0,M2580/V2580*MIN(12,AD2580),0))</f>
        <v>0</v>
      </c>
      <c r="AF2580" s="37">
        <f t="shared" si="568"/>
        <v>0</v>
      </c>
      <c r="AG2580" s="37">
        <f t="shared" si="569"/>
        <v>0</v>
      </c>
      <c r="AH2580" s="37">
        <f t="shared" si="570"/>
        <v>0</v>
      </c>
      <c r="AI2580" s="35" t="str">
        <f t="shared" si="571"/>
        <v>Nusidėvėjęs</v>
      </c>
      <c r="AJ2580" s="38" t="str">
        <f>IF(AND(F2580&lt;&gt;[3]Pav.tvarkyklė!$B$12,F2580&lt;&gt;[3]Pav.tvarkyklė!$B$13),"GVTNT","X")</f>
        <v>GVTNT</v>
      </c>
      <c r="AK2580" s="39">
        <f t="shared" si="573"/>
        <v>0</v>
      </c>
      <c r="AL2580" s="41"/>
      <c r="AM2580" s="41"/>
      <c r="AN2580" s="41">
        <f t="shared" si="561"/>
        <v>1900</v>
      </c>
      <c r="AO2580" s="41"/>
      <c r="AP2580" s="41"/>
      <c r="AQ2580" s="41"/>
      <c r="AR2580" s="42"/>
      <c r="AS2580" s="42"/>
      <c r="AU2580" s="43">
        <f t="shared" si="562"/>
        <v>0</v>
      </c>
    </row>
    <row r="2581" spans="1:47" ht="15" customHeight="1" x14ac:dyDescent="0.25">
      <c r="A2581" s="11"/>
      <c r="B2581" s="19">
        <v>2750</v>
      </c>
      <c r="C2581" s="74"/>
      <c r="D2581" s="77"/>
      <c r="E2581" s="78"/>
      <c r="F2581" s="78"/>
      <c r="G2581" s="80"/>
      <c r="H2581" s="49"/>
      <c r="I2581" s="79"/>
      <c r="J2581" s="27"/>
      <c r="K2581" s="27"/>
      <c r="L2581" s="79"/>
      <c r="M2581" s="81"/>
      <c r="N2581" s="29">
        <v>0</v>
      </c>
      <c r="O2581" s="30" t="str">
        <f>IF(G2581&lt;=$N$2,"",IF(F2581=[3]Pav.tvarkyklė!$B$13,"",IF(ISBLANK(R2581),"X","")))</f>
        <v/>
      </c>
      <c r="P2581" s="91"/>
      <c r="Q2581" s="63"/>
      <c r="R2581" s="63"/>
      <c r="S2581" s="63"/>
      <c r="T2581" s="63"/>
      <c r="U2581" s="34" t="str">
        <f>IFERROR(INDEX('[3]5.Grup_T'!$G$4:$G$22,MATCH('6.Turtas'!E2581,'[3]5.Grup_T'!$E$4:$E$22,0)),"0")</f>
        <v>0</v>
      </c>
      <c r="V2581" s="35">
        <f t="shared" si="563"/>
        <v>0</v>
      </c>
      <c r="W2581" s="35">
        <f>IF(NOT(ISBLANK(H2581)),(12-DATEDIF(H2581,'[3]1.Pradzia'!$D$13,"m")),0)</f>
        <v>0</v>
      </c>
      <c r="X2581" s="35">
        <f t="shared" si="564"/>
        <v>0</v>
      </c>
      <c r="Y2581" s="35">
        <f t="shared" si="560"/>
        <v>0</v>
      </c>
      <c r="Z2581" s="35">
        <f t="shared" si="572"/>
        <v>0</v>
      </c>
      <c r="AA2581" s="36">
        <f t="shared" si="565"/>
        <v>0</v>
      </c>
      <c r="AB2581" s="36">
        <f t="shared" si="566"/>
        <v>0</v>
      </c>
      <c r="AC2581" s="37">
        <f t="shared" si="567"/>
        <v>0</v>
      </c>
      <c r="AD2581" s="35">
        <f>IF(OR(YEAR(G2581)&lt;2019,O2581="X"),0,IF(ISBLANK(H2581),DATEDIF(G2581,'[3]1.Pradzia'!$D$13,"M"),DATEDIF(G2581,H2581,"m")))</f>
        <v>0</v>
      </c>
      <c r="AE2581" s="37">
        <f>IF(E2581='[3]5.Grup_T'!$E$20,0,IF(AD2581&lt;&gt;0,M2581/V2581*MIN(12,AD2581),0))</f>
        <v>0</v>
      </c>
      <c r="AF2581" s="37">
        <f t="shared" si="568"/>
        <v>0</v>
      </c>
      <c r="AG2581" s="37">
        <f t="shared" si="569"/>
        <v>0</v>
      </c>
      <c r="AH2581" s="37">
        <f t="shared" si="570"/>
        <v>0</v>
      </c>
      <c r="AI2581" s="35" t="str">
        <f t="shared" si="571"/>
        <v>Nusidėvėjęs</v>
      </c>
      <c r="AJ2581" s="38" t="str">
        <f>IF(AND(F2581&lt;&gt;[3]Pav.tvarkyklė!$B$12,F2581&lt;&gt;[3]Pav.tvarkyklė!$B$13),"GVTNT","X")</f>
        <v>GVTNT</v>
      </c>
      <c r="AK2581" s="39">
        <f t="shared" si="573"/>
        <v>0</v>
      </c>
      <c r="AL2581" s="41"/>
      <c r="AM2581" s="41"/>
      <c r="AN2581" s="41">
        <f t="shared" si="561"/>
        <v>1900</v>
      </c>
      <c r="AO2581" s="41"/>
      <c r="AP2581" s="41"/>
      <c r="AQ2581" s="41"/>
      <c r="AR2581" s="42"/>
      <c r="AS2581" s="42"/>
      <c r="AU2581" s="43">
        <f t="shared" si="562"/>
        <v>0</v>
      </c>
    </row>
    <row r="2582" spans="1:47" ht="15" customHeight="1" x14ac:dyDescent="0.25">
      <c r="A2582" s="11"/>
      <c r="B2582" s="19">
        <v>2751</v>
      </c>
      <c r="C2582" s="74"/>
      <c r="D2582" s="77"/>
      <c r="E2582" s="78"/>
      <c r="F2582" s="78"/>
      <c r="G2582" s="80"/>
      <c r="H2582" s="49"/>
      <c r="I2582" s="79"/>
      <c r="J2582" s="27"/>
      <c r="K2582" s="27"/>
      <c r="L2582" s="79"/>
      <c r="M2582" s="81"/>
      <c r="N2582" s="29">
        <v>0</v>
      </c>
      <c r="O2582" s="30" t="str">
        <f>IF(G2582&lt;=$N$2,"",IF(F2582=[3]Pav.tvarkyklė!$B$13,"",IF(ISBLANK(R2582),"X","")))</f>
        <v/>
      </c>
      <c r="P2582" s="91"/>
      <c r="Q2582" s="63"/>
      <c r="R2582" s="63"/>
      <c r="S2582" s="63"/>
      <c r="T2582" s="63"/>
      <c r="U2582" s="34" t="str">
        <f>IFERROR(INDEX('[3]5.Grup_T'!$G$4:$G$22,MATCH('6.Turtas'!E2582,'[3]5.Grup_T'!$E$4:$E$22,0)),"0")</f>
        <v>0</v>
      </c>
      <c r="V2582" s="35">
        <f t="shared" si="563"/>
        <v>0</v>
      </c>
      <c r="W2582" s="35">
        <f>IF(NOT(ISBLANK(H2582)),(12-DATEDIF(H2582,'[3]1.Pradzia'!$D$13,"m")),0)</f>
        <v>0</v>
      </c>
      <c r="X2582" s="35">
        <f t="shared" si="564"/>
        <v>0</v>
      </c>
      <c r="Y2582" s="35">
        <f t="shared" si="560"/>
        <v>0</v>
      </c>
      <c r="Z2582" s="35">
        <f t="shared" si="572"/>
        <v>0</v>
      </c>
      <c r="AA2582" s="36">
        <f t="shared" si="565"/>
        <v>0</v>
      </c>
      <c r="AB2582" s="36">
        <f t="shared" si="566"/>
        <v>0</v>
      </c>
      <c r="AC2582" s="37">
        <f t="shared" si="567"/>
        <v>0</v>
      </c>
      <c r="AD2582" s="35">
        <f>IF(OR(YEAR(G2582)&lt;2019,O2582="X"),0,IF(ISBLANK(H2582),DATEDIF(G2582,'[3]1.Pradzia'!$D$13,"M"),DATEDIF(G2582,H2582,"m")))</f>
        <v>0</v>
      </c>
      <c r="AE2582" s="37">
        <f>IF(E2582='[3]5.Grup_T'!$E$20,0,IF(AD2582&lt;&gt;0,M2582/V2582*MIN(12,AD2582),0))</f>
        <v>0</v>
      </c>
      <c r="AF2582" s="37">
        <f t="shared" si="568"/>
        <v>0</v>
      </c>
      <c r="AG2582" s="37">
        <f t="shared" si="569"/>
        <v>0</v>
      </c>
      <c r="AH2582" s="37">
        <f t="shared" si="570"/>
        <v>0</v>
      </c>
      <c r="AI2582" s="35" t="str">
        <f t="shared" si="571"/>
        <v>Nusidėvėjęs</v>
      </c>
      <c r="AJ2582" s="38" t="str">
        <f>IF(AND(F2582&lt;&gt;[3]Pav.tvarkyklė!$B$12,F2582&lt;&gt;[3]Pav.tvarkyklė!$B$13),"GVTNT","X")</f>
        <v>GVTNT</v>
      </c>
      <c r="AK2582" s="39">
        <f t="shared" si="573"/>
        <v>0</v>
      </c>
      <c r="AL2582" s="41"/>
      <c r="AM2582" s="41"/>
      <c r="AN2582" s="41">
        <f t="shared" si="561"/>
        <v>1900</v>
      </c>
      <c r="AO2582" s="41"/>
      <c r="AP2582" s="41"/>
      <c r="AQ2582" s="41"/>
      <c r="AR2582" s="42"/>
      <c r="AS2582" s="42"/>
      <c r="AU2582" s="43">
        <f t="shared" si="562"/>
        <v>0</v>
      </c>
    </row>
    <row r="2583" spans="1:47" ht="15" customHeight="1" x14ac:dyDescent="0.25">
      <c r="A2583" s="11"/>
      <c r="B2583" s="19">
        <v>2752</v>
      </c>
      <c r="C2583" s="74"/>
      <c r="D2583" s="77"/>
      <c r="E2583" s="78"/>
      <c r="F2583" s="78"/>
      <c r="G2583" s="80"/>
      <c r="H2583" s="49"/>
      <c r="I2583" s="79"/>
      <c r="J2583" s="27"/>
      <c r="K2583" s="27"/>
      <c r="L2583" s="79"/>
      <c r="M2583" s="81"/>
      <c r="N2583" s="29">
        <v>0</v>
      </c>
      <c r="O2583" s="30" t="str">
        <f>IF(G2583&lt;=$N$2,"",IF(F2583=[3]Pav.tvarkyklė!$B$13,"",IF(ISBLANK(R2583),"X","")))</f>
        <v/>
      </c>
      <c r="P2583" s="91"/>
      <c r="Q2583" s="63"/>
      <c r="R2583" s="63"/>
      <c r="S2583" s="63"/>
      <c r="T2583" s="63"/>
      <c r="U2583" s="34" t="str">
        <f>IFERROR(INDEX('[3]5.Grup_T'!$G$4:$G$22,MATCH('6.Turtas'!E2583,'[3]5.Grup_T'!$E$4:$E$22,0)),"0")</f>
        <v>0</v>
      </c>
      <c r="V2583" s="35">
        <f t="shared" si="563"/>
        <v>0</v>
      </c>
      <c r="W2583" s="35">
        <f>IF(NOT(ISBLANK(H2583)),(12-DATEDIF(H2583,'[3]1.Pradzia'!$D$13,"m")),0)</f>
        <v>0</v>
      </c>
      <c r="X2583" s="35">
        <f t="shared" si="564"/>
        <v>0</v>
      </c>
      <c r="Y2583" s="35">
        <f t="shared" si="560"/>
        <v>0</v>
      </c>
      <c r="Z2583" s="35">
        <f t="shared" si="572"/>
        <v>0</v>
      </c>
      <c r="AA2583" s="36">
        <f t="shared" si="565"/>
        <v>0</v>
      </c>
      <c r="AB2583" s="36">
        <f t="shared" si="566"/>
        <v>0</v>
      </c>
      <c r="AC2583" s="37">
        <f t="shared" si="567"/>
        <v>0</v>
      </c>
      <c r="AD2583" s="35">
        <f>IF(OR(YEAR(G2583)&lt;2019,O2583="X"),0,IF(ISBLANK(H2583),DATEDIF(G2583,'[3]1.Pradzia'!$D$13,"M"),DATEDIF(G2583,H2583,"m")))</f>
        <v>0</v>
      </c>
      <c r="AE2583" s="37">
        <f>IF(E2583='[3]5.Grup_T'!$E$20,0,IF(AD2583&lt;&gt;0,M2583/V2583*MIN(12,AD2583),0))</f>
        <v>0</v>
      </c>
      <c r="AF2583" s="37">
        <f t="shared" si="568"/>
        <v>0</v>
      </c>
      <c r="AG2583" s="37">
        <f t="shared" si="569"/>
        <v>0</v>
      </c>
      <c r="AH2583" s="37">
        <f t="shared" si="570"/>
        <v>0</v>
      </c>
      <c r="AI2583" s="35" t="str">
        <f t="shared" si="571"/>
        <v>Nusidėvėjęs</v>
      </c>
      <c r="AJ2583" s="38" t="str">
        <f>IF(AND(F2583&lt;&gt;[3]Pav.tvarkyklė!$B$12,F2583&lt;&gt;[3]Pav.tvarkyklė!$B$13),"GVTNT","X")</f>
        <v>GVTNT</v>
      </c>
      <c r="AK2583" s="39">
        <f t="shared" si="573"/>
        <v>0</v>
      </c>
      <c r="AL2583" s="41"/>
      <c r="AM2583" s="41"/>
      <c r="AN2583" s="41">
        <f t="shared" si="561"/>
        <v>1900</v>
      </c>
      <c r="AO2583" s="41"/>
      <c r="AP2583" s="41"/>
      <c r="AQ2583" s="41"/>
      <c r="AR2583" s="42"/>
      <c r="AS2583" s="42"/>
      <c r="AU2583" s="43">
        <f t="shared" si="562"/>
        <v>0</v>
      </c>
    </row>
    <row r="2584" spans="1:47" ht="15" customHeight="1" x14ac:dyDescent="0.25">
      <c r="A2584" s="11"/>
      <c r="B2584" s="19">
        <v>2753</v>
      </c>
      <c r="C2584" s="74"/>
      <c r="D2584" s="77"/>
      <c r="E2584" s="78"/>
      <c r="F2584" s="78"/>
      <c r="G2584" s="80"/>
      <c r="H2584" s="49"/>
      <c r="I2584" s="79"/>
      <c r="J2584" s="27"/>
      <c r="K2584" s="27"/>
      <c r="L2584" s="79"/>
      <c r="M2584" s="81"/>
      <c r="N2584" s="29">
        <v>0</v>
      </c>
      <c r="O2584" s="30" t="str">
        <f>IF(G2584&lt;=$N$2,"",IF(F2584=[3]Pav.tvarkyklė!$B$13,"",IF(ISBLANK(R2584),"X","")))</f>
        <v/>
      </c>
      <c r="P2584" s="91"/>
      <c r="Q2584" s="63"/>
      <c r="R2584" s="63"/>
      <c r="S2584" s="63"/>
      <c r="T2584" s="63"/>
      <c r="U2584" s="34" t="str">
        <f>IFERROR(INDEX('[3]5.Grup_T'!$G$4:$G$22,MATCH('6.Turtas'!E2584,'[3]5.Grup_T'!$E$4:$E$22,0)),"0")</f>
        <v>0</v>
      </c>
      <c r="V2584" s="35">
        <f t="shared" si="563"/>
        <v>0</v>
      </c>
      <c r="W2584" s="35">
        <f>IF(NOT(ISBLANK(H2584)),(12-DATEDIF(H2584,'[3]1.Pradzia'!$D$13,"m")),0)</f>
        <v>0</v>
      </c>
      <c r="X2584" s="35">
        <f t="shared" si="564"/>
        <v>0</v>
      </c>
      <c r="Y2584" s="35">
        <f t="shared" si="560"/>
        <v>0</v>
      </c>
      <c r="Z2584" s="35">
        <f t="shared" si="572"/>
        <v>0</v>
      </c>
      <c r="AA2584" s="36">
        <f t="shared" si="565"/>
        <v>0</v>
      </c>
      <c r="AB2584" s="36">
        <f t="shared" si="566"/>
        <v>0</v>
      </c>
      <c r="AC2584" s="37">
        <f t="shared" si="567"/>
        <v>0</v>
      </c>
      <c r="AD2584" s="35">
        <f>IF(OR(YEAR(G2584)&lt;2019,O2584="X"),0,IF(ISBLANK(H2584),DATEDIF(G2584,'[3]1.Pradzia'!$D$13,"M"),DATEDIF(G2584,H2584,"m")))</f>
        <v>0</v>
      </c>
      <c r="AE2584" s="37">
        <f>IF(E2584='[3]5.Grup_T'!$E$20,0,IF(AD2584&lt;&gt;0,M2584/V2584*MIN(12,AD2584),0))</f>
        <v>0</v>
      </c>
      <c r="AF2584" s="37">
        <f t="shared" si="568"/>
        <v>0</v>
      </c>
      <c r="AG2584" s="37">
        <f t="shared" si="569"/>
        <v>0</v>
      </c>
      <c r="AH2584" s="37">
        <f t="shared" si="570"/>
        <v>0</v>
      </c>
      <c r="AI2584" s="35" t="str">
        <f t="shared" si="571"/>
        <v>Nusidėvėjęs</v>
      </c>
      <c r="AJ2584" s="38" t="str">
        <f>IF(AND(F2584&lt;&gt;[3]Pav.tvarkyklė!$B$12,F2584&lt;&gt;[3]Pav.tvarkyklė!$B$13),"GVTNT","X")</f>
        <v>GVTNT</v>
      </c>
      <c r="AK2584" s="39">
        <f t="shared" si="573"/>
        <v>0</v>
      </c>
      <c r="AL2584" s="41"/>
      <c r="AM2584" s="41"/>
      <c r="AN2584" s="41">
        <f t="shared" si="561"/>
        <v>1900</v>
      </c>
      <c r="AO2584" s="41"/>
      <c r="AP2584" s="41"/>
      <c r="AQ2584" s="41"/>
      <c r="AR2584" s="42"/>
      <c r="AS2584" s="42"/>
      <c r="AU2584" s="43">
        <f t="shared" si="562"/>
        <v>0</v>
      </c>
    </row>
    <row r="2585" spans="1:47" ht="15" customHeight="1" x14ac:dyDescent="0.25">
      <c r="A2585" s="11"/>
      <c r="B2585" s="19">
        <v>2754</v>
      </c>
      <c r="C2585" s="74"/>
      <c r="D2585" s="77"/>
      <c r="E2585" s="78"/>
      <c r="F2585" s="78"/>
      <c r="G2585" s="80"/>
      <c r="H2585" s="49"/>
      <c r="I2585" s="79"/>
      <c r="J2585" s="27"/>
      <c r="K2585" s="27"/>
      <c r="L2585" s="79"/>
      <c r="M2585" s="81"/>
      <c r="N2585" s="29">
        <v>0</v>
      </c>
      <c r="O2585" s="30" t="str">
        <f>IF(G2585&lt;=$N$2,"",IF(F2585=[3]Pav.tvarkyklė!$B$13,"",IF(ISBLANK(R2585),"X","")))</f>
        <v/>
      </c>
      <c r="P2585" s="91"/>
      <c r="Q2585" s="63"/>
      <c r="R2585" s="63"/>
      <c r="S2585" s="63"/>
      <c r="T2585" s="63"/>
      <c r="U2585" s="34" t="str">
        <f>IFERROR(INDEX('[3]5.Grup_T'!$G$4:$G$22,MATCH('6.Turtas'!E2585,'[3]5.Grup_T'!$E$4:$E$22,0)),"0")</f>
        <v>0</v>
      </c>
      <c r="V2585" s="35">
        <f t="shared" si="563"/>
        <v>0</v>
      </c>
      <c r="W2585" s="35">
        <f>IF(NOT(ISBLANK(H2585)),(12-DATEDIF(H2585,'[3]1.Pradzia'!$D$13,"m")),0)</f>
        <v>0</v>
      </c>
      <c r="X2585" s="35">
        <f t="shared" si="564"/>
        <v>0</v>
      </c>
      <c r="Y2585" s="35">
        <f t="shared" si="560"/>
        <v>0</v>
      </c>
      <c r="Z2585" s="35">
        <f t="shared" si="572"/>
        <v>0</v>
      </c>
      <c r="AA2585" s="36">
        <f t="shared" si="565"/>
        <v>0</v>
      </c>
      <c r="AB2585" s="36">
        <f t="shared" si="566"/>
        <v>0</v>
      </c>
      <c r="AC2585" s="37">
        <f t="shared" si="567"/>
        <v>0</v>
      </c>
      <c r="AD2585" s="35">
        <f>IF(OR(YEAR(G2585)&lt;2019,O2585="X"),0,IF(ISBLANK(H2585),DATEDIF(G2585,'[3]1.Pradzia'!$D$13,"M"),DATEDIF(G2585,H2585,"m")))</f>
        <v>0</v>
      </c>
      <c r="AE2585" s="37">
        <f>IF(E2585='[3]5.Grup_T'!$E$20,0,IF(AD2585&lt;&gt;0,M2585/V2585*MIN(12,AD2585),0))</f>
        <v>0</v>
      </c>
      <c r="AF2585" s="37">
        <f t="shared" si="568"/>
        <v>0</v>
      </c>
      <c r="AG2585" s="37">
        <f t="shared" si="569"/>
        <v>0</v>
      </c>
      <c r="AH2585" s="37">
        <f t="shared" si="570"/>
        <v>0</v>
      </c>
      <c r="AI2585" s="35" t="str">
        <f t="shared" si="571"/>
        <v>Nusidėvėjęs</v>
      </c>
      <c r="AJ2585" s="38" t="str">
        <f>IF(AND(F2585&lt;&gt;[3]Pav.tvarkyklė!$B$12,F2585&lt;&gt;[3]Pav.tvarkyklė!$B$13),"GVTNT","X")</f>
        <v>GVTNT</v>
      </c>
      <c r="AK2585" s="39">
        <f t="shared" si="573"/>
        <v>0</v>
      </c>
      <c r="AL2585" s="41"/>
      <c r="AM2585" s="41"/>
      <c r="AN2585" s="41">
        <f t="shared" si="561"/>
        <v>1900</v>
      </c>
      <c r="AO2585" s="41"/>
      <c r="AP2585" s="41"/>
      <c r="AQ2585" s="41"/>
      <c r="AR2585" s="42"/>
      <c r="AS2585" s="42"/>
      <c r="AU2585" s="43">
        <f t="shared" si="562"/>
        <v>0</v>
      </c>
    </row>
    <row r="2586" spans="1:47" ht="15" customHeight="1" x14ac:dyDescent="0.25">
      <c r="A2586" s="11"/>
      <c r="B2586" s="19">
        <v>2755</v>
      </c>
      <c r="C2586" s="74"/>
      <c r="D2586" s="77"/>
      <c r="E2586" s="78"/>
      <c r="F2586" s="78"/>
      <c r="G2586" s="80"/>
      <c r="H2586" s="49"/>
      <c r="I2586" s="79"/>
      <c r="J2586" s="27"/>
      <c r="K2586" s="27"/>
      <c r="L2586" s="79"/>
      <c r="M2586" s="81"/>
      <c r="N2586" s="29">
        <v>0</v>
      </c>
      <c r="O2586" s="30" t="str">
        <f>IF(G2586&lt;=$N$2,"",IF(F2586=[3]Pav.tvarkyklė!$B$13,"",IF(ISBLANK(R2586),"X","")))</f>
        <v/>
      </c>
      <c r="P2586" s="91"/>
      <c r="Q2586" s="63"/>
      <c r="R2586" s="63"/>
      <c r="S2586" s="63"/>
      <c r="T2586" s="63"/>
      <c r="U2586" s="34" t="str">
        <f>IFERROR(INDEX('[3]5.Grup_T'!$G$4:$G$22,MATCH('6.Turtas'!E2586,'[3]5.Grup_T'!$E$4:$E$22,0)),"0")</f>
        <v>0</v>
      </c>
      <c r="V2586" s="35">
        <f t="shared" si="563"/>
        <v>0</v>
      </c>
      <c r="W2586" s="35">
        <f>IF(NOT(ISBLANK(H2586)),(12-DATEDIF(H2586,'[3]1.Pradzia'!$D$13,"m")),0)</f>
        <v>0</v>
      </c>
      <c r="X2586" s="35">
        <f t="shared" si="564"/>
        <v>0</v>
      </c>
      <c r="Y2586" s="35">
        <f t="shared" si="560"/>
        <v>0</v>
      </c>
      <c r="Z2586" s="35">
        <f t="shared" si="572"/>
        <v>0</v>
      </c>
      <c r="AA2586" s="36">
        <f t="shared" si="565"/>
        <v>0</v>
      </c>
      <c r="AB2586" s="36">
        <f t="shared" si="566"/>
        <v>0</v>
      </c>
      <c r="AC2586" s="37">
        <f t="shared" si="567"/>
        <v>0</v>
      </c>
      <c r="AD2586" s="35">
        <f>IF(OR(YEAR(G2586)&lt;2019,O2586="X"),0,IF(ISBLANK(H2586),DATEDIF(G2586,'[3]1.Pradzia'!$D$13,"M"),DATEDIF(G2586,H2586,"m")))</f>
        <v>0</v>
      </c>
      <c r="AE2586" s="37">
        <f>IF(E2586='[3]5.Grup_T'!$E$20,0,IF(AD2586&lt;&gt;0,M2586/V2586*MIN(12,AD2586),0))</f>
        <v>0</v>
      </c>
      <c r="AF2586" s="37">
        <f t="shared" si="568"/>
        <v>0</v>
      </c>
      <c r="AG2586" s="37">
        <f t="shared" si="569"/>
        <v>0</v>
      </c>
      <c r="AH2586" s="37">
        <f t="shared" si="570"/>
        <v>0</v>
      </c>
      <c r="AI2586" s="35" t="str">
        <f t="shared" si="571"/>
        <v>Nusidėvėjęs</v>
      </c>
      <c r="AJ2586" s="38" t="str">
        <f>IF(AND(F2586&lt;&gt;[3]Pav.tvarkyklė!$B$12,F2586&lt;&gt;[3]Pav.tvarkyklė!$B$13),"GVTNT","X")</f>
        <v>GVTNT</v>
      </c>
      <c r="AK2586" s="39">
        <f t="shared" si="573"/>
        <v>0</v>
      </c>
      <c r="AL2586" s="41"/>
      <c r="AM2586" s="41"/>
      <c r="AN2586" s="41">
        <f t="shared" si="561"/>
        <v>1900</v>
      </c>
      <c r="AO2586" s="41"/>
      <c r="AP2586" s="41"/>
      <c r="AQ2586" s="41"/>
      <c r="AR2586" s="42"/>
      <c r="AS2586" s="42"/>
      <c r="AU2586" s="43">
        <f t="shared" si="562"/>
        <v>0</v>
      </c>
    </row>
    <row r="2587" spans="1:47" ht="15" customHeight="1" x14ac:dyDescent="0.25">
      <c r="A2587" s="11"/>
      <c r="B2587" s="19">
        <v>2756</v>
      </c>
      <c r="C2587" s="74"/>
      <c r="D2587" s="77"/>
      <c r="E2587" s="78"/>
      <c r="F2587" s="78"/>
      <c r="G2587" s="80"/>
      <c r="H2587" s="49"/>
      <c r="I2587" s="79"/>
      <c r="J2587" s="27"/>
      <c r="K2587" s="27"/>
      <c r="L2587" s="79"/>
      <c r="M2587" s="81"/>
      <c r="N2587" s="29">
        <v>0</v>
      </c>
      <c r="O2587" s="30" t="str">
        <f>IF(G2587&lt;=$N$2,"",IF(F2587=[3]Pav.tvarkyklė!$B$13,"",IF(ISBLANK(R2587),"X","")))</f>
        <v/>
      </c>
      <c r="P2587" s="91"/>
      <c r="Q2587" s="63"/>
      <c r="R2587" s="63"/>
      <c r="S2587" s="63"/>
      <c r="T2587" s="63"/>
      <c r="U2587" s="34" t="str">
        <f>IFERROR(INDEX('[3]5.Grup_T'!$G$4:$G$22,MATCH('6.Turtas'!E2587,'[3]5.Grup_T'!$E$4:$E$22,0)),"0")</f>
        <v>0</v>
      </c>
      <c r="V2587" s="35">
        <f t="shared" si="563"/>
        <v>0</v>
      </c>
      <c r="W2587" s="35">
        <f>IF(NOT(ISBLANK(H2587)),(12-DATEDIF(H2587,'[3]1.Pradzia'!$D$13,"m")),0)</f>
        <v>0</v>
      </c>
      <c r="X2587" s="35">
        <f t="shared" si="564"/>
        <v>0</v>
      </c>
      <c r="Y2587" s="35">
        <f t="shared" si="560"/>
        <v>0</v>
      </c>
      <c r="Z2587" s="35">
        <f t="shared" si="572"/>
        <v>0</v>
      </c>
      <c r="AA2587" s="36">
        <f t="shared" si="565"/>
        <v>0</v>
      </c>
      <c r="AB2587" s="36">
        <f t="shared" si="566"/>
        <v>0</v>
      </c>
      <c r="AC2587" s="37">
        <f t="shared" si="567"/>
        <v>0</v>
      </c>
      <c r="AD2587" s="35">
        <f>IF(OR(YEAR(G2587)&lt;2019,O2587="X"),0,IF(ISBLANK(H2587),DATEDIF(G2587,'[3]1.Pradzia'!$D$13,"M"),DATEDIF(G2587,H2587,"m")))</f>
        <v>0</v>
      </c>
      <c r="AE2587" s="37">
        <f>IF(E2587='[3]5.Grup_T'!$E$20,0,IF(AD2587&lt;&gt;0,M2587/V2587*MIN(12,AD2587),0))</f>
        <v>0</v>
      </c>
      <c r="AF2587" s="37">
        <f t="shared" si="568"/>
        <v>0</v>
      </c>
      <c r="AG2587" s="37">
        <f t="shared" si="569"/>
        <v>0</v>
      </c>
      <c r="AH2587" s="37">
        <f t="shared" si="570"/>
        <v>0</v>
      </c>
      <c r="AI2587" s="35" t="str">
        <f t="shared" si="571"/>
        <v>Nusidėvėjęs</v>
      </c>
      <c r="AJ2587" s="38" t="str">
        <f>IF(AND(F2587&lt;&gt;[3]Pav.tvarkyklė!$B$12,F2587&lt;&gt;[3]Pav.tvarkyklė!$B$13),"GVTNT","X")</f>
        <v>GVTNT</v>
      </c>
      <c r="AK2587" s="39">
        <f t="shared" si="573"/>
        <v>0</v>
      </c>
      <c r="AL2587" s="41"/>
      <c r="AM2587" s="41"/>
      <c r="AN2587" s="41">
        <f t="shared" si="561"/>
        <v>1900</v>
      </c>
      <c r="AO2587" s="41"/>
      <c r="AP2587" s="41"/>
      <c r="AQ2587" s="41"/>
      <c r="AR2587" s="42"/>
      <c r="AS2587" s="42"/>
      <c r="AU2587" s="43">
        <f t="shared" si="562"/>
        <v>0</v>
      </c>
    </row>
    <row r="2588" spans="1:47" ht="15" customHeight="1" x14ac:dyDescent="0.25">
      <c r="A2588" s="11"/>
      <c r="B2588" s="19">
        <v>2757</v>
      </c>
      <c r="C2588" s="74"/>
      <c r="D2588" s="77"/>
      <c r="E2588" s="78"/>
      <c r="F2588" s="78"/>
      <c r="G2588" s="80"/>
      <c r="H2588" s="49"/>
      <c r="I2588" s="79"/>
      <c r="J2588" s="27"/>
      <c r="K2588" s="27"/>
      <c r="L2588" s="79"/>
      <c r="M2588" s="81"/>
      <c r="N2588" s="29">
        <v>0</v>
      </c>
      <c r="O2588" s="30" t="str">
        <f>IF(G2588&lt;=$N$2,"",IF(F2588=[3]Pav.tvarkyklė!$B$13,"",IF(ISBLANK(R2588),"X","")))</f>
        <v/>
      </c>
      <c r="P2588" s="91"/>
      <c r="Q2588" s="63"/>
      <c r="R2588" s="63"/>
      <c r="S2588" s="63"/>
      <c r="T2588" s="63"/>
      <c r="U2588" s="34" t="str">
        <f>IFERROR(INDEX('[3]5.Grup_T'!$G$4:$G$22,MATCH('6.Turtas'!E2588,'[3]5.Grup_T'!$E$4:$E$22,0)),"0")</f>
        <v>0</v>
      </c>
      <c r="V2588" s="35">
        <f t="shared" si="563"/>
        <v>0</v>
      </c>
      <c r="W2588" s="35">
        <f>IF(NOT(ISBLANK(H2588)),(12-DATEDIF(H2588,'[3]1.Pradzia'!$D$13,"m")),0)</f>
        <v>0</v>
      </c>
      <c r="X2588" s="35">
        <f t="shared" si="564"/>
        <v>0</v>
      </c>
      <c r="Y2588" s="35">
        <f t="shared" si="560"/>
        <v>0</v>
      </c>
      <c r="Z2588" s="35">
        <f t="shared" si="572"/>
        <v>0</v>
      </c>
      <c r="AA2588" s="36">
        <f t="shared" si="565"/>
        <v>0</v>
      </c>
      <c r="AB2588" s="36">
        <f t="shared" si="566"/>
        <v>0</v>
      </c>
      <c r="AC2588" s="37">
        <f t="shared" si="567"/>
        <v>0</v>
      </c>
      <c r="AD2588" s="35">
        <f>IF(OR(YEAR(G2588)&lt;2019,O2588="X"),0,IF(ISBLANK(H2588),DATEDIF(G2588,'[3]1.Pradzia'!$D$13,"M"),DATEDIF(G2588,H2588,"m")))</f>
        <v>0</v>
      </c>
      <c r="AE2588" s="37">
        <f>IF(E2588='[3]5.Grup_T'!$E$20,0,IF(AD2588&lt;&gt;0,M2588/V2588*MIN(12,AD2588),0))</f>
        <v>0</v>
      </c>
      <c r="AF2588" s="37">
        <f t="shared" si="568"/>
        <v>0</v>
      </c>
      <c r="AG2588" s="37">
        <f t="shared" si="569"/>
        <v>0</v>
      </c>
      <c r="AH2588" s="37">
        <f t="shared" si="570"/>
        <v>0</v>
      </c>
      <c r="AI2588" s="35" t="str">
        <f t="shared" si="571"/>
        <v>Nusidėvėjęs</v>
      </c>
      <c r="AJ2588" s="38" t="str">
        <f>IF(AND(F2588&lt;&gt;[3]Pav.tvarkyklė!$B$12,F2588&lt;&gt;[3]Pav.tvarkyklė!$B$13),"GVTNT","X")</f>
        <v>GVTNT</v>
      </c>
      <c r="AK2588" s="39">
        <f t="shared" si="573"/>
        <v>0</v>
      </c>
      <c r="AL2588" s="41"/>
      <c r="AM2588" s="41"/>
      <c r="AN2588" s="41">
        <f t="shared" si="561"/>
        <v>1900</v>
      </c>
      <c r="AO2588" s="41"/>
      <c r="AP2588" s="41"/>
      <c r="AQ2588" s="41"/>
      <c r="AR2588" s="42"/>
      <c r="AS2588" s="42"/>
      <c r="AU2588" s="43">
        <f t="shared" si="562"/>
        <v>0</v>
      </c>
    </row>
    <row r="2589" spans="1:47" ht="15" customHeight="1" x14ac:dyDescent="0.25">
      <c r="A2589" s="11"/>
      <c r="B2589" s="19">
        <v>2758</v>
      </c>
      <c r="C2589" s="74"/>
      <c r="D2589" s="77"/>
      <c r="E2589" s="78"/>
      <c r="F2589" s="78"/>
      <c r="G2589" s="80"/>
      <c r="H2589" s="49"/>
      <c r="I2589" s="79"/>
      <c r="J2589" s="27"/>
      <c r="K2589" s="27"/>
      <c r="L2589" s="79"/>
      <c r="M2589" s="81"/>
      <c r="N2589" s="29">
        <v>0</v>
      </c>
      <c r="O2589" s="30" t="str">
        <f>IF(G2589&lt;=$N$2,"",IF(F2589=[3]Pav.tvarkyklė!$B$13,"",IF(ISBLANK(R2589),"X","")))</f>
        <v/>
      </c>
      <c r="P2589" s="91"/>
      <c r="Q2589" s="63"/>
      <c r="R2589" s="63"/>
      <c r="S2589" s="63"/>
      <c r="T2589" s="63"/>
      <c r="U2589" s="34" t="str">
        <f>IFERROR(INDEX('[3]5.Grup_T'!$G$4:$G$22,MATCH('6.Turtas'!E2589,'[3]5.Grup_T'!$E$4:$E$22,0)),"0")</f>
        <v>0</v>
      </c>
      <c r="V2589" s="35">
        <f t="shared" si="563"/>
        <v>0</v>
      </c>
      <c r="W2589" s="35">
        <f>IF(NOT(ISBLANK(H2589)),(12-DATEDIF(H2589,'[3]1.Pradzia'!$D$13,"m")),0)</f>
        <v>0</v>
      </c>
      <c r="X2589" s="35">
        <f t="shared" si="564"/>
        <v>0</v>
      </c>
      <c r="Y2589" s="35">
        <f t="shared" si="560"/>
        <v>0</v>
      </c>
      <c r="Z2589" s="35">
        <f t="shared" si="572"/>
        <v>0</v>
      </c>
      <c r="AA2589" s="36">
        <f t="shared" si="565"/>
        <v>0</v>
      </c>
      <c r="AB2589" s="36">
        <f t="shared" si="566"/>
        <v>0</v>
      </c>
      <c r="AC2589" s="37">
        <f t="shared" si="567"/>
        <v>0</v>
      </c>
      <c r="AD2589" s="35">
        <f>IF(OR(YEAR(G2589)&lt;2019,O2589="X"),0,IF(ISBLANK(H2589),DATEDIF(G2589,'[3]1.Pradzia'!$D$13,"M"),DATEDIF(G2589,H2589,"m")))</f>
        <v>0</v>
      </c>
      <c r="AE2589" s="37">
        <f>IF(E2589='[3]5.Grup_T'!$E$20,0,IF(AD2589&lt;&gt;0,M2589/V2589*MIN(12,AD2589),0))</f>
        <v>0</v>
      </c>
      <c r="AF2589" s="37">
        <f t="shared" si="568"/>
        <v>0</v>
      </c>
      <c r="AG2589" s="37">
        <f t="shared" si="569"/>
        <v>0</v>
      </c>
      <c r="AH2589" s="37">
        <f t="shared" si="570"/>
        <v>0</v>
      </c>
      <c r="AI2589" s="35" t="str">
        <f t="shared" si="571"/>
        <v>Nusidėvėjęs</v>
      </c>
      <c r="AJ2589" s="38" t="str">
        <f>IF(AND(F2589&lt;&gt;[3]Pav.tvarkyklė!$B$12,F2589&lt;&gt;[3]Pav.tvarkyklė!$B$13),"GVTNT","X")</f>
        <v>GVTNT</v>
      </c>
      <c r="AK2589" s="39">
        <f t="shared" si="573"/>
        <v>0</v>
      </c>
      <c r="AL2589" s="41"/>
      <c r="AM2589" s="41"/>
      <c r="AN2589" s="41">
        <f t="shared" si="561"/>
        <v>1900</v>
      </c>
      <c r="AO2589" s="41"/>
      <c r="AP2589" s="41"/>
      <c r="AQ2589" s="41"/>
      <c r="AR2589" s="42"/>
      <c r="AS2589" s="42"/>
      <c r="AU2589" s="43">
        <f t="shared" si="562"/>
        <v>0</v>
      </c>
    </row>
    <row r="2590" spans="1:47" ht="15" customHeight="1" x14ac:dyDescent="0.25">
      <c r="A2590" s="11"/>
      <c r="B2590" s="19">
        <v>2759</v>
      </c>
      <c r="C2590" s="74"/>
      <c r="D2590" s="77"/>
      <c r="E2590" s="78"/>
      <c r="F2590" s="78"/>
      <c r="G2590" s="80"/>
      <c r="H2590" s="49"/>
      <c r="I2590" s="79"/>
      <c r="J2590" s="27"/>
      <c r="K2590" s="27"/>
      <c r="L2590" s="79"/>
      <c r="M2590" s="81"/>
      <c r="N2590" s="29">
        <v>0</v>
      </c>
      <c r="O2590" s="30" t="str">
        <f>IF(G2590&lt;=$N$2,"",IF(F2590=[3]Pav.tvarkyklė!$B$13,"",IF(ISBLANK(R2590),"X","")))</f>
        <v/>
      </c>
      <c r="P2590" s="91"/>
      <c r="Q2590" s="63"/>
      <c r="R2590" s="63"/>
      <c r="S2590" s="63"/>
      <c r="T2590" s="63"/>
      <c r="U2590" s="34" t="str">
        <f>IFERROR(INDEX('[3]5.Grup_T'!$G$4:$G$22,MATCH('6.Turtas'!E2590,'[3]5.Grup_T'!$E$4:$E$22,0)),"0")</f>
        <v>0</v>
      </c>
      <c r="V2590" s="35">
        <f t="shared" si="563"/>
        <v>0</v>
      </c>
      <c r="W2590" s="35">
        <f>IF(NOT(ISBLANK(H2590)),(12-DATEDIF(H2590,'[3]1.Pradzia'!$D$13,"m")),0)</f>
        <v>0</v>
      </c>
      <c r="X2590" s="35">
        <f t="shared" si="564"/>
        <v>0</v>
      </c>
      <c r="Y2590" s="35">
        <f t="shared" si="560"/>
        <v>0</v>
      </c>
      <c r="Z2590" s="35">
        <f t="shared" si="572"/>
        <v>0</v>
      </c>
      <c r="AA2590" s="36">
        <f t="shared" si="565"/>
        <v>0</v>
      </c>
      <c r="AB2590" s="36">
        <f t="shared" si="566"/>
        <v>0</v>
      </c>
      <c r="AC2590" s="37">
        <f t="shared" si="567"/>
        <v>0</v>
      </c>
      <c r="AD2590" s="35">
        <f>IF(OR(YEAR(G2590)&lt;2019,O2590="X"),0,IF(ISBLANK(H2590),DATEDIF(G2590,'[3]1.Pradzia'!$D$13,"M"),DATEDIF(G2590,H2590,"m")))</f>
        <v>0</v>
      </c>
      <c r="AE2590" s="37">
        <f>IF(E2590='[3]5.Grup_T'!$E$20,0,IF(AD2590&lt;&gt;0,M2590/V2590*MIN(12,AD2590),0))</f>
        <v>0</v>
      </c>
      <c r="AF2590" s="37">
        <f t="shared" si="568"/>
        <v>0</v>
      </c>
      <c r="AG2590" s="37">
        <f t="shared" si="569"/>
        <v>0</v>
      </c>
      <c r="AH2590" s="37">
        <f t="shared" si="570"/>
        <v>0</v>
      </c>
      <c r="AI2590" s="35" t="str">
        <f t="shared" si="571"/>
        <v>Nusidėvėjęs</v>
      </c>
      <c r="AJ2590" s="38" t="str">
        <f>IF(AND(F2590&lt;&gt;[3]Pav.tvarkyklė!$B$12,F2590&lt;&gt;[3]Pav.tvarkyklė!$B$13),"GVTNT","X")</f>
        <v>GVTNT</v>
      </c>
      <c r="AK2590" s="39">
        <f t="shared" si="573"/>
        <v>0</v>
      </c>
      <c r="AL2590" s="41"/>
      <c r="AM2590" s="41"/>
      <c r="AN2590" s="41">
        <f t="shared" si="561"/>
        <v>1900</v>
      </c>
      <c r="AO2590" s="41"/>
      <c r="AP2590" s="41"/>
      <c r="AQ2590" s="41"/>
      <c r="AR2590" s="42"/>
      <c r="AS2590" s="42"/>
      <c r="AU2590" s="43">
        <f t="shared" si="562"/>
        <v>0</v>
      </c>
    </row>
    <row r="2591" spans="1:47" ht="15" customHeight="1" x14ac:dyDescent="0.25">
      <c r="A2591" s="11"/>
      <c r="B2591" s="19">
        <v>2760</v>
      </c>
      <c r="C2591" s="74"/>
      <c r="D2591" s="77"/>
      <c r="E2591" s="78"/>
      <c r="F2591" s="78"/>
      <c r="G2591" s="80"/>
      <c r="H2591" s="49"/>
      <c r="I2591" s="79"/>
      <c r="J2591" s="27"/>
      <c r="K2591" s="27"/>
      <c r="L2591" s="79"/>
      <c r="M2591" s="81"/>
      <c r="N2591" s="29">
        <v>0</v>
      </c>
      <c r="O2591" s="30" t="str">
        <f>IF(G2591&lt;=$N$2,"",IF(F2591=[3]Pav.tvarkyklė!$B$13,"",IF(ISBLANK(R2591),"X","")))</f>
        <v/>
      </c>
      <c r="P2591" s="91"/>
      <c r="Q2591" s="63"/>
      <c r="R2591" s="63"/>
      <c r="S2591" s="63"/>
      <c r="T2591" s="63"/>
      <c r="U2591" s="34" t="str">
        <f>IFERROR(INDEX('[3]5.Grup_T'!$G$4:$G$22,MATCH('6.Turtas'!E2591,'[3]5.Grup_T'!$E$4:$E$22,0)),"0")</f>
        <v>0</v>
      </c>
      <c r="V2591" s="35">
        <f t="shared" si="563"/>
        <v>0</v>
      </c>
      <c r="W2591" s="35">
        <f>IF(NOT(ISBLANK(H2591)),(12-DATEDIF(H2591,'[3]1.Pradzia'!$D$13,"m")),0)</f>
        <v>0</v>
      </c>
      <c r="X2591" s="35">
        <f t="shared" si="564"/>
        <v>0</v>
      </c>
      <c r="Y2591" s="35">
        <f t="shared" si="560"/>
        <v>0</v>
      </c>
      <c r="Z2591" s="35">
        <f t="shared" si="572"/>
        <v>0</v>
      </c>
      <c r="AA2591" s="36">
        <f t="shared" si="565"/>
        <v>0</v>
      </c>
      <c r="AB2591" s="36">
        <f t="shared" si="566"/>
        <v>0</v>
      </c>
      <c r="AC2591" s="37">
        <f t="shared" si="567"/>
        <v>0</v>
      </c>
      <c r="AD2591" s="35">
        <f>IF(OR(YEAR(G2591)&lt;2019,O2591="X"),0,IF(ISBLANK(H2591),DATEDIF(G2591,'[3]1.Pradzia'!$D$13,"M"),DATEDIF(G2591,H2591,"m")))</f>
        <v>0</v>
      </c>
      <c r="AE2591" s="37">
        <f>IF(E2591='[3]5.Grup_T'!$E$20,0,IF(AD2591&lt;&gt;0,M2591/V2591*MIN(12,AD2591),0))</f>
        <v>0</v>
      </c>
      <c r="AF2591" s="37">
        <f t="shared" si="568"/>
        <v>0</v>
      </c>
      <c r="AG2591" s="37">
        <f t="shared" si="569"/>
        <v>0</v>
      </c>
      <c r="AH2591" s="37">
        <f t="shared" si="570"/>
        <v>0</v>
      </c>
      <c r="AI2591" s="35" t="str">
        <f t="shared" si="571"/>
        <v>Nusidėvėjęs</v>
      </c>
      <c r="AJ2591" s="38" t="str">
        <f>IF(AND(F2591&lt;&gt;[3]Pav.tvarkyklė!$B$12,F2591&lt;&gt;[3]Pav.tvarkyklė!$B$13),"GVTNT","X")</f>
        <v>GVTNT</v>
      </c>
      <c r="AK2591" s="39">
        <f t="shared" si="573"/>
        <v>0</v>
      </c>
      <c r="AL2591" s="41"/>
      <c r="AM2591" s="41"/>
      <c r="AN2591" s="41">
        <f t="shared" si="561"/>
        <v>1900</v>
      </c>
      <c r="AO2591" s="41"/>
      <c r="AP2591" s="41"/>
      <c r="AQ2591" s="41"/>
      <c r="AR2591" s="42"/>
      <c r="AS2591" s="42"/>
      <c r="AU2591" s="43">
        <f t="shared" si="562"/>
        <v>0</v>
      </c>
    </row>
    <row r="2592" spans="1:47" ht="15" customHeight="1" x14ac:dyDescent="0.25">
      <c r="A2592" s="11"/>
      <c r="B2592" s="19">
        <v>2761</v>
      </c>
      <c r="C2592" s="74"/>
      <c r="D2592" s="77"/>
      <c r="E2592" s="78"/>
      <c r="F2592" s="78"/>
      <c r="G2592" s="80"/>
      <c r="H2592" s="49"/>
      <c r="I2592" s="79"/>
      <c r="J2592" s="27"/>
      <c r="K2592" s="27"/>
      <c r="L2592" s="79"/>
      <c r="M2592" s="81"/>
      <c r="N2592" s="29">
        <v>0</v>
      </c>
      <c r="O2592" s="30" t="str">
        <f>IF(G2592&lt;=$N$2,"",IF(F2592=[3]Pav.tvarkyklė!$B$13,"",IF(ISBLANK(R2592),"X","")))</f>
        <v/>
      </c>
      <c r="P2592" s="91"/>
      <c r="Q2592" s="63"/>
      <c r="R2592" s="63"/>
      <c r="S2592" s="63"/>
      <c r="T2592" s="63"/>
      <c r="U2592" s="34" t="str">
        <f>IFERROR(INDEX('[3]5.Grup_T'!$G$4:$G$22,MATCH('6.Turtas'!E2592,'[3]5.Grup_T'!$E$4:$E$22,0)),"0")</f>
        <v>0</v>
      </c>
      <c r="V2592" s="35">
        <f t="shared" si="563"/>
        <v>0</v>
      </c>
      <c r="W2592" s="35">
        <f>IF(NOT(ISBLANK(H2592)),(12-DATEDIF(H2592,'[3]1.Pradzia'!$D$13,"m")),0)</f>
        <v>0</v>
      </c>
      <c r="X2592" s="35">
        <f t="shared" si="564"/>
        <v>0</v>
      </c>
      <c r="Y2592" s="35">
        <f t="shared" si="560"/>
        <v>0</v>
      </c>
      <c r="Z2592" s="35">
        <f t="shared" si="572"/>
        <v>0</v>
      </c>
      <c r="AA2592" s="36">
        <f t="shared" si="565"/>
        <v>0</v>
      </c>
      <c r="AB2592" s="36">
        <f t="shared" si="566"/>
        <v>0</v>
      </c>
      <c r="AC2592" s="37">
        <f t="shared" si="567"/>
        <v>0</v>
      </c>
      <c r="AD2592" s="35">
        <f>IF(OR(YEAR(G2592)&lt;2019,O2592="X"),0,IF(ISBLANK(H2592),DATEDIF(G2592,'[3]1.Pradzia'!$D$13,"M"),DATEDIF(G2592,H2592,"m")))</f>
        <v>0</v>
      </c>
      <c r="AE2592" s="37">
        <f>IF(E2592='[3]5.Grup_T'!$E$20,0,IF(AD2592&lt;&gt;0,M2592/V2592*MIN(12,AD2592),0))</f>
        <v>0</v>
      </c>
      <c r="AF2592" s="37">
        <f t="shared" si="568"/>
        <v>0</v>
      </c>
      <c r="AG2592" s="37">
        <f t="shared" si="569"/>
        <v>0</v>
      </c>
      <c r="AH2592" s="37">
        <f t="shared" si="570"/>
        <v>0</v>
      </c>
      <c r="AI2592" s="35" t="str">
        <f t="shared" si="571"/>
        <v>Nusidėvėjęs</v>
      </c>
      <c r="AJ2592" s="38" t="str">
        <f>IF(AND(F2592&lt;&gt;[3]Pav.tvarkyklė!$B$12,F2592&lt;&gt;[3]Pav.tvarkyklė!$B$13),"GVTNT","X")</f>
        <v>GVTNT</v>
      </c>
      <c r="AK2592" s="39">
        <f t="shared" si="573"/>
        <v>0</v>
      </c>
      <c r="AL2592" s="41"/>
      <c r="AM2592" s="41"/>
      <c r="AN2592" s="41">
        <f t="shared" si="561"/>
        <v>1900</v>
      </c>
      <c r="AO2592" s="41"/>
      <c r="AP2592" s="41"/>
      <c r="AQ2592" s="41"/>
      <c r="AR2592" s="42"/>
      <c r="AS2592" s="42"/>
      <c r="AU2592" s="43">
        <f t="shared" si="562"/>
        <v>0</v>
      </c>
    </row>
    <row r="2593" spans="1:47" ht="15" customHeight="1" x14ac:dyDescent="0.25">
      <c r="A2593" s="11"/>
      <c r="B2593" s="19">
        <v>2762</v>
      </c>
      <c r="C2593" s="74"/>
      <c r="D2593" s="77"/>
      <c r="E2593" s="78"/>
      <c r="F2593" s="78"/>
      <c r="G2593" s="80"/>
      <c r="H2593" s="49"/>
      <c r="I2593" s="79"/>
      <c r="J2593" s="27"/>
      <c r="K2593" s="27"/>
      <c r="L2593" s="79"/>
      <c r="M2593" s="81"/>
      <c r="N2593" s="29">
        <v>0</v>
      </c>
      <c r="O2593" s="30" t="str">
        <f>IF(G2593&lt;=$N$2,"",IF(F2593=[3]Pav.tvarkyklė!$B$13,"",IF(ISBLANK(R2593),"X","")))</f>
        <v/>
      </c>
      <c r="P2593" s="91"/>
      <c r="Q2593" s="63"/>
      <c r="R2593" s="63"/>
      <c r="S2593" s="63"/>
      <c r="T2593" s="63"/>
      <c r="U2593" s="34" t="str">
        <f>IFERROR(INDEX('[3]5.Grup_T'!$G$4:$G$22,MATCH('6.Turtas'!E2593,'[3]5.Grup_T'!$E$4:$E$22,0)),"0")</f>
        <v>0</v>
      </c>
      <c r="V2593" s="35">
        <f t="shared" si="563"/>
        <v>0</v>
      </c>
      <c r="W2593" s="35">
        <f>IF(NOT(ISBLANK(H2593)),(12-DATEDIF(H2593,'[3]1.Pradzia'!$D$13,"m")),0)</f>
        <v>0</v>
      </c>
      <c r="X2593" s="35">
        <f t="shared" si="564"/>
        <v>0</v>
      </c>
      <c r="Y2593" s="35">
        <f t="shared" si="560"/>
        <v>0</v>
      </c>
      <c r="Z2593" s="35">
        <f t="shared" si="572"/>
        <v>0</v>
      </c>
      <c r="AA2593" s="36">
        <f t="shared" si="565"/>
        <v>0</v>
      </c>
      <c r="AB2593" s="36">
        <f t="shared" si="566"/>
        <v>0</v>
      </c>
      <c r="AC2593" s="37">
        <f t="shared" si="567"/>
        <v>0</v>
      </c>
      <c r="AD2593" s="35">
        <f>IF(OR(YEAR(G2593)&lt;2019,O2593="X"),0,IF(ISBLANK(H2593),DATEDIF(G2593,'[3]1.Pradzia'!$D$13,"M"),DATEDIF(G2593,H2593,"m")))</f>
        <v>0</v>
      </c>
      <c r="AE2593" s="37">
        <f>IF(E2593='[3]5.Grup_T'!$E$20,0,IF(AD2593&lt;&gt;0,M2593/V2593*MIN(12,AD2593),0))</f>
        <v>0</v>
      </c>
      <c r="AF2593" s="37">
        <f t="shared" si="568"/>
        <v>0</v>
      </c>
      <c r="AG2593" s="37">
        <f t="shared" si="569"/>
        <v>0</v>
      </c>
      <c r="AH2593" s="37">
        <f t="shared" si="570"/>
        <v>0</v>
      </c>
      <c r="AI2593" s="35" t="str">
        <f t="shared" si="571"/>
        <v>Nusidėvėjęs</v>
      </c>
      <c r="AJ2593" s="38" t="str">
        <f>IF(AND(F2593&lt;&gt;[3]Pav.tvarkyklė!$B$12,F2593&lt;&gt;[3]Pav.tvarkyklė!$B$13),"GVTNT","X")</f>
        <v>GVTNT</v>
      </c>
      <c r="AK2593" s="39">
        <f t="shared" si="573"/>
        <v>0</v>
      </c>
      <c r="AL2593" s="41"/>
      <c r="AM2593" s="41"/>
      <c r="AN2593" s="41">
        <f t="shared" si="561"/>
        <v>1900</v>
      </c>
      <c r="AO2593" s="41"/>
      <c r="AP2593" s="41"/>
      <c r="AQ2593" s="41"/>
      <c r="AR2593" s="42"/>
      <c r="AS2593" s="42"/>
      <c r="AU2593" s="43">
        <f t="shared" si="562"/>
        <v>0</v>
      </c>
    </row>
    <row r="2594" spans="1:47" ht="15" customHeight="1" x14ac:dyDescent="0.25">
      <c r="A2594" s="11"/>
      <c r="B2594" s="19">
        <v>2763</v>
      </c>
      <c r="C2594" s="74"/>
      <c r="D2594" s="77"/>
      <c r="E2594" s="78"/>
      <c r="F2594" s="78"/>
      <c r="G2594" s="80"/>
      <c r="H2594" s="49"/>
      <c r="I2594" s="79"/>
      <c r="J2594" s="27"/>
      <c r="K2594" s="27"/>
      <c r="L2594" s="79"/>
      <c r="M2594" s="81"/>
      <c r="N2594" s="29">
        <v>0</v>
      </c>
      <c r="O2594" s="30" t="str">
        <f>IF(G2594&lt;=$N$2,"",IF(F2594=[3]Pav.tvarkyklė!$B$13,"",IF(ISBLANK(R2594),"X","")))</f>
        <v/>
      </c>
      <c r="P2594" s="91"/>
      <c r="Q2594" s="63"/>
      <c r="R2594" s="63"/>
      <c r="S2594" s="63"/>
      <c r="T2594" s="63"/>
      <c r="U2594" s="34" t="str">
        <f>IFERROR(INDEX('[3]5.Grup_T'!$G$4:$G$22,MATCH('6.Turtas'!E2594,'[3]5.Grup_T'!$E$4:$E$22,0)),"0")</f>
        <v>0</v>
      </c>
      <c r="V2594" s="35">
        <f t="shared" si="563"/>
        <v>0</v>
      </c>
      <c r="W2594" s="35">
        <f>IF(NOT(ISBLANK(H2594)),(12-DATEDIF(H2594,'[3]1.Pradzia'!$D$13,"m")),0)</f>
        <v>0</v>
      </c>
      <c r="X2594" s="35">
        <f t="shared" si="564"/>
        <v>0</v>
      </c>
      <c r="Y2594" s="35">
        <f t="shared" si="560"/>
        <v>0</v>
      </c>
      <c r="Z2594" s="35">
        <f t="shared" si="572"/>
        <v>0</v>
      </c>
      <c r="AA2594" s="36">
        <f t="shared" si="565"/>
        <v>0</v>
      </c>
      <c r="AB2594" s="36">
        <f t="shared" si="566"/>
        <v>0</v>
      </c>
      <c r="AC2594" s="37">
        <f t="shared" si="567"/>
        <v>0</v>
      </c>
      <c r="AD2594" s="35">
        <f>IF(OR(YEAR(G2594)&lt;2019,O2594="X"),0,IF(ISBLANK(H2594),DATEDIF(G2594,'[3]1.Pradzia'!$D$13,"M"),DATEDIF(G2594,H2594,"m")))</f>
        <v>0</v>
      </c>
      <c r="AE2594" s="37">
        <f>IF(E2594='[3]5.Grup_T'!$E$20,0,IF(AD2594&lt;&gt;0,M2594/V2594*MIN(12,AD2594),0))</f>
        <v>0</v>
      </c>
      <c r="AF2594" s="37">
        <f t="shared" si="568"/>
        <v>0</v>
      </c>
      <c r="AG2594" s="37">
        <f t="shared" si="569"/>
        <v>0</v>
      </c>
      <c r="AH2594" s="37">
        <f t="shared" si="570"/>
        <v>0</v>
      </c>
      <c r="AI2594" s="35" t="str">
        <f t="shared" si="571"/>
        <v>Nusidėvėjęs</v>
      </c>
      <c r="AJ2594" s="38" t="str">
        <f>IF(AND(F2594&lt;&gt;[3]Pav.tvarkyklė!$B$12,F2594&lt;&gt;[3]Pav.tvarkyklė!$B$13),"GVTNT","X")</f>
        <v>GVTNT</v>
      </c>
      <c r="AK2594" s="39">
        <f t="shared" si="573"/>
        <v>0</v>
      </c>
      <c r="AL2594" s="41"/>
      <c r="AM2594" s="41"/>
      <c r="AN2594" s="41">
        <f t="shared" si="561"/>
        <v>1900</v>
      </c>
      <c r="AO2594" s="41"/>
      <c r="AP2594" s="41"/>
      <c r="AQ2594" s="41"/>
      <c r="AR2594" s="42"/>
      <c r="AS2594" s="42"/>
      <c r="AU2594" s="43">
        <f t="shared" si="562"/>
        <v>0</v>
      </c>
    </row>
    <row r="2595" spans="1:47" ht="15" customHeight="1" x14ac:dyDescent="0.25">
      <c r="A2595" s="11"/>
      <c r="B2595" s="19">
        <v>2764</v>
      </c>
      <c r="C2595" s="74"/>
      <c r="D2595" s="77"/>
      <c r="E2595" s="78"/>
      <c r="F2595" s="78"/>
      <c r="G2595" s="80"/>
      <c r="H2595" s="49"/>
      <c r="I2595" s="79"/>
      <c r="J2595" s="27"/>
      <c r="K2595" s="27"/>
      <c r="L2595" s="79"/>
      <c r="M2595" s="81"/>
      <c r="N2595" s="29">
        <v>0</v>
      </c>
      <c r="O2595" s="30" t="str">
        <f>IF(G2595&lt;=$N$2,"",IF(F2595=[3]Pav.tvarkyklė!$B$13,"",IF(ISBLANK(R2595),"X","")))</f>
        <v/>
      </c>
      <c r="P2595" s="91"/>
      <c r="Q2595" s="63"/>
      <c r="R2595" s="63"/>
      <c r="S2595" s="63"/>
      <c r="T2595" s="63"/>
      <c r="U2595" s="34" t="str">
        <f>IFERROR(INDEX('[3]5.Grup_T'!$G$4:$G$22,MATCH('6.Turtas'!E2595,'[3]5.Grup_T'!$E$4:$E$22,0)),"0")</f>
        <v>0</v>
      </c>
      <c r="V2595" s="35">
        <f t="shared" si="563"/>
        <v>0</v>
      </c>
      <c r="W2595" s="35">
        <f>IF(NOT(ISBLANK(H2595)),(12-DATEDIF(H2595,'[3]1.Pradzia'!$D$13,"m")),0)</f>
        <v>0</v>
      </c>
      <c r="X2595" s="35">
        <f t="shared" si="564"/>
        <v>0</v>
      </c>
      <c r="Y2595" s="35">
        <f t="shared" si="560"/>
        <v>0</v>
      </c>
      <c r="Z2595" s="35">
        <f t="shared" si="572"/>
        <v>0</v>
      </c>
      <c r="AA2595" s="36">
        <f t="shared" si="565"/>
        <v>0</v>
      </c>
      <c r="AB2595" s="36">
        <f t="shared" si="566"/>
        <v>0</v>
      </c>
      <c r="AC2595" s="37">
        <f t="shared" si="567"/>
        <v>0</v>
      </c>
      <c r="AD2595" s="35">
        <f>IF(OR(YEAR(G2595)&lt;2019,O2595="X"),0,IF(ISBLANK(H2595),DATEDIF(G2595,'[3]1.Pradzia'!$D$13,"M"),DATEDIF(G2595,H2595,"m")))</f>
        <v>0</v>
      </c>
      <c r="AE2595" s="37">
        <f>IF(E2595='[3]5.Grup_T'!$E$20,0,IF(AD2595&lt;&gt;0,M2595/V2595*MIN(12,AD2595),0))</f>
        <v>0</v>
      </c>
      <c r="AF2595" s="37">
        <f t="shared" si="568"/>
        <v>0</v>
      </c>
      <c r="AG2595" s="37">
        <f t="shared" si="569"/>
        <v>0</v>
      </c>
      <c r="AH2595" s="37">
        <f t="shared" si="570"/>
        <v>0</v>
      </c>
      <c r="AI2595" s="35" t="str">
        <f t="shared" si="571"/>
        <v>Nusidėvėjęs</v>
      </c>
      <c r="AJ2595" s="38" t="str">
        <f>IF(AND(F2595&lt;&gt;[3]Pav.tvarkyklė!$B$12,F2595&lt;&gt;[3]Pav.tvarkyklė!$B$13),"GVTNT","X")</f>
        <v>GVTNT</v>
      </c>
      <c r="AK2595" s="39">
        <f t="shared" si="573"/>
        <v>0</v>
      </c>
      <c r="AL2595" s="41"/>
      <c r="AM2595" s="41"/>
      <c r="AN2595" s="41">
        <f t="shared" si="561"/>
        <v>1900</v>
      </c>
      <c r="AO2595" s="41"/>
      <c r="AP2595" s="41"/>
      <c r="AQ2595" s="41"/>
      <c r="AR2595" s="42"/>
      <c r="AS2595" s="42"/>
      <c r="AU2595" s="43">
        <f t="shared" si="562"/>
        <v>0</v>
      </c>
    </row>
    <row r="2596" spans="1:47" ht="15" customHeight="1" x14ac:dyDescent="0.25">
      <c r="A2596" s="11"/>
      <c r="B2596" s="19">
        <v>2765</v>
      </c>
      <c r="C2596" s="74"/>
      <c r="D2596" s="77"/>
      <c r="E2596" s="78"/>
      <c r="F2596" s="78"/>
      <c r="G2596" s="80"/>
      <c r="H2596" s="49"/>
      <c r="I2596" s="79"/>
      <c r="J2596" s="27"/>
      <c r="K2596" s="27"/>
      <c r="L2596" s="79"/>
      <c r="M2596" s="81"/>
      <c r="N2596" s="29">
        <v>0</v>
      </c>
      <c r="O2596" s="30" t="str">
        <f>IF(G2596&lt;=$N$2,"",IF(F2596=[3]Pav.tvarkyklė!$B$13,"",IF(ISBLANK(R2596),"X","")))</f>
        <v/>
      </c>
      <c r="P2596" s="91"/>
      <c r="Q2596" s="63"/>
      <c r="R2596" s="63"/>
      <c r="S2596" s="63"/>
      <c r="T2596" s="63"/>
      <c r="U2596" s="34" t="str">
        <f>IFERROR(INDEX('[3]5.Grup_T'!$G$4:$G$22,MATCH('6.Turtas'!E2596,'[3]5.Grup_T'!$E$4:$E$22,0)),"0")</f>
        <v>0</v>
      </c>
      <c r="V2596" s="35">
        <f t="shared" si="563"/>
        <v>0</v>
      </c>
      <c r="W2596" s="35">
        <f>IF(NOT(ISBLANK(H2596)),(12-DATEDIF(H2596,'[3]1.Pradzia'!$D$13,"m")),0)</f>
        <v>0</v>
      </c>
      <c r="X2596" s="35">
        <f t="shared" si="564"/>
        <v>0</v>
      </c>
      <c r="Y2596" s="35">
        <f t="shared" si="560"/>
        <v>0</v>
      </c>
      <c r="Z2596" s="35">
        <f t="shared" si="572"/>
        <v>0</v>
      </c>
      <c r="AA2596" s="36">
        <f t="shared" si="565"/>
        <v>0</v>
      </c>
      <c r="AB2596" s="36">
        <f t="shared" si="566"/>
        <v>0</v>
      </c>
      <c r="AC2596" s="37">
        <f t="shared" si="567"/>
        <v>0</v>
      </c>
      <c r="AD2596" s="35">
        <f>IF(OR(YEAR(G2596)&lt;2019,O2596="X"),0,IF(ISBLANK(H2596),DATEDIF(G2596,'[3]1.Pradzia'!$D$13,"M"),DATEDIF(G2596,H2596,"m")))</f>
        <v>0</v>
      </c>
      <c r="AE2596" s="37">
        <f>IF(E2596='[3]5.Grup_T'!$E$20,0,IF(AD2596&lt;&gt;0,M2596/V2596*MIN(12,AD2596),0))</f>
        <v>0</v>
      </c>
      <c r="AF2596" s="37">
        <f t="shared" si="568"/>
        <v>0</v>
      </c>
      <c r="AG2596" s="37">
        <f t="shared" si="569"/>
        <v>0</v>
      </c>
      <c r="AH2596" s="37">
        <f t="shared" si="570"/>
        <v>0</v>
      </c>
      <c r="AI2596" s="35" t="str">
        <f t="shared" si="571"/>
        <v>Nusidėvėjęs</v>
      </c>
      <c r="AJ2596" s="38" t="str">
        <f>IF(AND(F2596&lt;&gt;[3]Pav.tvarkyklė!$B$12,F2596&lt;&gt;[3]Pav.tvarkyklė!$B$13),"GVTNT","X")</f>
        <v>GVTNT</v>
      </c>
      <c r="AK2596" s="39">
        <f t="shared" si="573"/>
        <v>0</v>
      </c>
      <c r="AL2596" s="41"/>
      <c r="AM2596" s="41"/>
      <c r="AN2596" s="41">
        <f t="shared" si="561"/>
        <v>1900</v>
      </c>
      <c r="AO2596" s="41"/>
      <c r="AP2596" s="41"/>
      <c r="AQ2596" s="41"/>
      <c r="AR2596" s="42"/>
      <c r="AS2596" s="42"/>
      <c r="AU2596" s="43">
        <f t="shared" si="562"/>
        <v>0</v>
      </c>
    </row>
    <row r="2597" spans="1:47" ht="15" customHeight="1" x14ac:dyDescent="0.25">
      <c r="A2597" s="11"/>
      <c r="B2597" s="19">
        <v>2766</v>
      </c>
      <c r="C2597" s="74"/>
      <c r="D2597" s="77"/>
      <c r="E2597" s="78"/>
      <c r="F2597" s="78"/>
      <c r="G2597" s="80"/>
      <c r="H2597" s="49"/>
      <c r="I2597" s="79"/>
      <c r="J2597" s="27"/>
      <c r="K2597" s="27"/>
      <c r="L2597" s="79"/>
      <c r="M2597" s="81"/>
      <c r="N2597" s="29">
        <v>0</v>
      </c>
      <c r="O2597" s="30" t="str">
        <f>IF(G2597&lt;=$N$2,"",IF(F2597=[3]Pav.tvarkyklė!$B$13,"",IF(ISBLANK(R2597),"X","")))</f>
        <v/>
      </c>
      <c r="P2597" s="91"/>
      <c r="Q2597" s="63"/>
      <c r="R2597" s="63"/>
      <c r="S2597" s="63"/>
      <c r="T2597" s="63"/>
      <c r="U2597" s="34" t="str">
        <f>IFERROR(INDEX('[3]5.Grup_T'!$G$4:$G$22,MATCH('6.Turtas'!E2597,'[3]5.Grup_T'!$E$4:$E$22,0)),"0")</f>
        <v>0</v>
      </c>
      <c r="V2597" s="35">
        <f t="shared" si="563"/>
        <v>0</v>
      </c>
      <c r="W2597" s="35">
        <f>IF(NOT(ISBLANK(H2597)),(12-DATEDIF(H2597,'[3]1.Pradzia'!$D$13,"m")),0)</f>
        <v>0</v>
      </c>
      <c r="X2597" s="35">
        <f t="shared" si="564"/>
        <v>0</v>
      </c>
      <c r="Y2597" s="35">
        <f t="shared" si="560"/>
        <v>0</v>
      </c>
      <c r="Z2597" s="35">
        <f t="shared" si="572"/>
        <v>0</v>
      </c>
      <c r="AA2597" s="36">
        <f t="shared" si="565"/>
        <v>0</v>
      </c>
      <c r="AB2597" s="36">
        <f t="shared" si="566"/>
        <v>0</v>
      </c>
      <c r="AC2597" s="37">
        <f t="shared" si="567"/>
        <v>0</v>
      </c>
      <c r="AD2597" s="35">
        <f>IF(OR(YEAR(G2597)&lt;2019,O2597="X"),0,IF(ISBLANK(H2597),DATEDIF(G2597,'[3]1.Pradzia'!$D$13,"M"),DATEDIF(G2597,H2597,"m")))</f>
        <v>0</v>
      </c>
      <c r="AE2597" s="37">
        <f>IF(E2597='[3]5.Grup_T'!$E$20,0,IF(AD2597&lt;&gt;0,M2597/V2597*MIN(12,AD2597),0))</f>
        <v>0</v>
      </c>
      <c r="AF2597" s="37">
        <f t="shared" si="568"/>
        <v>0</v>
      </c>
      <c r="AG2597" s="37">
        <f t="shared" si="569"/>
        <v>0</v>
      </c>
      <c r="AH2597" s="37">
        <f t="shared" si="570"/>
        <v>0</v>
      </c>
      <c r="AI2597" s="35" t="str">
        <f t="shared" si="571"/>
        <v>Nusidėvėjęs</v>
      </c>
      <c r="AJ2597" s="38" t="str">
        <f>IF(AND(F2597&lt;&gt;[3]Pav.tvarkyklė!$B$12,F2597&lt;&gt;[3]Pav.tvarkyklė!$B$13),"GVTNT","X")</f>
        <v>GVTNT</v>
      </c>
      <c r="AK2597" s="39">
        <f t="shared" si="573"/>
        <v>0</v>
      </c>
      <c r="AL2597" s="41"/>
      <c r="AM2597" s="41"/>
      <c r="AN2597" s="41">
        <f t="shared" si="561"/>
        <v>1900</v>
      </c>
      <c r="AO2597" s="41"/>
      <c r="AP2597" s="41"/>
      <c r="AQ2597" s="41"/>
      <c r="AR2597" s="42"/>
      <c r="AS2597" s="42"/>
      <c r="AU2597" s="43">
        <f t="shared" si="562"/>
        <v>0</v>
      </c>
    </row>
    <row r="2598" spans="1:47" ht="15" customHeight="1" x14ac:dyDescent="0.25">
      <c r="A2598" s="11"/>
      <c r="B2598" s="19">
        <v>2767</v>
      </c>
      <c r="C2598" s="74"/>
      <c r="D2598" s="77"/>
      <c r="E2598" s="78"/>
      <c r="F2598" s="78"/>
      <c r="G2598" s="80"/>
      <c r="H2598" s="49"/>
      <c r="I2598" s="79"/>
      <c r="J2598" s="27"/>
      <c r="K2598" s="27"/>
      <c r="L2598" s="79"/>
      <c r="M2598" s="81"/>
      <c r="N2598" s="29">
        <v>0</v>
      </c>
      <c r="O2598" s="30" t="str">
        <f>IF(G2598&lt;=$N$2,"",IF(F2598=[3]Pav.tvarkyklė!$B$13,"",IF(ISBLANK(R2598),"X","")))</f>
        <v/>
      </c>
      <c r="P2598" s="91"/>
      <c r="Q2598" s="63"/>
      <c r="R2598" s="63"/>
      <c r="S2598" s="63"/>
      <c r="T2598" s="63"/>
      <c r="U2598" s="34" t="str">
        <f>IFERROR(INDEX('[3]5.Grup_T'!$G$4:$G$22,MATCH('6.Turtas'!E2598,'[3]5.Grup_T'!$E$4:$E$22,0)),"0")</f>
        <v>0</v>
      </c>
      <c r="V2598" s="35">
        <f t="shared" si="563"/>
        <v>0</v>
      </c>
      <c r="W2598" s="35">
        <f>IF(NOT(ISBLANK(H2598)),(12-DATEDIF(H2598,'[3]1.Pradzia'!$D$13,"m")),0)</f>
        <v>0</v>
      </c>
      <c r="X2598" s="35">
        <f t="shared" si="564"/>
        <v>0</v>
      </c>
      <c r="Y2598" s="35">
        <f t="shared" si="560"/>
        <v>0</v>
      </c>
      <c r="Z2598" s="35">
        <f t="shared" si="572"/>
        <v>0</v>
      </c>
      <c r="AA2598" s="36">
        <f t="shared" si="565"/>
        <v>0</v>
      </c>
      <c r="AB2598" s="36">
        <f t="shared" si="566"/>
        <v>0</v>
      </c>
      <c r="AC2598" s="37">
        <f t="shared" si="567"/>
        <v>0</v>
      </c>
      <c r="AD2598" s="35">
        <f>IF(OR(YEAR(G2598)&lt;2019,O2598="X"),0,IF(ISBLANK(H2598),DATEDIF(G2598,'[3]1.Pradzia'!$D$13,"M"),DATEDIF(G2598,H2598,"m")))</f>
        <v>0</v>
      </c>
      <c r="AE2598" s="37">
        <f>IF(E2598='[3]5.Grup_T'!$E$20,0,IF(AD2598&lt;&gt;0,M2598/V2598*MIN(12,AD2598),0))</f>
        <v>0</v>
      </c>
      <c r="AF2598" s="37">
        <f t="shared" si="568"/>
        <v>0</v>
      </c>
      <c r="AG2598" s="37">
        <f t="shared" si="569"/>
        <v>0</v>
      </c>
      <c r="AH2598" s="37">
        <f t="shared" si="570"/>
        <v>0</v>
      </c>
      <c r="AI2598" s="35" t="str">
        <f t="shared" si="571"/>
        <v>Nusidėvėjęs</v>
      </c>
      <c r="AJ2598" s="38" t="str">
        <f>IF(AND(F2598&lt;&gt;[3]Pav.tvarkyklė!$B$12,F2598&lt;&gt;[3]Pav.tvarkyklė!$B$13),"GVTNT","X")</f>
        <v>GVTNT</v>
      </c>
      <c r="AK2598" s="39">
        <f t="shared" si="573"/>
        <v>0</v>
      </c>
      <c r="AL2598" s="41"/>
      <c r="AM2598" s="41"/>
      <c r="AN2598" s="41">
        <f t="shared" si="561"/>
        <v>1900</v>
      </c>
      <c r="AO2598" s="41"/>
      <c r="AP2598" s="41"/>
      <c r="AQ2598" s="41"/>
      <c r="AR2598" s="42"/>
      <c r="AS2598" s="42"/>
      <c r="AU2598" s="43">
        <f t="shared" si="562"/>
        <v>0</v>
      </c>
    </row>
    <row r="2599" spans="1:47" ht="15" customHeight="1" x14ac:dyDescent="0.25">
      <c r="A2599" s="11"/>
      <c r="B2599" s="19">
        <v>2768</v>
      </c>
      <c r="C2599" s="74"/>
      <c r="D2599" s="77"/>
      <c r="E2599" s="78"/>
      <c r="F2599" s="74"/>
      <c r="G2599" s="80"/>
      <c r="H2599" s="49"/>
      <c r="I2599" s="79"/>
      <c r="J2599" s="27"/>
      <c r="K2599" s="27"/>
      <c r="L2599" s="79"/>
      <c r="M2599" s="81"/>
      <c r="N2599" s="29">
        <v>0</v>
      </c>
      <c r="O2599" s="30" t="str">
        <f>IF(G2599&lt;=$N$2,"",IF(F2599=[3]Pav.tvarkyklė!$B$13,"",IF(ISBLANK(R2599),"X","")))</f>
        <v/>
      </c>
      <c r="P2599" s="91"/>
      <c r="Q2599" s="63"/>
      <c r="R2599" s="63"/>
      <c r="S2599" s="63"/>
      <c r="T2599" s="63"/>
      <c r="U2599" s="34" t="str">
        <f>IFERROR(INDEX('[3]5.Grup_T'!$G$4:$G$22,MATCH('6.Turtas'!E2599,'[3]5.Grup_T'!$E$4:$E$22,0)),"0")</f>
        <v>0</v>
      </c>
      <c r="V2599" s="35">
        <f t="shared" si="563"/>
        <v>0</v>
      </c>
      <c r="W2599" s="35">
        <f>IF(NOT(ISBLANK(H2599)),(12-DATEDIF(H2599,'[3]1.Pradzia'!$D$13,"m")),0)</f>
        <v>0</v>
      </c>
      <c r="X2599" s="35">
        <f t="shared" si="564"/>
        <v>0</v>
      </c>
      <c r="Y2599" s="35">
        <f t="shared" si="560"/>
        <v>0</v>
      </c>
      <c r="Z2599" s="35">
        <f t="shared" si="572"/>
        <v>0</v>
      </c>
      <c r="AA2599" s="36">
        <f t="shared" si="565"/>
        <v>0</v>
      </c>
      <c r="AB2599" s="36">
        <f t="shared" si="566"/>
        <v>0</v>
      </c>
      <c r="AC2599" s="37">
        <f t="shared" si="567"/>
        <v>0</v>
      </c>
      <c r="AD2599" s="35">
        <f>IF(OR(YEAR(G2599)&lt;2019,O2599="X"),0,IF(ISBLANK(H2599),DATEDIF(G2599,'[3]1.Pradzia'!$D$13,"M"),DATEDIF(G2599,H2599,"m")))</f>
        <v>0</v>
      </c>
      <c r="AE2599" s="37">
        <f>IF(E2599='[3]5.Grup_T'!$E$20,0,IF(AD2599&lt;&gt;0,M2599/V2599*MIN(12,AD2599),0))</f>
        <v>0</v>
      </c>
      <c r="AF2599" s="37">
        <f t="shared" si="568"/>
        <v>0</v>
      </c>
      <c r="AG2599" s="37">
        <f t="shared" si="569"/>
        <v>0</v>
      </c>
      <c r="AH2599" s="37">
        <f t="shared" si="570"/>
        <v>0</v>
      </c>
      <c r="AI2599" s="35" t="str">
        <f t="shared" si="571"/>
        <v>Nusidėvėjęs</v>
      </c>
      <c r="AJ2599" s="38" t="str">
        <f>IF(AND(F2599&lt;&gt;[3]Pav.tvarkyklė!$B$12,F2599&lt;&gt;[3]Pav.tvarkyklė!$B$13),"GVTNT","X")</f>
        <v>GVTNT</v>
      </c>
      <c r="AK2599" s="39">
        <f t="shared" si="573"/>
        <v>0</v>
      </c>
      <c r="AL2599" s="41"/>
      <c r="AM2599" s="41"/>
      <c r="AN2599" s="41">
        <f t="shared" si="561"/>
        <v>1900</v>
      </c>
      <c r="AO2599" s="41"/>
      <c r="AP2599" s="41"/>
      <c r="AQ2599" s="41"/>
      <c r="AR2599" s="42"/>
      <c r="AS2599" s="42"/>
      <c r="AU2599" s="43">
        <f t="shared" si="562"/>
        <v>0</v>
      </c>
    </row>
    <row r="2600" spans="1:47" ht="15" customHeight="1" x14ac:dyDescent="0.25">
      <c r="A2600" s="11"/>
      <c r="B2600" s="19">
        <v>2769</v>
      </c>
      <c r="C2600" s="74"/>
      <c r="D2600" s="77"/>
      <c r="E2600" s="78"/>
      <c r="F2600" s="74"/>
      <c r="G2600" s="80"/>
      <c r="H2600" s="49"/>
      <c r="I2600" s="79"/>
      <c r="J2600" s="27"/>
      <c r="K2600" s="27"/>
      <c r="L2600" s="79"/>
      <c r="M2600" s="81"/>
      <c r="N2600" s="29">
        <v>0</v>
      </c>
      <c r="O2600" s="30" t="str">
        <f>IF(G2600&lt;=$N$2,"",IF(F2600=[3]Pav.tvarkyklė!$B$13,"",IF(ISBLANK(R2600),"X","")))</f>
        <v/>
      </c>
      <c r="P2600" s="91"/>
      <c r="Q2600" s="63"/>
      <c r="R2600" s="63"/>
      <c r="S2600" s="63"/>
      <c r="T2600" s="63"/>
      <c r="U2600" s="34" t="str">
        <f>IFERROR(INDEX('[3]5.Grup_T'!$G$4:$G$22,MATCH('6.Turtas'!E2600,'[3]5.Grup_T'!$E$4:$E$22,0)),"0")</f>
        <v>0</v>
      </c>
      <c r="V2600" s="35">
        <f t="shared" si="563"/>
        <v>0</v>
      </c>
      <c r="W2600" s="35">
        <f>IF(NOT(ISBLANK(H2600)),(12-DATEDIF(H2600,'[3]1.Pradzia'!$D$13,"m")),0)</f>
        <v>0</v>
      </c>
      <c r="X2600" s="35">
        <f t="shared" si="564"/>
        <v>0</v>
      </c>
      <c r="Y2600" s="35">
        <f t="shared" si="560"/>
        <v>0</v>
      </c>
      <c r="Z2600" s="35">
        <f t="shared" si="572"/>
        <v>0</v>
      </c>
      <c r="AA2600" s="36">
        <f t="shared" si="565"/>
        <v>0</v>
      </c>
      <c r="AB2600" s="36">
        <f t="shared" si="566"/>
        <v>0</v>
      </c>
      <c r="AC2600" s="37">
        <f t="shared" si="567"/>
        <v>0</v>
      </c>
      <c r="AD2600" s="35">
        <f>IF(OR(YEAR(G2600)&lt;2019,O2600="X"),0,IF(ISBLANK(H2600),DATEDIF(G2600,'[3]1.Pradzia'!$D$13,"M"),DATEDIF(G2600,H2600,"m")))</f>
        <v>0</v>
      </c>
      <c r="AE2600" s="37">
        <f>IF(E2600='[3]5.Grup_T'!$E$20,0,IF(AD2600&lt;&gt;0,M2600/V2600*MIN(12,AD2600),0))</f>
        <v>0</v>
      </c>
      <c r="AF2600" s="37">
        <f t="shared" si="568"/>
        <v>0</v>
      </c>
      <c r="AG2600" s="37">
        <f t="shared" si="569"/>
        <v>0</v>
      </c>
      <c r="AH2600" s="37">
        <f t="shared" si="570"/>
        <v>0</v>
      </c>
      <c r="AI2600" s="35" t="str">
        <f t="shared" si="571"/>
        <v>Nusidėvėjęs</v>
      </c>
      <c r="AJ2600" s="38" t="str">
        <f>IF(AND(F2600&lt;&gt;[3]Pav.tvarkyklė!$B$12,F2600&lt;&gt;[3]Pav.tvarkyklė!$B$13),"GVTNT","X")</f>
        <v>GVTNT</v>
      </c>
      <c r="AK2600" s="39">
        <f t="shared" si="573"/>
        <v>0</v>
      </c>
      <c r="AL2600" s="41"/>
      <c r="AM2600" s="41"/>
      <c r="AN2600" s="41">
        <f t="shared" si="561"/>
        <v>1900</v>
      </c>
      <c r="AO2600" s="41"/>
      <c r="AP2600" s="41"/>
      <c r="AQ2600" s="41"/>
      <c r="AR2600" s="42"/>
      <c r="AS2600" s="42"/>
      <c r="AU2600" s="43">
        <f t="shared" si="562"/>
        <v>0</v>
      </c>
    </row>
    <row r="2601" spans="1:47" ht="15" customHeight="1" x14ac:dyDescent="0.25">
      <c r="A2601" s="11"/>
      <c r="B2601" s="19">
        <v>2770</v>
      </c>
      <c r="C2601" s="74"/>
      <c r="D2601" s="77"/>
      <c r="E2601" s="78"/>
      <c r="F2601" s="74"/>
      <c r="G2601" s="80"/>
      <c r="H2601" s="49"/>
      <c r="I2601" s="79"/>
      <c r="J2601" s="27"/>
      <c r="K2601" s="27"/>
      <c r="L2601" s="79"/>
      <c r="M2601" s="81"/>
      <c r="N2601" s="29">
        <v>0</v>
      </c>
      <c r="O2601" s="30" t="str">
        <f>IF(G2601&lt;=$N$2,"",IF(F2601=[3]Pav.tvarkyklė!$B$13,"",IF(ISBLANK(R2601),"X","")))</f>
        <v/>
      </c>
      <c r="P2601" s="91"/>
      <c r="Q2601" s="63"/>
      <c r="R2601" s="63"/>
      <c r="S2601" s="63"/>
      <c r="T2601" s="63"/>
      <c r="U2601" s="34" t="str">
        <f>IFERROR(INDEX('[3]5.Grup_T'!$G$4:$G$22,MATCH('6.Turtas'!E2601,'[3]5.Grup_T'!$E$4:$E$22,0)),"0")</f>
        <v>0</v>
      </c>
      <c r="V2601" s="35">
        <f t="shared" si="563"/>
        <v>0</v>
      </c>
      <c r="W2601" s="35">
        <f>IF(NOT(ISBLANK(H2601)),(12-DATEDIF(H2601,'[3]1.Pradzia'!$D$13,"m")),0)</f>
        <v>0</v>
      </c>
      <c r="X2601" s="35">
        <f t="shared" si="564"/>
        <v>0</v>
      </c>
      <c r="Y2601" s="35">
        <f t="shared" si="560"/>
        <v>0</v>
      </c>
      <c r="Z2601" s="35">
        <f t="shared" si="572"/>
        <v>0</v>
      </c>
      <c r="AA2601" s="36">
        <f t="shared" si="565"/>
        <v>0</v>
      </c>
      <c r="AB2601" s="36">
        <f t="shared" si="566"/>
        <v>0</v>
      </c>
      <c r="AC2601" s="37">
        <f t="shared" si="567"/>
        <v>0</v>
      </c>
      <c r="AD2601" s="35">
        <f>IF(OR(YEAR(G2601)&lt;2019,O2601="X"),0,IF(ISBLANK(H2601),DATEDIF(G2601,'[3]1.Pradzia'!$D$13,"M"),DATEDIF(G2601,H2601,"m")))</f>
        <v>0</v>
      </c>
      <c r="AE2601" s="37">
        <f>IF(E2601='[3]5.Grup_T'!$E$20,0,IF(AD2601&lt;&gt;0,M2601/V2601*MIN(12,AD2601),0))</f>
        <v>0</v>
      </c>
      <c r="AF2601" s="37">
        <f t="shared" si="568"/>
        <v>0</v>
      </c>
      <c r="AG2601" s="37">
        <f t="shared" si="569"/>
        <v>0</v>
      </c>
      <c r="AH2601" s="37">
        <f t="shared" si="570"/>
        <v>0</v>
      </c>
      <c r="AI2601" s="35" t="str">
        <f t="shared" si="571"/>
        <v>Nusidėvėjęs</v>
      </c>
      <c r="AJ2601" s="38" t="str">
        <f>IF(AND(F2601&lt;&gt;[3]Pav.tvarkyklė!$B$12,F2601&lt;&gt;[3]Pav.tvarkyklė!$B$13),"GVTNT","X")</f>
        <v>GVTNT</v>
      </c>
      <c r="AK2601" s="39">
        <f t="shared" si="573"/>
        <v>0</v>
      </c>
      <c r="AL2601" s="41"/>
      <c r="AM2601" s="41"/>
      <c r="AN2601" s="41">
        <f t="shared" si="561"/>
        <v>1900</v>
      </c>
      <c r="AO2601" s="41"/>
      <c r="AP2601" s="41"/>
      <c r="AQ2601" s="41"/>
      <c r="AR2601" s="42"/>
      <c r="AS2601" s="42"/>
      <c r="AU2601" s="43">
        <f t="shared" si="562"/>
        <v>0</v>
      </c>
    </row>
    <row r="2602" spans="1:47" ht="15" customHeight="1" x14ac:dyDescent="0.25">
      <c r="A2602" s="11"/>
      <c r="B2602" s="19">
        <v>2771</v>
      </c>
      <c r="C2602" s="74"/>
      <c r="D2602" s="77"/>
      <c r="E2602" s="78"/>
      <c r="F2602" s="74"/>
      <c r="G2602" s="80"/>
      <c r="H2602" s="49"/>
      <c r="I2602" s="79"/>
      <c r="J2602" s="27"/>
      <c r="K2602" s="27"/>
      <c r="L2602" s="79"/>
      <c r="M2602" s="81"/>
      <c r="N2602" s="29">
        <v>0</v>
      </c>
      <c r="O2602" s="30" t="str">
        <f>IF(G2602&lt;=$N$2,"",IF(F2602=[3]Pav.tvarkyklė!$B$13,"",IF(ISBLANK(R2602),"X","")))</f>
        <v/>
      </c>
      <c r="P2602" s="91"/>
      <c r="Q2602" s="63"/>
      <c r="R2602" s="63"/>
      <c r="S2602" s="63"/>
      <c r="T2602" s="63"/>
      <c r="U2602" s="34" t="str">
        <f>IFERROR(INDEX('[3]5.Grup_T'!$G$4:$G$22,MATCH('6.Turtas'!E2602,'[3]5.Grup_T'!$E$4:$E$22,0)),"0")</f>
        <v>0</v>
      </c>
      <c r="V2602" s="35">
        <f t="shared" si="563"/>
        <v>0</v>
      </c>
      <c r="W2602" s="35">
        <f>IF(NOT(ISBLANK(H2602)),(12-DATEDIF(H2602,'[3]1.Pradzia'!$D$13,"m")),0)</f>
        <v>0</v>
      </c>
      <c r="X2602" s="35">
        <f t="shared" si="564"/>
        <v>0</v>
      </c>
      <c r="Y2602" s="35">
        <f t="shared" si="560"/>
        <v>0</v>
      </c>
      <c r="Z2602" s="35">
        <f t="shared" si="572"/>
        <v>0</v>
      </c>
      <c r="AA2602" s="36">
        <f t="shared" si="565"/>
        <v>0</v>
      </c>
      <c r="AB2602" s="36">
        <f t="shared" si="566"/>
        <v>0</v>
      </c>
      <c r="AC2602" s="37">
        <f t="shared" si="567"/>
        <v>0</v>
      </c>
      <c r="AD2602" s="35">
        <f>IF(OR(YEAR(G2602)&lt;2019,O2602="X"),0,IF(ISBLANK(H2602),DATEDIF(G2602,'[3]1.Pradzia'!$D$13,"M"),DATEDIF(G2602,H2602,"m")))</f>
        <v>0</v>
      </c>
      <c r="AE2602" s="37">
        <f>IF(E2602='[3]5.Grup_T'!$E$20,0,IF(AD2602&lt;&gt;0,M2602/V2602*MIN(12,AD2602),0))</f>
        <v>0</v>
      </c>
      <c r="AF2602" s="37">
        <f t="shared" si="568"/>
        <v>0</v>
      </c>
      <c r="AG2602" s="37">
        <f t="shared" si="569"/>
        <v>0</v>
      </c>
      <c r="AH2602" s="37">
        <f t="shared" si="570"/>
        <v>0</v>
      </c>
      <c r="AI2602" s="35" t="str">
        <f t="shared" si="571"/>
        <v>Nusidėvėjęs</v>
      </c>
      <c r="AJ2602" s="38" t="str">
        <f>IF(AND(F2602&lt;&gt;[3]Pav.tvarkyklė!$B$12,F2602&lt;&gt;[3]Pav.tvarkyklė!$B$13),"GVTNT","X")</f>
        <v>GVTNT</v>
      </c>
      <c r="AK2602" s="39">
        <f t="shared" si="573"/>
        <v>0</v>
      </c>
      <c r="AL2602" s="41"/>
      <c r="AM2602" s="41"/>
      <c r="AN2602" s="41">
        <f t="shared" si="561"/>
        <v>1900</v>
      </c>
      <c r="AO2602" s="41"/>
      <c r="AP2602" s="41"/>
      <c r="AQ2602" s="41"/>
      <c r="AR2602" s="42"/>
      <c r="AS2602" s="42"/>
      <c r="AU2602" s="43">
        <f t="shared" si="562"/>
        <v>0</v>
      </c>
    </row>
    <row r="2603" spans="1:47" ht="15" customHeight="1" x14ac:dyDescent="0.25">
      <c r="A2603" s="11"/>
      <c r="B2603" s="19">
        <v>2772</v>
      </c>
      <c r="C2603" s="74"/>
      <c r="D2603" s="77"/>
      <c r="E2603" s="78"/>
      <c r="F2603" s="74"/>
      <c r="G2603" s="80"/>
      <c r="H2603" s="49"/>
      <c r="I2603" s="79"/>
      <c r="J2603" s="27"/>
      <c r="K2603" s="27"/>
      <c r="L2603" s="79"/>
      <c r="M2603" s="81"/>
      <c r="N2603" s="29">
        <v>0</v>
      </c>
      <c r="O2603" s="30" t="str">
        <f>IF(G2603&lt;=$N$2,"",IF(F2603=[3]Pav.tvarkyklė!$B$13,"",IF(ISBLANK(R2603),"X","")))</f>
        <v/>
      </c>
      <c r="P2603" s="91"/>
      <c r="Q2603" s="63"/>
      <c r="R2603" s="63"/>
      <c r="S2603" s="63"/>
      <c r="T2603" s="63"/>
      <c r="U2603" s="34" t="str">
        <f>IFERROR(INDEX('[3]5.Grup_T'!$G$4:$G$22,MATCH('6.Turtas'!E2603,'[3]5.Grup_T'!$E$4:$E$22,0)),"0")</f>
        <v>0</v>
      </c>
      <c r="V2603" s="35">
        <f t="shared" si="563"/>
        <v>0</v>
      </c>
      <c r="W2603" s="35">
        <f>IF(NOT(ISBLANK(H2603)),(12-DATEDIF(H2603,'[3]1.Pradzia'!$D$13,"m")),0)</f>
        <v>0</v>
      </c>
      <c r="X2603" s="35">
        <f t="shared" si="564"/>
        <v>0</v>
      </c>
      <c r="Y2603" s="35">
        <f t="shared" si="560"/>
        <v>0</v>
      </c>
      <c r="Z2603" s="35">
        <f t="shared" si="572"/>
        <v>0</v>
      </c>
      <c r="AA2603" s="36">
        <f t="shared" si="565"/>
        <v>0</v>
      </c>
      <c r="AB2603" s="36">
        <f t="shared" si="566"/>
        <v>0</v>
      </c>
      <c r="AC2603" s="37">
        <f t="shared" si="567"/>
        <v>0</v>
      </c>
      <c r="AD2603" s="35">
        <f>IF(OR(YEAR(G2603)&lt;2019,O2603="X"),0,IF(ISBLANK(H2603),DATEDIF(G2603,'[3]1.Pradzia'!$D$13,"M"),DATEDIF(G2603,H2603,"m")))</f>
        <v>0</v>
      </c>
      <c r="AE2603" s="37">
        <f>IF(E2603='[3]5.Grup_T'!$E$20,0,IF(AD2603&lt;&gt;0,M2603/V2603*MIN(12,AD2603),0))</f>
        <v>0</v>
      </c>
      <c r="AF2603" s="37">
        <f t="shared" si="568"/>
        <v>0</v>
      </c>
      <c r="AG2603" s="37">
        <f t="shared" si="569"/>
        <v>0</v>
      </c>
      <c r="AH2603" s="37">
        <f t="shared" si="570"/>
        <v>0</v>
      </c>
      <c r="AI2603" s="35" t="str">
        <f t="shared" si="571"/>
        <v>Nusidėvėjęs</v>
      </c>
      <c r="AJ2603" s="38" t="str">
        <f>IF(AND(F2603&lt;&gt;[3]Pav.tvarkyklė!$B$12,F2603&lt;&gt;[3]Pav.tvarkyklė!$B$13),"GVTNT","X")</f>
        <v>GVTNT</v>
      </c>
      <c r="AK2603" s="39">
        <f t="shared" si="573"/>
        <v>0</v>
      </c>
      <c r="AL2603" s="41"/>
      <c r="AM2603" s="41"/>
      <c r="AN2603" s="41">
        <f t="shared" si="561"/>
        <v>1900</v>
      </c>
      <c r="AO2603" s="41"/>
      <c r="AP2603" s="41"/>
      <c r="AQ2603" s="41"/>
      <c r="AR2603" s="42"/>
      <c r="AS2603" s="42"/>
      <c r="AU2603" s="43">
        <f t="shared" si="562"/>
        <v>0</v>
      </c>
    </row>
    <row r="2604" spans="1:47" ht="15" customHeight="1" x14ac:dyDescent="0.25">
      <c r="A2604" s="11"/>
      <c r="B2604" s="19">
        <v>2773</v>
      </c>
      <c r="C2604" s="74"/>
      <c r="D2604" s="77"/>
      <c r="E2604" s="78"/>
      <c r="F2604" s="78"/>
      <c r="G2604" s="80"/>
      <c r="H2604" s="49"/>
      <c r="I2604" s="79"/>
      <c r="J2604" s="27"/>
      <c r="K2604" s="27"/>
      <c r="L2604" s="79"/>
      <c r="M2604" s="81"/>
      <c r="N2604" s="29">
        <v>0</v>
      </c>
      <c r="O2604" s="30" t="str">
        <f>IF(G2604&lt;=$N$2,"",IF(F2604=[3]Pav.tvarkyklė!$B$13,"",IF(ISBLANK(R2604),"X","")))</f>
        <v/>
      </c>
      <c r="P2604" s="91"/>
      <c r="Q2604" s="63"/>
      <c r="R2604" s="63"/>
      <c r="S2604" s="63"/>
      <c r="T2604" s="63"/>
      <c r="U2604" s="34" t="str">
        <f>IFERROR(INDEX('[3]5.Grup_T'!$G$4:$G$22,MATCH('6.Turtas'!E2604,'[3]5.Grup_T'!$E$4:$E$22,0)),"0")</f>
        <v>0</v>
      </c>
      <c r="V2604" s="35">
        <f t="shared" si="563"/>
        <v>0</v>
      </c>
      <c r="W2604" s="35">
        <f>IF(NOT(ISBLANK(H2604)),(12-DATEDIF(H2604,'[3]1.Pradzia'!$D$13,"m")),0)</f>
        <v>0</v>
      </c>
      <c r="X2604" s="35">
        <f t="shared" si="564"/>
        <v>0</v>
      </c>
      <c r="Y2604" s="35">
        <f t="shared" si="560"/>
        <v>0</v>
      </c>
      <c r="Z2604" s="35">
        <f t="shared" si="572"/>
        <v>0</v>
      </c>
      <c r="AA2604" s="36">
        <f t="shared" si="565"/>
        <v>0</v>
      </c>
      <c r="AB2604" s="36">
        <f t="shared" si="566"/>
        <v>0</v>
      </c>
      <c r="AC2604" s="37">
        <f t="shared" si="567"/>
        <v>0</v>
      </c>
      <c r="AD2604" s="35">
        <f>IF(OR(YEAR(G2604)&lt;2019,O2604="X"),0,IF(ISBLANK(H2604),DATEDIF(G2604,'[3]1.Pradzia'!$D$13,"M"),DATEDIF(G2604,H2604,"m")))</f>
        <v>0</v>
      </c>
      <c r="AE2604" s="37">
        <f>IF(E2604='[3]5.Grup_T'!$E$20,0,IF(AD2604&lt;&gt;0,M2604/V2604*MIN(12,AD2604),0))</f>
        <v>0</v>
      </c>
      <c r="AF2604" s="37">
        <f t="shared" si="568"/>
        <v>0</v>
      </c>
      <c r="AG2604" s="37">
        <f t="shared" si="569"/>
        <v>0</v>
      </c>
      <c r="AH2604" s="37">
        <f t="shared" si="570"/>
        <v>0</v>
      </c>
      <c r="AI2604" s="35" t="str">
        <f t="shared" si="571"/>
        <v>Nusidėvėjęs</v>
      </c>
      <c r="AJ2604" s="38" t="str">
        <f>IF(AND(F2604&lt;&gt;[3]Pav.tvarkyklė!$B$12,F2604&lt;&gt;[3]Pav.tvarkyklė!$B$13),"GVTNT","X")</f>
        <v>GVTNT</v>
      </c>
      <c r="AK2604" s="39">
        <f t="shared" si="573"/>
        <v>0</v>
      </c>
      <c r="AL2604" s="41"/>
      <c r="AM2604" s="41"/>
      <c r="AN2604" s="41">
        <f t="shared" si="561"/>
        <v>1900</v>
      </c>
      <c r="AO2604" s="41"/>
      <c r="AP2604" s="41"/>
      <c r="AQ2604" s="41"/>
      <c r="AR2604" s="42"/>
      <c r="AS2604" s="42"/>
      <c r="AU2604" s="43">
        <f t="shared" si="562"/>
        <v>0</v>
      </c>
    </row>
    <row r="2605" spans="1:47" ht="15" customHeight="1" x14ac:dyDescent="0.25">
      <c r="A2605" s="11"/>
      <c r="B2605" s="19">
        <v>2774</v>
      </c>
      <c r="C2605" s="74"/>
      <c r="D2605" s="77"/>
      <c r="E2605" s="78"/>
      <c r="F2605" s="78"/>
      <c r="G2605" s="80"/>
      <c r="H2605" s="49"/>
      <c r="I2605" s="79"/>
      <c r="J2605" s="27"/>
      <c r="K2605" s="27"/>
      <c r="L2605" s="79"/>
      <c r="M2605" s="81"/>
      <c r="N2605" s="29">
        <v>0</v>
      </c>
      <c r="O2605" s="30" t="str">
        <f>IF(G2605&lt;=$N$2,"",IF(F2605=[3]Pav.tvarkyklė!$B$13,"",IF(ISBLANK(R2605),"X","")))</f>
        <v/>
      </c>
      <c r="P2605" s="91"/>
      <c r="Q2605" s="63"/>
      <c r="R2605" s="63"/>
      <c r="S2605" s="63"/>
      <c r="T2605" s="63"/>
      <c r="U2605" s="34" t="str">
        <f>IFERROR(INDEX('[3]5.Grup_T'!$G$4:$G$22,MATCH('6.Turtas'!E2605,'[3]5.Grup_T'!$E$4:$E$22,0)),"0")</f>
        <v>0</v>
      </c>
      <c r="V2605" s="35">
        <f t="shared" si="563"/>
        <v>0</v>
      </c>
      <c r="W2605" s="35">
        <f>IF(NOT(ISBLANK(H2605)),(12-DATEDIF(H2605,'[3]1.Pradzia'!$D$13,"m")),0)</f>
        <v>0</v>
      </c>
      <c r="X2605" s="35">
        <f t="shared" si="564"/>
        <v>0</v>
      </c>
      <c r="Y2605" s="35">
        <f t="shared" si="560"/>
        <v>0</v>
      </c>
      <c r="Z2605" s="35">
        <f t="shared" si="572"/>
        <v>0</v>
      </c>
      <c r="AA2605" s="36">
        <f t="shared" si="565"/>
        <v>0</v>
      </c>
      <c r="AB2605" s="36">
        <f t="shared" si="566"/>
        <v>0</v>
      </c>
      <c r="AC2605" s="37">
        <f t="shared" si="567"/>
        <v>0</v>
      </c>
      <c r="AD2605" s="35">
        <f>IF(OR(YEAR(G2605)&lt;2019,O2605="X"),0,IF(ISBLANK(H2605),DATEDIF(G2605,'[3]1.Pradzia'!$D$13,"M"),DATEDIF(G2605,H2605,"m")))</f>
        <v>0</v>
      </c>
      <c r="AE2605" s="37">
        <f>IF(E2605='[3]5.Grup_T'!$E$20,0,IF(AD2605&lt;&gt;0,M2605/V2605*MIN(12,AD2605),0))</f>
        <v>0</v>
      </c>
      <c r="AF2605" s="37">
        <f t="shared" si="568"/>
        <v>0</v>
      </c>
      <c r="AG2605" s="37">
        <f t="shared" si="569"/>
        <v>0</v>
      </c>
      <c r="AH2605" s="37">
        <f t="shared" si="570"/>
        <v>0</v>
      </c>
      <c r="AI2605" s="35" t="str">
        <f t="shared" si="571"/>
        <v>Nusidėvėjęs</v>
      </c>
      <c r="AJ2605" s="38" t="str">
        <f>IF(AND(F2605&lt;&gt;[3]Pav.tvarkyklė!$B$12,F2605&lt;&gt;[3]Pav.tvarkyklė!$B$13),"GVTNT","X")</f>
        <v>GVTNT</v>
      </c>
      <c r="AK2605" s="39">
        <f t="shared" si="573"/>
        <v>0</v>
      </c>
      <c r="AL2605" s="41"/>
      <c r="AM2605" s="41"/>
      <c r="AN2605" s="41">
        <f t="shared" si="561"/>
        <v>1900</v>
      </c>
      <c r="AO2605" s="41"/>
      <c r="AP2605" s="41"/>
      <c r="AQ2605" s="41"/>
      <c r="AR2605" s="42"/>
      <c r="AS2605" s="42"/>
      <c r="AU2605" s="43">
        <f t="shared" si="562"/>
        <v>0</v>
      </c>
    </row>
    <row r="2606" spans="1:47" ht="15" customHeight="1" x14ac:dyDescent="0.25">
      <c r="A2606" s="11"/>
      <c r="B2606" s="19">
        <v>2775</v>
      </c>
      <c r="C2606" s="74"/>
      <c r="D2606" s="77"/>
      <c r="E2606" s="78"/>
      <c r="F2606" s="78"/>
      <c r="G2606" s="80"/>
      <c r="H2606" s="49"/>
      <c r="I2606" s="79"/>
      <c r="J2606" s="27"/>
      <c r="K2606" s="27"/>
      <c r="L2606" s="79"/>
      <c r="M2606" s="81"/>
      <c r="N2606" s="29">
        <v>0</v>
      </c>
      <c r="O2606" s="30" t="str">
        <f>IF(G2606&lt;=$N$2,"",IF(F2606=[3]Pav.tvarkyklė!$B$13,"",IF(ISBLANK(R2606),"X","")))</f>
        <v/>
      </c>
      <c r="P2606" s="91"/>
      <c r="Q2606" s="63"/>
      <c r="R2606" s="63"/>
      <c r="S2606" s="63"/>
      <c r="T2606" s="63"/>
      <c r="U2606" s="34" t="str">
        <f>IFERROR(INDEX('[3]5.Grup_T'!$G$4:$G$22,MATCH('6.Turtas'!E2606,'[3]5.Grup_T'!$E$4:$E$22,0)),"0")</f>
        <v>0</v>
      </c>
      <c r="V2606" s="35">
        <f t="shared" si="563"/>
        <v>0</v>
      </c>
      <c r="W2606" s="35">
        <f>IF(NOT(ISBLANK(H2606)),(12-DATEDIF(H2606,'[3]1.Pradzia'!$D$13,"m")),0)</f>
        <v>0</v>
      </c>
      <c r="X2606" s="35">
        <f t="shared" si="564"/>
        <v>0</v>
      </c>
      <c r="Y2606" s="35">
        <f t="shared" si="560"/>
        <v>0</v>
      </c>
      <c r="Z2606" s="35">
        <f t="shared" si="572"/>
        <v>0</v>
      </c>
      <c r="AA2606" s="36">
        <f t="shared" si="565"/>
        <v>0</v>
      </c>
      <c r="AB2606" s="36">
        <f t="shared" si="566"/>
        <v>0</v>
      </c>
      <c r="AC2606" s="37">
        <f t="shared" si="567"/>
        <v>0</v>
      </c>
      <c r="AD2606" s="35">
        <f>IF(OR(YEAR(G2606)&lt;2019,O2606="X"),0,IF(ISBLANK(H2606),DATEDIF(G2606,'[3]1.Pradzia'!$D$13,"M"),DATEDIF(G2606,H2606,"m")))</f>
        <v>0</v>
      </c>
      <c r="AE2606" s="37">
        <f>IF(E2606='[3]5.Grup_T'!$E$20,0,IF(AD2606&lt;&gt;0,M2606/V2606*MIN(12,AD2606),0))</f>
        <v>0</v>
      </c>
      <c r="AF2606" s="37">
        <f t="shared" si="568"/>
        <v>0</v>
      </c>
      <c r="AG2606" s="37">
        <f t="shared" si="569"/>
        <v>0</v>
      </c>
      <c r="AH2606" s="37">
        <f t="shared" si="570"/>
        <v>0</v>
      </c>
      <c r="AI2606" s="35" t="str">
        <f t="shared" si="571"/>
        <v>Nusidėvėjęs</v>
      </c>
      <c r="AJ2606" s="38" t="str">
        <f>IF(AND(F2606&lt;&gt;[3]Pav.tvarkyklė!$B$12,F2606&lt;&gt;[3]Pav.tvarkyklė!$B$13),"GVTNT","X")</f>
        <v>GVTNT</v>
      </c>
      <c r="AK2606" s="39">
        <f t="shared" si="573"/>
        <v>0</v>
      </c>
      <c r="AL2606" s="41"/>
      <c r="AM2606" s="41"/>
      <c r="AN2606" s="41">
        <f t="shared" si="561"/>
        <v>1900</v>
      </c>
      <c r="AO2606" s="41"/>
      <c r="AP2606" s="41"/>
      <c r="AQ2606" s="41"/>
      <c r="AR2606" s="42"/>
      <c r="AS2606" s="42"/>
      <c r="AU2606" s="43">
        <f t="shared" si="562"/>
        <v>0</v>
      </c>
    </row>
    <row r="2607" spans="1:47" ht="15" customHeight="1" x14ac:dyDescent="0.25">
      <c r="A2607" s="11"/>
      <c r="B2607" s="19">
        <v>2776</v>
      </c>
      <c r="C2607" s="74"/>
      <c r="D2607" s="77"/>
      <c r="E2607" s="78"/>
      <c r="F2607" s="74"/>
      <c r="G2607" s="80"/>
      <c r="H2607" s="49"/>
      <c r="I2607" s="79"/>
      <c r="J2607" s="27"/>
      <c r="K2607" s="27"/>
      <c r="L2607" s="79"/>
      <c r="M2607" s="81"/>
      <c r="N2607" s="29">
        <v>0</v>
      </c>
      <c r="O2607" s="30" t="str">
        <f>IF(G2607&lt;=$N$2,"",IF(F2607=[3]Pav.tvarkyklė!$B$13,"",IF(ISBLANK(R2607),"X","")))</f>
        <v/>
      </c>
      <c r="P2607" s="91"/>
      <c r="Q2607" s="63"/>
      <c r="R2607" s="63"/>
      <c r="S2607" s="63"/>
      <c r="T2607" s="63"/>
      <c r="U2607" s="34" t="str">
        <f>IFERROR(INDEX('[3]5.Grup_T'!$G$4:$G$22,MATCH('6.Turtas'!E2607,'[3]5.Grup_T'!$E$4:$E$22,0)),"0")</f>
        <v>0</v>
      </c>
      <c r="V2607" s="35">
        <f t="shared" si="563"/>
        <v>0</v>
      </c>
      <c r="W2607" s="35">
        <f>IF(NOT(ISBLANK(H2607)),(12-DATEDIF(H2607,'[3]1.Pradzia'!$D$13,"m")),0)</f>
        <v>0</v>
      </c>
      <c r="X2607" s="35">
        <f t="shared" si="564"/>
        <v>0</v>
      </c>
      <c r="Y2607" s="35">
        <f t="shared" si="560"/>
        <v>0</v>
      </c>
      <c r="Z2607" s="35">
        <f t="shared" si="572"/>
        <v>0</v>
      </c>
      <c r="AA2607" s="36">
        <f t="shared" si="565"/>
        <v>0</v>
      </c>
      <c r="AB2607" s="36">
        <f t="shared" si="566"/>
        <v>0</v>
      </c>
      <c r="AC2607" s="37">
        <f t="shared" si="567"/>
        <v>0</v>
      </c>
      <c r="AD2607" s="35">
        <f>IF(OR(YEAR(G2607)&lt;2019,O2607="X"),0,IF(ISBLANK(H2607),DATEDIF(G2607,'[3]1.Pradzia'!$D$13,"M"),DATEDIF(G2607,H2607,"m")))</f>
        <v>0</v>
      </c>
      <c r="AE2607" s="37">
        <f>IF(E2607='[3]5.Grup_T'!$E$20,0,IF(AD2607&lt;&gt;0,M2607/V2607*MIN(12,AD2607),0))</f>
        <v>0</v>
      </c>
      <c r="AF2607" s="37">
        <f t="shared" si="568"/>
        <v>0</v>
      </c>
      <c r="AG2607" s="37">
        <f t="shared" si="569"/>
        <v>0</v>
      </c>
      <c r="AH2607" s="37">
        <f t="shared" si="570"/>
        <v>0</v>
      </c>
      <c r="AI2607" s="35" t="str">
        <f t="shared" si="571"/>
        <v>Nusidėvėjęs</v>
      </c>
      <c r="AJ2607" s="38" t="str">
        <f>IF(AND(F2607&lt;&gt;[3]Pav.tvarkyklė!$B$12,F2607&lt;&gt;[3]Pav.tvarkyklė!$B$13),"GVTNT","X")</f>
        <v>GVTNT</v>
      </c>
      <c r="AK2607" s="39">
        <f t="shared" si="573"/>
        <v>0</v>
      </c>
      <c r="AL2607" s="41"/>
      <c r="AM2607" s="41"/>
      <c r="AN2607" s="41">
        <f t="shared" si="561"/>
        <v>1900</v>
      </c>
      <c r="AO2607" s="41"/>
      <c r="AP2607" s="41"/>
      <c r="AQ2607" s="41"/>
      <c r="AR2607" s="42"/>
      <c r="AS2607" s="42"/>
      <c r="AU2607" s="43">
        <f t="shared" si="562"/>
        <v>0</v>
      </c>
    </row>
    <row r="2608" spans="1:47" ht="15" customHeight="1" x14ac:dyDescent="0.25">
      <c r="A2608" s="11"/>
      <c r="B2608" s="19">
        <v>2777</v>
      </c>
      <c r="C2608" s="74"/>
      <c r="D2608" s="77"/>
      <c r="E2608" s="78"/>
      <c r="F2608" s="78"/>
      <c r="G2608" s="80"/>
      <c r="H2608" s="49"/>
      <c r="I2608" s="79"/>
      <c r="J2608" s="27"/>
      <c r="K2608" s="27"/>
      <c r="L2608" s="79"/>
      <c r="M2608" s="81"/>
      <c r="N2608" s="29">
        <v>0</v>
      </c>
      <c r="O2608" s="30" t="str">
        <f>IF(G2608&lt;=$N$2,"",IF(F2608=[3]Pav.tvarkyklė!$B$13,"",IF(ISBLANK(R2608),"X","")))</f>
        <v/>
      </c>
      <c r="P2608" s="91"/>
      <c r="Q2608" s="63"/>
      <c r="R2608" s="63"/>
      <c r="S2608" s="63"/>
      <c r="T2608" s="63"/>
      <c r="U2608" s="34" t="str">
        <f>IFERROR(INDEX('[3]5.Grup_T'!$G$4:$G$22,MATCH('6.Turtas'!E2608,'[3]5.Grup_T'!$E$4:$E$22,0)),"0")</f>
        <v>0</v>
      </c>
      <c r="V2608" s="35">
        <f t="shared" si="563"/>
        <v>0</v>
      </c>
      <c r="W2608" s="35">
        <f>IF(NOT(ISBLANK(H2608)),(12-DATEDIF(H2608,'[3]1.Pradzia'!$D$13,"m")),0)</f>
        <v>0</v>
      </c>
      <c r="X2608" s="35">
        <f t="shared" si="564"/>
        <v>0</v>
      </c>
      <c r="Y2608" s="35">
        <f t="shared" si="560"/>
        <v>0</v>
      </c>
      <c r="Z2608" s="35">
        <f t="shared" si="572"/>
        <v>0</v>
      </c>
      <c r="AA2608" s="36">
        <f t="shared" si="565"/>
        <v>0</v>
      </c>
      <c r="AB2608" s="36">
        <f t="shared" si="566"/>
        <v>0</v>
      </c>
      <c r="AC2608" s="37">
        <f t="shared" si="567"/>
        <v>0</v>
      </c>
      <c r="AD2608" s="35">
        <f>IF(OR(YEAR(G2608)&lt;2019,O2608="X"),0,IF(ISBLANK(H2608),DATEDIF(G2608,'[3]1.Pradzia'!$D$13,"M"),DATEDIF(G2608,H2608,"m")))</f>
        <v>0</v>
      </c>
      <c r="AE2608" s="37">
        <f>IF(E2608='[3]5.Grup_T'!$E$20,0,IF(AD2608&lt;&gt;0,M2608/V2608*MIN(12,AD2608),0))</f>
        <v>0</v>
      </c>
      <c r="AF2608" s="37">
        <f t="shared" si="568"/>
        <v>0</v>
      </c>
      <c r="AG2608" s="37">
        <f t="shared" si="569"/>
        <v>0</v>
      </c>
      <c r="AH2608" s="37">
        <f t="shared" si="570"/>
        <v>0</v>
      </c>
      <c r="AI2608" s="35" t="str">
        <f t="shared" si="571"/>
        <v>Nusidėvėjęs</v>
      </c>
      <c r="AJ2608" s="38" t="str">
        <f>IF(AND(F2608&lt;&gt;[3]Pav.tvarkyklė!$B$12,F2608&lt;&gt;[3]Pav.tvarkyklė!$B$13),"GVTNT","X")</f>
        <v>GVTNT</v>
      </c>
      <c r="AK2608" s="39">
        <f t="shared" si="573"/>
        <v>0</v>
      </c>
      <c r="AL2608" s="41"/>
      <c r="AM2608" s="41"/>
      <c r="AN2608" s="41">
        <f t="shared" si="561"/>
        <v>1900</v>
      </c>
      <c r="AO2608" s="41"/>
      <c r="AP2608" s="41"/>
      <c r="AQ2608" s="41"/>
      <c r="AR2608" s="42"/>
      <c r="AS2608" s="42"/>
      <c r="AU2608" s="43">
        <f t="shared" si="562"/>
        <v>0</v>
      </c>
    </row>
    <row r="2609" spans="1:47" ht="15" customHeight="1" x14ac:dyDescent="0.25">
      <c r="A2609" s="11"/>
      <c r="B2609" s="19">
        <v>2778</v>
      </c>
      <c r="C2609" s="74"/>
      <c r="D2609" s="77"/>
      <c r="E2609" s="75"/>
      <c r="F2609" s="78"/>
      <c r="G2609" s="80"/>
      <c r="H2609" s="49"/>
      <c r="I2609" s="79"/>
      <c r="J2609" s="27"/>
      <c r="K2609" s="27"/>
      <c r="L2609" s="79"/>
      <c r="M2609" s="81"/>
      <c r="N2609" s="29">
        <v>0</v>
      </c>
      <c r="O2609" s="30" t="str">
        <f>IF(G2609&lt;=$N$2,"",IF(F2609=[3]Pav.tvarkyklė!$B$13,"",IF(ISBLANK(R2609),"X","")))</f>
        <v/>
      </c>
      <c r="P2609" s="91"/>
      <c r="Q2609" s="63"/>
      <c r="R2609" s="63"/>
      <c r="S2609" s="63"/>
      <c r="T2609" s="63"/>
      <c r="U2609" s="34" t="str">
        <f>IFERROR(INDEX('[3]5.Grup_T'!$G$4:$G$22,MATCH('6.Turtas'!E2609,'[3]5.Grup_T'!$E$4:$E$22,0)),"0")</f>
        <v>0</v>
      </c>
      <c r="V2609" s="35">
        <f t="shared" si="563"/>
        <v>0</v>
      </c>
      <c r="W2609" s="35">
        <f>IF(NOT(ISBLANK(H2609)),(12-DATEDIF(H2609,'[3]1.Pradzia'!$D$13,"m")),0)</f>
        <v>0</v>
      </c>
      <c r="X2609" s="35">
        <f t="shared" si="564"/>
        <v>0</v>
      </c>
      <c r="Y2609" s="35">
        <f t="shared" si="560"/>
        <v>0</v>
      </c>
      <c r="Z2609" s="35">
        <f t="shared" si="572"/>
        <v>0</v>
      </c>
      <c r="AA2609" s="36">
        <f t="shared" si="565"/>
        <v>0</v>
      </c>
      <c r="AB2609" s="36">
        <f t="shared" si="566"/>
        <v>0</v>
      </c>
      <c r="AC2609" s="37">
        <f t="shared" si="567"/>
        <v>0</v>
      </c>
      <c r="AD2609" s="35">
        <f>IF(OR(YEAR(G2609)&lt;2019,O2609="X"),0,IF(ISBLANK(H2609),DATEDIF(G2609,'[3]1.Pradzia'!$D$13,"M"),DATEDIF(G2609,H2609,"m")))</f>
        <v>0</v>
      </c>
      <c r="AE2609" s="37">
        <f>IF(E2609='[3]5.Grup_T'!$E$20,0,IF(AD2609&lt;&gt;0,M2609/V2609*MIN(12,AD2609),0))</f>
        <v>0</v>
      </c>
      <c r="AF2609" s="37">
        <f t="shared" si="568"/>
        <v>0</v>
      </c>
      <c r="AG2609" s="37">
        <f t="shared" si="569"/>
        <v>0</v>
      </c>
      <c r="AH2609" s="37">
        <f t="shared" si="570"/>
        <v>0</v>
      </c>
      <c r="AI2609" s="35" t="str">
        <f t="shared" si="571"/>
        <v>Nusidėvėjęs</v>
      </c>
      <c r="AJ2609" s="38" t="str">
        <f>IF(AND(F2609&lt;&gt;[3]Pav.tvarkyklė!$B$12,F2609&lt;&gt;[3]Pav.tvarkyklė!$B$13),"GVTNT","X")</f>
        <v>GVTNT</v>
      </c>
      <c r="AK2609" s="39">
        <f t="shared" si="573"/>
        <v>0</v>
      </c>
      <c r="AL2609" s="41"/>
      <c r="AM2609" s="41"/>
      <c r="AN2609" s="41">
        <f t="shared" si="561"/>
        <v>1900</v>
      </c>
      <c r="AO2609" s="41"/>
      <c r="AP2609" s="41"/>
      <c r="AQ2609" s="41"/>
      <c r="AR2609" s="42"/>
      <c r="AS2609" s="42"/>
      <c r="AU2609" s="43">
        <f t="shared" si="562"/>
        <v>0</v>
      </c>
    </row>
    <row r="2610" spans="1:47" ht="15" customHeight="1" x14ac:dyDescent="0.25">
      <c r="A2610" s="11"/>
      <c r="B2610" s="19">
        <v>2779</v>
      </c>
      <c r="C2610" s="74"/>
      <c r="D2610" s="77"/>
      <c r="E2610" s="75"/>
      <c r="F2610" s="78"/>
      <c r="G2610" s="80"/>
      <c r="H2610" s="49"/>
      <c r="I2610" s="79"/>
      <c r="J2610" s="27"/>
      <c r="K2610" s="27"/>
      <c r="L2610" s="79"/>
      <c r="M2610" s="81"/>
      <c r="N2610" s="29">
        <v>0</v>
      </c>
      <c r="O2610" s="30" t="str">
        <f>IF(G2610&lt;=$N$2,"",IF(F2610=[3]Pav.tvarkyklė!$B$13,"",IF(ISBLANK(R2610),"X","")))</f>
        <v/>
      </c>
      <c r="P2610" s="91"/>
      <c r="Q2610" s="63"/>
      <c r="R2610" s="63"/>
      <c r="S2610" s="63"/>
      <c r="T2610" s="63"/>
      <c r="U2610" s="34" t="str">
        <f>IFERROR(INDEX('[3]5.Grup_T'!$G$4:$G$22,MATCH('6.Turtas'!E2610,'[3]5.Grup_T'!$E$4:$E$22,0)),"0")</f>
        <v>0</v>
      </c>
      <c r="V2610" s="35">
        <f t="shared" si="563"/>
        <v>0</v>
      </c>
      <c r="W2610" s="35">
        <f>IF(NOT(ISBLANK(H2610)),(12-DATEDIF(H2610,'[3]1.Pradzia'!$D$13,"m")),0)</f>
        <v>0</v>
      </c>
      <c r="X2610" s="35">
        <f t="shared" si="564"/>
        <v>0</v>
      </c>
      <c r="Y2610" s="35">
        <f t="shared" si="560"/>
        <v>0</v>
      </c>
      <c r="Z2610" s="35">
        <f t="shared" si="572"/>
        <v>0</v>
      </c>
      <c r="AA2610" s="36">
        <f t="shared" si="565"/>
        <v>0</v>
      </c>
      <c r="AB2610" s="36">
        <f t="shared" si="566"/>
        <v>0</v>
      </c>
      <c r="AC2610" s="37">
        <f t="shared" si="567"/>
        <v>0</v>
      </c>
      <c r="AD2610" s="35">
        <f>IF(OR(YEAR(G2610)&lt;2019,O2610="X"),0,IF(ISBLANK(H2610),DATEDIF(G2610,'[3]1.Pradzia'!$D$13,"M"),DATEDIF(G2610,H2610,"m")))</f>
        <v>0</v>
      </c>
      <c r="AE2610" s="37">
        <f>IF(E2610='[3]5.Grup_T'!$E$20,0,IF(AD2610&lt;&gt;0,M2610/V2610*MIN(12,AD2610),0))</f>
        <v>0</v>
      </c>
      <c r="AF2610" s="37">
        <f t="shared" si="568"/>
        <v>0</v>
      </c>
      <c r="AG2610" s="37">
        <f t="shared" si="569"/>
        <v>0</v>
      </c>
      <c r="AH2610" s="37">
        <f t="shared" si="570"/>
        <v>0</v>
      </c>
      <c r="AI2610" s="35" t="str">
        <f t="shared" si="571"/>
        <v>Nusidėvėjęs</v>
      </c>
      <c r="AJ2610" s="38" t="str">
        <f>IF(AND(F2610&lt;&gt;[3]Pav.tvarkyklė!$B$12,F2610&lt;&gt;[3]Pav.tvarkyklė!$B$13),"GVTNT","X")</f>
        <v>GVTNT</v>
      </c>
      <c r="AK2610" s="39">
        <f t="shared" si="573"/>
        <v>0</v>
      </c>
      <c r="AL2610" s="41"/>
      <c r="AM2610" s="41"/>
      <c r="AN2610" s="41">
        <f t="shared" si="561"/>
        <v>1900</v>
      </c>
      <c r="AO2610" s="41"/>
      <c r="AP2610" s="41"/>
      <c r="AQ2610" s="41"/>
      <c r="AR2610" s="42"/>
      <c r="AS2610" s="42"/>
      <c r="AU2610" s="43">
        <f t="shared" si="562"/>
        <v>0</v>
      </c>
    </row>
    <row r="2611" spans="1:47" ht="15" customHeight="1" x14ac:dyDescent="0.25">
      <c r="A2611" s="11"/>
      <c r="B2611" s="19">
        <v>2780</v>
      </c>
      <c r="C2611" s="74"/>
      <c r="D2611" s="77"/>
      <c r="E2611" s="75"/>
      <c r="F2611" s="78"/>
      <c r="G2611" s="80"/>
      <c r="H2611" s="49"/>
      <c r="I2611" s="79"/>
      <c r="J2611" s="27"/>
      <c r="K2611" s="27"/>
      <c r="L2611" s="79"/>
      <c r="M2611" s="81"/>
      <c r="N2611" s="29">
        <v>0</v>
      </c>
      <c r="O2611" s="30" t="str">
        <f>IF(G2611&lt;=$N$2,"",IF(F2611=[3]Pav.tvarkyklė!$B$13,"",IF(ISBLANK(R2611),"X","")))</f>
        <v/>
      </c>
      <c r="P2611" s="91"/>
      <c r="Q2611" s="63"/>
      <c r="R2611" s="63"/>
      <c r="S2611" s="63"/>
      <c r="T2611" s="63"/>
      <c r="U2611" s="34" t="str">
        <f>IFERROR(INDEX('[3]5.Grup_T'!$G$4:$G$22,MATCH('6.Turtas'!E2611,'[3]5.Grup_T'!$E$4:$E$22,0)),"0")</f>
        <v>0</v>
      </c>
      <c r="V2611" s="35">
        <f t="shared" si="563"/>
        <v>0</v>
      </c>
      <c r="W2611" s="35">
        <f>IF(NOT(ISBLANK(H2611)),(12-DATEDIF(H2611,'[3]1.Pradzia'!$D$13,"m")),0)</f>
        <v>0</v>
      </c>
      <c r="X2611" s="35">
        <f t="shared" si="564"/>
        <v>0</v>
      </c>
      <c r="Y2611" s="35">
        <f t="shared" si="560"/>
        <v>0</v>
      </c>
      <c r="Z2611" s="35">
        <f t="shared" si="572"/>
        <v>0</v>
      </c>
      <c r="AA2611" s="36">
        <f t="shared" si="565"/>
        <v>0</v>
      </c>
      <c r="AB2611" s="36">
        <f t="shared" si="566"/>
        <v>0</v>
      </c>
      <c r="AC2611" s="37">
        <f t="shared" si="567"/>
        <v>0</v>
      </c>
      <c r="AD2611" s="35">
        <f>IF(OR(YEAR(G2611)&lt;2019,O2611="X"),0,IF(ISBLANK(H2611),DATEDIF(G2611,'[3]1.Pradzia'!$D$13,"M"),DATEDIF(G2611,H2611,"m")))</f>
        <v>0</v>
      </c>
      <c r="AE2611" s="37">
        <f>IF(E2611='[3]5.Grup_T'!$E$20,0,IF(AD2611&lt;&gt;0,M2611/V2611*MIN(12,AD2611),0))</f>
        <v>0</v>
      </c>
      <c r="AF2611" s="37">
        <f t="shared" si="568"/>
        <v>0</v>
      </c>
      <c r="AG2611" s="37">
        <f t="shared" si="569"/>
        <v>0</v>
      </c>
      <c r="AH2611" s="37">
        <f t="shared" si="570"/>
        <v>0</v>
      </c>
      <c r="AI2611" s="35" t="str">
        <f t="shared" si="571"/>
        <v>Nusidėvėjęs</v>
      </c>
      <c r="AJ2611" s="38" t="str">
        <f>IF(AND(F2611&lt;&gt;[3]Pav.tvarkyklė!$B$12,F2611&lt;&gt;[3]Pav.tvarkyklė!$B$13),"GVTNT","X")</f>
        <v>GVTNT</v>
      </c>
      <c r="AK2611" s="39">
        <f t="shared" si="573"/>
        <v>0</v>
      </c>
      <c r="AL2611" s="41"/>
      <c r="AM2611" s="41"/>
      <c r="AN2611" s="41">
        <f t="shared" si="561"/>
        <v>1900</v>
      </c>
      <c r="AO2611" s="41"/>
      <c r="AP2611" s="41"/>
      <c r="AQ2611" s="41"/>
      <c r="AR2611" s="42"/>
      <c r="AS2611" s="42"/>
      <c r="AU2611" s="43">
        <f t="shared" si="562"/>
        <v>0</v>
      </c>
    </row>
    <row r="2612" spans="1:47" ht="15" customHeight="1" x14ac:dyDescent="0.25">
      <c r="A2612" s="11"/>
      <c r="B2612" s="19">
        <v>2781</v>
      </c>
      <c r="C2612" s="74"/>
      <c r="D2612" s="77"/>
      <c r="E2612" s="75"/>
      <c r="F2612" s="78"/>
      <c r="G2612" s="80"/>
      <c r="H2612" s="49"/>
      <c r="I2612" s="79"/>
      <c r="J2612" s="27"/>
      <c r="K2612" s="27"/>
      <c r="L2612" s="79"/>
      <c r="M2612" s="81"/>
      <c r="N2612" s="29">
        <v>0</v>
      </c>
      <c r="O2612" s="30" t="str">
        <f>IF(G2612&lt;=$N$2,"",IF(F2612=[3]Pav.tvarkyklė!$B$13,"",IF(ISBLANK(R2612),"X","")))</f>
        <v/>
      </c>
      <c r="P2612" s="91"/>
      <c r="Q2612" s="63"/>
      <c r="R2612" s="63"/>
      <c r="S2612" s="63"/>
      <c r="T2612" s="63"/>
      <c r="U2612" s="34" t="str">
        <f>IFERROR(INDEX('[3]5.Grup_T'!$G$4:$G$22,MATCH('6.Turtas'!E2612,'[3]5.Grup_T'!$E$4:$E$22,0)),"0")</f>
        <v>0</v>
      </c>
      <c r="V2612" s="35">
        <f t="shared" si="563"/>
        <v>0</v>
      </c>
      <c r="W2612" s="35">
        <f>IF(NOT(ISBLANK(H2612)),(12-DATEDIF(H2612,'[3]1.Pradzia'!$D$13,"m")),0)</f>
        <v>0</v>
      </c>
      <c r="X2612" s="35">
        <f t="shared" si="564"/>
        <v>0</v>
      </c>
      <c r="Y2612" s="35">
        <f t="shared" si="560"/>
        <v>0</v>
      </c>
      <c r="Z2612" s="35">
        <f t="shared" si="572"/>
        <v>0</v>
      </c>
      <c r="AA2612" s="36">
        <f t="shared" si="565"/>
        <v>0</v>
      </c>
      <c r="AB2612" s="36">
        <f t="shared" si="566"/>
        <v>0</v>
      </c>
      <c r="AC2612" s="37">
        <f t="shared" si="567"/>
        <v>0</v>
      </c>
      <c r="AD2612" s="35">
        <f>IF(OR(YEAR(G2612)&lt;2019,O2612="X"),0,IF(ISBLANK(H2612),DATEDIF(G2612,'[3]1.Pradzia'!$D$13,"M"),DATEDIF(G2612,H2612,"m")))</f>
        <v>0</v>
      </c>
      <c r="AE2612" s="37">
        <f>IF(E2612='[3]5.Grup_T'!$E$20,0,IF(AD2612&lt;&gt;0,M2612/V2612*MIN(12,AD2612),0))</f>
        <v>0</v>
      </c>
      <c r="AF2612" s="37">
        <f t="shared" si="568"/>
        <v>0</v>
      </c>
      <c r="AG2612" s="37">
        <f t="shared" si="569"/>
        <v>0</v>
      </c>
      <c r="AH2612" s="37">
        <f t="shared" si="570"/>
        <v>0</v>
      </c>
      <c r="AI2612" s="35" t="str">
        <f t="shared" si="571"/>
        <v>Nusidėvėjęs</v>
      </c>
      <c r="AJ2612" s="38" t="str">
        <f>IF(AND(F2612&lt;&gt;[3]Pav.tvarkyklė!$B$12,F2612&lt;&gt;[3]Pav.tvarkyklė!$B$13),"GVTNT","X")</f>
        <v>GVTNT</v>
      </c>
      <c r="AK2612" s="39">
        <f t="shared" si="573"/>
        <v>0</v>
      </c>
      <c r="AL2612" s="41"/>
      <c r="AM2612" s="41"/>
      <c r="AN2612" s="41">
        <f t="shared" si="561"/>
        <v>1900</v>
      </c>
      <c r="AO2612" s="41"/>
      <c r="AP2612" s="41"/>
      <c r="AQ2612" s="41"/>
      <c r="AR2612" s="42"/>
      <c r="AS2612" s="42"/>
      <c r="AU2612" s="43">
        <f t="shared" si="562"/>
        <v>0</v>
      </c>
    </row>
    <row r="2613" spans="1:47" ht="15" customHeight="1" x14ac:dyDescent="0.25">
      <c r="A2613" s="11"/>
      <c r="B2613" s="19">
        <v>2782</v>
      </c>
      <c r="C2613" s="74"/>
      <c r="D2613" s="77"/>
      <c r="E2613" s="75"/>
      <c r="F2613" s="78"/>
      <c r="G2613" s="80"/>
      <c r="H2613" s="49"/>
      <c r="I2613" s="79"/>
      <c r="J2613" s="27"/>
      <c r="K2613" s="27"/>
      <c r="L2613" s="79"/>
      <c r="M2613" s="81"/>
      <c r="N2613" s="29">
        <v>0</v>
      </c>
      <c r="O2613" s="30" t="str">
        <f>IF(G2613&lt;=$N$2,"",IF(F2613=[3]Pav.tvarkyklė!$B$13,"",IF(ISBLANK(R2613),"X","")))</f>
        <v/>
      </c>
      <c r="P2613" s="91"/>
      <c r="Q2613" s="63"/>
      <c r="R2613" s="63"/>
      <c r="S2613" s="63"/>
      <c r="T2613" s="63"/>
      <c r="U2613" s="34" t="str">
        <f>IFERROR(INDEX('[3]5.Grup_T'!$G$4:$G$22,MATCH('6.Turtas'!E2613,'[3]5.Grup_T'!$E$4:$E$22,0)),"0")</f>
        <v>0</v>
      </c>
      <c r="V2613" s="35">
        <f t="shared" si="563"/>
        <v>0</v>
      </c>
      <c r="W2613" s="35">
        <f>IF(NOT(ISBLANK(H2613)),(12-DATEDIF(H2613,'[3]1.Pradzia'!$D$13,"m")),0)</f>
        <v>0</v>
      </c>
      <c r="X2613" s="35">
        <f t="shared" si="564"/>
        <v>0</v>
      </c>
      <c r="Y2613" s="35">
        <f t="shared" si="560"/>
        <v>0</v>
      </c>
      <c r="Z2613" s="35">
        <f t="shared" si="572"/>
        <v>0</v>
      </c>
      <c r="AA2613" s="36">
        <f t="shared" si="565"/>
        <v>0</v>
      </c>
      <c r="AB2613" s="36">
        <f t="shared" si="566"/>
        <v>0</v>
      </c>
      <c r="AC2613" s="37">
        <f t="shared" si="567"/>
        <v>0</v>
      </c>
      <c r="AD2613" s="35">
        <f>IF(OR(YEAR(G2613)&lt;2019,O2613="X"),0,IF(ISBLANK(H2613),DATEDIF(G2613,'[3]1.Pradzia'!$D$13,"M"),DATEDIF(G2613,H2613,"m")))</f>
        <v>0</v>
      </c>
      <c r="AE2613" s="37">
        <f>IF(E2613='[3]5.Grup_T'!$E$20,0,IF(AD2613&lt;&gt;0,M2613/V2613*MIN(12,AD2613),0))</f>
        <v>0</v>
      </c>
      <c r="AF2613" s="37">
        <f t="shared" si="568"/>
        <v>0</v>
      </c>
      <c r="AG2613" s="37">
        <f t="shared" si="569"/>
        <v>0</v>
      </c>
      <c r="AH2613" s="37">
        <f t="shared" si="570"/>
        <v>0</v>
      </c>
      <c r="AI2613" s="35" t="str">
        <f t="shared" si="571"/>
        <v>Nusidėvėjęs</v>
      </c>
      <c r="AJ2613" s="38" t="str">
        <f>IF(AND(F2613&lt;&gt;[3]Pav.tvarkyklė!$B$12,F2613&lt;&gt;[3]Pav.tvarkyklė!$B$13),"GVTNT","X")</f>
        <v>GVTNT</v>
      </c>
      <c r="AK2613" s="39">
        <f t="shared" si="573"/>
        <v>0</v>
      </c>
      <c r="AL2613" s="41"/>
      <c r="AM2613" s="41"/>
      <c r="AN2613" s="41">
        <f t="shared" si="561"/>
        <v>1900</v>
      </c>
      <c r="AO2613" s="41"/>
      <c r="AP2613" s="41"/>
      <c r="AQ2613" s="41"/>
      <c r="AR2613" s="42"/>
      <c r="AS2613" s="42"/>
      <c r="AU2613" s="43">
        <f t="shared" si="562"/>
        <v>0</v>
      </c>
    </row>
    <row r="2614" spans="1:47" ht="15" customHeight="1" x14ac:dyDescent="0.25">
      <c r="A2614" s="11"/>
      <c r="B2614" s="19">
        <v>2783</v>
      </c>
      <c r="C2614" s="74"/>
      <c r="D2614" s="77"/>
      <c r="E2614" s="75"/>
      <c r="F2614" s="78"/>
      <c r="G2614" s="80"/>
      <c r="H2614" s="49"/>
      <c r="I2614" s="79"/>
      <c r="J2614" s="27"/>
      <c r="K2614" s="27"/>
      <c r="L2614" s="79"/>
      <c r="M2614" s="81"/>
      <c r="N2614" s="29">
        <v>0</v>
      </c>
      <c r="O2614" s="30" t="str">
        <f>IF(G2614&lt;=$N$2,"",IF(F2614=[3]Pav.tvarkyklė!$B$13,"",IF(ISBLANK(R2614),"X","")))</f>
        <v/>
      </c>
      <c r="P2614" s="91"/>
      <c r="Q2614" s="63"/>
      <c r="R2614" s="63"/>
      <c r="S2614" s="63"/>
      <c r="T2614" s="63"/>
      <c r="U2614" s="34" t="str">
        <f>IFERROR(INDEX('[3]5.Grup_T'!$G$4:$G$22,MATCH('6.Turtas'!E2614,'[3]5.Grup_T'!$E$4:$E$22,0)),"0")</f>
        <v>0</v>
      </c>
      <c r="V2614" s="35">
        <f t="shared" si="563"/>
        <v>0</v>
      </c>
      <c r="W2614" s="35">
        <f>IF(NOT(ISBLANK(H2614)),(12-DATEDIF(H2614,'[3]1.Pradzia'!$D$13,"m")),0)</f>
        <v>0</v>
      </c>
      <c r="X2614" s="35">
        <f t="shared" si="564"/>
        <v>0</v>
      </c>
      <c r="Y2614" s="35">
        <f t="shared" si="560"/>
        <v>0</v>
      </c>
      <c r="Z2614" s="35">
        <f t="shared" si="572"/>
        <v>0</v>
      </c>
      <c r="AA2614" s="36">
        <f t="shared" si="565"/>
        <v>0</v>
      </c>
      <c r="AB2614" s="36">
        <f t="shared" si="566"/>
        <v>0</v>
      </c>
      <c r="AC2614" s="37">
        <f t="shared" si="567"/>
        <v>0</v>
      </c>
      <c r="AD2614" s="35">
        <f>IF(OR(YEAR(G2614)&lt;2019,O2614="X"),0,IF(ISBLANK(H2614),DATEDIF(G2614,'[3]1.Pradzia'!$D$13,"M"),DATEDIF(G2614,H2614,"m")))</f>
        <v>0</v>
      </c>
      <c r="AE2614" s="37">
        <f>IF(E2614='[3]5.Grup_T'!$E$20,0,IF(AD2614&lt;&gt;0,M2614/V2614*MIN(12,AD2614),0))</f>
        <v>0</v>
      </c>
      <c r="AF2614" s="37">
        <f t="shared" si="568"/>
        <v>0</v>
      </c>
      <c r="AG2614" s="37">
        <f t="shared" si="569"/>
        <v>0</v>
      </c>
      <c r="AH2614" s="37">
        <f t="shared" si="570"/>
        <v>0</v>
      </c>
      <c r="AI2614" s="35" t="str">
        <f t="shared" si="571"/>
        <v>Nusidėvėjęs</v>
      </c>
      <c r="AJ2614" s="38" t="str">
        <f>IF(AND(F2614&lt;&gt;[3]Pav.tvarkyklė!$B$12,F2614&lt;&gt;[3]Pav.tvarkyklė!$B$13),"GVTNT","X")</f>
        <v>GVTNT</v>
      </c>
      <c r="AK2614" s="39">
        <f t="shared" si="573"/>
        <v>0</v>
      </c>
      <c r="AL2614" s="41"/>
      <c r="AM2614" s="41"/>
      <c r="AN2614" s="41">
        <f t="shared" si="561"/>
        <v>1900</v>
      </c>
      <c r="AO2614" s="41"/>
      <c r="AP2614" s="41"/>
      <c r="AQ2614" s="41"/>
      <c r="AR2614" s="42"/>
      <c r="AS2614" s="42"/>
      <c r="AU2614" s="43">
        <f t="shared" si="562"/>
        <v>0</v>
      </c>
    </row>
    <row r="2615" spans="1:47" ht="15" customHeight="1" x14ac:dyDescent="0.25">
      <c r="A2615" s="11"/>
      <c r="B2615" s="19">
        <v>2784</v>
      </c>
      <c r="C2615" s="74"/>
      <c r="D2615" s="77"/>
      <c r="E2615" s="75"/>
      <c r="F2615" s="78"/>
      <c r="G2615" s="80"/>
      <c r="H2615" s="49"/>
      <c r="I2615" s="79"/>
      <c r="J2615" s="27"/>
      <c r="K2615" s="27"/>
      <c r="L2615" s="79"/>
      <c r="M2615" s="81"/>
      <c r="N2615" s="29">
        <v>0</v>
      </c>
      <c r="O2615" s="30" t="str">
        <f>IF(G2615&lt;=$N$2,"",IF(F2615=[3]Pav.tvarkyklė!$B$13,"",IF(ISBLANK(R2615),"X","")))</f>
        <v/>
      </c>
      <c r="P2615" s="91"/>
      <c r="Q2615" s="63"/>
      <c r="R2615" s="63"/>
      <c r="S2615" s="63"/>
      <c r="T2615" s="63"/>
      <c r="U2615" s="34" t="str">
        <f>IFERROR(INDEX('[3]5.Grup_T'!$G$4:$G$22,MATCH('6.Turtas'!E2615,'[3]5.Grup_T'!$E$4:$E$22,0)),"0")</f>
        <v>0</v>
      </c>
      <c r="V2615" s="35">
        <f t="shared" si="563"/>
        <v>0</v>
      </c>
      <c r="W2615" s="35">
        <f>IF(NOT(ISBLANK(H2615)),(12-DATEDIF(H2615,'[3]1.Pradzia'!$D$13,"m")),0)</f>
        <v>0</v>
      </c>
      <c r="X2615" s="35">
        <f t="shared" si="564"/>
        <v>0</v>
      </c>
      <c r="Y2615" s="35">
        <f t="shared" ref="Y2615:Y2678" si="574">IF(YEAR(G2615)&gt;=2019,0,IF(Z2615&lt;=0,0,IF(W2615&lt;&gt;0,MIN(W2615,Z2615),MIN(12,Z2615))))</f>
        <v>0</v>
      </c>
      <c r="Z2615" s="35">
        <f t="shared" si="572"/>
        <v>0</v>
      </c>
      <c r="AA2615" s="36">
        <f t="shared" si="565"/>
        <v>0</v>
      </c>
      <c r="AB2615" s="36">
        <f t="shared" si="566"/>
        <v>0</v>
      </c>
      <c r="AC2615" s="37">
        <f t="shared" si="567"/>
        <v>0</v>
      </c>
      <c r="AD2615" s="35">
        <f>IF(OR(YEAR(G2615)&lt;2019,O2615="X"),0,IF(ISBLANK(H2615),DATEDIF(G2615,'[3]1.Pradzia'!$D$13,"M"),DATEDIF(G2615,H2615,"m")))</f>
        <v>0</v>
      </c>
      <c r="AE2615" s="37">
        <f>IF(E2615='[3]5.Grup_T'!$E$20,0,IF(AD2615&lt;&gt;0,M2615/V2615*MIN(12,AD2615),0))</f>
        <v>0</v>
      </c>
      <c r="AF2615" s="37">
        <f t="shared" si="568"/>
        <v>0</v>
      </c>
      <c r="AG2615" s="37">
        <f t="shared" si="569"/>
        <v>0</v>
      </c>
      <c r="AH2615" s="37">
        <f t="shared" si="570"/>
        <v>0</v>
      </c>
      <c r="AI2615" s="35" t="str">
        <f t="shared" si="571"/>
        <v>Nusidėvėjęs</v>
      </c>
      <c r="AJ2615" s="38" t="str">
        <f>IF(AND(F2615&lt;&gt;[3]Pav.tvarkyklė!$B$12,F2615&lt;&gt;[3]Pav.tvarkyklė!$B$13),"GVTNT","X")</f>
        <v>GVTNT</v>
      </c>
      <c r="AK2615" s="39">
        <f t="shared" si="573"/>
        <v>0</v>
      </c>
      <c r="AL2615" s="41"/>
      <c r="AM2615" s="41"/>
      <c r="AN2615" s="41">
        <f t="shared" si="561"/>
        <v>1900</v>
      </c>
      <c r="AO2615" s="41"/>
      <c r="AP2615" s="41"/>
      <c r="AQ2615" s="41"/>
      <c r="AR2615" s="42"/>
      <c r="AS2615" s="42"/>
      <c r="AU2615" s="43">
        <f t="shared" si="562"/>
        <v>0</v>
      </c>
    </row>
    <row r="2616" spans="1:47" ht="15" customHeight="1" x14ac:dyDescent="0.25">
      <c r="A2616" s="11"/>
      <c r="B2616" s="19">
        <v>2785</v>
      </c>
      <c r="C2616" s="74"/>
      <c r="D2616" s="77"/>
      <c r="E2616" s="75"/>
      <c r="F2616" s="78"/>
      <c r="G2616" s="80"/>
      <c r="H2616" s="49"/>
      <c r="I2616" s="79"/>
      <c r="J2616" s="27"/>
      <c r="K2616" s="27"/>
      <c r="L2616" s="79"/>
      <c r="M2616" s="81"/>
      <c r="N2616" s="29">
        <v>0</v>
      </c>
      <c r="O2616" s="30" t="str">
        <f>IF(G2616&lt;=$N$2,"",IF(F2616=[3]Pav.tvarkyklė!$B$13,"",IF(ISBLANK(R2616),"X","")))</f>
        <v/>
      </c>
      <c r="P2616" s="91"/>
      <c r="Q2616" s="63"/>
      <c r="R2616" s="63"/>
      <c r="S2616" s="63"/>
      <c r="T2616" s="63"/>
      <c r="U2616" s="34" t="str">
        <f>IFERROR(INDEX('[3]5.Grup_T'!$G$4:$G$22,MATCH('6.Turtas'!E2616,'[3]5.Grup_T'!$E$4:$E$22,0)),"0")</f>
        <v>0</v>
      </c>
      <c r="V2616" s="35">
        <f t="shared" si="563"/>
        <v>0</v>
      </c>
      <c r="W2616" s="35">
        <f>IF(NOT(ISBLANK(H2616)),(12-DATEDIF(H2616,'[3]1.Pradzia'!$D$13,"m")),0)</f>
        <v>0</v>
      </c>
      <c r="X2616" s="35">
        <f t="shared" si="564"/>
        <v>0</v>
      </c>
      <c r="Y2616" s="35">
        <f t="shared" si="574"/>
        <v>0</v>
      </c>
      <c r="Z2616" s="35">
        <f t="shared" si="572"/>
        <v>0</v>
      </c>
      <c r="AA2616" s="36">
        <f t="shared" si="565"/>
        <v>0</v>
      </c>
      <c r="AB2616" s="36">
        <f t="shared" si="566"/>
        <v>0</v>
      </c>
      <c r="AC2616" s="37">
        <f t="shared" si="567"/>
        <v>0</v>
      </c>
      <c r="AD2616" s="35">
        <f>IF(OR(YEAR(G2616)&lt;2019,O2616="X"),0,IF(ISBLANK(H2616),DATEDIF(G2616,'[3]1.Pradzia'!$D$13,"M"),DATEDIF(G2616,H2616,"m")))</f>
        <v>0</v>
      </c>
      <c r="AE2616" s="37">
        <f>IF(E2616='[3]5.Grup_T'!$E$20,0,IF(AD2616&lt;&gt;0,M2616/V2616*MIN(12,AD2616),0))</f>
        <v>0</v>
      </c>
      <c r="AF2616" s="37">
        <f t="shared" si="568"/>
        <v>0</v>
      </c>
      <c r="AG2616" s="37">
        <f t="shared" si="569"/>
        <v>0</v>
      </c>
      <c r="AH2616" s="37">
        <f t="shared" si="570"/>
        <v>0</v>
      </c>
      <c r="AI2616" s="35" t="str">
        <f t="shared" si="571"/>
        <v>Nusidėvėjęs</v>
      </c>
      <c r="AJ2616" s="38" t="str">
        <f>IF(AND(F2616&lt;&gt;[3]Pav.tvarkyklė!$B$12,F2616&lt;&gt;[3]Pav.tvarkyklė!$B$13),"GVTNT","X")</f>
        <v>GVTNT</v>
      </c>
      <c r="AK2616" s="39">
        <f t="shared" si="573"/>
        <v>0</v>
      </c>
      <c r="AL2616" s="41"/>
      <c r="AM2616" s="41"/>
      <c r="AN2616" s="41">
        <f t="shared" si="561"/>
        <v>1900</v>
      </c>
      <c r="AO2616" s="41"/>
      <c r="AP2616" s="41"/>
      <c r="AQ2616" s="41"/>
      <c r="AR2616" s="42"/>
      <c r="AS2616" s="42"/>
      <c r="AU2616" s="43">
        <f t="shared" si="562"/>
        <v>0</v>
      </c>
    </row>
    <row r="2617" spans="1:47" ht="15" customHeight="1" x14ac:dyDescent="0.25">
      <c r="A2617" s="11"/>
      <c r="B2617" s="19">
        <v>2786</v>
      </c>
      <c r="C2617" s="74"/>
      <c r="D2617" s="77"/>
      <c r="E2617" s="75"/>
      <c r="F2617" s="78"/>
      <c r="G2617" s="80"/>
      <c r="H2617" s="49"/>
      <c r="I2617" s="79"/>
      <c r="J2617" s="27"/>
      <c r="K2617" s="27"/>
      <c r="L2617" s="79"/>
      <c r="M2617" s="81"/>
      <c r="N2617" s="29">
        <v>0</v>
      </c>
      <c r="O2617" s="30" t="str">
        <f>IF(G2617&lt;=$N$2,"",IF(F2617=[3]Pav.tvarkyklė!$B$13,"",IF(ISBLANK(R2617),"X","")))</f>
        <v/>
      </c>
      <c r="P2617" s="91"/>
      <c r="Q2617" s="63"/>
      <c r="R2617" s="63"/>
      <c r="S2617" s="63"/>
      <c r="T2617" s="63"/>
      <c r="U2617" s="34" t="str">
        <f>IFERROR(INDEX('[3]5.Grup_T'!$G$4:$G$22,MATCH('6.Turtas'!E2617,'[3]5.Grup_T'!$E$4:$E$22,0)),"0")</f>
        <v>0</v>
      </c>
      <c r="V2617" s="35">
        <f t="shared" si="563"/>
        <v>0</v>
      </c>
      <c r="W2617" s="35">
        <f>IF(NOT(ISBLANK(H2617)),(12-DATEDIF(H2617,'[3]1.Pradzia'!$D$13,"m")),0)</f>
        <v>0</v>
      </c>
      <c r="X2617" s="35">
        <f t="shared" si="564"/>
        <v>0</v>
      </c>
      <c r="Y2617" s="35">
        <f t="shared" si="574"/>
        <v>0</v>
      </c>
      <c r="Z2617" s="35">
        <f t="shared" si="572"/>
        <v>0</v>
      </c>
      <c r="AA2617" s="36">
        <f t="shared" si="565"/>
        <v>0</v>
      </c>
      <c r="AB2617" s="36">
        <f t="shared" si="566"/>
        <v>0</v>
      </c>
      <c r="AC2617" s="37">
        <f t="shared" si="567"/>
        <v>0</v>
      </c>
      <c r="AD2617" s="35">
        <f>IF(OR(YEAR(G2617)&lt;2019,O2617="X"),0,IF(ISBLANK(H2617),DATEDIF(G2617,'[3]1.Pradzia'!$D$13,"M"),DATEDIF(G2617,H2617,"m")))</f>
        <v>0</v>
      </c>
      <c r="AE2617" s="37">
        <f>IF(E2617='[3]5.Grup_T'!$E$20,0,IF(AD2617&lt;&gt;0,M2617/V2617*MIN(12,AD2617),0))</f>
        <v>0</v>
      </c>
      <c r="AF2617" s="37">
        <f t="shared" si="568"/>
        <v>0</v>
      </c>
      <c r="AG2617" s="37">
        <f t="shared" si="569"/>
        <v>0</v>
      </c>
      <c r="AH2617" s="37">
        <f t="shared" si="570"/>
        <v>0</v>
      </c>
      <c r="AI2617" s="35" t="str">
        <f t="shared" si="571"/>
        <v>Nusidėvėjęs</v>
      </c>
      <c r="AJ2617" s="38" t="str">
        <f>IF(AND(F2617&lt;&gt;[3]Pav.tvarkyklė!$B$12,F2617&lt;&gt;[3]Pav.tvarkyklė!$B$13),"GVTNT","X")</f>
        <v>GVTNT</v>
      </c>
      <c r="AK2617" s="39">
        <f t="shared" si="573"/>
        <v>0</v>
      </c>
      <c r="AL2617" s="41"/>
      <c r="AM2617" s="41"/>
      <c r="AN2617" s="41">
        <f t="shared" si="561"/>
        <v>1900</v>
      </c>
      <c r="AO2617" s="41"/>
      <c r="AP2617" s="41"/>
      <c r="AQ2617" s="41"/>
      <c r="AR2617" s="42"/>
      <c r="AS2617" s="42"/>
      <c r="AU2617" s="43">
        <f t="shared" si="562"/>
        <v>0</v>
      </c>
    </row>
    <row r="2618" spans="1:47" ht="15" customHeight="1" x14ac:dyDescent="0.25">
      <c r="A2618" s="11"/>
      <c r="B2618" s="19">
        <v>2787</v>
      </c>
      <c r="C2618" s="74"/>
      <c r="D2618" s="77"/>
      <c r="E2618" s="75"/>
      <c r="F2618" s="78"/>
      <c r="G2618" s="80"/>
      <c r="H2618" s="49"/>
      <c r="I2618" s="79"/>
      <c r="J2618" s="27"/>
      <c r="K2618" s="27"/>
      <c r="L2618" s="79"/>
      <c r="M2618" s="81"/>
      <c r="N2618" s="29">
        <v>0</v>
      </c>
      <c r="O2618" s="30" t="str">
        <f>IF(G2618&lt;=$N$2,"",IF(F2618=[3]Pav.tvarkyklė!$B$13,"",IF(ISBLANK(R2618),"X","")))</f>
        <v/>
      </c>
      <c r="P2618" s="91"/>
      <c r="Q2618" s="63"/>
      <c r="R2618" s="63"/>
      <c r="S2618" s="63"/>
      <c r="T2618" s="63"/>
      <c r="U2618" s="34" t="str">
        <f>IFERROR(INDEX('[3]5.Grup_T'!$G$4:$G$22,MATCH('6.Turtas'!E2618,'[3]5.Grup_T'!$E$4:$E$22,0)),"0")</f>
        <v>0</v>
      </c>
      <c r="V2618" s="35">
        <f t="shared" si="563"/>
        <v>0</v>
      </c>
      <c r="W2618" s="35">
        <f>IF(NOT(ISBLANK(H2618)),(12-DATEDIF(H2618,'[3]1.Pradzia'!$D$13,"m")),0)</f>
        <v>0</v>
      </c>
      <c r="X2618" s="35">
        <f t="shared" si="564"/>
        <v>0</v>
      </c>
      <c r="Y2618" s="35">
        <f t="shared" si="574"/>
        <v>0</v>
      </c>
      <c r="Z2618" s="35">
        <f t="shared" si="572"/>
        <v>0</v>
      </c>
      <c r="AA2618" s="36">
        <f t="shared" si="565"/>
        <v>0</v>
      </c>
      <c r="AB2618" s="36">
        <f t="shared" si="566"/>
        <v>0</v>
      </c>
      <c r="AC2618" s="37">
        <f t="shared" si="567"/>
        <v>0</v>
      </c>
      <c r="AD2618" s="35">
        <f>IF(OR(YEAR(G2618)&lt;2019,O2618="X"),0,IF(ISBLANK(H2618),DATEDIF(G2618,'[3]1.Pradzia'!$D$13,"M"),DATEDIF(G2618,H2618,"m")))</f>
        <v>0</v>
      </c>
      <c r="AE2618" s="37">
        <f>IF(E2618='[3]5.Grup_T'!$E$20,0,IF(AD2618&lt;&gt;0,M2618/V2618*MIN(12,AD2618),0))</f>
        <v>0</v>
      </c>
      <c r="AF2618" s="37">
        <f t="shared" si="568"/>
        <v>0</v>
      </c>
      <c r="AG2618" s="37">
        <f t="shared" si="569"/>
        <v>0</v>
      </c>
      <c r="AH2618" s="37">
        <f t="shared" si="570"/>
        <v>0</v>
      </c>
      <c r="AI2618" s="35" t="str">
        <f t="shared" si="571"/>
        <v>Nusidėvėjęs</v>
      </c>
      <c r="AJ2618" s="38" t="str">
        <f>IF(AND(F2618&lt;&gt;[3]Pav.tvarkyklė!$B$12,F2618&lt;&gt;[3]Pav.tvarkyklė!$B$13),"GVTNT","X")</f>
        <v>GVTNT</v>
      </c>
      <c r="AK2618" s="39">
        <f t="shared" si="573"/>
        <v>0</v>
      </c>
      <c r="AL2618" s="41"/>
      <c r="AM2618" s="41"/>
      <c r="AN2618" s="41">
        <f t="shared" si="561"/>
        <v>1900</v>
      </c>
      <c r="AO2618" s="41"/>
      <c r="AP2618" s="41"/>
      <c r="AQ2618" s="41"/>
      <c r="AR2618" s="42"/>
      <c r="AS2618" s="42"/>
      <c r="AU2618" s="43">
        <f t="shared" si="562"/>
        <v>0</v>
      </c>
    </row>
    <row r="2619" spans="1:47" ht="15" customHeight="1" x14ac:dyDescent="0.25">
      <c r="A2619" s="11"/>
      <c r="B2619" s="19">
        <v>2788</v>
      </c>
      <c r="C2619" s="74"/>
      <c r="D2619" s="77"/>
      <c r="E2619" s="75"/>
      <c r="F2619" s="78"/>
      <c r="G2619" s="80"/>
      <c r="H2619" s="49"/>
      <c r="I2619" s="79"/>
      <c r="J2619" s="27"/>
      <c r="K2619" s="27"/>
      <c r="L2619" s="79"/>
      <c r="M2619" s="81"/>
      <c r="N2619" s="29">
        <v>0</v>
      </c>
      <c r="O2619" s="30" t="str">
        <f>IF(G2619&lt;=$N$2,"",IF(F2619=[3]Pav.tvarkyklė!$B$13,"",IF(ISBLANK(R2619),"X","")))</f>
        <v/>
      </c>
      <c r="P2619" s="91"/>
      <c r="Q2619" s="63"/>
      <c r="R2619" s="63"/>
      <c r="S2619" s="63"/>
      <c r="T2619" s="63"/>
      <c r="U2619" s="34" t="str">
        <f>IFERROR(INDEX('[3]5.Grup_T'!$G$4:$G$22,MATCH('6.Turtas'!E2619,'[3]5.Grup_T'!$E$4:$E$22,0)),"0")</f>
        <v>0</v>
      </c>
      <c r="V2619" s="35">
        <f t="shared" si="563"/>
        <v>0</v>
      </c>
      <c r="W2619" s="35">
        <f>IF(NOT(ISBLANK(H2619)),(12-DATEDIF(H2619,'[3]1.Pradzia'!$D$13,"m")),0)</f>
        <v>0</v>
      </c>
      <c r="X2619" s="35">
        <f t="shared" si="564"/>
        <v>0</v>
      </c>
      <c r="Y2619" s="35">
        <f t="shared" si="574"/>
        <v>0</v>
      </c>
      <c r="Z2619" s="35">
        <f t="shared" si="572"/>
        <v>0</v>
      </c>
      <c r="AA2619" s="36">
        <f t="shared" si="565"/>
        <v>0</v>
      </c>
      <c r="AB2619" s="36">
        <f t="shared" si="566"/>
        <v>0</v>
      </c>
      <c r="AC2619" s="37">
        <f t="shared" si="567"/>
        <v>0</v>
      </c>
      <c r="AD2619" s="35">
        <f>IF(OR(YEAR(G2619)&lt;2019,O2619="X"),0,IF(ISBLANK(H2619),DATEDIF(G2619,'[3]1.Pradzia'!$D$13,"M"),DATEDIF(G2619,H2619,"m")))</f>
        <v>0</v>
      </c>
      <c r="AE2619" s="37">
        <f>IF(E2619='[3]5.Grup_T'!$E$20,0,IF(AD2619&lt;&gt;0,M2619/V2619*MIN(12,AD2619),0))</f>
        <v>0</v>
      </c>
      <c r="AF2619" s="37">
        <f t="shared" si="568"/>
        <v>0</v>
      </c>
      <c r="AG2619" s="37">
        <f t="shared" si="569"/>
        <v>0</v>
      </c>
      <c r="AH2619" s="37">
        <f t="shared" si="570"/>
        <v>0</v>
      </c>
      <c r="AI2619" s="35" t="str">
        <f t="shared" si="571"/>
        <v>Nusidėvėjęs</v>
      </c>
      <c r="AJ2619" s="38" t="str">
        <f>IF(AND(F2619&lt;&gt;[3]Pav.tvarkyklė!$B$12,F2619&lt;&gt;[3]Pav.tvarkyklė!$B$13),"GVTNT","X")</f>
        <v>GVTNT</v>
      </c>
      <c r="AK2619" s="39">
        <f t="shared" si="573"/>
        <v>0</v>
      </c>
      <c r="AL2619" s="41"/>
      <c r="AM2619" s="41"/>
      <c r="AN2619" s="41">
        <f t="shared" si="561"/>
        <v>1900</v>
      </c>
      <c r="AO2619" s="41"/>
      <c r="AP2619" s="41"/>
      <c r="AQ2619" s="41"/>
      <c r="AR2619" s="42"/>
      <c r="AS2619" s="42"/>
      <c r="AU2619" s="43">
        <f t="shared" si="562"/>
        <v>0</v>
      </c>
    </row>
    <row r="2620" spans="1:47" ht="15" customHeight="1" x14ac:dyDescent="0.25">
      <c r="A2620" s="11"/>
      <c r="B2620" s="19">
        <v>2789</v>
      </c>
      <c r="C2620" s="74"/>
      <c r="D2620" s="77"/>
      <c r="E2620" s="75"/>
      <c r="F2620" s="78"/>
      <c r="G2620" s="80"/>
      <c r="H2620" s="49"/>
      <c r="I2620" s="79"/>
      <c r="J2620" s="27"/>
      <c r="K2620" s="27"/>
      <c r="L2620" s="79"/>
      <c r="M2620" s="81"/>
      <c r="N2620" s="29">
        <v>0</v>
      </c>
      <c r="O2620" s="30" t="str">
        <f>IF(G2620&lt;=$N$2,"",IF(F2620=[3]Pav.tvarkyklė!$B$13,"",IF(ISBLANK(R2620),"X","")))</f>
        <v/>
      </c>
      <c r="P2620" s="91"/>
      <c r="Q2620" s="63"/>
      <c r="R2620" s="63"/>
      <c r="S2620" s="63"/>
      <c r="T2620" s="63"/>
      <c r="U2620" s="34" t="str">
        <f>IFERROR(INDEX('[3]5.Grup_T'!$G$4:$G$22,MATCH('6.Turtas'!E2620,'[3]5.Grup_T'!$E$4:$E$22,0)),"0")</f>
        <v>0</v>
      </c>
      <c r="V2620" s="35">
        <f t="shared" si="563"/>
        <v>0</v>
      </c>
      <c r="W2620" s="35">
        <f>IF(NOT(ISBLANK(H2620)),(12-DATEDIF(H2620,'[3]1.Pradzia'!$D$13,"m")),0)</f>
        <v>0</v>
      </c>
      <c r="X2620" s="35">
        <f t="shared" si="564"/>
        <v>0</v>
      </c>
      <c r="Y2620" s="35">
        <f t="shared" si="574"/>
        <v>0</v>
      </c>
      <c r="Z2620" s="35">
        <f t="shared" si="572"/>
        <v>0</v>
      </c>
      <c r="AA2620" s="36">
        <f t="shared" si="565"/>
        <v>0</v>
      </c>
      <c r="AB2620" s="36">
        <f t="shared" si="566"/>
        <v>0</v>
      </c>
      <c r="AC2620" s="37">
        <f t="shared" si="567"/>
        <v>0</v>
      </c>
      <c r="AD2620" s="35">
        <f>IF(OR(YEAR(G2620)&lt;2019,O2620="X"),0,IF(ISBLANK(H2620),DATEDIF(G2620,'[3]1.Pradzia'!$D$13,"M"),DATEDIF(G2620,H2620,"m")))</f>
        <v>0</v>
      </c>
      <c r="AE2620" s="37">
        <f>IF(E2620='[3]5.Grup_T'!$E$20,0,IF(AD2620&lt;&gt;0,M2620/V2620*MIN(12,AD2620),0))</f>
        <v>0</v>
      </c>
      <c r="AF2620" s="37">
        <f t="shared" si="568"/>
        <v>0</v>
      </c>
      <c r="AG2620" s="37">
        <f t="shared" si="569"/>
        <v>0</v>
      </c>
      <c r="AH2620" s="37">
        <f t="shared" si="570"/>
        <v>0</v>
      </c>
      <c r="AI2620" s="35" t="str">
        <f t="shared" si="571"/>
        <v>Nusidėvėjęs</v>
      </c>
      <c r="AJ2620" s="38" t="str">
        <f>IF(AND(F2620&lt;&gt;[3]Pav.tvarkyklė!$B$12,F2620&lt;&gt;[3]Pav.tvarkyklė!$B$13),"GVTNT","X")</f>
        <v>GVTNT</v>
      </c>
      <c r="AK2620" s="39">
        <f t="shared" si="573"/>
        <v>0</v>
      </c>
      <c r="AL2620" s="41"/>
      <c r="AM2620" s="41"/>
      <c r="AN2620" s="41">
        <f t="shared" si="561"/>
        <v>1900</v>
      </c>
      <c r="AO2620" s="41"/>
      <c r="AP2620" s="41"/>
      <c r="AQ2620" s="41"/>
      <c r="AR2620" s="42"/>
      <c r="AS2620" s="42"/>
      <c r="AU2620" s="43">
        <f t="shared" si="562"/>
        <v>0</v>
      </c>
    </row>
    <row r="2621" spans="1:47" ht="15" customHeight="1" x14ac:dyDescent="0.25">
      <c r="A2621" s="11"/>
      <c r="B2621" s="19">
        <v>2790</v>
      </c>
      <c r="C2621" s="74"/>
      <c r="D2621" s="77"/>
      <c r="E2621" s="75"/>
      <c r="F2621" s="78"/>
      <c r="G2621" s="80"/>
      <c r="H2621" s="49"/>
      <c r="I2621" s="79"/>
      <c r="J2621" s="27"/>
      <c r="K2621" s="27"/>
      <c r="L2621" s="79"/>
      <c r="M2621" s="81"/>
      <c r="N2621" s="29">
        <v>0</v>
      </c>
      <c r="O2621" s="30" t="str">
        <f>IF(G2621&lt;=$N$2,"",IF(F2621=[3]Pav.tvarkyklė!$B$13,"",IF(ISBLANK(R2621),"X","")))</f>
        <v/>
      </c>
      <c r="P2621" s="91"/>
      <c r="Q2621" s="63"/>
      <c r="R2621" s="63"/>
      <c r="S2621" s="63"/>
      <c r="T2621" s="63"/>
      <c r="U2621" s="34" t="str">
        <f>IFERROR(INDEX('[3]5.Grup_T'!$G$4:$G$22,MATCH('6.Turtas'!E2621,'[3]5.Grup_T'!$E$4:$E$22,0)),"0")</f>
        <v>0</v>
      </c>
      <c r="V2621" s="35">
        <f t="shared" si="563"/>
        <v>0</v>
      </c>
      <c r="W2621" s="35">
        <f>IF(NOT(ISBLANK(H2621)),(12-DATEDIF(H2621,'[3]1.Pradzia'!$D$13,"m")),0)</f>
        <v>0</v>
      </c>
      <c r="X2621" s="35">
        <f t="shared" si="564"/>
        <v>0</v>
      </c>
      <c r="Y2621" s="35">
        <f t="shared" si="574"/>
        <v>0</v>
      </c>
      <c r="Z2621" s="35">
        <f t="shared" si="572"/>
        <v>0</v>
      </c>
      <c r="AA2621" s="36">
        <f t="shared" si="565"/>
        <v>0</v>
      </c>
      <c r="AB2621" s="36">
        <f t="shared" si="566"/>
        <v>0</v>
      </c>
      <c r="AC2621" s="37">
        <f t="shared" si="567"/>
        <v>0</v>
      </c>
      <c r="AD2621" s="35">
        <f>IF(OR(YEAR(G2621)&lt;2019,O2621="X"),0,IF(ISBLANK(H2621),DATEDIF(G2621,'[3]1.Pradzia'!$D$13,"M"),DATEDIF(G2621,H2621,"m")))</f>
        <v>0</v>
      </c>
      <c r="AE2621" s="37">
        <f>IF(E2621='[3]5.Grup_T'!$E$20,0,IF(AD2621&lt;&gt;0,M2621/V2621*MIN(12,AD2621),0))</f>
        <v>0</v>
      </c>
      <c r="AF2621" s="37">
        <f t="shared" si="568"/>
        <v>0</v>
      </c>
      <c r="AG2621" s="37">
        <f t="shared" si="569"/>
        <v>0</v>
      </c>
      <c r="AH2621" s="37">
        <f t="shared" si="570"/>
        <v>0</v>
      </c>
      <c r="AI2621" s="35" t="str">
        <f t="shared" si="571"/>
        <v>Nusidėvėjęs</v>
      </c>
      <c r="AJ2621" s="38" t="str">
        <f>IF(AND(F2621&lt;&gt;[3]Pav.tvarkyklė!$B$12,F2621&lt;&gt;[3]Pav.tvarkyklė!$B$13),"GVTNT","X")</f>
        <v>GVTNT</v>
      </c>
      <c r="AK2621" s="39">
        <f t="shared" si="573"/>
        <v>0</v>
      </c>
      <c r="AL2621" s="41"/>
      <c r="AM2621" s="41"/>
      <c r="AN2621" s="41">
        <f t="shared" si="561"/>
        <v>1900</v>
      </c>
      <c r="AO2621" s="41"/>
      <c r="AP2621" s="41"/>
      <c r="AQ2621" s="41"/>
      <c r="AR2621" s="42"/>
      <c r="AS2621" s="42"/>
      <c r="AU2621" s="43">
        <f t="shared" si="562"/>
        <v>0</v>
      </c>
    </row>
    <row r="2622" spans="1:47" ht="15" customHeight="1" x14ac:dyDescent="0.25">
      <c r="A2622" s="11"/>
      <c r="B2622" s="19">
        <v>2791</v>
      </c>
      <c r="C2622" s="74"/>
      <c r="D2622" s="77"/>
      <c r="E2622" s="75"/>
      <c r="F2622" s="78"/>
      <c r="G2622" s="80"/>
      <c r="H2622" s="49"/>
      <c r="I2622" s="79"/>
      <c r="J2622" s="27"/>
      <c r="K2622" s="27"/>
      <c r="L2622" s="79"/>
      <c r="M2622" s="81"/>
      <c r="N2622" s="29">
        <v>0</v>
      </c>
      <c r="O2622" s="30" t="str">
        <f>IF(G2622&lt;=$N$2,"",IF(F2622=[3]Pav.tvarkyklė!$B$13,"",IF(ISBLANK(R2622),"X","")))</f>
        <v/>
      </c>
      <c r="P2622" s="91"/>
      <c r="Q2622" s="63"/>
      <c r="R2622" s="63"/>
      <c r="S2622" s="63"/>
      <c r="T2622" s="63"/>
      <c r="U2622" s="34" t="str">
        <f>IFERROR(INDEX('[3]5.Grup_T'!$G$4:$G$22,MATCH('6.Turtas'!E2622,'[3]5.Grup_T'!$E$4:$E$22,0)),"0")</f>
        <v>0</v>
      </c>
      <c r="V2622" s="35">
        <f t="shared" si="563"/>
        <v>0</v>
      </c>
      <c r="W2622" s="35">
        <f>IF(NOT(ISBLANK(H2622)),(12-DATEDIF(H2622,'[3]1.Pradzia'!$D$13,"m")),0)</f>
        <v>0</v>
      </c>
      <c r="X2622" s="35">
        <f t="shared" si="564"/>
        <v>0</v>
      </c>
      <c r="Y2622" s="35">
        <f t="shared" si="574"/>
        <v>0</v>
      </c>
      <c r="Z2622" s="35">
        <f t="shared" si="572"/>
        <v>0</v>
      </c>
      <c r="AA2622" s="36">
        <f t="shared" si="565"/>
        <v>0</v>
      </c>
      <c r="AB2622" s="36">
        <f t="shared" si="566"/>
        <v>0</v>
      </c>
      <c r="AC2622" s="37">
        <f t="shared" si="567"/>
        <v>0</v>
      </c>
      <c r="AD2622" s="35">
        <f>IF(OR(YEAR(G2622)&lt;2019,O2622="X"),0,IF(ISBLANK(H2622),DATEDIF(G2622,'[3]1.Pradzia'!$D$13,"M"),DATEDIF(G2622,H2622,"m")))</f>
        <v>0</v>
      </c>
      <c r="AE2622" s="37">
        <f>IF(E2622='[3]5.Grup_T'!$E$20,0,IF(AD2622&lt;&gt;0,M2622/V2622*MIN(12,AD2622),0))</f>
        <v>0</v>
      </c>
      <c r="AF2622" s="37">
        <f t="shared" si="568"/>
        <v>0</v>
      </c>
      <c r="AG2622" s="37">
        <f t="shared" si="569"/>
        <v>0</v>
      </c>
      <c r="AH2622" s="37">
        <f t="shared" si="570"/>
        <v>0</v>
      </c>
      <c r="AI2622" s="35" t="str">
        <f t="shared" si="571"/>
        <v>Nusidėvėjęs</v>
      </c>
      <c r="AJ2622" s="38" t="str">
        <f>IF(AND(F2622&lt;&gt;[3]Pav.tvarkyklė!$B$12,F2622&lt;&gt;[3]Pav.tvarkyklė!$B$13),"GVTNT","X")</f>
        <v>GVTNT</v>
      </c>
      <c r="AK2622" s="39">
        <f t="shared" si="573"/>
        <v>0</v>
      </c>
      <c r="AL2622" s="41"/>
      <c r="AM2622" s="41"/>
      <c r="AN2622" s="41">
        <f t="shared" si="561"/>
        <v>1900</v>
      </c>
      <c r="AO2622" s="41"/>
      <c r="AP2622" s="41"/>
      <c r="AQ2622" s="41"/>
      <c r="AR2622" s="42"/>
      <c r="AS2622" s="42"/>
      <c r="AU2622" s="43">
        <f t="shared" si="562"/>
        <v>0</v>
      </c>
    </row>
    <row r="2623" spans="1:47" ht="15" customHeight="1" x14ac:dyDescent="0.25">
      <c r="A2623" s="11"/>
      <c r="B2623" s="19">
        <v>2792</v>
      </c>
      <c r="C2623" s="92"/>
      <c r="D2623" s="77"/>
      <c r="E2623" s="75"/>
      <c r="F2623" s="74"/>
      <c r="G2623" s="80"/>
      <c r="H2623" s="49"/>
      <c r="I2623" s="79"/>
      <c r="J2623" s="27"/>
      <c r="K2623" s="27"/>
      <c r="L2623" s="79"/>
      <c r="M2623" s="81"/>
      <c r="N2623" s="29">
        <v>0</v>
      </c>
      <c r="O2623" s="30" t="str">
        <f>IF(G2623&lt;=$N$2,"",IF(F2623=[3]Pav.tvarkyklė!$B$13,"",IF(ISBLANK(R2623),"X","")))</f>
        <v/>
      </c>
      <c r="P2623" s="91"/>
      <c r="Q2623" s="63"/>
      <c r="R2623" s="63"/>
      <c r="S2623" s="63"/>
      <c r="T2623" s="63"/>
      <c r="U2623" s="34" t="str">
        <f>IFERROR(INDEX('[3]5.Grup_T'!$G$4:$G$22,MATCH('6.Turtas'!E2623,'[3]5.Grup_T'!$E$4:$E$22,0)),"0")</f>
        <v>0</v>
      </c>
      <c r="V2623" s="35">
        <f t="shared" si="563"/>
        <v>0</v>
      </c>
      <c r="W2623" s="35">
        <f>IF(NOT(ISBLANK(H2623)),(12-DATEDIF(H2623,'[3]1.Pradzia'!$D$13,"m")),0)</f>
        <v>0</v>
      </c>
      <c r="X2623" s="35">
        <f t="shared" si="564"/>
        <v>0</v>
      </c>
      <c r="Y2623" s="35">
        <f t="shared" si="574"/>
        <v>0</v>
      </c>
      <c r="Z2623" s="35">
        <f t="shared" si="572"/>
        <v>0</v>
      </c>
      <c r="AA2623" s="36">
        <f t="shared" si="565"/>
        <v>0</v>
      </c>
      <c r="AB2623" s="36">
        <f t="shared" si="566"/>
        <v>0</v>
      </c>
      <c r="AC2623" s="37">
        <f t="shared" si="567"/>
        <v>0</v>
      </c>
      <c r="AD2623" s="35">
        <f>IF(OR(YEAR(G2623)&lt;2019,O2623="X"),0,IF(ISBLANK(H2623),DATEDIF(G2623,'[3]1.Pradzia'!$D$13,"M"),DATEDIF(G2623,H2623,"m")))</f>
        <v>0</v>
      </c>
      <c r="AE2623" s="37">
        <f>IF(E2623='[3]5.Grup_T'!$E$20,0,IF(AD2623&lt;&gt;0,M2623/V2623*MIN(12,AD2623),0))</f>
        <v>0</v>
      </c>
      <c r="AF2623" s="37">
        <f t="shared" si="568"/>
        <v>0</v>
      </c>
      <c r="AG2623" s="37">
        <f t="shared" si="569"/>
        <v>0</v>
      </c>
      <c r="AH2623" s="37">
        <f t="shared" si="570"/>
        <v>0</v>
      </c>
      <c r="AI2623" s="35" t="str">
        <f t="shared" si="571"/>
        <v>Nusidėvėjęs</v>
      </c>
      <c r="AJ2623" s="38" t="str">
        <f>IF(AND(F2623&lt;&gt;[3]Pav.tvarkyklė!$B$12,F2623&lt;&gt;[3]Pav.tvarkyklė!$B$13),"GVTNT","X")</f>
        <v>GVTNT</v>
      </c>
      <c r="AK2623" s="39">
        <f t="shared" si="573"/>
        <v>0</v>
      </c>
      <c r="AL2623" s="41"/>
      <c r="AM2623" s="41"/>
      <c r="AN2623" s="41">
        <f t="shared" si="561"/>
        <v>1900</v>
      </c>
      <c r="AO2623" s="41"/>
      <c r="AP2623" s="41"/>
      <c r="AQ2623" s="41"/>
      <c r="AR2623" s="42"/>
      <c r="AS2623" s="42"/>
      <c r="AU2623" s="43">
        <f t="shared" si="562"/>
        <v>0</v>
      </c>
    </row>
    <row r="2624" spans="1:47" ht="15" customHeight="1" x14ac:dyDescent="0.25">
      <c r="A2624" s="11"/>
      <c r="B2624" s="19">
        <v>2793</v>
      </c>
      <c r="C2624" s="74"/>
      <c r="D2624" s="77"/>
      <c r="E2624" s="75"/>
      <c r="F2624" s="78"/>
      <c r="G2624" s="80"/>
      <c r="H2624" s="49"/>
      <c r="I2624" s="79"/>
      <c r="J2624" s="27"/>
      <c r="K2624" s="27"/>
      <c r="L2624" s="79"/>
      <c r="M2624" s="81"/>
      <c r="N2624" s="29">
        <v>0</v>
      </c>
      <c r="O2624" s="30" t="str">
        <f>IF(G2624&lt;=$N$2,"",IF(F2624=[3]Pav.tvarkyklė!$B$13,"",IF(ISBLANK(R2624),"X","")))</f>
        <v/>
      </c>
      <c r="P2624" s="91"/>
      <c r="Q2624" s="63"/>
      <c r="R2624" s="63"/>
      <c r="S2624" s="63"/>
      <c r="T2624" s="63"/>
      <c r="U2624" s="34" t="str">
        <f>IFERROR(INDEX('[3]5.Grup_T'!$G$4:$G$22,MATCH('6.Turtas'!E2624,'[3]5.Grup_T'!$E$4:$E$22,0)),"0")</f>
        <v>0</v>
      </c>
      <c r="V2624" s="35">
        <f t="shared" si="563"/>
        <v>0</v>
      </c>
      <c r="W2624" s="35">
        <f>IF(NOT(ISBLANK(H2624)),(12-DATEDIF(H2624,'[3]1.Pradzia'!$D$13,"m")),0)</f>
        <v>0</v>
      </c>
      <c r="X2624" s="35">
        <f t="shared" si="564"/>
        <v>0</v>
      </c>
      <c r="Y2624" s="35">
        <f t="shared" si="574"/>
        <v>0</v>
      </c>
      <c r="Z2624" s="35">
        <f t="shared" si="572"/>
        <v>0</v>
      </c>
      <c r="AA2624" s="36">
        <f t="shared" si="565"/>
        <v>0</v>
      </c>
      <c r="AB2624" s="36">
        <f t="shared" si="566"/>
        <v>0</v>
      </c>
      <c r="AC2624" s="37">
        <f t="shared" si="567"/>
        <v>0</v>
      </c>
      <c r="AD2624" s="35">
        <f>IF(OR(YEAR(G2624)&lt;2019,O2624="X"),0,IF(ISBLANK(H2624),DATEDIF(G2624,'[3]1.Pradzia'!$D$13,"M"),DATEDIF(G2624,H2624,"m")))</f>
        <v>0</v>
      </c>
      <c r="AE2624" s="37">
        <f>IF(E2624='[3]5.Grup_T'!$E$20,0,IF(AD2624&lt;&gt;0,M2624/V2624*MIN(12,AD2624),0))</f>
        <v>0</v>
      </c>
      <c r="AF2624" s="37">
        <f t="shared" si="568"/>
        <v>0</v>
      </c>
      <c r="AG2624" s="37">
        <f t="shared" si="569"/>
        <v>0</v>
      </c>
      <c r="AH2624" s="37">
        <f t="shared" si="570"/>
        <v>0</v>
      </c>
      <c r="AI2624" s="35" t="str">
        <f t="shared" si="571"/>
        <v>Nusidėvėjęs</v>
      </c>
      <c r="AJ2624" s="38" t="str">
        <f>IF(AND(F2624&lt;&gt;[3]Pav.tvarkyklė!$B$12,F2624&lt;&gt;[3]Pav.tvarkyklė!$B$13),"GVTNT","X")</f>
        <v>GVTNT</v>
      </c>
      <c r="AK2624" s="39">
        <f t="shared" si="573"/>
        <v>0</v>
      </c>
      <c r="AL2624" s="41"/>
      <c r="AM2624" s="41"/>
      <c r="AN2624" s="41">
        <f t="shared" si="561"/>
        <v>1900</v>
      </c>
      <c r="AO2624" s="41"/>
      <c r="AP2624" s="41"/>
      <c r="AQ2624" s="41"/>
      <c r="AR2624" s="42"/>
      <c r="AS2624" s="42"/>
      <c r="AU2624" s="43">
        <f t="shared" si="562"/>
        <v>0</v>
      </c>
    </row>
    <row r="2625" spans="1:47" ht="15" customHeight="1" x14ac:dyDescent="0.25">
      <c r="A2625" s="11"/>
      <c r="B2625" s="19">
        <v>2794</v>
      </c>
      <c r="C2625" s="74"/>
      <c r="D2625" s="77"/>
      <c r="E2625" s="75"/>
      <c r="F2625" s="78"/>
      <c r="G2625" s="80"/>
      <c r="H2625" s="49"/>
      <c r="I2625" s="79"/>
      <c r="J2625" s="27"/>
      <c r="K2625" s="27"/>
      <c r="L2625" s="79"/>
      <c r="M2625" s="81"/>
      <c r="N2625" s="29">
        <v>0</v>
      </c>
      <c r="O2625" s="30" t="str">
        <f>IF(G2625&lt;=$N$2,"",IF(F2625=[3]Pav.tvarkyklė!$B$13,"",IF(ISBLANK(R2625),"X","")))</f>
        <v/>
      </c>
      <c r="P2625" s="91"/>
      <c r="Q2625" s="63"/>
      <c r="R2625" s="63"/>
      <c r="S2625" s="63"/>
      <c r="T2625" s="63"/>
      <c r="U2625" s="34" t="str">
        <f>IFERROR(INDEX('[3]5.Grup_T'!$G$4:$G$22,MATCH('6.Turtas'!E2625,'[3]5.Grup_T'!$E$4:$E$22,0)),"0")</f>
        <v>0</v>
      </c>
      <c r="V2625" s="35">
        <f t="shared" si="563"/>
        <v>0</v>
      </c>
      <c r="W2625" s="35">
        <f>IF(NOT(ISBLANK(H2625)),(12-DATEDIF(H2625,'[3]1.Pradzia'!$D$13,"m")),0)</f>
        <v>0</v>
      </c>
      <c r="X2625" s="35">
        <f t="shared" si="564"/>
        <v>0</v>
      </c>
      <c r="Y2625" s="35">
        <f t="shared" si="574"/>
        <v>0</v>
      </c>
      <c r="Z2625" s="35">
        <f t="shared" si="572"/>
        <v>0</v>
      </c>
      <c r="AA2625" s="36">
        <f t="shared" si="565"/>
        <v>0</v>
      </c>
      <c r="AB2625" s="36">
        <f t="shared" si="566"/>
        <v>0</v>
      </c>
      <c r="AC2625" s="37">
        <f t="shared" si="567"/>
        <v>0</v>
      </c>
      <c r="AD2625" s="35">
        <f>IF(OR(YEAR(G2625)&lt;2019,O2625="X"),0,IF(ISBLANK(H2625),DATEDIF(G2625,'[3]1.Pradzia'!$D$13,"M"),DATEDIF(G2625,H2625,"m")))</f>
        <v>0</v>
      </c>
      <c r="AE2625" s="37">
        <f>IF(E2625='[3]5.Grup_T'!$E$20,0,IF(AD2625&lt;&gt;0,M2625/V2625*MIN(12,AD2625),0))</f>
        <v>0</v>
      </c>
      <c r="AF2625" s="37">
        <f t="shared" si="568"/>
        <v>0</v>
      </c>
      <c r="AG2625" s="37">
        <f t="shared" si="569"/>
        <v>0</v>
      </c>
      <c r="AH2625" s="37">
        <f t="shared" si="570"/>
        <v>0</v>
      </c>
      <c r="AI2625" s="35" t="str">
        <f t="shared" si="571"/>
        <v>Nusidėvėjęs</v>
      </c>
      <c r="AJ2625" s="38" t="str">
        <f>IF(AND(F2625&lt;&gt;[3]Pav.tvarkyklė!$B$12,F2625&lt;&gt;[3]Pav.tvarkyklė!$B$13),"GVTNT","X")</f>
        <v>GVTNT</v>
      </c>
      <c r="AK2625" s="39">
        <f t="shared" si="573"/>
        <v>0</v>
      </c>
      <c r="AL2625" s="41"/>
      <c r="AM2625" s="41"/>
      <c r="AN2625" s="41">
        <f t="shared" si="561"/>
        <v>1900</v>
      </c>
      <c r="AO2625" s="41"/>
      <c r="AP2625" s="41"/>
      <c r="AQ2625" s="41"/>
      <c r="AR2625" s="42"/>
      <c r="AS2625" s="42"/>
      <c r="AU2625" s="43">
        <f t="shared" si="562"/>
        <v>0</v>
      </c>
    </row>
    <row r="2626" spans="1:47" ht="15" customHeight="1" x14ac:dyDescent="0.25">
      <c r="A2626" s="11"/>
      <c r="B2626" s="19">
        <v>2795</v>
      </c>
      <c r="C2626" s="74"/>
      <c r="D2626" s="77"/>
      <c r="E2626" s="78"/>
      <c r="F2626" s="78"/>
      <c r="G2626" s="80"/>
      <c r="H2626" s="49"/>
      <c r="I2626" s="79"/>
      <c r="J2626" s="27"/>
      <c r="K2626" s="27"/>
      <c r="L2626" s="79"/>
      <c r="M2626" s="81"/>
      <c r="N2626" s="29">
        <v>0</v>
      </c>
      <c r="O2626" s="30" t="str">
        <f>IF(G2626&lt;=$N$2,"",IF(F2626=[3]Pav.tvarkyklė!$B$13,"",IF(ISBLANK(R2626),"X","")))</f>
        <v/>
      </c>
      <c r="P2626" s="91"/>
      <c r="Q2626" s="63"/>
      <c r="R2626" s="63"/>
      <c r="S2626" s="63"/>
      <c r="T2626" s="63"/>
      <c r="U2626" s="34" t="str">
        <f>IFERROR(INDEX('[3]5.Grup_T'!$G$4:$G$22,MATCH('6.Turtas'!E2626,'[3]5.Grup_T'!$E$4:$E$22,0)),"0")</f>
        <v>0</v>
      </c>
      <c r="V2626" s="35">
        <f t="shared" si="563"/>
        <v>0</v>
      </c>
      <c r="W2626" s="35">
        <f>IF(NOT(ISBLANK(H2626)),(12-DATEDIF(H2626,'[3]1.Pradzia'!$D$13,"m")),0)</f>
        <v>0</v>
      </c>
      <c r="X2626" s="35">
        <f t="shared" si="564"/>
        <v>0</v>
      </c>
      <c r="Y2626" s="35">
        <f t="shared" si="574"/>
        <v>0</v>
      </c>
      <c r="Z2626" s="35">
        <f t="shared" si="572"/>
        <v>0</v>
      </c>
      <c r="AA2626" s="36">
        <f t="shared" si="565"/>
        <v>0</v>
      </c>
      <c r="AB2626" s="36">
        <f t="shared" si="566"/>
        <v>0</v>
      </c>
      <c r="AC2626" s="37">
        <f t="shared" si="567"/>
        <v>0</v>
      </c>
      <c r="AD2626" s="35">
        <f>IF(OR(YEAR(G2626)&lt;2019,O2626="X"),0,IF(ISBLANK(H2626),DATEDIF(G2626,'[3]1.Pradzia'!$D$13,"M"),DATEDIF(G2626,H2626,"m")))</f>
        <v>0</v>
      </c>
      <c r="AE2626" s="37">
        <f>IF(E2626='[3]5.Grup_T'!$E$20,0,IF(AD2626&lt;&gt;0,M2626/V2626*MIN(12,AD2626),0))</f>
        <v>0</v>
      </c>
      <c r="AF2626" s="37">
        <f t="shared" si="568"/>
        <v>0</v>
      </c>
      <c r="AG2626" s="37">
        <f t="shared" si="569"/>
        <v>0</v>
      </c>
      <c r="AH2626" s="37">
        <f t="shared" si="570"/>
        <v>0</v>
      </c>
      <c r="AI2626" s="35" t="str">
        <f t="shared" si="571"/>
        <v>Nusidėvėjęs</v>
      </c>
      <c r="AJ2626" s="38" t="str">
        <f>IF(AND(F2626&lt;&gt;[3]Pav.tvarkyklė!$B$12,F2626&lt;&gt;[3]Pav.tvarkyklė!$B$13),"GVTNT","X")</f>
        <v>GVTNT</v>
      </c>
      <c r="AK2626" s="39">
        <f t="shared" si="573"/>
        <v>0</v>
      </c>
      <c r="AL2626" s="41"/>
      <c r="AM2626" s="41"/>
      <c r="AN2626" s="41">
        <f t="shared" si="561"/>
        <v>1900</v>
      </c>
      <c r="AO2626" s="41"/>
      <c r="AP2626" s="41"/>
      <c r="AQ2626" s="41"/>
      <c r="AR2626" s="42"/>
      <c r="AS2626" s="42"/>
      <c r="AU2626" s="43">
        <f t="shared" si="562"/>
        <v>0</v>
      </c>
    </row>
    <row r="2627" spans="1:47" ht="15" customHeight="1" x14ac:dyDescent="0.25">
      <c r="A2627" s="11"/>
      <c r="B2627" s="19">
        <v>2796</v>
      </c>
      <c r="C2627" s="74"/>
      <c r="D2627" s="77"/>
      <c r="E2627" s="78"/>
      <c r="F2627" s="78"/>
      <c r="G2627" s="80"/>
      <c r="H2627" s="49"/>
      <c r="I2627" s="79"/>
      <c r="J2627" s="27"/>
      <c r="K2627" s="27"/>
      <c r="L2627" s="79"/>
      <c r="M2627" s="81"/>
      <c r="N2627" s="29">
        <v>0</v>
      </c>
      <c r="O2627" s="30" t="str">
        <f>IF(G2627&lt;=$N$2,"",IF(F2627=[3]Pav.tvarkyklė!$B$13,"",IF(ISBLANK(R2627),"X","")))</f>
        <v/>
      </c>
      <c r="P2627" s="91"/>
      <c r="Q2627" s="63"/>
      <c r="R2627" s="63"/>
      <c r="S2627" s="63"/>
      <c r="T2627" s="63"/>
      <c r="U2627" s="34" t="str">
        <f>IFERROR(INDEX('[3]5.Grup_T'!$G$4:$G$22,MATCH('6.Turtas'!E2627,'[3]5.Grup_T'!$E$4:$E$22,0)),"0")</f>
        <v>0</v>
      </c>
      <c r="V2627" s="35">
        <f t="shared" si="563"/>
        <v>0</v>
      </c>
      <c r="W2627" s="35">
        <f>IF(NOT(ISBLANK(H2627)),(12-DATEDIF(H2627,'[3]1.Pradzia'!$D$13,"m")),0)</f>
        <v>0</v>
      </c>
      <c r="X2627" s="35">
        <f t="shared" si="564"/>
        <v>0</v>
      </c>
      <c r="Y2627" s="35">
        <f t="shared" si="574"/>
        <v>0</v>
      </c>
      <c r="Z2627" s="35">
        <f t="shared" si="572"/>
        <v>0</v>
      </c>
      <c r="AA2627" s="36">
        <f t="shared" si="565"/>
        <v>0</v>
      </c>
      <c r="AB2627" s="36">
        <f t="shared" si="566"/>
        <v>0</v>
      </c>
      <c r="AC2627" s="37">
        <f t="shared" si="567"/>
        <v>0</v>
      </c>
      <c r="AD2627" s="35">
        <f>IF(OR(YEAR(G2627)&lt;2019,O2627="X"),0,IF(ISBLANK(H2627),DATEDIF(G2627,'[3]1.Pradzia'!$D$13,"M"),DATEDIF(G2627,H2627,"m")))</f>
        <v>0</v>
      </c>
      <c r="AE2627" s="37">
        <f>IF(E2627='[3]5.Grup_T'!$E$20,0,IF(AD2627&lt;&gt;0,M2627/V2627*MIN(12,AD2627),0))</f>
        <v>0</v>
      </c>
      <c r="AF2627" s="37">
        <f t="shared" si="568"/>
        <v>0</v>
      </c>
      <c r="AG2627" s="37">
        <f t="shared" si="569"/>
        <v>0</v>
      </c>
      <c r="AH2627" s="37">
        <f t="shared" si="570"/>
        <v>0</v>
      </c>
      <c r="AI2627" s="35" t="str">
        <f t="shared" si="571"/>
        <v>Nusidėvėjęs</v>
      </c>
      <c r="AJ2627" s="38" t="str">
        <f>IF(AND(F2627&lt;&gt;[3]Pav.tvarkyklė!$B$12,F2627&lt;&gt;[3]Pav.tvarkyklė!$B$13),"GVTNT","X")</f>
        <v>GVTNT</v>
      </c>
      <c r="AK2627" s="39">
        <f t="shared" si="573"/>
        <v>0</v>
      </c>
      <c r="AL2627" s="41"/>
      <c r="AM2627" s="41"/>
      <c r="AN2627" s="41">
        <f t="shared" si="561"/>
        <v>1900</v>
      </c>
      <c r="AO2627" s="41"/>
      <c r="AP2627" s="41"/>
      <c r="AQ2627" s="41"/>
      <c r="AR2627" s="42"/>
      <c r="AS2627" s="42"/>
      <c r="AU2627" s="43">
        <f t="shared" si="562"/>
        <v>0</v>
      </c>
    </row>
    <row r="2628" spans="1:47" ht="15" customHeight="1" x14ac:dyDescent="0.25">
      <c r="A2628" s="11"/>
      <c r="B2628" s="19">
        <v>2797</v>
      </c>
      <c r="C2628" s="74"/>
      <c r="D2628" s="77"/>
      <c r="E2628" s="78"/>
      <c r="F2628" s="78"/>
      <c r="G2628" s="80"/>
      <c r="H2628" s="49"/>
      <c r="I2628" s="79"/>
      <c r="J2628" s="27"/>
      <c r="K2628" s="27"/>
      <c r="L2628" s="79"/>
      <c r="M2628" s="81"/>
      <c r="N2628" s="29">
        <v>0</v>
      </c>
      <c r="O2628" s="30" t="str">
        <f>IF(G2628&lt;=$N$2,"",IF(F2628=[3]Pav.tvarkyklė!$B$13,"",IF(ISBLANK(R2628),"X","")))</f>
        <v/>
      </c>
      <c r="P2628" s="91"/>
      <c r="Q2628" s="63"/>
      <c r="R2628" s="63"/>
      <c r="S2628" s="63"/>
      <c r="T2628" s="63"/>
      <c r="U2628" s="34" t="str">
        <f>IFERROR(INDEX('[3]5.Grup_T'!$G$4:$G$22,MATCH('6.Turtas'!E2628,'[3]5.Grup_T'!$E$4:$E$22,0)),"0")</f>
        <v>0</v>
      </c>
      <c r="V2628" s="35">
        <f t="shared" si="563"/>
        <v>0</v>
      </c>
      <c r="W2628" s="35">
        <f>IF(NOT(ISBLANK(H2628)),(12-DATEDIF(H2628,'[3]1.Pradzia'!$D$13,"m")),0)</f>
        <v>0</v>
      </c>
      <c r="X2628" s="35">
        <f t="shared" si="564"/>
        <v>0</v>
      </c>
      <c r="Y2628" s="35">
        <f t="shared" si="574"/>
        <v>0</v>
      </c>
      <c r="Z2628" s="35">
        <f t="shared" si="572"/>
        <v>0</v>
      </c>
      <c r="AA2628" s="36">
        <f t="shared" si="565"/>
        <v>0</v>
      </c>
      <c r="AB2628" s="36">
        <f t="shared" si="566"/>
        <v>0</v>
      </c>
      <c r="AC2628" s="37">
        <f t="shared" si="567"/>
        <v>0</v>
      </c>
      <c r="AD2628" s="35">
        <f>IF(OR(YEAR(G2628)&lt;2019,O2628="X"),0,IF(ISBLANK(H2628),DATEDIF(G2628,'[3]1.Pradzia'!$D$13,"M"),DATEDIF(G2628,H2628,"m")))</f>
        <v>0</v>
      </c>
      <c r="AE2628" s="37">
        <f>IF(E2628='[3]5.Grup_T'!$E$20,0,IF(AD2628&lt;&gt;0,M2628/V2628*MIN(12,AD2628),0))</f>
        <v>0</v>
      </c>
      <c r="AF2628" s="37">
        <f t="shared" si="568"/>
        <v>0</v>
      </c>
      <c r="AG2628" s="37">
        <f t="shared" si="569"/>
        <v>0</v>
      </c>
      <c r="AH2628" s="37">
        <f t="shared" si="570"/>
        <v>0</v>
      </c>
      <c r="AI2628" s="35" t="str">
        <f t="shared" si="571"/>
        <v>Nusidėvėjęs</v>
      </c>
      <c r="AJ2628" s="38" t="str">
        <f>IF(AND(F2628&lt;&gt;[3]Pav.tvarkyklė!$B$12,F2628&lt;&gt;[3]Pav.tvarkyklė!$B$13),"GVTNT","X")</f>
        <v>GVTNT</v>
      </c>
      <c r="AK2628" s="39">
        <f t="shared" si="573"/>
        <v>0</v>
      </c>
      <c r="AL2628" s="41"/>
      <c r="AM2628" s="41"/>
      <c r="AN2628" s="41">
        <f t="shared" si="561"/>
        <v>1900</v>
      </c>
      <c r="AO2628" s="41"/>
      <c r="AP2628" s="41"/>
      <c r="AQ2628" s="41"/>
      <c r="AR2628" s="42"/>
      <c r="AS2628" s="42"/>
      <c r="AU2628" s="43">
        <f t="shared" si="562"/>
        <v>0</v>
      </c>
    </row>
    <row r="2629" spans="1:47" ht="15" customHeight="1" x14ac:dyDescent="0.25">
      <c r="A2629" s="11"/>
      <c r="B2629" s="19">
        <v>2798</v>
      </c>
      <c r="C2629" s="74"/>
      <c r="D2629" s="77"/>
      <c r="E2629" s="78"/>
      <c r="F2629" s="78"/>
      <c r="G2629" s="80"/>
      <c r="H2629" s="49"/>
      <c r="I2629" s="79"/>
      <c r="J2629" s="27"/>
      <c r="K2629" s="27"/>
      <c r="L2629" s="79"/>
      <c r="M2629" s="81"/>
      <c r="N2629" s="29">
        <v>0</v>
      </c>
      <c r="O2629" s="30" t="str">
        <f>IF(G2629&lt;=$N$2,"",IF(F2629=[3]Pav.tvarkyklė!$B$13,"",IF(ISBLANK(R2629),"X","")))</f>
        <v/>
      </c>
      <c r="P2629" s="91"/>
      <c r="Q2629" s="63"/>
      <c r="R2629" s="63"/>
      <c r="S2629" s="63"/>
      <c r="T2629" s="63"/>
      <c r="U2629" s="34" t="str">
        <f>IFERROR(INDEX('[3]5.Grup_T'!$G$4:$G$22,MATCH('6.Turtas'!E2629,'[3]5.Grup_T'!$E$4:$E$22,0)),"0")</f>
        <v>0</v>
      </c>
      <c r="V2629" s="35">
        <f t="shared" si="563"/>
        <v>0</v>
      </c>
      <c r="W2629" s="35">
        <f>IF(NOT(ISBLANK(H2629)),(12-DATEDIF(H2629,'[3]1.Pradzia'!$D$13,"m")),0)</f>
        <v>0</v>
      </c>
      <c r="X2629" s="35">
        <f t="shared" si="564"/>
        <v>0</v>
      </c>
      <c r="Y2629" s="35">
        <f t="shared" si="574"/>
        <v>0</v>
      </c>
      <c r="Z2629" s="35">
        <f t="shared" si="572"/>
        <v>0</v>
      </c>
      <c r="AA2629" s="36">
        <f t="shared" si="565"/>
        <v>0</v>
      </c>
      <c r="AB2629" s="36">
        <f t="shared" si="566"/>
        <v>0</v>
      </c>
      <c r="AC2629" s="37">
        <f t="shared" si="567"/>
        <v>0</v>
      </c>
      <c r="AD2629" s="35">
        <f>IF(OR(YEAR(G2629)&lt;2019,O2629="X"),0,IF(ISBLANK(H2629),DATEDIF(G2629,'[3]1.Pradzia'!$D$13,"M"),DATEDIF(G2629,H2629,"m")))</f>
        <v>0</v>
      </c>
      <c r="AE2629" s="37">
        <f>IF(E2629='[3]5.Grup_T'!$E$20,0,IF(AD2629&lt;&gt;0,M2629/V2629*MIN(12,AD2629),0))</f>
        <v>0</v>
      </c>
      <c r="AF2629" s="37">
        <f t="shared" si="568"/>
        <v>0</v>
      </c>
      <c r="AG2629" s="37">
        <f t="shared" si="569"/>
        <v>0</v>
      </c>
      <c r="AH2629" s="37">
        <f t="shared" si="570"/>
        <v>0</v>
      </c>
      <c r="AI2629" s="35" t="str">
        <f t="shared" si="571"/>
        <v>Nusidėvėjęs</v>
      </c>
      <c r="AJ2629" s="38" t="str">
        <f>IF(AND(F2629&lt;&gt;[3]Pav.tvarkyklė!$B$12,F2629&lt;&gt;[3]Pav.tvarkyklė!$B$13),"GVTNT","X")</f>
        <v>GVTNT</v>
      </c>
      <c r="AK2629" s="39">
        <f t="shared" si="573"/>
        <v>0</v>
      </c>
      <c r="AL2629" s="41"/>
      <c r="AM2629" s="41"/>
      <c r="AN2629" s="41">
        <f t="shared" ref="AN2629:AN2692" si="575">YEAR(G2629)</f>
        <v>1900</v>
      </c>
      <c r="AO2629" s="41"/>
      <c r="AP2629" s="41"/>
      <c r="AQ2629" s="41"/>
      <c r="AR2629" s="42"/>
      <c r="AS2629" s="42"/>
      <c r="AU2629" s="43">
        <f t="shared" ref="AU2629:AU2692" si="576">AF2629-AT2629</f>
        <v>0</v>
      </c>
    </row>
    <row r="2630" spans="1:47" ht="15" customHeight="1" x14ac:dyDescent="0.25">
      <c r="A2630" s="11"/>
      <c r="B2630" s="19">
        <v>2799</v>
      </c>
      <c r="C2630" s="74"/>
      <c r="D2630" s="77"/>
      <c r="E2630" s="75"/>
      <c r="F2630" s="78"/>
      <c r="G2630" s="80"/>
      <c r="H2630" s="49"/>
      <c r="I2630" s="79"/>
      <c r="J2630" s="27"/>
      <c r="K2630" s="27"/>
      <c r="L2630" s="79"/>
      <c r="M2630" s="81"/>
      <c r="N2630" s="29">
        <v>0</v>
      </c>
      <c r="O2630" s="30" t="str">
        <f>IF(G2630&lt;=$N$2,"",IF(F2630=[3]Pav.tvarkyklė!$B$13,"",IF(ISBLANK(R2630),"X","")))</f>
        <v/>
      </c>
      <c r="P2630" s="91"/>
      <c r="Q2630" s="63"/>
      <c r="R2630" s="63"/>
      <c r="S2630" s="63"/>
      <c r="T2630" s="63"/>
      <c r="U2630" s="34" t="str">
        <f>IFERROR(INDEX('[3]5.Grup_T'!$G$4:$G$22,MATCH('6.Turtas'!E2630,'[3]5.Grup_T'!$E$4:$E$22,0)),"0")</f>
        <v>0</v>
      </c>
      <c r="V2630" s="35">
        <f t="shared" si="563"/>
        <v>0</v>
      </c>
      <c r="W2630" s="35">
        <f>IF(NOT(ISBLANK(H2630)),(12-DATEDIF(H2630,'[3]1.Pradzia'!$D$13,"m")),0)</f>
        <v>0</v>
      </c>
      <c r="X2630" s="35">
        <f t="shared" si="564"/>
        <v>0</v>
      </c>
      <c r="Y2630" s="35">
        <f t="shared" si="574"/>
        <v>0</v>
      </c>
      <c r="Z2630" s="35">
        <f t="shared" si="572"/>
        <v>0</v>
      </c>
      <c r="AA2630" s="36">
        <f t="shared" si="565"/>
        <v>0</v>
      </c>
      <c r="AB2630" s="36">
        <f t="shared" si="566"/>
        <v>0</v>
      </c>
      <c r="AC2630" s="37">
        <f t="shared" si="567"/>
        <v>0</v>
      </c>
      <c r="AD2630" s="35">
        <f>IF(OR(YEAR(G2630)&lt;2019,O2630="X"),0,IF(ISBLANK(H2630),DATEDIF(G2630,'[3]1.Pradzia'!$D$13,"M"),DATEDIF(G2630,H2630,"m")))</f>
        <v>0</v>
      </c>
      <c r="AE2630" s="37">
        <f>IF(E2630='[3]5.Grup_T'!$E$20,0,IF(AD2630&lt;&gt;0,M2630/V2630*MIN(12,AD2630),0))</f>
        <v>0</v>
      </c>
      <c r="AF2630" s="37">
        <f t="shared" si="568"/>
        <v>0</v>
      </c>
      <c r="AG2630" s="37">
        <f t="shared" si="569"/>
        <v>0</v>
      </c>
      <c r="AH2630" s="37">
        <f t="shared" si="570"/>
        <v>0</v>
      </c>
      <c r="AI2630" s="35" t="str">
        <f t="shared" si="571"/>
        <v>Nusidėvėjęs</v>
      </c>
      <c r="AJ2630" s="38" t="str">
        <f>IF(AND(F2630&lt;&gt;[3]Pav.tvarkyklė!$B$12,F2630&lt;&gt;[3]Pav.tvarkyklė!$B$13),"GVTNT","X")</f>
        <v>GVTNT</v>
      </c>
      <c r="AK2630" s="39">
        <f t="shared" si="573"/>
        <v>0</v>
      </c>
      <c r="AL2630" s="41"/>
      <c r="AM2630" s="41"/>
      <c r="AN2630" s="41">
        <f t="shared" si="575"/>
        <v>1900</v>
      </c>
      <c r="AO2630" s="41"/>
      <c r="AP2630" s="41"/>
      <c r="AQ2630" s="41"/>
      <c r="AR2630" s="42"/>
      <c r="AS2630" s="42"/>
      <c r="AU2630" s="43">
        <f t="shared" si="576"/>
        <v>0</v>
      </c>
    </row>
    <row r="2631" spans="1:47" ht="15" customHeight="1" x14ac:dyDescent="0.25">
      <c r="A2631" s="11"/>
      <c r="B2631" s="19">
        <v>2800</v>
      </c>
      <c r="C2631" s="74"/>
      <c r="D2631" s="77"/>
      <c r="E2631" s="78"/>
      <c r="F2631" s="78"/>
      <c r="G2631" s="80"/>
      <c r="H2631" s="49"/>
      <c r="I2631" s="79"/>
      <c r="J2631" s="27"/>
      <c r="K2631" s="27"/>
      <c r="L2631" s="79"/>
      <c r="M2631" s="81"/>
      <c r="N2631" s="29">
        <v>0</v>
      </c>
      <c r="O2631" s="30" t="str">
        <f>IF(G2631&lt;=$N$2,"",IF(F2631=[3]Pav.tvarkyklė!$B$13,"",IF(ISBLANK(R2631),"X","")))</f>
        <v/>
      </c>
      <c r="P2631" s="91"/>
      <c r="Q2631" s="63"/>
      <c r="R2631" s="63"/>
      <c r="S2631" s="63"/>
      <c r="T2631" s="63"/>
      <c r="U2631" s="34" t="str">
        <f>IFERROR(INDEX('[3]5.Grup_T'!$G$4:$G$22,MATCH('6.Turtas'!E2631,'[3]5.Grup_T'!$E$4:$E$22,0)),"0")</f>
        <v>0</v>
      </c>
      <c r="V2631" s="35">
        <f t="shared" si="563"/>
        <v>0</v>
      </c>
      <c r="W2631" s="35">
        <f>IF(NOT(ISBLANK(H2631)),(12-DATEDIF(H2631,'[3]1.Pradzia'!$D$13,"m")),0)</f>
        <v>0</v>
      </c>
      <c r="X2631" s="35">
        <f t="shared" si="564"/>
        <v>0</v>
      </c>
      <c r="Y2631" s="35">
        <f t="shared" si="574"/>
        <v>0</v>
      </c>
      <c r="Z2631" s="35">
        <f t="shared" si="572"/>
        <v>0</v>
      </c>
      <c r="AA2631" s="36">
        <f t="shared" si="565"/>
        <v>0</v>
      </c>
      <c r="AB2631" s="36">
        <f t="shared" si="566"/>
        <v>0</v>
      </c>
      <c r="AC2631" s="37">
        <f t="shared" si="567"/>
        <v>0</v>
      </c>
      <c r="AD2631" s="35">
        <f>IF(OR(YEAR(G2631)&lt;2019,O2631="X"),0,IF(ISBLANK(H2631),DATEDIF(G2631,'[3]1.Pradzia'!$D$13,"M"),DATEDIF(G2631,H2631,"m")))</f>
        <v>0</v>
      </c>
      <c r="AE2631" s="37">
        <f>IF(E2631='[3]5.Grup_T'!$E$20,0,IF(AD2631&lt;&gt;0,M2631/V2631*MIN(12,AD2631),0))</f>
        <v>0</v>
      </c>
      <c r="AF2631" s="37">
        <f t="shared" si="568"/>
        <v>0</v>
      </c>
      <c r="AG2631" s="37">
        <f t="shared" si="569"/>
        <v>0</v>
      </c>
      <c r="AH2631" s="37">
        <f t="shared" si="570"/>
        <v>0</v>
      </c>
      <c r="AI2631" s="35" t="str">
        <f t="shared" si="571"/>
        <v>Nusidėvėjęs</v>
      </c>
      <c r="AJ2631" s="38" t="str">
        <f>IF(AND(F2631&lt;&gt;[3]Pav.tvarkyklė!$B$12,F2631&lt;&gt;[3]Pav.tvarkyklė!$B$13),"GVTNT","X")</f>
        <v>GVTNT</v>
      </c>
      <c r="AK2631" s="39">
        <f t="shared" si="573"/>
        <v>0</v>
      </c>
      <c r="AL2631" s="41"/>
      <c r="AM2631" s="41"/>
      <c r="AN2631" s="41">
        <f t="shared" si="575"/>
        <v>1900</v>
      </c>
      <c r="AO2631" s="41"/>
      <c r="AP2631" s="41"/>
      <c r="AQ2631" s="41"/>
      <c r="AR2631" s="42"/>
      <c r="AS2631" s="42"/>
      <c r="AU2631" s="43">
        <f t="shared" si="576"/>
        <v>0</v>
      </c>
    </row>
    <row r="2632" spans="1:47" ht="15" customHeight="1" x14ac:dyDescent="0.25">
      <c r="A2632" s="11"/>
      <c r="B2632" s="19">
        <v>2801</v>
      </c>
      <c r="C2632" s="74"/>
      <c r="D2632" s="77"/>
      <c r="E2632" s="78"/>
      <c r="F2632" s="78"/>
      <c r="G2632" s="80"/>
      <c r="H2632" s="49"/>
      <c r="I2632" s="79"/>
      <c r="J2632" s="27"/>
      <c r="K2632" s="27"/>
      <c r="L2632" s="79"/>
      <c r="M2632" s="81"/>
      <c r="N2632" s="29">
        <v>0</v>
      </c>
      <c r="O2632" s="30" t="str">
        <f>IF(G2632&lt;=$N$2,"",IF(F2632=[3]Pav.tvarkyklė!$B$13,"",IF(ISBLANK(R2632),"X","")))</f>
        <v/>
      </c>
      <c r="P2632" s="91"/>
      <c r="Q2632" s="63"/>
      <c r="R2632" s="63"/>
      <c r="S2632" s="63"/>
      <c r="T2632" s="63"/>
      <c r="U2632" s="34" t="str">
        <f>IFERROR(INDEX('[3]5.Grup_T'!$G$4:$G$22,MATCH('6.Turtas'!E2632,'[3]5.Grup_T'!$E$4:$E$22,0)),"0")</f>
        <v>0</v>
      </c>
      <c r="V2632" s="35">
        <f t="shared" si="563"/>
        <v>0</v>
      </c>
      <c r="W2632" s="35">
        <f>IF(NOT(ISBLANK(H2632)),(12-DATEDIF(H2632,'[3]1.Pradzia'!$D$13,"m")),0)</f>
        <v>0</v>
      </c>
      <c r="X2632" s="35">
        <f t="shared" si="564"/>
        <v>0</v>
      </c>
      <c r="Y2632" s="35">
        <f t="shared" si="574"/>
        <v>0</v>
      </c>
      <c r="Z2632" s="35">
        <f t="shared" si="572"/>
        <v>0</v>
      </c>
      <c r="AA2632" s="36">
        <f t="shared" si="565"/>
        <v>0</v>
      </c>
      <c r="AB2632" s="36">
        <f t="shared" si="566"/>
        <v>0</v>
      </c>
      <c r="AC2632" s="37">
        <f t="shared" si="567"/>
        <v>0</v>
      </c>
      <c r="AD2632" s="35">
        <f>IF(OR(YEAR(G2632)&lt;2019,O2632="X"),0,IF(ISBLANK(H2632),DATEDIF(G2632,'[3]1.Pradzia'!$D$13,"M"),DATEDIF(G2632,H2632,"m")))</f>
        <v>0</v>
      </c>
      <c r="AE2632" s="37">
        <f>IF(E2632='[3]5.Grup_T'!$E$20,0,IF(AD2632&lt;&gt;0,M2632/V2632*MIN(12,AD2632),0))</f>
        <v>0</v>
      </c>
      <c r="AF2632" s="37">
        <f t="shared" si="568"/>
        <v>0</v>
      </c>
      <c r="AG2632" s="37">
        <f t="shared" si="569"/>
        <v>0</v>
      </c>
      <c r="AH2632" s="37">
        <f t="shared" si="570"/>
        <v>0</v>
      </c>
      <c r="AI2632" s="35" t="str">
        <f t="shared" si="571"/>
        <v>Nusidėvėjęs</v>
      </c>
      <c r="AJ2632" s="38" t="str">
        <f>IF(AND(F2632&lt;&gt;[3]Pav.tvarkyklė!$B$12,F2632&lt;&gt;[3]Pav.tvarkyklė!$B$13),"GVTNT","X")</f>
        <v>GVTNT</v>
      </c>
      <c r="AK2632" s="39">
        <f t="shared" si="573"/>
        <v>0</v>
      </c>
      <c r="AL2632" s="41"/>
      <c r="AM2632" s="41"/>
      <c r="AN2632" s="41">
        <f t="shared" si="575"/>
        <v>1900</v>
      </c>
      <c r="AO2632" s="41"/>
      <c r="AP2632" s="41"/>
      <c r="AQ2632" s="41"/>
      <c r="AR2632" s="42"/>
      <c r="AS2632" s="42"/>
      <c r="AU2632" s="43">
        <f t="shared" si="576"/>
        <v>0</v>
      </c>
    </row>
    <row r="2633" spans="1:47" ht="15" customHeight="1" x14ac:dyDescent="0.25">
      <c r="A2633" s="11"/>
      <c r="B2633" s="19">
        <v>2802</v>
      </c>
      <c r="C2633" s="74"/>
      <c r="D2633" s="77"/>
      <c r="E2633" s="78"/>
      <c r="F2633" s="78"/>
      <c r="G2633" s="80"/>
      <c r="H2633" s="49"/>
      <c r="I2633" s="79"/>
      <c r="J2633" s="27"/>
      <c r="K2633" s="27"/>
      <c r="L2633" s="79"/>
      <c r="M2633" s="81"/>
      <c r="N2633" s="29">
        <v>0</v>
      </c>
      <c r="O2633" s="30" t="str">
        <f>IF(G2633&lt;=$N$2,"",IF(F2633=[3]Pav.tvarkyklė!$B$13,"",IF(ISBLANK(R2633),"X","")))</f>
        <v/>
      </c>
      <c r="P2633" s="91"/>
      <c r="Q2633" s="63"/>
      <c r="R2633" s="63"/>
      <c r="S2633" s="63"/>
      <c r="T2633" s="63"/>
      <c r="U2633" s="34" t="str">
        <f>IFERROR(INDEX('[3]5.Grup_T'!$G$4:$G$22,MATCH('6.Turtas'!E2633,'[3]5.Grup_T'!$E$4:$E$22,0)),"0")</f>
        <v>0</v>
      </c>
      <c r="V2633" s="35">
        <f t="shared" si="563"/>
        <v>0</v>
      </c>
      <c r="W2633" s="35">
        <f>IF(NOT(ISBLANK(H2633)),(12-DATEDIF(H2633,'[3]1.Pradzia'!$D$13,"m")),0)</f>
        <v>0</v>
      </c>
      <c r="X2633" s="35">
        <f t="shared" si="564"/>
        <v>0</v>
      </c>
      <c r="Y2633" s="35">
        <f t="shared" si="574"/>
        <v>0</v>
      </c>
      <c r="Z2633" s="35">
        <f t="shared" si="572"/>
        <v>0</v>
      </c>
      <c r="AA2633" s="36">
        <f t="shared" si="565"/>
        <v>0</v>
      </c>
      <c r="AB2633" s="36">
        <f t="shared" si="566"/>
        <v>0</v>
      </c>
      <c r="AC2633" s="37">
        <f t="shared" si="567"/>
        <v>0</v>
      </c>
      <c r="AD2633" s="35">
        <f>IF(OR(YEAR(G2633)&lt;2019,O2633="X"),0,IF(ISBLANK(H2633),DATEDIF(G2633,'[3]1.Pradzia'!$D$13,"M"),DATEDIF(G2633,H2633,"m")))</f>
        <v>0</v>
      </c>
      <c r="AE2633" s="37">
        <f>IF(E2633='[3]5.Grup_T'!$E$20,0,IF(AD2633&lt;&gt;0,M2633/V2633*MIN(12,AD2633),0))</f>
        <v>0</v>
      </c>
      <c r="AF2633" s="37">
        <f t="shared" si="568"/>
        <v>0</v>
      </c>
      <c r="AG2633" s="37">
        <f t="shared" si="569"/>
        <v>0</v>
      </c>
      <c r="AH2633" s="37">
        <f t="shared" si="570"/>
        <v>0</v>
      </c>
      <c r="AI2633" s="35" t="str">
        <f t="shared" si="571"/>
        <v>Nusidėvėjęs</v>
      </c>
      <c r="AJ2633" s="38" t="str">
        <f>IF(AND(F2633&lt;&gt;[3]Pav.tvarkyklė!$B$12,F2633&lt;&gt;[3]Pav.tvarkyklė!$B$13),"GVTNT","X")</f>
        <v>GVTNT</v>
      </c>
      <c r="AK2633" s="39">
        <f t="shared" si="573"/>
        <v>0</v>
      </c>
      <c r="AL2633" s="41"/>
      <c r="AM2633" s="41"/>
      <c r="AN2633" s="41">
        <f t="shared" si="575"/>
        <v>1900</v>
      </c>
      <c r="AO2633" s="41"/>
      <c r="AP2633" s="41"/>
      <c r="AQ2633" s="41"/>
      <c r="AR2633" s="42"/>
      <c r="AS2633" s="42"/>
      <c r="AU2633" s="43">
        <f t="shared" si="576"/>
        <v>0</v>
      </c>
    </row>
    <row r="2634" spans="1:47" ht="15" customHeight="1" x14ac:dyDescent="0.25">
      <c r="A2634" s="11"/>
      <c r="B2634" s="19">
        <v>2803</v>
      </c>
      <c r="C2634" s="74"/>
      <c r="D2634" s="77"/>
      <c r="E2634" s="78"/>
      <c r="F2634" s="78"/>
      <c r="G2634" s="80"/>
      <c r="H2634" s="49"/>
      <c r="I2634" s="79"/>
      <c r="J2634" s="27"/>
      <c r="K2634" s="27"/>
      <c r="L2634" s="79"/>
      <c r="M2634" s="81"/>
      <c r="N2634" s="29">
        <v>0</v>
      </c>
      <c r="O2634" s="30" t="str">
        <f>IF(G2634&lt;=$N$2,"",IF(F2634=[3]Pav.tvarkyklė!$B$13,"",IF(ISBLANK(R2634),"X","")))</f>
        <v/>
      </c>
      <c r="P2634" s="91"/>
      <c r="Q2634" s="63"/>
      <c r="R2634" s="63"/>
      <c r="S2634" s="63"/>
      <c r="T2634" s="63"/>
      <c r="U2634" s="34" t="str">
        <f>IFERROR(INDEX('[3]5.Grup_T'!$G$4:$G$22,MATCH('6.Turtas'!E2634,'[3]5.Grup_T'!$E$4:$E$22,0)),"0")</f>
        <v>0</v>
      </c>
      <c r="V2634" s="35">
        <f t="shared" si="563"/>
        <v>0</v>
      </c>
      <c r="W2634" s="35">
        <f>IF(NOT(ISBLANK(H2634)),(12-DATEDIF(H2634,'[3]1.Pradzia'!$D$13,"m")),0)</f>
        <v>0</v>
      </c>
      <c r="X2634" s="35">
        <f t="shared" si="564"/>
        <v>0</v>
      </c>
      <c r="Y2634" s="35">
        <f t="shared" si="574"/>
        <v>0</v>
      </c>
      <c r="Z2634" s="35">
        <f t="shared" si="572"/>
        <v>0</v>
      </c>
      <c r="AA2634" s="36">
        <f t="shared" si="565"/>
        <v>0</v>
      </c>
      <c r="AB2634" s="36">
        <f t="shared" si="566"/>
        <v>0</v>
      </c>
      <c r="AC2634" s="37">
        <f t="shared" si="567"/>
        <v>0</v>
      </c>
      <c r="AD2634" s="35">
        <f>IF(OR(YEAR(G2634)&lt;2019,O2634="X"),0,IF(ISBLANK(H2634),DATEDIF(G2634,'[3]1.Pradzia'!$D$13,"M"),DATEDIF(G2634,H2634,"m")))</f>
        <v>0</v>
      </c>
      <c r="AE2634" s="37">
        <f>IF(E2634='[3]5.Grup_T'!$E$20,0,IF(AD2634&lt;&gt;0,M2634/V2634*MIN(12,AD2634),0))</f>
        <v>0</v>
      </c>
      <c r="AF2634" s="37">
        <f t="shared" si="568"/>
        <v>0</v>
      </c>
      <c r="AG2634" s="37">
        <f t="shared" si="569"/>
        <v>0</v>
      </c>
      <c r="AH2634" s="37">
        <f t="shared" si="570"/>
        <v>0</v>
      </c>
      <c r="AI2634" s="35" t="str">
        <f t="shared" si="571"/>
        <v>Nusidėvėjęs</v>
      </c>
      <c r="AJ2634" s="38" t="str">
        <f>IF(AND(F2634&lt;&gt;[3]Pav.tvarkyklė!$B$12,F2634&lt;&gt;[3]Pav.tvarkyklė!$B$13),"GVTNT","X")</f>
        <v>GVTNT</v>
      </c>
      <c r="AK2634" s="39">
        <f t="shared" si="573"/>
        <v>0</v>
      </c>
      <c r="AL2634" s="41"/>
      <c r="AM2634" s="41"/>
      <c r="AN2634" s="41">
        <f t="shared" si="575"/>
        <v>1900</v>
      </c>
      <c r="AO2634" s="41"/>
      <c r="AP2634" s="41"/>
      <c r="AQ2634" s="41"/>
      <c r="AR2634" s="42"/>
      <c r="AS2634" s="42"/>
      <c r="AU2634" s="43">
        <f t="shared" si="576"/>
        <v>0</v>
      </c>
    </row>
    <row r="2635" spans="1:47" ht="15" customHeight="1" x14ac:dyDescent="0.25">
      <c r="A2635" s="11"/>
      <c r="B2635" s="19">
        <v>2804</v>
      </c>
      <c r="C2635" s="74"/>
      <c r="D2635" s="77"/>
      <c r="E2635" s="78"/>
      <c r="F2635" s="78"/>
      <c r="G2635" s="80"/>
      <c r="H2635" s="49"/>
      <c r="I2635" s="79"/>
      <c r="J2635" s="27"/>
      <c r="K2635" s="27"/>
      <c r="L2635" s="79"/>
      <c r="M2635" s="81"/>
      <c r="N2635" s="29">
        <v>0</v>
      </c>
      <c r="O2635" s="30" t="str">
        <f>IF(G2635&lt;=$N$2,"",IF(F2635=[3]Pav.tvarkyklė!$B$13,"",IF(ISBLANK(R2635),"X","")))</f>
        <v/>
      </c>
      <c r="P2635" s="91"/>
      <c r="Q2635" s="63"/>
      <c r="R2635" s="63"/>
      <c r="S2635" s="63"/>
      <c r="T2635" s="63"/>
      <c r="U2635" s="34" t="str">
        <f>IFERROR(INDEX('[3]5.Grup_T'!$G$4:$G$22,MATCH('6.Turtas'!E2635,'[3]5.Grup_T'!$E$4:$E$22,0)),"0")</f>
        <v>0</v>
      </c>
      <c r="V2635" s="35">
        <f t="shared" si="563"/>
        <v>0</v>
      </c>
      <c r="W2635" s="35">
        <f>IF(NOT(ISBLANK(H2635)),(12-DATEDIF(H2635,'[3]1.Pradzia'!$D$13,"m")),0)</f>
        <v>0</v>
      </c>
      <c r="X2635" s="35">
        <f t="shared" si="564"/>
        <v>0</v>
      </c>
      <c r="Y2635" s="35">
        <f t="shared" si="574"/>
        <v>0</v>
      </c>
      <c r="Z2635" s="35">
        <f t="shared" si="572"/>
        <v>0</v>
      </c>
      <c r="AA2635" s="36">
        <f t="shared" si="565"/>
        <v>0</v>
      </c>
      <c r="AB2635" s="36">
        <f t="shared" si="566"/>
        <v>0</v>
      </c>
      <c r="AC2635" s="37">
        <f t="shared" si="567"/>
        <v>0</v>
      </c>
      <c r="AD2635" s="35">
        <f>IF(OR(YEAR(G2635)&lt;2019,O2635="X"),0,IF(ISBLANK(H2635),DATEDIF(G2635,'[3]1.Pradzia'!$D$13,"M"),DATEDIF(G2635,H2635,"m")))</f>
        <v>0</v>
      </c>
      <c r="AE2635" s="37">
        <f>IF(E2635='[3]5.Grup_T'!$E$20,0,IF(AD2635&lt;&gt;0,M2635/V2635*MIN(12,AD2635),0))</f>
        <v>0</v>
      </c>
      <c r="AF2635" s="37">
        <f t="shared" si="568"/>
        <v>0</v>
      </c>
      <c r="AG2635" s="37">
        <f t="shared" si="569"/>
        <v>0</v>
      </c>
      <c r="AH2635" s="37">
        <f t="shared" si="570"/>
        <v>0</v>
      </c>
      <c r="AI2635" s="35" t="str">
        <f t="shared" si="571"/>
        <v>Nusidėvėjęs</v>
      </c>
      <c r="AJ2635" s="38" t="str">
        <f>IF(AND(F2635&lt;&gt;[3]Pav.tvarkyklė!$B$12,F2635&lt;&gt;[3]Pav.tvarkyklė!$B$13),"GVTNT","X")</f>
        <v>GVTNT</v>
      </c>
      <c r="AK2635" s="39">
        <f t="shared" si="573"/>
        <v>0</v>
      </c>
      <c r="AL2635" s="41"/>
      <c r="AM2635" s="41"/>
      <c r="AN2635" s="41">
        <f t="shared" si="575"/>
        <v>1900</v>
      </c>
      <c r="AO2635" s="41"/>
      <c r="AP2635" s="41"/>
      <c r="AQ2635" s="41"/>
      <c r="AR2635" s="42"/>
      <c r="AS2635" s="42"/>
      <c r="AU2635" s="43">
        <f t="shared" si="576"/>
        <v>0</v>
      </c>
    </row>
    <row r="2636" spans="1:47" ht="15" customHeight="1" x14ac:dyDescent="0.25">
      <c r="A2636" s="11"/>
      <c r="B2636" s="19">
        <v>2805</v>
      </c>
      <c r="C2636" s="74"/>
      <c r="D2636" s="77"/>
      <c r="E2636" s="75"/>
      <c r="F2636" s="78"/>
      <c r="G2636" s="80"/>
      <c r="H2636" s="49"/>
      <c r="I2636" s="79"/>
      <c r="J2636" s="27"/>
      <c r="K2636" s="27"/>
      <c r="L2636" s="79"/>
      <c r="M2636" s="81"/>
      <c r="N2636" s="29">
        <v>0</v>
      </c>
      <c r="O2636" s="30" t="str">
        <f>IF(G2636&lt;=$N$2,"",IF(F2636=[3]Pav.tvarkyklė!$B$13,"",IF(ISBLANK(R2636),"X","")))</f>
        <v/>
      </c>
      <c r="P2636" s="91"/>
      <c r="Q2636" s="63"/>
      <c r="R2636" s="63"/>
      <c r="S2636" s="63"/>
      <c r="T2636" s="63"/>
      <c r="U2636" s="34" t="str">
        <f>IFERROR(INDEX('[3]5.Grup_T'!$G$4:$G$22,MATCH('6.Turtas'!E2636,'[3]5.Grup_T'!$E$4:$E$22,0)),"0")</f>
        <v>0</v>
      </c>
      <c r="V2636" s="35">
        <f t="shared" si="563"/>
        <v>0</v>
      </c>
      <c r="W2636" s="35">
        <f>IF(NOT(ISBLANK(H2636)),(12-DATEDIF(H2636,'[3]1.Pradzia'!$D$13,"m")),0)</f>
        <v>0</v>
      </c>
      <c r="X2636" s="35">
        <f t="shared" si="564"/>
        <v>0</v>
      </c>
      <c r="Y2636" s="35">
        <f t="shared" si="574"/>
        <v>0</v>
      </c>
      <c r="Z2636" s="35">
        <f t="shared" si="572"/>
        <v>0</v>
      </c>
      <c r="AA2636" s="36">
        <f t="shared" si="565"/>
        <v>0</v>
      </c>
      <c r="AB2636" s="36">
        <f t="shared" si="566"/>
        <v>0</v>
      </c>
      <c r="AC2636" s="37">
        <f t="shared" si="567"/>
        <v>0</v>
      </c>
      <c r="AD2636" s="35">
        <f>IF(OR(YEAR(G2636)&lt;2019,O2636="X"),0,IF(ISBLANK(H2636),DATEDIF(G2636,'[3]1.Pradzia'!$D$13,"M"),DATEDIF(G2636,H2636,"m")))</f>
        <v>0</v>
      </c>
      <c r="AE2636" s="37">
        <f>IF(E2636='[3]5.Grup_T'!$E$20,0,IF(AD2636&lt;&gt;0,M2636/V2636*MIN(12,AD2636),0))</f>
        <v>0</v>
      </c>
      <c r="AF2636" s="37">
        <f t="shared" si="568"/>
        <v>0</v>
      </c>
      <c r="AG2636" s="37">
        <f t="shared" si="569"/>
        <v>0</v>
      </c>
      <c r="AH2636" s="37">
        <f t="shared" si="570"/>
        <v>0</v>
      </c>
      <c r="AI2636" s="35" t="str">
        <f t="shared" si="571"/>
        <v>Nusidėvėjęs</v>
      </c>
      <c r="AJ2636" s="38" t="str">
        <f>IF(AND(F2636&lt;&gt;[3]Pav.tvarkyklė!$B$12,F2636&lt;&gt;[3]Pav.tvarkyklė!$B$13),"GVTNT","X")</f>
        <v>GVTNT</v>
      </c>
      <c r="AK2636" s="39">
        <f t="shared" si="573"/>
        <v>0</v>
      </c>
      <c r="AL2636" s="41"/>
      <c r="AM2636" s="41"/>
      <c r="AN2636" s="41">
        <f t="shared" si="575"/>
        <v>1900</v>
      </c>
      <c r="AO2636" s="41"/>
      <c r="AP2636" s="41"/>
      <c r="AQ2636" s="41"/>
      <c r="AR2636" s="42"/>
      <c r="AS2636" s="42"/>
      <c r="AU2636" s="43">
        <f t="shared" si="576"/>
        <v>0</v>
      </c>
    </row>
    <row r="2637" spans="1:47" ht="15" customHeight="1" x14ac:dyDescent="0.25">
      <c r="A2637" s="11"/>
      <c r="B2637" s="19">
        <v>2806</v>
      </c>
      <c r="C2637" s="74"/>
      <c r="D2637" s="77"/>
      <c r="E2637" s="78"/>
      <c r="F2637" s="78"/>
      <c r="G2637" s="80"/>
      <c r="H2637" s="49"/>
      <c r="I2637" s="79"/>
      <c r="J2637" s="27"/>
      <c r="K2637" s="27"/>
      <c r="L2637" s="79"/>
      <c r="M2637" s="81"/>
      <c r="N2637" s="29">
        <v>0</v>
      </c>
      <c r="O2637" s="30" t="str">
        <f>IF(G2637&lt;=$N$2,"",IF(F2637=[3]Pav.tvarkyklė!$B$13,"",IF(ISBLANK(R2637),"X","")))</f>
        <v/>
      </c>
      <c r="P2637" s="91"/>
      <c r="Q2637" s="63"/>
      <c r="R2637" s="63"/>
      <c r="S2637" s="63"/>
      <c r="T2637" s="63"/>
      <c r="U2637" s="34" t="str">
        <f>IFERROR(INDEX('[3]5.Grup_T'!$G$4:$G$22,MATCH('6.Turtas'!E2637,'[3]5.Grup_T'!$E$4:$E$22,0)),"0")</f>
        <v>0</v>
      </c>
      <c r="V2637" s="35">
        <f t="shared" si="563"/>
        <v>0</v>
      </c>
      <c r="W2637" s="35">
        <f>IF(NOT(ISBLANK(H2637)),(12-DATEDIF(H2637,'[3]1.Pradzia'!$D$13,"m")),0)</f>
        <v>0</v>
      </c>
      <c r="X2637" s="35">
        <f t="shared" si="564"/>
        <v>0</v>
      </c>
      <c r="Y2637" s="35">
        <f t="shared" si="574"/>
        <v>0</v>
      </c>
      <c r="Z2637" s="35">
        <f t="shared" si="572"/>
        <v>0</v>
      </c>
      <c r="AA2637" s="36">
        <f t="shared" si="565"/>
        <v>0</v>
      </c>
      <c r="AB2637" s="36">
        <f t="shared" si="566"/>
        <v>0</v>
      </c>
      <c r="AC2637" s="37">
        <f t="shared" si="567"/>
        <v>0</v>
      </c>
      <c r="AD2637" s="35">
        <f>IF(OR(YEAR(G2637)&lt;2019,O2637="X"),0,IF(ISBLANK(H2637),DATEDIF(G2637,'[3]1.Pradzia'!$D$13,"M"),DATEDIF(G2637,H2637,"m")))</f>
        <v>0</v>
      </c>
      <c r="AE2637" s="37">
        <f>IF(E2637='[3]5.Grup_T'!$E$20,0,IF(AD2637&lt;&gt;0,M2637/V2637*MIN(12,AD2637),0))</f>
        <v>0</v>
      </c>
      <c r="AF2637" s="37">
        <f t="shared" si="568"/>
        <v>0</v>
      </c>
      <c r="AG2637" s="37">
        <f t="shared" si="569"/>
        <v>0</v>
      </c>
      <c r="AH2637" s="37">
        <f t="shared" si="570"/>
        <v>0</v>
      </c>
      <c r="AI2637" s="35" t="str">
        <f t="shared" si="571"/>
        <v>Nusidėvėjęs</v>
      </c>
      <c r="AJ2637" s="38" t="str">
        <f>IF(AND(F2637&lt;&gt;[3]Pav.tvarkyklė!$B$12,F2637&lt;&gt;[3]Pav.tvarkyklė!$B$13),"GVTNT","X")</f>
        <v>GVTNT</v>
      </c>
      <c r="AK2637" s="39">
        <f t="shared" si="573"/>
        <v>0</v>
      </c>
      <c r="AL2637" s="41"/>
      <c r="AM2637" s="41"/>
      <c r="AN2637" s="41">
        <f t="shared" si="575"/>
        <v>1900</v>
      </c>
      <c r="AO2637" s="41"/>
      <c r="AP2637" s="41"/>
      <c r="AQ2637" s="41"/>
      <c r="AR2637" s="42"/>
      <c r="AS2637" s="42"/>
      <c r="AU2637" s="43">
        <f t="shared" si="576"/>
        <v>0</v>
      </c>
    </row>
    <row r="2638" spans="1:47" ht="15" customHeight="1" x14ac:dyDescent="0.25">
      <c r="A2638" s="11"/>
      <c r="B2638" s="19">
        <v>2807</v>
      </c>
      <c r="C2638" s="74"/>
      <c r="D2638" s="77"/>
      <c r="E2638" s="75"/>
      <c r="F2638" s="78"/>
      <c r="G2638" s="80"/>
      <c r="H2638" s="49"/>
      <c r="I2638" s="79"/>
      <c r="J2638" s="27"/>
      <c r="K2638" s="27"/>
      <c r="L2638" s="79"/>
      <c r="M2638" s="81"/>
      <c r="N2638" s="29">
        <v>0</v>
      </c>
      <c r="O2638" s="30" t="str">
        <f>IF(G2638&lt;=$N$2,"",IF(F2638=[3]Pav.tvarkyklė!$B$13,"",IF(ISBLANK(R2638),"X","")))</f>
        <v/>
      </c>
      <c r="P2638" s="91"/>
      <c r="Q2638" s="63"/>
      <c r="R2638" s="63"/>
      <c r="S2638" s="63"/>
      <c r="T2638" s="63"/>
      <c r="U2638" s="34" t="str">
        <f>IFERROR(INDEX('[3]5.Grup_T'!$G$4:$G$22,MATCH('6.Turtas'!E2638,'[3]5.Grup_T'!$E$4:$E$22,0)),"0")</f>
        <v>0</v>
      </c>
      <c r="V2638" s="35">
        <f t="shared" si="563"/>
        <v>0</v>
      </c>
      <c r="W2638" s="35">
        <f>IF(NOT(ISBLANK(H2638)),(12-DATEDIF(H2638,'[3]1.Pradzia'!$D$13,"m")),0)</f>
        <v>0</v>
      </c>
      <c r="X2638" s="35">
        <f t="shared" si="564"/>
        <v>0</v>
      </c>
      <c r="Y2638" s="35">
        <f t="shared" si="574"/>
        <v>0</v>
      </c>
      <c r="Z2638" s="35">
        <f t="shared" si="572"/>
        <v>0</v>
      </c>
      <c r="AA2638" s="36">
        <f t="shared" si="565"/>
        <v>0</v>
      </c>
      <c r="AB2638" s="36">
        <f t="shared" si="566"/>
        <v>0</v>
      </c>
      <c r="AC2638" s="37">
        <f t="shared" si="567"/>
        <v>0</v>
      </c>
      <c r="AD2638" s="35">
        <f>IF(OR(YEAR(G2638)&lt;2019,O2638="X"),0,IF(ISBLANK(H2638),DATEDIF(G2638,'[3]1.Pradzia'!$D$13,"M"),DATEDIF(G2638,H2638,"m")))</f>
        <v>0</v>
      </c>
      <c r="AE2638" s="37">
        <f>IF(E2638='[3]5.Grup_T'!$E$20,0,IF(AD2638&lt;&gt;0,M2638/V2638*MIN(12,AD2638),0))</f>
        <v>0</v>
      </c>
      <c r="AF2638" s="37">
        <f t="shared" si="568"/>
        <v>0</v>
      </c>
      <c r="AG2638" s="37">
        <f t="shared" si="569"/>
        <v>0</v>
      </c>
      <c r="AH2638" s="37">
        <f t="shared" si="570"/>
        <v>0</v>
      </c>
      <c r="AI2638" s="35" t="str">
        <f t="shared" si="571"/>
        <v>Nusidėvėjęs</v>
      </c>
      <c r="AJ2638" s="38" t="str">
        <f>IF(AND(F2638&lt;&gt;[3]Pav.tvarkyklė!$B$12,F2638&lt;&gt;[3]Pav.tvarkyklė!$B$13),"GVTNT","X")</f>
        <v>GVTNT</v>
      </c>
      <c r="AK2638" s="39">
        <f t="shared" si="573"/>
        <v>0</v>
      </c>
      <c r="AL2638" s="41"/>
      <c r="AM2638" s="41"/>
      <c r="AN2638" s="41">
        <f t="shared" si="575"/>
        <v>1900</v>
      </c>
      <c r="AO2638" s="41"/>
      <c r="AP2638" s="41"/>
      <c r="AQ2638" s="41"/>
      <c r="AR2638" s="42"/>
      <c r="AS2638" s="42"/>
      <c r="AU2638" s="43">
        <f t="shared" si="576"/>
        <v>0</v>
      </c>
    </row>
    <row r="2639" spans="1:47" ht="15" customHeight="1" x14ac:dyDescent="0.25">
      <c r="A2639" s="11"/>
      <c r="B2639" s="19">
        <v>2808</v>
      </c>
      <c r="C2639" s="74"/>
      <c r="D2639" s="77"/>
      <c r="E2639" s="75"/>
      <c r="F2639" s="78"/>
      <c r="G2639" s="80"/>
      <c r="H2639" s="49"/>
      <c r="I2639" s="79"/>
      <c r="J2639" s="27"/>
      <c r="K2639" s="27"/>
      <c r="L2639" s="79"/>
      <c r="M2639" s="81"/>
      <c r="N2639" s="29">
        <v>0</v>
      </c>
      <c r="O2639" s="30" t="str">
        <f>IF(G2639&lt;=$N$2,"",IF(F2639=[3]Pav.tvarkyklė!$B$13,"",IF(ISBLANK(R2639),"X","")))</f>
        <v/>
      </c>
      <c r="P2639" s="91"/>
      <c r="Q2639" s="63"/>
      <c r="R2639" s="63"/>
      <c r="S2639" s="63"/>
      <c r="T2639" s="63"/>
      <c r="U2639" s="34" t="str">
        <f>IFERROR(INDEX('[3]5.Grup_T'!$G$4:$G$22,MATCH('6.Turtas'!E2639,'[3]5.Grup_T'!$E$4:$E$22,0)),"0")</f>
        <v>0</v>
      </c>
      <c r="V2639" s="35">
        <f t="shared" si="563"/>
        <v>0</v>
      </c>
      <c r="W2639" s="35">
        <f>IF(NOT(ISBLANK(H2639)),(12-DATEDIF(H2639,'[3]1.Pradzia'!$D$13,"m")),0)</f>
        <v>0</v>
      </c>
      <c r="X2639" s="35">
        <f t="shared" si="564"/>
        <v>0</v>
      </c>
      <c r="Y2639" s="35">
        <f t="shared" si="574"/>
        <v>0</v>
      </c>
      <c r="Z2639" s="35">
        <f t="shared" si="572"/>
        <v>0</v>
      </c>
      <c r="AA2639" s="36">
        <f t="shared" si="565"/>
        <v>0</v>
      </c>
      <c r="AB2639" s="36">
        <f t="shared" si="566"/>
        <v>0</v>
      </c>
      <c r="AC2639" s="37">
        <f t="shared" si="567"/>
        <v>0</v>
      </c>
      <c r="AD2639" s="35">
        <f>IF(OR(YEAR(G2639)&lt;2019,O2639="X"),0,IF(ISBLANK(H2639),DATEDIF(G2639,'[3]1.Pradzia'!$D$13,"M"),DATEDIF(G2639,H2639,"m")))</f>
        <v>0</v>
      </c>
      <c r="AE2639" s="37">
        <f>IF(E2639='[3]5.Grup_T'!$E$20,0,IF(AD2639&lt;&gt;0,M2639/V2639*MIN(12,AD2639),0))</f>
        <v>0</v>
      </c>
      <c r="AF2639" s="37">
        <f t="shared" si="568"/>
        <v>0</v>
      </c>
      <c r="AG2639" s="37">
        <f t="shared" si="569"/>
        <v>0</v>
      </c>
      <c r="AH2639" s="37">
        <f t="shared" si="570"/>
        <v>0</v>
      </c>
      <c r="AI2639" s="35" t="str">
        <f t="shared" si="571"/>
        <v>Nusidėvėjęs</v>
      </c>
      <c r="AJ2639" s="38" t="str">
        <f>IF(AND(F2639&lt;&gt;[3]Pav.tvarkyklė!$B$12,F2639&lt;&gt;[3]Pav.tvarkyklė!$B$13),"GVTNT","X")</f>
        <v>GVTNT</v>
      </c>
      <c r="AK2639" s="39">
        <f t="shared" si="573"/>
        <v>0</v>
      </c>
      <c r="AL2639" s="41"/>
      <c r="AM2639" s="41"/>
      <c r="AN2639" s="41">
        <f t="shared" si="575"/>
        <v>1900</v>
      </c>
      <c r="AO2639" s="41"/>
      <c r="AP2639" s="41"/>
      <c r="AQ2639" s="41"/>
      <c r="AR2639" s="42"/>
      <c r="AS2639" s="42"/>
      <c r="AU2639" s="43">
        <f t="shared" si="576"/>
        <v>0</v>
      </c>
    </row>
    <row r="2640" spans="1:47" ht="15" customHeight="1" x14ac:dyDescent="0.25">
      <c r="A2640" s="11"/>
      <c r="B2640" s="19">
        <v>2809</v>
      </c>
      <c r="C2640" s="74"/>
      <c r="D2640" s="77"/>
      <c r="E2640" s="78"/>
      <c r="F2640" s="78"/>
      <c r="G2640" s="80"/>
      <c r="H2640" s="49"/>
      <c r="I2640" s="79"/>
      <c r="J2640" s="27"/>
      <c r="K2640" s="27"/>
      <c r="L2640" s="79"/>
      <c r="M2640" s="81"/>
      <c r="N2640" s="29">
        <v>0</v>
      </c>
      <c r="O2640" s="30" t="str">
        <f>IF(G2640&lt;=$N$2,"",IF(F2640=[3]Pav.tvarkyklė!$B$13,"",IF(ISBLANK(R2640),"X","")))</f>
        <v/>
      </c>
      <c r="P2640" s="91"/>
      <c r="Q2640" s="63"/>
      <c r="R2640" s="63"/>
      <c r="S2640" s="63"/>
      <c r="T2640" s="63"/>
      <c r="U2640" s="34" t="str">
        <f>IFERROR(INDEX('[3]5.Grup_T'!$G$4:$G$22,MATCH('6.Turtas'!E2640,'[3]5.Grup_T'!$E$4:$E$22,0)),"0")</f>
        <v>0</v>
      </c>
      <c r="V2640" s="35">
        <f t="shared" si="563"/>
        <v>0</v>
      </c>
      <c r="W2640" s="35">
        <f>IF(NOT(ISBLANK(H2640)),(12-DATEDIF(H2640,'[3]1.Pradzia'!$D$13,"m")),0)</f>
        <v>0</v>
      </c>
      <c r="X2640" s="35">
        <f t="shared" si="564"/>
        <v>0</v>
      </c>
      <c r="Y2640" s="35">
        <f t="shared" si="574"/>
        <v>0</v>
      </c>
      <c r="Z2640" s="35">
        <f t="shared" si="572"/>
        <v>0</v>
      </c>
      <c r="AA2640" s="36">
        <f t="shared" si="565"/>
        <v>0</v>
      </c>
      <c r="AB2640" s="36">
        <f t="shared" si="566"/>
        <v>0</v>
      </c>
      <c r="AC2640" s="37">
        <f t="shared" si="567"/>
        <v>0</v>
      </c>
      <c r="AD2640" s="35">
        <f>IF(OR(YEAR(G2640)&lt;2019,O2640="X"),0,IF(ISBLANK(H2640),DATEDIF(G2640,'[3]1.Pradzia'!$D$13,"M"),DATEDIF(G2640,H2640,"m")))</f>
        <v>0</v>
      </c>
      <c r="AE2640" s="37">
        <f>IF(E2640='[3]5.Grup_T'!$E$20,0,IF(AD2640&lt;&gt;0,M2640/V2640*MIN(12,AD2640),0))</f>
        <v>0</v>
      </c>
      <c r="AF2640" s="37">
        <f t="shared" si="568"/>
        <v>0</v>
      </c>
      <c r="AG2640" s="37">
        <f t="shared" si="569"/>
        <v>0</v>
      </c>
      <c r="AH2640" s="37">
        <f t="shared" si="570"/>
        <v>0</v>
      </c>
      <c r="AI2640" s="35" t="str">
        <f t="shared" si="571"/>
        <v>Nusidėvėjęs</v>
      </c>
      <c r="AJ2640" s="38" t="str">
        <f>IF(AND(F2640&lt;&gt;[3]Pav.tvarkyklė!$B$12,F2640&lt;&gt;[3]Pav.tvarkyklė!$B$13),"GVTNT","X")</f>
        <v>GVTNT</v>
      </c>
      <c r="AK2640" s="39">
        <f t="shared" si="573"/>
        <v>0</v>
      </c>
      <c r="AL2640" s="41"/>
      <c r="AM2640" s="41"/>
      <c r="AN2640" s="41">
        <f t="shared" si="575"/>
        <v>1900</v>
      </c>
      <c r="AO2640" s="41"/>
      <c r="AP2640" s="41"/>
      <c r="AQ2640" s="41"/>
      <c r="AR2640" s="42"/>
      <c r="AS2640" s="42"/>
      <c r="AU2640" s="43">
        <f t="shared" si="576"/>
        <v>0</v>
      </c>
    </row>
    <row r="2641" spans="1:47" ht="15" customHeight="1" x14ac:dyDescent="0.25">
      <c r="A2641" s="11"/>
      <c r="B2641" s="19">
        <v>2810</v>
      </c>
      <c r="C2641" s="74"/>
      <c r="D2641" s="77"/>
      <c r="E2641" s="75"/>
      <c r="F2641" s="78"/>
      <c r="G2641" s="80"/>
      <c r="H2641" s="49"/>
      <c r="I2641" s="79"/>
      <c r="J2641" s="27"/>
      <c r="K2641" s="27"/>
      <c r="L2641" s="79"/>
      <c r="M2641" s="81"/>
      <c r="N2641" s="29">
        <v>0</v>
      </c>
      <c r="O2641" s="30" t="str">
        <f>IF(G2641&lt;=$N$2,"",IF(F2641=[3]Pav.tvarkyklė!$B$13,"",IF(ISBLANK(R2641),"X","")))</f>
        <v/>
      </c>
      <c r="P2641" s="91"/>
      <c r="Q2641" s="63"/>
      <c r="R2641" s="63"/>
      <c r="S2641" s="63"/>
      <c r="T2641" s="63"/>
      <c r="U2641" s="34" t="str">
        <f>IFERROR(INDEX('[3]5.Grup_T'!$G$4:$G$22,MATCH('6.Turtas'!E2641,'[3]5.Grup_T'!$E$4:$E$22,0)),"0")</f>
        <v>0</v>
      </c>
      <c r="V2641" s="35">
        <f t="shared" si="563"/>
        <v>0</v>
      </c>
      <c r="W2641" s="35">
        <f>IF(NOT(ISBLANK(H2641)),(12-DATEDIF(H2641,'[3]1.Pradzia'!$D$13,"m")),0)</f>
        <v>0</v>
      </c>
      <c r="X2641" s="35">
        <f t="shared" si="564"/>
        <v>0</v>
      </c>
      <c r="Y2641" s="35">
        <f t="shared" si="574"/>
        <v>0</v>
      </c>
      <c r="Z2641" s="35">
        <f t="shared" si="572"/>
        <v>0</v>
      </c>
      <c r="AA2641" s="36">
        <f t="shared" si="565"/>
        <v>0</v>
      </c>
      <c r="AB2641" s="36">
        <f t="shared" si="566"/>
        <v>0</v>
      </c>
      <c r="AC2641" s="37">
        <f t="shared" si="567"/>
        <v>0</v>
      </c>
      <c r="AD2641" s="35">
        <f>IF(OR(YEAR(G2641)&lt;2019,O2641="X"),0,IF(ISBLANK(H2641),DATEDIF(G2641,'[3]1.Pradzia'!$D$13,"M"),DATEDIF(G2641,H2641,"m")))</f>
        <v>0</v>
      </c>
      <c r="AE2641" s="37">
        <f>IF(E2641='[3]5.Grup_T'!$E$20,0,IF(AD2641&lt;&gt;0,M2641/V2641*MIN(12,AD2641),0))</f>
        <v>0</v>
      </c>
      <c r="AF2641" s="37">
        <f t="shared" si="568"/>
        <v>0</v>
      </c>
      <c r="AG2641" s="37">
        <f t="shared" si="569"/>
        <v>0</v>
      </c>
      <c r="AH2641" s="37">
        <f t="shared" si="570"/>
        <v>0</v>
      </c>
      <c r="AI2641" s="35" t="str">
        <f t="shared" si="571"/>
        <v>Nusidėvėjęs</v>
      </c>
      <c r="AJ2641" s="38" t="str">
        <f>IF(AND(F2641&lt;&gt;[3]Pav.tvarkyklė!$B$12,F2641&lt;&gt;[3]Pav.tvarkyklė!$B$13),"GVTNT","X")</f>
        <v>GVTNT</v>
      </c>
      <c r="AK2641" s="39">
        <f t="shared" si="573"/>
        <v>0</v>
      </c>
      <c r="AL2641" s="41"/>
      <c r="AM2641" s="41"/>
      <c r="AN2641" s="41">
        <f t="shared" si="575"/>
        <v>1900</v>
      </c>
      <c r="AO2641" s="41"/>
      <c r="AP2641" s="41"/>
      <c r="AQ2641" s="41"/>
      <c r="AR2641" s="42"/>
      <c r="AS2641" s="42"/>
      <c r="AU2641" s="43">
        <f t="shared" si="576"/>
        <v>0</v>
      </c>
    </row>
    <row r="2642" spans="1:47" ht="15" customHeight="1" x14ac:dyDescent="0.25">
      <c r="A2642" s="11"/>
      <c r="B2642" s="19">
        <v>2811</v>
      </c>
      <c r="C2642" s="74"/>
      <c r="D2642" s="77"/>
      <c r="E2642" s="78"/>
      <c r="F2642" s="78"/>
      <c r="G2642" s="80"/>
      <c r="H2642" s="49"/>
      <c r="I2642" s="79"/>
      <c r="J2642" s="27"/>
      <c r="K2642" s="27"/>
      <c r="L2642" s="79"/>
      <c r="M2642" s="81"/>
      <c r="N2642" s="29">
        <v>0</v>
      </c>
      <c r="O2642" s="30" t="str">
        <f>IF(G2642&lt;=$N$2,"",IF(F2642=[3]Pav.tvarkyklė!$B$13,"",IF(ISBLANK(R2642),"X","")))</f>
        <v/>
      </c>
      <c r="P2642" s="91"/>
      <c r="Q2642" s="63"/>
      <c r="R2642" s="63"/>
      <c r="S2642" s="63"/>
      <c r="T2642" s="63"/>
      <c r="U2642" s="34" t="str">
        <f>IFERROR(INDEX('[3]5.Grup_T'!$G$4:$G$22,MATCH('6.Turtas'!E2642,'[3]5.Grup_T'!$E$4:$E$22,0)),"0")</f>
        <v>0</v>
      </c>
      <c r="V2642" s="35">
        <f t="shared" ref="V2642:V2705" si="577">U2642*12</f>
        <v>0</v>
      </c>
      <c r="W2642" s="35">
        <f>IF(NOT(ISBLANK(H2642)),(12-DATEDIF(H2642,'[3]1.Pradzia'!$D$13,"m")),0)</f>
        <v>0</v>
      </c>
      <c r="X2642" s="35">
        <f t="shared" ref="X2642:X2705" si="578">IF(OR(ISBLANK(C2642),YEAR(G2642)&gt;=2019),0,DATEDIF(G2642,$N$2,"M"))</f>
        <v>0</v>
      </c>
      <c r="Y2642" s="35">
        <f t="shared" si="574"/>
        <v>0</v>
      </c>
      <c r="Z2642" s="35">
        <f t="shared" si="572"/>
        <v>0</v>
      </c>
      <c r="AA2642" s="36">
        <f t="shared" ref="AA2642:AA2705" si="579">+IF(Z2642&lt;=0,0,N2642/Z2642)</f>
        <v>0</v>
      </c>
      <c r="AB2642" s="36">
        <f t="shared" ref="AB2642:AB2705" si="580">IF(Z2642&lt;=0,N2642,N2642/Z2642*Y2642)</f>
        <v>0</v>
      </c>
      <c r="AC2642" s="37">
        <f t="shared" ref="AC2642:AC2705" si="581">IF(YEAR(G2642)&lt;2019,M2642-N2642+AB2642,0)</f>
        <v>0</v>
      </c>
      <c r="AD2642" s="35">
        <f>IF(OR(YEAR(G2642)&lt;2019,O2642="X"),0,IF(ISBLANK(H2642),DATEDIF(G2642,'[3]1.Pradzia'!$D$13,"M"),DATEDIF(G2642,H2642,"m")))</f>
        <v>0</v>
      </c>
      <c r="AE2642" s="37">
        <f>IF(E2642='[3]5.Grup_T'!$E$20,0,IF(AD2642&lt;&gt;0,M2642/V2642*MIN(12,AD2642),0))</f>
        <v>0</v>
      </c>
      <c r="AF2642" s="37">
        <f t="shared" ref="AF2642:AF2705" si="582">+AB2642+AE2642</f>
        <v>0</v>
      </c>
      <c r="AG2642" s="37">
        <f t="shared" ref="AG2642:AG2705" si="583">AC2642+AE2642</f>
        <v>0</v>
      </c>
      <c r="AH2642" s="37">
        <f t="shared" ref="AH2642:AH2705" si="584">M2642-AG2642</f>
        <v>0</v>
      </c>
      <c r="AI2642" s="35" t="str">
        <f t="shared" ref="AI2642:AI2705" si="585">IF(H2642&lt;&gt;0,"Nurašytas",IF(O2642="X","Nesuderintas",IF(AH2642&lt;=0,"Nusidėvėjęs","")))</f>
        <v>Nusidėvėjęs</v>
      </c>
      <c r="AJ2642" s="38" t="str">
        <f>IF(AND(F2642&lt;&gt;[3]Pav.tvarkyklė!$B$12,F2642&lt;&gt;[3]Pav.tvarkyklė!$B$13),"GVTNT","X")</f>
        <v>GVTNT</v>
      </c>
      <c r="AK2642" s="39">
        <f t="shared" si="573"/>
        <v>0</v>
      </c>
      <c r="AL2642" s="41"/>
      <c r="AM2642" s="41"/>
      <c r="AN2642" s="41">
        <f t="shared" si="575"/>
        <v>1900</v>
      </c>
      <c r="AO2642" s="41"/>
      <c r="AP2642" s="41"/>
      <c r="AQ2642" s="41"/>
      <c r="AR2642" s="42"/>
      <c r="AS2642" s="42"/>
      <c r="AU2642" s="43">
        <f t="shared" si="576"/>
        <v>0</v>
      </c>
    </row>
    <row r="2643" spans="1:47" ht="15" customHeight="1" x14ac:dyDescent="0.25">
      <c r="A2643" s="11"/>
      <c r="B2643" s="19">
        <v>2812</v>
      </c>
      <c r="C2643" s="74"/>
      <c r="D2643" s="77"/>
      <c r="E2643" s="78"/>
      <c r="F2643" s="78"/>
      <c r="G2643" s="80"/>
      <c r="H2643" s="49"/>
      <c r="I2643" s="79"/>
      <c r="J2643" s="27"/>
      <c r="K2643" s="27"/>
      <c r="L2643" s="79"/>
      <c r="M2643" s="81"/>
      <c r="N2643" s="29">
        <v>0</v>
      </c>
      <c r="O2643" s="30" t="str">
        <f>IF(G2643&lt;=$N$2,"",IF(F2643=[3]Pav.tvarkyklė!$B$13,"",IF(ISBLANK(R2643),"X","")))</f>
        <v/>
      </c>
      <c r="P2643" s="91"/>
      <c r="Q2643" s="63"/>
      <c r="R2643" s="63"/>
      <c r="S2643" s="63"/>
      <c r="T2643" s="63"/>
      <c r="U2643" s="34" t="str">
        <f>IFERROR(INDEX('[3]5.Grup_T'!$G$4:$G$22,MATCH('6.Turtas'!E2643,'[3]5.Grup_T'!$E$4:$E$22,0)),"0")</f>
        <v>0</v>
      </c>
      <c r="V2643" s="35">
        <f t="shared" si="577"/>
        <v>0</v>
      </c>
      <c r="W2643" s="35">
        <f>IF(NOT(ISBLANK(H2643)),(12-DATEDIF(H2643,'[3]1.Pradzia'!$D$13,"m")),0)</f>
        <v>0</v>
      </c>
      <c r="X2643" s="35">
        <f t="shared" si="578"/>
        <v>0</v>
      </c>
      <c r="Y2643" s="35">
        <f t="shared" si="574"/>
        <v>0</v>
      </c>
      <c r="Z2643" s="35">
        <f t="shared" ref="Z2643:Z2706" si="586">IF(YEAR(G2643)&gt;=2019,0,V2643-X2643)</f>
        <v>0</v>
      </c>
      <c r="AA2643" s="36">
        <f t="shared" si="579"/>
        <v>0</v>
      </c>
      <c r="AB2643" s="36">
        <f t="shared" si="580"/>
        <v>0</v>
      </c>
      <c r="AC2643" s="37">
        <f t="shared" si="581"/>
        <v>0</v>
      </c>
      <c r="AD2643" s="35">
        <f>IF(OR(YEAR(G2643)&lt;2019,O2643="X"),0,IF(ISBLANK(H2643),DATEDIF(G2643,'[3]1.Pradzia'!$D$13,"M"),DATEDIF(G2643,H2643,"m")))</f>
        <v>0</v>
      </c>
      <c r="AE2643" s="37">
        <f>IF(E2643='[3]5.Grup_T'!$E$20,0,IF(AD2643&lt;&gt;0,M2643/V2643*MIN(12,AD2643),0))</f>
        <v>0</v>
      </c>
      <c r="AF2643" s="37">
        <f t="shared" si="582"/>
        <v>0</v>
      </c>
      <c r="AG2643" s="37">
        <f t="shared" si="583"/>
        <v>0</v>
      </c>
      <c r="AH2643" s="37">
        <f t="shared" si="584"/>
        <v>0</v>
      </c>
      <c r="AI2643" s="35" t="str">
        <f t="shared" si="585"/>
        <v>Nusidėvėjęs</v>
      </c>
      <c r="AJ2643" s="38" t="str">
        <f>IF(AND(F2643&lt;&gt;[3]Pav.tvarkyklė!$B$12,F2643&lt;&gt;[3]Pav.tvarkyklė!$B$13),"GVTNT","X")</f>
        <v>GVTNT</v>
      </c>
      <c r="AK2643" s="39">
        <f t="shared" ref="AK2643:AK2706" si="587">I2643-J2643-K2643-L2643-M2643</f>
        <v>0</v>
      </c>
      <c r="AL2643" s="41"/>
      <c r="AM2643" s="41"/>
      <c r="AN2643" s="41">
        <f t="shared" si="575"/>
        <v>1900</v>
      </c>
      <c r="AO2643" s="41"/>
      <c r="AP2643" s="41"/>
      <c r="AQ2643" s="41"/>
      <c r="AR2643" s="42"/>
      <c r="AS2643" s="42"/>
      <c r="AU2643" s="43">
        <f t="shared" si="576"/>
        <v>0</v>
      </c>
    </row>
    <row r="2644" spans="1:47" ht="15" customHeight="1" x14ac:dyDescent="0.25">
      <c r="A2644" s="11"/>
      <c r="B2644" s="19">
        <v>2813</v>
      </c>
      <c r="C2644" s="74"/>
      <c r="D2644" s="77"/>
      <c r="E2644" s="78"/>
      <c r="F2644" s="78"/>
      <c r="G2644" s="80"/>
      <c r="H2644" s="49"/>
      <c r="I2644" s="79"/>
      <c r="J2644" s="27"/>
      <c r="K2644" s="27"/>
      <c r="L2644" s="79"/>
      <c r="M2644" s="81"/>
      <c r="N2644" s="29">
        <v>0</v>
      </c>
      <c r="O2644" s="30" t="str">
        <f>IF(G2644&lt;=$N$2,"",IF(F2644=[3]Pav.tvarkyklė!$B$13,"",IF(ISBLANK(R2644),"X","")))</f>
        <v/>
      </c>
      <c r="P2644" s="91"/>
      <c r="Q2644" s="63"/>
      <c r="R2644" s="63"/>
      <c r="S2644" s="63"/>
      <c r="T2644" s="63"/>
      <c r="U2644" s="34" t="str">
        <f>IFERROR(INDEX('[3]5.Grup_T'!$G$4:$G$22,MATCH('6.Turtas'!E2644,'[3]5.Grup_T'!$E$4:$E$22,0)),"0")</f>
        <v>0</v>
      </c>
      <c r="V2644" s="35">
        <f t="shared" si="577"/>
        <v>0</v>
      </c>
      <c r="W2644" s="35">
        <f>IF(NOT(ISBLANK(H2644)),(12-DATEDIF(H2644,'[3]1.Pradzia'!$D$13,"m")),0)</f>
        <v>0</v>
      </c>
      <c r="X2644" s="35">
        <f t="shared" si="578"/>
        <v>0</v>
      </c>
      <c r="Y2644" s="35">
        <f t="shared" si="574"/>
        <v>0</v>
      </c>
      <c r="Z2644" s="35">
        <f t="shared" si="586"/>
        <v>0</v>
      </c>
      <c r="AA2644" s="36">
        <f t="shared" si="579"/>
        <v>0</v>
      </c>
      <c r="AB2644" s="36">
        <f t="shared" si="580"/>
        <v>0</v>
      </c>
      <c r="AC2644" s="37">
        <f t="shared" si="581"/>
        <v>0</v>
      </c>
      <c r="AD2644" s="35">
        <f>IF(OR(YEAR(G2644)&lt;2019,O2644="X"),0,IF(ISBLANK(H2644),DATEDIF(G2644,'[3]1.Pradzia'!$D$13,"M"),DATEDIF(G2644,H2644,"m")))</f>
        <v>0</v>
      </c>
      <c r="AE2644" s="37">
        <f>IF(E2644='[3]5.Grup_T'!$E$20,0,IF(AD2644&lt;&gt;0,M2644/V2644*MIN(12,AD2644),0))</f>
        <v>0</v>
      </c>
      <c r="AF2644" s="37">
        <f t="shared" si="582"/>
        <v>0</v>
      </c>
      <c r="AG2644" s="37">
        <f t="shared" si="583"/>
        <v>0</v>
      </c>
      <c r="AH2644" s="37">
        <f t="shared" si="584"/>
        <v>0</v>
      </c>
      <c r="AI2644" s="35" t="str">
        <f t="shared" si="585"/>
        <v>Nusidėvėjęs</v>
      </c>
      <c r="AJ2644" s="38" t="str">
        <f>IF(AND(F2644&lt;&gt;[3]Pav.tvarkyklė!$B$12,F2644&lt;&gt;[3]Pav.tvarkyklė!$B$13),"GVTNT","X")</f>
        <v>GVTNT</v>
      </c>
      <c r="AK2644" s="39">
        <f t="shared" si="587"/>
        <v>0</v>
      </c>
      <c r="AL2644" s="41"/>
      <c r="AM2644" s="41"/>
      <c r="AN2644" s="41">
        <f t="shared" si="575"/>
        <v>1900</v>
      </c>
      <c r="AO2644" s="41"/>
      <c r="AP2644" s="41"/>
      <c r="AQ2644" s="41"/>
      <c r="AR2644" s="42"/>
      <c r="AS2644" s="42"/>
      <c r="AU2644" s="43">
        <f t="shared" si="576"/>
        <v>0</v>
      </c>
    </row>
    <row r="2645" spans="1:47" ht="15" customHeight="1" x14ac:dyDescent="0.25">
      <c r="A2645" s="11"/>
      <c r="B2645" s="19">
        <v>2814</v>
      </c>
      <c r="C2645" s="74"/>
      <c r="D2645" s="77"/>
      <c r="E2645" s="78"/>
      <c r="F2645" s="78"/>
      <c r="G2645" s="80"/>
      <c r="H2645" s="49"/>
      <c r="I2645" s="79"/>
      <c r="J2645" s="27"/>
      <c r="K2645" s="27"/>
      <c r="L2645" s="79"/>
      <c r="M2645" s="81"/>
      <c r="N2645" s="29">
        <v>0</v>
      </c>
      <c r="O2645" s="30" t="str">
        <f>IF(G2645&lt;=$N$2,"",IF(F2645=[3]Pav.tvarkyklė!$B$13,"",IF(ISBLANK(R2645),"X","")))</f>
        <v/>
      </c>
      <c r="P2645" s="91"/>
      <c r="Q2645" s="63"/>
      <c r="R2645" s="63"/>
      <c r="S2645" s="63"/>
      <c r="T2645" s="63"/>
      <c r="U2645" s="34" t="str">
        <f>IFERROR(INDEX('[3]5.Grup_T'!$G$4:$G$22,MATCH('6.Turtas'!E2645,'[3]5.Grup_T'!$E$4:$E$22,0)),"0")</f>
        <v>0</v>
      </c>
      <c r="V2645" s="35">
        <f t="shared" si="577"/>
        <v>0</v>
      </c>
      <c r="W2645" s="35">
        <f>IF(NOT(ISBLANK(H2645)),(12-DATEDIF(H2645,'[3]1.Pradzia'!$D$13,"m")),0)</f>
        <v>0</v>
      </c>
      <c r="X2645" s="35">
        <f t="shared" si="578"/>
        <v>0</v>
      </c>
      <c r="Y2645" s="35">
        <f t="shared" si="574"/>
        <v>0</v>
      </c>
      <c r="Z2645" s="35">
        <f t="shared" si="586"/>
        <v>0</v>
      </c>
      <c r="AA2645" s="36">
        <f t="shared" si="579"/>
        <v>0</v>
      </c>
      <c r="AB2645" s="36">
        <f t="shared" si="580"/>
        <v>0</v>
      </c>
      <c r="AC2645" s="37">
        <f t="shared" si="581"/>
        <v>0</v>
      </c>
      <c r="AD2645" s="35">
        <f>IF(OR(YEAR(G2645)&lt;2019,O2645="X"),0,IF(ISBLANK(H2645),DATEDIF(G2645,'[3]1.Pradzia'!$D$13,"M"),DATEDIF(G2645,H2645,"m")))</f>
        <v>0</v>
      </c>
      <c r="AE2645" s="37">
        <f>IF(E2645='[3]5.Grup_T'!$E$20,0,IF(AD2645&lt;&gt;0,M2645/V2645*MIN(12,AD2645),0))</f>
        <v>0</v>
      </c>
      <c r="AF2645" s="37">
        <f t="shared" si="582"/>
        <v>0</v>
      </c>
      <c r="AG2645" s="37">
        <f t="shared" si="583"/>
        <v>0</v>
      </c>
      <c r="AH2645" s="37">
        <f t="shared" si="584"/>
        <v>0</v>
      </c>
      <c r="AI2645" s="35" t="str">
        <f t="shared" si="585"/>
        <v>Nusidėvėjęs</v>
      </c>
      <c r="AJ2645" s="38" t="str">
        <f>IF(AND(F2645&lt;&gt;[3]Pav.tvarkyklė!$B$12,F2645&lt;&gt;[3]Pav.tvarkyklė!$B$13),"GVTNT","X")</f>
        <v>GVTNT</v>
      </c>
      <c r="AK2645" s="39">
        <f t="shared" si="587"/>
        <v>0</v>
      </c>
      <c r="AL2645" s="41"/>
      <c r="AM2645" s="41"/>
      <c r="AN2645" s="41">
        <f t="shared" si="575"/>
        <v>1900</v>
      </c>
      <c r="AO2645" s="41"/>
      <c r="AP2645" s="41"/>
      <c r="AQ2645" s="41"/>
      <c r="AR2645" s="42"/>
      <c r="AS2645" s="42"/>
      <c r="AU2645" s="43">
        <f t="shared" si="576"/>
        <v>0</v>
      </c>
    </row>
    <row r="2646" spans="1:47" ht="15" customHeight="1" x14ac:dyDescent="0.25">
      <c r="A2646" s="11"/>
      <c r="B2646" s="19">
        <v>2815</v>
      </c>
      <c r="C2646" s="93"/>
      <c r="D2646" s="77"/>
      <c r="E2646" s="78"/>
      <c r="F2646" s="78"/>
      <c r="G2646" s="80"/>
      <c r="H2646" s="49"/>
      <c r="I2646" s="79"/>
      <c r="J2646" s="27"/>
      <c r="K2646" s="27"/>
      <c r="L2646" s="79"/>
      <c r="M2646" s="81"/>
      <c r="N2646" s="29">
        <v>0</v>
      </c>
      <c r="O2646" s="30" t="str">
        <f>IF(G2646&lt;=$N$2,"",IF(F2646=[3]Pav.tvarkyklė!$B$13,"",IF(ISBLANK(R2646),"X","")))</f>
        <v/>
      </c>
      <c r="P2646" s="91"/>
      <c r="Q2646" s="63"/>
      <c r="R2646" s="63"/>
      <c r="S2646" s="63"/>
      <c r="T2646" s="63"/>
      <c r="U2646" s="34" t="str">
        <f>IFERROR(INDEX('[3]5.Grup_T'!$G$4:$G$22,MATCH('6.Turtas'!E2646,'[3]5.Grup_T'!$E$4:$E$22,0)),"0")</f>
        <v>0</v>
      </c>
      <c r="V2646" s="35">
        <f t="shared" si="577"/>
        <v>0</v>
      </c>
      <c r="W2646" s="35">
        <f>IF(NOT(ISBLANK(H2646)),(12-DATEDIF(H2646,'[3]1.Pradzia'!$D$13,"m")),0)</f>
        <v>0</v>
      </c>
      <c r="X2646" s="35">
        <f t="shared" si="578"/>
        <v>0</v>
      </c>
      <c r="Y2646" s="35">
        <f t="shared" si="574"/>
        <v>0</v>
      </c>
      <c r="Z2646" s="35">
        <f t="shared" si="586"/>
        <v>0</v>
      </c>
      <c r="AA2646" s="36">
        <f t="shared" si="579"/>
        <v>0</v>
      </c>
      <c r="AB2646" s="36">
        <f t="shared" si="580"/>
        <v>0</v>
      </c>
      <c r="AC2646" s="37">
        <f t="shared" si="581"/>
        <v>0</v>
      </c>
      <c r="AD2646" s="35">
        <f>IF(OR(YEAR(G2646)&lt;2019,O2646="X"),0,IF(ISBLANK(H2646),DATEDIF(G2646,'[3]1.Pradzia'!$D$13,"M"),DATEDIF(G2646,H2646,"m")))</f>
        <v>0</v>
      </c>
      <c r="AE2646" s="37">
        <f>IF(E2646='[3]5.Grup_T'!$E$20,0,IF(AD2646&lt;&gt;0,M2646/V2646*MIN(12,AD2646),0))</f>
        <v>0</v>
      </c>
      <c r="AF2646" s="37">
        <f t="shared" si="582"/>
        <v>0</v>
      </c>
      <c r="AG2646" s="37">
        <f t="shared" si="583"/>
        <v>0</v>
      </c>
      <c r="AH2646" s="37">
        <f t="shared" si="584"/>
        <v>0</v>
      </c>
      <c r="AI2646" s="35" t="str">
        <f t="shared" si="585"/>
        <v>Nusidėvėjęs</v>
      </c>
      <c r="AJ2646" s="38" t="str">
        <f>IF(AND(F2646&lt;&gt;[3]Pav.tvarkyklė!$B$12,F2646&lt;&gt;[3]Pav.tvarkyklė!$B$13),"GVTNT","X")</f>
        <v>GVTNT</v>
      </c>
      <c r="AK2646" s="39">
        <f t="shared" si="587"/>
        <v>0</v>
      </c>
      <c r="AL2646" s="41"/>
      <c r="AM2646" s="41"/>
      <c r="AN2646" s="41">
        <f t="shared" si="575"/>
        <v>1900</v>
      </c>
      <c r="AO2646" s="41"/>
      <c r="AP2646" s="41"/>
      <c r="AQ2646" s="41"/>
      <c r="AR2646" s="42"/>
      <c r="AS2646" s="42"/>
      <c r="AU2646" s="43">
        <f t="shared" si="576"/>
        <v>0</v>
      </c>
    </row>
    <row r="2647" spans="1:47" ht="15" customHeight="1" x14ac:dyDescent="0.25">
      <c r="A2647" s="11"/>
      <c r="B2647" s="19">
        <v>2816</v>
      </c>
      <c r="C2647" s="74"/>
      <c r="D2647" s="77"/>
      <c r="E2647" s="75"/>
      <c r="F2647" s="78"/>
      <c r="G2647" s="80"/>
      <c r="H2647" s="49"/>
      <c r="I2647" s="79"/>
      <c r="J2647" s="27"/>
      <c r="K2647" s="27"/>
      <c r="L2647" s="79"/>
      <c r="M2647" s="81"/>
      <c r="N2647" s="29">
        <v>0</v>
      </c>
      <c r="O2647" s="30" t="str">
        <f>IF(G2647&lt;=$N$2,"",IF(F2647=[3]Pav.tvarkyklė!$B$13,"",IF(ISBLANK(R2647),"X","")))</f>
        <v/>
      </c>
      <c r="P2647" s="91"/>
      <c r="Q2647" s="63"/>
      <c r="R2647" s="63"/>
      <c r="S2647" s="63"/>
      <c r="T2647" s="63"/>
      <c r="U2647" s="34" t="str">
        <f>IFERROR(INDEX('[3]5.Grup_T'!$G$4:$G$22,MATCH('6.Turtas'!E2647,'[3]5.Grup_T'!$E$4:$E$22,0)),"0")</f>
        <v>0</v>
      </c>
      <c r="V2647" s="35">
        <f t="shared" si="577"/>
        <v>0</v>
      </c>
      <c r="W2647" s="35">
        <f>IF(NOT(ISBLANK(H2647)),(12-DATEDIF(H2647,'[3]1.Pradzia'!$D$13,"m")),0)</f>
        <v>0</v>
      </c>
      <c r="X2647" s="35">
        <f t="shared" si="578"/>
        <v>0</v>
      </c>
      <c r="Y2647" s="35">
        <f t="shared" si="574"/>
        <v>0</v>
      </c>
      <c r="Z2647" s="35">
        <f t="shared" si="586"/>
        <v>0</v>
      </c>
      <c r="AA2647" s="36">
        <f t="shared" si="579"/>
        <v>0</v>
      </c>
      <c r="AB2647" s="36">
        <f t="shared" si="580"/>
        <v>0</v>
      </c>
      <c r="AC2647" s="37">
        <f t="shared" si="581"/>
        <v>0</v>
      </c>
      <c r="AD2647" s="35">
        <f>IF(OR(YEAR(G2647)&lt;2019,O2647="X"),0,IF(ISBLANK(H2647),DATEDIF(G2647,'[3]1.Pradzia'!$D$13,"M"),DATEDIF(G2647,H2647,"m")))</f>
        <v>0</v>
      </c>
      <c r="AE2647" s="37">
        <f>IF(E2647='[3]5.Grup_T'!$E$20,0,IF(AD2647&lt;&gt;0,M2647/V2647*MIN(12,AD2647),0))</f>
        <v>0</v>
      </c>
      <c r="AF2647" s="37">
        <f t="shared" si="582"/>
        <v>0</v>
      </c>
      <c r="AG2647" s="37">
        <f t="shared" si="583"/>
        <v>0</v>
      </c>
      <c r="AH2647" s="37">
        <f t="shared" si="584"/>
        <v>0</v>
      </c>
      <c r="AI2647" s="35" t="str">
        <f t="shared" si="585"/>
        <v>Nusidėvėjęs</v>
      </c>
      <c r="AJ2647" s="38" t="str">
        <f>IF(AND(F2647&lt;&gt;[3]Pav.tvarkyklė!$B$12,F2647&lt;&gt;[3]Pav.tvarkyklė!$B$13),"GVTNT","X")</f>
        <v>GVTNT</v>
      </c>
      <c r="AK2647" s="39">
        <f t="shared" si="587"/>
        <v>0</v>
      </c>
      <c r="AL2647" s="41"/>
      <c r="AM2647" s="41"/>
      <c r="AN2647" s="41">
        <f t="shared" si="575"/>
        <v>1900</v>
      </c>
      <c r="AO2647" s="41"/>
      <c r="AP2647" s="41"/>
      <c r="AQ2647" s="41"/>
      <c r="AR2647" s="42"/>
      <c r="AS2647" s="42"/>
      <c r="AU2647" s="43">
        <f t="shared" si="576"/>
        <v>0</v>
      </c>
    </row>
    <row r="2648" spans="1:47" ht="15" customHeight="1" x14ac:dyDescent="0.25">
      <c r="A2648" s="11"/>
      <c r="B2648" s="19">
        <v>2817</v>
      </c>
      <c r="C2648" s="74"/>
      <c r="D2648" s="77"/>
      <c r="E2648" s="75"/>
      <c r="F2648" s="78"/>
      <c r="G2648" s="80"/>
      <c r="H2648" s="49"/>
      <c r="I2648" s="79"/>
      <c r="J2648" s="27"/>
      <c r="K2648" s="27"/>
      <c r="L2648" s="79"/>
      <c r="M2648" s="81"/>
      <c r="N2648" s="29">
        <v>0</v>
      </c>
      <c r="O2648" s="30" t="str">
        <f>IF(G2648&lt;=$N$2,"",IF(F2648=[3]Pav.tvarkyklė!$B$13,"",IF(ISBLANK(R2648),"X","")))</f>
        <v/>
      </c>
      <c r="P2648" s="91"/>
      <c r="Q2648" s="63"/>
      <c r="R2648" s="63"/>
      <c r="S2648" s="63"/>
      <c r="T2648" s="63"/>
      <c r="U2648" s="34" t="str">
        <f>IFERROR(INDEX('[3]5.Grup_T'!$G$4:$G$22,MATCH('6.Turtas'!E2648,'[3]5.Grup_T'!$E$4:$E$22,0)),"0")</f>
        <v>0</v>
      </c>
      <c r="V2648" s="35">
        <f t="shared" si="577"/>
        <v>0</v>
      </c>
      <c r="W2648" s="35">
        <f>IF(NOT(ISBLANK(H2648)),(12-DATEDIF(H2648,'[3]1.Pradzia'!$D$13,"m")),0)</f>
        <v>0</v>
      </c>
      <c r="X2648" s="35">
        <f t="shared" si="578"/>
        <v>0</v>
      </c>
      <c r="Y2648" s="35">
        <f t="shared" si="574"/>
        <v>0</v>
      </c>
      <c r="Z2648" s="35">
        <f t="shared" si="586"/>
        <v>0</v>
      </c>
      <c r="AA2648" s="36">
        <f t="shared" si="579"/>
        <v>0</v>
      </c>
      <c r="AB2648" s="36">
        <f t="shared" si="580"/>
        <v>0</v>
      </c>
      <c r="AC2648" s="37">
        <f t="shared" si="581"/>
        <v>0</v>
      </c>
      <c r="AD2648" s="35">
        <f>IF(OR(YEAR(G2648)&lt;2019,O2648="X"),0,IF(ISBLANK(H2648),DATEDIF(G2648,'[3]1.Pradzia'!$D$13,"M"),DATEDIF(G2648,H2648,"m")))</f>
        <v>0</v>
      </c>
      <c r="AE2648" s="37">
        <f>IF(E2648='[3]5.Grup_T'!$E$20,0,IF(AD2648&lt;&gt;0,M2648/V2648*MIN(12,AD2648),0))</f>
        <v>0</v>
      </c>
      <c r="AF2648" s="37">
        <f t="shared" si="582"/>
        <v>0</v>
      </c>
      <c r="AG2648" s="37">
        <f t="shared" si="583"/>
        <v>0</v>
      </c>
      <c r="AH2648" s="37">
        <f t="shared" si="584"/>
        <v>0</v>
      </c>
      <c r="AI2648" s="35" t="str">
        <f t="shared" si="585"/>
        <v>Nusidėvėjęs</v>
      </c>
      <c r="AJ2648" s="38" t="str">
        <f>IF(AND(F2648&lt;&gt;[3]Pav.tvarkyklė!$B$12,F2648&lt;&gt;[3]Pav.tvarkyklė!$B$13),"GVTNT","X")</f>
        <v>GVTNT</v>
      </c>
      <c r="AK2648" s="39">
        <f t="shared" si="587"/>
        <v>0</v>
      </c>
      <c r="AL2648" s="41"/>
      <c r="AM2648" s="41"/>
      <c r="AN2648" s="41">
        <f t="shared" si="575"/>
        <v>1900</v>
      </c>
      <c r="AO2648" s="41"/>
      <c r="AP2648" s="41"/>
      <c r="AQ2648" s="41"/>
      <c r="AR2648" s="42"/>
      <c r="AS2648" s="42"/>
      <c r="AU2648" s="43">
        <f t="shared" si="576"/>
        <v>0</v>
      </c>
    </row>
    <row r="2649" spans="1:47" ht="15" customHeight="1" x14ac:dyDescent="0.25">
      <c r="A2649" s="11"/>
      <c r="B2649" s="19">
        <v>2818</v>
      </c>
      <c r="C2649" s="74"/>
      <c r="D2649" s="77"/>
      <c r="E2649" s="75"/>
      <c r="F2649" s="78"/>
      <c r="G2649" s="80"/>
      <c r="H2649" s="49"/>
      <c r="I2649" s="79"/>
      <c r="J2649" s="27"/>
      <c r="K2649" s="27"/>
      <c r="L2649" s="79"/>
      <c r="M2649" s="81"/>
      <c r="N2649" s="29">
        <v>0</v>
      </c>
      <c r="O2649" s="30" t="str">
        <f>IF(G2649&lt;=$N$2,"",IF(F2649=[3]Pav.tvarkyklė!$B$13,"",IF(ISBLANK(R2649),"X","")))</f>
        <v/>
      </c>
      <c r="P2649" s="91"/>
      <c r="Q2649" s="63"/>
      <c r="R2649" s="63"/>
      <c r="S2649" s="63"/>
      <c r="T2649" s="63"/>
      <c r="U2649" s="34" t="str">
        <f>IFERROR(INDEX('[3]5.Grup_T'!$G$4:$G$22,MATCH('6.Turtas'!E2649,'[3]5.Grup_T'!$E$4:$E$22,0)),"0")</f>
        <v>0</v>
      </c>
      <c r="V2649" s="35">
        <f t="shared" si="577"/>
        <v>0</v>
      </c>
      <c r="W2649" s="35">
        <f>IF(NOT(ISBLANK(H2649)),(12-DATEDIF(H2649,'[3]1.Pradzia'!$D$13,"m")),0)</f>
        <v>0</v>
      </c>
      <c r="X2649" s="35">
        <f t="shared" si="578"/>
        <v>0</v>
      </c>
      <c r="Y2649" s="35">
        <f t="shared" si="574"/>
        <v>0</v>
      </c>
      <c r="Z2649" s="35">
        <f t="shared" si="586"/>
        <v>0</v>
      </c>
      <c r="AA2649" s="36">
        <f t="shared" si="579"/>
        <v>0</v>
      </c>
      <c r="AB2649" s="36">
        <f t="shared" si="580"/>
        <v>0</v>
      </c>
      <c r="AC2649" s="37">
        <f t="shared" si="581"/>
        <v>0</v>
      </c>
      <c r="AD2649" s="35">
        <f>IF(OR(YEAR(G2649)&lt;2019,O2649="X"),0,IF(ISBLANK(H2649),DATEDIF(G2649,'[3]1.Pradzia'!$D$13,"M"),DATEDIF(G2649,H2649,"m")))</f>
        <v>0</v>
      </c>
      <c r="AE2649" s="37">
        <f>IF(E2649='[3]5.Grup_T'!$E$20,0,IF(AD2649&lt;&gt;0,M2649/V2649*MIN(12,AD2649),0))</f>
        <v>0</v>
      </c>
      <c r="AF2649" s="37">
        <f t="shared" si="582"/>
        <v>0</v>
      </c>
      <c r="AG2649" s="37">
        <f t="shared" si="583"/>
        <v>0</v>
      </c>
      <c r="AH2649" s="37">
        <f t="shared" si="584"/>
        <v>0</v>
      </c>
      <c r="AI2649" s="35" t="str">
        <f t="shared" si="585"/>
        <v>Nusidėvėjęs</v>
      </c>
      <c r="AJ2649" s="38" t="str">
        <f>IF(AND(F2649&lt;&gt;[3]Pav.tvarkyklė!$B$12,F2649&lt;&gt;[3]Pav.tvarkyklė!$B$13),"GVTNT","X")</f>
        <v>GVTNT</v>
      </c>
      <c r="AK2649" s="39">
        <f t="shared" si="587"/>
        <v>0</v>
      </c>
      <c r="AL2649" s="41"/>
      <c r="AM2649" s="41"/>
      <c r="AN2649" s="41">
        <f t="shared" si="575"/>
        <v>1900</v>
      </c>
      <c r="AO2649" s="41"/>
      <c r="AP2649" s="41"/>
      <c r="AQ2649" s="41"/>
      <c r="AR2649" s="42"/>
      <c r="AS2649" s="42"/>
      <c r="AU2649" s="43">
        <f t="shared" si="576"/>
        <v>0</v>
      </c>
    </row>
    <row r="2650" spans="1:47" ht="15" customHeight="1" x14ac:dyDescent="0.25">
      <c r="A2650" s="11"/>
      <c r="B2650" s="19">
        <v>2819</v>
      </c>
      <c r="C2650" s="74"/>
      <c r="D2650" s="77"/>
      <c r="E2650" s="78"/>
      <c r="F2650" s="78"/>
      <c r="G2650" s="80"/>
      <c r="H2650" s="49"/>
      <c r="I2650" s="79"/>
      <c r="J2650" s="27"/>
      <c r="K2650" s="27"/>
      <c r="L2650" s="79"/>
      <c r="M2650" s="81"/>
      <c r="N2650" s="29">
        <v>0</v>
      </c>
      <c r="O2650" s="30" t="str">
        <f>IF(G2650&lt;=$N$2,"",IF(F2650=[3]Pav.tvarkyklė!$B$13,"",IF(ISBLANK(R2650),"X","")))</f>
        <v/>
      </c>
      <c r="P2650" s="91"/>
      <c r="Q2650" s="63"/>
      <c r="R2650" s="63"/>
      <c r="S2650" s="63"/>
      <c r="T2650" s="63"/>
      <c r="U2650" s="34" t="str">
        <f>IFERROR(INDEX('[3]5.Grup_T'!$G$4:$G$22,MATCH('6.Turtas'!E2650,'[3]5.Grup_T'!$E$4:$E$22,0)),"0")</f>
        <v>0</v>
      </c>
      <c r="V2650" s="35">
        <f t="shared" si="577"/>
        <v>0</v>
      </c>
      <c r="W2650" s="35">
        <f>IF(NOT(ISBLANK(H2650)),(12-DATEDIF(H2650,'[3]1.Pradzia'!$D$13,"m")),0)</f>
        <v>0</v>
      </c>
      <c r="X2650" s="35">
        <f t="shared" si="578"/>
        <v>0</v>
      </c>
      <c r="Y2650" s="35">
        <f t="shared" si="574"/>
        <v>0</v>
      </c>
      <c r="Z2650" s="35">
        <f t="shared" si="586"/>
        <v>0</v>
      </c>
      <c r="AA2650" s="36">
        <f t="shared" si="579"/>
        <v>0</v>
      </c>
      <c r="AB2650" s="36">
        <f t="shared" si="580"/>
        <v>0</v>
      </c>
      <c r="AC2650" s="37">
        <f t="shared" si="581"/>
        <v>0</v>
      </c>
      <c r="AD2650" s="35">
        <f>IF(OR(YEAR(G2650)&lt;2019,O2650="X"),0,IF(ISBLANK(H2650),DATEDIF(G2650,'[3]1.Pradzia'!$D$13,"M"),DATEDIF(G2650,H2650,"m")))</f>
        <v>0</v>
      </c>
      <c r="AE2650" s="37">
        <f>IF(E2650='[3]5.Grup_T'!$E$20,0,IF(AD2650&lt;&gt;0,M2650/V2650*MIN(12,AD2650),0))</f>
        <v>0</v>
      </c>
      <c r="AF2650" s="37">
        <f t="shared" si="582"/>
        <v>0</v>
      </c>
      <c r="AG2650" s="37">
        <f t="shared" si="583"/>
        <v>0</v>
      </c>
      <c r="AH2650" s="37">
        <f t="shared" si="584"/>
        <v>0</v>
      </c>
      <c r="AI2650" s="35" t="str">
        <f t="shared" si="585"/>
        <v>Nusidėvėjęs</v>
      </c>
      <c r="AJ2650" s="38" t="str">
        <f>IF(AND(F2650&lt;&gt;[3]Pav.tvarkyklė!$B$12,F2650&lt;&gt;[3]Pav.tvarkyklė!$B$13),"GVTNT","X")</f>
        <v>GVTNT</v>
      </c>
      <c r="AK2650" s="39">
        <f t="shared" si="587"/>
        <v>0</v>
      </c>
      <c r="AL2650" s="41"/>
      <c r="AM2650" s="41"/>
      <c r="AN2650" s="41">
        <f t="shared" si="575"/>
        <v>1900</v>
      </c>
      <c r="AO2650" s="41"/>
      <c r="AP2650" s="41"/>
      <c r="AQ2650" s="41"/>
      <c r="AR2650" s="42"/>
      <c r="AS2650" s="42"/>
      <c r="AU2650" s="43">
        <f t="shared" si="576"/>
        <v>0</v>
      </c>
    </row>
    <row r="2651" spans="1:47" ht="15" customHeight="1" x14ac:dyDescent="0.25">
      <c r="A2651" s="11"/>
      <c r="B2651" s="19">
        <v>2820</v>
      </c>
      <c r="C2651" s="74"/>
      <c r="D2651" s="77"/>
      <c r="E2651" s="78"/>
      <c r="F2651" s="78"/>
      <c r="G2651" s="80"/>
      <c r="H2651" s="49"/>
      <c r="I2651" s="79"/>
      <c r="J2651" s="27"/>
      <c r="K2651" s="27"/>
      <c r="L2651" s="79"/>
      <c r="M2651" s="81"/>
      <c r="N2651" s="29">
        <v>0</v>
      </c>
      <c r="O2651" s="30" t="str">
        <f>IF(G2651&lt;=$N$2,"",IF(F2651=[3]Pav.tvarkyklė!$B$13,"",IF(ISBLANK(R2651),"X","")))</f>
        <v/>
      </c>
      <c r="P2651" s="91"/>
      <c r="Q2651" s="63"/>
      <c r="R2651" s="63"/>
      <c r="S2651" s="63"/>
      <c r="T2651" s="63"/>
      <c r="U2651" s="34" t="str">
        <f>IFERROR(INDEX('[3]5.Grup_T'!$G$4:$G$22,MATCH('6.Turtas'!E2651,'[3]5.Grup_T'!$E$4:$E$22,0)),"0")</f>
        <v>0</v>
      </c>
      <c r="V2651" s="35">
        <f t="shared" si="577"/>
        <v>0</v>
      </c>
      <c r="W2651" s="35">
        <f>IF(NOT(ISBLANK(H2651)),(12-DATEDIF(H2651,'[3]1.Pradzia'!$D$13,"m")),0)</f>
        <v>0</v>
      </c>
      <c r="X2651" s="35">
        <f t="shared" si="578"/>
        <v>0</v>
      </c>
      <c r="Y2651" s="35">
        <f t="shared" si="574"/>
        <v>0</v>
      </c>
      <c r="Z2651" s="35">
        <f t="shared" si="586"/>
        <v>0</v>
      </c>
      <c r="AA2651" s="36">
        <f t="shared" si="579"/>
        <v>0</v>
      </c>
      <c r="AB2651" s="36">
        <f t="shared" si="580"/>
        <v>0</v>
      </c>
      <c r="AC2651" s="37">
        <f t="shared" si="581"/>
        <v>0</v>
      </c>
      <c r="AD2651" s="35">
        <f>IF(OR(YEAR(G2651)&lt;2019,O2651="X"),0,IF(ISBLANK(H2651),DATEDIF(G2651,'[3]1.Pradzia'!$D$13,"M"),DATEDIF(G2651,H2651,"m")))</f>
        <v>0</v>
      </c>
      <c r="AE2651" s="37">
        <f>IF(E2651='[3]5.Grup_T'!$E$20,0,IF(AD2651&lt;&gt;0,M2651/V2651*MIN(12,AD2651),0))</f>
        <v>0</v>
      </c>
      <c r="AF2651" s="37">
        <f t="shared" si="582"/>
        <v>0</v>
      </c>
      <c r="AG2651" s="37">
        <f t="shared" si="583"/>
        <v>0</v>
      </c>
      <c r="AH2651" s="37">
        <f t="shared" si="584"/>
        <v>0</v>
      </c>
      <c r="AI2651" s="35" t="str">
        <f t="shared" si="585"/>
        <v>Nusidėvėjęs</v>
      </c>
      <c r="AJ2651" s="38" t="str">
        <f>IF(AND(F2651&lt;&gt;[3]Pav.tvarkyklė!$B$12,F2651&lt;&gt;[3]Pav.tvarkyklė!$B$13),"GVTNT","X")</f>
        <v>GVTNT</v>
      </c>
      <c r="AK2651" s="39">
        <f t="shared" si="587"/>
        <v>0</v>
      </c>
      <c r="AL2651" s="41"/>
      <c r="AM2651" s="41"/>
      <c r="AN2651" s="41">
        <f t="shared" si="575"/>
        <v>1900</v>
      </c>
      <c r="AO2651" s="41"/>
      <c r="AP2651" s="41"/>
      <c r="AQ2651" s="41"/>
      <c r="AR2651" s="42"/>
      <c r="AS2651" s="42"/>
      <c r="AU2651" s="43">
        <f t="shared" si="576"/>
        <v>0</v>
      </c>
    </row>
    <row r="2652" spans="1:47" ht="15" customHeight="1" x14ac:dyDescent="0.25">
      <c r="A2652" s="11"/>
      <c r="B2652" s="19">
        <v>2821</v>
      </c>
      <c r="C2652" s="74"/>
      <c r="D2652" s="77"/>
      <c r="E2652" s="78"/>
      <c r="F2652" s="78"/>
      <c r="G2652" s="80"/>
      <c r="H2652" s="49"/>
      <c r="I2652" s="79"/>
      <c r="J2652" s="27"/>
      <c r="K2652" s="27"/>
      <c r="L2652" s="79"/>
      <c r="M2652" s="81"/>
      <c r="N2652" s="29">
        <v>0</v>
      </c>
      <c r="O2652" s="30" t="str">
        <f>IF(G2652&lt;=$N$2,"",IF(F2652=[3]Pav.tvarkyklė!$B$13,"",IF(ISBLANK(R2652),"X","")))</f>
        <v/>
      </c>
      <c r="P2652" s="91"/>
      <c r="Q2652" s="63"/>
      <c r="R2652" s="63"/>
      <c r="S2652" s="63"/>
      <c r="T2652" s="63"/>
      <c r="U2652" s="34" t="str">
        <f>IFERROR(INDEX('[3]5.Grup_T'!$G$4:$G$22,MATCH('6.Turtas'!E2652,'[3]5.Grup_T'!$E$4:$E$22,0)),"0")</f>
        <v>0</v>
      </c>
      <c r="V2652" s="35">
        <f t="shared" si="577"/>
        <v>0</v>
      </c>
      <c r="W2652" s="35">
        <f>IF(NOT(ISBLANK(H2652)),(12-DATEDIF(H2652,'[3]1.Pradzia'!$D$13,"m")),0)</f>
        <v>0</v>
      </c>
      <c r="X2652" s="35">
        <f t="shared" si="578"/>
        <v>0</v>
      </c>
      <c r="Y2652" s="35">
        <f t="shared" si="574"/>
        <v>0</v>
      </c>
      <c r="Z2652" s="35">
        <f t="shared" si="586"/>
        <v>0</v>
      </c>
      <c r="AA2652" s="36">
        <f t="shared" si="579"/>
        <v>0</v>
      </c>
      <c r="AB2652" s="36">
        <f t="shared" si="580"/>
        <v>0</v>
      </c>
      <c r="AC2652" s="37">
        <f t="shared" si="581"/>
        <v>0</v>
      </c>
      <c r="AD2652" s="35">
        <f>IF(OR(YEAR(G2652)&lt;2019,O2652="X"),0,IF(ISBLANK(H2652),DATEDIF(G2652,'[3]1.Pradzia'!$D$13,"M"),DATEDIF(G2652,H2652,"m")))</f>
        <v>0</v>
      </c>
      <c r="AE2652" s="37">
        <f>IF(E2652='[3]5.Grup_T'!$E$20,0,IF(AD2652&lt;&gt;0,M2652/V2652*MIN(12,AD2652),0))</f>
        <v>0</v>
      </c>
      <c r="AF2652" s="37">
        <f t="shared" si="582"/>
        <v>0</v>
      </c>
      <c r="AG2652" s="37">
        <f t="shared" si="583"/>
        <v>0</v>
      </c>
      <c r="AH2652" s="37">
        <f t="shared" si="584"/>
        <v>0</v>
      </c>
      <c r="AI2652" s="35" t="str">
        <f t="shared" si="585"/>
        <v>Nusidėvėjęs</v>
      </c>
      <c r="AJ2652" s="38" t="str">
        <f>IF(AND(F2652&lt;&gt;[3]Pav.tvarkyklė!$B$12,F2652&lt;&gt;[3]Pav.tvarkyklė!$B$13),"GVTNT","X")</f>
        <v>GVTNT</v>
      </c>
      <c r="AK2652" s="39">
        <f t="shared" si="587"/>
        <v>0</v>
      </c>
      <c r="AL2652" s="41"/>
      <c r="AM2652" s="41"/>
      <c r="AN2652" s="41">
        <f t="shared" si="575"/>
        <v>1900</v>
      </c>
      <c r="AO2652" s="41"/>
      <c r="AP2652" s="41"/>
      <c r="AQ2652" s="41"/>
      <c r="AR2652" s="42"/>
      <c r="AS2652" s="42"/>
      <c r="AU2652" s="43">
        <f t="shared" si="576"/>
        <v>0</v>
      </c>
    </row>
    <row r="2653" spans="1:47" ht="15" customHeight="1" x14ac:dyDescent="0.25">
      <c r="A2653" s="11"/>
      <c r="B2653" s="19">
        <v>2822</v>
      </c>
      <c r="C2653" s="74"/>
      <c r="D2653" s="77"/>
      <c r="E2653" s="78"/>
      <c r="F2653" s="78"/>
      <c r="G2653" s="80"/>
      <c r="H2653" s="49"/>
      <c r="I2653" s="79"/>
      <c r="J2653" s="27"/>
      <c r="K2653" s="27"/>
      <c r="L2653" s="79"/>
      <c r="M2653" s="81"/>
      <c r="N2653" s="29">
        <v>0</v>
      </c>
      <c r="O2653" s="30" t="str">
        <f>IF(G2653&lt;=$N$2,"",IF(F2653=[3]Pav.tvarkyklė!$B$13,"",IF(ISBLANK(R2653),"X","")))</f>
        <v/>
      </c>
      <c r="P2653" s="91"/>
      <c r="Q2653" s="63"/>
      <c r="R2653" s="63"/>
      <c r="S2653" s="63"/>
      <c r="T2653" s="63"/>
      <c r="U2653" s="34" t="str">
        <f>IFERROR(INDEX('[3]5.Grup_T'!$G$4:$G$22,MATCH('6.Turtas'!E2653,'[3]5.Grup_T'!$E$4:$E$22,0)),"0")</f>
        <v>0</v>
      </c>
      <c r="V2653" s="35">
        <f t="shared" si="577"/>
        <v>0</v>
      </c>
      <c r="W2653" s="35">
        <f>IF(NOT(ISBLANK(H2653)),(12-DATEDIF(H2653,'[3]1.Pradzia'!$D$13,"m")),0)</f>
        <v>0</v>
      </c>
      <c r="X2653" s="35">
        <f t="shared" si="578"/>
        <v>0</v>
      </c>
      <c r="Y2653" s="35">
        <f t="shared" si="574"/>
        <v>0</v>
      </c>
      <c r="Z2653" s="35">
        <f t="shared" si="586"/>
        <v>0</v>
      </c>
      <c r="AA2653" s="36">
        <f t="shared" si="579"/>
        <v>0</v>
      </c>
      <c r="AB2653" s="36">
        <f t="shared" si="580"/>
        <v>0</v>
      </c>
      <c r="AC2653" s="37">
        <f t="shared" si="581"/>
        <v>0</v>
      </c>
      <c r="AD2653" s="35">
        <f>IF(OR(YEAR(G2653)&lt;2019,O2653="X"),0,IF(ISBLANK(H2653),DATEDIF(G2653,'[3]1.Pradzia'!$D$13,"M"),DATEDIF(G2653,H2653,"m")))</f>
        <v>0</v>
      </c>
      <c r="AE2653" s="37">
        <f>IF(E2653='[3]5.Grup_T'!$E$20,0,IF(AD2653&lt;&gt;0,M2653/V2653*MIN(12,AD2653),0))</f>
        <v>0</v>
      </c>
      <c r="AF2653" s="37">
        <f t="shared" si="582"/>
        <v>0</v>
      </c>
      <c r="AG2653" s="37">
        <f t="shared" si="583"/>
        <v>0</v>
      </c>
      <c r="AH2653" s="37">
        <f t="shared" si="584"/>
        <v>0</v>
      </c>
      <c r="AI2653" s="35" t="str">
        <f t="shared" si="585"/>
        <v>Nusidėvėjęs</v>
      </c>
      <c r="AJ2653" s="38" t="str">
        <f>IF(AND(F2653&lt;&gt;[3]Pav.tvarkyklė!$B$12,F2653&lt;&gt;[3]Pav.tvarkyklė!$B$13),"GVTNT","X")</f>
        <v>GVTNT</v>
      </c>
      <c r="AK2653" s="39">
        <f t="shared" si="587"/>
        <v>0</v>
      </c>
      <c r="AL2653" s="41"/>
      <c r="AM2653" s="41"/>
      <c r="AN2653" s="41">
        <f t="shared" si="575"/>
        <v>1900</v>
      </c>
      <c r="AO2653" s="41"/>
      <c r="AP2653" s="41"/>
      <c r="AQ2653" s="41"/>
      <c r="AR2653" s="42"/>
      <c r="AS2653" s="42"/>
      <c r="AU2653" s="43">
        <f t="shared" si="576"/>
        <v>0</v>
      </c>
    </row>
    <row r="2654" spans="1:47" ht="15" customHeight="1" x14ac:dyDescent="0.25">
      <c r="A2654" s="11"/>
      <c r="B2654" s="19">
        <v>2823</v>
      </c>
      <c r="C2654" s="74"/>
      <c r="D2654" s="77"/>
      <c r="E2654" s="75"/>
      <c r="F2654" s="78"/>
      <c r="G2654" s="80"/>
      <c r="H2654" s="49"/>
      <c r="I2654" s="79"/>
      <c r="J2654" s="27"/>
      <c r="K2654" s="27"/>
      <c r="L2654" s="79"/>
      <c r="M2654" s="81"/>
      <c r="N2654" s="29">
        <v>0</v>
      </c>
      <c r="O2654" s="30" t="str">
        <f>IF(G2654&lt;=$N$2,"",IF(F2654=[3]Pav.tvarkyklė!$B$13,"",IF(ISBLANK(R2654),"X","")))</f>
        <v/>
      </c>
      <c r="P2654" s="91"/>
      <c r="Q2654" s="63"/>
      <c r="R2654" s="63"/>
      <c r="S2654" s="63"/>
      <c r="T2654" s="63"/>
      <c r="U2654" s="34" t="str">
        <f>IFERROR(INDEX('[3]5.Grup_T'!$G$4:$G$22,MATCH('6.Turtas'!E2654,'[3]5.Grup_T'!$E$4:$E$22,0)),"0")</f>
        <v>0</v>
      </c>
      <c r="V2654" s="35">
        <f t="shared" si="577"/>
        <v>0</v>
      </c>
      <c r="W2654" s="35">
        <f>IF(NOT(ISBLANK(H2654)),(12-DATEDIF(H2654,'[3]1.Pradzia'!$D$13,"m")),0)</f>
        <v>0</v>
      </c>
      <c r="X2654" s="35">
        <f t="shared" si="578"/>
        <v>0</v>
      </c>
      <c r="Y2654" s="35">
        <f t="shared" si="574"/>
        <v>0</v>
      </c>
      <c r="Z2654" s="35">
        <f t="shared" si="586"/>
        <v>0</v>
      </c>
      <c r="AA2654" s="36">
        <f t="shared" si="579"/>
        <v>0</v>
      </c>
      <c r="AB2654" s="36">
        <f t="shared" si="580"/>
        <v>0</v>
      </c>
      <c r="AC2654" s="37">
        <f t="shared" si="581"/>
        <v>0</v>
      </c>
      <c r="AD2654" s="35">
        <f>IF(OR(YEAR(G2654)&lt;2019,O2654="X"),0,IF(ISBLANK(H2654),DATEDIF(G2654,'[3]1.Pradzia'!$D$13,"M"),DATEDIF(G2654,H2654,"m")))</f>
        <v>0</v>
      </c>
      <c r="AE2654" s="37">
        <f>IF(E2654='[3]5.Grup_T'!$E$20,0,IF(AD2654&lt;&gt;0,M2654/V2654*MIN(12,AD2654),0))</f>
        <v>0</v>
      </c>
      <c r="AF2654" s="37">
        <f t="shared" si="582"/>
        <v>0</v>
      </c>
      <c r="AG2654" s="37">
        <f t="shared" si="583"/>
        <v>0</v>
      </c>
      <c r="AH2654" s="37">
        <f t="shared" si="584"/>
        <v>0</v>
      </c>
      <c r="AI2654" s="35" t="str">
        <f t="shared" si="585"/>
        <v>Nusidėvėjęs</v>
      </c>
      <c r="AJ2654" s="38" t="str">
        <f>IF(AND(F2654&lt;&gt;[3]Pav.tvarkyklė!$B$12,F2654&lt;&gt;[3]Pav.tvarkyklė!$B$13),"GVTNT","X")</f>
        <v>GVTNT</v>
      </c>
      <c r="AK2654" s="39">
        <f t="shared" si="587"/>
        <v>0</v>
      </c>
      <c r="AL2654" s="41"/>
      <c r="AM2654" s="41"/>
      <c r="AN2654" s="41">
        <f t="shared" si="575"/>
        <v>1900</v>
      </c>
      <c r="AO2654" s="41"/>
      <c r="AP2654" s="41"/>
      <c r="AQ2654" s="41"/>
      <c r="AR2654" s="42"/>
      <c r="AS2654" s="42"/>
      <c r="AU2654" s="43">
        <f t="shared" si="576"/>
        <v>0</v>
      </c>
    </row>
    <row r="2655" spans="1:47" ht="15" customHeight="1" x14ac:dyDescent="0.25">
      <c r="A2655" s="11"/>
      <c r="B2655" s="19">
        <v>2824</v>
      </c>
      <c r="C2655" s="74"/>
      <c r="D2655" s="77"/>
      <c r="E2655" s="78"/>
      <c r="F2655" s="78"/>
      <c r="G2655" s="80"/>
      <c r="H2655" s="49"/>
      <c r="I2655" s="79"/>
      <c r="J2655" s="27"/>
      <c r="K2655" s="27"/>
      <c r="L2655" s="79"/>
      <c r="M2655" s="81"/>
      <c r="N2655" s="29">
        <v>0</v>
      </c>
      <c r="O2655" s="30" t="str">
        <f>IF(G2655&lt;=$N$2,"",IF(F2655=[3]Pav.tvarkyklė!$B$13,"",IF(ISBLANK(R2655),"X","")))</f>
        <v/>
      </c>
      <c r="P2655" s="91"/>
      <c r="Q2655" s="63"/>
      <c r="R2655" s="63"/>
      <c r="S2655" s="63"/>
      <c r="T2655" s="63"/>
      <c r="U2655" s="34" t="str">
        <f>IFERROR(INDEX('[3]5.Grup_T'!$G$4:$G$22,MATCH('6.Turtas'!E2655,'[3]5.Grup_T'!$E$4:$E$22,0)),"0")</f>
        <v>0</v>
      </c>
      <c r="V2655" s="35">
        <f t="shared" si="577"/>
        <v>0</v>
      </c>
      <c r="W2655" s="35">
        <f>IF(NOT(ISBLANK(H2655)),(12-DATEDIF(H2655,'[3]1.Pradzia'!$D$13,"m")),0)</f>
        <v>0</v>
      </c>
      <c r="X2655" s="35">
        <f t="shared" si="578"/>
        <v>0</v>
      </c>
      <c r="Y2655" s="35">
        <f t="shared" si="574"/>
        <v>0</v>
      </c>
      <c r="Z2655" s="35">
        <f t="shared" si="586"/>
        <v>0</v>
      </c>
      <c r="AA2655" s="36">
        <f t="shared" si="579"/>
        <v>0</v>
      </c>
      <c r="AB2655" s="36">
        <f t="shared" si="580"/>
        <v>0</v>
      </c>
      <c r="AC2655" s="37">
        <f t="shared" si="581"/>
        <v>0</v>
      </c>
      <c r="AD2655" s="35">
        <f>IF(OR(YEAR(G2655)&lt;2019,O2655="X"),0,IF(ISBLANK(H2655),DATEDIF(G2655,'[3]1.Pradzia'!$D$13,"M"),DATEDIF(G2655,H2655,"m")))</f>
        <v>0</v>
      </c>
      <c r="AE2655" s="37">
        <f>IF(E2655='[3]5.Grup_T'!$E$20,0,IF(AD2655&lt;&gt;0,M2655/V2655*MIN(12,AD2655),0))</f>
        <v>0</v>
      </c>
      <c r="AF2655" s="37">
        <f t="shared" si="582"/>
        <v>0</v>
      </c>
      <c r="AG2655" s="37">
        <f t="shared" si="583"/>
        <v>0</v>
      </c>
      <c r="AH2655" s="37">
        <f t="shared" si="584"/>
        <v>0</v>
      </c>
      <c r="AI2655" s="35" t="str">
        <f t="shared" si="585"/>
        <v>Nusidėvėjęs</v>
      </c>
      <c r="AJ2655" s="38" t="str">
        <f>IF(AND(F2655&lt;&gt;[3]Pav.tvarkyklė!$B$12,F2655&lt;&gt;[3]Pav.tvarkyklė!$B$13),"GVTNT","X")</f>
        <v>GVTNT</v>
      </c>
      <c r="AK2655" s="39">
        <f t="shared" si="587"/>
        <v>0</v>
      </c>
      <c r="AL2655" s="41"/>
      <c r="AM2655" s="41"/>
      <c r="AN2655" s="41">
        <f t="shared" si="575"/>
        <v>1900</v>
      </c>
      <c r="AO2655" s="41"/>
      <c r="AP2655" s="41"/>
      <c r="AQ2655" s="41"/>
      <c r="AR2655" s="42"/>
      <c r="AS2655" s="42"/>
      <c r="AU2655" s="43">
        <f t="shared" si="576"/>
        <v>0</v>
      </c>
    </row>
    <row r="2656" spans="1:47" ht="15" customHeight="1" x14ac:dyDescent="0.25">
      <c r="A2656" s="11"/>
      <c r="B2656" s="19">
        <v>2825</v>
      </c>
      <c r="C2656" s="74"/>
      <c r="D2656" s="77"/>
      <c r="E2656" s="78"/>
      <c r="F2656" s="78"/>
      <c r="G2656" s="80"/>
      <c r="H2656" s="49"/>
      <c r="I2656" s="79"/>
      <c r="J2656" s="27"/>
      <c r="K2656" s="27"/>
      <c r="L2656" s="79"/>
      <c r="M2656" s="81"/>
      <c r="N2656" s="29">
        <v>0</v>
      </c>
      <c r="O2656" s="30" t="str">
        <f>IF(G2656&lt;=$N$2,"",IF(F2656=[3]Pav.tvarkyklė!$B$13,"",IF(ISBLANK(R2656),"X","")))</f>
        <v/>
      </c>
      <c r="P2656" s="91"/>
      <c r="Q2656" s="63"/>
      <c r="R2656" s="63"/>
      <c r="S2656" s="63"/>
      <c r="T2656" s="63"/>
      <c r="U2656" s="34" t="str">
        <f>IFERROR(INDEX('[3]5.Grup_T'!$G$4:$G$22,MATCH('6.Turtas'!E2656,'[3]5.Grup_T'!$E$4:$E$22,0)),"0")</f>
        <v>0</v>
      </c>
      <c r="V2656" s="35">
        <f t="shared" si="577"/>
        <v>0</v>
      </c>
      <c r="W2656" s="35">
        <f>IF(NOT(ISBLANK(H2656)),(12-DATEDIF(H2656,'[3]1.Pradzia'!$D$13,"m")),0)</f>
        <v>0</v>
      </c>
      <c r="X2656" s="35">
        <f t="shared" si="578"/>
        <v>0</v>
      </c>
      <c r="Y2656" s="35">
        <f t="shared" si="574"/>
        <v>0</v>
      </c>
      <c r="Z2656" s="35">
        <f t="shared" si="586"/>
        <v>0</v>
      </c>
      <c r="AA2656" s="36">
        <f t="shared" si="579"/>
        <v>0</v>
      </c>
      <c r="AB2656" s="36">
        <f t="shared" si="580"/>
        <v>0</v>
      </c>
      <c r="AC2656" s="37">
        <f t="shared" si="581"/>
        <v>0</v>
      </c>
      <c r="AD2656" s="35">
        <f>IF(OR(YEAR(G2656)&lt;2019,O2656="X"),0,IF(ISBLANK(H2656),DATEDIF(G2656,'[3]1.Pradzia'!$D$13,"M"),DATEDIF(G2656,H2656,"m")))</f>
        <v>0</v>
      </c>
      <c r="AE2656" s="37">
        <f>IF(E2656='[3]5.Grup_T'!$E$20,0,IF(AD2656&lt;&gt;0,M2656/V2656*MIN(12,AD2656),0))</f>
        <v>0</v>
      </c>
      <c r="AF2656" s="37">
        <f t="shared" si="582"/>
        <v>0</v>
      </c>
      <c r="AG2656" s="37">
        <f t="shared" si="583"/>
        <v>0</v>
      </c>
      <c r="AH2656" s="37">
        <f t="shared" si="584"/>
        <v>0</v>
      </c>
      <c r="AI2656" s="35" t="str">
        <f t="shared" si="585"/>
        <v>Nusidėvėjęs</v>
      </c>
      <c r="AJ2656" s="38" t="str">
        <f>IF(AND(F2656&lt;&gt;[3]Pav.tvarkyklė!$B$12,F2656&lt;&gt;[3]Pav.tvarkyklė!$B$13),"GVTNT","X")</f>
        <v>GVTNT</v>
      </c>
      <c r="AK2656" s="39">
        <f t="shared" si="587"/>
        <v>0</v>
      </c>
      <c r="AL2656" s="41"/>
      <c r="AM2656" s="41"/>
      <c r="AN2656" s="41">
        <f t="shared" si="575"/>
        <v>1900</v>
      </c>
      <c r="AO2656" s="41"/>
      <c r="AP2656" s="41"/>
      <c r="AQ2656" s="41"/>
      <c r="AR2656" s="42"/>
      <c r="AS2656" s="42"/>
      <c r="AU2656" s="43">
        <f t="shared" si="576"/>
        <v>0</v>
      </c>
    </row>
    <row r="2657" spans="1:47" ht="15" customHeight="1" x14ac:dyDescent="0.25">
      <c r="A2657" s="11"/>
      <c r="B2657" s="19">
        <v>2826</v>
      </c>
      <c r="C2657" s="74"/>
      <c r="D2657" s="77"/>
      <c r="E2657" s="78"/>
      <c r="F2657" s="78"/>
      <c r="G2657" s="80"/>
      <c r="H2657" s="49"/>
      <c r="I2657" s="79"/>
      <c r="J2657" s="27"/>
      <c r="K2657" s="27"/>
      <c r="L2657" s="79"/>
      <c r="M2657" s="81"/>
      <c r="N2657" s="29">
        <v>0</v>
      </c>
      <c r="O2657" s="30" t="str">
        <f>IF(G2657&lt;=$N$2,"",IF(F2657=[3]Pav.tvarkyklė!$B$13,"",IF(ISBLANK(R2657),"X","")))</f>
        <v/>
      </c>
      <c r="P2657" s="91"/>
      <c r="Q2657" s="63"/>
      <c r="R2657" s="63"/>
      <c r="S2657" s="63"/>
      <c r="T2657" s="63"/>
      <c r="U2657" s="34" t="str">
        <f>IFERROR(INDEX('[3]5.Grup_T'!$G$4:$G$22,MATCH('6.Turtas'!E2657,'[3]5.Grup_T'!$E$4:$E$22,0)),"0")</f>
        <v>0</v>
      </c>
      <c r="V2657" s="35">
        <f t="shared" si="577"/>
        <v>0</v>
      </c>
      <c r="W2657" s="35">
        <f>IF(NOT(ISBLANK(H2657)),(12-DATEDIF(H2657,'[3]1.Pradzia'!$D$13,"m")),0)</f>
        <v>0</v>
      </c>
      <c r="X2657" s="35">
        <f t="shared" si="578"/>
        <v>0</v>
      </c>
      <c r="Y2657" s="35">
        <f t="shared" si="574"/>
        <v>0</v>
      </c>
      <c r="Z2657" s="35">
        <f t="shared" si="586"/>
        <v>0</v>
      </c>
      <c r="AA2657" s="36">
        <f t="shared" si="579"/>
        <v>0</v>
      </c>
      <c r="AB2657" s="36">
        <f t="shared" si="580"/>
        <v>0</v>
      </c>
      <c r="AC2657" s="37">
        <f t="shared" si="581"/>
        <v>0</v>
      </c>
      <c r="AD2657" s="35">
        <f>IF(OR(YEAR(G2657)&lt;2019,O2657="X"),0,IF(ISBLANK(H2657),DATEDIF(G2657,'[3]1.Pradzia'!$D$13,"M"),DATEDIF(G2657,H2657,"m")))</f>
        <v>0</v>
      </c>
      <c r="AE2657" s="37">
        <f>IF(E2657='[3]5.Grup_T'!$E$20,0,IF(AD2657&lt;&gt;0,M2657/V2657*MIN(12,AD2657),0))</f>
        <v>0</v>
      </c>
      <c r="AF2657" s="37">
        <f t="shared" si="582"/>
        <v>0</v>
      </c>
      <c r="AG2657" s="37">
        <f t="shared" si="583"/>
        <v>0</v>
      </c>
      <c r="AH2657" s="37">
        <f t="shared" si="584"/>
        <v>0</v>
      </c>
      <c r="AI2657" s="35" t="str">
        <f t="shared" si="585"/>
        <v>Nusidėvėjęs</v>
      </c>
      <c r="AJ2657" s="38" t="str">
        <f>IF(AND(F2657&lt;&gt;[3]Pav.tvarkyklė!$B$12,F2657&lt;&gt;[3]Pav.tvarkyklė!$B$13),"GVTNT","X")</f>
        <v>GVTNT</v>
      </c>
      <c r="AK2657" s="39">
        <f t="shared" si="587"/>
        <v>0</v>
      </c>
      <c r="AL2657" s="41"/>
      <c r="AM2657" s="41"/>
      <c r="AN2657" s="41">
        <f t="shared" si="575"/>
        <v>1900</v>
      </c>
      <c r="AO2657" s="41"/>
      <c r="AP2657" s="41"/>
      <c r="AQ2657" s="41"/>
      <c r="AR2657" s="42"/>
      <c r="AS2657" s="42"/>
      <c r="AU2657" s="43">
        <f t="shared" si="576"/>
        <v>0</v>
      </c>
    </row>
    <row r="2658" spans="1:47" ht="15" customHeight="1" x14ac:dyDescent="0.25">
      <c r="A2658" s="11"/>
      <c r="B2658" s="19">
        <v>2827</v>
      </c>
      <c r="C2658" s="74"/>
      <c r="D2658" s="77"/>
      <c r="E2658" s="78"/>
      <c r="F2658" s="78"/>
      <c r="G2658" s="80"/>
      <c r="H2658" s="49"/>
      <c r="I2658" s="79"/>
      <c r="J2658" s="27"/>
      <c r="K2658" s="27"/>
      <c r="L2658" s="79"/>
      <c r="M2658" s="81"/>
      <c r="N2658" s="29">
        <v>0</v>
      </c>
      <c r="O2658" s="30" t="str">
        <f>IF(G2658&lt;=$N$2,"",IF(F2658=[3]Pav.tvarkyklė!$B$13,"",IF(ISBLANK(R2658),"X","")))</f>
        <v/>
      </c>
      <c r="P2658" s="91"/>
      <c r="Q2658" s="63"/>
      <c r="R2658" s="63"/>
      <c r="S2658" s="63"/>
      <c r="T2658" s="63"/>
      <c r="U2658" s="34" t="str">
        <f>IFERROR(INDEX('[3]5.Grup_T'!$G$4:$G$22,MATCH('6.Turtas'!E2658,'[3]5.Grup_T'!$E$4:$E$22,0)),"0")</f>
        <v>0</v>
      </c>
      <c r="V2658" s="35">
        <f t="shared" si="577"/>
        <v>0</v>
      </c>
      <c r="W2658" s="35">
        <f>IF(NOT(ISBLANK(H2658)),(12-DATEDIF(H2658,'[3]1.Pradzia'!$D$13,"m")),0)</f>
        <v>0</v>
      </c>
      <c r="X2658" s="35">
        <f t="shared" si="578"/>
        <v>0</v>
      </c>
      <c r="Y2658" s="35">
        <f t="shared" si="574"/>
        <v>0</v>
      </c>
      <c r="Z2658" s="35">
        <f t="shared" si="586"/>
        <v>0</v>
      </c>
      <c r="AA2658" s="36">
        <f t="shared" si="579"/>
        <v>0</v>
      </c>
      <c r="AB2658" s="36">
        <f t="shared" si="580"/>
        <v>0</v>
      </c>
      <c r="AC2658" s="37">
        <f t="shared" si="581"/>
        <v>0</v>
      </c>
      <c r="AD2658" s="35">
        <f>IF(OR(YEAR(G2658)&lt;2019,O2658="X"),0,IF(ISBLANK(H2658),DATEDIF(G2658,'[3]1.Pradzia'!$D$13,"M"),DATEDIF(G2658,H2658,"m")))</f>
        <v>0</v>
      </c>
      <c r="AE2658" s="37">
        <f>IF(E2658='[3]5.Grup_T'!$E$20,0,IF(AD2658&lt;&gt;0,M2658/V2658*MIN(12,AD2658),0))</f>
        <v>0</v>
      </c>
      <c r="AF2658" s="37">
        <f t="shared" si="582"/>
        <v>0</v>
      </c>
      <c r="AG2658" s="37">
        <f t="shared" si="583"/>
        <v>0</v>
      </c>
      <c r="AH2658" s="37">
        <f t="shared" si="584"/>
        <v>0</v>
      </c>
      <c r="AI2658" s="35" t="str">
        <f t="shared" si="585"/>
        <v>Nusidėvėjęs</v>
      </c>
      <c r="AJ2658" s="38" t="str">
        <f>IF(AND(F2658&lt;&gt;[3]Pav.tvarkyklė!$B$12,F2658&lt;&gt;[3]Pav.tvarkyklė!$B$13),"GVTNT","X")</f>
        <v>GVTNT</v>
      </c>
      <c r="AK2658" s="39">
        <f t="shared" si="587"/>
        <v>0</v>
      </c>
      <c r="AL2658" s="41"/>
      <c r="AM2658" s="41"/>
      <c r="AN2658" s="41">
        <f t="shared" si="575"/>
        <v>1900</v>
      </c>
      <c r="AO2658" s="41"/>
      <c r="AP2658" s="41"/>
      <c r="AQ2658" s="41"/>
      <c r="AR2658" s="42"/>
      <c r="AS2658" s="42"/>
      <c r="AU2658" s="43">
        <f t="shared" si="576"/>
        <v>0</v>
      </c>
    </row>
    <row r="2659" spans="1:47" ht="15" customHeight="1" x14ac:dyDescent="0.25">
      <c r="A2659" s="11"/>
      <c r="B2659" s="19">
        <v>2828</v>
      </c>
      <c r="C2659" s="74"/>
      <c r="D2659" s="77"/>
      <c r="E2659" s="78"/>
      <c r="F2659" s="78"/>
      <c r="G2659" s="80"/>
      <c r="H2659" s="49"/>
      <c r="I2659" s="79"/>
      <c r="J2659" s="27"/>
      <c r="K2659" s="27"/>
      <c r="L2659" s="79"/>
      <c r="M2659" s="81"/>
      <c r="N2659" s="29">
        <v>0</v>
      </c>
      <c r="O2659" s="30" t="str">
        <f>IF(G2659&lt;=$N$2,"",IF(F2659=[3]Pav.tvarkyklė!$B$13,"",IF(ISBLANK(R2659),"X","")))</f>
        <v/>
      </c>
      <c r="P2659" s="91"/>
      <c r="Q2659" s="63"/>
      <c r="R2659" s="63"/>
      <c r="S2659" s="63"/>
      <c r="T2659" s="63"/>
      <c r="U2659" s="34" t="str">
        <f>IFERROR(INDEX('[3]5.Grup_T'!$G$4:$G$22,MATCH('6.Turtas'!E2659,'[3]5.Grup_T'!$E$4:$E$22,0)),"0")</f>
        <v>0</v>
      </c>
      <c r="V2659" s="35">
        <f t="shared" si="577"/>
        <v>0</v>
      </c>
      <c r="W2659" s="35">
        <f>IF(NOT(ISBLANK(H2659)),(12-DATEDIF(H2659,'[3]1.Pradzia'!$D$13,"m")),0)</f>
        <v>0</v>
      </c>
      <c r="X2659" s="35">
        <f t="shared" si="578"/>
        <v>0</v>
      </c>
      <c r="Y2659" s="35">
        <f t="shared" si="574"/>
        <v>0</v>
      </c>
      <c r="Z2659" s="35">
        <f t="shared" si="586"/>
        <v>0</v>
      </c>
      <c r="AA2659" s="36">
        <f t="shared" si="579"/>
        <v>0</v>
      </c>
      <c r="AB2659" s="36">
        <f t="shared" si="580"/>
        <v>0</v>
      </c>
      <c r="AC2659" s="37">
        <f t="shared" si="581"/>
        <v>0</v>
      </c>
      <c r="AD2659" s="35">
        <f>IF(OR(YEAR(G2659)&lt;2019,O2659="X"),0,IF(ISBLANK(H2659),DATEDIF(G2659,'[3]1.Pradzia'!$D$13,"M"),DATEDIF(G2659,H2659,"m")))</f>
        <v>0</v>
      </c>
      <c r="AE2659" s="37">
        <f>IF(E2659='[3]5.Grup_T'!$E$20,0,IF(AD2659&lt;&gt;0,M2659/V2659*MIN(12,AD2659),0))</f>
        <v>0</v>
      </c>
      <c r="AF2659" s="37">
        <f t="shared" si="582"/>
        <v>0</v>
      </c>
      <c r="AG2659" s="37">
        <f t="shared" si="583"/>
        <v>0</v>
      </c>
      <c r="AH2659" s="37">
        <f t="shared" si="584"/>
        <v>0</v>
      </c>
      <c r="AI2659" s="35" t="str">
        <f t="shared" si="585"/>
        <v>Nusidėvėjęs</v>
      </c>
      <c r="AJ2659" s="38" t="str">
        <f>IF(AND(F2659&lt;&gt;[3]Pav.tvarkyklė!$B$12,F2659&lt;&gt;[3]Pav.tvarkyklė!$B$13),"GVTNT","X")</f>
        <v>GVTNT</v>
      </c>
      <c r="AK2659" s="39">
        <f t="shared" si="587"/>
        <v>0</v>
      </c>
      <c r="AL2659" s="41"/>
      <c r="AM2659" s="41"/>
      <c r="AN2659" s="41">
        <f t="shared" si="575"/>
        <v>1900</v>
      </c>
      <c r="AO2659" s="41"/>
      <c r="AP2659" s="41"/>
      <c r="AQ2659" s="41"/>
      <c r="AR2659" s="42"/>
      <c r="AS2659" s="42"/>
      <c r="AU2659" s="43">
        <f t="shared" si="576"/>
        <v>0</v>
      </c>
    </row>
    <row r="2660" spans="1:47" ht="15" customHeight="1" x14ac:dyDescent="0.25">
      <c r="A2660" s="11"/>
      <c r="B2660" s="19">
        <v>2829</v>
      </c>
      <c r="C2660" s="74"/>
      <c r="D2660" s="77"/>
      <c r="E2660" s="78"/>
      <c r="F2660" s="78"/>
      <c r="G2660" s="80"/>
      <c r="H2660" s="49"/>
      <c r="I2660" s="79"/>
      <c r="J2660" s="27"/>
      <c r="K2660" s="27"/>
      <c r="L2660" s="79"/>
      <c r="M2660" s="81"/>
      <c r="N2660" s="29">
        <v>0</v>
      </c>
      <c r="O2660" s="30" t="str">
        <f>IF(G2660&lt;=$N$2,"",IF(F2660=[3]Pav.tvarkyklė!$B$13,"",IF(ISBLANK(R2660),"X","")))</f>
        <v/>
      </c>
      <c r="P2660" s="91"/>
      <c r="Q2660" s="63"/>
      <c r="R2660" s="63"/>
      <c r="S2660" s="63"/>
      <c r="T2660" s="63"/>
      <c r="U2660" s="34" t="str">
        <f>IFERROR(INDEX('[3]5.Grup_T'!$G$4:$G$22,MATCH('6.Turtas'!E2660,'[3]5.Grup_T'!$E$4:$E$22,0)),"0")</f>
        <v>0</v>
      </c>
      <c r="V2660" s="35">
        <f t="shared" si="577"/>
        <v>0</v>
      </c>
      <c r="W2660" s="35">
        <f>IF(NOT(ISBLANK(H2660)),(12-DATEDIF(H2660,'[3]1.Pradzia'!$D$13,"m")),0)</f>
        <v>0</v>
      </c>
      <c r="X2660" s="35">
        <f t="shared" si="578"/>
        <v>0</v>
      </c>
      <c r="Y2660" s="35">
        <f t="shared" si="574"/>
        <v>0</v>
      </c>
      <c r="Z2660" s="35">
        <f t="shared" si="586"/>
        <v>0</v>
      </c>
      <c r="AA2660" s="36">
        <f t="shared" si="579"/>
        <v>0</v>
      </c>
      <c r="AB2660" s="36">
        <f t="shared" si="580"/>
        <v>0</v>
      </c>
      <c r="AC2660" s="37">
        <f t="shared" si="581"/>
        <v>0</v>
      </c>
      <c r="AD2660" s="35">
        <f>IF(OR(YEAR(G2660)&lt;2019,O2660="X"),0,IF(ISBLANK(H2660),DATEDIF(G2660,'[3]1.Pradzia'!$D$13,"M"),DATEDIF(G2660,H2660,"m")))</f>
        <v>0</v>
      </c>
      <c r="AE2660" s="37">
        <f>IF(E2660='[3]5.Grup_T'!$E$20,0,IF(AD2660&lt;&gt;0,M2660/V2660*MIN(12,AD2660),0))</f>
        <v>0</v>
      </c>
      <c r="AF2660" s="37">
        <f t="shared" si="582"/>
        <v>0</v>
      </c>
      <c r="AG2660" s="37">
        <f t="shared" si="583"/>
        <v>0</v>
      </c>
      <c r="AH2660" s="37">
        <f t="shared" si="584"/>
        <v>0</v>
      </c>
      <c r="AI2660" s="35" t="str">
        <f t="shared" si="585"/>
        <v>Nusidėvėjęs</v>
      </c>
      <c r="AJ2660" s="38" t="str">
        <f>IF(AND(F2660&lt;&gt;[3]Pav.tvarkyklė!$B$12,F2660&lt;&gt;[3]Pav.tvarkyklė!$B$13),"GVTNT","X")</f>
        <v>GVTNT</v>
      </c>
      <c r="AK2660" s="39">
        <f t="shared" si="587"/>
        <v>0</v>
      </c>
      <c r="AL2660" s="41"/>
      <c r="AM2660" s="41"/>
      <c r="AN2660" s="41">
        <f t="shared" si="575"/>
        <v>1900</v>
      </c>
      <c r="AO2660" s="41"/>
      <c r="AP2660" s="41"/>
      <c r="AQ2660" s="41"/>
      <c r="AR2660" s="42"/>
      <c r="AS2660" s="42"/>
      <c r="AU2660" s="43">
        <f t="shared" si="576"/>
        <v>0</v>
      </c>
    </row>
    <row r="2661" spans="1:47" ht="15" customHeight="1" x14ac:dyDescent="0.25">
      <c r="A2661" s="11"/>
      <c r="B2661" s="19">
        <v>2830</v>
      </c>
      <c r="C2661" s="74"/>
      <c r="D2661" s="77"/>
      <c r="E2661" s="75"/>
      <c r="F2661" s="78"/>
      <c r="G2661" s="80"/>
      <c r="H2661" s="49"/>
      <c r="I2661" s="79"/>
      <c r="J2661" s="27"/>
      <c r="K2661" s="27"/>
      <c r="L2661" s="79"/>
      <c r="M2661" s="81"/>
      <c r="N2661" s="29">
        <v>0</v>
      </c>
      <c r="O2661" s="30" t="str">
        <f>IF(G2661&lt;=$N$2,"",IF(F2661=[3]Pav.tvarkyklė!$B$13,"",IF(ISBLANK(R2661),"X","")))</f>
        <v/>
      </c>
      <c r="P2661" s="91"/>
      <c r="Q2661" s="63"/>
      <c r="R2661" s="63"/>
      <c r="S2661" s="63"/>
      <c r="T2661" s="63"/>
      <c r="U2661" s="34" t="str">
        <f>IFERROR(INDEX('[3]5.Grup_T'!$G$4:$G$22,MATCH('6.Turtas'!E2661,'[3]5.Grup_T'!$E$4:$E$22,0)),"0")</f>
        <v>0</v>
      </c>
      <c r="V2661" s="35">
        <f t="shared" si="577"/>
        <v>0</v>
      </c>
      <c r="W2661" s="35">
        <f>IF(NOT(ISBLANK(H2661)),(12-DATEDIF(H2661,'[3]1.Pradzia'!$D$13,"m")),0)</f>
        <v>0</v>
      </c>
      <c r="X2661" s="35">
        <f t="shared" si="578"/>
        <v>0</v>
      </c>
      <c r="Y2661" s="35">
        <f t="shared" si="574"/>
        <v>0</v>
      </c>
      <c r="Z2661" s="35">
        <f t="shared" si="586"/>
        <v>0</v>
      </c>
      <c r="AA2661" s="36">
        <f t="shared" si="579"/>
        <v>0</v>
      </c>
      <c r="AB2661" s="36">
        <f t="shared" si="580"/>
        <v>0</v>
      </c>
      <c r="AC2661" s="37">
        <f t="shared" si="581"/>
        <v>0</v>
      </c>
      <c r="AD2661" s="35">
        <f>IF(OR(YEAR(G2661)&lt;2019,O2661="X"),0,IF(ISBLANK(H2661),DATEDIF(G2661,'[3]1.Pradzia'!$D$13,"M"),DATEDIF(G2661,H2661,"m")))</f>
        <v>0</v>
      </c>
      <c r="AE2661" s="37">
        <f>IF(E2661='[3]5.Grup_T'!$E$20,0,IF(AD2661&lt;&gt;0,M2661/V2661*MIN(12,AD2661),0))</f>
        <v>0</v>
      </c>
      <c r="AF2661" s="37">
        <f t="shared" si="582"/>
        <v>0</v>
      </c>
      <c r="AG2661" s="37">
        <f t="shared" si="583"/>
        <v>0</v>
      </c>
      <c r="AH2661" s="37">
        <f t="shared" si="584"/>
        <v>0</v>
      </c>
      <c r="AI2661" s="35" t="str">
        <f t="shared" si="585"/>
        <v>Nusidėvėjęs</v>
      </c>
      <c r="AJ2661" s="38" t="str">
        <f>IF(AND(F2661&lt;&gt;[3]Pav.tvarkyklė!$B$12,F2661&lt;&gt;[3]Pav.tvarkyklė!$B$13),"GVTNT","X")</f>
        <v>GVTNT</v>
      </c>
      <c r="AK2661" s="39">
        <f t="shared" si="587"/>
        <v>0</v>
      </c>
      <c r="AL2661" s="41"/>
      <c r="AM2661" s="41"/>
      <c r="AN2661" s="41">
        <f t="shared" si="575"/>
        <v>1900</v>
      </c>
      <c r="AO2661" s="41"/>
      <c r="AP2661" s="41"/>
      <c r="AQ2661" s="41"/>
      <c r="AR2661" s="42"/>
      <c r="AS2661" s="42"/>
      <c r="AU2661" s="43">
        <f t="shared" si="576"/>
        <v>0</v>
      </c>
    </row>
    <row r="2662" spans="1:47" ht="15" customHeight="1" x14ac:dyDescent="0.25">
      <c r="A2662" s="11"/>
      <c r="B2662" s="19">
        <v>2831</v>
      </c>
      <c r="C2662" s="74"/>
      <c r="D2662" s="77"/>
      <c r="E2662" s="75"/>
      <c r="F2662" s="78"/>
      <c r="G2662" s="80"/>
      <c r="H2662" s="49"/>
      <c r="I2662" s="79"/>
      <c r="J2662" s="27"/>
      <c r="K2662" s="27"/>
      <c r="L2662" s="79"/>
      <c r="M2662" s="81"/>
      <c r="N2662" s="29">
        <v>0</v>
      </c>
      <c r="O2662" s="30" t="str">
        <f>IF(G2662&lt;=$N$2,"",IF(F2662=[3]Pav.tvarkyklė!$B$13,"",IF(ISBLANK(R2662),"X","")))</f>
        <v/>
      </c>
      <c r="P2662" s="91"/>
      <c r="Q2662" s="63"/>
      <c r="R2662" s="63"/>
      <c r="S2662" s="63"/>
      <c r="T2662" s="63"/>
      <c r="U2662" s="34" t="str">
        <f>IFERROR(INDEX('[3]5.Grup_T'!$G$4:$G$22,MATCH('6.Turtas'!E2662,'[3]5.Grup_T'!$E$4:$E$22,0)),"0")</f>
        <v>0</v>
      </c>
      <c r="V2662" s="35">
        <f t="shared" si="577"/>
        <v>0</v>
      </c>
      <c r="W2662" s="35">
        <f>IF(NOT(ISBLANK(H2662)),(12-DATEDIF(H2662,'[3]1.Pradzia'!$D$13,"m")),0)</f>
        <v>0</v>
      </c>
      <c r="X2662" s="35">
        <f t="shared" si="578"/>
        <v>0</v>
      </c>
      <c r="Y2662" s="35">
        <f t="shared" si="574"/>
        <v>0</v>
      </c>
      <c r="Z2662" s="35">
        <f t="shared" si="586"/>
        <v>0</v>
      </c>
      <c r="AA2662" s="36">
        <f t="shared" si="579"/>
        <v>0</v>
      </c>
      <c r="AB2662" s="36">
        <f t="shared" si="580"/>
        <v>0</v>
      </c>
      <c r="AC2662" s="37">
        <f t="shared" si="581"/>
        <v>0</v>
      </c>
      <c r="AD2662" s="35">
        <f>IF(OR(YEAR(G2662)&lt;2019,O2662="X"),0,IF(ISBLANK(H2662),DATEDIF(G2662,'[3]1.Pradzia'!$D$13,"M"),DATEDIF(G2662,H2662,"m")))</f>
        <v>0</v>
      </c>
      <c r="AE2662" s="37">
        <f>IF(E2662='[3]5.Grup_T'!$E$20,0,IF(AD2662&lt;&gt;0,M2662/V2662*MIN(12,AD2662),0))</f>
        <v>0</v>
      </c>
      <c r="AF2662" s="37">
        <f t="shared" si="582"/>
        <v>0</v>
      </c>
      <c r="AG2662" s="37">
        <f t="shared" si="583"/>
        <v>0</v>
      </c>
      <c r="AH2662" s="37">
        <f t="shared" si="584"/>
        <v>0</v>
      </c>
      <c r="AI2662" s="35" t="str">
        <f t="shared" si="585"/>
        <v>Nusidėvėjęs</v>
      </c>
      <c r="AJ2662" s="38" t="str">
        <f>IF(AND(F2662&lt;&gt;[3]Pav.tvarkyklė!$B$12,F2662&lt;&gt;[3]Pav.tvarkyklė!$B$13),"GVTNT","X")</f>
        <v>GVTNT</v>
      </c>
      <c r="AK2662" s="39">
        <f t="shared" si="587"/>
        <v>0</v>
      </c>
      <c r="AL2662" s="41"/>
      <c r="AM2662" s="41"/>
      <c r="AN2662" s="41">
        <f t="shared" si="575"/>
        <v>1900</v>
      </c>
      <c r="AO2662" s="41"/>
      <c r="AP2662" s="41"/>
      <c r="AQ2662" s="41"/>
      <c r="AR2662" s="42"/>
      <c r="AS2662" s="42"/>
      <c r="AU2662" s="43">
        <f t="shared" si="576"/>
        <v>0</v>
      </c>
    </row>
    <row r="2663" spans="1:47" ht="15" customHeight="1" x14ac:dyDescent="0.25">
      <c r="A2663" s="11"/>
      <c r="B2663" s="19">
        <v>2832</v>
      </c>
      <c r="C2663" s="74"/>
      <c r="D2663" s="77"/>
      <c r="E2663" s="75"/>
      <c r="F2663" s="78"/>
      <c r="G2663" s="80"/>
      <c r="H2663" s="49"/>
      <c r="I2663" s="79"/>
      <c r="J2663" s="27"/>
      <c r="K2663" s="27"/>
      <c r="L2663" s="79"/>
      <c r="M2663" s="81"/>
      <c r="N2663" s="29">
        <v>0</v>
      </c>
      <c r="O2663" s="30" t="str">
        <f>IF(G2663&lt;=$N$2,"",IF(F2663=[3]Pav.tvarkyklė!$B$13,"",IF(ISBLANK(R2663),"X","")))</f>
        <v/>
      </c>
      <c r="P2663" s="91"/>
      <c r="Q2663" s="63"/>
      <c r="R2663" s="63"/>
      <c r="S2663" s="63"/>
      <c r="T2663" s="63"/>
      <c r="U2663" s="34" t="str">
        <f>IFERROR(INDEX('[3]5.Grup_T'!$G$4:$G$22,MATCH('6.Turtas'!E2663,'[3]5.Grup_T'!$E$4:$E$22,0)),"0")</f>
        <v>0</v>
      </c>
      <c r="V2663" s="35">
        <f t="shared" si="577"/>
        <v>0</v>
      </c>
      <c r="W2663" s="35">
        <f>IF(NOT(ISBLANK(H2663)),(12-DATEDIF(H2663,'[3]1.Pradzia'!$D$13,"m")),0)</f>
        <v>0</v>
      </c>
      <c r="X2663" s="35">
        <f t="shared" si="578"/>
        <v>0</v>
      </c>
      <c r="Y2663" s="35">
        <f t="shared" si="574"/>
        <v>0</v>
      </c>
      <c r="Z2663" s="35">
        <f t="shared" si="586"/>
        <v>0</v>
      </c>
      <c r="AA2663" s="36">
        <f t="shared" si="579"/>
        <v>0</v>
      </c>
      <c r="AB2663" s="36">
        <f t="shared" si="580"/>
        <v>0</v>
      </c>
      <c r="AC2663" s="37">
        <f t="shared" si="581"/>
        <v>0</v>
      </c>
      <c r="AD2663" s="35">
        <f>IF(OR(YEAR(G2663)&lt;2019,O2663="X"),0,IF(ISBLANK(H2663),DATEDIF(G2663,'[3]1.Pradzia'!$D$13,"M"),DATEDIF(G2663,H2663,"m")))</f>
        <v>0</v>
      </c>
      <c r="AE2663" s="37">
        <f>IF(E2663='[3]5.Grup_T'!$E$20,0,IF(AD2663&lt;&gt;0,M2663/V2663*MIN(12,AD2663),0))</f>
        <v>0</v>
      </c>
      <c r="AF2663" s="37">
        <f t="shared" si="582"/>
        <v>0</v>
      </c>
      <c r="AG2663" s="37">
        <f t="shared" si="583"/>
        <v>0</v>
      </c>
      <c r="AH2663" s="37">
        <f t="shared" si="584"/>
        <v>0</v>
      </c>
      <c r="AI2663" s="35" t="str">
        <f t="shared" si="585"/>
        <v>Nusidėvėjęs</v>
      </c>
      <c r="AJ2663" s="38" t="str">
        <f>IF(AND(F2663&lt;&gt;[3]Pav.tvarkyklė!$B$12,F2663&lt;&gt;[3]Pav.tvarkyklė!$B$13),"GVTNT","X")</f>
        <v>GVTNT</v>
      </c>
      <c r="AK2663" s="39">
        <f t="shared" si="587"/>
        <v>0</v>
      </c>
      <c r="AL2663" s="41"/>
      <c r="AM2663" s="41"/>
      <c r="AN2663" s="41">
        <f t="shared" si="575"/>
        <v>1900</v>
      </c>
      <c r="AO2663" s="41"/>
      <c r="AP2663" s="41"/>
      <c r="AQ2663" s="41"/>
      <c r="AR2663" s="42"/>
      <c r="AS2663" s="42"/>
      <c r="AU2663" s="43">
        <f t="shared" si="576"/>
        <v>0</v>
      </c>
    </row>
    <row r="2664" spans="1:47" ht="15" customHeight="1" x14ac:dyDescent="0.25">
      <c r="A2664" s="11"/>
      <c r="B2664" s="19">
        <v>2833</v>
      </c>
      <c r="C2664" s="74"/>
      <c r="D2664" s="77"/>
      <c r="E2664" s="78"/>
      <c r="F2664" s="78"/>
      <c r="G2664" s="80"/>
      <c r="H2664" s="49"/>
      <c r="I2664" s="79"/>
      <c r="J2664" s="27"/>
      <c r="K2664" s="27"/>
      <c r="L2664" s="79"/>
      <c r="M2664" s="81"/>
      <c r="N2664" s="29">
        <v>0</v>
      </c>
      <c r="O2664" s="30" t="str">
        <f>IF(G2664&lt;=$N$2,"",IF(F2664=[3]Pav.tvarkyklė!$B$13,"",IF(ISBLANK(R2664),"X","")))</f>
        <v/>
      </c>
      <c r="P2664" s="91"/>
      <c r="Q2664" s="63"/>
      <c r="R2664" s="63"/>
      <c r="S2664" s="63"/>
      <c r="T2664" s="63"/>
      <c r="U2664" s="34" t="str">
        <f>IFERROR(INDEX('[3]5.Grup_T'!$G$4:$G$22,MATCH('6.Turtas'!E2664,'[3]5.Grup_T'!$E$4:$E$22,0)),"0")</f>
        <v>0</v>
      </c>
      <c r="V2664" s="35">
        <f t="shared" si="577"/>
        <v>0</v>
      </c>
      <c r="W2664" s="35">
        <f>IF(NOT(ISBLANK(H2664)),(12-DATEDIF(H2664,'[3]1.Pradzia'!$D$13,"m")),0)</f>
        <v>0</v>
      </c>
      <c r="X2664" s="35">
        <f t="shared" si="578"/>
        <v>0</v>
      </c>
      <c r="Y2664" s="35">
        <f t="shared" si="574"/>
        <v>0</v>
      </c>
      <c r="Z2664" s="35">
        <f t="shared" si="586"/>
        <v>0</v>
      </c>
      <c r="AA2664" s="36">
        <f t="shared" si="579"/>
        <v>0</v>
      </c>
      <c r="AB2664" s="36">
        <f t="shared" si="580"/>
        <v>0</v>
      </c>
      <c r="AC2664" s="37">
        <f t="shared" si="581"/>
        <v>0</v>
      </c>
      <c r="AD2664" s="35">
        <f>IF(OR(YEAR(G2664)&lt;2019,O2664="X"),0,IF(ISBLANK(H2664),DATEDIF(G2664,'[3]1.Pradzia'!$D$13,"M"),DATEDIF(G2664,H2664,"m")))</f>
        <v>0</v>
      </c>
      <c r="AE2664" s="37">
        <f>IF(E2664='[3]5.Grup_T'!$E$20,0,IF(AD2664&lt;&gt;0,M2664/V2664*MIN(12,AD2664),0))</f>
        <v>0</v>
      </c>
      <c r="AF2664" s="37">
        <f t="shared" si="582"/>
        <v>0</v>
      </c>
      <c r="AG2664" s="37">
        <f t="shared" si="583"/>
        <v>0</v>
      </c>
      <c r="AH2664" s="37">
        <f t="shared" si="584"/>
        <v>0</v>
      </c>
      <c r="AI2664" s="35" t="str">
        <f t="shared" si="585"/>
        <v>Nusidėvėjęs</v>
      </c>
      <c r="AJ2664" s="38" t="str">
        <f>IF(AND(F2664&lt;&gt;[3]Pav.tvarkyklė!$B$12,F2664&lt;&gt;[3]Pav.tvarkyklė!$B$13),"GVTNT","X")</f>
        <v>GVTNT</v>
      </c>
      <c r="AK2664" s="39">
        <f t="shared" si="587"/>
        <v>0</v>
      </c>
      <c r="AL2664" s="41"/>
      <c r="AM2664" s="41"/>
      <c r="AN2664" s="41">
        <f t="shared" si="575"/>
        <v>1900</v>
      </c>
      <c r="AO2664" s="41"/>
      <c r="AP2664" s="41"/>
      <c r="AQ2664" s="41"/>
      <c r="AR2664" s="42"/>
      <c r="AS2664" s="42"/>
      <c r="AU2664" s="43">
        <f t="shared" si="576"/>
        <v>0</v>
      </c>
    </row>
    <row r="2665" spans="1:47" ht="15" customHeight="1" x14ac:dyDescent="0.25">
      <c r="A2665" s="11"/>
      <c r="B2665" s="19">
        <v>2834</v>
      </c>
      <c r="C2665" s="74"/>
      <c r="D2665" s="77"/>
      <c r="E2665" s="75"/>
      <c r="F2665" s="78"/>
      <c r="G2665" s="80"/>
      <c r="H2665" s="49"/>
      <c r="I2665" s="79"/>
      <c r="J2665" s="27"/>
      <c r="K2665" s="27"/>
      <c r="L2665" s="79"/>
      <c r="M2665" s="81"/>
      <c r="N2665" s="29">
        <v>0</v>
      </c>
      <c r="O2665" s="30" t="str">
        <f>IF(G2665&lt;=$N$2,"",IF(F2665=[3]Pav.tvarkyklė!$B$13,"",IF(ISBLANK(R2665),"X","")))</f>
        <v/>
      </c>
      <c r="P2665" s="91"/>
      <c r="Q2665" s="63"/>
      <c r="R2665" s="63"/>
      <c r="S2665" s="63"/>
      <c r="T2665" s="63"/>
      <c r="U2665" s="34" t="str">
        <f>IFERROR(INDEX('[3]5.Grup_T'!$G$4:$G$22,MATCH('6.Turtas'!E2665,'[3]5.Grup_T'!$E$4:$E$22,0)),"0")</f>
        <v>0</v>
      </c>
      <c r="V2665" s="35">
        <f t="shared" si="577"/>
        <v>0</v>
      </c>
      <c r="W2665" s="35">
        <f>IF(NOT(ISBLANK(H2665)),(12-DATEDIF(H2665,'[3]1.Pradzia'!$D$13,"m")),0)</f>
        <v>0</v>
      </c>
      <c r="X2665" s="35">
        <f t="shared" si="578"/>
        <v>0</v>
      </c>
      <c r="Y2665" s="35">
        <f t="shared" si="574"/>
        <v>0</v>
      </c>
      <c r="Z2665" s="35">
        <f t="shared" si="586"/>
        <v>0</v>
      </c>
      <c r="AA2665" s="36">
        <f t="shared" si="579"/>
        <v>0</v>
      </c>
      <c r="AB2665" s="36">
        <f t="shared" si="580"/>
        <v>0</v>
      </c>
      <c r="AC2665" s="37">
        <f t="shared" si="581"/>
        <v>0</v>
      </c>
      <c r="AD2665" s="35">
        <f>IF(OR(YEAR(G2665)&lt;2019,O2665="X"),0,IF(ISBLANK(H2665),DATEDIF(G2665,'[3]1.Pradzia'!$D$13,"M"),DATEDIF(G2665,H2665,"m")))</f>
        <v>0</v>
      </c>
      <c r="AE2665" s="37">
        <f>IF(E2665='[3]5.Grup_T'!$E$20,0,IF(AD2665&lt;&gt;0,M2665/V2665*MIN(12,AD2665),0))</f>
        <v>0</v>
      </c>
      <c r="AF2665" s="37">
        <f t="shared" si="582"/>
        <v>0</v>
      </c>
      <c r="AG2665" s="37">
        <f t="shared" si="583"/>
        <v>0</v>
      </c>
      <c r="AH2665" s="37">
        <f t="shared" si="584"/>
        <v>0</v>
      </c>
      <c r="AI2665" s="35" t="str">
        <f t="shared" si="585"/>
        <v>Nusidėvėjęs</v>
      </c>
      <c r="AJ2665" s="38" t="str">
        <f>IF(AND(F2665&lt;&gt;[3]Pav.tvarkyklė!$B$12,F2665&lt;&gt;[3]Pav.tvarkyklė!$B$13),"GVTNT","X")</f>
        <v>GVTNT</v>
      </c>
      <c r="AK2665" s="39">
        <f t="shared" si="587"/>
        <v>0</v>
      </c>
      <c r="AL2665" s="41"/>
      <c r="AM2665" s="41"/>
      <c r="AN2665" s="41">
        <f t="shared" si="575"/>
        <v>1900</v>
      </c>
      <c r="AO2665" s="41"/>
      <c r="AP2665" s="41"/>
      <c r="AQ2665" s="41"/>
      <c r="AR2665" s="42"/>
      <c r="AS2665" s="42"/>
      <c r="AU2665" s="43">
        <f t="shared" si="576"/>
        <v>0</v>
      </c>
    </row>
    <row r="2666" spans="1:47" ht="15" customHeight="1" x14ac:dyDescent="0.25">
      <c r="A2666" s="11"/>
      <c r="B2666" s="19">
        <v>2835</v>
      </c>
      <c r="C2666" s="74"/>
      <c r="D2666" s="77"/>
      <c r="E2666" s="75"/>
      <c r="F2666" s="78"/>
      <c r="G2666" s="80"/>
      <c r="H2666" s="49"/>
      <c r="I2666" s="79"/>
      <c r="J2666" s="27"/>
      <c r="K2666" s="27"/>
      <c r="L2666" s="79"/>
      <c r="M2666" s="81"/>
      <c r="N2666" s="29">
        <v>0</v>
      </c>
      <c r="O2666" s="30" t="str">
        <f>IF(G2666&lt;=$N$2,"",IF(F2666=[3]Pav.tvarkyklė!$B$13,"",IF(ISBLANK(R2666),"X","")))</f>
        <v/>
      </c>
      <c r="P2666" s="91"/>
      <c r="Q2666" s="63"/>
      <c r="R2666" s="63"/>
      <c r="S2666" s="63"/>
      <c r="T2666" s="63"/>
      <c r="U2666" s="34" t="str">
        <f>IFERROR(INDEX('[3]5.Grup_T'!$G$4:$G$22,MATCH('6.Turtas'!E2666,'[3]5.Grup_T'!$E$4:$E$22,0)),"0")</f>
        <v>0</v>
      </c>
      <c r="V2666" s="35">
        <f t="shared" si="577"/>
        <v>0</v>
      </c>
      <c r="W2666" s="35">
        <f>IF(NOT(ISBLANK(H2666)),(12-DATEDIF(H2666,'[3]1.Pradzia'!$D$13,"m")),0)</f>
        <v>0</v>
      </c>
      <c r="X2666" s="35">
        <f t="shared" si="578"/>
        <v>0</v>
      </c>
      <c r="Y2666" s="35">
        <f t="shared" si="574"/>
        <v>0</v>
      </c>
      <c r="Z2666" s="35">
        <f t="shared" si="586"/>
        <v>0</v>
      </c>
      <c r="AA2666" s="36">
        <f t="shared" si="579"/>
        <v>0</v>
      </c>
      <c r="AB2666" s="36">
        <f t="shared" si="580"/>
        <v>0</v>
      </c>
      <c r="AC2666" s="37">
        <f t="shared" si="581"/>
        <v>0</v>
      </c>
      <c r="AD2666" s="35">
        <f>IF(OR(YEAR(G2666)&lt;2019,O2666="X"),0,IF(ISBLANK(H2666),DATEDIF(G2666,'[3]1.Pradzia'!$D$13,"M"),DATEDIF(G2666,H2666,"m")))</f>
        <v>0</v>
      </c>
      <c r="AE2666" s="37">
        <f>IF(E2666='[3]5.Grup_T'!$E$20,0,IF(AD2666&lt;&gt;0,M2666/V2666*MIN(12,AD2666),0))</f>
        <v>0</v>
      </c>
      <c r="AF2666" s="37">
        <f t="shared" si="582"/>
        <v>0</v>
      </c>
      <c r="AG2666" s="37">
        <f t="shared" si="583"/>
        <v>0</v>
      </c>
      <c r="AH2666" s="37">
        <f t="shared" si="584"/>
        <v>0</v>
      </c>
      <c r="AI2666" s="35" t="str">
        <f t="shared" si="585"/>
        <v>Nusidėvėjęs</v>
      </c>
      <c r="AJ2666" s="38" t="str">
        <f>IF(AND(F2666&lt;&gt;[3]Pav.tvarkyklė!$B$12,F2666&lt;&gt;[3]Pav.tvarkyklė!$B$13),"GVTNT","X")</f>
        <v>GVTNT</v>
      </c>
      <c r="AK2666" s="39">
        <f t="shared" si="587"/>
        <v>0</v>
      </c>
      <c r="AL2666" s="41"/>
      <c r="AM2666" s="41"/>
      <c r="AN2666" s="41">
        <f t="shared" si="575"/>
        <v>1900</v>
      </c>
      <c r="AO2666" s="41"/>
      <c r="AP2666" s="41"/>
      <c r="AQ2666" s="41"/>
      <c r="AR2666" s="42"/>
      <c r="AS2666" s="42"/>
      <c r="AU2666" s="43">
        <f t="shared" si="576"/>
        <v>0</v>
      </c>
    </row>
    <row r="2667" spans="1:47" ht="15" customHeight="1" x14ac:dyDescent="0.25">
      <c r="A2667" s="11"/>
      <c r="B2667" s="19">
        <v>2836</v>
      </c>
      <c r="C2667" s="74"/>
      <c r="D2667" s="77"/>
      <c r="E2667" s="75"/>
      <c r="F2667" s="78"/>
      <c r="G2667" s="80"/>
      <c r="H2667" s="49"/>
      <c r="I2667" s="79"/>
      <c r="J2667" s="27"/>
      <c r="K2667" s="27"/>
      <c r="L2667" s="79"/>
      <c r="M2667" s="81"/>
      <c r="N2667" s="29">
        <v>0</v>
      </c>
      <c r="O2667" s="30" t="str">
        <f>IF(G2667&lt;=$N$2,"",IF(F2667=[3]Pav.tvarkyklė!$B$13,"",IF(ISBLANK(R2667),"X","")))</f>
        <v/>
      </c>
      <c r="P2667" s="91"/>
      <c r="Q2667" s="63"/>
      <c r="R2667" s="63"/>
      <c r="S2667" s="63"/>
      <c r="T2667" s="63"/>
      <c r="U2667" s="34" t="str">
        <f>IFERROR(INDEX('[3]5.Grup_T'!$G$4:$G$22,MATCH('6.Turtas'!E2667,'[3]5.Grup_T'!$E$4:$E$22,0)),"0")</f>
        <v>0</v>
      </c>
      <c r="V2667" s="35">
        <f t="shared" si="577"/>
        <v>0</v>
      </c>
      <c r="W2667" s="35">
        <f>IF(NOT(ISBLANK(H2667)),(12-DATEDIF(H2667,'[3]1.Pradzia'!$D$13,"m")),0)</f>
        <v>0</v>
      </c>
      <c r="X2667" s="35">
        <f t="shared" si="578"/>
        <v>0</v>
      </c>
      <c r="Y2667" s="35">
        <f t="shared" si="574"/>
        <v>0</v>
      </c>
      <c r="Z2667" s="35">
        <f t="shared" si="586"/>
        <v>0</v>
      </c>
      <c r="AA2667" s="36">
        <f t="shared" si="579"/>
        <v>0</v>
      </c>
      <c r="AB2667" s="36">
        <f t="shared" si="580"/>
        <v>0</v>
      </c>
      <c r="AC2667" s="37">
        <f t="shared" si="581"/>
        <v>0</v>
      </c>
      <c r="AD2667" s="35">
        <f>IF(OR(YEAR(G2667)&lt;2019,O2667="X"),0,IF(ISBLANK(H2667),DATEDIF(G2667,'[3]1.Pradzia'!$D$13,"M"),DATEDIF(G2667,H2667,"m")))</f>
        <v>0</v>
      </c>
      <c r="AE2667" s="37">
        <f>IF(E2667='[3]5.Grup_T'!$E$20,0,IF(AD2667&lt;&gt;0,M2667/V2667*MIN(12,AD2667),0))</f>
        <v>0</v>
      </c>
      <c r="AF2667" s="37">
        <f t="shared" si="582"/>
        <v>0</v>
      </c>
      <c r="AG2667" s="37">
        <f t="shared" si="583"/>
        <v>0</v>
      </c>
      <c r="AH2667" s="37">
        <f t="shared" si="584"/>
        <v>0</v>
      </c>
      <c r="AI2667" s="35" t="str">
        <f t="shared" si="585"/>
        <v>Nusidėvėjęs</v>
      </c>
      <c r="AJ2667" s="38" t="str">
        <f>IF(AND(F2667&lt;&gt;[3]Pav.tvarkyklė!$B$12,F2667&lt;&gt;[3]Pav.tvarkyklė!$B$13),"GVTNT","X")</f>
        <v>GVTNT</v>
      </c>
      <c r="AK2667" s="39">
        <f t="shared" si="587"/>
        <v>0</v>
      </c>
      <c r="AL2667" s="41"/>
      <c r="AM2667" s="41"/>
      <c r="AN2667" s="41">
        <f t="shared" si="575"/>
        <v>1900</v>
      </c>
      <c r="AO2667" s="41"/>
      <c r="AP2667" s="41"/>
      <c r="AQ2667" s="41"/>
      <c r="AR2667" s="42"/>
      <c r="AS2667" s="42"/>
      <c r="AU2667" s="43">
        <f t="shared" si="576"/>
        <v>0</v>
      </c>
    </row>
    <row r="2668" spans="1:47" ht="15" customHeight="1" x14ac:dyDescent="0.25">
      <c r="A2668" s="11"/>
      <c r="B2668" s="19">
        <v>2837</v>
      </c>
      <c r="C2668" s="74"/>
      <c r="D2668" s="77"/>
      <c r="E2668" s="75"/>
      <c r="F2668" s="78"/>
      <c r="G2668" s="80"/>
      <c r="H2668" s="49"/>
      <c r="I2668" s="79"/>
      <c r="J2668" s="27"/>
      <c r="K2668" s="27"/>
      <c r="L2668" s="79"/>
      <c r="M2668" s="81"/>
      <c r="N2668" s="29">
        <v>0</v>
      </c>
      <c r="O2668" s="30" t="str">
        <f>IF(G2668&lt;=$N$2,"",IF(F2668=[3]Pav.tvarkyklė!$B$13,"",IF(ISBLANK(R2668),"X","")))</f>
        <v/>
      </c>
      <c r="P2668" s="91"/>
      <c r="Q2668" s="63"/>
      <c r="R2668" s="63"/>
      <c r="S2668" s="63"/>
      <c r="T2668" s="63"/>
      <c r="U2668" s="34" t="str">
        <f>IFERROR(INDEX('[3]5.Grup_T'!$G$4:$G$22,MATCH('6.Turtas'!E2668,'[3]5.Grup_T'!$E$4:$E$22,0)),"0")</f>
        <v>0</v>
      </c>
      <c r="V2668" s="35">
        <f t="shared" si="577"/>
        <v>0</v>
      </c>
      <c r="W2668" s="35">
        <f>IF(NOT(ISBLANK(H2668)),(12-DATEDIF(H2668,'[3]1.Pradzia'!$D$13,"m")),0)</f>
        <v>0</v>
      </c>
      <c r="X2668" s="35">
        <f t="shared" si="578"/>
        <v>0</v>
      </c>
      <c r="Y2668" s="35">
        <f t="shared" si="574"/>
        <v>0</v>
      </c>
      <c r="Z2668" s="35">
        <f t="shared" si="586"/>
        <v>0</v>
      </c>
      <c r="AA2668" s="36">
        <f t="shared" si="579"/>
        <v>0</v>
      </c>
      <c r="AB2668" s="36">
        <f t="shared" si="580"/>
        <v>0</v>
      </c>
      <c r="AC2668" s="37">
        <f t="shared" si="581"/>
        <v>0</v>
      </c>
      <c r="AD2668" s="35">
        <f>IF(OR(YEAR(G2668)&lt;2019,O2668="X"),0,IF(ISBLANK(H2668),DATEDIF(G2668,'[3]1.Pradzia'!$D$13,"M"),DATEDIF(G2668,H2668,"m")))</f>
        <v>0</v>
      </c>
      <c r="AE2668" s="37">
        <f>IF(E2668='[3]5.Grup_T'!$E$20,0,IF(AD2668&lt;&gt;0,M2668/V2668*MIN(12,AD2668),0))</f>
        <v>0</v>
      </c>
      <c r="AF2668" s="37">
        <f t="shared" si="582"/>
        <v>0</v>
      </c>
      <c r="AG2668" s="37">
        <f t="shared" si="583"/>
        <v>0</v>
      </c>
      <c r="AH2668" s="37">
        <f t="shared" si="584"/>
        <v>0</v>
      </c>
      <c r="AI2668" s="35" t="str">
        <f t="shared" si="585"/>
        <v>Nusidėvėjęs</v>
      </c>
      <c r="AJ2668" s="38" t="str">
        <f>IF(AND(F2668&lt;&gt;[3]Pav.tvarkyklė!$B$12,F2668&lt;&gt;[3]Pav.tvarkyklė!$B$13),"GVTNT","X")</f>
        <v>GVTNT</v>
      </c>
      <c r="AK2668" s="39">
        <f t="shared" si="587"/>
        <v>0</v>
      </c>
      <c r="AL2668" s="41"/>
      <c r="AM2668" s="41"/>
      <c r="AN2668" s="41">
        <f t="shared" si="575"/>
        <v>1900</v>
      </c>
      <c r="AO2668" s="41"/>
      <c r="AP2668" s="41"/>
      <c r="AQ2668" s="41"/>
      <c r="AR2668" s="42"/>
      <c r="AS2668" s="42"/>
      <c r="AU2668" s="43">
        <f t="shared" si="576"/>
        <v>0</v>
      </c>
    </row>
    <row r="2669" spans="1:47" ht="15" customHeight="1" x14ac:dyDescent="0.25">
      <c r="A2669" s="11"/>
      <c r="B2669" s="19">
        <v>2838</v>
      </c>
      <c r="C2669" s="74"/>
      <c r="D2669" s="77"/>
      <c r="E2669" s="75"/>
      <c r="F2669" s="78"/>
      <c r="G2669" s="80"/>
      <c r="H2669" s="49"/>
      <c r="I2669" s="79"/>
      <c r="J2669" s="27"/>
      <c r="K2669" s="27"/>
      <c r="L2669" s="79"/>
      <c r="M2669" s="81"/>
      <c r="N2669" s="29">
        <v>0</v>
      </c>
      <c r="O2669" s="30" t="str">
        <f>IF(G2669&lt;=$N$2,"",IF(F2669=[3]Pav.tvarkyklė!$B$13,"",IF(ISBLANK(R2669),"X","")))</f>
        <v/>
      </c>
      <c r="P2669" s="91"/>
      <c r="Q2669" s="63"/>
      <c r="R2669" s="63"/>
      <c r="S2669" s="63"/>
      <c r="T2669" s="63"/>
      <c r="U2669" s="34" t="str">
        <f>IFERROR(INDEX('[3]5.Grup_T'!$G$4:$G$22,MATCH('6.Turtas'!E2669,'[3]5.Grup_T'!$E$4:$E$22,0)),"0")</f>
        <v>0</v>
      </c>
      <c r="V2669" s="35">
        <f t="shared" si="577"/>
        <v>0</v>
      </c>
      <c r="W2669" s="35">
        <f>IF(NOT(ISBLANK(H2669)),(12-DATEDIF(H2669,'[3]1.Pradzia'!$D$13,"m")),0)</f>
        <v>0</v>
      </c>
      <c r="X2669" s="35">
        <f t="shared" si="578"/>
        <v>0</v>
      </c>
      <c r="Y2669" s="35">
        <f t="shared" si="574"/>
        <v>0</v>
      </c>
      <c r="Z2669" s="35">
        <f t="shared" si="586"/>
        <v>0</v>
      </c>
      <c r="AA2669" s="36">
        <f t="shared" si="579"/>
        <v>0</v>
      </c>
      <c r="AB2669" s="36">
        <f t="shared" si="580"/>
        <v>0</v>
      </c>
      <c r="AC2669" s="37">
        <f t="shared" si="581"/>
        <v>0</v>
      </c>
      <c r="AD2669" s="35">
        <f>IF(OR(YEAR(G2669)&lt;2019,O2669="X"),0,IF(ISBLANK(H2669),DATEDIF(G2669,'[3]1.Pradzia'!$D$13,"M"),DATEDIF(G2669,H2669,"m")))</f>
        <v>0</v>
      </c>
      <c r="AE2669" s="37">
        <f>IF(E2669='[3]5.Grup_T'!$E$20,0,IF(AD2669&lt;&gt;0,M2669/V2669*MIN(12,AD2669),0))</f>
        <v>0</v>
      </c>
      <c r="AF2669" s="37">
        <f t="shared" si="582"/>
        <v>0</v>
      </c>
      <c r="AG2669" s="37">
        <f t="shared" si="583"/>
        <v>0</v>
      </c>
      <c r="AH2669" s="37">
        <f t="shared" si="584"/>
        <v>0</v>
      </c>
      <c r="AI2669" s="35" t="str">
        <f t="shared" si="585"/>
        <v>Nusidėvėjęs</v>
      </c>
      <c r="AJ2669" s="38" t="str">
        <f>IF(AND(F2669&lt;&gt;[3]Pav.tvarkyklė!$B$12,F2669&lt;&gt;[3]Pav.tvarkyklė!$B$13),"GVTNT","X")</f>
        <v>GVTNT</v>
      </c>
      <c r="AK2669" s="39">
        <f t="shared" si="587"/>
        <v>0</v>
      </c>
      <c r="AL2669" s="41"/>
      <c r="AM2669" s="41"/>
      <c r="AN2669" s="41">
        <f t="shared" si="575"/>
        <v>1900</v>
      </c>
      <c r="AO2669" s="41"/>
      <c r="AP2669" s="41"/>
      <c r="AQ2669" s="41"/>
      <c r="AR2669" s="42"/>
      <c r="AS2669" s="42"/>
      <c r="AU2669" s="43">
        <f t="shared" si="576"/>
        <v>0</v>
      </c>
    </row>
    <row r="2670" spans="1:47" ht="15" customHeight="1" x14ac:dyDescent="0.25">
      <c r="A2670" s="11"/>
      <c r="B2670" s="19">
        <v>2839</v>
      </c>
      <c r="C2670" s="74"/>
      <c r="D2670" s="77"/>
      <c r="E2670" s="75"/>
      <c r="F2670" s="78"/>
      <c r="G2670" s="80"/>
      <c r="H2670" s="49"/>
      <c r="I2670" s="79"/>
      <c r="J2670" s="27"/>
      <c r="K2670" s="27"/>
      <c r="L2670" s="79"/>
      <c r="M2670" s="81"/>
      <c r="N2670" s="29">
        <v>0</v>
      </c>
      <c r="O2670" s="30" t="str">
        <f>IF(G2670&lt;=$N$2,"",IF(F2670=[3]Pav.tvarkyklė!$B$13,"",IF(ISBLANK(R2670),"X","")))</f>
        <v/>
      </c>
      <c r="P2670" s="91"/>
      <c r="Q2670" s="63"/>
      <c r="R2670" s="63"/>
      <c r="S2670" s="63"/>
      <c r="T2670" s="63"/>
      <c r="U2670" s="34" t="str">
        <f>IFERROR(INDEX('[3]5.Grup_T'!$G$4:$G$22,MATCH('6.Turtas'!E2670,'[3]5.Grup_T'!$E$4:$E$22,0)),"0")</f>
        <v>0</v>
      </c>
      <c r="V2670" s="35">
        <f t="shared" si="577"/>
        <v>0</v>
      </c>
      <c r="W2670" s="35">
        <f>IF(NOT(ISBLANK(H2670)),(12-DATEDIF(H2670,'[3]1.Pradzia'!$D$13,"m")),0)</f>
        <v>0</v>
      </c>
      <c r="X2670" s="35">
        <f t="shared" si="578"/>
        <v>0</v>
      </c>
      <c r="Y2670" s="35">
        <f t="shared" si="574"/>
        <v>0</v>
      </c>
      <c r="Z2670" s="35">
        <f t="shared" si="586"/>
        <v>0</v>
      </c>
      <c r="AA2670" s="36">
        <f t="shared" si="579"/>
        <v>0</v>
      </c>
      <c r="AB2670" s="36">
        <f t="shared" si="580"/>
        <v>0</v>
      </c>
      <c r="AC2670" s="37">
        <f t="shared" si="581"/>
        <v>0</v>
      </c>
      <c r="AD2670" s="35">
        <f>IF(OR(YEAR(G2670)&lt;2019,O2670="X"),0,IF(ISBLANK(H2670),DATEDIF(G2670,'[3]1.Pradzia'!$D$13,"M"),DATEDIF(G2670,H2670,"m")))</f>
        <v>0</v>
      </c>
      <c r="AE2670" s="37">
        <f>IF(E2670='[3]5.Grup_T'!$E$20,0,IF(AD2670&lt;&gt;0,M2670/V2670*MIN(12,AD2670),0))</f>
        <v>0</v>
      </c>
      <c r="AF2670" s="37">
        <f t="shared" si="582"/>
        <v>0</v>
      </c>
      <c r="AG2670" s="37">
        <f t="shared" si="583"/>
        <v>0</v>
      </c>
      <c r="AH2670" s="37">
        <f t="shared" si="584"/>
        <v>0</v>
      </c>
      <c r="AI2670" s="35" t="str">
        <f t="shared" si="585"/>
        <v>Nusidėvėjęs</v>
      </c>
      <c r="AJ2670" s="38" t="str">
        <f>IF(AND(F2670&lt;&gt;[3]Pav.tvarkyklė!$B$12,F2670&lt;&gt;[3]Pav.tvarkyklė!$B$13),"GVTNT","X")</f>
        <v>GVTNT</v>
      </c>
      <c r="AK2670" s="39">
        <f t="shared" si="587"/>
        <v>0</v>
      </c>
      <c r="AL2670" s="41"/>
      <c r="AM2670" s="41"/>
      <c r="AN2670" s="41">
        <f t="shared" si="575"/>
        <v>1900</v>
      </c>
      <c r="AO2670" s="41"/>
      <c r="AP2670" s="41"/>
      <c r="AQ2670" s="41"/>
      <c r="AR2670" s="42"/>
      <c r="AS2670" s="42"/>
      <c r="AU2670" s="43">
        <f t="shared" si="576"/>
        <v>0</v>
      </c>
    </row>
    <row r="2671" spans="1:47" ht="15" customHeight="1" x14ac:dyDescent="0.25">
      <c r="A2671" s="11"/>
      <c r="B2671" s="19">
        <v>2840</v>
      </c>
      <c r="C2671" s="74"/>
      <c r="D2671" s="77"/>
      <c r="E2671" s="75"/>
      <c r="F2671" s="78"/>
      <c r="G2671" s="80"/>
      <c r="H2671" s="49"/>
      <c r="I2671" s="79"/>
      <c r="J2671" s="27"/>
      <c r="K2671" s="27"/>
      <c r="L2671" s="79"/>
      <c r="M2671" s="81"/>
      <c r="N2671" s="29">
        <v>0</v>
      </c>
      <c r="O2671" s="30" t="str">
        <f>IF(G2671&lt;=$N$2,"",IF(F2671=[3]Pav.tvarkyklė!$B$13,"",IF(ISBLANK(R2671),"X","")))</f>
        <v/>
      </c>
      <c r="P2671" s="91"/>
      <c r="Q2671" s="63"/>
      <c r="R2671" s="63"/>
      <c r="S2671" s="63"/>
      <c r="T2671" s="63"/>
      <c r="U2671" s="34" t="str">
        <f>IFERROR(INDEX('[3]5.Grup_T'!$G$4:$G$22,MATCH('6.Turtas'!E2671,'[3]5.Grup_T'!$E$4:$E$22,0)),"0")</f>
        <v>0</v>
      </c>
      <c r="V2671" s="35">
        <f t="shared" si="577"/>
        <v>0</v>
      </c>
      <c r="W2671" s="35">
        <f>IF(NOT(ISBLANK(H2671)),(12-DATEDIF(H2671,'[3]1.Pradzia'!$D$13,"m")),0)</f>
        <v>0</v>
      </c>
      <c r="X2671" s="35">
        <f t="shared" si="578"/>
        <v>0</v>
      </c>
      <c r="Y2671" s="35">
        <f t="shared" si="574"/>
        <v>0</v>
      </c>
      <c r="Z2671" s="35">
        <f t="shared" si="586"/>
        <v>0</v>
      </c>
      <c r="AA2671" s="36">
        <f t="shared" si="579"/>
        <v>0</v>
      </c>
      <c r="AB2671" s="36">
        <f t="shared" si="580"/>
        <v>0</v>
      </c>
      <c r="AC2671" s="37">
        <f t="shared" si="581"/>
        <v>0</v>
      </c>
      <c r="AD2671" s="35">
        <f>IF(OR(YEAR(G2671)&lt;2019,O2671="X"),0,IF(ISBLANK(H2671),DATEDIF(G2671,'[3]1.Pradzia'!$D$13,"M"),DATEDIF(G2671,H2671,"m")))</f>
        <v>0</v>
      </c>
      <c r="AE2671" s="37">
        <f>IF(E2671='[3]5.Grup_T'!$E$20,0,IF(AD2671&lt;&gt;0,M2671/V2671*MIN(12,AD2671),0))</f>
        <v>0</v>
      </c>
      <c r="AF2671" s="37">
        <f t="shared" si="582"/>
        <v>0</v>
      </c>
      <c r="AG2671" s="37">
        <f t="shared" si="583"/>
        <v>0</v>
      </c>
      <c r="AH2671" s="37">
        <f t="shared" si="584"/>
        <v>0</v>
      </c>
      <c r="AI2671" s="35" t="str">
        <f t="shared" si="585"/>
        <v>Nusidėvėjęs</v>
      </c>
      <c r="AJ2671" s="38" t="str">
        <f>IF(AND(F2671&lt;&gt;[3]Pav.tvarkyklė!$B$12,F2671&lt;&gt;[3]Pav.tvarkyklė!$B$13),"GVTNT","X")</f>
        <v>GVTNT</v>
      </c>
      <c r="AK2671" s="39">
        <f t="shared" si="587"/>
        <v>0</v>
      </c>
      <c r="AL2671" s="41"/>
      <c r="AM2671" s="41"/>
      <c r="AN2671" s="41">
        <f t="shared" si="575"/>
        <v>1900</v>
      </c>
      <c r="AO2671" s="41"/>
      <c r="AP2671" s="41"/>
      <c r="AQ2671" s="41"/>
      <c r="AR2671" s="42"/>
      <c r="AS2671" s="42"/>
      <c r="AU2671" s="43">
        <f t="shared" si="576"/>
        <v>0</v>
      </c>
    </row>
    <row r="2672" spans="1:47" ht="15" customHeight="1" x14ac:dyDescent="0.25">
      <c r="A2672" s="11"/>
      <c r="B2672" s="19">
        <v>2841</v>
      </c>
      <c r="C2672" s="74"/>
      <c r="D2672" s="77"/>
      <c r="E2672" s="75"/>
      <c r="F2672" s="78"/>
      <c r="G2672" s="80"/>
      <c r="H2672" s="49"/>
      <c r="I2672" s="79"/>
      <c r="J2672" s="27"/>
      <c r="K2672" s="27"/>
      <c r="L2672" s="79"/>
      <c r="M2672" s="81"/>
      <c r="N2672" s="29">
        <v>0</v>
      </c>
      <c r="O2672" s="30" t="str">
        <f>IF(G2672&lt;=$N$2,"",IF(F2672=[3]Pav.tvarkyklė!$B$13,"",IF(ISBLANK(R2672),"X","")))</f>
        <v/>
      </c>
      <c r="P2672" s="91"/>
      <c r="Q2672" s="63"/>
      <c r="R2672" s="63"/>
      <c r="S2672" s="63"/>
      <c r="T2672" s="63"/>
      <c r="U2672" s="34" t="str">
        <f>IFERROR(INDEX('[3]5.Grup_T'!$G$4:$G$22,MATCH('6.Turtas'!E2672,'[3]5.Grup_T'!$E$4:$E$22,0)),"0")</f>
        <v>0</v>
      </c>
      <c r="V2672" s="35">
        <f t="shared" si="577"/>
        <v>0</v>
      </c>
      <c r="W2672" s="35">
        <f>IF(NOT(ISBLANK(H2672)),(12-DATEDIF(H2672,'[3]1.Pradzia'!$D$13,"m")),0)</f>
        <v>0</v>
      </c>
      <c r="X2672" s="35">
        <f t="shared" si="578"/>
        <v>0</v>
      </c>
      <c r="Y2672" s="35">
        <f t="shared" si="574"/>
        <v>0</v>
      </c>
      <c r="Z2672" s="35">
        <f t="shared" si="586"/>
        <v>0</v>
      </c>
      <c r="AA2672" s="36">
        <f t="shared" si="579"/>
        <v>0</v>
      </c>
      <c r="AB2672" s="36">
        <f t="shared" si="580"/>
        <v>0</v>
      </c>
      <c r="AC2672" s="37">
        <f t="shared" si="581"/>
        <v>0</v>
      </c>
      <c r="AD2672" s="35">
        <f>IF(OR(YEAR(G2672)&lt;2019,O2672="X"),0,IF(ISBLANK(H2672),DATEDIF(G2672,'[3]1.Pradzia'!$D$13,"M"),DATEDIF(G2672,H2672,"m")))</f>
        <v>0</v>
      </c>
      <c r="AE2672" s="37">
        <f>IF(E2672='[3]5.Grup_T'!$E$20,0,IF(AD2672&lt;&gt;0,M2672/V2672*MIN(12,AD2672),0))</f>
        <v>0</v>
      </c>
      <c r="AF2672" s="37">
        <f t="shared" si="582"/>
        <v>0</v>
      </c>
      <c r="AG2672" s="37">
        <f t="shared" si="583"/>
        <v>0</v>
      </c>
      <c r="AH2672" s="37">
        <f t="shared" si="584"/>
        <v>0</v>
      </c>
      <c r="AI2672" s="35" t="str">
        <f t="shared" si="585"/>
        <v>Nusidėvėjęs</v>
      </c>
      <c r="AJ2672" s="38" t="str">
        <f>IF(AND(F2672&lt;&gt;[3]Pav.tvarkyklė!$B$12,F2672&lt;&gt;[3]Pav.tvarkyklė!$B$13),"GVTNT","X")</f>
        <v>GVTNT</v>
      </c>
      <c r="AK2672" s="39">
        <f t="shared" si="587"/>
        <v>0</v>
      </c>
      <c r="AL2672" s="41"/>
      <c r="AM2672" s="41"/>
      <c r="AN2672" s="41">
        <f t="shared" si="575"/>
        <v>1900</v>
      </c>
      <c r="AO2672" s="41"/>
      <c r="AP2672" s="41"/>
      <c r="AQ2672" s="41"/>
      <c r="AR2672" s="42"/>
      <c r="AS2672" s="42"/>
      <c r="AU2672" s="43">
        <f t="shared" si="576"/>
        <v>0</v>
      </c>
    </row>
    <row r="2673" spans="1:47" ht="15" customHeight="1" x14ac:dyDescent="0.25">
      <c r="A2673" s="11"/>
      <c r="B2673" s="19">
        <v>2842</v>
      </c>
      <c r="C2673" s="74"/>
      <c r="D2673" s="77"/>
      <c r="E2673" s="75"/>
      <c r="F2673" s="78"/>
      <c r="G2673" s="80"/>
      <c r="H2673" s="49"/>
      <c r="I2673" s="79"/>
      <c r="J2673" s="27"/>
      <c r="K2673" s="27"/>
      <c r="L2673" s="79"/>
      <c r="M2673" s="81"/>
      <c r="N2673" s="29">
        <v>0</v>
      </c>
      <c r="O2673" s="30" t="str">
        <f>IF(G2673&lt;=$N$2,"",IF(F2673=[3]Pav.tvarkyklė!$B$13,"",IF(ISBLANK(R2673),"X","")))</f>
        <v/>
      </c>
      <c r="P2673" s="91"/>
      <c r="Q2673" s="63"/>
      <c r="R2673" s="63"/>
      <c r="S2673" s="63"/>
      <c r="T2673" s="63"/>
      <c r="U2673" s="34" t="str">
        <f>IFERROR(INDEX('[3]5.Grup_T'!$G$4:$G$22,MATCH('6.Turtas'!E2673,'[3]5.Grup_T'!$E$4:$E$22,0)),"0")</f>
        <v>0</v>
      </c>
      <c r="V2673" s="35">
        <f t="shared" si="577"/>
        <v>0</v>
      </c>
      <c r="W2673" s="35">
        <f>IF(NOT(ISBLANK(H2673)),(12-DATEDIF(H2673,'[3]1.Pradzia'!$D$13,"m")),0)</f>
        <v>0</v>
      </c>
      <c r="X2673" s="35">
        <f t="shared" si="578"/>
        <v>0</v>
      </c>
      <c r="Y2673" s="35">
        <f t="shared" si="574"/>
        <v>0</v>
      </c>
      <c r="Z2673" s="35">
        <f t="shared" si="586"/>
        <v>0</v>
      </c>
      <c r="AA2673" s="36">
        <f t="shared" si="579"/>
        <v>0</v>
      </c>
      <c r="AB2673" s="36">
        <f t="shared" si="580"/>
        <v>0</v>
      </c>
      <c r="AC2673" s="37">
        <f t="shared" si="581"/>
        <v>0</v>
      </c>
      <c r="AD2673" s="35">
        <f>IF(OR(YEAR(G2673)&lt;2019,O2673="X"),0,IF(ISBLANK(H2673),DATEDIF(G2673,'[3]1.Pradzia'!$D$13,"M"),DATEDIF(G2673,H2673,"m")))</f>
        <v>0</v>
      </c>
      <c r="AE2673" s="37">
        <f>IF(E2673='[3]5.Grup_T'!$E$20,0,IF(AD2673&lt;&gt;0,M2673/V2673*MIN(12,AD2673),0))</f>
        <v>0</v>
      </c>
      <c r="AF2673" s="37">
        <f t="shared" si="582"/>
        <v>0</v>
      </c>
      <c r="AG2673" s="37">
        <f t="shared" si="583"/>
        <v>0</v>
      </c>
      <c r="AH2673" s="37">
        <f t="shared" si="584"/>
        <v>0</v>
      </c>
      <c r="AI2673" s="35" t="str">
        <f t="shared" si="585"/>
        <v>Nusidėvėjęs</v>
      </c>
      <c r="AJ2673" s="38" t="str">
        <f>IF(AND(F2673&lt;&gt;[3]Pav.tvarkyklė!$B$12,F2673&lt;&gt;[3]Pav.tvarkyklė!$B$13),"GVTNT","X")</f>
        <v>GVTNT</v>
      </c>
      <c r="AK2673" s="39">
        <f t="shared" si="587"/>
        <v>0</v>
      </c>
      <c r="AL2673" s="41"/>
      <c r="AM2673" s="41"/>
      <c r="AN2673" s="41">
        <f t="shared" si="575"/>
        <v>1900</v>
      </c>
      <c r="AO2673" s="41"/>
      <c r="AP2673" s="41"/>
      <c r="AQ2673" s="41"/>
      <c r="AR2673" s="42"/>
      <c r="AS2673" s="42"/>
      <c r="AU2673" s="43">
        <f t="shared" si="576"/>
        <v>0</v>
      </c>
    </row>
    <row r="2674" spans="1:47" ht="15" customHeight="1" x14ac:dyDescent="0.25">
      <c r="A2674" s="11"/>
      <c r="B2674" s="19">
        <v>2843</v>
      </c>
      <c r="C2674" s="74"/>
      <c r="D2674" s="77"/>
      <c r="E2674" s="75"/>
      <c r="F2674" s="78"/>
      <c r="G2674" s="80"/>
      <c r="H2674" s="49"/>
      <c r="I2674" s="79"/>
      <c r="J2674" s="27"/>
      <c r="K2674" s="27"/>
      <c r="L2674" s="79"/>
      <c r="M2674" s="81"/>
      <c r="N2674" s="29">
        <v>0</v>
      </c>
      <c r="O2674" s="30" t="str">
        <f>IF(G2674&lt;=$N$2,"",IF(F2674=[3]Pav.tvarkyklė!$B$13,"",IF(ISBLANK(R2674),"X","")))</f>
        <v/>
      </c>
      <c r="P2674" s="91"/>
      <c r="Q2674" s="63"/>
      <c r="R2674" s="63"/>
      <c r="S2674" s="63"/>
      <c r="T2674" s="63"/>
      <c r="U2674" s="34" t="str">
        <f>IFERROR(INDEX('[3]5.Grup_T'!$G$4:$G$22,MATCH('6.Turtas'!E2674,'[3]5.Grup_T'!$E$4:$E$22,0)),"0")</f>
        <v>0</v>
      </c>
      <c r="V2674" s="35">
        <f t="shared" si="577"/>
        <v>0</v>
      </c>
      <c r="W2674" s="35">
        <f>IF(NOT(ISBLANK(H2674)),(12-DATEDIF(H2674,'[3]1.Pradzia'!$D$13,"m")),0)</f>
        <v>0</v>
      </c>
      <c r="X2674" s="35">
        <f t="shared" si="578"/>
        <v>0</v>
      </c>
      <c r="Y2674" s="35">
        <f t="shared" si="574"/>
        <v>0</v>
      </c>
      <c r="Z2674" s="35">
        <f t="shared" si="586"/>
        <v>0</v>
      </c>
      <c r="AA2674" s="36">
        <f t="shared" si="579"/>
        <v>0</v>
      </c>
      <c r="AB2674" s="36">
        <f t="shared" si="580"/>
        <v>0</v>
      </c>
      <c r="AC2674" s="37">
        <f t="shared" si="581"/>
        <v>0</v>
      </c>
      <c r="AD2674" s="35">
        <f>IF(OR(YEAR(G2674)&lt;2019,O2674="X"),0,IF(ISBLANK(H2674),DATEDIF(G2674,'[3]1.Pradzia'!$D$13,"M"),DATEDIF(G2674,H2674,"m")))</f>
        <v>0</v>
      </c>
      <c r="AE2674" s="37">
        <f>IF(E2674='[3]5.Grup_T'!$E$20,0,IF(AD2674&lt;&gt;0,M2674/V2674*MIN(12,AD2674),0))</f>
        <v>0</v>
      </c>
      <c r="AF2674" s="37">
        <f t="shared" si="582"/>
        <v>0</v>
      </c>
      <c r="AG2674" s="37">
        <f t="shared" si="583"/>
        <v>0</v>
      </c>
      <c r="AH2674" s="37">
        <f t="shared" si="584"/>
        <v>0</v>
      </c>
      <c r="AI2674" s="35" t="str">
        <f t="shared" si="585"/>
        <v>Nusidėvėjęs</v>
      </c>
      <c r="AJ2674" s="38" t="str">
        <f>IF(AND(F2674&lt;&gt;[3]Pav.tvarkyklė!$B$12,F2674&lt;&gt;[3]Pav.tvarkyklė!$B$13),"GVTNT","X")</f>
        <v>GVTNT</v>
      </c>
      <c r="AK2674" s="39">
        <f t="shared" si="587"/>
        <v>0</v>
      </c>
      <c r="AL2674" s="41"/>
      <c r="AM2674" s="41"/>
      <c r="AN2674" s="41">
        <f t="shared" si="575"/>
        <v>1900</v>
      </c>
      <c r="AO2674" s="41"/>
      <c r="AP2674" s="41"/>
      <c r="AQ2674" s="41"/>
      <c r="AR2674" s="42"/>
      <c r="AS2674" s="42"/>
      <c r="AU2674" s="43">
        <f t="shared" si="576"/>
        <v>0</v>
      </c>
    </row>
    <row r="2675" spans="1:47" ht="15" customHeight="1" x14ac:dyDescent="0.25">
      <c r="A2675" s="11"/>
      <c r="B2675" s="19">
        <v>2844</v>
      </c>
      <c r="C2675" s="74"/>
      <c r="D2675" s="77"/>
      <c r="E2675" s="75"/>
      <c r="F2675" s="78"/>
      <c r="G2675" s="80"/>
      <c r="H2675" s="49"/>
      <c r="I2675" s="79"/>
      <c r="J2675" s="27"/>
      <c r="K2675" s="27"/>
      <c r="L2675" s="79"/>
      <c r="M2675" s="81"/>
      <c r="N2675" s="29">
        <v>0</v>
      </c>
      <c r="O2675" s="30" t="str">
        <f>IF(G2675&lt;=$N$2,"",IF(F2675=[3]Pav.tvarkyklė!$B$13,"",IF(ISBLANK(R2675),"X","")))</f>
        <v/>
      </c>
      <c r="P2675" s="91"/>
      <c r="Q2675" s="63"/>
      <c r="R2675" s="63"/>
      <c r="S2675" s="63"/>
      <c r="T2675" s="63"/>
      <c r="U2675" s="34" t="str">
        <f>IFERROR(INDEX('[3]5.Grup_T'!$G$4:$G$22,MATCH('6.Turtas'!E2675,'[3]5.Grup_T'!$E$4:$E$22,0)),"0")</f>
        <v>0</v>
      </c>
      <c r="V2675" s="35">
        <f t="shared" si="577"/>
        <v>0</v>
      </c>
      <c r="W2675" s="35">
        <f>IF(NOT(ISBLANK(H2675)),(12-DATEDIF(H2675,'[3]1.Pradzia'!$D$13,"m")),0)</f>
        <v>0</v>
      </c>
      <c r="X2675" s="35">
        <f t="shared" si="578"/>
        <v>0</v>
      </c>
      <c r="Y2675" s="35">
        <f t="shared" si="574"/>
        <v>0</v>
      </c>
      <c r="Z2675" s="35">
        <f t="shared" si="586"/>
        <v>0</v>
      </c>
      <c r="AA2675" s="36">
        <f t="shared" si="579"/>
        <v>0</v>
      </c>
      <c r="AB2675" s="36">
        <f t="shared" si="580"/>
        <v>0</v>
      </c>
      <c r="AC2675" s="37">
        <f t="shared" si="581"/>
        <v>0</v>
      </c>
      <c r="AD2675" s="35">
        <f>IF(OR(YEAR(G2675)&lt;2019,O2675="X"),0,IF(ISBLANK(H2675),DATEDIF(G2675,'[3]1.Pradzia'!$D$13,"M"),DATEDIF(G2675,H2675,"m")))</f>
        <v>0</v>
      </c>
      <c r="AE2675" s="37">
        <f>IF(E2675='[3]5.Grup_T'!$E$20,0,IF(AD2675&lt;&gt;0,M2675/V2675*MIN(12,AD2675),0))</f>
        <v>0</v>
      </c>
      <c r="AF2675" s="37">
        <f t="shared" si="582"/>
        <v>0</v>
      </c>
      <c r="AG2675" s="37">
        <f t="shared" si="583"/>
        <v>0</v>
      </c>
      <c r="AH2675" s="37">
        <f t="shared" si="584"/>
        <v>0</v>
      </c>
      <c r="AI2675" s="35" t="str">
        <f t="shared" si="585"/>
        <v>Nusidėvėjęs</v>
      </c>
      <c r="AJ2675" s="38" t="str">
        <f>IF(AND(F2675&lt;&gt;[3]Pav.tvarkyklė!$B$12,F2675&lt;&gt;[3]Pav.tvarkyklė!$B$13),"GVTNT","X")</f>
        <v>GVTNT</v>
      </c>
      <c r="AK2675" s="39">
        <f t="shared" si="587"/>
        <v>0</v>
      </c>
      <c r="AL2675" s="41"/>
      <c r="AM2675" s="41"/>
      <c r="AN2675" s="41">
        <f t="shared" si="575"/>
        <v>1900</v>
      </c>
      <c r="AO2675" s="41"/>
      <c r="AP2675" s="41"/>
      <c r="AQ2675" s="41"/>
      <c r="AR2675" s="42"/>
      <c r="AS2675" s="42"/>
      <c r="AU2675" s="43">
        <f t="shared" si="576"/>
        <v>0</v>
      </c>
    </row>
    <row r="2676" spans="1:47" ht="15" customHeight="1" x14ac:dyDescent="0.25">
      <c r="A2676" s="11"/>
      <c r="B2676" s="19">
        <v>2845</v>
      </c>
      <c r="C2676" s="74"/>
      <c r="D2676" s="77"/>
      <c r="E2676" s="75"/>
      <c r="F2676" s="78"/>
      <c r="G2676" s="80"/>
      <c r="H2676" s="49"/>
      <c r="I2676" s="79"/>
      <c r="J2676" s="27"/>
      <c r="K2676" s="27"/>
      <c r="L2676" s="79"/>
      <c r="M2676" s="81"/>
      <c r="N2676" s="29">
        <v>0</v>
      </c>
      <c r="O2676" s="30" t="str">
        <f>IF(G2676&lt;=$N$2,"",IF(F2676=[3]Pav.tvarkyklė!$B$13,"",IF(ISBLANK(R2676),"X","")))</f>
        <v/>
      </c>
      <c r="P2676" s="91"/>
      <c r="Q2676" s="63"/>
      <c r="R2676" s="63"/>
      <c r="S2676" s="63"/>
      <c r="T2676" s="63"/>
      <c r="U2676" s="34" t="str">
        <f>IFERROR(INDEX('[3]5.Grup_T'!$G$4:$G$22,MATCH('6.Turtas'!E2676,'[3]5.Grup_T'!$E$4:$E$22,0)),"0")</f>
        <v>0</v>
      </c>
      <c r="V2676" s="35">
        <f t="shared" si="577"/>
        <v>0</v>
      </c>
      <c r="W2676" s="35">
        <f>IF(NOT(ISBLANK(H2676)),(12-DATEDIF(H2676,'[3]1.Pradzia'!$D$13,"m")),0)</f>
        <v>0</v>
      </c>
      <c r="X2676" s="35">
        <f t="shared" si="578"/>
        <v>0</v>
      </c>
      <c r="Y2676" s="35">
        <f t="shared" si="574"/>
        <v>0</v>
      </c>
      <c r="Z2676" s="35">
        <f t="shared" si="586"/>
        <v>0</v>
      </c>
      <c r="AA2676" s="36">
        <f t="shared" si="579"/>
        <v>0</v>
      </c>
      <c r="AB2676" s="36">
        <f t="shared" si="580"/>
        <v>0</v>
      </c>
      <c r="AC2676" s="37">
        <f t="shared" si="581"/>
        <v>0</v>
      </c>
      <c r="AD2676" s="35">
        <f>IF(OR(YEAR(G2676)&lt;2019,O2676="X"),0,IF(ISBLANK(H2676),DATEDIF(G2676,'[3]1.Pradzia'!$D$13,"M"),DATEDIF(G2676,H2676,"m")))</f>
        <v>0</v>
      </c>
      <c r="AE2676" s="37">
        <f>IF(E2676='[3]5.Grup_T'!$E$20,0,IF(AD2676&lt;&gt;0,M2676/V2676*MIN(12,AD2676),0))</f>
        <v>0</v>
      </c>
      <c r="AF2676" s="37">
        <f t="shared" si="582"/>
        <v>0</v>
      </c>
      <c r="AG2676" s="37">
        <f t="shared" si="583"/>
        <v>0</v>
      </c>
      <c r="AH2676" s="37">
        <f t="shared" si="584"/>
        <v>0</v>
      </c>
      <c r="AI2676" s="35" t="str">
        <f t="shared" si="585"/>
        <v>Nusidėvėjęs</v>
      </c>
      <c r="AJ2676" s="38" t="str">
        <f>IF(AND(F2676&lt;&gt;[3]Pav.tvarkyklė!$B$12,F2676&lt;&gt;[3]Pav.tvarkyklė!$B$13),"GVTNT","X")</f>
        <v>GVTNT</v>
      </c>
      <c r="AK2676" s="39">
        <f t="shared" si="587"/>
        <v>0</v>
      </c>
      <c r="AL2676" s="41"/>
      <c r="AM2676" s="41"/>
      <c r="AN2676" s="41">
        <f t="shared" si="575"/>
        <v>1900</v>
      </c>
      <c r="AO2676" s="41"/>
      <c r="AP2676" s="41"/>
      <c r="AQ2676" s="41"/>
      <c r="AR2676" s="42"/>
      <c r="AS2676" s="42"/>
      <c r="AU2676" s="43">
        <f t="shared" si="576"/>
        <v>0</v>
      </c>
    </row>
    <row r="2677" spans="1:47" ht="15" customHeight="1" x14ac:dyDescent="0.25">
      <c r="A2677" s="11"/>
      <c r="B2677" s="19">
        <v>2846</v>
      </c>
      <c r="C2677" s="74"/>
      <c r="D2677" s="77"/>
      <c r="E2677" s="78"/>
      <c r="F2677" s="78"/>
      <c r="G2677" s="80"/>
      <c r="H2677" s="49"/>
      <c r="I2677" s="79"/>
      <c r="J2677" s="27"/>
      <c r="K2677" s="27"/>
      <c r="L2677" s="79"/>
      <c r="M2677" s="81"/>
      <c r="N2677" s="29">
        <v>0</v>
      </c>
      <c r="O2677" s="30" t="str">
        <f>IF(G2677&lt;=$N$2,"",IF(F2677=[3]Pav.tvarkyklė!$B$13,"",IF(ISBLANK(R2677),"X","")))</f>
        <v/>
      </c>
      <c r="P2677" s="91"/>
      <c r="Q2677" s="63"/>
      <c r="R2677" s="63"/>
      <c r="S2677" s="63"/>
      <c r="T2677" s="63"/>
      <c r="U2677" s="34" t="str">
        <f>IFERROR(INDEX('[3]5.Grup_T'!$G$4:$G$22,MATCH('6.Turtas'!E2677,'[3]5.Grup_T'!$E$4:$E$22,0)),"0")</f>
        <v>0</v>
      </c>
      <c r="V2677" s="35">
        <f t="shared" si="577"/>
        <v>0</v>
      </c>
      <c r="W2677" s="35">
        <f>IF(NOT(ISBLANK(H2677)),(12-DATEDIF(H2677,'[3]1.Pradzia'!$D$13,"m")),0)</f>
        <v>0</v>
      </c>
      <c r="X2677" s="35">
        <f t="shared" si="578"/>
        <v>0</v>
      </c>
      <c r="Y2677" s="35">
        <f t="shared" si="574"/>
        <v>0</v>
      </c>
      <c r="Z2677" s="35">
        <f t="shared" si="586"/>
        <v>0</v>
      </c>
      <c r="AA2677" s="36">
        <f t="shared" si="579"/>
        <v>0</v>
      </c>
      <c r="AB2677" s="36">
        <f t="shared" si="580"/>
        <v>0</v>
      </c>
      <c r="AC2677" s="37">
        <f t="shared" si="581"/>
        <v>0</v>
      </c>
      <c r="AD2677" s="35">
        <f>IF(OR(YEAR(G2677)&lt;2019,O2677="X"),0,IF(ISBLANK(H2677),DATEDIF(G2677,'[3]1.Pradzia'!$D$13,"M"),DATEDIF(G2677,H2677,"m")))</f>
        <v>0</v>
      </c>
      <c r="AE2677" s="37">
        <f>IF(E2677='[3]5.Grup_T'!$E$20,0,IF(AD2677&lt;&gt;0,M2677/V2677*MIN(12,AD2677),0))</f>
        <v>0</v>
      </c>
      <c r="AF2677" s="37">
        <f t="shared" si="582"/>
        <v>0</v>
      </c>
      <c r="AG2677" s="37">
        <f t="shared" si="583"/>
        <v>0</v>
      </c>
      <c r="AH2677" s="37">
        <f t="shared" si="584"/>
        <v>0</v>
      </c>
      <c r="AI2677" s="35" t="str">
        <f t="shared" si="585"/>
        <v>Nusidėvėjęs</v>
      </c>
      <c r="AJ2677" s="38" t="str">
        <f>IF(AND(F2677&lt;&gt;[3]Pav.tvarkyklė!$B$12,F2677&lt;&gt;[3]Pav.tvarkyklė!$B$13),"GVTNT","X")</f>
        <v>GVTNT</v>
      </c>
      <c r="AK2677" s="39">
        <f t="shared" si="587"/>
        <v>0</v>
      </c>
      <c r="AL2677" s="41"/>
      <c r="AM2677" s="41"/>
      <c r="AN2677" s="41">
        <f t="shared" si="575"/>
        <v>1900</v>
      </c>
      <c r="AO2677" s="41"/>
      <c r="AP2677" s="41"/>
      <c r="AQ2677" s="41"/>
      <c r="AR2677" s="42"/>
      <c r="AS2677" s="42"/>
      <c r="AU2677" s="43">
        <f t="shared" si="576"/>
        <v>0</v>
      </c>
    </row>
    <row r="2678" spans="1:47" ht="15" customHeight="1" x14ac:dyDescent="0.25">
      <c r="A2678" s="11"/>
      <c r="B2678" s="19">
        <v>2847</v>
      </c>
      <c r="C2678" s="74"/>
      <c r="D2678" s="77"/>
      <c r="E2678" s="75"/>
      <c r="F2678" s="78"/>
      <c r="G2678" s="80"/>
      <c r="H2678" s="49"/>
      <c r="I2678" s="79"/>
      <c r="J2678" s="27"/>
      <c r="K2678" s="27"/>
      <c r="L2678" s="79"/>
      <c r="M2678" s="81"/>
      <c r="N2678" s="29">
        <v>0</v>
      </c>
      <c r="O2678" s="30" t="str">
        <f>IF(G2678&lt;=$N$2,"",IF(F2678=[3]Pav.tvarkyklė!$B$13,"",IF(ISBLANK(R2678),"X","")))</f>
        <v/>
      </c>
      <c r="P2678" s="91"/>
      <c r="Q2678" s="63"/>
      <c r="R2678" s="63"/>
      <c r="S2678" s="63"/>
      <c r="T2678" s="63"/>
      <c r="U2678" s="34" t="str">
        <f>IFERROR(INDEX('[3]5.Grup_T'!$G$4:$G$22,MATCH('6.Turtas'!E2678,'[3]5.Grup_T'!$E$4:$E$22,0)),"0")</f>
        <v>0</v>
      </c>
      <c r="V2678" s="35">
        <f t="shared" si="577"/>
        <v>0</v>
      </c>
      <c r="W2678" s="35">
        <f>IF(NOT(ISBLANK(H2678)),(12-DATEDIF(H2678,'[3]1.Pradzia'!$D$13,"m")),0)</f>
        <v>0</v>
      </c>
      <c r="X2678" s="35">
        <f t="shared" si="578"/>
        <v>0</v>
      </c>
      <c r="Y2678" s="35">
        <f t="shared" si="574"/>
        <v>0</v>
      </c>
      <c r="Z2678" s="35">
        <f t="shared" si="586"/>
        <v>0</v>
      </c>
      <c r="AA2678" s="36">
        <f t="shared" si="579"/>
        <v>0</v>
      </c>
      <c r="AB2678" s="36">
        <f t="shared" si="580"/>
        <v>0</v>
      </c>
      <c r="AC2678" s="37">
        <f t="shared" si="581"/>
        <v>0</v>
      </c>
      <c r="AD2678" s="35">
        <f>IF(OR(YEAR(G2678)&lt;2019,O2678="X"),0,IF(ISBLANK(H2678),DATEDIF(G2678,'[3]1.Pradzia'!$D$13,"M"),DATEDIF(G2678,H2678,"m")))</f>
        <v>0</v>
      </c>
      <c r="AE2678" s="37">
        <f>IF(E2678='[3]5.Grup_T'!$E$20,0,IF(AD2678&lt;&gt;0,M2678/V2678*MIN(12,AD2678),0))</f>
        <v>0</v>
      </c>
      <c r="AF2678" s="37">
        <f t="shared" si="582"/>
        <v>0</v>
      </c>
      <c r="AG2678" s="37">
        <f t="shared" si="583"/>
        <v>0</v>
      </c>
      <c r="AH2678" s="37">
        <f t="shared" si="584"/>
        <v>0</v>
      </c>
      <c r="AI2678" s="35" t="str">
        <f t="shared" si="585"/>
        <v>Nusidėvėjęs</v>
      </c>
      <c r="AJ2678" s="38" t="str">
        <f>IF(AND(F2678&lt;&gt;[3]Pav.tvarkyklė!$B$12,F2678&lt;&gt;[3]Pav.tvarkyklė!$B$13),"GVTNT","X")</f>
        <v>GVTNT</v>
      </c>
      <c r="AK2678" s="39">
        <f t="shared" si="587"/>
        <v>0</v>
      </c>
      <c r="AL2678" s="41"/>
      <c r="AM2678" s="41"/>
      <c r="AN2678" s="41">
        <f t="shared" si="575"/>
        <v>1900</v>
      </c>
      <c r="AO2678" s="41"/>
      <c r="AP2678" s="41"/>
      <c r="AQ2678" s="41"/>
      <c r="AR2678" s="42"/>
      <c r="AS2678" s="42"/>
      <c r="AU2678" s="43">
        <f t="shared" si="576"/>
        <v>0</v>
      </c>
    </row>
    <row r="2679" spans="1:47" ht="15" customHeight="1" x14ac:dyDescent="0.25">
      <c r="A2679" s="11"/>
      <c r="B2679" s="19">
        <v>2848</v>
      </c>
      <c r="C2679" s="74"/>
      <c r="D2679" s="77"/>
      <c r="E2679" s="75"/>
      <c r="F2679" s="78"/>
      <c r="G2679" s="80"/>
      <c r="H2679" s="49"/>
      <c r="I2679" s="79"/>
      <c r="J2679" s="27"/>
      <c r="K2679" s="27"/>
      <c r="L2679" s="79"/>
      <c r="M2679" s="81"/>
      <c r="N2679" s="29">
        <v>0</v>
      </c>
      <c r="O2679" s="30" t="str">
        <f>IF(G2679&lt;=$N$2,"",IF(F2679=[3]Pav.tvarkyklė!$B$13,"",IF(ISBLANK(R2679),"X","")))</f>
        <v/>
      </c>
      <c r="P2679" s="91"/>
      <c r="Q2679" s="63"/>
      <c r="R2679" s="63"/>
      <c r="S2679" s="63"/>
      <c r="T2679" s="63"/>
      <c r="U2679" s="34" t="str">
        <f>IFERROR(INDEX('[3]5.Grup_T'!$G$4:$G$22,MATCH('6.Turtas'!E2679,'[3]5.Grup_T'!$E$4:$E$22,0)),"0")</f>
        <v>0</v>
      </c>
      <c r="V2679" s="35">
        <f t="shared" si="577"/>
        <v>0</v>
      </c>
      <c r="W2679" s="35">
        <f>IF(NOT(ISBLANK(H2679)),(12-DATEDIF(H2679,'[3]1.Pradzia'!$D$13,"m")),0)</f>
        <v>0</v>
      </c>
      <c r="X2679" s="35">
        <f t="shared" si="578"/>
        <v>0</v>
      </c>
      <c r="Y2679" s="35">
        <f t="shared" ref="Y2679:Y2742" si="588">IF(YEAR(G2679)&gt;=2019,0,IF(Z2679&lt;=0,0,IF(W2679&lt;&gt;0,MIN(W2679,Z2679),MIN(12,Z2679))))</f>
        <v>0</v>
      </c>
      <c r="Z2679" s="35">
        <f t="shared" si="586"/>
        <v>0</v>
      </c>
      <c r="AA2679" s="36">
        <f t="shared" si="579"/>
        <v>0</v>
      </c>
      <c r="AB2679" s="36">
        <f t="shared" si="580"/>
        <v>0</v>
      </c>
      <c r="AC2679" s="37">
        <f t="shared" si="581"/>
        <v>0</v>
      </c>
      <c r="AD2679" s="35">
        <f>IF(OR(YEAR(G2679)&lt;2019,O2679="X"),0,IF(ISBLANK(H2679),DATEDIF(G2679,'[3]1.Pradzia'!$D$13,"M"),DATEDIF(G2679,H2679,"m")))</f>
        <v>0</v>
      </c>
      <c r="AE2679" s="37">
        <f>IF(E2679='[3]5.Grup_T'!$E$20,0,IF(AD2679&lt;&gt;0,M2679/V2679*MIN(12,AD2679),0))</f>
        <v>0</v>
      </c>
      <c r="AF2679" s="37">
        <f t="shared" si="582"/>
        <v>0</v>
      </c>
      <c r="AG2679" s="37">
        <f t="shared" si="583"/>
        <v>0</v>
      </c>
      <c r="AH2679" s="37">
        <f t="shared" si="584"/>
        <v>0</v>
      </c>
      <c r="AI2679" s="35" t="str">
        <f t="shared" si="585"/>
        <v>Nusidėvėjęs</v>
      </c>
      <c r="AJ2679" s="38" t="str">
        <f>IF(AND(F2679&lt;&gt;[3]Pav.tvarkyklė!$B$12,F2679&lt;&gt;[3]Pav.tvarkyklė!$B$13),"GVTNT","X")</f>
        <v>GVTNT</v>
      </c>
      <c r="AK2679" s="39">
        <f t="shared" si="587"/>
        <v>0</v>
      </c>
      <c r="AL2679" s="41"/>
      <c r="AM2679" s="41"/>
      <c r="AN2679" s="41">
        <f t="shared" si="575"/>
        <v>1900</v>
      </c>
      <c r="AO2679" s="41"/>
      <c r="AP2679" s="41"/>
      <c r="AQ2679" s="41"/>
      <c r="AR2679" s="42"/>
      <c r="AS2679" s="42"/>
      <c r="AU2679" s="43">
        <f t="shared" si="576"/>
        <v>0</v>
      </c>
    </row>
    <row r="2680" spans="1:47" ht="15" customHeight="1" x14ac:dyDescent="0.25">
      <c r="A2680" s="11"/>
      <c r="B2680" s="19">
        <v>2849</v>
      </c>
      <c r="C2680" s="74"/>
      <c r="D2680" s="77"/>
      <c r="E2680" s="75"/>
      <c r="F2680" s="78"/>
      <c r="G2680" s="80"/>
      <c r="H2680" s="49"/>
      <c r="I2680" s="79"/>
      <c r="J2680" s="27"/>
      <c r="K2680" s="27"/>
      <c r="L2680" s="79"/>
      <c r="M2680" s="81"/>
      <c r="N2680" s="29">
        <v>0</v>
      </c>
      <c r="O2680" s="30" t="str">
        <f>IF(G2680&lt;=$N$2,"",IF(F2680=[3]Pav.tvarkyklė!$B$13,"",IF(ISBLANK(R2680),"X","")))</f>
        <v/>
      </c>
      <c r="P2680" s="91"/>
      <c r="Q2680" s="63"/>
      <c r="R2680" s="63"/>
      <c r="S2680" s="63"/>
      <c r="T2680" s="63"/>
      <c r="U2680" s="34" t="str">
        <f>IFERROR(INDEX('[3]5.Grup_T'!$G$4:$G$22,MATCH('6.Turtas'!E2680,'[3]5.Grup_T'!$E$4:$E$22,0)),"0")</f>
        <v>0</v>
      </c>
      <c r="V2680" s="35">
        <f t="shared" si="577"/>
        <v>0</v>
      </c>
      <c r="W2680" s="35">
        <f>IF(NOT(ISBLANK(H2680)),(12-DATEDIF(H2680,'[3]1.Pradzia'!$D$13,"m")),0)</f>
        <v>0</v>
      </c>
      <c r="X2680" s="35">
        <f t="shared" si="578"/>
        <v>0</v>
      </c>
      <c r="Y2680" s="35">
        <f t="shared" si="588"/>
        <v>0</v>
      </c>
      <c r="Z2680" s="35">
        <f t="shared" si="586"/>
        <v>0</v>
      </c>
      <c r="AA2680" s="36">
        <f t="shared" si="579"/>
        <v>0</v>
      </c>
      <c r="AB2680" s="36">
        <f t="shared" si="580"/>
        <v>0</v>
      </c>
      <c r="AC2680" s="37">
        <f t="shared" si="581"/>
        <v>0</v>
      </c>
      <c r="AD2680" s="35">
        <f>IF(OR(YEAR(G2680)&lt;2019,O2680="X"),0,IF(ISBLANK(H2680),DATEDIF(G2680,'[3]1.Pradzia'!$D$13,"M"),DATEDIF(G2680,H2680,"m")))</f>
        <v>0</v>
      </c>
      <c r="AE2680" s="37">
        <f>IF(E2680='[3]5.Grup_T'!$E$20,0,IF(AD2680&lt;&gt;0,M2680/V2680*MIN(12,AD2680),0))</f>
        <v>0</v>
      </c>
      <c r="AF2680" s="37">
        <f t="shared" si="582"/>
        <v>0</v>
      </c>
      <c r="AG2680" s="37">
        <f t="shared" si="583"/>
        <v>0</v>
      </c>
      <c r="AH2680" s="37">
        <f t="shared" si="584"/>
        <v>0</v>
      </c>
      <c r="AI2680" s="35" t="str">
        <f t="shared" si="585"/>
        <v>Nusidėvėjęs</v>
      </c>
      <c r="AJ2680" s="38" t="str">
        <f>IF(AND(F2680&lt;&gt;[3]Pav.tvarkyklė!$B$12,F2680&lt;&gt;[3]Pav.tvarkyklė!$B$13),"GVTNT","X")</f>
        <v>GVTNT</v>
      </c>
      <c r="AK2680" s="39">
        <f t="shared" si="587"/>
        <v>0</v>
      </c>
      <c r="AL2680" s="41"/>
      <c r="AM2680" s="41"/>
      <c r="AN2680" s="41">
        <f t="shared" si="575"/>
        <v>1900</v>
      </c>
      <c r="AO2680" s="41"/>
      <c r="AP2680" s="41"/>
      <c r="AQ2680" s="41"/>
      <c r="AR2680" s="42"/>
      <c r="AS2680" s="42"/>
      <c r="AU2680" s="43">
        <f t="shared" si="576"/>
        <v>0</v>
      </c>
    </row>
    <row r="2681" spans="1:47" ht="15" customHeight="1" x14ac:dyDescent="0.25">
      <c r="A2681" s="11"/>
      <c r="B2681" s="19">
        <v>2850</v>
      </c>
      <c r="C2681" s="74"/>
      <c r="D2681" s="77"/>
      <c r="E2681" s="78"/>
      <c r="F2681" s="78"/>
      <c r="G2681" s="80"/>
      <c r="H2681" s="49"/>
      <c r="I2681" s="79"/>
      <c r="J2681" s="27"/>
      <c r="K2681" s="27"/>
      <c r="L2681" s="79"/>
      <c r="M2681" s="81"/>
      <c r="N2681" s="29">
        <v>0</v>
      </c>
      <c r="O2681" s="30" t="str">
        <f>IF(G2681&lt;=$N$2,"",IF(F2681=[3]Pav.tvarkyklė!$B$13,"",IF(ISBLANK(R2681),"X","")))</f>
        <v/>
      </c>
      <c r="P2681" s="91"/>
      <c r="Q2681" s="63"/>
      <c r="R2681" s="63"/>
      <c r="S2681" s="63"/>
      <c r="T2681" s="63"/>
      <c r="U2681" s="34" t="str">
        <f>IFERROR(INDEX('[3]5.Grup_T'!$G$4:$G$22,MATCH('6.Turtas'!E2681,'[3]5.Grup_T'!$E$4:$E$22,0)),"0")</f>
        <v>0</v>
      </c>
      <c r="V2681" s="35">
        <f t="shared" si="577"/>
        <v>0</v>
      </c>
      <c r="W2681" s="35">
        <f>IF(NOT(ISBLANK(H2681)),(12-DATEDIF(H2681,'[3]1.Pradzia'!$D$13,"m")),0)</f>
        <v>0</v>
      </c>
      <c r="X2681" s="35">
        <f t="shared" si="578"/>
        <v>0</v>
      </c>
      <c r="Y2681" s="35">
        <f t="shared" si="588"/>
        <v>0</v>
      </c>
      <c r="Z2681" s="35">
        <f t="shared" si="586"/>
        <v>0</v>
      </c>
      <c r="AA2681" s="36">
        <f t="shared" si="579"/>
        <v>0</v>
      </c>
      <c r="AB2681" s="36">
        <f t="shared" si="580"/>
        <v>0</v>
      </c>
      <c r="AC2681" s="37">
        <f t="shared" si="581"/>
        <v>0</v>
      </c>
      <c r="AD2681" s="35">
        <f>IF(OR(YEAR(G2681)&lt;2019,O2681="X"),0,IF(ISBLANK(H2681),DATEDIF(G2681,'[3]1.Pradzia'!$D$13,"M"),DATEDIF(G2681,H2681,"m")))</f>
        <v>0</v>
      </c>
      <c r="AE2681" s="37">
        <f>IF(E2681='[3]5.Grup_T'!$E$20,0,IF(AD2681&lt;&gt;0,M2681/V2681*MIN(12,AD2681),0))</f>
        <v>0</v>
      </c>
      <c r="AF2681" s="37">
        <f t="shared" si="582"/>
        <v>0</v>
      </c>
      <c r="AG2681" s="37">
        <f t="shared" si="583"/>
        <v>0</v>
      </c>
      <c r="AH2681" s="37">
        <f t="shared" si="584"/>
        <v>0</v>
      </c>
      <c r="AI2681" s="35" t="str">
        <f t="shared" si="585"/>
        <v>Nusidėvėjęs</v>
      </c>
      <c r="AJ2681" s="38" t="str">
        <f>IF(AND(F2681&lt;&gt;[3]Pav.tvarkyklė!$B$12,F2681&lt;&gt;[3]Pav.tvarkyklė!$B$13),"GVTNT","X")</f>
        <v>GVTNT</v>
      </c>
      <c r="AK2681" s="39">
        <f t="shared" si="587"/>
        <v>0</v>
      </c>
      <c r="AL2681" s="41"/>
      <c r="AM2681" s="41"/>
      <c r="AN2681" s="41">
        <f t="shared" si="575"/>
        <v>1900</v>
      </c>
      <c r="AO2681" s="41"/>
      <c r="AP2681" s="41"/>
      <c r="AQ2681" s="41"/>
      <c r="AR2681" s="42"/>
      <c r="AS2681" s="42"/>
      <c r="AU2681" s="43">
        <f t="shared" si="576"/>
        <v>0</v>
      </c>
    </row>
    <row r="2682" spans="1:47" ht="15" customHeight="1" x14ac:dyDescent="0.25">
      <c r="A2682" s="11"/>
      <c r="B2682" s="19">
        <v>2851</v>
      </c>
      <c r="C2682" s="74"/>
      <c r="D2682" s="77"/>
      <c r="E2682" s="78"/>
      <c r="F2682" s="78"/>
      <c r="G2682" s="80"/>
      <c r="H2682" s="49"/>
      <c r="I2682" s="79"/>
      <c r="J2682" s="27"/>
      <c r="K2682" s="27"/>
      <c r="L2682" s="79"/>
      <c r="M2682" s="81"/>
      <c r="N2682" s="29">
        <v>0</v>
      </c>
      <c r="O2682" s="30" t="str">
        <f>IF(G2682&lt;=$N$2,"",IF(F2682=[3]Pav.tvarkyklė!$B$13,"",IF(ISBLANK(R2682),"X","")))</f>
        <v/>
      </c>
      <c r="P2682" s="91"/>
      <c r="Q2682" s="63"/>
      <c r="R2682" s="63"/>
      <c r="S2682" s="63"/>
      <c r="T2682" s="63"/>
      <c r="U2682" s="34" t="str">
        <f>IFERROR(INDEX('[3]5.Grup_T'!$G$4:$G$22,MATCH('6.Turtas'!E2682,'[3]5.Grup_T'!$E$4:$E$22,0)),"0")</f>
        <v>0</v>
      </c>
      <c r="V2682" s="35">
        <f t="shared" si="577"/>
        <v>0</v>
      </c>
      <c r="W2682" s="35">
        <f>IF(NOT(ISBLANK(H2682)),(12-DATEDIF(H2682,'[3]1.Pradzia'!$D$13,"m")),0)</f>
        <v>0</v>
      </c>
      <c r="X2682" s="35">
        <f t="shared" si="578"/>
        <v>0</v>
      </c>
      <c r="Y2682" s="35">
        <f t="shared" si="588"/>
        <v>0</v>
      </c>
      <c r="Z2682" s="35">
        <f t="shared" si="586"/>
        <v>0</v>
      </c>
      <c r="AA2682" s="36">
        <f t="shared" si="579"/>
        <v>0</v>
      </c>
      <c r="AB2682" s="36">
        <f t="shared" si="580"/>
        <v>0</v>
      </c>
      <c r="AC2682" s="37">
        <f t="shared" si="581"/>
        <v>0</v>
      </c>
      <c r="AD2682" s="35">
        <f>IF(OR(YEAR(G2682)&lt;2019,O2682="X"),0,IF(ISBLANK(H2682),DATEDIF(G2682,'[3]1.Pradzia'!$D$13,"M"),DATEDIF(G2682,H2682,"m")))</f>
        <v>0</v>
      </c>
      <c r="AE2682" s="37">
        <f>IF(E2682='[3]5.Grup_T'!$E$20,0,IF(AD2682&lt;&gt;0,M2682/V2682*MIN(12,AD2682),0))</f>
        <v>0</v>
      </c>
      <c r="AF2682" s="37">
        <f t="shared" si="582"/>
        <v>0</v>
      </c>
      <c r="AG2682" s="37">
        <f t="shared" si="583"/>
        <v>0</v>
      </c>
      <c r="AH2682" s="37">
        <f t="shared" si="584"/>
        <v>0</v>
      </c>
      <c r="AI2682" s="35" t="str">
        <f t="shared" si="585"/>
        <v>Nusidėvėjęs</v>
      </c>
      <c r="AJ2682" s="38" t="str">
        <f>IF(AND(F2682&lt;&gt;[3]Pav.tvarkyklė!$B$12,F2682&lt;&gt;[3]Pav.tvarkyklė!$B$13),"GVTNT","X")</f>
        <v>GVTNT</v>
      </c>
      <c r="AK2682" s="39">
        <f t="shared" si="587"/>
        <v>0</v>
      </c>
      <c r="AL2682" s="41"/>
      <c r="AM2682" s="41"/>
      <c r="AN2682" s="41">
        <f t="shared" si="575"/>
        <v>1900</v>
      </c>
      <c r="AO2682" s="41"/>
      <c r="AP2682" s="41"/>
      <c r="AQ2682" s="41"/>
      <c r="AR2682" s="42"/>
      <c r="AS2682" s="42"/>
      <c r="AU2682" s="43">
        <f t="shared" si="576"/>
        <v>0</v>
      </c>
    </row>
    <row r="2683" spans="1:47" ht="15" customHeight="1" x14ac:dyDescent="0.25">
      <c r="A2683" s="11"/>
      <c r="B2683" s="19">
        <v>2852</v>
      </c>
      <c r="C2683" s="74"/>
      <c r="D2683" s="77"/>
      <c r="E2683" s="78"/>
      <c r="F2683" s="78"/>
      <c r="G2683" s="80"/>
      <c r="H2683" s="49"/>
      <c r="I2683" s="79"/>
      <c r="J2683" s="27"/>
      <c r="K2683" s="27"/>
      <c r="L2683" s="79"/>
      <c r="M2683" s="81"/>
      <c r="N2683" s="29">
        <v>0</v>
      </c>
      <c r="O2683" s="30" t="str">
        <f>IF(G2683&lt;=$N$2,"",IF(F2683=[3]Pav.tvarkyklė!$B$13,"",IF(ISBLANK(R2683),"X","")))</f>
        <v/>
      </c>
      <c r="P2683" s="91"/>
      <c r="Q2683" s="63"/>
      <c r="R2683" s="63"/>
      <c r="S2683" s="63"/>
      <c r="T2683" s="63"/>
      <c r="U2683" s="34" t="str">
        <f>IFERROR(INDEX('[3]5.Grup_T'!$G$4:$G$22,MATCH('6.Turtas'!E2683,'[3]5.Grup_T'!$E$4:$E$22,0)),"0")</f>
        <v>0</v>
      </c>
      <c r="V2683" s="35">
        <f t="shared" si="577"/>
        <v>0</v>
      </c>
      <c r="W2683" s="35">
        <f>IF(NOT(ISBLANK(H2683)),(12-DATEDIF(H2683,'[3]1.Pradzia'!$D$13,"m")),0)</f>
        <v>0</v>
      </c>
      <c r="X2683" s="35">
        <f t="shared" si="578"/>
        <v>0</v>
      </c>
      <c r="Y2683" s="35">
        <f t="shared" si="588"/>
        <v>0</v>
      </c>
      <c r="Z2683" s="35">
        <f t="shared" si="586"/>
        <v>0</v>
      </c>
      <c r="AA2683" s="36">
        <f t="shared" si="579"/>
        <v>0</v>
      </c>
      <c r="AB2683" s="36">
        <f t="shared" si="580"/>
        <v>0</v>
      </c>
      <c r="AC2683" s="37">
        <f t="shared" si="581"/>
        <v>0</v>
      </c>
      <c r="AD2683" s="35">
        <f>IF(OR(YEAR(G2683)&lt;2019,O2683="X"),0,IF(ISBLANK(H2683),DATEDIF(G2683,'[3]1.Pradzia'!$D$13,"M"),DATEDIF(G2683,H2683,"m")))</f>
        <v>0</v>
      </c>
      <c r="AE2683" s="37">
        <f>IF(E2683='[3]5.Grup_T'!$E$20,0,IF(AD2683&lt;&gt;0,M2683/V2683*MIN(12,AD2683),0))</f>
        <v>0</v>
      </c>
      <c r="AF2683" s="37">
        <f t="shared" si="582"/>
        <v>0</v>
      </c>
      <c r="AG2683" s="37">
        <f t="shared" si="583"/>
        <v>0</v>
      </c>
      <c r="AH2683" s="37">
        <f t="shared" si="584"/>
        <v>0</v>
      </c>
      <c r="AI2683" s="35" t="str">
        <f t="shared" si="585"/>
        <v>Nusidėvėjęs</v>
      </c>
      <c r="AJ2683" s="38" t="str">
        <f>IF(AND(F2683&lt;&gt;[3]Pav.tvarkyklė!$B$12,F2683&lt;&gt;[3]Pav.tvarkyklė!$B$13),"GVTNT","X")</f>
        <v>GVTNT</v>
      </c>
      <c r="AK2683" s="39">
        <f t="shared" si="587"/>
        <v>0</v>
      </c>
      <c r="AL2683" s="41"/>
      <c r="AM2683" s="41"/>
      <c r="AN2683" s="41">
        <f t="shared" si="575"/>
        <v>1900</v>
      </c>
      <c r="AO2683" s="41"/>
      <c r="AP2683" s="41"/>
      <c r="AQ2683" s="41"/>
      <c r="AR2683" s="42"/>
      <c r="AS2683" s="42"/>
      <c r="AU2683" s="43">
        <f t="shared" si="576"/>
        <v>0</v>
      </c>
    </row>
    <row r="2684" spans="1:47" ht="15" customHeight="1" x14ac:dyDescent="0.25">
      <c r="A2684" s="11"/>
      <c r="B2684" s="19">
        <v>2853</v>
      </c>
      <c r="C2684" s="74"/>
      <c r="D2684" s="77"/>
      <c r="E2684" s="75"/>
      <c r="F2684" s="78"/>
      <c r="G2684" s="80"/>
      <c r="H2684" s="49"/>
      <c r="I2684" s="79"/>
      <c r="J2684" s="27"/>
      <c r="K2684" s="27"/>
      <c r="L2684" s="79"/>
      <c r="M2684" s="81"/>
      <c r="N2684" s="29">
        <v>0</v>
      </c>
      <c r="O2684" s="30" t="str">
        <f>IF(G2684&lt;=$N$2,"",IF(F2684=[3]Pav.tvarkyklė!$B$13,"",IF(ISBLANK(R2684),"X","")))</f>
        <v/>
      </c>
      <c r="P2684" s="91"/>
      <c r="Q2684" s="63"/>
      <c r="R2684" s="63"/>
      <c r="S2684" s="63"/>
      <c r="T2684" s="63"/>
      <c r="U2684" s="34" t="str">
        <f>IFERROR(INDEX('[3]5.Grup_T'!$G$4:$G$22,MATCH('6.Turtas'!E2684,'[3]5.Grup_T'!$E$4:$E$22,0)),"0")</f>
        <v>0</v>
      </c>
      <c r="V2684" s="35">
        <f t="shared" si="577"/>
        <v>0</v>
      </c>
      <c r="W2684" s="35">
        <f>IF(NOT(ISBLANK(H2684)),(12-DATEDIF(H2684,'[3]1.Pradzia'!$D$13,"m")),0)</f>
        <v>0</v>
      </c>
      <c r="X2684" s="35">
        <f t="shared" si="578"/>
        <v>0</v>
      </c>
      <c r="Y2684" s="35">
        <f t="shared" si="588"/>
        <v>0</v>
      </c>
      <c r="Z2684" s="35">
        <f t="shared" si="586"/>
        <v>0</v>
      </c>
      <c r="AA2684" s="36">
        <f t="shared" si="579"/>
        <v>0</v>
      </c>
      <c r="AB2684" s="36">
        <f t="shared" si="580"/>
        <v>0</v>
      </c>
      <c r="AC2684" s="37">
        <f t="shared" si="581"/>
        <v>0</v>
      </c>
      <c r="AD2684" s="35">
        <f>IF(OR(YEAR(G2684)&lt;2019,O2684="X"),0,IF(ISBLANK(H2684),DATEDIF(G2684,'[3]1.Pradzia'!$D$13,"M"),DATEDIF(G2684,H2684,"m")))</f>
        <v>0</v>
      </c>
      <c r="AE2684" s="37">
        <f>IF(E2684='[3]5.Grup_T'!$E$20,0,IF(AD2684&lt;&gt;0,M2684/V2684*MIN(12,AD2684),0))</f>
        <v>0</v>
      </c>
      <c r="AF2684" s="37">
        <f t="shared" si="582"/>
        <v>0</v>
      </c>
      <c r="AG2684" s="37">
        <f t="shared" si="583"/>
        <v>0</v>
      </c>
      <c r="AH2684" s="37">
        <f t="shared" si="584"/>
        <v>0</v>
      </c>
      <c r="AI2684" s="35" t="str">
        <f t="shared" si="585"/>
        <v>Nusidėvėjęs</v>
      </c>
      <c r="AJ2684" s="38" t="str">
        <f>IF(AND(F2684&lt;&gt;[3]Pav.tvarkyklė!$B$12,F2684&lt;&gt;[3]Pav.tvarkyklė!$B$13),"GVTNT","X")</f>
        <v>GVTNT</v>
      </c>
      <c r="AK2684" s="39">
        <f t="shared" si="587"/>
        <v>0</v>
      </c>
      <c r="AL2684" s="41"/>
      <c r="AM2684" s="41"/>
      <c r="AN2684" s="41">
        <f t="shared" si="575"/>
        <v>1900</v>
      </c>
      <c r="AO2684" s="41"/>
      <c r="AP2684" s="41"/>
      <c r="AQ2684" s="41"/>
      <c r="AR2684" s="42"/>
      <c r="AS2684" s="42"/>
      <c r="AU2684" s="43">
        <f t="shared" si="576"/>
        <v>0</v>
      </c>
    </row>
    <row r="2685" spans="1:47" ht="15" customHeight="1" x14ac:dyDescent="0.25">
      <c r="A2685" s="11"/>
      <c r="B2685" s="19">
        <v>2854</v>
      </c>
      <c r="C2685" s="74"/>
      <c r="D2685" s="77"/>
      <c r="E2685" s="78"/>
      <c r="F2685" s="78"/>
      <c r="G2685" s="80"/>
      <c r="H2685" s="49"/>
      <c r="I2685" s="79"/>
      <c r="J2685" s="27"/>
      <c r="K2685" s="27"/>
      <c r="L2685" s="79"/>
      <c r="M2685" s="81"/>
      <c r="N2685" s="29">
        <v>0</v>
      </c>
      <c r="O2685" s="30" t="str">
        <f>IF(G2685&lt;=$N$2,"",IF(F2685=[3]Pav.tvarkyklė!$B$13,"",IF(ISBLANK(R2685),"X","")))</f>
        <v/>
      </c>
      <c r="P2685" s="91"/>
      <c r="Q2685" s="63"/>
      <c r="R2685" s="63"/>
      <c r="S2685" s="63"/>
      <c r="T2685" s="63"/>
      <c r="U2685" s="34" t="str">
        <f>IFERROR(INDEX('[3]5.Grup_T'!$G$4:$G$22,MATCH('6.Turtas'!E2685,'[3]5.Grup_T'!$E$4:$E$22,0)),"0")</f>
        <v>0</v>
      </c>
      <c r="V2685" s="35">
        <f t="shared" si="577"/>
        <v>0</v>
      </c>
      <c r="W2685" s="35">
        <f>IF(NOT(ISBLANK(H2685)),(12-DATEDIF(H2685,'[3]1.Pradzia'!$D$13,"m")),0)</f>
        <v>0</v>
      </c>
      <c r="X2685" s="35">
        <f t="shared" si="578"/>
        <v>0</v>
      </c>
      <c r="Y2685" s="35">
        <f t="shared" si="588"/>
        <v>0</v>
      </c>
      <c r="Z2685" s="35">
        <f t="shared" si="586"/>
        <v>0</v>
      </c>
      <c r="AA2685" s="36">
        <f t="shared" si="579"/>
        <v>0</v>
      </c>
      <c r="AB2685" s="36">
        <f t="shared" si="580"/>
        <v>0</v>
      </c>
      <c r="AC2685" s="37">
        <f t="shared" si="581"/>
        <v>0</v>
      </c>
      <c r="AD2685" s="35">
        <f>IF(OR(YEAR(G2685)&lt;2019,O2685="X"),0,IF(ISBLANK(H2685),DATEDIF(G2685,'[3]1.Pradzia'!$D$13,"M"),DATEDIF(G2685,H2685,"m")))</f>
        <v>0</v>
      </c>
      <c r="AE2685" s="37">
        <f>IF(E2685='[3]5.Grup_T'!$E$20,0,IF(AD2685&lt;&gt;0,M2685/V2685*MIN(12,AD2685),0))</f>
        <v>0</v>
      </c>
      <c r="AF2685" s="37">
        <f t="shared" si="582"/>
        <v>0</v>
      </c>
      <c r="AG2685" s="37">
        <f t="shared" si="583"/>
        <v>0</v>
      </c>
      <c r="AH2685" s="37">
        <f t="shared" si="584"/>
        <v>0</v>
      </c>
      <c r="AI2685" s="35" t="str">
        <f t="shared" si="585"/>
        <v>Nusidėvėjęs</v>
      </c>
      <c r="AJ2685" s="38" t="str">
        <f>IF(AND(F2685&lt;&gt;[3]Pav.tvarkyklė!$B$12,F2685&lt;&gt;[3]Pav.tvarkyklė!$B$13),"GVTNT","X")</f>
        <v>GVTNT</v>
      </c>
      <c r="AK2685" s="39">
        <f t="shared" si="587"/>
        <v>0</v>
      </c>
      <c r="AL2685" s="41"/>
      <c r="AM2685" s="41"/>
      <c r="AN2685" s="41">
        <f t="shared" si="575"/>
        <v>1900</v>
      </c>
      <c r="AO2685" s="41"/>
      <c r="AP2685" s="41"/>
      <c r="AQ2685" s="41"/>
      <c r="AR2685" s="42"/>
      <c r="AS2685" s="42"/>
      <c r="AU2685" s="43">
        <f t="shared" si="576"/>
        <v>0</v>
      </c>
    </row>
    <row r="2686" spans="1:47" ht="15" customHeight="1" x14ac:dyDescent="0.25">
      <c r="A2686" s="11"/>
      <c r="B2686" s="19">
        <v>2855</v>
      </c>
      <c r="C2686" s="74"/>
      <c r="D2686" s="77"/>
      <c r="E2686" s="78"/>
      <c r="F2686" s="78"/>
      <c r="G2686" s="80"/>
      <c r="H2686" s="49"/>
      <c r="I2686" s="79"/>
      <c r="J2686" s="27"/>
      <c r="K2686" s="27"/>
      <c r="L2686" s="79"/>
      <c r="M2686" s="81"/>
      <c r="N2686" s="29">
        <v>0</v>
      </c>
      <c r="O2686" s="30" t="str">
        <f>IF(G2686&lt;=$N$2,"",IF(F2686=[3]Pav.tvarkyklė!$B$13,"",IF(ISBLANK(R2686),"X","")))</f>
        <v/>
      </c>
      <c r="P2686" s="91"/>
      <c r="Q2686" s="63"/>
      <c r="R2686" s="63"/>
      <c r="S2686" s="63"/>
      <c r="T2686" s="63"/>
      <c r="U2686" s="34" t="str">
        <f>IFERROR(INDEX('[3]5.Grup_T'!$G$4:$G$22,MATCH('6.Turtas'!E2686,'[3]5.Grup_T'!$E$4:$E$22,0)),"0")</f>
        <v>0</v>
      </c>
      <c r="V2686" s="35">
        <f t="shared" si="577"/>
        <v>0</v>
      </c>
      <c r="W2686" s="35">
        <f>IF(NOT(ISBLANK(H2686)),(12-DATEDIF(H2686,'[3]1.Pradzia'!$D$13,"m")),0)</f>
        <v>0</v>
      </c>
      <c r="X2686" s="35">
        <f t="shared" si="578"/>
        <v>0</v>
      </c>
      <c r="Y2686" s="35">
        <f t="shared" si="588"/>
        <v>0</v>
      </c>
      <c r="Z2686" s="35">
        <f t="shared" si="586"/>
        <v>0</v>
      </c>
      <c r="AA2686" s="36">
        <f t="shared" si="579"/>
        <v>0</v>
      </c>
      <c r="AB2686" s="36">
        <f t="shared" si="580"/>
        <v>0</v>
      </c>
      <c r="AC2686" s="37">
        <f t="shared" si="581"/>
        <v>0</v>
      </c>
      <c r="AD2686" s="35">
        <f>IF(OR(YEAR(G2686)&lt;2019,O2686="X"),0,IF(ISBLANK(H2686),DATEDIF(G2686,'[3]1.Pradzia'!$D$13,"M"),DATEDIF(G2686,H2686,"m")))</f>
        <v>0</v>
      </c>
      <c r="AE2686" s="37">
        <f>IF(E2686='[3]5.Grup_T'!$E$20,0,IF(AD2686&lt;&gt;0,M2686/V2686*MIN(12,AD2686),0))</f>
        <v>0</v>
      </c>
      <c r="AF2686" s="37">
        <f t="shared" si="582"/>
        <v>0</v>
      </c>
      <c r="AG2686" s="37">
        <f t="shared" si="583"/>
        <v>0</v>
      </c>
      <c r="AH2686" s="37">
        <f t="shared" si="584"/>
        <v>0</v>
      </c>
      <c r="AI2686" s="35" t="str">
        <f t="shared" si="585"/>
        <v>Nusidėvėjęs</v>
      </c>
      <c r="AJ2686" s="38" t="str">
        <f>IF(AND(F2686&lt;&gt;[3]Pav.tvarkyklė!$B$12,F2686&lt;&gt;[3]Pav.tvarkyklė!$B$13),"GVTNT","X")</f>
        <v>GVTNT</v>
      </c>
      <c r="AK2686" s="39">
        <f t="shared" si="587"/>
        <v>0</v>
      </c>
      <c r="AL2686" s="41"/>
      <c r="AM2686" s="41"/>
      <c r="AN2686" s="41">
        <f t="shared" si="575"/>
        <v>1900</v>
      </c>
      <c r="AO2686" s="41"/>
      <c r="AP2686" s="41"/>
      <c r="AQ2686" s="41"/>
      <c r="AR2686" s="42"/>
      <c r="AS2686" s="42"/>
      <c r="AU2686" s="43">
        <f t="shared" si="576"/>
        <v>0</v>
      </c>
    </row>
    <row r="2687" spans="1:47" ht="15" customHeight="1" x14ac:dyDescent="0.25">
      <c r="A2687" s="11"/>
      <c r="B2687" s="19">
        <v>2856</v>
      </c>
      <c r="C2687" s="74"/>
      <c r="D2687" s="77"/>
      <c r="E2687" s="78"/>
      <c r="F2687" s="78"/>
      <c r="G2687" s="80"/>
      <c r="H2687" s="49"/>
      <c r="I2687" s="79"/>
      <c r="J2687" s="27"/>
      <c r="K2687" s="27"/>
      <c r="L2687" s="79"/>
      <c r="M2687" s="81"/>
      <c r="N2687" s="29">
        <v>0</v>
      </c>
      <c r="O2687" s="30" t="str">
        <f>IF(G2687&lt;=$N$2,"",IF(F2687=[3]Pav.tvarkyklė!$B$13,"",IF(ISBLANK(R2687),"X","")))</f>
        <v/>
      </c>
      <c r="P2687" s="91"/>
      <c r="Q2687" s="63"/>
      <c r="R2687" s="63"/>
      <c r="S2687" s="63"/>
      <c r="T2687" s="63"/>
      <c r="U2687" s="34" t="str">
        <f>IFERROR(INDEX('[3]5.Grup_T'!$G$4:$G$22,MATCH('6.Turtas'!E2687,'[3]5.Grup_T'!$E$4:$E$22,0)),"0")</f>
        <v>0</v>
      </c>
      <c r="V2687" s="35">
        <f t="shared" si="577"/>
        <v>0</v>
      </c>
      <c r="W2687" s="35">
        <f>IF(NOT(ISBLANK(H2687)),(12-DATEDIF(H2687,'[3]1.Pradzia'!$D$13,"m")),0)</f>
        <v>0</v>
      </c>
      <c r="X2687" s="35">
        <f t="shared" si="578"/>
        <v>0</v>
      </c>
      <c r="Y2687" s="35">
        <f t="shared" si="588"/>
        <v>0</v>
      </c>
      <c r="Z2687" s="35">
        <f t="shared" si="586"/>
        <v>0</v>
      </c>
      <c r="AA2687" s="36">
        <f t="shared" si="579"/>
        <v>0</v>
      </c>
      <c r="AB2687" s="36">
        <f t="shared" si="580"/>
        <v>0</v>
      </c>
      <c r="AC2687" s="37">
        <f t="shared" si="581"/>
        <v>0</v>
      </c>
      <c r="AD2687" s="35">
        <f>IF(OR(YEAR(G2687)&lt;2019,O2687="X"),0,IF(ISBLANK(H2687),DATEDIF(G2687,'[3]1.Pradzia'!$D$13,"M"),DATEDIF(G2687,H2687,"m")))</f>
        <v>0</v>
      </c>
      <c r="AE2687" s="37">
        <f>IF(E2687='[3]5.Grup_T'!$E$20,0,IF(AD2687&lt;&gt;0,M2687/V2687*MIN(12,AD2687),0))</f>
        <v>0</v>
      </c>
      <c r="AF2687" s="37">
        <f t="shared" si="582"/>
        <v>0</v>
      </c>
      <c r="AG2687" s="37">
        <f t="shared" si="583"/>
        <v>0</v>
      </c>
      <c r="AH2687" s="37">
        <f t="shared" si="584"/>
        <v>0</v>
      </c>
      <c r="AI2687" s="35" t="str">
        <f t="shared" si="585"/>
        <v>Nusidėvėjęs</v>
      </c>
      <c r="AJ2687" s="38" t="str">
        <f>IF(AND(F2687&lt;&gt;[3]Pav.tvarkyklė!$B$12,F2687&lt;&gt;[3]Pav.tvarkyklė!$B$13),"GVTNT","X")</f>
        <v>GVTNT</v>
      </c>
      <c r="AK2687" s="39">
        <f t="shared" si="587"/>
        <v>0</v>
      </c>
      <c r="AL2687" s="41"/>
      <c r="AM2687" s="41"/>
      <c r="AN2687" s="41">
        <f t="shared" si="575"/>
        <v>1900</v>
      </c>
      <c r="AO2687" s="41"/>
      <c r="AP2687" s="41"/>
      <c r="AQ2687" s="41"/>
      <c r="AR2687" s="42"/>
      <c r="AS2687" s="42"/>
      <c r="AU2687" s="43">
        <f t="shared" si="576"/>
        <v>0</v>
      </c>
    </row>
    <row r="2688" spans="1:47" ht="15" customHeight="1" x14ac:dyDescent="0.25">
      <c r="A2688" s="11"/>
      <c r="B2688" s="19">
        <v>2857</v>
      </c>
      <c r="C2688" s="74"/>
      <c r="D2688" s="77"/>
      <c r="E2688" s="78"/>
      <c r="F2688" s="74"/>
      <c r="G2688" s="80"/>
      <c r="H2688" s="49"/>
      <c r="I2688" s="79"/>
      <c r="J2688" s="27"/>
      <c r="K2688" s="27"/>
      <c r="L2688" s="79"/>
      <c r="M2688" s="81"/>
      <c r="N2688" s="29">
        <v>0</v>
      </c>
      <c r="O2688" s="30" t="str">
        <f>IF(G2688&lt;=$N$2,"",IF(F2688=[3]Pav.tvarkyklė!$B$13,"",IF(ISBLANK(R2688),"X","")))</f>
        <v/>
      </c>
      <c r="P2688" s="91"/>
      <c r="Q2688" s="63"/>
      <c r="R2688" s="63"/>
      <c r="S2688" s="63"/>
      <c r="T2688" s="63"/>
      <c r="U2688" s="34" t="str">
        <f>IFERROR(INDEX('[3]5.Grup_T'!$G$4:$G$22,MATCH('6.Turtas'!E2688,'[3]5.Grup_T'!$E$4:$E$22,0)),"0")</f>
        <v>0</v>
      </c>
      <c r="V2688" s="35">
        <f t="shared" si="577"/>
        <v>0</v>
      </c>
      <c r="W2688" s="35">
        <f>IF(NOT(ISBLANK(H2688)),(12-DATEDIF(H2688,'[3]1.Pradzia'!$D$13,"m")),0)</f>
        <v>0</v>
      </c>
      <c r="X2688" s="35">
        <f t="shared" si="578"/>
        <v>0</v>
      </c>
      <c r="Y2688" s="35">
        <f t="shared" si="588"/>
        <v>0</v>
      </c>
      <c r="Z2688" s="35">
        <f t="shared" si="586"/>
        <v>0</v>
      </c>
      <c r="AA2688" s="36">
        <f t="shared" si="579"/>
        <v>0</v>
      </c>
      <c r="AB2688" s="36">
        <f t="shared" si="580"/>
        <v>0</v>
      </c>
      <c r="AC2688" s="37">
        <f t="shared" si="581"/>
        <v>0</v>
      </c>
      <c r="AD2688" s="35">
        <f>IF(OR(YEAR(G2688)&lt;2019,O2688="X"),0,IF(ISBLANK(H2688),DATEDIF(G2688,'[3]1.Pradzia'!$D$13,"M"),DATEDIF(G2688,H2688,"m")))</f>
        <v>0</v>
      </c>
      <c r="AE2688" s="37">
        <f>IF(E2688='[3]5.Grup_T'!$E$20,0,IF(AD2688&lt;&gt;0,M2688/V2688*MIN(12,AD2688),0))</f>
        <v>0</v>
      </c>
      <c r="AF2688" s="37">
        <f t="shared" si="582"/>
        <v>0</v>
      </c>
      <c r="AG2688" s="37">
        <f t="shared" si="583"/>
        <v>0</v>
      </c>
      <c r="AH2688" s="37">
        <f t="shared" si="584"/>
        <v>0</v>
      </c>
      <c r="AI2688" s="35" t="str">
        <f t="shared" si="585"/>
        <v>Nusidėvėjęs</v>
      </c>
      <c r="AJ2688" s="38" t="str">
        <f>IF(AND(F2688&lt;&gt;[3]Pav.tvarkyklė!$B$12,F2688&lt;&gt;[3]Pav.tvarkyklė!$B$13),"GVTNT","X")</f>
        <v>GVTNT</v>
      </c>
      <c r="AK2688" s="39">
        <f t="shared" si="587"/>
        <v>0</v>
      </c>
      <c r="AL2688" s="41"/>
      <c r="AM2688" s="41"/>
      <c r="AN2688" s="41">
        <f t="shared" si="575"/>
        <v>1900</v>
      </c>
      <c r="AO2688" s="41"/>
      <c r="AP2688" s="41"/>
      <c r="AQ2688" s="41"/>
      <c r="AR2688" s="42"/>
      <c r="AS2688" s="42"/>
      <c r="AU2688" s="43">
        <f t="shared" si="576"/>
        <v>0</v>
      </c>
    </row>
    <row r="2689" spans="1:47" ht="15" customHeight="1" x14ac:dyDescent="0.25">
      <c r="A2689" s="11"/>
      <c r="B2689" s="19">
        <v>2858</v>
      </c>
      <c r="C2689" s="74"/>
      <c r="D2689" s="77"/>
      <c r="E2689" s="75"/>
      <c r="F2689" s="74"/>
      <c r="G2689" s="80"/>
      <c r="H2689" s="49"/>
      <c r="I2689" s="79"/>
      <c r="J2689" s="27"/>
      <c r="K2689" s="27"/>
      <c r="L2689" s="79"/>
      <c r="M2689" s="81"/>
      <c r="N2689" s="29">
        <v>0</v>
      </c>
      <c r="O2689" s="30" t="str">
        <f>IF(G2689&lt;=$N$2,"",IF(F2689=[3]Pav.tvarkyklė!$B$13,"",IF(ISBLANK(R2689),"X","")))</f>
        <v/>
      </c>
      <c r="P2689" s="91"/>
      <c r="Q2689" s="63"/>
      <c r="R2689" s="63"/>
      <c r="S2689" s="63"/>
      <c r="T2689" s="63"/>
      <c r="U2689" s="34" t="str">
        <f>IFERROR(INDEX('[3]5.Grup_T'!$G$4:$G$22,MATCH('6.Turtas'!E2689,'[3]5.Grup_T'!$E$4:$E$22,0)),"0")</f>
        <v>0</v>
      </c>
      <c r="V2689" s="35">
        <f t="shared" si="577"/>
        <v>0</v>
      </c>
      <c r="W2689" s="35">
        <f>IF(NOT(ISBLANK(H2689)),(12-DATEDIF(H2689,'[3]1.Pradzia'!$D$13,"m")),0)</f>
        <v>0</v>
      </c>
      <c r="X2689" s="35">
        <f t="shared" si="578"/>
        <v>0</v>
      </c>
      <c r="Y2689" s="35">
        <f t="shared" si="588"/>
        <v>0</v>
      </c>
      <c r="Z2689" s="35">
        <f t="shared" si="586"/>
        <v>0</v>
      </c>
      <c r="AA2689" s="36">
        <f t="shared" si="579"/>
        <v>0</v>
      </c>
      <c r="AB2689" s="36">
        <f t="shared" si="580"/>
        <v>0</v>
      </c>
      <c r="AC2689" s="37">
        <f t="shared" si="581"/>
        <v>0</v>
      </c>
      <c r="AD2689" s="35">
        <f>IF(OR(YEAR(G2689)&lt;2019,O2689="X"),0,IF(ISBLANK(H2689),DATEDIF(G2689,'[3]1.Pradzia'!$D$13,"M"),DATEDIF(G2689,H2689,"m")))</f>
        <v>0</v>
      </c>
      <c r="AE2689" s="37">
        <f>IF(E2689='[3]5.Grup_T'!$E$20,0,IF(AD2689&lt;&gt;0,M2689/V2689*MIN(12,AD2689),0))</f>
        <v>0</v>
      </c>
      <c r="AF2689" s="37">
        <f t="shared" si="582"/>
        <v>0</v>
      </c>
      <c r="AG2689" s="37">
        <f t="shared" si="583"/>
        <v>0</v>
      </c>
      <c r="AH2689" s="37">
        <f t="shared" si="584"/>
        <v>0</v>
      </c>
      <c r="AI2689" s="35" t="str">
        <f t="shared" si="585"/>
        <v>Nusidėvėjęs</v>
      </c>
      <c r="AJ2689" s="38" t="str">
        <f>IF(AND(F2689&lt;&gt;[3]Pav.tvarkyklė!$B$12,F2689&lt;&gt;[3]Pav.tvarkyklė!$B$13),"GVTNT","X")</f>
        <v>GVTNT</v>
      </c>
      <c r="AK2689" s="39">
        <f t="shared" si="587"/>
        <v>0</v>
      </c>
      <c r="AL2689" s="41"/>
      <c r="AM2689" s="41"/>
      <c r="AN2689" s="41">
        <f t="shared" si="575"/>
        <v>1900</v>
      </c>
      <c r="AO2689" s="41"/>
      <c r="AP2689" s="41"/>
      <c r="AQ2689" s="41"/>
      <c r="AR2689" s="42"/>
      <c r="AS2689" s="42"/>
      <c r="AU2689" s="43">
        <f t="shared" si="576"/>
        <v>0</v>
      </c>
    </row>
    <row r="2690" spans="1:47" ht="15" customHeight="1" x14ac:dyDescent="0.25">
      <c r="A2690" s="11"/>
      <c r="B2690" s="19">
        <v>2859</v>
      </c>
      <c r="C2690" s="74"/>
      <c r="D2690" s="77"/>
      <c r="E2690" s="78"/>
      <c r="F2690" s="74"/>
      <c r="G2690" s="80"/>
      <c r="H2690" s="49"/>
      <c r="I2690" s="79"/>
      <c r="J2690" s="27"/>
      <c r="K2690" s="27"/>
      <c r="L2690" s="79"/>
      <c r="M2690" s="81"/>
      <c r="N2690" s="29">
        <v>0</v>
      </c>
      <c r="O2690" s="30" t="str">
        <f>IF(G2690&lt;=$N$2,"",IF(F2690=[3]Pav.tvarkyklė!$B$13,"",IF(ISBLANK(R2690),"X","")))</f>
        <v/>
      </c>
      <c r="P2690" s="91"/>
      <c r="Q2690" s="63"/>
      <c r="R2690" s="63"/>
      <c r="S2690" s="63"/>
      <c r="T2690" s="63"/>
      <c r="U2690" s="34" t="str">
        <f>IFERROR(INDEX('[3]5.Grup_T'!$G$4:$G$22,MATCH('6.Turtas'!E2690,'[3]5.Grup_T'!$E$4:$E$22,0)),"0")</f>
        <v>0</v>
      </c>
      <c r="V2690" s="35">
        <f t="shared" si="577"/>
        <v>0</v>
      </c>
      <c r="W2690" s="35">
        <f>IF(NOT(ISBLANK(H2690)),(12-DATEDIF(H2690,'[3]1.Pradzia'!$D$13,"m")),0)</f>
        <v>0</v>
      </c>
      <c r="X2690" s="35">
        <f t="shared" si="578"/>
        <v>0</v>
      </c>
      <c r="Y2690" s="35">
        <f t="shared" si="588"/>
        <v>0</v>
      </c>
      <c r="Z2690" s="35">
        <f t="shared" si="586"/>
        <v>0</v>
      </c>
      <c r="AA2690" s="36">
        <f t="shared" si="579"/>
        <v>0</v>
      </c>
      <c r="AB2690" s="36">
        <f t="shared" si="580"/>
        <v>0</v>
      </c>
      <c r="AC2690" s="37">
        <f t="shared" si="581"/>
        <v>0</v>
      </c>
      <c r="AD2690" s="35">
        <f>IF(OR(YEAR(G2690)&lt;2019,O2690="X"),0,IF(ISBLANK(H2690),DATEDIF(G2690,'[3]1.Pradzia'!$D$13,"M"),DATEDIF(G2690,H2690,"m")))</f>
        <v>0</v>
      </c>
      <c r="AE2690" s="37">
        <f>IF(E2690='[3]5.Grup_T'!$E$20,0,IF(AD2690&lt;&gt;0,M2690/V2690*MIN(12,AD2690),0))</f>
        <v>0</v>
      </c>
      <c r="AF2690" s="37">
        <f t="shared" si="582"/>
        <v>0</v>
      </c>
      <c r="AG2690" s="37">
        <f t="shared" si="583"/>
        <v>0</v>
      </c>
      <c r="AH2690" s="37">
        <f t="shared" si="584"/>
        <v>0</v>
      </c>
      <c r="AI2690" s="35" t="str">
        <f t="shared" si="585"/>
        <v>Nusidėvėjęs</v>
      </c>
      <c r="AJ2690" s="38" t="str">
        <f>IF(AND(F2690&lt;&gt;[3]Pav.tvarkyklė!$B$12,F2690&lt;&gt;[3]Pav.tvarkyklė!$B$13),"GVTNT","X")</f>
        <v>GVTNT</v>
      </c>
      <c r="AK2690" s="39">
        <f t="shared" si="587"/>
        <v>0</v>
      </c>
      <c r="AL2690" s="41"/>
      <c r="AM2690" s="41"/>
      <c r="AN2690" s="41">
        <f t="shared" si="575"/>
        <v>1900</v>
      </c>
      <c r="AO2690" s="41"/>
      <c r="AP2690" s="41"/>
      <c r="AQ2690" s="41"/>
      <c r="AR2690" s="42"/>
      <c r="AS2690" s="42"/>
      <c r="AU2690" s="43">
        <f t="shared" si="576"/>
        <v>0</v>
      </c>
    </row>
    <row r="2691" spans="1:47" ht="15" customHeight="1" x14ac:dyDescent="0.25">
      <c r="A2691" s="11"/>
      <c r="B2691" s="19">
        <v>2860</v>
      </c>
      <c r="C2691" s="74"/>
      <c r="D2691" s="77"/>
      <c r="E2691" s="78"/>
      <c r="F2691" s="74"/>
      <c r="G2691" s="80"/>
      <c r="H2691" s="49"/>
      <c r="I2691" s="79"/>
      <c r="J2691" s="27"/>
      <c r="K2691" s="27"/>
      <c r="L2691" s="79"/>
      <c r="M2691" s="81"/>
      <c r="N2691" s="29">
        <v>0</v>
      </c>
      <c r="O2691" s="30" t="str">
        <f>IF(G2691&lt;=$N$2,"",IF(F2691=[3]Pav.tvarkyklė!$B$13,"",IF(ISBLANK(R2691),"X","")))</f>
        <v/>
      </c>
      <c r="P2691" s="91"/>
      <c r="Q2691" s="63"/>
      <c r="R2691" s="63"/>
      <c r="S2691" s="63"/>
      <c r="T2691" s="63"/>
      <c r="U2691" s="34" t="str">
        <f>IFERROR(INDEX('[3]5.Grup_T'!$G$4:$G$22,MATCH('6.Turtas'!E2691,'[3]5.Grup_T'!$E$4:$E$22,0)),"0")</f>
        <v>0</v>
      </c>
      <c r="V2691" s="35">
        <f t="shared" si="577"/>
        <v>0</v>
      </c>
      <c r="W2691" s="35">
        <f>IF(NOT(ISBLANK(H2691)),(12-DATEDIF(H2691,'[3]1.Pradzia'!$D$13,"m")),0)</f>
        <v>0</v>
      </c>
      <c r="X2691" s="35">
        <f t="shared" si="578"/>
        <v>0</v>
      </c>
      <c r="Y2691" s="35">
        <f t="shared" si="588"/>
        <v>0</v>
      </c>
      <c r="Z2691" s="35">
        <f t="shared" si="586"/>
        <v>0</v>
      </c>
      <c r="AA2691" s="36">
        <f t="shared" si="579"/>
        <v>0</v>
      </c>
      <c r="AB2691" s="36">
        <f t="shared" si="580"/>
        <v>0</v>
      </c>
      <c r="AC2691" s="37">
        <f t="shared" si="581"/>
        <v>0</v>
      </c>
      <c r="AD2691" s="35">
        <f>IF(OR(YEAR(G2691)&lt;2019,O2691="X"),0,IF(ISBLANK(H2691),DATEDIF(G2691,'[3]1.Pradzia'!$D$13,"M"),DATEDIF(G2691,H2691,"m")))</f>
        <v>0</v>
      </c>
      <c r="AE2691" s="37">
        <f>IF(E2691='[3]5.Grup_T'!$E$20,0,IF(AD2691&lt;&gt;0,M2691/V2691*MIN(12,AD2691),0))</f>
        <v>0</v>
      </c>
      <c r="AF2691" s="37">
        <f t="shared" si="582"/>
        <v>0</v>
      </c>
      <c r="AG2691" s="37">
        <f t="shared" si="583"/>
        <v>0</v>
      </c>
      <c r="AH2691" s="37">
        <f t="shared" si="584"/>
        <v>0</v>
      </c>
      <c r="AI2691" s="35" t="str">
        <f t="shared" si="585"/>
        <v>Nusidėvėjęs</v>
      </c>
      <c r="AJ2691" s="38" t="str">
        <f>IF(AND(F2691&lt;&gt;[3]Pav.tvarkyklė!$B$12,F2691&lt;&gt;[3]Pav.tvarkyklė!$B$13),"GVTNT","X")</f>
        <v>GVTNT</v>
      </c>
      <c r="AK2691" s="39">
        <f t="shared" si="587"/>
        <v>0</v>
      </c>
      <c r="AL2691" s="41"/>
      <c r="AM2691" s="41"/>
      <c r="AN2691" s="41">
        <f t="shared" si="575"/>
        <v>1900</v>
      </c>
      <c r="AO2691" s="41"/>
      <c r="AP2691" s="41"/>
      <c r="AQ2691" s="41"/>
      <c r="AR2691" s="42"/>
      <c r="AS2691" s="42"/>
      <c r="AU2691" s="43">
        <f t="shared" si="576"/>
        <v>0</v>
      </c>
    </row>
    <row r="2692" spans="1:47" ht="15" customHeight="1" x14ac:dyDescent="0.25">
      <c r="A2692" s="11"/>
      <c r="B2692" s="19">
        <v>2861</v>
      </c>
      <c r="C2692" s="74"/>
      <c r="D2692" s="77"/>
      <c r="E2692" s="78"/>
      <c r="F2692" s="74"/>
      <c r="G2692" s="80"/>
      <c r="H2692" s="49"/>
      <c r="I2692" s="79"/>
      <c r="J2692" s="27"/>
      <c r="K2692" s="27"/>
      <c r="L2692" s="79"/>
      <c r="M2692" s="81"/>
      <c r="N2692" s="29">
        <v>0</v>
      </c>
      <c r="O2692" s="30" t="str">
        <f>IF(G2692&lt;=$N$2,"",IF(F2692=[3]Pav.tvarkyklė!$B$13,"",IF(ISBLANK(R2692),"X","")))</f>
        <v/>
      </c>
      <c r="P2692" s="91"/>
      <c r="Q2692" s="63"/>
      <c r="R2692" s="63"/>
      <c r="S2692" s="63"/>
      <c r="T2692" s="63"/>
      <c r="U2692" s="34" t="str">
        <f>IFERROR(INDEX('[3]5.Grup_T'!$G$4:$G$22,MATCH('6.Turtas'!E2692,'[3]5.Grup_T'!$E$4:$E$22,0)),"0")</f>
        <v>0</v>
      </c>
      <c r="V2692" s="35">
        <f t="shared" si="577"/>
        <v>0</v>
      </c>
      <c r="W2692" s="35">
        <f>IF(NOT(ISBLANK(H2692)),(12-DATEDIF(H2692,'[3]1.Pradzia'!$D$13,"m")),0)</f>
        <v>0</v>
      </c>
      <c r="X2692" s="35">
        <f t="shared" si="578"/>
        <v>0</v>
      </c>
      <c r="Y2692" s="35">
        <f t="shared" si="588"/>
        <v>0</v>
      </c>
      <c r="Z2692" s="35">
        <f t="shared" si="586"/>
        <v>0</v>
      </c>
      <c r="AA2692" s="36">
        <f t="shared" si="579"/>
        <v>0</v>
      </c>
      <c r="AB2692" s="36">
        <f t="shared" si="580"/>
        <v>0</v>
      </c>
      <c r="AC2692" s="37">
        <f t="shared" si="581"/>
        <v>0</v>
      </c>
      <c r="AD2692" s="35">
        <f>IF(OR(YEAR(G2692)&lt;2019,O2692="X"),0,IF(ISBLANK(H2692),DATEDIF(G2692,'[3]1.Pradzia'!$D$13,"M"),DATEDIF(G2692,H2692,"m")))</f>
        <v>0</v>
      </c>
      <c r="AE2692" s="37">
        <f>IF(E2692='[3]5.Grup_T'!$E$20,0,IF(AD2692&lt;&gt;0,M2692/V2692*MIN(12,AD2692),0))</f>
        <v>0</v>
      </c>
      <c r="AF2692" s="37">
        <f t="shared" si="582"/>
        <v>0</v>
      </c>
      <c r="AG2692" s="37">
        <f t="shared" si="583"/>
        <v>0</v>
      </c>
      <c r="AH2692" s="37">
        <f t="shared" si="584"/>
        <v>0</v>
      </c>
      <c r="AI2692" s="35" t="str">
        <f t="shared" si="585"/>
        <v>Nusidėvėjęs</v>
      </c>
      <c r="AJ2692" s="38" t="str">
        <f>IF(AND(F2692&lt;&gt;[3]Pav.tvarkyklė!$B$12,F2692&lt;&gt;[3]Pav.tvarkyklė!$B$13),"GVTNT","X")</f>
        <v>GVTNT</v>
      </c>
      <c r="AK2692" s="39">
        <f t="shared" si="587"/>
        <v>0</v>
      </c>
      <c r="AL2692" s="41"/>
      <c r="AM2692" s="41"/>
      <c r="AN2692" s="41">
        <f t="shared" si="575"/>
        <v>1900</v>
      </c>
      <c r="AO2692" s="41"/>
      <c r="AP2692" s="41"/>
      <c r="AQ2692" s="41"/>
      <c r="AR2692" s="42"/>
      <c r="AS2692" s="42"/>
      <c r="AU2692" s="43">
        <f t="shared" si="576"/>
        <v>0</v>
      </c>
    </row>
    <row r="2693" spans="1:47" ht="15" customHeight="1" x14ac:dyDescent="0.25">
      <c r="A2693" s="11"/>
      <c r="B2693" s="19">
        <v>2862</v>
      </c>
      <c r="C2693" s="74"/>
      <c r="D2693" s="77"/>
      <c r="E2693" s="78"/>
      <c r="F2693" s="74"/>
      <c r="G2693" s="80"/>
      <c r="H2693" s="49"/>
      <c r="I2693" s="79"/>
      <c r="J2693" s="27"/>
      <c r="K2693" s="27"/>
      <c r="L2693" s="79"/>
      <c r="M2693" s="81"/>
      <c r="N2693" s="29">
        <v>0</v>
      </c>
      <c r="O2693" s="30" t="str">
        <f>IF(G2693&lt;=$N$2,"",IF(F2693=[3]Pav.tvarkyklė!$B$13,"",IF(ISBLANK(R2693),"X","")))</f>
        <v/>
      </c>
      <c r="P2693" s="91"/>
      <c r="Q2693" s="63"/>
      <c r="R2693" s="63"/>
      <c r="S2693" s="63"/>
      <c r="T2693" s="63"/>
      <c r="U2693" s="34" t="str">
        <f>IFERROR(INDEX('[3]5.Grup_T'!$G$4:$G$22,MATCH('6.Turtas'!E2693,'[3]5.Grup_T'!$E$4:$E$22,0)),"0")</f>
        <v>0</v>
      </c>
      <c r="V2693" s="35">
        <f t="shared" si="577"/>
        <v>0</v>
      </c>
      <c r="W2693" s="35">
        <f>IF(NOT(ISBLANK(H2693)),(12-DATEDIF(H2693,'[3]1.Pradzia'!$D$13,"m")),0)</f>
        <v>0</v>
      </c>
      <c r="X2693" s="35">
        <f t="shared" si="578"/>
        <v>0</v>
      </c>
      <c r="Y2693" s="35">
        <f t="shared" si="588"/>
        <v>0</v>
      </c>
      <c r="Z2693" s="35">
        <f t="shared" si="586"/>
        <v>0</v>
      </c>
      <c r="AA2693" s="36">
        <f t="shared" si="579"/>
        <v>0</v>
      </c>
      <c r="AB2693" s="36">
        <f t="shared" si="580"/>
        <v>0</v>
      </c>
      <c r="AC2693" s="37">
        <f t="shared" si="581"/>
        <v>0</v>
      </c>
      <c r="AD2693" s="35">
        <f>IF(OR(YEAR(G2693)&lt;2019,O2693="X"),0,IF(ISBLANK(H2693),DATEDIF(G2693,'[3]1.Pradzia'!$D$13,"M"),DATEDIF(G2693,H2693,"m")))</f>
        <v>0</v>
      </c>
      <c r="AE2693" s="37">
        <f>IF(E2693='[3]5.Grup_T'!$E$20,0,IF(AD2693&lt;&gt;0,M2693/V2693*MIN(12,AD2693),0))</f>
        <v>0</v>
      </c>
      <c r="AF2693" s="37">
        <f t="shared" si="582"/>
        <v>0</v>
      </c>
      <c r="AG2693" s="37">
        <f t="shared" si="583"/>
        <v>0</v>
      </c>
      <c r="AH2693" s="37">
        <f t="shared" si="584"/>
        <v>0</v>
      </c>
      <c r="AI2693" s="35" t="str">
        <f t="shared" si="585"/>
        <v>Nusidėvėjęs</v>
      </c>
      <c r="AJ2693" s="38" t="str">
        <f>IF(AND(F2693&lt;&gt;[3]Pav.tvarkyklė!$B$12,F2693&lt;&gt;[3]Pav.tvarkyklė!$B$13),"GVTNT","X")</f>
        <v>GVTNT</v>
      </c>
      <c r="AK2693" s="39">
        <f t="shared" si="587"/>
        <v>0</v>
      </c>
      <c r="AL2693" s="41"/>
      <c r="AM2693" s="41"/>
      <c r="AN2693" s="41">
        <f t="shared" ref="AN2693:AN2756" si="589">YEAR(G2693)</f>
        <v>1900</v>
      </c>
      <c r="AO2693" s="41"/>
      <c r="AP2693" s="41"/>
      <c r="AQ2693" s="41"/>
      <c r="AR2693" s="42"/>
      <c r="AS2693" s="42"/>
      <c r="AU2693" s="43">
        <f t="shared" ref="AU2693:AU2756" si="590">AF2693-AT2693</f>
        <v>0</v>
      </c>
    </row>
    <row r="2694" spans="1:47" ht="15" customHeight="1" x14ac:dyDescent="0.25">
      <c r="A2694" s="11"/>
      <c r="B2694" s="19">
        <v>2863</v>
      </c>
      <c r="C2694" s="74"/>
      <c r="D2694" s="77"/>
      <c r="E2694" s="78"/>
      <c r="F2694" s="74"/>
      <c r="G2694" s="80"/>
      <c r="H2694" s="49"/>
      <c r="I2694" s="79"/>
      <c r="J2694" s="27"/>
      <c r="K2694" s="27"/>
      <c r="L2694" s="79"/>
      <c r="M2694" s="81"/>
      <c r="N2694" s="29">
        <v>0</v>
      </c>
      <c r="O2694" s="30" t="str">
        <f>IF(G2694&lt;=$N$2,"",IF(F2694=[3]Pav.tvarkyklė!$B$13,"",IF(ISBLANK(R2694),"X","")))</f>
        <v/>
      </c>
      <c r="P2694" s="91"/>
      <c r="Q2694" s="63"/>
      <c r="R2694" s="63"/>
      <c r="S2694" s="63"/>
      <c r="T2694" s="63"/>
      <c r="U2694" s="34" t="str">
        <f>IFERROR(INDEX('[3]5.Grup_T'!$G$4:$G$22,MATCH('6.Turtas'!E2694,'[3]5.Grup_T'!$E$4:$E$22,0)),"0")</f>
        <v>0</v>
      </c>
      <c r="V2694" s="35">
        <f t="shared" si="577"/>
        <v>0</v>
      </c>
      <c r="W2694" s="35">
        <f>IF(NOT(ISBLANK(H2694)),(12-DATEDIF(H2694,'[3]1.Pradzia'!$D$13,"m")),0)</f>
        <v>0</v>
      </c>
      <c r="X2694" s="35">
        <f t="shared" si="578"/>
        <v>0</v>
      </c>
      <c r="Y2694" s="35">
        <f t="shared" si="588"/>
        <v>0</v>
      </c>
      <c r="Z2694" s="35">
        <f t="shared" si="586"/>
        <v>0</v>
      </c>
      <c r="AA2694" s="36">
        <f t="shared" si="579"/>
        <v>0</v>
      </c>
      <c r="AB2694" s="36">
        <f t="shared" si="580"/>
        <v>0</v>
      </c>
      <c r="AC2694" s="37">
        <f t="shared" si="581"/>
        <v>0</v>
      </c>
      <c r="AD2694" s="35">
        <f>IF(OR(YEAR(G2694)&lt;2019,O2694="X"),0,IF(ISBLANK(H2694),DATEDIF(G2694,'[3]1.Pradzia'!$D$13,"M"),DATEDIF(G2694,H2694,"m")))</f>
        <v>0</v>
      </c>
      <c r="AE2694" s="37">
        <f>IF(E2694='[3]5.Grup_T'!$E$20,0,IF(AD2694&lt;&gt;0,M2694/V2694*MIN(12,AD2694),0))</f>
        <v>0</v>
      </c>
      <c r="AF2694" s="37">
        <f t="shared" si="582"/>
        <v>0</v>
      </c>
      <c r="AG2694" s="37">
        <f t="shared" si="583"/>
        <v>0</v>
      </c>
      <c r="AH2694" s="37">
        <f t="shared" si="584"/>
        <v>0</v>
      </c>
      <c r="AI2694" s="35" t="str">
        <f t="shared" si="585"/>
        <v>Nusidėvėjęs</v>
      </c>
      <c r="AJ2694" s="38" t="str">
        <f>IF(AND(F2694&lt;&gt;[3]Pav.tvarkyklė!$B$12,F2694&lt;&gt;[3]Pav.tvarkyklė!$B$13),"GVTNT","X")</f>
        <v>GVTNT</v>
      </c>
      <c r="AK2694" s="39">
        <f t="shared" si="587"/>
        <v>0</v>
      </c>
      <c r="AL2694" s="41"/>
      <c r="AM2694" s="41"/>
      <c r="AN2694" s="41">
        <f t="shared" si="589"/>
        <v>1900</v>
      </c>
      <c r="AO2694" s="41"/>
      <c r="AP2694" s="41"/>
      <c r="AQ2694" s="41"/>
      <c r="AR2694" s="42"/>
      <c r="AS2694" s="42"/>
      <c r="AU2694" s="43">
        <f t="shared" si="590"/>
        <v>0</v>
      </c>
    </row>
    <row r="2695" spans="1:47" ht="15" customHeight="1" x14ac:dyDescent="0.25">
      <c r="A2695" s="11"/>
      <c r="B2695" s="19">
        <v>2864</v>
      </c>
      <c r="C2695" s="74"/>
      <c r="D2695" s="77"/>
      <c r="E2695" s="75"/>
      <c r="F2695" s="74"/>
      <c r="G2695" s="80"/>
      <c r="H2695" s="49"/>
      <c r="I2695" s="79"/>
      <c r="J2695" s="27"/>
      <c r="K2695" s="27"/>
      <c r="L2695" s="79"/>
      <c r="M2695" s="81"/>
      <c r="N2695" s="29">
        <v>0</v>
      </c>
      <c r="O2695" s="30" t="str">
        <f>IF(G2695&lt;=$N$2,"",IF(F2695=[3]Pav.tvarkyklė!$B$13,"",IF(ISBLANK(R2695),"X","")))</f>
        <v/>
      </c>
      <c r="P2695" s="91"/>
      <c r="Q2695" s="63"/>
      <c r="R2695" s="63"/>
      <c r="S2695" s="63"/>
      <c r="T2695" s="63"/>
      <c r="U2695" s="34" t="str">
        <f>IFERROR(INDEX('[3]5.Grup_T'!$G$4:$G$22,MATCH('6.Turtas'!E2695,'[3]5.Grup_T'!$E$4:$E$22,0)),"0")</f>
        <v>0</v>
      </c>
      <c r="V2695" s="35">
        <f t="shared" si="577"/>
        <v>0</v>
      </c>
      <c r="W2695" s="35">
        <f>IF(NOT(ISBLANK(H2695)),(12-DATEDIF(H2695,'[3]1.Pradzia'!$D$13,"m")),0)</f>
        <v>0</v>
      </c>
      <c r="X2695" s="35">
        <f t="shared" si="578"/>
        <v>0</v>
      </c>
      <c r="Y2695" s="35">
        <f t="shared" si="588"/>
        <v>0</v>
      </c>
      <c r="Z2695" s="35">
        <f t="shared" si="586"/>
        <v>0</v>
      </c>
      <c r="AA2695" s="36">
        <f t="shared" si="579"/>
        <v>0</v>
      </c>
      <c r="AB2695" s="36">
        <f t="shared" si="580"/>
        <v>0</v>
      </c>
      <c r="AC2695" s="37">
        <f t="shared" si="581"/>
        <v>0</v>
      </c>
      <c r="AD2695" s="35">
        <f>IF(OR(YEAR(G2695)&lt;2019,O2695="X"),0,IF(ISBLANK(H2695),DATEDIF(G2695,'[3]1.Pradzia'!$D$13,"M"),DATEDIF(G2695,H2695,"m")))</f>
        <v>0</v>
      </c>
      <c r="AE2695" s="37">
        <f>IF(E2695='[3]5.Grup_T'!$E$20,0,IF(AD2695&lt;&gt;0,M2695/V2695*MIN(12,AD2695),0))</f>
        <v>0</v>
      </c>
      <c r="AF2695" s="37">
        <f t="shared" si="582"/>
        <v>0</v>
      </c>
      <c r="AG2695" s="37">
        <f t="shared" si="583"/>
        <v>0</v>
      </c>
      <c r="AH2695" s="37">
        <f t="shared" si="584"/>
        <v>0</v>
      </c>
      <c r="AI2695" s="35" t="str">
        <f t="shared" si="585"/>
        <v>Nusidėvėjęs</v>
      </c>
      <c r="AJ2695" s="38" t="str">
        <f>IF(AND(F2695&lt;&gt;[3]Pav.tvarkyklė!$B$12,F2695&lt;&gt;[3]Pav.tvarkyklė!$B$13),"GVTNT","X")</f>
        <v>GVTNT</v>
      </c>
      <c r="AK2695" s="39">
        <f t="shared" si="587"/>
        <v>0</v>
      </c>
      <c r="AL2695" s="41"/>
      <c r="AM2695" s="41"/>
      <c r="AN2695" s="41">
        <f t="shared" si="589"/>
        <v>1900</v>
      </c>
      <c r="AO2695" s="41"/>
      <c r="AP2695" s="41"/>
      <c r="AQ2695" s="41"/>
      <c r="AR2695" s="42"/>
      <c r="AS2695" s="42"/>
      <c r="AU2695" s="43">
        <f t="shared" si="590"/>
        <v>0</v>
      </c>
    </row>
    <row r="2696" spans="1:47" ht="15" customHeight="1" x14ac:dyDescent="0.25">
      <c r="A2696" s="11"/>
      <c r="B2696" s="19">
        <v>2865</v>
      </c>
      <c r="C2696" s="74"/>
      <c r="D2696" s="77"/>
      <c r="E2696" s="78"/>
      <c r="F2696" s="74"/>
      <c r="G2696" s="80"/>
      <c r="H2696" s="49"/>
      <c r="I2696" s="79"/>
      <c r="J2696" s="27"/>
      <c r="K2696" s="27"/>
      <c r="L2696" s="79"/>
      <c r="M2696" s="81"/>
      <c r="N2696" s="29">
        <v>0</v>
      </c>
      <c r="O2696" s="30" t="str">
        <f>IF(G2696&lt;=$N$2,"",IF(F2696=[3]Pav.tvarkyklė!$B$13,"",IF(ISBLANK(R2696),"X","")))</f>
        <v/>
      </c>
      <c r="P2696" s="91"/>
      <c r="Q2696" s="63"/>
      <c r="R2696" s="63"/>
      <c r="S2696" s="63"/>
      <c r="T2696" s="63"/>
      <c r="U2696" s="34" t="str">
        <f>IFERROR(INDEX('[3]5.Grup_T'!$G$4:$G$22,MATCH('6.Turtas'!E2696,'[3]5.Grup_T'!$E$4:$E$22,0)),"0")</f>
        <v>0</v>
      </c>
      <c r="V2696" s="35">
        <f t="shared" si="577"/>
        <v>0</v>
      </c>
      <c r="W2696" s="35">
        <f>IF(NOT(ISBLANK(H2696)),(12-DATEDIF(H2696,'[3]1.Pradzia'!$D$13,"m")),0)</f>
        <v>0</v>
      </c>
      <c r="X2696" s="35">
        <f t="shared" si="578"/>
        <v>0</v>
      </c>
      <c r="Y2696" s="35">
        <f t="shared" si="588"/>
        <v>0</v>
      </c>
      <c r="Z2696" s="35">
        <f t="shared" si="586"/>
        <v>0</v>
      </c>
      <c r="AA2696" s="36">
        <f t="shared" si="579"/>
        <v>0</v>
      </c>
      <c r="AB2696" s="36">
        <f t="shared" si="580"/>
        <v>0</v>
      </c>
      <c r="AC2696" s="37">
        <f t="shared" si="581"/>
        <v>0</v>
      </c>
      <c r="AD2696" s="35">
        <f>IF(OR(YEAR(G2696)&lt;2019,O2696="X"),0,IF(ISBLANK(H2696),DATEDIF(G2696,'[3]1.Pradzia'!$D$13,"M"),DATEDIF(G2696,H2696,"m")))</f>
        <v>0</v>
      </c>
      <c r="AE2696" s="37">
        <f>IF(E2696='[3]5.Grup_T'!$E$20,0,IF(AD2696&lt;&gt;0,M2696/V2696*MIN(12,AD2696),0))</f>
        <v>0</v>
      </c>
      <c r="AF2696" s="37">
        <f t="shared" si="582"/>
        <v>0</v>
      </c>
      <c r="AG2696" s="37">
        <f t="shared" si="583"/>
        <v>0</v>
      </c>
      <c r="AH2696" s="37">
        <f t="shared" si="584"/>
        <v>0</v>
      </c>
      <c r="AI2696" s="35" t="str">
        <f t="shared" si="585"/>
        <v>Nusidėvėjęs</v>
      </c>
      <c r="AJ2696" s="38" t="str">
        <f>IF(AND(F2696&lt;&gt;[3]Pav.tvarkyklė!$B$12,F2696&lt;&gt;[3]Pav.tvarkyklė!$B$13),"GVTNT","X")</f>
        <v>GVTNT</v>
      </c>
      <c r="AK2696" s="39">
        <f t="shared" si="587"/>
        <v>0</v>
      </c>
      <c r="AL2696" s="41"/>
      <c r="AM2696" s="41"/>
      <c r="AN2696" s="41">
        <f t="shared" si="589"/>
        <v>1900</v>
      </c>
      <c r="AO2696" s="41"/>
      <c r="AP2696" s="41"/>
      <c r="AQ2696" s="41"/>
      <c r="AR2696" s="42"/>
      <c r="AS2696" s="42"/>
      <c r="AU2696" s="43">
        <f t="shared" si="590"/>
        <v>0</v>
      </c>
    </row>
    <row r="2697" spans="1:47" ht="15" customHeight="1" x14ac:dyDescent="0.25">
      <c r="A2697" s="11"/>
      <c r="B2697" s="19">
        <v>2866</v>
      </c>
      <c r="C2697" s="74"/>
      <c r="D2697" s="77"/>
      <c r="E2697" s="78"/>
      <c r="F2697" s="74"/>
      <c r="G2697" s="80"/>
      <c r="H2697" s="49"/>
      <c r="I2697" s="79"/>
      <c r="J2697" s="27"/>
      <c r="K2697" s="27"/>
      <c r="L2697" s="79"/>
      <c r="M2697" s="81"/>
      <c r="N2697" s="29">
        <v>0</v>
      </c>
      <c r="O2697" s="30" t="str">
        <f>IF(G2697&lt;=$N$2,"",IF(F2697=[3]Pav.tvarkyklė!$B$13,"",IF(ISBLANK(R2697),"X","")))</f>
        <v/>
      </c>
      <c r="P2697" s="91"/>
      <c r="Q2697" s="63"/>
      <c r="R2697" s="63"/>
      <c r="S2697" s="63"/>
      <c r="T2697" s="63"/>
      <c r="U2697" s="34" t="str">
        <f>IFERROR(INDEX('[3]5.Grup_T'!$G$4:$G$22,MATCH('6.Turtas'!E2697,'[3]5.Grup_T'!$E$4:$E$22,0)),"0")</f>
        <v>0</v>
      </c>
      <c r="V2697" s="35">
        <f t="shared" si="577"/>
        <v>0</v>
      </c>
      <c r="W2697" s="35">
        <f>IF(NOT(ISBLANK(H2697)),(12-DATEDIF(H2697,'[3]1.Pradzia'!$D$13,"m")),0)</f>
        <v>0</v>
      </c>
      <c r="X2697" s="35">
        <f t="shared" si="578"/>
        <v>0</v>
      </c>
      <c r="Y2697" s="35">
        <f t="shared" si="588"/>
        <v>0</v>
      </c>
      <c r="Z2697" s="35">
        <f t="shared" si="586"/>
        <v>0</v>
      </c>
      <c r="AA2697" s="36">
        <f t="shared" si="579"/>
        <v>0</v>
      </c>
      <c r="AB2697" s="36">
        <f t="shared" si="580"/>
        <v>0</v>
      </c>
      <c r="AC2697" s="37">
        <f t="shared" si="581"/>
        <v>0</v>
      </c>
      <c r="AD2697" s="35">
        <f>IF(OR(YEAR(G2697)&lt;2019,O2697="X"),0,IF(ISBLANK(H2697),DATEDIF(G2697,'[3]1.Pradzia'!$D$13,"M"),DATEDIF(G2697,H2697,"m")))</f>
        <v>0</v>
      </c>
      <c r="AE2697" s="37">
        <f>IF(E2697='[3]5.Grup_T'!$E$20,0,IF(AD2697&lt;&gt;0,M2697/V2697*MIN(12,AD2697),0))</f>
        <v>0</v>
      </c>
      <c r="AF2697" s="37">
        <f t="shared" si="582"/>
        <v>0</v>
      </c>
      <c r="AG2697" s="37">
        <f t="shared" si="583"/>
        <v>0</v>
      </c>
      <c r="AH2697" s="37">
        <f t="shared" si="584"/>
        <v>0</v>
      </c>
      <c r="AI2697" s="35" t="str">
        <f t="shared" si="585"/>
        <v>Nusidėvėjęs</v>
      </c>
      <c r="AJ2697" s="38" t="str">
        <f>IF(AND(F2697&lt;&gt;[3]Pav.tvarkyklė!$B$12,F2697&lt;&gt;[3]Pav.tvarkyklė!$B$13),"GVTNT","X")</f>
        <v>GVTNT</v>
      </c>
      <c r="AK2697" s="39">
        <f t="shared" si="587"/>
        <v>0</v>
      </c>
      <c r="AL2697" s="41"/>
      <c r="AM2697" s="41"/>
      <c r="AN2697" s="41">
        <f t="shared" si="589"/>
        <v>1900</v>
      </c>
      <c r="AO2697" s="41"/>
      <c r="AP2697" s="41"/>
      <c r="AQ2697" s="41"/>
      <c r="AR2697" s="42"/>
      <c r="AS2697" s="42"/>
      <c r="AU2697" s="43">
        <f t="shared" si="590"/>
        <v>0</v>
      </c>
    </row>
    <row r="2698" spans="1:47" ht="15" customHeight="1" x14ac:dyDescent="0.25">
      <c r="A2698" s="11"/>
      <c r="B2698" s="19">
        <v>2867</v>
      </c>
      <c r="C2698" s="74"/>
      <c r="D2698" s="77"/>
      <c r="E2698" s="78"/>
      <c r="F2698" s="74"/>
      <c r="G2698" s="80"/>
      <c r="H2698" s="49"/>
      <c r="I2698" s="79"/>
      <c r="J2698" s="27"/>
      <c r="K2698" s="27"/>
      <c r="L2698" s="79"/>
      <c r="M2698" s="81"/>
      <c r="N2698" s="29">
        <v>0</v>
      </c>
      <c r="O2698" s="30" t="str">
        <f>IF(G2698&lt;=$N$2,"",IF(F2698=[3]Pav.tvarkyklė!$B$13,"",IF(ISBLANK(R2698),"X","")))</f>
        <v/>
      </c>
      <c r="P2698" s="91"/>
      <c r="Q2698" s="63"/>
      <c r="R2698" s="63"/>
      <c r="S2698" s="63"/>
      <c r="T2698" s="63"/>
      <c r="U2698" s="34" t="str">
        <f>IFERROR(INDEX('[3]5.Grup_T'!$G$4:$G$22,MATCH('6.Turtas'!E2698,'[3]5.Grup_T'!$E$4:$E$22,0)),"0")</f>
        <v>0</v>
      </c>
      <c r="V2698" s="35">
        <f t="shared" si="577"/>
        <v>0</v>
      </c>
      <c r="W2698" s="35">
        <f>IF(NOT(ISBLANK(H2698)),(12-DATEDIF(H2698,'[3]1.Pradzia'!$D$13,"m")),0)</f>
        <v>0</v>
      </c>
      <c r="X2698" s="35">
        <f t="shared" si="578"/>
        <v>0</v>
      </c>
      <c r="Y2698" s="35">
        <f t="shared" si="588"/>
        <v>0</v>
      </c>
      <c r="Z2698" s="35">
        <f t="shared" si="586"/>
        <v>0</v>
      </c>
      <c r="AA2698" s="36">
        <f t="shared" si="579"/>
        <v>0</v>
      </c>
      <c r="AB2698" s="36">
        <f t="shared" si="580"/>
        <v>0</v>
      </c>
      <c r="AC2698" s="37">
        <f t="shared" si="581"/>
        <v>0</v>
      </c>
      <c r="AD2698" s="35">
        <f>IF(OR(YEAR(G2698)&lt;2019,O2698="X"),0,IF(ISBLANK(H2698),DATEDIF(G2698,'[3]1.Pradzia'!$D$13,"M"),DATEDIF(G2698,H2698,"m")))</f>
        <v>0</v>
      </c>
      <c r="AE2698" s="37">
        <f>IF(E2698='[3]5.Grup_T'!$E$20,0,IF(AD2698&lt;&gt;0,M2698/V2698*MIN(12,AD2698),0))</f>
        <v>0</v>
      </c>
      <c r="AF2698" s="37">
        <f t="shared" si="582"/>
        <v>0</v>
      </c>
      <c r="AG2698" s="37">
        <f t="shared" si="583"/>
        <v>0</v>
      </c>
      <c r="AH2698" s="37">
        <f t="shared" si="584"/>
        <v>0</v>
      </c>
      <c r="AI2698" s="35" t="str">
        <f t="shared" si="585"/>
        <v>Nusidėvėjęs</v>
      </c>
      <c r="AJ2698" s="38" t="str">
        <f>IF(AND(F2698&lt;&gt;[3]Pav.tvarkyklė!$B$12,F2698&lt;&gt;[3]Pav.tvarkyklė!$B$13),"GVTNT","X")</f>
        <v>GVTNT</v>
      </c>
      <c r="AK2698" s="39">
        <f t="shared" si="587"/>
        <v>0</v>
      </c>
      <c r="AL2698" s="41"/>
      <c r="AM2698" s="41"/>
      <c r="AN2698" s="41">
        <f t="shared" si="589"/>
        <v>1900</v>
      </c>
      <c r="AO2698" s="41"/>
      <c r="AP2698" s="41"/>
      <c r="AQ2698" s="41"/>
      <c r="AR2698" s="42"/>
      <c r="AS2698" s="42"/>
      <c r="AU2698" s="43">
        <f t="shared" si="590"/>
        <v>0</v>
      </c>
    </row>
    <row r="2699" spans="1:47" ht="15" customHeight="1" x14ac:dyDescent="0.25">
      <c r="A2699" s="11"/>
      <c r="B2699" s="19">
        <v>2868</v>
      </c>
      <c r="C2699" s="74"/>
      <c r="D2699" s="77"/>
      <c r="E2699" s="78"/>
      <c r="F2699" s="74"/>
      <c r="G2699" s="80"/>
      <c r="H2699" s="49"/>
      <c r="I2699" s="79"/>
      <c r="J2699" s="27"/>
      <c r="K2699" s="27"/>
      <c r="L2699" s="79"/>
      <c r="M2699" s="81"/>
      <c r="N2699" s="29">
        <v>0</v>
      </c>
      <c r="O2699" s="30" t="str">
        <f>IF(G2699&lt;=$N$2,"",IF(F2699=[3]Pav.tvarkyklė!$B$13,"",IF(ISBLANK(R2699),"X","")))</f>
        <v/>
      </c>
      <c r="P2699" s="91"/>
      <c r="Q2699" s="63"/>
      <c r="R2699" s="63"/>
      <c r="S2699" s="63"/>
      <c r="T2699" s="63"/>
      <c r="U2699" s="34" t="str">
        <f>IFERROR(INDEX('[3]5.Grup_T'!$G$4:$G$22,MATCH('6.Turtas'!E2699,'[3]5.Grup_T'!$E$4:$E$22,0)),"0")</f>
        <v>0</v>
      </c>
      <c r="V2699" s="35">
        <f t="shared" si="577"/>
        <v>0</v>
      </c>
      <c r="W2699" s="35">
        <f>IF(NOT(ISBLANK(H2699)),(12-DATEDIF(H2699,'[3]1.Pradzia'!$D$13,"m")),0)</f>
        <v>0</v>
      </c>
      <c r="X2699" s="35">
        <f t="shared" si="578"/>
        <v>0</v>
      </c>
      <c r="Y2699" s="35">
        <f t="shared" si="588"/>
        <v>0</v>
      </c>
      <c r="Z2699" s="35">
        <f t="shared" si="586"/>
        <v>0</v>
      </c>
      <c r="AA2699" s="36">
        <f t="shared" si="579"/>
        <v>0</v>
      </c>
      <c r="AB2699" s="36">
        <f t="shared" si="580"/>
        <v>0</v>
      </c>
      <c r="AC2699" s="37">
        <f t="shared" si="581"/>
        <v>0</v>
      </c>
      <c r="AD2699" s="35">
        <f>IF(OR(YEAR(G2699)&lt;2019,O2699="X"),0,IF(ISBLANK(H2699),DATEDIF(G2699,'[3]1.Pradzia'!$D$13,"M"),DATEDIF(G2699,H2699,"m")))</f>
        <v>0</v>
      </c>
      <c r="AE2699" s="37">
        <f>IF(E2699='[3]5.Grup_T'!$E$20,0,IF(AD2699&lt;&gt;0,M2699/V2699*MIN(12,AD2699),0))</f>
        <v>0</v>
      </c>
      <c r="AF2699" s="37">
        <f t="shared" si="582"/>
        <v>0</v>
      </c>
      <c r="AG2699" s="37">
        <f t="shared" si="583"/>
        <v>0</v>
      </c>
      <c r="AH2699" s="37">
        <f t="shared" si="584"/>
        <v>0</v>
      </c>
      <c r="AI2699" s="35" t="str">
        <f t="shared" si="585"/>
        <v>Nusidėvėjęs</v>
      </c>
      <c r="AJ2699" s="38" t="str">
        <f>IF(AND(F2699&lt;&gt;[3]Pav.tvarkyklė!$B$12,F2699&lt;&gt;[3]Pav.tvarkyklė!$B$13),"GVTNT","X")</f>
        <v>GVTNT</v>
      </c>
      <c r="AK2699" s="39">
        <f t="shared" si="587"/>
        <v>0</v>
      </c>
      <c r="AL2699" s="41"/>
      <c r="AM2699" s="41"/>
      <c r="AN2699" s="41">
        <f t="shared" si="589"/>
        <v>1900</v>
      </c>
      <c r="AO2699" s="41"/>
      <c r="AP2699" s="41"/>
      <c r="AQ2699" s="41"/>
      <c r="AR2699" s="42"/>
      <c r="AS2699" s="42"/>
      <c r="AU2699" s="43">
        <f t="shared" si="590"/>
        <v>0</v>
      </c>
    </row>
    <row r="2700" spans="1:47" ht="15" customHeight="1" x14ac:dyDescent="0.25">
      <c r="A2700" s="11"/>
      <c r="B2700" s="19">
        <v>2869</v>
      </c>
      <c r="C2700" s="74"/>
      <c r="D2700" s="77"/>
      <c r="E2700" s="75"/>
      <c r="F2700" s="74"/>
      <c r="G2700" s="80"/>
      <c r="H2700" s="49"/>
      <c r="I2700" s="79"/>
      <c r="J2700" s="27"/>
      <c r="K2700" s="27"/>
      <c r="L2700" s="79"/>
      <c r="M2700" s="81"/>
      <c r="N2700" s="29">
        <v>0</v>
      </c>
      <c r="O2700" s="30" t="str">
        <f>IF(G2700&lt;=$N$2,"",IF(F2700=[3]Pav.tvarkyklė!$B$13,"",IF(ISBLANK(R2700),"X","")))</f>
        <v/>
      </c>
      <c r="P2700" s="91"/>
      <c r="Q2700" s="63"/>
      <c r="R2700" s="63"/>
      <c r="S2700" s="63"/>
      <c r="T2700" s="63"/>
      <c r="U2700" s="34" t="str">
        <f>IFERROR(INDEX('[3]5.Grup_T'!$G$4:$G$22,MATCH('6.Turtas'!E2700,'[3]5.Grup_T'!$E$4:$E$22,0)),"0")</f>
        <v>0</v>
      </c>
      <c r="V2700" s="35">
        <f t="shared" si="577"/>
        <v>0</v>
      </c>
      <c r="W2700" s="35">
        <f>IF(NOT(ISBLANK(H2700)),(12-DATEDIF(H2700,'[3]1.Pradzia'!$D$13,"m")),0)</f>
        <v>0</v>
      </c>
      <c r="X2700" s="35">
        <f t="shared" si="578"/>
        <v>0</v>
      </c>
      <c r="Y2700" s="35">
        <f t="shared" si="588"/>
        <v>0</v>
      </c>
      <c r="Z2700" s="35">
        <f t="shared" si="586"/>
        <v>0</v>
      </c>
      <c r="AA2700" s="36">
        <f t="shared" si="579"/>
        <v>0</v>
      </c>
      <c r="AB2700" s="36">
        <f t="shared" si="580"/>
        <v>0</v>
      </c>
      <c r="AC2700" s="37">
        <f t="shared" si="581"/>
        <v>0</v>
      </c>
      <c r="AD2700" s="35">
        <f>IF(OR(YEAR(G2700)&lt;2019,O2700="X"),0,IF(ISBLANK(H2700),DATEDIF(G2700,'[3]1.Pradzia'!$D$13,"M"),DATEDIF(G2700,H2700,"m")))</f>
        <v>0</v>
      </c>
      <c r="AE2700" s="37">
        <f>IF(E2700='[3]5.Grup_T'!$E$20,0,IF(AD2700&lt;&gt;0,M2700/V2700*MIN(12,AD2700),0))</f>
        <v>0</v>
      </c>
      <c r="AF2700" s="37">
        <f t="shared" si="582"/>
        <v>0</v>
      </c>
      <c r="AG2700" s="37">
        <f t="shared" si="583"/>
        <v>0</v>
      </c>
      <c r="AH2700" s="37">
        <f t="shared" si="584"/>
        <v>0</v>
      </c>
      <c r="AI2700" s="35" t="str">
        <f t="shared" si="585"/>
        <v>Nusidėvėjęs</v>
      </c>
      <c r="AJ2700" s="38" t="str">
        <f>IF(AND(F2700&lt;&gt;[3]Pav.tvarkyklė!$B$12,F2700&lt;&gt;[3]Pav.tvarkyklė!$B$13),"GVTNT","X")</f>
        <v>GVTNT</v>
      </c>
      <c r="AK2700" s="39">
        <f t="shared" si="587"/>
        <v>0</v>
      </c>
      <c r="AL2700" s="41"/>
      <c r="AM2700" s="41"/>
      <c r="AN2700" s="41">
        <f t="shared" si="589"/>
        <v>1900</v>
      </c>
      <c r="AO2700" s="41"/>
      <c r="AP2700" s="41"/>
      <c r="AQ2700" s="41"/>
      <c r="AR2700" s="42"/>
      <c r="AS2700" s="42"/>
      <c r="AU2700" s="43">
        <f t="shared" si="590"/>
        <v>0</v>
      </c>
    </row>
    <row r="2701" spans="1:47" ht="15" customHeight="1" x14ac:dyDescent="0.25">
      <c r="A2701" s="11"/>
      <c r="B2701" s="19">
        <v>2870</v>
      </c>
      <c r="C2701" s="74"/>
      <c r="D2701" s="77"/>
      <c r="E2701" s="75"/>
      <c r="F2701" s="74"/>
      <c r="G2701" s="80"/>
      <c r="H2701" s="49"/>
      <c r="I2701" s="79"/>
      <c r="J2701" s="27"/>
      <c r="K2701" s="27"/>
      <c r="L2701" s="79"/>
      <c r="M2701" s="81"/>
      <c r="N2701" s="29">
        <v>0</v>
      </c>
      <c r="O2701" s="30" t="str">
        <f>IF(G2701&lt;=$N$2,"",IF(F2701=[3]Pav.tvarkyklė!$B$13,"",IF(ISBLANK(R2701),"X","")))</f>
        <v/>
      </c>
      <c r="P2701" s="91"/>
      <c r="Q2701" s="63"/>
      <c r="R2701" s="63"/>
      <c r="S2701" s="63"/>
      <c r="T2701" s="63"/>
      <c r="U2701" s="34" t="str">
        <f>IFERROR(INDEX('[3]5.Grup_T'!$G$4:$G$22,MATCH('6.Turtas'!E2701,'[3]5.Grup_T'!$E$4:$E$22,0)),"0")</f>
        <v>0</v>
      </c>
      <c r="V2701" s="35">
        <f t="shared" si="577"/>
        <v>0</v>
      </c>
      <c r="W2701" s="35">
        <f>IF(NOT(ISBLANK(H2701)),(12-DATEDIF(H2701,'[3]1.Pradzia'!$D$13,"m")),0)</f>
        <v>0</v>
      </c>
      <c r="X2701" s="35">
        <f t="shared" si="578"/>
        <v>0</v>
      </c>
      <c r="Y2701" s="35">
        <f t="shared" si="588"/>
        <v>0</v>
      </c>
      <c r="Z2701" s="35">
        <f t="shared" si="586"/>
        <v>0</v>
      </c>
      <c r="AA2701" s="36">
        <f t="shared" si="579"/>
        <v>0</v>
      </c>
      <c r="AB2701" s="36">
        <f t="shared" si="580"/>
        <v>0</v>
      </c>
      <c r="AC2701" s="37">
        <f t="shared" si="581"/>
        <v>0</v>
      </c>
      <c r="AD2701" s="35">
        <f>IF(OR(YEAR(G2701)&lt;2019,O2701="X"),0,IF(ISBLANK(H2701),DATEDIF(G2701,'[3]1.Pradzia'!$D$13,"M"),DATEDIF(G2701,H2701,"m")))</f>
        <v>0</v>
      </c>
      <c r="AE2701" s="37">
        <f>IF(E2701='[3]5.Grup_T'!$E$20,0,IF(AD2701&lt;&gt;0,M2701/V2701*MIN(12,AD2701),0))</f>
        <v>0</v>
      </c>
      <c r="AF2701" s="37">
        <f t="shared" si="582"/>
        <v>0</v>
      </c>
      <c r="AG2701" s="37">
        <f t="shared" si="583"/>
        <v>0</v>
      </c>
      <c r="AH2701" s="37">
        <f t="shared" si="584"/>
        <v>0</v>
      </c>
      <c r="AI2701" s="35" t="str">
        <f t="shared" si="585"/>
        <v>Nusidėvėjęs</v>
      </c>
      <c r="AJ2701" s="38" t="str">
        <f>IF(AND(F2701&lt;&gt;[3]Pav.tvarkyklė!$B$12,F2701&lt;&gt;[3]Pav.tvarkyklė!$B$13),"GVTNT","X")</f>
        <v>GVTNT</v>
      </c>
      <c r="AK2701" s="39">
        <f t="shared" si="587"/>
        <v>0</v>
      </c>
      <c r="AL2701" s="41"/>
      <c r="AM2701" s="41"/>
      <c r="AN2701" s="41">
        <f t="shared" si="589"/>
        <v>1900</v>
      </c>
      <c r="AO2701" s="41"/>
      <c r="AP2701" s="41"/>
      <c r="AQ2701" s="41"/>
      <c r="AR2701" s="42"/>
      <c r="AS2701" s="42"/>
      <c r="AU2701" s="43">
        <f t="shared" si="590"/>
        <v>0</v>
      </c>
    </row>
    <row r="2702" spans="1:47" ht="15" customHeight="1" x14ac:dyDescent="0.25">
      <c r="A2702" s="11"/>
      <c r="B2702" s="19">
        <v>2871</v>
      </c>
      <c r="C2702" s="74"/>
      <c r="D2702" s="77"/>
      <c r="E2702" s="78"/>
      <c r="F2702" s="74"/>
      <c r="G2702" s="80"/>
      <c r="H2702" s="49"/>
      <c r="I2702" s="79"/>
      <c r="J2702" s="27"/>
      <c r="K2702" s="27"/>
      <c r="L2702" s="79"/>
      <c r="M2702" s="81"/>
      <c r="N2702" s="29">
        <v>0</v>
      </c>
      <c r="O2702" s="30" t="str">
        <f>IF(G2702&lt;=$N$2,"",IF(F2702=[3]Pav.tvarkyklė!$B$13,"",IF(ISBLANK(R2702),"X","")))</f>
        <v/>
      </c>
      <c r="P2702" s="91"/>
      <c r="Q2702" s="63"/>
      <c r="R2702" s="63"/>
      <c r="S2702" s="63"/>
      <c r="T2702" s="63"/>
      <c r="U2702" s="34" t="str">
        <f>IFERROR(INDEX('[3]5.Grup_T'!$G$4:$G$22,MATCH('6.Turtas'!E2702,'[3]5.Grup_T'!$E$4:$E$22,0)),"0")</f>
        <v>0</v>
      </c>
      <c r="V2702" s="35">
        <f t="shared" si="577"/>
        <v>0</v>
      </c>
      <c r="W2702" s="35">
        <f>IF(NOT(ISBLANK(H2702)),(12-DATEDIF(H2702,'[3]1.Pradzia'!$D$13,"m")),0)</f>
        <v>0</v>
      </c>
      <c r="X2702" s="35">
        <f t="shared" si="578"/>
        <v>0</v>
      </c>
      <c r="Y2702" s="35">
        <f t="shared" si="588"/>
        <v>0</v>
      </c>
      <c r="Z2702" s="35">
        <f t="shared" si="586"/>
        <v>0</v>
      </c>
      <c r="AA2702" s="36">
        <f t="shared" si="579"/>
        <v>0</v>
      </c>
      <c r="AB2702" s="36">
        <f t="shared" si="580"/>
        <v>0</v>
      </c>
      <c r="AC2702" s="37">
        <f t="shared" si="581"/>
        <v>0</v>
      </c>
      <c r="AD2702" s="35">
        <f>IF(OR(YEAR(G2702)&lt;2019,O2702="X"),0,IF(ISBLANK(H2702),DATEDIF(G2702,'[3]1.Pradzia'!$D$13,"M"),DATEDIF(G2702,H2702,"m")))</f>
        <v>0</v>
      </c>
      <c r="AE2702" s="37">
        <f>IF(E2702='[3]5.Grup_T'!$E$20,0,IF(AD2702&lt;&gt;0,M2702/V2702*MIN(12,AD2702),0))</f>
        <v>0</v>
      </c>
      <c r="AF2702" s="37">
        <f t="shared" si="582"/>
        <v>0</v>
      </c>
      <c r="AG2702" s="37">
        <f t="shared" si="583"/>
        <v>0</v>
      </c>
      <c r="AH2702" s="37">
        <f t="shared" si="584"/>
        <v>0</v>
      </c>
      <c r="AI2702" s="35" t="str">
        <f t="shared" si="585"/>
        <v>Nusidėvėjęs</v>
      </c>
      <c r="AJ2702" s="38" t="str">
        <f>IF(AND(F2702&lt;&gt;[3]Pav.tvarkyklė!$B$12,F2702&lt;&gt;[3]Pav.tvarkyklė!$B$13),"GVTNT","X")</f>
        <v>GVTNT</v>
      </c>
      <c r="AK2702" s="39">
        <f t="shared" si="587"/>
        <v>0</v>
      </c>
      <c r="AL2702" s="41"/>
      <c r="AM2702" s="41"/>
      <c r="AN2702" s="41">
        <f t="shared" si="589"/>
        <v>1900</v>
      </c>
      <c r="AO2702" s="41"/>
      <c r="AP2702" s="41"/>
      <c r="AQ2702" s="41"/>
      <c r="AR2702" s="42"/>
      <c r="AS2702" s="42"/>
      <c r="AU2702" s="43">
        <f t="shared" si="590"/>
        <v>0</v>
      </c>
    </row>
    <row r="2703" spans="1:47" ht="15" customHeight="1" x14ac:dyDescent="0.25">
      <c r="A2703" s="11"/>
      <c r="B2703" s="19">
        <v>2872</v>
      </c>
      <c r="C2703" s="74"/>
      <c r="D2703" s="77"/>
      <c r="E2703" s="78"/>
      <c r="F2703" s="74"/>
      <c r="G2703" s="80"/>
      <c r="H2703" s="49"/>
      <c r="I2703" s="79"/>
      <c r="J2703" s="27"/>
      <c r="K2703" s="27"/>
      <c r="L2703" s="79"/>
      <c r="M2703" s="81"/>
      <c r="N2703" s="29">
        <v>0</v>
      </c>
      <c r="O2703" s="30" t="str">
        <f>IF(G2703&lt;=$N$2,"",IF(F2703=[3]Pav.tvarkyklė!$B$13,"",IF(ISBLANK(R2703),"X","")))</f>
        <v/>
      </c>
      <c r="P2703" s="91"/>
      <c r="Q2703" s="63"/>
      <c r="R2703" s="63"/>
      <c r="S2703" s="63"/>
      <c r="T2703" s="63"/>
      <c r="U2703" s="34" t="str">
        <f>IFERROR(INDEX('[3]5.Grup_T'!$G$4:$G$22,MATCH('6.Turtas'!E2703,'[3]5.Grup_T'!$E$4:$E$22,0)),"0")</f>
        <v>0</v>
      </c>
      <c r="V2703" s="35">
        <f t="shared" si="577"/>
        <v>0</v>
      </c>
      <c r="W2703" s="35">
        <f>IF(NOT(ISBLANK(H2703)),(12-DATEDIF(H2703,'[3]1.Pradzia'!$D$13,"m")),0)</f>
        <v>0</v>
      </c>
      <c r="X2703" s="35">
        <f t="shared" si="578"/>
        <v>0</v>
      </c>
      <c r="Y2703" s="35">
        <f t="shared" si="588"/>
        <v>0</v>
      </c>
      <c r="Z2703" s="35">
        <f t="shared" si="586"/>
        <v>0</v>
      </c>
      <c r="AA2703" s="36">
        <f t="shared" si="579"/>
        <v>0</v>
      </c>
      <c r="AB2703" s="36">
        <f t="shared" si="580"/>
        <v>0</v>
      </c>
      <c r="AC2703" s="37">
        <f t="shared" si="581"/>
        <v>0</v>
      </c>
      <c r="AD2703" s="35">
        <f>IF(OR(YEAR(G2703)&lt;2019,O2703="X"),0,IF(ISBLANK(H2703),DATEDIF(G2703,'[3]1.Pradzia'!$D$13,"M"),DATEDIF(G2703,H2703,"m")))</f>
        <v>0</v>
      </c>
      <c r="AE2703" s="37">
        <f>IF(E2703='[3]5.Grup_T'!$E$20,0,IF(AD2703&lt;&gt;0,M2703/V2703*MIN(12,AD2703),0))</f>
        <v>0</v>
      </c>
      <c r="AF2703" s="37">
        <f t="shared" si="582"/>
        <v>0</v>
      </c>
      <c r="AG2703" s="37">
        <f t="shared" si="583"/>
        <v>0</v>
      </c>
      <c r="AH2703" s="37">
        <f t="shared" si="584"/>
        <v>0</v>
      </c>
      <c r="AI2703" s="35" t="str">
        <f t="shared" si="585"/>
        <v>Nusidėvėjęs</v>
      </c>
      <c r="AJ2703" s="38" t="str">
        <f>IF(AND(F2703&lt;&gt;[3]Pav.tvarkyklė!$B$12,F2703&lt;&gt;[3]Pav.tvarkyklė!$B$13),"GVTNT","X")</f>
        <v>GVTNT</v>
      </c>
      <c r="AK2703" s="39">
        <f t="shared" si="587"/>
        <v>0</v>
      </c>
      <c r="AL2703" s="41"/>
      <c r="AM2703" s="41"/>
      <c r="AN2703" s="41">
        <f t="shared" si="589"/>
        <v>1900</v>
      </c>
      <c r="AO2703" s="41"/>
      <c r="AP2703" s="41"/>
      <c r="AQ2703" s="41"/>
      <c r="AR2703" s="42"/>
      <c r="AS2703" s="42"/>
      <c r="AU2703" s="43">
        <f t="shared" si="590"/>
        <v>0</v>
      </c>
    </row>
    <row r="2704" spans="1:47" ht="15" customHeight="1" x14ac:dyDescent="0.25">
      <c r="A2704" s="11"/>
      <c r="B2704" s="19">
        <v>2873</v>
      </c>
      <c r="C2704" s="74"/>
      <c r="D2704" s="77"/>
      <c r="E2704" s="78"/>
      <c r="F2704" s="74"/>
      <c r="G2704" s="80"/>
      <c r="H2704" s="49"/>
      <c r="I2704" s="79"/>
      <c r="J2704" s="27"/>
      <c r="K2704" s="27"/>
      <c r="L2704" s="79"/>
      <c r="M2704" s="81"/>
      <c r="N2704" s="29">
        <v>0</v>
      </c>
      <c r="O2704" s="30" t="str">
        <f>IF(G2704&lt;=$N$2,"",IF(F2704=[3]Pav.tvarkyklė!$B$13,"",IF(ISBLANK(R2704),"X","")))</f>
        <v/>
      </c>
      <c r="P2704" s="91"/>
      <c r="Q2704" s="63"/>
      <c r="R2704" s="63"/>
      <c r="S2704" s="63"/>
      <c r="T2704" s="63"/>
      <c r="U2704" s="34" t="str">
        <f>IFERROR(INDEX('[3]5.Grup_T'!$G$4:$G$22,MATCH('6.Turtas'!E2704,'[3]5.Grup_T'!$E$4:$E$22,0)),"0")</f>
        <v>0</v>
      </c>
      <c r="V2704" s="35">
        <f t="shared" si="577"/>
        <v>0</v>
      </c>
      <c r="W2704" s="35">
        <f>IF(NOT(ISBLANK(H2704)),(12-DATEDIF(H2704,'[3]1.Pradzia'!$D$13,"m")),0)</f>
        <v>0</v>
      </c>
      <c r="X2704" s="35">
        <f t="shared" si="578"/>
        <v>0</v>
      </c>
      <c r="Y2704" s="35">
        <f t="shared" si="588"/>
        <v>0</v>
      </c>
      <c r="Z2704" s="35">
        <f t="shared" si="586"/>
        <v>0</v>
      </c>
      <c r="AA2704" s="36">
        <f t="shared" si="579"/>
        <v>0</v>
      </c>
      <c r="AB2704" s="36">
        <f t="shared" si="580"/>
        <v>0</v>
      </c>
      <c r="AC2704" s="37">
        <f t="shared" si="581"/>
        <v>0</v>
      </c>
      <c r="AD2704" s="35">
        <f>IF(OR(YEAR(G2704)&lt;2019,O2704="X"),0,IF(ISBLANK(H2704),DATEDIF(G2704,'[3]1.Pradzia'!$D$13,"M"),DATEDIF(G2704,H2704,"m")))</f>
        <v>0</v>
      </c>
      <c r="AE2704" s="37">
        <f>IF(E2704='[3]5.Grup_T'!$E$20,0,IF(AD2704&lt;&gt;0,M2704/V2704*MIN(12,AD2704),0))</f>
        <v>0</v>
      </c>
      <c r="AF2704" s="37">
        <f t="shared" si="582"/>
        <v>0</v>
      </c>
      <c r="AG2704" s="37">
        <f t="shared" si="583"/>
        <v>0</v>
      </c>
      <c r="AH2704" s="37">
        <f t="shared" si="584"/>
        <v>0</v>
      </c>
      <c r="AI2704" s="35" t="str">
        <f t="shared" si="585"/>
        <v>Nusidėvėjęs</v>
      </c>
      <c r="AJ2704" s="38" t="str">
        <f>IF(AND(F2704&lt;&gt;[3]Pav.tvarkyklė!$B$12,F2704&lt;&gt;[3]Pav.tvarkyklė!$B$13),"GVTNT","X")</f>
        <v>GVTNT</v>
      </c>
      <c r="AK2704" s="39">
        <f t="shared" si="587"/>
        <v>0</v>
      </c>
      <c r="AL2704" s="41"/>
      <c r="AM2704" s="41"/>
      <c r="AN2704" s="41">
        <f t="shared" si="589"/>
        <v>1900</v>
      </c>
      <c r="AO2704" s="41"/>
      <c r="AP2704" s="41"/>
      <c r="AQ2704" s="41"/>
      <c r="AR2704" s="42"/>
      <c r="AS2704" s="42"/>
      <c r="AU2704" s="43">
        <f t="shared" si="590"/>
        <v>0</v>
      </c>
    </row>
    <row r="2705" spans="1:47" ht="15" customHeight="1" x14ac:dyDescent="0.25">
      <c r="A2705" s="11"/>
      <c r="B2705" s="19">
        <v>2874</v>
      </c>
      <c r="C2705" s="74"/>
      <c r="D2705" s="77"/>
      <c r="E2705" s="78"/>
      <c r="F2705" s="74"/>
      <c r="G2705" s="80"/>
      <c r="H2705" s="49"/>
      <c r="I2705" s="79"/>
      <c r="J2705" s="27"/>
      <c r="K2705" s="27"/>
      <c r="L2705" s="79"/>
      <c r="M2705" s="81"/>
      <c r="N2705" s="29">
        <v>0</v>
      </c>
      <c r="O2705" s="30" t="str">
        <f>IF(G2705&lt;=$N$2,"",IF(F2705=[3]Pav.tvarkyklė!$B$13,"",IF(ISBLANK(R2705),"X","")))</f>
        <v/>
      </c>
      <c r="P2705" s="91"/>
      <c r="Q2705" s="63"/>
      <c r="R2705" s="63"/>
      <c r="S2705" s="63"/>
      <c r="T2705" s="63"/>
      <c r="U2705" s="34" t="str">
        <f>IFERROR(INDEX('[3]5.Grup_T'!$G$4:$G$22,MATCH('6.Turtas'!E2705,'[3]5.Grup_T'!$E$4:$E$22,0)),"0")</f>
        <v>0</v>
      </c>
      <c r="V2705" s="35">
        <f t="shared" si="577"/>
        <v>0</v>
      </c>
      <c r="W2705" s="35">
        <f>IF(NOT(ISBLANK(H2705)),(12-DATEDIF(H2705,'[3]1.Pradzia'!$D$13,"m")),0)</f>
        <v>0</v>
      </c>
      <c r="X2705" s="35">
        <f t="shared" si="578"/>
        <v>0</v>
      </c>
      <c r="Y2705" s="35">
        <f t="shared" si="588"/>
        <v>0</v>
      </c>
      <c r="Z2705" s="35">
        <f t="shared" si="586"/>
        <v>0</v>
      </c>
      <c r="AA2705" s="36">
        <f t="shared" si="579"/>
        <v>0</v>
      </c>
      <c r="AB2705" s="36">
        <f t="shared" si="580"/>
        <v>0</v>
      </c>
      <c r="AC2705" s="37">
        <f t="shared" si="581"/>
        <v>0</v>
      </c>
      <c r="AD2705" s="35">
        <f>IF(OR(YEAR(G2705)&lt;2019,O2705="X"),0,IF(ISBLANK(H2705),DATEDIF(G2705,'[3]1.Pradzia'!$D$13,"M"),DATEDIF(G2705,H2705,"m")))</f>
        <v>0</v>
      </c>
      <c r="AE2705" s="37">
        <f>IF(E2705='[3]5.Grup_T'!$E$20,0,IF(AD2705&lt;&gt;0,M2705/V2705*MIN(12,AD2705),0))</f>
        <v>0</v>
      </c>
      <c r="AF2705" s="37">
        <f t="shared" si="582"/>
        <v>0</v>
      </c>
      <c r="AG2705" s="37">
        <f t="shared" si="583"/>
        <v>0</v>
      </c>
      <c r="AH2705" s="37">
        <f t="shared" si="584"/>
        <v>0</v>
      </c>
      <c r="AI2705" s="35" t="str">
        <f t="shared" si="585"/>
        <v>Nusidėvėjęs</v>
      </c>
      <c r="AJ2705" s="38" t="str">
        <f>IF(AND(F2705&lt;&gt;[3]Pav.tvarkyklė!$B$12,F2705&lt;&gt;[3]Pav.tvarkyklė!$B$13),"GVTNT","X")</f>
        <v>GVTNT</v>
      </c>
      <c r="AK2705" s="39">
        <f t="shared" si="587"/>
        <v>0</v>
      </c>
      <c r="AL2705" s="41"/>
      <c r="AM2705" s="41"/>
      <c r="AN2705" s="41">
        <f t="shared" si="589"/>
        <v>1900</v>
      </c>
      <c r="AO2705" s="41"/>
      <c r="AP2705" s="41"/>
      <c r="AQ2705" s="41"/>
      <c r="AR2705" s="42"/>
      <c r="AS2705" s="42"/>
      <c r="AU2705" s="43">
        <f t="shared" si="590"/>
        <v>0</v>
      </c>
    </row>
    <row r="2706" spans="1:47" ht="15" customHeight="1" x14ac:dyDescent="0.25">
      <c r="A2706" s="11"/>
      <c r="B2706" s="19">
        <v>2875</v>
      </c>
      <c r="C2706" s="74"/>
      <c r="D2706" s="77"/>
      <c r="E2706" s="78"/>
      <c r="F2706" s="74"/>
      <c r="G2706" s="80"/>
      <c r="H2706" s="49"/>
      <c r="I2706" s="79"/>
      <c r="J2706" s="27"/>
      <c r="K2706" s="27"/>
      <c r="L2706" s="79"/>
      <c r="M2706" s="81"/>
      <c r="N2706" s="29">
        <v>0</v>
      </c>
      <c r="O2706" s="30" t="str">
        <f>IF(G2706&lt;=$N$2,"",IF(F2706=[3]Pav.tvarkyklė!$B$13,"",IF(ISBLANK(R2706),"X","")))</f>
        <v/>
      </c>
      <c r="P2706" s="91"/>
      <c r="Q2706" s="63"/>
      <c r="R2706" s="63"/>
      <c r="S2706" s="63"/>
      <c r="T2706" s="63"/>
      <c r="U2706" s="34" t="str">
        <f>IFERROR(INDEX('[3]5.Grup_T'!$G$4:$G$22,MATCH('6.Turtas'!E2706,'[3]5.Grup_T'!$E$4:$E$22,0)),"0")</f>
        <v>0</v>
      </c>
      <c r="V2706" s="35">
        <f t="shared" ref="V2706:V2769" si="591">U2706*12</f>
        <v>0</v>
      </c>
      <c r="W2706" s="35">
        <f>IF(NOT(ISBLANK(H2706)),(12-DATEDIF(H2706,'[3]1.Pradzia'!$D$13,"m")),0)</f>
        <v>0</v>
      </c>
      <c r="X2706" s="35">
        <f t="shared" ref="X2706:X2769" si="592">IF(OR(ISBLANK(C2706),YEAR(G2706)&gt;=2019),0,DATEDIF(G2706,$N$2,"M"))</f>
        <v>0</v>
      </c>
      <c r="Y2706" s="35">
        <f t="shared" si="588"/>
        <v>0</v>
      </c>
      <c r="Z2706" s="35">
        <f t="shared" si="586"/>
        <v>0</v>
      </c>
      <c r="AA2706" s="36">
        <f t="shared" ref="AA2706:AA2769" si="593">+IF(Z2706&lt;=0,0,N2706/Z2706)</f>
        <v>0</v>
      </c>
      <c r="AB2706" s="36">
        <f t="shared" ref="AB2706:AB2769" si="594">IF(Z2706&lt;=0,N2706,N2706/Z2706*Y2706)</f>
        <v>0</v>
      </c>
      <c r="AC2706" s="37">
        <f t="shared" ref="AC2706:AC2769" si="595">IF(YEAR(G2706)&lt;2019,M2706-N2706+AB2706,0)</f>
        <v>0</v>
      </c>
      <c r="AD2706" s="35">
        <f>IF(OR(YEAR(G2706)&lt;2019,O2706="X"),0,IF(ISBLANK(H2706),DATEDIF(G2706,'[3]1.Pradzia'!$D$13,"M"),DATEDIF(G2706,H2706,"m")))</f>
        <v>0</v>
      </c>
      <c r="AE2706" s="37">
        <f>IF(E2706='[3]5.Grup_T'!$E$20,0,IF(AD2706&lt;&gt;0,M2706/V2706*MIN(12,AD2706),0))</f>
        <v>0</v>
      </c>
      <c r="AF2706" s="37">
        <f t="shared" ref="AF2706:AF2769" si="596">+AB2706+AE2706</f>
        <v>0</v>
      </c>
      <c r="AG2706" s="37">
        <f t="shared" ref="AG2706:AG2769" si="597">AC2706+AE2706</f>
        <v>0</v>
      </c>
      <c r="AH2706" s="37">
        <f t="shared" ref="AH2706:AH2769" si="598">M2706-AG2706</f>
        <v>0</v>
      </c>
      <c r="AI2706" s="35" t="str">
        <f t="shared" ref="AI2706:AI2769" si="599">IF(H2706&lt;&gt;0,"Nurašytas",IF(O2706="X","Nesuderintas",IF(AH2706&lt;=0,"Nusidėvėjęs","")))</f>
        <v>Nusidėvėjęs</v>
      </c>
      <c r="AJ2706" s="38" t="str">
        <f>IF(AND(F2706&lt;&gt;[3]Pav.tvarkyklė!$B$12,F2706&lt;&gt;[3]Pav.tvarkyklė!$B$13),"GVTNT","X")</f>
        <v>GVTNT</v>
      </c>
      <c r="AK2706" s="39">
        <f t="shared" si="587"/>
        <v>0</v>
      </c>
      <c r="AL2706" s="41"/>
      <c r="AM2706" s="41"/>
      <c r="AN2706" s="41">
        <f t="shared" si="589"/>
        <v>1900</v>
      </c>
      <c r="AO2706" s="41"/>
      <c r="AP2706" s="41"/>
      <c r="AQ2706" s="41"/>
      <c r="AR2706" s="42"/>
      <c r="AS2706" s="42"/>
      <c r="AU2706" s="43">
        <f t="shared" si="590"/>
        <v>0</v>
      </c>
    </row>
    <row r="2707" spans="1:47" ht="15" customHeight="1" x14ac:dyDescent="0.25">
      <c r="A2707" s="11"/>
      <c r="B2707" s="19">
        <v>2876</v>
      </c>
      <c r="C2707" s="74"/>
      <c r="D2707" s="77"/>
      <c r="E2707" s="78"/>
      <c r="F2707" s="74"/>
      <c r="G2707" s="80"/>
      <c r="H2707" s="49"/>
      <c r="I2707" s="79"/>
      <c r="J2707" s="27"/>
      <c r="K2707" s="27"/>
      <c r="L2707" s="79"/>
      <c r="M2707" s="81"/>
      <c r="N2707" s="29">
        <v>0</v>
      </c>
      <c r="O2707" s="30" t="str">
        <f>IF(G2707&lt;=$N$2,"",IF(F2707=[3]Pav.tvarkyklė!$B$13,"",IF(ISBLANK(R2707),"X","")))</f>
        <v/>
      </c>
      <c r="P2707" s="91"/>
      <c r="Q2707" s="63"/>
      <c r="R2707" s="63"/>
      <c r="S2707" s="63"/>
      <c r="T2707" s="63"/>
      <c r="U2707" s="34" t="str">
        <f>IFERROR(INDEX('[3]5.Grup_T'!$G$4:$G$22,MATCH('6.Turtas'!E2707,'[3]5.Grup_T'!$E$4:$E$22,0)),"0")</f>
        <v>0</v>
      </c>
      <c r="V2707" s="35">
        <f t="shared" si="591"/>
        <v>0</v>
      </c>
      <c r="W2707" s="35">
        <f>IF(NOT(ISBLANK(H2707)),(12-DATEDIF(H2707,'[3]1.Pradzia'!$D$13,"m")),0)</f>
        <v>0</v>
      </c>
      <c r="X2707" s="35">
        <f t="shared" si="592"/>
        <v>0</v>
      </c>
      <c r="Y2707" s="35">
        <f t="shared" si="588"/>
        <v>0</v>
      </c>
      <c r="Z2707" s="35">
        <f t="shared" ref="Z2707:Z2770" si="600">IF(YEAR(G2707)&gt;=2019,0,V2707-X2707)</f>
        <v>0</v>
      </c>
      <c r="AA2707" s="36">
        <f t="shared" si="593"/>
        <v>0</v>
      </c>
      <c r="AB2707" s="36">
        <f t="shared" si="594"/>
        <v>0</v>
      </c>
      <c r="AC2707" s="37">
        <f t="shared" si="595"/>
        <v>0</v>
      </c>
      <c r="AD2707" s="35">
        <f>IF(OR(YEAR(G2707)&lt;2019,O2707="X"),0,IF(ISBLANK(H2707),DATEDIF(G2707,'[3]1.Pradzia'!$D$13,"M"),DATEDIF(G2707,H2707,"m")))</f>
        <v>0</v>
      </c>
      <c r="AE2707" s="37">
        <f>IF(E2707='[3]5.Grup_T'!$E$20,0,IF(AD2707&lt;&gt;0,M2707/V2707*MIN(12,AD2707),0))</f>
        <v>0</v>
      </c>
      <c r="AF2707" s="37">
        <f t="shared" si="596"/>
        <v>0</v>
      </c>
      <c r="AG2707" s="37">
        <f t="shared" si="597"/>
        <v>0</v>
      </c>
      <c r="AH2707" s="37">
        <f t="shared" si="598"/>
        <v>0</v>
      </c>
      <c r="AI2707" s="35" t="str">
        <f t="shared" si="599"/>
        <v>Nusidėvėjęs</v>
      </c>
      <c r="AJ2707" s="38" t="str">
        <f>IF(AND(F2707&lt;&gt;[3]Pav.tvarkyklė!$B$12,F2707&lt;&gt;[3]Pav.tvarkyklė!$B$13),"GVTNT","X")</f>
        <v>GVTNT</v>
      </c>
      <c r="AK2707" s="39">
        <f t="shared" ref="AK2707:AK2770" si="601">I2707-J2707-K2707-L2707-M2707</f>
        <v>0</v>
      </c>
      <c r="AL2707" s="41"/>
      <c r="AM2707" s="41"/>
      <c r="AN2707" s="41">
        <f t="shared" si="589"/>
        <v>1900</v>
      </c>
      <c r="AO2707" s="41"/>
      <c r="AP2707" s="41"/>
      <c r="AQ2707" s="41"/>
      <c r="AR2707" s="42"/>
      <c r="AS2707" s="42"/>
      <c r="AU2707" s="43">
        <f t="shared" si="590"/>
        <v>0</v>
      </c>
    </row>
    <row r="2708" spans="1:47" ht="15" customHeight="1" x14ac:dyDescent="0.25">
      <c r="A2708" s="11"/>
      <c r="B2708" s="19">
        <v>2877</v>
      </c>
      <c r="C2708" s="74"/>
      <c r="D2708" s="77"/>
      <c r="E2708" s="78"/>
      <c r="F2708" s="74"/>
      <c r="G2708" s="80"/>
      <c r="H2708" s="49"/>
      <c r="I2708" s="79"/>
      <c r="J2708" s="27"/>
      <c r="K2708" s="27"/>
      <c r="L2708" s="79"/>
      <c r="M2708" s="81"/>
      <c r="N2708" s="29">
        <v>0</v>
      </c>
      <c r="O2708" s="30" t="str">
        <f>IF(G2708&lt;=$N$2,"",IF(F2708=[3]Pav.tvarkyklė!$B$13,"",IF(ISBLANK(R2708),"X","")))</f>
        <v/>
      </c>
      <c r="P2708" s="91"/>
      <c r="Q2708" s="63"/>
      <c r="R2708" s="63"/>
      <c r="S2708" s="63"/>
      <c r="T2708" s="63"/>
      <c r="U2708" s="34" t="str">
        <f>IFERROR(INDEX('[3]5.Grup_T'!$G$4:$G$22,MATCH('6.Turtas'!E2708,'[3]5.Grup_T'!$E$4:$E$22,0)),"0")</f>
        <v>0</v>
      </c>
      <c r="V2708" s="35">
        <f t="shared" si="591"/>
        <v>0</v>
      </c>
      <c r="W2708" s="35">
        <f>IF(NOT(ISBLANK(H2708)),(12-DATEDIF(H2708,'[3]1.Pradzia'!$D$13,"m")),0)</f>
        <v>0</v>
      </c>
      <c r="X2708" s="35">
        <f t="shared" si="592"/>
        <v>0</v>
      </c>
      <c r="Y2708" s="35">
        <f t="shared" si="588"/>
        <v>0</v>
      </c>
      <c r="Z2708" s="35">
        <f t="shared" si="600"/>
        <v>0</v>
      </c>
      <c r="AA2708" s="36">
        <f t="shared" si="593"/>
        <v>0</v>
      </c>
      <c r="AB2708" s="36">
        <f t="shared" si="594"/>
        <v>0</v>
      </c>
      <c r="AC2708" s="37">
        <f t="shared" si="595"/>
        <v>0</v>
      </c>
      <c r="AD2708" s="35">
        <f>IF(OR(YEAR(G2708)&lt;2019,O2708="X"),0,IF(ISBLANK(H2708),DATEDIF(G2708,'[3]1.Pradzia'!$D$13,"M"),DATEDIF(G2708,H2708,"m")))</f>
        <v>0</v>
      </c>
      <c r="AE2708" s="37">
        <f>IF(E2708='[3]5.Grup_T'!$E$20,0,IF(AD2708&lt;&gt;0,M2708/V2708*MIN(12,AD2708),0))</f>
        <v>0</v>
      </c>
      <c r="AF2708" s="37">
        <f t="shared" si="596"/>
        <v>0</v>
      </c>
      <c r="AG2708" s="37">
        <f t="shared" si="597"/>
        <v>0</v>
      </c>
      <c r="AH2708" s="37">
        <f t="shared" si="598"/>
        <v>0</v>
      </c>
      <c r="AI2708" s="35" t="str">
        <f t="shared" si="599"/>
        <v>Nusidėvėjęs</v>
      </c>
      <c r="AJ2708" s="38" t="str">
        <f>IF(AND(F2708&lt;&gt;[3]Pav.tvarkyklė!$B$12,F2708&lt;&gt;[3]Pav.tvarkyklė!$B$13),"GVTNT","X")</f>
        <v>GVTNT</v>
      </c>
      <c r="AK2708" s="39">
        <f t="shared" si="601"/>
        <v>0</v>
      </c>
      <c r="AL2708" s="41"/>
      <c r="AM2708" s="41"/>
      <c r="AN2708" s="41">
        <f t="shared" si="589"/>
        <v>1900</v>
      </c>
      <c r="AO2708" s="41"/>
      <c r="AP2708" s="41"/>
      <c r="AQ2708" s="41"/>
      <c r="AR2708" s="42"/>
      <c r="AS2708" s="42"/>
      <c r="AU2708" s="43">
        <f t="shared" si="590"/>
        <v>0</v>
      </c>
    </row>
    <row r="2709" spans="1:47" ht="15" customHeight="1" x14ac:dyDescent="0.25">
      <c r="A2709" s="11"/>
      <c r="B2709" s="19">
        <v>2878</v>
      </c>
      <c r="C2709" s="74"/>
      <c r="D2709" s="77"/>
      <c r="E2709" s="75"/>
      <c r="F2709" s="74"/>
      <c r="G2709" s="80"/>
      <c r="H2709" s="49"/>
      <c r="I2709" s="79"/>
      <c r="J2709" s="27"/>
      <c r="K2709" s="27"/>
      <c r="L2709" s="79"/>
      <c r="M2709" s="81"/>
      <c r="N2709" s="29">
        <v>0</v>
      </c>
      <c r="O2709" s="30" t="str">
        <f>IF(G2709&lt;=$N$2,"",IF(F2709=[3]Pav.tvarkyklė!$B$13,"",IF(ISBLANK(R2709),"X","")))</f>
        <v/>
      </c>
      <c r="P2709" s="91"/>
      <c r="Q2709" s="63"/>
      <c r="R2709" s="63"/>
      <c r="S2709" s="63"/>
      <c r="T2709" s="63"/>
      <c r="U2709" s="34" t="str">
        <f>IFERROR(INDEX('[3]5.Grup_T'!$G$4:$G$22,MATCH('6.Turtas'!E2709,'[3]5.Grup_T'!$E$4:$E$22,0)),"0")</f>
        <v>0</v>
      </c>
      <c r="V2709" s="35">
        <f t="shared" si="591"/>
        <v>0</v>
      </c>
      <c r="W2709" s="35">
        <f>IF(NOT(ISBLANK(H2709)),(12-DATEDIF(H2709,'[3]1.Pradzia'!$D$13,"m")),0)</f>
        <v>0</v>
      </c>
      <c r="X2709" s="35">
        <f t="shared" si="592"/>
        <v>0</v>
      </c>
      <c r="Y2709" s="35">
        <f t="shared" si="588"/>
        <v>0</v>
      </c>
      <c r="Z2709" s="35">
        <f t="shared" si="600"/>
        <v>0</v>
      </c>
      <c r="AA2709" s="36">
        <f t="shared" si="593"/>
        <v>0</v>
      </c>
      <c r="AB2709" s="36">
        <f t="shared" si="594"/>
        <v>0</v>
      </c>
      <c r="AC2709" s="37">
        <f t="shared" si="595"/>
        <v>0</v>
      </c>
      <c r="AD2709" s="35">
        <f>IF(OR(YEAR(G2709)&lt;2019,O2709="X"),0,IF(ISBLANK(H2709),DATEDIF(G2709,'[3]1.Pradzia'!$D$13,"M"),DATEDIF(G2709,H2709,"m")))</f>
        <v>0</v>
      </c>
      <c r="AE2709" s="37">
        <f>IF(E2709='[3]5.Grup_T'!$E$20,0,IF(AD2709&lt;&gt;0,M2709/V2709*MIN(12,AD2709),0))</f>
        <v>0</v>
      </c>
      <c r="AF2709" s="37">
        <f t="shared" si="596"/>
        <v>0</v>
      </c>
      <c r="AG2709" s="37">
        <f t="shared" si="597"/>
        <v>0</v>
      </c>
      <c r="AH2709" s="37">
        <f t="shared" si="598"/>
        <v>0</v>
      </c>
      <c r="AI2709" s="35" t="str">
        <f t="shared" si="599"/>
        <v>Nusidėvėjęs</v>
      </c>
      <c r="AJ2709" s="38" t="str">
        <f>IF(AND(F2709&lt;&gt;[3]Pav.tvarkyklė!$B$12,F2709&lt;&gt;[3]Pav.tvarkyklė!$B$13),"GVTNT","X")</f>
        <v>GVTNT</v>
      </c>
      <c r="AK2709" s="39">
        <f t="shared" si="601"/>
        <v>0</v>
      </c>
      <c r="AL2709" s="41"/>
      <c r="AM2709" s="41"/>
      <c r="AN2709" s="41">
        <f t="shared" si="589"/>
        <v>1900</v>
      </c>
      <c r="AO2709" s="41"/>
      <c r="AP2709" s="41"/>
      <c r="AQ2709" s="41"/>
      <c r="AR2709" s="42"/>
      <c r="AS2709" s="42"/>
      <c r="AU2709" s="43">
        <f t="shared" si="590"/>
        <v>0</v>
      </c>
    </row>
    <row r="2710" spans="1:47" ht="15" customHeight="1" x14ac:dyDescent="0.25">
      <c r="A2710" s="11"/>
      <c r="B2710" s="19">
        <v>2879</v>
      </c>
      <c r="C2710" s="74"/>
      <c r="D2710" s="77"/>
      <c r="E2710" s="75"/>
      <c r="F2710" s="74"/>
      <c r="G2710" s="80"/>
      <c r="H2710" s="49"/>
      <c r="I2710" s="79"/>
      <c r="J2710" s="27"/>
      <c r="K2710" s="27"/>
      <c r="L2710" s="79"/>
      <c r="M2710" s="81"/>
      <c r="N2710" s="29">
        <v>0</v>
      </c>
      <c r="O2710" s="30" t="str">
        <f>IF(G2710&lt;=$N$2,"",IF(F2710=[3]Pav.tvarkyklė!$B$13,"",IF(ISBLANK(R2710),"X","")))</f>
        <v/>
      </c>
      <c r="P2710" s="91"/>
      <c r="Q2710" s="63"/>
      <c r="R2710" s="63"/>
      <c r="S2710" s="63"/>
      <c r="T2710" s="63"/>
      <c r="U2710" s="34" t="str">
        <f>IFERROR(INDEX('[3]5.Grup_T'!$G$4:$G$22,MATCH('6.Turtas'!E2710,'[3]5.Grup_T'!$E$4:$E$22,0)),"0")</f>
        <v>0</v>
      </c>
      <c r="V2710" s="35">
        <f t="shared" si="591"/>
        <v>0</v>
      </c>
      <c r="W2710" s="35">
        <f>IF(NOT(ISBLANK(H2710)),(12-DATEDIF(H2710,'[3]1.Pradzia'!$D$13,"m")),0)</f>
        <v>0</v>
      </c>
      <c r="X2710" s="35">
        <f t="shared" si="592"/>
        <v>0</v>
      </c>
      <c r="Y2710" s="35">
        <f t="shared" si="588"/>
        <v>0</v>
      </c>
      <c r="Z2710" s="35">
        <f t="shared" si="600"/>
        <v>0</v>
      </c>
      <c r="AA2710" s="36">
        <f t="shared" si="593"/>
        <v>0</v>
      </c>
      <c r="AB2710" s="36">
        <f t="shared" si="594"/>
        <v>0</v>
      </c>
      <c r="AC2710" s="37">
        <f t="shared" si="595"/>
        <v>0</v>
      </c>
      <c r="AD2710" s="35">
        <f>IF(OR(YEAR(G2710)&lt;2019,O2710="X"),0,IF(ISBLANK(H2710),DATEDIF(G2710,'[3]1.Pradzia'!$D$13,"M"),DATEDIF(G2710,H2710,"m")))</f>
        <v>0</v>
      </c>
      <c r="AE2710" s="37">
        <f>IF(E2710='[3]5.Grup_T'!$E$20,0,IF(AD2710&lt;&gt;0,M2710/V2710*MIN(12,AD2710),0))</f>
        <v>0</v>
      </c>
      <c r="AF2710" s="37">
        <f t="shared" si="596"/>
        <v>0</v>
      </c>
      <c r="AG2710" s="37">
        <f t="shared" si="597"/>
        <v>0</v>
      </c>
      <c r="AH2710" s="37">
        <f t="shared" si="598"/>
        <v>0</v>
      </c>
      <c r="AI2710" s="35" t="str">
        <f t="shared" si="599"/>
        <v>Nusidėvėjęs</v>
      </c>
      <c r="AJ2710" s="38" t="str">
        <f>IF(AND(F2710&lt;&gt;[3]Pav.tvarkyklė!$B$12,F2710&lt;&gt;[3]Pav.tvarkyklė!$B$13),"GVTNT","X")</f>
        <v>GVTNT</v>
      </c>
      <c r="AK2710" s="39">
        <f t="shared" si="601"/>
        <v>0</v>
      </c>
      <c r="AL2710" s="41"/>
      <c r="AM2710" s="41"/>
      <c r="AN2710" s="41">
        <f t="shared" si="589"/>
        <v>1900</v>
      </c>
      <c r="AO2710" s="41"/>
      <c r="AP2710" s="41"/>
      <c r="AQ2710" s="41"/>
      <c r="AR2710" s="42"/>
      <c r="AS2710" s="42"/>
      <c r="AU2710" s="43">
        <f t="shared" si="590"/>
        <v>0</v>
      </c>
    </row>
    <row r="2711" spans="1:47" ht="15" customHeight="1" x14ac:dyDescent="0.25">
      <c r="A2711" s="11"/>
      <c r="B2711" s="19">
        <v>2880</v>
      </c>
      <c r="C2711" s="74"/>
      <c r="D2711" s="77"/>
      <c r="E2711" s="75"/>
      <c r="F2711" s="74"/>
      <c r="G2711" s="80"/>
      <c r="H2711" s="49"/>
      <c r="I2711" s="79"/>
      <c r="J2711" s="27"/>
      <c r="K2711" s="27"/>
      <c r="L2711" s="79"/>
      <c r="M2711" s="81"/>
      <c r="N2711" s="29">
        <v>0</v>
      </c>
      <c r="O2711" s="30" t="str">
        <f>IF(G2711&lt;=$N$2,"",IF(F2711=[3]Pav.tvarkyklė!$B$13,"",IF(ISBLANK(R2711),"X","")))</f>
        <v/>
      </c>
      <c r="P2711" s="91"/>
      <c r="Q2711" s="63"/>
      <c r="R2711" s="63"/>
      <c r="S2711" s="63"/>
      <c r="T2711" s="63"/>
      <c r="U2711" s="34" t="str">
        <f>IFERROR(INDEX('[3]5.Grup_T'!$G$4:$G$22,MATCH('6.Turtas'!E2711,'[3]5.Grup_T'!$E$4:$E$22,0)),"0")</f>
        <v>0</v>
      </c>
      <c r="V2711" s="35">
        <f t="shared" si="591"/>
        <v>0</v>
      </c>
      <c r="W2711" s="35">
        <f>IF(NOT(ISBLANK(H2711)),(12-DATEDIF(H2711,'[3]1.Pradzia'!$D$13,"m")),0)</f>
        <v>0</v>
      </c>
      <c r="X2711" s="35">
        <f t="shared" si="592"/>
        <v>0</v>
      </c>
      <c r="Y2711" s="35">
        <f t="shared" si="588"/>
        <v>0</v>
      </c>
      <c r="Z2711" s="35">
        <f t="shared" si="600"/>
        <v>0</v>
      </c>
      <c r="AA2711" s="36">
        <f t="shared" si="593"/>
        <v>0</v>
      </c>
      <c r="AB2711" s="36">
        <f t="shared" si="594"/>
        <v>0</v>
      </c>
      <c r="AC2711" s="37">
        <f t="shared" si="595"/>
        <v>0</v>
      </c>
      <c r="AD2711" s="35">
        <f>IF(OR(YEAR(G2711)&lt;2019,O2711="X"),0,IF(ISBLANK(H2711),DATEDIF(G2711,'[3]1.Pradzia'!$D$13,"M"),DATEDIF(G2711,H2711,"m")))</f>
        <v>0</v>
      </c>
      <c r="AE2711" s="37">
        <f>IF(E2711='[3]5.Grup_T'!$E$20,0,IF(AD2711&lt;&gt;0,M2711/V2711*MIN(12,AD2711),0))</f>
        <v>0</v>
      </c>
      <c r="AF2711" s="37">
        <f t="shared" si="596"/>
        <v>0</v>
      </c>
      <c r="AG2711" s="37">
        <f t="shared" si="597"/>
        <v>0</v>
      </c>
      <c r="AH2711" s="37">
        <f t="shared" si="598"/>
        <v>0</v>
      </c>
      <c r="AI2711" s="35" t="str">
        <f t="shared" si="599"/>
        <v>Nusidėvėjęs</v>
      </c>
      <c r="AJ2711" s="38" t="str">
        <f>IF(AND(F2711&lt;&gt;[3]Pav.tvarkyklė!$B$12,F2711&lt;&gt;[3]Pav.tvarkyklė!$B$13),"GVTNT","X")</f>
        <v>GVTNT</v>
      </c>
      <c r="AK2711" s="39">
        <f t="shared" si="601"/>
        <v>0</v>
      </c>
      <c r="AL2711" s="41"/>
      <c r="AM2711" s="41"/>
      <c r="AN2711" s="41">
        <f t="shared" si="589"/>
        <v>1900</v>
      </c>
      <c r="AO2711" s="41"/>
      <c r="AP2711" s="41"/>
      <c r="AQ2711" s="41"/>
      <c r="AR2711" s="42"/>
      <c r="AS2711" s="42"/>
      <c r="AU2711" s="43">
        <f t="shared" si="590"/>
        <v>0</v>
      </c>
    </row>
    <row r="2712" spans="1:47" ht="15" customHeight="1" x14ac:dyDescent="0.25">
      <c r="A2712" s="11"/>
      <c r="B2712" s="19">
        <v>2881</v>
      </c>
      <c r="C2712" s="74"/>
      <c r="D2712" s="77"/>
      <c r="E2712" s="75"/>
      <c r="F2712" s="74"/>
      <c r="G2712" s="80"/>
      <c r="H2712" s="49"/>
      <c r="I2712" s="79"/>
      <c r="J2712" s="27"/>
      <c r="K2712" s="27"/>
      <c r="L2712" s="79"/>
      <c r="M2712" s="81"/>
      <c r="N2712" s="29">
        <v>0</v>
      </c>
      <c r="O2712" s="30" t="str">
        <f>IF(G2712&lt;=$N$2,"",IF(F2712=[3]Pav.tvarkyklė!$B$13,"",IF(ISBLANK(R2712),"X","")))</f>
        <v/>
      </c>
      <c r="P2712" s="91"/>
      <c r="Q2712" s="63"/>
      <c r="R2712" s="63"/>
      <c r="S2712" s="63"/>
      <c r="T2712" s="63"/>
      <c r="U2712" s="34" t="str">
        <f>IFERROR(INDEX('[3]5.Grup_T'!$G$4:$G$22,MATCH('6.Turtas'!E2712,'[3]5.Grup_T'!$E$4:$E$22,0)),"0")</f>
        <v>0</v>
      </c>
      <c r="V2712" s="35">
        <f t="shared" si="591"/>
        <v>0</v>
      </c>
      <c r="W2712" s="35">
        <f>IF(NOT(ISBLANK(H2712)),(12-DATEDIF(H2712,'[3]1.Pradzia'!$D$13,"m")),0)</f>
        <v>0</v>
      </c>
      <c r="X2712" s="35">
        <f t="shared" si="592"/>
        <v>0</v>
      </c>
      <c r="Y2712" s="35">
        <f t="shared" si="588"/>
        <v>0</v>
      </c>
      <c r="Z2712" s="35">
        <f t="shared" si="600"/>
        <v>0</v>
      </c>
      <c r="AA2712" s="36">
        <f t="shared" si="593"/>
        <v>0</v>
      </c>
      <c r="AB2712" s="36">
        <f t="shared" si="594"/>
        <v>0</v>
      </c>
      <c r="AC2712" s="37">
        <f t="shared" si="595"/>
        <v>0</v>
      </c>
      <c r="AD2712" s="35">
        <f>IF(OR(YEAR(G2712)&lt;2019,O2712="X"),0,IF(ISBLANK(H2712),DATEDIF(G2712,'[3]1.Pradzia'!$D$13,"M"),DATEDIF(G2712,H2712,"m")))</f>
        <v>0</v>
      </c>
      <c r="AE2712" s="37">
        <f>IF(E2712='[3]5.Grup_T'!$E$20,0,IF(AD2712&lt;&gt;0,M2712/V2712*MIN(12,AD2712),0))</f>
        <v>0</v>
      </c>
      <c r="AF2712" s="37">
        <f t="shared" si="596"/>
        <v>0</v>
      </c>
      <c r="AG2712" s="37">
        <f t="shared" si="597"/>
        <v>0</v>
      </c>
      <c r="AH2712" s="37">
        <f t="shared" si="598"/>
        <v>0</v>
      </c>
      <c r="AI2712" s="35" t="str">
        <f t="shared" si="599"/>
        <v>Nusidėvėjęs</v>
      </c>
      <c r="AJ2712" s="38" t="str">
        <f>IF(AND(F2712&lt;&gt;[3]Pav.tvarkyklė!$B$12,F2712&lt;&gt;[3]Pav.tvarkyklė!$B$13),"GVTNT","X")</f>
        <v>GVTNT</v>
      </c>
      <c r="AK2712" s="39">
        <f t="shared" si="601"/>
        <v>0</v>
      </c>
      <c r="AL2712" s="41"/>
      <c r="AM2712" s="41"/>
      <c r="AN2712" s="41">
        <f t="shared" si="589"/>
        <v>1900</v>
      </c>
      <c r="AO2712" s="41"/>
      <c r="AP2712" s="41"/>
      <c r="AQ2712" s="41"/>
      <c r="AR2712" s="42"/>
      <c r="AS2712" s="42"/>
      <c r="AU2712" s="43">
        <f t="shared" si="590"/>
        <v>0</v>
      </c>
    </row>
    <row r="2713" spans="1:47" ht="15" customHeight="1" x14ac:dyDescent="0.25">
      <c r="A2713" s="11"/>
      <c r="B2713" s="19">
        <v>2882</v>
      </c>
      <c r="C2713" s="74"/>
      <c r="D2713" s="77"/>
      <c r="E2713" s="78"/>
      <c r="F2713" s="74"/>
      <c r="G2713" s="80"/>
      <c r="H2713" s="49"/>
      <c r="I2713" s="79"/>
      <c r="J2713" s="27"/>
      <c r="K2713" s="27"/>
      <c r="L2713" s="79"/>
      <c r="M2713" s="81"/>
      <c r="N2713" s="29">
        <v>0</v>
      </c>
      <c r="O2713" s="30" t="str">
        <f>IF(G2713&lt;=$N$2,"",IF(F2713=[3]Pav.tvarkyklė!$B$13,"",IF(ISBLANK(R2713),"X","")))</f>
        <v/>
      </c>
      <c r="P2713" s="91"/>
      <c r="Q2713" s="63"/>
      <c r="R2713" s="63"/>
      <c r="S2713" s="63"/>
      <c r="T2713" s="63"/>
      <c r="U2713" s="34" t="str">
        <f>IFERROR(INDEX('[3]5.Grup_T'!$G$4:$G$22,MATCH('6.Turtas'!E2713,'[3]5.Grup_T'!$E$4:$E$22,0)),"0")</f>
        <v>0</v>
      </c>
      <c r="V2713" s="35">
        <f t="shared" si="591"/>
        <v>0</v>
      </c>
      <c r="W2713" s="35">
        <f>IF(NOT(ISBLANK(H2713)),(12-DATEDIF(H2713,'[3]1.Pradzia'!$D$13,"m")),0)</f>
        <v>0</v>
      </c>
      <c r="X2713" s="35">
        <f t="shared" si="592"/>
        <v>0</v>
      </c>
      <c r="Y2713" s="35">
        <f t="shared" si="588"/>
        <v>0</v>
      </c>
      <c r="Z2713" s="35">
        <f t="shared" si="600"/>
        <v>0</v>
      </c>
      <c r="AA2713" s="36">
        <f t="shared" si="593"/>
        <v>0</v>
      </c>
      <c r="AB2713" s="36">
        <f t="shared" si="594"/>
        <v>0</v>
      </c>
      <c r="AC2713" s="37">
        <f t="shared" si="595"/>
        <v>0</v>
      </c>
      <c r="AD2713" s="35">
        <f>IF(OR(YEAR(G2713)&lt;2019,O2713="X"),0,IF(ISBLANK(H2713),DATEDIF(G2713,'[3]1.Pradzia'!$D$13,"M"),DATEDIF(G2713,H2713,"m")))</f>
        <v>0</v>
      </c>
      <c r="AE2713" s="37">
        <f>IF(E2713='[3]5.Grup_T'!$E$20,0,IF(AD2713&lt;&gt;0,M2713/V2713*MIN(12,AD2713),0))</f>
        <v>0</v>
      </c>
      <c r="AF2713" s="37">
        <f t="shared" si="596"/>
        <v>0</v>
      </c>
      <c r="AG2713" s="37">
        <f t="shared" si="597"/>
        <v>0</v>
      </c>
      <c r="AH2713" s="37">
        <f t="shared" si="598"/>
        <v>0</v>
      </c>
      <c r="AI2713" s="35" t="str">
        <f t="shared" si="599"/>
        <v>Nusidėvėjęs</v>
      </c>
      <c r="AJ2713" s="38" t="str">
        <f>IF(AND(F2713&lt;&gt;[3]Pav.tvarkyklė!$B$12,F2713&lt;&gt;[3]Pav.tvarkyklė!$B$13),"GVTNT","X")</f>
        <v>GVTNT</v>
      </c>
      <c r="AK2713" s="39">
        <f t="shared" si="601"/>
        <v>0</v>
      </c>
      <c r="AL2713" s="41"/>
      <c r="AM2713" s="41"/>
      <c r="AN2713" s="41">
        <f t="shared" si="589"/>
        <v>1900</v>
      </c>
      <c r="AO2713" s="41"/>
      <c r="AP2713" s="41"/>
      <c r="AQ2713" s="41"/>
      <c r="AR2713" s="42"/>
      <c r="AS2713" s="42"/>
      <c r="AU2713" s="43">
        <f t="shared" si="590"/>
        <v>0</v>
      </c>
    </row>
    <row r="2714" spans="1:47" ht="15" customHeight="1" x14ac:dyDescent="0.25">
      <c r="A2714" s="11"/>
      <c r="B2714" s="19">
        <v>2883</v>
      </c>
      <c r="C2714" s="74"/>
      <c r="D2714" s="77"/>
      <c r="E2714" s="78"/>
      <c r="F2714" s="74"/>
      <c r="G2714" s="80"/>
      <c r="H2714" s="49"/>
      <c r="I2714" s="79"/>
      <c r="J2714" s="27"/>
      <c r="K2714" s="27"/>
      <c r="L2714" s="79"/>
      <c r="M2714" s="81"/>
      <c r="N2714" s="29">
        <v>0</v>
      </c>
      <c r="O2714" s="30" t="str">
        <f>IF(G2714&lt;=$N$2,"",IF(F2714=[3]Pav.tvarkyklė!$B$13,"",IF(ISBLANK(R2714),"X","")))</f>
        <v/>
      </c>
      <c r="P2714" s="91"/>
      <c r="Q2714" s="63"/>
      <c r="R2714" s="63"/>
      <c r="S2714" s="63"/>
      <c r="T2714" s="63"/>
      <c r="U2714" s="34" t="str">
        <f>IFERROR(INDEX('[3]5.Grup_T'!$G$4:$G$22,MATCH('6.Turtas'!E2714,'[3]5.Grup_T'!$E$4:$E$22,0)),"0")</f>
        <v>0</v>
      </c>
      <c r="V2714" s="35">
        <f t="shared" si="591"/>
        <v>0</v>
      </c>
      <c r="W2714" s="35">
        <f>IF(NOT(ISBLANK(H2714)),(12-DATEDIF(H2714,'[3]1.Pradzia'!$D$13,"m")),0)</f>
        <v>0</v>
      </c>
      <c r="X2714" s="35">
        <f t="shared" si="592"/>
        <v>0</v>
      </c>
      <c r="Y2714" s="35">
        <f t="shared" si="588"/>
        <v>0</v>
      </c>
      <c r="Z2714" s="35">
        <f t="shared" si="600"/>
        <v>0</v>
      </c>
      <c r="AA2714" s="36">
        <f t="shared" si="593"/>
        <v>0</v>
      </c>
      <c r="AB2714" s="36">
        <f t="shared" si="594"/>
        <v>0</v>
      </c>
      <c r="AC2714" s="37">
        <f t="shared" si="595"/>
        <v>0</v>
      </c>
      <c r="AD2714" s="35">
        <f>IF(OR(YEAR(G2714)&lt;2019,O2714="X"),0,IF(ISBLANK(H2714),DATEDIF(G2714,'[3]1.Pradzia'!$D$13,"M"),DATEDIF(G2714,H2714,"m")))</f>
        <v>0</v>
      </c>
      <c r="AE2714" s="37">
        <f>IF(E2714='[3]5.Grup_T'!$E$20,0,IF(AD2714&lt;&gt;0,M2714/V2714*MIN(12,AD2714),0))</f>
        <v>0</v>
      </c>
      <c r="AF2714" s="37">
        <f t="shared" si="596"/>
        <v>0</v>
      </c>
      <c r="AG2714" s="37">
        <f t="shared" si="597"/>
        <v>0</v>
      </c>
      <c r="AH2714" s="37">
        <f t="shared" si="598"/>
        <v>0</v>
      </c>
      <c r="AI2714" s="35" t="str">
        <f t="shared" si="599"/>
        <v>Nusidėvėjęs</v>
      </c>
      <c r="AJ2714" s="38" t="str">
        <f>IF(AND(F2714&lt;&gt;[3]Pav.tvarkyklė!$B$12,F2714&lt;&gt;[3]Pav.tvarkyklė!$B$13),"GVTNT","X")</f>
        <v>GVTNT</v>
      </c>
      <c r="AK2714" s="39">
        <f t="shared" si="601"/>
        <v>0</v>
      </c>
      <c r="AL2714" s="41"/>
      <c r="AM2714" s="41"/>
      <c r="AN2714" s="41">
        <f t="shared" si="589"/>
        <v>1900</v>
      </c>
      <c r="AO2714" s="41"/>
      <c r="AP2714" s="41"/>
      <c r="AQ2714" s="41"/>
      <c r="AR2714" s="42"/>
      <c r="AS2714" s="42"/>
      <c r="AU2714" s="43">
        <f t="shared" si="590"/>
        <v>0</v>
      </c>
    </row>
    <row r="2715" spans="1:47" ht="15" customHeight="1" x14ac:dyDescent="0.25">
      <c r="A2715" s="11"/>
      <c r="B2715" s="19">
        <v>2884</v>
      </c>
      <c r="C2715" s="74"/>
      <c r="D2715" s="77"/>
      <c r="E2715" s="78"/>
      <c r="F2715" s="74"/>
      <c r="G2715" s="80"/>
      <c r="H2715" s="49"/>
      <c r="I2715" s="79"/>
      <c r="J2715" s="27"/>
      <c r="K2715" s="27"/>
      <c r="L2715" s="79"/>
      <c r="M2715" s="81"/>
      <c r="N2715" s="29">
        <v>0</v>
      </c>
      <c r="O2715" s="30" t="str">
        <f>IF(G2715&lt;=$N$2,"",IF(F2715=[3]Pav.tvarkyklė!$B$13,"",IF(ISBLANK(R2715),"X","")))</f>
        <v/>
      </c>
      <c r="P2715" s="91"/>
      <c r="Q2715" s="63"/>
      <c r="R2715" s="63"/>
      <c r="S2715" s="63"/>
      <c r="T2715" s="63"/>
      <c r="U2715" s="34" t="str">
        <f>IFERROR(INDEX('[3]5.Grup_T'!$G$4:$G$22,MATCH('6.Turtas'!E2715,'[3]5.Grup_T'!$E$4:$E$22,0)),"0")</f>
        <v>0</v>
      </c>
      <c r="V2715" s="35">
        <f t="shared" si="591"/>
        <v>0</v>
      </c>
      <c r="W2715" s="35">
        <f>IF(NOT(ISBLANK(H2715)),(12-DATEDIF(H2715,'[3]1.Pradzia'!$D$13,"m")),0)</f>
        <v>0</v>
      </c>
      <c r="X2715" s="35">
        <f t="shared" si="592"/>
        <v>0</v>
      </c>
      <c r="Y2715" s="35">
        <f t="shared" si="588"/>
        <v>0</v>
      </c>
      <c r="Z2715" s="35">
        <f t="shared" si="600"/>
        <v>0</v>
      </c>
      <c r="AA2715" s="36">
        <f t="shared" si="593"/>
        <v>0</v>
      </c>
      <c r="AB2715" s="36">
        <f t="shared" si="594"/>
        <v>0</v>
      </c>
      <c r="AC2715" s="37">
        <f t="shared" si="595"/>
        <v>0</v>
      </c>
      <c r="AD2715" s="35">
        <f>IF(OR(YEAR(G2715)&lt;2019,O2715="X"),0,IF(ISBLANK(H2715),DATEDIF(G2715,'[3]1.Pradzia'!$D$13,"M"),DATEDIF(G2715,H2715,"m")))</f>
        <v>0</v>
      </c>
      <c r="AE2715" s="37">
        <f>IF(E2715='[3]5.Grup_T'!$E$20,0,IF(AD2715&lt;&gt;0,M2715/V2715*MIN(12,AD2715),0))</f>
        <v>0</v>
      </c>
      <c r="AF2715" s="37">
        <f t="shared" si="596"/>
        <v>0</v>
      </c>
      <c r="AG2715" s="37">
        <f t="shared" si="597"/>
        <v>0</v>
      </c>
      <c r="AH2715" s="37">
        <f t="shared" si="598"/>
        <v>0</v>
      </c>
      <c r="AI2715" s="35" t="str">
        <f t="shared" si="599"/>
        <v>Nusidėvėjęs</v>
      </c>
      <c r="AJ2715" s="38" t="str">
        <f>IF(AND(F2715&lt;&gt;[3]Pav.tvarkyklė!$B$12,F2715&lt;&gt;[3]Pav.tvarkyklė!$B$13),"GVTNT","X")</f>
        <v>GVTNT</v>
      </c>
      <c r="AK2715" s="39">
        <f t="shared" si="601"/>
        <v>0</v>
      </c>
      <c r="AL2715" s="41"/>
      <c r="AM2715" s="41"/>
      <c r="AN2715" s="41">
        <f t="shared" si="589"/>
        <v>1900</v>
      </c>
      <c r="AO2715" s="41"/>
      <c r="AP2715" s="41"/>
      <c r="AQ2715" s="41"/>
      <c r="AR2715" s="42"/>
      <c r="AS2715" s="42"/>
      <c r="AU2715" s="43">
        <f t="shared" si="590"/>
        <v>0</v>
      </c>
    </row>
    <row r="2716" spans="1:47" ht="15" customHeight="1" x14ac:dyDescent="0.25">
      <c r="A2716" s="11"/>
      <c r="B2716" s="19">
        <v>2885</v>
      </c>
      <c r="C2716" s="74"/>
      <c r="D2716" s="77"/>
      <c r="E2716" s="78"/>
      <c r="F2716" s="74"/>
      <c r="G2716" s="80"/>
      <c r="H2716" s="49"/>
      <c r="I2716" s="79"/>
      <c r="J2716" s="27"/>
      <c r="K2716" s="27"/>
      <c r="L2716" s="79"/>
      <c r="M2716" s="81"/>
      <c r="N2716" s="29">
        <v>0</v>
      </c>
      <c r="O2716" s="30" t="str">
        <f>IF(G2716&lt;=$N$2,"",IF(F2716=[3]Pav.tvarkyklė!$B$13,"",IF(ISBLANK(R2716),"X","")))</f>
        <v/>
      </c>
      <c r="P2716" s="91"/>
      <c r="Q2716" s="63"/>
      <c r="R2716" s="63"/>
      <c r="S2716" s="63"/>
      <c r="T2716" s="63"/>
      <c r="U2716" s="34" t="str">
        <f>IFERROR(INDEX('[3]5.Grup_T'!$G$4:$G$22,MATCH('6.Turtas'!E2716,'[3]5.Grup_T'!$E$4:$E$22,0)),"0")</f>
        <v>0</v>
      </c>
      <c r="V2716" s="35">
        <f t="shared" si="591"/>
        <v>0</v>
      </c>
      <c r="W2716" s="35">
        <f>IF(NOT(ISBLANK(H2716)),(12-DATEDIF(H2716,'[3]1.Pradzia'!$D$13,"m")),0)</f>
        <v>0</v>
      </c>
      <c r="X2716" s="35">
        <f t="shared" si="592"/>
        <v>0</v>
      </c>
      <c r="Y2716" s="35">
        <f t="shared" si="588"/>
        <v>0</v>
      </c>
      <c r="Z2716" s="35">
        <f t="shared" si="600"/>
        <v>0</v>
      </c>
      <c r="AA2716" s="36">
        <f t="shared" si="593"/>
        <v>0</v>
      </c>
      <c r="AB2716" s="36">
        <f t="shared" si="594"/>
        <v>0</v>
      </c>
      <c r="AC2716" s="37">
        <f t="shared" si="595"/>
        <v>0</v>
      </c>
      <c r="AD2716" s="35">
        <f>IF(OR(YEAR(G2716)&lt;2019,O2716="X"),0,IF(ISBLANK(H2716),DATEDIF(G2716,'[3]1.Pradzia'!$D$13,"M"),DATEDIF(G2716,H2716,"m")))</f>
        <v>0</v>
      </c>
      <c r="AE2716" s="37">
        <f>IF(E2716='[3]5.Grup_T'!$E$20,0,IF(AD2716&lt;&gt;0,M2716/V2716*MIN(12,AD2716),0))</f>
        <v>0</v>
      </c>
      <c r="AF2716" s="37">
        <f t="shared" si="596"/>
        <v>0</v>
      </c>
      <c r="AG2716" s="37">
        <f t="shared" si="597"/>
        <v>0</v>
      </c>
      <c r="AH2716" s="37">
        <f t="shared" si="598"/>
        <v>0</v>
      </c>
      <c r="AI2716" s="35" t="str">
        <f t="shared" si="599"/>
        <v>Nusidėvėjęs</v>
      </c>
      <c r="AJ2716" s="38" t="str">
        <f>IF(AND(F2716&lt;&gt;[3]Pav.tvarkyklė!$B$12,F2716&lt;&gt;[3]Pav.tvarkyklė!$B$13),"GVTNT","X")</f>
        <v>GVTNT</v>
      </c>
      <c r="AK2716" s="39">
        <f t="shared" si="601"/>
        <v>0</v>
      </c>
      <c r="AL2716" s="41"/>
      <c r="AM2716" s="41"/>
      <c r="AN2716" s="41">
        <f t="shared" si="589"/>
        <v>1900</v>
      </c>
      <c r="AO2716" s="41"/>
      <c r="AP2716" s="41"/>
      <c r="AQ2716" s="41"/>
      <c r="AR2716" s="42"/>
      <c r="AS2716" s="42"/>
      <c r="AU2716" s="43">
        <f t="shared" si="590"/>
        <v>0</v>
      </c>
    </row>
    <row r="2717" spans="1:47" ht="15" customHeight="1" x14ac:dyDescent="0.25">
      <c r="A2717" s="11"/>
      <c r="B2717" s="19">
        <v>2886</v>
      </c>
      <c r="C2717" s="74"/>
      <c r="D2717" s="77"/>
      <c r="E2717" s="78"/>
      <c r="F2717" s="74"/>
      <c r="G2717" s="80"/>
      <c r="H2717" s="49"/>
      <c r="I2717" s="79"/>
      <c r="J2717" s="27"/>
      <c r="K2717" s="27"/>
      <c r="L2717" s="79"/>
      <c r="M2717" s="81"/>
      <c r="N2717" s="29">
        <v>0</v>
      </c>
      <c r="O2717" s="30" t="str">
        <f>IF(G2717&lt;=$N$2,"",IF(F2717=[3]Pav.tvarkyklė!$B$13,"",IF(ISBLANK(R2717),"X","")))</f>
        <v/>
      </c>
      <c r="P2717" s="91"/>
      <c r="Q2717" s="63"/>
      <c r="R2717" s="63"/>
      <c r="S2717" s="63"/>
      <c r="T2717" s="63"/>
      <c r="U2717" s="34" t="str">
        <f>IFERROR(INDEX('[3]5.Grup_T'!$G$4:$G$22,MATCH('6.Turtas'!E2717,'[3]5.Grup_T'!$E$4:$E$22,0)),"0")</f>
        <v>0</v>
      </c>
      <c r="V2717" s="35">
        <f t="shared" si="591"/>
        <v>0</v>
      </c>
      <c r="W2717" s="35">
        <f>IF(NOT(ISBLANK(H2717)),(12-DATEDIF(H2717,'[3]1.Pradzia'!$D$13,"m")),0)</f>
        <v>0</v>
      </c>
      <c r="X2717" s="35">
        <f t="shared" si="592"/>
        <v>0</v>
      </c>
      <c r="Y2717" s="35">
        <f t="shared" si="588"/>
        <v>0</v>
      </c>
      <c r="Z2717" s="35">
        <f t="shared" si="600"/>
        <v>0</v>
      </c>
      <c r="AA2717" s="36">
        <f t="shared" si="593"/>
        <v>0</v>
      </c>
      <c r="AB2717" s="36">
        <f t="shared" si="594"/>
        <v>0</v>
      </c>
      <c r="AC2717" s="37">
        <f t="shared" si="595"/>
        <v>0</v>
      </c>
      <c r="AD2717" s="35">
        <f>IF(OR(YEAR(G2717)&lt;2019,O2717="X"),0,IF(ISBLANK(H2717),DATEDIF(G2717,'[3]1.Pradzia'!$D$13,"M"),DATEDIF(G2717,H2717,"m")))</f>
        <v>0</v>
      </c>
      <c r="AE2717" s="37">
        <f>IF(E2717='[3]5.Grup_T'!$E$20,0,IF(AD2717&lt;&gt;0,M2717/V2717*MIN(12,AD2717),0))</f>
        <v>0</v>
      </c>
      <c r="AF2717" s="37">
        <f t="shared" si="596"/>
        <v>0</v>
      </c>
      <c r="AG2717" s="37">
        <f t="shared" si="597"/>
        <v>0</v>
      </c>
      <c r="AH2717" s="37">
        <f t="shared" si="598"/>
        <v>0</v>
      </c>
      <c r="AI2717" s="35" t="str">
        <f t="shared" si="599"/>
        <v>Nusidėvėjęs</v>
      </c>
      <c r="AJ2717" s="38" t="str">
        <f>IF(AND(F2717&lt;&gt;[3]Pav.tvarkyklė!$B$12,F2717&lt;&gt;[3]Pav.tvarkyklė!$B$13),"GVTNT","X")</f>
        <v>GVTNT</v>
      </c>
      <c r="AK2717" s="39">
        <f t="shared" si="601"/>
        <v>0</v>
      </c>
      <c r="AL2717" s="41"/>
      <c r="AM2717" s="41"/>
      <c r="AN2717" s="41">
        <f t="shared" si="589"/>
        <v>1900</v>
      </c>
      <c r="AO2717" s="41"/>
      <c r="AP2717" s="41"/>
      <c r="AQ2717" s="41"/>
      <c r="AR2717" s="42"/>
      <c r="AS2717" s="42"/>
      <c r="AU2717" s="43">
        <f t="shared" si="590"/>
        <v>0</v>
      </c>
    </row>
    <row r="2718" spans="1:47" ht="15" customHeight="1" x14ac:dyDescent="0.25">
      <c r="A2718" s="11"/>
      <c r="B2718" s="19">
        <v>2887</v>
      </c>
      <c r="C2718" s="74"/>
      <c r="D2718" s="77"/>
      <c r="E2718" s="78"/>
      <c r="F2718" s="74"/>
      <c r="G2718" s="80"/>
      <c r="H2718" s="49"/>
      <c r="I2718" s="79"/>
      <c r="J2718" s="27"/>
      <c r="K2718" s="27"/>
      <c r="L2718" s="79"/>
      <c r="M2718" s="81"/>
      <c r="N2718" s="29">
        <v>0</v>
      </c>
      <c r="O2718" s="30" t="str">
        <f>IF(G2718&lt;=$N$2,"",IF(F2718=[3]Pav.tvarkyklė!$B$13,"",IF(ISBLANK(R2718),"X","")))</f>
        <v/>
      </c>
      <c r="P2718" s="91"/>
      <c r="Q2718" s="63"/>
      <c r="R2718" s="63"/>
      <c r="S2718" s="63"/>
      <c r="T2718" s="63"/>
      <c r="U2718" s="34" t="str">
        <f>IFERROR(INDEX('[3]5.Grup_T'!$G$4:$G$22,MATCH('6.Turtas'!E2718,'[3]5.Grup_T'!$E$4:$E$22,0)),"0")</f>
        <v>0</v>
      </c>
      <c r="V2718" s="35">
        <f t="shared" si="591"/>
        <v>0</v>
      </c>
      <c r="W2718" s="35">
        <f>IF(NOT(ISBLANK(H2718)),(12-DATEDIF(H2718,'[3]1.Pradzia'!$D$13,"m")),0)</f>
        <v>0</v>
      </c>
      <c r="X2718" s="35">
        <f t="shared" si="592"/>
        <v>0</v>
      </c>
      <c r="Y2718" s="35">
        <f t="shared" si="588"/>
        <v>0</v>
      </c>
      <c r="Z2718" s="35">
        <f t="shared" si="600"/>
        <v>0</v>
      </c>
      <c r="AA2718" s="36">
        <f t="shared" si="593"/>
        <v>0</v>
      </c>
      <c r="AB2718" s="36">
        <f t="shared" si="594"/>
        <v>0</v>
      </c>
      <c r="AC2718" s="37">
        <f t="shared" si="595"/>
        <v>0</v>
      </c>
      <c r="AD2718" s="35">
        <f>IF(OR(YEAR(G2718)&lt;2019,O2718="X"),0,IF(ISBLANK(H2718),DATEDIF(G2718,'[3]1.Pradzia'!$D$13,"M"),DATEDIF(G2718,H2718,"m")))</f>
        <v>0</v>
      </c>
      <c r="AE2718" s="37">
        <f>IF(E2718='[3]5.Grup_T'!$E$20,0,IF(AD2718&lt;&gt;0,M2718/V2718*MIN(12,AD2718),0))</f>
        <v>0</v>
      </c>
      <c r="AF2718" s="37">
        <f t="shared" si="596"/>
        <v>0</v>
      </c>
      <c r="AG2718" s="37">
        <f t="shared" si="597"/>
        <v>0</v>
      </c>
      <c r="AH2718" s="37">
        <f t="shared" si="598"/>
        <v>0</v>
      </c>
      <c r="AI2718" s="35" t="str">
        <f t="shared" si="599"/>
        <v>Nusidėvėjęs</v>
      </c>
      <c r="AJ2718" s="38" t="str">
        <f>IF(AND(F2718&lt;&gt;[3]Pav.tvarkyklė!$B$12,F2718&lt;&gt;[3]Pav.tvarkyklė!$B$13),"GVTNT","X")</f>
        <v>GVTNT</v>
      </c>
      <c r="AK2718" s="39">
        <f t="shared" si="601"/>
        <v>0</v>
      </c>
      <c r="AL2718" s="41"/>
      <c r="AM2718" s="41"/>
      <c r="AN2718" s="41">
        <f t="shared" si="589"/>
        <v>1900</v>
      </c>
      <c r="AO2718" s="41"/>
      <c r="AP2718" s="41"/>
      <c r="AQ2718" s="41"/>
      <c r="AR2718" s="42"/>
      <c r="AS2718" s="42"/>
      <c r="AU2718" s="43">
        <f t="shared" si="590"/>
        <v>0</v>
      </c>
    </row>
    <row r="2719" spans="1:47" ht="15" customHeight="1" x14ac:dyDescent="0.25">
      <c r="A2719" s="11"/>
      <c r="B2719" s="19">
        <v>2888</v>
      </c>
      <c r="C2719" s="74"/>
      <c r="D2719" s="77"/>
      <c r="E2719" s="78"/>
      <c r="F2719" s="74"/>
      <c r="G2719" s="80"/>
      <c r="H2719" s="49"/>
      <c r="I2719" s="79"/>
      <c r="J2719" s="27"/>
      <c r="K2719" s="27"/>
      <c r="L2719" s="79"/>
      <c r="M2719" s="81"/>
      <c r="N2719" s="29">
        <v>0</v>
      </c>
      <c r="O2719" s="30" t="str">
        <f>IF(G2719&lt;=$N$2,"",IF(F2719=[3]Pav.tvarkyklė!$B$13,"",IF(ISBLANK(R2719),"X","")))</f>
        <v/>
      </c>
      <c r="P2719" s="91"/>
      <c r="Q2719" s="63"/>
      <c r="R2719" s="63"/>
      <c r="S2719" s="63"/>
      <c r="T2719" s="63"/>
      <c r="U2719" s="34" t="str">
        <f>IFERROR(INDEX('[3]5.Grup_T'!$G$4:$G$22,MATCH('6.Turtas'!E2719,'[3]5.Grup_T'!$E$4:$E$22,0)),"0")</f>
        <v>0</v>
      </c>
      <c r="V2719" s="35">
        <f t="shared" si="591"/>
        <v>0</v>
      </c>
      <c r="W2719" s="35">
        <f>IF(NOT(ISBLANK(H2719)),(12-DATEDIF(H2719,'[3]1.Pradzia'!$D$13,"m")),0)</f>
        <v>0</v>
      </c>
      <c r="X2719" s="35">
        <f t="shared" si="592"/>
        <v>0</v>
      </c>
      <c r="Y2719" s="35">
        <f t="shared" si="588"/>
        <v>0</v>
      </c>
      <c r="Z2719" s="35">
        <f t="shared" si="600"/>
        <v>0</v>
      </c>
      <c r="AA2719" s="36">
        <f t="shared" si="593"/>
        <v>0</v>
      </c>
      <c r="AB2719" s="36">
        <f t="shared" si="594"/>
        <v>0</v>
      </c>
      <c r="AC2719" s="37">
        <f t="shared" si="595"/>
        <v>0</v>
      </c>
      <c r="AD2719" s="35">
        <f>IF(OR(YEAR(G2719)&lt;2019,O2719="X"),0,IF(ISBLANK(H2719),DATEDIF(G2719,'[3]1.Pradzia'!$D$13,"M"),DATEDIF(G2719,H2719,"m")))</f>
        <v>0</v>
      </c>
      <c r="AE2719" s="37">
        <f>IF(E2719='[3]5.Grup_T'!$E$20,0,IF(AD2719&lt;&gt;0,M2719/V2719*MIN(12,AD2719),0))</f>
        <v>0</v>
      </c>
      <c r="AF2719" s="37">
        <f t="shared" si="596"/>
        <v>0</v>
      </c>
      <c r="AG2719" s="37">
        <f t="shared" si="597"/>
        <v>0</v>
      </c>
      <c r="AH2719" s="37">
        <f t="shared" si="598"/>
        <v>0</v>
      </c>
      <c r="AI2719" s="35" t="str">
        <f t="shared" si="599"/>
        <v>Nusidėvėjęs</v>
      </c>
      <c r="AJ2719" s="38" t="str">
        <f>IF(AND(F2719&lt;&gt;[3]Pav.tvarkyklė!$B$12,F2719&lt;&gt;[3]Pav.tvarkyklė!$B$13),"GVTNT","X")</f>
        <v>GVTNT</v>
      </c>
      <c r="AK2719" s="39">
        <f t="shared" si="601"/>
        <v>0</v>
      </c>
      <c r="AL2719" s="41"/>
      <c r="AM2719" s="41"/>
      <c r="AN2719" s="41">
        <f t="shared" si="589"/>
        <v>1900</v>
      </c>
      <c r="AO2719" s="41"/>
      <c r="AP2719" s="41"/>
      <c r="AQ2719" s="41"/>
      <c r="AR2719" s="42"/>
      <c r="AS2719" s="42"/>
      <c r="AU2719" s="43">
        <f t="shared" si="590"/>
        <v>0</v>
      </c>
    </row>
    <row r="2720" spans="1:47" ht="15" customHeight="1" x14ac:dyDescent="0.25">
      <c r="A2720" s="11"/>
      <c r="B2720" s="19">
        <v>2889</v>
      </c>
      <c r="C2720" s="74"/>
      <c r="D2720" s="77"/>
      <c r="E2720" s="78"/>
      <c r="F2720" s="74"/>
      <c r="G2720" s="80"/>
      <c r="H2720" s="49"/>
      <c r="I2720" s="79"/>
      <c r="J2720" s="27"/>
      <c r="K2720" s="27"/>
      <c r="L2720" s="79"/>
      <c r="M2720" s="81"/>
      <c r="N2720" s="29">
        <v>0</v>
      </c>
      <c r="O2720" s="30" t="str">
        <f>IF(G2720&lt;=$N$2,"",IF(F2720=[3]Pav.tvarkyklė!$B$13,"",IF(ISBLANK(R2720),"X","")))</f>
        <v/>
      </c>
      <c r="P2720" s="91"/>
      <c r="Q2720" s="63"/>
      <c r="R2720" s="63"/>
      <c r="S2720" s="63"/>
      <c r="T2720" s="63"/>
      <c r="U2720" s="34" t="str">
        <f>IFERROR(INDEX('[3]5.Grup_T'!$G$4:$G$22,MATCH('6.Turtas'!E2720,'[3]5.Grup_T'!$E$4:$E$22,0)),"0")</f>
        <v>0</v>
      </c>
      <c r="V2720" s="35">
        <f t="shared" si="591"/>
        <v>0</v>
      </c>
      <c r="W2720" s="35">
        <f>IF(NOT(ISBLANK(H2720)),(12-DATEDIF(H2720,'[3]1.Pradzia'!$D$13,"m")),0)</f>
        <v>0</v>
      </c>
      <c r="X2720" s="35">
        <f t="shared" si="592"/>
        <v>0</v>
      </c>
      <c r="Y2720" s="35">
        <f t="shared" si="588"/>
        <v>0</v>
      </c>
      <c r="Z2720" s="35">
        <f t="shared" si="600"/>
        <v>0</v>
      </c>
      <c r="AA2720" s="36">
        <f t="shared" si="593"/>
        <v>0</v>
      </c>
      <c r="AB2720" s="36">
        <f t="shared" si="594"/>
        <v>0</v>
      </c>
      <c r="AC2720" s="37">
        <f t="shared" si="595"/>
        <v>0</v>
      </c>
      <c r="AD2720" s="35">
        <f>IF(OR(YEAR(G2720)&lt;2019,O2720="X"),0,IF(ISBLANK(H2720),DATEDIF(G2720,'[3]1.Pradzia'!$D$13,"M"),DATEDIF(G2720,H2720,"m")))</f>
        <v>0</v>
      </c>
      <c r="AE2720" s="37">
        <f>IF(E2720='[3]5.Grup_T'!$E$20,0,IF(AD2720&lt;&gt;0,M2720/V2720*MIN(12,AD2720),0))</f>
        <v>0</v>
      </c>
      <c r="AF2720" s="37">
        <f t="shared" si="596"/>
        <v>0</v>
      </c>
      <c r="AG2720" s="37">
        <f t="shared" si="597"/>
        <v>0</v>
      </c>
      <c r="AH2720" s="37">
        <f t="shared" si="598"/>
        <v>0</v>
      </c>
      <c r="AI2720" s="35" t="str">
        <f t="shared" si="599"/>
        <v>Nusidėvėjęs</v>
      </c>
      <c r="AJ2720" s="38" t="str">
        <f>IF(AND(F2720&lt;&gt;[3]Pav.tvarkyklė!$B$12,F2720&lt;&gt;[3]Pav.tvarkyklė!$B$13),"GVTNT","X")</f>
        <v>GVTNT</v>
      </c>
      <c r="AK2720" s="39">
        <f t="shared" si="601"/>
        <v>0</v>
      </c>
      <c r="AL2720" s="41"/>
      <c r="AM2720" s="41"/>
      <c r="AN2720" s="41">
        <f t="shared" si="589"/>
        <v>1900</v>
      </c>
      <c r="AO2720" s="41"/>
      <c r="AP2720" s="41"/>
      <c r="AQ2720" s="41"/>
      <c r="AR2720" s="42"/>
      <c r="AS2720" s="42"/>
      <c r="AU2720" s="43">
        <f t="shared" si="590"/>
        <v>0</v>
      </c>
    </row>
    <row r="2721" spans="1:47" ht="15" customHeight="1" x14ac:dyDescent="0.25">
      <c r="A2721" s="11"/>
      <c r="B2721" s="19">
        <v>2890</v>
      </c>
      <c r="C2721" s="74"/>
      <c r="D2721" s="77"/>
      <c r="E2721" s="78"/>
      <c r="F2721" s="74"/>
      <c r="G2721" s="80"/>
      <c r="H2721" s="49"/>
      <c r="I2721" s="79"/>
      <c r="J2721" s="27"/>
      <c r="K2721" s="27"/>
      <c r="L2721" s="79"/>
      <c r="M2721" s="81"/>
      <c r="N2721" s="29">
        <v>0</v>
      </c>
      <c r="O2721" s="30" t="str">
        <f>IF(G2721&lt;=$N$2,"",IF(F2721=[3]Pav.tvarkyklė!$B$13,"",IF(ISBLANK(R2721),"X","")))</f>
        <v/>
      </c>
      <c r="P2721" s="91"/>
      <c r="Q2721" s="63"/>
      <c r="R2721" s="63"/>
      <c r="S2721" s="63"/>
      <c r="T2721" s="63"/>
      <c r="U2721" s="34" t="str">
        <f>IFERROR(INDEX('[3]5.Grup_T'!$G$4:$G$22,MATCH('6.Turtas'!E2721,'[3]5.Grup_T'!$E$4:$E$22,0)),"0")</f>
        <v>0</v>
      </c>
      <c r="V2721" s="35">
        <f t="shared" si="591"/>
        <v>0</v>
      </c>
      <c r="W2721" s="35">
        <f>IF(NOT(ISBLANK(H2721)),(12-DATEDIF(H2721,'[3]1.Pradzia'!$D$13,"m")),0)</f>
        <v>0</v>
      </c>
      <c r="X2721" s="35">
        <f t="shared" si="592"/>
        <v>0</v>
      </c>
      <c r="Y2721" s="35">
        <f t="shared" si="588"/>
        <v>0</v>
      </c>
      <c r="Z2721" s="35">
        <f t="shared" si="600"/>
        <v>0</v>
      </c>
      <c r="AA2721" s="36">
        <f t="shared" si="593"/>
        <v>0</v>
      </c>
      <c r="AB2721" s="36">
        <f t="shared" si="594"/>
        <v>0</v>
      </c>
      <c r="AC2721" s="37">
        <f t="shared" si="595"/>
        <v>0</v>
      </c>
      <c r="AD2721" s="35">
        <f>IF(OR(YEAR(G2721)&lt;2019,O2721="X"),0,IF(ISBLANK(H2721),DATEDIF(G2721,'[3]1.Pradzia'!$D$13,"M"),DATEDIF(G2721,H2721,"m")))</f>
        <v>0</v>
      </c>
      <c r="AE2721" s="37">
        <f>IF(E2721='[3]5.Grup_T'!$E$20,0,IF(AD2721&lt;&gt;0,M2721/V2721*MIN(12,AD2721),0))</f>
        <v>0</v>
      </c>
      <c r="AF2721" s="37">
        <f t="shared" si="596"/>
        <v>0</v>
      </c>
      <c r="AG2721" s="37">
        <f t="shared" si="597"/>
        <v>0</v>
      </c>
      <c r="AH2721" s="37">
        <f t="shared" si="598"/>
        <v>0</v>
      </c>
      <c r="AI2721" s="35" t="str">
        <f t="shared" si="599"/>
        <v>Nusidėvėjęs</v>
      </c>
      <c r="AJ2721" s="38" t="str">
        <f>IF(AND(F2721&lt;&gt;[3]Pav.tvarkyklė!$B$12,F2721&lt;&gt;[3]Pav.tvarkyklė!$B$13),"GVTNT","X")</f>
        <v>GVTNT</v>
      </c>
      <c r="AK2721" s="39">
        <f t="shared" si="601"/>
        <v>0</v>
      </c>
      <c r="AL2721" s="41"/>
      <c r="AM2721" s="41"/>
      <c r="AN2721" s="41">
        <f t="shared" si="589"/>
        <v>1900</v>
      </c>
      <c r="AO2721" s="41"/>
      <c r="AP2721" s="41"/>
      <c r="AQ2721" s="41"/>
      <c r="AR2721" s="42"/>
      <c r="AS2721" s="42"/>
      <c r="AU2721" s="43">
        <f t="shared" si="590"/>
        <v>0</v>
      </c>
    </row>
    <row r="2722" spans="1:47" ht="15" customHeight="1" x14ac:dyDescent="0.25">
      <c r="A2722" s="11"/>
      <c r="B2722" s="19">
        <v>2891</v>
      </c>
      <c r="C2722" s="74"/>
      <c r="D2722" s="77"/>
      <c r="E2722" s="78"/>
      <c r="F2722" s="74"/>
      <c r="G2722" s="80"/>
      <c r="H2722" s="49"/>
      <c r="I2722" s="79"/>
      <c r="J2722" s="27"/>
      <c r="K2722" s="27"/>
      <c r="L2722" s="79"/>
      <c r="M2722" s="81"/>
      <c r="N2722" s="29">
        <v>0</v>
      </c>
      <c r="O2722" s="30" t="str">
        <f>IF(G2722&lt;=$N$2,"",IF(F2722=[3]Pav.tvarkyklė!$B$13,"",IF(ISBLANK(R2722),"X","")))</f>
        <v/>
      </c>
      <c r="P2722" s="91"/>
      <c r="Q2722" s="63"/>
      <c r="R2722" s="63"/>
      <c r="S2722" s="63"/>
      <c r="T2722" s="63"/>
      <c r="U2722" s="34" t="str">
        <f>IFERROR(INDEX('[3]5.Grup_T'!$G$4:$G$22,MATCH('6.Turtas'!E2722,'[3]5.Grup_T'!$E$4:$E$22,0)),"0")</f>
        <v>0</v>
      </c>
      <c r="V2722" s="35">
        <f t="shared" si="591"/>
        <v>0</v>
      </c>
      <c r="W2722" s="35">
        <f>IF(NOT(ISBLANK(H2722)),(12-DATEDIF(H2722,'[3]1.Pradzia'!$D$13,"m")),0)</f>
        <v>0</v>
      </c>
      <c r="X2722" s="35">
        <f t="shared" si="592"/>
        <v>0</v>
      </c>
      <c r="Y2722" s="35">
        <f t="shared" si="588"/>
        <v>0</v>
      </c>
      <c r="Z2722" s="35">
        <f t="shared" si="600"/>
        <v>0</v>
      </c>
      <c r="AA2722" s="36">
        <f t="shared" si="593"/>
        <v>0</v>
      </c>
      <c r="AB2722" s="36">
        <f t="shared" si="594"/>
        <v>0</v>
      </c>
      <c r="AC2722" s="37">
        <f t="shared" si="595"/>
        <v>0</v>
      </c>
      <c r="AD2722" s="35">
        <f>IF(OR(YEAR(G2722)&lt;2019,O2722="X"),0,IF(ISBLANK(H2722),DATEDIF(G2722,'[3]1.Pradzia'!$D$13,"M"),DATEDIF(G2722,H2722,"m")))</f>
        <v>0</v>
      </c>
      <c r="AE2722" s="37">
        <f>IF(E2722='[3]5.Grup_T'!$E$20,0,IF(AD2722&lt;&gt;0,M2722/V2722*MIN(12,AD2722),0))</f>
        <v>0</v>
      </c>
      <c r="AF2722" s="37">
        <f t="shared" si="596"/>
        <v>0</v>
      </c>
      <c r="AG2722" s="37">
        <f t="shared" si="597"/>
        <v>0</v>
      </c>
      <c r="AH2722" s="37">
        <f t="shared" si="598"/>
        <v>0</v>
      </c>
      <c r="AI2722" s="35" t="str">
        <f t="shared" si="599"/>
        <v>Nusidėvėjęs</v>
      </c>
      <c r="AJ2722" s="38" t="str">
        <f>IF(AND(F2722&lt;&gt;[3]Pav.tvarkyklė!$B$12,F2722&lt;&gt;[3]Pav.tvarkyklė!$B$13),"GVTNT","X")</f>
        <v>GVTNT</v>
      </c>
      <c r="AK2722" s="39">
        <f t="shared" si="601"/>
        <v>0</v>
      </c>
      <c r="AL2722" s="41"/>
      <c r="AM2722" s="41"/>
      <c r="AN2722" s="41">
        <f t="shared" si="589"/>
        <v>1900</v>
      </c>
      <c r="AO2722" s="41"/>
      <c r="AP2722" s="41"/>
      <c r="AQ2722" s="41"/>
      <c r="AR2722" s="42"/>
      <c r="AS2722" s="42"/>
      <c r="AU2722" s="43">
        <f t="shared" si="590"/>
        <v>0</v>
      </c>
    </row>
    <row r="2723" spans="1:47" ht="15" customHeight="1" x14ac:dyDescent="0.25">
      <c r="A2723" s="11"/>
      <c r="B2723" s="19">
        <v>2892</v>
      </c>
      <c r="C2723" s="74"/>
      <c r="D2723" s="77"/>
      <c r="E2723" s="78"/>
      <c r="F2723" s="74"/>
      <c r="G2723" s="80"/>
      <c r="H2723" s="49"/>
      <c r="I2723" s="79"/>
      <c r="J2723" s="27"/>
      <c r="K2723" s="27"/>
      <c r="L2723" s="79"/>
      <c r="M2723" s="81"/>
      <c r="N2723" s="29">
        <v>0</v>
      </c>
      <c r="O2723" s="30" t="str">
        <f>IF(G2723&lt;=$N$2,"",IF(F2723=[3]Pav.tvarkyklė!$B$13,"",IF(ISBLANK(R2723),"X","")))</f>
        <v/>
      </c>
      <c r="P2723" s="91"/>
      <c r="Q2723" s="63"/>
      <c r="R2723" s="63"/>
      <c r="S2723" s="63"/>
      <c r="T2723" s="63"/>
      <c r="U2723" s="34" t="str">
        <f>IFERROR(INDEX('[3]5.Grup_T'!$G$4:$G$22,MATCH('6.Turtas'!E2723,'[3]5.Grup_T'!$E$4:$E$22,0)),"0")</f>
        <v>0</v>
      </c>
      <c r="V2723" s="35">
        <f t="shared" si="591"/>
        <v>0</v>
      </c>
      <c r="W2723" s="35">
        <f>IF(NOT(ISBLANK(H2723)),(12-DATEDIF(H2723,'[3]1.Pradzia'!$D$13,"m")),0)</f>
        <v>0</v>
      </c>
      <c r="X2723" s="35">
        <f t="shared" si="592"/>
        <v>0</v>
      </c>
      <c r="Y2723" s="35">
        <f t="shared" si="588"/>
        <v>0</v>
      </c>
      <c r="Z2723" s="35">
        <f t="shared" si="600"/>
        <v>0</v>
      </c>
      <c r="AA2723" s="36">
        <f t="shared" si="593"/>
        <v>0</v>
      </c>
      <c r="AB2723" s="36">
        <f t="shared" si="594"/>
        <v>0</v>
      </c>
      <c r="AC2723" s="37">
        <f t="shared" si="595"/>
        <v>0</v>
      </c>
      <c r="AD2723" s="35">
        <f>IF(OR(YEAR(G2723)&lt;2019,O2723="X"),0,IF(ISBLANK(H2723),DATEDIF(G2723,'[3]1.Pradzia'!$D$13,"M"),DATEDIF(G2723,H2723,"m")))</f>
        <v>0</v>
      </c>
      <c r="AE2723" s="37">
        <f>IF(E2723='[3]5.Grup_T'!$E$20,0,IF(AD2723&lt;&gt;0,M2723/V2723*MIN(12,AD2723),0))</f>
        <v>0</v>
      </c>
      <c r="AF2723" s="37">
        <f t="shared" si="596"/>
        <v>0</v>
      </c>
      <c r="AG2723" s="37">
        <f t="shared" si="597"/>
        <v>0</v>
      </c>
      <c r="AH2723" s="37">
        <f t="shared" si="598"/>
        <v>0</v>
      </c>
      <c r="AI2723" s="35" t="str">
        <f t="shared" si="599"/>
        <v>Nusidėvėjęs</v>
      </c>
      <c r="AJ2723" s="38" t="str">
        <f>IF(AND(F2723&lt;&gt;[3]Pav.tvarkyklė!$B$12,F2723&lt;&gt;[3]Pav.tvarkyklė!$B$13),"GVTNT","X")</f>
        <v>GVTNT</v>
      </c>
      <c r="AK2723" s="39">
        <f t="shared" si="601"/>
        <v>0</v>
      </c>
      <c r="AL2723" s="41"/>
      <c r="AM2723" s="41"/>
      <c r="AN2723" s="41">
        <f t="shared" si="589"/>
        <v>1900</v>
      </c>
      <c r="AO2723" s="41"/>
      <c r="AP2723" s="41"/>
      <c r="AQ2723" s="41"/>
      <c r="AR2723" s="42"/>
      <c r="AS2723" s="42"/>
      <c r="AU2723" s="43">
        <f t="shared" si="590"/>
        <v>0</v>
      </c>
    </row>
    <row r="2724" spans="1:47" ht="15" customHeight="1" x14ac:dyDescent="0.25">
      <c r="A2724" s="11"/>
      <c r="B2724" s="19">
        <v>2893</v>
      </c>
      <c r="C2724" s="74"/>
      <c r="D2724" s="77"/>
      <c r="E2724" s="78"/>
      <c r="F2724" s="74"/>
      <c r="G2724" s="80"/>
      <c r="H2724" s="49"/>
      <c r="I2724" s="79"/>
      <c r="J2724" s="27"/>
      <c r="K2724" s="27"/>
      <c r="L2724" s="79"/>
      <c r="M2724" s="81"/>
      <c r="N2724" s="29">
        <v>0</v>
      </c>
      <c r="O2724" s="30" t="str">
        <f>IF(G2724&lt;=$N$2,"",IF(F2724=[3]Pav.tvarkyklė!$B$13,"",IF(ISBLANK(R2724),"X","")))</f>
        <v/>
      </c>
      <c r="P2724" s="91"/>
      <c r="Q2724" s="63"/>
      <c r="R2724" s="63"/>
      <c r="S2724" s="63"/>
      <c r="T2724" s="63"/>
      <c r="U2724" s="34" t="str">
        <f>IFERROR(INDEX('[3]5.Grup_T'!$G$4:$G$22,MATCH('6.Turtas'!E2724,'[3]5.Grup_T'!$E$4:$E$22,0)),"0")</f>
        <v>0</v>
      </c>
      <c r="V2724" s="35">
        <f t="shared" si="591"/>
        <v>0</v>
      </c>
      <c r="W2724" s="35">
        <f>IF(NOT(ISBLANK(H2724)),(12-DATEDIF(H2724,'[3]1.Pradzia'!$D$13,"m")),0)</f>
        <v>0</v>
      </c>
      <c r="X2724" s="35">
        <f t="shared" si="592"/>
        <v>0</v>
      </c>
      <c r="Y2724" s="35">
        <f t="shared" si="588"/>
        <v>0</v>
      </c>
      <c r="Z2724" s="35">
        <f t="shared" si="600"/>
        <v>0</v>
      </c>
      <c r="AA2724" s="36">
        <f t="shared" si="593"/>
        <v>0</v>
      </c>
      <c r="AB2724" s="36">
        <f t="shared" si="594"/>
        <v>0</v>
      </c>
      <c r="AC2724" s="37">
        <f t="shared" si="595"/>
        <v>0</v>
      </c>
      <c r="AD2724" s="35">
        <f>IF(OR(YEAR(G2724)&lt;2019,O2724="X"),0,IF(ISBLANK(H2724),DATEDIF(G2724,'[3]1.Pradzia'!$D$13,"M"),DATEDIF(G2724,H2724,"m")))</f>
        <v>0</v>
      </c>
      <c r="AE2724" s="37">
        <f>IF(E2724='[3]5.Grup_T'!$E$20,0,IF(AD2724&lt;&gt;0,M2724/V2724*MIN(12,AD2724),0))</f>
        <v>0</v>
      </c>
      <c r="AF2724" s="37">
        <f t="shared" si="596"/>
        <v>0</v>
      </c>
      <c r="AG2724" s="37">
        <f t="shared" si="597"/>
        <v>0</v>
      </c>
      <c r="AH2724" s="37">
        <f t="shared" si="598"/>
        <v>0</v>
      </c>
      <c r="AI2724" s="35" t="str">
        <f t="shared" si="599"/>
        <v>Nusidėvėjęs</v>
      </c>
      <c r="AJ2724" s="38" t="str">
        <f>IF(AND(F2724&lt;&gt;[3]Pav.tvarkyklė!$B$12,F2724&lt;&gt;[3]Pav.tvarkyklė!$B$13),"GVTNT","X")</f>
        <v>GVTNT</v>
      </c>
      <c r="AK2724" s="39">
        <f t="shared" si="601"/>
        <v>0</v>
      </c>
      <c r="AL2724" s="41"/>
      <c r="AM2724" s="41"/>
      <c r="AN2724" s="41">
        <f t="shared" si="589"/>
        <v>1900</v>
      </c>
      <c r="AO2724" s="41"/>
      <c r="AP2724" s="41"/>
      <c r="AQ2724" s="41"/>
      <c r="AR2724" s="42"/>
      <c r="AS2724" s="42"/>
      <c r="AU2724" s="43">
        <f t="shared" si="590"/>
        <v>0</v>
      </c>
    </row>
    <row r="2725" spans="1:47" ht="15" customHeight="1" x14ac:dyDescent="0.25">
      <c r="A2725" s="11"/>
      <c r="B2725" s="19">
        <v>2894</v>
      </c>
      <c r="C2725" s="74"/>
      <c r="D2725" s="77"/>
      <c r="E2725" s="78"/>
      <c r="F2725" s="74"/>
      <c r="G2725" s="80"/>
      <c r="H2725" s="49"/>
      <c r="I2725" s="79"/>
      <c r="J2725" s="27"/>
      <c r="K2725" s="27"/>
      <c r="L2725" s="79"/>
      <c r="M2725" s="81"/>
      <c r="N2725" s="29">
        <v>0</v>
      </c>
      <c r="O2725" s="30" t="str">
        <f>IF(G2725&lt;=$N$2,"",IF(F2725=[3]Pav.tvarkyklė!$B$13,"",IF(ISBLANK(R2725),"X","")))</f>
        <v/>
      </c>
      <c r="P2725" s="91"/>
      <c r="Q2725" s="63"/>
      <c r="R2725" s="63"/>
      <c r="S2725" s="63"/>
      <c r="T2725" s="63"/>
      <c r="U2725" s="34" t="str">
        <f>IFERROR(INDEX('[3]5.Grup_T'!$G$4:$G$22,MATCH('6.Turtas'!E2725,'[3]5.Grup_T'!$E$4:$E$22,0)),"0")</f>
        <v>0</v>
      </c>
      <c r="V2725" s="35">
        <f t="shared" si="591"/>
        <v>0</v>
      </c>
      <c r="W2725" s="35">
        <f>IF(NOT(ISBLANK(H2725)),(12-DATEDIF(H2725,'[3]1.Pradzia'!$D$13,"m")),0)</f>
        <v>0</v>
      </c>
      <c r="X2725" s="35">
        <f t="shared" si="592"/>
        <v>0</v>
      </c>
      <c r="Y2725" s="35">
        <f t="shared" si="588"/>
        <v>0</v>
      </c>
      <c r="Z2725" s="35">
        <f t="shared" si="600"/>
        <v>0</v>
      </c>
      <c r="AA2725" s="36">
        <f t="shared" si="593"/>
        <v>0</v>
      </c>
      <c r="AB2725" s="36">
        <f t="shared" si="594"/>
        <v>0</v>
      </c>
      <c r="AC2725" s="37">
        <f t="shared" si="595"/>
        <v>0</v>
      </c>
      <c r="AD2725" s="35">
        <f>IF(OR(YEAR(G2725)&lt;2019,O2725="X"),0,IF(ISBLANK(H2725),DATEDIF(G2725,'[3]1.Pradzia'!$D$13,"M"),DATEDIF(G2725,H2725,"m")))</f>
        <v>0</v>
      </c>
      <c r="AE2725" s="37">
        <f>IF(E2725='[3]5.Grup_T'!$E$20,0,IF(AD2725&lt;&gt;0,M2725/V2725*MIN(12,AD2725),0))</f>
        <v>0</v>
      </c>
      <c r="AF2725" s="37">
        <f t="shared" si="596"/>
        <v>0</v>
      </c>
      <c r="AG2725" s="37">
        <f t="shared" si="597"/>
        <v>0</v>
      </c>
      <c r="AH2725" s="37">
        <f t="shared" si="598"/>
        <v>0</v>
      </c>
      <c r="AI2725" s="35" t="str">
        <f t="shared" si="599"/>
        <v>Nusidėvėjęs</v>
      </c>
      <c r="AJ2725" s="38" t="str">
        <f>IF(AND(F2725&lt;&gt;[3]Pav.tvarkyklė!$B$12,F2725&lt;&gt;[3]Pav.tvarkyklė!$B$13),"GVTNT","X")</f>
        <v>GVTNT</v>
      </c>
      <c r="AK2725" s="39">
        <f t="shared" si="601"/>
        <v>0</v>
      </c>
      <c r="AL2725" s="41"/>
      <c r="AM2725" s="41"/>
      <c r="AN2725" s="41">
        <f t="shared" si="589"/>
        <v>1900</v>
      </c>
      <c r="AO2725" s="41"/>
      <c r="AP2725" s="41"/>
      <c r="AQ2725" s="41"/>
      <c r="AR2725" s="42"/>
      <c r="AS2725" s="42"/>
      <c r="AU2725" s="43">
        <f t="shared" si="590"/>
        <v>0</v>
      </c>
    </row>
    <row r="2726" spans="1:47" ht="15" customHeight="1" x14ac:dyDescent="0.25">
      <c r="A2726" s="11"/>
      <c r="B2726" s="19">
        <v>2895</v>
      </c>
      <c r="C2726" s="74"/>
      <c r="D2726" s="77"/>
      <c r="E2726" s="78"/>
      <c r="F2726" s="74"/>
      <c r="G2726" s="80"/>
      <c r="H2726" s="49"/>
      <c r="I2726" s="79"/>
      <c r="J2726" s="27"/>
      <c r="K2726" s="27"/>
      <c r="L2726" s="79"/>
      <c r="M2726" s="81"/>
      <c r="N2726" s="29">
        <v>0</v>
      </c>
      <c r="O2726" s="30" t="str">
        <f>IF(G2726&lt;=$N$2,"",IF(F2726=[3]Pav.tvarkyklė!$B$13,"",IF(ISBLANK(R2726),"X","")))</f>
        <v/>
      </c>
      <c r="P2726" s="91"/>
      <c r="Q2726" s="63"/>
      <c r="R2726" s="63"/>
      <c r="S2726" s="63"/>
      <c r="T2726" s="63"/>
      <c r="U2726" s="34" t="str">
        <f>IFERROR(INDEX('[3]5.Grup_T'!$G$4:$G$22,MATCH('6.Turtas'!E2726,'[3]5.Grup_T'!$E$4:$E$22,0)),"0")</f>
        <v>0</v>
      </c>
      <c r="V2726" s="35">
        <f t="shared" si="591"/>
        <v>0</v>
      </c>
      <c r="W2726" s="35">
        <f>IF(NOT(ISBLANK(H2726)),(12-DATEDIF(H2726,'[3]1.Pradzia'!$D$13,"m")),0)</f>
        <v>0</v>
      </c>
      <c r="X2726" s="35">
        <f t="shared" si="592"/>
        <v>0</v>
      </c>
      <c r="Y2726" s="35">
        <f t="shared" si="588"/>
        <v>0</v>
      </c>
      <c r="Z2726" s="35">
        <f t="shared" si="600"/>
        <v>0</v>
      </c>
      <c r="AA2726" s="36">
        <f t="shared" si="593"/>
        <v>0</v>
      </c>
      <c r="AB2726" s="36">
        <f t="shared" si="594"/>
        <v>0</v>
      </c>
      <c r="AC2726" s="37">
        <f t="shared" si="595"/>
        <v>0</v>
      </c>
      <c r="AD2726" s="35">
        <f>IF(OR(YEAR(G2726)&lt;2019,O2726="X"),0,IF(ISBLANK(H2726),DATEDIF(G2726,'[3]1.Pradzia'!$D$13,"M"),DATEDIF(G2726,H2726,"m")))</f>
        <v>0</v>
      </c>
      <c r="AE2726" s="37">
        <f>IF(E2726='[3]5.Grup_T'!$E$20,0,IF(AD2726&lt;&gt;0,M2726/V2726*MIN(12,AD2726),0))</f>
        <v>0</v>
      </c>
      <c r="AF2726" s="37">
        <f t="shared" si="596"/>
        <v>0</v>
      </c>
      <c r="AG2726" s="37">
        <f t="shared" si="597"/>
        <v>0</v>
      </c>
      <c r="AH2726" s="37">
        <f t="shared" si="598"/>
        <v>0</v>
      </c>
      <c r="AI2726" s="35" t="str">
        <f t="shared" si="599"/>
        <v>Nusidėvėjęs</v>
      </c>
      <c r="AJ2726" s="38" t="str">
        <f>IF(AND(F2726&lt;&gt;[3]Pav.tvarkyklė!$B$12,F2726&lt;&gt;[3]Pav.tvarkyklė!$B$13),"GVTNT","X")</f>
        <v>GVTNT</v>
      </c>
      <c r="AK2726" s="39">
        <f t="shared" si="601"/>
        <v>0</v>
      </c>
      <c r="AL2726" s="41"/>
      <c r="AM2726" s="41"/>
      <c r="AN2726" s="41">
        <f t="shared" si="589"/>
        <v>1900</v>
      </c>
      <c r="AO2726" s="41"/>
      <c r="AP2726" s="41"/>
      <c r="AQ2726" s="41"/>
      <c r="AR2726" s="42"/>
      <c r="AS2726" s="42"/>
      <c r="AU2726" s="43">
        <f t="shared" si="590"/>
        <v>0</v>
      </c>
    </row>
    <row r="2727" spans="1:47" ht="15" customHeight="1" x14ac:dyDescent="0.25">
      <c r="A2727" s="11"/>
      <c r="B2727" s="19">
        <v>2896</v>
      </c>
      <c r="C2727" s="74"/>
      <c r="D2727" s="77"/>
      <c r="E2727" s="78"/>
      <c r="F2727" s="74"/>
      <c r="G2727" s="80"/>
      <c r="H2727" s="49"/>
      <c r="I2727" s="79"/>
      <c r="J2727" s="27"/>
      <c r="K2727" s="27"/>
      <c r="L2727" s="79"/>
      <c r="M2727" s="81"/>
      <c r="N2727" s="29">
        <v>0</v>
      </c>
      <c r="O2727" s="30" t="str">
        <f>IF(G2727&lt;=$N$2,"",IF(F2727=[3]Pav.tvarkyklė!$B$13,"",IF(ISBLANK(R2727),"X","")))</f>
        <v/>
      </c>
      <c r="P2727" s="91"/>
      <c r="Q2727" s="63"/>
      <c r="R2727" s="63"/>
      <c r="S2727" s="63"/>
      <c r="T2727" s="63"/>
      <c r="U2727" s="34" t="str">
        <f>IFERROR(INDEX('[3]5.Grup_T'!$G$4:$G$22,MATCH('6.Turtas'!E2727,'[3]5.Grup_T'!$E$4:$E$22,0)),"0")</f>
        <v>0</v>
      </c>
      <c r="V2727" s="35">
        <f t="shared" si="591"/>
        <v>0</v>
      </c>
      <c r="W2727" s="35">
        <f>IF(NOT(ISBLANK(H2727)),(12-DATEDIF(H2727,'[3]1.Pradzia'!$D$13,"m")),0)</f>
        <v>0</v>
      </c>
      <c r="X2727" s="35">
        <f t="shared" si="592"/>
        <v>0</v>
      </c>
      <c r="Y2727" s="35">
        <f t="shared" si="588"/>
        <v>0</v>
      </c>
      <c r="Z2727" s="35">
        <f t="shared" si="600"/>
        <v>0</v>
      </c>
      <c r="AA2727" s="36">
        <f t="shared" si="593"/>
        <v>0</v>
      </c>
      <c r="AB2727" s="36">
        <f t="shared" si="594"/>
        <v>0</v>
      </c>
      <c r="AC2727" s="37">
        <f t="shared" si="595"/>
        <v>0</v>
      </c>
      <c r="AD2727" s="35">
        <f>IF(OR(YEAR(G2727)&lt;2019,O2727="X"),0,IF(ISBLANK(H2727),DATEDIF(G2727,'[3]1.Pradzia'!$D$13,"M"),DATEDIF(G2727,H2727,"m")))</f>
        <v>0</v>
      </c>
      <c r="AE2727" s="37">
        <f>IF(E2727='[3]5.Grup_T'!$E$20,0,IF(AD2727&lt;&gt;0,M2727/V2727*MIN(12,AD2727),0))</f>
        <v>0</v>
      </c>
      <c r="AF2727" s="37">
        <f t="shared" si="596"/>
        <v>0</v>
      </c>
      <c r="AG2727" s="37">
        <f t="shared" si="597"/>
        <v>0</v>
      </c>
      <c r="AH2727" s="37">
        <f t="shared" si="598"/>
        <v>0</v>
      </c>
      <c r="AI2727" s="35" t="str">
        <f t="shared" si="599"/>
        <v>Nusidėvėjęs</v>
      </c>
      <c r="AJ2727" s="38" t="str">
        <f>IF(AND(F2727&lt;&gt;[3]Pav.tvarkyklė!$B$12,F2727&lt;&gt;[3]Pav.tvarkyklė!$B$13),"GVTNT","X")</f>
        <v>GVTNT</v>
      </c>
      <c r="AK2727" s="39">
        <f t="shared" si="601"/>
        <v>0</v>
      </c>
      <c r="AL2727" s="41"/>
      <c r="AM2727" s="41"/>
      <c r="AN2727" s="41">
        <f t="shared" si="589"/>
        <v>1900</v>
      </c>
      <c r="AO2727" s="41"/>
      <c r="AP2727" s="41"/>
      <c r="AQ2727" s="41"/>
      <c r="AR2727" s="42"/>
      <c r="AS2727" s="42"/>
      <c r="AU2727" s="43">
        <f t="shared" si="590"/>
        <v>0</v>
      </c>
    </row>
    <row r="2728" spans="1:47" ht="15" customHeight="1" x14ac:dyDescent="0.25">
      <c r="A2728" s="11"/>
      <c r="B2728" s="19">
        <v>2897</v>
      </c>
      <c r="C2728" s="74"/>
      <c r="D2728" s="77"/>
      <c r="E2728" s="78"/>
      <c r="F2728" s="74"/>
      <c r="G2728" s="80"/>
      <c r="H2728" s="49"/>
      <c r="I2728" s="79"/>
      <c r="J2728" s="27"/>
      <c r="K2728" s="27"/>
      <c r="L2728" s="79"/>
      <c r="M2728" s="81"/>
      <c r="N2728" s="29">
        <v>0</v>
      </c>
      <c r="O2728" s="30" t="str">
        <f>IF(G2728&lt;=$N$2,"",IF(F2728=[3]Pav.tvarkyklė!$B$13,"",IF(ISBLANK(R2728),"X","")))</f>
        <v/>
      </c>
      <c r="P2728" s="91"/>
      <c r="Q2728" s="63"/>
      <c r="R2728" s="63"/>
      <c r="S2728" s="63"/>
      <c r="T2728" s="63"/>
      <c r="U2728" s="34" t="str">
        <f>IFERROR(INDEX('[3]5.Grup_T'!$G$4:$G$22,MATCH('6.Turtas'!E2728,'[3]5.Grup_T'!$E$4:$E$22,0)),"0")</f>
        <v>0</v>
      </c>
      <c r="V2728" s="35">
        <f t="shared" si="591"/>
        <v>0</v>
      </c>
      <c r="W2728" s="35">
        <f>IF(NOT(ISBLANK(H2728)),(12-DATEDIF(H2728,'[3]1.Pradzia'!$D$13,"m")),0)</f>
        <v>0</v>
      </c>
      <c r="X2728" s="35">
        <f t="shared" si="592"/>
        <v>0</v>
      </c>
      <c r="Y2728" s="35">
        <f t="shared" si="588"/>
        <v>0</v>
      </c>
      <c r="Z2728" s="35">
        <f t="shared" si="600"/>
        <v>0</v>
      </c>
      <c r="AA2728" s="36">
        <f t="shared" si="593"/>
        <v>0</v>
      </c>
      <c r="AB2728" s="36">
        <f t="shared" si="594"/>
        <v>0</v>
      </c>
      <c r="AC2728" s="37">
        <f t="shared" si="595"/>
        <v>0</v>
      </c>
      <c r="AD2728" s="35">
        <f>IF(OR(YEAR(G2728)&lt;2019,O2728="X"),0,IF(ISBLANK(H2728),DATEDIF(G2728,'[3]1.Pradzia'!$D$13,"M"),DATEDIF(G2728,H2728,"m")))</f>
        <v>0</v>
      </c>
      <c r="AE2728" s="37">
        <f>IF(E2728='[3]5.Grup_T'!$E$20,0,IF(AD2728&lt;&gt;0,M2728/V2728*MIN(12,AD2728),0))</f>
        <v>0</v>
      </c>
      <c r="AF2728" s="37">
        <f t="shared" si="596"/>
        <v>0</v>
      </c>
      <c r="AG2728" s="37">
        <f t="shared" si="597"/>
        <v>0</v>
      </c>
      <c r="AH2728" s="37">
        <f t="shared" si="598"/>
        <v>0</v>
      </c>
      <c r="AI2728" s="35" t="str">
        <f t="shared" si="599"/>
        <v>Nusidėvėjęs</v>
      </c>
      <c r="AJ2728" s="38" t="str">
        <f>IF(AND(F2728&lt;&gt;[3]Pav.tvarkyklė!$B$12,F2728&lt;&gt;[3]Pav.tvarkyklė!$B$13),"GVTNT","X")</f>
        <v>GVTNT</v>
      </c>
      <c r="AK2728" s="39">
        <f t="shared" si="601"/>
        <v>0</v>
      </c>
      <c r="AL2728" s="41"/>
      <c r="AM2728" s="41"/>
      <c r="AN2728" s="41">
        <f t="shared" si="589"/>
        <v>1900</v>
      </c>
      <c r="AO2728" s="41"/>
      <c r="AP2728" s="41"/>
      <c r="AQ2728" s="41"/>
      <c r="AR2728" s="42"/>
      <c r="AS2728" s="42"/>
      <c r="AU2728" s="43">
        <f t="shared" si="590"/>
        <v>0</v>
      </c>
    </row>
    <row r="2729" spans="1:47" ht="15" customHeight="1" x14ac:dyDescent="0.25">
      <c r="A2729" s="11"/>
      <c r="B2729" s="19">
        <v>2898</v>
      </c>
      <c r="C2729" s="74"/>
      <c r="D2729" s="77"/>
      <c r="E2729" s="78"/>
      <c r="F2729" s="74"/>
      <c r="G2729" s="80"/>
      <c r="H2729" s="49"/>
      <c r="I2729" s="79"/>
      <c r="J2729" s="27"/>
      <c r="K2729" s="27"/>
      <c r="L2729" s="79"/>
      <c r="M2729" s="81"/>
      <c r="N2729" s="29">
        <v>0</v>
      </c>
      <c r="O2729" s="30" t="str">
        <f>IF(G2729&lt;=$N$2,"",IF(F2729=[3]Pav.tvarkyklė!$B$13,"",IF(ISBLANK(R2729),"X","")))</f>
        <v/>
      </c>
      <c r="P2729" s="91"/>
      <c r="Q2729" s="63"/>
      <c r="R2729" s="63"/>
      <c r="S2729" s="63"/>
      <c r="T2729" s="63"/>
      <c r="U2729" s="34" t="str">
        <f>IFERROR(INDEX('[3]5.Grup_T'!$G$4:$G$22,MATCH('6.Turtas'!E2729,'[3]5.Grup_T'!$E$4:$E$22,0)),"0")</f>
        <v>0</v>
      </c>
      <c r="V2729" s="35">
        <f t="shared" si="591"/>
        <v>0</v>
      </c>
      <c r="W2729" s="35">
        <f>IF(NOT(ISBLANK(H2729)),(12-DATEDIF(H2729,'[3]1.Pradzia'!$D$13,"m")),0)</f>
        <v>0</v>
      </c>
      <c r="X2729" s="35">
        <f t="shared" si="592"/>
        <v>0</v>
      </c>
      <c r="Y2729" s="35">
        <f t="shared" si="588"/>
        <v>0</v>
      </c>
      <c r="Z2729" s="35">
        <f t="shared" si="600"/>
        <v>0</v>
      </c>
      <c r="AA2729" s="36">
        <f t="shared" si="593"/>
        <v>0</v>
      </c>
      <c r="AB2729" s="36">
        <f t="shared" si="594"/>
        <v>0</v>
      </c>
      <c r="AC2729" s="37">
        <f t="shared" si="595"/>
        <v>0</v>
      </c>
      <c r="AD2729" s="35">
        <f>IF(OR(YEAR(G2729)&lt;2019,O2729="X"),0,IF(ISBLANK(H2729),DATEDIF(G2729,'[3]1.Pradzia'!$D$13,"M"),DATEDIF(G2729,H2729,"m")))</f>
        <v>0</v>
      </c>
      <c r="AE2729" s="37">
        <f>IF(E2729='[3]5.Grup_T'!$E$20,0,IF(AD2729&lt;&gt;0,M2729/V2729*MIN(12,AD2729),0))</f>
        <v>0</v>
      </c>
      <c r="AF2729" s="37">
        <f t="shared" si="596"/>
        <v>0</v>
      </c>
      <c r="AG2729" s="37">
        <f t="shared" si="597"/>
        <v>0</v>
      </c>
      <c r="AH2729" s="37">
        <f t="shared" si="598"/>
        <v>0</v>
      </c>
      <c r="AI2729" s="35" t="str">
        <f t="shared" si="599"/>
        <v>Nusidėvėjęs</v>
      </c>
      <c r="AJ2729" s="38" t="str">
        <f>IF(AND(F2729&lt;&gt;[3]Pav.tvarkyklė!$B$12,F2729&lt;&gt;[3]Pav.tvarkyklė!$B$13),"GVTNT","X")</f>
        <v>GVTNT</v>
      </c>
      <c r="AK2729" s="39">
        <f t="shared" si="601"/>
        <v>0</v>
      </c>
      <c r="AL2729" s="41"/>
      <c r="AM2729" s="41"/>
      <c r="AN2729" s="41">
        <f t="shared" si="589"/>
        <v>1900</v>
      </c>
      <c r="AO2729" s="41"/>
      <c r="AP2729" s="41"/>
      <c r="AQ2729" s="41"/>
      <c r="AR2729" s="42"/>
      <c r="AS2729" s="42"/>
      <c r="AU2729" s="43">
        <f t="shared" si="590"/>
        <v>0</v>
      </c>
    </row>
    <row r="2730" spans="1:47" ht="15" customHeight="1" x14ac:dyDescent="0.25">
      <c r="A2730" s="11"/>
      <c r="B2730" s="19">
        <v>2899</v>
      </c>
      <c r="C2730" s="74"/>
      <c r="D2730" s="77"/>
      <c r="E2730" s="78"/>
      <c r="F2730" s="74"/>
      <c r="G2730" s="80"/>
      <c r="H2730" s="49"/>
      <c r="I2730" s="79"/>
      <c r="J2730" s="27"/>
      <c r="K2730" s="27"/>
      <c r="L2730" s="79"/>
      <c r="M2730" s="81"/>
      <c r="N2730" s="29">
        <v>0</v>
      </c>
      <c r="O2730" s="30" t="str">
        <f>IF(G2730&lt;=$N$2,"",IF(F2730=[3]Pav.tvarkyklė!$B$13,"",IF(ISBLANK(R2730),"X","")))</f>
        <v/>
      </c>
      <c r="P2730" s="91"/>
      <c r="Q2730" s="63"/>
      <c r="R2730" s="63"/>
      <c r="S2730" s="63"/>
      <c r="T2730" s="63"/>
      <c r="U2730" s="34" t="str">
        <f>IFERROR(INDEX('[3]5.Grup_T'!$G$4:$G$22,MATCH('6.Turtas'!E2730,'[3]5.Grup_T'!$E$4:$E$22,0)),"0")</f>
        <v>0</v>
      </c>
      <c r="V2730" s="35">
        <f t="shared" si="591"/>
        <v>0</v>
      </c>
      <c r="W2730" s="35">
        <f>IF(NOT(ISBLANK(H2730)),(12-DATEDIF(H2730,'[3]1.Pradzia'!$D$13,"m")),0)</f>
        <v>0</v>
      </c>
      <c r="X2730" s="35">
        <f t="shared" si="592"/>
        <v>0</v>
      </c>
      <c r="Y2730" s="35">
        <f t="shared" si="588"/>
        <v>0</v>
      </c>
      <c r="Z2730" s="35">
        <f t="shared" si="600"/>
        <v>0</v>
      </c>
      <c r="AA2730" s="36">
        <f t="shared" si="593"/>
        <v>0</v>
      </c>
      <c r="AB2730" s="36">
        <f t="shared" si="594"/>
        <v>0</v>
      </c>
      <c r="AC2730" s="37">
        <f t="shared" si="595"/>
        <v>0</v>
      </c>
      <c r="AD2730" s="35">
        <f>IF(OR(YEAR(G2730)&lt;2019,O2730="X"),0,IF(ISBLANK(H2730),DATEDIF(G2730,'[3]1.Pradzia'!$D$13,"M"),DATEDIF(G2730,H2730,"m")))</f>
        <v>0</v>
      </c>
      <c r="AE2730" s="37">
        <f>IF(E2730='[3]5.Grup_T'!$E$20,0,IF(AD2730&lt;&gt;0,M2730/V2730*MIN(12,AD2730),0))</f>
        <v>0</v>
      </c>
      <c r="AF2730" s="37">
        <f t="shared" si="596"/>
        <v>0</v>
      </c>
      <c r="AG2730" s="37">
        <f t="shared" si="597"/>
        <v>0</v>
      </c>
      <c r="AH2730" s="37">
        <f t="shared" si="598"/>
        <v>0</v>
      </c>
      <c r="AI2730" s="35" t="str">
        <f t="shared" si="599"/>
        <v>Nusidėvėjęs</v>
      </c>
      <c r="AJ2730" s="38" t="str">
        <f>IF(AND(F2730&lt;&gt;[3]Pav.tvarkyklė!$B$12,F2730&lt;&gt;[3]Pav.tvarkyklė!$B$13),"GVTNT","X")</f>
        <v>GVTNT</v>
      </c>
      <c r="AK2730" s="39">
        <f t="shared" si="601"/>
        <v>0</v>
      </c>
      <c r="AL2730" s="41"/>
      <c r="AM2730" s="41"/>
      <c r="AN2730" s="41">
        <f t="shared" si="589"/>
        <v>1900</v>
      </c>
      <c r="AO2730" s="41"/>
      <c r="AP2730" s="41"/>
      <c r="AQ2730" s="41"/>
      <c r="AR2730" s="42"/>
      <c r="AS2730" s="42"/>
      <c r="AU2730" s="43">
        <f t="shared" si="590"/>
        <v>0</v>
      </c>
    </row>
    <row r="2731" spans="1:47" ht="15" customHeight="1" x14ac:dyDescent="0.25">
      <c r="A2731" s="11"/>
      <c r="B2731" s="19">
        <v>2900</v>
      </c>
      <c r="C2731" s="74"/>
      <c r="D2731" s="77"/>
      <c r="E2731" s="78"/>
      <c r="F2731" s="74"/>
      <c r="G2731" s="80"/>
      <c r="H2731" s="49"/>
      <c r="I2731" s="79"/>
      <c r="J2731" s="27"/>
      <c r="K2731" s="27"/>
      <c r="L2731" s="79"/>
      <c r="M2731" s="81"/>
      <c r="N2731" s="29">
        <v>0</v>
      </c>
      <c r="O2731" s="30" t="str">
        <f>IF(G2731&lt;=$N$2,"",IF(F2731=[3]Pav.tvarkyklė!$B$13,"",IF(ISBLANK(R2731),"X","")))</f>
        <v/>
      </c>
      <c r="P2731" s="91"/>
      <c r="Q2731" s="63"/>
      <c r="R2731" s="63"/>
      <c r="S2731" s="63"/>
      <c r="T2731" s="63"/>
      <c r="U2731" s="34" t="str">
        <f>IFERROR(INDEX('[3]5.Grup_T'!$G$4:$G$22,MATCH('6.Turtas'!E2731,'[3]5.Grup_T'!$E$4:$E$22,0)),"0")</f>
        <v>0</v>
      </c>
      <c r="V2731" s="35">
        <f t="shared" si="591"/>
        <v>0</v>
      </c>
      <c r="W2731" s="35">
        <f>IF(NOT(ISBLANK(H2731)),(12-DATEDIF(H2731,'[3]1.Pradzia'!$D$13,"m")),0)</f>
        <v>0</v>
      </c>
      <c r="X2731" s="35">
        <f t="shared" si="592"/>
        <v>0</v>
      </c>
      <c r="Y2731" s="35">
        <f t="shared" si="588"/>
        <v>0</v>
      </c>
      <c r="Z2731" s="35">
        <f t="shared" si="600"/>
        <v>0</v>
      </c>
      <c r="AA2731" s="36">
        <f t="shared" si="593"/>
        <v>0</v>
      </c>
      <c r="AB2731" s="36">
        <f t="shared" si="594"/>
        <v>0</v>
      </c>
      <c r="AC2731" s="37">
        <f t="shared" si="595"/>
        <v>0</v>
      </c>
      <c r="AD2731" s="35">
        <f>IF(OR(YEAR(G2731)&lt;2019,O2731="X"),0,IF(ISBLANK(H2731),DATEDIF(G2731,'[3]1.Pradzia'!$D$13,"M"),DATEDIF(G2731,H2731,"m")))</f>
        <v>0</v>
      </c>
      <c r="AE2731" s="37">
        <f>IF(E2731='[3]5.Grup_T'!$E$20,0,IF(AD2731&lt;&gt;0,M2731/V2731*MIN(12,AD2731),0))</f>
        <v>0</v>
      </c>
      <c r="AF2731" s="37">
        <f t="shared" si="596"/>
        <v>0</v>
      </c>
      <c r="AG2731" s="37">
        <f t="shared" si="597"/>
        <v>0</v>
      </c>
      <c r="AH2731" s="37">
        <f t="shared" si="598"/>
        <v>0</v>
      </c>
      <c r="AI2731" s="35" t="str">
        <f t="shared" si="599"/>
        <v>Nusidėvėjęs</v>
      </c>
      <c r="AJ2731" s="38" t="str">
        <f>IF(AND(F2731&lt;&gt;[3]Pav.tvarkyklė!$B$12,F2731&lt;&gt;[3]Pav.tvarkyklė!$B$13),"GVTNT","X")</f>
        <v>GVTNT</v>
      </c>
      <c r="AK2731" s="39">
        <f t="shared" si="601"/>
        <v>0</v>
      </c>
      <c r="AL2731" s="41"/>
      <c r="AM2731" s="41"/>
      <c r="AN2731" s="41">
        <f t="shared" si="589"/>
        <v>1900</v>
      </c>
      <c r="AO2731" s="41"/>
      <c r="AP2731" s="41"/>
      <c r="AQ2731" s="41"/>
      <c r="AR2731" s="42"/>
      <c r="AS2731" s="42"/>
      <c r="AU2731" s="43">
        <f t="shared" si="590"/>
        <v>0</v>
      </c>
    </row>
    <row r="2732" spans="1:47" ht="15" customHeight="1" x14ac:dyDescent="0.25">
      <c r="A2732" s="11"/>
      <c r="B2732" s="19">
        <v>2901</v>
      </c>
      <c r="C2732" s="74"/>
      <c r="D2732" s="77"/>
      <c r="E2732" s="78"/>
      <c r="F2732" s="74"/>
      <c r="G2732" s="80"/>
      <c r="H2732" s="49"/>
      <c r="I2732" s="79"/>
      <c r="J2732" s="27"/>
      <c r="K2732" s="27"/>
      <c r="L2732" s="79"/>
      <c r="M2732" s="81"/>
      <c r="N2732" s="29">
        <v>0</v>
      </c>
      <c r="O2732" s="30" t="str">
        <f>IF(G2732&lt;=$N$2,"",IF(F2732=[3]Pav.tvarkyklė!$B$13,"",IF(ISBLANK(R2732),"X","")))</f>
        <v/>
      </c>
      <c r="P2732" s="91"/>
      <c r="Q2732" s="63"/>
      <c r="R2732" s="63"/>
      <c r="S2732" s="63"/>
      <c r="T2732" s="63"/>
      <c r="U2732" s="34" t="str">
        <f>IFERROR(INDEX('[3]5.Grup_T'!$G$4:$G$22,MATCH('6.Turtas'!E2732,'[3]5.Grup_T'!$E$4:$E$22,0)),"0")</f>
        <v>0</v>
      </c>
      <c r="V2732" s="35">
        <f t="shared" si="591"/>
        <v>0</v>
      </c>
      <c r="W2732" s="35">
        <f>IF(NOT(ISBLANK(H2732)),(12-DATEDIF(H2732,'[3]1.Pradzia'!$D$13,"m")),0)</f>
        <v>0</v>
      </c>
      <c r="X2732" s="35">
        <f t="shared" si="592"/>
        <v>0</v>
      </c>
      <c r="Y2732" s="35">
        <f t="shared" si="588"/>
        <v>0</v>
      </c>
      <c r="Z2732" s="35">
        <f t="shared" si="600"/>
        <v>0</v>
      </c>
      <c r="AA2732" s="36">
        <f t="shared" si="593"/>
        <v>0</v>
      </c>
      <c r="AB2732" s="36">
        <f t="shared" si="594"/>
        <v>0</v>
      </c>
      <c r="AC2732" s="37">
        <f t="shared" si="595"/>
        <v>0</v>
      </c>
      <c r="AD2732" s="35">
        <f>IF(OR(YEAR(G2732)&lt;2019,O2732="X"),0,IF(ISBLANK(H2732),DATEDIF(G2732,'[3]1.Pradzia'!$D$13,"M"),DATEDIF(G2732,H2732,"m")))</f>
        <v>0</v>
      </c>
      <c r="AE2732" s="37">
        <f>IF(E2732='[3]5.Grup_T'!$E$20,0,IF(AD2732&lt;&gt;0,M2732/V2732*MIN(12,AD2732),0))</f>
        <v>0</v>
      </c>
      <c r="AF2732" s="37">
        <f t="shared" si="596"/>
        <v>0</v>
      </c>
      <c r="AG2732" s="37">
        <f t="shared" si="597"/>
        <v>0</v>
      </c>
      <c r="AH2732" s="37">
        <f t="shared" si="598"/>
        <v>0</v>
      </c>
      <c r="AI2732" s="35" t="str">
        <f t="shared" si="599"/>
        <v>Nusidėvėjęs</v>
      </c>
      <c r="AJ2732" s="38" t="str">
        <f>IF(AND(F2732&lt;&gt;[3]Pav.tvarkyklė!$B$12,F2732&lt;&gt;[3]Pav.tvarkyklė!$B$13),"GVTNT","X")</f>
        <v>GVTNT</v>
      </c>
      <c r="AK2732" s="39">
        <f t="shared" si="601"/>
        <v>0</v>
      </c>
      <c r="AL2732" s="41"/>
      <c r="AM2732" s="41"/>
      <c r="AN2732" s="41">
        <f t="shared" si="589"/>
        <v>1900</v>
      </c>
      <c r="AO2732" s="41"/>
      <c r="AP2732" s="41"/>
      <c r="AQ2732" s="41"/>
      <c r="AR2732" s="42"/>
      <c r="AS2732" s="42"/>
      <c r="AU2732" s="43">
        <f t="shared" si="590"/>
        <v>0</v>
      </c>
    </row>
    <row r="2733" spans="1:47" ht="15" customHeight="1" x14ac:dyDescent="0.25">
      <c r="A2733" s="11"/>
      <c r="B2733" s="19">
        <v>2902</v>
      </c>
      <c r="C2733" s="74"/>
      <c r="D2733" s="77"/>
      <c r="E2733" s="78"/>
      <c r="F2733" s="74"/>
      <c r="G2733" s="80"/>
      <c r="H2733" s="49"/>
      <c r="I2733" s="79"/>
      <c r="J2733" s="27"/>
      <c r="K2733" s="27"/>
      <c r="L2733" s="79"/>
      <c r="M2733" s="81"/>
      <c r="N2733" s="29">
        <v>0</v>
      </c>
      <c r="O2733" s="30" t="str">
        <f>IF(G2733&lt;=$N$2,"",IF(F2733=[3]Pav.tvarkyklė!$B$13,"",IF(ISBLANK(R2733),"X","")))</f>
        <v/>
      </c>
      <c r="P2733" s="91"/>
      <c r="Q2733" s="63"/>
      <c r="R2733" s="63"/>
      <c r="S2733" s="63"/>
      <c r="T2733" s="63"/>
      <c r="U2733" s="34" t="str">
        <f>IFERROR(INDEX('[3]5.Grup_T'!$G$4:$G$22,MATCH('6.Turtas'!E2733,'[3]5.Grup_T'!$E$4:$E$22,0)),"0")</f>
        <v>0</v>
      </c>
      <c r="V2733" s="35">
        <f t="shared" si="591"/>
        <v>0</v>
      </c>
      <c r="W2733" s="35">
        <f>IF(NOT(ISBLANK(H2733)),(12-DATEDIF(H2733,'[3]1.Pradzia'!$D$13,"m")),0)</f>
        <v>0</v>
      </c>
      <c r="X2733" s="35">
        <f t="shared" si="592"/>
        <v>0</v>
      </c>
      <c r="Y2733" s="35">
        <f t="shared" si="588"/>
        <v>0</v>
      </c>
      <c r="Z2733" s="35">
        <f t="shared" si="600"/>
        <v>0</v>
      </c>
      <c r="AA2733" s="36">
        <f t="shared" si="593"/>
        <v>0</v>
      </c>
      <c r="AB2733" s="36">
        <f t="shared" si="594"/>
        <v>0</v>
      </c>
      <c r="AC2733" s="37">
        <f t="shared" si="595"/>
        <v>0</v>
      </c>
      <c r="AD2733" s="35">
        <f>IF(OR(YEAR(G2733)&lt;2019,O2733="X"),0,IF(ISBLANK(H2733),DATEDIF(G2733,'[3]1.Pradzia'!$D$13,"M"),DATEDIF(G2733,H2733,"m")))</f>
        <v>0</v>
      </c>
      <c r="AE2733" s="37">
        <f>IF(E2733='[3]5.Grup_T'!$E$20,0,IF(AD2733&lt;&gt;0,M2733/V2733*MIN(12,AD2733),0))</f>
        <v>0</v>
      </c>
      <c r="AF2733" s="37">
        <f t="shared" si="596"/>
        <v>0</v>
      </c>
      <c r="AG2733" s="37">
        <f t="shared" si="597"/>
        <v>0</v>
      </c>
      <c r="AH2733" s="37">
        <f t="shared" si="598"/>
        <v>0</v>
      </c>
      <c r="AI2733" s="35" t="str">
        <f t="shared" si="599"/>
        <v>Nusidėvėjęs</v>
      </c>
      <c r="AJ2733" s="38" t="str">
        <f>IF(AND(F2733&lt;&gt;[3]Pav.tvarkyklė!$B$12,F2733&lt;&gt;[3]Pav.tvarkyklė!$B$13),"GVTNT","X")</f>
        <v>GVTNT</v>
      </c>
      <c r="AK2733" s="39">
        <f t="shared" si="601"/>
        <v>0</v>
      </c>
      <c r="AL2733" s="41"/>
      <c r="AM2733" s="41"/>
      <c r="AN2733" s="41">
        <f t="shared" si="589"/>
        <v>1900</v>
      </c>
      <c r="AO2733" s="41"/>
      <c r="AP2733" s="41"/>
      <c r="AQ2733" s="41"/>
      <c r="AR2733" s="42"/>
      <c r="AS2733" s="42"/>
      <c r="AU2733" s="43">
        <f t="shared" si="590"/>
        <v>0</v>
      </c>
    </row>
    <row r="2734" spans="1:47" ht="15" customHeight="1" x14ac:dyDescent="0.25">
      <c r="A2734" s="11"/>
      <c r="B2734" s="19">
        <v>2903</v>
      </c>
      <c r="C2734" s="74"/>
      <c r="D2734" s="77"/>
      <c r="E2734" s="78"/>
      <c r="F2734" s="74"/>
      <c r="G2734" s="80"/>
      <c r="H2734" s="49"/>
      <c r="I2734" s="79"/>
      <c r="J2734" s="27"/>
      <c r="K2734" s="27"/>
      <c r="L2734" s="79"/>
      <c r="M2734" s="81"/>
      <c r="N2734" s="29">
        <v>0</v>
      </c>
      <c r="O2734" s="30" t="str">
        <f>IF(G2734&lt;=$N$2,"",IF(F2734=[3]Pav.tvarkyklė!$B$13,"",IF(ISBLANK(R2734),"X","")))</f>
        <v/>
      </c>
      <c r="P2734" s="91"/>
      <c r="Q2734" s="63"/>
      <c r="R2734" s="63"/>
      <c r="S2734" s="63"/>
      <c r="T2734" s="63"/>
      <c r="U2734" s="34" t="str">
        <f>IFERROR(INDEX('[3]5.Grup_T'!$G$4:$G$22,MATCH('6.Turtas'!E2734,'[3]5.Grup_T'!$E$4:$E$22,0)),"0")</f>
        <v>0</v>
      </c>
      <c r="V2734" s="35">
        <f t="shared" si="591"/>
        <v>0</v>
      </c>
      <c r="W2734" s="35">
        <f>IF(NOT(ISBLANK(H2734)),(12-DATEDIF(H2734,'[3]1.Pradzia'!$D$13,"m")),0)</f>
        <v>0</v>
      </c>
      <c r="X2734" s="35">
        <f t="shared" si="592"/>
        <v>0</v>
      </c>
      <c r="Y2734" s="35">
        <f t="shared" si="588"/>
        <v>0</v>
      </c>
      <c r="Z2734" s="35">
        <f t="shared" si="600"/>
        <v>0</v>
      </c>
      <c r="AA2734" s="36">
        <f t="shared" si="593"/>
        <v>0</v>
      </c>
      <c r="AB2734" s="36">
        <f t="shared" si="594"/>
        <v>0</v>
      </c>
      <c r="AC2734" s="37">
        <f t="shared" si="595"/>
        <v>0</v>
      </c>
      <c r="AD2734" s="35">
        <f>IF(OR(YEAR(G2734)&lt;2019,O2734="X"),0,IF(ISBLANK(H2734),DATEDIF(G2734,'[3]1.Pradzia'!$D$13,"M"),DATEDIF(G2734,H2734,"m")))</f>
        <v>0</v>
      </c>
      <c r="AE2734" s="37">
        <f>IF(E2734='[3]5.Grup_T'!$E$20,0,IF(AD2734&lt;&gt;0,M2734/V2734*MIN(12,AD2734),0))</f>
        <v>0</v>
      </c>
      <c r="AF2734" s="37">
        <f t="shared" si="596"/>
        <v>0</v>
      </c>
      <c r="AG2734" s="37">
        <f t="shared" si="597"/>
        <v>0</v>
      </c>
      <c r="AH2734" s="37">
        <f t="shared" si="598"/>
        <v>0</v>
      </c>
      <c r="AI2734" s="35" t="str">
        <f t="shared" si="599"/>
        <v>Nusidėvėjęs</v>
      </c>
      <c r="AJ2734" s="38" t="str">
        <f>IF(AND(F2734&lt;&gt;[3]Pav.tvarkyklė!$B$12,F2734&lt;&gt;[3]Pav.tvarkyklė!$B$13),"GVTNT","X")</f>
        <v>GVTNT</v>
      </c>
      <c r="AK2734" s="39">
        <f t="shared" si="601"/>
        <v>0</v>
      </c>
      <c r="AL2734" s="41"/>
      <c r="AM2734" s="41"/>
      <c r="AN2734" s="41">
        <f t="shared" si="589"/>
        <v>1900</v>
      </c>
      <c r="AO2734" s="41"/>
      <c r="AP2734" s="41"/>
      <c r="AQ2734" s="41"/>
      <c r="AR2734" s="42"/>
      <c r="AS2734" s="42"/>
      <c r="AU2734" s="43">
        <f t="shared" si="590"/>
        <v>0</v>
      </c>
    </row>
    <row r="2735" spans="1:47" ht="15" customHeight="1" x14ac:dyDescent="0.25">
      <c r="A2735" s="11"/>
      <c r="B2735" s="19">
        <v>2904</v>
      </c>
      <c r="C2735" s="74"/>
      <c r="D2735" s="77"/>
      <c r="E2735" s="78"/>
      <c r="F2735" s="74"/>
      <c r="G2735" s="80"/>
      <c r="H2735" s="49"/>
      <c r="I2735" s="79"/>
      <c r="J2735" s="27"/>
      <c r="K2735" s="27"/>
      <c r="L2735" s="79"/>
      <c r="M2735" s="81"/>
      <c r="N2735" s="29">
        <v>0</v>
      </c>
      <c r="O2735" s="30" t="str">
        <f>IF(G2735&lt;=$N$2,"",IF(F2735=[3]Pav.tvarkyklė!$B$13,"",IF(ISBLANK(R2735),"X","")))</f>
        <v/>
      </c>
      <c r="P2735" s="91"/>
      <c r="Q2735" s="63"/>
      <c r="R2735" s="63"/>
      <c r="S2735" s="63"/>
      <c r="T2735" s="63"/>
      <c r="U2735" s="34" t="str">
        <f>IFERROR(INDEX('[3]5.Grup_T'!$G$4:$G$22,MATCH('6.Turtas'!E2735,'[3]5.Grup_T'!$E$4:$E$22,0)),"0")</f>
        <v>0</v>
      </c>
      <c r="V2735" s="35">
        <f t="shared" si="591"/>
        <v>0</v>
      </c>
      <c r="W2735" s="35">
        <f>IF(NOT(ISBLANK(H2735)),(12-DATEDIF(H2735,'[3]1.Pradzia'!$D$13,"m")),0)</f>
        <v>0</v>
      </c>
      <c r="X2735" s="35">
        <f t="shared" si="592"/>
        <v>0</v>
      </c>
      <c r="Y2735" s="35">
        <f t="shared" si="588"/>
        <v>0</v>
      </c>
      <c r="Z2735" s="35">
        <f t="shared" si="600"/>
        <v>0</v>
      </c>
      <c r="AA2735" s="36">
        <f t="shared" si="593"/>
        <v>0</v>
      </c>
      <c r="AB2735" s="36">
        <f t="shared" si="594"/>
        <v>0</v>
      </c>
      <c r="AC2735" s="37">
        <f t="shared" si="595"/>
        <v>0</v>
      </c>
      <c r="AD2735" s="35">
        <f>IF(OR(YEAR(G2735)&lt;2019,O2735="X"),0,IF(ISBLANK(H2735),DATEDIF(G2735,'[3]1.Pradzia'!$D$13,"M"),DATEDIF(G2735,H2735,"m")))</f>
        <v>0</v>
      </c>
      <c r="AE2735" s="37">
        <f>IF(E2735='[3]5.Grup_T'!$E$20,0,IF(AD2735&lt;&gt;0,M2735/V2735*MIN(12,AD2735),0))</f>
        <v>0</v>
      </c>
      <c r="AF2735" s="37">
        <f t="shared" si="596"/>
        <v>0</v>
      </c>
      <c r="AG2735" s="37">
        <f t="shared" si="597"/>
        <v>0</v>
      </c>
      <c r="AH2735" s="37">
        <f t="shared" si="598"/>
        <v>0</v>
      </c>
      <c r="AI2735" s="35" t="str">
        <f t="shared" si="599"/>
        <v>Nusidėvėjęs</v>
      </c>
      <c r="AJ2735" s="38" t="str">
        <f>IF(AND(F2735&lt;&gt;[3]Pav.tvarkyklė!$B$12,F2735&lt;&gt;[3]Pav.tvarkyklė!$B$13),"GVTNT","X")</f>
        <v>GVTNT</v>
      </c>
      <c r="AK2735" s="39">
        <f t="shared" si="601"/>
        <v>0</v>
      </c>
      <c r="AL2735" s="41"/>
      <c r="AM2735" s="41"/>
      <c r="AN2735" s="41">
        <f t="shared" si="589"/>
        <v>1900</v>
      </c>
      <c r="AO2735" s="41"/>
      <c r="AP2735" s="41"/>
      <c r="AQ2735" s="41"/>
      <c r="AR2735" s="42"/>
      <c r="AS2735" s="42"/>
      <c r="AU2735" s="43">
        <f t="shared" si="590"/>
        <v>0</v>
      </c>
    </row>
    <row r="2736" spans="1:47" ht="15" customHeight="1" x14ac:dyDescent="0.25">
      <c r="A2736" s="11"/>
      <c r="B2736" s="19">
        <v>2905</v>
      </c>
      <c r="C2736" s="74"/>
      <c r="D2736" s="77"/>
      <c r="E2736" s="78"/>
      <c r="F2736" s="74"/>
      <c r="G2736" s="80"/>
      <c r="H2736" s="49"/>
      <c r="I2736" s="79"/>
      <c r="J2736" s="27"/>
      <c r="K2736" s="27"/>
      <c r="L2736" s="79"/>
      <c r="M2736" s="81"/>
      <c r="N2736" s="29">
        <v>0</v>
      </c>
      <c r="O2736" s="30" t="str">
        <f>IF(G2736&lt;=$N$2,"",IF(F2736=[3]Pav.tvarkyklė!$B$13,"",IF(ISBLANK(R2736),"X","")))</f>
        <v/>
      </c>
      <c r="P2736" s="91"/>
      <c r="Q2736" s="63"/>
      <c r="R2736" s="63"/>
      <c r="S2736" s="63"/>
      <c r="T2736" s="63"/>
      <c r="U2736" s="34" t="str">
        <f>IFERROR(INDEX('[3]5.Grup_T'!$G$4:$G$22,MATCH('6.Turtas'!E2736,'[3]5.Grup_T'!$E$4:$E$22,0)),"0")</f>
        <v>0</v>
      </c>
      <c r="V2736" s="35">
        <f t="shared" si="591"/>
        <v>0</v>
      </c>
      <c r="W2736" s="35">
        <f>IF(NOT(ISBLANK(H2736)),(12-DATEDIF(H2736,'[3]1.Pradzia'!$D$13,"m")),0)</f>
        <v>0</v>
      </c>
      <c r="X2736" s="35">
        <f t="shared" si="592"/>
        <v>0</v>
      </c>
      <c r="Y2736" s="35">
        <f t="shared" si="588"/>
        <v>0</v>
      </c>
      <c r="Z2736" s="35">
        <f t="shared" si="600"/>
        <v>0</v>
      </c>
      <c r="AA2736" s="36">
        <f t="shared" si="593"/>
        <v>0</v>
      </c>
      <c r="AB2736" s="36">
        <f t="shared" si="594"/>
        <v>0</v>
      </c>
      <c r="AC2736" s="37">
        <f t="shared" si="595"/>
        <v>0</v>
      </c>
      <c r="AD2736" s="35">
        <f>IF(OR(YEAR(G2736)&lt;2019,O2736="X"),0,IF(ISBLANK(H2736),DATEDIF(G2736,'[3]1.Pradzia'!$D$13,"M"),DATEDIF(G2736,H2736,"m")))</f>
        <v>0</v>
      </c>
      <c r="AE2736" s="37">
        <f>IF(E2736='[3]5.Grup_T'!$E$20,0,IF(AD2736&lt;&gt;0,M2736/V2736*MIN(12,AD2736),0))</f>
        <v>0</v>
      </c>
      <c r="AF2736" s="37">
        <f t="shared" si="596"/>
        <v>0</v>
      </c>
      <c r="AG2736" s="37">
        <f t="shared" si="597"/>
        <v>0</v>
      </c>
      <c r="AH2736" s="37">
        <f t="shared" si="598"/>
        <v>0</v>
      </c>
      <c r="AI2736" s="35" t="str">
        <f t="shared" si="599"/>
        <v>Nusidėvėjęs</v>
      </c>
      <c r="AJ2736" s="38" t="str">
        <f>IF(AND(F2736&lt;&gt;[3]Pav.tvarkyklė!$B$12,F2736&lt;&gt;[3]Pav.tvarkyklė!$B$13),"GVTNT","X")</f>
        <v>GVTNT</v>
      </c>
      <c r="AK2736" s="39">
        <f t="shared" si="601"/>
        <v>0</v>
      </c>
      <c r="AL2736" s="41"/>
      <c r="AM2736" s="41"/>
      <c r="AN2736" s="41">
        <f t="shared" si="589"/>
        <v>1900</v>
      </c>
      <c r="AO2736" s="41"/>
      <c r="AP2736" s="41"/>
      <c r="AQ2736" s="41"/>
      <c r="AR2736" s="42"/>
      <c r="AS2736" s="42"/>
      <c r="AU2736" s="43">
        <f t="shared" si="590"/>
        <v>0</v>
      </c>
    </row>
    <row r="2737" spans="1:47" ht="15" customHeight="1" x14ac:dyDescent="0.25">
      <c r="A2737" s="11"/>
      <c r="B2737" s="19">
        <v>2906</v>
      </c>
      <c r="C2737" s="74"/>
      <c r="D2737" s="77"/>
      <c r="E2737" s="78"/>
      <c r="F2737" s="74"/>
      <c r="G2737" s="80"/>
      <c r="H2737" s="49"/>
      <c r="I2737" s="79"/>
      <c r="J2737" s="27"/>
      <c r="K2737" s="27"/>
      <c r="L2737" s="79"/>
      <c r="M2737" s="81"/>
      <c r="N2737" s="29">
        <v>0</v>
      </c>
      <c r="O2737" s="30" t="str">
        <f>IF(G2737&lt;=$N$2,"",IF(F2737=[3]Pav.tvarkyklė!$B$13,"",IF(ISBLANK(R2737),"X","")))</f>
        <v/>
      </c>
      <c r="P2737" s="91"/>
      <c r="Q2737" s="63"/>
      <c r="R2737" s="63"/>
      <c r="S2737" s="63"/>
      <c r="T2737" s="63"/>
      <c r="U2737" s="34" t="str">
        <f>IFERROR(INDEX('[3]5.Grup_T'!$G$4:$G$22,MATCH('6.Turtas'!E2737,'[3]5.Grup_T'!$E$4:$E$22,0)),"0")</f>
        <v>0</v>
      </c>
      <c r="V2737" s="35">
        <f t="shared" si="591"/>
        <v>0</v>
      </c>
      <c r="W2737" s="35">
        <f>IF(NOT(ISBLANK(H2737)),(12-DATEDIF(H2737,'[3]1.Pradzia'!$D$13,"m")),0)</f>
        <v>0</v>
      </c>
      <c r="X2737" s="35">
        <f t="shared" si="592"/>
        <v>0</v>
      </c>
      <c r="Y2737" s="35">
        <f t="shared" si="588"/>
        <v>0</v>
      </c>
      <c r="Z2737" s="35">
        <f t="shared" si="600"/>
        <v>0</v>
      </c>
      <c r="AA2737" s="36">
        <f t="shared" si="593"/>
        <v>0</v>
      </c>
      <c r="AB2737" s="36">
        <f t="shared" si="594"/>
        <v>0</v>
      </c>
      <c r="AC2737" s="37">
        <f t="shared" si="595"/>
        <v>0</v>
      </c>
      <c r="AD2737" s="35">
        <f>IF(OR(YEAR(G2737)&lt;2019,O2737="X"),0,IF(ISBLANK(H2737),DATEDIF(G2737,'[3]1.Pradzia'!$D$13,"M"),DATEDIF(G2737,H2737,"m")))</f>
        <v>0</v>
      </c>
      <c r="AE2737" s="37">
        <f>IF(E2737='[3]5.Grup_T'!$E$20,0,IF(AD2737&lt;&gt;0,M2737/V2737*MIN(12,AD2737),0))</f>
        <v>0</v>
      </c>
      <c r="AF2737" s="37">
        <f t="shared" si="596"/>
        <v>0</v>
      </c>
      <c r="AG2737" s="37">
        <f t="shared" si="597"/>
        <v>0</v>
      </c>
      <c r="AH2737" s="37">
        <f t="shared" si="598"/>
        <v>0</v>
      </c>
      <c r="AI2737" s="35" t="str">
        <f t="shared" si="599"/>
        <v>Nusidėvėjęs</v>
      </c>
      <c r="AJ2737" s="38" t="str">
        <f>IF(AND(F2737&lt;&gt;[3]Pav.tvarkyklė!$B$12,F2737&lt;&gt;[3]Pav.tvarkyklė!$B$13),"GVTNT","X")</f>
        <v>GVTNT</v>
      </c>
      <c r="AK2737" s="39">
        <f t="shared" si="601"/>
        <v>0</v>
      </c>
      <c r="AL2737" s="41"/>
      <c r="AM2737" s="41"/>
      <c r="AN2737" s="41">
        <f t="shared" si="589"/>
        <v>1900</v>
      </c>
      <c r="AO2737" s="41"/>
      <c r="AP2737" s="41"/>
      <c r="AQ2737" s="41"/>
      <c r="AR2737" s="42"/>
      <c r="AS2737" s="42"/>
      <c r="AU2737" s="43">
        <f t="shared" si="590"/>
        <v>0</v>
      </c>
    </row>
    <row r="2738" spans="1:47" ht="15" customHeight="1" x14ac:dyDescent="0.25">
      <c r="A2738" s="11"/>
      <c r="B2738" s="19">
        <v>2907</v>
      </c>
      <c r="C2738" s="74"/>
      <c r="D2738" s="77"/>
      <c r="E2738" s="78"/>
      <c r="F2738" s="74"/>
      <c r="G2738" s="80"/>
      <c r="H2738" s="49"/>
      <c r="I2738" s="79"/>
      <c r="J2738" s="27"/>
      <c r="K2738" s="27"/>
      <c r="L2738" s="79"/>
      <c r="M2738" s="81"/>
      <c r="N2738" s="29">
        <v>0</v>
      </c>
      <c r="O2738" s="30" t="str">
        <f>IF(G2738&lt;=$N$2,"",IF(F2738=[3]Pav.tvarkyklė!$B$13,"",IF(ISBLANK(R2738),"X","")))</f>
        <v/>
      </c>
      <c r="P2738" s="91"/>
      <c r="Q2738" s="63"/>
      <c r="R2738" s="63"/>
      <c r="S2738" s="63"/>
      <c r="T2738" s="63"/>
      <c r="U2738" s="34" t="str">
        <f>IFERROR(INDEX('[3]5.Grup_T'!$G$4:$G$22,MATCH('6.Turtas'!E2738,'[3]5.Grup_T'!$E$4:$E$22,0)),"0")</f>
        <v>0</v>
      </c>
      <c r="V2738" s="35">
        <f t="shared" si="591"/>
        <v>0</v>
      </c>
      <c r="W2738" s="35">
        <f>IF(NOT(ISBLANK(H2738)),(12-DATEDIF(H2738,'[3]1.Pradzia'!$D$13,"m")),0)</f>
        <v>0</v>
      </c>
      <c r="X2738" s="35">
        <f t="shared" si="592"/>
        <v>0</v>
      </c>
      <c r="Y2738" s="35">
        <f t="shared" si="588"/>
        <v>0</v>
      </c>
      <c r="Z2738" s="35">
        <f t="shared" si="600"/>
        <v>0</v>
      </c>
      <c r="AA2738" s="36">
        <f t="shared" si="593"/>
        <v>0</v>
      </c>
      <c r="AB2738" s="36">
        <f t="shared" si="594"/>
        <v>0</v>
      </c>
      <c r="AC2738" s="37">
        <f t="shared" si="595"/>
        <v>0</v>
      </c>
      <c r="AD2738" s="35">
        <f>IF(OR(YEAR(G2738)&lt;2019,O2738="X"),0,IF(ISBLANK(H2738),DATEDIF(G2738,'[3]1.Pradzia'!$D$13,"M"),DATEDIF(G2738,H2738,"m")))</f>
        <v>0</v>
      </c>
      <c r="AE2738" s="37">
        <f>IF(E2738='[3]5.Grup_T'!$E$20,0,IF(AD2738&lt;&gt;0,M2738/V2738*MIN(12,AD2738),0))</f>
        <v>0</v>
      </c>
      <c r="AF2738" s="37">
        <f t="shared" si="596"/>
        <v>0</v>
      </c>
      <c r="AG2738" s="37">
        <f t="shared" si="597"/>
        <v>0</v>
      </c>
      <c r="AH2738" s="37">
        <f t="shared" si="598"/>
        <v>0</v>
      </c>
      <c r="AI2738" s="35" t="str">
        <f t="shared" si="599"/>
        <v>Nusidėvėjęs</v>
      </c>
      <c r="AJ2738" s="38" t="str">
        <f>IF(AND(F2738&lt;&gt;[3]Pav.tvarkyklė!$B$12,F2738&lt;&gt;[3]Pav.tvarkyklė!$B$13),"GVTNT","X")</f>
        <v>GVTNT</v>
      </c>
      <c r="AK2738" s="39">
        <f t="shared" si="601"/>
        <v>0</v>
      </c>
      <c r="AL2738" s="41"/>
      <c r="AM2738" s="41"/>
      <c r="AN2738" s="41">
        <f t="shared" si="589"/>
        <v>1900</v>
      </c>
      <c r="AO2738" s="41"/>
      <c r="AP2738" s="41"/>
      <c r="AQ2738" s="41"/>
      <c r="AR2738" s="42"/>
      <c r="AS2738" s="42"/>
      <c r="AU2738" s="43">
        <f t="shared" si="590"/>
        <v>0</v>
      </c>
    </row>
    <row r="2739" spans="1:47" ht="15" customHeight="1" x14ac:dyDescent="0.25">
      <c r="A2739" s="11"/>
      <c r="B2739" s="19">
        <v>2908</v>
      </c>
      <c r="C2739" s="74"/>
      <c r="D2739" s="77"/>
      <c r="E2739" s="78"/>
      <c r="F2739" s="74"/>
      <c r="G2739" s="80"/>
      <c r="H2739" s="49"/>
      <c r="I2739" s="79"/>
      <c r="J2739" s="27"/>
      <c r="K2739" s="27"/>
      <c r="L2739" s="79"/>
      <c r="M2739" s="81"/>
      <c r="N2739" s="29">
        <v>0</v>
      </c>
      <c r="O2739" s="30" t="str">
        <f>IF(G2739&lt;=$N$2,"",IF(F2739=[3]Pav.tvarkyklė!$B$13,"",IF(ISBLANK(R2739),"X","")))</f>
        <v/>
      </c>
      <c r="P2739" s="91"/>
      <c r="Q2739" s="63"/>
      <c r="R2739" s="63"/>
      <c r="S2739" s="63"/>
      <c r="T2739" s="63"/>
      <c r="U2739" s="34" t="str">
        <f>IFERROR(INDEX('[3]5.Grup_T'!$G$4:$G$22,MATCH('6.Turtas'!E2739,'[3]5.Grup_T'!$E$4:$E$22,0)),"0")</f>
        <v>0</v>
      </c>
      <c r="V2739" s="35">
        <f t="shared" si="591"/>
        <v>0</v>
      </c>
      <c r="W2739" s="35">
        <f>IF(NOT(ISBLANK(H2739)),(12-DATEDIF(H2739,'[3]1.Pradzia'!$D$13,"m")),0)</f>
        <v>0</v>
      </c>
      <c r="X2739" s="35">
        <f t="shared" si="592"/>
        <v>0</v>
      </c>
      <c r="Y2739" s="35">
        <f t="shared" si="588"/>
        <v>0</v>
      </c>
      <c r="Z2739" s="35">
        <f t="shared" si="600"/>
        <v>0</v>
      </c>
      <c r="AA2739" s="36">
        <f t="shared" si="593"/>
        <v>0</v>
      </c>
      <c r="AB2739" s="36">
        <f t="shared" si="594"/>
        <v>0</v>
      </c>
      <c r="AC2739" s="37">
        <f t="shared" si="595"/>
        <v>0</v>
      </c>
      <c r="AD2739" s="35">
        <f>IF(OR(YEAR(G2739)&lt;2019,O2739="X"),0,IF(ISBLANK(H2739),DATEDIF(G2739,'[3]1.Pradzia'!$D$13,"M"),DATEDIF(G2739,H2739,"m")))</f>
        <v>0</v>
      </c>
      <c r="AE2739" s="37">
        <f>IF(E2739='[3]5.Grup_T'!$E$20,0,IF(AD2739&lt;&gt;0,M2739/V2739*MIN(12,AD2739),0))</f>
        <v>0</v>
      </c>
      <c r="AF2739" s="37">
        <f t="shared" si="596"/>
        <v>0</v>
      </c>
      <c r="AG2739" s="37">
        <f t="shared" si="597"/>
        <v>0</v>
      </c>
      <c r="AH2739" s="37">
        <f t="shared" si="598"/>
        <v>0</v>
      </c>
      <c r="AI2739" s="35" t="str">
        <f t="shared" si="599"/>
        <v>Nusidėvėjęs</v>
      </c>
      <c r="AJ2739" s="38" t="str">
        <f>IF(AND(F2739&lt;&gt;[3]Pav.tvarkyklė!$B$12,F2739&lt;&gt;[3]Pav.tvarkyklė!$B$13),"GVTNT","X")</f>
        <v>GVTNT</v>
      </c>
      <c r="AK2739" s="39">
        <f t="shared" si="601"/>
        <v>0</v>
      </c>
      <c r="AL2739" s="41"/>
      <c r="AM2739" s="41"/>
      <c r="AN2739" s="41">
        <f t="shared" si="589"/>
        <v>1900</v>
      </c>
      <c r="AO2739" s="41"/>
      <c r="AP2739" s="41"/>
      <c r="AQ2739" s="41"/>
      <c r="AR2739" s="42"/>
      <c r="AS2739" s="42"/>
      <c r="AU2739" s="43">
        <f t="shared" si="590"/>
        <v>0</v>
      </c>
    </row>
    <row r="2740" spans="1:47" ht="15" customHeight="1" x14ac:dyDescent="0.25">
      <c r="A2740" s="11"/>
      <c r="B2740" s="19">
        <v>2909</v>
      </c>
      <c r="C2740" s="74"/>
      <c r="D2740" s="77"/>
      <c r="E2740" s="78"/>
      <c r="F2740" s="74"/>
      <c r="G2740" s="80"/>
      <c r="H2740" s="49"/>
      <c r="I2740" s="79"/>
      <c r="J2740" s="27"/>
      <c r="K2740" s="27"/>
      <c r="L2740" s="79"/>
      <c r="M2740" s="81"/>
      <c r="N2740" s="29">
        <v>0</v>
      </c>
      <c r="O2740" s="30" t="str">
        <f>IF(G2740&lt;=$N$2,"",IF(F2740=[3]Pav.tvarkyklė!$B$13,"",IF(ISBLANK(R2740),"X","")))</f>
        <v/>
      </c>
      <c r="P2740" s="91"/>
      <c r="Q2740" s="63"/>
      <c r="R2740" s="63"/>
      <c r="S2740" s="63"/>
      <c r="T2740" s="63"/>
      <c r="U2740" s="34" t="str">
        <f>IFERROR(INDEX('[3]5.Grup_T'!$G$4:$G$22,MATCH('6.Turtas'!E2740,'[3]5.Grup_T'!$E$4:$E$22,0)),"0")</f>
        <v>0</v>
      </c>
      <c r="V2740" s="35">
        <f t="shared" si="591"/>
        <v>0</v>
      </c>
      <c r="W2740" s="35">
        <f>IF(NOT(ISBLANK(H2740)),(12-DATEDIF(H2740,'[3]1.Pradzia'!$D$13,"m")),0)</f>
        <v>0</v>
      </c>
      <c r="X2740" s="35">
        <f t="shared" si="592"/>
        <v>0</v>
      </c>
      <c r="Y2740" s="35">
        <f t="shared" si="588"/>
        <v>0</v>
      </c>
      <c r="Z2740" s="35">
        <f t="shared" si="600"/>
        <v>0</v>
      </c>
      <c r="AA2740" s="36">
        <f t="shared" si="593"/>
        <v>0</v>
      </c>
      <c r="AB2740" s="36">
        <f t="shared" si="594"/>
        <v>0</v>
      </c>
      <c r="AC2740" s="37">
        <f t="shared" si="595"/>
        <v>0</v>
      </c>
      <c r="AD2740" s="35">
        <f>IF(OR(YEAR(G2740)&lt;2019,O2740="X"),0,IF(ISBLANK(H2740),DATEDIF(G2740,'[3]1.Pradzia'!$D$13,"M"),DATEDIF(G2740,H2740,"m")))</f>
        <v>0</v>
      </c>
      <c r="AE2740" s="37">
        <f>IF(E2740='[3]5.Grup_T'!$E$20,0,IF(AD2740&lt;&gt;0,M2740/V2740*MIN(12,AD2740),0))</f>
        <v>0</v>
      </c>
      <c r="AF2740" s="37">
        <f t="shared" si="596"/>
        <v>0</v>
      </c>
      <c r="AG2740" s="37">
        <f t="shared" si="597"/>
        <v>0</v>
      </c>
      <c r="AH2740" s="37">
        <f t="shared" si="598"/>
        <v>0</v>
      </c>
      <c r="AI2740" s="35" t="str">
        <f t="shared" si="599"/>
        <v>Nusidėvėjęs</v>
      </c>
      <c r="AJ2740" s="38" t="str">
        <f>IF(AND(F2740&lt;&gt;[3]Pav.tvarkyklė!$B$12,F2740&lt;&gt;[3]Pav.tvarkyklė!$B$13),"GVTNT","X")</f>
        <v>GVTNT</v>
      </c>
      <c r="AK2740" s="39">
        <f t="shared" si="601"/>
        <v>0</v>
      </c>
      <c r="AL2740" s="41"/>
      <c r="AM2740" s="41"/>
      <c r="AN2740" s="41">
        <f t="shared" si="589"/>
        <v>1900</v>
      </c>
      <c r="AO2740" s="41"/>
      <c r="AP2740" s="41"/>
      <c r="AQ2740" s="41"/>
      <c r="AR2740" s="42"/>
      <c r="AS2740" s="42"/>
      <c r="AU2740" s="43">
        <f t="shared" si="590"/>
        <v>0</v>
      </c>
    </row>
    <row r="2741" spans="1:47" ht="15" customHeight="1" x14ac:dyDescent="0.25">
      <c r="A2741" s="11"/>
      <c r="B2741" s="19">
        <v>2910</v>
      </c>
      <c r="C2741" s="74"/>
      <c r="D2741" s="77"/>
      <c r="E2741" s="78"/>
      <c r="F2741" s="74"/>
      <c r="G2741" s="80"/>
      <c r="H2741" s="49"/>
      <c r="I2741" s="79"/>
      <c r="J2741" s="27"/>
      <c r="K2741" s="27"/>
      <c r="L2741" s="79"/>
      <c r="M2741" s="81"/>
      <c r="N2741" s="29">
        <v>0</v>
      </c>
      <c r="O2741" s="30" t="str">
        <f>IF(G2741&lt;=$N$2,"",IF(F2741=[3]Pav.tvarkyklė!$B$13,"",IF(ISBLANK(R2741),"X","")))</f>
        <v/>
      </c>
      <c r="P2741" s="91"/>
      <c r="Q2741" s="63"/>
      <c r="R2741" s="63"/>
      <c r="S2741" s="63"/>
      <c r="T2741" s="63"/>
      <c r="U2741" s="34" t="str">
        <f>IFERROR(INDEX('[3]5.Grup_T'!$G$4:$G$22,MATCH('6.Turtas'!E2741,'[3]5.Grup_T'!$E$4:$E$22,0)),"0")</f>
        <v>0</v>
      </c>
      <c r="V2741" s="35">
        <f t="shared" si="591"/>
        <v>0</v>
      </c>
      <c r="W2741" s="35">
        <f>IF(NOT(ISBLANK(H2741)),(12-DATEDIF(H2741,'[3]1.Pradzia'!$D$13,"m")),0)</f>
        <v>0</v>
      </c>
      <c r="X2741" s="35">
        <f t="shared" si="592"/>
        <v>0</v>
      </c>
      <c r="Y2741" s="35">
        <f t="shared" si="588"/>
        <v>0</v>
      </c>
      <c r="Z2741" s="35">
        <f t="shared" si="600"/>
        <v>0</v>
      </c>
      <c r="AA2741" s="36">
        <f t="shared" si="593"/>
        <v>0</v>
      </c>
      <c r="AB2741" s="36">
        <f t="shared" si="594"/>
        <v>0</v>
      </c>
      <c r="AC2741" s="37">
        <f t="shared" si="595"/>
        <v>0</v>
      </c>
      <c r="AD2741" s="35">
        <f>IF(OR(YEAR(G2741)&lt;2019,O2741="X"),0,IF(ISBLANK(H2741),DATEDIF(G2741,'[3]1.Pradzia'!$D$13,"M"),DATEDIF(G2741,H2741,"m")))</f>
        <v>0</v>
      </c>
      <c r="AE2741" s="37">
        <f>IF(E2741='[3]5.Grup_T'!$E$20,0,IF(AD2741&lt;&gt;0,M2741/V2741*MIN(12,AD2741),0))</f>
        <v>0</v>
      </c>
      <c r="AF2741" s="37">
        <f t="shared" si="596"/>
        <v>0</v>
      </c>
      <c r="AG2741" s="37">
        <f t="shared" si="597"/>
        <v>0</v>
      </c>
      <c r="AH2741" s="37">
        <f t="shared" si="598"/>
        <v>0</v>
      </c>
      <c r="AI2741" s="35" t="str">
        <f t="shared" si="599"/>
        <v>Nusidėvėjęs</v>
      </c>
      <c r="AJ2741" s="38" t="str">
        <f>IF(AND(F2741&lt;&gt;[3]Pav.tvarkyklė!$B$12,F2741&lt;&gt;[3]Pav.tvarkyklė!$B$13),"GVTNT","X")</f>
        <v>GVTNT</v>
      </c>
      <c r="AK2741" s="39">
        <f t="shared" si="601"/>
        <v>0</v>
      </c>
      <c r="AL2741" s="41"/>
      <c r="AM2741" s="41"/>
      <c r="AN2741" s="41">
        <f t="shared" si="589"/>
        <v>1900</v>
      </c>
      <c r="AO2741" s="41"/>
      <c r="AP2741" s="41"/>
      <c r="AQ2741" s="41"/>
      <c r="AR2741" s="42"/>
      <c r="AS2741" s="42"/>
      <c r="AU2741" s="43">
        <f t="shared" si="590"/>
        <v>0</v>
      </c>
    </row>
    <row r="2742" spans="1:47" ht="15" customHeight="1" x14ac:dyDescent="0.25">
      <c r="A2742" s="11"/>
      <c r="B2742" s="19">
        <v>2911</v>
      </c>
      <c r="C2742" s="74"/>
      <c r="D2742" s="77"/>
      <c r="E2742" s="78"/>
      <c r="F2742" s="74"/>
      <c r="G2742" s="80"/>
      <c r="H2742" s="49"/>
      <c r="I2742" s="79"/>
      <c r="J2742" s="27"/>
      <c r="K2742" s="27"/>
      <c r="L2742" s="79"/>
      <c r="M2742" s="81"/>
      <c r="N2742" s="29">
        <v>0</v>
      </c>
      <c r="O2742" s="30" t="str">
        <f>IF(G2742&lt;=$N$2,"",IF(F2742=[3]Pav.tvarkyklė!$B$13,"",IF(ISBLANK(R2742),"X","")))</f>
        <v/>
      </c>
      <c r="P2742" s="91"/>
      <c r="Q2742" s="63"/>
      <c r="R2742" s="63"/>
      <c r="S2742" s="63"/>
      <c r="T2742" s="63"/>
      <c r="U2742" s="34" t="str">
        <f>IFERROR(INDEX('[3]5.Grup_T'!$G$4:$G$22,MATCH('6.Turtas'!E2742,'[3]5.Grup_T'!$E$4:$E$22,0)),"0")</f>
        <v>0</v>
      </c>
      <c r="V2742" s="35">
        <f t="shared" si="591"/>
        <v>0</v>
      </c>
      <c r="W2742" s="35">
        <f>IF(NOT(ISBLANK(H2742)),(12-DATEDIF(H2742,'[3]1.Pradzia'!$D$13,"m")),0)</f>
        <v>0</v>
      </c>
      <c r="X2742" s="35">
        <f t="shared" si="592"/>
        <v>0</v>
      </c>
      <c r="Y2742" s="35">
        <f t="shared" si="588"/>
        <v>0</v>
      </c>
      <c r="Z2742" s="35">
        <f t="shared" si="600"/>
        <v>0</v>
      </c>
      <c r="AA2742" s="36">
        <f t="shared" si="593"/>
        <v>0</v>
      </c>
      <c r="AB2742" s="36">
        <f t="shared" si="594"/>
        <v>0</v>
      </c>
      <c r="AC2742" s="37">
        <f t="shared" si="595"/>
        <v>0</v>
      </c>
      <c r="AD2742" s="35">
        <f>IF(OR(YEAR(G2742)&lt;2019,O2742="X"),0,IF(ISBLANK(H2742),DATEDIF(G2742,'[3]1.Pradzia'!$D$13,"M"),DATEDIF(G2742,H2742,"m")))</f>
        <v>0</v>
      </c>
      <c r="AE2742" s="37">
        <f>IF(E2742='[3]5.Grup_T'!$E$20,0,IF(AD2742&lt;&gt;0,M2742/V2742*MIN(12,AD2742),0))</f>
        <v>0</v>
      </c>
      <c r="AF2742" s="37">
        <f t="shared" si="596"/>
        <v>0</v>
      </c>
      <c r="AG2742" s="37">
        <f t="shared" si="597"/>
        <v>0</v>
      </c>
      <c r="AH2742" s="37">
        <f t="shared" si="598"/>
        <v>0</v>
      </c>
      <c r="AI2742" s="35" t="str">
        <f t="shared" si="599"/>
        <v>Nusidėvėjęs</v>
      </c>
      <c r="AJ2742" s="38" t="str">
        <f>IF(AND(F2742&lt;&gt;[3]Pav.tvarkyklė!$B$12,F2742&lt;&gt;[3]Pav.tvarkyklė!$B$13),"GVTNT","X")</f>
        <v>GVTNT</v>
      </c>
      <c r="AK2742" s="39">
        <f t="shared" si="601"/>
        <v>0</v>
      </c>
      <c r="AL2742" s="41"/>
      <c r="AM2742" s="41"/>
      <c r="AN2742" s="41">
        <f t="shared" si="589"/>
        <v>1900</v>
      </c>
      <c r="AO2742" s="41"/>
      <c r="AP2742" s="41"/>
      <c r="AQ2742" s="41"/>
      <c r="AR2742" s="42"/>
      <c r="AS2742" s="42"/>
      <c r="AU2742" s="43">
        <f t="shared" si="590"/>
        <v>0</v>
      </c>
    </row>
    <row r="2743" spans="1:47" ht="15" customHeight="1" x14ac:dyDescent="0.25">
      <c r="A2743" s="11"/>
      <c r="B2743" s="19">
        <v>2912</v>
      </c>
      <c r="C2743" s="74"/>
      <c r="D2743" s="77"/>
      <c r="E2743" s="78"/>
      <c r="F2743" s="74"/>
      <c r="G2743" s="80"/>
      <c r="H2743" s="49"/>
      <c r="I2743" s="79"/>
      <c r="J2743" s="27"/>
      <c r="K2743" s="27"/>
      <c r="L2743" s="79"/>
      <c r="M2743" s="81"/>
      <c r="N2743" s="29">
        <v>0</v>
      </c>
      <c r="O2743" s="30" t="str">
        <f>IF(G2743&lt;=$N$2,"",IF(F2743=[3]Pav.tvarkyklė!$B$13,"",IF(ISBLANK(R2743),"X","")))</f>
        <v/>
      </c>
      <c r="P2743" s="91"/>
      <c r="Q2743" s="63"/>
      <c r="R2743" s="63"/>
      <c r="S2743" s="63"/>
      <c r="T2743" s="63"/>
      <c r="U2743" s="34" t="str">
        <f>IFERROR(INDEX('[3]5.Grup_T'!$G$4:$G$22,MATCH('6.Turtas'!E2743,'[3]5.Grup_T'!$E$4:$E$22,0)),"0")</f>
        <v>0</v>
      </c>
      <c r="V2743" s="35">
        <f t="shared" si="591"/>
        <v>0</v>
      </c>
      <c r="W2743" s="35">
        <f>IF(NOT(ISBLANK(H2743)),(12-DATEDIF(H2743,'[3]1.Pradzia'!$D$13,"m")),0)</f>
        <v>0</v>
      </c>
      <c r="X2743" s="35">
        <f t="shared" si="592"/>
        <v>0</v>
      </c>
      <c r="Y2743" s="35">
        <f t="shared" ref="Y2743:Y2806" si="602">IF(YEAR(G2743)&gt;=2019,0,IF(Z2743&lt;=0,0,IF(W2743&lt;&gt;0,MIN(W2743,Z2743),MIN(12,Z2743))))</f>
        <v>0</v>
      </c>
      <c r="Z2743" s="35">
        <f t="shared" si="600"/>
        <v>0</v>
      </c>
      <c r="AA2743" s="36">
        <f t="shared" si="593"/>
        <v>0</v>
      </c>
      <c r="AB2743" s="36">
        <f t="shared" si="594"/>
        <v>0</v>
      </c>
      <c r="AC2743" s="37">
        <f t="shared" si="595"/>
        <v>0</v>
      </c>
      <c r="AD2743" s="35">
        <f>IF(OR(YEAR(G2743)&lt;2019,O2743="X"),0,IF(ISBLANK(H2743),DATEDIF(G2743,'[3]1.Pradzia'!$D$13,"M"),DATEDIF(G2743,H2743,"m")))</f>
        <v>0</v>
      </c>
      <c r="AE2743" s="37">
        <f>IF(E2743='[3]5.Grup_T'!$E$20,0,IF(AD2743&lt;&gt;0,M2743/V2743*MIN(12,AD2743),0))</f>
        <v>0</v>
      </c>
      <c r="AF2743" s="37">
        <f t="shared" si="596"/>
        <v>0</v>
      </c>
      <c r="AG2743" s="37">
        <f t="shared" si="597"/>
        <v>0</v>
      </c>
      <c r="AH2743" s="37">
        <f t="shared" si="598"/>
        <v>0</v>
      </c>
      <c r="AI2743" s="35" t="str">
        <f t="shared" si="599"/>
        <v>Nusidėvėjęs</v>
      </c>
      <c r="AJ2743" s="38" t="str">
        <f>IF(AND(F2743&lt;&gt;[3]Pav.tvarkyklė!$B$12,F2743&lt;&gt;[3]Pav.tvarkyklė!$B$13),"GVTNT","X")</f>
        <v>GVTNT</v>
      </c>
      <c r="AK2743" s="39">
        <f t="shared" si="601"/>
        <v>0</v>
      </c>
      <c r="AL2743" s="41"/>
      <c r="AM2743" s="41"/>
      <c r="AN2743" s="41">
        <f t="shared" si="589"/>
        <v>1900</v>
      </c>
      <c r="AO2743" s="41"/>
      <c r="AP2743" s="41"/>
      <c r="AQ2743" s="41"/>
      <c r="AR2743" s="42"/>
      <c r="AS2743" s="42"/>
      <c r="AU2743" s="43">
        <f t="shared" si="590"/>
        <v>0</v>
      </c>
    </row>
    <row r="2744" spans="1:47" ht="15" customHeight="1" x14ac:dyDescent="0.25">
      <c r="A2744" s="11"/>
      <c r="B2744" s="19">
        <v>2913</v>
      </c>
      <c r="C2744" s="74"/>
      <c r="D2744" s="77"/>
      <c r="E2744" s="78"/>
      <c r="F2744" s="74"/>
      <c r="G2744" s="80"/>
      <c r="H2744" s="49"/>
      <c r="I2744" s="79"/>
      <c r="J2744" s="27"/>
      <c r="K2744" s="27"/>
      <c r="L2744" s="79"/>
      <c r="M2744" s="81"/>
      <c r="N2744" s="29">
        <v>0</v>
      </c>
      <c r="O2744" s="30" t="str">
        <f>IF(G2744&lt;=$N$2,"",IF(F2744=[3]Pav.tvarkyklė!$B$13,"",IF(ISBLANK(R2744),"X","")))</f>
        <v/>
      </c>
      <c r="P2744" s="91"/>
      <c r="Q2744" s="63"/>
      <c r="R2744" s="63"/>
      <c r="S2744" s="63"/>
      <c r="T2744" s="63"/>
      <c r="U2744" s="34" t="str">
        <f>IFERROR(INDEX('[3]5.Grup_T'!$G$4:$G$22,MATCH('6.Turtas'!E2744,'[3]5.Grup_T'!$E$4:$E$22,0)),"0")</f>
        <v>0</v>
      </c>
      <c r="V2744" s="35">
        <f t="shared" si="591"/>
        <v>0</v>
      </c>
      <c r="W2744" s="35">
        <f>IF(NOT(ISBLANK(H2744)),(12-DATEDIF(H2744,'[3]1.Pradzia'!$D$13,"m")),0)</f>
        <v>0</v>
      </c>
      <c r="X2744" s="35">
        <f t="shared" si="592"/>
        <v>0</v>
      </c>
      <c r="Y2744" s="35">
        <f t="shared" si="602"/>
        <v>0</v>
      </c>
      <c r="Z2744" s="35">
        <f t="shared" si="600"/>
        <v>0</v>
      </c>
      <c r="AA2744" s="36">
        <f t="shared" si="593"/>
        <v>0</v>
      </c>
      <c r="AB2744" s="36">
        <f t="shared" si="594"/>
        <v>0</v>
      </c>
      <c r="AC2744" s="37">
        <f t="shared" si="595"/>
        <v>0</v>
      </c>
      <c r="AD2744" s="35">
        <f>IF(OR(YEAR(G2744)&lt;2019,O2744="X"),0,IF(ISBLANK(H2744),DATEDIF(G2744,'[3]1.Pradzia'!$D$13,"M"),DATEDIF(G2744,H2744,"m")))</f>
        <v>0</v>
      </c>
      <c r="AE2744" s="37">
        <f>IF(E2744='[3]5.Grup_T'!$E$20,0,IF(AD2744&lt;&gt;0,M2744/V2744*MIN(12,AD2744),0))</f>
        <v>0</v>
      </c>
      <c r="AF2744" s="37">
        <f t="shared" si="596"/>
        <v>0</v>
      </c>
      <c r="AG2744" s="37">
        <f t="shared" si="597"/>
        <v>0</v>
      </c>
      <c r="AH2744" s="37">
        <f t="shared" si="598"/>
        <v>0</v>
      </c>
      <c r="AI2744" s="35" t="str">
        <f t="shared" si="599"/>
        <v>Nusidėvėjęs</v>
      </c>
      <c r="AJ2744" s="38" t="str">
        <f>IF(AND(F2744&lt;&gt;[3]Pav.tvarkyklė!$B$12,F2744&lt;&gt;[3]Pav.tvarkyklė!$B$13),"GVTNT","X")</f>
        <v>GVTNT</v>
      </c>
      <c r="AK2744" s="39">
        <f t="shared" si="601"/>
        <v>0</v>
      </c>
      <c r="AL2744" s="41"/>
      <c r="AM2744" s="41"/>
      <c r="AN2744" s="41">
        <f t="shared" si="589"/>
        <v>1900</v>
      </c>
      <c r="AO2744" s="41"/>
      <c r="AP2744" s="41"/>
      <c r="AQ2744" s="41"/>
      <c r="AR2744" s="42"/>
      <c r="AS2744" s="42"/>
      <c r="AU2744" s="43">
        <f t="shared" si="590"/>
        <v>0</v>
      </c>
    </row>
    <row r="2745" spans="1:47" ht="15" customHeight="1" x14ac:dyDescent="0.25">
      <c r="A2745" s="11"/>
      <c r="B2745" s="19">
        <v>2914</v>
      </c>
      <c r="C2745" s="74"/>
      <c r="D2745" s="77"/>
      <c r="E2745" s="78"/>
      <c r="F2745" s="74"/>
      <c r="G2745" s="80"/>
      <c r="H2745" s="49"/>
      <c r="I2745" s="79"/>
      <c r="J2745" s="27"/>
      <c r="K2745" s="27"/>
      <c r="L2745" s="79"/>
      <c r="M2745" s="81"/>
      <c r="N2745" s="29">
        <v>0</v>
      </c>
      <c r="O2745" s="30" t="str">
        <f>IF(G2745&lt;=$N$2,"",IF(F2745=[3]Pav.tvarkyklė!$B$13,"",IF(ISBLANK(R2745),"X","")))</f>
        <v/>
      </c>
      <c r="P2745" s="91"/>
      <c r="Q2745" s="63"/>
      <c r="R2745" s="63"/>
      <c r="S2745" s="63"/>
      <c r="T2745" s="63"/>
      <c r="U2745" s="34" t="str">
        <f>IFERROR(INDEX('[3]5.Grup_T'!$G$4:$G$22,MATCH('6.Turtas'!E2745,'[3]5.Grup_T'!$E$4:$E$22,0)),"0")</f>
        <v>0</v>
      </c>
      <c r="V2745" s="35">
        <f t="shared" si="591"/>
        <v>0</v>
      </c>
      <c r="W2745" s="35">
        <f>IF(NOT(ISBLANK(H2745)),(12-DATEDIF(H2745,'[3]1.Pradzia'!$D$13,"m")),0)</f>
        <v>0</v>
      </c>
      <c r="X2745" s="35">
        <f t="shared" si="592"/>
        <v>0</v>
      </c>
      <c r="Y2745" s="35">
        <f t="shared" si="602"/>
        <v>0</v>
      </c>
      <c r="Z2745" s="35">
        <f t="shared" si="600"/>
        <v>0</v>
      </c>
      <c r="AA2745" s="36">
        <f t="shared" si="593"/>
        <v>0</v>
      </c>
      <c r="AB2745" s="36">
        <f t="shared" si="594"/>
        <v>0</v>
      </c>
      <c r="AC2745" s="37">
        <f t="shared" si="595"/>
        <v>0</v>
      </c>
      <c r="AD2745" s="35">
        <f>IF(OR(YEAR(G2745)&lt;2019,O2745="X"),0,IF(ISBLANK(H2745),DATEDIF(G2745,'[3]1.Pradzia'!$D$13,"M"),DATEDIF(G2745,H2745,"m")))</f>
        <v>0</v>
      </c>
      <c r="AE2745" s="37">
        <f>IF(E2745='[3]5.Grup_T'!$E$20,0,IF(AD2745&lt;&gt;0,M2745/V2745*MIN(12,AD2745),0))</f>
        <v>0</v>
      </c>
      <c r="AF2745" s="37">
        <f t="shared" si="596"/>
        <v>0</v>
      </c>
      <c r="AG2745" s="37">
        <f t="shared" si="597"/>
        <v>0</v>
      </c>
      <c r="AH2745" s="37">
        <f t="shared" si="598"/>
        <v>0</v>
      </c>
      <c r="AI2745" s="35" t="str">
        <f t="shared" si="599"/>
        <v>Nusidėvėjęs</v>
      </c>
      <c r="AJ2745" s="38" t="str">
        <f>IF(AND(F2745&lt;&gt;[3]Pav.tvarkyklė!$B$12,F2745&lt;&gt;[3]Pav.tvarkyklė!$B$13),"GVTNT","X")</f>
        <v>GVTNT</v>
      </c>
      <c r="AK2745" s="39">
        <f t="shared" si="601"/>
        <v>0</v>
      </c>
      <c r="AL2745" s="41"/>
      <c r="AM2745" s="41"/>
      <c r="AN2745" s="41">
        <f t="shared" si="589"/>
        <v>1900</v>
      </c>
      <c r="AO2745" s="41"/>
      <c r="AP2745" s="41"/>
      <c r="AQ2745" s="41"/>
      <c r="AR2745" s="42"/>
      <c r="AS2745" s="42"/>
      <c r="AU2745" s="43">
        <f t="shared" si="590"/>
        <v>0</v>
      </c>
    </row>
    <row r="2746" spans="1:47" ht="15" customHeight="1" x14ac:dyDescent="0.25">
      <c r="A2746" s="11"/>
      <c r="B2746" s="19">
        <v>2915</v>
      </c>
      <c r="C2746" s="74"/>
      <c r="D2746" s="77"/>
      <c r="E2746" s="78"/>
      <c r="F2746" s="74"/>
      <c r="G2746" s="80"/>
      <c r="H2746" s="49"/>
      <c r="I2746" s="79"/>
      <c r="J2746" s="27"/>
      <c r="K2746" s="27"/>
      <c r="L2746" s="79"/>
      <c r="M2746" s="81"/>
      <c r="N2746" s="29">
        <v>0</v>
      </c>
      <c r="O2746" s="30" t="str">
        <f>IF(G2746&lt;=$N$2,"",IF(F2746=[3]Pav.tvarkyklė!$B$13,"",IF(ISBLANK(R2746),"X","")))</f>
        <v/>
      </c>
      <c r="P2746" s="91"/>
      <c r="Q2746" s="63"/>
      <c r="R2746" s="63"/>
      <c r="S2746" s="63"/>
      <c r="T2746" s="63"/>
      <c r="U2746" s="34" t="str">
        <f>IFERROR(INDEX('[3]5.Grup_T'!$G$4:$G$22,MATCH('6.Turtas'!E2746,'[3]5.Grup_T'!$E$4:$E$22,0)),"0")</f>
        <v>0</v>
      </c>
      <c r="V2746" s="35">
        <f t="shared" si="591"/>
        <v>0</v>
      </c>
      <c r="W2746" s="35">
        <f>IF(NOT(ISBLANK(H2746)),(12-DATEDIF(H2746,'[3]1.Pradzia'!$D$13,"m")),0)</f>
        <v>0</v>
      </c>
      <c r="X2746" s="35">
        <f t="shared" si="592"/>
        <v>0</v>
      </c>
      <c r="Y2746" s="35">
        <f t="shared" si="602"/>
        <v>0</v>
      </c>
      <c r="Z2746" s="35">
        <f t="shared" si="600"/>
        <v>0</v>
      </c>
      <c r="AA2746" s="36">
        <f t="shared" si="593"/>
        <v>0</v>
      </c>
      <c r="AB2746" s="36">
        <f t="shared" si="594"/>
        <v>0</v>
      </c>
      <c r="AC2746" s="37">
        <f t="shared" si="595"/>
        <v>0</v>
      </c>
      <c r="AD2746" s="35">
        <f>IF(OR(YEAR(G2746)&lt;2019,O2746="X"),0,IF(ISBLANK(H2746),DATEDIF(G2746,'[3]1.Pradzia'!$D$13,"M"),DATEDIF(G2746,H2746,"m")))</f>
        <v>0</v>
      </c>
      <c r="AE2746" s="37">
        <f>IF(E2746='[3]5.Grup_T'!$E$20,0,IF(AD2746&lt;&gt;0,M2746/V2746*MIN(12,AD2746),0))</f>
        <v>0</v>
      </c>
      <c r="AF2746" s="37">
        <f t="shared" si="596"/>
        <v>0</v>
      </c>
      <c r="AG2746" s="37">
        <f t="shared" si="597"/>
        <v>0</v>
      </c>
      <c r="AH2746" s="37">
        <f t="shared" si="598"/>
        <v>0</v>
      </c>
      <c r="AI2746" s="35" t="str">
        <f t="shared" si="599"/>
        <v>Nusidėvėjęs</v>
      </c>
      <c r="AJ2746" s="38" t="str">
        <f>IF(AND(F2746&lt;&gt;[3]Pav.tvarkyklė!$B$12,F2746&lt;&gt;[3]Pav.tvarkyklė!$B$13),"GVTNT","X")</f>
        <v>GVTNT</v>
      </c>
      <c r="AK2746" s="39">
        <f t="shared" si="601"/>
        <v>0</v>
      </c>
      <c r="AL2746" s="41"/>
      <c r="AM2746" s="41"/>
      <c r="AN2746" s="41">
        <f t="shared" si="589"/>
        <v>1900</v>
      </c>
      <c r="AO2746" s="41"/>
      <c r="AP2746" s="41"/>
      <c r="AQ2746" s="41"/>
      <c r="AR2746" s="42"/>
      <c r="AS2746" s="42"/>
      <c r="AU2746" s="43">
        <f t="shared" si="590"/>
        <v>0</v>
      </c>
    </row>
    <row r="2747" spans="1:47" ht="15" customHeight="1" x14ac:dyDescent="0.25">
      <c r="A2747" s="11"/>
      <c r="B2747" s="19">
        <v>2916</v>
      </c>
      <c r="C2747" s="74"/>
      <c r="D2747" s="77"/>
      <c r="E2747" s="78"/>
      <c r="F2747" s="74"/>
      <c r="G2747" s="80"/>
      <c r="H2747" s="49"/>
      <c r="I2747" s="79"/>
      <c r="J2747" s="27"/>
      <c r="K2747" s="27"/>
      <c r="L2747" s="79"/>
      <c r="M2747" s="81"/>
      <c r="N2747" s="29">
        <v>0</v>
      </c>
      <c r="O2747" s="30" t="str">
        <f>IF(G2747&lt;=$N$2,"",IF(F2747=[3]Pav.tvarkyklė!$B$13,"",IF(ISBLANK(R2747),"X","")))</f>
        <v/>
      </c>
      <c r="P2747" s="91"/>
      <c r="Q2747" s="63"/>
      <c r="R2747" s="63"/>
      <c r="S2747" s="63"/>
      <c r="T2747" s="63"/>
      <c r="U2747" s="34" t="str">
        <f>IFERROR(INDEX('[3]5.Grup_T'!$G$4:$G$22,MATCH('6.Turtas'!E2747,'[3]5.Grup_T'!$E$4:$E$22,0)),"0")</f>
        <v>0</v>
      </c>
      <c r="V2747" s="35">
        <f t="shared" si="591"/>
        <v>0</v>
      </c>
      <c r="W2747" s="35">
        <f>IF(NOT(ISBLANK(H2747)),(12-DATEDIF(H2747,'[3]1.Pradzia'!$D$13,"m")),0)</f>
        <v>0</v>
      </c>
      <c r="X2747" s="35">
        <f t="shared" si="592"/>
        <v>0</v>
      </c>
      <c r="Y2747" s="35">
        <f t="shared" si="602"/>
        <v>0</v>
      </c>
      <c r="Z2747" s="35">
        <f t="shared" si="600"/>
        <v>0</v>
      </c>
      <c r="AA2747" s="36">
        <f t="shared" si="593"/>
        <v>0</v>
      </c>
      <c r="AB2747" s="36">
        <f t="shared" si="594"/>
        <v>0</v>
      </c>
      <c r="AC2747" s="37">
        <f t="shared" si="595"/>
        <v>0</v>
      </c>
      <c r="AD2747" s="35">
        <f>IF(OR(YEAR(G2747)&lt;2019,O2747="X"),0,IF(ISBLANK(H2747),DATEDIF(G2747,'[3]1.Pradzia'!$D$13,"M"),DATEDIF(G2747,H2747,"m")))</f>
        <v>0</v>
      </c>
      <c r="AE2747" s="37">
        <f>IF(E2747='[3]5.Grup_T'!$E$20,0,IF(AD2747&lt;&gt;0,M2747/V2747*MIN(12,AD2747),0))</f>
        <v>0</v>
      </c>
      <c r="AF2747" s="37">
        <f t="shared" si="596"/>
        <v>0</v>
      </c>
      <c r="AG2747" s="37">
        <f t="shared" si="597"/>
        <v>0</v>
      </c>
      <c r="AH2747" s="37">
        <f t="shared" si="598"/>
        <v>0</v>
      </c>
      <c r="AI2747" s="35" t="str">
        <f t="shared" si="599"/>
        <v>Nusidėvėjęs</v>
      </c>
      <c r="AJ2747" s="38" t="str">
        <f>IF(AND(F2747&lt;&gt;[3]Pav.tvarkyklė!$B$12,F2747&lt;&gt;[3]Pav.tvarkyklė!$B$13),"GVTNT","X")</f>
        <v>GVTNT</v>
      </c>
      <c r="AK2747" s="39">
        <f t="shared" si="601"/>
        <v>0</v>
      </c>
      <c r="AL2747" s="41"/>
      <c r="AM2747" s="41"/>
      <c r="AN2747" s="41">
        <f t="shared" si="589"/>
        <v>1900</v>
      </c>
      <c r="AO2747" s="41"/>
      <c r="AP2747" s="41"/>
      <c r="AQ2747" s="41"/>
      <c r="AR2747" s="42"/>
      <c r="AS2747" s="42"/>
      <c r="AU2747" s="43">
        <f t="shared" si="590"/>
        <v>0</v>
      </c>
    </row>
    <row r="2748" spans="1:47" ht="15" customHeight="1" x14ac:dyDescent="0.25">
      <c r="A2748" s="11"/>
      <c r="B2748" s="19">
        <v>2917</v>
      </c>
      <c r="C2748" s="74"/>
      <c r="D2748" s="77"/>
      <c r="E2748" s="78"/>
      <c r="F2748" s="74"/>
      <c r="G2748" s="80"/>
      <c r="H2748" s="49"/>
      <c r="I2748" s="79"/>
      <c r="J2748" s="27"/>
      <c r="K2748" s="27"/>
      <c r="L2748" s="79"/>
      <c r="M2748" s="81"/>
      <c r="N2748" s="29">
        <v>0</v>
      </c>
      <c r="O2748" s="30" t="str">
        <f>IF(G2748&lt;=$N$2,"",IF(F2748=[3]Pav.tvarkyklė!$B$13,"",IF(ISBLANK(R2748),"X","")))</f>
        <v/>
      </c>
      <c r="P2748" s="91"/>
      <c r="Q2748" s="63"/>
      <c r="R2748" s="63"/>
      <c r="S2748" s="63"/>
      <c r="T2748" s="63"/>
      <c r="U2748" s="34" t="str">
        <f>IFERROR(INDEX('[3]5.Grup_T'!$G$4:$G$22,MATCH('6.Turtas'!E2748,'[3]5.Grup_T'!$E$4:$E$22,0)),"0")</f>
        <v>0</v>
      </c>
      <c r="V2748" s="35">
        <f t="shared" si="591"/>
        <v>0</v>
      </c>
      <c r="W2748" s="35">
        <f>IF(NOT(ISBLANK(H2748)),(12-DATEDIF(H2748,'[3]1.Pradzia'!$D$13,"m")),0)</f>
        <v>0</v>
      </c>
      <c r="X2748" s="35">
        <f t="shared" si="592"/>
        <v>0</v>
      </c>
      <c r="Y2748" s="35">
        <f t="shared" si="602"/>
        <v>0</v>
      </c>
      <c r="Z2748" s="35">
        <f t="shared" si="600"/>
        <v>0</v>
      </c>
      <c r="AA2748" s="36">
        <f t="shared" si="593"/>
        <v>0</v>
      </c>
      <c r="AB2748" s="36">
        <f t="shared" si="594"/>
        <v>0</v>
      </c>
      <c r="AC2748" s="37">
        <f t="shared" si="595"/>
        <v>0</v>
      </c>
      <c r="AD2748" s="35">
        <f>IF(OR(YEAR(G2748)&lt;2019,O2748="X"),0,IF(ISBLANK(H2748),DATEDIF(G2748,'[3]1.Pradzia'!$D$13,"M"),DATEDIF(G2748,H2748,"m")))</f>
        <v>0</v>
      </c>
      <c r="AE2748" s="37">
        <f>IF(E2748='[3]5.Grup_T'!$E$20,0,IF(AD2748&lt;&gt;0,M2748/V2748*MIN(12,AD2748),0))</f>
        <v>0</v>
      </c>
      <c r="AF2748" s="37">
        <f t="shared" si="596"/>
        <v>0</v>
      </c>
      <c r="AG2748" s="37">
        <f t="shared" si="597"/>
        <v>0</v>
      </c>
      <c r="AH2748" s="37">
        <f t="shared" si="598"/>
        <v>0</v>
      </c>
      <c r="AI2748" s="35" t="str">
        <f t="shared" si="599"/>
        <v>Nusidėvėjęs</v>
      </c>
      <c r="AJ2748" s="38" t="str">
        <f>IF(AND(F2748&lt;&gt;[3]Pav.tvarkyklė!$B$12,F2748&lt;&gt;[3]Pav.tvarkyklė!$B$13),"GVTNT","X")</f>
        <v>GVTNT</v>
      </c>
      <c r="AK2748" s="39">
        <f t="shared" si="601"/>
        <v>0</v>
      </c>
      <c r="AL2748" s="41"/>
      <c r="AM2748" s="41"/>
      <c r="AN2748" s="41">
        <f t="shared" si="589"/>
        <v>1900</v>
      </c>
      <c r="AO2748" s="41"/>
      <c r="AP2748" s="41"/>
      <c r="AQ2748" s="41"/>
      <c r="AR2748" s="42"/>
      <c r="AS2748" s="42"/>
      <c r="AU2748" s="43">
        <f t="shared" si="590"/>
        <v>0</v>
      </c>
    </row>
    <row r="2749" spans="1:47" ht="15" customHeight="1" x14ac:dyDescent="0.25">
      <c r="A2749" s="11"/>
      <c r="B2749" s="19">
        <v>2918</v>
      </c>
      <c r="C2749" s="74"/>
      <c r="D2749" s="77"/>
      <c r="E2749" s="78"/>
      <c r="F2749" s="74"/>
      <c r="G2749" s="80"/>
      <c r="H2749" s="49"/>
      <c r="I2749" s="79"/>
      <c r="J2749" s="27"/>
      <c r="K2749" s="27"/>
      <c r="L2749" s="79"/>
      <c r="M2749" s="81"/>
      <c r="N2749" s="29">
        <v>0</v>
      </c>
      <c r="O2749" s="30" t="str">
        <f>IF(G2749&lt;=$N$2,"",IF(F2749=[3]Pav.tvarkyklė!$B$13,"",IF(ISBLANK(R2749),"X","")))</f>
        <v/>
      </c>
      <c r="P2749" s="91"/>
      <c r="Q2749" s="63"/>
      <c r="R2749" s="63"/>
      <c r="S2749" s="63"/>
      <c r="T2749" s="63"/>
      <c r="U2749" s="34" t="str">
        <f>IFERROR(INDEX('[3]5.Grup_T'!$G$4:$G$22,MATCH('6.Turtas'!E2749,'[3]5.Grup_T'!$E$4:$E$22,0)),"0")</f>
        <v>0</v>
      </c>
      <c r="V2749" s="35">
        <f t="shared" si="591"/>
        <v>0</v>
      </c>
      <c r="W2749" s="35">
        <f>IF(NOT(ISBLANK(H2749)),(12-DATEDIF(H2749,'[3]1.Pradzia'!$D$13,"m")),0)</f>
        <v>0</v>
      </c>
      <c r="X2749" s="35">
        <f t="shared" si="592"/>
        <v>0</v>
      </c>
      <c r="Y2749" s="35">
        <f t="shared" si="602"/>
        <v>0</v>
      </c>
      <c r="Z2749" s="35">
        <f t="shared" si="600"/>
        <v>0</v>
      </c>
      <c r="AA2749" s="36">
        <f t="shared" si="593"/>
        <v>0</v>
      </c>
      <c r="AB2749" s="36">
        <f t="shared" si="594"/>
        <v>0</v>
      </c>
      <c r="AC2749" s="37">
        <f t="shared" si="595"/>
        <v>0</v>
      </c>
      <c r="AD2749" s="35">
        <f>IF(OR(YEAR(G2749)&lt;2019,O2749="X"),0,IF(ISBLANK(H2749),DATEDIF(G2749,'[3]1.Pradzia'!$D$13,"M"),DATEDIF(G2749,H2749,"m")))</f>
        <v>0</v>
      </c>
      <c r="AE2749" s="37">
        <f>IF(E2749='[3]5.Grup_T'!$E$20,0,IF(AD2749&lt;&gt;0,M2749/V2749*MIN(12,AD2749),0))</f>
        <v>0</v>
      </c>
      <c r="AF2749" s="37">
        <f t="shared" si="596"/>
        <v>0</v>
      </c>
      <c r="AG2749" s="37">
        <f t="shared" si="597"/>
        <v>0</v>
      </c>
      <c r="AH2749" s="37">
        <f t="shared" si="598"/>
        <v>0</v>
      </c>
      <c r="AI2749" s="35" t="str">
        <f t="shared" si="599"/>
        <v>Nusidėvėjęs</v>
      </c>
      <c r="AJ2749" s="38" t="str">
        <f>IF(AND(F2749&lt;&gt;[3]Pav.tvarkyklė!$B$12,F2749&lt;&gt;[3]Pav.tvarkyklė!$B$13),"GVTNT","X")</f>
        <v>GVTNT</v>
      </c>
      <c r="AK2749" s="39">
        <f t="shared" si="601"/>
        <v>0</v>
      </c>
      <c r="AL2749" s="41"/>
      <c r="AM2749" s="41"/>
      <c r="AN2749" s="41">
        <f t="shared" si="589"/>
        <v>1900</v>
      </c>
      <c r="AO2749" s="41"/>
      <c r="AP2749" s="41"/>
      <c r="AQ2749" s="41"/>
      <c r="AR2749" s="42"/>
      <c r="AS2749" s="42"/>
      <c r="AU2749" s="43">
        <f t="shared" si="590"/>
        <v>0</v>
      </c>
    </row>
    <row r="2750" spans="1:47" ht="15" customHeight="1" x14ac:dyDescent="0.25">
      <c r="A2750" s="11"/>
      <c r="B2750" s="19">
        <v>2919</v>
      </c>
      <c r="C2750" s="74"/>
      <c r="D2750" s="77"/>
      <c r="E2750" s="78"/>
      <c r="F2750" s="74"/>
      <c r="G2750" s="80"/>
      <c r="H2750" s="49"/>
      <c r="I2750" s="79"/>
      <c r="J2750" s="27"/>
      <c r="K2750" s="27"/>
      <c r="L2750" s="79"/>
      <c r="M2750" s="81"/>
      <c r="N2750" s="29">
        <v>0</v>
      </c>
      <c r="O2750" s="30" t="str">
        <f>IF(G2750&lt;=$N$2,"",IF(F2750=[3]Pav.tvarkyklė!$B$13,"",IF(ISBLANK(R2750),"X","")))</f>
        <v/>
      </c>
      <c r="P2750" s="91"/>
      <c r="Q2750" s="63"/>
      <c r="R2750" s="63"/>
      <c r="S2750" s="63"/>
      <c r="T2750" s="63"/>
      <c r="U2750" s="34" t="str">
        <f>IFERROR(INDEX('[3]5.Grup_T'!$G$4:$G$22,MATCH('6.Turtas'!E2750,'[3]5.Grup_T'!$E$4:$E$22,0)),"0")</f>
        <v>0</v>
      </c>
      <c r="V2750" s="35">
        <f t="shared" si="591"/>
        <v>0</v>
      </c>
      <c r="W2750" s="35">
        <f>IF(NOT(ISBLANK(H2750)),(12-DATEDIF(H2750,'[3]1.Pradzia'!$D$13,"m")),0)</f>
        <v>0</v>
      </c>
      <c r="X2750" s="35">
        <f t="shared" si="592"/>
        <v>0</v>
      </c>
      <c r="Y2750" s="35">
        <f t="shared" si="602"/>
        <v>0</v>
      </c>
      <c r="Z2750" s="35">
        <f t="shared" si="600"/>
        <v>0</v>
      </c>
      <c r="AA2750" s="36">
        <f t="shared" si="593"/>
        <v>0</v>
      </c>
      <c r="AB2750" s="36">
        <f t="shared" si="594"/>
        <v>0</v>
      </c>
      <c r="AC2750" s="37">
        <f t="shared" si="595"/>
        <v>0</v>
      </c>
      <c r="AD2750" s="35">
        <f>IF(OR(YEAR(G2750)&lt;2019,O2750="X"),0,IF(ISBLANK(H2750),DATEDIF(G2750,'[3]1.Pradzia'!$D$13,"M"),DATEDIF(G2750,H2750,"m")))</f>
        <v>0</v>
      </c>
      <c r="AE2750" s="37">
        <f>IF(E2750='[3]5.Grup_T'!$E$20,0,IF(AD2750&lt;&gt;0,M2750/V2750*MIN(12,AD2750),0))</f>
        <v>0</v>
      </c>
      <c r="AF2750" s="37">
        <f t="shared" si="596"/>
        <v>0</v>
      </c>
      <c r="AG2750" s="37">
        <f t="shared" si="597"/>
        <v>0</v>
      </c>
      <c r="AH2750" s="37">
        <f t="shared" si="598"/>
        <v>0</v>
      </c>
      <c r="AI2750" s="35" t="str">
        <f t="shared" si="599"/>
        <v>Nusidėvėjęs</v>
      </c>
      <c r="AJ2750" s="38" t="str">
        <f>IF(AND(F2750&lt;&gt;[3]Pav.tvarkyklė!$B$12,F2750&lt;&gt;[3]Pav.tvarkyklė!$B$13),"GVTNT","X")</f>
        <v>GVTNT</v>
      </c>
      <c r="AK2750" s="39">
        <f t="shared" si="601"/>
        <v>0</v>
      </c>
      <c r="AL2750" s="41"/>
      <c r="AM2750" s="41"/>
      <c r="AN2750" s="41">
        <f t="shared" si="589"/>
        <v>1900</v>
      </c>
      <c r="AO2750" s="41"/>
      <c r="AP2750" s="41"/>
      <c r="AQ2750" s="41"/>
      <c r="AR2750" s="42"/>
      <c r="AS2750" s="42"/>
      <c r="AU2750" s="43">
        <f t="shared" si="590"/>
        <v>0</v>
      </c>
    </row>
    <row r="2751" spans="1:47" ht="15" customHeight="1" x14ac:dyDescent="0.25">
      <c r="A2751" s="11"/>
      <c r="B2751" s="19">
        <v>2920</v>
      </c>
      <c r="C2751" s="74"/>
      <c r="D2751" s="77"/>
      <c r="E2751" s="78"/>
      <c r="F2751" s="74"/>
      <c r="G2751" s="80"/>
      <c r="H2751" s="49"/>
      <c r="I2751" s="79"/>
      <c r="J2751" s="27"/>
      <c r="K2751" s="27"/>
      <c r="L2751" s="79"/>
      <c r="M2751" s="81"/>
      <c r="N2751" s="29">
        <v>0</v>
      </c>
      <c r="O2751" s="30" t="str">
        <f>IF(G2751&lt;=$N$2,"",IF(F2751=[3]Pav.tvarkyklė!$B$13,"",IF(ISBLANK(R2751),"X","")))</f>
        <v/>
      </c>
      <c r="P2751" s="91"/>
      <c r="Q2751" s="63"/>
      <c r="R2751" s="63"/>
      <c r="S2751" s="63"/>
      <c r="T2751" s="63"/>
      <c r="U2751" s="34" t="str">
        <f>IFERROR(INDEX('[3]5.Grup_T'!$G$4:$G$22,MATCH('6.Turtas'!E2751,'[3]5.Grup_T'!$E$4:$E$22,0)),"0")</f>
        <v>0</v>
      </c>
      <c r="V2751" s="35">
        <f t="shared" si="591"/>
        <v>0</v>
      </c>
      <c r="W2751" s="35">
        <f>IF(NOT(ISBLANK(H2751)),(12-DATEDIF(H2751,'[3]1.Pradzia'!$D$13,"m")),0)</f>
        <v>0</v>
      </c>
      <c r="X2751" s="35">
        <f t="shared" si="592"/>
        <v>0</v>
      </c>
      <c r="Y2751" s="35">
        <f t="shared" si="602"/>
        <v>0</v>
      </c>
      <c r="Z2751" s="35">
        <f t="shared" si="600"/>
        <v>0</v>
      </c>
      <c r="AA2751" s="36">
        <f t="shared" si="593"/>
        <v>0</v>
      </c>
      <c r="AB2751" s="36">
        <f t="shared" si="594"/>
        <v>0</v>
      </c>
      <c r="AC2751" s="37">
        <f t="shared" si="595"/>
        <v>0</v>
      </c>
      <c r="AD2751" s="35">
        <f>IF(OR(YEAR(G2751)&lt;2019,O2751="X"),0,IF(ISBLANK(H2751),DATEDIF(G2751,'[3]1.Pradzia'!$D$13,"M"),DATEDIF(G2751,H2751,"m")))</f>
        <v>0</v>
      </c>
      <c r="AE2751" s="37">
        <f>IF(E2751='[3]5.Grup_T'!$E$20,0,IF(AD2751&lt;&gt;0,M2751/V2751*MIN(12,AD2751),0))</f>
        <v>0</v>
      </c>
      <c r="AF2751" s="37">
        <f t="shared" si="596"/>
        <v>0</v>
      </c>
      <c r="AG2751" s="37">
        <f t="shared" si="597"/>
        <v>0</v>
      </c>
      <c r="AH2751" s="37">
        <f t="shared" si="598"/>
        <v>0</v>
      </c>
      <c r="AI2751" s="35" t="str">
        <f t="shared" si="599"/>
        <v>Nusidėvėjęs</v>
      </c>
      <c r="AJ2751" s="38" t="str">
        <f>IF(AND(F2751&lt;&gt;[3]Pav.tvarkyklė!$B$12,F2751&lt;&gt;[3]Pav.tvarkyklė!$B$13),"GVTNT","X")</f>
        <v>GVTNT</v>
      </c>
      <c r="AK2751" s="39">
        <f t="shared" si="601"/>
        <v>0</v>
      </c>
      <c r="AL2751" s="41"/>
      <c r="AM2751" s="41"/>
      <c r="AN2751" s="41">
        <f t="shared" si="589"/>
        <v>1900</v>
      </c>
      <c r="AO2751" s="41"/>
      <c r="AP2751" s="41"/>
      <c r="AQ2751" s="41"/>
      <c r="AR2751" s="42"/>
      <c r="AS2751" s="42"/>
      <c r="AU2751" s="43">
        <f t="shared" si="590"/>
        <v>0</v>
      </c>
    </row>
    <row r="2752" spans="1:47" ht="15" customHeight="1" x14ac:dyDescent="0.25">
      <c r="A2752" s="11"/>
      <c r="B2752" s="19">
        <v>2921</v>
      </c>
      <c r="C2752" s="74"/>
      <c r="D2752" s="77"/>
      <c r="E2752" s="78"/>
      <c r="F2752" s="74"/>
      <c r="G2752" s="80"/>
      <c r="H2752" s="49"/>
      <c r="I2752" s="79"/>
      <c r="J2752" s="27"/>
      <c r="K2752" s="27"/>
      <c r="L2752" s="79"/>
      <c r="M2752" s="81"/>
      <c r="N2752" s="29">
        <v>0</v>
      </c>
      <c r="O2752" s="30" t="str">
        <f>IF(G2752&lt;=$N$2,"",IF(F2752=[3]Pav.tvarkyklė!$B$13,"",IF(ISBLANK(R2752),"X","")))</f>
        <v/>
      </c>
      <c r="P2752" s="91"/>
      <c r="Q2752" s="63"/>
      <c r="R2752" s="63"/>
      <c r="S2752" s="63"/>
      <c r="T2752" s="63"/>
      <c r="U2752" s="34" t="str">
        <f>IFERROR(INDEX('[3]5.Grup_T'!$G$4:$G$22,MATCH('6.Turtas'!E2752,'[3]5.Grup_T'!$E$4:$E$22,0)),"0")</f>
        <v>0</v>
      </c>
      <c r="V2752" s="35">
        <f t="shared" si="591"/>
        <v>0</v>
      </c>
      <c r="W2752" s="35">
        <f>IF(NOT(ISBLANK(H2752)),(12-DATEDIF(H2752,'[3]1.Pradzia'!$D$13,"m")),0)</f>
        <v>0</v>
      </c>
      <c r="X2752" s="35">
        <f t="shared" si="592"/>
        <v>0</v>
      </c>
      <c r="Y2752" s="35">
        <f t="shared" si="602"/>
        <v>0</v>
      </c>
      <c r="Z2752" s="35">
        <f t="shared" si="600"/>
        <v>0</v>
      </c>
      <c r="AA2752" s="36">
        <f t="shared" si="593"/>
        <v>0</v>
      </c>
      <c r="AB2752" s="36">
        <f t="shared" si="594"/>
        <v>0</v>
      </c>
      <c r="AC2752" s="37">
        <f t="shared" si="595"/>
        <v>0</v>
      </c>
      <c r="AD2752" s="35">
        <f>IF(OR(YEAR(G2752)&lt;2019,O2752="X"),0,IF(ISBLANK(H2752),DATEDIF(G2752,'[3]1.Pradzia'!$D$13,"M"),DATEDIF(G2752,H2752,"m")))</f>
        <v>0</v>
      </c>
      <c r="AE2752" s="37">
        <f>IF(E2752='[3]5.Grup_T'!$E$20,0,IF(AD2752&lt;&gt;0,M2752/V2752*MIN(12,AD2752),0))</f>
        <v>0</v>
      </c>
      <c r="AF2752" s="37">
        <f t="shared" si="596"/>
        <v>0</v>
      </c>
      <c r="AG2752" s="37">
        <f t="shared" si="597"/>
        <v>0</v>
      </c>
      <c r="AH2752" s="37">
        <f t="shared" si="598"/>
        <v>0</v>
      </c>
      <c r="AI2752" s="35" t="str">
        <f t="shared" si="599"/>
        <v>Nusidėvėjęs</v>
      </c>
      <c r="AJ2752" s="38" t="str">
        <f>IF(AND(F2752&lt;&gt;[3]Pav.tvarkyklė!$B$12,F2752&lt;&gt;[3]Pav.tvarkyklė!$B$13),"GVTNT","X")</f>
        <v>GVTNT</v>
      </c>
      <c r="AK2752" s="39">
        <f t="shared" si="601"/>
        <v>0</v>
      </c>
      <c r="AL2752" s="41"/>
      <c r="AM2752" s="41"/>
      <c r="AN2752" s="41">
        <f t="shared" si="589"/>
        <v>1900</v>
      </c>
      <c r="AO2752" s="41"/>
      <c r="AP2752" s="41"/>
      <c r="AQ2752" s="41"/>
      <c r="AR2752" s="42"/>
      <c r="AS2752" s="42"/>
      <c r="AU2752" s="43">
        <f t="shared" si="590"/>
        <v>0</v>
      </c>
    </row>
    <row r="2753" spans="1:47" ht="15" customHeight="1" x14ac:dyDescent="0.25">
      <c r="A2753" s="11"/>
      <c r="B2753" s="19">
        <v>2922</v>
      </c>
      <c r="C2753" s="74"/>
      <c r="D2753" s="77"/>
      <c r="E2753" s="78"/>
      <c r="F2753" s="74"/>
      <c r="G2753" s="80"/>
      <c r="H2753" s="49"/>
      <c r="I2753" s="79"/>
      <c r="J2753" s="27"/>
      <c r="K2753" s="27"/>
      <c r="L2753" s="79"/>
      <c r="M2753" s="81"/>
      <c r="N2753" s="29">
        <v>0</v>
      </c>
      <c r="O2753" s="30" t="str">
        <f>IF(G2753&lt;=$N$2,"",IF(F2753=[3]Pav.tvarkyklė!$B$13,"",IF(ISBLANK(R2753),"X","")))</f>
        <v/>
      </c>
      <c r="P2753" s="91"/>
      <c r="Q2753" s="63"/>
      <c r="R2753" s="63"/>
      <c r="S2753" s="63"/>
      <c r="T2753" s="63"/>
      <c r="U2753" s="34" t="str">
        <f>IFERROR(INDEX('[3]5.Grup_T'!$G$4:$G$22,MATCH('6.Turtas'!E2753,'[3]5.Grup_T'!$E$4:$E$22,0)),"0")</f>
        <v>0</v>
      </c>
      <c r="V2753" s="35">
        <f t="shared" si="591"/>
        <v>0</v>
      </c>
      <c r="W2753" s="35">
        <f>IF(NOT(ISBLANK(H2753)),(12-DATEDIF(H2753,'[3]1.Pradzia'!$D$13,"m")),0)</f>
        <v>0</v>
      </c>
      <c r="X2753" s="35">
        <f t="shared" si="592"/>
        <v>0</v>
      </c>
      <c r="Y2753" s="35">
        <f t="shared" si="602"/>
        <v>0</v>
      </c>
      <c r="Z2753" s="35">
        <f t="shared" si="600"/>
        <v>0</v>
      </c>
      <c r="AA2753" s="36">
        <f t="shared" si="593"/>
        <v>0</v>
      </c>
      <c r="AB2753" s="36">
        <f t="shared" si="594"/>
        <v>0</v>
      </c>
      <c r="AC2753" s="37">
        <f t="shared" si="595"/>
        <v>0</v>
      </c>
      <c r="AD2753" s="35">
        <f>IF(OR(YEAR(G2753)&lt;2019,O2753="X"),0,IF(ISBLANK(H2753),DATEDIF(G2753,'[3]1.Pradzia'!$D$13,"M"),DATEDIF(G2753,H2753,"m")))</f>
        <v>0</v>
      </c>
      <c r="AE2753" s="37">
        <f>IF(E2753='[3]5.Grup_T'!$E$20,0,IF(AD2753&lt;&gt;0,M2753/V2753*MIN(12,AD2753),0))</f>
        <v>0</v>
      </c>
      <c r="AF2753" s="37">
        <f t="shared" si="596"/>
        <v>0</v>
      </c>
      <c r="AG2753" s="37">
        <f t="shared" si="597"/>
        <v>0</v>
      </c>
      <c r="AH2753" s="37">
        <f t="shared" si="598"/>
        <v>0</v>
      </c>
      <c r="AI2753" s="35" t="str">
        <f t="shared" si="599"/>
        <v>Nusidėvėjęs</v>
      </c>
      <c r="AJ2753" s="38" t="str">
        <f>IF(AND(F2753&lt;&gt;[3]Pav.tvarkyklė!$B$12,F2753&lt;&gt;[3]Pav.tvarkyklė!$B$13),"GVTNT","X")</f>
        <v>GVTNT</v>
      </c>
      <c r="AK2753" s="39">
        <f t="shared" si="601"/>
        <v>0</v>
      </c>
      <c r="AL2753" s="41"/>
      <c r="AM2753" s="41"/>
      <c r="AN2753" s="41">
        <f t="shared" si="589"/>
        <v>1900</v>
      </c>
      <c r="AO2753" s="41"/>
      <c r="AP2753" s="41"/>
      <c r="AQ2753" s="41"/>
      <c r="AR2753" s="42"/>
      <c r="AS2753" s="42"/>
      <c r="AU2753" s="43">
        <f t="shared" si="590"/>
        <v>0</v>
      </c>
    </row>
    <row r="2754" spans="1:47" ht="15" customHeight="1" x14ac:dyDescent="0.25">
      <c r="A2754" s="11"/>
      <c r="B2754" s="19">
        <v>2923</v>
      </c>
      <c r="C2754" s="74"/>
      <c r="D2754" s="77"/>
      <c r="E2754" s="78"/>
      <c r="F2754" s="74"/>
      <c r="G2754" s="80"/>
      <c r="H2754" s="49"/>
      <c r="I2754" s="79"/>
      <c r="J2754" s="27"/>
      <c r="K2754" s="27"/>
      <c r="L2754" s="79"/>
      <c r="M2754" s="81"/>
      <c r="N2754" s="29">
        <v>0</v>
      </c>
      <c r="O2754" s="30" t="str">
        <f>IF(G2754&lt;=$N$2,"",IF(F2754=[3]Pav.tvarkyklė!$B$13,"",IF(ISBLANK(R2754),"X","")))</f>
        <v/>
      </c>
      <c r="P2754" s="91"/>
      <c r="Q2754" s="63"/>
      <c r="R2754" s="63"/>
      <c r="S2754" s="63"/>
      <c r="T2754" s="63"/>
      <c r="U2754" s="34" t="str">
        <f>IFERROR(INDEX('[3]5.Grup_T'!$G$4:$G$22,MATCH('6.Turtas'!E2754,'[3]5.Grup_T'!$E$4:$E$22,0)),"0")</f>
        <v>0</v>
      </c>
      <c r="V2754" s="35">
        <f t="shared" si="591"/>
        <v>0</v>
      </c>
      <c r="W2754" s="35">
        <f>IF(NOT(ISBLANK(H2754)),(12-DATEDIF(H2754,'[3]1.Pradzia'!$D$13,"m")),0)</f>
        <v>0</v>
      </c>
      <c r="X2754" s="35">
        <f t="shared" si="592"/>
        <v>0</v>
      </c>
      <c r="Y2754" s="35">
        <f t="shared" si="602"/>
        <v>0</v>
      </c>
      <c r="Z2754" s="35">
        <f t="shared" si="600"/>
        <v>0</v>
      </c>
      <c r="AA2754" s="36">
        <f t="shared" si="593"/>
        <v>0</v>
      </c>
      <c r="AB2754" s="36">
        <f t="shared" si="594"/>
        <v>0</v>
      </c>
      <c r="AC2754" s="37">
        <f t="shared" si="595"/>
        <v>0</v>
      </c>
      <c r="AD2754" s="35">
        <f>IF(OR(YEAR(G2754)&lt;2019,O2754="X"),0,IF(ISBLANK(H2754),DATEDIF(G2754,'[3]1.Pradzia'!$D$13,"M"),DATEDIF(G2754,H2754,"m")))</f>
        <v>0</v>
      </c>
      <c r="AE2754" s="37">
        <f>IF(E2754='[3]5.Grup_T'!$E$20,0,IF(AD2754&lt;&gt;0,M2754/V2754*MIN(12,AD2754),0))</f>
        <v>0</v>
      </c>
      <c r="AF2754" s="37">
        <f t="shared" si="596"/>
        <v>0</v>
      </c>
      <c r="AG2754" s="37">
        <f t="shared" si="597"/>
        <v>0</v>
      </c>
      <c r="AH2754" s="37">
        <f t="shared" si="598"/>
        <v>0</v>
      </c>
      <c r="AI2754" s="35" t="str">
        <f t="shared" si="599"/>
        <v>Nusidėvėjęs</v>
      </c>
      <c r="AJ2754" s="38" t="str">
        <f>IF(AND(F2754&lt;&gt;[3]Pav.tvarkyklė!$B$12,F2754&lt;&gt;[3]Pav.tvarkyklė!$B$13),"GVTNT","X")</f>
        <v>GVTNT</v>
      </c>
      <c r="AK2754" s="39">
        <f t="shared" si="601"/>
        <v>0</v>
      </c>
      <c r="AL2754" s="41"/>
      <c r="AM2754" s="41"/>
      <c r="AN2754" s="41">
        <f t="shared" si="589"/>
        <v>1900</v>
      </c>
      <c r="AO2754" s="41"/>
      <c r="AP2754" s="41"/>
      <c r="AQ2754" s="41"/>
      <c r="AR2754" s="42"/>
      <c r="AS2754" s="42"/>
      <c r="AU2754" s="43">
        <f t="shared" si="590"/>
        <v>0</v>
      </c>
    </row>
    <row r="2755" spans="1:47" ht="15" customHeight="1" x14ac:dyDescent="0.25">
      <c r="A2755" s="11"/>
      <c r="B2755" s="19">
        <v>2924</v>
      </c>
      <c r="C2755" s="74"/>
      <c r="D2755" s="77"/>
      <c r="E2755" s="78"/>
      <c r="F2755" s="74"/>
      <c r="G2755" s="80"/>
      <c r="H2755" s="49"/>
      <c r="I2755" s="79"/>
      <c r="J2755" s="27"/>
      <c r="K2755" s="27"/>
      <c r="L2755" s="79"/>
      <c r="M2755" s="81"/>
      <c r="N2755" s="29">
        <v>0</v>
      </c>
      <c r="O2755" s="30" t="str">
        <f>IF(G2755&lt;=$N$2,"",IF(F2755=[3]Pav.tvarkyklė!$B$13,"",IF(ISBLANK(R2755),"X","")))</f>
        <v/>
      </c>
      <c r="P2755" s="91"/>
      <c r="Q2755" s="63"/>
      <c r="R2755" s="63"/>
      <c r="S2755" s="63"/>
      <c r="T2755" s="63"/>
      <c r="U2755" s="34" t="str">
        <f>IFERROR(INDEX('[3]5.Grup_T'!$G$4:$G$22,MATCH('6.Turtas'!E2755,'[3]5.Grup_T'!$E$4:$E$22,0)),"0")</f>
        <v>0</v>
      </c>
      <c r="V2755" s="35">
        <f t="shared" si="591"/>
        <v>0</v>
      </c>
      <c r="W2755" s="35">
        <f>IF(NOT(ISBLANK(H2755)),(12-DATEDIF(H2755,'[3]1.Pradzia'!$D$13,"m")),0)</f>
        <v>0</v>
      </c>
      <c r="X2755" s="35">
        <f t="shared" si="592"/>
        <v>0</v>
      </c>
      <c r="Y2755" s="35">
        <f t="shared" si="602"/>
        <v>0</v>
      </c>
      <c r="Z2755" s="35">
        <f t="shared" si="600"/>
        <v>0</v>
      </c>
      <c r="AA2755" s="36">
        <f t="shared" si="593"/>
        <v>0</v>
      </c>
      <c r="AB2755" s="36">
        <f t="shared" si="594"/>
        <v>0</v>
      </c>
      <c r="AC2755" s="37">
        <f t="shared" si="595"/>
        <v>0</v>
      </c>
      <c r="AD2755" s="35">
        <f>IF(OR(YEAR(G2755)&lt;2019,O2755="X"),0,IF(ISBLANK(H2755),DATEDIF(G2755,'[3]1.Pradzia'!$D$13,"M"),DATEDIF(G2755,H2755,"m")))</f>
        <v>0</v>
      </c>
      <c r="AE2755" s="37">
        <f>IF(E2755='[3]5.Grup_T'!$E$20,0,IF(AD2755&lt;&gt;0,M2755/V2755*MIN(12,AD2755),0))</f>
        <v>0</v>
      </c>
      <c r="AF2755" s="37">
        <f t="shared" si="596"/>
        <v>0</v>
      </c>
      <c r="AG2755" s="37">
        <f t="shared" si="597"/>
        <v>0</v>
      </c>
      <c r="AH2755" s="37">
        <f t="shared" si="598"/>
        <v>0</v>
      </c>
      <c r="AI2755" s="35" t="str">
        <f t="shared" si="599"/>
        <v>Nusidėvėjęs</v>
      </c>
      <c r="AJ2755" s="38" t="str">
        <f>IF(AND(F2755&lt;&gt;[3]Pav.tvarkyklė!$B$12,F2755&lt;&gt;[3]Pav.tvarkyklė!$B$13),"GVTNT","X")</f>
        <v>GVTNT</v>
      </c>
      <c r="AK2755" s="39">
        <f t="shared" si="601"/>
        <v>0</v>
      </c>
      <c r="AL2755" s="41"/>
      <c r="AM2755" s="41"/>
      <c r="AN2755" s="41">
        <f t="shared" si="589"/>
        <v>1900</v>
      </c>
      <c r="AO2755" s="41"/>
      <c r="AP2755" s="41"/>
      <c r="AQ2755" s="41"/>
      <c r="AR2755" s="42"/>
      <c r="AS2755" s="42"/>
      <c r="AU2755" s="43">
        <f t="shared" si="590"/>
        <v>0</v>
      </c>
    </row>
    <row r="2756" spans="1:47" ht="15" customHeight="1" x14ac:dyDescent="0.25">
      <c r="A2756" s="11"/>
      <c r="B2756" s="19">
        <v>2925</v>
      </c>
      <c r="C2756" s="74"/>
      <c r="D2756" s="77"/>
      <c r="E2756" s="78"/>
      <c r="F2756" s="74"/>
      <c r="G2756" s="80"/>
      <c r="H2756" s="49"/>
      <c r="I2756" s="79"/>
      <c r="J2756" s="27"/>
      <c r="K2756" s="27"/>
      <c r="L2756" s="79"/>
      <c r="M2756" s="81"/>
      <c r="N2756" s="29">
        <v>0</v>
      </c>
      <c r="O2756" s="30" t="str">
        <f>IF(G2756&lt;=$N$2,"",IF(F2756=[3]Pav.tvarkyklė!$B$13,"",IF(ISBLANK(R2756),"X","")))</f>
        <v/>
      </c>
      <c r="P2756" s="91"/>
      <c r="Q2756" s="63"/>
      <c r="R2756" s="63"/>
      <c r="S2756" s="63"/>
      <c r="T2756" s="63"/>
      <c r="U2756" s="34" t="str">
        <f>IFERROR(INDEX('[3]5.Grup_T'!$G$4:$G$22,MATCH('6.Turtas'!E2756,'[3]5.Grup_T'!$E$4:$E$22,0)),"0")</f>
        <v>0</v>
      </c>
      <c r="V2756" s="35">
        <f t="shared" si="591"/>
        <v>0</v>
      </c>
      <c r="W2756" s="35">
        <f>IF(NOT(ISBLANK(H2756)),(12-DATEDIF(H2756,'[3]1.Pradzia'!$D$13,"m")),0)</f>
        <v>0</v>
      </c>
      <c r="X2756" s="35">
        <f t="shared" si="592"/>
        <v>0</v>
      </c>
      <c r="Y2756" s="35">
        <f t="shared" si="602"/>
        <v>0</v>
      </c>
      <c r="Z2756" s="35">
        <f t="shared" si="600"/>
        <v>0</v>
      </c>
      <c r="AA2756" s="36">
        <f t="shared" si="593"/>
        <v>0</v>
      </c>
      <c r="AB2756" s="36">
        <f t="shared" si="594"/>
        <v>0</v>
      </c>
      <c r="AC2756" s="37">
        <f t="shared" si="595"/>
        <v>0</v>
      </c>
      <c r="AD2756" s="35">
        <f>IF(OR(YEAR(G2756)&lt;2019,O2756="X"),0,IF(ISBLANK(H2756),DATEDIF(G2756,'[3]1.Pradzia'!$D$13,"M"),DATEDIF(G2756,H2756,"m")))</f>
        <v>0</v>
      </c>
      <c r="AE2756" s="37">
        <f>IF(E2756='[3]5.Grup_T'!$E$20,0,IF(AD2756&lt;&gt;0,M2756/V2756*MIN(12,AD2756),0))</f>
        <v>0</v>
      </c>
      <c r="AF2756" s="37">
        <f t="shared" si="596"/>
        <v>0</v>
      </c>
      <c r="AG2756" s="37">
        <f t="shared" si="597"/>
        <v>0</v>
      </c>
      <c r="AH2756" s="37">
        <f t="shared" si="598"/>
        <v>0</v>
      </c>
      <c r="AI2756" s="35" t="str">
        <f t="shared" si="599"/>
        <v>Nusidėvėjęs</v>
      </c>
      <c r="AJ2756" s="38" t="str">
        <f>IF(AND(F2756&lt;&gt;[3]Pav.tvarkyklė!$B$12,F2756&lt;&gt;[3]Pav.tvarkyklė!$B$13),"GVTNT","X")</f>
        <v>GVTNT</v>
      </c>
      <c r="AK2756" s="39">
        <f t="shared" si="601"/>
        <v>0</v>
      </c>
      <c r="AL2756" s="41"/>
      <c r="AM2756" s="41"/>
      <c r="AN2756" s="41">
        <f t="shared" si="589"/>
        <v>1900</v>
      </c>
      <c r="AO2756" s="41"/>
      <c r="AP2756" s="41"/>
      <c r="AQ2756" s="41"/>
      <c r="AR2756" s="42"/>
      <c r="AS2756" s="42"/>
      <c r="AU2756" s="43">
        <f t="shared" si="590"/>
        <v>0</v>
      </c>
    </row>
    <row r="2757" spans="1:47" ht="15" customHeight="1" x14ac:dyDescent="0.25">
      <c r="A2757" s="11"/>
      <c r="B2757" s="19">
        <v>2926</v>
      </c>
      <c r="C2757" s="74"/>
      <c r="D2757" s="77"/>
      <c r="E2757" s="78"/>
      <c r="F2757" s="74"/>
      <c r="G2757" s="80"/>
      <c r="H2757" s="49"/>
      <c r="I2757" s="79"/>
      <c r="J2757" s="27"/>
      <c r="K2757" s="27"/>
      <c r="L2757" s="79"/>
      <c r="M2757" s="81"/>
      <c r="N2757" s="29">
        <v>0</v>
      </c>
      <c r="O2757" s="30" t="str">
        <f>IF(G2757&lt;=$N$2,"",IF(F2757=[3]Pav.tvarkyklė!$B$13,"",IF(ISBLANK(R2757),"X","")))</f>
        <v/>
      </c>
      <c r="P2757" s="91"/>
      <c r="Q2757" s="63"/>
      <c r="R2757" s="63"/>
      <c r="S2757" s="63"/>
      <c r="T2757" s="63"/>
      <c r="U2757" s="34" t="str">
        <f>IFERROR(INDEX('[3]5.Grup_T'!$G$4:$G$22,MATCH('6.Turtas'!E2757,'[3]5.Grup_T'!$E$4:$E$22,0)),"0")</f>
        <v>0</v>
      </c>
      <c r="V2757" s="35">
        <f t="shared" si="591"/>
        <v>0</v>
      </c>
      <c r="W2757" s="35">
        <f>IF(NOT(ISBLANK(H2757)),(12-DATEDIF(H2757,'[3]1.Pradzia'!$D$13,"m")),0)</f>
        <v>0</v>
      </c>
      <c r="X2757" s="35">
        <f t="shared" si="592"/>
        <v>0</v>
      </c>
      <c r="Y2757" s="35">
        <f t="shared" si="602"/>
        <v>0</v>
      </c>
      <c r="Z2757" s="35">
        <f t="shared" si="600"/>
        <v>0</v>
      </c>
      <c r="AA2757" s="36">
        <f t="shared" si="593"/>
        <v>0</v>
      </c>
      <c r="AB2757" s="36">
        <f t="shared" si="594"/>
        <v>0</v>
      </c>
      <c r="AC2757" s="37">
        <f t="shared" si="595"/>
        <v>0</v>
      </c>
      <c r="AD2757" s="35">
        <f>IF(OR(YEAR(G2757)&lt;2019,O2757="X"),0,IF(ISBLANK(H2757),DATEDIF(G2757,'[3]1.Pradzia'!$D$13,"M"),DATEDIF(G2757,H2757,"m")))</f>
        <v>0</v>
      </c>
      <c r="AE2757" s="37">
        <f>IF(E2757='[3]5.Grup_T'!$E$20,0,IF(AD2757&lt;&gt;0,M2757/V2757*MIN(12,AD2757),0))</f>
        <v>0</v>
      </c>
      <c r="AF2757" s="37">
        <f t="shared" si="596"/>
        <v>0</v>
      </c>
      <c r="AG2757" s="37">
        <f t="shared" si="597"/>
        <v>0</v>
      </c>
      <c r="AH2757" s="37">
        <f t="shared" si="598"/>
        <v>0</v>
      </c>
      <c r="AI2757" s="35" t="str">
        <f t="shared" si="599"/>
        <v>Nusidėvėjęs</v>
      </c>
      <c r="AJ2757" s="38" t="str">
        <f>IF(AND(F2757&lt;&gt;[3]Pav.tvarkyklė!$B$12,F2757&lt;&gt;[3]Pav.tvarkyklė!$B$13),"GVTNT","X")</f>
        <v>GVTNT</v>
      </c>
      <c r="AK2757" s="39">
        <f t="shared" si="601"/>
        <v>0</v>
      </c>
      <c r="AL2757" s="41"/>
      <c r="AM2757" s="41"/>
      <c r="AN2757" s="41">
        <f t="shared" ref="AN2757:AN2820" si="603">YEAR(G2757)</f>
        <v>1900</v>
      </c>
      <c r="AO2757" s="41"/>
      <c r="AP2757" s="41"/>
      <c r="AQ2757" s="41"/>
      <c r="AR2757" s="42"/>
      <c r="AS2757" s="42"/>
      <c r="AU2757" s="43">
        <f t="shared" ref="AU2757:AU2820" si="604">AF2757-AT2757</f>
        <v>0</v>
      </c>
    </row>
    <row r="2758" spans="1:47" ht="15" customHeight="1" x14ac:dyDescent="0.25">
      <c r="A2758" s="11"/>
      <c r="B2758" s="19">
        <v>2927</v>
      </c>
      <c r="C2758" s="74"/>
      <c r="D2758" s="77"/>
      <c r="E2758" s="78"/>
      <c r="F2758" s="74"/>
      <c r="G2758" s="80"/>
      <c r="H2758" s="49"/>
      <c r="I2758" s="79"/>
      <c r="J2758" s="27"/>
      <c r="K2758" s="27"/>
      <c r="L2758" s="79"/>
      <c r="M2758" s="81"/>
      <c r="N2758" s="29">
        <v>0</v>
      </c>
      <c r="O2758" s="30" t="str">
        <f>IF(G2758&lt;=$N$2,"",IF(F2758=[3]Pav.tvarkyklė!$B$13,"",IF(ISBLANK(R2758),"X","")))</f>
        <v/>
      </c>
      <c r="P2758" s="91"/>
      <c r="Q2758" s="63"/>
      <c r="R2758" s="63"/>
      <c r="S2758" s="63"/>
      <c r="T2758" s="63"/>
      <c r="U2758" s="34" t="str">
        <f>IFERROR(INDEX('[3]5.Grup_T'!$G$4:$G$22,MATCH('6.Turtas'!E2758,'[3]5.Grup_T'!$E$4:$E$22,0)),"0")</f>
        <v>0</v>
      </c>
      <c r="V2758" s="35">
        <f t="shared" si="591"/>
        <v>0</v>
      </c>
      <c r="W2758" s="35">
        <f>IF(NOT(ISBLANK(H2758)),(12-DATEDIF(H2758,'[3]1.Pradzia'!$D$13,"m")),0)</f>
        <v>0</v>
      </c>
      <c r="X2758" s="35">
        <f t="shared" si="592"/>
        <v>0</v>
      </c>
      <c r="Y2758" s="35">
        <f t="shared" si="602"/>
        <v>0</v>
      </c>
      <c r="Z2758" s="35">
        <f t="shared" si="600"/>
        <v>0</v>
      </c>
      <c r="AA2758" s="36">
        <f t="shared" si="593"/>
        <v>0</v>
      </c>
      <c r="AB2758" s="36">
        <f t="shared" si="594"/>
        <v>0</v>
      </c>
      <c r="AC2758" s="37">
        <f t="shared" si="595"/>
        <v>0</v>
      </c>
      <c r="AD2758" s="35">
        <f>IF(OR(YEAR(G2758)&lt;2019,O2758="X"),0,IF(ISBLANK(H2758),DATEDIF(G2758,'[3]1.Pradzia'!$D$13,"M"),DATEDIF(G2758,H2758,"m")))</f>
        <v>0</v>
      </c>
      <c r="AE2758" s="37">
        <f>IF(E2758='[3]5.Grup_T'!$E$20,0,IF(AD2758&lt;&gt;0,M2758/V2758*MIN(12,AD2758),0))</f>
        <v>0</v>
      </c>
      <c r="AF2758" s="37">
        <f t="shared" si="596"/>
        <v>0</v>
      </c>
      <c r="AG2758" s="37">
        <f t="shared" si="597"/>
        <v>0</v>
      </c>
      <c r="AH2758" s="37">
        <f t="shared" si="598"/>
        <v>0</v>
      </c>
      <c r="AI2758" s="35" t="str">
        <f t="shared" si="599"/>
        <v>Nusidėvėjęs</v>
      </c>
      <c r="AJ2758" s="38" t="str">
        <f>IF(AND(F2758&lt;&gt;[3]Pav.tvarkyklė!$B$12,F2758&lt;&gt;[3]Pav.tvarkyklė!$B$13),"GVTNT","X")</f>
        <v>GVTNT</v>
      </c>
      <c r="AK2758" s="39">
        <f t="shared" si="601"/>
        <v>0</v>
      </c>
      <c r="AL2758" s="41"/>
      <c r="AM2758" s="41"/>
      <c r="AN2758" s="41">
        <f t="shared" si="603"/>
        <v>1900</v>
      </c>
      <c r="AO2758" s="41"/>
      <c r="AP2758" s="41"/>
      <c r="AQ2758" s="41"/>
      <c r="AR2758" s="42"/>
      <c r="AS2758" s="42"/>
      <c r="AU2758" s="43">
        <f t="shared" si="604"/>
        <v>0</v>
      </c>
    </row>
    <row r="2759" spans="1:47" ht="15" customHeight="1" x14ac:dyDescent="0.25">
      <c r="A2759" s="11"/>
      <c r="B2759" s="19">
        <v>2928</v>
      </c>
      <c r="C2759" s="74"/>
      <c r="D2759" s="77"/>
      <c r="E2759" s="78"/>
      <c r="F2759" s="74"/>
      <c r="G2759" s="80"/>
      <c r="H2759" s="49"/>
      <c r="I2759" s="79"/>
      <c r="J2759" s="27"/>
      <c r="K2759" s="27"/>
      <c r="L2759" s="79"/>
      <c r="M2759" s="81"/>
      <c r="N2759" s="29">
        <v>0</v>
      </c>
      <c r="O2759" s="30" t="str">
        <f>IF(G2759&lt;=$N$2,"",IF(F2759=[3]Pav.tvarkyklė!$B$13,"",IF(ISBLANK(R2759),"X","")))</f>
        <v/>
      </c>
      <c r="P2759" s="91"/>
      <c r="Q2759" s="63"/>
      <c r="R2759" s="63"/>
      <c r="S2759" s="63"/>
      <c r="T2759" s="63"/>
      <c r="U2759" s="34" t="str">
        <f>IFERROR(INDEX('[3]5.Grup_T'!$G$4:$G$22,MATCH('6.Turtas'!E2759,'[3]5.Grup_T'!$E$4:$E$22,0)),"0")</f>
        <v>0</v>
      </c>
      <c r="V2759" s="35">
        <f t="shared" si="591"/>
        <v>0</v>
      </c>
      <c r="W2759" s="35">
        <f>IF(NOT(ISBLANK(H2759)),(12-DATEDIF(H2759,'[3]1.Pradzia'!$D$13,"m")),0)</f>
        <v>0</v>
      </c>
      <c r="X2759" s="35">
        <f t="shared" si="592"/>
        <v>0</v>
      </c>
      <c r="Y2759" s="35">
        <f t="shared" si="602"/>
        <v>0</v>
      </c>
      <c r="Z2759" s="35">
        <f t="shared" si="600"/>
        <v>0</v>
      </c>
      <c r="AA2759" s="36">
        <f t="shared" si="593"/>
        <v>0</v>
      </c>
      <c r="AB2759" s="36">
        <f t="shared" si="594"/>
        <v>0</v>
      </c>
      <c r="AC2759" s="37">
        <f t="shared" si="595"/>
        <v>0</v>
      </c>
      <c r="AD2759" s="35">
        <f>IF(OR(YEAR(G2759)&lt;2019,O2759="X"),0,IF(ISBLANK(H2759),DATEDIF(G2759,'[3]1.Pradzia'!$D$13,"M"),DATEDIF(G2759,H2759,"m")))</f>
        <v>0</v>
      </c>
      <c r="AE2759" s="37">
        <f>IF(E2759='[3]5.Grup_T'!$E$20,0,IF(AD2759&lt;&gt;0,M2759/V2759*MIN(12,AD2759),0))</f>
        <v>0</v>
      </c>
      <c r="AF2759" s="37">
        <f t="shared" si="596"/>
        <v>0</v>
      </c>
      <c r="AG2759" s="37">
        <f t="shared" si="597"/>
        <v>0</v>
      </c>
      <c r="AH2759" s="37">
        <f t="shared" si="598"/>
        <v>0</v>
      </c>
      <c r="AI2759" s="35" t="str">
        <f t="shared" si="599"/>
        <v>Nusidėvėjęs</v>
      </c>
      <c r="AJ2759" s="38" t="str">
        <f>IF(AND(F2759&lt;&gt;[3]Pav.tvarkyklė!$B$12,F2759&lt;&gt;[3]Pav.tvarkyklė!$B$13),"GVTNT","X")</f>
        <v>GVTNT</v>
      </c>
      <c r="AK2759" s="39">
        <f t="shared" si="601"/>
        <v>0</v>
      </c>
      <c r="AL2759" s="41"/>
      <c r="AM2759" s="41"/>
      <c r="AN2759" s="41">
        <f t="shared" si="603"/>
        <v>1900</v>
      </c>
      <c r="AO2759" s="41"/>
      <c r="AP2759" s="41"/>
      <c r="AQ2759" s="41"/>
      <c r="AR2759" s="42"/>
      <c r="AS2759" s="42"/>
      <c r="AU2759" s="43">
        <f t="shared" si="604"/>
        <v>0</v>
      </c>
    </row>
    <row r="2760" spans="1:47" ht="15" customHeight="1" x14ac:dyDescent="0.25">
      <c r="A2760" s="11"/>
      <c r="B2760" s="19">
        <v>2929</v>
      </c>
      <c r="C2760" s="74"/>
      <c r="D2760" s="77"/>
      <c r="E2760" s="78"/>
      <c r="F2760" s="78"/>
      <c r="G2760" s="80"/>
      <c r="H2760" s="49"/>
      <c r="I2760" s="79"/>
      <c r="J2760" s="27"/>
      <c r="K2760" s="27"/>
      <c r="L2760" s="79"/>
      <c r="M2760" s="81"/>
      <c r="N2760" s="29">
        <v>0</v>
      </c>
      <c r="O2760" s="30" t="str">
        <f>IF(G2760&lt;=$N$2,"",IF(F2760=[3]Pav.tvarkyklė!$B$13,"",IF(ISBLANK(R2760),"X","")))</f>
        <v/>
      </c>
      <c r="P2760" s="91"/>
      <c r="Q2760" s="63"/>
      <c r="R2760" s="63"/>
      <c r="S2760" s="63"/>
      <c r="T2760" s="63"/>
      <c r="U2760" s="34" t="str">
        <f>IFERROR(INDEX('[3]5.Grup_T'!$G$4:$G$22,MATCH('6.Turtas'!E2760,'[3]5.Grup_T'!$E$4:$E$22,0)),"0")</f>
        <v>0</v>
      </c>
      <c r="V2760" s="35">
        <f t="shared" si="591"/>
        <v>0</v>
      </c>
      <c r="W2760" s="35">
        <f>IF(NOT(ISBLANK(H2760)),(12-DATEDIF(H2760,'[3]1.Pradzia'!$D$13,"m")),0)</f>
        <v>0</v>
      </c>
      <c r="X2760" s="35">
        <f t="shared" si="592"/>
        <v>0</v>
      </c>
      <c r="Y2760" s="35">
        <f t="shared" si="602"/>
        <v>0</v>
      </c>
      <c r="Z2760" s="35">
        <f t="shared" si="600"/>
        <v>0</v>
      </c>
      <c r="AA2760" s="36">
        <f t="shared" si="593"/>
        <v>0</v>
      </c>
      <c r="AB2760" s="36">
        <f t="shared" si="594"/>
        <v>0</v>
      </c>
      <c r="AC2760" s="37">
        <f t="shared" si="595"/>
        <v>0</v>
      </c>
      <c r="AD2760" s="35">
        <f>IF(OR(YEAR(G2760)&lt;2019,O2760="X"),0,IF(ISBLANK(H2760),DATEDIF(G2760,'[3]1.Pradzia'!$D$13,"M"),DATEDIF(G2760,H2760,"m")))</f>
        <v>0</v>
      </c>
      <c r="AE2760" s="37">
        <f>IF(E2760='[3]5.Grup_T'!$E$20,0,IF(AD2760&lt;&gt;0,M2760/V2760*MIN(12,AD2760),0))</f>
        <v>0</v>
      </c>
      <c r="AF2760" s="37">
        <f t="shared" si="596"/>
        <v>0</v>
      </c>
      <c r="AG2760" s="37">
        <f t="shared" si="597"/>
        <v>0</v>
      </c>
      <c r="AH2760" s="37">
        <f t="shared" si="598"/>
        <v>0</v>
      </c>
      <c r="AI2760" s="35" t="str">
        <f t="shared" si="599"/>
        <v>Nusidėvėjęs</v>
      </c>
      <c r="AJ2760" s="38" t="str">
        <f>IF(AND(F2760&lt;&gt;[3]Pav.tvarkyklė!$B$12,F2760&lt;&gt;[3]Pav.tvarkyklė!$B$13),"GVTNT","X")</f>
        <v>GVTNT</v>
      </c>
      <c r="AK2760" s="39">
        <f t="shared" si="601"/>
        <v>0</v>
      </c>
      <c r="AL2760" s="41"/>
      <c r="AM2760" s="41"/>
      <c r="AN2760" s="41">
        <f t="shared" si="603"/>
        <v>1900</v>
      </c>
      <c r="AO2760" s="41"/>
      <c r="AP2760" s="41"/>
      <c r="AQ2760" s="41"/>
      <c r="AR2760" s="42"/>
      <c r="AS2760" s="42"/>
      <c r="AU2760" s="43">
        <f t="shared" si="604"/>
        <v>0</v>
      </c>
    </row>
    <row r="2761" spans="1:47" ht="15" customHeight="1" x14ac:dyDescent="0.25">
      <c r="A2761" s="11"/>
      <c r="B2761" s="19">
        <v>2930</v>
      </c>
      <c r="C2761" s="74"/>
      <c r="D2761" s="77"/>
      <c r="E2761" s="78"/>
      <c r="F2761" s="78"/>
      <c r="G2761" s="80"/>
      <c r="H2761" s="49"/>
      <c r="I2761" s="79"/>
      <c r="J2761" s="27"/>
      <c r="K2761" s="27"/>
      <c r="L2761" s="79"/>
      <c r="M2761" s="81"/>
      <c r="N2761" s="29">
        <v>0</v>
      </c>
      <c r="O2761" s="30" t="str">
        <f>IF(G2761&lt;=$N$2,"",IF(F2761=[3]Pav.tvarkyklė!$B$13,"",IF(ISBLANK(R2761),"X","")))</f>
        <v/>
      </c>
      <c r="P2761" s="91"/>
      <c r="Q2761" s="63"/>
      <c r="R2761" s="63"/>
      <c r="S2761" s="63"/>
      <c r="T2761" s="63"/>
      <c r="U2761" s="34" t="str">
        <f>IFERROR(INDEX('[3]5.Grup_T'!$G$4:$G$22,MATCH('6.Turtas'!E2761,'[3]5.Grup_T'!$E$4:$E$22,0)),"0")</f>
        <v>0</v>
      </c>
      <c r="V2761" s="35">
        <f t="shared" si="591"/>
        <v>0</v>
      </c>
      <c r="W2761" s="35">
        <f>IF(NOT(ISBLANK(H2761)),(12-DATEDIF(H2761,'[3]1.Pradzia'!$D$13,"m")),0)</f>
        <v>0</v>
      </c>
      <c r="X2761" s="35">
        <f t="shared" si="592"/>
        <v>0</v>
      </c>
      <c r="Y2761" s="35">
        <f t="shared" si="602"/>
        <v>0</v>
      </c>
      <c r="Z2761" s="35">
        <f t="shared" si="600"/>
        <v>0</v>
      </c>
      <c r="AA2761" s="36">
        <f t="shared" si="593"/>
        <v>0</v>
      </c>
      <c r="AB2761" s="36">
        <f t="shared" si="594"/>
        <v>0</v>
      </c>
      <c r="AC2761" s="37">
        <f t="shared" si="595"/>
        <v>0</v>
      </c>
      <c r="AD2761" s="35">
        <f>IF(OR(YEAR(G2761)&lt;2019,O2761="X"),0,IF(ISBLANK(H2761),DATEDIF(G2761,'[3]1.Pradzia'!$D$13,"M"),DATEDIF(G2761,H2761,"m")))</f>
        <v>0</v>
      </c>
      <c r="AE2761" s="37">
        <f>IF(E2761='[3]5.Grup_T'!$E$20,0,IF(AD2761&lt;&gt;0,M2761/V2761*MIN(12,AD2761),0))</f>
        <v>0</v>
      </c>
      <c r="AF2761" s="37">
        <f t="shared" si="596"/>
        <v>0</v>
      </c>
      <c r="AG2761" s="37">
        <f t="shared" si="597"/>
        <v>0</v>
      </c>
      <c r="AH2761" s="37">
        <f t="shared" si="598"/>
        <v>0</v>
      </c>
      <c r="AI2761" s="35" t="str">
        <f t="shared" si="599"/>
        <v>Nusidėvėjęs</v>
      </c>
      <c r="AJ2761" s="38" t="str">
        <f>IF(AND(F2761&lt;&gt;[3]Pav.tvarkyklė!$B$12,F2761&lt;&gt;[3]Pav.tvarkyklė!$B$13),"GVTNT","X")</f>
        <v>GVTNT</v>
      </c>
      <c r="AK2761" s="39">
        <f t="shared" si="601"/>
        <v>0</v>
      </c>
      <c r="AL2761" s="41"/>
      <c r="AM2761" s="41"/>
      <c r="AN2761" s="41">
        <f t="shared" si="603"/>
        <v>1900</v>
      </c>
      <c r="AO2761" s="41"/>
      <c r="AP2761" s="41"/>
      <c r="AQ2761" s="41"/>
      <c r="AR2761" s="42"/>
      <c r="AS2761" s="42"/>
      <c r="AU2761" s="43">
        <f t="shared" si="604"/>
        <v>0</v>
      </c>
    </row>
    <row r="2762" spans="1:47" ht="15" customHeight="1" x14ac:dyDescent="0.25">
      <c r="A2762" s="11"/>
      <c r="B2762" s="19">
        <v>2931</v>
      </c>
      <c r="C2762" s="74"/>
      <c r="D2762" s="77"/>
      <c r="E2762" s="78"/>
      <c r="F2762" s="78"/>
      <c r="G2762" s="80"/>
      <c r="H2762" s="49"/>
      <c r="I2762" s="79"/>
      <c r="J2762" s="27"/>
      <c r="K2762" s="27"/>
      <c r="L2762" s="79"/>
      <c r="M2762" s="81"/>
      <c r="N2762" s="29">
        <v>0</v>
      </c>
      <c r="O2762" s="30" t="str">
        <f>IF(G2762&lt;=$N$2,"",IF(F2762=[3]Pav.tvarkyklė!$B$13,"",IF(ISBLANK(R2762),"X","")))</f>
        <v/>
      </c>
      <c r="P2762" s="91"/>
      <c r="Q2762" s="63"/>
      <c r="R2762" s="63"/>
      <c r="S2762" s="63"/>
      <c r="T2762" s="63"/>
      <c r="U2762" s="34" t="str">
        <f>IFERROR(INDEX('[3]5.Grup_T'!$G$4:$G$22,MATCH('6.Turtas'!E2762,'[3]5.Grup_T'!$E$4:$E$22,0)),"0")</f>
        <v>0</v>
      </c>
      <c r="V2762" s="35">
        <f t="shared" si="591"/>
        <v>0</v>
      </c>
      <c r="W2762" s="35">
        <f>IF(NOT(ISBLANK(H2762)),(12-DATEDIF(H2762,'[3]1.Pradzia'!$D$13,"m")),0)</f>
        <v>0</v>
      </c>
      <c r="X2762" s="35">
        <f t="shared" si="592"/>
        <v>0</v>
      </c>
      <c r="Y2762" s="35">
        <f t="shared" si="602"/>
        <v>0</v>
      </c>
      <c r="Z2762" s="35">
        <f t="shared" si="600"/>
        <v>0</v>
      </c>
      <c r="AA2762" s="36">
        <f t="shared" si="593"/>
        <v>0</v>
      </c>
      <c r="AB2762" s="36">
        <f t="shared" si="594"/>
        <v>0</v>
      </c>
      <c r="AC2762" s="37">
        <f t="shared" si="595"/>
        <v>0</v>
      </c>
      <c r="AD2762" s="35">
        <f>IF(OR(YEAR(G2762)&lt;2019,O2762="X"),0,IF(ISBLANK(H2762),DATEDIF(G2762,'[3]1.Pradzia'!$D$13,"M"),DATEDIF(G2762,H2762,"m")))</f>
        <v>0</v>
      </c>
      <c r="AE2762" s="37">
        <f>IF(E2762='[3]5.Grup_T'!$E$20,0,IF(AD2762&lt;&gt;0,M2762/V2762*MIN(12,AD2762),0))</f>
        <v>0</v>
      </c>
      <c r="AF2762" s="37">
        <f t="shared" si="596"/>
        <v>0</v>
      </c>
      <c r="AG2762" s="37">
        <f t="shared" si="597"/>
        <v>0</v>
      </c>
      <c r="AH2762" s="37">
        <f t="shared" si="598"/>
        <v>0</v>
      </c>
      <c r="AI2762" s="35" t="str">
        <f t="shared" si="599"/>
        <v>Nusidėvėjęs</v>
      </c>
      <c r="AJ2762" s="38" t="str">
        <f>IF(AND(F2762&lt;&gt;[3]Pav.tvarkyklė!$B$12,F2762&lt;&gt;[3]Pav.tvarkyklė!$B$13),"GVTNT","X")</f>
        <v>GVTNT</v>
      </c>
      <c r="AK2762" s="39">
        <f t="shared" si="601"/>
        <v>0</v>
      </c>
      <c r="AL2762" s="41"/>
      <c r="AM2762" s="41"/>
      <c r="AN2762" s="41">
        <f t="shared" si="603"/>
        <v>1900</v>
      </c>
      <c r="AO2762" s="41"/>
      <c r="AP2762" s="41"/>
      <c r="AQ2762" s="41"/>
      <c r="AR2762" s="42"/>
      <c r="AS2762" s="42"/>
      <c r="AU2762" s="43">
        <f t="shared" si="604"/>
        <v>0</v>
      </c>
    </row>
    <row r="2763" spans="1:47" ht="15" customHeight="1" x14ac:dyDescent="0.25">
      <c r="A2763" s="11"/>
      <c r="B2763" s="19">
        <v>2932</v>
      </c>
      <c r="C2763" s="74"/>
      <c r="D2763" s="77"/>
      <c r="E2763" s="78"/>
      <c r="F2763" s="78"/>
      <c r="G2763" s="80"/>
      <c r="H2763" s="49"/>
      <c r="I2763" s="79"/>
      <c r="J2763" s="27"/>
      <c r="K2763" s="27"/>
      <c r="L2763" s="79"/>
      <c r="M2763" s="81"/>
      <c r="N2763" s="29">
        <v>0</v>
      </c>
      <c r="O2763" s="30" t="str">
        <f>IF(G2763&lt;=$N$2,"",IF(F2763=[3]Pav.tvarkyklė!$B$13,"",IF(ISBLANK(R2763),"X","")))</f>
        <v/>
      </c>
      <c r="P2763" s="91"/>
      <c r="Q2763" s="63"/>
      <c r="R2763" s="63"/>
      <c r="S2763" s="63"/>
      <c r="T2763" s="63"/>
      <c r="U2763" s="34" t="str">
        <f>IFERROR(INDEX('[3]5.Grup_T'!$G$4:$G$22,MATCH('6.Turtas'!E2763,'[3]5.Grup_T'!$E$4:$E$22,0)),"0")</f>
        <v>0</v>
      </c>
      <c r="V2763" s="35">
        <f t="shared" si="591"/>
        <v>0</v>
      </c>
      <c r="W2763" s="35">
        <f>IF(NOT(ISBLANK(H2763)),(12-DATEDIF(H2763,'[3]1.Pradzia'!$D$13,"m")),0)</f>
        <v>0</v>
      </c>
      <c r="X2763" s="35">
        <f t="shared" si="592"/>
        <v>0</v>
      </c>
      <c r="Y2763" s="35">
        <f t="shared" si="602"/>
        <v>0</v>
      </c>
      <c r="Z2763" s="35">
        <f t="shared" si="600"/>
        <v>0</v>
      </c>
      <c r="AA2763" s="36">
        <f t="shared" si="593"/>
        <v>0</v>
      </c>
      <c r="AB2763" s="36">
        <f t="shared" si="594"/>
        <v>0</v>
      </c>
      <c r="AC2763" s="37">
        <f t="shared" si="595"/>
        <v>0</v>
      </c>
      <c r="AD2763" s="35">
        <f>IF(OR(YEAR(G2763)&lt;2019,O2763="X"),0,IF(ISBLANK(H2763),DATEDIF(G2763,'[3]1.Pradzia'!$D$13,"M"),DATEDIF(G2763,H2763,"m")))</f>
        <v>0</v>
      </c>
      <c r="AE2763" s="37">
        <f>IF(E2763='[3]5.Grup_T'!$E$20,0,IF(AD2763&lt;&gt;0,M2763/V2763*MIN(12,AD2763),0))</f>
        <v>0</v>
      </c>
      <c r="AF2763" s="37">
        <f t="shared" si="596"/>
        <v>0</v>
      </c>
      <c r="AG2763" s="37">
        <f t="shared" si="597"/>
        <v>0</v>
      </c>
      <c r="AH2763" s="37">
        <f t="shared" si="598"/>
        <v>0</v>
      </c>
      <c r="AI2763" s="35" t="str">
        <f t="shared" si="599"/>
        <v>Nusidėvėjęs</v>
      </c>
      <c r="AJ2763" s="38" t="str">
        <f>IF(AND(F2763&lt;&gt;[3]Pav.tvarkyklė!$B$12,F2763&lt;&gt;[3]Pav.tvarkyklė!$B$13),"GVTNT","X")</f>
        <v>GVTNT</v>
      </c>
      <c r="AK2763" s="39">
        <f t="shared" si="601"/>
        <v>0</v>
      </c>
      <c r="AL2763" s="41"/>
      <c r="AM2763" s="41"/>
      <c r="AN2763" s="41">
        <f t="shared" si="603"/>
        <v>1900</v>
      </c>
      <c r="AO2763" s="41"/>
      <c r="AP2763" s="41"/>
      <c r="AQ2763" s="41"/>
      <c r="AR2763" s="42"/>
      <c r="AS2763" s="42"/>
      <c r="AU2763" s="43">
        <f t="shared" si="604"/>
        <v>0</v>
      </c>
    </row>
    <row r="2764" spans="1:47" ht="15" customHeight="1" x14ac:dyDescent="0.25">
      <c r="A2764" s="11"/>
      <c r="B2764" s="19">
        <v>2933</v>
      </c>
      <c r="C2764" s="74"/>
      <c r="D2764" s="77"/>
      <c r="E2764" s="78"/>
      <c r="F2764" s="78"/>
      <c r="G2764" s="80"/>
      <c r="H2764" s="49"/>
      <c r="I2764" s="79"/>
      <c r="J2764" s="27"/>
      <c r="K2764" s="27"/>
      <c r="L2764" s="79"/>
      <c r="M2764" s="81"/>
      <c r="N2764" s="29">
        <v>0</v>
      </c>
      <c r="O2764" s="30" t="str">
        <f>IF(G2764&lt;=$N$2,"",IF(F2764=[3]Pav.tvarkyklė!$B$13,"",IF(ISBLANK(R2764),"X","")))</f>
        <v/>
      </c>
      <c r="P2764" s="91"/>
      <c r="Q2764" s="63"/>
      <c r="R2764" s="63"/>
      <c r="S2764" s="63"/>
      <c r="T2764" s="63"/>
      <c r="U2764" s="34" t="str">
        <f>IFERROR(INDEX('[3]5.Grup_T'!$G$4:$G$22,MATCH('6.Turtas'!E2764,'[3]5.Grup_T'!$E$4:$E$22,0)),"0")</f>
        <v>0</v>
      </c>
      <c r="V2764" s="35">
        <f t="shared" si="591"/>
        <v>0</v>
      </c>
      <c r="W2764" s="35">
        <f>IF(NOT(ISBLANK(H2764)),(12-DATEDIF(H2764,'[3]1.Pradzia'!$D$13,"m")),0)</f>
        <v>0</v>
      </c>
      <c r="X2764" s="35">
        <f t="shared" si="592"/>
        <v>0</v>
      </c>
      <c r="Y2764" s="35">
        <f t="shared" si="602"/>
        <v>0</v>
      </c>
      <c r="Z2764" s="35">
        <f t="shared" si="600"/>
        <v>0</v>
      </c>
      <c r="AA2764" s="36">
        <f t="shared" si="593"/>
        <v>0</v>
      </c>
      <c r="AB2764" s="36">
        <f t="shared" si="594"/>
        <v>0</v>
      </c>
      <c r="AC2764" s="37">
        <f t="shared" si="595"/>
        <v>0</v>
      </c>
      <c r="AD2764" s="35">
        <f>IF(OR(YEAR(G2764)&lt;2019,O2764="X"),0,IF(ISBLANK(H2764),DATEDIF(G2764,'[3]1.Pradzia'!$D$13,"M"),DATEDIF(G2764,H2764,"m")))</f>
        <v>0</v>
      </c>
      <c r="AE2764" s="37">
        <f>IF(E2764='[3]5.Grup_T'!$E$20,0,IF(AD2764&lt;&gt;0,M2764/V2764*MIN(12,AD2764),0))</f>
        <v>0</v>
      </c>
      <c r="AF2764" s="37">
        <f t="shared" si="596"/>
        <v>0</v>
      </c>
      <c r="AG2764" s="37">
        <f t="shared" si="597"/>
        <v>0</v>
      </c>
      <c r="AH2764" s="37">
        <f t="shared" si="598"/>
        <v>0</v>
      </c>
      <c r="AI2764" s="35" t="str">
        <f t="shared" si="599"/>
        <v>Nusidėvėjęs</v>
      </c>
      <c r="AJ2764" s="38" t="str">
        <f>IF(AND(F2764&lt;&gt;[3]Pav.tvarkyklė!$B$12,F2764&lt;&gt;[3]Pav.tvarkyklė!$B$13),"GVTNT","X")</f>
        <v>GVTNT</v>
      </c>
      <c r="AK2764" s="39">
        <f t="shared" si="601"/>
        <v>0</v>
      </c>
      <c r="AL2764" s="41"/>
      <c r="AM2764" s="41"/>
      <c r="AN2764" s="41">
        <f t="shared" si="603"/>
        <v>1900</v>
      </c>
      <c r="AO2764" s="41"/>
      <c r="AP2764" s="41"/>
      <c r="AQ2764" s="41"/>
      <c r="AR2764" s="42"/>
      <c r="AS2764" s="42"/>
      <c r="AU2764" s="43">
        <f t="shared" si="604"/>
        <v>0</v>
      </c>
    </row>
    <row r="2765" spans="1:47" ht="15" customHeight="1" x14ac:dyDescent="0.25">
      <c r="A2765" s="11"/>
      <c r="B2765" s="19">
        <v>2934</v>
      </c>
      <c r="C2765" s="74"/>
      <c r="D2765" s="77"/>
      <c r="E2765" s="78"/>
      <c r="F2765" s="78"/>
      <c r="G2765" s="80"/>
      <c r="H2765" s="49"/>
      <c r="I2765" s="79"/>
      <c r="J2765" s="27"/>
      <c r="K2765" s="27"/>
      <c r="L2765" s="79"/>
      <c r="M2765" s="81"/>
      <c r="N2765" s="29">
        <v>0</v>
      </c>
      <c r="O2765" s="30" t="str">
        <f>IF(G2765&lt;=$N$2,"",IF(F2765=[3]Pav.tvarkyklė!$B$13,"",IF(ISBLANK(R2765),"X","")))</f>
        <v/>
      </c>
      <c r="P2765" s="91"/>
      <c r="Q2765" s="63"/>
      <c r="R2765" s="63"/>
      <c r="S2765" s="63"/>
      <c r="T2765" s="63"/>
      <c r="U2765" s="34" t="str">
        <f>IFERROR(INDEX('[3]5.Grup_T'!$G$4:$G$22,MATCH('6.Turtas'!E2765,'[3]5.Grup_T'!$E$4:$E$22,0)),"0")</f>
        <v>0</v>
      </c>
      <c r="V2765" s="35">
        <f t="shared" si="591"/>
        <v>0</v>
      </c>
      <c r="W2765" s="35">
        <f>IF(NOT(ISBLANK(H2765)),(12-DATEDIF(H2765,'[3]1.Pradzia'!$D$13,"m")),0)</f>
        <v>0</v>
      </c>
      <c r="X2765" s="35">
        <f t="shared" si="592"/>
        <v>0</v>
      </c>
      <c r="Y2765" s="35">
        <f t="shared" si="602"/>
        <v>0</v>
      </c>
      <c r="Z2765" s="35">
        <f t="shared" si="600"/>
        <v>0</v>
      </c>
      <c r="AA2765" s="36">
        <f t="shared" si="593"/>
        <v>0</v>
      </c>
      <c r="AB2765" s="36">
        <f t="shared" si="594"/>
        <v>0</v>
      </c>
      <c r="AC2765" s="37">
        <f t="shared" si="595"/>
        <v>0</v>
      </c>
      <c r="AD2765" s="35">
        <f>IF(OR(YEAR(G2765)&lt;2019,O2765="X"),0,IF(ISBLANK(H2765),DATEDIF(G2765,'[3]1.Pradzia'!$D$13,"M"),DATEDIF(G2765,H2765,"m")))</f>
        <v>0</v>
      </c>
      <c r="AE2765" s="37">
        <f>IF(E2765='[3]5.Grup_T'!$E$20,0,IF(AD2765&lt;&gt;0,M2765/V2765*MIN(12,AD2765),0))</f>
        <v>0</v>
      </c>
      <c r="AF2765" s="37">
        <f t="shared" si="596"/>
        <v>0</v>
      </c>
      <c r="AG2765" s="37">
        <f t="shared" si="597"/>
        <v>0</v>
      </c>
      <c r="AH2765" s="37">
        <f t="shared" si="598"/>
        <v>0</v>
      </c>
      <c r="AI2765" s="35" t="str">
        <f t="shared" si="599"/>
        <v>Nusidėvėjęs</v>
      </c>
      <c r="AJ2765" s="38" t="str">
        <f>IF(AND(F2765&lt;&gt;[3]Pav.tvarkyklė!$B$12,F2765&lt;&gt;[3]Pav.tvarkyklė!$B$13),"GVTNT","X")</f>
        <v>GVTNT</v>
      </c>
      <c r="AK2765" s="39">
        <f t="shared" si="601"/>
        <v>0</v>
      </c>
      <c r="AL2765" s="41"/>
      <c r="AM2765" s="41"/>
      <c r="AN2765" s="41">
        <f t="shared" si="603"/>
        <v>1900</v>
      </c>
      <c r="AO2765" s="41"/>
      <c r="AP2765" s="41"/>
      <c r="AQ2765" s="41"/>
      <c r="AR2765" s="42"/>
      <c r="AS2765" s="42"/>
      <c r="AU2765" s="43">
        <f t="shared" si="604"/>
        <v>0</v>
      </c>
    </row>
    <row r="2766" spans="1:47" ht="15" customHeight="1" x14ac:dyDescent="0.25">
      <c r="A2766" s="11"/>
      <c r="B2766" s="19">
        <v>2935</v>
      </c>
      <c r="C2766" s="74"/>
      <c r="D2766" s="77"/>
      <c r="E2766" s="75"/>
      <c r="F2766" s="78"/>
      <c r="G2766" s="80"/>
      <c r="H2766" s="49"/>
      <c r="I2766" s="79"/>
      <c r="J2766" s="27"/>
      <c r="K2766" s="27"/>
      <c r="L2766" s="79"/>
      <c r="M2766" s="81"/>
      <c r="N2766" s="29">
        <v>0</v>
      </c>
      <c r="O2766" s="30" t="str">
        <f>IF(G2766&lt;=$N$2,"",IF(F2766=[3]Pav.tvarkyklė!$B$13,"",IF(ISBLANK(R2766),"X","")))</f>
        <v/>
      </c>
      <c r="P2766" s="91"/>
      <c r="Q2766" s="63"/>
      <c r="R2766" s="63"/>
      <c r="S2766" s="63"/>
      <c r="T2766" s="63"/>
      <c r="U2766" s="34" t="str">
        <f>IFERROR(INDEX('[3]5.Grup_T'!$G$4:$G$22,MATCH('6.Turtas'!E2766,'[3]5.Grup_T'!$E$4:$E$22,0)),"0")</f>
        <v>0</v>
      </c>
      <c r="V2766" s="35">
        <f t="shared" si="591"/>
        <v>0</v>
      </c>
      <c r="W2766" s="35">
        <f>IF(NOT(ISBLANK(H2766)),(12-DATEDIF(H2766,'[3]1.Pradzia'!$D$13,"m")),0)</f>
        <v>0</v>
      </c>
      <c r="X2766" s="35">
        <f t="shared" si="592"/>
        <v>0</v>
      </c>
      <c r="Y2766" s="35">
        <f t="shared" si="602"/>
        <v>0</v>
      </c>
      <c r="Z2766" s="35">
        <f t="shared" si="600"/>
        <v>0</v>
      </c>
      <c r="AA2766" s="36">
        <f t="shared" si="593"/>
        <v>0</v>
      </c>
      <c r="AB2766" s="36">
        <f t="shared" si="594"/>
        <v>0</v>
      </c>
      <c r="AC2766" s="37">
        <f t="shared" si="595"/>
        <v>0</v>
      </c>
      <c r="AD2766" s="35">
        <f>IF(OR(YEAR(G2766)&lt;2019,O2766="X"),0,IF(ISBLANK(H2766),DATEDIF(G2766,'[3]1.Pradzia'!$D$13,"M"),DATEDIF(G2766,H2766,"m")))</f>
        <v>0</v>
      </c>
      <c r="AE2766" s="37">
        <f>IF(E2766='[3]5.Grup_T'!$E$20,0,IF(AD2766&lt;&gt;0,M2766/V2766*MIN(12,AD2766),0))</f>
        <v>0</v>
      </c>
      <c r="AF2766" s="37">
        <f t="shared" si="596"/>
        <v>0</v>
      </c>
      <c r="AG2766" s="37">
        <f t="shared" si="597"/>
        <v>0</v>
      </c>
      <c r="AH2766" s="37">
        <f t="shared" si="598"/>
        <v>0</v>
      </c>
      <c r="AI2766" s="35" t="str">
        <f t="shared" si="599"/>
        <v>Nusidėvėjęs</v>
      </c>
      <c r="AJ2766" s="38" t="str">
        <f>IF(AND(F2766&lt;&gt;[3]Pav.tvarkyklė!$B$12,F2766&lt;&gt;[3]Pav.tvarkyklė!$B$13),"GVTNT","X")</f>
        <v>GVTNT</v>
      </c>
      <c r="AK2766" s="39">
        <f t="shared" si="601"/>
        <v>0</v>
      </c>
      <c r="AL2766" s="41"/>
      <c r="AM2766" s="41"/>
      <c r="AN2766" s="41">
        <f t="shared" si="603"/>
        <v>1900</v>
      </c>
      <c r="AO2766" s="41"/>
      <c r="AP2766" s="41"/>
      <c r="AQ2766" s="41"/>
      <c r="AR2766" s="42"/>
      <c r="AS2766" s="42"/>
      <c r="AU2766" s="43">
        <f t="shared" si="604"/>
        <v>0</v>
      </c>
    </row>
    <row r="2767" spans="1:47" ht="15" customHeight="1" x14ac:dyDescent="0.25">
      <c r="A2767" s="11"/>
      <c r="B2767" s="19">
        <v>2936</v>
      </c>
      <c r="C2767" s="74"/>
      <c r="D2767" s="77"/>
      <c r="E2767" s="75"/>
      <c r="F2767" s="78"/>
      <c r="G2767" s="80"/>
      <c r="H2767" s="49"/>
      <c r="I2767" s="79"/>
      <c r="J2767" s="27"/>
      <c r="K2767" s="27"/>
      <c r="L2767" s="79"/>
      <c r="M2767" s="81"/>
      <c r="N2767" s="29">
        <v>0</v>
      </c>
      <c r="O2767" s="30" t="str">
        <f>IF(G2767&lt;=$N$2,"",IF(F2767=[3]Pav.tvarkyklė!$B$13,"",IF(ISBLANK(R2767),"X","")))</f>
        <v/>
      </c>
      <c r="P2767" s="91"/>
      <c r="Q2767" s="63"/>
      <c r="R2767" s="63"/>
      <c r="S2767" s="63"/>
      <c r="T2767" s="63"/>
      <c r="U2767" s="34" t="str">
        <f>IFERROR(INDEX('[3]5.Grup_T'!$G$4:$G$22,MATCH('6.Turtas'!E2767,'[3]5.Grup_T'!$E$4:$E$22,0)),"0")</f>
        <v>0</v>
      </c>
      <c r="V2767" s="35">
        <f t="shared" si="591"/>
        <v>0</v>
      </c>
      <c r="W2767" s="35">
        <f>IF(NOT(ISBLANK(H2767)),(12-DATEDIF(H2767,'[3]1.Pradzia'!$D$13,"m")),0)</f>
        <v>0</v>
      </c>
      <c r="X2767" s="35">
        <f t="shared" si="592"/>
        <v>0</v>
      </c>
      <c r="Y2767" s="35">
        <f t="shared" si="602"/>
        <v>0</v>
      </c>
      <c r="Z2767" s="35">
        <f t="shared" si="600"/>
        <v>0</v>
      </c>
      <c r="AA2767" s="36">
        <f t="shared" si="593"/>
        <v>0</v>
      </c>
      <c r="AB2767" s="36">
        <f t="shared" si="594"/>
        <v>0</v>
      </c>
      <c r="AC2767" s="37">
        <f t="shared" si="595"/>
        <v>0</v>
      </c>
      <c r="AD2767" s="35">
        <f>IF(OR(YEAR(G2767)&lt;2019,O2767="X"),0,IF(ISBLANK(H2767),DATEDIF(G2767,'[3]1.Pradzia'!$D$13,"M"),DATEDIF(G2767,H2767,"m")))</f>
        <v>0</v>
      </c>
      <c r="AE2767" s="37">
        <f>IF(E2767='[3]5.Grup_T'!$E$20,0,IF(AD2767&lt;&gt;0,M2767/V2767*MIN(12,AD2767),0))</f>
        <v>0</v>
      </c>
      <c r="AF2767" s="37">
        <f t="shared" si="596"/>
        <v>0</v>
      </c>
      <c r="AG2767" s="37">
        <f t="shared" si="597"/>
        <v>0</v>
      </c>
      <c r="AH2767" s="37">
        <f t="shared" si="598"/>
        <v>0</v>
      </c>
      <c r="AI2767" s="35" t="str">
        <f t="shared" si="599"/>
        <v>Nusidėvėjęs</v>
      </c>
      <c r="AJ2767" s="38" t="str">
        <f>IF(AND(F2767&lt;&gt;[3]Pav.tvarkyklė!$B$12,F2767&lt;&gt;[3]Pav.tvarkyklė!$B$13),"GVTNT","X")</f>
        <v>GVTNT</v>
      </c>
      <c r="AK2767" s="39">
        <f t="shared" si="601"/>
        <v>0</v>
      </c>
      <c r="AL2767" s="41"/>
      <c r="AM2767" s="41"/>
      <c r="AN2767" s="41">
        <f t="shared" si="603"/>
        <v>1900</v>
      </c>
      <c r="AO2767" s="41"/>
      <c r="AP2767" s="41"/>
      <c r="AQ2767" s="41"/>
      <c r="AR2767" s="42"/>
      <c r="AS2767" s="42"/>
      <c r="AU2767" s="43">
        <f t="shared" si="604"/>
        <v>0</v>
      </c>
    </row>
    <row r="2768" spans="1:47" ht="15" customHeight="1" x14ac:dyDescent="0.25">
      <c r="A2768" s="11"/>
      <c r="B2768" s="19">
        <v>2937</v>
      </c>
      <c r="C2768" s="74"/>
      <c r="D2768" s="77"/>
      <c r="E2768" s="75"/>
      <c r="F2768" s="78"/>
      <c r="G2768" s="80"/>
      <c r="H2768" s="49"/>
      <c r="I2768" s="79"/>
      <c r="J2768" s="27"/>
      <c r="K2768" s="27"/>
      <c r="L2768" s="79"/>
      <c r="M2768" s="81"/>
      <c r="N2768" s="29">
        <v>0</v>
      </c>
      <c r="O2768" s="30" t="str">
        <f>IF(G2768&lt;=$N$2,"",IF(F2768=[3]Pav.tvarkyklė!$B$13,"",IF(ISBLANK(R2768),"X","")))</f>
        <v/>
      </c>
      <c r="P2768" s="91"/>
      <c r="Q2768" s="63"/>
      <c r="R2768" s="63"/>
      <c r="S2768" s="63"/>
      <c r="T2768" s="63"/>
      <c r="U2768" s="34" t="str">
        <f>IFERROR(INDEX('[3]5.Grup_T'!$G$4:$G$22,MATCH('6.Turtas'!E2768,'[3]5.Grup_T'!$E$4:$E$22,0)),"0")</f>
        <v>0</v>
      </c>
      <c r="V2768" s="35">
        <f t="shared" si="591"/>
        <v>0</v>
      </c>
      <c r="W2768" s="35">
        <f>IF(NOT(ISBLANK(H2768)),(12-DATEDIF(H2768,'[3]1.Pradzia'!$D$13,"m")),0)</f>
        <v>0</v>
      </c>
      <c r="X2768" s="35">
        <f t="shared" si="592"/>
        <v>0</v>
      </c>
      <c r="Y2768" s="35">
        <f t="shared" si="602"/>
        <v>0</v>
      </c>
      <c r="Z2768" s="35">
        <f t="shared" si="600"/>
        <v>0</v>
      </c>
      <c r="AA2768" s="36">
        <f t="shared" si="593"/>
        <v>0</v>
      </c>
      <c r="AB2768" s="36">
        <f t="shared" si="594"/>
        <v>0</v>
      </c>
      <c r="AC2768" s="37">
        <f t="shared" si="595"/>
        <v>0</v>
      </c>
      <c r="AD2768" s="35">
        <f>IF(OR(YEAR(G2768)&lt;2019,O2768="X"),0,IF(ISBLANK(H2768),DATEDIF(G2768,'[3]1.Pradzia'!$D$13,"M"),DATEDIF(G2768,H2768,"m")))</f>
        <v>0</v>
      </c>
      <c r="AE2768" s="37">
        <f>IF(E2768='[3]5.Grup_T'!$E$20,0,IF(AD2768&lt;&gt;0,M2768/V2768*MIN(12,AD2768),0))</f>
        <v>0</v>
      </c>
      <c r="AF2768" s="37">
        <f t="shared" si="596"/>
        <v>0</v>
      </c>
      <c r="AG2768" s="37">
        <f t="shared" si="597"/>
        <v>0</v>
      </c>
      <c r="AH2768" s="37">
        <f t="shared" si="598"/>
        <v>0</v>
      </c>
      <c r="AI2768" s="35" t="str">
        <f t="shared" si="599"/>
        <v>Nusidėvėjęs</v>
      </c>
      <c r="AJ2768" s="38" t="str">
        <f>IF(AND(F2768&lt;&gt;[3]Pav.tvarkyklė!$B$12,F2768&lt;&gt;[3]Pav.tvarkyklė!$B$13),"GVTNT","X")</f>
        <v>GVTNT</v>
      </c>
      <c r="AK2768" s="39">
        <f t="shared" si="601"/>
        <v>0</v>
      </c>
      <c r="AL2768" s="41"/>
      <c r="AM2768" s="41"/>
      <c r="AN2768" s="41">
        <f t="shared" si="603"/>
        <v>1900</v>
      </c>
      <c r="AO2768" s="41"/>
      <c r="AP2768" s="41"/>
      <c r="AQ2768" s="41"/>
      <c r="AR2768" s="42"/>
      <c r="AS2768" s="42"/>
      <c r="AU2768" s="43">
        <f t="shared" si="604"/>
        <v>0</v>
      </c>
    </row>
    <row r="2769" spans="1:47" ht="15" customHeight="1" x14ac:dyDescent="0.25">
      <c r="A2769" s="11"/>
      <c r="B2769" s="19">
        <v>2938</v>
      </c>
      <c r="C2769" s="74"/>
      <c r="D2769" s="77"/>
      <c r="E2769" s="78"/>
      <c r="F2769" s="78"/>
      <c r="G2769" s="80"/>
      <c r="H2769" s="49"/>
      <c r="I2769" s="79"/>
      <c r="J2769" s="27"/>
      <c r="K2769" s="27"/>
      <c r="L2769" s="79"/>
      <c r="M2769" s="81"/>
      <c r="N2769" s="29">
        <v>0</v>
      </c>
      <c r="O2769" s="30" t="str">
        <f>IF(G2769&lt;=$N$2,"",IF(F2769=[3]Pav.tvarkyklė!$B$13,"",IF(ISBLANK(R2769),"X","")))</f>
        <v/>
      </c>
      <c r="P2769" s="91"/>
      <c r="Q2769" s="63"/>
      <c r="R2769" s="63"/>
      <c r="S2769" s="63"/>
      <c r="T2769" s="63"/>
      <c r="U2769" s="34" t="str">
        <f>IFERROR(INDEX('[3]5.Grup_T'!$G$4:$G$22,MATCH('6.Turtas'!E2769,'[3]5.Grup_T'!$E$4:$E$22,0)),"0")</f>
        <v>0</v>
      </c>
      <c r="V2769" s="35">
        <f t="shared" si="591"/>
        <v>0</v>
      </c>
      <c r="W2769" s="35">
        <f>IF(NOT(ISBLANK(H2769)),(12-DATEDIF(H2769,'[3]1.Pradzia'!$D$13,"m")),0)</f>
        <v>0</v>
      </c>
      <c r="X2769" s="35">
        <f t="shared" si="592"/>
        <v>0</v>
      </c>
      <c r="Y2769" s="35">
        <f t="shared" si="602"/>
        <v>0</v>
      </c>
      <c r="Z2769" s="35">
        <f t="shared" si="600"/>
        <v>0</v>
      </c>
      <c r="AA2769" s="36">
        <f t="shared" si="593"/>
        <v>0</v>
      </c>
      <c r="AB2769" s="36">
        <f t="shared" si="594"/>
        <v>0</v>
      </c>
      <c r="AC2769" s="37">
        <f t="shared" si="595"/>
        <v>0</v>
      </c>
      <c r="AD2769" s="35">
        <f>IF(OR(YEAR(G2769)&lt;2019,O2769="X"),0,IF(ISBLANK(H2769),DATEDIF(G2769,'[3]1.Pradzia'!$D$13,"M"),DATEDIF(G2769,H2769,"m")))</f>
        <v>0</v>
      </c>
      <c r="AE2769" s="37">
        <f>IF(E2769='[3]5.Grup_T'!$E$20,0,IF(AD2769&lt;&gt;0,M2769/V2769*MIN(12,AD2769),0))</f>
        <v>0</v>
      </c>
      <c r="AF2769" s="37">
        <f t="shared" si="596"/>
        <v>0</v>
      </c>
      <c r="AG2769" s="37">
        <f t="shared" si="597"/>
        <v>0</v>
      </c>
      <c r="AH2769" s="37">
        <f t="shared" si="598"/>
        <v>0</v>
      </c>
      <c r="AI2769" s="35" t="str">
        <f t="shared" si="599"/>
        <v>Nusidėvėjęs</v>
      </c>
      <c r="AJ2769" s="38" t="str">
        <f>IF(AND(F2769&lt;&gt;[3]Pav.tvarkyklė!$B$12,F2769&lt;&gt;[3]Pav.tvarkyklė!$B$13),"GVTNT","X")</f>
        <v>GVTNT</v>
      </c>
      <c r="AK2769" s="39">
        <f t="shared" si="601"/>
        <v>0</v>
      </c>
      <c r="AL2769" s="41"/>
      <c r="AM2769" s="41"/>
      <c r="AN2769" s="41">
        <f t="shared" si="603"/>
        <v>1900</v>
      </c>
      <c r="AO2769" s="41"/>
      <c r="AP2769" s="41"/>
      <c r="AQ2769" s="41"/>
      <c r="AR2769" s="42"/>
      <c r="AS2769" s="42"/>
      <c r="AU2769" s="43">
        <f t="shared" si="604"/>
        <v>0</v>
      </c>
    </row>
    <row r="2770" spans="1:47" ht="15" customHeight="1" x14ac:dyDescent="0.25">
      <c r="A2770" s="11"/>
      <c r="B2770" s="19">
        <v>2939</v>
      </c>
      <c r="C2770" s="74"/>
      <c r="D2770" s="77"/>
      <c r="E2770" s="75"/>
      <c r="F2770" s="78"/>
      <c r="G2770" s="80"/>
      <c r="H2770" s="49"/>
      <c r="I2770" s="79"/>
      <c r="J2770" s="27"/>
      <c r="K2770" s="27"/>
      <c r="L2770" s="79"/>
      <c r="M2770" s="81"/>
      <c r="N2770" s="29">
        <v>0</v>
      </c>
      <c r="O2770" s="30" t="str">
        <f>IF(G2770&lt;=$N$2,"",IF(F2770=[3]Pav.tvarkyklė!$B$13,"",IF(ISBLANK(R2770),"X","")))</f>
        <v/>
      </c>
      <c r="P2770" s="91"/>
      <c r="Q2770" s="63"/>
      <c r="R2770" s="63"/>
      <c r="S2770" s="63"/>
      <c r="T2770" s="63"/>
      <c r="U2770" s="34" t="str">
        <f>IFERROR(INDEX('[3]5.Grup_T'!$G$4:$G$22,MATCH('6.Turtas'!E2770,'[3]5.Grup_T'!$E$4:$E$22,0)),"0")</f>
        <v>0</v>
      </c>
      <c r="V2770" s="35">
        <f t="shared" ref="V2770:V2833" si="605">U2770*12</f>
        <v>0</v>
      </c>
      <c r="W2770" s="35">
        <f>IF(NOT(ISBLANK(H2770)),(12-DATEDIF(H2770,'[3]1.Pradzia'!$D$13,"m")),0)</f>
        <v>0</v>
      </c>
      <c r="X2770" s="35">
        <f t="shared" ref="X2770:X2833" si="606">IF(OR(ISBLANK(C2770),YEAR(G2770)&gt;=2019),0,DATEDIF(G2770,$N$2,"M"))</f>
        <v>0</v>
      </c>
      <c r="Y2770" s="35">
        <f t="shared" si="602"/>
        <v>0</v>
      </c>
      <c r="Z2770" s="35">
        <f t="shared" si="600"/>
        <v>0</v>
      </c>
      <c r="AA2770" s="36">
        <f t="shared" ref="AA2770:AA2833" si="607">+IF(Z2770&lt;=0,0,N2770/Z2770)</f>
        <v>0</v>
      </c>
      <c r="AB2770" s="36">
        <f t="shared" ref="AB2770:AB2833" si="608">IF(Z2770&lt;=0,N2770,N2770/Z2770*Y2770)</f>
        <v>0</v>
      </c>
      <c r="AC2770" s="37">
        <f t="shared" ref="AC2770:AC2833" si="609">IF(YEAR(G2770)&lt;2019,M2770-N2770+AB2770,0)</f>
        <v>0</v>
      </c>
      <c r="AD2770" s="35">
        <f>IF(OR(YEAR(G2770)&lt;2019,O2770="X"),0,IF(ISBLANK(H2770),DATEDIF(G2770,'[3]1.Pradzia'!$D$13,"M"),DATEDIF(G2770,H2770,"m")))</f>
        <v>0</v>
      </c>
      <c r="AE2770" s="37">
        <f>IF(E2770='[3]5.Grup_T'!$E$20,0,IF(AD2770&lt;&gt;0,M2770/V2770*MIN(12,AD2770),0))</f>
        <v>0</v>
      </c>
      <c r="AF2770" s="37">
        <f t="shared" ref="AF2770:AF2833" si="610">+AB2770+AE2770</f>
        <v>0</v>
      </c>
      <c r="AG2770" s="37">
        <f t="shared" ref="AG2770:AG2833" si="611">AC2770+AE2770</f>
        <v>0</v>
      </c>
      <c r="AH2770" s="37">
        <f t="shared" ref="AH2770:AH2833" si="612">M2770-AG2770</f>
        <v>0</v>
      </c>
      <c r="AI2770" s="35" t="str">
        <f t="shared" ref="AI2770:AI2833" si="613">IF(H2770&lt;&gt;0,"Nurašytas",IF(O2770="X","Nesuderintas",IF(AH2770&lt;=0,"Nusidėvėjęs","")))</f>
        <v>Nusidėvėjęs</v>
      </c>
      <c r="AJ2770" s="38" t="str">
        <f>IF(AND(F2770&lt;&gt;[3]Pav.tvarkyklė!$B$12,F2770&lt;&gt;[3]Pav.tvarkyklė!$B$13),"GVTNT","X")</f>
        <v>GVTNT</v>
      </c>
      <c r="AK2770" s="39">
        <f t="shared" si="601"/>
        <v>0</v>
      </c>
      <c r="AL2770" s="41"/>
      <c r="AM2770" s="41"/>
      <c r="AN2770" s="41">
        <f t="shared" si="603"/>
        <v>1900</v>
      </c>
      <c r="AO2770" s="41"/>
      <c r="AP2770" s="41"/>
      <c r="AQ2770" s="41"/>
      <c r="AR2770" s="42"/>
      <c r="AS2770" s="42"/>
      <c r="AU2770" s="43">
        <f t="shared" si="604"/>
        <v>0</v>
      </c>
    </row>
    <row r="2771" spans="1:47" ht="15" customHeight="1" x14ac:dyDescent="0.25">
      <c r="A2771" s="11"/>
      <c r="B2771" s="19">
        <v>2940</v>
      </c>
      <c r="C2771" s="74"/>
      <c r="D2771" s="77"/>
      <c r="E2771" s="75"/>
      <c r="F2771" s="78"/>
      <c r="G2771" s="80"/>
      <c r="H2771" s="49"/>
      <c r="I2771" s="79"/>
      <c r="J2771" s="27"/>
      <c r="K2771" s="27"/>
      <c r="L2771" s="79"/>
      <c r="M2771" s="81"/>
      <c r="N2771" s="29">
        <v>0</v>
      </c>
      <c r="O2771" s="30" t="str">
        <f>IF(G2771&lt;=$N$2,"",IF(F2771=[3]Pav.tvarkyklė!$B$13,"",IF(ISBLANK(R2771),"X","")))</f>
        <v/>
      </c>
      <c r="P2771" s="91"/>
      <c r="Q2771" s="63"/>
      <c r="R2771" s="63"/>
      <c r="S2771" s="63"/>
      <c r="T2771" s="63"/>
      <c r="U2771" s="34" t="str">
        <f>IFERROR(INDEX('[3]5.Grup_T'!$G$4:$G$22,MATCH('6.Turtas'!E2771,'[3]5.Grup_T'!$E$4:$E$22,0)),"0")</f>
        <v>0</v>
      </c>
      <c r="V2771" s="35">
        <f t="shared" si="605"/>
        <v>0</v>
      </c>
      <c r="W2771" s="35">
        <f>IF(NOT(ISBLANK(H2771)),(12-DATEDIF(H2771,'[3]1.Pradzia'!$D$13,"m")),0)</f>
        <v>0</v>
      </c>
      <c r="X2771" s="35">
        <f t="shared" si="606"/>
        <v>0</v>
      </c>
      <c r="Y2771" s="35">
        <f t="shared" si="602"/>
        <v>0</v>
      </c>
      <c r="Z2771" s="35">
        <f t="shared" ref="Z2771:Z2834" si="614">IF(YEAR(G2771)&gt;=2019,0,V2771-X2771)</f>
        <v>0</v>
      </c>
      <c r="AA2771" s="36">
        <f t="shared" si="607"/>
        <v>0</v>
      </c>
      <c r="AB2771" s="36">
        <f t="shared" si="608"/>
        <v>0</v>
      </c>
      <c r="AC2771" s="37">
        <f t="shared" si="609"/>
        <v>0</v>
      </c>
      <c r="AD2771" s="35">
        <f>IF(OR(YEAR(G2771)&lt;2019,O2771="X"),0,IF(ISBLANK(H2771),DATEDIF(G2771,'[3]1.Pradzia'!$D$13,"M"),DATEDIF(G2771,H2771,"m")))</f>
        <v>0</v>
      </c>
      <c r="AE2771" s="37">
        <f>IF(E2771='[3]5.Grup_T'!$E$20,0,IF(AD2771&lt;&gt;0,M2771/V2771*MIN(12,AD2771),0))</f>
        <v>0</v>
      </c>
      <c r="AF2771" s="37">
        <f t="shared" si="610"/>
        <v>0</v>
      </c>
      <c r="AG2771" s="37">
        <f t="shared" si="611"/>
        <v>0</v>
      </c>
      <c r="AH2771" s="37">
        <f t="shared" si="612"/>
        <v>0</v>
      </c>
      <c r="AI2771" s="35" t="str">
        <f t="shared" si="613"/>
        <v>Nusidėvėjęs</v>
      </c>
      <c r="AJ2771" s="38" t="str">
        <f>IF(AND(F2771&lt;&gt;[3]Pav.tvarkyklė!$B$12,F2771&lt;&gt;[3]Pav.tvarkyklė!$B$13),"GVTNT","X")</f>
        <v>GVTNT</v>
      </c>
      <c r="AK2771" s="39">
        <f t="shared" ref="AK2771:AK2834" si="615">I2771-J2771-K2771-L2771-M2771</f>
        <v>0</v>
      </c>
      <c r="AL2771" s="41"/>
      <c r="AM2771" s="41"/>
      <c r="AN2771" s="41">
        <f t="shared" si="603"/>
        <v>1900</v>
      </c>
      <c r="AO2771" s="41"/>
      <c r="AP2771" s="41"/>
      <c r="AQ2771" s="41"/>
      <c r="AR2771" s="42"/>
      <c r="AS2771" s="42"/>
      <c r="AU2771" s="43">
        <f t="shared" si="604"/>
        <v>0</v>
      </c>
    </row>
    <row r="2772" spans="1:47" ht="15" customHeight="1" x14ac:dyDescent="0.25">
      <c r="A2772" s="11"/>
      <c r="B2772" s="19">
        <v>2941</v>
      </c>
      <c r="C2772" s="74"/>
      <c r="D2772" s="77"/>
      <c r="E2772" s="75"/>
      <c r="F2772" s="78"/>
      <c r="G2772" s="80"/>
      <c r="H2772" s="49"/>
      <c r="I2772" s="79"/>
      <c r="J2772" s="27"/>
      <c r="K2772" s="27"/>
      <c r="L2772" s="79"/>
      <c r="M2772" s="81"/>
      <c r="N2772" s="29">
        <v>0</v>
      </c>
      <c r="O2772" s="30" t="str">
        <f>IF(G2772&lt;=$N$2,"",IF(F2772=[3]Pav.tvarkyklė!$B$13,"",IF(ISBLANK(R2772),"X","")))</f>
        <v/>
      </c>
      <c r="P2772" s="91"/>
      <c r="Q2772" s="63"/>
      <c r="R2772" s="63"/>
      <c r="S2772" s="63"/>
      <c r="T2772" s="63"/>
      <c r="U2772" s="34" t="str">
        <f>IFERROR(INDEX('[3]5.Grup_T'!$G$4:$G$22,MATCH('6.Turtas'!E2772,'[3]5.Grup_T'!$E$4:$E$22,0)),"0")</f>
        <v>0</v>
      </c>
      <c r="V2772" s="35">
        <f t="shared" si="605"/>
        <v>0</v>
      </c>
      <c r="W2772" s="35">
        <f>IF(NOT(ISBLANK(H2772)),(12-DATEDIF(H2772,'[3]1.Pradzia'!$D$13,"m")),0)</f>
        <v>0</v>
      </c>
      <c r="X2772" s="35">
        <f t="shared" si="606"/>
        <v>0</v>
      </c>
      <c r="Y2772" s="35">
        <f t="shared" si="602"/>
        <v>0</v>
      </c>
      <c r="Z2772" s="35">
        <f t="shared" si="614"/>
        <v>0</v>
      </c>
      <c r="AA2772" s="36">
        <f t="shared" si="607"/>
        <v>0</v>
      </c>
      <c r="AB2772" s="36">
        <f t="shared" si="608"/>
        <v>0</v>
      </c>
      <c r="AC2772" s="37">
        <f t="shared" si="609"/>
        <v>0</v>
      </c>
      <c r="AD2772" s="35">
        <f>IF(OR(YEAR(G2772)&lt;2019,O2772="X"),0,IF(ISBLANK(H2772),DATEDIF(G2772,'[3]1.Pradzia'!$D$13,"M"),DATEDIF(G2772,H2772,"m")))</f>
        <v>0</v>
      </c>
      <c r="AE2772" s="37">
        <f>IF(E2772='[3]5.Grup_T'!$E$20,0,IF(AD2772&lt;&gt;0,M2772/V2772*MIN(12,AD2772),0))</f>
        <v>0</v>
      </c>
      <c r="AF2772" s="37">
        <f t="shared" si="610"/>
        <v>0</v>
      </c>
      <c r="AG2772" s="37">
        <f t="shared" si="611"/>
        <v>0</v>
      </c>
      <c r="AH2772" s="37">
        <f t="shared" si="612"/>
        <v>0</v>
      </c>
      <c r="AI2772" s="35" t="str">
        <f t="shared" si="613"/>
        <v>Nusidėvėjęs</v>
      </c>
      <c r="AJ2772" s="38" t="str">
        <f>IF(AND(F2772&lt;&gt;[3]Pav.tvarkyklė!$B$12,F2772&lt;&gt;[3]Pav.tvarkyklė!$B$13),"GVTNT","X")</f>
        <v>GVTNT</v>
      </c>
      <c r="AK2772" s="39">
        <f t="shared" si="615"/>
        <v>0</v>
      </c>
      <c r="AL2772" s="41"/>
      <c r="AM2772" s="41"/>
      <c r="AN2772" s="41">
        <f t="shared" si="603"/>
        <v>1900</v>
      </c>
      <c r="AO2772" s="41"/>
      <c r="AP2772" s="41"/>
      <c r="AQ2772" s="41"/>
      <c r="AR2772" s="42"/>
      <c r="AS2772" s="42"/>
      <c r="AU2772" s="43">
        <f t="shared" si="604"/>
        <v>0</v>
      </c>
    </row>
    <row r="2773" spans="1:47" ht="15" customHeight="1" x14ac:dyDescent="0.25">
      <c r="A2773" s="11"/>
      <c r="B2773" s="19">
        <v>2942</v>
      </c>
      <c r="C2773" s="74"/>
      <c r="D2773" s="77"/>
      <c r="E2773" s="75"/>
      <c r="F2773" s="78"/>
      <c r="G2773" s="80"/>
      <c r="H2773" s="49"/>
      <c r="I2773" s="79"/>
      <c r="J2773" s="27"/>
      <c r="K2773" s="27"/>
      <c r="L2773" s="79"/>
      <c r="M2773" s="81"/>
      <c r="N2773" s="29">
        <v>0</v>
      </c>
      <c r="O2773" s="30" t="str">
        <f>IF(G2773&lt;=$N$2,"",IF(F2773=[3]Pav.tvarkyklė!$B$13,"",IF(ISBLANK(R2773),"X","")))</f>
        <v/>
      </c>
      <c r="P2773" s="91"/>
      <c r="Q2773" s="63"/>
      <c r="R2773" s="63"/>
      <c r="S2773" s="63"/>
      <c r="T2773" s="63"/>
      <c r="U2773" s="34" t="str">
        <f>IFERROR(INDEX('[3]5.Grup_T'!$G$4:$G$22,MATCH('6.Turtas'!E2773,'[3]5.Grup_T'!$E$4:$E$22,0)),"0")</f>
        <v>0</v>
      </c>
      <c r="V2773" s="35">
        <f t="shared" si="605"/>
        <v>0</v>
      </c>
      <c r="W2773" s="35">
        <f>IF(NOT(ISBLANK(H2773)),(12-DATEDIF(H2773,'[3]1.Pradzia'!$D$13,"m")),0)</f>
        <v>0</v>
      </c>
      <c r="X2773" s="35">
        <f t="shared" si="606"/>
        <v>0</v>
      </c>
      <c r="Y2773" s="35">
        <f t="shared" si="602"/>
        <v>0</v>
      </c>
      <c r="Z2773" s="35">
        <f t="shared" si="614"/>
        <v>0</v>
      </c>
      <c r="AA2773" s="36">
        <f t="shared" si="607"/>
        <v>0</v>
      </c>
      <c r="AB2773" s="36">
        <f t="shared" si="608"/>
        <v>0</v>
      </c>
      <c r="AC2773" s="37">
        <f t="shared" si="609"/>
        <v>0</v>
      </c>
      <c r="AD2773" s="35">
        <f>IF(OR(YEAR(G2773)&lt;2019,O2773="X"),0,IF(ISBLANK(H2773),DATEDIF(G2773,'[3]1.Pradzia'!$D$13,"M"),DATEDIF(G2773,H2773,"m")))</f>
        <v>0</v>
      </c>
      <c r="AE2773" s="37">
        <f>IF(E2773='[3]5.Grup_T'!$E$20,0,IF(AD2773&lt;&gt;0,M2773/V2773*MIN(12,AD2773),0))</f>
        <v>0</v>
      </c>
      <c r="AF2773" s="37">
        <f t="shared" si="610"/>
        <v>0</v>
      </c>
      <c r="AG2773" s="37">
        <f t="shared" si="611"/>
        <v>0</v>
      </c>
      <c r="AH2773" s="37">
        <f t="shared" si="612"/>
        <v>0</v>
      </c>
      <c r="AI2773" s="35" t="str">
        <f t="shared" si="613"/>
        <v>Nusidėvėjęs</v>
      </c>
      <c r="AJ2773" s="38" t="str">
        <f>IF(AND(F2773&lt;&gt;[3]Pav.tvarkyklė!$B$12,F2773&lt;&gt;[3]Pav.tvarkyklė!$B$13),"GVTNT","X")</f>
        <v>GVTNT</v>
      </c>
      <c r="AK2773" s="39">
        <f t="shared" si="615"/>
        <v>0</v>
      </c>
      <c r="AL2773" s="41"/>
      <c r="AM2773" s="41"/>
      <c r="AN2773" s="41">
        <f t="shared" si="603"/>
        <v>1900</v>
      </c>
      <c r="AO2773" s="41"/>
      <c r="AP2773" s="41"/>
      <c r="AQ2773" s="41"/>
      <c r="AR2773" s="42"/>
      <c r="AS2773" s="42"/>
      <c r="AU2773" s="43">
        <f t="shared" si="604"/>
        <v>0</v>
      </c>
    </row>
    <row r="2774" spans="1:47" ht="15" customHeight="1" x14ac:dyDescent="0.25">
      <c r="A2774" s="11"/>
      <c r="B2774" s="19">
        <v>2943</v>
      </c>
      <c r="C2774" s="74"/>
      <c r="D2774" s="77"/>
      <c r="E2774" s="78"/>
      <c r="F2774" s="78"/>
      <c r="G2774" s="80"/>
      <c r="H2774" s="49"/>
      <c r="I2774" s="79"/>
      <c r="J2774" s="27"/>
      <c r="K2774" s="27"/>
      <c r="L2774" s="79"/>
      <c r="M2774" s="81"/>
      <c r="N2774" s="29">
        <v>0</v>
      </c>
      <c r="O2774" s="30" t="str">
        <f>IF(G2774&lt;=$N$2,"",IF(F2774=[3]Pav.tvarkyklė!$B$13,"",IF(ISBLANK(R2774),"X","")))</f>
        <v/>
      </c>
      <c r="P2774" s="91"/>
      <c r="Q2774" s="63"/>
      <c r="R2774" s="63"/>
      <c r="S2774" s="63"/>
      <c r="T2774" s="63"/>
      <c r="U2774" s="34" t="str">
        <f>IFERROR(INDEX('[3]5.Grup_T'!$G$4:$G$22,MATCH('6.Turtas'!E2774,'[3]5.Grup_T'!$E$4:$E$22,0)),"0")</f>
        <v>0</v>
      </c>
      <c r="V2774" s="35">
        <f t="shared" si="605"/>
        <v>0</v>
      </c>
      <c r="W2774" s="35">
        <f>IF(NOT(ISBLANK(H2774)),(12-DATEDIF(H2774,'[3]1.Pradzia'!$D$13,"m")),0)</f>
        <v>0</v>
      </c>
      <c r="X2774" s="35">
        <f t="shared" si="606"/>
        <v>0</v>
      </c>
      <c r="Y2774" s="35">
        <f t="shared" si="602"/>
        <v>0</v>
      </c>
      <c r="Z2774" s="35">
        <f t="shared" si="614"/>
        <v>0</v>
      </c>
      <c r="AA2774" s="36">
        <f t="shared" si="607"/>
        <v>0</v>
      </c>
      <c r="AB2774" s="36">
        <f t="shared" si="608"/>
        <v>0</v>
      </c>
      <c r="AC2774" s="37">
        <f t="shared" si="609"/>
        <v>0</v>
      </c>
      <c r="AD2774" s="35">
        <f>IF(OR(YEAR(G2774)&lt;2019,O2774="X"),0,IF(ISBLANK(H2774),DATEDIF(G2774,'[3]1.Pradzia'!$D$13,"M"),DATEDIF(G2774,H2774,"m")))</f>
        <v>0</v>
      </c>
      <c r="AE2774" s="37">
        <f>IF(E2774='[3]5.Grup_T'!$E$20,0,IF(AD2774&lt;&gt;0,M2774/V2774*MIN(12,AD2774),0))</f>
        <v>0</v>
      </c>
      <c r="AF2774" s="37">
        <f t="shared" si="610"/>
        <v>0</v>
      </c>
      <c r="AG2774" s="37">
        <f t="shared" si="611"/>
        <v>0</v>
      </c>
      <c r="AH2774" s="37">
        <f t="shared" si="612"/>
        <v>0</v>
      </c>
      <c r="AI2774" s="35" t="str">
        <f t="shared" si="613"/>
        <v>Nusidėvėjęs</v>
      </c>
      <c r="AJ2774" s="38" t="str">
        <f>IF(AND(F2774&lt;&gt;[3]Pav.tvarkyklė!$B$12,F2774&lt;&gt;[3]Pav.tvarkyklė!$B$13),"GVTNT","X")</f>
        <v>GVTNT</v>
      </c>
      <c r="AK2774" s="39">
        <f t="shared" si="615"/>
        <v>0</v>
      </c>
      <c r="AL2774" s="41"/>
      <c r="AM2774" s="41"/>
      <c r="AN2774" s="41">
        <f t="shared" si="603"/>
        <v>1900</v>
      </c>
      <c r="AO2774" s="41"/>
      <c r="AP2774" s="41"/>
      <c r="AQ2774" s="41"/>
      <c r="AR2774" s="42"/>
      <c r="AS2774" s="42"/>
      <c r="AU2774" s="43">
        <f t="shared" si="604"/>
        <v>0</v>
      </c>
    </row>
    <row r="2775" spans="1:47" ht="15" customHeight="1" x14ac:dyDescent="0.25">
      <c r="A2775" s="11"/>
      <c r="B2775" s="19">
        <v>2944</v>
      </c>
      <c r="C2775" s="74"/>
      <c r="D2775" s="77"/>
      <c r="E2775" s="75"/>
      <c r="F2775" s="78"/>
      <c r="G2775" s="80"/>
      <c r="H2775" s="49"/>
      <c r="I2775" s="79"/>
      <c r="J2775" s="27"/>
      <c r="K2775" s="27"/>
      <c r="L2775" s="79"/>
      <c r="M2775" s="81"/>
      <c r="N2775" s="29">
        <v>0</v>
      </c>
      <c r="O2775" s="30" t="str">
        <f>IF(G2775&lt;=$N$2,"",IF(F2775=[3]Pav.tvarkyklė!$B$13,"",IF(ISBLANK(R2775),"X","")))</f>
        <v/>
      </c>
      <c r="P2775" s="91"/>
      <c r="Q2775" s="63"/>
      <c r="R2775" s="63"/>
      <c r="S2775" s="63"/>
      <c r="T2775" s="63"/>
      <c r="U2775" s="34" t="str">
        <f>IFERROR(INDEX('[3]5.Grup_T'!$G$4:$G$22,MATCH('6.Turtas'!E2775,'[3]5.Grup_T'!$E$4:$E$22,0)),"0")</f>
        <v>0</v>
      </c>
      <c r="V2775" s="35">
        <f t="shared" si="605"/>
        <v>0</v>
      </c>
      <c r="W2775" s="35">
        <f>IF(NOT(ISBLANK(H2775)),(12-DATEDIF(H2775,'[3]1.Pradzia'!$D$13,"m")),0)</f>
        <v>0</v>
      </c>
      <c r="X2775" s="35">
        <f t="shared" si="606"/>
        <v>0</v>
      </c>
      <c r="Y2775" s="35">
        <f t="shared" si="602"/>
        <v>0</v>
      </c>
      <c r="Z2775" s="35">
        <f t="shared" si="614"/>
        <v>0</v>
      </c>
      <c r="AA2775" s="36">
        <f t="shared" si="607"/>
        <v>0</v>
      </c>
      <c r="AB2775" s="36">
        <f t="shared" si="608"/>
        <v>0</v>
      </c>
      <c r="AC2775" s="37">
        <f t="shared" si="609"/>
        <v>0</v>
      </c>
      <c r="AD2775" s="35">
        <f>IF(OR(YEAR(G2775)&lt;2019,O2775="X"),0,IF(ISBLANK(H2775),DATEDIF(G2775,'[3]1.Pradzia'!$D$13,"M"),DATEDIF(G2775,H2775,"m")))</f>
        <v>0</v>
      </c>
      <c r="AE2775" s="37">
        <f>IF(E2775='[3]5.Grup_T'!$E$20,0,IF(AD2775&lt;&gt;0,M2775/V2775*MIN(12,AD2775),0))</f>
        <v>0</v>
      </c>
      <c r="AF2775" s="37">
        <f t="shared" si="610"/>
        <v>0</v>
      </c>
      <c r="AG2775" s="37">
        <f t="shared" si="611"/>
        <v>0</v>
      </c>
      <c r="AH2775" s="37">
        <f t="shared" si="612"/>
        <v>0</v>
      </c>
      <c r="AI2775" s="35" t="str">
        <f t="shared" si="613"/>
        <v>Nusidėvėjęs</v>
      </c>
      <c r="AJ2775" s="38" t="str">
        <f>IF(AND(F2775&lt;&gt;[3]Pav.tvarkyklė!$B$12,F2775&lt;&gt;[3]Pav.tvarkyklė!$B$13),"GVTNT","X")</f>
        <v>GVTNT</v>
      </c>
      <c r="AK2775" s="39">
        <f t="shared" si="615"/>
        <v>0</v>
      </c>
      <c r="AL2775" s="41"/>
      <c r="AM2775" s="41"/>
      <c r="AN2775" s="41">
        <f t="shared" si="603"/>
        <v>1900</v>
      </c>
      <c r="AO2775" s="41"/>
      <c r="AP2775" s="41"/>
      <c r="AQ2775" s="41"/>
      <c r="AR2775" s="42"/>
      <c r="AS2775" s="42"/>
      <c r="AU2775" s="43">
        <f t="shared" si="604"/>
        <v>0</v>
      </c>
    </row>
    <row r="2776" spans="1:47" ht="15" customHeight="1" x14ac:dyDescent="0.25">
      <c r="A2776" s="11"/>
      <c r="B2776" s="19">
        <v>2945</v>
      </c>
      <c r="C2776" s="74"/>
      <c r="D2776" s="77"/>
      <c r="E2776" s="75"/>
      <c r="F2776" s="78"/>
      <c r="G2776" s="80"/>
      <c r="H2776" s="49"/>
      <c r="I2776" s="79"/>
      <c r="J2776" s="27"/>
      <c r="K2776" s="27"/>
      <c r="L2776" s="79"/>
      <c r="M2776" s="81"/>
      <c r="N2776" s="29">
        <v>0</v>
      </c>
      <c r="O2776" s="30" t="str">
        <f>IF(G2776&lt;=$N$2,"",IF(F2776=[3]Pav.tvarkyklė!$B$13,"",IF(ISBLANK(R2776),"X","")))</f>
        <v/>
      </c>
      <c r="P2776" s="91"/>
      <c r="Q2776" s="63"/>
      <c r="R2776" s="63"/>
      <c r="S2776" s="63"/>
      <c r="T2776" s="63"/>
      <c r="U2776" s="34" t="str">
        <f>IFERROR(INDEX('[3]5.Grup_T'!$G$4:$G$22,MATCH('6.Turtas'!E2776,'[3]5.Grup_T'!$E$4:$E$22,0)),"0")</f>
        <v>0</v>
      </c>
      <c r="V2776" s="35">
        <f t="shared" si="605"/>
        <v>0</v>
      </c>
      <c r="W2776" s="35">
        <f>IF(NOT(ISBLANK(H2776)),(12-DATEDIF(H2776,'[3]1.Pradzia'!$D$13,"m")),0)</f>
        <v>0</v>
      </c>
      <c r="X2776" s="35">
        <f t="shared" si="606"/>
        <v>0</v>
      </c>
      <c r="Y2776" s="35">
        <f t="shared" si="602"/>
        <v>0</v>
      </c>
      <c r="Z2776" s="35">
        <f t="shared" si="614"/>
        <v>0</v>
      </c>
      <c r="AA2776" s="36">
        <f t="shared" si="607"/>
        <v>0</v>
      </c>
      <c r="AB2776" s="36">
        <f t="shared" si="608"/>
        <v>0</v>
      </c>
      <c r="AC2776" s="37">
        <f t="shared" si="609"/>
        <v>0</v>
      </c>
      <c r="AD2776" s="35">
        <f>IF(OR(YEAR(G2776)&lt;2019,O2776="X"),0,IF(ISBLANK(H2776),DATEDIF(G2776,'[3]1.Pradzia'!$D$13,"M"),DATEDIF(G2776,H2776,"m")))</f>
        <v>0</v>
      </c>
      <c r="AE2776" s="37">
        <f>IF(E2776='[3]5.Grup_T'!$E$20,0,IF(AD2776&lt;&gt;0,M2776/V2776*MIN(12,AD2776),0))</f>
        <v>0</v>
      </c>
      <c r="AF2776" s="37">
        <f t="shared" si="610"/>
        <v>0</v>
      </c>
      <c r="AG2776" s="37">
        <f t="shared" si="611"/>
        <v>0</v>
      </c>
      <c r="AH2776" s="37">
        <f t="shared" si="612"/>
        <v>0</v>
      </c>
      <c r="AI2776" s="35" t="str">
        <f t="shared" si="613"/>
        <v>Nusidėvėjęs</v>
      </c>
      <c r="AJ2776" s="38" t="str">
        <f>IF(AND(F2776&lt;&gt;[3]Pav.tvarkyklė!$B$12,F2776&lt;&gt;[3]Pav.tvarkyklė!$B$13),"GVTNT","X")</f>
        <v>GVTNT</v>
      </c>
      <c r="AK2776" s="39">
        <f t="shared" si="615"/>
        <v>0</v>
      </c>
      <c r="AL2776" s="41"/>
      <c r="AM2776" s="41"/>
      <c r="AN2776" s="41">
        <f t="shared" si="603"/>
        <v>1900</v>
      </c>
      <c r="AO2776" s="41"/>
      <c r="AP2776" s="41"/>
      <c r="AQ2776" s="41"/>
      <c r="AR2776" s="42"/>
      <c r="AS2776" s="42"/>
      <c r="AU2776" s="43">
        <f t="shared" si="604"/>
        <v>0</v>
      </c>
    </row>
    <row r="2777" spans="1:47" ht="15" customHeight="1" x14ac:dyDescent="0.25">
      <c r="A2777" s="11"/>
      <c r="B2777" s="19">
        <v>2946</v>
      </c>
      <c r="C2777" s="74"/>
      <c r="D2777" s="77"/>
      <c r="E2777" s="75"/>
      <c r="F2777" s="78"/>
      <c r="G2777" s="80"/>
      <c r="H2777" s="49"/>
      <c r="I2777" s="79"/>
      <c r="J2777" s="27"/>
      <c r="K2777" s="27"/>
      <c r="L2777" s="79"/>
      <c r="M2777" s="81"/>
      <c r="N2777" s="29">
        <v>0</v>
      </c>
      <c r="O2777" s="30" t="str">
        <f>IF(G2777&lt;=$N$2,"",IF(F2777=[3]Pav.tvarkyklė!$B$13,"",IF(ISBLANK(R2777),"X","")))</f>
        <v/>
      </c>
      <c r="P2777" s="91"/>
      <c r="Q2777" s="63"/>
      <c r="R2777" s="63"/>
      <c r="S2777" s="63"/>
      <c r="T2777" s="63"/>
      <c r="U2777" s="34" t="str">
        <f>IFERROR(INDEX('[3]5.Grup_T'!$G$4:$G$22,MATCH('6.Turtas'!E2777,'[3]5.Grup_T'!$E$4:$E$22,0)),"0")</f>
        <v>0</v>
      </c>
      <c r="V2777" s="35">
        <f t="shared" si="605"/>
        <v>0</v>
      </c>
      <c r="W2777" s="35">
        <f>IF(NOT(ISBLANK(H2777)),(12-DATEDIF(H2777,'[3]1.Pradzia'!$D$13,"m")),0)</f>
        <v>0</v>
      </c>
      <c r="X2777" s="35">
        <f t="shared" si="606"/>
        <v>0</v>
      </c>
      <c r="Y2777" s="35">
        <f t="shared" si="602"/>
        <v>0</v>
      </c>
      <c r="Z2777" s="35">
        <f t="shared" si="614"/>
        <v>0</v>
      </c>
      <c r="AA2777" s="36">
        <f t="shared" si="607"/>
        <v>0</v>
      </c>
      <c r="AB2777" s="36">
        <f t="shared" si="608"/>
        <v>0</v>
      </c>
      <c r="AC2777" s="37">
        <f t="shared" si="609"/>
        <v>0</v>
      </c>
      <c r="AD2777" s="35">
        <f>IF(OR(YEAR(G2777)&lt;2019,O2777="X"),0,IF(ISBLANK(H2777),DATEDIF(G2777,'[3]1.Pradzia'!$D$13,"M"),DATEDIF(G2777,H2777,"m")))</f>
        <v>0</v>
      </c>
      <c r="AE2777" s="37">
        <f>IF(E2777='[3]5.Grup_T'!$E$20,0,IF(AD2777&lt;&gt;0,M2777/V2777*MIN(12,AD2777),0))</f>
        <v>0</v>
      </c>
      <c r="AF2777" s="37">
        <f t="shared" si="610"/>
        <v>0</v>
      </c>
      <c r="AG2777" s="37">
        <f t="shared" si="611"/>
        <v>0</v>
      </c>
      <c r="AH2777" s="37">
        <f t="shared" si="612"/>
        <v>0</v>
      </c>
      <c r="AI2777" s="35" t="str">
        <f t="shared" si="613"/>
        <v>Nusidėvėjęs</v>
      </c>
      <c r="AJ2777" s="38" t="str">
        <f>IF(AND(F2777&lt;&gt;[3]Pav.tvarkyklė!$B$12,F2777&lt;&gt;[3]Pav.tvarkyklė!$B$13),"GVTNT","X")</f>
        <v>GVTNT</v>
      </c>
      <c r="AK2777" s="39">
        <f t="shared" si="615"/>
        <v>0</v>
      </c>
      <c r="AL2777" s="41"/>
      <c r="AM2777" s="41"/>
      <c r="AN2777" s="41">
        <f t="shared" si="603"/>
        <v>1900</v>
      </c>
      <c r="AO2777" s="41"/>
      <c r="AP2777" s="41"/>
      <c r="AQ2777" s="41"/>
      <c r="AR2777" s="42"/>
      <c r="AS2777" s="42"/>
      <c r="AU2777" s="43">
        <f t="shared" si="604"/>
        <v>0</v>
      </c>
    </row>
    <row r="2778" spans="1:47" ht="15" customHeight="1" x14ac:dyDescent="0.25">
      <c r="A2778" s="11"/>
      <c r="B2778" s="19">
        <v>2947</v>
      </c>
      <c r="C2778" s="74"/>
      <c r="D2778" s="77"/>
      <c r="E2778" s="75"/>
      <c r="F2778" s="78"/>
      <c r="G2778" s="80"/>
      <c r="H2778" s="49"/>
      <c r="I2778" s="79"/>
      <c r="J2778" s="27"/>
      <c r="K2778" s="27"/>
      <c r="L2778" s="79"/>
      <c r="M2778" s="81"/>
      <c r="N2778" s="29">
        <v>0</v>
      </c>
      <c r="O2778" s="30" t="str">
        <f>IF(G2778&lt;=$N$2,"",IF(F2778=[3]Pav.tvarkyklė!$B$13,"",IF(ISBLANK(R2778),"X","")))</f>
        <v/>
      </c>
      <c r="P2778" s="91"/>
      <c r="Q2778" s="63"/>
      <c r="R2778" s="63"/>
      <c r="S2778" s="63"/>
      <c r="T2778" s="63"/>
      <c r="U2778" s="34" t="str">
        <f>IFERROR(INDEX('[3]5.Grup_T'!$G$4:$G$22,MATCH('6.Turtas'!E2778,'[3]5.Grup_T'!$E$4:$E$22,0)),"0")</f>
        <v>0</v>
      </c>
      <c r="V2778" s="35">
        <f t="shared" si="605"/>
        <v>0</v>
      </c>
      <c r="W2778" s="35">
        <f>IF(NOT(ISBLANK(H2778)),(12-DATEDIF(H2778,'[3]1.Pradzia'!$D$13,"m")),0)</f>
        <v>0</v>
      </c>
      <c r="X2778" s="35">
        <f t="shared" si="606"/>
        <v>0</v>
      </c>
      <c r="Y2778" s="35">
        <f t="shared" si="602"/>
        <v>0</v>
      </c>
      <c r="Z2778" s="35">
        <f t="shared" si="614"/>
        <v>0</v>
      </c>
      <c r="AA2778" s="36">
        <f t="shared" si="607"/>
        <v>0</v>
      </c>
      <c r="AB2778" s="36">
        <f t="shared" si="608"/>
        <v>0</v>
      </c>
      <c r="AC2778" s="37">
        <f t="shared" si="609"/>
        <v>0</v>
      </c>
      <c r="AD2778" s="35">
        <f>IF(OR(YEAR(G2778)&lt;2019,O2778="X"),0,IF(ISBLANK(H2778),DATEDIF(G2778,'[3]1.Pradzia'!$D$13,"M"),DATEDIF(G2778,H2778,"m")))</f>
        <v>0</v>
      </c>
      <c r="AE2778" s="37">
        <f>IF(E2778='[3]5.Grup_T'!$E$20,0,IF(AD2778&lt;&gt;0,M2778/V2778*MIN(12,AD2778),0))</f>
        <v>0</v>
      </c>
      <c r="AF2778" s="37">
        <f t="shared" si="610"/>
        <v>0</v>
      </c>
      <c r="AG2778" s="37">
        <f t="shared" si="611"/>
        <v>0</v>
      </c>
      <c r="AH2778" s="37">
        <f t="shared" si="612"/>
        <v>0</v>
      </c>
      <c r="AI2778" s="35" t="str">
        <f t="shared" si="613"/>
        <v>Nusidėvėjęs</v>
      </c>
      <c r="AJ2778" s="38" t="str">
        <f>IF(AND(F2778&lt;&gt;[3]Pav.tvarkyklė!$B$12,F2778&lt;&gt;[3]Pav.tvarkyklė!$B$13),"GVTNT","X")</f>
        <v>GVTNT</v>
      </c>
      <c r="AK2778" s="39">
        <f t="shared" si="615"/>
        <v>0</v>
      </c>
      <c r="AL2778" s="41"/>
      <c r="AM2778" s="41"/>
      <c r="AN2778" s="41">
        <f t="shared" si="603"/>
        <v>1900</v>
      </c>
      <c r="AO2778" s="41"/>
      <c r="AP2778" s="41"/>
      <c r="AQ2778" s="41"/>
      <c r="AR2778" s="42"/>
      <c r="AS2778" s="42"/>
      <c r="AU2778" s="43">
        <f t="shared" si="604"/>
        <v>0</v>
      </c>
    </row>
    <row r="2779" spans="1:47" ht="15" customHeight="1" x14ac:dyDescent="0.25">
      <c r="A2779" s="11"/>
      <c r="B2779" s="19">
        <v>2948</v>
      </c>
      <c r="C2779" s="74"/>
      <c r="D2779" s="77"/>
      <c r="E2779" s="75"/>
      <c r="F2779" s="78"/>
      <c r="G2779" s="80"/>
      <c r="H2779" s="49"/>
      <c r="I2779" s="79"/>
      <c r="J2779" s="27"/>
      <c r="K2779" s="27"/>
      <c r="L2779" s="79"/>
      <c r="M2779" s="81"/>
      <c r="N2779" s="29">
        <v>0</v>
      </c>
      <c r="O2779" s="30" t="str">
        <f>IF(G2779&lt;=$N$2,"",IF(F2779=[3]Pav.tvarkyklė!$B$13,"",IF(ISBLANK(R2779),"X","")))</f>
        <v/>
      </c>
      <c r="P2779" s="91"/>
      <c r="Q2779" s="63"/>
      <c r="R2779" s="63"/>
      <c r="S2779" s="63"/>
      <c r="T2779" s="63"/>
      <c r="U2779" s="34" t="str">
        <f>IFERROR(INDEX('[3]5.Grup_T'!$G$4:$G$22,MATCH('6.Turtas'!E2779,'[3]5.Grup_T'!$E$4:$E$22,0)),"0")</f>
        <v>0</v>
      </c>
      <c r="V2779" s="35">
        <f t="shared" si="605"/>
        <v>0</v>
      </c>
      <c r="W2779" s="35">
        <f>IF(NOT(ISBLANK(H2779)),(12-DATEDIF(H2779,'[3]1.Pradzia'!$D$13,"m")),0)</f>
        <v>0</v>
      </c>
      <c r="X2779" s="35">
        <f t="shared" si="606"/>
        <v>0</v>
      </c>
      <c r="Y2779" s="35">
        <f t="shared" si="602"/>
        <v>0</v>
      </c>
      <c r="Z2779" s="35">
        <f t="shared" si="614"/>
        <v>0</v>
      </c>
      <c r="AA2779" s="36">
        <f t="shared" si="607"/>
        <v>0</v>
      </c>
      <c r="AB2779" s="36">
        <f t="shared" si="608"/>
        <v>0</v>
      </c>
      <c r="AC2779" s="37">
        <f t="shared" si="609"/>
        <v>0</v>
      </c>
      <c r="AD2779" s="35">
        <f>IF(OR(YEAR(G2779)&lt;2019,O2779="X"),0,IF(ISBLANK(H2779),DATEDIF(G2779,'[3]1.Pradzia'!$D$13,"M"),DATEDIF(G2779,H2779,"m")))</f>
        <v>0</v>
      </c>
      <c r="AE2779" s="37">
        <f>IF(E2779='[3]5.Grup_T'!$E$20,0,IF(AD2779&lt;&gt;0,M2779/V2779*MIN(12,AD2779),0))</f>
        <v>0</v>
      </c>
      <c r="AF2779" s="37">
        <f t="shared" si="610"/>
        <v>0</v>
      </c>
      <c r="AG2779" s="37">
        <f t="shared" si="611"/>
        <v>0</v>
      </c>
      <c r="AH2779" s="37">
        <f t="shared" si="612"/>
        <v>0</v>
      </c>
      <c r="AI2779" s="35" t="str">
        <f t="shared" si="613"/>
        <v>Nusidėvėjęs</v>
      </c>
      <c r="AJ2779" s="38" t="str">
        <f>IF(AND(F2779&lt;&gt;[3]Pav.tvarkyklė!$B$12,F2779&lt;&gt;[3]Pav.tvarkyklė!$B$13),"GVTNT","X")</f>
        <v>GVTNT</v>
      </c>
      <c r="AK2779" s="39">
        <f t="shared" si="615"/>
        <v>0</v>
      </c>
      <c r="AL2779" s="41"/>
      <c r="AM2779" s="41"/>
      <c r="AN2779" s="41">
        <f t="shared" si="603"/>
        <v>1900</v>
      </c>
      <c r="AO2779" s="41"/>
      <c r="AP2779" s="41"/>
      <c r="AQ2779" s="41"/>
      <c r="AR2779" s="42"/>
      <c r="AS2779" s="42"/>
      <c r="AU2779" s="43">
        <f t="shared" si="604"/>
        <v>0</v>
      </c>
    </row>
    <row r="2780" spans="1:47" ht="15" customHeight="1" x14ac:dyDescent="0.25">
      <c r="A2780" s="11"/>
      <c r="B2780" s="19">
        <v>2949</v>
      </c>
      <c r="C2780" s="74"/>
      <c r="D2780" s="77"/>
      <c r="E2780" s="75"/>
      <c r="F2780" s="78"/>
      <c r="G2780" s="80"/>
      <c r="H2780" s="49"/>
      <c r="I2780" s="79"/>
      <c r="J2780" s="27"/>
      <c r="K2780" s="27"/>
      <c r="L2780" s="79"/>
      <c r="M2780" s="81"/>
      <c r="N2780" s="29">
        <v>0</v>
      </c>
      <c r="O2780" s="30" t="str">
        <f>IF(G2780&lt;=$N$2,"",IF(F2780=[3]Pav.tvarkyklė!$B$13,"",IF(ISBLANK(R2780),"X","")))</f>
        <v/>
      </c>
      <c r="P2780" s="91"/>
      <c r="Q2780" s="63"/>
      <c r="R2780" s="63"/>
      <c r="S2780" s="63"/>
      <c r="T2780" s="63"/>
      <c r="U2780" s="34" t="str">
        <f>IFERROR(INDEX('[3]5.Grup_T'!$G$4:$G$22,MATCH('6.Turtas'!E2780,'[3]5.Grup_T'!$E$4:$E$22,0)),"0")</f>
        <v>0</v>
      </c>
      <c r="V2780" s="35">
        <f t="shared" si="605"/>
        <v>0</v>
      </c>
      <c r="W2780" s="35">
        <f>IF(NOT(ISBLANK(H2780)),(12-DATEDIF(H2780,'[3]1.Pradzia'!$D$13,"m")),0)</f>
        <v>0</v>
      </c>
      <c r="X2780" s="35">
        <f t="shared" si="606"/>
        <v>0</v>
      </c>
      <c r="Y2780" s="35">
        <f t="shared" si="602"/>
        <v>0</v>
      </c>
      <c r="Z2780" s="35">
        <f t="shared" si="614"/>
        <v>0</v>
      </c>
      <c r="AA2780" s="36">
        <f t="shared" si="607"/>
        <v>0</v>
      </c>
      <c r="AB2780" s="36">
        <f t="shared" si="608"/>
        <v>0</v>
      </c>
      <c r="AC2780" s="37">
        <f t="shared" si="609"/>
        <v>0</v>
      </c>
      <c r="AD2780" s="35">
        <f>IF(OR(YEAR(G2780)&lt;2019,O2780="X"),0,IF(ISBLANK(H2780),DATEDIF(G2780,'[3]1.Pradzia'!$D$13,"M"),DATEDIF(G2780,H2780,"m")))</f>
        <v>0</v>
      </c>
      <c r="AE2780" s="37">
        <f>IF(E2780='[3]5.Grup_T'!$E$20,0,IF(AD2780&lt;&gt;0,M2780/V2780*MIN(12,AD2780),0))</f>
        <v>0</v>
      </c>
      <c r="AF2780" s="37">
        <f t="shared" si="610"/>
        <v>0</v>
      </c>
      <c r="AG2780" s="37">
        <f t="shared" si="611"/>
        <v>0</v>
      </c>
      <c r="AH2780" s="37">
        <f t="shared" si="612"/>
        <v>0</v>
      </c>
      <c r="AI2780" s="35" t="str">
        <f t="shared" si="613"/>
        <v>Nusidėvėjęs</v>
      </c>
      <c r="AJ2780" s="38" t="str">
        <f>IF(AND(F2780&lt;&gt;[3]Pav.tvarkyklė!$B$12,F2780&lt;&gt;[3]Pav.tvarkyklė!$B$13),"GVTNT","X")</f>
        <v>GVTNT</v>
      </c>
      <c r="AK2780" s="39">
        <f t="shared" si="615"/>
        <v>0</v>
      </c>
      <c r="AL2780" s="41"/>
      <c r="AM2780" s="41"/>
      <c r="AN2780" s="41">
        <f t="shared" si="603"/>
        <v>1900</v>
      </c>
      <c r="AO2780" s="41"/>
      <c r="AP2780" s="41"/>
      <c r="AQ2780" s="41"/>
      <c r="AR2780" s="42"/>
      <c r="AS2780" s="42"/>
      <c r="AU2780" s="43">
        <f t="shared" si="604"/>
        <v>0</v>
      </c>
    </row>
    <row r="2781" spans="1:47" ht="15" customHeight="1" x14ac:dyDescent="0.25">
      <c r="A2781" s="11"/>
      <c r="B2781" s="19">
        <v>2950</v>
      </c>
      <c r="C2781" s="74"/>
      <c r="D2781" s="77"/>
      <c r="E2781" s="75"/>
      <c r="F2781" s="78"/>
      <c r="G2781" s="80"/>
      <c r="H2781" s="49"/>
      <c r="I2781" s="79"/>
      <c r="J2781" s="27"/>
      <c r="K2781" s="27"/>
      <c r="L2781" s="79"/>
      <c r="M2781" s="81"/>
      <c r="N2781" s="29">
        <v>0</v>
      </c>
      <c r="O2781" s="30" t="str">
        <f>IF(G2781&lt;=$N$2,"",IF(F2781=[3]Pav.tvarkyklė!$B$13,"",IF(ISBLANK(R2781),"X","")))</f>
        <v/>
      </c>
      <c r="P2781" s="91"/>
      <c r="Q2781" s="63"/>
      <c r="R2781" s="63"/>
      <c r="S2781" s="63"/>
      <c r="T2781" s="63"/>
      <c r="U2781" s="34" t="str">
        <f>IFERROR(INDEX('[3]5.Grup_T'!$G$4:$G$22,MATCH('6.Turtas'!E2781,'[3]5.Grup_T'!$E$4:$E$22,0)),"0")</f>
        <v>0</v>
      </c>
      <c r="V2781" s="35">
        <f t="shared" si="605"/>
        <v>0</v>
      </c>
      <c r="W2781" s="35">
        <f>IF(NOT(ISBLANK(H2781)),(12-DATEDIF(H2781,'[3]1.Pradzia'!$D$13,"m")),0)</f>
        <v>0</v>
      </c>
      <c r="X2781" s="35">
        <f t="shared" si="606"/>
        <v>0</v>
      </c>
      <c r="Y2781" s="35">
        <f t="shared" si="602"/>
        <v>0</v>
      </c>
      <c r="Z2781" s="35">
        <f t="shared" si="614"/>
        <v>0</v>
      </c>
      <c r="AA2781" s="36">
        <f t="shared" si="607"/>
        <v>0</v>
      </c>
      <c r="AB2781" s="36">
        <f t="shared" si="608"/>
        <v>0</v>
      </c>
      <c r="AC2781" s="37">
        <f t="shared" si="609"/>
        <v>0</v>
      </c>
      <c r="AD2781" s="35">
        <f>IF(OR(YEAR(G2781)&lt;2019,O2781="X"),0,IF(ISBLANK(H2781),DATEDIF(G2781,'[3]1.Pradzia'!$D$13,"M"),DATEDIF(G2781,H2781,"m")))</f>
        <v>0</v>
      </c>
      <c r="AE2781" s="37">
        <f>IF(E2781='[3]5.Grup_T'!$E$20,0,IF(AD2781&lt;&gt;0,M2781/V2781*MIN(12,AD2781),0))</f>
        <v>0</v>
      </c>
      <c r="AF2781" s="37">
        <f t="shared" si="610"/>
        <v>0</v>
      </c>
      <c r="AG2781" s="37">
        <f t="shared" si="611"/>
        <v>0</v>
      </c>
      <c r="AH2781" s="37">
        <f t="shared" si="612"/>
        <v>0</v>
      </c>
      <c r="AI2781" s="35" t="str">
        <f t="shared" si="613"/>
        <v>Nusidėvėjęs</v>
      </c>
      <c r="AJ2781" s="38" t="str">
        <f>IF(AND(F2781&lt;&gt;[3]Pav.tvarkyklė!$B$12,F2781&lt;&gt;[3]Pav.tvarkyklė!$B$13),"GVTNT","X")</f>
        <v>GVTNT</v>
      </c>
      <c r="AK2781" s="39">
        <f t="shared" si="615"/>
        <v>0</v>
      </c>
      <c r="AL2781" s="41"/>
      <c r="AM2781" s="41"/>
      <c r="AN2781" s="41">
        <f t="shared" si="603"/>
        <v>1900</v>
      </c>
      <c r="AO2781" s="41"/>
      <c r="AP2781" s="41"/>
      <c r="AQ2781" s="41"/>
      <c r="AR2781" s="42"/>
      <c r="AS2781" s="42"/>
      <c r="AU2781" s="43">
        <f t="shared" si="604"/>
        <v>0</v>
      </c>
    </row>
    <row r="2782" spans="1:47" ht="15" customHeight="1" x14ac:dyDescent="0.25">
      <c r="A2782" s="11"/>
      <c r="B2782" s="19">
        <v>2951</v>
      </c>
      <c r="C2782" s="74"/>
      <c r="D2782" s="77"/>
      <c r="E2782" s="75"/>
      <c r="F2782" s="78"/>
      <c r="G2782" s="80"/>
      <c r="H2782" s="49"/>
      <c r="I2782" s="79"/>
      <c r="J2782" s="27"/>
      <c r="K2782" s="27"/>
      <c r="L2782" s="79"/>
      <c r="M2782" s="81"/>
      <c r="N2782" s="29">
        <v>0</v>
      </c>
      <c r="O2782" s="30" t="str">
        <f>IF(G2782&lt;=$N$2,"",IF(F2782=[3]Pav.tvarkyklė!$B$13,"",IF(ISBLANK(R2782),"X","")))</f>
        <v/>
      </c>
      <c r="P2782" s="91"/>
      <c r="Q2782" s="63"/>
      <c r="R2782" s="63"/>
      <c r="S2782" s="63"/>
      <c r="T2782" s="63"/>
      <c r="U2782" s="34" t="str">
        <f>IFERROR(INDEX('[3]5.Grup_T'!$G$4:$G$22,MATCH('6.Turtas'!E2782,'[3]5.Grup_T'!$E$4:$E$22,0)),"0")</f>
        <v>0</v>
      </c>
      <c r="V2782" s="35">
        <f t="shared" si="605"/>
        <v>0</v>
      </c>
      <c r="W2782" s="35">
        <f>IF(NOT(ISBLANK(H2782)),(12-DATEDIF(H2782,'[3]1.Pradzia'!$D$13,"m")),0)</f>
        <v>0</v>
      </c>
      <c r="X2782" s="35">
        <f t="shared" si="606"/>
        <v>0</v>
      </c>
      <c r="Y2782" s="35">
        <f t="shared" si="602"/>
        <v>0</v>
      </c>
      <c r="Z2782" s="35">
        <f t="shared" si="614"/>
        <v>0</v>
      </c>
      <c r="AA2782" s="36">
        <f t="shared" si="607"/>
        <v>0</v>
      </c>
      <c r="AB2782" s="36">
        <f t="shared" si="608"/>
        <v>0</v>
      </c>
      <c r="AC2782" s="37">
        <f t="shared" si="609"/>
        <v>0</v>
      </c>
      <c r="AD2782" s="35">
        <f>IF(OR(YEAR(G2782)&lt;2019,O2782="X"),0,IF(ISBLANK(H2782),DATEDIF(G2782,'[3]1.Pradzia'!$D$13,"M"),DATEDIF(G2782,H2782,"m")))</f>
        <v>0</v>
      </c>
      <c r="AE2782" s="37">
        <f>IF(E2782='[3]5.Grup_T'!$E$20,0,IF(AD2782&lt;&gt;0,M2782/V2782*MIN(12,AD2782),0))</f>
        <v>0</v>
      </c>
      <c r="AF2782" s="37">
        <f t="shared" si="610"/>
        <v>0</v>
      </c>
      <c r="AG2782" s="37">
        <f t="shared" si="611"/>
        <v>0</v>
      </c>
      <c r="AH2782" s="37">
        <f t="shared" si="612"/>
        <v>0</v>
      </c>
      <c r="AI2782" s="35" t="str">
        <f t="shared" si="613"/>
        <v>Nusidėvėjęs</v>
      </c>
      <c r="AJ2782" s="38" t="str">
        <f>IF(AND(F2782&lt;&gt;[3]Pav.tvarkyklė!$B$12,F2782&lt;&gt;[3]Pav.tvarkyklė!$B$13),"GVTNT","X")</f>
        <v>GVTNT</v>
      </c>
      <c r="AK2782" s="39">
        <f t="shared" si="615"/>
        <v>0</v>
      </c>
      <c r="AL2782" s="41"/>
      <c r="AM2782" s="41"/>
      <c r="AN2782" s="41">
        <f t="shared" si="603"/>
        <v>1900</v>
      </c>
      <c r="AO2782" s="41"/>
      <c r="AP2782" s="41"/>
      <c r="AQ2782" s="41"/>
      <c r="AR2782" s="42"/>
      <c r="AS2782" s="42"/>
      <c r="AU2782" s="43">
        <f t="shared" si="604"/>
        <v>0</v>
      </c>
    </row>
    <row r="2783" spans="1:47" ht="15" customHeight="1" x14ac:dyDescent="0.25">
      <c r="A2783" s="11"/>
      <c r="B2783" s="19">
        <v>2952</v>
      </c>
      <c r="C2783" s="74"/>
      <c r="D2783" s="77"/>
      <c r="E2783" s="75"/>
      <c r="F2783" s="78"/>
      <c r="G2783" s="80"/>
      <c r="H2783" s="49"/>
      <c r="I2783" s="79"/>
      <c r="J2783" s="27"/>
      <c r="K2783" s="27"/>
      <c r="L2783" s="79"/>
      <c r="M2783" s="81"/>
      <c r="N2783" s="29">
        <v>0</v>
      </c>
      <c r="O2783" s="30" t="str">
        <f>IF(G2783&lt;=$N$2,"",IF(F2783=[3]Pav.tvarkyklė!$B$13,"",IF(ISBLANK(R2783),"X","")))</f>
        <v/>
      </c>
      <c r="P2783" s="91"/>
      <c r="Q2783" s="63"/>
      <c r="R2783" s="63"/>
      <c r="S2783" s="63"/>
      <c r="T2783" s="63"/>
      <c r="U2783" s="34" t="str">
        <f>IFERROR(INDEX('[3]5.Grup_T'!$G$4:$G$22,MATCH('6.Turtas'!E2783,'[3]5.Grup_T'!$E$4:$E$22,0)),"0")</f>
        <v>0</v>
      </c>
      <c r="V2783" s="35">
        <f t="shared" si="605"/>
        <v>0</v>
      </c>
      <c r="W2783" s="35">
        <f>IF(NOT(ISBLANK(H2783)),(12-DATEDIF(H2783,'[3]1.Pradzia'!$D$13,"m")),0)</f>
        <v>0</v>
      </c>
      <c r="X2783" s="35">
        <f t="shared" si="606"/>
        <v>0</v>
      </c>
      <c r="Y2783" s="35">
        <f t="shared" si="602"/>
        <v>0</v>
      </c>
      <c r="Z2783" s="35">
        <f t="shared" si="614"/>
        <v>0</v>
      </c>
      <c r="AA2783" s="36">
        <f t="shared" si="607"/>
        <v>0</v>
      </c>
      <c r="AB2783" s="36">
        <f t="shared" si="608"/>
        <v>0</v>
      </c>
      <c r="AC2783" s="37">
        <f t="shared" si="609"/>
        <v>0</v>
      </c>
      <c r="AD2783" s="35">
        <f>IF(OR(YEAR(G2783)&lt;2019,O2783="X"),0,IF(ISBLANK(H2783),DATEDIF(G2783,'[3]1.Pradzia'!$D$13,"M"),DATEDIF(G2783,H2783,"m")))</f>
        <v>0</v>
      </c>
      <c r="AE2783" s="37">
        <f>IF(E2783='[3]5.Grup_T'!$E$20,0,IF(AD2783&lt;&gt;0,M2783/V2783*MIN(12,AD2783),0))</f>
        <v>0</v>
      </c>
      <c r="AF2783" s="37">
        <f t="shared" si="610"/>
        <v>0</v>
      </c>
      <c r="AG2783" s="37">
        <f t="shared" si="611"/>
        <v>0</v>
      </c>
      <c r="AH2783" s="37">
        <f t="shared" si="612"/>
        <v>0</v>
      </c>
      <c r="AI2783" s="35" t="str">
        <f t="shared" si="613"/>
        <v>Nusidėvėjęs</v>
      </c>
      <c r="AJ2783" s="38" t="str">
        <f>IF(AND(F2783&lt;&gt;[3]Pav.tvarkyklė!$B$12,F2783&lt;&gt;[3]Pav.tvarkyklė!$B$13),"GVTNT","X")</f>
        <v>GVTNT</v>
      </c>
      <c r="AK2783" s="39">
        <f t="shared" si="615"/>
        <v>0</v>
      </c>
      <c r="AL2783" s="41"/>
      <c r="AM2783" s="41"/>
      <c r="AN2783" s="41">
        <f t="shared" si="603"/>
        <v>1900</v>
      </c>
      <c r="AO2783" s="41"/>
      <c r="AP2783" s="41"/>
      <c r="AQ2783" s="41"/>
      <c r="AR2783" s="42"/>
      <c r="AS2783" s="42"/>
      <c r="AU2783" s="43">
        <f t="shared" si="604"/>
        <v>0</v>
      </c>
    </row>
    <row r="2784" spans="1:47" ht="15" customHeight="1" x14ac:dyDescent="0.25">
      <c r="A2784" s="11"/>
      <c r="B2784" s="19">
        <v>2953</v>
      </c>
      <c r="C2784" s="74"/>
      <c r="D2784" s="77"/>
      <c r="E2784" s="75"/>
      <c r="F2784" s="78"/>
      <c r="G2784" s="80"/>
      <c r="H2784" s="49"/>
      <c r="I2784" s="79"/>
      <c r="J2784" s="27"/>
      <c r="K2784" s="27"/>
      <c r="L2784" s="79"/>
      <c r="M2784" s="81"/>
      <c r="N2784" s="29">
        <v>0</v>
      </c>
      <c r="O2784" s="30" t="str">
        <f>IF(G2784&lt;=$N$2,"",IF(F2784=[3]Pav.tvarkyklė!$B$13,"",IF(ISBLANK(R2784),"X","")))</f>
        <v/>
      </c>
      <c r="P2784" s="91"/>
      <c r="Q2784" s="63"/>
      <c r="R2784" s="63"/>
      <c r="S2784" s="63"/>
      <c r="T2784" s="63"/>
      <c r="U2784" s="34" t="str">
        <f>IFERROR(INDEX('[3]5.Grup_T'!$G$4:$G$22,MATCH('6.Turtas'!E2784,'[3]5.Grup_T'!$E$4:$E$22,0)),"0")</f>
        <v>0</v>
      </c>
      <c r="V2784" s="35">
        <f t="shared" si="605"/>
        <v>0</v>
      </c>
      <c r="W2784" s="35">
        <f>IF(NOT(ISBLANK(H2784)),(12-DATEDIF(H2784,'[3]1.Pradzia'!$D$13,"m")),0)</f>
        <v>0</v>
      </c>
      <c r="X2784" s="35">
        <f t="shared" si="606"/>
        <v>0</v>
      </c>
      <c r="Y2784" s="35">
        <f t="shared" si="602"/>
        <v>0</v>
      </c>
      <c r="Z2784" s="35">
        <f t="shared" si="614"/>
        <v>0</v>
      </c>
      <c r="AA2784" s="36">
        <f t="shared" si="607"/>
        <v>0</v>
      </c>
      <c r="AB2784" s="36">
        <f t="shared" si="608"/>
        <v>0</v>
      </c>
      <c r="AC2784" s="37">
        <f t="shared" si="609"/>
        <v>0</v>
      </c>
      <c r="AD2784" s="35">
        <f>IF(OR(YEAR(G2784)&lt;2019,O2784="X"),0,IF(ISBLANK(H2784),DATEDIF(G2784,'[3]1.Pradzia'!$D$13,"M"),DATEDIF(G2784,H2784,"m")))</f>
        <v>0</v>
      </c>
      <c r="AE2784" s="37">
        <f>IF(E2784='[3]5.Grup_T'!$E$20,0,IF(AD2784&lt;&gt;0,M2784/V2784*MIN(12,AD2784),0))</f>
        <v>0</v>
      </c>
      <c r="AF2784" s="37">
        <f t="shared" si="610"/>
        <v>0</v>
      </c>
      <c r="AG2784" s="37">
        <f t="shared" si="611"/>
        <v>0</v>
      </c>
      <c r="AH2784" s="37">
        <f t="shared" si="612"/>
        <v>0</v>
      </c>
      <c r="AI2784" s="35" t="str">
        <f t="shared" si="613"/>
        <v>Nusidėvėjęs</v>
      </c>
      <c r="AJ2784" s="38" t="str">
        <f>IF(AND(F2784&lt;&gt;[3]Pav.tvarkyklė!$B$12,F2784&lt;&gt;[3]Pav.tvarkyklė!$B$13),"GVTNT","X")</f>
        <v>GVTNT</v>
      </c>
      <c r="AK2784" s="39">
        <f t="shared" si="615"/>
        <v>0</v>
      </c>
      <c r="AL2784" s="41"/>
      <c r="AM2784" s="41"/>
      <c r="AN2784" s="41">
        <f t="shared" si="603"/>
        <v>1900</v>
      </c>
      <c r="AO2784" s="41"/>
      <c r="AP2784" s="41"/>
      <c r="AQ2784" s="41"/>
      <c r="AR2784" s="42"/>
      <c r="AS2784" s="42"/>
      <c r="AU2784" s="43">
        <f t="shared" si="604"/>
        <v>0</v>
      </c>
    </row>
    <row r="2785" spans="1:47" ht="15" customHeight="1" x14ac:dyDescent="0.25">
      <c r="A2785" s="11"/>
      <c r="B2785" s="19">
        <v>2954</v>
      </c>
      <c r="C2785" s="74"/>
      <c r="D2785" s="77"/>
      <c r="E2785" s="75"/>
      <c r="F2785" s="78"/>
      <c r="G2785" s="80"/>
      <c r="H2785" s="49"/>
      <c r="I2785" s="79"/>
      <c r="J2785" s="27"/>
      <c r="K2785" s="27"/>
      <c r="L2785" s="79"/>
      <c r="M2785" s="81"/>
      <c r="N2785" s="29">
        <v>0</v>
      </c>
      <c r="O2785" s="30" t="str">
        <f>IF(G2785&lt;=$N$2,"",IF(F2785=[3]Pav.tvarkyklė!$B$13,"",IF(ISBLANK(R2785),"X","")))</f>
        <v/>
      </c>
      <c r="P2785" s="91"/>
      <c r="Q2785" s="63"/>
      <c r="R2785" s="63"/>
      <c r="S2785" s="63"/>
      <c r="T2785" s="63"/>
      <c r="U2785" s="34" t="str">
        <f>IFERROR(INDEX('[3]5.Grup_T'!$G$4:$G$22,MATCH('6.Turtas'!E2785,'[3]5.Grup_T'!$E$4:$E$22,0)),"0")</f>
        <v>0</v>
      </c>
      <c r="V2785" s="35">
        <f t="shared" si="605"/>
        <v>0</v>
      </c>
      <c r="W2785" s="35">
        <f>IF(NOT(ISBLANK(H2785)),(12-DATEDIF(H2785,'[3]1.Pradzia'!$D$13,"m")),0)</f>
        <v>0</v>
      </c>
      <c r="X2785" s="35">
        <f t="shared" si="606"/>
        <v>0</v>
      </c>
      <c r="Y2785" s="35">
        <f t="shared" si="602"/>
        <v>0</v>
      </c>
      <c r="Z2785" s="35">
        <f t="shared" si="614"/>
        <v>0</v>
      </c>
      <c r="AA2785" s="36">
        <f t="shared" si="607"/>
        <v>0</v>
      </c>
      <c r="AB2785" s="36">
        <f t="shared" si="608"/>
        <v>0</v>
      </c>
      <c r="AC2785" s="37">
        <f t="shared" si="609"/>
        <v>0</v>
      </c>
      <c r="AD2785" s="35">
        <f>IF(OR(YEAR(G2785)&lt;2019,O2785="X"),0,IF(ISBLANK(H2785),DATEDIF(G2785,'[3]1.Pradzia'!$D$13,"M"),DATEDIF(G2785,H2785,"m")))</f>
        <v>0</v>
      </c>
      <c r="AE2785" s="37">
        <f>IF(E2785='[3]5.Grup_T'!$E$20,0,IF(AD2785&lt;&gt;0,M2785/V2785*MIN(12,AD2785),0))</f>
        <v>0</v>
      </c>
      <c r="AF2785" s="37">
        <f t="shared" si="610"/>
        <v>0</v>
      </c>
      <c r="AG2785" s="37">
        <f t="shared" si="611"/>
        <v>0</v>
      </c>
      <c r="AH2785" s="37">
        <f t="shared" si="612"/>
        <v>0</v>
      </c>
      <c r="AI2785" s="35" t="str">
        <f t="shared" si="613"/>
        <v>Nusidėvėjęs</v>
      </c>
      <c r="AJ2785" s="38" t="str">
        <f>IF(AND(F2785&lt;&gt;[3]Pav.tvarkyklė!$B$12,F2785&lt;&gt;[3]Pav.tvarkyklė!$B$13),"GVTNT","X")</f>
        <v>GVTNT</v>
      </c>
      <c r="AK2785" s="39">
        <f t="shared" si="615"/>
        <v>0</v>
      </c>
      <c r="AL2785" s="41"/>
      <c r="AM2785" s="41"/>
      <c r="AN2785" s="41">
        <f t="shared" si="603"/>
        <v>1900</v>
      </c>
      <c r="AO2785" s="41"/>
      <c r="AP2785" s="41"/>
      <c r="AQ2785" s="41"/>
      <c r="AR2785" s="42"/>
      <c r="AS2785" s="42"/>
      <c r="AU2785" s="43">
        <f t="shared" si="604"/>
        <v>0</v>
      </c>
    </row>
    <row r="2786" spans="1:47" ht="15" customHeight="1" x14ac:dyDescent="0.25">
      <c r="A2786" s="11"/>
      <c r="B2786" s="19">
        <v>2955</v>
      </c>
      <c r="C2786" s="74"/>
      <c r="D2786" s="77"/>
      <c r="E2786" s="75"/>
      <c r="F2786" s="78"/>
      <c r="G2786" s="80"/>
      <c r="H2786" s="49"/>
      <c r="I2786" s="79"/>
      <c r="J2786" s="27"/>
      <c r="K2786" s="27"/>
      <c r="L2786" s="79"/>
      <c r="M2786" s="81"/>
      <c r="N2786" s="29">
        <v>0</v>
      </c>
      <c r="O2786" s="30" t="str">
        <f>IF(G2786&lt;=$N$2,"",IF(F2786=[3]Pav.tvarkyklė!$B$13,"",IF(ISBLANK(R2786),"X","")))</f>
        <v/>
      </c>
      <c r="P2786" s="91"/>
      <c r="Q2786" s="63"/>
      <c r="R2786" s="63"/>
      <c r="S2786" s="63"/>
      <c r="T2786" s="63"/>
      <c r="U2786" s="34" t="str">
        <f>IFERROR(INDEX('[3]5.Grup_T'!$G$4:$G$22,MATCH('6.Turtas'!E2786,'[3]5.Grup_T'!$E$4:$E$22,0)),"0")</f>
        <v>0</v>
      </c>
      <c r="V2786" s="35">
        <f t="shared" si="605"/>
        <v>0</v>
      </c>
      <c r="W2786" s="35">
        <f>IF(NOT(ISBLANK(H2786)),(12-DATEDIF(H2786,'[3]1.Pradzia'!$D$13,"m")),0)</f>
        <v>0</v>
      </c>
      <c r="X2786" s="35">
        <f t="shared" si="606"/>
        <v>0</v>
      </c>
      <c r="Y2786" s="35">
        <f t="shared" si="602"/>
        <v>0</v>
      </c>
      <c r="Z2786" s="35">
        <f t="shared" si="614"/>
        <v>0</v>
      </c>
      <c r="AA2786" s="36">
        <f t="shared" si="607"/>
        <v>0</v>
      </c>
      <c r="AB2786" s="36">
        <f t="shared" si="608"/>
        <v>0</v>
      </c>
      <c r="AC2786" s="37">
        <f t="shared" si="609"/>
        <v>0</v>
      </c>
      <c r="AD2786" s="35">
        <f>IF(OR(YEAR(G2786)&lt;2019,O2786="X"),0,IF(ISBLANK(H2786),DATEDIF(G2786,'[3]1.Pradzia'!$D$13,"M"),DATEDIF(G2786,H2786,"m")))</f>
        <v>0</v>
      </c>
      <c r="AE2786" s="37">
        <f>IF(E2786='[3]5.Grup_T'!$E$20,0,IF(AD2786&lt;&gt;0,M2786/V2786*MIN(12,AD2786),0))</f>
        <v>0</v>
      </c>
      <c r="AF2786" s="37">
        <f t="shared" si="610"/>
        <v>0</v>
      </c>
      <c r="AG2786" s="37">
        <f t="shared" si="611"/>
        <v>0</v>
      </c>
      <c r="AH2786" s="37">
        <f t="shared" si="612"/>
        <v>0</v>
      </c>
      <c r="AI2786" s="35" t="str">
        <f t="shared" si="613"/>
        <v>Nusidėvėjęs</v>
      </c>
      <c r="AJ2786" s="38" t="str">
        <f>IF(AND(F2786&lt;&gt;[3]Pav.tvarkyklė!$B$12,F2786&lt;&gt;[3]Pav.tvarkyklė!$B$13),"GVTNT","X")</f>
        <v>GVTNT</v>
      </c>
      <c r="AK2786" s="39">
        <f t="shared" si="615"/>
        <v>0</v>
      </c>
      <c r="AL2786" s="41"/>
      <c r="AM2786" s="41"/>
      <c r="AN2786" s="41">
        <f t="shared" si="603"/>
        <v>1900</v>
      </c>
      <c r="AO2786" s="41"/>
      <c r="AP2786" s="41"/>
      <c r="AQ2786" s="41"/>
      <c r="AR2786" s="42"/>
      <c r="AS2786" s="42"/>
      <c r="AU2786" s="43">
        <f t="shared" si="604"/>
        <v>0</v>
      </c>
    </row>
    <row r="2787" spans="1:47" ht="15" customHeight="1" x14ac:dyDescent="0.25">
      <c r="A2787" s="11"/>
      <c r="B2787" s="19">
        <v>2956</v>
      </c>
      <c r="C2787" s="74"/>
      <c r="D2787" s="77"/>
      <c r="E2787" s="75"/>
      <c r="F2787" s="78"/>
      <c r="G2787" s="80"/>
      <c r="H2787" s="49"/>
      <c r="I2787" s="79"/>
      <c r="J2787" s="27"/>
      <c r="K2787" s="27"/>
      <c r="L2787" s="79"/>
      <c r="M2787" s="81"/>
      <c r="N2787" s="29">
        <v>0</v>
      </c>
      <c r="O2787" s="30" t="str">
        <f>IF(G2787&lt;=$N$2,"",IF(F2787=[3]Pav.tvarkyklė!$B$13,"",IF(ISBLANK(R2787),"X","")))</f>
        <v/>
      </c>
      <c r="P2787" s="91"/>
      <c r="Q2787" s="63"/>
      <c r="R2787" s="63"/>
      <c r="S2787" s="63"/>
      <c r="T2787" s="63"/>
      <c r="U2787" s="34" t="str">
        <f>IFERROR(INDEX('[3]5.Grup_T'!$G$4:$G$22,MATCH('6.Turtas'!E2787,'[3]5.Grup_T'!$E$4:$E$22,0)),"0")</f>
        <v>0</v>
      </c>
      <c r="V2787" s="35">
        <f t="shared" si="605"/>
        <v>0</v>
      </c>
      <c r="W2787" s="35">
        <f>IF(NOT(ISBLANK(H2787)),(12-DATEDIF(H2787,'[3]1.Pradzia'!$D$13,"m")),0)</f>
        <v>0</v>
      </c>
      <c r="X2787" s="35">
        <f t="shared" si="606"/>
        <v>0</v>
      </c>
      <c r="Y2787" s="35">
        <f t="shared" si="602"/>
        <v>0</v>
      </c>
      <c r="Z2787" s="35">
        <f t="shared" si="614"/>
        <v>0</v>
      </c>
      <c r="AA2787" s="36">
        <f t="shared" si="607"/>
        <v>0</v>
      </c>
      <c r="AB2787" s="36">
        <f t="shared" si="608"/>
        <v>0</v>
      </c>
      <c r="AC2787" s="37">
        <f t="shared" si="609"/>
        <v>0</v>
      </c>
      <c r="AD2787" s="35">
        <f>IF(OR(YEAR(G2787)&lt;2019,O2787="X"),0,IF(ISBLANK(H2787),DATEDIF(G2787,'[3]1.Pradzia'!$D$13,"M"),DATEDIF(G2787,H2787,"m")))</f>
        <v>0</v>
      </c>
      <c r="AE2787" s="37">
        <f>IF(E2787='[3]5.Grup_T'!$E$20,0,IF(AD2787&lt;&gt;0,M2787/V2787*MIN(12,AD2787),0))</f>
        <v>0</v>
      </c>
      <c r="AF2787" s="37">
        <f t="shared" si="610"/>
        <v>0</v>
      </c>
      <c r="AG2787" s="37">
        <f t="shared" si="611"/>
        <v>0</v>
      </c>
      <c r="AH2787" s="37">
        <f t="shared" si="612"/>
        <v>0</v>
      </c>
      <c r="AI2787" s="35" t="str">
        <f t="shared" si="613"/>
        <v>Nusidėvėjęs</v>
      </c>
      <c r="AJ2787" s="38" t="str">
        <f>IF(AND(F2787&lt;&gt;[3]Pav.tvarkyklė!$B$12,F2787&lt;&gt;[3]Pav.tvarkyklė!$B$13),"GVTNT","X")</f>
        <v>GVTNT</v>
      </c>
      <c r="AK2787" s="39">
        <f t="shared" si="615"/>
        <v>0</v>
      </c>
      <c r="AL2787" s="41"/>
      <c r="AM2787" s="41"/>
      <c r="AN2787" s="41">
        <f t="shared" si="603"/>
        <v>1900</v>
      </c>
      <c r="AO2787" s="41"/>
      <c r="AP2787" s="41"/>
      <c r="AQ2787" s="41"/>
      <c r="AR2787" s="42"/>
      <c r="AS2787" s="42"/>
      <c r="AU2787" s="43">
        <f t="shared" si="604"/>
        <v>0</v>
      </c>
    </row>
    <row r="2788" spans="1:47" ht="15" customHeight="1" x14ac:dyDescent="0.25">
      <c r="A2788" s="11"/>
      <c r="B2788" s="19">
        <v>2957</v>
      </c>
      <c r="C2788" s="74"/>
      <c r="D2788" s="77"/>
      <c r="E2788" s="75"/>
      <c r="F2788" s="78"/>
      <c r="G2788" s="80"/>
      <c r="H2788" s="49"/>
      <c r="I2788" s="79"/>
      <c r="J2788" s="27"/>
      <c r="K2788" s="27"/>
      <c r="L2788" s="79"/>
      <c r="M2788" s="81"/>
      <c r="N2788" s="29">
        <v>0</v>
      </c>
      <c r="O2788" s="30" t="str">
        <f>IF(G2788&lt;=$N$2,"",IF(F2788=[3]Pav.tvarkyklė!$B$13,"",IF(ISBLANK(R2788),"X","")))</f>
        <v/>
      </c>
      <c r="P2788" s="91"/>
      <c r="Q2788" s="63"/>
      <c r="R2788" s="63"/>
      <c r="S2788" s="63"/>
      <c r="T2788" s="63"/>
      <c r="U2788" s="34" t="str">
        <f>IFERROR(INDEX('[3]5.Grup_T'!$G$4:$G$22,MATCH('6.Turtas'!E2788,'[3]5.Grup_T'!$E$4:$E$22,0)),"0")</f>
        <v>0</v>
      </c>
      <c r="V2788" s="35">
        <f t="shared" si="605"/>
        <v>0</v>
      </c>
      <c r="W2788" s="35">
        <f>IF(NOT(ISBLANK(H2788)),(12-DATEDIF(H2788,'[3]1.Pradzia'!$D$13,"m")),0)</f>
        <v>0</v>
      </c>
      <c r="X2788" s="35">
        <f t="shared" si="606"/>
        <v>0</v>
      </c>
      <c r="Y2788" s="35">
        <f t="shared" si="602"/>
        <v>0</v>
      </c>
      <c r="Z2788" s="35">
        <f t="shared" si="614"/>
        <v>0</v>
      </c>
      <c r="AA2788" s="36">
        <f t="shared" si="607"/>
        <v>0</v>
      </c>
      <c r="AB2788" s="36">
        <f t="shared" si="608"/>
        <v>0</v>
      </c>
      <c r="AC2788" s="37">
        <f t="shared" si="609"/>
        <v>0</v>
      </c>
      <c r="AD2788" s="35">
        <f>IF(OR(YEAR(G2788)&lt;2019,O2788="X"),0,IF(ISBLANK(H2788),DATEDIF(G2788,'[3]1.Pradzia'!$D$13,"M"),DATEDIF(G2788,H2788,"m")))</f>
        <v>0</v>
      </c>
      <c r="AE2788" s="37">
        <f>IF(E2788='[3]5.Grup_T'!$E$20,0,IF(AD2788&lt;&gt;0,M2788/V2788*MIN(12,AD2788),0))</f>
        <v>0</v>
      </c>
      <c r="AF2788" s="37">
        <f t="shared" si="610"/>
        <v>0</v>
      </c>
      <c r="AG2788" s="37">
        <f t="shared" si="611"/>
        <v>0</v>
      </c>
      <c r="AH2788" s="37">
        <f t="shared" si="612"/>
        <v>0</v>
      </c>
      <c r="AI2788" s="35" t="str">
        <f t="shared" si="613"/>
        <v>Nusidėvėjęs</v>
      </c>
      <c r="AJ2788" s="38" t="str">
        <f>IF(AND(F2788&lt;&gt;[3]Pav.tvarkyklė!$B$12,F2788&lt;&gt;[3]Pav.tvarkyklė!$B$13),"GVTNT","X")</f>
        <v>GVTNT</v>
      </c>
      <c r="AK2788" s="39">
        <f t="shared" si="615"/>
        <v>0</v>
      </c>
      <c r="AL2788" s="41"/>
      <c r="AM2788" s="41"/>
      <c r="AN2788" s="41">
        <f t="shared" si="603"/>
        <v>1900</v>
      </c>
      <c r="AO2788" s="41"/>
      <c r="AP2788" s="41"/>
      <c r="AQ2788" s="41"/>
      <c r="AR2788" s="42"/>
      <c r="AS2788" s="42"/>
      <c r="AU2788" s="43">
        <f t="shared" si="604"/>
        <v>0</v>
      </c>
    </row>
    <row r="2789" spans="1:47" ht="15" customHeight="1" x14ac:dyDescent="0.25">
      <c r="A2789" s="11"/>
      <c r="B2789" s="19">
        <v>2958</v>
      </c>
      <c r="C2789" s="74"/>
      <c r="D2789" s="77"/>
      <c r="E2789" s="75"/>
      <c r="F2789" s="78"/>
      <c r="G2789" s="80"/>
      <c r="H2789" s="49"/>
      <c r="I2789" s="79"/>
      <c r="J2789" s="27"/>
      <c r="K2789" s="27"/>
      <c r="L2789" s="79"/>
      <c r="M2789" s="81"/>
      <c r="N2789" s="29">
        <v>0</v>
      </c>
      <c r="O2789" s="30" t="str">
        <f>IF(G2789&lt;=$N$2,"",IF(F2789=[3]Pav.tvarkyklė!$B$13,"",IF(ISBLANK(R2789),"X","")))</f>
        <v/>
      </c>
      <c r="P2789" s="91"/>
      <c r="Q2789" s="63"/>
      <c r="R2789" s="63"/>
      <c r="S2789" s="63"/>
      <c r="T2789" s="63"/>
      <c r="U2789" s="34" t="str">
        <f>IFERROR(INDEX('[3]5.Grup_T'!$G$4:$G$22,MATCH('6.Turtas'!E2789,'[3]5.Grup_T'!$E$4:$E$22,0)),"0")</f>
        <v>0</v>
      </c>
      <c r="V2789" s="35">
        <f t="shared" si="605"/>
        <v>0</v>
      </c>
      <c r="W2789" s="35">
        <f>IF(NOT(ISBLANK(H2789)),(12-DATEDIF(H2789,'[3]1.Pradzia'!$D$13,"m")),0)</f>
        <v>0</v>
      </c>
      <c r="X2789" s="35">
        <f t="shared" si="606"/>
        <v>0</v>
      </c>
      <c r="Y2789" s="35">
        <f t="shared" si="602"/>
        <v>0</v>
      </c>
      <c r="Z2789" s="35">
        <f t="shared" si="614"/>
        <v>0</v>
      </c>
      <c r="AA2789" s="36">
        <f t="shared" si="607"/>
        <v>0</v>
      </c>
      <c r="AB2789" s="36">
        <f t="shared" si="608"/>
        <v>0</v>
      </c>
      <c r="AC2789" s="37">
        <f t="shared" si="609"/>
        <v>0</v>
      </c>
      <c r="AD2789" s="35">
        <f>IF(OR(YEAR(G2789)&lt;2019,O2789="X"),0,IF(ISBLANK(H2789),DATEDIF(G2789,'[3]1.Pradzia'!$D$13,"M"),DATEDIF(G2789,H2789,"m")))</f>
        <v>0</v>
      </c>
      <c r="AE2789" s="37">
        <f>IF(E2789='[3]5.Grup_T'!$E$20,0,IF(AD2789&lt;&gt;0,M2789/V2789*MIN(12,AD2789),0))</f>
        <v>0</v>
      </c>
      <c r="AF2789" s="37">
        <f t="shared" si="610"/>
        <v>0</v>
      </c>
      <c r="AG2789" s="37">
        <f t="shared" si="611"/>
        <v>0</v>
      </c>
      <c r="AH2789" s="37">
        <f t="shared" si="612"/>
        <v>0</v>
      </c>
      <c r="AI2789" s="35" t="str">
        <f t="shared" si="613"/>
        <v>Nusidėvėjęs</v>
      </c>
      <c r="AJ2789" s="38" t="str">
        <f>IF(AND(F2789&lt;&gt;[3]Pav.tvarkyklė!$B$12,F2789&lt;&gt;[3]Pav.tvarkyklė!$B$13),"GVTNT","X")</f>
        <v>GVTNT</v>
      </c>
      <c r="AK2789" s="39">
        <f t="shared" si="615"/>
        <v>0</v>
      </c>
      <c r="AL2789" s="41"/>
      <c r="AM2789" s="41"/>
      <c r="AN2789" s="41">
        <f t="shared" si="603"/>
        <v>1900</v>
      </c>
      <c r="AO2789" s="41"/>
      <c r="AP2789" s="41"/>
      <c r="AQ2789" s="41"/>
      <c r="AR2789" s="42"/>
      <c r="AS2789" s="42"/>
      <c r="AU2789" s="43">
        <f t="shared" si="604"/>
        <v>0</v>
      </c>
    </row>
    <row r="2790" spans="1:47" ht="15" customHeight="1" x14ac:dyDescent="0.25">
      <c r="A2790" s="11"/>
      <c r="B2790" s="19">
        <v>2959</v>
      </c>
      <c r="C2790" s="74"/>
      <c r="D2790" s="77"/>
      <c r="E2790" s="75"/>
      <c r="F2790" s="78"/>
      <c r="G2790" s="80"/>
      <c r="H2790" s="49"/>
      <c r="I2790" s="79"/>
      <c r="J2790" s="27"/>
      <c r="K2790" s="27"/>
      <c r="L2790" s="79"/>
      <c r="M2790" s="81"/>
      <c r="N2790" s="29">
        <v>0</v>
      </c>
      <c r="O2790" s="30" t="str">
        <f>IF(G2790&lt;=$N$2,"",IF(F2790=[3]Pav.tvarkyklė!$B$13,"",IF(ISBLANK(R2790),"X","")))</f>
        <v/>
      </c>
      <c r="P2790" s="91"/>
      <c r="Q2790" s="63"/>
      <c r="R2790" s="63"/>
      <c r="S2790" s="63"/>
      <c r="T2790" s="63"/>
      <c r="U2790" s="34" t="str">
        <f>IFERROR(INDEX('[3]5.Grup_T'!$G$4:$G$22,MATCH('6.Turtas'!E2790,'[3]5.Grup_T'!$E$4:$E$22,0)),"0")</f>
        <v>0</v>
      </c>
      <c r="V2790" s="35">
        <f t="shared" si="605"/>
        <v>0</v>
      </c>
      <c r="W2790" s="35">
        <f>IF(NOT(ISBLANK(H2790)),(12-DATEDIF(H2790,'[3]1.Pradzia'!$D$13,"m")),0)</f>
        <v>0</v>
      </c>
      <c r="X2790" s="35">
        <f t="shared" si="606"/>
        <v>0</v>
      </c>
      <c r="Y2790" s="35">
        <f t="shared" si="602"/>
        <v>0</v>
      </c>
      <c r="Z2790" s="35">
        <f t="shared" si="614"/>
        <v>0</v>
      </c>
      <c r="AA2790" s="36">
        <f t="shared" si="607"/>
        <v>0</v>
      </c>
      <c r="AB2790" s="36">
        <f t="shared" si="608"/>
        <v>0</v>
      </c>
      <c r="AC2790" s="37">
        <f t="shared" si="609"/>
        <v>0</v>
      </c>
      <c r="AD2790" s="35">
        <f>IF(OR(YEAR(G2790)&lt;2019,O2790="X"),0,IF(ISBLANK(H2790),DATEDIF(G2790,'[3]1.Pradzia'!$D$13,"M"),DATEDIF(G2790,H2790,"m")))</f>
        <v>0</v>
      </c>
      <c r="AE2790" s="37">
        <f>IF(E2790='[3]5.Grup_T'!$E$20,0,IF(AD2790&lt;&gt;0,M2790/V2790*MIN(12,AD2790),0))</f>
        <v>0</v>
      </c>
      <c r="AF2790" s="37">
        <f t="shared" si="610"/>
        <v>0</v>
      </c>
      <c r="AG2790" s="37">
        <f t="shared" si="611"/>
        <v>0</v>
      </c>
      <c r="AH2790" s="37">
        <f t="shared" si="612"/>
        <v>0</v>
      </c>
      <c r="AI2790" s="35" t="str">
        <f t="shared" si="613"/>
        <v>Nusidėvėjęs</v>
      </c>
      <c r="AJ2790" s="38" t="str">
        <f>IF(AND(F2790&lt;&gt;[3]Pav.tvarkyklė!$B$12,F2790&lt;&gt;[3]Pav.tvarkyklė!$B$13),"GVTNT","X")</f>
        <v>GVTNT</v>
      </c>
      <c r="AK2790" s="39">
        <f t="shared" si="615"/>
        <v>0</v>
      </c>
      <c r="AL2790" s="41"/>
      <c r="AM2790" s="41"/>
      <c r="AN2790" s="41">
        <f t="shared" si="603"/>
        <v>1900</v>
      </c>
      <c r="AO2790" s="41"/>
      <c r="AP2790" s="41"/>
      <c r="AQ2790" s="41"/>
      <c r="AR2790" s="42"/>
      <c r="AS2790" s="42"/>
      <c r="AU2790" s="43">
        <f t="shared" si="604"/>
        <v>0</v>
      </c>
    </row>
    <row r="2791" spans="1:47" ht="15" customHeight="1" x14ac:dyDescent="0.25">
      <c r="A2791" s="11"/>
      <c r="B2791" s="19">
        <v>2960</v>
      </c>
      <c r="C2791" s="74"/>
      <c r="D2791" s="77"/>
      <c r="E2791" s="78"/>
      <c r="F2791" s="78"/>
      <c r="G2791" s="80"/>
      <c r="H2791" s="49"/>
      <c r="I2791" s="79"/>
      <c r="J2791" s="27"/>
      <c r="K2791" s="27"/>
      <c r="L2791" s="79"/>
      <c r="M2791" s="81"/>
      <c r="N2791" s="29">
        <v>0</v>
      </c>
      <c r="O2791" s="30" t="str">
        <f>IF(G2791&lt;=$N$2,"",IF(F2791=[3]Pav.tvarkyklė!$B$13,"",IF(ISBLANK(R2791),"X","")))</f>
        <v/>
      </c>
      <c r="P2791" s="91"/>
      <c r="Q2791" s="63"/>
      <c r="R2791" s="63"/>
      <c r="S2791" s="63"/>
      <c r="T2791" s="63"/>
      <c r="U2791" s="34" t="str">
        <f>IFERROR(INDEX('[3]5.Grup_T'!$G$4:$G$22,MATCH('6.Turtas'!E2791,'[3]5.Grup_T'!$E$4:$E$22,0)),"0")</f>
        <v>0</v>
      </c>
      <c r="V2791" s="35">
        <f t="shared" si="605"/>
        <v>0</v>
      </c>
      <c r="W2791" s="35">
        <f>IF(NOT(ISBLANK(H2791)),(12-DATEDIF(H2791,'[3]1.Pradzia'!$D$13,"m")),0)</f>
        <v>0</v>
      </c>
      <c r="X2791" s="35">
        <f t="shared" si="606"/>
        <v>0</v>
      </c>
      <c r="Y2791" s="35">
        <f t="shared" si="602"/>
        <v>0</v>
      </c>
      <c r="Z2791" s="35">
        <f t="shared" si="614"/>
        <v>0</v>
      </c>
      <c r="AA2791" s="36">
        <f t="shared" si="607"/>
        <v>0</v>
      </c>
      <c r="AB2791" s="36">
        <f t="shared" si="608"/>
        <v>0</v>
      </c>
      <c r="AC2791" s="37">
        <f t="shared" si="609"/>
        <v>0</v>
      </c>
      <c r="AD2791" s="35">
        <f>IF(OR(YEAR(G2791)&lt;2019,O2791="X"),0,IF(ISBLANK(H2791),DATEDIF(G2791,'[3]1.Pradzia'!$D$13,"M"),DATEDIF(G2791,H2791,"m")))</f>
        <v>0</v>
      </c>
      <c r="AE2791" s="37">
        <f>IF(E2791='[3]5.Grup_T'!$E$20,0,IF(AD2791&lt;&gt;0,M2791/V2791*MIN(12,AD2791),0))</f>
        <v>0</v>
      </c>
      <c r="AF2791" s="37">
        <f t="shared" si="610"/>
        <v>0</v>
      </c>
      <c r="AG2791" s="37">
        <f t="shared" si="611"/>
        <v>0</v>
      </c>
      <c r="AH2791" s="37">
        <f t="shared" si="612"/>
        <v>0</v>
      </c>
      <c r="AI2791" s="35" t="str">
        <f t="shared" si="613"/>
        <v>Nusidėvėjęs</v>
      </c>
      <c r="AJ2791" s="38" t="str">
        <f>IF(AND(F2791&lt;&gt;[3]Pav.tvarkyklė!$B$12,F2791&lt;&gt;[3]Pav.tvarkyklė!$B$13),"GVTNT","X")</f>
        <v>GVTNT</v>
      </c>
      <c r="AK2791" s="39">
        <f t="shared" si="615"/>
        <v>0</v>
      </c>
      <c r="AL2791" s="41"/>
      <c r="AM2791" s="41"/>
      <c r="AN2791" s="41">
        <f t="shared" si="603"/>
        <v>1900</v>
      </c>
      <c r="AO2791" s="41"/>
      <c r="AP2791" s="41"/>
      <c r="AQ2791" s="41"/>
      <c r="AR2791" s="42"/>
      <c r="AS2791" s="42"/>
      <c r="AU2791" s="43">
        <f t="shared" si="604"/>
        <v>0</v>
      </c>
    </row>
    <row r="2792" spans="1:47" ht="15" customHeight="1" x14ac:dyDescent="0.25">
      <c r="A2792" s="11"/>
      <c r="B2792" s="19">
        <v>2961</v>
      </c>
      <c r="C2792" s="74"/>
      <c r="D2792" s="77"/>
      <c r="E2792" s="78"/>
      <c r="F2792" s="78"/>
      <c r="G2792" s="80"/>
      <c r="H2792" s="49"/>
      <c r="I2792" s="79"/>
      <c r="J2792" s="27"/>
      <c r="K2792" s="27"/>
      <c r="L2792" s="79"/>
      <c r="M2792" s="81"/>
      <c r="N2792" s="29">
        <v>0</v>
      </c>
      <c r="O2792" s="30" t="str">
        <f>IF(G2792&lt;=$N$2,"",IF(F2792=[3]Pav.tvarkyklė!$B$13,"",IF(ISBLANK(R2792),"X","")))</f>
        <v/>
      </c>
      <c r="P2792" s="91"/>
      <c r="Q2792" s="63"/>
      <c r="R2792" s="63"/>
      <c r="S2792" s="63"/>
      <c r="T2792" s="63"/>
      <c r="U2792" s="34" t="str">
        <f>IFERROR(INDEX('[3]5.Grup_T'!$G$4:$G$22,MATCH('6.Turtas'!E2792,'[3]5.Grup_T'!$E$4:$E$22,0)),"0")</f>
        <v>0</v>
      </c>
      <c r="V2792" s="35">
        <f t="shared" si="605"/>
        <v>0</v>
      </c>
      <c r="W2792" s="35">
        <f>IF(NOT(ISBLANK(H2792)),(12-DATEDIF(H2792,'[3]1.Pradzia'!$D$13,"m")),0)</f>
        <v>0</v>
      </c>
      <c r="X2792" s="35">
        <f t="shared" si="606"/>
        <v>0</v>
      </c>
      <c r="Y2792" s="35">
        <f t="shared" si="602"/>
        <v>0</v>
      </c>
      <c r="Z2792" s="35">
        <f t="shared" si="614"/>
        <v>0</v>
      </c>
      <c r="AA2792" s="36">
        <f t="shared" si="607"/>
        <v>0</v>
      </c>
      <c r="AB2792" s="36">
        <f t="shared" si="608"/>
        <v>0</v>
      </c>
      <c r="AC2792" s="37">
        <f t="shared" si="609"/>
        <v>0</v>
      </c>
      <c r="AD2792" s="35">
        <f>IF(OR(YEAR(G2792)&lt;2019,O2792="X"),0,IF(ISBLANK(H2792),DATEDIF(G2792,'[3]1.Pradzia'!$D$13,"M"),DATEDIF(G2792,H2792,"m")))</f>
        <v>0</v>
      </c>
      <c r="AE2792" s="37">
        <f>IF(E2792='[3]5.Grup_T'!$E$20,0,IF(AD2792&lt;&gt;0,M2792/V2792*MIN(12,AD2792),0))</f>
        <v>0</v>
      </c>
      <c r="AF2792" s="37">
        <f t="shared" si="610"/>
        <v>0</v>
      </c>
      <c r="AG2792" s="37">
        <f t="shared" si="611"/>
        <v>0</v>
      </c>
      <c r="AH2792" s="37">
        <f t="shared" si="612"/>
        <v>0</v>
      </c>
      <c r="AI2792" s="35" t="str">
        <f t="shared" si="613"/>
        <v>Nusidėvėjęs</v>
      </c>
      <c r="AJ2792" s="38" t="str">
        <f>IF(AND(F2792&lt;&gt;[3]Pav.tvarkyklė!$B$12,F2792&lt;&gt;[3]Pav.tvarkyklė!$B$13),"GVTNT","X")</f>
        <v>GVTNT</v>
      </c>
      <c r="AK2792" s="39">
        <f t="shared" si="615"/>
        <v>0</v>
      </c>
      <c r="AL2792" s="41"/>
      <c r="AM2792" s="41"/>
      <c r="AN2792" s="41">
        <f t="shared" si="603"/>
        <v>1900</v>
      </c>
      <c r="AO2792" s="41"/>
      <c r="AP2792" s="41"/>
      <c r="AQ2792" s="41"/>
      <c r="AR2792" s="42"/>
      <c r="AS2792" s="42"/>
      <c r="AU2792" s="43">
        <f t="shared" si="604"/>
        <v>0</v>
      </c>
    </row>
    <row r="2793" spans="1:47" ht="15" customHeight="1" x14ac:dyDescent="0.25">
      <c r="A2793" s="11"/>
      <c r="B2793" s="19">
        <v>2962</v>
      </c>
      <c r="C2793" s="74"/>
      <c r="D2793" s="77"/>
      <c r="E2793" s="78"/>
      <c r="F2793" s="78"/>
      <c r="G2793" s="80"/>
      <c r="H2793" s="49"/>
      <c r="I2793" s="79"/>
      <c r="J2793" s="27"/>
      <c r="K2793" s="27"/>
      <c r="L2793" s="79"/>
      <c r="M2793" s="81"/>
      <c r="N2793" s="29">
        <v>0</v>
      </c>
      <c r="O2793" s="30" t="str">
        <f>IF(G2793&lt;=$N$2,"",IF(F2793=[3]Pav.tvarkyklė!$B$13,"",IF(ISBLANK(R2793),"X","")))</f>
        <v/>
      </c>
      <c r="P2793" s="91"/>
      <c r="Q2793" s="63"/>
      <c r="R2793" s="63"/>
      <c r="S2793" s="63"/>
      <c r="T2793" s="63"/>
      <c r="U2793" s="34" t="str">
        <f>IFERROR(INDEX('[3]5.Grup_T'!$G$4:$G$22,MATCH('6.Turtas'!E2793,'[3]5.Grup_T'!$E$4:$E$22,0)),"0")</f>
        <v>0</v>
      </c>
      <c r="V2793" s="35">
        <f t="shared" si="605"/>
        <v>0</v>
      </c>
      <c r="W2793" s="35">
        <f>IF(NOT(ISBLANK(H2793)),(12-DATEDIF(H2793,'[3]1.Pradzia'!$D$13,"m")),0)</f>
        <v>0</v>
      </c>
      <c r="X2793" s="35">
        <f t="shared" si="606"/>
        <v>0</v>
      </c>
      <c r="Y2793" s="35">
        <f t="shared" si="602"/>
        <v>0</v>
      </c>
      <c r="Z2793" s="35">
        <f t="shared" si="614"/>
        <v>0</v>
      </c>
      <c r="AA2793" s="36">
        <f t="shared" si="607"/>
        <v>0</v>
      </c>
      <c r="AB2793" s="36">
        <f t="shared" si="608"/>
        <v>0</v>
      </c>
      <c r="AC2793" s="37">
        <f t="shared" si="609"/>
        <v>0</v>
      </c>
      <c r="AD2793" s="35">
        <f>IF(OR(YEAR(G2793)&lt;2019,O2793="X"),0,IF(ISBLANK(H2793),DATEDIF(G2793,'[3]1.Pradzia'!$D$13,"M"),DATEDIF(G2793,H2793,"m")))</f>
        <v>0</v>
      </c>
      <c r="AE2793" s="37">
        <f>IF(E2793='[3]5.Grup_T'!$E$20,0,IF(AD2793&lt;&gt;0,M2793/V2793*MIN(12,AD2793),0))</f>
        <v>0</v>
      </c>
      <c r="AF2793" s="37">
        <f t="shared" si="610"/>
        <v>0</v>
      </c>
      <c r="AG2793" s="37">
        <f t="shared" si="611"/>
        <v>0</v>
      </c>
      <c r="AH2793" s="37">
        <f t="shared" si="612"/>
        <v>0</v>
      </c>
      <c r="AI2793" s="35" t="str">
        <f t="shared" si="613"/>
        <v>Nusidėvėjęs</v>
      </c>
      <c r="AJ2793" s="38" t="str">
        <f>IF(AND(F2793&lt;&gt;[3]Pav.tvarkyklė!$B$12,F2793&lt;&gt;[3]Pav.tvarkyklė!$B$13),"GVTNT","X")</f>
        <v>GVTNT</v>
      </c>
      <c r="AK2793" s="39">
        <f t="shared" si="615"/>
        <v>0</v>
      </c>
      <c r="AL2793" s="41"/>
      <c r="AM2793" s="41"/>
      <c r="AN2793" s="41">
        <f t="shared" si="603"/>
        <v>1900</v>
      </c>
      <c r="AO2793" s="41"/>
      <c r="AP2793" s="41"/>
      <c r="AQ2793" s="41"/>
      <c r="AR2793" s="42"/>
      <c r="AS2793" s="42"/>
      <c r="AU2793" s="43">
        <f t="shared" si="604"/>
        <v>0</v>
      </c>
    </row>
    <row r="2794" spans="1:47" ht="15" customHeight="1" x14ac:dyDescent="0.25">
      <c r="A2794" s="11"/>
      <c r="B2794" s="19">
        <v>2963</v>
      </c>
      <c r="C2794" s="74"/>
      <c r="D2794" s="77"/>
      <c r="E2794" s="75"/>
      <c r="F2794" s="78"/>
      <c r="G2794" s="80"/>
      <c r="H2794" s="49"/>
      <c r="I2794" s="79"/>
      <c r="J2794" s="27"/>
      <c r="K2794" s="27"/>
      <c r="L2794" s="79"/>
      <c r="M2794" s="81"/>
      <c r="N2794" s="29">
        <v>0</v>
      </c>
      <c r="O2794" s="30" t="str">
        <f>IF(G2794&lt;=$N$2,"",IF(F2794=[3]Pav.tvarkyklė!$B$13,"",IF(ISBLANK(R2794),"X","")))</f>
        <v/>
      </c>
      <c r="P2794" s="91"/>
      <c r="Q2794" s="63"/>
      <c r="R2794" s="63"/>
      <c r="S2794" s="63"/>
      <c r="T2794" s="63"/>
      <c r="U2794" s="34" t="str">
        <f>IFERROR(INDEX('[3]5.Grup_T'!$G$4:$G$22,MATCH('6.Turtas'!E2794,'[3]5.Grup_T'!$E$4:$E$22,0)),"0")</f>
        <v>0</v>
      </c>
      <c r="V2794" s="35">
        <f t="shared" si="605"/>
        <v>0</v>
      </c>
      <c r="W2794" s="35">
        <f>IF(NOT(ISBLANK(H2794)),(12-DATEDIF(H2794,'[3]1.Pradzia'!$D$13,"m")),0)</f>
        <v>0</v>
      </c>
      <c r="X2794" s="35">
        <f t="shared" si="606"/>
        <v>0</v>
      </c>
      <c r="Y2794" s="35">
        <f t="shared" si="602"/>
        <v>0</v>
      </c>
      <c r="Z2794" s="35">
        <f t="shared" si="614"/>
        <v>0</v>
      </c>
      <c r="AA2794" s="36">
        <f t="shared" si="607"/>
        <v>0</v>
      </c>
      <c r="AB2794" s="36">
        <f t="shared" si="608"/>
        <v>0</v>
      </c>
      <c r="AC2794" s="37">
        <f t="shared" si="609"/>
        <v>0</v>
      </c>
      <c r="AD2794" s="35">
        <f>IF(OR(YEAR(G2794)&lt;2019,O2794="X"),0,IF(ISBLANK(H2794),DATEDIF(G2794,'[3]1.Pradzia'!$D$13,"M"),DATEDIF(G2794,H2794,"m")))</f>
        <v>0</v>
      </c>
      <c r="AE2794" s="37">
        <f>IF(E2794='[3]5.Grup_T'!$E$20,0,IF(AD2794&lt;&gt;0,M2794/V2794*MIN(12,AD2794),0))</f>
        <v>0</v>
      </c>
      <c r="AF2794" s="37">
        <f t="shared" si="610"/>
        <v>0</v>
      </c>
      <c r="AG2794" s="37">
        <f t="shared" si="611"/>
        <v>0</v>
      </c>
      <c r="AH2794" s="37">
        <f t="shared" si="612"/>
        <v>0</v>
      </c>
      <c r="AI2794" s="35" t="str">
        <f t="shared" si="613"/>
        <v>Nusidėvėjęs</v>
      </c>
      <c r="AJ2794" s="38" t="str">
        <f>IF(AND(F2794&lt;&gt;[3]Pav.tvarkyklė!$B$12,F2794&lt;&gt;[3]Pav.tvarkyklė!$B$13),"GVTNT","X")</f>
        <v>GVTNT</v>
      </c>
      <c r="AK2794" s="39">
        <f t="shared" si="615"/>
        <v>0</v>
      </c>
      <c r="AL2794" s="41"/>
      <c r="AM2794" s="41"/>
      <c r="AN2794" s="41">
        <f t="shared" si="603"/>
        <v>1900</v>
      </c>
      <c r="AO2794" s="41"/>
      <c r="AP2794" s="41"/>
      <c r="AQ2794" s="41"/>
      <c r="AR2794" s="42"/>
      <c r="AS2794" s="42"/>
      <c r="AU2794" s="43">
        <f t="shared" si="604"/>
        <v>0</v>
      </c>
    </row>
    <row r="2795" spans="1:47" ht="15" customHeight="1" x14ac:dyDescent="0.25">
      <c r="A2795" s="11"/>
      <c r="B2795" s="19">
        <v>2964</v>
      </c>
      <c r="C2795" s="74"/>
      <c r="D2795" s="77"/>
      <c r="E2795" s="75"/>
      <c r="F2795" s="78"/>
      <c r="G2795" s="80"/>
      <c r="H2795" s="49"/>
      <c r="I2795" s="79"/>
      <c r="J2795" s="27"/>
      <c r="K2795" s="27"/>
      <c r="L2795" s="79"/>
      <c r="M2795" s="81"/>
      <c r="N2795" s="29">
        <v>0</v>
      </c>
      <c r="O2795" s="30" t="str">
        <f>IF(G2795&lt;=$N$2,"",IF(F2795=[3]Pav.tvarkyklė!$B$13,"",IF(ISBLANK(R2795),"X","")))</f>
        <v/>
      </c>
      <c r="P2795" s="91"/>
      <c r="Q2795" s="63"/>
      <c r="R2795" s="63"/>
      <c r="S2795" s="63"/>
      <c r="T2795" s="63"/>
      <c r="U2795" s="34" t="str">
        <f>IFERROR(INDEX('[3]5.Grup_T'!$G$4:$G$22,MATCH('6.Turtas'!E2795,'[3]5.Grup_T'!$E$4:$E$22,0)),"0")</f>
        <v>0</v>
      </c>
      <c r="V2795" s="35">
        <f t="shared" si="605"/>
        <v>0</v>
      </c>
      <c r="W2795" s="35">
        <f>IF(NOT(ISBLANK(H2795)),(12-DATEDIF(H2795,'[3]1.Pradzia'!$D$13,"m")),0)</f>
        <v>0</v>
      </c>
      <c r="X2795" s="35">
        <f t="shared" si="606"/>
        <v>0</v>
      </c>
      <c r="Y2795" s="35">
        <f t="shared" si="602"/>
        <v>0</v>
      </c>
      <c r="Z2795" s="35">
        <f t="shared" si="614"/>
        <v>0</v>
      </c>
      <c r="AA2795" s="36">
        <f t="shared" si="607"/>
        <v>0</v>
      </c>
      <c r="AB2795" s="36">
        <f t="shared" si="608"/>
        <v>0</v>
      </c>
      <c r="AC2795" s="37">
        <f t="shared" si="609"/>
        <v>0</v>
      </c>
      <c r="AD2795" s="35">
        <f>IF(OR(YEAR(G2795)&lt;2019,O2795="X"),0,IF(ISBLANK(H2795),DATEDIF(G2795,'[3]1.Pradzia'!$D$13,"M"),DATEDIF(G2795,H2795,"m")))</f>
        <v>0</v>
      </c>
      <c r="AE2795" s="37">
        <f>IF(E2795='[3]5.Grup_T'!$E$20,0,IF(AD2795&lt;&gt;0,M2795/V2795*MIN(12,AD2795),0))</f>
        <v>0</v>
      </c>
      <c r="AF2795" s="37">
        <f t="shared" si="610"/>
        <v>0</v>
      </c>
      <c r="AG2795" s="37">
        <f t="shared" si="611"/>
        <v>0</v>
      </c>
      <c r="AH2795" s="37">
        <f t="shared" si="612"/>
        <v>0</v>
      </c>
      <c r="AI2795" s="35" t="str">
        <f t="shared" si="613"/>
        <v>Nusidėvėjęs</v>
      </c>
      <c r="AJ2795" s="38" t="str">
        <f>IF(AND(F2795&lt;&gt;[3]Pav.tvarkyklė!$B$12,F2795&lt;&gt;[3]Pav.tvarkyklė!$B$13),"GVTNT","X")</f>
        <v>GVTNT</v>
      </c>
      <c r="AK2795" s="39">
        <f t="shared" si="615"/>
        <v>0</v>
      </c>
      <c r="AL2795" s="41"/>
      <c r="AM2795" s="41"/>
      <c r="AN2795" s="41">
        <f t="shared" si="603"/>
        <v>1900</v>
      </c>
      <c r="AO2795" s="41"/>
      <c r="AP2795" s="41"/>
      <c r="AQ2795" s="41"/>
      <c r="AR2795" s="42"/>
      <c r="AS2795" s="42"/>
      <c r="AU2795" s="43">
        <f t="shared" si="604"/>
        <v>0</v>
      </c>
    </row>
    <row r="2796" spans="1:47" ht="15" customHeight="1" x14ac:dyDescent="0.25">
      <c r="A2796" s="11"/>
      <c r="B2796" s="19">
        <v>2965</v>
      </c>
      <c r="C2796" s="74"/>
      <c r="D2796" s="77"/>
      <c r="E2796" s="75"/>
      <c r="F2796" s="78"/>
      <c r="G2796" s="80"/>
      <c r="H2796" s="49"/>
      <c r="I2796" s="79"/>
      <c r="J2796" s="27"/>
      <c r="K2796" s="27"/>
      <c r="L2796" s="79"/>
      <c r="M2796" s="81"/>
      <c r="N2796" s="29">
        <v>0</v>
      </c>
      <c r="O2796" s="30" t="str">
        <f>IF(G2796&lt;=$N$2,"",IF(F2796=[3]Pav.tvarkyklė!$B$13,"",IF(ISBLANK(R2796),"X","")))</f>
        <v/>
      </c>
      <c r="P2796" s="91"/>
      <c r="Q2796" s="63"/>
      <c r="R2796" s="63"/>
      <c r="S2796" s="63"/>
      <c r="T2796" s="63"/>
      <c r="U2796" s="34" t="str">
        <f>IFERROR(INDEX('[3]5.Grup_T'!$G$4:$G$22,MATCH('6.Turtas'!E2796,'[3]5.Grup_T'!$E$4:$E$22,0)),"0")</f>
        <v>0</v>
      </c>
      <c r="V2796" s="35">
        <f t="shared" si="605"/>
        <v>0</v>
      </c>
      <c r="W2796" s="35">
        <f>IF(NOT(ISBLANK(H2796)),(12-DATEDIF(H2796,'[3]1.Pradzia'!$D$13,"m")),0)</f>
        <v>0</v>
      </c>
      <c r="X2796" s="35">
        <f t="shared" si="606"/>
        <v>0</v>
      </c>
      <c r="Y2796" s="35">
        <f t="shared" si="602"/>
        <v>0</v>
      </c>
      <c r="Z2796" s="35">
        <f t="shared" si="614"/>
        <v>0</v>
      </c>
      <c r="AA2796" s="36">
        <f t="shared" si="607"/>
        <v>0</v>
      </c>
      <c r="AB2796" s="36">
        <f t="shared" si="608"/>
        <v>0</v>
      </c>
      <c r="AC2796" s="37">
        <f t="shared" si="609"/>
        <v>0</v>
      </c>
      <c r="AD2796" s="35">
        <f>IF(OR(YEAR(G2796)&lt;2019,O2796="X"),0,IF(ISBLANK(H2796),DATEDIF(G2796,'[3]1.Pradzia'!$D$13,"M"),DATEDIF(G2796,H2796,"m")))</f>
        <v>0</v>
      </c>
      <c r="AE2796" s="37">
        <f>IF(E2796='[3]5.Grup_T'!$E$20,0,IF(AD2796&lt;&gt;0,M2796/V2796*MIN(12,AD2796),0))</f>
        <v>0</v>
      </c>
      <c r="AF2796" s="37">
        <f t="shared" si="610"/>
        <v>0</v>
      </c>
      <c r="AG2796" s="37">
        <f t="shared" si="611"/>
        <v>0</v>
      </c>
      <c r="AH2796" s="37">
        <f t="shared" si="612"/>
        <v>0</v>
      </c>
      <c r="AI2796" s="35" t="str">
        <f t="shared" si="613"/>
        <v>Nusidėvėjęs</v>
      </c>
      <c r="AJ2796" s="38" t="str">
        <f>IF(AND(F2796&lt;&gt;[3]Pav.tvarkyklė!$B$12,F2796&lt;&gt;[3]Pav.tvarkyklė!$B$13),"GVTNT","X")</f>
        <v>GVTNT</v>
      </c>
      <c r="AK2796" s="39">
        <f t="shared" si="615"/>
        <v>0</v>
      </c>
      <c r="AL2796" s="41"/>
      <c r="AM2796" s="41"/>
      <c r="AN2796" s="41">
        <f t="shared" si="603"/>
        <v>1900</v>
      </c>
      <c r="AO2796" s="41"/>
      <c r="AP2796" s="41"/>
      <c r="AQ2796" s="41"/>
      <c r="AR2796" s="42"/>
      <c r="AS2796" s="42"/>
      <c r="AU2796" s="43">
        <f t="shared" si="604"/>
        <v>0</v>
      </c>
    </row>
    <row r="2797" spans="1:47" ht="15" customHeight="1" x14ac:dyDescent="0.25">
      <c r="A2797" s="11"/>
      <c r="B2797" s="19">
        <v>2966</v>
      </c>
      <c r="C2797" s="74"/>
      <c r="D2797" s="77"/>
      <c r="E2797" s="75"/>
      <c r="F2797" s="78"/>
      <c r="G2797" s="80"/>
      <c r="H2797" s="49"/>
      <c r="I2797" s="79"/>
      <c r="J2797" s="27"/>
      <c r="K2797" s="27"/>
      <c r="L2797" s="79"/>
      <c r="M2797" s="81"/>
      <c r="N2797" s="29">
        <v>0</v>
      </c>
      <c r="O2797" s="30" t="str">
        <f>IF(G2797&lt;=$N$2,"",IF(F2797=[3]Pav.tvarkyklė!$B$13,"",IF(ISBLANK(R2797),"X","")))</f>
        <v/>
      </c>
      <c r="P2797" s="91"/>
      <c r="Q2797" s="63"/>
      <c r="R2797" s="63"/>
      <c r="S2797" s="63"/>
      <c r="T2797" s="63"/>
      <c r="U2797" s="34" t="str">
        <f>IFERROR(INDEX('[3]5.Grup_T'!$G$4:$G$22,MATCH('6.Turtas'!E2797,'[3]5.Grup_T'!$E$4:$E$22,0)),"0")</f>
        <v>0</v>
      </c>
      <c r="V2797" s="35">
        <f t="shared" si="605"/>
        <v>0</v>
      </c>
      <c r="W2797" s="35">
        <f>IF(NOT(ISBLANK(H2797)),(12-DATEDIF(H2797,'[3]1.Pradzia'!$D$13,"m")),0)</f>
        <v>0</v>
      </c>
      <c r="X2797" s="35">
        <f t="shared" si="606"/>
        <v>0</v>
      </c>
      <c r="Y2797" s="35">
        <f t="shared" si="602"/>
        <v>0</v>
      </c>
      <c r="Z2797" s="35">
        <f t="shared" si="614"/>
        <v>0</v>
      </c>
      <c r="AA2797" s="36">
        <f t="shared" si="607"/>
        <v>0</v>
      </c>
      <c r="AB2797" s="36">
        <f t="shared" si="608"/>
        <v>0</v>
      </c>
      <c r="AC2797" s="37">
        <f t="shared" si="609"/>
        <v>0</v>
      </c>
      <c r="AD2797" s="35">
        <f>IF(OR(YEAR(G2797)&lt;2019,O2797="X"),0,IF(ISBLANK(H2797),DATEDIF(G2797,'[3]1.Pradzia'!$D$13,"M"),DATEDIF(G2797,H2797,"m")))</f>
        <v>0</v>
      </c>
      <c r="AE2797" s="37">
        <f>IF(E2797='[3]5.Grup_T'!$E$20,0,IF(AD2797&lt;&gt;0,M2797/V2797*MIN(12,AD2797),0))</f>
        <v>0</v>
      </c>
      <c r="AF2797" s="37">
        <f t="shared" si="610"/>
        <v>0</v>
      </c>
      <c r="AG2797" s="37">
        <f t="shared" si="611"/>
        <v>0</v>
      </c>
      <c r="AH2797" s="37">
        <f t="shared" si="612"/>
        <v>0</v>
      </c>
      <c r="AI2797" s="35" t="str">
        <f t="shared" si="613"/>
        <v>Nusidėvėjęs</v>
      </c>
      <c r="AJ2797" s="38" t="str">
        <f>IF(AND(F2797&lt;&gt;[3]Pav.tvarkyklė!$B$12,F2797&lt;&gt;[3]Pav.tvarkyklė!$B$13),"GVTNT","X")</f>
        <v>GVTNT</v>
      </c>
      <c r="AK2797" s="39">
        <f t="shared" si="615"/>
        <v>0</v>
      </c>
      <c r="AL2797" s="41"/>
      <c r="AM2797" s="41"/>
      <c r="AN2797" s="41">
        <f t="shared" si="603"/>
        <v>1900</v>
      </c>
      <c r="AO2797" s="41"/>
      <c r="AP2797" s="41"/>
      <c r="AQ2797" s="41"/>
      <c r="AR2797" s="42"/>
      <c r="AS2797" s="42"/>
      <c r="AU2797" s="43">
        <f t="shared" si="604"/>
        <v>0</v>
      </c>
    </row>
    <row r="2798" spans="1:47" ht="15" customHeight="1" x14ac:dyDescent="0.25">
      <c r="A2798" s="11"/>
      <c r="B2798" s="19">
        <v>2967</v>
      </c>
      <c r="C2798" s="74"/>
      <c r="D2798" s="77"/>
      <c r="E2798" s="75"/>
      <c r="F2798" s="78"/>
      <c r="G2798" s="80"/>
      <c r="H2798" s="49"/>
      <c r="I2798" s="79"/>
      <c r="J2798" s="27"/>
      <c r="K2798" s="27"/>
      <c r="L2798" s="79"/>
      <c r="M2798" s="81"/>
      <c r="N2798" s="29">
        <v>0</v>
      </c>
      <c r="O2798" s="30" t="str">
        <f>IF(G2798&lt;=$N$2,"",IF(F2798=[3]Pav.tvarkyklė!$B$13,"",IF(ISBLANK(R2798),"X","")))</f>
        <v/>
      </c>
      <c r="P2798" s="91"/>
      <c r="Q2798" s="63"/>
      <c r="R2798" s="63"/>
      <c r="S2798" s="63"/>
      <c r="T2798" s="63"/>
      <c r="U2798" s="34" t="str">
        <f>IFERROR(INDEX('[3]5.Grup_T'!$G$4:$G$22,MATCH('6.Turtas'!E2798,'[3]5.Grup_T'!$E$4:$E$22,0)),"0")</f>
        <v>0</v>
      </c>
      <c r="V2798" s="35">
        <f t="shared" si="605"/>
        <v>0</v>
      </c>
      <c r="W2798" s="35">
        <f>IF(NOT(ISBLANK(H2798)),(12-DATEDIF(H2798,'[3]1.Pradzia'!$D$13,"m")),0)</f>
        <v>0</v>
      </c>
      <c r="X2798" s="35">
        <f t="shared" si="606"/>
        <v>0</v>
      </c>
      <c r="Y2798" s="35">
        <f t="shared" si="602"/>
        <v>0</v>
      </c>
      <c r="Z2798" s="35">
        <f t="shared" si="614"/>
        <v>0</v>
      </c>
      <c r="AA2798" s="36">
        <f t="shared" si="607"/>
        <v>0</v>
      </c>
      <c r="AB2798" s="36">
        <f t="shared" si="608"/>
        <v>0</v>
      </c>
      <c r="AC2798" s="37">
        <f t="shared" si="609"/>
        <v>0</v>
      </c>
      <c r="AD2798" s="35">
        <f>IF(OR(YEAR(G2798)&lt;2019,O2798="X"),0,IF(ISBLANK(H2798),DATEDIF(G2798,'[3]1.Pradzia'!$D$13,"M"),DATEDIF(G2798,H2798,"m")))</f>
        <v>0</v>
      </c>
      <c r="AE2798" s="37">
        <f>IF(E2798='[3]5.Grup_T'!$E$20,0,IF(AD2798&lt;&gt;0,M2798/V2798*MIN(12,AD2798),0))</f>
        <v>0</v>
      </c>
      <c r="AF2798" s="37">
        <f t="shared" si="610"/>
        <v>0</v>
      </c>
      <c r="AG2798" s="37">
        <f t="shared" si="611"/>
        <v>0</v>
      </c>
      <c r="AH2798" s="37">
        <f t="shared" si="612"/>
        <v>0</v>
      </c>
      <c r="AI2798" s="35" t="str">
        <f t="shared" si="613"/>
        <v>Nusidėvėjęs</v>
      </c>
      <c r="AJ2798" s="38" t="str">
        <f>IF(AND(F2798&lt;&gt;[3]Pav.tvarkyklė!$B$12,F2798&lt;&gt;[3]Pav.tvarkyklė!$B$13),"GVTNT","X")</f>
        <v>GVTNT</v>
      </c>
      <c r="AK2798" s="39">
        <f t="shared" si="615"/>
        <v>0</v>
      </c>
      <c r="AL2798" s="41"/>
      <c r="AM2798" s="41"/>
      <c r="AN2798" s="41">
        <f t="shared" si="603"/>
        <v>1900</v>
      </c>
      <c r="AO2798" s="41"/>
      <c r="AP2798" s="41"/>
      <c r="AQ2798" s="41"/>
      <c r="AR2798" s="42"/>
      <c r="AS2798" s="42"/>
      <c r="AU2798" s="43">
        <f t="shared" si="604"/>
        <v>0</v>
      </c>
    </row>
    <row r="2799" spans="1:47" ht="15" customHeight="1" x14ac:dyDescent="0.25">
      <c r="A2799" s="11"/>
      <c r="B2799" s="19">
        <v>2968</v>
      </c>
      <c r="C2799" s="74"/>
      <c r="D2799" s="77"/>
      <c r="E2799" s="75"/>
      <c r="F2799" s="78"/>
      <c r="G2799" s="80"/>
      <c r="H2799" s="49"/>
      <c r="I2799" s="79"/>
      <c r="J2799" s="27"/>
      <c r="K2799" s="27"/>
      <c r="L2799" s="79"/>
      <c r="M2799" s="81"/>
      <c r="N2799" s="29">
        <v>0</v>
      </c>
      <c r="O2799" s="30" t="str">
        <f>IF(G2799&lt;=$N$2,"",IF(F2799=[3]Pav.tvarkyklė!$B$13,"",IF(ISBLANK(R2799),"X","")))</f>
        <v/>
      </c>
      <c r="P2799" s="91"/>
      <c r="Q2799" s="63"/>
      <c r="R2799" s="63"/>
      <c r="S2799" s="63"/>
      <c r="T2799" s="63"/>
      <c r="U2799" s="34" t="str">
        <f>IFERROR(INDEX('[3]5.Grup_T'!$G$4:$G$22,MATCH('6.Turtas'!E2799,'[3]5.Grup_T'!$E$4:$E$22,0)),"0")</f>
        <v>0</v>
      </c>
      <c r="V2799" s="35">
        <f t="shared" si="605"/>
        <v>0</v>
      </c>
      <c r="W2799" s="35">
        <f>IF(NOT(ISBLANK(H2799)),(12-DATEDIF(H2799,'[3]1.Pradzia'!$D$13,"m")),0)</f>
        <v>0</v>
      </c>
      <c r="X2799" s="35">
        <f t="shared" si="606"/>
        <v>0</v>
      </c>
      <c r="Y2799" s="35">
        <f t="shared" si="602"/>
        <v>0</v>
      </c>
      <c r="Z2799" s="35">
        <f t="shared" si="614"/>
        <v>0</v>
      </c>
      <c r="AA2799" s="36">
        <f t="shared" si="607"/>
        <v>0</v>
      </c>
      <c r="AB2799" s="36">
        <f t="shared" si="608"/>
        <v>0</v>
      </c>
      <c r="AC2799" s="37">
        <f t="shared" si="609"/>
        <v>0</v>
      </c>
      <c r="AD2799" s="35">
        <f>IF(OR(YEAR(G2799)&lt;2019,O2799="X"),0,IF(ISBLANK(H2799),DATEDIF(G2799,'[3]1.Pradzia'!$D$13,"M"),DATEDIF(G2799,H2799,"m")))</f>
        <v>0</v>
      </c>
      <c r="AE2799" s="37">
        <f>IF(E2799='[3]5.Grup_T'!$E$20,0,IF(AD2799&lt;&gt;0,M2799/V2799*MIN(12,AD2799),0))</f>
        <v>0</v>
      </c>
      <c r="AF2799" s="37">
        <f t="shared" si="610"/>
        <v>0</v>
      </c>
      <c r="AG2799" s="37">
        <f t="shared" si="611"/>
        <v>0</v>
      </c>
      <c r="AH2799" s="37">
        <f t="shared" si="612"/>
        <v>0</v>
      </c>
      <c r="AI2799" s="35" t="str">
        <f t="shared" si="613"/>
        <v>Nusidėvėjęs</v>
      </c>
      <c r="AJ2799" s="38" t="str">
        <f>IF(AND(F2799&lt;&gt;[3]Pav.tvarkyklė!$B$12,F2799&lt;&gt;[3]Pav.tvarkyklė!$B$13),"GVTNT","X")</f>
        <v>GVTNT</v>
      </c>
      <c r="AK2799" s="39">
        <f t="shared" si="615"/>
        <v>0</v>
      </c>
      <c r="AL2799" s="41"/>
      <c r="AM2799" s="41"/>
      <c r="AN2799" s="41">
        <f t="shared" si="603"/>
        <v>1900</v>
      </c>
      <c r="AO2799" s="41"/>
      <c r="AP2799" s="41"/>
      <c r="AQ2799" s="41"/>
      <c r="AR2799" s="42"/>
      <c r="AS2799" s="42"/>
      <c r="AU2799" s="43">
        <f t="shared" si="604"/>
        <v>0</v>
      </c>
    </row>
    <row r="2800" spans="1:47" ht="15" customHeight="1" x14ac:dyDescent="0.25">
      <c r="A2800" s="11"/>
      <c r="B2800" s="19">
        <v>2969</v>
      </c>
      <c r="C2800" s="74"/>
      <c r="D2800" s="77"/>
      <c r="E2800" s="75"/>
      <c r="F2800" s="78"/>
      <c r="G2800" s="80"/>
      <c r="H2800" s="49"/>
      <c r="I2800" s="79"/>
      <c r="J2800" s="27"/>
      <c r="K2800" s="27"/>
      <c r="L2800" s="79"/>
      <c r="M2800" s="81"/>
      <c r="N2800" s="29">
        <v>0</v>
      </c>
      <c r="O2800" s="30" t="str">
        <f>IF(G2800&lt;=$N$2,"",IF(F2800=[3]Pav.tvarkyklė!$B$13,"",IF(ISBLANK(R2800),"X","")))</f>
        <v/>
      </c>
      <c r="P2800" s="91"/>
      <c r="Q2800" s="63"/>
      <c r="R2800" s="63"/>
      <c r="S2800" s="63"/>
      <c r="T2800" s="63"/>
      <c r="U2800" s="34" t="str">
        <f>IFERROR(INDEX('[3]5.Grup_T'!$G$4:$G$22,MATCH('6.Turtas'!E2800,'[3]5.Grup_T'!$E$4:$E$22,0)),"0")</f>
        <v>0</v>
      </c>
      <c r="V2800" s="35">
        <f t="shared" si="605"/>
        <v>0</v>
      </c>
      <c r="W2800" s="35">
        <f>IF(NOT(ISBLANK(H2800)),(12-DATEDIF(H2800,'[3]1.Pradzia'!$D$13,"m")),0)</f>
        <v>0</v>
      </c>
      <c r="X2800" s="35">
        <f t="shared" si="606"/>
        <v>0</v>
      </c>
      <c r="Y2800" s="35">
        <f t="shared" si="602"/>
        <v>0</v>
      </c>
      <c r="Z2800" s="35">
        <f t="shared" si="614"/>
        <v>0</v>
      </c>
      <c r="AA2800" s="36">
        <f t="shared" si="607"/>
        <v>0</v>
      </c>
      <c r="AB2800" s="36">
        <f t="shared" si="608"/>
        <v>0</v>
      </c>
      <c r="AC2800" s="37">
        <f t="shared" si="609"/>
        <v>0</v>
      </c>
      <c r="AD2800" s="35">
        <f>IF(OR(YEAR(G2800)&lt;2019,O2800="X"),0,IF(ISBLANK(H2800),DATEDIF(G2800,'[3]1.Pradzia'!$D$13,"M"),DATEDIF(G2800,H2800,"m")))</f>
        <v>0</v>
      </c>
      <c r="AE2800" s="37">
        <f>IF(E2800='[3]5.Grup_T'!$E$20,0,IF(AD2800&lt;&gt;0,M2800/V2800*MIN(12,AD2800),0))</f>
        <v>0</v>
      </c>
      <c r="AF2800" s="37">
        <f t="shared" si="610"/>
        <v>0</v>
      </c>
      <c r="AG2800" s="37">
        <f t="shared" si="611"/>
        <v>0</v>
      </c>
      <c r="AH2800" s="37">
        <f t="shared" si="612"/>
        <v>0</v>
      </c>
      <c r="AI2800" s="35" t="str">
        <f t="shared" si="613"/>
        <v>Nusidėvėjęs</v>
      </c>
      <c r="AJ2800" s="38" t="str">
        <f>IF(AND(F2800&lt;&gt;[3]Pav.tvarkyklė!$B$12,F2800&lt;&gt;[3]Pav.tvarkyklė!$B$13),"GVTNT","X")</f>
        <v>GVTNT</v>
      </c>
      <c r="AK2800" s="39">
        <f t="shared" si="615"/>
        <v>0</v>
      </c>
      <c r="AL2800" s="41"/>
      <c r="AM2800" s="41"/>
      <c r="AN2800" s="41">
        <f t="shared" si="603"/>
        <v>1900</v>
      </c>
      <c r="AO2800" s="41"/>
      <c r="AP2800" s="41"/>
      <c r="AQ2800" s="41"/>
      <c r="AR2800" s="42"/>
      <c r="AS2800" s="42"/>
      <c r="AU2800" s="43">
        <f t="shared" si="604"/>
        <v>0</v>
      </c>
    </row>
    <row r="2801" spans="1:47" ht="15" customHeight="1" x14ac:dyDescent="0.25">
      <c r="A2801" s="11"/>
      <c r="B2801" s="19">
        <v>2970</v>
      </c>
      <c r="C2801" s="74"/>
      <c r="D2801" s="77"/>
      <c r="E2801" s="75"/>
      <c r="F2801" s="78"/>
      <c r="G2801" s="80"/>
      <c r="H2801" s="49"/>
      <c r="I2801" s="79"/>
      <c r="J2801" s="27"/>
      <c r="K2801" s="27"/>
      <c r="L2801" s="79"/>
      <c r="M2801" s="81"/>
      <c r="N2801" s="29">
        <v>0</v>
      </c>
      <c r="O2801" s="30" t="str">
        <f>IF(G2801&lt;=$N$2,"",IF(F2801=[3]Pav.tvarkyklė!$B$13,"",IF(ISBLANK(R2801),"X","")))</f>
        <v/>
      </c>
      <c r="P2801" s="91"/>
      <c r="Q2801" s="63"/>
      <c r="R2801" s="63"/>
      <c r="S2801" s="63"/>
      <c r="T2801" s="63"/>
      <c r="U2801" s="34" t="str">
        <f>IFERROR(INDEX('[3]5.Grup_T'!$G$4:$G$22,MATCH('6.Turtas'!E2801,'[3]5.Grup_T'!$E$4:$E$22,0)),"0")</f>
        <v>0</v>
      </c>
      <c r="V2801" s="35">
        <f t="shared" si="605"/>
        <v>0</v>
      </c>
      <c r="W2801" s="35">
        <f>IF(NOT(ISBLANK(H2801)),(12-DATEDIF(H2801,'[3]1.Pradzia'!$D$13,"m")),0)</f>
        <v>0</v>
      </c>
      <c r="X2801" s="35">
        <f t="shared" si="606"/>
        <v>0</v>
      </c>
      <c r="Y2801" s="35">
        <f t="shared" si="602"/>
        <v>0</v>
      </c>
      <c r="Z2801" s="35">
        <f t="shared" si="614"/>
        <v>0</v>
      </c>
      <c r="AA2801" s="36">
        <f t="shared" si="607"/>
        <v>0</v>
      </c>
      <c r="AB2801" s="36">
        <f t="shared" si="608"/>
        <v>0</v>
      </c>
      <c r="AC2801" s="37">
        <f t="shared" si="609"/>
        <v>0</v>
      </c>
      <c r="AD2801" s="35">
        <f>IF(OR(YEAR(G2801)&lt;2019,O2801="X"),0,IF(ISBLANK(H2801),DATEDIF(G2801,'[3]1.Pradzia'!$D$13,"M"),DATEDIF(G2801,H2801,"m")))</f>
        <v>0</v>
      </c>
      <c r="AE2801" s="37">
        <f>IF(E2801='[3]5.Grup_T'!$E$20,0,IF(AD2801&lt;&gt;0,M2801/V2801*MIN(12,AD2801),0))</f>
        <v>0</v>
      </c>
      <c r="AF2801" s="37">
        <f t="shared" si="610"/>
        <v>0</v>
      </c>
      <c r="AG2801" s="37">
        <f t="shared" si="611"/>
        <v>0</v>
      </c>
      <c r="AH2801" s="37">
        <f t="shared" si="612"/>
        <v>0</v>
      </c>
      <c r="AI2801" s="35" t="str">
        <f t="shared" si="613"/>
        <v>Nusidėvėjęs</v>
      </c>
      <c r="AJ2801" s="38" t="str">
        <f>IF(AND(F2801&lt;&gt;[3]Pav.tvarkyklė!$B$12,F2801&lt;&gt;[3]Pav.tvarkyklė!$B$13),"GVTNT","X")</f>
        <v>GVTNT</v>
      </c>
      <c r="AK2801" s="39">
        <f t="shared" si="615"/>
        <v>0</v>
      </c>
      <c r="AL2801" s="41"/>
      <c r="AM2801" s="41"/>
      <c r="AN2801" s="41">
        <f t="shared" si="603"/>
        <v>1900</v>
      </c>
      <c r="AO2801" s="41"/>
      <c r="AP2801" s="41"/>
      <c r="AQ2801" s="41"/>
      <c r="AR2801" s="42"/>
      <c r="AS2801" s="42"/>
      <c r="AU2801" s="43">
        <f t="shared" si="604"/>
        <v>0</v>
      </c>
    </row>
    <row r="2802" spans="1:47" ht="15" customHeight="1" x14ac:dyDescent="0.25">
      <c r="A2802" s="11"/>
      <c r="B2802" s="19">
        <v>2971</v>
      </c>
      <c r="C2802" s="74"/>
      <c r="D2802" s="77"/>
      <c r="E2802" s="75"/>
      <c r="F2802" s="78"/>
      <c r="G2802" s="80"/>
      <c r="H2802" s="49"/>
      <c r="I2802" s="79"/>
      <c r="J2802" s="27"/>
      <c r="K2802" s="27"/>
      <c r="L2802" s="79"/>
      <c r="M2802" s="81"/>
      <c r="N2802" s="29">
        <v>0</v>
      </c>
      <c r="O2802" s="30" t="str">
        <f>IF(G2802&lt;=$N$2,"",IF(F2802=[3]Pav.tvarkyklė!$B$13,"",IF(ISBLANK(R2802),"X","")))</f>
        <v/>
      </c>
      <c r="P2802" s="91"/>
      <c r="Q2802" s="63"/>
      <c r="R2802" s="63"/>
      <c r="S2802" s="63"/>
      <c r="T2802" s="63"/>
      <c r="U2802" s="34" t="str">
        <f>IFERROR(INDEX('[3]5.Grup_T'!$G$4:$G$22,MATCH('6.Turtas'!E2802,'[3]5.Grup_T'!$E$4:$E$22,0)),"0")</f>
        <v>0</v>
      </c>
      <c r="V2802" s="35">
        <f t="shared" si="605"/>
        <v>0</v>
      </c>
      <c r="W2802" s="35">
        <f>IF(NOT(ISBLANK(H2802)),(12-DATEDIF(H2802,'[3]1.Pradzia'!$D$13,"m")),0)</f>
        <v>0</v>
      </c>
      <c r="X2802" s="35">
        <f t="shared" si="606"/>
        <v>0</v>
      </c>
      <c r="Y2802" s="35">
        <f t="shared" si="602"/>
        <v>0</v>
      </c>
      <c r="Z2802" s="35">
        <f t="shared" si="614"/>
        <v>0</v>
      </c>
      <c r="AA2802" s="36">
        <f t="shared" si="607"/>
        <v>0</v>
      </c>
      <c r="AB2802" s="36">
        <f t="shared" si="608"/>
        <v>0</v>
      </c>
      <c r="AC2802" s="37">
        <f t="shared" si="609"/>
        <v>0</v>
      </c>
      <c r="AD2802" s="35">
        <f>IF(OR(YEAR(G2802)&lt;2019,O2802="X"),0,IF(ISBLANK(H2802),DATEDIF(G2802,'[3]1.Pradzia'!$D$13,"M"),DATEDIF(G2802,H2802,"m")))</f>
        <v>0</v>
      </c>
      <c r="AE2802" s="37">
        <f>IF(E2802='[3]5.Grup_T'!$E$20,0,IF(AD2802&lt;&gt;0,M2802/V2802*MIN(12,AD2802),0))</f>
        <v>0</v>
      </c>
      <c r="AF2802" s="37">
        <f t="shared" si="610"/>
        <v>0</v>
      </c>
      <c r="AG2802" s="37">
        <f t="shared" si="611"/>
        <v>0</v>
      </c>
      <c r="AH2802" s="37">
        <f t="shared" si="612"/>
        <v>0</v>
      </c>
      <c r="AI2802" s="35" t="str">
        <f t="shared" si="613"/>
        <v>Nusidėvėjęs</v>
      </c>
      <c r="AJ2802" s="38" t="str">
        <f>IF(AND(F2802&lt;&gt;[3]Pav.tvarkyklė!$B$12,F2802&lt;&gt;[3]Pav.tvarkyklė!$B$13),"GVTNT","X")</f>
        <v>GVTNT</v>
      </c>
      <c r="AK2802" s="39">
        <f t="shared" si="615"/>
        <v>0</v>
      </c>
      <c r="AL2802" s="41"/>
      <c r="AM2802" s="41"/>
      <c r="AN2802" s="41">
        <f t="shared" si="603"/>
        <v>1900</v>
      </c>
      <c r="AO2802" s="41"/>
      <c r="AP2802" s="41"/>
      <c r="AQ2802" s="41"/>
      <c r="AR2802" s="42"/>
      <c r="AS2802" s="42"/>
      <c r="AU2802" s="43">
        <f t="shared" si="604"/>
        <v>0</v>
      </c>
    </row>
    <row r="2803" spans="1:47" ht="15" customHeight="1" x14ac:dyDescent="0.25">
      <c r="A2803" s="11"/>
      <c r="B2803" s="19">
        <v>2972</v>
      </c>
      <c r="C2803" s="74"/>
      <c r="D2803" s="77"/>
      <c r="E2803" s="75"/>
      <c r="F2803" s="78"/>
      <c r="G2803" s="80"/>
      <c r="H2803" s="49"/>
      <c r="I2803" s="79"/>
      <c r="J2803" s="27"/>
      <c r="K2803" s="27"/>
      <c r="L2803" s="79"/>
      <c r="M2803" s="81"/>
      <c r="N2803" s="29">
        <v>0</v>
      </c>
      <c r="O2803" s="30" t="str">
        <f>IF(G2803&lt;=$N$2,"",IF(F2803=[3]Pav.tvarkyklė!$B$13,"",IF(ISBLANK(R2803),"X","")))</f>
        <v/>
      </c>
      <c r="P2803" s="91"/>
      <c r="Q2803" s="63"/>
      <c r="R2803" s="63"/>
      <c r="S2803" s="63"/>
      <c r="T2803" s="63"/>
      <c r="U2803" s="34" t="str">
        <f>IFERROR(INDEX('[3]5.Grup_T'!$G$4:$G$22,MATCH('6.Turtas'!E2803,'[3]5.Grup_T'!$E$4:$E$22,0)),"0")</f>
        <v>0</v>
      </c>
      <c r="V2803" s="35">
        <f t="shared" si="605"/>
        <v>0</v>
      </c>
      <c r="W2803" s="35">
        <f>IF(NOT(ISBLANK(H2803)),(12-DATEDIF(H2803,'[3]1.Pradzia'!$D$13,"m")),0)</f>
        <v>0</v>
      </c>
      <c r="X2803" s="35">
        <f t="shared" si="606"/>
        <v>0</v>
      </c>
      <c r="Y2803" s="35">
        <f t="shared" si="602"/>
        <v>0</v>
      </c>
      <c r="Z2803" s="35">
        <f t="shared" si="614"/>
        <v>0</v>
      </c>
      <c r="AA2803" s="36">
        <f t="shared" si="607"/>
        <v>0</v>
      </c>
      <c r="AB2803" s="36">
        <f t="shared" si="608"/>
        <v>0</v>
      </c>
      <c r="AC2803" s="37">
        <f t="shared" si="609"/>
        <v>0</v>
      </c>
      <c r="AD2803" s="35">
        <f>IF(OR(YEAR(G2803)&lt;2019,O2803="X"),0,IF(ISBLANK(H2803),DATEDIF(G2803,'[3]1.Pradzia'!$D$13,"M"),DATEDIF(G2803,H2803,"m")))</f>
        <v>0</v>
      </c>
      <c r="AE2803" s="37">
        <f>IF(E2803='[3]5.Grup_T'!$E$20,0,IF(AD2803&lt;&gt;0,M2803/V2803*MIN(12,AD2803),0))</f>
        <v>0</v>
      </c>
      <c r="AF2803" s="37">
        <f t="shared" si="610"/>
        <v>0</v>
      </c>
      <c r="AG2803" s="37">
        <f t="shared" si="611"/>
        <v>0</v>
      </c>
      <c r="AH2803" s="37">
        <f t="shared" si="612"/>
        <v>0</v>
      </c>
      <c r="AI2803" s="35" t="str">
        <f t="shared" si="613"/>
        <v>Nusidėvėjęs</v>
      </c>
      <c r="AJ2803" s="38" t="str">
        <f>IF(AND(F2803&lt;&gt;[3]Pav.tvarkyklė!$B$12,F2803&lt;&gt;[3]Pav.tvarkyklė!$B$13),"GVTNT","X")</f>
        <v>GVTNT</v>
      </c>
      <c r="AK2803" s="39">
        <f t="shared" si="615"/>
        <v>0</v>
      </c>
      <c r="AL2803" s="41"/>
      <c r="AM2803" s="41"/>
      <c r="AN2803" s="41">
        <f t="shared" si="603"/>
        <v>1900</v>
      </c>
      <c r="AO2803" s="41"/>
      <c r="AP2803" s="41"/>
      <c r="AQ2803" s="41"/>
      <c r="AR2803" s="42"/>
      <c r="AS2803" s="42"/>
      <c r="AU2803" s="43">
        <f t="shared" si="604"/>
        <v>0</v>
      </c>
    </row>
    <row r="2804" spans="1:47" ht="15" customHeight="1" x14ac:dyDescent="0.25">
      <c r="A2804" s="11"/>
      <c r="B2804" s="19">
        <v>2973</v>
      </c>
      <c r="C2804" s="74"/>
      <c r="D2804" s="77"/>
      <c r="E2804" s="75"/>
      <c r="F2804" s="78"/>
      <c r="G2804" s="80"/>
      <c r="H2804" s="49"/>
      <c r="I2804" s="79"/>
      <c r="J2804" s="27"/>
      <c r="K2804" s="27"/>
      <c r="L2804" s="79"/>
      <c r="M2804" s="81"/>
      <c r="N2804" s="29">
        <v>0</v>
      </c>
      <c r="O2804" s="30" t="str">
        <f>IF(G2804&lt;=$N$2,"",IF(F2804=[3]Pav.tvarkyklė!$B$13,"",IF(ISBLANK(R2804),"X","")))</f>
        <v/>
      </c>
      <c r="P2804" s="91"/>
      <c r="Q2804" s="63"/>
      <c r="R2804" s="63"/>
      <c r="S2804" s="63"/>
      <c r="T2804" s="63"/>
      <c r="U2804" s="34" t="str">
        <f>IFERROR(INDEX('[3]5.Grup_T'!$G$4:$G$22,MATCH('6.Turtas'!E2804,'[3]5.Grup_T'!$E$4:$E$22,0)),"0")</f>
        <v>0</v>
      </c>
      <c r="V2804" s="35">
        <f t="shared" si="605"/>
        <v>0</v>
      </c>
      <c r="W2804" s="35">
        <f>IF(NOT(ISBLANK(H2804)),(12-DATEDIF(H2804,'[3]1.Pradzia'!$D$13,"m")),0)</f>
        <v>0</v>
      </c>
      <c r="X2804" s="35">
        <f t="shared" si="606"/>
        <v>0</v>
      </c>
      <c r="Y2804" s="35">
        <f t="shared" si="602"/>
        <v>0</v>
      </c>
      <c r="Z2804" s="35">
        <f t="shared" si="614"/>
        <v>0</v>
      </c>
      <c r="AA2804" s="36">
        <f t="shared" si="607"/>
        <v>0</v>
      </c>
      <c r="AB2804" s="36">
        <f t="shared" si="608"/>
        <v>0</v>
      </c>
      <c r="AC2804" s="37">
        <f t="shared" si="609"/>
        <v>0</v>
      </c>
      <c r="AD2804" s="35">
        <f>IF(OR(YEAR(G2804)&lt;2019,O2804="X"),0,IF(ISBLANK(H2804),DATEDIF(G2804,'[3]1.Pradzia'!$D$13,"M"),DATEDIF(G2804,H2804,"m")))</f>
        <v>0</v>
      </c>
      <c r="AE2804" s="37">
        <f>IF(E2804='[3]5.Grup_T'!$E$20,0,IF(AD2804&lt;&gt;0,M2804/V2804*MIN(12,AD2804),0))</f>
        <v>0</v>
      </c>
      <c r="AF2804" s="37">
        <f t="shared" si="610"/>
        <v>0</v>
      </c>
      <c r="AG2804" s="37">
        <f t="shared" si="611"/>
        <v>0</v>
      </c>
      <c r="AH2804" s="37">
        <f t="shared" si="612"/>
        <v>0</v>
      </c>
      <c r="AI2804" s="35" t="str">
        <f t="shared" si="613"/>
        <v>Nusidėvėjęs</v>
      </c>
      <c r="AJ2804" s="38" t="str">
        <f>IF(AND(F2804&lt;&gt;[3]Pav.tvarkyklė!$B$12,F2804&lt;&gt;[3]Pav.tvarkyklė!$B$13),"GVTNT","X")</f>
        <v>GVTNT</v>
      </c>
      <c r="AK2804" s="39">
        <f t="shared" si="615"/>
        <v>0</v>
      </c>
      <c r="AL2804" s="41"/>
      <c r="AM2804" s="41"/>
      <c r="AN2804" s="41">
        <f t="shared" si="603"/>
        <v>1900</v>
      </c>
      <c r="AO2804" s="41"/>
      <c r="AP2804" s="41"/>
      <c r="AQ2804" s="41"/>
      <c r="AR2804" s="42"/>
      <c r="AS2804" s="42"/>
      <c r="AU2804" s="43">
        <f t="shared" si="604"/>
        <v>0</v>
      </c>
    </row>
    <row r="2805" spans="1:47" ht="15" customHeight="1" x14ac:dyDescent="0.25">
      <c r="A2805" s="11"/>
      <c r="B2805" s="19">
        <v>2974</v>
      </c>
      <c r="C2805" s="74"/>
      <c r="D2805" s="77"/>
      <c r="E2805" s="75"/>
      <c r="F2805" s="78"/>
      <c r="G2805" s="80"/>
      <c r="H2805" s="49"/>
      <c r="I2805" s="79"/>
      <c r="J2805" s="27"/>
      <c r="K2805" s="27"/>
      <c r="L2805" s="79"/>
      <c r="M2805" s="81"/>
      <c r="N2805" s="29">
        <v>0</v>
      </c>
      <c r="O2805" s="30" t="str">
        <f>IF(G2805&lt;=$N$2,"",IF(F2805=[3]Pav.tvarkyklė!$B$13,"",IF(ISBLANK(R2805),"X","")))</f>
        <v/>
      </c>
      <c r="P2805" s="91"/>
      <c r="Q2805" s="63"/>
      <c r="R2805" s="63"/>
      <c r="S2805" s="63"/>
      <c r="T2805" s="63"/>
      <c r="U2805" s="34" t="str">
        <f>IFERROR(INDEX('[3]5.Grup_T'!$G$4:$G$22,MATCH('6.Turtas'!E2805,'[3]5.Grup_T'!$E$4:$E$22,0)),"0")</f>
        <v>0</v>
      </c>
      <c r="V2805" s="35">
        <f t="shared" si="605"/>
        <v>0</v>
      </c>
      <c r="W2805" s="35">
        <f>IF(NOT(ISBLANK(H2805)),(12-DATEDIF(H2805,'[3]1.Pradzia'!$D$13,"m")),0)</f>
        <v>0</v>
      </c>
      <c r="X2805" s="35">
        <f t="shared" si="606"/>
        <v>0</v>
      </c>
      <c r="Y2805" s="35">
        <f t="shared" si="602"/>
        <v>0</v>
      </c>
      <c r="Z2805" s="35">
        <f t="shared" si="614"/>
        <v>0</v>
      </c>
      <c r="AA2805" s="36">
        <f t="shared" si="607"/>
        <v>0</v>
      </c>
      <c r="AB2805" s="36">
        <f t="shared" si="608"/>
        <v>0</v>
      </c>
      <c r="AC2805" s="37">
        <f t="shared" si="609"/>
        <v>0</v>
      </c>
      <c r="AD2805" s="35">
        <f>IF(OR(YEAR(G2805)&lt;2019,O2805="X"),0,IF(ISBLANK(H2805),DATEDIF(G2805,'[3]1.Pradzia'!$D$13,"M"),DATEDIF(G2805,H2805,"m")))</f>
        <v>0</v>
      </c>
      <c r="AE2805" s="37">
        <f>IF(E2805='[3]5.Grup_T'!$E$20,0,IF(AD2805&lt;&gt;0,M2805/V2805*MIN(12,AD2805),0))</f>
        <v>0</v>
      </c>
      <c r="AF2805" s="37">
        <f t="shared" si="610"/>
        <v>0</v>
      </c>
      <c r="AG2805" s="37">
        <f t="shared" si="611"/>
        <v>0</v>
      </c>
      <c r="AH2805" s="37">
        <f t="shared" si="612"/>
        <v>0</v>
      </c>
      <c r="AI2805" s="35" t="str">
        <f t="shared" si="613"/>
        <v>Nusidėvėjęs</v>
      </c>
      <c r="AJ2805" s="38" t="str">
        <f>IF(AND(F2805&lt;&gt;[3]Pav.tvarkyklė!$B$12,F2805&lt;&gt;[3]Pav.tvarkyklė!$B$13),"GVTNT","X")</f>
        <v>GVTNT</v>
      </c>
      <c r="AK2805" s="39">
        <f t="shared" si="615"/>
        <v>0</v>
      </c>
      <c r="AL2805" s="41"/>
      <c r="AM2805" s="41"/>
      <c r="AN2805" s="41">
        <f t="shared" si="603"/>
        <v>1900</v>
      </c>
      <c r="AO2805" s="41"/>
      <c r="AP2805" s="41"/>
      <c r="AQ2805" s="41"/>
      <c r="AR2805" s="42"/>
      <c r="AS2805" s="42"/>
      <c r="AU2805" s="43">
        <f t="shared" si="604"/>
        <v>0</v>
      </c>
    </row>
    <row r="2806" spans="1:47" ht="15" customHeight="1" x14ac:dyDescent="0.25">
      <c r="A2806" s="11"/>
      <c r="B2806" s="19">
        <v>2975</v>
      </c>
      <c r="C2806" s="74"/>
      <c r="D2806" s="77"/>
      <c r="E2806" s="75"/>
      <c r="F2806" s="78"/>
      <c r="G2806" s="80"/>
      <c r="H2806" s="49"/>
      <c r="I2806" s="79"/>
      <c r="J2806" s="27"/>
      <c r="K2806" s="27"/>
      <c r="L2806" s="79"/>
      <c r="M2806" s="81"/>
      <c r="N2806" s="29">
        <v>0</v>
      </c>
      <c r="O2806" s="30" t="str">
        <f>IF(G2806&lt;=$N$2,"",IF(F2806=[3]Pav.tvarkyklė!$B$13,"",IF(ISBLANK(R2806),"X","")))</f>
        <v/>
      </c>
      <c r="P2806" s="91"/>
      <c r="Q2806" s="63"/>
      <c r="R2806" s="63"/>
      <c r="S2806" s="63"/>
      <c r="T2806" s="63"/>
      <c r="U2806" s="34" t="str">
        <f>IFERROR(INDEX('[3]5.Grup_T'!$G$4:$G$22,MATCH('6.Turtas'!E2806,'[3]5.Grup_T'!$E$4:$E$22,0)),"0")</f>
        <v>0</v>
      </c>
      <c r="V2806" s="35">
        <f t="shared" si="605"/>
        <v>0</v>
      </c>
      <c r="W2806" s="35">
        <f>IF(NOT(ISBLANK(H2806)),(12-DATEDIF(H2806,'[3]1.Pradzia'!$D$13,"m")),0)</f>
        <v>0</v>
      </c>
      <c r="X2806" s="35">
        <f t="shared" si="606"/>
        <v>0</v>
      </c>
      <c r="Y2806" s="35">
        <f t="shared" si="602"/>
        <v>0</v>
      </c>
      <c r="Z2806" s="35">
        <f t="shared" si="614"/>
        <v>0</v>
      </c>
      <c r="AA2806" s="36">
        <f t="shared" si="607"/>
        <v>0</v>
      </c>
      <c r="AB2806" s="36">
        <f t="shared" si="608"/>
        <v>0</v>
      </c>
      <c r="AC2806" s="37">
        <f t="shared" si="609"/>
        <v>0</v>
      </c>
      <c r="AD2806" s="35">
        <f>IF(OR(YEAR(G2806)&lt;2019,O2806="X"),0,IF(ISBLANK(H2806),DATEDIF(G2806,'[3]1.Pradzia'!$D$13,"M"),DATEDIF(G2806,H2806,"m")))</f>
        <v>0</v>
      </c>
      <c r="AE2806" s="37">
        <f>IF(E2806='[3]5.Grup_T'!$E$20,0,IF(AD2806&lt;&gt;0,M2806/V2806*MIN(12,AD2806),0))</f>
        <v>0</v>
      </c>
      <c r="AF2806" s="37">
        <f t="shared" si="610"/>
        <v>0</v>
      </c>
      <c r="AG2806" s="37">
        <f t="shared" si="611"/>
        <v>0</v>
      </c>
      <c r="AH2806" s="37">
        <f t="shared" si="612"/>
        <v>0</v>
      </c>
      <c r="AI2806" s="35" t="str">
        <f t="shared" si="613"/>
        <v>Nusidėvėjęs</v>
      </c>
      <c r="AJ2806" s="38" t="str">
        <f>IF(AND(F2806&lt;&gt;[3]Pav.tvarkyklė!$B$12,F2806&lt;&gt;[3]Pav.tvarkyklė!$B$13),"GVTNT","X")</f>
        <v>GVTNT</v>
      </c>
      <c r="AK2806" s="39">
        <f t="shared" si="615"/>
        <v>0</v>
      </c>
      <c r="AL2806" s="41"/>
      <c r="AM2806" s="41"/>
      <c r="AN2806" s="41">
        <f t="shared" si="603"/>
        <v>1900</v>
      </c>
      <c r="AO2806" s="41"/>
      <c r="AP2806" s="41"/>
      <c r="AQ2806" s="41"/>
      <c r="AR2806" s="42"/>
      <c r="AS2806" s="42"/>
      <c r="AU2806" s="43">
        <f t="shared" si="604"/>
        <v>0</v>
      </c>
    </row>
    <row r="2807" spans="1:47" ht="15" customHeight="1" x14ac:dyDescent="0.25">
      <c r="A2807" s="11"/>
      <c r="B2807" s="19">
        <v>2976</v>
      </c>
      <c r="C2807" s="74"/>
      <c r="D2807" s="77"/>
      <c r="E2807" s="75"/>
      <c r="F2807" s="78"/>
      <c r="G2807" s="80"/>
      <c r="H2807" s="49"/>
      <c r="I2807" s="79"/>
      <c r="J2807" s="27"/>
      <c r="K2807" s="27"/>
      <c r="L2807" s="79"/>
      <c r="M2807" s="81"/>
      <c r="N2807" s="29">
        <v>0</v>
      </c>
      <c r="O2807" s="30" t="str">
        <f>IF(G2807&lt;=$N$2,"",IF(F2807=[3]Pav.tvarkyklė!$B$13,"",IF(ISBLANK(R2807),"X","")))</f>
        <v/>
      </c>
      <c r="P2807" s="91"/>
      <c r="Q2807" s="63"/>
      <c r="R2807" s="63"/>
      <c r="S2807" s="63"/>
      <c r="T2807" s="63"/>
      <c r="U2807" s="34" t="str">
        <f>IFERROR(INDEX('[3]5.Grup_T'!$G$4:$G$22,MATCH('6.Turtas'!E2807,'[3]5.Grup_T'!$E$4:$E$22,0)),"0")</f>
        <v>0</v>
      </c>
      <c r="V2807" s="35">
        <f t="shared" si="605"/>
        <v>0</v>
      </c>
      <c r="W2807" s="35">
        <f>IF(NOT(ISBLANK(H2807)),(12-DATEDIF(H2807,'[3]1.Pradzia'!$D$13,"m")),0)</f>
        <v>0</v>
      </c>
      <c r="X2807" s="35">
        <f t="shared" si="606"/>
        <v>0</v>
      </c>
      <c r="Y2807" s="35">
        <f t="shared" ref="Y2807:Y2870" si="616">IF(YEAR(G2807)&gt;=2019,0,IF(Z2807&lt;=0,0,IF(W2807&lt;&gt;0,MIN(W2807,Z2807),MIN(12,Z2807))))</f>
        <v>0</v>
      </c>
      <c r="Z2807" s="35">
        <f t="shared" si="614"/>
        <v>0</v>
      </c>
      <c r="AA2807" s="36">
        <f t="shared" si="607"/>
        <v>0</v>
      </c>
      <c r="AB2807" s="36">
        <f t="shared" si="608"/>
        <v>0</v>
      </c>
      <c r="AC2807" s="37">
        <f t="shared" si="609"/>
        <v>0</v>
      </c>
      <c r="AD2807" s="35">
        <f>IF(OR(YEAR(G2807)&lt;2019,O2807="X"),0,IF(ISBLANK(H2807),DATEDIF(G2807,'[3]1.Pradzia'!$D$13,"M"),DATEDIF(G2807,H2807,"m")))</f>
        <v>0</v>
      </c>
      <c r="AE2807" s="37">
        <f>IF(E2807='[3]5.Grup_T'!$E$20,0,IF(AD2807&lt;&gt;0,M2807/V2807*MIN(12,AD2807),0))</f>
        <v>0</v>
      </c>
      <c r="AF2807" s="37">
        <f t="shared" si="610"/>
        <v>0</v>
      </c>
      <c r="AG2807" s="37">
        <f t="shared" si="611"/>
        <v>0</v>
      </c>
      <c r="AH2807" s="37">
        <f t="shared" si="612"/>
        <v>0</v>
      </c>
      <c r="AI2807" s="35" t="str">
        <f t="shared" si="613"/>
        <v>Nusidėvėjęs</v>
      </c>
      <c r="AJ2807" s="38" t="str">
        <f>IF(AND(F2807&lt;&gt;[3]Pav.tvarkyklė!$B$12,F2807&lt;&gt;[3]Pav.tvarkyklė!$B$13),"GVTNT","X")</f>
        <v>GVTNT</v>
      </c>
      <c r="AK2807" s="39">
        <f t="shared" si="615"/>
        <v>0</v>
      </c>
      <c r="AL2807" s="41"/>
      <c r="AM2807" s="41"/>
      <c r="AN2807" s="41">
        <f t="shared" si="603"/>
        <v>1900</v>
      </c>
      <c r="AO2807" s="41"/>
      <c r="AP2807" s="41"/>
      <c r="AQ2807" s="41"/>
      <c r="AR2807" s="42"/>
      <c r="AS2807" s="42"/>
      <c r="AU2807" s="43">
        <f t="shared" si="604"/>
        <v>0</v>
      </c>
    </row>
    <row r="2808" spans="1:47" ht="15" customHeight="1" x14ac:dyDescent="0.25">
      <c r="A2808" s="11"/>
      <c r="B2808" s="19">
        <v>2977</v>
      </c>
      <c r="C2808" s="74"/>
      <c r="D2808" s="77"/>
      <c r="E2808" s="75"/>
      <c r="F2808" s="78"/>
      <c r="G2808" s="80"/>
      <c r="H2808" s="49"/>
      <c r="I2808" s="79"/>
      <c r="J2808" s="27"/>
      <c r="K2808" s="27"/>
      <c r="L2808" s="79"/>
      <c r="M2808" s="81"/>
      <c r="N2808" s="29">
        <v>0</v>
      </c>
      <c r="O2808" s="30" t="str">
        <f>IF(G2808&lt;=$N$2,"",IF(F2808=[3]Pav.tvarkyklė!$B$13,"",IF(ISBLANK(R2808),"X","")))</f>
        <v/>
      </c>
      <c r="P2808" s="91"/>
      <c r="Q2808" s="63"/>
      <c r="R2808" s="63"/>
      <c r="S2808" s="63"/>
      <c r="T2808" s="63"/>
      <c r="U2808" s="34" t="str">
        <f>IFERROR(INDEX('[3]5.Grup_T'!$G$4:$G$22,MATCH('6.Turtas'!E2808,'[3]5.Grup_T'!$E$4:$E$22,0)),"0")</f>
        <v>0</v>
      </c>
      <c r="V2808" s="35">
        <f t="shared" si="605"/>
        <v>0</v>
      </c>
      <c r="W2808" s="35">
        <f>IF(NOT(ISBLANK(H2808)),(12-DATEDIF(H2808,'[3]1.Pradzia'!$D$13,"m")),0)</f>
        <v>0</v>
      </c>
      <c r="X2808" s="35">
        <f t="shared" si="606"/>
        <v>0</v>
      </c>
      <c r="Y2808" s="35">
        <f t="shared" si="616"/>
        <v>0</v>
      </c>
      <c r="Z2808" s="35">
        <f t="shared" si="614"/>
        <v>0</v>
      </c>
      <c r="AA2808" s="36">
        <f t="shared" si="607"/>
        <v>0</v>
      </c>
      <c r="AB2808" s="36">
        <f t="shared" si="608"/>
        <v>0</v>
      </c>
      <c r="AC2808" s="37">
        <f t="shared" si="609"/>
        <v>0</v>
      </c>
      <c r="AD2808" s="35">
        <f>IF(OR(YEAR(G2808)&lt;2019,O2808="X"),0,IF(ISBLANK(H2808),DATEDIF(G2808,'[3]1.Pradzia'!$D$13,"M"),DATEDIF(G2808,H2808,"m")))</f>
        <v>0</v>
      </c>
      <c r="AE2808" s="37">
        <f>IF(E2808='[3]5.Grup_T'!$E$20,0,IF(AD2808&lt;&gt;0,M2808/V2808*MIN(12,AD2808),0))</f>
        <v>0</v>
      </c>
      <c r="AF2808" s="37">
        <f t="shared" si="610"/>
        <v>0</v>
      </c>
      <c r="AG2808" s="37">
        <f t="shared" si="611"/>
        <v>0</v>
      </c>
      <c r="AH2808" s="37">
        <f t="shared" si="612"/>
        <v>0</v>
      </c>
      <c r="AI2808" s="35" t="str">
        <f t="shared" si="613"/>
        <v>Nusidėvėjęs</v>
      </c>
      <c r="AJ2808" s="38" t="str">
        <f>IF(AND(F2808&lt;&gt;[3]Pav.tvarkyklė!$B$12,F2808&lt;&gt;[3]Pav.tvarkyklė!$B$13),"GVTNT","X")</f>
        <v>GVTNT</v>
      </c>
      <c r="AK2808" s="39">
        <f t="shared" si="615"/>
        <v>0</v>
      </c>
      <c r="AL2808" s="41"/>
      <c r="AM2808" s="41"/>
      <c r="AN2808" s="41">
        <f t="shared" si="603"/>
        <v>1900</v>
      </c>
      <c r="AO2808" s="41"/>
      <c r="AP2808" s="41"/>
      <c r="AQ2808" s="41"/>
      <c r="AR2808" s="42"/>
      <c r="AS2808" s="42"/>
      <c r="AU2808" s="43">
        <f t="shared" si="604"/>
        <v>0</v>
      </c>
    </row>
    <row r="2809" spans="1:47" ht="15" customHeight="1" x14ac:dyDescent="0.25">
      <c r="A2809" s="11"/>
      <c r="B2809" s="19">
        <v>2978</v>
      </c>
      <c r="C2809" s="74"/>
      <c r="D2809" s="77"/>
      <c r="E2809" s="75"/>
      <c r="F2809" s="78"/>
      <c r="G2809" s="80"/>
      <c r="H2809" s="49"/>
      <c r="I2809" s="79"/>
      <c r="J2809" s="27"/>
      <c r="K2809" s="27"/>
      <c r="L2809" s="79"/>
      <c r="M2809" s="81"/>
      <c r="N2809" s="29">
        <v>0</v>
      </c>
      <c r="O2809" s="30" t="str">
        <f>IF(G2809&lt;=$N$2,"",IF(F2809=[3]Pav.tvarkyklė!$B$13,"",IF(ISBLANK(R2809),"X","")))</f>
        <v/>
      </c>
      <c r="P2809" s="91"/>
      <c r="Q2809" s="63"/>
      <c r="R2809" s="63"/>
      <c r="S2809" s="63"/>
      <c r="T2809" s="63"/>
      <c r="U2809" s="34" t="str">
        <f>IFERROR(INDEX('[3]5.Grup_T'!$G$4:$G$22,MATCH('6.Turtas'!E2809,'[3]5.Grup_T'!$E$4:$E$22,0)),"0")</f>
        <v>0</v>
      </c>
      <c r="V2809" s="35">
        <f t="shared" si="605"/>
        <v>0</v>
      </c>
      <c r="W2809" s="35">
        <f>IF(NOT(ISBLANK(H2809)),(12-DATEDIF(H2809,'[3]1.Pradzia'!$D$13,"m")),0)</f>
        <v>0</v>
      </c>
      <c r="X2809" s="35">
        <f t="shared" si="606"/>
        <v>0</v>
      </c>
      <c r="Y2809" s="35">
        <f t="shared" si="616"/>
        <v>0</v>
      </c>
      <c r="Z2809" s="35">
        <f t="shared" si="614"/>
        <v>0</v>
      </c>
      <c r="AA2809" s="36">
        <f t="shared" si="607"/>
        <v>0</v>
      </c>
      <c r="AB2809" s="36">
        <f t="shared" si="608"/>
        <v>0</v>
      </c>
      <c r="AC2809" s="37">
        <f t="shared" si="609"/>
        <v>0</v>
      </c>
      <c r="AD2809" s="35">
        <f>IF(OR(YEAR(G2809)&lt;2019,O2809="X"),0,IF(ISBLANK(H2809),DATEDIF(G2809,'[3]1.Pradzia'!$D$13,"M"),DATEDIF(G2809,H2809,"m")))</f>
        <v>0</v>
      </c>
      <c r="AE2809" s="37">
        <f>IF(E2809='[3]5.Grup_T'!$E$20,0,IF(AD2809&lt;&gt;0,M2809/V2809*MIN(12,AD2809),0))</f>
        <v>0</v>
      </c>
      <c r="AF2809" s="37">
        <f t="shared" si="610"/>
        <v>0</v>
      </c>
      <c r="AG2809" s="37">
        <f t="shared" si="611"/>
        <v>0</v>
      </c>
      <c r="AH2809" s="37">
        <f t="shared" si="612"/>
        <v>0</v>
      </c>
      <c r="AI2809" s="35" t="str">
        <f t="shared" si="613"/>
        <v>Nusidėvėjęs</v>
      </c>
      <c r="AJ2809" s="38" t="str">
        <f>IF(AND(F2809&lt;&gt;[3]Pav.tvarkyklė!$B$12,F2809&lt;&gt;[3]Pav.tvarkyklė!$B$13),"GVTNT","X")</f>
        <v>GVTNT</v>
      </c>
      <c r="AK2809" s="39">
        <f t="shared" si="615"/>
        <v>0</v>
      </c>
      <c r="AL2809" s="41"/>
      <c r="AM2809" s="41"/>
      <c r="AN2809" s="41">
        <f t="shared" si="603"/>
        <v>1900</v>
      </c>
      <c r="AO2809" s="41"/>
      <c r="AP2809" s="41"/>
      <c r="AQ2809" s="41"/>
      <c r="AR2809" s="42"/>
      <c r="AS2809" s="42"/>
      <c r="AU2809" s="43">
        <f t="shared" si="604"/>
        <v>0</v>
      </c>
    </row>
    <row r="2810" spans="1:47" ht="15" customHeight="1" x14ac:dyDescent="0.25">
      <c r="A2810" s="11"/>
      <c r="B2810" s="19">
        <v>2979</v>
      </c>
      <c r="C2810" s="74"/>
      <c r="D2810" s="77"/>
      <c r="E2810" s="75"/>
      <c r="F2810" s="78"/>
      <c r="G2810" s="80"/>
      <c r="H2810" s="49"/>
      <c r="I2810" s="79"/>
      <c r="J2810" s="27"/>
      <c r="K2810" s="27"/>
      <c r="L2810" s="79"/>
      <c r="M2810" s="81"/>
      <c r="N2810" s="29">
        <v>0</v>
      </c>
      <c r="O2810" s="30" t="str">
        <f>IF(G2810&lt;=$N$2,"",IF(F2810=[3]Pav.tvarkyklė!$B$13,"",IF(ISBLANK(R2810),"X","")))</f>
        <v/>
      </c>
      <c r="P2810" s="91"/>
      <c r="Q2810" s="63"/>
      <c r="R2810" s="63"/>
      <c r="S2810" s="63"/>
      <c r="T2810" s="63"/>
      <c r="U2810" s="34" t="str">
        <f>IFERROR(INDEX('[3]5.Grup_T'!$G$4:$G$22,MATCH('6.Turtas'!E2810,'[3]5.Grup_T'!$E$4:$E$22,0)),"0")</f>
        <v>0</v>
      </c>
      <c r="V2810" s="35">
        <f t="shared" si="605"/>
        <v>0</v>
      </c>
      <c r="W2810" s="35">
        <f>IF(NOT(ISBLANK(H2810)),(12-DATEDIF(H2810,'[3]1.Pradzia'!$D$13,"m")),0)</f>
        <v>0</v>
      </c>
      <c r="X2810" s="35">
        <f t="shared" si="606"/>
        <v>0</v>
      </c>
      <c r="Y2810" s="35">
        <f t="shared" si="616"/>
        <v>0</v>
      </c>
      <c r="Z2810" s="35">
        <f t="shared" si="614"/>
        <v>0</v>
      </c>
      <c r="AA2810" s="36">
        <f t="shared" si="607"/>
        <v>0</v>
      </c>
      <c r="AB2810" s="36">
        <f t="shared" si="608"/>
        <v>0</v>
      </c>
      <c r="AC2810" s="37">
        <f t="shared" si="609"/>
        <v>0</v>
      </c>
      <c r="AD2810" s="35">
        <f>IF(OR(YEAR(G2810)&lt;2019,O2810="X"),0,IF(ISBLANK(H2810),DATEDIF(G2810,'[3]1.Pradzia'!$D$13,"M"),DATEDIF(G2810,H2810,"m")))</f>
        <v>0</v>
      </c>
      <c r="AE2810" s="37">
        <f>IF(E2810='[3]5.Grup_T'!$E$20,0,IF(AD2810&lt;&gt;0,M2810/V2810*MIN(12,AD2810),0))</f>
        <v>0</v>
      </c>
      <c r="AF2810" s="37">
        <f t="shared" si="610"/>
        <v>0</v>
      </c>
      <c r="AG2810" s="37">
        <f t="shared" si="611"/>
        <v>0</v>
      </c>
      <c r="AH2810" s="37">
        <f t="shared" si="612"/>
        <v>0</v>
      </c>
      <c r="AI2810" s="35" t="str">
        <f t="shared" si="613"/>
        <v>Nusidėvėjęs</v>
      </c>
      <c r="AJ2810" s="38" t="str">
        <f>IF(AND(F2810&lt;&gt;[3]Pav.tvarkyklė!$B$12,F2810&lt;&gt;[3]Pav.tvarkyklė!$B$13),"GVTNT","X")</f>
        <v>GVTNT</v>
      </c>
      <c r="AK2810" s="39">
        <f t="shared" si="615"/>
        <v>0</v>
      </c>
      <c r="AL2810" s="41"/>
      <c r="AM2810" s="41"/>
      <c r="AN2810" s="41">
        <f t="shared" si="603"/>
        <v>1900</v>
      </c>
      <c r="AO2810" s="41"/>
      <c r="AP2810" s="41"/>
      <c r="AQ2810" s="41"/>
      <c r="AR2810" s="42"/>
      <c r="AS2810" s="42"/>
      <c r="AU2810" s="43">
        <f t="shared" si="604"/>
        <v>0</v>
      </c>
    </row>
    <row r="2811" spans="1:47" ht="15" customHeight="1" x14ac:dyDescent="0.25">
      <c r="A2811" s="11"/>
      <c r="B2811" s="19">
        <v>2980</v>
      </c>
      <c r="C2811" s="74"/>
      <c r="D2811" s="77"/>
      <c r="E2811" s="75"/>
      <c r="F2811" s="78"/>
      <c r="G2811" s="80"/>
      <c r="H2811" s="49"/>
      <c r="I2811" s="79"/>
      <c r="J2811" s="27"/>
      <c r="K2811" s="27"/>
      <c r="L2811" s="79"/>
      <c r="M2811" s="81"/>
      <c r="N2811" s="29">
        <v>0</v>
      </c>
      <c r="O2811" s="30" t="str">
        <f>IF(G2811&lt;=$N$2,"",IF(F2811=[3]Pav.tvarkyklė!$B$13,"",IF(ISBLANK(R2811),"X","")))</f>
        <v/>
      </c>
      <c r="P2811" s="91"/>
      <c r="Q2811" s="63"/>
      <c r="R2811" s="63"/>
      <c r="S2811" s="63"/>
      <c r="T2811" s="63"/>
      <c r="U2811" s="34" t="str">
        <f>IFERROR(INDEX('[3]5.Grup_T'!$G$4:$G$22,MATCH('6.Turtas'!E2811,'[3]5.Grup_T'!$E$4:$E$22,0)),"0")</f>
        <v>0</v>
      </c>
      <c r="V2811" s="35">
        <f t="shared" si="605"/>
        <v>0</v>
      </c>
      <c r="W2811" s="35">
        <f>IF(NOT(ISBLANK(H2811)),(12-DATEDIF(H2811,'[3]1.Pradzia'!$D$13,"m")),0)</f>
        <v>0</v>
      </c>
      <c r="X2811" s="35">
        <f t="shared" si="606"/>
        <v>0</v>
      </c>
      <c r="Y2811" s="35">
        <f t="shared" si="616"/>
        <v>0</v>
      </c>
      <c r="Z2811" s="35">
        <f t="shared" si="614"/>
        <v>0</v>
      </c>
      <c r="AA2811" s="36">
        <f t="shared" si="607"/>
        <v>0</v>
      </c>
      <c r="AB2811" s="36">
        <f t="shared" si="608"/>
        <v>0</v>
      </c>
      <c r="AC2811" s="37">
        <f t="shared" si="609"/>
        <v>0</v>
      </c>
      <c r="AD2811" s="35">
        <f>IF(OR(YEAR(G2811)&lt;2019,O2811="X"),0,IF(ISBLANK(H2811),DATEDIF(G2811,'[3]1.Pradzia'!$D$13,"M"),DATEDIF(G2811,H2811,"m")))</f>
        <v>0</v>
      </c>
      <c r="AE2811" s="37">
        <f>IF(E2811='[3]5.Grup_T'!$E$20,0,IF(AD2811&lt;&gt;0,M2811/V2811*MIN(12,AD2811),0))</f>
        <v>0</v>
      </c>
      <c r="AF2811" s="37">
        <f t="shared" si="610"/>
        <v>0</v>
      </c>
      <c r="AG2811" s="37">
        <f t="shared" si="611"/>
        <v>0</v>
      </c>
      <c r="AH2811" s="37">
        <f t="shared" si="612"/>
        <v>0</v>
      </c>
      <c r="AI2811" s="35" t="str">
        <f t="shared" si="613"/>
        <v>Nusidėvėjęs</v>
      </c>
      <c r="AJ2811" s="38" t="str">
        <f>IF(AND(F2811&lt;&gt;[3]Pav.tvarkyklė!$B$12,F2811&lt;&gt;[3]Pav.tvarkyklė!$B$13),"GVTNT","X")</f>
        <v>GVTNT</v>
      </c>
      <c r="AK2811" s="39">
        <f t="shared" si="615"/>
        <v>0</v>
      </c>
      <c r="AL2811" s="41"/>
      <c r="AM2811" s="41"/>
      <c r="AN2811" s="41">
        <f t="shared" si="603"/>
        <v>1900</v>
      </c>
      <c r="AO2811" s="41"/>
      <c r="AP2811" s="41"/>
      <c r="AQ2811" s="41"/>
      <c r="AR2811" s="42"/>
      <c r="AS2811" s="42"/>
      <c r="AU2811" s="43">
        <f t="shared" si="604"/>
        <v>0</v>
      </c>
    </row>
    <row r="2812" spans="1:47" ht="15" customHeight="1" x14ac:dyDescent="0.25">
      <c r="A2812" s="11"/>
      <c r="B2812" s="19">
        <v>2981</v>
      </c>
      <c r="C2812" s="74"/>
      <c r="D2812" s="77"/>
      <c r="E2812" s="75"/>
      <c r="F2812" s="78"/>
      <c r="G2812" s="80"/>
      <c r="H2812" s="49"/>
      <c r="I2812" s="79"/>
      <c r="J2812" s="27"/>
      <c r="K2812" s="27"/>
      <c r="L2812" s="79"/>
      <c r="M2812" s="81"/>
      <c r="N2812" s="29">
        <v>0</v>
      </c>
      <c r="O2812" s="30" t="str">
        <f>IF(G2812&lt;=$N$2,"",IF(F2812=[3]Pav.tvarkyklė!$B$13,"",IF(ISBLANK(R2812),"X","")))</f>
        <v/>
      </c>
      <c r="P2812" s="91"/>
      <c r="Q2812" s="63"/>
      <c r="R2812" s="63"/>
      <c r="S2812" s="63"/>
      <c r="T2812" s="63"/>
      <c r="U2812" s="34" t="str">
        <f>IFERROR(INDEX('[3]5.Grup_T'!$G$4:$G$22,MATCH('6.Turtas'!E2812,'[3]5.Grup_T'!$E$4:$E$22,0)),"0")</f>
        <v>0</v>
      </c>
      <c r="V2812" s="35">
        <f t="shared" si="605"/>
        <v>0</v>
      </c>
      <c r="W2812" s="35">
        <f>IF(NOT(ISBLANK(H2812)),(12-DATEDIF(H2812,'[3]1.Pradzia'!$D$13,"m")),0)</f>
        <v>0</v>
      </c>
      <c r="X2812" s="35">
        <f t="shared" si="606"/>
        <v>0</v>
      </c>
      <c r="Y2812" s="35">
        <f t="shared" si="616"/>
        <v>0</v>
      </c>
      <c r="Z2812" s="35">
        <f t="shared" si="614"/>
        <v>0</v>
      </c>
      <c r="AA2812" s="36">
        <f t="shared" si="607"/>
        <v>0</v>
      </c>
      <c r="AB2812" s="36">
        <f t="shared" si="608"/>
        <v>0</v>
      </c>
      <c r="AC2812" s="37">
        <f t="shared" si="609"/>
        <v>0</v>
      </c>
      <c r="AD2812" s="35">
        <f>IF(OR(YEAR(G2812)&lt;2019,O2812="X"),0,IF(ISBLANK(H2812),DATEDIF(G2812,'[3]1.Pradzia'!$D$13,"M"),DATEDIF(G2812,H2812,"m")))</f>
        <v>0</v>
      </c>
      <c r="AE2812" s="37">
        <f>IF(E2812='[3]5.Grup_T'!$E$20,0,IF(AD2812&lt;&gt;0,M2812/V2812*MIN(12,AD2812),0))</f>
        <v>0</v>
      </c>
      <c r="AF2812" s="37">
        <f t="shared" si="610"/>
        <v>0</v>
      </c>
      <c r="AG2812" s="37">
        <f t="shared" si="611"/>
        <v>0</v>
      </c>
      <c r="AH2812" s="37">
        <f t="shared" si="612"/>
        <v>0</v>
      </c>
      <c r="AI2812" s="35" t="str">
        <f t="shared" si="613"/>
        <v>Nusidėvėjęs</v>
      </c>
      <c r="AJ2812" s="38" t="str">
        <f>IF(AND(F2812&lt;&gt;[3]Pav.tvarkyklė!$B$12,F2812&lt;&gt;[3]Pav.tvarkyklė!$B$13),"GVTNT","X")</f>
        <v>GVTNT</v>
      </c>
      <c r="AK2812" s="39">
        <f t="shared" si="615"/>
        <v>0</v>
      </c>
      <c r="AL2812" s="41"/>
      <c r="AM2812" s="41"/>
      <c r="AN2812" s="41">
        <f t="shared" si="603"/>
        <v>1900</v>
      </c>
      <c r="AO2812" s="41"/>
      <c r="AP2812" s="41"/>
      <c r="AQ2812" s="41"/>
      <c r="AR2812" s="42"/>
      <c r="AS2812" s="42"/>
      <c r="AU2812" s="43">
        <f t="shared" si="604"/>
        <v>0</v>
      </c>
    </row>
    <row r="2813" spans="1:47" ht="15" customHeight="1" x14ac:dyDescent="0.25">
      <c r="A2813" s="11"/>
      <c r="B2813" s="19">
        <v>2982</v>
      </c>
      <c r="C2813" s="74"/>
      <c r="D2813" s="77"/>
      <c r="E2813" s="75"/>
      <c r="F2813" s="78"/>
      <c r="G2813" s="80"/>
      <c r="H2813" s="49"/>
      <c r="I2813" s="79"/>
      <c r="J2813" s="27"/>
      <c r="K2813" s="27"/>
      <c r="L2813" s="79"/>
      <c r="M2813" s="81"/>
      <c r="N2813" s="29">
        <v>0</v>
      </c>
      <c r="O2813" s="30" t="str">
        <f>IF(G2813&lt;=$N$2,"",IF(F2813=[3]Pav.tvarkyklė!$B$13,"",IF(ISBLANK(R2813),"X","")))</f>
        <v/>
      </c>
      <c r="P2813" s="91"/>
      <c r="Q2813" s="63"/>
      <c r="R2813" s="63"/>
      <c r="S2813" s="63"/>
      <c r="T2813" s="63"/>
      <c r="U2813" s="34" t="str">
        <f>IFERROR(INDEX('[3]5.Grup_T'!$G$4:$G$22,MATCH('6.Turtas'!E2813,'[3]5.Grup_T'!$E$4:$E$22,0)),"0")</f>
        <v>0</v>
      </c>
      <c r="V2813" s="35">
        <f t="shared" si="605"/>
        <v>0</v>
      </c>
      <c r="W2813" s="35">
        <f>IF(NOT(ISBLANK(H2813)),(12-DATEDIF(H2813,'[3]1.Pradzia'!$D$13,"m")),0)</f>
        <v>0</v>
      </c>
      <c r="X2813" s="35">
        <f t="shared" si="606"/>
        <v>0</v>
      </c>
      <c r="Y2813" s="35">
        <f t="shared" si="616"/>
        <v>0</v>
      </c>
      <c r="Z2813" s="35">
        <f t="shared" si="614"/>
        <v>0</v>
      </c>
      <c r="AA2813" s="36">
        <f t="shared" si="607"/>
        <v>0</v>
      </c>
      <c r="AB2813" s="36">
        <f t="shared" si="608"/>
        <v>0</v>
      </c>
      <c r="AC2813" s="37">
        <f t="shared" si="609"/>
        <v>0</v>
      </c>
      <c r="AD2813" s="35">
        <f>IF(OR(YEAR(G2813)&lt;2019,O2813="X"),0,IF(ISBLANK(H2813),DATEDIF(G2813,'[3]1.Pradzia'!$D$13,"M"),DATEDIF(G2813,H2813,"m")))</f>
        <v>0</v>
      </c>
      <c r="AE2813" s="37">
        <f>IF(E2813='[3]5.Grup_T'!$E$20,0,IF(AD2813&lt;&gt;0,M2813/V2813*MIN(12,AD2813),0))</f>
        <v>0</v>
      </c>
      <c r="AF2813" s="37">
        <f t="shared" si="610"/>
        <v>0</v>
      </c>
      <c r="AG2813" s="37">
        <f t="shared" si="611"/>
        <v>0</v>
      </c>
      <c r="AH2813" s="37">
        <f t="shared" si="612"/>
        <v>0</v>
      </c>
      <c r="AI2813" s="35" t="str">
        <f t="shared" si="613"/>
        <v>Nusidėvėjęs</v>
      </c>
      <c r="AJ2813" s="38" t="str">
        <f>IF(AND(F2813&lt;&gt;[3]Pav.tvarkyklė!$B$12,F2813&lt;&gt;[3]Pav.tvarkyklė!$B$13),"GVTNT","X")</f>
        <v>GVTNT</v>
      </c>
      <c r="AK2813" s="39">
        <f t="shared" si="615"/>
        <v>0</v>
      </c>
      <c r="AL2813" s="41"/>
      <c r="AM2813" s="41"/>
      <c r="AN2813" s="41">
        <f t="shared" si="603"/>
        <v>1900</v>
      </c>
      <c r="AO2813" s="41"/>
      <c r="AP2813" s="41"/>
      <c r="AQ2813" s="41"/>
      <c r="AR2813" s="42"/>
      <c r="AS2813" s="42"/>
      <c r="AU2813" s="43">
        <f t="shared" si="604"/>
        <v>0</v>
      </c>
    </row>
    <row r="2814" spans="1:47" ht="15" customHeight="1" x14ac:dyDescent="0.25">
      <c r="A2814" s="11"/>
      <c r="B2814" s="19">
        <v>2983</v>
      </c>
      <c r="C2814" s="74"/>
      <c r="D2814" s="77"/>
      <c r="E2814" s="75"/>
      <c r="F2814" s="78"/>
      <c r="G2814" s="80"/>
      <c r="H2814" s="49"/>
      <c r="I2814" s="79"/>
      <c r="J2814" s="27"/>
      <c r="K2814" s="27"/>
      <c r="L2814" s="79"/>
      <c r="M2814" s="81"/>
      <c r="N2814" s="29">
        <v>0</v>
      </c>
      <c r="O2814" s="30" t="str">
        <f>IF(G2814&lt;=$N$2,"",IF(F2814=[3]Pav.tvarkyklė!$B$13,"",IF(ISBLANK(R2814),"X","")))</f>
        <v/>
      </c>
      <c r="P2814" s="91"/>
      <c r="Q2814" s="63"/>
      <c r="R2814" s="63"/>
      <c r="S2814" s="63"/>
      <c r="T2814" s="63"/>
      <c r="U2814" s="34" t="str">
        <f>IFERROR(INDEX('[3]5.Grup_T'!$G$4:$G$22,MATCH('6.Turtas'!E2814,'[3]5.Grup_T'!$E$4:$E$22,0)),"0")</f>
        <v>0</v>
      </c>
      <c r="V2814" s="35">
        <f t="shared" si="605"/>
        <v>0</v>
      </c>
      <c r="W2814" s="35">
        <f>IF(NOT(ISBLANK(H2814)),(12-DATEDIF(H2814,'[3]1.Pradzia'!$D$13,"m")),0)</f>
        <v>0</v>
      </c>
      <c r="X2814" s="35">
        <f t="shared" si="606"/>
        <v>0</v>
      </c>
      <c r="Y2814" s="35">
        <f t="shared" si="616"/>
        <v>0</v>
      </c>
      <c r="Z2814" s="35">
        <f t="shared" si="614"/>
        <v>0</v>
      </c>
      <c r="AA2814" s="36">
        <f t="shared" si="607"/>
        <v>0</v>
      </c>
      <c r="AB2814" s="36">
        <f t="shared" si="608"/>
        <v>0</v>
      </c>
      <c r="AC2814" s="37">
        <f t="shared" si="609"/>
        <v>0</v>
      </c>
      <c r="AD2814" s="35">
        <f>IF(OR(YEAR(G2814)&lt;2019,O2814="X"),0,IF(ISBLANK(H2814),DATEDIF(G2814,'[3]1.Pradzia'!$D$13,"M"),DATEDIF(G2814,H2814,"m")))</f>
        <v>0</v>
      </c>
      <c r="AE2814" s="37">
        <f>IF(E2814='[3]5.Grup_T'!$E$20,0,IF(AD2814&lt;&gt;0,M2814/V2814*MIN(12,AD2814),0))</f>
        <v>0</v>
      </c>
      <c r="AF2814" s="37">
        <f t="shared" si="610"/>
        <v>0</v>
      </c>
      <c r="AG2814" s="37">
        <f t="shared" si="611"/>
        <v>0</v>
      </c>
      <c r="AH2814" s="37">
        <f t="shared" si="612"/>
        <v>0</v>
      </c>
      <c r="AI2814" s="35" t="str">
        <f t="shared" si="613"/>
        <v>Nusidėvėjęs</v>
      </c>
      <c r="AJ2814" s="38" t="str">
        <f>IF(AND(F2814&lt;&gt;[3]Pav.tvarkyklė!$B$12,F2814&lt;&gt;[3]Pav.tvarkyklė!$B$13),"GVTNT","X")</f>
        <v>GVTNT</v>
      </c>
      <c r="AK2814" s="39">
        <f t="shared" si="615"/>
        <v>0</v>
      </c>
      <c r="AL2814" s="41"/>
      <c r="AM2814" s="41"/>
      <c r="AN2814" s="41">
        <f t="shared" si="603"/>
        <v>1900</v>
      </c>
      <c r="AO2814" s="41"/>
      <c r="AP2814" s="41"/>
      <c r="AQ2814" s="41"/>
      <c r="AR2814" s="42"/>
      <c r="AS2814" s="42"/>
      <c r="AU2814" s="43">
        <f t="shared" si="604"/>
        <v>0</v>
      </c>
    </row>
    <row r="2815" spans="1:47" ht="15" customHeight="1" x14ac:dyDescent="0.25">
      <c r="A2815" s="11"/>
      <c r="B2815" s="19">
        <v>2984</v>
      </c>
      <c r="C2815" s="74"/>
      <c r="D2815" s="77"/>
      <c r="E2815" s="75"/>
      <c r="F2815" s="78"/>
      <c r="G2815" s="80"/>
      <c r="H2815" s="49"/>
      <c r="I2815" s="79"/>
      <c r="J2815" s="27"/>
      <c r="K2815" s="27"/>
      <c r="L2815" s="79"/>
      <c r="M2815" s="81"/>
      <c r="N2815" s="29">
        <v>0</v>
      </c>
      <c r="O2815" s="30" t="str">
        <f>IF(G2815&lt;=$N$2,"",IF(F2815=[3]Pav.tvarkyklė!$B$13,"",IF(ISBLANK(R2815),"X","")))</f>
        <v/>
      </c>
      <c r="P2815" s="91"/>
      <c r="Q2815" s="63"/>
      <c r="R2815" s="63"/>
      <c r="S2815" s="63"/>
      <c r="T2815" s="63"/>
      <c r="U2815" s="34" t="str">
        <f>IFERROR(INDEX('[3]5.Grup_T'!$G$4:$G$22,MATCH('6.Turtas'!E2815,'[3]5.Grup_T'!$E$4:$E$22,0)),"0")</f>
        <v>0</v>
      </c>
      <c r="V2815" s="35">
        <f t="shared" si="605"/>
        <v>0</v>
      </c>
      <c r="W2815" s="35">
        <f>IF(NOT(ISBLANK(H2815)),(12-DATEDIF(H2815,'[3]1.Pradzia'!$D$13,"m")),0)</f>
        <v>0</v>
      </c>
      <c r="X2815" s="35">
        <f t="shared" si="606"/>
        <v>0</v>
      </c>
      <c r="Y2815" s="35">
        <f t="shared" si="616"/>
        <v>0</v>
      </c>
      <c r="Z2815" s="35">
        <f t="shared" si="614"/>
        <v>0</v>
      </c>
      <c r="AA2815" s="36">
        <f t="shared" si="607"/>
        <v>0</v>
      </c>
      <c r="AB2815" s="36">
        <f t="shared" si="608"/>
        <v>0</v>
      </c>
      <c r="AC2815" s="37">
        <f t="shared" si="609"/>
        <v>0</v>
      </c>
      <c r="AD2815" s="35">
        <f>IF(OR(YEAR(G2815)&lt;2019,O2815="X"),0,IF(ISBLANK(H2815),DATEDIF(G2815,'[3]1.Pradzia'!$D$13,"M"),DATEDIF(G2815,H2815,"m")))</f>
        <v>0</v>
      </c>
      <c r="AE2815" s="37">
        <f>IF(E2815='[3]5.Grup_T'!$E$20,0,IF(AD2815&lt;&gt;0,M2815/V2815*MIN(12,AD2815),0))</f>
        <v>0</v>
      </c>
      <c r="AF2815" s="37">
        <f t="shared" si="610"/>
        <v>0</v>
      </c>
      <c r="AG2815" s="37">
        <f t="shared" si="611"/>
        <v>0</v>
      </c>
      <c r="AH2815" s="37">
        <f t="shared" si="612"/>
        <v>0</v>
      </c>
      <c r="AI2815" s="35" t="str">
        <f t="shared" si="613"/>
        <v>Nusidėvėjęs</v>
      </c>
      <c r="AJ2815" s="38" t="str">
        <f>IF(AND(F2815&lt;&gt;[3]Pav.tvarkyklė!$B$12,F2815&lt;&gt;[3]Pav.tvarkyklė!$B$13),"GVTNT","X")</f>
        <v>GVTNT</v>
      </c>
      <c r="AK2815" s="39">
        <f t="shared" si="615"/>
        <v>0</v>
      </c>
      <c r="AL2815" s="41"/>
      <c r="AM2815" s="41"/>
      <c r="AN2815" s="41">
        <f t="shared" si="603"/>
        <v>1900</v>
      </c>
      <c r="AO2815" s="41"/>
      <c r="AP2815" s="41"/>
      <c r="AQ2815" s="41"/>
      <c r="AR2815" s="42"/>
      <c r="AS2815" s="42"/>
      <c r="AU2815" s="43">
        <f t="shared" si="604"/>
        <v>0</v>
      </c>
    </row>
    <row r="2816" spans="1:47" ht="15" customHeight="1" x14ac:dyDescent="0.25">
      <c r="A2816" s="11"/>
      <c r="B2816" s="19">
        <v>2985</v>
      </c>
      <c r="C2816" s="74"/>
      <c r="D2816" s="77"/>
      <c r="E2816" s="75"/>
      <c r="F2816" s="78"/>
      <c r="G2816" s="80"/>
      <c r="H2816" s="49"/>
      <c r="I2816" s="79"/>
      <c r="J2816" s="27"/>
      <c r="K2816" s="27"/>
      <c r="L2816" s="79"/>
      <c r="M2816" s="81"/>
      <c r="N2816" s="29">
        <v>0</v>
      </c>
      <c r="O2816" s="30" t="str">
        <f>IF(G2816&lt;=$N$2,"",IF(F2816=[3]Pav.tvarkyklė!$B$13,"",IF(ISBLANK(R2816),"X","")))</f>
        <v/>
      </c>
      <c r="P2816" s="91"/>
      <c r="Q2816" s="63"/>
      <c r="R2816" s="63"/>
      <c r="S2816" s="63"/>
      <c r="T2816" s="63"/>
      <c r="U2816" s="34" t="str">
        <f>IFERROR(INDEX('[3]5.Grup_T'!$G$4:$G$22,MATCH('6.Turtas'!E2816,'[3]5.Grup_T'!$E$4:$E$22,0)),"0")</f>
        <v>0</v>
      </c>
      <c r="V2816" s="35">
        <f t="shared" si="605"/>
        <v>0</v>
      </c>
      <c r="W2816" s="35">
        <f>IF(NOT(ISBLANK(H2816)),(12-DATEDIF(H2816,'[3]1.Pradzia'!$D$13,"m")),0)</f>
        <v>0</v>
      </c>
      <c r="X2816" s="35">
        <f t="shared" si="606"/>
        <v>0</v>
      </c>
      <c r="Y2816" s="35">
        <f t="shared" si="616"/>
        <v>0</v>
      </c>
      <c r="Z2816" s="35">
        <f t="shared" si="614"/>
        <v>0</v>
      </c>
      <c r="AA2816" s="36">
        <f t="shared" si="607"/>
        <v>0</v>
      </c>
      <c r="AB2816" s="36">
        <f t="shared" si="608"/>
        <v>0</v>
      </c>
      <c r="AC2816" s="37">
        <f t="shared" si="609"/>
        <v>0</v>
      </c>
      <c r="AD2816" s="35">
        <f>IF(OR(YEAR(G2816)&lt;2019,O2816="X"),0,IF(ISBLANK(H2816),DATEDIF(G2816,'[3]1.Pradzia'!$D$13,"M"),DATEDIF(G2816,H2816,"m")))</f>
        <v>0</v>
      </c>
      <c r="AE2816" s="37">
        <f>IF(E2816='[3]5.Grup_T'!$E$20,0,IF(AD2816&lt;&gt;0,M2816/V2816*MIN(12,AD2816),0))</f>
        <v>0</v>
      </c>
      <c r="AF2816" s="37">
        <f t="shared" si="610"/>
        <v>0</v>
      </c>
      <c r="AG2816" s="37">
        <f t="shared" si="611"/>
        <v>0</v>
      </c>
      <c r="AH2816" s="37">
        <f t="shared" si="612"/>
        <v>0</v>
      </c>
      <c r="AI2816" s="35" t="str">
        <f t="shared" si="613"/>
        <v>Nusidėvėjęs</v>
      </c>
      <c r="AJ2816" s="38" t="str">
        <f>IF(AND(F2816&lt;&gt;[3]Pav.tvarkyklė!$B$12,F2816&lt;&gt;[3]Pav.tvarkyklė!$B$13),"GVTNT","X")</f>
        <v>GVTNT</v>
      </c>
      <c r="AK2816" s="39">
        <f t="shared" si="615"/>
        <v>0</v>
      </c>
      <c r="AL2816" s="41"/>
      <c r="AM2816" s="41"/>
      <c r="AN2816" s="41">
        <f t="shared" si="603"/>
        <v>1900</v>
      </c>
      <c r="AO2816" s="41"/>
      <c r="AP2816" s="41"/>
      <c r="AQ2816" s="41"/>
      <c r="AR2816" s="42"/>
      <c r="AS2816" s="42"/>
      <c r="AU2816" s="43">
        <f t="shared" si="604"/>
        <v>0</v>
      </c>
    </row>
    <row r="2817" spans="1:47" ht="15" customHeight="1" x14ac:dyDescent="0.25">
      <c r="A2817" s="11"/>
      <c r="B2817" s="19">
        <v>2986</v>
      </c>
      <c r="C2817" s="74"/>
      <c r="D2817" s="77"/>
      <c r="E2817" s="75"/>
      <c r="F2817" s="78"/>
      <c r="G2817" s="80"/>
      <c r="H2817" s="49"/>
      <c r="I2817" s="79"/>
      <c r="J2817" s="27"/>
      <c r="K2817" s="27"/>
      <c r="L2817" s="79"/>
      <c r="M2817" s="81"/>
      <c r="N2817" s="29">
        <v>0</v>
      </c>
      <c r="O2817" s="30" t="str">
        <f>IF(G2817&lt;=$N$2,"",IF(F2817=[3]Pav.tvarkyklė!$B$13,"",IF(ISBLANK(R2817),"X","")))</f>
        <v/>
      </c>
      <c r="P2817" s="91"/>
      <c r="Q2817" s="63"/>
      <c r="R2817" s="63"/>
      <c r="S2817" s="63"/>
      <c r="T2817" s="63"/>
      <c r="U2817" s="34" t="str">
        <f>IFERROR(INDEX('[3]5.Grup_T'!$G$4:$G$22,MATCH('6.Turtas'!E2817,'[3]5.Grup_T'!$E$4:$E$22,0)),"0")</f>
        <v>0</v>
      </c>
      <c r="V2817" s="35">
        <f t="shared" si="605"/>
        <v>0</v>
      </c>
      <c r="W2817" s="35">
        <f>IF(NOT(ISBLANK(H2817)),(12-DATEDIF(H2817,'[3]1.Pradzia'!$D$13,"m")),0)</f>
        <v>0</v>
      </c>
      <c r="X2817" s="35">
        <f t="shared" si="606"/>
        <v>0</v>
      </c>
      <c r="Y2817" s="35">
        <f t="shared" si="616"/>
        <v>0</v>
      </c>
      <c r="Z2817" s="35">
        <f t="shared" si="614"/>
        <v>0</v>
      </c>
      <c r="AA2817" s="36">
        <f t="shared" si="607"/>
        <v>0</v>
      </c>
      <c r="AB2817" s="36">
        <f t="shared" si="608"/>
        <v>0</v>
      </c>
      <c r="AC2817" s="37">
        <f t="shared" si="609"/>
        <v>0</v>
      </c>
      <c r="AD2817" s="35">
        <f>IF(OR(YEAR(G2817)&lt;2019,O2817="X"),0,IF(ISBLANK(H2817),DATEDIF(G2817,'[3]1.Pradzia'!$D$13,"M"),DATEDIF(G2817,H2817,"m")))</f>
        <v>0</v>
      </c>
      <c r="AE2817" s="37">
        <f>IF(E2817='[3]5.Grup_T'!$E$20,0,IF(AD2817&lt;&gt;0,M2817/V2817*MIN(12,AD2817),0))</f>
        <v>0</v>
      </c>
      <c r="AF2817" s="37">
        <f t="shared" si="610"/>
        <v>0</v>
      </c>
      <c r="AG2817" s="37">
        <f t="shared" si="611"/>
        <v>0</v>
      </c>
      <c r="AH2817" s="37">
        <f t="shared" si="612"/>
        <v>0</v>
      </c>
      <c r="AI2817" s="35" t="str">
        <f t="shared" si="613"/>
        <v>Nusidėvėjęs</v>
      </c>
      <c r="AJ2817" s="38" t="str">
        <f>IF(AND(F2817&lt;&gt;[3]Pav.tvarkyklė!$B$12,F2817&lt;&gt;[3]Pav.tvarkyklė!$B$13),"GVTNT","X")</f>
        <v>GVTNT</v>
      </c>
      <c r="AK2817" s="39">
        <f t="shared" si="615"/>
        <v>0</v>
      </c>
      <c r="AL2817" s="41"/>
      <c r="AM2817" s="41"/>
      <c r="AN2817" s="41">
        <f t="shared" si="603"/>
        <v>1900</v>
      </c>
      <c r="AO2817" s="41"/>
      <c r="AP2817" s="41"/>
      <c r="AQ2817" s="41"/>
      <c r="AR2817" s="42"/>
      <c r="AS2817" s="42"/>
      <c r="AU2817" s="43">
        <f t="shared" si="604"/>
        <v>0</v>
      </c>
    </row>
    <row r="2818" spans="1:47" ht="15" customHeight="1" x14ac:dyDescent="0.25">
      <c r="A2818" s="11"/>
      <c r="B2818" s="19">
        <v>2987</v>
      </c>
      <c r="C2818" s="74"/>
      <c r="D2818" s="77"/>
      <c r="E2818" s="75"/>
      <c r="F2818" s="78"/>
      <c r="G2818" s="80"/>
      <c r="H2818" s="49"/>
      <c r="I2818" s="79"/>
      <c r="J2818" s="27"/>
      <c r="K2818" s="27"/>
      <c r="L2818" s="79"/>
      <c r="M2818" s="81"/>
      <c r="N2818" s="29">
        <v>0</v>
      </c>
      <c r="O2818" s="30" t="str">
        <f>IF(G2818&lt;=$N$2,"",IF(F2818=[3]Pav.tvarkyklė!$B$13,"",IF(ISBLANK(R2818),"X","")))</f>
        <v/>
      </c>
      <c r="P2818" s="91"/>
      <c r="Q2818" s="63"/>
      <c r="R2818" s="63"/>
      <c r="S2818" s="63"/>
      <c r="T2818" s="63"/>
      <c r="U2818" s="34" t="str">
        <f>IFERROR(INDEX('[3]5.Grup_T'!$G$4:$G$22,MATCH('6.Turtas'!E2818,'[3]5.Grup_T'!$E$4:$E$22,0)),"0")</f>
        <v>0</v>
      </c>
      <c r="V2818" s="35">
        <f t="shared" si="605"/>
        <v>0</v>
      </c>
      <c r="W2818" s="35">
        <f>IF(NOT(ISBLANK(H2818)),(12-DATEDIF(H2818,'[3]1.Pradzia'!$D$13,"m")),0)</f>
        <v>0</v>
      </c>
      <c r="X2818" s="35">
        <f t="shared" si="606"/>
        <v>0</v>
      </c>
      <c r="Y2818" s="35">
        <f t="shared" si="616"/>
        <v>0</v>
      </c>
      <c r="Z2818" s="35">
        <f t="shared" si="614"/>
        <v>0</v>
      </c>
      <c r="AA2818" s="36">
        <f t="shared" si="607"/>
        <v>0</v>
      </c>
      <c r="AB2818" s="36">
        <f t="shared" si="608"/>
        <v>0</v>
      </c>
      <c r="AC2818" s="37">
        <f t="shared" si="609"/>
        <v>0</v>
      </c>
      <c r="AD2818" s="35">
        <f>IF(OR(YEAR(G2818)&lt;2019,O2818="X"),0,IF(ISBLANK(H2818),DATEDIF(G2818,'[3]1.Pradzia'!$D$13,"M"),DATEDIF(G2818,H2818,"m")))</f>
        <v>0</v>
      </c>
      <c r="AE2818" s="37">
        <f>IF(E2818='[3]5.Grup_T'!$E$20,0,IF(AD2818&lt;&gt;0,M2818/V2818*MIN(12,AD2818),0))</f>
        <v>0</v>
      </c>
      <c r="AF2818" s="37">
        <f t="shared" si="610"/>
        <v>0</v>
      </c>
      <c r="AG2818" s="37">
        <f t="shared" si="611"/>
        <v>0</v>
      </c>
      <c r="AH2818" s="37">
        <f t="shared" si="612"/>
        <v>0</v>
      </c>
      <c r="AI2818" s="35" t="str">
        <f t="shared" si="613"/>
        <v>Nusidėvėjęs</v>
      </c>
      <c r="AJ2818" s="38" t="str">
        <f>IF(AND(F2818&lt;&gt;[3]Pav.tvarkyklė!$B$12,F2818&lt;&gt;[3]Pav.tvarkyklė!$B$13),"GVTNT","X")</f>
        <v>GVTNT</v>
      </c>
      <c r="AK2818" s="39">
        <f t="shared" si="615"/>
        <v>0</v>
      </c>
      <c r="AL2818" s="41"/>
      <c r="AM2818" s="41"/>
      <c r="AN2818" s="41">
        <f t="shared" si="603"/>
        <v>1900</v>
      </c>
      <c r="AO2818" s="41"/>
      <c r="AP2818" s="41"/>
      <c r="AQ2818" s="41"/>
      <c r="AR2818" s="42"/>
      <c r="AS2818" s="42"/>
      <c r="AU2818" s="43">
        <f t="shared" si="604"/>
        <v>0</v>
      </c>
    </row>
    <row r="2819" spans="1:47" ht="15" customHeight="1" x14ac:dyDescent="0.25">
      <c r="A2819" s="11"/>
      <c r="B2819" s="19">
        <v>2988</v>
      </c>
      <c r="C2819" s="74"/>
      <c r="D2819" s="77"/>
      <c r="E2819" s="75"/>
      <c r="F2819" s="78"/>
      <c r="G2819" s="80"/>
      <c r="H2819" s="49"/>
      <c r="I2819" s="79"/>
      <c r="J2819" s="27"/>
      <c r="K2819" s="27"/>
      <c r="L2819" s="79"/>
      <c r="M2819" s="81"/>
      <c r="N2819" s="29">
        <v>0</v>
      </c>
      <c r="O2819" s="30" t="str">
        <f>IF(G2819&lt;=$N$2,"",IF(F2819=[3]Pav.tvarkyklė!$B$13,"",IF(ISBLANK(R2819),"X","")))</f>
        <v/>
      </c>
      <c r="P2819" s="91"/>
      <c r="Q2819" s="63"/>
      <c r="R2819" s="63"/>
      <c r="S2819" s="63"/>
      <c r="T2819" s="63"/>
      <c r="U2819" s="34" t="str">
        <f>IFERROR(INDEX('[3]5.Grup_T'!$G$4:$G$22,MATCH('6.Turtas'!E2819,'[3]5.Grup_T'!$E$4:$E$22,0)),"0")</f>
        <v>0</v>
      </c>
      <c r="V2819" s="35">
        <f t="shared" si="605"/>
        <v>0</v>
      </c>
      <c r="W2819" s="35">
        <f>IF(NOT(ISBLANK(H2819)),(12-DATEDIF(H2819,'[3]1.Pradzia'!$D$13,"m")),0)</f>
        <v>0</v>
      </c>
      <c r="X2819" s="35">
        <f t="shared" si="606"/>
        <v>0</v>
      </c>
      <c r="Y2819" s="35">
        <f t="shared" si="616"/>
        <v>0</v>
      </c>
      <c r="Z2819" s="35">
        <f t="shared" si="614"/>
        <v>0</v>
      </c>
      <c r="AA2819" s="36">
        <f t="shared" si="607"/>
        <v>0</v>
      </c>
      <c r="AB2819" s="36">
        <f t="shared" si="608"/>
        <v>0</v>
      </c>
      <c r="AC2819" s="37">
        <f t="shared" si="609"/>
        <v>0</v>
      </c>
      <c r="AD2819" s="35">
        <f>IF(OR(YEAR(G2819)&lt;2019,O2819="X"),0,IF(ISBLANK(H2819),DATEDIF(G2819,'[3]1.Pradzia'!$D$13,"M"),DATEDIF(G2819,H2819,"m")))</f>
        <v>0</v>
      </c>
      <c r="AE2819" s="37">
        <f>IF(E2819='[3]5.Grup_T'!$E$20,0,IF(AD2819&lt;&gt;0,M2819/V2819*MIN(12,AD2819),0))</f>
        <v>0</v>
      </c>
      <c r="AF2819" s="37">
        <f t="shared" si="610"/>
        <v>0</v>
      </c>
      <c r="AG2819" s="37">
        <f t="shared" si="611"/>
        <v>0</v>
      </c>
      <c r="AH2819" s="37">
        <f t="shared" si="612"/>
        <v>0</v>
      </c>
      <c r="AI2819" s="35" t="str">
        <f t="shared" si="613"/>
        <v>Nusidėvėjęs</v>
      </c>
      <c r="AJ2819" s="38" t="str">
        <f>IF(AND(F2819&lt;&gt;[3]Pav.tvarkyklė!$B$12,F2819&lt;&gt;[3]Pav.tvarkyklė!$B$13),"GVTNT","X")</f>
        <v>GVTNT</v>
      </c>
      <c r="AK2819" s="39">
        <f t="shared" si="615"/>
        <v>0</v>
      </c>
      <c r="AL2819" s="41"/>
      <c r="AM2819" s="41"/>
      <c r="AN2819" s="41">
        <f t="shared" si="603"/>
        <v>1900</v>
      </c>
      <c r="AO2819" s="41"/>
      <c r="AP2819" s="41"/>
      <c r="AQ2819" s="41"/>
      <c r="AR2819" s="42"/>
      <c r="AS2819" s="42"/>
      <c r="AU2819" s="43">
        <f t="shared" si="604"/>
        <v>0</v>
      </c>
    </row>
    <row r="2820" spans="1:47" ht="15" customHeight="1" x14ac:dyDescent="0.25">
      <c r="A2820" s="11"/>
      <c r="B2820" s="19">
        <v>2989</v>
      </c>
      <c r="C2820" s="74"/>
      <c r="D2820" s="77"/>
      <c r="E2820" s="75"/>
      <c r="F2820" s="78"/>
      <c r="G2820" s="80"/>
      <c r="H2820" s="49"/>
      <c r="I2820" s="79"/>
      <c r="J2820" s="27"/>
      <c r="K2820" s="27"/>
      <c r="L2820" s="79"/>
      <c r="M2820" s="81"/>
      <c r="N2820" s="29">
        <v>0</v>
      </c>
      <c r="O2820" s="30" t="str">
        <f>IF(G2820&lt;=$N$2,"",IF(F2820=[3]Pav.tvarkyklė!$B$13,"",IF(ISBLANK(R2820),"X","")))</f>
        <v/>
      </c>
      <c r="P2820" s="91"/>
      <c r="Q2820" s="63"/>
      <c r="R2820" s="63"/>
      <c r="S2820" s="63"/>
      <c r="T2820" s="63"/>
      <c r="U2820" s="34" t="str">
        <f>IFERROR(INDEX('[3]5.Grup_T'!$G$4:$G$22,MATCH('6.Turtas'!E2820,'[3]5.Grup_T'!$E$4:$E$22,0)),"0")</f>
        <v>0</v>
      </c>
      <c r="V2820" s="35">
        <f t="shared" si="605"/>
        <v>0</v>
      </c>
      <c r="W2820" s="35">
        <f>IF(NOT(ISBLANK(H2820)),(12-DATEDIF(H2820,'[3]1.Pradzia'!$D$13,"m")),0)</f>
        <v>0</v>
      </c>
      <c r="X2820" s="35">
        <f t="shared" si="606"/>
        <v>0</v>
      </c>
      <c r="Y2820" s="35">
        <f t="shared" si="616"/>
        <v>0</v>
      </c>
      <c r="Z2820" s="35">
        <f t="shared" si="614"/>
        <v>0</v>
      </c>
      <c r="AA2820" s="36">
        <f t="shared" si="607"/>
        <v>0</v>
      </c>
      <c r="AB2820" s="36">
        <f t="shared" si="608"/>
        <v>0</v>
      </c>
      <c r="AC2820" s="37">
        <f t="shared" si="609"/>
        <v>0</v>
      </c>
      <c r="AD2820" s="35">
        <f>IF(OR(YEAR(G2820)&lt;2019,O2820="X"),0,IF(ISBLANK(H2820),DATEDIF(G2820,'[3]1.Pradzia'!$D$13,"M"),DATEDIF(G2820,H2820,"m")))</f>
        <v>0</v>
      </c>
      <c r="AE2820" s="37">
        <f>IF(E2820='[3]5.Grup_T'!$E$20,0,IF(AD2820&lt;&gt;0,M2820/V2820*MIN(12,AD2820),0))</f>
        <v>0</v>
      </c>
      <c r="AF2820" s="37">
        <f t="shared" si="610"/>
        <v>0</v>
      </c>
      <c r="AG2820" s="37">
        <f t="shared" si="611"/>
        <v>0</v>
      </c>
      <c r="AH2820" s="37">
        <f t="shared" si="612"/>
        <v>0</v>
      </c>
      <c r="AI2820" s="35" t="str">
        <f t="shared" si="613"/>
        <v>Nusidėvėjęs</v>
      </c>
      <c r="AJ2820" s="38" t="str">
        <f>IF(AND(F2820&lt;&gt;[3]Pav.tvarkyklė!$B$12,F2820&lt;&gt;[3]Pav.tvarkyklė!$B$13),"GVTNT","X")</f>
        <v>GVTNT</v>
      </c>
      <c r="AK2820" s="39">
        <f t="shared" si="615"/>
        <v>0</v>
      </c>
      <c r="AL2820" s="41"/>
      <c r="AM2820" s="41"/>
      <c r="AN2820" s="41">
        <f t="shared" si="603"/>
        <v>1900</v>
      </c>
      <c r="AO2820" s="41"/>
      <c r="AP2820" s="41"/>
      <c r="AQ2820" s="41"/>
      <c r="AR2820" s="42"/>
      <c r="AS2820" s="42"/>
      <c r="AU2820" s="43">
        <f t="shared" si="604"/>
        <v>0</v>
      </c>
    </row>
    <row r="2821" spans="1:47" ht="15" customHeight="1" x14ac:dyDescent="0.25">
      <c r="A2821" s="11"/>
      <c r="B2821" s="19">
        <v>2990</v>
      </c>
      <c r="C2821" s="74"/>
      <c r="D2821" s="77"/>
      <c r="E2821" s="75"/>
      <c r="F2821" s="78"/>
      <c r="G2821" s="80"/>
      <c r="H2821" s="49"/>
      <c r="I2821" s="79"/>
      <c r="J2821" s="27"/>
      <c r="K2821" s="27"/>
      <c r="L2821" s="79"/>
      <c r="M2821" s="81"/>
      <c r="N2821" s="29">
        <v>0</v>
      </c>
      <c r="O2821" s="30" t="str">
        <f>IF(G2821&lt;=$N$2,"",IF(F2821=[3]Pav.tvarkyklė!$B$13,"",IF(ISBLANK(R2821),"X","")))</f>
        <v/>
      </c>
      <c r="P2821" s="91"/>
      <c r="Q2821" s="63"/>
      <c r="R2821" s="63"/>
      <c r="S2821" s="63"/>
      <c r="T2821" s="63"/>
      <c r="U2821" s="34" t="str">
        <f>IFERROR(INDEX('[3]5.Grup_T'!$G$4:$G$22,MATCH('6.Turtas'!E2821,'[3]5.Grup_T'!$E$4:$E$22,0)),"0")</f>
        <v>0</v>
      </c>
      <c r="V2821" s="35">
        <f t="shared" si="605"/>
        <v>0</v>
      </c>
      <c r="W2821" s="35">
        <f>IF(NOT(ISBLANK(H2821)),(12-DATEDIF(H2821,'[3]1.Pradzia'!$D$13,"m")),0)</f>
        <v>0</v>
      </c>
      <c r="X2821" s="35">
        <f t="shared" si="606"/>
        <v>0</v>
      </c>
      <c r="Y2821" s="35">
        <f t="shared" si="616"/>
        <v>0</v>
      </c>
      <c r="Z2821" s="35">
        <f t="shared" si="614"/>
        <v>0</v>
      </c>
      <c r="AA2821" s="36">
        <f t="shared" si="607"/>
        <v>0</v>
      </c>
      <c r="AB2821" s="36">
        <f t="shared" si="608"/>
        <v>0</v>
      </c>
      <c r="AC2821" s="37">
        <f t="shared" si="609"/>
        <v>0</v>
      </c>
      <c r="AD2821" s="35">
        <f>IF(OR(YEAR(G2821)&lt;2019,O2821="X"),0,IF(ISBLANK(H2821),DATEDIF(G2821,'[3]1.Pradzia'!$D$13,"M"),DATEDIF(G2821,H2821,"m")))</f>
        <v>0</v>
      </c>
      <c r="AE2821" s="37">
        <f>IF(E2821='[3]5.Grup_T'!$E$20,0,IF(AD2821&lt;&gt;0,M2821/V2821*MIN(12,AD2821),0))</f>
        <v>0</v>
      </c>
      <c r="AF2821" s="37">
        <f t="shared" si="610"/>
        <v>0</v>
      </c>
      <c r="AG2821" s="37">
        <f t="shared" si="611"/>
        <v>0</v>
      </c>
      <c r="AH2821" s="37">
        <f t="shared" si="612"/>
        <v>0</v>
      </c>
      <c r="AI2821" s="35" t="str">
        <f t="shared" si="613"/>
        <v>Nusidėvėjęs</v>
      </c>
      <c r="AJ2821" s="38" t="str">
        <f>IF(AND(F2821&lt;&gt;[3]Pav.tvarkyklė!$B$12,F2821&lt;&gt;[3]Pav.tvarkyklė!$B$13),"GVTNT","X")</f>
        <v>GVTNT</v>
      </c>
      <c r="AK2821" s="39">
        <f t="shared" si="615"/>
        <v>0</v>
      </c>
      <c r="AL2821" s="41"/>
      <c r="AM2821" s="41"/>
      <c r="AN2821" s="41">
        <f t="shared" ref="AN2821:AN2884" si="617">YEAR(G2821)</f>
        <v>1900</v>
      </c>
      <c r="AO2821" s="41"/>
      <c r="AP2821" s="41"/>
      <c r="AQ2821" s="41"/>
      <c r="AR2821" s="42"/>
      <c r="AS2821" s="42"/>
      <c r="AU2821" s="43">
        <f t="shared" ref="AU2821:AU2884" si="618">AF2821-AT2821</f>
        <v>0</v>
      </c>
    </row>
    <row r="2822" spans="1:47" ht="15" customHeight="1" x14ac:dyDescent="0.25">
      <c r="A2822" s="11"/>
      <c r="B2822" s="19">
        <v>2991</v>
      </c>
      <c r="C2822" s="74"/>
      <c r="D2822" s="77"/>
      <c r="E2822" s="75"/>
      <c r="F2822" s="78"/>
      <c r="G2822" s="80"/>
      <c r="H2822" s="49"/>
      <c r="I2822" s="79"/>
      <c r="J2822" s="27"/>
      <c r="K2822" s="27"/>
      <c r="L2822" s="79"/>
      <c r="M2822" s="81"/>
      <c r="N2822" s="29">
        <v>0</v>
      </c>
      <c r="O2822" s="30" t="str">
        <f>IF(G2822&lt;=$N$2,"",IF(F2822=[3]Pav.tvarkyklė!$B$13,"",IF(ISBLANK(R2822),"X","")))</f>
        <v/>
      </c>
      <c r="P2822" s="91"/>
      <c r="Q2822" s="63"/>
      <c r="R2822" s="63"/>
      <c r="S2822" s="63"/>
      <c r="T2822" s="63"/>
      <c r="U2822" s="34" t="str">
        <f>IFERROR(INDEX('[3]5.Grup_T'!$G$4:$G$22,MATCH('6.Turtas'!E2822,'[3]5.Grup_T'!$E$4:$E$22,0)),"0")</f>
        <v>0</v>
      </c>
      <c r="V2822" s="35">
        <f t="shared" si="605"/>
        <v>0</v>
      </c>
      <c r="W2822" s="35">
        <f>IF(NOT(ISBLANK(H2822)),(12-DATEDIF(H2822,'[3]1.Pradzia'!$D$13,"m")),0)</f>
        <v>0</v>
      </c>
      <c r="X2822" s="35">
        <f t="shared" si="606"/>
        <v>0</v>
      </c>
      <c r="Y2822" s="35">
        <f t="shared" si="616"/>
        <v>0</v>
      </c>
      <c r="Z2822" s="35">
        <f t="shared" si="614"/>
        <v>0</v>
      </c>
      <c r="AA2822" s="36">
        <f t="shared" si="607"/>
        <v>0</v>
      </c>
      <c r="AB2822" s="36">
        <f t="shared" si="608"/>
        <v>0</v>
      </c>
      <c r="AC2822" s="37">
        <f t="shared" si="609"/>
        <v>0</v>
      </c>
      <c r="AD2822" s="35">
        <f>IF(OR(YEAR(G2822)&lt;2019,O2822="X"),0,IF(ISBLANK(H2822),DATEDIF(G2822,'[3]1.Pradzia'!$D$13,"M"),DATEDIF(G2822,H2822,"m")))</f>
        <v>0</v>
      </c>
      <c r="AE2822" s="37">
        <f>IF(E2822='[3]5.Grup_T'!$E$20,0,IF(AD2822&lt;&gt;0,M2822/V2822*MIN(12,AD2822),0))</f>
        <v>0</v>
      </c>
      <c r="AF2822" s="37">
        <f t="shared" si="610"/>
        <v>0</v>
      </c>
      <c r="AG2822" s="37">
        <f t="shared" si="611"/>
        <v>0</v>
      </c>
      <c r="AH2822" s="37">
        <f t="shared" si="612"/>
        <v>0</v>
      </c>
      <c r="AI2822" s="35" t="str">
        <f t="shared" si="613"/>
        <v>Nusidėvėjęs</v>
      </c>
      <c r="AJ2822" s="38" t="str">
        <f>IF(AND(F2822&lt;&gt;[3]Pav.tvarkyklė!$B$12,F2822&lt;&gt;[3]Pav.tvarkyklė!$B$13),"GVTNT","X")</f>
        <v>GVTNT</v>
      </c>
      <c r="AK2822" s="39">
        <f t="shared" si="615"/>
        <v>0</v>
      </c>
      <c r="AL2822" s="41"/>
      <c r="AM2822" s="41"/>
      <c r="AN2822" s="41">
        <f t="shared" si="617"/>
        <v>1900</v>
      </c>
      <c r="AO2822" s="41"/>
      <c r="AP2822" s="41"/>
      <c r="AQ2822" s="41"/>
      <c r="AR2822" s="42"/>
      <c r="AS2822" s="42"/>
      <c r="AU2822" s="43">
        <f t="shared" si="618"/>
        <v>0</v>
      </c>
    </row>
    <row r="2823" spans="1:47" ht="15" customHeight="1" x14ac:dyDescent="0.25">
      <c r="A2823" s="11"/>
      <c r="B2823" s="19">
        <v>2992</v>
      </c>
      <c r="C2823" s="74"/>
      <c r="D2823" s="77"/>
      <c r="E2823" s="78"/>
      <c r="F2823" s="78"/>
      <c r="G2823" s="80"/>
      <c r="H2823" s="49"/>
      <c r="I2823" s="79"/>
      <c r="J2823" s="27"/>
      <c r="K2823" s="27"/>
      <c r="L2823" s="79"/>
      <c r="M2823" s="81"/>
      <c r="N2823" s="29">
        <v>0</v>
      </c>
      <c r="O2823" s="30" t="str">
        <f>IF(G2823&lt;=$N$2,"",IF(F2823=[3]Pav.tvarkyklė!$B$13,"",IF(ISBLANK(R2823),"X","")))</f>
        <v/>
      </c>
      <c r="P2823" s="91"/>
      <c r="Q2823" s="63"/>
      <c r="R2823" s="63"/>
      <c r="S2823" s="63"/>
      <c r="T2823" s="63"/>
      <c r="U2823" s="34" t="str">
        <f>IFERROR(INDEX('[3]5.Grup_T'!$G$4:$G$22,MATCH('6.Turtas'!E2823,'[3]5.Grup_T'!$E$4:$E$22,0)),"0")</f>
        <v>0</v>
      </c>
      <c r="V2823" s="35">
        <f t="shared" si="605"/>
        <v>0</v>
      </c>
      <c r="W2823" s="35">
        <f>IF(NOT(ISBLANK(H2823)),(12-DATEDIF(H2823,'[3]1.Pradzia'!$D$13,"m")),0)</f>
        <v>0</v>
      </c>
      <c r="X2823" s="35">
        <f t="shared" si="606"/>
        <v>0</v>
      </c>
      <c r="Y2823" s="35">
        <f t="shared" si="616"/>
        <v>0</v>
      </c>
      <c r="Z2823" s="35">
        <f t="shared" si="614"/>
        <v>0</v>
      </c>
      <c r="AA2823" s="36">
        <f t="shared" si="607"/>
        <v>0</v>
      </c>
      <c r="AB2823" s="36">
        <f t="shared" si="608"/>
        <v>0</v>
      </c>
      <c r="AC2823" s="37">
        <f t="shared" si="609"/>
        <v>0</v>
      </c>
      <c r="AD2823" s="35">
        <f>IF(OR(YEAR(G2823)&lt;2019,O2823="X"),0,IF(ISBLANK(H2823),DATEDIF(G2823,'[3]1.Pradzia'!$D$13,"M"),DATEDIF(G2823,H2823,"m")))</f>
        <v>0</v>
      </c>
      <c r="AE2823" s="37">
        <f>IF(E2823='[3]5.Grup_T'!$E$20,0,IF(AD2823&lt;&gt;0,M2823/V2823*MIN(12,AD2823),0))</f>
        <v>0</v>
      </c>
      <c r="AF2823" s="37">
        <f t="shared" si="610"/>
        <v>0</v>
      </c>
      <c r="AG2823" s="37">
        <f t="shared" si="611"/>
        <v>0</v>
      </c>
      <c r="AH2823" s="37">
        <f t="shared" si="612"/>
        <v>0</v>
      </c>
      <c r="AI2823" s="35" t="str">
        <f t="shared" si="613"/>
        <v>Nusidėvėjęs</v>
      </c>
      <c r="AJ2823" s="38" t="str">
        <f>IF(AND(F2823&lt;&gt;[3]Pav.tvarkyklė!$B$12,F2823&lt;&gt;[3]Pav.tvarkyklė!$B$13),"GVTNT","X")</f>
        <v>GVTNT</v>
      </c>
      <c r="AK2823" s="39">
        <f t="shared" si="615"/>
        <v>0</v>
      </c>
      <c r="AL2823" s="41"/>
      <c r="AM2823" s="41"/>
      <c r="AN2823" s="41">
        <f t="shared" si="617"/>
        <v>1900</v>
      </c>
      <c r="AO2823" s="41"/>
      <c r="AP2823" s="41"/>
      <c r="AQ2823" s="41"/>
      <c r="AR2823" s="42"/>
      <c r="AS2823" s="42"/>
      <c r="AU2823" s="43">
        <f t="shared" si="618"/>
        <v>0</v>
      </c>
    </row>
    <row r="2824" spans="1:47" ht="15" customHeight="1" x14ac:dyDescent="0.25">
      <c r="A2824" s="11"/>
      <c r="B2824" s="19">
        <v>2993</v>
      </c>
      <c r="C2824" s="74"/>
      <c r="D2824" s="77"/>
      <c r="E2824" s="75"/>
      <c r="F2824" s="78"/>
      <c r="G2824" s="80"/>
      <c r="H2824" s="49"/>
      <c r="I2824" s="79"/>
      <c r="J2824" s="27"/>
      <c r="K2824" s="27"/>
      <c r="L2824" s="79"/>
      <c r="M2824" s="81"/>
      <c r="N2824" s="29">
        <v>0</v>
      </c>
      <c r="O2824" s="30" t="str">
        <f>IF(G2824&lt;=$N$2,"",IF(F2824=[3]Pav.tvarkyklė!$B$13,"",IF(ISBLANK(R2824),"X","")))</f>
        <v/>
      </c>
      <c r="P2824" s="91"/>
      <c r="Q2824" s="63"/>
      <c r="R2824" s="63"/>
      <c r="S2824" s="63"/>
      <c r="T2824" s="63"/>
      <c r="U2824" s="34" t="str">
        <f>IFERROR(INDEX('[3]5.Grup_T'!$G$4:$G$22,MATCH('6.Turtas'!E2824,'[3]5.Grup_T'!$E$4:$E$22,0)),"0")</f>
        <v>0</v>
      </c>
      <c r="V2824" s="35">
        <f t="shared" si="605"/>
        <v>0</v>
      </c>
      <c r="W2824" s="35">
        <f>IF(NOT(ISBLANK(H2824)),(12-DATEDIF(H2824,'[3]1.Pradzia'!$D$13,"m")),0)</f>
        <v>0</v>
      </c>
      <c r="X2824" s="35">
        <f t="shared" si="606"/>
        <v>0</v>
      </c>
      <c r="Y2824" s="35">
        <f t="shared" si="616"/>
        <v>0</v>
      </c>
      <c r="Z2824" s="35">
        <f t="shared" si="614"/>
        <v>0</v>
      </c>
      <c r="AA2824" s="36">
        <f t="shared" si="607"/>
        <v>0</v>
      </c>
      <c r="AB2824" s="36">
        <f t="shared" si="608"/>
        <v>0</v>
      </c>
      <c r="AC2824" s="37">
        <f t="shared" si="609"/>
        <v>0</v>
      </c>
      <c r="AD2824" s="35">
        <f>IF(OR(YEAR(G2824)&lt;2019,O2824="X"),0,IF(ISBLANK(H2824),DATEDIF(G2824,'[3]1.Pradzia'!$D$13,"M"),DATEDIF(G2824,H2824,"m")))</f>
        <v>0</v>
      </c>
      <c r="AE2824" s="37">
        <f>IF(E2824='[3]5.Grup_T'!$E$20,0,IF(AD2824&lt;&gt;0,M2824/V2824*MIN(12,AD2824),0))</f>
        <v>0</v>
      </c>
      <c r="AF2824" s="37">
        <f t="shared" si="610"/>
        <v>0</v>
      </c>
      <c r="AG2824" s="37">
        <f t="shared" si="611"/>
        <v>0</v>
      </c>
      <c r="AH2824" s="37">
        <f t="shared" si="612"/>
        <v>0</v>
      </c>
      <c r="AI2824" s="35" t="str">
        <f t="shared" si="613"/>
        <v>Nusidėvėjęs</v>
      </c>
      <c r="AJ2824" s="38" t="str">
        <f>IF(AND(F2824&lt;&gt;[3]Pav.tvarkyklė!$B$12,F2824&lt;&gt;[3]Pav.tvarkyklė!$B$13),"GVTNT","X")</f>
        <v>GVTNT</v>
      </c>
      <c r="AK2824" s="39">
        <f t="shared" si="615"/>
        <v>0</v>
      </c>
      <c r="AL2824" s="41"/>
      <c r="AM2824" s="41"/>
      <c r="AN2824" s="41">
        <f t="shared" si="617"/>
        <v>1900</v>
      </c>
      <c r="AO2824" s="41"/>
      <c r="AP2824" s="41"/>
      <c r="AQ2824" s="41"/>
      <c r="AR2824" s="42"/>
      <c r="AS2824" s="42"/>
      <c r="AU2824" s="43">
        <f t="shared" si="618"/>
        <v>0</v>
      </c>
    </row>
    <row r="2825" spans="1:47" ht="15" customHeight="1" x14ac:dyDescent="0.25">
      <c r="A2825" s="11"/>
      <c r="B2825" s="19">
        <v>2994</v>
      </c>
      <c r="C2825" s="74"/>
      <c r="D2825" s="77"/>
      <c r="E2825" s="75"/>
      <c r="F2825" s="78"/>
      <c r="G2825" s="80"/>
      <c r="H2825" s="49"/>
      <c r="I2825" s="79"/>
      <c r="J2825" s="27"/>
      <c r="K2825" s="27"/>
      <c r="L2825" s="79"/>
      <c r="M2825" s="81"/>
      <c r="N2825" s="29">
        <v>0</v>
      </c>
      <c r="O2825" s="30" t="str">
        <f>IF(G2825&lt;=$N$2,"",IF(F2825=[3]Pav.tvarkyklė!$B$13,"",IF(ISBLANK(R2825),"X","")))</f>
        <v/>
      </c>
      <c r="P2825" s="91"/>
      <c r="Q2825" s="63"/>
      <c r="R2825" s="63"/>
      <c r="S2825" s="63"/>
      <c r="T2825" s="63"/>
      <c r="U2825" s="34" t="str">
        <f>IFERROR(INDEX('[3]5.Grup_T'!$G$4:$G$22,MATCH('6.Turtas'!E2825,'[3]5.Grup_T'!$E$4:$E$22,0)),"0")</f>
        <v>0</v>
      </c>
      <c r="V2825" s="35">
        <f t="shared" si="605"/>
        <v>0</v>
      </c>
      <c r="W2825" s="35">
        <f>IF(NOT(ISBLANK(H2825)),(12-DATEDIF(H2825,'[3]1.Pradzia'!$D$13,"m")),0)</f>
        <v>0</v>
      </c>
      <c r="X2825" s="35">
        <f t="shared" si="606"/>
        <v>0</v>
      </c>
      <c r="Y2825" s="35">
        <f t="shared" si="616"/>
        <v>0</v>
      </c>
      <c r="Z2825" s="35">
        <f t="shared" si="614"/>
        <v>0</v>
      </c>
      <c r="AA2825" s="36">
        <f t="shared" si="607"/>
        <v>0</v>
      </c>
      <c r="AB2825" s="36">
        <f t="shared" si="608"/>
        <v>0</v>
      </c>
      <c r="AC2825" s="37">
        <f t="shared" si="609"/>
        <v>0</v>
      </c>
      <c r="AD2825" s="35">
        <f>IF(OR(YEAR(G2825)&lt;2019,O2825="X"),0,IF(ISBLANK(H2825),DATEDIF(G2825,'[3]1.Pradzia'!$D$13,"M"),DATEDIF(G2825,H2825,"m")))</f>
        <v>0</v>
      </c>
      <c r="AE2825" s="37">
        <f>IF(E2825='[3]5.Grup_T'!$E$20,0,IF(AD2825&lt;&gt;0,M2825/V2825*MIN(12,AD2825),0))</f>
        <v>0</v>
      </c>
      <c r="AF2825" s="37">
        <f t="shared" si="610"/>
        <v>0</v>
      </c>
      <c r="AG2825" s="37">
        <f t="shared" si="611"/>
        <v>0</v>
      </c>
      <c r="AH2825" s="37">
        <f t="shared" si="612"/>
        <v>0</v>
      </c>
      <c r="AI2825" s="35" t="str">
        <f t="shared" si="613"/>
        <v>Nusidėvėjęs</v>
      </c>
      <c r="AJ2825" s="38" t="str">
        <f>IF(AND(F2825&lt;&gt;[3]Pav.tvarkyklė!$B$12,F2825&lt;&gt;[3]Pav.tvarkyklė!$B$13),"GVTNT","X")</f>
        <v>GVTNT</v>
      </c>
      <c r="AK2825" s="39">
        <f t="shared" si="615"/>
        <v>0</v>
      </c>
      <c r="AL2825" s="41"/>
      <c r="AM2825" s="41"/>
      <c r="AN2825" s="41">
        <f t="shared" si="617"/>
        <v>1900</v>
      </c>
      <c r="AO2825" s="41"/>
      <c r="AP2825" s="41"/>
      <c r="AQ2825" s="41"/>
      <c r="AR2825" s="42"/>
      <c r="AS2825" s="42"/>
      <c r="AU2825" s="43">
        <f t="shared" si="618"/>
        <v>0</v>
      </c>
    </row>
    <row r="2826" spans="1:47" ht="15" customHeight="1" x14ac:dyDescent="0.25">
      <c r="A2826" s="11"/>
      <c r="B2826" s="19">
        <v>2995</v>
      </c>
      <c r="C2826" s="74"/>
      <c r="D2826" s="77"/>
      <c r="E2826" s="75"/>
      <c r="F2826" s="78"/>
      <c r="G2826" s="80"/>
      <c r="H2826" s="49"/>
      <c r="I2826" s="79"/>
      <c r="J2826" s="27"/>
      <c r="K2826" s="27"/>
      <c r="L2826" s="79"/>
      <c r="M2826" s="81"/>
      <c r="N2826" s="29">
        <v>0</v>
      </c>
      <c r="O2826" s="30" t="str">
        <f>IF(G2826&lt;=$N$2,"",IF(F2826=[3]Pav.tvarkyklė!$B$13,"",IF(ISBLANK(R2826),"X","")))</f>
        <v/>
      </c>
      <c r="P2826" s="91"/>
      <c r="Q2826" s="63"/>
      <c r="R2826" s="63"/>
      <c r="S2826" s="63"/>
      <c r="T2826" s="63"/>
      <c r="U2826" s="34" t="str">
        <f>IFERROR(INDEX('[3]5.Grup_T'!$G$4:$G$22,MATCH('6.Turtas'!E2826,'[3]5.Grup_T'!$E$4:$E$22,0)),"0")</f>
        <v>0</v>
      </c>
      <c r="V2826" s="35">
        <f t="shared" si="605"/>
        <v>0</v>
      </c>
      <c r="W2826" s="35">
        <f>IF(NOT(ISBLANK(H2826)),(12-DATEDIF(H2826,'[3]1.Pradzia'!$D$13,"m")),0)</f>
        <v>0</v>
      </c>
      <c r="X2826" s="35">
        <f t="shared" si="606"/>
        <v>0</v>
      </c>
      <c r="Y2826" s="35">
        <f t="shared" si="616"/>
        <v>0</v>
      </c>
      <c r="Z2826" s="35">
        <f t="shared" si="614"/>
        <v>0</v>
      </c>
      <c r="AA2826" s="36">
        <f t="shared" si="607"/>
        <v>0</v>
      </c>
      <c r="AB2826" s="36">
        <f t="shared" si="608"/>
        <v>0</v>
      </c>
      <c r="AC2826" s="37">
        <f t="shared" si="609"/>
        <v>0</v>
      </c>
      <c r="AD2826" s="35">
        <f>IF(OR(YEAR(G2826)&lt;2019,O2826="X"),0,IF(ISBLANK(H2826),DATEDIF(G2826,'[3]1.Pradzia'!$D$13,"M"),DATEDIF(G2826,H2826,"m")))</f>
        <v>0</v>
      </c>
      <c r="AE2826" s="37">
        <f>IF(E2826='[3]5.Grup_T'!$E$20,0,IF(AD2826&lt;&gt;0,M2826/V2826*MIN(12,AD2826),0))</f>
        <v>0</v>
      </c>
      <c r="AF2826" s="37">
        <f t="shared" si="610"/>
        <v>0</v>
      </c>
      <c r="AG2826" s="37">
        <f t="shared" si="611"/>
        <v>0</v>
      </c>
      <c r="AH2826" s="37">
        <f t="shared" si="612"/>
        <v>0</v>
      </c>
      <c r="AI2826" s="35" t="str">
        <f t="shared" si="613"/>
        <v>Nusidėvėjęs</v>
      </c>
      <c r="AJ2826" s="38" t="str">
        <f>IF(AND(F2826&lt;&gt;[3]Pav.tvarkyklė!$B$12,F2826&lt;&gt;[3]Pav.tvarkyklė!$B$13),"GVTNT","X")</f>
        <v>GVTNT</v>
      </c>
      <c r="AK2826" s="39">
        <f t="shared" si="615"/>
        <v>0</v>
      </c>
      <c r="AL2826" s="41"/>
      <c r="AM2826" s="41"/>
      <c r="AN2826" s="41">
        <f t="shared" si="617"/>
        <v>1900</v>
      </c>
      <c r="AO2826" s="41"/>
      <c r="AP2826" s="41"/>
      <c r="AQ2826" s="41"/>
      <c r="AR2826" s="42"/>
      <c r="AS2826" s="42"/>
      <c r="AU2826" s="43">
        <f t="shared" si="618"/>
        <v>0</v>
      </c>
    </row>
    <row r="2827" spans="1:47" ht="15" customHeight="1" x14ac:dyDescent="0.25">
      <c r="A2827" s="11"/>
      <c r="B2827" s="19">
        <v>2996</v>
      </c>
      <c r="C2827" s="74"/>
      <c r="D2827" s="77"/>
      <c r="E2827" s="75"/>
      <c r="F2827" s="78"/>
      <c r="G2827" s="80"/>
      <c r="H2827" s="49"/>
      <c r="I2827" s="79"/>
      <c r="J2827" s="27"/>
      <c r="K2827" s="27"/>
      <c r="L2827" s="79"/>
      <c r="M2827" s="81"/>
      <c r="N2827" s="29">
        <v>0</v>
      </c>
      <c r="O2827" s="30" t="str">
        <f>IF(G2827&lt;=$N$2,"",IF(F2827=[3]Pav.tvarkyklė!$B$13,"",IF(ISBLANK(R2827),"X","")))</f>
        <v/>
      </c>
      <c r="P2827" s="91"/>
      <c r="Q2827" s="63"/>
      <c r="R2827" s="63"/>
      <c r="S2827" s="63"/>
      <c r="T2827" s="63"/>
      <c r="U2827" s="34" t="str">
        <f>IFERROR(INDEX('[3]5.Grup_T'!$G$4:$G$22,MATCH('6.Turtas'!E2827,'[3]5.Grup_T'!$E$4:$E$22,0)),"0")</f>
        <v>0</v>
      </c>
      <c r="V2827" s="35">
        <f t="shared" si="605"/>
        <v>0</v>
      </c>
      <c r="W2827" s="35">
        <f>IF(NOT(ISBLANK(H2827)),(12-DATEDIF(H2827,'[3]1.Pradzia'!$D$13,"m")),0)</f>
        <v>0</v>
      </c>
      <c r="X2827" s="35">
        <f t="shared" si="606"/>
        <v>0</v>
      </c>
      <c r="Y2827" s="35">
        <f t="shared" si="616"/>
        <v>0</v>
      </c>
      <c r="Z2827" s="35">
        <f t="shared" si="614"/>
        <v>0</v>
      </c>
      <c r="AA2827" s="36">
        <f t="shared" si="607"/>
        <v>0</v>
      </c>
      <c r="AB2827" s="36">
        <f t="shared" si="608"/>
        <v>0</v>
      </c>
      <c r="AC2827" s="37">
        <f t="shared" si="609"/>
        <v>0</v>
      </c>
      <c r="AD2827" s="35">
        <f>IF(OR(YEAR(G2827)&lt;2019,O2827="X"),0,IF(ISBLANK(H2827),DATEDIF(G2827,'[3]1.Pradzia'!$D$13,"M"),DATEDIF(G2827,H2827,"m")))</f>
        <v>0</v>
      </c>
      <c r="AE2827" s="37">
        <f>IF(E2827='[3]5.Grup_T'!$E$20,0,IF(AD2827&lt;&gt;0,M2827/V2827*MIN(12,AD2827),0))</f>
        <v>0</v>
      </c>
      <c r="AF2827" s="37">
        <f t="shared" si="610"/>
        <v>0</v>
      </c>
      <c r="AG2827" s="37">
        <f t="shared" si="611"/>
        <v>0</v>
      </c>
      <c r="AH2827" s="37">
        <f t="shared" si="612"/>
        <v>0</v>
      </c>
      <c r="AI2827" s="35" t="str">
        <f t="shared" si="613"/>
        <v>Nusidėvėjęs</v>
      </c>
      <c r="AJ2827" s="38" t="str">
        <f>IF(AND(F2827&lt;&gt;[3]Pav.tvarkyklė!$B$12,F2827&lt;&gt;[3]Pav.tvarkyklė!$B$13),"GVTNT","X")</f>
        <v>GVTNT</v>
      </c>
      <c r="AK2827" s="39">
        <f t="shared" si="615"/>
        <v>0</v>
      </c>
      <c r="AL2827" s="41"/>
      <c r="AM2827" s="41"/>
      <c r="AN2827" s="41">
        <f t="shared" si="617"/>
        <v>1900</v>
      </c>
      <c r="AO2827" s="41"/>
      <c r="AP2827" s="41"/>
      <c r="AQ2827" s="41"/>
      <c r="AR2827" s="42"/>
      <c r="AS2827" s="42"/>
      <c r="AU2827" s="43">
        <f t="shared" si="618"/>
        <v>0</v>
      </c>
    </row>
    <row r="2828" spans="1:47" ht="15" customHeight="1" x14ac:dyDescent="0.25">
      <c r="A2828" s="11"/>
      <c r="B2828" s="19">
        <v>2997</v>
      </c>
      <c r="C2828" s="74"/>
      <c r="D2828" s="77"/>
      <c r="E2828" s="75"/>
      <c r="F2828" s="78"/>
      <c r="G2828" s="80"/>
      <c r="H2828" s="49"/>
      <c r="I2828" s="79"/>
      <c r="J2828" s="27"/>
      <c r="K2828" s="27"/>
      <c r="L2828" s="79"/>
      <c r="M2828" s="81"/>
      <c r="N2828" s="29">
        <v>0</v>
      </c>
      <c r="O2828" s="30" t="str">
        <f>IF(G2828&lt;=$N$2,"",IF(F2828=[3]Pav.tvarkyklė!$B$13,"",IF(ISBLANK(R2828),"X","")))</f>
        <v/>
      </c>
      <c r="P2828" s="91"/>
      <c r="Q2828" s="63"/>
      <c r="R2828" s="63"/>
      <c r="S2828" s="63"/>
      <c r="T2828" s="63"/>
      <c r="U2828" s="34" t="str">
        <f>IFERROR(INDEX('[3]5.Grup_T'!$G$4:$G$22,MATCH('6.Turtas'!E2828,'[3]5.Grup_T'!$E$4:$E$22,0)),"0")</f>
        <v>0</v>
      </c>
      <c r="V2828" s="35">
        <f t="shared" si="605"/>
        <v>0</v>
      </c>
      <c r="W2828" s="35">
        <f>IF(NOT(ISBLANK(H2828)),(12-DATEDIF(H2828,'[3]1.Pradzia'!$D$13,"m")),0)</f>
        <v>0</v>
      </c>
      <c r="X2828" s="35">
        <f t="shared" si="606"/>
        <v>0</v>
      </c>
      <c r="Y2828" s="35">
        <f t="shared" si="616"/>
        <v>0</v>
      </c>
      <c r="Z2828" s="35">
        <f t="shared" si="614"/>
        <v>0</v>
      </c>
      <c r="AA2828" s="36">
        <f t="shared" si="607"/>
        <v>0</v>
      </c>
      <c r="AB2828" s="36">
        <f t="shared" si="608"/>
        <v>0</v>
      </c>
      <c r="AC2828" s="37">
        <f t="shared" si="609"/>
        <v>0</v>
      </c>
      <c r="AD2828" s="35">
        <f>IF(OR(YEAR(G2828)&lt;2019,O2828="X"),0,IF(ISBLANK(H2828),DATEDIF(G2828,'[3]1.Pradzia'!$D$13,"M"),DATEDIF(G2828,H2828,"m")))</f>
        <v>0</v>
      </c>
      <c r="AE2828" s="37">
        <f>IF(E2828='[3]5.Grup_T'!$E$20,0,IF(AD2828&lt;&gt;0,M2828/V2828*MIN(12,AD2828),0))</f>
        <v>0</v>
      </c>
      <c r="AF2828" s="37">
        <f t="shared" si="610"/>
        <v>0</v>
      </c>
      <c r="AG2828" s="37">
        <f t="shared" si="611"/>
        <v>0</v>
      </c>
      <c r="AH2828" s="37">
        <f t="shared" si="612"/>
        <v>0</v>
      </c>
      <c r="AI2828" s="35" t="str">
        <f t="shared" si="613"/>
        <v>Nusidėvėjęs</v>
      </c>
      <c r="AJ2828" s="38" t="str">
        <f>IF(AND(F2828&lt;&gt;[3]Pav.tvarkyklė!$B$12,F2828&lt;&gt;[3]Pav.tvarkyklė!$B$13),"GVTNT","X")</f>
        <v>GVTNT</v>
      </c>
      <c r="AK2828" s="39">
        <f t="shared" si="615"/>
        <v>0</v>
      </c>
      <c r="AL2828" s="41"/>
      <c r="AM2828" s="41"/>
      <c r="AN2828" s="41">
        <f t="shared" si="617"/>
        <v>1900</v>
      </c>
      <c r="AO2828" s="41"/>
      <c r="AP2828" s="41"/>
      <c r="AQ2828" s="41"/>
      <c r="AR2828" s="42"/>
      <c r="AS2828" s="42"/>
      <c r="AU2828" s="43">
        <f t="shared" si="618"/>
        <v>0</v>
      </c>
    </row>
    <row r="2829" spans="1:47" ht="15" customHeight="1" x14ac:dyDescent="0.25">
      <c r="A2829" s="11"/>
      <c r="B2829" s="19">
        <v>2998</v>
      </c>
      <c r="C2829" s="74"/>
      <c r="D2829" s="77"/>
      <c r="E2829" s="75"/>
      <c r="F2829" s="78"/>
      <c r="G2829" s="80"/>
      <c r="H2829" s="49"/>
      <c r="I2829" s="79"/>
      <c r="J2829" s="27"/>
      <c r="K2829" s="27"/>
      <c r="L2829" s="79"/>
      <c r="M2829" s="81"/>
      <c r="N2829" s="29">
        <v>0</v>
      </c>
      <c r="O2829" s="30" t="str">
        <f>IF(G2829&lt;=$N$2,"",IF(F2829=[3]Pav.tvarkyklė!$B$13,"",IF(ISBLANK(R2829),"X","")))</f>
        <v/>
      </c>
      <c r="P2829" s="91"/>
      <c r="Q2829" s="63"/>
      <c r="R2829" s="63"/>
      <c r="S2829" s="63"/>
      <c r="T2829" s="63"/>
      <c r="U2829" s="34" t="str">
        <f>IFERROR(INDEX('[3]5.Grup_T'!$G$4:$G$22,MATCH('6.Turtas'!E2829,'[3]5.Grup_T'!$E$4:$E$22,0)),"0")</f>
        <v>0</v>
      </c>
      <c r="V2829" s="35">
        <f t="shared" si="605"/>
        <v>0</v>
      </c>
      <c r="W2829" s="35">
        <f>IF(NOT(ISBLANK(H2829)),(12-DATEDIF(H2829,'[3]1.Pradzia'!$D$13,"m")),0)</f>
        <v>0</v>
      </c>
      <c r="X2829" s="35">
        <f t="shared" si="606"/>
        <v>0</v>
      </c>
      <c r="Y2829" s="35">
        <f t="shared" si="616"/>
        <v>0</v>
      </c>
      <c r="Z2829" s="35">
        <f t="shared" si="614"/>
        <v>0</v>
      </c>
      <c r="AA2829" s="36">
        <f t="shared" si="607"/>
        <v>0</v>
      </c>
      <c r="AB2829" s="36">
        <f t="shared" si="608"/>
        <v>0</v>
      </c>
      <c r="AC2829" s="37">
        <f t="shared" si="609"/>
        <v>0</v>
      </c>
      <c r="AD2829" s="35">
        <f>IF(OR(YEAR(G2829)&lt;2019,O2829="X"),0,IF(ISBLANK(H2829),DATEDIF(G2829,'[3]1.Pradzia'!$D$13,"M"),DATEDIF(G2829,H2829,"m")))</f>
        <v>0</v>
      </c>
      <c r="AE2829" s="37">
        <f>IF(E2829='[3]5.Grup_T'!$E$20,0,IF(AD2829&lt;&gt;0,M2829/V2829*MIN(12,AD2829),0))</f>
        <v>0</v>
      </c>
      <c r="AF2829" s="37">
        <f t="shared" si="610"/>
        <v>0</v>
      </c>
      <c r="AG2829" s="37">
        <f t="shared" si="611"/>
        <v>0</v>
      </c>
      <c r="AH2829" s="37">
        <f t="shared" si="612"/>
        <v>0</v>
      </c>
      <c r="AI2829" s="35" t="str">
        <f t="shared" si="613"/>
        <v>Nusidėvėjęs</v>
      </c>
      <c r="AJ2829" s="38" t="str">
        <f>IF(AND(F2829&lt;&gt;[3]Pav.tvarkyklė!$B$12,F2829&lt;&gt;[3]Pav.tvarkyklė!$B$13),"GVTNT","X")</f>
        <v>GVTNT</v>
      </c>
      <c r="AK2829" s="39">
        <f t="shared" si="615"/>
        <v>0</v>
      </c>
      <c r="AL2829" s="41"/>
      <c r="AM2829" s="41"/>
      <c r="AN2829" s="41">
        <f t="shared" si="617"/>
        <v>1900</v>
      </c>
      <c r="AO2829" s="41"/>
      <c r="AP2829" s="41"/>
      <c r="AQ2829" s="41"/>
      <c r="AR2829" s="42"/>
      <c r="AS2829" s="42"/>
      <c r="AU2829" s="43">
        <f t="shared" si="618"/>
        <v>0</v>
      </c>
    </row>
    <row r="2830" spans="1:47" ht="15" customHeight="1" x14ac:dyDescent="0.25">
      <c r="A2830" s="11"/>
      <c r="B2830" s="19">
        <v>2999</v>
      </c>
      <c r="C2830" s="74"/>
      <c r="D2830" s="77"/>
      <c r="E2830" s="75"/>
      <c r="F2830" s="78"/>
      <c r="G2830" s="80"/>
      <c r="H2830" s="49"/>
      <c r="I2830" s="79"/>
      <c r="J2830" s="27"/>
      <c r="K2830" s="27"/>
      <c r="L2830" s="79"/>
      <c r="M2830" s="81"/>
      <c r="N2830" s="29">
        <v>0</v>
      </c>
      <c r="O2830" s="30" t="str">
        <f>IF(G2830&lt;=$N$2,"",IF(F2830=[3]Pav.tvarkyklė!$B$13,"",IF(ISBLANK(R2830),"X","")))</f>
        <v/>
      </c>
      <c r="P2830" s="91"/>
      <c r="Q2830" s="63"/>
      <c r="R2830" s="63"/>
      <c r="S2830" s="63"/>
      <c r="T2830" s="63"/>
      <c r="U2830" s="34" t="str">
        <f>IFERROR(INDEX('[3]5.Grup_T'!$G$4:$G$22,MATCH('6.Turtas'!E2830,'[3]5.Grup_T'!$E$4:$E$22,0)),"0")</f>
        <v>0</v>
      </c>
      <c r="V2830" s="35">
        <f t="shared" si="605"/>
        <v>0</v>
      </c>
      <c r="W2830" s="35">
        <f>IF(NOT(ISBLANK(H2830)),(12-DATEDIF(H2830,'[3]1.Pradzia'!$D$13,"m")),0)</f>
        <v>0</v>
      </c>
      <c r="X2830" s="35">
        <f t="shared" si="606"/>
        <v>0</v>
      </c>
      <c r="Y2830" s="35">
        <f t="shared" si="616"/>
        <v>0</v>
      </c>
      <c r="Z2830" s="35">
        <f t="shared" si="614"/>
        <v>0</v>
      </c>
      <c r="AA2830" s="36">
        <f t="shared" si="607"/>
        <v>0</v>
      </c>
      <c r="AB2830" s="36">
        <f t="shared" si="608"/>
        <v>0</v>
      </c>
      <c r="AC2830" s="37">
        <f t="shared" si="609"/>
        <v>0</v>
      </c>
      <c r="AD2830" s="35">
        <f>IF(OR(YEAR(G2830)&lt;2019,O2830="X"),0,IF(ISBLANK(H2830),DATEDIF(G2830,'[3]1.Pradzia'!$D$13,"M"),DATEDIF(G2830,H2830,"m")))</f>
        <v>0</v>
      </c>
      <c r="AE2830" s="37">
        <f>IF(E2830='[3]5.Grup_T'!$E$20,0,IF(AD2830&lt;&gt;0,M2830/V2830*MIN(12,AD2830),0))</f>
        <v>0</v>
      </c>
      <c r="AF2830" s="37">
        <f t="shared" si="610"/>
        <v>0</v>
      </c>
      <c r="AG2830" s="37">
        <f t="shared" si="611"/>
        <v>0</v>
      </c>
      <c r="AH2830" s="37">
        <f t="shared" si="612"/>
        <v>0</v>
      </c>
      <c r="AI2830" s="35" t="str">
        <f t="shared" si="613"/>
        <v>Nusidėvėjęs</v>
      </c>
      <c r="AJ2830" s="38" t="str">
        <f>IF(AND(F2830&lt;&gt;[3]Pav.tvarkyklė!$B$12,F2830&lt;&gt;[3]Pav.tvarkyklė!$B$13),"GVTNT","X")</f>
        <v>GVTNT</v>
      </c>
      <c r="AK2830" s="39">
        <f t="shared" si="615"/>
        <v>0</v>
      </c>
      <c r="AL2830" s="41"/>
      <c r="AM2830" s="41"/>
      <c r="AN2830" s="41">
        <f t="shared" si="617"/>
        <v>1900</v>
      </c>
      <c r="AO2830" s="41"/>
      <c r="AP2830" s="41"/>
      <c r="AQ2830" s="41"/>
      <c r="AR2830" s="42"/>
      <c r="AS2830" s="42"/>
      <c r="AU2830" s="43">
        <f t="shared" si="618"/>
        <v>0</v>
      </c>
    </row>
    <row r="2831" spans="1:47" ht="15" customHeight="1" x14ac:dyDescent="0.25">
      <c r="A2831" s="11"/>
      <c r="B2831" s="19">
        <v>3000</v>
      </c>
      <c r="C2831" s="74"/>
      <c r="D2831" s="77"/>
      <c r="E2831" s="75"/>
      <c r="F2831" s="78"/>
      <c r="G2831" s="80"/>
      <c r="H2831" s="49"/>
      <c r="I2831" s="79"/>
      <c r="J2831" s="27"/>
      <c r="K2831" s="27"/>
      <c r="L2831" s="79"/>
      <c r="M2831" s="81"/>
      <c r="N2831" s="29">
        <v>0</v>
      </c>
      <c r="O2831" s="30" t="str">
        <f>IF(G2831&lt;=$N$2,"",IF(F2831=[3]Pav.tvarkyklė!$B$13,"",IF(ISBLANK(R2831),"X","")))</f>
        <v/>
      </c>
      <c r="P2831" s="91"/>
      <c r="Q2831" s="63"/>
      <c r="R2831" s="63"/>
      <c r="S2831" s="63"/>
      <c r="T2831" s="63"/>
      <c r="U2831" s="34" t="str">
        <f>IFERROR(INDEX('[3]5.Grup_T'!$G$4:$G$22,MATCH('6.Turtas'!E2831,'[3]5.Grup_T'!$E$4:$E$22,0)),"0")</f>
        <v>0</v>
      </c>
      <c r="V2831" s="35">
        <f t="shared" si="605"/>
        <v>0</v>
      </c>
      <c r="W2831" s="35">
        <f>IF(NOT(ISBLANK(H2831)),(12-DATEDIF(H2831,'[3]1.Pradzia'!$D$13,"m")),0)</f>
        <v>0</v>
      </c>
      <c r="X2831" s="35">
        <f t="shared" si="606"/>
        <v>0</v>
      </c>
      <c r="Y2831" s="35">
        <f t="shared" si="616"/>
        <v>0</v>
      </c>
      <c r="Z2831" s="35">
        <f t="shared" si="614"/>
        <v>0</v>
      </c>
      <c r="AA2831" s="36">
        <f t="shared" si="607"/>
        <v>0</v>
      </c>
      <c r="AB2831" s="36">
        <f t="shared" si="608"/>
        <v>0</v>
      </c>
      <c r="AC2831" s="37">
        <f t="shared" si="609"/>
        <v>0</v>
      </c>
      <c r="AD2831" s="35">
        <f>IF(OR(YEAR(G2831)&lt;2019,O2831="X"),0,IF(ISBLANK(H2831),DATEDIF(G2831,'[3]1.Pradzia'!$D$13,"M"),DATEDIF(G2831,H2831,"m")))</f>
        <v>0</v>
      </c>
      <c r="AE2831" s="37">
        <f>IF(E2831='[3]5.Grup_T'!$E$20,0,IF(AD2831&lt;&gt;0,M2831/V2831*MIN(12,AD2831),0))</f>
        <v>0</v>
      </c>
      <c r="AF2831" s="37">
        <f t="shared" si="610"/>
        <v>0</v>
      </c>
      <c r="AG2831" s="37">
        <f t="shared" si="611"/>
        <v>0</v>
      </c>
      <c r="AH2831" s="37">
        <f t="shared" si="612"/>
        <v>0</v>
      </c>
      <c r="AI2831" s="35" t="str">
        <f t="shared" si="613"/>
        <v>Nusidėvėjęs</v>
      </c>
      <c r="AJ2831" s="38" t="str">
        <f>IF(AND(F2831&lt;&gt;[3]Pav.tvarkyklė!$B$12,F2831&lt;&gt;[3]Pav.tvarkyklė!$B$13),"GVTNT","X")</f>
        <v>GVTNT</v>
      </c>
      <c r="AK2831" s="39">
        <f t="shared" si="615"/>
        <v>0</v>
      </c>
      <c r="AL2831" s="41"/>
      <c r="AM2831" s="41"/>
      <c r="AN2831" s="41">
        <f t="shared" si="617"/>
        <v>1900</v>
      </c>
      <c r="AO2831" s="41"/>
      <c r="AP2831" s="41"/>
      <c r="AQ2831" s="41"/>
      <c r="AR2831" s="42"/>
      <c r="AS2831" s="42"/>
      <c r="AU2831" s="43">
        <f t="shared" si="618"/>
        <v>0</v>
      </c>
    </row>
    <row r="2832" spans="1:47" ht="15" customHeight="1" x14ac:dyDescent="0.25">
      <c r="A2832" s="11"/>
      <c r="B2832" s="19">
        <v>3001</v>
      </c>
      <c r="C2832" s="74"/>
      <c r="D2832" s="77"/>
      <c r="E2832" s="75"/>
      <c r="F2832" s="78"/>
      <c r="G2832" s="80"/>
      <c r="H2832" s="49"/>
      <c r="I2832" s="79"/>
      <c r="J2832" s="27"/>
      <c r="K2832" s="27"/>
      <c r="L2832" s="79"/>
      <c r="M2832" s="81"/>
      <c r="N2832" s="29">
        <v>0</v>
      </c>
      <c r="O2832" s="30" t="str">
        <f>IF(G2832&lt;=$N$2,"",IF(F2832=[3]Pav.tvarkyklė!$B$13,"",IF(ISBLANK(R2832),"X","")))</f>
        <v/>
      </c>
      <c r="P2832" s="91"/>
      <c r="Q2832" s="63"/>
      <c r="R2832" s="63"/>
      <c r="S2832" s="63"/>
      <c r="T2832" s="63"/>
      <c r="U2832" s="34" t="str">
        <f>IFERROR(INDEX('[3]5.Grup_T'!$G$4:$G$22,MATCH('6.Turtas'!E2832,'[3]5.Grup_T'!$E$4:$E$22,0)),"0")</f>
        <v>0</v>
      </c>
      <c r="V2832" s="35">
        <f t="shared" si="605"/>
        <v>0</v>
      </c>
      <c r="W2832" s="35">
        <f>IF(NOT(ISBLANK(H2832)),(12-DATEDIF(H2832,'[3]1.Pradzia'!$D$13,"m")),0)</f>
        <v>0</v>
      </c>
      <c r="X2832" s="35">
        <f t="shared" si="606"/>
        <v>0</v>
      </c>
      <c r="Y2832" s="35">
        <f t="shared" si="616"/>
        <v>0</v>
      </c>
      <c r="Z2832" s="35">
        <f t="shared" si="614"/>
        <v>0</v>
      </c>
      <c r="AA2832" s="36">
        <f t="shared" si="607"/>
        <v>0</v>
      </c>
      <c r="AB2832" s="36">
        <f t="shared" si="608"/>
        <v>0</v>
      </c>
      <c r="AC2832" s="37">
        <f t="shared" si="609"/>
        <v>0</v>
      </c>
      <c r="AD2832" s="35">
        <f>IF(OR(YEAR(G2832)&lt;2019,O2832="X"),0,IF(ISBLANK(H2832),DATEDIF(G2832,'[3]1.Pradzia'!$D$13,"M"),DATEDIF(G2832,H2832,"m")))</f>
        <v>0</v>
      </c>
      <c r="AE2832" s="37">
        <f>IF(E2832='[3]5.Grup_T'!$E$20,0,IF(AD2832&lt;&gt;0,M2832/V2832*MIN(12,AD2832),0))</f>
        <v>0</v>
      </c>
      <c r="AF2832" s="37">
        <f t="shared" si="610"/>
        <v>0</v>
      </c>
      <c r="AG2832" s="37">
        <f t="shared" si="611"/>
        <v>0</v>
      </c>
      <c r="AH2832" s="37">
        <f t="shared" si="612"/>
        <v>0</v>
      </c>
      <c r="AI2832" s="35" t="str">
        <f t="shared" si="613"/>
        <v>Nusidėvėjęs</v>
      </c>
      <c r="AJ2832" s="38" t="str">
        <f>IF(AND(F2832&lt;&gt;[3]Pav.tvarkyklė!$B$12,F2832&lt;&gt;[3]Pav.tvarkyklė!$B$13),"GVTNT","X")</f>
        <v>GVTNT</v>
      </c>
      <c r="AK2832" s="39">
        <f t="shared" si="615"/>
        <v>0</v>
      </c>
      <c r="AL2832" s="41"/>
      <c r="AM2832" s="41"/>
      <c r="AN2832" s="41">
        <f t="shared" si="617"/>
        <v>1900</v>
      </c>
      <c r="AO2832" s="41"/>
      <c r="AP2832" s="41"/>
      <c r="AQ2832" s="41"/>
      <c r="AR2832" s="42"/>
      <c r="AS2832" s="42"/>
      <c r="AU2832" s="43">
        <f t="shared" si="618"/>
        <v>0</v>
      </c>
    </row>
    <row r="2833" spans="1:47" ht="15" customHeight="1" x14ac:dyDescent="0.25">
      <c r="A2833" s="11"/>
      <c r="B2833" s="19">
        <v>3002</v>
      </c>
      <c r="C2833" s="74"/>
      <c r="D2833" s="77"/>
      <c r="E2833" s="75"/>
      <c r="F2833" s="78"/>
      <c r="G2833" s="80"/>
      <c r="H2833" s="49"/>
      <c r="I2833" s="79"/>
      <c r="J2833" s="27"/>
      <c r="K2833" s="27"/>
      <c r="L2833" s="79"/>
      <c r="M2833" s="81"/>
      <c r="N2833" s="29">
        <v>0</v>
      </c>
      <c r="O2833" s="30" t="str">
        <f>IF(G2833&lt;=$N$2,"",IF(F2833=[3]Pav.tvarkyklė!$B$13,"",IF(ISBLANK(R2833),"X","")))</f>
        <v/>
      </c>
      <c r="P2833" s="91"/>
      <c r="Q2833" s="63"/>
      <c r="R2833" s="63"/>
      <c r="S2833" s="63"/>
      <c r="T2833" s="63"/>
      <c r="U2833" s="34" t="str">
        <f>IFERROR(INDEX('[3]5.Grup_T'!$G$4:$G$22,MATCH('6.Turtas'!E2833,'[3]5.Grup_T'!$E$4:$E$22,0)),"0")</f>
        <v>0</v>
      </c>
      <c r="V2833" s="35">
        <f t="shared" si="605"/>
        <v>0</v>
      </c>
      <c r="W2833" s="35">
        <f>IF(NOT(ISBLANK(H2833)),(12-DATEDIF(H2833,'[3]1.Pradzia'!$D$13,"m")),0)</f>
        <v>0</v>
      </c>
      <c r="X2833" s="35">
        <f t="shared" si="606"/>
        <v>0</v>
      </c>
      <c r="Y2833" s="35">
        <f t="shared" si="616"/>
        <v>0</v>
      </c>
      <c r="Z2833" s="35">
        <f t="shared" si="614"/>
        <v>0</v>
      </c>
      <c r="AA2833" s="36">
        <f t="shared" si="607"/>
        <v>0</v>
      </c>
      <c r="AB2833" s="36">
        <f t="shared" si="608"/>
        <v>0</v>
      </c>
      <c r="AC2833" s="37">
        <f t="shared" si="609"/>
        <v>0</v>
      </c>
      <c r="AD2833" s="35">
        <f>IF(OR(YEAR(G2833)&lt;2019,O2833="X"),0,IF(ISBLANK(H2833),DATEDIF(G2833,'[3]1.Pradzia'!$D$13,"M"),DATEDIF(G2833,H2833,"m")))</f>
        <v>0</v>
      </c>
      <c r="AE2833" s="37">
        <f>IF(E2833='[3]5.Grup_T'!$E$20,0,IF(AD2833&lt;&gt;0,M2833/V2833*MIN(12,AD2833),0))</f>
        <v>0</v>
      </c>
      <c r="AF2833" s="37">
        <f t="shared" si="610"/>
        <v>0</v>
      </c>
      <c r="AG2833" s="37">
        <f t="shared" si="611"/>
        <v>0</v>
      </c>
      <c r="AH2833" s="37">
        <f t="shared" si="612"/>
        <v>0</v>
      </c>
      <c r="AI2833" s="35" t="str">
        <f t="shared" si="613"/>
        <v>Nusidėvėjęs</v>
      </c>
      <c r="AJ2833" s="38" t="str">
        <f>IF(AND(F2833&lt;&gt;[3]Pav.tvarkyklė!$B$12,F2833&lt;&gt;[3]Pav.tvarkyklė!$B$13),"GVTNT","X")</f>
        <v>GVTNT</v>
      </c>
      <c r="AK2833" s="39">
        <f t="shared" si="615"/>
        <v>0</v>
      </c>
      <c r="AL2833" s="41"/>
      <c r="AM2833" s="41"/>
      <c r="AN2833" s="41">
        <f t="shared" si="617"/>
        <v>1900</v>
      </c>
      <c r="AO2833" s="41"/>
      <c r="AP2833" s="41"/>
      <c r="AQ2833" s="41"/>
      <c r="AR2833" s="42"/>
      <c r="AS2833" s="42"/>
      <c r="AU2833" s="43">
        <f t="shared" si="618"/>
        <v>0</v>
      </c>
    </row>
    <row r="2834" spans="1:47" ht="15" customHeight="1" x14ac:dyDescent="0.25">
      <c r="A2834" s="11"/>
      <c r="B2834" s="19">
        <v>3003</v>
      </c>
      <c r="C2834" s="74"/>
      <c r="D2834" s="77"/>
      <c r="E2834" s="75"/>
      <c r="F2834" s="78"/>
      <c r="G2834" s="80"/>
      <c r="H2834" s="49"/>
      <c r="I2834" s="79"/>
      <c r="J2834" s="27"/>
      <c r="K2834" s="27"/>
      <c r="L2834" s="79"/>
      <c r="M2834" s="81"/>
      <c r="N2834" s="29">
        <v>0</v>
      </c>
      <c r="O2834" s="30" t="str">
        <f>IF(G2834&lt;=$N$2,"",IF(F2834=[3]Pav.tvarkyklė!$B$13,"",IF(ISBLANK(R2834),"X","")))</f>
        <v/>
      </c>
      <c r="P2834" s="91"/>
      <c r="Q2834" s="63"/>
      <c r="R2834" s="63"/>
      <c r="S2834" s="63"/>
      <c r="T2834" s="63"/>
      <c r="U2834" s="34" t="str">
        <f>IFERROR(INDEX('[3]5.Grup_T'!$G$4:$G$22,MATCH('6.Turtas'!E2834,'[3]5.Grup_T'!$E$4:$E$22,0)),"0")</f>
        <v>0</v>
      </c>
      <c r="V2834" s="35">
        <f t="shared" ref="V2834:V2897" si="619">U2834*12</f>
        <v>0</v>
      </c>
      <c r="W2834" s="35">
        <f>IF(NOT(ISBLANK(H2834)),(12-DATEDIF(H2834,'[3]1.Pradzia'!$D$13,"m")),0)</f>
        <v>0</v>
      </c>
      <c r="X2834" s="35">
        <f t="shared" ref="X2834:X2897" si="620">IF(OR(ISBLANK(C2834),YEAR(G2834)&gt;=2019),0,DATEDIF(G2834,$N$2,"M"))</f>
        <v>0</v>
      </c>
      <c r="Y2834" s="35">
        <f t="shared" si="616"/>
        <v>0</v>
      </c>
      <c r="Z2834" s="35">
        <f t="shared" si="614"/>
        <v>0</v>
      </c>
      <c r="AA2834" s="36">
        <f t="shared" ref="AA2834:AA2897" si="621">+IF(Z2834&lt;=0,0,N2834/Z2834)</f>
        <v>0</v>
      </c>
      <c r="AB2834" s="36">
        <f t="shared" ref="AB2834:AB2897" si="622">IF(Z2834&lt;=0,N2834,N2834/Z2834*Y2834)</f>
        <v>0</v>
      </c>
      <c r="AC2834" s="37">
        <f t="shared" ref="AC2834:AC2897" si="623">IF(YEAR(G2834)&lt;2019,M2834-N2834+AB2834,0)</f>
        <v>0</v>
      </c>
      <c r="AD2834" s="35">
        <f>IF(OR(YEAR(G2834)&lt;2019,O2834="X"),0,IF(ISBLANK(H2834),DATEDIF(G2834,'[3]1.Pradzia'!$D$13,"M"),DATEDIF(G2834,H2834,"m")))</f>
        <v>0</v>
      </c>
      <c r="AE2834" s="37">
        <f>IF(E2834='[3]5.Grup_T'!$E$20,0,IF(AD2834&lt;&gt;0,M2834/V2834*MIN(12,AD2834),0))</f>
        <v>0</v>
      </c>
      <c r="AF2834" s="37">
        <f t="shared" ref="AF2834:AF2897" si="624">+AB2834+AE2834</f>
        <v>0</v>
      </c>
      <c r="AG2834" s="37">
        <f t="shared" ref="AG2834:AG2897" si="625">AC2834+AE2834</f>
        <v>0</v>
      </c>
      <c r="AH2834" s="37">
        <f t="shared" ref="AH2834:AH2897" si="626">M2834-AG2834</f>
        <v>0</v>
      </c>
      <c r="AI2834" s="35" t="str">
        <f t="shared" ref="AI2834:AI2897" si="627">IF(H2834&lt;&gt;0,"Nurašytas",IF(O2834="X","Nesuderintas",IF(AH2834&lt;=0,"Nusidėvėjęs","")))</f>
        <v>Nusidėvėjęs</v>
      </c>
      <c r="AJ2834" s="38" t="str">
        <f>IF(AND(F2834&lt;&gt;[3]Pav.tvarkyklė!$B$12,F2834&lt;&gt;[3]Pav.tvarkyklė!$B$13),"GVTNT","X")</f>
        <v>GVTNT</v>
      </c>
      <c r="AK2834" s="39">
        <f t="shared" si="615"/>
        <v>0</v>
      </c>
      <c r="AL2834" s="41"/>
      <c r="AM2834" s="41"/>
      <c r="AN2834" s="41">
        <f t="shared" si="617"/>
        <v>1900</v>
      </c>
      <c r="AO2834" s="41"/>
      <c r="AP2834" s="41"/>
      <c r="AQ2834" s="41"/>
      <c r="AR2834" s="42"/>
      <c r="AS2834" s="42"/>
      <c r="AU2834" s="43">
        <f t="shared" si="618"/>
        <v>0</v>
      </c>
    </row>
    <row r="2835" spans="1:47" ht="15" customHeight="1" x14ac:dyDescent="0.25">
      <c r="A2835" s="11"/>
      <c r="B2835" s="19">
        <v>3004</v>
      </c>
      <c r="C2835" s="74"/>
      <c r="D2835" s="77"/>
      <c r="E2835" s="75"/>
      <c r="F2835" s="78"/>
      <c r="G2835" s="80"/>
      <c r="H2835" s="49"/>
      <c r="I2835" s="79"/>
      <c r="J2835" s="27"/>
      <c r="K2835" s="27"/>
      <c r="L2835" s="79"/>
      <c r="M2835" s="81"/>
      <c r="N2835" s="29">
        <v>0</v>
      </c>
      <c r="O2835" s="30" t="str">
        <f>IF(G2835&lt;=$N$2,"",IF(F2835=[3]Pav.tvarkyklė!$B$13,"",IF(ISBLANK(R2835),"X","")))</f>
        <v/>
      </c>
      <c r="P2835" s="91"/>
      <c r="Q2835" s="63"/>
      <c r="R2835" s="63"/>
      <c r="S2835" s="63"/>
      <c r="T2835" s="63"/>
      <c r="U2835" s="34" t="str">
        <f>IFERROR(INDEX('[3]5.Grup_T'!$G$4:$G$22,MATCH('6.Turtas'!E2835,'[3]5.Grup_T'!$E$4:$E$22,0)),"0")</f>
        <v>0</v>
      </c>
      <c r="V2835" s="35">
        <f t="shared" si="619"/>
        <v>0</v>
      </c>
      <c r="W2835" s="35">
        <f>IF(NOT(ISBLANK(H2835)),(12-DATEDIF(H2835,'[3]1.Pradzia'!$D$13,"m")),0)</f>
        <v>0</v>
      </c>
      <c r="X2835" s="35">
        <f t="shared" si="620"/>
        <v>0</v>
      </c>
      <c r="Y2835" s="35">
        <f t="shared" si="616"/>
        <v>0</v>
      </c>
      <c r="Z2835" s="35">
        <f t="shared" ref="Z2835:Z2898" si="628">IF(YEAR(G2835)&gt;=2019,0,V2835-X2835)</f>
        <v>0</v>
      </c>
      <c r="AA2835" s="36">
        <f t="shared" si="621"/>
        <v>0</v>
      </c>
      <c r="AB2835" s="36">
        <f t="shared" si="622"/>
        <v>0</v>
      </c>
      <c r="AC2835" s="37">
        <f t="shared" si="623"/>
        <v>0</v>
      </c>
      <c r="AD2835" s="35">
        <f>IF(OR(YEAR(G2835)&lt;2019,O2835="X"),0,IF(ISBLANK(H2835),DATEDIF(G2835,'[3]1.Pradzia'!$D$13,"M"),DATEDIF(G2835,H2835,"m")))</f>
        <v>0</v>
      </c>
      <c r="AE2835" s="37">
        <f>IF(E2835='[3]5.Grup_T'!$E$20,0,IF(AD2835&lt;&gt;0,M2835/V2835*MIN(12,AD2835),0))</f>
        <v>0</v>
      </c>
      <c r="AF2835" s="37">
        <f t="shared" si="624"/>
        <v>0</v>
      </c>
      <c r="AG2835" s="37">
        <f t="shared" si="625"/>
        <v>0</v>
      </c>
      <c r="AH2835" s="37">
        <f t="shared" si="626"/>
        <v>0</v>
      </c>
      <c r="AI2835" s="35" t="str">
        <f t="shared" si="627"/>
        <v>Nusidėvėjęs</v>
      </c>
      <c r="AJ2835" s="38" t="str">
        <f>IF(AND(F2835&lt;&gt;[3]Pav.tvarkyklė!$B$12,F2835&lt;&gt;[3]Pav.tvarkyklė!$B$13),"GVTNT","X")</f>
        <v>GVTNT</v>
      </c>
      <c r="AK2835" s="39">
        <f t="shared" ref="AK2835:AK2898" si="629">I2835-J2835-K2835-L2835-M2835</f>
        <v>0</v>
      </c>
      <c r="AL2835" s="41"/>
      <c r="AM2835" s="41"/>
      <c r="AN2835" s="41">
        <f t="shared" si="617"/>
        <v>1900</v>
      </c>
      <c r="AO2835" s="41"/>
      <c r="AP2835" s="41"/>
      <c r="AQ2835" s="41"/>
      <c r="AR2835" s="42"/>
      <c r="AS2835" s="42"/>
      <c r="AU2835" s="43">
        <f t="shared" si="618"/>
        <v>0</v>
      </c>
    </row>
    <row r="2836" spans="1:47" ht="15" customHeight="1" x14ac:dyDescent="0.25">
      <c r="A2836" s="11"/>
      <c r="B2836" s="19">
        <v>3005</v>
      </c>
      <c r="C2836" s="74"/>
      <c r="D2836" s="77"/>
      <c r="E2836" s="75"/>
      <c r="F2836" s="78"/>
      <c r="G2836" s="80"/>
      <c r="H2836" s="49"/>
      <c r="I2836" s="79"/>
      <c r="J2836" s="27"/>
      <c r="K2836" s="27"/>
      <c r="L2836" s="79"/>
      <c r="M2836" s="81"/>
      <c r="N2836" s="29">
        <v>0</v>
      </c>
      <c r="O2836" s="30" t="str">
        <f>IF(G2836&lt;=$N$2,"",IF(F2836=[3]Pav.tvarkyklė!$B$13,"",IF(ISBLANK(R2836),"X","")))</f>
        <v/>
      </c>
      <c r="P2836" s="91"/>
      <c r="Q2836" s="63"/>
      <c r="R2836" s="63"/>
      <c r="S2836" s="63"/>
      <c r="T2836" s="63"/>
      <c r="U2836" s="34" t="str">
        <f>IFERROR(INDEX('[3]5.Grup_T'!$G$4:$G$22,MATCH('6.Turtas'!E2836,'[3]5.Grup_T'!$E$4:$E$22,0)),"0")</f>
        <v>0</v>
      </c>
      <c r="V2836" s="35">
        <f t="shared" si="619"/>
        <v>0</v>
      </c>
      <c r="W2836" s="35">
        <f>IF(NOT(ISBLANK(H2836)),(12-DATEDIF(H2836,'[3]1.Pradzia'!$D$13,"m")),0)</f>
        <v>0</v>
      </c>
      <c r="X2836" s="35">
        <f t="shared" si="620"/>
        <v>0</v>
      </c>
      <c r="Y2836" s="35">
        <f t="shared" si="616"/>
        <v>0</v>
      </c>
      <c r="Z2836" s="35">
        <f t="shared" si="628"/>
        <v>0</v>
      </c>
      <c r="AA2836" s="36">
        <f t="shared" si="621"/>
        <v>0</v>
      </c>
      <c r="AB2836" s="36">
        <f t="shared" si="622"/>
        <v>0</v>
      </c>
      <c r="AC2836" s="37">
        <f t="shared" si="623"/>
        <v>0</v>
      </c>
      <c r="AD2836" s="35">
        <f>IF(OR(YEAR(G2836)&lt;2019,O2836="X"),0,IF(ISBLANK(H2836),DATEDIF(G2836,'[3]1.Pradzia'!$D$13,"M"),DATEDIF(G2836,H2836,"m")))</f>
        <v>0</v>
      </c>
      <c r="AE2836" s="37">
        <f>IF(E2836='[3]5.Grup_T'!$E$20,0,IF(AD2836&lt;&gt;0,M2836/V2836*MIN(12,AD2836),0))</f>
        <v>0</v>
      </c>
      <c r="AF2836" s="37">
        <f t="shared" si="624"/>
        <v>0</v>
      </c>
      <c r="AG2836" s="37">
        <f t="shared" si="625"/>
        <v>0</v>
      </c>
      <c r="AH2836" s="37">
        <f t="shared" si="626"/>
        <v>0</v>
      </c>
      <c r="AI2836" s="35" t="str">
        <f t="shared" si="627"/>
        <v>Nusidėvėjęs</v>
      </c>
      <c r="AJ2836" s="38" t="str">
        <f>IF(AND(F2836&lt;&gt;[3]Pav.tvarkyklė!$B$12,F2836&lt;&gt;[3]Pav.tvarkyklė!$B$13),"GVTNT","X")</f>
        <v>GVTNT</v>
      </c>
      <c r="AK2836" s="39">
        <f t="shared" si="629"/>
        <v>0</v>
      </c>
      <c r="AL2836" s="41"/>
      <c r="AM2836" s="41"/>
      <c r="AN2836" s="41">
        <f t="shared" si="617"/>
        <v>1900</v>
      </c>
      <c r="AO2836" s="41"/>
      <c r="AP2836" s="41"/>
      <c r="AQ2836" s="41"/>
      <c r="AR2836" s="42"/>
      <c r="AS2836" s="42"/>
      <c r="AU2836" s="43">
        <f t="shared" si="618"/>
        <v>0</v>
      </c>
    </row>
    <row r="2837" spans="1:47" ht="15" customHeight="1" x14ac:dyDescent="0.25">
      <c r="A2837" s="11"/>
      <c r="B2837" s="19">
        <v>3006</v>
      </c>
      <c r="C2837" s="74"/>
      <c r="D2837" s="77"/>
      <c r="E2837" s="75"/>
      <c r="F2837" s="78"/>
      <c r="G2837" s="80"/>
      <c r="H2837" s="49"/>
      <c r="I2837" s="79"/>
      <c r="J2837" s="27"/>
      <c r="K2837" s="27"/>
      <c r="L2837" s="79"/>
      <c r="M2837" s="81"/>
      <c r="N2837" s="29">
        <v>0</v>
      </c>
      <c r="O2837" s="30" t="str">
        <f>IF(G2837&lt;=$N$2,"",IF(F2837=[3]Pav.tvarkyklė!$B$13,"",IF(ISBLANK(R2837),"X","")))</f>
        <v/>
      </c>
      <c r="P2837" s="91"/>
      <c r="Q2837" s="63"/>
      <c r="R2837" s="63"/>
      <c r="S2837" s="63"/>
      <c r="T2837" s="63"/>
      <c r="U2837" s="34" t="str">
        <f>IFERROR(INDEX('[3]5.Grup_T'!$G$4:$G$22,MATCH('6.Turtas'!E2837,'[3]5.Grup_T'!$E$4:$E$22,0)),"0")</f>
        <v>0</v>
      </c>
      <c r="V2837" s="35">
        <f t="shared" si="619"/>
        <v>0</v>
      </c>
      <c r="W2837" s="35">
        <f>IF(NOT(ISBLANK(H2837)),(12-DATEDIF(H2837,'[3]1.Pradzia'!$D$13,"m")),0)</f>
        <v>0</v>
      </c>
      <c r="X2837" s="35">
        <f t="shared" si="620"/>
        <v>0</v>
      </c>
      <c r="Y2837" s="35">
        <f t="shared" si="616"/>
        <v>0</v>
      </c>
      <c r="Z2837" s="35">
        <f t="shared" si="628"/>
        <v>0</v>
      </c>
      <c r="AA2837" s="36">
        <f t="shared" si="621"/>
        <v>0</v>
      </c>
      <c r="AB2837" s="36">
        <f t="shared" si="622"/>
        <v>0</v>
      </c>
      <c r="AC2837" s="37">
        <f t="shared" si="623"/>
        <v>0</v>
      </c>
      <c r="AD2837" s="35">
        <f>IF(OR(YEAR(G2837)&lt;2019,O2837="X"),0,IF(ISBLANK(H2837),DATEDIF(G2837,'[3]1.Pradzia'!$D$13,"M"),DATEDIF(G2837,H2837,"m")))</f>
        <v>0</v>
      </c>
      <c r="AE2837" s="37">
        <f>IF(E2837='[3]5.Grup_T'!$E$20,0,IF(AD2837&lt;&gt;0,M2837/V2837*MIN(12,AD2837),0))</f>
        <v>0</v>
      </c>
      <c r="AF2837" s="37">
        <f t="shared" si="624"/>
        <v>0</v>
      </c>
      <c r="AG2837" s="37">
        <f t="shared" si="625"/>
        <v>0</v>
      </c>
      <c r="AH2837" s="37">
        <f t="shared" si="626"/>
        <v>0</v>
      </c>
      <c r="AI2837" s="35" t="str">
        <f t="shared" si="627"/>
        <v>Nusidėvėjęs</v>
      </c>
      <c r="AJ2837" s="38" t="str">
        <f>IF(AND(F2837&lt;&gt;[3]Pav.tvarkyklė!$B$12,F2837&lt;&gt;[3]Pav.tvarkyklė!$B$13),"GVTNT","X")</f>
        <v>GVTNT</v>
      </c>
      <c r="AK2837" s="39">
        <f t="shared" si="629"/>
        <v>0</v>
      </c>
      <c r="AL2837" s="41"/>
      <c r="AM2837" s="41"/>
      <c r="AN2837" s="41">
        <f t="shared" si="617"/>
        <v>1900</v>
      </c>
      <c r="AO2837" s="41"/>
      <c r="AP2837" s="41"/>
      <c r="AQ2837" s="41"/>
      <c r="AR2837" s="42"/>
      <c r="AS2837" s="42"/>
      <c r="AU2837" s="43">
        <f t="shared" si="618"/>
        <v>0</v>
      </c>
    </row>
    <row r="2838" spans="1:47" ht="15" customHeight="1" x14ac:dyDescent="0.25">
      <c r="A2838" s="11"/>
      <c r="B2838" s="19">
        <v>3007</v>
      </c>
      <c r="C2838" s="74"/>
      <c r="D2838" s="77"/>
      <c r="E2838" s="75"/>
      <c r="F2838" s="78"/>
      <c r="G2838" s="80"/>
      <c r="H2838" s="49"/>
      <c r="I2838" s="79"/>
      <c r="J2838" s="27"/>
      <c r="K2838" s="27"/>
      <c r="L2838" s="79"/>
      <c r="M2838" s="81"/>
      <c r="N2838" s="29">
        <v>0</v>
      </c>
      <c r="O2838" s="30" t="str">
        <f>IF(G2838&lt;=$N$2,"",IF(F2838=[3]Pav.tvarkyklė!$B$13,"",IF(ISBLANK(R2838),"X","")))</f>
        <v/>
      </c>
      <c r="P2838" s="91"/>
      <c r="Q2838" s="63"/>
      <c r="R2838" s="63"/>
      <c r="S2838" s="63"/>
      <c r="T2838" s="63"/>
      <c r="U2838" s="34" t="str">
        <f>IFERROR(INDEX('[3]5.Grup_T'!$G$4:$G$22,MATCH('6.Turtas'!E2838,'[3]5.Grup_T'!$E$4:$E$22,0)),"0")</f>
        <v>0</v>
      </c>
      <c r="V2838" s="35">
        <f t="shared" si="619"/>
        <v>0</v>
      </c>
      <c r="W2838" s="35">
        <f>IF(NOT(ISBLANK(H2838)),(12-DATEDIF(H2838,'[3]1.Pradzia'!$D$13,"m")),0)</f>
        <v>0</v>
      </c>
      <c r="X2838" s="35">
        <f t="shared" si="620"/>
        <v>0</v>
      </c>
      <c r="Y2838" s="35">
        <f t="shared" si="616"/>
        <v>0</v>
      </c>
      <c r="Z2838" s="35">
        <f t="shared" si="628"/>
        <v>0</v>
      </c>
      <c r="AA2838" s="36">
        <f t="shared" si="621"/>
        <v>0</v>
      </c>
      <c r="AB2838" s="36">
        <f t="shared" si="622"/>
        <v>0</v>
      </c>
      <c r="AC2838" s="37">
        <f t="shared" si="623"/>
        <v>0</v>
      </c>
      <c r="AD2838" s="35">
        <f>IF(OR(YEAR(G2838)&lt;2019,O2838="X"),0,IF(ISBLANK(H2838),DATEDIF(G2838,'[3]1.Pradzia'!$D$13,"M"),DATEDIF(G2838,H2838,"m")))</f>
        <v>0</v>
      </c>
      <c r="AE2838" s="37">
        <f>IF(E2838='[3]5.Grup_T'!$E$20,0,IF(AD2838&lt;&gt;0,M2838/V2838*MIN(12,AD2838),0))</f>
        <v>0</v>
      </c>
      <c r="AF2838" s="37">
        <f t="shared" si="624"/>
        <v>0</v>
      </c>
      <c r="AG2838" s="37">
        <f t="shared" si="625"/>
        <v>0</v>
      </c>
      <c r="AH2838" s="37">
        <f t="shared" si="626"/>
        <v>0</v>
      </c>
      <c r="AI2838" s="35" t="str">
        <f t="shared" si="627"/>
        <v>Nusidėvėjęs</v>
      </c>
      <c r="AJ2838" s="38" t="str">
        <f>IF(AND(F2838&lt;&gt;[3]Pav.tvarkyklė!$B$12,F2838&lt;&gt;[3]Pav.tvarkyklė!$B$13),"GVTNT","X")</f>
        <v>GVTNT</v>
      </c>
      <c r="AK2838" s="39">
        <f t="shared" si="629"/>
        <v>0</v>
      </c>
      <c r="AL2838" s="41"/>
      <c r="AM2838" s="41"/>
      <c r="AN2838" s="41">
        <f t="shared" si="617"/>
        <v>1900</v>
      </c>
      <c r="AO2838" s="41"/>
      <c r="AP2838" s="41"/>
      <c r="AQ2838" s="41"/>
      <c r="AR2838" s="42"/>
      <c r="AS2838" s="42"/>
      <c r="AU2838" s="43">
        <f t="shared" si="618"/>
        <v>0</v>
      </c>
    </row>
    <row r="2839" spans="1:47" ht="15" customHeight="1" x14ac:dyDescent="0.25">
      <c r="A2839" s="11"/>
      <c r="B2839" s="19">
        <v>3008</v>
      </c>
      <c r="C2839" s="74"/>
      <c r="D2839" s="77"/>
      <c r="E2839" s="75"/>
      <c r="F2839" s="78"/>
      <c r="G2839" s="80"/>
      <c r="H2839" s="49"/>
      <c r="I2839" s="79"/>
      <c r="J2839" s="27"/>
      <c r="K2839" s="27"/>
      <c r="L2839" s="79"/>
      <c r="M2839" s="81"/>
      <c r="N2839" s="29">
        <v>0</v>
      </c>
      <c r="O2839" s="30" t="str">
        <f>IF(G2839&lt;=$N$2,"",IF(F2839=[3]Pav.tvarkyklė!$B$13,"",IF(ISBLANK(R2839),"X","")))</f>
        <v/>
      </c>
      <c r="P2839" s="91"/>
      <c r="Q2839" s="63"/>
      <c r="R2839" s="63"/>
      <c r="S2839" s="63"/>
      <c r="T2839" s="63"/>
      <c r="U2839" s="34" t="str">
        <f>IFERROR(INDEX('[3]5.Grup_T'!$G$4:$G$22,MATCH('6.Turtas'!E2839,'[3]5.Grup_T'!$E$4:$E$22,0)),"0")</f>
        <v>0</v>
      </c>
      <c r="V2839" s="35">
        <f t="shared" si="619"/>
        <v>0</v>
      </c>
      <c r="W2839" s="35">
        <f>IF(NOT(ISBLANK(H2839)),(12-DATEDIF(H2839,'[3]1.Pradzia'!$D$13,"m")),0)</f>
        <v>0</v>
      </c>
      <c r="X2839" s="35">
        <f t="shared" si="620"/>
        <v>0</v>
      </c>
      <c r="Y2839" s="35">
        <f t="shared" si="616"/>
        <v>0</v>
      </c>
      <c r="Z2839" s="35">
        <f t="shared" si="628"/>
        <v>0</v>
      </c>
      <c r="AA2839" s="36">
        <f t="shared" si="621"/>
        <v>0</v>
      </c>
      <c r="AB2839" s="36">
        <f t="shared" si="622"/>
        <v>0</v>
      </c>
      <c r="AC2839" s="37">
        <f t="shared" si="623"/>
        <v>0</v>
      </c>
      <c r="AD2839" s="35">
        <f>IF(OR(YEAR(G2839)&lt;2019,O2839="X"),0,IF(ISBLANK(H2839),DATEDIF(G2839,'[3]1.Pradzia'!$D$13,"M"),DATEDIF(G2839,H2839,"m")))</f>
        <v>0</v>
      </c>
      <c r="AE2839" s="37">
        <f>IF(E2839='[3]5.Grup_T'!$E$20,0,IF(AD2839&lt;&gt;0,M2839/V2839*MIN(12,AD2839),0))</f>
        <v>0</v>
      </c>
      <c r="AF2839" s="37">
        <f t="shared" si="624"/>
        <v>0</v>
      </c>
      <c r="AG2839" s="37">
        <f t="shared" si="625"/>
        <v>0</v>
      </c>
      <c r="AH2839" s="37">
        <f t="shared" si="626"/>
        <v>0</v>
      </c>
      <c r="AI2839" s="35" t="str">
        <f t="shared" si="627"/>
        <v>Nusidėvėjęs</v>
      </c>
      <c r="AJ2839" s="38" t="str">
        <f>IF(AND(F2839&lt;&gt;[3]Pav.tvarkyklė!$B$12,F2839&lt;&gt;[3]Pav.tvarkyklė!$B$13),"GVTNT","X")</f>
        <v>GVTNT</v>
      </c>
      <c r="AK2839" s="39">
        <f t="shared" si="629"/>
        <v>0</v>
      </c>
      <c r="AL2839" s="41"/>
      <c r="AM2839" s="41"/>
      <c r="AN2839" s="41">
        <f t="shared" si="617"/>
        <v>1900</v>
      </c>
      <c r="AO2839" s="41"/>
      <c r="AP2839" s="41"/>
      <c r="AQ2839" s="41"/>
      <c r="AR2839" s="42"/>
      <c r="AS2839" s="42"/>
      <c r="AU2839" s="43">
        <f t="shared" si="618"/>
        <v>0</v>
      </c>
    </row>
    <row r="2840" spans="1:47" ht="15" customHeight="1" x14ac:dyDescent="0.25">
      <c r="A2840" s="11"/>
      <c r="B2840" s="19">
        <v>3009</v>
      </c>
      <c r="C2840" s="74"/>
      <c r="D2840" s="77"/>
      <c r="E2840" s="75"/>
      <c r="F2840" s="78"/>
      <c r="G2840" s="80"/>
      <c r="H2840" s="49"/>
      <c r="I2840" s="79"/>
      <c r="J2840" s="27"/>
      <c r="K2840" s="27"/>
      <c r="L2840" s="79"/>
      <c r="M2840" s="81"/>
      <c r="N2840" s="29">
        <v>0</v>
      </c>
      <c r="O2840" s="30" t="str">
        <f>IF(G2840&lt;=$N$2,"",IF(F2840=[3]Pav.tvarkyklė!$B$13,"",IF(ISBLANK(R2840),"X","")))</f>
        <v/>
      </c>
      <c r="P2840" s="91"/>
      <c r="Q2840" s="63"/>
      <c r="R2840" s="63"/>
      <c r="S2840" s="63"/>
      <c r="T2840" s="63"/>
      <c r="U2840" s="34" t="str">
        <f>IFERROR(INDEX('[3]5.Grup_T'!$G$4:$G$22,MATCH('6.Turtas'!E2840,'[3]5.Grup_T'!$E$4:$E$22,0)),"0")</f>
        <v>0</v>
      </c>
      <c r="V2840" s="35">
        <f t="shared" si="619"/>
        <v>0</v>
      </c>
      <c r="W2840" s="35">
        <f>IF(NOT(ISBLANK(H2840)),(12-DATEDIF(H2840,'[3]1.Pradzia'!$D$13,"m")),0)</f>
        <v>0</v>
      </c>
      <c r="X2840" s="35">
        <f t="shared" si="620"/>
        <v>0</v>
      </c>
      <c r="Y2840" s="35">
        <f t="shared" si="616"/>
        <v>0</v>
      </c>
      <c r="Z2840" s="35">
        <f t="shared" si="628"/>
        <v>0</v>
      </c>
      <c r="AA2840" s="36">
        <f t="shared" si="621"/>
        <v>0</v>
      </c>
      <c r="AB2840" s="36">
        <f t="shared" si="622"/>
        <v>0</v>
      </c>
      <c r="AC2840" s="37">
        <f t="shared" si="623"/>
        <v>0</v>
      </c>
      <c r="AD2840" s="35">
        <f>IF(OR(YEAR(G2840)&lt;2019,O2840="X"),0,IF(ISBLANK(H2840),DATEDIF(G2840,'[3]1.Pradzia'!$D$13,"M"),DATEDIF(G2840,H2840,"m")))</f>
        <v>0</v>
      </c>
      <c r="AE2840" s="37">
        <f>IF(E2840='[3]5.Grup_T'!$E$20,0,IF(AD2840&lt;&gt;0,M2840/V2840*MIN(12,AD2840),0))</f>
        <v>0</v>
      </c>
      <c r="AF2840" s="37">
        <f t="shared" si="624"/>
        <v>0</v>
      </c>
      <c r="AG2840" s="37">
        <f t="shared" si="625"/>
        <v>0</v>
      </c>
      <c r="AH2840" s="37">
        <f t="shared" si="626"/>
        <v>0</v>
      </c>
      <c r="AI2840" s="35" t="str">
        <f t="shared" si="627"/>
        <v>Nusidėvėjęs</v>
      </c>
      <c r="AJ2840" s="38" t="str">
        <f>IF(AND(F2840&lt;&gt;[3]Pav.tvarkyklė!$B$12,F2840&lt;&gt;[3]Pav.tvarkyklė!$B$13),"GVTNT","X")</f>
        <v>GVTNT</v>
      </c>
      <c r="AK2840" s="39">
        <f t="shared" si="629"/>
        <v>0</v>
      </c>
      <c r="AL2840" s="41"/>
      <c r="AM2840" s="41"/>
      <c r="AN2840" s="41">
        <f t="shared" si="617"/>
        <v>1900</v>
      </c>
      <c r="AO2840" s="41"/>
      <c r="AP2840" s="41"/>
      <c r="AQ2840" s="41"/>
      <c r="AR2840" s="42"/>
      <c r="AS2840" s="42"/>
      <c r="AU2840" s="43">
        <f t="shared" si="618"/>
        <v>0</v>
      </c>
    </row>
    <row r="2841" spans="1:47" ht="15" customHeight="1" x14ac:dyDescent="0.25">
      <c r="A2841" s="11"/>
      <c r="B2841" s="19">
        <v>3010</v>
      </c>
      <c r="C2841" s="74"/>
      <c r="D2841" s="77"/>
      <c r="E2841" s="75"/>
      <c r="F2841" s="78"/>
      <c r="G2841" s="80"/>
      <c r="H2841" s="49"/>
      <c r="I2841" s="79"/>
      <c r="J2841" s="27"/>
      <c r="K2841" s="27"/>
      <c r="L2841" s="79"/>
      <c r="M2841" s="81"/>
      <c r="N2841" s="29">
        <v>0</v>
      </c>
      <c r="O2841" s="30" t="str">
        <f>IF(G2841&lt;=$N$2,"",IF(F2841=[3]Pav.tvarkyklė!$B$13,"",IF(ISBLANK(R2841),"X","")))</f>
        <v/>
      </c>
      <c r="P2841" s="91"/>
      <c r="Q2841" s="63"/>
      <c r="R2841" s="63"/>
      <c r="S2841" s="63"/>
      <c r="T2841" s="63"/>
      <c r="U2841" s="34" t="str">
        <f>IFERROR(INDEX('[3]5.Grup_T'!$G$4:$G$22,MATCH('6.Turtas'!E2841,'[3]5.Grup_T'!$E$4:$E$22,0)),"0")</f>
        <v>0</v>
      </c>
      <c r="V2841" s="35">
        <f t="shared" si="619"/>
        <v>0</v>
      </c>
      <c r="W2841" s="35">
        <f>IF(NOT(ISBLANK(H2841)),(12-DATEDIF(H2841,'[3]1.Pradzia'!$D$13,"m")),0)</f>
        <v>0</v>
      </c>
      <c r="X2841" s="35">
        <f t="shared" si="620"/>
        <v>0</v>
      </c>
      <c r="Y2841" s="35">
        <f t="shared" si="616"/>
        <v>0</v>
      </c>
      <c r="Z2841" s="35">
        <f t="shared" si="628"/>
        <v>0</v>
      </c>
      <c r="AA2841" s="36">
        <f t="shared" si="621"/>
        <v>0</v>
      </c>
      <c r="AB2841" s="36">
        <f t="shared" si="622"/>
        <v>0</v>
      </c>
      <c r="AC2841" s="37">
        <f t="shared" si="623"/>
        <v>0</v>
      </c>
      <c r="AD2841" s="35">
        <f>IF(OR(YEAR(G2841)&lt;2019,O2841="X"),0,IF(ISBLANK(H2841),DATEDIF(G2841,'[3]1.Pradzia'!$D$13,"M"),DATEDIF(G2841,H2841,"m")))</f>
        <v>0</v>
      </c>
      <c r="AE2841" s="37">
        <f>IF(E2841='[3]5.Grup_T'!$E$20,0,IF(AD2841&lt;&gt;0,M2841/V2841*MIN(12,AD2841),0))</f>
        <v>0</v>
      </c>
      <c r="AF2841" s="37">
        <f t="shared" si="624"/>
        <v>0</v>
      </c>
      <c r="AG2841" s="37">
        <f t="shared" si="625"/>
        <v>0</v>
      </c>
      <c r="AH2841" s="37">
        <f t="shared" si="626"/>
        <v>0</v>
      </c>
      <c r="AI2841" s="35" t="str">
        <f t="shared" si="627"/>
        <v>Nusidėvėjęs</v>
      </c>
      <c r="AJ2841" s="38" t="str">
        <f>IF(AND(F2841&lt;&gt;[3]Pav.tvarkyklė!$B$12,F2841&lt;&gt;[3]Pav.tvarkyklė!$B$13),"GVTNT","X")</f>
        <v>GVTNT</v>
      </c>
      <c r="AK2841" s="39">
        <f t="shared" si="629"/>
        <v>0</v>
      </c>
      <c r="AL2841" s="41"/>
      <c r="AM2841" s="41"/>
      <c r="AN2841" s="41">
        <f t="shared" si="617"/>
        <v>1900</v>
      </c>
      <c r="AO2841" s="41"/>
      <c r="AP2841" s="41"/>
      <c r="AQ2841" s="41"/>
      <c r="AR2841" s="42"/>
      <c r="AS2841" s="42"/>
      <c r="AU2841" s="43">
        <f t="shared" si="618"/>
        <v>0</v>
      </c>
    </row>
    <row r="2842" spans="1:47" ht="15" customHeight="1" x14ac:dyDescent="0.25">
      <c r="A2842" s="11"/>
      <c r="B2842" s="19">
        <v>3011</v>
      </c>
      <c r="C2842" s="74"/>
      <c r="D2842" s="77"/>
      <c r="E2842" s="75"/>
      <c r="F2842" s="78"/>
      <c r="G2842" s="80"/>
      <c r="H2842" s="49"/>
      <c r="I2842" s="79"/>
      <c r="J2842" s="27"/>
      <c r="K2842" s="27"/>
      <c r="L2842" s="79"/>
      <c r="M2842" s="81"/>
      <c r="N2842" s="29">
        <v>0</v>
      </c>
      <c r="O2842" s="30" t="str">
        <f>IF(G2842&lt;=$N$2,"",IF(F2842=[3]Pav.tvarkyklė!$B$13,"",IF(ISBLANK(R2842),"X","")))</f>
        <v/>
      </c>
      <c r="P2842" s="91"/>
      <c r="Q2842" s="63"/>
      <c r="R2842" s="63"/>
      <c r="S2842" s="63"/>
      <c r="T2842" s="63"/>
      <c r="U2842" s="34" t="str">
        <f>IFERROR(INDEX('[3]5.Grup_T'!$G$4:$G$22,MATCH('6.Turtas'!E2842,'[3]5.Grup_T'!$E$4:$E$22,0)),"0")</f>
        <v>0</v>
      </c>
      <c r="V2842" s="35">
        <f t="shared" si="619"/>
        <v>0</v>
      </c>
      <c r="W2842" s="35">
        <f>IF(NOT(ISBLANK(H2842)),(12-DATEDIF(H2842,'[3]1.Pradzia'!$D$13,"m")),0)</f>
        <v>0</v>
      </c>
      <c r="X2842" s="35">
        <f t="shared" si="620"/>
        <v>0</v>
      </c>
      <c r="Y2842" s="35">
        <f t="shared" si="616"/>
        <v>0</v>
      </c>
      <c r="Z2842" s="35">
        <f t="shared" si="628"/>
        <v>0</v>
      </c>
      <c r="AA2842" s="36">
        <f t="shared" si="621"/>
        <v>0</v>
      </c>
      <c r="AB2842" s="36">
        <f t="shared" si="622"/>
        <v>0</v>
      </c>
      <c r="AC2842" s="37">
        <f t="shared" si="623"/>
        <v>0</v>
      </c>
      <c r="AD2842" s="35">
        <f>IF(OR(YEAR(G2842)&lt;2019,O2842="X"),0,IF(ISBLANK(H2842),DATEDIF(G2842,'[3]1.Pradzia'!$D$13,"M"),DATEDIF(G2842,H2842,"m")))</f>
        <v>0</v>
      </c>
      <c r="AE2842" s="37">
        <f>IF(E2842='[3]5.Grup_T'!$E$20,0,IF(AD2842&lt;&gt;0,M2842/V2842*MIN(12,AD2842),0))</f>
        <v>0</v>
      </c>
      <c r="AF2842" s="37">
        <f t="shared" si="624"/>
        <v>0</v>
      </c>
      <c r="AG2842" s="37">
        <f t="shared" si="625"/>
        <v>0</v>
      </c>
      <c r="AH2842" s="37">
        <f t="shared" si="626"/>
        <v>0</v>
      </c>
      <c r="AI2842" s="35" t="str">
        <f t="shared" si="627"/>
        <v>Nusidėvėjęs</v>
      </c>
      <c r="AJ2842" s="38" t="str">
        <f>IF(AND(F2842&lt;&gt;[3]Pav.tvarkyklė!$B$12,F2842&lt;&gt;[3]Pav.tvarkyklė!$B$13),"GVTNT","X")</f>
        <v>GVTNT</v>
      </c>
      <c r="AK2842" s="39">
        <f t="shared" si="629"/>
        <v>0</v>
      </c>
      <c r="AL2842" s="41"/>
      <c r="AM2842" s="41"/>
      <c r="AN2842" s="41">
        <f t="shared" si="617"/>
        <v>1900</v>
      </c>
      <c r="AO2842" s="41"/>
      <c r="AP2842" s="41"/>
      <c r="AQ2842" s="41"/>
      <c r="AR2842" s="42"/>
      <c r="AS2842" s="42"/>
      <c r="AU2842" s="43">
        <f t="shared" si="618"/>
        <v>0</v>
      </c>
    </row>
    <row r="2843" spans="1:47" ht="15" customHeight="1" x14ac:dyDescent="0.25">
      <c r="A2843" s="11"/>
      <c r="B2843" s="19">
        <v>3012</v>
      </c>
      <c r="C2843" s="74"/>
      <c r="D2843" s="77"/>
      <c r="E2843" s="78"/>
      <c r="F2843" s="78"/>
      <c r="G2843" s="80"/>
      <c r="H2843" s="49"/>
      <c r="I2843" s="79"/>
      <c r="J2843" s="27"/>
      <c r="K2843" s="27"/>
      <c r="L2843" s="79"/>
      <c r="M2843" s="81"/>
      <c r="N2843" s="29">
        <v>0</v>
      </c>
      <c r="O2843" s="30" t="str">
        <f>IF(G2843&lt;=$N$2,"",IF(F2843=[3]Pav.tvarkyklė!$B$13,"",IF(ISBLANK(R2843),"X","")))</f>
        <v/>
      </c>
      <c r="P2843" s="91"/>
      <c r="Q2843" s="63"/>
      <c r="R2843" s="63"/>
      <c r="S2843" s="63"/>
      <c r="T2843" s="63"/>
      <c r="U2843" s="34" t="str">
        <f>IFERROR(INDEX('[3]5.Grup_T'!$G$4:$G$22,MATCH('6.Turtas'!E2843,'[3]5.Grup_T'!$E$4:$E$22,0)),"0")</f>
        <v>0</v>
      </c>
      <c r="V2843" s="35">
        <f t="shared" si="619"/>
        <v>0</v>
      </c>
      <c r="W2843" s="35">
        <f>IF(NOT(ISBLANK(H2843)),(12-DATEDIF(H2843,'[3]1.Pradzia'!$D$13,"m")),0)</f>
        <v>0</v>
      </c>
      <c r="X2843" s="35">
        <f t="shared" si="620"/>
        <v>0</v>
      </c>
      <c r="Y2843" s="35">
        <f t="shared" si="616"/>
        <v>0</v>
      </c>
      <c r="Z2843" s="35">
        <f t="shared" si="628"/>
        <v>0</v>
      </c>
      <c r="AA2843" s="36">
        <f t="shared" si="621"/>
        <v>0</v>
      </c>
      <c r="AB2843" s="36">
        <f t="shared" si="622"/>
        <v>0</v>
      </c>
      <c r="AC2843" s="37">
        <f t="shared" si="623"/>
        <v>0</v>
      </c>
      <c r="AD2843" s="35">
        <f>IF(OR(YEAR(G2843)&lt;2019,O2843="X"),0,IF(ISBLANK(H2843),DATEDIF(G2843,'[3]1.Pradzia'!$D$13,"M"),DATEDIF(G2843,H2843,"m")))</f>
        <v>0</v>
      </c>
      <c r="AE2843" s="37">
        <f>IF(E2843='[3]5.Grup_T'!$E$20,0,IF(AD2843&lt;&gt;0,M2843/V2843*MIN(12,AD2843),0))</f>
        <v>0</v>
      </c>
      <c r="AF2843" s="37">
        <f t="shared" si="624"/>
        <v>0</v>
      </c>
      <c r="AG2843" s="37">
        <f t="shared" si="625"/>
        <v>0</v>
      </c>
      <c r="AH2843" s="37">
        <f t="shared" si="626"/>
        <v>0</v>
      </c>
      <c r="AI2843" s="35" t="str">
        <f t="shared" si="627"/>
        <v>Nusidėvėjęs</v>
      </c>
      <c r="AJ2843" s="38" t="str">
        <f>IF(AND(F2843&lt;&gt;[3]Pav.tvarkyklė!$B$12,F2843&lt;&gt;[3]Pav.tvarkyklė!$B$13),"GVTNT","X")</f>
        <v>GVTNT</v>
      </c>
      <c r="AK2843" s="39">
        <f t="shared" si="629"/>
        <v>0</v>
      </c>
      <c r="AL2843" s="41"/>
      <c r="AM2843" s="41"/>
      <c r="AN2843" s="41">
        <f t="shared" si="617"/>
        <v>1900</v>
      </c>
      <c r="AO2843" s="41"/>
      <c r="AP2843" s="41"/>
      <c r="AQ2843" s="41"/>
      <c r="AR2843" s="42"/>
      <c r="AS2843" s="42"/>
      <c r="AU2843" s="43">
        <f t="shared" si="618"/>
        <v>0</v>
      </c>
    </row>
    <row r="2844" spans="1:47" ht="15" customHeight="1" x14ac:dyDescent="0.25">
      <c r="A2844" s="11"/>
      <c r="B2844" s="19">
        <v>3013</v>
      </c>
      <c r="C2844" s="74"/>
      <c r="D2844" s="77"/>
      <c r="E2844" s="75"/>
      <c r="F2844" s="78"/>
      <c r="G2844" s="80"/>
      <c r="H2844" s="49"/>
      <c r="I2844" s="79"/>
      <c r="J2844" s="27"/>
      <c r="K2844" s="27"/>
      <c r="L2844" s="79"/>
      <c r="M2844" s="81"/>
      <c r="N2844" s="29">
        <v>0</v>
      </c>
      <c r="O2844" s="30" t="str">
        <f>IF(G2844&lt;=$N$2,"",IF(F2844=[3]Pav.tvarkyklė!$B$13,"",IF(ISBLANK(R2844),"X","")))</f>
        <v/>
      </c>
      <c r="P2844" s="91"/>
      <c r="Q2844" s="63"/>
      <c r="R2844" s="63"/>
      <c r="S2844" s="63"/>
      <c r="T2844" s="63"/>
      <c r="U2844" s="34" t="str">
        <f>IFERROR(INDEX('[3]5.Grup_T'!$G$4:$G$22,MATCH('6.Turtas'!E2844,'[3]5.Grup_T'!$E$4:$E$22,0)),"0")</f>
        <v>0</v>
      </c>
      <c r="V2844" s="35">
        <f t="shared" si="619"/>
        <v>0</v>
      </c>
      <c r="W2844" s="35">
        <f>IF(NOT(ISBLANK(H2844)),(12-DATEDIF(H2844,'[3]1.Pradzia'!$D$13,"m")),0)</f>
        <v>0</v>
      </c>
      <c r="X2844" s="35">
        <f t="shared" si="620"/>
        <v>0</v>
      </c>
      <c r="Y2844" s="35">
        <f t="shared" si="616"/>
        <v>0</v>
      </c>
      <c r="Z2844" s="35">
        <f t="shared" si="628"/>
        <v>0</v>
      </c>
      <c r="AA2844" s="36">
        <f t="shared" si="621"/>
        <v>0</v>
      </c>
      <c r="AB2844" s="36">
        <f t="shared" si="622"/>
        <v>0</v>
      </c>
      <c r="AC2844" s="37">
        <f t="shared" si="623"/>
        <v>0</v>
      </c>
      <c r="AD2844" s="35">
        <f>IF(OR(YEAR(G2844)&lt;2019,O2844="X"),0,IF(ISBLANK(H2844),DATEDIF(G2844,'[3]1.Pradzia'!$D$13,"M"),DATEDIF(G2844,H2844,"m")))</f>
        <v>0</v>
      </c>
      <c r="AE2844" s="37">
        <f>IF(E2844='[3]5.Grup_T'!$E$20,0,IF(AD2844&lt;&gt;0,M2844/V2844*MIN(12,AD2844),0))</f>
        <v>0</v>
      </c>
      <c r="AF2844" s="37">
        <f t="shared" si="624"/>
        <v>0</v>
      </c>
      <c r="AG2844" s="37">
        <f t="shared" si="625"/>
        <v>0</v>
      </c>
      <c r="AH2844" s="37">
        <f t="shared" si="626"/>
        <v>0</v>
      </c>
      <c r="AI2844" s="35" t="str">
        <f t="shared" si="627"/>
        <v>Nusidėvėjęs</v>
      </c>
      <c r="AJ2844" s="38" t="str">
        <f>IF(AND(F2844&lt;&gt;[3]Pav.tvarkyklė!$B$12,F2844&lt;&gt;[3]Pav.tvarkyklė!$B$13),"GVTNT","X")</f>
        <v>GVTNT</v>
      </c>
      <c r="AK2844" s="39">
        <f t="shared" si="629"/>
        <v>0</v>
      </c>
      <c r="AL2844" s="41"/>
      <c r="AM2844" s="41"/>
      <c r="AN2844" s="41">
        <f t="shared" si="617"/>
        <v>1900</v>
      </c>
      <c r="AO2844" s="41"/>
      <c r="AP2844" s="41"/>
      <c r="AQ2844" s="41"/>
      <c r="AR2844" s="42"/>
      <c r="AS2844" s="42"/>
      <c r="AU2844" s="43">
        <f t="shared" si="618"/>
        <v>0</v>
      </c>
    </row>
    <row r="2845" spans="1:47" ht="15" customHeight="1" x14ac:dyDescent="0.25">
      <c r="A2845" s="11"/>
      <c r="B2845" s="19">
        <v>3014</v>
      </c>
      <c r="C2845" s="74"/>
      <c r="D2845" s="77"/>
      <c r="E2845" s="75"/>
      <c r="F2845" s="78"/>
      <c r="G2845" s="80"/>
      <c r="H2845" s="49"/>
      <c r="I2845" s="79"/>
      <c r="J2845" s="27"/>
      <c r="K2845" s="27"/>
      <c r="L2845" s="79"/>
      <c r="M2845" s="81"/>
      <c r="N2845" s="29">
        <v>0</v>
      </c>
      <c r="O2845" s="30" t="str">
        <f>IF(G2845&lt;=$N$2,"",IF(F2845=[3]Pav.tvarkyklė!$B$13,"",IF(ISBLANK(R2845),"X","")))</f>
        <v/>
      </c>
      <c r="P2845" s="91"/>
      <c r="Q2845" s="63"/>
      <c r="R2845" s="63"/>
      <c r="S2845" s="63"/>
      <c r="T2845" s="63"/>
      <c r="U2845" s="34" t="str">
        <f>IFERROR(INDEX('[3]5.Grup_T'!$G$4:$G$22,MATCH('6.Turtas'!E2845,'[3]5.Grup_T'!$E$4:$E$22,0)),"0")</f>
        <v>0</v>
      </c>
      <c r="V2845" s="35">
        <f t="shared" si="619"/>
        <v>0</v>
      </c>
      <c r="W2845" s="35">
        <f>IF(NOT(ISBLANK(H2845)),(12-DATEDIF(H2845,'[3]1.Pradzia'!$D$13,"m")),0)</f>
        <v>0</v>
      </c>
      <c r="X2845" s="35">
        <f t="shared" si="620"/>
        <v>0</v>
      </c>
      <c r="Y2845" s="35">
        <f t="shared" si="616"/>
        <v>0</v>
      </c>
      <c r="Z2845" s="35">
        <f t="shared" si="628"/>
        <v>0</v>
      </c>
      <c r="AA2845" s="36">
        <f t="shared" si="621"/>
        <v>0</v>
      </c>
      <c r="AB2845" s="36">
        <f t="shared" si="622"/>
        <v>0</v>
      </c>
      <c r="AC2845" s="37">
        <f t="shared" si="623"/>
        <v>0</v>
      </c>
      <c r="AD2845" s="35">
        <f>IF(OR(YEAR(G2845)&lt;2019,O2845="X"),0,IF(ISBLANK(H2845),DATEDIF(G2845,'[3]1.Pradzia'!$D$13,"M"),DATEDIF(G2845,H2845,"m")))</f>
        <v>0</v>
      </c>
      <c r="AE2845" s="37">
        <f>IF(E2845='[3]5.Grup_T'!$E$20,0,IF(AD2845&lt;&gt;0,M2845/V2845*MIN(12,AD2845),0))</f>
        <v>0</v>
      </c>
      <c r="AF2845" s="37">
        <f t="shared" si="624"/>
        <v>0</v>
      </c>
      <c r="AG2845" s="37">
        <f t="shared" si="625"/>
        <v>0</v>
      </c>
      <c r="AH2845" s="37">
        <f t="shared" si="626"/>
        <v>0</v>
      </c>
      <c r="AI2845" s="35" t="str">
        <f t="shared" si="627"/>
        <v>Nusidėvėjęs</v>
      </c>
      <c r="AJ2845" s="38" t="str">
        <f>IF(AND(F2845&lt;&gt;[3]Pav.tvarkyklė!$B$12,F2845&lt;&gt;[3]Pav.tvarkyklė!$B$13),"GVTNT","X")</f>
        <v>GVTNT</v>
      </c>
      <c r="AK2845" s="39">
        <f t="shared" si="629"/>
        <v>0</v>
      </c>
      <c r="AL2845" s="41"/>
      <c r="AM2845" s="41"/>
      <c r="AN2845" s="41">
        <f t="shared" si="617"/>
        <v>1900</v>
      </c>
      <c r="AO2845" s="41"/>
      <c r="AP2845" s="41"/>
      <c r="AQ2845" s="41"/>
      <c r="AR2845" s="42"/>
      <c r="AS2845" s="42"/>
      <c r="AU2845" s="43">
        <f t="shared" si="618"/>
        <v>0</v>
      </c>
    </row>
    <row r="2846" spans="1:47" ht="15" customHeight="1" x14ac:dyDescent="0.25">
      <c r="A2846" s="11"/>
      <c r="B2846" s="19">
        <v>3015</v>
      </c>
      <c r="C2846" s="74"/>
      <c r="D2846" s="77"/>
      <c r="E2846" s="75"/>
      <c r="F2846" s="78"/>
      <c r="G2846" s="80"/>
      <c r="H2846" s="49"/>
      <c r="I2846" s="79"/>
      <c r="J2846" s="27"/>
      <c r="K2846" s="27"/>
      <c r="L2846" s="79"/>
      <c r="M2846" s="81"/>
      <c r="N2846" s="29">
        <v>0</v>
      </c>
      <c r="O2846" s="30" t="str">
        <f>IF(G2846&lt;=$N$2,"",IF(F2846=[3]Pav.tvarkyklė!$B$13,"",IF(ISBLANK(R2846),"X","")))</f>
        <v/>
      </c>
      <c r="P2846" s="91"/>
      <c r="Q2846" s="63"/>
      <c r="R2846" s="63"/>
      <c r="S2846" s="63"/>
      <c r="T2846" s="63"/>
      <c r="U2846" s="34" t="str">
        <f>IFERROR(INDEX('[3]5.Grup_T'!$G$4:$G$22,MATCH('6.Turtas'!E2846,'[3]5.Grup_T'!$E$4:$E$22,0)),"0")</f>
        <v>0</v>
      </c>
      <c r="V2846" s="35">
        <f t="shared" si="619"/>
        <v>0</v>
      </c>
      <c r="W2846" s="35">
        <f>IF(NOT(ISBLANK(H2846)),(12-DATEDIF(H2846,'[3]1.Pradzia'!$D$13,"m")),0)</f>
        <v>0</v>
      </c>
      <c r="X2846" s="35">
        <f t="shared" si="620"/>
        <v>0</v>
      </c>
      <c r="Y2846" s="35">
        <f t="shared" si="616"/>
        <v>0</v>
      </c>
      <c r="Z2846" s="35">
        <f t="shared" si="628"/>
        <v>0</v>
      </c>
      <c r="AA2846" s="36">
        <f t="shared" si="621"/>
        <v>0</v>
      </c>
      <c r="AB2846" s="36">
        <f t="shared" si="622"/>
        <v>0</v>
      </c>
      <c r="AC2846" s="37">
        <f t="shared" si="623"/>
        <v>0</v>
      </c>
      <c r="AD2846" s="35">
        <f>IF(OR(YEAR(G2846)&lt;2019,O2846="X"),0,IF(ISBLANK(H2846),DATEDIF(G2846,'[3]1.Pradzia'!$D$13,"M"),DATEDIF(G2846,H2846,"m")))</f>
        <v>0</v>
      </c>
      <c r="AE2846" s="37">
        <f>IF(E2846='[3]5.Grup_T'!$E$20,0,IF(AD2846&lt;&gt;0,M2846/V2846*MIN(12,AD2846),0))</f>
        <v>0</v>
      </c>
      <c r="AF2846" s="37">
        <f t="shared" si="624"/>
        <v>0</v>
      </c>
      <c r="AG2846" s="37">
        <f t="shared" si="625"/>
        <v>0</v>
      </c>
      <c r="AH2846" s="37">
        <f t="shared" si="626"/>
        <v>0</v>
      </c>
      <c r="AI2846" s="35" t="str">
        <f t="shared" si="627"/>
        <v>Nusidėvėjęs</v>
      </c>
      <c r="AJ2846" s="38" t="str">
        <f>IF(AND(F2846&lt;&gt;[3]Pav.tvarkyklė!$B$12,F2846&lt;&gt;[3]Pav.tvarkyklė!$B$13),"GVTNT","X")</f>
        <v>GVTNT</v>
      </c>
      <c r="AK2846" s="39">
        <f t="shared" si="629"/>
        <v>0</v>
      </c>
      <c r="AL2846" s="41"/>
      <c r="AM2846" s="41"/>
      <c r="AN2846" s="41">
        <f t="shared" si="617"/>
        <v>1900</v>
      </c>
      <c r="AO2846" s="41"/>
      <c r="AP2846" s="41"/>
      <c r="AQ2846" s="41"/>
      <c r="AR2846" s="42"/>
      <c r="AS2846" s="42"/>
      <c r="AU2846" s="43">
        <f t="shared" si="618"/>
        <v>0</v>
      </c>
    </row>
    <row r="2847" spans="1:47" ht="15" customHeight="1" x14ac:dyDescent="0.25">
      <c r="A2847" s="11"/>
      <c r="B2847" s="19">
        <v>3016</v>
      </c>
      <c r="C2847" s="74"/>
      <c r="D2847" s="77"/>
      <c r="E2847" s="75"/>
      <c r="F2847" s="78"/>
      <c r="G2847" s="80"/>
      <c r="H2847" s="49"/>
      <c r="I2847" s="79"/>
      <c r="J2847" s="27"/>
      <c r="K2847" s="27"/>
      <c r="L2847" s="79"/>
      <c r="M2847" s="81"/>
      <c r="N2847" s="29">
        <v>0</v>
      </c>
      <c r="O2847" s="30" t="str">
        <f>IF(G2847&lt;=$N$2,"",IF(F2847=[3]Pav.tvarkyklė!$B$13,"",IF(ISBLANK(R2847),"X","")))</f>
        <v/>
      </c>
      <c r="P2847" s="91"/>
      <c r="Q2847" s="63"/>
      <c r="R2847" s="63"/>
      <c r="S2847" s="63"/>
      <c r="T2847" s="63"/>
      <c r="U2847" s="34" t="str">
        <f>IFERROR(INDEX('[3]5.Grup_T'!$G$4:$G$22,MATCH('6.Turtas'!E2847,'[3]5.Grup_T'!$E$4:$E$22,0)),"0")</f>
        <v>0</v>
      </c>
      <c r="V2847" s="35">
        <f t="shared" si="619"/>
        <v>0</v>
      </c>
      <c r="W2847" s="35">
        <f>IF(NOT(ISBLANK(H2847)),(12-DATEDIF(H2847,'[3]1.Pradzia'!$D$13,"m")),0)</f>
        <v>0</v>
      </c>
      <c r="X2847" s="35">
        <f t="shared" si="620"/>
        <v>0</v>
      </c>
      <c r="Y2847" s="35">
        <f t="shared" si="616"/>
        <v>0</v>
      </c>
      <c r="Z2847" s="35">
        <f t="shared" si="628"/>
        <v>0</v>
      </c>
      <c r="AA2847" s="36">
        <f t="shared" si="621"/>
        <v>0</v>
      </c>
      <c r="AB2847" s="36">
        <f t="shared" si="622"/>
        <v>0</v>
      </c>
      <c r="AC2847" s="37">
        <f t="shared" si="623"/>
        <v>0</v>
      </c>
      <c r="AD2847" s="35">
        <f>IF(OR(YEAR(G2847)&lt;2019,O2847="X"),0,IF(ISBLANK(H2847),DATEDIF(G2847,'[3]1.Pradzia'!$D$13,"M"),DATEDIF(G2847,H2847,"m")))</f>
        <v>0</v>
      </c>
      <c r="AE2847" s="37">
        <f>IF(E2847='[3]5.Grup_T'!$E$20,0,IF(AD2847&lt;&gt;0,M2847/V2847*MIN(12,AD2847),0))</f>
        <v>0</v>
      </c>
      <c r="AF2847" s="37">
        <f t="shared" si="624"/>
        <v>0</v>
      </c>
      <c r="AG2847" s="37">
        <f t="shared" si="625"/>
        <v>0</v>
      </c>
      <c r="AH2847" s="37">
        <f t="shared" si="626"/>
        <v>0</v>
      </c>
      <c r="AI2847" s="35" t="str">
        <f t="shared" si="627"/>
        <v>Nusidėvėjęs</v>
      </c>
      <c r="AJ2847" s="38" t="str">
        <f>IF(AND(F2847&lt;&gt;[3]Pav.tvarkyklė!$B$12,F2847&lt;&gt;[3]Pav.tvarkyklė!$B$13),"GVTNT","X")</f>
        <v>GVTNT</v>
      </c>
      <c r="AK2847" s="39">
        <f t="shared" si="629"/>
        <v>0</v>
      </c>
      <c r="AL2847" s="41"/>
      <c r="AM2847" s="41"/>
      <c r="AN2847" s="41">
        <f t="shared" si="617"/>
        <v>1900</v>
      </c>
      <c r="AO2847" s="41"/>
      <c r="AP2847" s="41"/>
      <c r="AQ2847" s="41"/>
      <c r="AR2847" s="42"/>
      <c r="AS2847" s="42"/>
      <c r="AU2847" s="43">
        <f t="shared" si="618"/>
        <v>0</v>
      </c>
    </row>
    <row r="2848" spans="1:47" ht="15" customHeight="1" x14ac:dyDescent="0.25">
      <c r="A2848" s="11"/>
      <c r="B2848" s="19">
        <v>3017</v>
      </c>
      <c r="C2848" s="74"/>
      <c r="D2848" s="77"/>
      <c r="E2848" s="75"/>
      <c r="F2848" s="78"/>
      <c r="G2848" s="80"/>
      <c r="H2848" s="49"/>
      <c r="I2848" s="79"/>
      <c r="J2848" s="27"/>
      <c r="K2848" s="27"/>
      <c r="L2848" s="79"/>
      <c r="M2848" s="81"/>
      <c r="N2848" s="29">
        <v>0</v>
      </c>
      <c r="O2848" s="30" t="str">
        <f>IF(G2848&lt;=$N$2,"",IF(F2848=[3]Pav.tvarkyklė!$B$13,"",IF(ISBLANK(R2848),"X","")))</f>
        <v/>
      </c>
      <c r="P2848" s="91"/>
      <c r="Q2848" s="63"/>
      <c r="R2848" s="63"/>
      <c r="S2848" s="63"/>
      <c r="T2848" s="63"/>
      <c r="U2848" s="34" t="str">
        <f>IFERROR(INDEX('[3]5.Grup_T'!$G$4:$G$22,MATCH('6.Turtas'!E2848,'[3]5.Grup_T'!$E$4:$E$22,0)),"0")</f>
        <v>0</v>
      </c>
      <c r="V2848" s="35">
        <f t="shared" si="619"/>
        <v>0</v>
      </c>
      <c r="W2848" s="35">
        <f>IF(NOT(ISBLANK(H2848)),(12-DATEDIF(H2848,'[3]1.Pradzia'!$D$13,"m")),0)</f>
        <v>0</v>
      </c>
      <c r="X2848" s="35">
        <f t="shared" si="620"/>
        <v>0</v>
      </c>
      <c r="Y2848" s="35">
        <f t="shared" si="616"/>
        <v>0</v>
      </c>
      <c r="Z2848" s="35">
        <f t="shared" si="628"/>
        <v>0</v>
      </c>
      <c r="AA2848" s="36">
        <f t="shared" si="621"/>
        <v>0</v>
      </c>
      <c r="AB2848" s="36">
        <f t="shared" si="622"/>
        <v>0</v>
      </c>
      <c r="AC2848" s="37">
        <f t="shared" si="623"/>
        <v>0</v>
      </c>
      <c r="AD2848" s="35">
        <f>IF(OR(YEAR(G2848)&lt;2019,O2848="X"),0,IF(ISBLANK(H2848),DATEDIF(G2848,'[3]1.Pradzia'!$D$13,"M"),DATEDIF(G2848,H2848,"m")))</f>
        <v>0</v>
      </c>
      <c r="AE2848" s="37">
        <f>IF(E2848='[3]5.Grup_T'!$E$20,0,IF(AD2848&lt;&gt;0,M2848/V2848*MIN(12,AD2848),0))</f>
        <v>0</v>
      </c>
      <c r="AF2848" s="37">
        <f t="shared" si="624"/>
        <v>0</v>
      </c>
      <c r="AG2848" s="37">
        <f t="shared" si="625"/>
        <v>0</v>
      </c>
      <c r="AH2848" s="37">
        <f t="shared" si="626"/>
        <v>0</v>
      </c>
      <c r="AI2848" s="35" t="str">
        <f t="shared" si="627"/>
        <v>Nusidėvėjęs</v>
      </c>
      <c r="AJ2848" s="38" t="str">
        <f>IF(AND(F2848&lt;&gt;[3]Pav.tvarkyklė!$B$12,F2848&lt;&gt;[3]Pav.tvarkyklė!$B$13),"GVTNT","X")</f>
        <v>GVTNT</v>
      </c>
      <c r="AK2848" s="39">
        <f t="shared" si="629"/>
        <v>0</v>
      </c>
      <c r="AL2848" s="41"/>
      <c r="AM2848" s="41"/>
      <c r="AN2848" s="41">
        <f t="shared" si="617"/>
        <v>1900</v>
      </c>
      <c r="AO2848" s="41"/>
      <c r="AP2848" s="41"/>
      <c r="AQ2848" s="41"/>
      <c r="AR2848" s="42"/>
      <c r="AS2848" s="42"/>
      <c r="AU2848" s="43">
        <f t="shared" si="618"/>
        <v>0</v>
      </c>
    </row>
    <row r="2849" spans="1:47" ht="15" customHeight="1" x14ac:dyDescent="0.25">
      <c r="A2849" s="11"/>
      <c r="B2849" s="19">
        <v>3018</v>
      </c>
      <c r="C2849" s="74"/>
      <c r="D2849" s="77"/>
      <c r="E2849" s="75"/>
      <c r="F2849" s="78"/>
      <c r="G2849" s="80"/>
      <c r="H2849" s="49"/>
      <c r="I2849" s="79"/>
      <c r="J2849" s="27"/>
      <c r="K2849" s="27"/>
      <c r="L2849" s="79"/>
      <c r="M2849" s="81"/>
      <c r="N2849" s="29">
        <v>0</v>
      </c>
      <c r="O2849" s="30" t="str">
        <f>IF(G2849&lt;=$N$2,"",IF(F2849=[3]Pav.tvarkyklė!$B$13,"",IF(ISBLANK(R2849),"X","")))</f>
        <v/>
      </c>
      <c r="P2849" s="91"/>
      <c r="Q2849" s="63"/>
      <c r="R2849" s="63"/>
      <c r="S2849" s="63"/>
      <c r="T2849" s="63"/>
      <c r="U2849" s="34" t="str">
        <f>IFERROR(INDEX('[3]5.Grup_T'!$G$4:$G$22,MATCH('6.Turtas'!E2849,'[3]5.Grup_T'!$E$4:$E$22,0)),"0")</f>
        <v>0</v>
      </c>
      <c r="V2849" s="35">
        <f t="shared" si="619"/>
        <v>0</v>
      </c>
      <c r="W2849" s="35">
        <f>IF(NOT(ISBLANK(H2849)),(12-DATEDIF(H2849,'[3]1.Pradzia'!$D$13,"m")),0)</f>
        <v>0</v>
      </c>
      <c r="X2849" s="35">
        <f t="shared" si="620"/>
        <v>0</v>
      </c>
      <c r="Y2849" s="35">
        <f t="shared" si="616"/>
        <v>0</v>
      </c>
      <c r="Z2849" s="35">
        <f t="shared" si="628"/>
        <v>0</v>
      </c>
      <c r="AA2849" s="36">
        <f t="shared" si="621"/>
        <v>0</v>
      </c>
      <c r="AB2849" s="36">
        <f t="shared" si="622"/>
        <v>0</v>
      </c>
      <c r="AC2849" s="37">
        <f t="shared" si="623"/>
        <v>0</v>
      </c>
      <c r="AD2849" s="35">
        <f>IF(OR(YEAR(G2849)&lt;2019,O2849="X"),0,IF(ISBLANK(H2849),DATEDIF(G2849,'[3]1.Pradzia'!$D$13,"M"),DATEDIF(G2849,H2849,"m")))</f>
        <v>0</v>
      </c>
      <c r="AE2849" s="37">
        <f>IF(E2849='[3]5.Grup_T'!$E$20,0,IF(AD2849&lt;&gt;0,M2849/V2849*MIN(12,AD2849),0))</f>
        <v>0</v>
      </c>
      <c r="AF2849" s="37">
        <f t="shared" si="624"/>
        <v>0</v>
      </c>
      <c r="AG2849" s="37">
        <f t="shared" si="625"/>
        <v>0</v>
      </c>
      <c r="AH2849" s="37">
        <f t="shared" si="626"/>
        <v>0</v>
      </c>
      <c r="AI2849" s="35" t="str">
        <f t="shared" si="627"/>
        <v>Nusidėvėjęs</v>
      </c>
      <c r="AJ2849" s="38" t="str">
        <f>IF(AND(F2849&lt;&gt;[3]Pav.tvarkyklė!$B$12,F2849&lt;&gt;[3]Pav.tvarkyklė!$B$13),"GVTNT","X")</f>
        <v>GVTNT</v>
      </c>
      <c r="AK2849" s="39">
        <f t="shared" si="629"/>
        <v>0</v>
      </c>
      <c r="AL2849" s="41"/>
      <c r="AM2849" s="41"/>
      <c r="AN2849" s="41">
        <f t="shared" si="617"/>
        <v>1900</v>
      </c>
      <c r="AO2849" s="41"/>
      <c r="AP2849" s="41"/>
      <c r="AQ2849" s="41"/>
      <c r="AR2849" s="42"/>
      <c r="AS2849" s="42"/>
      <c r="AU2849" s="43">
        <f t="shared" si="618"/>
        <v>0</v>
      </c>
    </row>
    <row r="2850" spans="1:47" ht="15" customHeight="1" x14ac:dyDescent="0.25">
      <c r="A2850" s="11"/>
      <c r="B2850" s="19">
        <v>3019</v>
      </c>
      <c r="C2850" s="74"/>
      <c r="D2850" s="77"/>
      <c r="E2850" s="75"/>
      <c r="F2850" s="78"/>
      <c r="G2850" s="80"/>
      <c r="H2850" s="49"/>
      <c r="I2850" s="79"/>
      <c r="J2850" s="27"/>
      <c r="K2850" s="27"/>
      <c r="L2850" s="79"/>
      <c r="M2850" s="81"/>
      <c r="N2850" s="29">
        <v>0</v>
      </c>
      <c r="O2850" s="30" t="str">
        <f>IF(G2850&lt;=$N$2,"",IF(F2850=[3]Pav.tvarkyklė!$B$13,"",IF(ISBLANK(R2850),"X","")))</f>
        <v/>
      </c>
      <c r="P2850" s="91"/>
      <c r="Q2850" s="63"/>
      <c r="R2850" s="63"/>
      <c r="S2850" s="63"/>
      <c r="T2850" s="63"/>
      <c r="U2850" s="34" t="str">
        <f>IFERROR(INDEX('[3]5.Grup_T'!$G$4:$G$22,MATCH('6.Turtas'!E2850,'[3]5.Grup_T'!$E$4:$E$22,0)),"0")</f>
        <v>0</v>
      </c>
      <c r="V2850" s="35">
        <f t="shared" si="619"/>
        <v>0</v>
      </c>
      <c r="W2850" s="35">
        <f>IF(NOT(ISBLANK(H2850)),(12-DATEDIF(H2850,'[3]1.Pradzia'!$D$13,"m")),0)</f>
        <v>0</v>
      </c>
      <c r="X2850" s="35">
        <f t="shared" si="620"/>
        <v>0</v>
      </c>
      <c r="Y2850" s="35">
        <f t="shared" si="616"/>
        <v>0</v>
      </c>
      <c r="Z2850" s="35">
        <f t="shared" si="628"/>
        <v>0</v>
      </c>
      <c r="AA2850" s="36">
        <f t="shared" si="621"/>
        <v>0</v>
      </c>
      <c r="AB2850" s="36">
        <f t="shared" si="622"/>
        <v>0</v>
      </c>
      <c r="AC2850" s="37">
        <f t="shared" si="623"/>
        <v>0</v>
      </c>
      <c r="AD2850" s="35">
        <f>IF(OR(YEAR(G2850)&lt;2019,O2850="X"),0,IF(ISBLANK(H2850),DATEDIF(G2850,'[3]1.Pradzia'!$D$13,"M"),DATEDIF(G2850,H2850,"m")))</f>
        <v>0</v>
      </c>
      <c r="AE2850" s="37">
        <f>IF(E2850='[3]5.Grup_T'!$E$20,0,IF(AD2850&lt;&gt;0,M2850/V2850*MIN(12,AD2850),0))</f>
        <v>0</v>
      </c>
      <c r="AF2850" s="37">
        <f t="shared" si="624"/>
        <v>0</v>
      </c>
      <c r="AG2850" s="37">
        <f t="shared" si="625"/>
        <v>0</v>
      </c>
      <c r="AH2850" s="37">
        <f t="shared" si="626"/>
        <v>0</v>
      </c>
      <c r="AI2850" s="35" t="str">
        <f t="shared" si="627"/>
        <v>Nusidėvėjęs</v>
      </c>
      <c r="AJ2850" s="38" t="str">
        <f>IF(AND(F2850&lt;&gt;[3]Pav.tvarkyklė!$B$12,F2850&lt;&gt;[3]Pav.tvarkyklė!$B$13),"GVTNT","X")</f>
        <v>GVTNT</v>
      </c>
      <c r="AK2850" s="39">
        <f t="shared" si="629"/>
        <v>0</v>
      </c>
      <c r="AL2850" s="41"/>
      <c r="AM2850" s="41"/>
      <c r="AN2850" s="41">
        <f t="shared" si="617"/>
        <v>1900</v>
      </c>
      <c r="AO2850" s="41"/>
      <c r="AP2850" s="41"/>
      <c r="AQ2850" s="41"/>
      <c r="AR2850" s="42"/>
      <c r="AS2850" s="42"/>
      <c r="AU2850" s="43">
        <f t="shared" si="618"/>
        <v>0</v>
      </c>
    </row>
    <row r="2851" spans="1:47" ht="15" customHeight="1" x14ac:dyDescent="0.25">
      <c r="A2851" s="11"/>
      <c r="B2851" s="19">
        <v>3020</v>
      </c>
      <c r="C2851" s="74"/>
      <c r="D2851" s="77"/>
      <c r="E2851" s="75"/>
      <c r="F2851" s="78"/>
      <c r="G2851" s="80"/>
      <c r="H2851" s="49"/>
      <c r="I2851" s="79"/>
      <c r="J2851" s="27"/>
      <c r="K2851" s="27"/>
      <c r="L2851" s="79"/>
      <c r="M2851" s="81"/>
      <c r="N2851" s="29">
        <v>0</v>
      </c>
      <c r="O2851" s="30" t="str">
        <f>IF(G2851&lt;=$N$2,"",IF(F2851=[3]Pav.tvarkyklė!$B$13,"",IF(ISBLANK(R2851),"X","")))</f>
        <v/>
      </c>
      <c r="P2851" s="91"/>
      <c r="Q2851" s="63"/>
      <c r="R2851" s="63"/>
      <c r="S2851" s="63"/>
      <c r="T2851" s="63"/>
      <c r="U2851" s="34" t="str">
        <f>IFERROR(INDEX('[3]5.Grup_T'!$G$4:$G$22,MATCH('6.Turtas'!E2851,'[3]5.Grup_T'!$E$4:$E$22,0)),"0")</f>
        <v>0</v>
      </c>
      <c r="V2851" s="35">
        <f t="shared" si="619"/>
        <v>0</v>
      </c>
      <c r="W2851" s="35">
        <f>IF(NOT(ISBLANK(H2851)),(12-DATEDIF(H2851,'[3]1.Pradzia'!$D$13,"m")),0)</f>
        <v>0</v>
      </c>
      <c r="X2851" s="35">
        <f t="shared" si="620"/>
        <v>0</v>
      </c>
      <c r="Y2851" s="35">
        <f t="shared" si="616"/>
        <v>0</v>
      </c>
      <c r="Z2851" s="35">
        <f t="shared" si="628"/>
        <v>0</v>
      </c>
      <c r="AA2851" s="36">
        <f t="shared" si="621"/>
        <v>0</v>
      </c>
      <c r="AB2851" s="36">
        <f t="shared" si="622"/>
        <v>0</v>
      </c>
      <c r="AC2851" s="37">
        <f t="shared" si="623"/>
        <v>0</v>
      </c>
      <c r="AD2851" s="35">
        <f>IF(OR(YEAR(G2851)&lt;2019,O2851="X"),0,IF(ISBLANK(H2851),DATEDIF(G2851,'[3]1.Pradzia'!$D$13,"M"),DATEDIF(G2851,H2851,"m")))</f>
        <v>0</v>
      </c>
      <c r="AE2851" s="37">
        <f>IF(E2851='[3]5.Grup_T'!$E$20,0,IF(AD2851&lt;&gt;0,M2851/V2851*MIN(12,AD2851),0))</f>
        <v>0</v>
      </c>
      <c r="AF2851" s="37">
        <f t="shared" si="624"/>
        <v>0</v>
      </c>
      <c r="AG2851" s="37">
        <f t="shared" si="625"/>
        <v>0</v>
      </c>
      <c r="AH2851" s="37">
        <f t="shared" si="626"/>
        <v>0</v>
      </c>
      <c r="AI2851" s="35" t="str">
        <f t="shared" si="627"/>
        <v>Nusidėvėjęs</v>
      </c>
      <c r="AJ2851" s="38" t="str">
        <f>IF(AND(F2851&lt;&gt;[3]Pav.tvarkyklė!$B$12,F2851&lt;&gt;[3]Pav.tvarkyklė!$B$13),"GVTNT","X")</f>
        <v>GVTNT</v>
      </c>
      <c r="AK2851" s="39">
        <f t="shared" si="629"/>
        <v>0</v>
      </c>
      <c r="AL2851" s="41"/>
      <c r="AM2851" s="41"/>
      <c r="AN2851" s="41">
        <f t="shared" si="617"/>
        <v>1900</v>
      </c>
      <c r="AO2851" s="41"/>
      <c r="AP2851" s="41"/>
      <c r="AQ2851" s="41"/>
      <c r="AR2851" s="42"/>
      <c r="AS2851" s="42"/>
      <c r="AU2851" s="43">
        <f t="shared" si="618"/>
        <v>0</v>
      </c>
    </row>
    <row r="2852" spans="1:47" ht="15" customHeight="1" x14ac:dyDescent="0.25">
      <c r="A2852" s="11"/>
      <c r="B2852" s="19">
        <v>3021</v>
      </c>
      <c r="C2852" s="74"/>
      <c r="D2852" s="77"/>
      <c r="E2852" s="75"/>
      <c r="F2852" s="78"/>
      <c r="G2852" s="80"/>
      <c r="H2852" s="49"/>
      <c r="I2852" s="79"/>
      <c r="J2852" s="27"/>
      <c r="K2852" s="27"/>
      <c r="L2852" s="79"/>
      <c r="M2852" s="81"/>
      <c r="N2852" s="29">
        <v>0</v>
      </c>
      <c r="O2852" s="30" t="str">
        <f>IF(G2852&lt;=$N$2,"",IF(F2852=[3]Pav.tvarkyklė!$B$13,"",IF(ISBLANK(R2852),"X","")))</f>
        <v/>
      </c>
      <c r="P2852" s="91"/>
      <c r="Q2852" s="63"/>
      <c r="R2852" s="63"/>
      <c r="S2852" s="63"/>
      <c r="T2852" s="63"/>
      <c r="U2852" s="34" t="str">
        <f>IFERROR(INDEX('[3]5.Grup_T'!$G$4:$G$22,MATCH('6.Turtas'!E2852,'[3]5.Grup_T'!$E$4:$E$22,0)),"0")</f>
        <v>0</v>
      </c>
      <c r="V2852" s="35">
        <f t="shared" si="619"/>
        <v>0</v>
      </c>
      <c r="W2852" s="35">
        <f>IF(NOT(ISBLANK(H2852)),(12-DATEDIF(H2852,'[3]1.Pradzia'!$D$13,"m")),0)</f>
        <v>0</v>
      </c>
      <c r="X2852" s="35">
        <f t="shared" si="620"/>
        <v>0</v>
      </c>
      <c r="Y2852" s="35">
        <f t="shared" si="616"/>
        <v>0</v>
      </c>
      <c r="Z2852" s="35">
        <f t="shared" si="628"/>
        <v>0</v>
      </c>
      <c r="AA2852" s="36">
        <f t="shared" si="621"/>
        <v>0</v>
      </c>
      <c r="AB2852" s="36">
        <f t="shared" si="622"/>
        <v>0</v>
      </c>
      <c r="AC2852" s="37">
        <f t="shared" si="623"/>
        <v>0</v>
      </c>
      <c r="AD2852" s="35">
        <f>IF(OR(YEAR(G2852)&lt;2019,O2852="X"),0,IF(ISBLANK(H2852),DATEDIF(G2852,'[3]1.Pradzia'!$D$13,"M"),DATEDIF(G2852,H2852,"m")))</f>
        <v>0</v>
      </c>
      <c r="AE2852" s="37">
        <f>IF(E2852='[3]5.Grup_T'!$E$20,0,IF(AD2852&lt;&gt;0,M2852/V2852*MIN(12,AD2852),0))</f>
        <v>0</v>
      </c>
      <c r="AF2852" s="37">
        <f t="shared" si="624"/>
        <v>0</v>
      </c>
      <c r="AG2852" s="37">
        <f t="shared" si="625"/>
        <v>0</v>
      </c>
      <c r="AH2852" s="37">
        <f t="shared" si="626"/>
        <v>0</v>
      </c>
      <c r="AI2852" s="35" t="str">
        <f t="shared" si="627"/>
        <v>Nusidėvėjęs</v>
      </c>
      <c r="AJ2852" s="38" t="str">
        <f>IF(AND(F2852&lt;&gt;[3]Pav.tvarkyklė!$B$12,F2852&lt;&gt;[3]Pav.tvarkyklė!$B$13),"GVTNT","X")</f>
        <v>GVTNT</v>
      </c>
      <c r="AK2852" s="39">
        <f t="shared" si="629"/>
        <v>0</v>
      </c>
      <c r="AL2852" s="41"/>
      <c r="AM2852" s="41"/>
      <c r="AN2852" s="41">
        <f t="shared" si="617"/>
        <v>1900</v>
      </c>
      <c r="AO2852" s="41"/>
      <c r="AP2852" s="41"/>
      <c r="AQ2852" s="41"/>
      <c r="AR2852" s="42"/>
      <c r="AS2852" s="42"/>
      <c r="AU2852" s="43">
        <f t="shared" si="618"/>
        <v>0</v>
      </c>
    </row>
    <row r="2853" spans="1:47" ht="15" customHeight="1" x14ac:dyDescent="0.25">
      <c r="A2853" s="11"/>
      <c r="B2853" s="19">
        <v>3022</v>
      </c>
      <c r="C2853" s="74"/>
      <c r="D2853" s="77"/>
      <c r="E2853" s="75"/>
      <c r="F2853" s="78"/>
      <c r="G2853" s="80"/>
      <c r="H2853" s="49"/>
      <c r="I2853" s="79"/>
      <c r="J2853" s="27"/>
      <c r="K2853" s="27"/>
      <c r="L2853" s="79"/>
      <c r="M2853" s="81"/>
      <c r="N2853" s="29">
        <v>0</v>
      </c>
      <c r="O2853" s="30" t="str">
        <f>IF(G2853&lt;=$N$2,"",IF(F2853=[3]Pav.tvarkyklė!$B$13,"",IF(ISBLANK(R2853),"X","")))</f>
        <v/>
      </c>
      <c r="P2853" s="91"/>
      <c r="Q2853" s="63"/>
      <c r="R2853" s="63"/>
      <c r="S2853" s="63"/>
      <c r="T2853" s="63"/>
      <c r="U2853" s="34" t="str">
        <f>IFERROR(INDEX('[3]5.Grup_T'!$G$4:$G$22,MATCH('6.Turtas'!E2853,'[3]5.Grup_T'!$E$4:$E$22,0)),"0")</f>
        <v>0</v>
      </c>
      <c r="V2853" s="35">
        <f t="shared" si="619"/>
        <v>0</v>
      </c>
      <c r="W2853" s="35">
        <f>IF(NOT(ISBLANK(H2853)),(12-DATEDIF(H2853,'[3]1.Pradzia'!$D$13,"m")),0)</f>
        <v>0</v>
      </c>
      <c r="X2853" s="35">
        <f t="shared" si="620"/>
        <v>0</v>
      </c>
      <c r="Y2853" s="35">
        <f t="shared" si="616"/>
        <v>0</v>
      </c>
      <c r="Z2853" s="35">
        <f t="shared" si="628"/>
        <v>0</v>
      </c>
      <c r="AA2853" s="36">
        <f t="shared" si="621"/>
        <v>0</v>
      </c>
      <c r="AB2853" s="36">
        <f t="shared" si="622"/>
        <v>0</v>
      </c>
      <c r="AC2853" s="37">
        <f t="shared" si="623"/>
        <v>0</v>
      </c>
      <c r="AD2853" s="35">
        <f>IF(OR(YEAR(G2853)&lt;2019,O2853="X"),0,IF(ISBLANK(H2853),DATEDIF(G2853,'[3]1.Pradzia'!$D$13,"M"),DATEDIF(G2853,H2853,"m")))</f>
        <v>0</v>
      </c>
      <c r="AE2853" s="37">
        <f>IF(E2853='[3]5.Grup_T'!$E$20,0,IF(AD2853&lt;&gt;0,M2853/V2853*MIN(12,AD2853),0))</f>
        <v>0</v>
      </c>
      <c r="AF2853" s="37">
        <f t="shared" si="624"/>
        <v>0</v>
      </c>
      <c r="AG2853" s="37">
        <f t="shared" si="625"/>
        <v>0</v>
      </c>
      <c r="AH2853" s="37">
        <f t="shared" si="626"/>
        <v>0</v>
      </c>
      <c r="AI2853" s="35" t="str">
        <f t="shared" si="627"/>
        <v>Nusidėvėjęs</v>
      </c>
      <c r="AJ2853" s="38" t="str">
        <f>IF(AND(F2853&lt;&gt;[3]Pav.tvarkyklė!$B$12,F2853&lt;&gt;[3]Pav.tvarkyklė!$B$13),"GVTNT","X")</f>
        <v>GVTNT</v>
      </c>
      <c r="AK2853" s="39">
        <f t="shared" si="629"/>
        <v>0</v>
      </c>
      <c r="AL2853" s="41"/>
      <c r="AM2853" s="41"/>
      <c r="AN2853" s="41">
        <f t="shared" si="617"/>
        <v>1900</v>
      </c>
      <c r="AO2853" s="41"/>
      <c r="AP2853" s="41"/>
      <c r="AQ2853" s="41"/>
      <c r="AR2853" s="42"/>
      <c r="AS2853" s="42"/>
      <c r="AU2853" s="43">
        <f t="shared" si="618"/>
        <v>0</v>
      </c>
    </row>
    <row r="2854" spans="1:47" ht="15" customHeight="1" x14ac:dyDescent="0.25">
      <c r="A2854" s="11"/>
      <c r="B2854" s="19">
        <v>3023</v>
      </c>
      <c r="C2854" s="74"/>
      <c r="D2854" s="77"/>
      <c r="E2854" s="75"/>
      <c r="F2854" s="78"/>
      <c r="G2854" s="80"/>
      <c r="H2854" s="49"/>
      <c r="I2854" s="79"/>
      <c r="J2854" s="27"/>
      <c r="K2854" s="27"/>
      <c r="L2854" s="79"/>
      <c r="M2854" s="81"/>
      <c r="N2854" s="29">
        <v>0</v>
      </c>
      <c r="O2854" s="30" t="str">
        <f>IF(G2854&lt;=$N$2,"",IF(F2854=[3]Pav.tvarkyklė!$B$13,"",IF(ISBLANK(R2854),"X","")))</f>
        <v/>
      </c>
      <c r="P2854" s="91"/>
      <c r="Q2854" s="63"/>
      <c r="R2854" s="63"/>
      <c r="S2854" s="63"/>
      <c r="T2854" s="63"/>
      <c r="U2854" s="34" t="str">
        <f>IFERROR(INDEX('[3]5.Grup_T'!$G$4:$G$22,MATCH('6.Turtas'!E2854,'[3]5.Grup_T'!$E$4:$E$22,0)),"0")</f>
        <v>0</v>
      </c>
      <c r="V2854" s="35">
        <f t="shared" si="619"/>
        <v>0</v>
      </c>
      <c r="W2854" s="35">
        <f>IF(NOT(ISBLANK(H2854)),(12-DATEDIF(H2854,'[3]1.Pradzia'!$D$13,"m")),0)</f>
        <v>0</v>
      </c>
      <c r="X2854" s="35">
        <f t="shared" si="620"/>
        <v>0</v>
      </c>
      <c r="Y2854" s="35">
        <f t="shared" si="616"/>
        <v>0</v>
      </c>
      <c r="Z2854" s="35">
        <f t="shared" si="628"/>
        <v>0</v>
      </c>
      <c r="AA2854" s="36">
        <f t="shared" si="621"/>
        <v>0</v>
      </c>
      <c r="AB2854" s="36">
        <f t="shared" si="622"/>
        <v>0</v>
      </c>
      <c r="AC2854" s="37">
        <f t="shared" si="623"/>
        <v>0</v>
      </c>
      <c r="AD2854" s="35">
        <f>IF(OR(YEAR(G2854)&lt;2019,O2854="X"),0,IF(ISBLANK(H2854),DATEDIF(G2854,'[3]1.Pradzia'!$D$13,"M"),DATEDIF(G2854,H2854,"m")))</f>
        <v>0</v>
      </c>
      <c r="AE2854" s="37">
        <f>IF(E2854='[3]5.Grup_T'!$E$20,0,IF(AD2854&lt;&gt;0,M2854/V2854*MIN(12,AD2854),0))</f>
        <v>0</v>
      </c>
      <c r="AF2854" s="37">
        <f t="shared" si="624"/>
        <v>0</v>
      </c>
      <c r="AG2854" s="37">
        <f t="shared" si="625"/>
        <v>0</v>
      </c>
      <c r="AH2854" s="37">
        <f t="shared" si="626"/>
        <v>0</v>
      </c>
      <c r="AI2854" s="35" t="str">
        <f t="shared" si="627"/>
        <v>Nusidėvėjęs</v>
      </c>
      <c r="AJ2854" s="38" t="str">
        <f>IF(AND(F2854&lt;&gt;[3]Pav.tvarkyklė!$B$12,F2854&lt;&gt;[3]Pav.tvarkyklė!$B$13),"GVTNT","X")</f>
        <v>GVTNT</v>
      </c>
      <c r="AK2854" s="39">
        <f t="shared" si="629"/>
        <v>0</v>
      </c>
      <c r="AL2854" s="41"/>
      <c r="AM2854" s="41"/>
      <c r="AN2854" s="41">
        <f t="shared" si="617"/>
        <v>1900</v>
      </c>
      <c r="AO2854" s="41"/>
      <c r="AP2854" s="41"/>
      <c r="AQ2854" s="41"/>
      <c r="AR2854" s="42"/>
      <c r="AS2854" s="42"/>
      <c r="AU2854" s="43">
        <f t="shared" si="618"/>
        <v>0</v>
      </c>
    </row>
    <row r="2855" spans="1:47" ht="15" customHeight="1" x14ac:dyDescent="0.25">
      <c r="A2855" s="11"/>
      <c r="B2855" s="19">
        <v>3024</v>
      </c>
      <c r="C2855" s="74"/>
      <c r="D2855" s="77"/>
      <c r="E2855" s="75"/>
      <c r="F2855" s="78"/>
      <c r="G2855" s="80"/>
      <c r="H2855" s="49"/>
      <c r="I2855" s="79"/>
      <c r="J2855" s="27"/>
      <c r="K2855" s="27"/>
      <c r="L2855" s="79"/>
      <c r="M2855" s="81"/>
      <c r="N2855" s="29">
        <v>0</v>
      </c>
      <c r="O2855" s="30" t="str">
        <f>IF(G2855&lt;=$N$2,"",IF(F2855=[3]Pav.tvarkyklė!$B$13,"",IF(ISBLANK(R2855),"X","")))</f>
        <v/>
      </c>
      <c r="P2855" s="91"/>
      <c r="Q2855" s="63"/>
      <c r="R2855" s="63"/>
      <c r="S2855" s="63"/>
      <c r="T2855" s="63"/>
      <c r="U2855" s="34" t="str">
        <f>IFERROR(INDEX('[3]5.Grup_T'!$G$4:$G$22,MATCH('6.Turtas'!E2855,'[3]5.Grup_T'!$E$4:$E$22,0)),"0")</f>
        <v>0</v>
      </c>
      <c r="V2855" s="35">
        <f t="shared" si="619"/>
        <v>0</v>
      </c>
      <c r="W2855" s="35">
        <f>IF(NOT(ISBLANK(H2855)),(12-DATEDIF(H2855,'[3]1.Pradzia'!$D$13,"m")),0)</f>
        <v>0</v>
      </c>
      <c r="X2855" s="35">
        <f t="shared" si="620"/>
        <v>0</v>
      </c>
      <c r="Y2855" s="35">
        <f t="shared" si="616"/>
        <v>0</v>
      </c>
      <c r="Z2855" s="35">
        <f t="shared" si="628"/>
        <v>0</v>
      </c>
      <c r="AA2855" s="36">
        <f t="shared" si="621"/>
        <v>0</v>
      </c>
      <c r="AB2855" s="36">
        <f t="shared" si="622"/>
        <v>0</v>
      </c>
      <c r="AC2855" s="37">
        <f t="shared" si="623"/>
        <v>0</v>
      </c>
      <c r="AD2855" s="35">
        <f>IF(OR(YEAR(G2855)&lt;2019,O2855="X"),0,IF(ISBLANK(H2855),DATEDIF(G2855,'[3]1.Pradzia'!$D$13,"M"),DATEDIF(G2855,H2855,"m")))</f>
        <v>0</v>
      </c>
      <c r="AE2855" s="37">
        <f>IF(E2855='[3]5.Grup_T'!$E$20,0,IF(AD2855&lt;&gt;0,M2855/V2855*MIN(12,AD2855),0))</f>
        <v>0</v>
      </c>
      <c r="AF2855" s="37">
        <f t="shared" si="624"/>
        <v>0</v>
      </c>
      <c r="AG2855" s="37">
        <f t="shared" si="625"/>
        <v>0</v>
      </c>
      <c r="AH2855" s="37">
        <f t="shared" si="626"/>
        <v>0</v>
      </c>
      <c r="AI2855" s="35" t="str">
        <f t="shared" si="627"/>
        <v>Nusidėvėjęs</v>
      </c>
      <c r="AJ2855" s="38" t="str">
        <f>IF(AND(F2855&lt;&gt;[3]Pav.tvarkyklė!$B$12,F2855&lt;&gt;[3]Pav.tvarkyklė!$B$13),"GVTNT","X")</f>
        <v>GVTNT</v>
      </c>
      <c r="AK2855" s="39">
        <f t="shared" si="629"/>
        <v>0</v>
      </c>
      <c r="AL2855" s="41"/>
      <c r="AM2855" s="41"/>
      <c r="AN2855" s="41">
        <f t="shared" si="617"/>
        <v>1900</v>
      </c>
      <c r="AO2855" s="41"/>
      <c r="AP2855" s="41"/>
      <c r="AQ2855" s="41"/>
      <c r="AR2855" s="42"/>
      <c r="AS2855" s="42"/>
      <c r="AU2855" s="43">
        <f t="shared" si="618"/>
        <v>0</v>
      </c>
    </row>
    <row r="2856" spans="1:47" ht="15" customHeight="1" x14ac:dyDescent="0.25">
      <c r="A2856" s="11"/>
      <c r="B2856" s="19">
        <v>3025</v>
      </c>
      <c r="C2856" s="74"/>
      <c r="D2856" s="77"/>
      <c r="E2856" s="75"/>
      <c r="F2856" s="78"/>
      <c r="G2856" s="80"/>
      <c r="H2856" s="49"/>
      <c r="I2856" s="79"/>
      <c r="J2856" s="27"/>
      <c r="K2856" s="27"/>
      <c r="L2856" s="79"/>
      <c r="M2856" s="81"/>
      <c r="N2856" s="29">
        <v>0</v>
      </c>
      <c r="O2856" s="30" t="str">
        <f>IF(G2856&lt;=$N$2,"",IF(F2856=[3]Pav.tvarkyklė!$B$13,"",IF(ISBLANK(R2856),"X","")))</f>
        <v/>
      </c>
      <c r="P2856" s="91"/>
      <c r="Q2856" s="63"/>
      <c r="R2856" s="63"/>
      <c r="S2856" s="63"/>
      <c r="T2856" s="63"/>
      <c r="U2856" s="34" t="str">
        <f>IFERROR(INDEX('[3]5.Grup_T'!$G$4:$G$22,MATCH('6.Turtas'!E2856,'[3]5.Grup_T'!$E$4:$E$22,0)),"0")</f>
        <v>0</v>
      </c>
      <c r="V2856" s="35">
        <f t="shared" si="619"/>
        <v>0</v>
      </c>
      <c r="W2856" s="35">
        <f>IF(NOT(ISBLANK(H2856)),(12-DATEDIF(H2856,'[3]1.Pradzia'!$D$13,"m")),0)</f>
        <v>0</v>
      </c>
      <c r="X2856" s="35">
        <f t="shared" si="620"/>
        <v>0</v>
      </c>
      <c r="Y2856" s="35">
        <f t="shared" si="616"/>
        <v>0</v>
      </c>
      <c r="Z2856" s="35">
        <f t="shared" si="628"/>
        <v>0</v>
      </c>
      <c r="AA2856" s="36">
        <f t="shared" si="621"/>
        <v>0</v>
      </c>
      <c r="AB2856" s="36">
        <f t="shared" si="622"/>
        <v>0</v>
      </c>
      <c r="AC2856" s="37">
        <f t="shared" si="623"/>
        <v>0</v>
      </c>
      <c r="AD2856" s="35">
        <f>IF(OR(YEAR(G2856)&lt;2019,O2856="X"),0,IF(ISBLANK(H2856),DATEDIF(G2856,'[3]1.Pradzia'!$D$13,"M"),DATEDIF(G2856,H2856,"m")))</f>
        <v>0</v>
      </c>
      <c r="AE2856" s="37">
        <f>IF(E2856='[3]5.Grup_T'!$E$20,0,IF(AD2856&lt;&gt;0,M2856/V2856*MIN(12,AD2856),0))</f>
        <v>0</v>
      </c>
      <c r="AF2856" s="37">
        <f t="shared" si="624"/>
        <v>0</v>
      </c>
      <c r="AG2856" s="37">
        <f t="shared" si="625"/>
        <v>0</v>
      </c>
      <c r="AH2856" s="37">
        <f t="shared" si="626"/>
        <v>0</v>
      </c>
      <c r="AI2856" s="35" t="str">
        <f t="shared" si="627"/>
        <v>Nusidėvėjęs</v>
      </c>
      <c r="AJ2856" s="38" t="str">
        <f>IF(AND(F2856&lt;&gt;[3]Pav.tvarkyklė!$B$12,F2856&lt;&gt;[3]Pav.tvarkyklė!$B$13),"GVTNT","X")</f>
        <v>GVTNT</v>
      </c>
      <c r="AK2856" s="39">
        <f t="shared" si="629"/>
        <v>0</v>
      </c>
      <c r="AL2856" s="41"/>
      <c r="AM2856" s="41"/>
      <c r="AN2856" s="41">
        <f t="shared" si="617"/>
        <v>1900</v>
      </c>
      <c r="AO2856" s="41"/>
      <c r="AP2856" s="41"/>
      <c r="AQ2856" s="41"/>
      <c r="AR2856" s="42"/>
      <c r="AS2856" s="42"/>
      <c r="AU2856" s="43">
        <f t="shared" si="618"/>
        <v>0</v>
      </c>
    </row>
    <row r="2857" spans="1:47" ht="15" customHeight="1" x14ac:dyDescent="0.25">
      <c r="A2857" s="11"/>
      <c r="B2857" s="19">
        <v>3026</v>
      </c>
      <c r="C2857" s="74"/>
      <c r="D2857" s="77"/>
      <c r="E2857" s="75"/>
      <c r="F2857" s="78"/>
      <c r="G2857" s="80"/>
      <c r="H2857" s="49"/>
      <c r="I2857" s="79"/>
      <c r="J2857" s="27"/>
      <c r="K2857" s="27"/>
      <c r="L2857" s="79"/>
      <c r="M2857" s="81"/>
      <c r="N2857" s="29">
        <v>0</v>
      </c>
      <c r="O2857" s="30" t="str">
        <f>IF(G2857&lt;=$N$2,"",IF(F2857=[3]Pav.tvarkyklė!$B$13,"",IF(ISBLANK(R2857),"X","")))</f>
        <v/>
      </c>
      <c r="P2857" s="91"/>
      <c r="Q2857" s="63"/>
      <c r="R2857" s="63"/>
      <c r="S2857" s="63"/>
      <c r="T2857" s="63"/>
      <c r="U2857" s="34" t="str">
        <f>IFERROR(INDEX('[3]5.Grup_T'!$G$4:$G$22,MATCH('6.Turtas'!E2857,'[3]5.Grup_T'!$E$4:$E$22,0)),"0")</f>
        <v>0</v>
      </c>
      <c r="V2857" s="35">
        <f t="shared" si="619"/>
        <v>0</v>
      </c>
      <c r="W2857" s="35">
        <f>IF(NOT(ISBLANK(H2857)),(12-DATEDIF(H2857,'[3]1.Pradzia'!$D$13,"m")),0)</f>
        <v>0</v>
      </c>
      <c r="X2857" s="35">
        <f t="shared" si="620"/>
        <v>0</v>
      </c>
      <c r="Y2857" s="35">
        <f t="shared" si="616"/>
        <v>0</v>
      </c>
      <c r="Z2857" s="35">
        <f t="shared" si="628"/>
        <v>0</v>
      </c>
      <c r="AA2857" s="36">
        <f t="shared" si="621"/>
        <v>0</v>
      </c>
      <c r="AB2857" s="36">
        <f t="shared" si="622"/>
        <v>0</v>
      </c>
      <c r="AC2857" s="37">
        <f t="shared" si="623"/>
        <v>0</v>
      </c>
      <c r="AD2857" s="35">
        <f>IF(OR(YEAR(G2857)&lt;2019,O2857="X"),0,IF(ISBLANK(H2857),DATEDIF(G2857,'[3]1.Pradzia'!$D$13,"M"),DATEDIF(G2857,H2857,"m")))</f>
        <v>0</v>
      </c>
      <c r="AE2857" s="37">
        <f>IF(E2857='[3]5.Grup_T'!$E$20,0,IF(AD2857&lt;&gt;0,M2857/V2857*MIN(12,AD2857),0))</f>
        <v>0</v>
      </c>
      <c r="AF2857" s="37">
        <f t="shared" si="624"/>
        <v>0</v>
      </c>
      <c r="AG2857" s="37">
        <f t="shared" si="625"/>
        <v>0</v>
      </c>
      <c r="AH2857" s="37">
        <f t="shared" si="626"/>
        <v>0</v>
      </c>
      <c r="AI2857" s="35" t="str">
        <f t="shared" si="627"/>
        <v>Nusidėvėjęs</v>
      </c>
      <c r="AJ2857" s="38" t="str">
        <f>IF(AND(F2857&lt;&gt;[3]Pav.tvarkyklė!$B$12,F2857&lt;&gt;[3]Pav.tvarkyklė!$B$13),"GVTNT","X")</f>
        <v>GVTNT</v>
      </c>
      <c r="AK2857" s="39">
        <f t="shared" si="629"/>
        <v>0</v>
      </c>
      <c r="AL2857" s="41"/>
      <c r="AM2857" s="41"/>
      <c r="AN2857" s="41">
        <f t="shared" si="617"/>
        <v>1900</v>
      </c>
      <c r="AO2857" s="41"/>
      <c r="AP2857" s="41"/>
      <c r="AQ2857" s="41"/>
      <c r="AR2857" s="42"/>
      <c r="AS2857" s="42"/>
      <c r="AU2857" s="43">
        <f t="shared" si="618"/>
        <v>0</v>
      </c>
    </row>
    <row r="2858" spans="1:47" ht="15" customHeight="1" x14ac:dyDescent="0.25">
      <c r="A2858" s="11"/>
      <c r="B2858" s="19">
        <v>3027</v>
      </c>
      <c r="C2858" s="74"/>
      <c r="D2858" s="77"/>
      <c r="E2858" s="75"/>
      <c r="F2858" s="78"/>
      <c r="G2858" s="80"/>
      <c r="H2858" s="49"/>
      <c r="I2858" s="79"/>
      <c r="J2858" s="27"/>
      <c r="K2858" s="27"/>
      <c r="L2858" s="79"/>
      <c r="M2858" s="81"/>
      <c r="N2858" s="29">
        <v>0</v>
      </c>
      <c r="O2858" s="30" t="str">
        <f>IF(G2858&lt;=$N$2,"",IF(F2858=[3]Pav.tvarkyklė!$B$13,"",IF(ISBLANK(R2858),"X","")))</f>
        <v/>
      </c>
      <c r="P2858" s="91"/>
      <c r="Q2858" s="63"/>
      <c r="R2858" s="63"/>
      <c r="S2858" s="63"/>
      <c r="T2858" s="63"/>
      <c r="U2858" s="34" t="str">
        <f>IFERROR(INDEX('[3]5.Grup_T'!$G$4:$G$22,MATCH('6.Turtas'!E2858,'[3]5.Grup_T'!$E$4:$E$22,0)),"0")</f>
        <v>0</v>
      </c>
      <c r="V2858" s="35">
        <f t="shared" si="619"/>
        <v>0</v>
      </c>
      <c r="W2858" s="35">
        <f>IF(NOT(ISBLANK(H2858)),(12-DATEDIF(H2858,'[3]1.Pradzia'!$D$13,"m")),0)</f>
        <v>0</v>
      </c>
      <c r="X2858" s="35">
        <f t="shared" si="620"/>
        <v>0</v>
      </c>
      <c r="Y2858" s="35">
        <f t="shared" si="616"/>
        <v>0</v>
      </c>
      <c r="Z2858" s="35">
        <f t="shared" si="628"/>
        <v>0</v>
      </c>
      <c r="AA2858" s="36">
        <f t="shared" si="621"/>
        <v>0</v>
      </c>
      <c r="AB2858" s="36">
        <f t="shared" si="622"/>
        <v>0</v>
      </c>
      <c r="AC2858" s="37">
        <f t="shared" si="623"/>
        <v>0</v>
      </c>
      <c r="AD2858" s="35">
        <f>IF(OR(YEAR(G2858)&lt;2019,O2858="X"),0,IF(ISBLANK(H2858),DATEDIF(G2858,'[3]1.Pradzia'!$D$13,"M"),DATEDIF(G2858,H2858,"m")))</f>
        <v>0</v>
      </c>
      <c r="AE2858" s="37">
        <f>IF(E2858='[3]5.Grup_T'!$E$20,0,IF(AD2858&lt;&gt;0,M2858/V2858*MIN(12,AD2858),0))</f>
        <v>0</v>
      </c>
      <c r="AF2858" s="37">
        <f t="shared" si="624"/>
        <v>0</v>
      </c>
      <c r="AG2858" s="37">
        <f t="shared" si="625"/>
        <v>0</v>
      </c>
      <c r="AH2858" s="37">
        <f t="shared" si="626"/>
        <v>0</v>
      </c>
      <c r="AI2858" s="35" t="str">
        <f t="shared" si="627"/>
        <v>Nusidėvėjęs</v>
      </c>
      <c r="AJ2858" s="38" t="str">
        <f>IF(AND(F2858&lt;&gt;[3]Pav.tvarkyklė!$B$12,F2858&lt;&gt;[3]Pav.tvarkyklė!$B$13),"GVTNT","X")</f>
        <v>GVTNT</v>
      </c>
      <c r="AK2858" s="39">
        <f t="shared" si="629"/>
        <v>0</v>
      </c>
      <c r="AL2858" s="41"/>
      <c r="AM2858" s="41"/>
      <c r="AN2858" s="41">
        <f t="shared" si="617"/>
        <v>1900</v>
      </c>
      <c r="AO2858" s="41"/>
      <c r="AP2858" s="41"/>
      <c r="AQ2858" s="41"/>
      <c r="AR2858" s="42"/>
      <c r="AS2858" s="42"/>
      <c r="AU2858" s="43">
        <f t="shared" si="618"/>
        <v>0</v>
      </c>
    </row>
    <row r="2859" spans="1:47" ht="15" customHeight="1" x14ac:dyDescent="0.25">
      <c r="A2859" s="11"/>
      <c r="B2859" s="19">
        <v>3028</v>
      </c>
      <c r="C2859" s="74"/>
      <c r="D2859" s="77"/>
      <c r="E2859" s="78"/>
      <c r="F2859" s="78"/>
      <c r="G2859" s="80"/>
      <c r="H2859" s="49"/>
      <c r="I2859" s="79"/>
      <c r="J2859" s="27"/>
      <c r="K2859" s="27"/>
      <c r="L2859" s="79"/>
      <c r="M2859" s="81"/>
      <c r="N2859" s="29">
        <v>0</v>
      </c>
      <c r="O2859" s="30" t="str">
        <f>IF(G2859&lt;=$N$2,"",IF(F2859=[3]Pav.tvarkyklė!$B$13,"",IF(ISBLANK(R2859),"X","")))</f>
        <v/>
      </c>
      <c r="P2859" s="91"/>
      <c r="Q2859" s="63"/>
      <c r="R2859" s="63"/>
      <c r="S2859" s="63"/>
      <c r="T2859" s="63"/>
      <c r="U2859" s="34" t="str">
        <f>IFERROR(INDEX('[3]5.Grup_T'!$G$4:$G$22,MATCH('6.Turtas'!E2859,'[3]5.Grup_T'!$E$4:$E$22,0)),"0")</f>
        <v>0</v>
      </c>
      <c r="V2859" s="35">
        <f t="shared" si="619"/>
        <v>0</v>
      </c>
      <c r="W2859" s="35">
        <f>IF(NOT(ISBLANK(H2859)),(12-DATEDIF(H2859,'[3]1.Pradzia'!$D$13,"m")),0)</f>
        <v>0</v>
      </c>
      <c r="X2859" s="35">
        <f t="shared" si="620"/>
        <v>0</v>
      </c>
      <c r="Y2859" s="35">
        <f t="shared" si="616"/>
        <v>0</v>
      </c>
      <c r="Z2859" s="35">
        <f t="shared" si="628"/>
        <v>0</v>
      </c>
      <c r="AA2859" s="36">
        <f t="shared" si="621"/>
        <v>0</v>
      </c>
      <c r="AB2859" s="36">
        <f t="shared" si="622"/>
        <v>0</v>
      </c>
      <c r="AC2859" s="37">
        <f t="shared" si="623"/>
        <v>0</v>
      </c>
      <c r="AD2859" s="35">
        <f>IF(OR(YEAR(G2859)&lt;2019,O2859="X"),0,IF(ISBLANK(H2859),DATEDIF(G2859,'[3]1.Pradzia'!$D$13,"M"),DATEDIF(G2859,H2859,"m")))</f>
        <v>0</v>
      </c>
      <c r="AE2859" s="37">
        <f>IF(E2859='[3]5.Grup_T'!$E$20,0,IF(AD2859&lt;&gt;0,M2859/V2859*MIN(12,AD2859),0))</f>
        <v>0</v>
      </c>
      <c r="AF2859" s="37">
        <f t="shared" si="624"/>
        <v>0</v>
      </c>
      <c r="AG2859" s="37">
        <f t="shared" si="625"/>
        <v>0</v>
      </c>
      <c r="AH2859" s="37">
        <f t="shared" si="626"/>
        <v>0</v>
      </c>
      <c r="AI2859" s="35" t="str">
        <f t="shared" si="627"/>
        <v>Nusidėvėjęs</v>
      </c>
      <c r="AJ2859" s="38" t="str">
        <f>IF(AND(F2859&lt;&gt;[3]Pav.tvarkyklė!$B$12,F2859&lt;&gt;[3]Pav.tvarkyklė!$B$13),"GVTNT","X")</f>
        <v>GVTNT</v>
      </c>
      <c r="AK2859" s="39">
        <f t="shared" si="629"/>
        <v>0</v>
      </c>
      <c r="AL2859" s="41"/>
      <c r="AM2859" s="41"/>
      <c r="AN2859" s="41">
        <f t="shared" si="617"/>
        <v>1900</v>
      </c>
      <c r="AO2859" s="41"/>
      <c r="AP2859" s="41"/>
      <c r="AQ2859" s="41"/>
      <c r="AR2859" s="42"/>
      <c r="AS2859" s="42"/>
      <c r="AU2859" s="43">
        <f t="shared" si="618"/>
        <v>0</v>
      </c>
    </row>
    <row r="2860" spans="1:47" ht="15" customHeight="1" x14ac:dyDescent="0.25">
      <c r="A2860" s="11"/>
      <c r="B2860" s="19">
        <v>3029</v>
      </c>
      <c r="C2860" s="74"/>
      <c r="D2860" s="77"/>
      <c r="E2860" s="78"/>
      <c r="F2860" s="74"/>
      <c r="G2860" s="80"/>
      <c r="H2860" s="49"/>
      <c r="I2860" s="79"/>
      <c r="J2860" s="27"/>
      <c r="K2860" s="27"/>
      <c r="L2860" s="79"/>
      <c r="M2860" s="81"/>
      <c r="N2860" s="29">
        <v>0</v>
      </c>
      <c r="O2860" s="30" t="str">
        <f>IF(G2860&lt;=$N$2,"",IF(F2860=[3]Pav.tvarkyklė!$B$13,"",IF(ISBLANK(R2860),"X","")))</f>
        <v/>
      </c>
      <c r="P2860" s="91"/>
      <c r="Q2860" s="63"/>
      <c r="R2860" s="63"/>
      <c r="S2860" s="63"/>
      <c r="T2860" s="63"/>
      <c r="U2860" s="34" t="str">
        <f>IFERROR(INDEX('[3]5.Grup_T'!$G$4:$G$22,MATCH('6.Turtas'!E2860,'[3]5.Grup_T'!$E$4:$E$22,0)),"0")</f>
        <v>0</v>
      </c>
      <c r="V2860" s="35">
        <f t="shared" si="619"/>
        <v>0</v>
      </c>
      <c r="W2860" s="35">
        <f>IF(NOT(ISBLANK(H2860)),(12-DATEDIF(H2860,'[3]1.Pradzia'!$D$13,"m")),0)</f>
        <v>0</v>
      </c>
      <c r="X2860" s="35">
        <f t="shared" si="620"/>
        <v>0</v>
      </c>
      <c r="Y2860" s="35">
        <f t="shared" si="616"/>
        <v>0</v>
      </c>
      <c r="Z2860" s="35">
        <f t="shared" si="628"/>
        <v>0</v>
      </c>
      <c r="AA2860" s="36">
        <f t="shared" si="621"/>
        <v>0</v>
      </c>
      <c r="AB2860" s="36">
        <f t="shared" si="622"/>
        <v>0</v>
      </c>
      <c r="AC2860" s="37">
        <f t="shared" si="623"/>
        <v>0</v>
      </c>
      <c r="AD2860" s="35">
        <f>IF(OR(YEAR(G2860)&lt;2019,O2860="X"),0,IF(ISBLANK(H2860),DATEDIF(G2860,'[3]1.Pradzia'!$D$13,"M"),DATEDIF(G2860,H2860,"m")))</f>
        <v>0</v>
      </c>
      <c r="AE2860" s="37">
        <f>IF(E2860='[3]5.Grup_T'!$E$20,0,IF(AD2860&lt;&gt;0,M2860/V2860*MIN(12,AD2860),0))</f>
        <v>0</v>
      </c>
      <c r="AF2860" s="37">
        <f t="shared" si="624"/>
        <v>0</v>
      </c>
      <c r="AG2860" s="37">
        <f t="shared" si="625"/>
        <v>0</v>
      </c>
      <c r="AH2860" s="37">
        <f t="shared" si="626"/>
        <v>0</v>
      </c>
      <c r="AI2860" s="35" t="str">
        <f t="shared" si="627"/>
        <v>Nusidėvėjęs</v>
      </c>
      <c r="AJ2860" s="38" t="str">
        <f>IF(AND(F2860&lt;&gt;[3]Pav.tvarkyklė!$B$12,F2860&lt;&gt;[3]Pav.tvarkyklė!$B$13),"GVTNT","X")</f>
        <v>GVTNT</v>
      </c>
      <c r="AK2860" s="39">
        <f t="shared" si="629"/>
        <v>0</v>
      </c>
      <c r="AL2860" s="41"/>
      <c r="AM2860" s="41"/>
      <c r="AN2860" s="41">
        <f t="shared" si="617"/>
        <v>1900</v>
      </c>
      <c r="AO2860" s="41"/>
      <c r="AP2860" s="41"/>
      <c r="AQ2860" s="41"/>
      <c r="AR2860" s="42"/>
      <c r="AS2860" s="42"/>
      <c r="AU2860" s="43">
        <f t="shared" si="618"/>
        <v>0</v>
      </c>
    </row>
    <row r="2861" spans="1:47" ht="15" customHeight="1" x14ac:dyDescent="0.25">
      <c r="A2861" s="11"/>
      <c r="B2861" s="19">
        <v>3030</v>
      </c>
      <c r="C2861" s="74"/>
      <c r="D2861" s="77"/>
      <c r="E2861" s="78"/>
      <c r="F2861" s="78"/>
      <c r="G2861" s="80"/>
      <c r="H2861" s="49"/>
      <c r="I2861" s="79"/>
      <c r="J2861" s="27"/>
      <c r="K2861" s="27"/>
      <c r="L2861" s="79"/>
      <c r="M2861" s="81"/>
      <c r="N2861" s="29">
        <v>0</v>
      </c>
      <c r="O2861" s="30" t="str">
        <f>IF(G2861&lt;=$N$2,"",IF(F2861=[3]Pav.tvarkyklė!$B$13,"",IF(ISBLANK(R2861),"X","")))</f>
        <v/>
      </c>
      <c r="P2861" s="91"/>
      <c r="Q2861" s="63"/>
      <c r="R2861" s="63"/>
      <c r="S2861" s="63"/>
      <c r="T2861" s="63"/>
      <c r="U2861" s="34" t="str">
        <f>IFERROR(INDEX('[3]5.Grup_T'!$G$4:$G$22,MATCH('6.Turtas'!E2861,'[3]5.Grup_T'!$E$4:$E$22,0)),"0")</f>
        <v>0</v>
      </c>
      <c r="V2861" s="35">
        <f t="shared" si="619"/>
        <v>0</v>
      </c>
      <c r="W2861" s="35">
        <f>IF(NOT(ISBLANK(H2861)),(12-DATEDIF(H2861,'[3]1.Pradzia'!$D$13,"m")),0)</f>
        <v>0</v>
      </c>
      <c r="X2861" s="35">
        <f t="shared" si="620"/>
        <v>0</v>
      </c>
      <c r="Y2861" s="35">
        <f t="shared" si="616"/>
        <v>0</v>
      </c>
      <c r="Z2861" s="35">
        <f t="shared" si="628"/>
        <v>0</v>
      </c>
      <c r="AA2861" s="36">
        <f t="shared" si="621"/>
        <v>0</v>
      </c>
      <c r="AB2861" s="36">
        <f t="shared" si="622"/>
        <v>0</v>
      </c>
      <c r="AC2861" s="37">
        <f t="shared" si="623"/>
        <v>0</v>
      </c>
      <c r="AD2861" s="35">
        <f>IF(OR(YEAR(G2861)&lt;2019,O2861="X"),0,IF(ISBLANK(H2861),DATEDIF(G2861,'[3]1.Pradzia'!$D$13,"M"),DATEDIF(G2861,H2861,"m")))</f>
        <v>0</v>
      </c>
      <c r="AE2861" s="37">
        <f>IF(E2861='[3]5.Grup_T'!$E$20,0,IF(AD2861&lt;&gt;0,M2861/V2861*MIN(12,AD2861),0))</f>
        <v>0</v>
      </c>
      <c r="AF2861" s="37">
        <f t="shared" si="624"/>
        <v>0</v>
      </c>
      <c r="AG2861" s="37">
        <f t="shared" si="625"/>
        <v>0</v>
      </c>
      <c r="AH2861" s="37">
        <f t="shared" si="626"/>
        <v>0</v>
      </c>
      <c r="AI2861" s="35" t="str">
        <f t="shared" si="627"/>
        <v>Nusidėvėjęs</v>
      </c>
      <c r="AJ2861" s="38" t="str">
        <f>IF(AND(F2861&lt;&gt;[3]Pav.tvarkyklė!$B$12,F2861&lt;&gt;[3]Pav.tvarkyklė!$B$13),"GVTNT","X")</f>
        <v>GVTNT</v>
      </c>
      <c r="AK2861" s="39">
        <f t="shared" si="629"/>
        <v>0</v>
      </c>
      <c r="AL2861" s="41"/>
      <c r="AM2861" s="41"/>
      <c r="AN2861" s="41">
        <f t="shared" si="617"/>
        <v>1900</v>
      </c>
      <c r="AO2861" s="41"/>
      <c r="AP2861" s="41"/>
      <c r="AQ2861" s="41"/>
      <c r="AR2861" s="42"/>
      <c r="AS2861" s="42"/>
      <c r="AU2861" s="43">
        <f t="shared" si="618"/>
        <v>0</v>
      </c>
    </row>
    <row r="2862" spans="1:47" ht="15" customHeight="1" x14ac:dyDescent="0.25">
      <c r="A2862" s="11"/>
      <c r="B2862" s="19">
        <v>3031</v>
      </c>
      <c r="C2862" s="74"/>
      <c r="D2862" s="77"/>
      <c r="E2862" s="75"/>
      <c r="F2862" s="78"/>
      <c r="G2862" s="80"/>
      <c r="H2862" s="49"/>
      <c r="I2862" s="79"/>
      <c r="J2862" s="27"/>
      <c r="K2862" s="27"/>
      <c r="L2862" s="79"/>
      <c r="M2862" s="81"/>
      <c r="N2862" s="29">
        <v>0</v>
      </c>
      <c r="O2862" s="30" t="str">
        <f>IF(G2862&lt;=$N$2,"",IF(F2862=[3]Pav.tvarkyklė!$B$13,"",IF(ISBLANK(R2862),"X","")))</f>
        <v/>
      </c>
      <c r="P2862" s="91"/>
      <c r="Q2862" s="63"/>
      <c r="R2862" s="63"/>
      <c r="S2862" s="63"/>
      <c r="T2862" s="63"/>
      <c r="U2862" s="34" t="str">
        <f>IFERROR(INDEX('[3]5.Grup_T'!$G$4:$G$22,MATCH('6.Turtas'!E2862,'[3]5.Grup_T'!$E$4:$E$22,0)),"0")</f>
        <v>0</v>
      </c>
      <c r="V2862" s="35">
        <f t="shared" si="619"/>
        <v>0</v>
      </c>
      <c r="W2862" s="35">
        <f>IF(NOT(ISBLANK(H2862)),(12-DATEDIF(H2862,'[3]1.Pradzia'!$D$13,"m")),0)</f>
        <v>0</v>
      </c>
      <c r="X2862" s="35">
        <f t="shared" si="620"/>
        <v>0</v>
      </c>
      <c r="Y2862" s="35">
        <f t="shared" si="616"/>
        <v>0</v>
      </c>
      <c r="Z2862" s="35">
        <f t="shared" si="628"/>
        <v>0</v>
      </c>
      <c r="AA2862" s="36">
        <f t="shared" si="621"/>
        <v>0</v>
      </c>
      <c r="AB2862" s="36">
        <f t="shared" si="622"/>
        <v>0</v>
      </c>
      <c r="AC2862" s="37">
        <f t="shared" si="623"/>
        <v>0</v>
      </c>
      <c r="AD2862" s="35">
        <f>IF(OR(YEAR(G2862)&lt;2019,O2862="X"),0,IF(ISBLANK(H2862),DATEDIF(G2862,'[3]1.Pradzia'!$D$13,"M"),DATEDIF(G2862,H2862,"m")))</f>
        <v>0</v>
      </c>
      <c r="AE2862" s="37">
        <f>IF(E2862='[3]5.Grup_T'!$E$20,0,IF(AD2862&lt;&gt;0,M2862/V2862*MIN(12,AD2862),0))</f>
        <v>0</v>
      </c>
      <c r="AF2862" s="37">
        <f t="shared" si="624"/>
        <v>0</v>
      </c>
      <c r="AG2862" s="37">
        <f t="shared" si="625"/>
        <v>0</v>
      </c>
      <c r="AH2862" s="37">
        <f t="shared" si="626"/>
        <v>0</v>
      </c>
      <c r="AI2862" s="35" t="str">
        <f t="shared" si="627"/>
        <v>Nusidėvėjęs</v>
      </c>
      <c r="AJ2862" s="38" t="str">
        <f>IF(AND(F2862&lt;&gt;[3]Pav.tvarkyklė!$B$12,F2862&lt;&gt;[3]Pav.tvarkyklė!$B$13),"GVTNT","X")</f>
        <v>GVTNT</v>
      </c>
      <c r="AK2862" s="39">
        <f t="shared" si="629"/>
        <v>0</v>
      </c>
      <c r="AL2862" s="41"/>
      <c r="AM2862" s="41"/>
      <c r="AN2862" s="41">
        <f t="shared" si="617"/>
        <v>1900</v>
      </c>
      <c r="AO2862" s="41"/>
      <c r="AP2862" s="41"/>
      <c r="AQ2862" s="41"/>
      <c r="AR2862" s="42"/>
      <c r="AS2862" s="42"/>
      <c r="AU2862" s="43">
        <f t="shared" si="618"/>
        <v>0</v>
      </c>
    </row>
    <row r="2863" spans="1:47" ht="15" customHeight="1" x14ac:dyDescent="0.25">
      <c r="A2863" s="11"/>
      <c r="B2863" s="19">
        <v>3032</v>
      </c>
      <c r="C2863" s="74"/>
      <c r="D2863" s="77"/>
      <c r="E2863" s="75"/>
      <c r="F2863" s="78"/>
      <c r="G2863" s="80"/>
      <c r="H2863" s="49"/>
      <c r="I2863" s="79"/>
      <c r="J2863" s="27"/>
      <c r="K2863" s="27"/>
      <c r="L2863" s="79"/>
      <c r="M2863" s="81"/>
      <c r="N2863" s="29">
        <v>0</v>
      </c>
      <c r="O2863" s="30" t="str">
        <f>IF(G2863&lt;=$N$2,"",IF(F2863=[3]Pav.tvarkyklė!$B$13,"",IF(ISBLANK(R2863),"X","")))</f>
        <v/>
      </c>
      <c r="P2863" s="91"/>
      <c r="Q2863" s="63"/>
      <c r="R2863" s="63"/>
      <c r="S2863" s="63"/>
      <c r="T2863" s="63"/>
      <c r="U2863" s="34" t="str">
        <f>IFERROR(INDEX('[3]5.Grup_T'!$G$4:$G$22,MATCH('6.Turtas'!E2863,'[3]5.Grup_T'!$E$4:$E$22,0)),"0")</f>
        <v>0</v>
      </c>
      <c r="V2863" s="35">
        <f t="shared" si="619"/>
        <v>0</v>
      </c>
      <c r="W2863" s="35">
        <f>IF(NOT(ISBLANK(H2863)),(12-DATEDIF(H2863,'[3]1.Pradzia'!$D$13,"m")),0)</f>
        <v>0</v>
      </c>
      <c r="X2863" s="35">
        <f t="shared" si="620"/>
        <v>0</v>
      </c>
      <c r="Y2863" s="35">
        <f t="shared" si="616"/>
        <v>0</v>
      </c>
      <c r="Z2863" s="35">
        <f t="shared" si="628"/>
        <v>0</v>
      </c>
      <c r="AA2863" s="36">
        <f t="shared" si="621"/>
        <v>0</v>
      </c>
      <c r="AB2863" s="36">
        <f t="shared" si="622"/>
        <v>0</v>
      </c>
      <c r="AC2863" s="37">
        <f t="shared" si="623"/>
        <v>0</v>
      </c>
      <c r="AD2863" s="35">
        <f>IF(OR(YEAR(G2863)&lt;2019,O2863="X"),0,IF(ISBLANK(H2863),DATEDIF(G2863,'[3]1.Pradzia'!$D$13,"M"),DATEDIF(G2863,H2863,"m")))</f>
        <v>0</v>
      </c>
      <c r="AE2863" s="37">
        <f>IF(E2863='[3]5.Grup_T'!$E$20,0,IF(AD2863&lt;&gt;0,M2863/V2863*MIN(12,AD2863),0))</f>
        <v>0</v>
      </c>
      <c r="AF2863" s="37">
        <f t="shared" si="624"/>
        <v>0</v>
      </c>
      <c r="AG2863" s="37">
        <f t="shared" si="625"/>
        <v>0</v>
      </c>
      <c r="AH2863" s="37">
        <f t="shared" si="626"/>
        <v>0</v>
      </c>
      <c r="AI2863" s="35" t="str">
        <f t="shared" si="627"/>
        <v>Nusidėvėjęs</v>
      </c>
      <c r="AJ2863" s="38" t="str">
        <f>IF(AND(F2863&lt;&gt;[3]Pav.tvarkyklė!$B$12,F2863&lt;&gt;[3]Pav.tvarkyklė!$B$13),"GVTNT","X")</f>
        <v>GVTNT</v>
      </c>
      <c r="AK2863" s="39">
        <f t="shared" si="629"/>
        <v>0</v>
      </c>
      <c r="AL2863" s="41"/>
      <c r="AM2863" s="41"/>
      <c r="AN2863" s="41">
        <f t="shared" si="617"/>
        <v>1900</v>
      </c>
      <c r="AO2863" s="41"/>
      <c r="AP2863" s="41"/>
      <c r="AQ2863" s="41"/>
      <c r="AR2863" s="42"/>
      <c r="AS2863" s="42"/>
      <c r="AU2863" s="43">
        <f t="shared" si="618"/>
        <v>0</v>
      </c>
    </row>
    <row r="2864" spans="1:47" ht="15" customHeight="1" x14ac:dyDescent="0.25">
      <c r="A2864" s="11"/>
      <c r="B2864" s="19">
        <v>3033</v>
      </c>
      <c r="C2864" s="74"/>
      <c r="D2864" s="77"/>
      <c r="E2864" s="75"/>
      <c r="F2864" s="78"/>
      <c r="G2864" s="80"/>
      <c r="H2864" s="49"/>
      <c r="I2864" s="79"/>
      <c r="J2864" s="27"/>
      <c r="K2864" s="27"/>
      <c r="L2864" s="79"/>
      <c r="M2864" s="81"/>
      <c r="N2864" s="29">
        <v>0</v>
      </c>
      <c r="O2864" s="30" t="str">
        <f>IF(G2864&lt;=$N$2,"",IF(F2864=[3]Pav.tvarkyklė!$B$13,"",IF(ISBLANK(R2864),"X","")))</f>
        <v/>
      </c>
      <c r="P2864" s="91"/>
      <c r="Q2864" s="63"/>
      <c r="R2864" s="63"/>
      <c r="S2864" s="63"/>
      <c r="T2864" s="63"/>
      <c r="U2864" s="34" t="str">
        <f>IFERROR(INDEX('[3]5.Grup_T'!$G$4:$G$22,MATCH('6.Turtas'!E2864,'[3]5.Grup_T'!$E$4:$E$22,0)),"0")</f>
        <v>0</v>
      </c>
      <c r="V2864" s="35">
        <f t="shared" si="619"/>
        <v>0</v>
      </c>
      <c r="W2864" s="35">
        <f>IF(NOT(ISBLANK(H2864)),(12-DATEDIF(H2864,'[3]1.Pradzia'!$D$13,"m")),0)</f>
        <v>0</v>
      </c>
      <c r="X2864" s="35">
        <f t="shared" si="620"/>
        <v>0</v>
      </c>
      <c r="Y2864" s="35">
        <f t="shared" si="616"/>
        <v>0</v>
      </c>
      <c r="Z2864" s="35">
        <f t="shared" si="628"/>
        <v>0</v>
      </c>
      <c r="AA2864" s="36">
        <f t="shared" si="621"/>
        <v>0</v>
      </c>
      <c r="AB2864" s="36">
        <f t="shared" si="622"/>
        <v>0</v>
      </c>
      <c r="AC2864" s="37">
        <f t="shared" si="623"/>
        <v>0</v>
      </c>
      <c r="AD2864" s="35">
        <f>IF(OR(YEAR(G2864)&lt;2019,O2864="X"),0,IF(ISBLANK(H2864),DATEDIF(G2864,'[3]1.Pradzia'!$D$13,"M"),DATEDIF(G2864,H2864,"m")))</f>
        <v>0</v>
      </c>
      <c r="AE2864" s="37">
        <f>IF(E2864='[3]5.Grup_T'!$E$20,0,IF(AD2864&lt;&gt;0,M2864/V2864*MIN(12,AD2864),0))</f>
        <v>0</v>
      </c>
      <c r="AF2864" s="37">
        <f t="shared" si="624"/>
        <v>0</v>
      </c>
      <c r="AG2864" s="37">
        <f t="shared" si="625"/>
        <v>0</v>
      </c>
      <c r="AH2864" s="37">
        <f t="shared" si="626"/>
        <v>0</v>
      </c>
      <c r="AI2864" s="35" t="str">
        <f t="shared" si="627"/>
        <v>Nusidėvėjęs</v>
      </c>
      <c r="AJ2864" s="38" t="str">
        <f>IF(AND(F2864&lt;&gt;[3]Pav.tvarkyklė!$B$12,F2864&lt;&gt;[3]Pav.tvarkyklė!$B$13),"GVTNT","X")</f>
        <v>GVTNT</v>
      </c>
      <c r="AK2864" s="39">
        <f t="shared" si="629"/>
        <v>0</v>
      </c>
      <c r="AL2864" s="41"/>
      <c r="AM2864" s="41"/>
      <c r="AN2864" s="41">
        <f t="shared" si="617"/>
        <v>1900</v>
      </c>
      <c r="AO2864" s="41"/>
      <c r="AP2864" s="41"/>
      <c r="AQ2864" s="41"/>
      <c r="AR2864" s="42"/>
      <c r="AS2864" s="42"/>
      <c r="AU2864" s="43">
        <f t="shared" si="618"/>
        <v>0</v>
      </c>
    </row>
    <row r="2865" spans="1:47" ht="15" customHeight="1" x14ac:dyDescent="0.25">
      <c r="A2865" s="11"/>
      <c r="B2865" s="19">
        <v>3034</v>
      </c>
      <c r="C2865" s="74"/>
      <c r="D2865" s="77"/>
      <c r="E2865" s="75"/>
      <c r="F2865" s="78"/>
      <c r="G2865" s="80"/>
      <c r="H2865" s="49"/>
      <c r="I2865" s="79"/>
      <c r="J2865" s="27"/>
      <c r="K2865" s="27"/>
      <c r="L2865" s="79"/>
      <c r="M2865" s="81"/>
      <c r="N2865" s="29">
        <v>0</v>
      </c>
      <c r="O2865" s="30" t="str">
        <f>IF(G2865&lt;=$N$2,"",IF(F2865=[3]Pav.tvarkyklė!$B$13,"",IF(ISBLANK(R2865),"X","")))</f>
        <v/>
      </c>
      <c r="P2865" s="91"/>
      <c r="Q2865" s="63"/>
      <c r="R2865" s="63"/>
      <c r="S2865" s="63"/>
      <c r="T2865" s="63"/>
      <c r="U2865" s="34" t="str">
        <f>IFERROR(INDEX('[3]5.Grup_T'!$G$4:$G$22,MATCH('6.Turtas'!E2865,'[3]5.Grup_T'!$E$4:$E$22,0)),"0")</f>
        <v>0</v>
      </c>
      <c r="V2865" s="35">
        <f t="shared" si="619"/>
        <v>0</v>
      </c>
      <c r="W2865" s="35">
        <f>IF(NOT(ISBLANK(H2865)),(12-DATEDIF(H2865,'[3]1.Pradzia'!$D$13,"m")),0)</f>
        <v>0</v>
      </c>
      <c r="X2865" s="35">
        <f t="shared" si="620"/>
        <v>0</v>
      </c>
      <c r="Y2865" s="35">
        <f t="shared" si="616"/>
        <v>0</v>
      </c>
      <c r="Z2865" s="35">
        <f t="shared" si="628"/>
        <v>0</v>
      </c>
      <c r="AA2865" s="36">
        <f t="shared" si="621"/>
        <v>0</v>
      </c>
      <c r="AB2865" s="36">
        <f t="shared" si="622"/>
        <v>0</v>
      </c>
      <c r="AC2865" s="37">
        <f t="shared" si="623"/>
        <v>0</v>
      </c>
      <c r="AD2865" s="35">
        <f>IF(OR(YEAR(G2865)&lt;2019,O2865="X"),0,IF(ISBLANK(H2865),DATEDIF(G2865,'[3]1.Pradzia'!$D$13,"M"),DATEDIF(G2865,H2865,"m")))</f>
        <v>0</v>
      </c>
      <c r="AE2865" s="37">
        <f>IF(E2865='[3]5.Grup_T'!$E$20,0,IF(AD2865&lt;&gt;0,M2865/V2865*MIN(12,AD2865),0))</f>
        <v>0</v>
      </c>
      <c r="AF2865" s="37">
        <f t="shared" si="624"/>
        <v>0</v>
      </c>
      <c r="AG2865" s="37">
        <f t="shared" si="625"/>
        <v>0</v>
      </c>
      <c r="AH2865" s="37">
        <f t="shared" si="626"/>
        <v>0</v>
      </c>
      <c r="AI2865" s="35" t="str">
        <f t="shared" si="627"/>
        <v>Nusidėvėjęs</v>
      </c>
      <c r="AJ2865" s="38" t="str">
        <f>IF(AND(F2865&lt;&gt;[3]Pav.tvarkyklė!$B$12,F2865&lt;&gt;[3]Pav.tvarkyklė!$B$13),"GVTNT","X")</f>
        <v>GVTNT</v>
      </c>
      <c r="AK2865" s="39">
        <f t="shared" si="629"/>
        <v>0</v>
      </c>
      <c r="AL2865" s="41"/>
      <c r="AM2865" s="41"/>
      <c r="AN2865" s="41">
        <f t="shared" si="617"/>
        <v>1900</v>
      </c>
      <c r="AO2865" s="41"/>
      <c r="AP2865" s="41"/>
      <c r="AQ2865" s="41"/>
      <c r="AR2865" s="42"/>
      <c r="AS2865" s="42"/>
      <c r="AU2865" s="43">
        <f t="shared" si="618"/>
        <v>0</v>
      </c>
    </row>
    <row r="2866" spans="1:47" ht="15" customHeight="1" x14ac:dyDescent="0.25">
      <c r="A2866" s="11"/>
      <c r="B2866" s="19">
        <v>3035</v>
      </c>
      <c r="C2866" s="74"/>
      <c r="D2866" s="77"/>
      <c r="E2866" s="78"/>
      <c r="F2866" s="78"/>
      <c r="G2866" s="80"/>
      <c r="H2866" s="49"/>
      <c r="I2866" s="79"/>
      <c r="J2866" s="27"/>
      <c r="K2866" s="27"/>
      <c r="L2866" s="79"/>
      <c r="M2866" s="81"/>
      <c r="N2866" s="29">
        <v>0</v>
      </c>
      <c r="O2866" s="30" t="str">
        <f>IF(G2866&lt;=$N$2,"",IF(F2866=[3]Pav.tvarkyklė!$B$13,"",IF(ISBLANK(R2866),"X","")))</f>
        <v/>
      </c>
      <c r="P2866" s="91"/>
      <c r="Q2866" s="63"/>
      <c r="R2866" s="63"/>
      <c r="S2866" s="63"/>
      <c r="T2866" s="63"/>
      <c r="U2866" s="34" t="str">
        <f>IFERROR(INDEX('[3]5.Grup_T'!$G$4:$G$22,MATCH('6.Turtas'!E2866,'[3]5.Grup_T'!$E$4:$E$22,0)),"0")</f>
        <v>0</v>
      </c>
      <c r="V2866" s="35">
        <f t="shared" si="619"/>
        <v>0</v>
      </c>
      <c r="W2866" s="35">
        <f>IF(NOT(ISBLANK(H2866)),(12-DATEDIF(H2866,'[3]1.Pradzia'!$D$13,"m")),0)</f>
        <v>0</v>
      </c>
      <c r="X2866" s="35">
        <f t="shared" si="620"/>
        <v>0</v>
      </c>
      <c r="Y2866" s="35">
        <f t="shared" si="616"/>
        <v>0</v>
      </c>
      <c r="Z2866" s="35">
        <f t="shared" si="628"/>
        <v>0</v>
      </c>
      <c r="AA2866" s="36">
        <f t="shared" si="621"/>
        <v>0</v>
      </c>
      <c r="AB2866" s="36">
        <f t="shared" si="622"/>
        <v>0</v>
      </c>
      <c r="AC2866" s="37">
        <f t="shared" si="623"/>
        <v>0</v>
      </c>
      <c r="AD2866" s="35">
        <f>IF(OR(YEAR(G2866)&lt;2019,O2866="X"),0,IF(ISBLANK(H2866),DATEDIF(G2866,'[3]1.Pradzia'!$D$13,"M"),DATEDIF(G2866,H2866,"m")))</f>
        <v>0</v>
      </c>
      <c r="AE2866" s="37">
        <f>IF(E2866='[3]5.Grup_T'!$E$20,0,IF(AD2866&lt;&gt;0,M2866/V2866*MIN(12,AD2866),0))</f>
        <v>0</v>
      </c>
      <c r="AF2866" s="37">
        <f t="shared" si="624"/>
        <v>0</v>
      </c>
      <c r="AG2866" s="37">
        <f t="shared" si="625"/>
        <v>0</v>
      </c>
      <c r="AH2866" s="37">
        <f t="shared" si="626"/>
        <v>0</v>
      </c>
      <c r="AI2866" s="35" t="str">
        <f t="shared" si="627"/>
        <v>Nusidėvėjęs</v>
      </c>
      <c r="AJ2866" s="38" t="str">
        <f>IF(AND(F2866&lt;&gt;[3]Pav.tvarkyklė!$B$12,F2866&lt;&gt;[3]Pav.tvarkyklė!$B$13),"GVTNT","X")</f>
        <v>GVTNT</v>
      </c>
      <c r="AK2866" s="39">
        <f t="shared" si="629"/>
        <v>0</v>
      </c>
      <c r="AL2866" s="41"/>
      <c r="AM2866" s="41"/>
      <c r="AN2866" s="41">
        <f t="shared" si="617"/>
        <v>1900</v>
      </c>
      <c r="AO2866" s="41"/>
      <c r="AP2866" s="41"/>
      <c r="AQ2866" s="41"/>
      <c r="AR2866" s="42"/>
      <c r="AS2866" s="42"/>
      <c r="AU2866" s="43">
        <f t="shared" si="618"/>
        <v>0</v>
      </c>
    </row>
    <row r="2867" spans="1:47" ht="15" customHeight="1" x14ac:dyDescent="0.25">
      <c r="A2867" s="11"/>
      <c r="B2867" s="19">
        <v>3036</v>
      </c>
      <c r="C2867" s="74"/>
      <c r="D2867" s="77"/>
      <c r="E2867" s="75"/>
      <c r="F2867" s="78"/>
      <c r="G2867" s="80"/>
      <c r="H2867" s="49"/>
      <c r="I2867" s="79"/>
      <c r="J2867" s="27"/>
      <c r="K2867" s="27"/>
      <c r="L2867" s="79"/>
      <c r="M2867" s="81"/>
      <c r="N2867" s="29">
        <v>0</v>
      </c>
      <c r="O2867" s="30" t="str">
        <f>IF(G2867&lt;=$N$2,"",IF(F2867=[3]Pav.tvarkyklė!$B$13,"",IF(ISBLANK(R2867),"X","")))</f>
        <v/>
      </c>
      <c r="P2867" s="91"/>
      <c r="Q2867" s="63"/>
      <c r="R2867" s="63"/>
      <c r="S2867" s="63"/>
      <c r="T2867" s="63"/>
      <c r="U2867" s="34" t="str">
        <f>IFERROR(INDEX('[3]5.Grup_T'!$G$4:$G$22,MATCH('6.Turtas'!E2867,'[3]5.Grup_T'!$E$4:$E$22,0)),"0")</f>
        <v>0</v>
      </c>
      <c r="V2867" s="35">
        <f t="shared" si="619"/>
        <v>0</v>
      </c>
      <c r="W2867" s="35">
        <f>IF(NOT(ISBLANK(H2867)),(12-DATEDIF(H2867,'[3]1.Pradzia'!$D$13,"m")),0)</f>
        <v>0</v>
      </c>
      <c r="X2867" s="35">
        <f t="shared" si="620"/>
        <v>0</v>
      </c>
      <c r="Y2867" s="35">
        <f t="shared" si="616"/>
        <v>0</v>
      </c>
      <c r="Z2867" s="35">
        <f t="shared" si="628"/>
        <v>0</v>
      </c>
      <c r="AA2867" s="36">
        <f t="shared" si="621"/>
        <v>0</v>
      </c>
      <c r="AB2867" s="36">
        <f t="shared" si="622"/>
        <v>0</v>
      </c>
      <c r="AC2867" s="37">
        <f t="shared" si="623"/>
        <v>0</v>
      </c>
      <c r="AD2867" s="35">
        <f>IF(OR(YEAR(G2867)&lt;2019,O2867="X"),0,IF(ISBLANK(H2867),DATEDIF(G2867,'[3]1.Pradzia'!$D$13,"M"),DATEDIF(G2867,H2867,"m")))</f>
        <v>0</v>
      </c>
      <c r="AE2867" s="37">
        <f>IF(E2867='[3]5.Grup_T'!$E$20,0,IF(AD2867&lt;&gt;0,M2867/V2867*MIN(12,AD2867),0))</f>
        <v>0</v>
      </c>
      <c r="AF2867" s="37">
        <f t="shared" si="624"/>
        <v>0</v>
      </c>
      <c r="AG2867" s="37">
        <f t="shared" si="625"/>
        <v>0</v>
      </c>
      <c r="AH2867" s="37">
        <f t="shared" si="626"/>
        <v>0</v>
      </c>
      <c r="AI2867" s="35" t="str">
        <f t="shared" si="627"/>
        <v>Nusidėvėjęs</v>
      </c>
      <c r="AJ2867" s="38" t="str">
        <f>IF(AND(F2867&lt;&gt;[3]Pav.tvarkyklė!$B$12,F2867&lt;&gt;[3]Pav.tvarkyklė!$B$13),"GVTNT","X")</f>
        <v>GVTNT</v>
      </c>
      <c r="AK2867" s="39">
        <f t="shared" si="629"/>
        <v>0</v>
      </c>
      <c r="AL2867" s="41"/>
      <c r="AM2867" s="41"/>
      <c r="AN2867" s="41">
        <f t="shared" si="617"/>
        <v>1900</v>
      </c>
      <c r="AO2867" s="41"/>
      <c r="AP2867" s="41"/>
      <c r="AQ2867" s="41"/>
      <c r="AR2867" s="42"/>
      <c r="AS2867" s="42"/>
      <c r="AU2867" s="43">
        <f t="shared" si="618"/>
        <v>0</v>
      </c>
    </row>
    <row r="2868" spans="1:47" ht="15" customHeight="1" x14ac:dyDescent="0.25">
      <c r="A2868" s="11"/>
      <c r="B2868" s="19">
        <v>3037</v>
      </c>
      <c r="C2868" s="74"/>
      <c r="D2868" s="77"/>
      <c r="E2868" s="75"/>
      <c r="F2868" s="78"/>
      <c r="G2868" s="80"/>
      <c r="H2868" s="49"/>
      <c r="I2868" s="79"/>
      <c r="J2868" s="27"/>
      <c r="K2868" s="27"/>
      <c r="L2868" s="79"/>
      <c r="M2868" s="81"/>
      <c r="N2868" s="29">
        <v>0</v>
      </c>
      <c r="O2868" s="30" t="str">
        <f>IF(G2868&lt;=$N$2,"",IF(F2868=[3]Pav.tvarkyklė!$B$13,"",IF(ISBLANK(R2868),"X","")))</f>
        <v/>
      </c>
      <c r="P2868" s="91"/>
      <c r="Q2868" s="63"/>
      <c r="R2868" s="63"/>
      <c r="S2868" s="63"/>
      <c r="T2868" s="63"/>
      <c r="U2868" s="34" t="str">
        <f>IFERROR(INDEX('[3]5.Grup_T'!$G$4:$G$22,MATCH('6.Turtas'!E2868,'[3]5.Grup_T'!$E$4:$E$22,0)),"0")</f>
        <v>0</v>
      </c>
      <c r="V2868" s="35">
        <f t="shared" si="619"/>
        <v>0</v>
      </c>
      <c r="W2868" s="35">
        <f>IF(NOT(ISBLANK(H2868)),(12-DATEDIF(H2868,'[3]1.Pradzia'!$D$13,"m")),0)</f>
        <v>0</v>
      </c>
      <c r="X2868" s="35">
        <f t="shared" si="620"/>
        <v>0</v>
      </c>
      <c r="Y2868" s="35">
        <f t="shared" si="616"/>
        <v>0</v>
      </c>
      <c r="Z2868" s="35">
        <f t="shared" si="628"/>
        <v>0</v>
      </c>
      <c r="AA2868" s="36">
        <f t="shared" si="621"/>
        <v>0</v>
      </c>
      <c r="AB2868" s="36">
        <f t="shared" si="622"/>
        <v>0</v>
      </c>
      <c r="AC2868" s="37">
        <f t="shared" si="623"/>
        <v>0</v>
      </c>
      <c r="AD2868" s="35">
        <f>IF(OR(YEAR(G2868)&lt;2019,O2868="X"),0,IF(ISBLANK(H2868),DATEDIF(G2868,'[3]1.Pradzia'!$D$13,"M"),DATEDIF(G2868,H2868,"m")))</f>
        <v>0</v>
      </c>
      <c r="AE2868" s="37">
        <f>IF(E2868='[3]5.Grup_T'!$E$20,0,IF(AD2868&lt;&gt;0,M2868/V2868*MIN(12,AD2868),0))</f>
        <v>0</v>
      </c>
      <c r="AF2868" s="37">
        <f t="shared" si="624"/>
        <v>0</v>
      </c>
      <c r="AG2868" s="37">
        <f t="shared" si="625"/>
        <v>0</v>
      </c>
      <c r="AH2868" s="37">
        <f t="shared" si="626"/>
        <v>0</v>
      </c>
      <c r="AI2868" s="35" t="str">
        <f t="shared" si="627"/>
        <v>Nusidėvėjęs</v>
      </c>
      <c r="AJ2868" s="38" t="str">
        <f>IF(AND(F2868&lt;&gt;[3]Pav.tvarkyklė!$B$12,F2868&lt;&gt;[3]Pav.tvarkyklė!$B$13),"GVTNT","X")</f>
        <v>GVTNT</v>
      </c>
      <c r="AK2868" s="39">
        <f t="shared" si="629"/>
        <v>0</v>
      </c>
      <c r="AL2868" s="41"/>
      <c r="AM2868" s="41"/>
      <c r="AN2868" s="41">
        <f t="shared" si="617"/>
        <v>1900</v>
      </c>
      <c r="AO2868" s="41"/>
      <c r="AP2868" s="41"/>
      <c r="AQ2868" s="41"/>
      <c r="AR2868" s="42"/>
      <c r="AS2868" s="42"/>
      <c r="AU2868" s="43">
        <f t="shared" si="618"/>
        <v>0</v>
      </c>
    </row>
    <row r="2869" spans="1:47" ht="15" customHeight="1" x14ac:dyDescent="0.25">
      <c r="A2869" s="11"/>
      <c r="B2869" s="19">
        <v>3038</v>
      </c>
      <c r="C2869" s="74"/>
      <c r="D2869" s="77"/>
      <c r="E2869" s="75"/>
      <c r="F2869" s="78"/>
      <c r="G2869" s="80"/>
      <c r="H2869" s="49"/>
      <c r="I2869" s="79"/>
      <c r="J2869" s="27"/>
      <c r="K2869" s="27"/>
      <c r="L2869" s="79"/>
      <c r="M2869" s="81"/>
      <c r="N2869" s="29">
        <v>0</v>
      </c>
      <c r="O2869" s="30" t="str">
        <f>IF(G2869&lt;=$N$2,"",IF(F2869=[3]Pav.tvarkyklė!$B$13,"",IF(ISBLANK(R2869),"X","")))</f>
        <v/>
      </c>
      <c r="P2869" s="91"/>
      <c r="Q2869" s="63"/>
      <c r="R2869" s="63"/>
      <c r="S2869" s="63"/>
      <c r="T2869" s="63"/>
      <c r="U2869" s="34" t="str">
        <f>IFERROR(INDEX('[3]5.Grup_T'!$G$4:$G$22,MATCH('6.Turtas'!E2869,'[3]5.Grup_T'!$E$4:$E$22,0)),"0")</f>
        <v>0</v>
      </c>
      <c r="V2869" s="35">
        <f t="shared" si="619"/>
        <v>0</v>
      </c>
      <c r="W2869" s="35">
        <f>IF(NOT(ISBLANK(H2869)),(12-DATEDIF(H2869,'[3]1.Pradzia'!$D$13,"m")),0)</f>
        <v>0</v>
      </c>
      <c r="X2869" s="35">
        <f t="shared" si="620"/>
        <v>0</v>
      </c>
      <c r="Y2869" s="35">
        <f t="shared" si="616"/>
        <v>0</v>
      </c>
      <c r="Z2869" s="35">
        <f t="shared" si="628"/>
        <v>0</v>
      </c>
      <c r="AA2869" s="36">
        <f t="shared" si="621"/>
        <v>0</v>
      </c>
      <c r="AB2869" s="36">
        <f t="shared" si="622"/>
        <v>0</v>
      </c>
      <c r="AC2869" s="37">
        <f t="shared" si="623"/>
        <v>0</v>
      </c>
      <c r="AD2869" s="35">
        <f>IF(OR(YEAR(G2869)&lt;2019,O2869="X"),0,IF(ISBLANK(H2869),DATEDIF(G2869,'[3]1.Pradzia'!$D$13,"M"),DATEDIF(G2869,H2869,"m")))</f>
        <v>0</v>
      </c>
      <c r="AE2869" s="37">
        <f>IF(E2869='[3]5.Grup_T'!$E$20,0,IF(AD2869&lt;&gt;0,M2869/V2869*MIN(12,AD2869),0))</f>
        <v>0</v>
      </c>
      <c r="AF2869" s="37">
        <f t="shared" si="624"/>
        <v>0</v>
      </c>
      <c r="AG2869" s="37">
        <f t="shared" si="625"/>
        <v>0</v>
      </c>
      <c r="AH2869" s="37">
        <f t="shared" si="626"/>
        <v>0</v>
      </c>
      <c r="AI2869" s="35" t="str">
        <f t="shared" si="627"/>
        <v>Nusidėvėjęs</v>
      </c>
      <c r="AJ2869" s="38" t="str">
        <f>IF(AND(F2869&lt;&gt;[3]Pav.tvarkyklė!$B$12,F2869&lt;&gt;[3]Pav.tvarkyklė!$B$13),"GVTNT","X")</f>
        <v>GVTNT</v>
      </c>
      <c r="AK2869" s="39">
        <f t="shared" si="629"/>
        <v>0</v>
      </c>
      <c r="AL2869" s="41"/>
      <c r="AM2869" s="41"/>
      <c r="AN2869" s="41">
        <f t="shared" si="617"/>
        <v>1900</v>
      </c>
      <c r="AO2869" s="41"/>
      <c r="AP2869" s="41"/>
      <c r="AQ2869" s="41"/>
      <c r="AR2869" s="42"/>
      <c r="AS2869" s="42"/>
      <c r="AU2869" s="43">
        <f t="shared" si="618"/>
        <v>0</v>
      </c>
    </row>
    <row r="2870" spans="1:47" ht="15" customHeight="1" x14ac:dyDescent="0.25">
      <c r="A2870" s="11"/>
      <c r="B2870" s="19">
        <v>3039</v>
      </c>
      <c r="C2870" s="74"/>
      <c r="D2870" s="77"/>
      <c r="E2870" s="75"/>
      <c r="F2870" s="78"/>
      <c r="G2870" s="80"/>
      <c r="H2870" s="49"/>
      <c r="I2870" s="79"/>
      <c r="J2870" s="27"/>
      <c r="K2870" s="27"/>
      <c r="L2870" s="79"/>
      <c r="M2870" s="81"/>
      <c r="N2870" s="29">
        <v>0</v>
      </c>
      <c r="O2870" s="30" t="str">
        <f>IF(G2870&lt;=$N$2,"",IF(F2870=[3]Pav.tvarkyklė!$B$13,"",IF(ISBLANK(R2870),"X","")))</f>
        <v/>
      </c>
      <c r="P2870" s="91"/>
      <c r="Q2870" s="63"/>
      <c r="R2870" s="63"/>
      <c r="S2870" s="63"/>
      <c r="T2870" s="63"/>
      <c r="U2870" s="34" t="str">
        <f>IFERROR(INDEX('[3]5.Grup_T'!$G$4:$G$22,MATCH('6.Turtas'!E2870,'[3]5.Grup_T'!$E$4:$E$22,0)),"0")</f>
        <v>0</v>
      </c>
      <c r="V2870" s="35">
        <f t="shared" si="619"/>
        <v>0</v>
      </c>
      <c r="W2870" s="35">
        <f>IF(NOT(ISBLANK(H2870)),(12-DATEDIF(H2870,'[3]1.Pradzia'!$D$13,"m")),0)</f>
        <v>0</v>
      </c>
      <c r="X2870" s="35">
        <f t="shared" si="620"/>
        <v>0</v>
      </c>
      <c r="Y2870" s="35">
        <f t="shared" si="616"/>
        <v>0</v>
      </c>
      <c r="Z2870" s="35">
        <f t="shared" si="628"/>
        <v>0</v>
      </c>
      <c r="AA2870" s="36">
        <f t="shared" si="621"/>
        <v>0</v>
      </c>
      <c r="AB2870" s="36">
        <f t="shared" si="622"/>
        <v>0</v>
      </c>
      <c r="AC2870" s="37">
        <f t="shared" si="623"/>
        <v>0</v>
      </c>
      <c r="AD2870" s="35">
        <f>IF(OR(YEAR(G2870)&lt;2019,O2870="X"),0,IF(ISBLANK(H2870),DATEDIF(G2870,'[3]1.Pradzia'!$D$13,"M"),DATEDIF(G2870,H2870,"m")))</f>
        <v>0</v>
      </c>
      <c r="AE2870" s="37">
        <f>IF(E2870='[3]5.Grup_T'!$E$20,0,IF(AD2870&lt;&gt;0,M2870/V2870*MIN(12,AD2870),0))</f>
        <v>0</v>
      </c>
      <c r="AF2870" s="37">
        <f t="shared" si="624"/>
        <v>0</v>
      </c>
      <c r="AG2870" s="37">
        <f t="shared" si="625"/>
        <v>0</v>
      </c>
      <c r="AH2870" s="37">
        <f t="shared" si="626"/>
        <v>0</v>
      </c>
      <c r="AI2870" s="35" t="str">
        <f t="shared" si="627"/>
        <v>Nusidėvėjęs</v>
      </c>
      <c r="AJ2870" s="38" t="str">
        <f>IF(AND(F2870&lt;&gt;[3]Pav.tvarkyklė!$B$12,F2870&lt;&gt;[3]Pav.tvarkyklė!$B$13),"GVTNT","X")</f>
        <v>GVTNT</v>
      </c>
      <c r="AK2870" s="39">
        <f t="shared" si="629"/>
        <v>0</v>
      </c>
      <c r="AL2870" s="41"/>
      <c r="AM2870" s="41"/>
      <c r="AN2870" s="41">
        <f t="shared" si="617"/>
        <v>1900</v>
      </c>
      <c r="AO2870" s="41"/>
      <c r="AP2870" s="41"/>
      <c r="AQ2870" s="41"/>
      <c r="AR2870" s="42"/>
      <c r="AS2870" s="42"/>
      <c r="AU2870" s="43">
        <f t="shared" si="618"/>
        <v>0</v>
      </c>
    </row>
    <row r="2871" spans="1:47" ht="15" customHeight="1" x14ac:dyDescent="0.25">
      <c r="A2871" s="11"/>
      <c r="B2871" s="19">
        <v>3040</v>
      </c>
      <c r="C2871" s="74"/>
      <c r="D2871" s="77"/>
      <c r="E2871" s="75"/>
      <c r="F2871" s="78"/>
      <c r="G2871" s="80"/>
      <c r="H2871" s="49"/>
      <c r="I2871" s="79"/>
      <c r="J2871" s="27"/>
      <c r="K2871" s="27"/>
      <c r="L2871" s="79"/>
      <c r="M2871" s="81"/>
      <c r="N2871" s="29">
        <v>0</v>
      </c>
      <c r="O2871" s="30" t="str">
        <f>IF(G2871&lt;=$N$2,"",IF(F2871=[3]Pav.tvarkyklė!$B$13,"",IF(ISBLANK(R2871),"X","")))</f>
        <v/>
      </c>
      <c r="P2871" s="91"/>
      <c r="Q2871" s="63"/>
      <c r="R2871" s="63"/>
      <c r="S2871" s="63"/>
      <c r="T2871" s="63"/>
      <c r="U2871" s="34" t="str">
        <f>IFERROR(INDEX('[3]5.Grup_T'!$G$4:$G$22,MATCH('6.Turtas'!E2871,'[3]5.Grup_T'!$E$4:$E$22,0)),"0")</f>
        <v>0</v>
      </c>
      <c r="V2871" s="35">
        <f t="shared" si="619"/>
        <v>0</v>
      </c>
      <c r="W2871" s="35">
        <f>IF(NOT(ISBLANK(H2871)),(12-DATEDIF(H2871,'[3]1.Pradzia'!$D$13,"m")),0)</f>
        <v>0</v>
      </c>
      <c r="X2871" s="35">
        <f t="shared" si="620"/>
        <v>0</v>
      </c>
      <c r="Y2871" s="35">
        <f t="shared" ref="Y2871:Y2934" si="630">IF(YEAR(G2871)&gt;=2019,0,IF(Z2871&lt;=0,0,IF(W2871&lt;&gt;0,MIN(W2871,Z2871),MIN(12,Z2871))))</f>
        <v>0</v>
      </c>
      <c r="Z2871" s="35">
        <f t="shared" si="628"/>
        <v>0</v>
      </c>
      <c r="AA2871" s="36">
        <f t="shared" si="621"/>
        <v>0</v>
      </c>
      <c r="AB2871" s="36">
        <f t="shared" si="622"/>
        <v>0</v>
      </c>
      <c r="AC2871" s="37">
        <f t="shared" si="623"/>
        <v>0</v>
      </c>
      <c r="AD2871" s="35">
        <f>IF(OR(YEAR(G2871)&lt;2019,O2871="X"),0,IF(ISBLANK(H2871),DATEDIF(G2871,'[3]1.Pradzia'!$D$13,"M"),DATEDIF(G2871,H2871,"m")))</f>
        <v>0</v>
      </c>
      <c r="AE2871" s="37">
        <f>IF(E2871='[3]5.Grup_T'!$E$20,0,IF(AD2871&lt;&gt;0,M2871/V2871*MIN(12,AD2871),0))</f>
        <v>0</v>
      </c>
      <c r="AF2871" s="37">
        <f t="shared" si="624"/>
        <v>0</v>
      </c>
      <c r="AG2871" s="37">
        <f t="shared" si="625"/>
        <v>0</v>
      </c>
      <c r="AH2871" s="37">
        <f t="shared" si="626"/>
        <v>0</v>
      </c>
      <c r="AI2871" s="35" t="str">
        <f t="shared" si="627"/>
        <v>Nusidėvėjęs</v>
      </c>
      <c r="AJ2871" s="38" t="str">
        <f>IF(AND(F2871&lt;&gt;[3]Pav.tvarkyklė!$B$12,F2871&lt;&gt;[3]Pav.tvarkyklė!$B$13),"GVTNT","X")</f>
        <v>GVTNT</v>
      </c>
      <c r="AK2871" s="39">
        <f t="shared" si="629"/>
        <v>0</v>
      </c>
      <c r="AL2871" s="41"/>
      <c r="AM2871" s="41"/>
      <c r="AN2871" s="41">
        <f t="shared" si="617"/>
        <v>1900</v>
      </c>
      <c r="AO2871" s="41"/>
      <c r="AP2871" s="41"/>
      <c r="AQ2871" s="41"/>
      <c r="AR2871" s="42"/>
      <c r="AS2871" s="42"/>
      <c r="AU2871" s="43">
        <f t="shared" si="618"/>
        <v>0</v>
      </c>
    </row>
    <row r="2872" spans="1:47" ht="15" customHeight="1" x14ac:dyDescent="0.25">
      <c r="A2872" s="11"/>
      <c r="B2872" s="19">
        <v>3041</v>
      </c>
      <c r="C2872" s="74"/>
      <c r="D2872" s="77"/>
      <c r="E2872" s="75"/>
      <c r="F2872" s="78"/>
      <c r="G2872" s="80"/>
      <c r="H2872" s="49"/>
      <c r="I2872" s="79"/>
      <c r="J2872" s="27"/>
      <c r="K2872" s="27"/>
      <c r="L2872" s="79"/>
      <c r="M2872" s="81"/>
      <c r="N2872" s="29">
        <v>0</v>
      </c>
      <c r="O2872" s="30" t="str">
        <f>IF(G2872&lt;=$N$2,"",IF(F2872=[3]Pav.tvarkyklė!$B$13,"",IF(ISBLANK(R2872),"X","")))</f>
        <v/>
      </c>
      <c r="P2872" s="91"/>
      <c r="Q2872" s="63"/>
      <c r="R2872" s="63"/>
      <c r="S2872" s="63"/>
      <c r="T2872" s="63"/>
      <c r="U2872" s="34" t="str">
        <f>IFERROR(INDEX('[3]5.Grup_T'!$G$4:$G$22,MATCH('6.Turtas'!E2872,'[3]5.Grup_T'!$E$4:$E$22,0)),"0")</f>
        <v>0</v>
      </c>
      <c r="V2872" s="35">
        <f t="shared" si="619"/>
        <v>0</v>
      </c>
      <c r="W2872" s="35">
        <f>IF(NOT(ISBLANK(H2872)),(12-DATEDIF(H2872,'[3]1.Pradzia'!$D$13,"m")),0)</f>
        <v>0</v>
      </c>
      <c r="X2872" s="35">
        <f t="shared" si="620"/>
        <v>0</v>
      </c>
      <c r="Y2872" s="35">
        <f t="shared" si="630"/>
        <v>0</v>
      </c>
      <c r="Z2872" s="35">
        <f t="shared" si="628"/>
        <v>0</v>
      </c>
      <c r="AA2872" s="36">
        <f t="shared" si="621"/>
        <v>0</v>
      </c>
      <c r="AB2872" s="36">
        <f t="shared" si="622"/>
        <v>0</v>
      </c>
      <c r="AC2872" s="37">
        <f t="shared" si="623"/>
        <v>0</v>
      </c>
      <c r="AD2872" s="35">
        <f>IF(OR(YEAR(G2872)&lt;2019,O2872="X"),0,IF(ISBLANK(H2872),DATEDIF(G2872,'[3]1.Pradzia'!$D$13,"M"),DATEDIF(G2872,H2872,"m")))</f>
        <v>0</v>
      </c>
      <c r="AE2872" s="37">
        <f>IF(E2872='[3]5.Grup_T'!$E$20,0,IF(AD2872&lt;&gt;0,M2872/V2872*MIN(12,AD2872),0))</f>
        <v>0</v>
      </c>
      <c r="AF2872" s="37">
        <f t="shared" si="624"/>
        <v>0</v>
      </c>
      <c r="AG2872" s="37">
        <f t="shared" si="625"/>
        <v>0</v>
      </c>
      <c r="AH2872" s="37">
        <f t="shared" si="626"/>
        <v>0</v>
      </c>
      <c r="AI2872" s="35" t="str">
        <f t="shared" si="627"/>
        <v>Nusidėvėjęs</v>
      </c>
      <c r="AJ2872" s="38" t="str">
        <f>IF(AND(F2872&lt;&gt;[3]Pav.tvarkyklė!$B$12,F2872&lt;&gt;[3]Pav.tvarkyklė!$B$13),"GVTNT","X")</f>
        <v>GVTNT</v>
      </c>
      <c r="AK2872" s="39">
        <f t="shared" si="629"/>
        <v>0</v>
      </c>
      <c r="AL2872" s="41"/>
      <c r="AM2872" s="41"/>
      <c r="AN2872" s="41">
        <f t="shared" si="617"/>
        <v>1900</v>
      </c>
      <c r="AO2872" s="41"/>
      <c r="AP2872" s="41"/>
      <c r="AQ2872" s="41"/>
      <c r="AR2872" s="42"/>
      <c r="AS2872" s="42"/>
      <c r="AU2872" s="43">
        <f t="shared" si="618"/>
        <v>0</v>
      </c>
    </row>
    <row r="2873" spans="1:47" ht="15" customHeight="1" x14ac:dyDescent="0.25">
      <c r="A2873" s="11"/>
      <c r="B2873" s="19">
        <v>3042</v>
      </c>
      <c r="C2873" s="74"/>
      <c r="D2873" s="77"/>
      <c r="E2873" s="75"/>
      <c r="F2873" s="78"/>
      <c r="G2873" s="80"/>
      <c r="H2873" s="49"/>
      <c r="I2873" s="79"/>
      <c r="J2873" s="27"/>
      <c r="K2873" s="27"/>
      <c r="L2873" s="79"/>
      <c r="M2873" s="81"/>
      <c r="N2873" s="29">
        <v>0</v>
      </c>
      <c r="O2873" s="30" t="str">
        <f>IF(G2873&lt;=$N$2,"",IF(F2873=[3]Pav.tvarkyklė!$B$13,"",IF(ISBLANK(R2873),"X","")))</f>
        <v/>
      </c>
      <c r="P2873" s="91"/>
      <c r="Q2873" s="63"/>
      <c r="R2873" s="63"/>
      <c r="S2873" s="63"/>
      <c r="T2873" s="63"/>
      <c r="U2873" s="34" t="str">
        <f>IFERROR(INDEX('[3]5.Grup_T'!$G$4:$G$22,MATCH('6.Turtas'!E2873,'[3]5.Grup_T'!$E$4:$E$22,0)),"0")</f>
        <v>0</v>
      </c>
      <c r="V2873" s="35">
        <f t="shared" si="619"/>
        <v>0</v>
      </c>
      <c r="W2873" s="35">
        <f>IF(NOT(ISBLANK(H2873)),(12-DATEDIF(H2873,'[3]1.Pradzia'!$D$13,"m")),0)</f>
        <v>0</v>
      </c>
      <c r="X2873" s="35">
        <f t="shared" si="620"/>
        <v>0</v>
      </c>
      <c r="Y2873" s="35">
        <f t="shared" si="630"/>
        <v>0</v>
      </c>
      <c r="Z2873" s="35">
        <f t="shared" si="628"/>
        <v>0</v>
      </c>
      <c r="AA2873" s="36">
        <f t="shared" si="621"/>
        <v>0</v>
      </c>
      <c r="AB2873" s="36">
        <f t="shared" si="622"/>
        <v>0</v>
      </c>
      <c r="AC2873" s="37">
        <f t="shared" si="623"/>
        <v>0</v>
      </c>
      <c r="AD2873" s="35">
        <f>IF(OR(YEAR(G2873)&lt;2019,O2873="X"),0,IF(ISBLANK(H2873),DATEDIF(G2873,'[3]1.Pradzia'!$D$13,"M"),DATEDIF(G2873,H2873,"m")))</f>
        <v>0</v>
      </c>
      <c r="AE2873" s="37">
        <f>IF(E2873='[3]5.Grup_T'!$E$20,0,IF(AD2873&lt;&gt;0,M2873/V2873*MIN(12,AD2873),0))</f>
        <v>0</v>
      </c>
      <c r="AF2873" s="37">
        <f t="shared" si="624"/>
        <v>0</v>
      </c>
      <c r="AG2873" s="37">
        <f t="shared" si="625"/>
        <v>0</v>
      </c>
      <c r="AH2873" s="37">
        <f t="shared" si="626"/>
        <v>0</v>
      </c>
      <c r="AI2873" s="35" t="str">
        <f t="shared" si="627"/>
        <v>Nusidėvėjęs</v>
      </c>
      <c r="AJ2873" s="38" t="str">
        <f>IF(AND(F2873&lt;&gt;[3]Pav.tvarkyklė!$B$12,F2873&lt;&gt;[3]Pav.tvarkyklė!$B$13),"GVTNT","X")</f>
        <v>GVTNT</v>
      </c>
      <c r="AK2873" s="39">
        <f t="shared" si="629"/>
        <v>0</v>
      </c>
      <c r="AL2873" s="41"/>
      <c r="AM2873" s="41"/>
      <c r="AN2873" s="41">
        <f t="shared" si="617"/>
        <v>1900</v>
      </c>
      <c r="AO2873" s="41"/>
      <c r="AP2873" s="41"/>
      <c r="AQ2873" s="41"/>
      <c r="AR2873" s="42"/>
      <c r="AS2873" s="42"/>
      <c r="AU2873" s="43">
        <f t="shared" si="618"/>
        <v>0</v>
      </c>
    </row>
    <row r="2874" spans="1:47" ht="15" customHeight="1" x14ac:dyDescent="0.25">
      <c r="A2874" s="11"/>
      <c r="B2874" s="19">
        <v>3043</v>
      </c>
      <c r="C2874" s="74"/>
      <c r="D2874" s="77"/>
      <c r="E2874" s="75"/>
      <c r="F2874" s="78"/>
      <c r="G2874" s="80"/>
      <c r="H2874" s="49"/>
      <c r="I2874" s="79"/>
      <c r="J2874" s="27"/>
      <c r="K2874" s="27"/>
      <c r="L2874" s="79"/>
      <c r="M2874" s="81"/>
      <c r="N2874" s="29">
        <v>0</v>
      </c>
      <c r="O2874" s="30" t="str">
        <f>IF(G2874&lt;=$N$2,"",IF(F2874=[3]Pav.tvarkyklė!$B$13,"",IF(ISBLANK(R2874),"X","")))</f>
        <v/>
      </c>
      <c r="P2874" s="91"/>
      <c r="Q2874" s="63"/>
      <c r="R2874" s="63"/>
      <c r="S2874" s="63"/>
      <c r="T2874" s="63"/>
      <c r="U2874" s="34" t="str">
        <f>IFERROR(INDEX('[3]5.Grup_T'!$G$4:$G$22,MATCH('6.Turtas'!E2874,'[3]5.Grup_T'!$E$4:$E$22,0)),"0")</f>
        <v>0</v>
      </c>
      <c r="V2874" s="35">
        <f t="shared" si="619"/>
        <v>0</v>
      </c>
      <c r="W2874" s="35">
        <f>IF(NOT(ISBLANK(H2874)),(12-DATEDIF(H2874,'[3]1.Pradzia'!$D$13,"m")),0)</f>
        <v>0</v>
      </c>
      <c r="X2874" s="35">
        <f t="shared" si="620"/>
        <v>0</v>
      </c>
      <c r="Y2874" s="35">
        <f t="shared" si="630"/>
        <v>0</v>
      </c>
      <c r="Z2874" s="35">
        <f t="shared" si="628"/>
        <v>0</v>
      </c>
      <c r="AA2874" s="36">
        <f t="shared" si="621"/>
        <v>0</v>
      </c>
      <c r="AB2874" s="36">
        <f t="shared" si="622"/>
        <v>0</v>
      </c>
      <c r="AC2874" s="37">
        <f t="shared" si="623"/>
        <v>0</v>
      </c>
      <c r="AD2874" s="35">
        <f>IF(OR(YEAR(G2874)&lt;2019,O2874="X"),0,IF(ISBLANK(H2874),DATEDIF(G2874,'[3]1.Pradzia'!$D$13,"M"),DATEDIF(G2874,H2874,"m")))</f>
        <v>0</v>
      </c>
      <c r="AE2874" s="37">
        <f>IF(E2874='[3]5.Grup_T'!$E$20,0,IF(AD2874&lt;&gt;0,M2874/V2874*MIN(12,AD2874),0))</f>
        <v>0</v>
      </c>
      <c r="AF2874" s="37">
        <f t="shared" si="624"/>
        <v>0</v>
      </c>
      <c r="AG2874" s="37">
        <f t="shared" si="625"/>
        <v>0</v>
      </c>
      <c r="AH2874" s="37">
        <f t="shared" si="626"/>
        <v>0</v>
      </c>
      <c r="AI2874" s="35" t="str">
        <f t="shared" si="627"/>
        <v>Nusidėvėjęs</v>
      </c>
      <c r="AJ2874" s="38" t="str">
        <f>IF(AND(F2874&lt;&gt;[3]Pav.tvarkyklė!$B$12,F2874&lt;&gt;[3]Pav.tvarkyklė!$B$13),"GVTNT","X")</f>
        <v>GVTNT</v>
      </c>
      <c r="AK2874" s="39">
        <f t="shared" si="629"/>
        <v>0</v>
      </c>
      <c r="AL2874" s="41"/>
      <c r="AM2874" s="41"/>
      <c r="AN2874" s="41">
        <f t="shared" si="617"/>
        <v>1900</v>
      </c>
      <c r="AO2874" s="41"/>
      <c r="AP2874" s="41"/>
      <c r="AQ2874" s="41"/>
      <c r="AR2874" s="42"/>
      <c r="AS2874" s="42"/>
      <c r="AU2874" s="43">
        <f t="shared" si="618"/>
        <v>0</v>
      </c>
    </row>
    <row r="2875" spans="1:47" ht="15" customHeight="1" x14ac:dyDescent="0.25">
      <c r="A2875" s="11"/>
      <c r="B2875" s="19">
        <v>3044</v>
      </c>
      <c r="C2875" s="74"/>
      <c r="D2875" s="77"/>
      <c r="E2875" s="75"/>
      <c r="F2875" s="78"/>
      <c r="G2875" s="80"/>
      <c r="H2875" s="49"/>
      <c r="I2875" s="79"/>
      <c r="J2875" s="27"/>
      <c r="K2875" s="27"/>
      <c r="L2875" s="79"/>
      <c r="M2875" s="81"/>
      <c r="N2875" s="29">
        <v>0</v>
      </c>
      <c r="O2875" s="30" t="str">
        <f>IF(G2875&lt;=$N$2,"",IF(F2875=[3]Pav.tvarkyklė!$B$13,"",IF(ISBLANK(R2875),"X","")))</f>
        <v/>
      </c>
      <c r="P2875" s="91"/>
      <c r="Q2875" s="63"/>
      <c r="R2875" s="63"/>
      <c r="S2875" s="63"/>
      <c r="T2875" s="63"/>
      <c r="U2875" s="34" t="str">
        <f>IFERROR(INDEX('[3]5.Grup_T'!$G$4:$G$22,MATCH('6.Turtas'!E2875,'[3]5.Grup_T'!$E$4:$E$22,0)),"0")</f>
        <v>0</v>
      </c>
      <c r="V2875" s="35">
        <f t="shared" si="619"/>
        <v>0</v>
      </c>
      <c r="W2875" s="35">
        <f>IF(NOT(ISBLANK(H2875)),(12-DATEDIF(H2875,'[3]1.Pradzia'!$D$13,"m")),0)</f>
        <v>0</v>
      </c>
      <c r="X2875" s="35">
        <f t="shared" si="620"/>
        <v>0</v>
      </c>
      <c r="Y2875" s="35">
        <f t="shared" si="630"/>
        <v>0</v>
      </c>
      <c r="Z2875" s="35">
        <f t="shared" si="628"/>
        <v>0</v>
      </c>
      <c r="AA2875" s="36">
        <f t="shared" si="621"/>
        <v>0</v>
      </c>
      <c r="AB2875" s="36">
        <f t="shared" si="622"/>
        <v>0</v>
      </c>
      <c r="AC2875" s="37">
        <f t="shared" si="623"/>
        <v>0</v>
      </c>
      <c r="AD2875" s="35">
        <f>IF(OR(YEAR(G2875)&lt;2019,O2875="X"),0,IF(ISBLANK(H2875),DATEDIF(G2875,'[3]1.Pradzia'!$D$13,"M"),DATEDIF(G2875,H2875,"m")))</f>
        <v>0</v>
      </c>
      <c r="AE2875" s="37">
        <f>IF(E2875='[3]5.Grup_T'!$E$20,0,IF(AD2875&lt;&gt;0,M2875/V2875*MIN(12,AD2875),0))</f>
        <v>0</v>
      </c>
      <c r="AF2875" s="37">
        <f t="shared" si="624"/>
        <v>0</v>
      </c>
      <c r="AG2875" s="37">
        <f t="shared" si="625"/>
        <v>0</v>
      </c>
      <c r="AH2875" s="37">
        <f t="shared" si="626"/>
        <v>0</v>
      </c>
      <c r="AI2875" s="35" t="str">
        <f t="shared" si="627"/>
        <v>Nusidėvėjęs</v>
      </c>
      <c r="AJ2875" s="38" t="str">
        <f>IF(AND(F2875&lt;&gt;[3]Pav.tvarkyklė!$B$12,F2875&lt;&gt;[3]Pav.tvarkyklė!$B$13),"GVTNT","X")</f>
        <v>GVTNT</v>
      </c>
      <c r="AK2875" s="39">
        <f t="shared" si="629"/>
        <v>0</v>
      </c>
      <c r="AL2875" s="41"/>
      <c r="AM2875" s="41"/>
      <c r="AN2875" s="41">
        <f t="shared" si="617"/>
        <v>1900</v>
      </c>
      <c r="AO2875" s="41"/>
      <c r="AP2875" s="41"/>
      <c r="AQ2875" s="41"/>
      <c r="AR2875" s="42"/>
      <c r="AS2875" s="42"/>
      <c r="AU2875" s="43">
        <f t="shared" si="618"/>
        <v>0</v>
      </c>
    </row>
    <row r="2876" spans="1:47" ht="15" customHeight="1" x14ac:dyDescent="0.25">
      <c r="A2876" s="11"/>
      <c r="B2876" s="19">
        <v>3045</v>
      </c>
      <c r="C2876" s="74"/>
      <c r="D2876" s="77"/>
      <c r="E2876" s="75"/>
      <c r="F2876" s="78"/>
      <c r="G2876" s="80"/>
      <c r="H2876" s="49"/>
      <c r="I2876" s="79"/>
      <c r="J2876" s="27"/>
      <c r="K2876" s="27"/>
      <c r="L2876" s="79"/>
      <c r="M2876" s="81"/>
      <c r="N2876" s="29">
        <v>0</v>
      </c>
      <c r="O2876" s="30" t="str">
        <f>IF(G2876&lt;=$N$2,"",IF(F2876=[3]Pav.tvarkyklė!$B$13,"",IF(ISBLANK(R2876),"X","")))</f>
        <v/>
      </c>
      <c r="P2876" s="91"/>
      <c r="Q2876" s="63"/>
      <c r="R2876" s="63"/>
      <c r="S2876" s="63"/>
      <c r="T2876" s="63"/>
      <c r="U2876" s="34" t="str">
        <f>IFERROR(INDEX('[3]5.Grup_T'!$G$4:$G$22,MATCH('6.Turtas'!E2876,'[3]5.Grup_T'!$E$4:$E$22,0)),"0")</f>
        <v>0</v>
      </c>
      <c r="V2876" s="35">
        <f t="shared" si="619"/>
        <v>0</v>
      </c>
      <c r="W2876" s="35">
        <f>IF(NOT(ISBLANK(H2876)),(12-DATEDIF(H2876,'[3]1.Pradzia'!$D$13,"m")),0)</f>
        <v>0</v>
      </c>
      <c r="X2876" s="35">
        <f t="shared" si="620"/>
        <v>0</v>
      </c>
      <c r="Y2876" s="35">
        <f t="shared" si="630"/>
        <v>0</v>
      </c>
      <c r="Z2876" s="35">
        <f t="shared" si="628"/>
        <v>0</v>
      </c>
      <c r="AA2876" s="36">
        <f t="shared" si="621"/>
        <v>0</v>
      </c>
      <c r="AB2876" s="36">
        <f t="shared" si="622"/>
        <v>0</v>
      </c>
      <c r="AC2876" s="37">
        <f t="shared" si="623"/>
        <v>0</v>
      </c>
      <c r="AD2876" s="35">
        <f>IF(OR(YEAR(G2876)&lt;2019,O2876="X"),0,IF(ISBLANK(H2876),DATEDIF(G2876,'[3]1.Pradzia'!$D$13,"M"),DATEDIF(G2876,H2876,"m")))</f>
        <v>0</v>
      </c>
      <c r="AE2876" s="37">
        <f>IF(E2876='[3]5.Grup_T'!$E$20,0,IF(AD2876&lt;&gt;0,M2876/V2876*MIN(12,AD2876),0))</f>
        <v>0</v>
      </c>
      <c r="AF2876" s="37">
        <f t="shared" si="624"/>
        <v>0</v>
      </c>
      <c r="AG2876" s="37">
        <f t="shared" si="625"/>
        <v>0</v>
      </c>
      <c r="AH2876" s="37">
        <f t="shared" si="626"/>
        <v>0</v>
      </c>
      <c r="AI2876" s="35" t="str">
        <f t="shared" si="627"/>
        <v>Nusidėvėjęs</v>
      </c>
      <c r="AJ2876" s="38" t="str">
        <f>IF(AND(F2876&lt;&gt;[3]Pav.tvarkyklė!$B$12,F2876&lt;&gt;[3]Pav.tvarkyklė!$B$13),"GVTNT","X")</f>
        <v>GVTNT</v>
      </c>
      <c r="AK2876" s="39">
        <f t="shared" si="629"/>
        <v>0</v>
      </c>
      <c r="AL2876" s="41"/>
      <c r="AM2876" s="41"/>
      <c r="AN2876" s="41">
        <f t="shared" si="617"/>
        <v>1900</v>
      </c>
      <c r="AO2876" s="41"/>
      <c r="AP2876" s="41"/>
      <c r="AQ2876" s="41"/>
      <c r="AR2876" s="42"/>
      <c r="AS2876" s="42"/>
      <c r="AU2876" s="43">
        <f t="shared" si="618"/>
        <v>0</v>
      </c>
    </row>
    <row r="2877" spans="1:47" ht="15" customHeight="1" x14ac:dyDescent="0.25">
      <c r="A2877" s="11"/>
      <c r="B2877" s="19">
        <v>3046</v>
      </c>
      <c r="C2877" s="74"/>
      <c r="D2877" s="77"/>
      <c r="E2877" s="75"/>
      <c r="F2877" s="78"/>
      <c r="G2877" s="80"/>
      <c r="H2877" s="49"/>
      <c r="I2877" s="79"/>
      <c r="J2877" s="27"/>
      <c r="K2877" s="27"/>
      <c r="L2877" s="79"/>
      <c r="M2877" s="81"/>
      <c r="N2877" s="29">
        <v>0</v>
      </c>
      <c r="O2877" s="30" t="str">
        <f>IF(G2877&lt;=$N$2,"",IF(F2877=[3]Pav.tvarkyklė!$B$13,"",IF(ISBLANK(R2877),"X","")))</f>
        <v/>
      </c>
      <c r="P2877" s="91"/>
      <c r="Q2877" s="63"/>
      <c r="R2877" s="63"/>
      <c r="S2877" s="63"/>
      <c r="T2877" s="63"/>
      <c r="U2877" s="34" t="str">
        <f>IFERROR(INDEX('[3]5.Grup_T'!$G$4:$G$22,MATCH('6.Turtas'!E2877,'[3]5.Grup_T'!$E$4:$E$22,0)),"0")</f>
        <v>0</v>
      </c>
      <c r="V2877" s="35">
        <f t="shared" si="619"/>
        <v>0</v>
      </c>
      <c r="W2877" s="35">
        <f>IF(NOT(ISBLANK(H2877)),(12-DATEDIF(H2877,'[3]1.Pradzia'!$D$13,"m")),0)</f>
        <v>0</v>
      </c>
      <c r="X2877" s="35">
        <f t="shared" si="620"/>
        <v>0</v>
      </c>
      <c r="Y2877" s="35">
        <f t="shared" si="630"/>
        <v>0</v>
      </c>
      <c r="Z2877" s="35">
        <f t="shared" si="628"/>
        <v>0</v>
      </c>
      <c r="AA2877" s="36">
        <f t="shared" si="621"/>
        <v>0</v>
      </c>
      <c r="AB2877" s="36">
        <f t="shared" si="622"/>
        <v>0</v>
      </c>
      <c r="AC2877" s="37">
        <f t="shared" si="623"/>
        <v>0</v>
      </c>
      <c r="AD2877" s="35">
        <f>IF(OR(YEAR(G2877)&lt;2019,O2877="X"),0,IF(ISBLANK(H2877),DATEDIF(G2877,'[3]1.Pradzia'!$D$13,"M"),DATEDIF(G2877,H2877,"m")))</f>
        <v>0</v>
      </c>
      <c r="AE2877" s="37">
        <f>IF(E2877='[3]5.Grup_T'!$E$20,0,IF(AD2877&lt;&gt;0,M2877/V2877*MIN(12,AD2877),0))</f>
        <v>0</v>
      </c>
      <c r="AF2877" s="37">
        <f t="shared" si="624"/>
        <v>0</v>
      </c>
      <c r="AG2877" s="37">
        <f t="shared" si="625"/>
        <v>0</v>
      </c>
      <c r="AH2877" s="37">
        <f t="shared" si="626"/>
        <v>0</v>
      </c>
      <c r="AI2877" s="35" t="str">
        <f t="shared" si="627"/>
        <v>Nusidėvėjęs</v>
      </c>
      <c r="AJ2877" s="38" t="str">
        <f>IF(AND(F2877&lt;&gt;[3]Pav.tvarkyklė!$B$12,F2877&lt;&gt;[3]Pav.tvarkyklė!$B$13),"GVTNT","X")</f>
        <v>GVTNT</v>
      </c>
      <c r="AK2877" s="39">
        <f t="shared" si="629"/>
        <v>0</v>
      </c>
      <c r="AL2877" s="41"/>
      <c r="AM2877" s="41"/>
      <c r="AN2877" s="41">
        <f t="shared" si="617"/>
        <v>1900</v>
      </c>
      <c r="AO2877" s="41"/>
      <c r="AP2877" s="41"/>
      <c r="AQ2877" s="41"/>
      <c r="AR2877" s="42"/>
      <c r="AS2877" s="42"/>
      <c r="AU2877" s="43">
        <f t="shared" si="618"/>
        <v>0</v>
      </c>
    </row>
    <row r="2878" spans="1:47" ht="15" customHeight="1" x14ac:dyDescent="0.25">
      <c r="A2878" s="11"/>
      <c r="B2878" s="19">
        <v>3047</v>
      </c>
      <c r="C2878" s="74"/>
      <c r="D2878" s="77"/>
      <c r="E2878" s="75"/>
      <c r="F2878" s="78"/>
      <c r="G2878" s="80"/>
      <c r="H2878" s="49"/>
      <c r="I2878" s="79"/>
      <c r="J2878" s="27"/>
      <c r="K2878" s="27"/>
      <c r="L2878" s="79"/>
      <c r="M2878" s="81"/>
      <c r="N2878" s="29">
        <v>0</v>
      </c>
      <c r="O2878" s="30" t="str">
        <f>IF(G2878&lt;=$N$2,"",IF(F2878=[3]Pav.tvarkyklė!$B$13,"",IF(ISBLANK(R2878),"X","")))</f>
        <v/>
      </c>
      <c r="P2878" s="91"/>
      <c r="Q2878" s="63"/>
      <c r="R2878" s="63"/>
      <c r="S2878" s="63"/>
      <c r="T2878" s="63"/>
      <c r="U2878" s="34" t="str">
        <f>IFERROR(INDEX('[3]5.Grup_T'!$G$4:$G$22,MATCH('6.Turtas'!E2878,'[3]5.Grup_T'!$E$4:$E$22,0)),"0")</f>
        <v>0</v>
      </c>
      <c r="V2878" s="35">
        <f t="shared" si="619"/>
        <v>0</v>
      </c>
      <c r="W2878" s="35">
        <f>IF(NOT(ISBLANK(H2878)),(12-DATEDIF(H2878,'[3]1.Pradzia'!$D$13,"m")),0)</f>
        <v>0</v>
      </c>
      <c r="X2878" s="35">
        <f t="shared" si="620"/>
        <v>0</v>
      </c>
      <c r="Y2878" s="35">
        <f t="shared" si="630"/>
        <v>0</v>
      </c>
      <c r="Z2878" s="35">
        <f t="shared" si="628"/>
        <v>0</v>
      </c>
      <c r="AA2878" s="36">
        <f t="shared" si="621"/>
        <v>0</v>
      </c>
      <c r="AB2878" s="36">
        <f t="shared" si="622"/>
        <v>0</v>
      </c>
      <c r="AC2878" s="37">
        <f t="shared" si="623"/>
        <v>0</v>
      </c>
      <c r="AD2878" s="35">
        <f>IF(OR(YEAR(G2878)&lt;2019,O2878="X"),0,IF(ISBLANK(H2878),DATEDIF(G2878,'[3]1.Pradzia'!$D$13,"M"),DATEDIF(G2878,H2878,"m")))</f>
        <v>0</v>
      </c>
      <c r="AE2878" s="37">
        <f>IF(E2878='[3]5.Grup_T'!$E$20,0,IF(AD2878&lt;&gt;0,M2878/V2878*MIN(12,AD2878),0))</f>
        <v>0</v>
      </c>
      <c r="AF2878" s="37">
        <f t="shared" si="624"/>
        <v>0</v>
      </c>
      <c r="AG2878" s="37">
        <f t="shared" si="625"/>
        <v>0</v>
      </c>
      <c r="AH2878" s="37">
        <f t="shared" si="626"/>
        <v>0</v>
      </c>
      <c r="AI2878" s="35" t="str">
        <f t="shared" si="627"/>
        <v>Nusidėvėjęs</v>
      </c>
      <c r="AJ2878" s="38" t="str">
        <f>IF(AND(F2878&lt;&gt;[3]Pav.tvarkyklė!$B$12,F2878&lt;&gt;[3]Pav.tvarkyklė!$B$13),"GVTNT","X")</f>
        <v>GVTNT</v>
      </c>
      <c r="AK2878" s="39">
        <f t="shared" si="629"/>
        <v>0</v>
      </c>
      <c r="AL2878" s="41"/>
      <c r="AM2878" s="41"/>
      <c r="AN2878" s="41">
        <f t="shared" si="617"/>
        <v>1900</v>
      </c>
      <c r="AO2878" s="41"/>
      <c r="AP2878" s="41"/>
      <c r="AQ2878" s="41"/>
      <c r="AR2878" s="42"/>
      <c r="AS2878" s="42"/>
      <c r="AU2878" s="43">
        <f t="shared" si="618"/>
        <v>0</v>
      </c>
    </row>
    <row r="2879" spans="1:47" ht="15" customHeight="1" x14ac:dyDescent="0.25">
      <c r="A2879" s="11"/>
      <c r="B2879" s="19">
        <v>3048</v>
      </c>
      <c r="C2879" s="74"/>
      <c r="D2879" s="77"/>
      <c r="E2879" s="75"/>
      <c r="F2879" s="78"/>
      <c r="G2879" s="80"/>
      <c r="H2879" s="49"/>
      <c r="I2879" s="79"/>
      <c r="J2879" s="27"/>
      <c r="K2879" s="27"/>
      <c r="L2879" s="79"/>
      <c r="M2879" s="81"/>
      <c r="N2879" s="29">
        <v>0</v>
      </c>
      <c r="O2879" s="30" t="str">
        <f>IF(G2879&lt;=$N$2,"",IF(F2879=[3]Pav.tvarkyklė!$B$13,"",IF(ISBLANK(R2879),"X","")))</f>
        <v/>
      </c>
      <c r="P2879" s="91"/>
      <c r="Q2879" s="63"/>
      <c r="R2879" s="63"/>
      <c r="S2879" s="63"/>
      <c r="T2879" s="63"/>
      <c r="U2879" s="34" t="str">
        <f>IFERROR(INDEX('[3]5.Grup_T'!$G$4:$G$22,MATCH('6.Turtas'!E2879,'[3]5.Grup_T'!$E$4:$E$22,0)),"0")</f>
        <v>0</v>
      </c>
      <c r="V2879" s="35">
        <f t="shared" si="619"/>
        <v>0</v>
      </c>
      <c r="W2879" s="35">
        <f>IF(NOT(ISBLANK(H2879)),(12-DATEDIF(H2879,'[3]1.Pradzia'!$D$13,"m")),0)</f>
        <v>0</v>
      </c>
      <c r="X2879" s="35">
        <f t="shared" si="620"/>
        <v>0</v>
      </c>
      <c r="Y2879" s="35">
        <f t="shared" si="630"/>
        <v>0</v>
      </c>
      <c r="Z2879" s="35">
        <f t="shared" si="628"/>
        <v>0</v>
      </c>
      <c r="AA2879" s="36">
        <f t="shared" si="621"/>
        <v>0</v>
      </c>
      <c r="AB2879" s="36">
        <f t="shared" si="622"/>
        <v>0</v>
      </c>
      <c r="AC2879" s="37">
        <f t="shared" si="623"/>
        <v>0</v>
      </c>
      <c r="AD2879" s="35">
        <f>IF(OR(YEAR(G2879)&lt;2019,O2879="X"),0,IF(ISBLANK(H2879),DATEDIF(G2879,'[3]1.Pradzia'!$D$13,"M"),DATEDIF(G2879,H2879,"m")))</f>
        <v>0</v>
      </c>
      <c r="AE2879" s="37">
        <f>IF(E2879='[3]5.Grup_T'!$E$20,0,IF(AD2879&lt;&gt;0,M2879/V2879*MIN(12,AD2879),0))</f>
        <v>0</v>
      </c>
      <c r="AF2879" s="37">
        <f t="shared" si="624"/>
        <v>0</v>
      </c>
      <c r="AG2879" s="37">
        <f t="shared" si="625"/>
        <v>0</v>
      </c>
      <c r="AH2879" s="37">
        <f t="shared" si="626"/>
        <v>0</v>
      </c>
      <c r="AI2879" s="35" t="str">
        <f t="shared" si="627"/>
        <v>Nusidėvėjęs</v>
      </c>
      <c r="AJ2879" s="38" t="str">
        <f>IF(AND(F2879&lt;&gt;[3]Pav.tvarkyklė!$B$12,F2879&lt;&gt;[3]Pav.tvarkyklė!$B$13),"GVTNT","X")</f>
        <v>GVTNT</v>
      </c>
      <c r="AK2879" s="39">
        <f t="shared" si="629"/>
        <v>0</v>
      </c>
      <c r="AL2879" s="41"/>
      <c r="AM2879" s="41"/>
      <c r="AN2879" s="41">
        <f t="shared" si="617"/>
        <v>1900</v>
      </c>
      <c r="AO2879" s="41"/>
      <c r="AP2879" s="41"/>
      <c r="AQ2879" s="41"/>
      <c r="AR2879" s="42"/>
      <c r="AS2879" s="42"/>
      <c r="AU2879" s="43">
        <f t="shared" si="618"/>
        <v>0</v>
      </c>
    </row>
    <row r="2880" spans="1:47" ht="15" customHeight="1" x14ac:dyDescent="0.25">
      <c r="A2880" s="11"/>
      <c r="B2880" s="19">
        <v>3049</v>
      </c>
      <c r="C2880" s="74"/>
      <c r="D2880" s="77"/>
      <c r="E2880" s="75"/>
      <c r="F2880" s="78"/>
      <c r="G2880" s="80"/>
      <c r="H2880" s="49"/>
      <c r="I2880" s="79"/>
      <c r="J2880" s="27"/>
      <c r="K2880" s="27"/>
      <c r="L2880" s="79"/>
      <c r="M2880" s="81"/>
      <c r="N2880" s="29">
        <v>0</v>
      </c>
      <c r="O2880" s="30" t="str">
        <f>IF(G2880&lt;=$N$2,"",IF(F2880=[3]Pav.tvarkyklė!$B$13,"",IF(ISBLANK(R2880),"X","")))</f>
        <v/>
      </c>
      <c r="P2880" s="91"/>
      <c r="Q2880" s="63"/>
      <c r="R2880" s="63"/>
      <c r="S2880" s="63"/>
      <c r="T2880" s="63"/>
      <c r="U2880" s="34" t="str">
        <f>IFERROR(INDEX('[3]5.Grup_T'!$G$4:$G$22,MATCH('6.Turtas'!E2880,'[3]5.Grup_T'!$E$4:$E$22,0)),"0")</f>
        <v>0</v>
      </c>
      <c r="V2880" s="35">
        <f t="shared" si="619"/>
        <v>0</v>
      </c>
      <c r="W2880" s="35">
        <f>IF(NOT(ISBLANK(H2880)),(12-DATEDIF(H2880,'[3]1.Pradzia'!$D$13,"m")),0)</f>
        <v>0</v>
      </c>
      <c r="X2880" s="35">
        <f t="shared" si="620"/>
        <v>0</v>
      </c>
      <c r="Y2880" s="35">
        <f t="shared" si="630"/>
        <v>0</v>
      </c>
      <c r="Z2880" s="35">
        <f t="shared" si="628"/>
        <v>0</v>
      </c>
      <c r="AA2880" s="36">
        <f t="shared" si="621"/>
        <v>0</v>
      </c>
      <c r="AB2880" s="36">
        <f t="shared" si="622"/>
        <v>0</v>
      </c>
      <c r="AC2880" s="37">
        <f t="shared" si="623"/>
        <v>0</v>
      </c>
      <c r="AD2880" s="35">
        <f>IF(OR(YEAR(G2880)&lt;2019,O2880="X"),0,IF(ISBLANK(H2880),DATEDIF(G2880,'[3]1.Pradzia'!$D$13,"M"),DATEDIF(G2880,H2880,"m")))</f>
        <v>0</v>
      </c>
      <c r="AE2880" s="37">
        <f>IF(E2880='[3]5.Grup_T'!$E$20,0,IF(AD2880&lt;&gt;0,M2880/V2880*MIN(12,AD2880),0))</f>
        <v>0</v>
      </c>
      <c r="AF2880" s="37">
        <f t="shared" si="624"/>
        <v>0</v>
      </c>
      <c r="AG2880" s="37">
        <f t="shared" si="625"/>
        <v>0</v>
      </c>
      <c r="AH2880" s="37">
        <f t="shared" si="626"/>
        <v>0</v>
      </c>
      <c r="AI2880" s="35" t="str">
        <f t="shared" si="627"/>
        <v>Nusidėvėjęs</v>
      </c>
      <c r="AJ2880" s="38" t="str">
        <f>IF(AND(F2880&lt;&gt;[3]Pav.tvarkyklė!$B$12,F2880&lt;&gt;[3]Pav.tvarkyklė!$B$13),"GVTNT","X")</f>
        <v>GVTNT</v>
      </c>
      <c r="AK2880" s="39">
        <f t="shared" si="629"/>
        <v>0</v>
      </c>
      <c r="AL2880" s="41"/>
      <c r="AM2880" s="41"/>
      <c r="AN2880" s="41">
        <f t="shared" si="617"/>
        <v>1900</v>
      </c>
      <c r="AO2880" s="41"/>
      <c r="AP2880" s="41"/>
      <c r="AQ2880" s="41"/>
      <c r="AR2880" s="42"/>
      <c r="AS2880" s="42"/>
      <c r="AU2880" s="43">
        <f t="shared" si="618"/>
        <v>0</v>
      </c>
    </row>
    <row r="2881" spans="1:47" ht="15" customHeight="1" x14ac:dyDescent="0.25">
      <c r="A2881" s="11"/>
      <c r="B2881" s="19">
        <v>3050</v>
      </c>
      <c r="C2881" s="74"/>
      <c r="D2881" s="77"/>
      <c r="E2881" s="75"/>
      <c r="F2881" s="78"/>
      <c r="G2881" s="80"/>
      <c r="H2881" s="49"/>
      <c r="I2881" s="79"/>
      <c r="J2881" s="27"/>
      <c r="K2881" s="27"/>
      <c r="L2881" s="79"/>
      <c r="M2881" s="81"/>
      <c r="N2881" s="29">
        <v>0</v>
      </c>
      <c r="O2881" s="30" t="str">
        <f>IF(G2881&lt;=$N$2,"",IF(F2881=[3]Pav.tvarkyklė!$B$13,"",IF(ISBLANK(R2881),"X","")))</f>
        <v/>
      </c>
      <c r="P2881" s="91"/>
      <c r="Q2881" s="63"/>
      <c r="R2881" s="63"/>
      <c r="S2881" s="63"/>
      <c r="T2881" s="63"/>
      <c r="U2881" s="34" t="str">
        <f>IFERROR(INDEX('[3]5.Grup_T'!$G$4:$G$22,MATCH('6.Turtas'!E2881,'[3]5.Grup_T'!$E$4:$E$22,0)),"0")</f>
        <v>0</v>
      </c>
      <c r="V2881" s="35">
        <f t="shared" si="619"/>
        <v>0</v>
      </c>
      <c r="W2881" s="35">
        <f>IF(NOT(ISBLANK(H2881)),(12-DATEDIF(H2881,'[3]1.Pradzia'!$D$13,"m")),0)</f>
        <v>0</v>
      </c>
      <c r="X2881" s="35">
        <f t="shared" si="620"/>
        <v>0</v>
      </c>
      <c r="Y2881" s="35">
        <f t="shared" si="630"/>
        <v>0</v>
      </c>
      <c r="Z2881" s="35">
        <f t="shared" si="628"/>
        <v>0</v>
      </c>
      <c r="AA2881" s="36">
        <f t="shared" si="621"/>
        <v>0</v>
      </c>
      <c r="AB2881" s="36">
        <f t="shared" si="622"/>
        <v>0</v>
      </c>
      <c r="AC2881" s="37">
        <f t="shared" si="623"/>
        <v>0</v>
      </c>
      <c r="AD2881" s="35">
        <f>IF(OR(YEAR(G2881)&lt;2019,O2881="X"),0,IF(ISBLANK(H2881),DATEDIF(G2881,'[3]1.Pradzia'!$D$13,"M"),DATEDIF(G2881,H2881,"m")))</f>
        <v>0</v>
      </c>
      <c r="AE2881" s="37">
        <f>IF(E2881='[3]5.Grup_T'!$E$20,0,IF(AD2881&lt;&gt;0,M2881/V2881*MIN(12,AD2881),0))</f>
        <v>0</v>
      </c>
      <c r="AF2881" s="37">
        <f t="shared" si="624"/>
        <v>0</v>
      </c>
      <c r="AG2881" s="37">
        <f t="shared" si="625"/>
        <v>0</v>
      </c>
      <c r="AH2881" s="37">
        <f t="shared" si="626"/>
        <v>0</v>
      </c>
      <c r="AI2881" s="35" t="str">
        <f t="shared" si="627"/>
        <v>Nusidėvėjęs</v>
      </c>
      <c r="AJ2881" s="38" t="str">
        <f>IF(AND(F2881&lt;&gt;[3]Pav.tvarkyklė!$B$12,F2881&lt;&gt;[3]Pav.tvarkyklė!$B$13),"GVTNT","X")</f>
        <v>GVTNT</v>
      </c>
      <c r="AK2881" s="39">
        <f t="shared" si="629"/>
        <v>0</v>
      </c>
      <c r="AL2881" s="41"/>
      <c r="AM2881" s="41"/>
      <c r="AN2881" s="41">
        <f t="shared" si="617"/>
        <v>1900</v>
      </c>
      <c r="AO2881" s="41"/>
      <c r="AP2881" s="41"/>
      <c r="AQ2881" s="41"/>
      <c r="AR2881" s="42"/>
      <c r="AS2881" s="42"/>
      <c r="AU2881" s="43">
        <f t="shared" si="618"/>
        <v>0</v>
      </c>
    </row>
    <row r="2882" spans="1:47" ht="15" customHeight="1" x14ac:dyDescent="0.25">
      <c r="A2882" s="11"/>
      <c r="B2882" s="19">
        <v>3051</v>
      </c>
      <c r="C2882" s="74"/>
      <c r="D2882" s="77"/>
      <c r="E2882" s="75"/>
      <c r="F2882" s="78"/>
      <c r="G2882" s="80"/>
      <c r="H2882" s="49"/>
      <c r="I2882" s="79"/>
      <c r="J2882" s="27"/>
      <c r="K2882" s="27"/>
      <c r="L2882" s="79"/>
      <c r="M2882" s="81"/>
      <c r="N2882" s="29">
        <v>0</v>
      </c>
      <c r="O2882" s="30" t="str">
        <f>IF(G2882&lt;=$N$2,"",IF(F2882=[3]Pav.tvarkyklė!$B$13,"",IF(ISBLANK(R2882),"X","")))</f>
        <v/>
      </c>
      <c r="P2882" s="91"/>
      <c r="Q2882" s="63"/>
      <c r="R2882" s="63"/>
      <c r="S2882" s="63"/>
      <c r="T2882" s="63"/>
      <c r="U2882" s="34" t="str">
        <f>IFERROR(INDEX('[3]5.Grup_T'!$G$4:$G$22,MATCH('6.Turtas'!E2882,'[3]5.Grup_T'!$E$4:$E$22,0)),"0")</f>
        <v>0</v>
      </c>
      <c r="V2882" s="35">
        <f t="shared" si="619"/>
        <v>0</v>
      </c>
      <c r="W2882" s="35">
        <f>IF(NOT(ISBLANK(H2882)),(12-DATEDIF(H2882,'[3]1.Pradzia'!$D$13,"m")),0)</f>
        <v>0</v>
      </c>
      <c r="X2882" s="35">
        <f t="shared" si="620"/>
        <v>0</v>
      </c>
      <c r="Y2882" s="35">
        <f t="shared" si="630"/>
        <v>0</v>
      </c>
      <c r="Z2882" s="35">
        <f t="shared" si="628"/>
        <v>0</v>
      </c>
      <c r="AA2882" s="36">
        <f t="shared" si="621"/>
        <v>0</v>
      </c>
      <c r="AB2882" s="36">
        <f t="shared" si="622"/>
        <v>0</v>
      </c>
      <c r="AC2882" s="37">
        <f t="shared" si="623"/>
        <v>0</v>
      </c>
      <c r="AD2882" s="35">
        <f>IF(OR(YEAR(G2882)&lt;2019,O2882="X"),0,IF(ISBLANK(H2882),DATEDIF(G2882,'[3]1.Pradzia'!$D$13,"M"),DATEDIF(G2882,H2882,"m")))</f>
        <v>0</v>
      </c>
      <c r="AE2882" s="37">
        <f>IF(E2882='[3]5.Grup_T'!$E$20,0,IF(AD2882&lt;&gt;0,M2882/V2882*MIN(12,AD2882),0))</f>
        <v>0</v>
      </c>
      <c r="AF2882" s="37">
        <f t="shared" si="624"/>
        <v>0</v>
      </c>
      <c r="AG2882" s="37">
        <f t="shared" si="625"/>
        <v>0</v>
      </c>
      <c r="AH2882" s="37">
        <f t="shared" si="626"/>
        <v>0</v>
      </c>
      <c r="AI2882" s="35" t="str">
        <f t="shared" si="627"/>
        <v>Nusidėvėjęs</v>
      </c>
      <c r="AJ2882" s="38" t="str">
        <f>IF(AND(F2882&lt;&gt;[3]Pav.tvarkyklė!$B$12,F2882&lt;&gt;[3]Pav.tvarkyklė!$B$13),"GVTNT","X")</f>
        <v>GVTNT</v>
      </c>
      <c r="AK2882" s="39">
        <f t="shared" si="629"/>
        <v>0</v>
      </c>
      <c r="AL2882" s="41"/>
      <c r="AM2882" s="41"/>
      <c r="AN2882" s="41">
        <f t="shared" si="617"/>
        <v>1900</v>
      </c>
      <c r="AO2882" s="41"/>
      <c r="AP2882" s="41"/>
      <c r="AQ2882" s="41"/>
      <c r="AR2882" s="42"/>
      <c r="AS2882" s="42"/>
      <c r="AU2882" s="43">
        <f t="shared" si="618"/>
        <v>0</v>
      </c>
    </row>
    <row r="2883" spans="1:47" ht="15" customHeight="1" x14ac:dyDescent="0.25">
      <c r="A2883" s="11"/>
      <c r="B2883" s="19">
        <v>3052</v>
      </c>
      <c r="C2883" s="74"/>
      <c r="D2883" s="77"/>
      <c r="E2883" s="78"/>
      <c r="F2883" s="78"/>
      <c r="G2883" s="80"/>
      <c r="H2883" s="49"/>
      <c r="I2883" s="79"/>
      <c r="J2883" s="27"/>
      <c r="K2883" s="27"/>
      <c r="L2883" s="79"/>
      <c r="M2883" s="81"/>
      <c r="N2883" s="29">
        <v>0</v>
      </c>
      <c r="O2883" s="30" t="str">
        <f>IF(G2883&lt;=$N$2,"",IF(F2883=[3]Pav.tvarkyklė!$B$13,"",IF(ISBLANK(R2883),"X","")))</f>
        <v/>
      </c>
      <c r="P2883" s="91"/>
      <c r="Q2883" s="63"/>
      <c r="R2883" s="63"/>
      <c r="S2883" s="63"/>
      <c r="T2883" s="63"/>
      <c r="U2883" s="34" t="str">
        <f>IFERROR(INDEX('[3]5.Grup_T'!$G$4:$G$22,MATCH('6.Turtas'!E2883,'[3]5.Grup_T'!$E$4:$E$22,0)),"0")</f>
        <v>0</v>
      </c>
      <c r="V2883" s="35">
        <f t="shared" si="619"/>
        <v>0</v>
      </c>
      <c r="W2883" s="35">
        <f>IF(NOT(ISBLANK(H2883)),(12-DATEDIF(H2883,'[3]1.Pradzia'!$D$13,"m")),0)</f>
        <v>0</v>
      </c>
      <c r="X2883" s="35">
        <f t="shared" si="620"/>
        <v>0</v>
      </c>
      <c r="Y2883" s="35">
        <f t="shared" si="630"/>
        <v>0</v>
      </c>
      <c r="Z2883" s="35">
        <f t="shared" si="628"/>
        <v>0</v>
      </c>
      <c r="AA2883" s="36">
        <f t="shared" si="621"/>
        <v>0</v>
      </c>
      <c r="AB2883" s="36">
        <f t="shared" si="622"/>
        <v>0</v>
      </c>
      <c r="AC2883" s="37">
        <f t="shared" si="623"/>
        <v>0</v>
      </c>
      <c r="AD2883" s="35">
        <f>IF(OR(YEAR(G2883)&lt;2019,O2883="X"),0,IF(ISBLANK(H2883),DATEDIF(G2883,'[3]1.Pradzia'!$D$13,"M"),DATEDIF(G2883,H2883,"m")))</f>
        <v>0</v>
      </c>
      <c r="AE2883" s="37">
        <f>IF(E2883='[3]5.Grup_T'!$E$20,0,IF(AD2883&lt;&gt;0,M2883/V2883*MIN(12,AD2883),0))</f>
        <v>0</v>
      </c>
      <c r="AF2883" s="37">
        <f t="shared" si="624"/>
        <v>0</v>
      </c>
      <c r="AG2883" s="37">
        <f t="shared" si="625"/>
        <v>0</v>
      </c>
      <c r="AH2883" s="37">
        <f t="shared" si="626"/>
        <v>0</v>
      </c>
      <c r="AI2883" s="35" t="str">
        <f t="shared" si="627"/>
        <v>Nusidėvėjęs</v>
      </c>
      <c r="AJ2883" s="38" t="str">
        <f>IF(AND(F2883&lt;&gt;[3]Pav.tvarkyklė!$B$12,F2883&lt;&gt;[3]Pav.tvarkyklė!$B$13),"GVTNT","X")</f>
        <v>GVTNT</v>
      </c>
      <c r="AK2883" s="39">
        <f t="shared" si="629"/>
        <v>0</v>
      </c>
      <c r="AL2883" s="41"/>
      <c r="AM2883" s="41"/>
      <c r="AN2883" s="41">
        <f t="shared" si="617"/>
        <v>1900</v>
      </c>
      <c r="AO2883" s="41"/>
      <c r="AP2883" s="41"/>
      <c r="AQ2883" s="41"/>
      <c r="AR2883" s="42"/>
      <c r="AS2883" s="42"/>
      <c r="AU2883" s="43">
        <f t="shared" si="618"/>
        <v>0</v>
      </c>
    </row>
    <row r="2884" spans="1:47" ht="15" customHeight="1" x14ac:dyDescent="0.25">
      <c r="A2884" s="11"/>
      <c r="B2884" s="19">
        <v>3053</v>
      </c>
      <c r="C2884" s="74"/>
      <c r="D2884" s="77"/>
      <c r="E2884" s="78"/>
      <c r="F2884" s="78"/>
      <c r="G2884" s="80"/>
      <c r="H2884" s="49"/>
      <c r="I2884" s="79"/>
      <c r="J2884" s="27"/>
      <c r="K2884" s="27"/>
      <c r="L2884" s="79"/>
      <c r="M2884" s="81"/>
      <c r="N2884" s="29">
        <v>0</v>
      </c>
      <c r="O2884" s="30" t="str">
        <f>IF(G2884&lt;=$N$2,"",IF(F2884=[3]Pav.tvarkyklė!$B$13,"",IF(ISBLANK(R2884),"X","")))</f>
        <v/>
      </c>
      <c r="P2884" s="91"/>
      <c r="Q2884" s="63"/>
      <c r="R2884" s="63"/>
      <c r="S2884" s="63"/>
      <c r="T2884" s="63"/>
      <c r="U2884" s="34" t="str">
        <f>IFERROR(INDEX('[3]5.Grup_T'!$G$4:$G$22,MATCH('6.Turtas'!E2884,'[3]5.Grup_T'!$E$4:$E$22,0)),"0")</f>
        <v>0</v>
      </c>
      <c r="V2884" s="35">
        <f t="shared" si="619"/>
        <v>0</v>
      </c>
      <c r="W2884" s="35">
        <f>IF(NOT(ISBLANK(H2884)),(12-DATEDIF(H2884,'[3]1.Pradzia'!$D$13,"m")),0)</f>
        <v>0</v>
      </c>
      <c r="X2884" s="35">
        <f t="shared" si="620"/>
        <v>0</v>
      </c>
      <c r="Y2884" s="35">
        <f t="shared" si="630"/>
        <v>0</v>
      </c>
      <c r="Z2884" s="35">
        <f t="shared" si="628"/>
        <v>0</v>
      </c>
      <c r="AA2884" s="36">
        <f t="shared" si="621"/>
        <v>0</v>
      </c>
      <c r="AB2884" s="36">
        <f t="shared" si="622"/>
        <v>0</v>
      </c>
      <c r="AC2884" s="37">
        <f t="shared" si="623"/>
        <v>0</v>
      </c>
      <c r="AD2884" s="35">
        <f>IF(OR(YEAR(G2884)&lt;2019,O2884="X"),0,IF(ISBLANK(H2884),DATEDIF(G2884,'[3]1.Pradzia'!$D$13,"M"),DATEDIF(G2884,H2884,"m")))</f>
        <v>0</v>
      </c>
      <c r="AE2884" s="37">
        <f>IF(E2884='[3]5.Grup_T'!$E$20,0,IF(AD2884&lt;&gt;0,M2884/V2884*MIN(12,AD2884),0))</f>
        <v>0</v>
      </c>
      <c r="AF2884" s="37">
        <f t="shared" si="624"/>
        <v>0</v>
      </c>
      <c r="AG2884" s="37">
        <f t="shared" si="625"/>
        <v>0</v>
      </c>
      <c r="AH2884" s="37">
        <f t="shared" si="626"/>
        <v>0</v>
      </c>
      <c r="AI2884" s="35" t="str">
        <f t="shared" si="627"/>
        <v>Nusidėvėjęs</v>
      </c>
      <c r="AJ2884" s="38" t="str">
        <f>IF(AND(F2884&lt;&gt;[3]Pav.tvarkyklė!$B$12,F2884&lt;&gt;[3]Pav.tvarkyklė!$B$13),"GVTNT","X")</f>
        <v>GVTNT</v>
      </c>
      <c r="AK2884" s="39">
        <f t="shared" si="629"/>
        <v>0</v>
      </c>
      <c r="AL2884" s="41"/>
      <c r="AM2884" s="41"/>
      <c r="AN2884" s="41">
        <f t="shared" si="617"/>
        <v>1900</v>
      </c>
      <c r="AO2884" s="41"/>
      <c r="AP2884" s="41"/>
      <c r="AQ2884" s="41"/>
      <c r="AR2884" s="42"/>
      <c r="AS2884" s="42"/>
      <c r="AU2884" s="43">
        <f t="shared" si="618"/>
        <v>0</v>
      </c>
    </row>
    <row r="2885" spans="1:47" ht="15" customHeight="1" x14ac:dyDescent="0.25">
      <c r="A2885" s="11"/>
      <c r="B2885" s="19">
        <v>3054</v>
      </c>
      <c r="C2885" s="74"/>
      <c r="D2885" s="77"/>
      <c r="E2885" s="78"/>
      <c r="F2885" s="78"/>
      <c r="G2885" s="80"/>
      <c r="H2885" s="49"/>
      <c r="I2885" s="79"/>
      <c r="J2885" s="27"/>
      <c r="K2885" s="27"/>
      <c r="L2885" s="79"/>
      <c r="M2885" s="81"/>
      <c r="N2885" s="29">
        <v>0</v>
      </c>
      <c r="O2885" s="30" t="str">
        <f>IF(G2885&lt;=$N$2,"",IF(F2885=[3]Pav.tvarkyklė!$B$13,"",IF(ISBLANK(R2885),"X","")))</f>
        <v/>
      </c>
      <c r="P2885" s="91"/>
      <c r="Q2885" s="63"/>
      <c r="R2885" s="63"/>
      <c r="S2885" s="63"/>
      <c r="T2885" s="63"/>
      <c r="U2885" s="34" t="str">
        <f>IFERROR(INDEX('[3]5.Grup_T'!$G$4:$G$22,MATCH('6.Turtas'!E2885,'[3]5.Grup_T'!$E$4:$E$22,0)),"0")</f>
        <v>0</v>
      </c>
      <c r="V2885" s="35">
        <f t="shared" si="619"/>
        <v>0</v>
      </c>
      <c r="W2885" s="35">
        <f>IF(NOT(ISBLANK(H2885)),(12-DATEDIF(H2885,'[3]1.Pradzia'!$D$13,"m")),0)</f>
        <v>0</v>
      </c>
      <c r="X2885" s="35">
        <f t="shared" si="620"/>
        <v>0</v>
      </c>
      <c r="Y2885" s="35">
        <f t="shared" si="630"/>
        <v>0</v>
      </c>
      <c r="Z2885" s="35">
        <f t="shared" si="628"/>
        <v>0</v>
      </c>
      <c r="AA2885" s="36">
        <f t="shared" si="621"/>
        <v>0</v>
      </c>
      <c r="AB2885" s="36">
        <f t="shared" si="622"/>
        <v>0</v>
      </c>
      <c r="AC2885" s="37">
        <f t="shared" si="623"/>
        <v>0</v>
      </c>
      <c r="AD2885" s="35">
        <f>IF(OR(YEAR(G2885)&lt;2019,O2885="X"),0,IF(ISBLANK(H2885),DATEDIF(G2885,'[3]1.Pradzia'!$D$13,"M"),DATEDIF(G2885,H2885,"m")))</f>
        <v>0</v>
      </c>
      <c r="AE2885" s="37">
        <f>IF(E2885='[3]5.Grup_T'!$E$20,0,IF(AD2885&lt;&gt;0,M2885/V2885*MIN(12,AD2885),0))</f>
        <v>0</v>
      </c>
      <c r="AF2885" s="37">
        <f t="shared" si="624"/>
        <v>0</v>
      </c>
      <c r="AG2885" s="37">
        <f t="shared" si="625"/>
        <v>0</v>
      </c>
      <c r="AH2885" s="37">
        <f t="shared" si="626"/>
        <v>0</v>
      </c>
      <c r="AI2885" s="35" t="str">
        <f t="shared" si="627"/>
        <v>Nusidėvėjęs</v>
      </c>
      <c r="AJ2885" s="38" t="str">
        <f>IF(AND(F2885&lt;&gt;[3]Pav.tvarkyklė!$B$12,F2885&lt;&gt;[3]Pav.tvarkyklė!$B$13),"GVTNT","X")</f>
        <v>GVTNT</v>
      </c>
      <c r="AK2885" s="39">
        <f t="shared" si="629"/>
        <v>0</v>
      </c>
      <c r="AL2885" s="41"/>
      <c r="AM2885" s="41"/>
      <c r="AN2885" s="41">
        <f t="shared" ref="AN2885:AN2948" si="631">YEAR(G2885)</f>
        <v>1900</v>
      </c>
      <c r="AO2885" s="41"/>
      <c r="AP2885" s="41"/>
      <c r="AQ2885" s="41"/>
      <c r="AR2885" s="42"/>
      <c r="AS2885" s="42"/>
      <c r="AU2885" s="43">
        <f t="shared" ref="AU2885:AU2948" si="632">AF2885-AT2885</f>
        <v>0</v>
      </c>
    </row>
    <row r="2886" spans="1:47" ht="15" customHeight="1" x14ac:dyDescent="0.25">
      <c r="A2886" s="11"/>
      <c r="B2886" s="19">
        <v>3055</v>
      </c>
      <c r="C2886" s="74"/>
      <c r="D2886" s="77"/>
      <c r="E2886" s="78"/>
      <c r="F2886" s="78"/>
      <c r="G2886" s="80"/>
      <c r="H2886" s="49"/>
      <c r="I2886" s="79"/>
      <c r="J2886" s="27"/>
      <c r="K2886" s="27"/>
      <c r="L2886" s="79"/>
      <c r="M2886" s="81"/>
      <c r="N2886" s="29">
        <v>0</v>
      </c>
      <c r="O2886" s="30" t="str">
        <f>IF(G2886&lt;=$N$2,"",IF(F2886=[3]Pav.tvarkyklė!$B$13,"",IF(ISBLANK(R2886),"X","")))</f>
        <v/>
      </c>
      <c r="P2886" s="91"/>
      <c r="Q2886" s="63"/>
      <c r="R2886" s="63"/>
      <c r="S2886" s="63"/>
      <c r="T2886" s="63"/>
      <c r="U2886" s="34" t="str">
        <f>IFERROR(INDEX('[3]5.Grup_T'!$G$4:$G$22,MATCH('6.Turtas'!E2886,'[3]5.Grup_T'!$E$4:$E$22,0)),"0")</f>
        <v>0</v>
      </c>
      <c r="V2886" s="35">
        <f t="shared" si="619"/>
        <v>0</v>
      </c>
      <c r="W2886" s="35">
        <f>IF(NOT(ISBLANK(H2886)),(12-DATEDIF(H2886,'[3]1.Pradzia'!$D$13,"m")),0)</f>
        <v>0</v>
      </c>
      <c r="X2886" s="35">
        <f t="shared" si="620"/>
        <v>0</v>
      </c>
      <c r="Y2886" s="35">
        <f t="shared" si="630"/>
        <v>0</v>
      </c>
      <c r="Z2886" s="35">
        <f t="shared" si="628"/>
        <v>0</v>
      </c>
      <c r="AA2886" s="36">
        <f t="shared" si="621"/>
        <v>0</v>
      </c>
      <c r="AB2886" s="36">
        <f t="shared" si="622"/>
        <v>0</v>
      </c>
      <c r="AC2886" s="37">
        <f t="shared" si="623"/>
        <v>0</v>
      </c>
      <c r="AD2886" s="35">
        <f>IF(OR(YEAR(G2886)&lt;2019,O2886="X"),0,IF(ISBLANK(H2886),DATEDIF(G2886,'[3]1.Pradzia'!$D$13,"M"),DATEDIF(G2886,H2886,"m")))</f>
        <v>0</v>
      </c>
      <c r="AE2886" s="37">
        <f>IF(E2886='[3]5.Grup_T'!$E$20,0,IF(AD2886&lt;&gt;0,M2886/V2886*MIN(12,AD2886),0))</f>
        <v>0</v>
      </c>
      <c r="AF2886" s="37">
        <f t="shared" si="624"/>
        <v>0</v>
      </c>
      <c r="AG2886" s="37">
        <f t="shared" si="625"/>
        <v>0</v>
      </c>
      <c r="AH2886" s="37">
        <f t="shared" si="626"/>
        <v>0</v>
      </c>
      <c r="AI2886" s="35" t="str">
        <f t="shared" si="627"/>
        <v>Nusidėvėjęs</v>
      </c>
      <c r="AJ2886" s="38" t="str">
        <f>IF(AND(F2886&lt;&gt;[3]Pav.tvarkyklė!$B$12,F2886&lt;&gt;[3]Pav.tvarkyklė!$B$13),"GVTNT","X")</f>
        <v>GVTNT</v>
      </c>
      <c r="AK2886" s="39">
        <f t="shared" si="629"/>
        <v>0</v>
      </c>
      <c r="AL2886" s="41"/>
      <c r="AM2886" s="41"/>
      <c r="AN2886" s="41">
        <f t="shared" si="631"/>
        <v>1900</v>
      </c>
      <c r="AO2886" s="41"/>
      <c r="AP2886" s="41"/>
      <c r="AQ2886" s="41"/>
      <c r="AR2886" s="42"/>
      <c r="AS2886" s="42"/>
      <c r="AU2886" s="43">
        <f t="shared" si="632"/>
        <v>0</v>
      </c>
    </row>
    <row r="2887" spans="1:47" ht="15" customHeight="1" x14ac:dyDescent="0.25">
      <c r="A2887" s="11"/>
      <c r="B2887" s="19">
        <v>3056</v>
      </c>
      <c r="C2887" s="74"/>
      <c r="D2887" s="77"/>
      <c r="E2887" s="78"/>
      <c r="F2887" s="78"/>
      <c r="G2887" s="80"/>
      <c r="H2887" s="49"/>
      <c r="I2887" s="79"/>
      <c r="J2887" s="27"/>
      <c r="K2887" s="27"/>
      <c r="L2887" s="79"/>
      <c r="M2887" s="81"/>
      <c r="N2887" s="29">
        <v>0</v>
      </c>
      <c r="O2887" s="30" t="str">
        <f>IF(G2887&lt;=$N$2,"",IF(F2887=[3]Pav.tvarkyklė!$B$13,"",IF(ISBLANK(R2887),"X","")))</f>
        <v/>
      </c>
      <c r="P2887" s="91"/>
      <c r="Q2887" s="63"/>
      <c r="R2887" s="63"/>
      <c r="S2887" s="63"/>
      <c r="T2887" s="63"/>
      <c r="U2887" s="34" t="str">
        <f>IFERROR(INDEX('[3]5.Grup_T'!$G$4:$G$22,MATCH('6.Turtas'!E2887,'[3]5.Grup_T'!$E$4:$E$22,0)),"0")</f>
        <v>0</v>
      </c>
      <c r="V2887" s="35">
        <f t="shared" si="619"/>
        <v>0</v>
      </c>
      <c r="W2887" s="35">
        <f>IF(NOT(ISBLANK(H2887)),(12-DATEDIF(H2887,'[3]1.Pradzia'!$D$13,"m")),0)</f>
        <v>0</v>
      </c>
      <c r="X2887" s="35">
        <f t="shared" si="620"/>
        <v>0</v>
      </c>
      <c r="Y2887" s="35">
        <f t="shared" si="630"/>
        <v>0</v>
      </c>
      <c r="Z2887" s="35">
        <f t="shared" si="628"/>
        <v>0</v>
      </c>
      <c r="AA2887" s="36">
        <f t="shared" si="621"/>
        <v>0</v>
      </c>
      <c r="AB2887" s="36">
        <f t="shared" si="622"/>
        <v>0</v>
      </c>
      <c r="AC2887" s="37">
        <f t="shared" si="623"/>
        <v>0</v>
      </c>
      <c r="AD2887" s="35">
        <f>IF(OR(YEAR(G2887)&lt;2019,O2887="X"),0,IF(ISBLANK(H2887),DATEDIF(G2887,'[3]1.Pradzia'!$D$13,"M"),DATEDIF(G2887,H2887,"m")))</f>
        <v>0</v>
      </c>
      <c r="AE2887" s="37">
        <f>IF(E2887='[3]5.Grup_T'!$E$20,0,IF(AD2887&lt;&gt;0,M2887/V2887*MIN(12,AD2887),0))</f>
        <v>0</v>
      </c>
      <c r="AF2887" s="37">
        <f t="shared" si="624"/>
        <v>0</v>
      </c>
      <c r="AG2887" s="37">
        <f t="shared" si="625"/>
        <v>0</v>
      </c>
      <c r="AH2887" s="37">
        <f t="shared" si="626"/>
        <v>0</v>
      </c>
      <c r="AI2887" s="35" t="str">
        <f t="shared" si="627"/>
        <v>Nusidėvėjęs</v>
      </c>
      <c r="AJ2887" s="38" t="str">
        <f>IF(AND(F2887&lt;&gt;[3]Pav.tvarkyklė!$B$12,F2887&lt;&gt;[3]Pav.tvarkyklė!$B$13),"GVTNT","X")</f>
        <v>GVTNT</v>
      </c>
      <c r="AK2887" s="39">
        <f t="shared" si="629"/>
        <v>0</v>
      </c>
      <c r="AL2887" s="41"/>
      <c r="AM2887" s="41"/>
      <c r="AN2887" s="41">
        <f t="shared" si="631"/>
        <v>1900</v>
      </c>
      <c r="AO2887" s="41"/>
      <c r="AP2887" s="41"/>
      <c r="AQ2887" s="41"/>
      <c r="AR2887" s="42"/>
      <c r="AS2887" s="42"/>
      <c r="AU2887" s="43">
        <f t="shared" si="632"/>
        <v>0</v>
      </c>
    </row>
    <row r="2888" spans="1:47" ht="15" customHeight="1" x14ac:dyDescent="0.25">
      <c r="A2888" s="11"/>
      <c r="B2888" s="19">
        <v>3057</v>
      </c>
      <c r="C2888" s="74"/>
      <c r="D2888" s="77"/>
      <c r="E2888" s="78"/>
      <c r="F2888" s="78"/>
      <c r="G2888" s="80"/>
      <c r="H2888" s="49"/>
      <c r="I2888" s="79"/>
      <c r="J2888" s="27"/>
      <c r="K2888" s="27"/>
      <c r="L2888" s="79"/>
      <c r="M2888" s="81"/>
      <c r="N2888" s="29">
        <v>0</v>
      </c>
      <c r="O2888" s="30" t="str">
        <f>IF(G2888&lt;=$N$2,"",IF(F2888=[3]Pav.tvarkyklė!$B$13,"",IF(ISBLANK(R2888),"X","")))</f>
        <v/>
      </c>
      <c r="P2888" s="91"/>
      <c r="Q2888" s="63"/>
      <c r="R2888" s="63"/>
      <c r="S2888" s="63"/>
      <c r="T2888" s="63"/>
      <c r="U2888" s="34" t="str">
        <f>IFERROR(INDEX('[3]5.Grup_T'!$G$4:$G$22,MATCH('6.Turtas'!E2888,'[3]5.Grup_T'!$E$4:$E$22,0)),"0")</f>
        <v>0</v>
      </c>
      <c r="V2888" s="35">
        <f t="shared" si="619"/>
        <v>0</v>
      </c>
      <c r="W2888" s="35">
        <f>IF(NOT(ISBLANK(H2888)),(12-DATEDIF(H2888,'[3]1.Pradzia'!$D$13,"m")),0)</f>
        <v>0</v>
      </c>
      <c r="X2888" s="35">
        <f t="shared" si="620"/>
        <v>0</v>
      </c>
      <c r="Y2888" s="35">
        <f t="shared" si="630"/>
        <v>0</v>
      </c>
      <c r="Z2888" s="35">
        <f t="shared" si="628"/>
        <v>0</v>
      </c>
      <c r="AA2888" s="36">
        <f t="shared" si="621"/>
        <v>0</v>
      </c>
      <c r="AB2888" s="36">
        <f t="shared" si="622"/>
        <v>0</v>
      </c>
      <c r="AC2888" s="37">
        <f t="shared" si="623"/>
        <v>0</v>
      </c>
      <c r="AD2888" s="35">
        <f>IF(OR(YEAR(G2888)&lt;2019,O2888="X"),0,IF(ISBLANK(H2888),DATEDIF(G2888,'[3]1.Pradzia'!$D$13,"M"),DATEDIF(G2888,H2888,"m")))</f>
        <v>0</v>
      </c>
      <c r="AE2888" s="37">
        <f>IF(E2888='[3]5.Grup_T'!$E$20,0,IF(AD2888&lt;&gt;0,M2888/V2888*MIN(12,AD2888),0))</f>
        <v>0</v>
      </c>
      <c r="AF2888" s="37">
        <f t="shared" si="624"/>
        <v>0</v>
      </c>
      <c r="AG2888" s="37">
        <f t="shared" si="625"/>
        <v>0</v>
      </c>
      <c r="AH2888" s="37">
        <f t="shared" si="626"/>
        <v>0</v>
      </c>
      <c r="AI2888" s="35" t="str">
        <f t="shared" si="627"/>
        <v>Nusidėvėjęs</v>
      </c>
      <c r="AJ2888" s="38" t="str">
        <f>IF(AND(F2888&lt;&gt;[3]Pav.tvarkyklė!$B$12,F2888&lt;&gt;[3]Pav.tvarkyklė!$B$13),"GVTNT","X")</f>
        <v>GVTNT</v>
      </c>
      <c r="AK2888" s="39">
        <f t="shared" si="629"/>
        <v>0</v>
      </c>
      <c r="AL2888" s="41"/>
      <c r="AM2888" s="41"/>
      <c r="AN2888" s="41">
        <f t="shared" si="631"/>
        <v>1900</v>
      </c>
      <c r="AO2888" s="41"/>
      <c r="AP2888" s="41"/>
      <c r="AQ2888" s="41"/>
      <c r="AR2888" s="42"/>
      <c r="AS2888" s="42"/>
      <c r="AU2888" s="43">
        <f t="shared" si="632"/>
        <v>0</v>
      </c>
    </row>
    <row r="2889" spans="1:47" ht="15" customHeight="1" x14ac:dyDescent="0.25">
      <c r="A2889" s="11"/>
      <c r="B2889" s="19">
        <v>3058</v>
      </c>
      <c r="C2889" s="74"/>
      <c r="D2889" s="77"/>
      <c r="E2889" s="78"/>
      <c r="F2889" s="78"/>
      <c r="G2889" s="80"/>
      <c r="H2889" s="49"/>
      <c r="I2889" s="79"/>
      <c r="J2889" s="27"/>
      <c r="K2889" s="27"/>
      <c r="L2889" s="79"/>
      <c r="M2889" s="81"/>
      <c r="N2889" s="29">
        <v>0</v>
      </c>
      <c r="O2889" s="30" t="str">
        <f>IF(G2889&lt;=$N$2,"",IF(F2889=[3]Pav.tvarkyklė!$B$13,"",IF(ISBLANK(R2889),"X","")))</f>
        <v/>
      </c>
      <c r="P2889" s="91"/>
      <c r="Q2889" s="63"/>
      <c r="R2889" s="63"/>
      <c r="S2889" s="63"/>
      <c r="T2889" s="63"/>
      <c r="U2889" s="34" t="str">
        <f>IFERROR(INDEX('[3]5.Grup_T'!$G$4:$G$22,MATCH('6.Turtas'!E2889,'[3]5.Grup_T'!$E$4:$E$22,0)),"0")</f>
        <v>0</v>
      </c>
      <c r="V2889" s="35">
        <f t="shared" si="619"/>
        <v>0</v>
      </c>
      <c r="W2889" s="35">
        <f>IF(NOT(ISBLANK(H2889)),(12-DATEDIF(H2889,'[3]1.Pradzia'!$D$13,"m")),0)</f>
        <v>0</v>
      </c>
      <c r="X2889" s="35">
        <f t="shared" si="620"/>
        <v>0</v>
      </c>
      <c r="Y2889" s="35">
        <f t="shared" si="630"/>
        <v>0</v>
      </c>
      <c r="Z2889" s="35">
        <f t="shared" si="628"/>
        <v>0</v>
      </c>
      <c r="AA2889" s="36">
        <f t="shared" si="621"/>
        <v>0</v>
      </c>
      <c r="AB2889" s="36">
        <f t="shared" si="622"/>
        <v>0</v>
      </c>
      <c r="AC2889" s="37">
        <f t="shared" si="623"/>
        <v>0</v>
      </c>
      <c r="AD2889" s="35">
        <f>IF(OR(YEAR(G2889)&lt;2019,O2889="X"),0,IF(ISBLANK(H2889),DATEDIF(G2889,'[3]1.Pradzia'!$D$13,"M"),DATEDIF(G2889,H2889,"m")))</f>
        <v>0</v>
      </c>
      <c r="AE2889" s="37">
        <f>IF(E2889='[3]5.Grup_T'!$E$20,0,IF(AD2889&lt;&gt;0,M2889/V2889*MIN(12,AD2889),0))</f>
        <v>0</v>
      </c>
      <c r="AF2889" s="37">
        <f t="shared" si="624"/>
        <v>0</v>
      </c>
      <c r="AG2889" s="37">
        <f t="shared" si="625"/>
        <v>0</v>
      </c>
      <c r="AH2889" s="37">
        <f t="shared" si="626"/>
        <v>0</v>
      </c>
      <c r="AI2889" s="35" t="str">
        <f t="shared" si="627"/>
        <v>Nusidėvėjęs</v>
      </c>
      <c r="AJ2889" s="38" t="str">
        <f>IF(AND(F2889&lt;&gt;[3]Pav.tvarkyklė!$B$12,F2889&lt;&gt;[3]Pav.tvarkyklė!$B$13),"GVTNT","X")</f>
        <v>GVTNT</v>
      </c>
      <c r="AK2889" s="39">
        <f t="shared" si="629"/>
        <v>0</v>
      </c>
      <c r="AL2889" s="41"/>
      <c r="AM2889" s="41"/>
      <c r="AN2889" s="41">
        <f t="shared" si="631"/>
        <v>1900</v>
      </c>
      <c r="AO2889" s="41"/>
      <c r="AP2889" s="41"/>
      <c r="AQ2889" s="41"/>
      <c r="AR2889" s="42"/>
      <c r="AS2889" s="42"/>
      <c r="AU2889" s="43">
        <f t="shared" si="632"/>
        <v>0</v>
      </c>
    </row>
    <row r="2890" spans="1:47" ht="15" customHeight="1" x14ac:dyDescent="0.25">
      <c r="A2890" s="11"/>
      <c r="B2890" s="19">
        <v>3059</v>
      </c>
      <c r="C2890" s="74"/>
      <c r="D2890" s="77"/>
      <c r="E2890" s="78"/>
      <c r="F2890" s="78"/>
      <c r="G2890" s="80"/>
      <c r="H2890" s="49"/>
      <c r="I2890" s="79"/>
      <c r="J2890" s="27"/>
      <c r="K2890" s="27"/>
      <c r="L2890" s="79"/>
      <c r="M2890" s="81"/>
      <c r="N2890" s="29">
        <v>0</v>
      </c>
      <c r="O2890" s="30" t="str">
        <f>IF(G2890&lt;=$N$2,"",IF(F2890=[3]Pav.tvarkyklė!$B$13,"",IF(ISBLANK(R2890),"X","")))</f>
        <v/>
      </c>
      <c r="P2890" s="91"/>
      <c r="Q2890" s="63"/>
      <c r="R2890" s="63"/>
      <c r="S2890" s="63"/>
      <c r="T2890" s="63"/>
      <c r="U2890" s="34" t="str">
        <f>IFERROR(INDEX('[3]5.Grup_T'!$G$4:$G$22,MATCH('6.Turtas'!E2890,'[3]5.Grup_T'!$E$4:$E$22,0)),"0")</f>
        <v>0</v>
      </c>
      <c r="V2890" s="35">
        <f t="shared" si="619"/>
        <v>0</v>
      </c>
      <c r="W2890" s="35">
        <f>IF(NOT(ISBLANK(H2890)),(12-DATEDIF(H2890,'[3]1.Pradzia'!$D$13,"m")),0)</f>
        <v>0</v>
      </c>
      <c r="X2890" s="35">
        <f t="shared" si="620"/>
        <v>0</v>
      </c>
      <c r="Y2890" s="35">
        <f t="shared" si="630"/>
        <v>0</v>
      </c>
      <c r="Z2890" s="35">
        <f t="shared" si="628"/>
        <v>0</v>
      </c>
      <c r="AA2890" s="36">
        <f t="shared" si="621"/>
        <v>0</v>
      </c>
      <c r="AB2890" s="36">
        <f t="shared" si="622"/>
        <v>0</v>
      </c>
      <c r="AC2890" s="37">
        <f t="shared" si="623"/>
        <v>0</v>
      </c>
      <c r="AD2890" s="35">
        <f>IF(OR(YEAR(G2890)&lt;2019,O2890="X"),0,IF(ISBLANK(H2890),DATEDIF(G2890,'[3]1.Pradzia'!$D$13,"M"),DATEDIF(G2890,H2890,"m")))</f>
        <v>0</v>
      </c>
      <c r="AE2890" s="37">
        <f>IF(E2890='[3]5.Grup_T'!$E$20,0,IF(AD2890&lt;&gt;0,M2890/V2890*MIN(12,AD2890),0))</f>
        <v>0</v>
      </c>
      <c r="AF2890" s="37">
        <f t="shared" si="624"/>
        <v>0</v>
      </c>
      <c r="AG2890" s="37">
        <f t="shared" si="625"/>
        <v>0</v>
      </c>
      <c r="AH2890" s="37">
        <f t="shared" si="626"/>
        <v>0</v>
      </c>
      <c r="AI2890" s="35" t="str">
        <f t="shared" si="627"/>
        <v>Nusidėvėjęs</v>
      </c>
      <c r="AJ2890" s="38" t="str">
        <f>IF(AND(F2890&lt;&gt;[3]Pav.tvarkyklė!$B$12,F2890&lt;&gt;[3]Pav.tvarkyklė!$B$13),"GVTNT","X")</f>
        <v>GVTNT</v>
      </c>
      <c r="AK2890" s="39">
        <f t="shared" si="629"/>
        <v>0</v>
      </c>
      <c r="AL2890" s="41"/>
      <c r="AM2890" s="41"/>
      <c r="AN2890" s="41">
        <f t="shared" si="631"/>
        <v>1900</v>
      </c>
      <c r="AO2890" s="41"/>
      <c r="AP2890" s="41"/>
      <c r="AQ2890" s="41"/>
      <c r="AR2890" s="42"/>
      <c r="AS2890" s="42"/>
      <c r="AU2890" s="43">
        <f t="shared" si="632"/>
        <v>0</v>
      </c>
    </row>
    <row r="2891" spans="1:47" ht="15" customHeight="1" x14ac:dyDescent="0.25">
      <c r="A2891" s="11"/>
      <c r="B2891" s="19">
        <v>3060</v>
      </c>
      <c r="C2891" s="74"/>
      <c r="D2891" s="77"/>
      <c r="E2891" s="78"/>
      <c r="F2891" s="78"/>
      <c r="G2891" s="80"/>
      <c r="H2891" s="49"/>
      <c r="I2891" s="79"/>
      <c r="J2891" s="27"/>
      <c r="K2891" s="27"/>
      <c r="L2891" s="79"/>
      <c r="M2891" s="81"/>
      <c r="N2891" s="29">
        <v>0</v>
      </c>
      <c r="O2891" s="30" t="str">
        <f>IF(G2891&lt;=$N$2,"",IF(F2891=[3]Pav.tvarkyklė!$B$13,"",IF(ISBLANK(R2891),"X","")))</f>
        <v/>
      </c>
      <c r="P2891" s="91"/>
      <c r="Q2891" s="63"/>
      <c r="R2891" s="63"/>
      <c r="S2891" s="63"/>
      <c r="T2891" s="63"/>
      <c r="U2891" s="34" t="str">
        <f>IFERROR(INDEX('[3]5.Grup_T'!$G$4:$G$22,MATCH('6.Turtas'!E2891,'[3]5.Grup_T'!$E$4:$E$22,0)),"0")</f>
        <v>0</v>
      </c>
      <c r="V2891" s="35">
        <f t="shared" si="619"/>
        <v>0</v>
      </c>
      <c r="W2891" s="35">
        <f>IF(NOT(ISBLANK(H2891)),(12-DATEDIF(H2891,'[3]1.Pradzia'!$D$13,"m")),0)</f>
        <v>0</v>
      </c>
      <c r="X2891" s="35">
        <f t="shared" si="620"/>
        <v>0</v>
      </c>
      <c r="Y2891" s="35">
        <f t="shared" si="630"/>
        <v>0</v>
      </c>
      <c r="Z2891" s="35">
        <f t="shared" si="628"/>
        <v>0</v>
      </c>
      <c r="AA2891" s="36">
        <f t="shared" si="621"/>
        <v>0</v>
      </c>
      <c r="AB2891" s="36">
        <f t="shared" si="622"/>
        <v>0</v>
      </c>
      <c r="AC2891" s="37">
        <f t="shared" si="623"/>
        <v>0</v>
      </c>
      <c r="AD2891" s="35">
        <f>IF(OR(YEAR(G2891)&lt;2019,O2891="X"),0,IF(ISBLANK(H2891),DATEDIF(G2891,'[3]1.Pradzia'!$D$13,"M"),DATEDIF(G2891,H2891,"m")))</f>
        <v>0</v>
      </c>
      <c r="AE2891" s="37">
        <f>IF(E2891='[3]5.Grup_T'!$E$20,0,IF(AD2891&lt;&gt;0,M2891/V2891*MIN(12,AD2891),0))</f>
        <v>0</v>
      </c>
      <c r="AF2891" s="37">
        <f t="shared" si="624"/>
        <v>0</v>
      </c>
      <c r="AG2891" s="37">
        <f t="shared" si="625"/>
        <v>0</v>
      </c>
      <c r="AH2891" s="37">
        <f t="shared" si="626"/>
        <v>0</v>
      </c>
      <c r="AI2891" s="35" t="str">
        <f t="shared" si="627"/>
        <v>Nusidėvėjęs</v>
      </c>
      <c r="AJ2891" s="38" t="str">
        <f>IF(AND(F2891&lt;&gt;[3]Pav.tvarkyklė!$B$12,F2891&lt;&gt;[3]Pav.tvarkyklė!$B$13),"GVTNT","X")</f>
        <v>GVTNT</v>
      </c>
      <c r="AK2891" s="39">
        <f t="shared" si="629"/>
        <v>0</v>
      </c>
      <c r="AL2891" s="41"/>
      <c r="AM2891" s="41"/>
      <c r="AN2891" s="41">
        <f t="shared" si="631"/>
        <v>1900</v>
      </c>
      <c r="AO2891" s="41"/>
      <c r="AP2891" s="41"/>
      <c r="AQ2891" s="41"/>
      <c r="AR2891" s="42"/>
      <c r="AS2891" s="42"/>
      <c r="AU2891" s="43">
        <f t="shared" si="632"/>
        <v>0</v>
      </c>
    </row>
    <row r="2892" spans="1:47" ht="15" customHeight="1" x14ac:dyDescent="0.25">
      <c r="A2892" s="11"/>
      <c r="B2892" s="19">
        <v>3061</v>
      </c>
      <c r="C2892" s="74"/>
      <c r="D2892" s="77"/>
      <c r="E2892" s="78"/>
      <c r="F2892" s="78"/>
      <c r="G2892" s="80"/>
      <c r="H2892" s="49"/>
      <c r="I2892" s="79"/>
      <c r="J2892" s="27"/>
      <c r="K2892" s="27"/>
      <c r="L2892" s="79"/>
      <c r="M2892" s="81"/>
      <c r="N2892" s="29">
        <v>0</v>
      </c>
      <c r="O2892" s="30" t="str">
        <f>IF(G2892&lt;=$N$2,"",IF(F2892=[3]Pav.tvarkyklė!$B$13,"",IF(ISBLANK(R2892),"X","")))</f>
        <v/>
      </c>
      <c r="P2892" s="91"/>
      <c r="Q2892" s="63"/>
      <c r="R2892" s="63"/>
      <c r="S2892" s="63"/>
      <c r="T2892" s="63"/>
      <c r="U2892" s="34" t="str">
        <f>IFERROR(INDEX('[3]5.Grup_T'!$G$4:$G$22,MATCH('6.Turtas'!E2892,'[3]5.Grup_T'!$E$4:$E$22,0)),"0")</f>
        <v>0</v>
      </c>
      <c r="V2892" s="35">
        <f t="shared" si="619"/>
        <v>0</v>
      </c>
      <c r="W2892" s="35">
        <f>IF(NOT(ISBLANK(H2892)),(12-DATEDIF(H2892,'[3]1.Pradzia'!$D$13,"m")),0)</f>
        <v>0</v>
      </c>
      <c r="X2892" s="35">
        <f t="shared" si="620"/>
        <v>0</v>
      </c>
      <c r="Y2892" s="35">
        <f t="shared" si="630"/>
        <v>0</v>
      </c>
      <c r="Z2892" s="35">
        <f t="shared" si="628"/>
        <v>0</v>
      </c>
      <c r="AA2892" s="36">
        <f t="shared" si="621"/>
        <v>0</v>
      </c>
      <c r="AB2892" s="36">
        <f t="shared" si="622"/>
        <v>0</v>
      </c>
      <c r="AC2892" s="37">
        <f t="shared" si="623"/>
        <v>0</v>
      </c>
      <c r="AD2892" s="35">
        <f>IF(OR(YEAR(G2892)&lt;2019,O2892="X"),0,IF(ISBLANK(H2892),DATEDIF(G2892,'[3]1.Pradzia'!$D$13,"M"),DATEDIF(G2892,H2892,"m")))</f>
        <v>0</v>
      </c>
      <c r="AE2892" s="37">
        <f>IF(E2892='[3]5.Grup_T'!$E$20,0,IF(AD2892&lt;&gt;0,M2892/V2892*MIN(12,AD2892),0))</f>
        <v>0</v>
      </c>
      <c r="AF2892" s="37">
        <f t="shared" si="624"/>
        <v>0</v>
      </c>
      <c r="AG2892" s="37">
        <f t="shared" si="625"/>
        <v>0</v>
      </c>
      <c r="AH2892" s="37">
        <f t="shared" si="626"/>
        <v>0</v>
      </c>
      <c r="AI2892" s="35" t="str">
        <f t="shared" si="627"/>
        <v>Nusidėvėjęs</v>
      </c>
      <c r="AJ2892" s="38" t="str">
        <f>IF(AND(F2892&lt;&gt;[3]Pav.tvarkyklė!$B$12,F2892&lt;&gt;[3]Pav.tvarkyklė!$B$13),"GVTNT","X")</f>
        <v>GVTNT</v>
      </c>
      <c r="AK2892" s="39">
        <f t="shared" si="629"/>
        <v>0</v>
      </c>
      <c r="AL2892" s="41"/>
      <c r="AM2892" s="41"/>
      <c r="AN2892" s="41">
        <f t="shared" si="631"/>
        <v>1900</v>
      </c>
      <c r="AO2892" s="41"/>
      <c r="AP2892" s="41"/>
      <c r="AQ2892" s="41"/>
      <c r="AR2892" s="42"/>
      <c r="AS2892" s="42"/>
      <c r="AU2892" s="43">
        <f t="shared" si="632"/>
        <v>0</v>
      </c>
    </row>
    <row r="2893" spans="1:47" ht="15" customHeight="1" x14ac:dyDescent="0.25">
      <c r="A2893" s="11"/>
      <c r="B2893" s="19">
        <v>3062</v>
      </c>
      <c r="C2893" s="74"/>
      <c r="D2893" s="77"/>
      <c r="E2893" s="78"/>
      <c r="F2893" s="78"/>
      <c r="G2893" s="80"/>
      <c r="H2893" s="49"/>
      <c r="I2893" s="79"/>
      <c r="J2893" s="27"/>
      <c r="K2893" s="27"/>
      <c r="L2893" s="79"/>
      <c r="M2893" s="81"/>
      <c r="N2893" s="29">
        <v>0</v>
      </c>
      <c r="O2893" s="30" t="str">
        <f>IF(G2893&lt;=$N$2,"",IF(F2893=[3]Pav.tvarkyklė!$B$13,"",IF(ISBLANK(R2893),"X","")))</f>
        <v/>
      </c>
      <c r="P2893" s="91"/>
      <c r="Q2893" s="63"/>
      <c r="R2893" s="63"/>
      <c r="S2893" s="63"/>
      <c r="T2893" s="63"/>
      <c r="U2893" s="34" t="str">
        <f>IFERROR(INDEX('[3]5.Grup_T'!$G$4:$G$22,MATCH('6.Turtas'!E2893,'[3]5.Grup_T'!$E$4:$E$22,0)),"0")</f>
        <v>0</v>
      </c>
      <c r="V2893" s="35">
        <f t="shared" si="619"/>
        <v>0</v>
      </c>
      <c r="W2893" s="35">
        <f>IF(NOT(ISBLANK(H2893)),(12-DATEDIF(H2893,'[3]1.Pradzia'!$D$13,"m")),0)</f>
        <v>0</v>
      </c>
      <c r="X2893" s="35">
        <f t="shared" si="620"/>
        <v>0</v>
      </c>
      <c r="Y2893" s="35">
        <f t="shared" si="630"/>
        <v>0</v>
      </c>
      <c r="Z2893" s="35">
        <f t="shared" si="628"/>
        <v>0</v>
      </c>
      <c r="AA2893" s="36">
        <f t="shared" si="621"/>
        <v>0</v>
      </c>
      <c r="AB2893" s="36">
        <f t="shared" si="622"/>
        <v>0</v>
      </c>
      <c r="AC2893" s="37">
        <f t="shared" si="623"/>
        <v>0</v>
      </c>
      <c r="AD2893" s="35">
        <f>IF(OR(YEAR(G2893)&lt;2019,O2893="X"),0,IF(ISBLANK(H2893),DATEDIF(G2893,'[3]1.Pradzia'!$D$13,"M"),DATEDIF(G2893,H2893,"m")))</f>
        <v>0</v>
      </c>
      <c r="AE2893" s="37">
        <f>IF(E2893='[3]5.Grup_T'!$E$20,0,IF(AD2893&lt;&gt;0,M2893/V2893*MIN(12,AD2893),0))</f>
        <v>0</v>
      </c>
      <c r="AF2893" s="37">
        <f t="shared" si="624"/>
        <v>0</v>
      </c>
      <c r="AG2893" s="37">
        <f t="shared" si="625"/>
        <v>0</v>
      </c>
      <c r="AH2893" s="37">
        <f t="shared" si="626"/>
        <v>0</v>
      </c>
      <c r="AI2893" s="35" t="str">
        <f t="shared" si="627"/>
        <v>Nusidėvėjęs</v>
      </c>
      <c r="AJ2893" s="38" t="str">
        <f>IF(AND(F2893&lt;&gt;[3]Pav.tvarkyklė!$B$12,F2893&lt;&gt;[3]Pav.tvarkyklė!$B$13),"GVTNT","X")</f>
        <v>GVTNT</v>
      </c>
      <c r="AK2893" s="39">
        <f t="shared" si="629"/>
        <v>0</v>
      </c>
      <c r="AL2893" s="41"/>
      <c r="AM2893" s="41"/>
      <c r="AN2893" s="41">
        <f t="shared" si="631"/>
        <v>1900</v>
      </c>
      <c r="AO2893" s="41"/>
      <c r="AP2893" s="41"/>
      <c r="AQ2893" s="41"/>
      <c r="AR2893" s="42"/>
      <c r="AS2893" s="42"/>
      <c r="AU2893" s="43">
        <f t="shared" si="632"/>
        <v>0</v>
      </c>
    </row>
    <row r="2894" spans="1:47" ht="15" customHeight="1" x14ac:dyDescent="0.25">
      <c r="A2894" s="11"/>
      <c r="B2894" s="19">
        <v>3063</v>
      </c>
      <c r="C2894" s="74"/>
      <c r="D2894" s="77"/>
      <c r="E2894" s="78"/>
      <c r="F2894" s="78"/>
      <c r="G2894" s="80"/>
      <c r="H2894" s="49"/>
      <c r="I2894" s="79"/>
      <c r="J2894" s="27"/>
      <c r="K2894" s="27"/>
      <c r="L2894" s="79"/>
      <c r="M2894" s="81"/>
      <c r="N2894" s="29">
        <v>0</v>
      </c>
      <c r="O2894" s="30" t="str">
        <f>IF(G2894&lt;=$N$2,"",IF(F2894=[3]Pav.tvarkyklė!$B$13,"",IF(ISBLANK(R2894),"X","")))</f>
        <v/>
      </c>
      <c r="P2894" s="91"/>
      <c r="Q2894" s="63"/>
      <c r="R2894" s="63"/>
      <c r="S2894" s="63"/>
      <c r="T2894" s="63"/>
      <c r="U2894" s="34" t="str">
        <f>IFERROR(INDEX('[3]5.Grup_T'!$G$4:$G$22,MATCH('6.Turtas'!E2894,'[3]5.Grup_T'!$E$4:$E$22,0)),"0")</f>
        <v>0</v>
      </c>
      <c r="V2894" s="35">
        <f t="shared" si="619"/>
        <v>0</v>
      </c>
      <c r="W2894" s="35">
        <f>IF(NOT(ISBLANK(H2894)),(12-DATEDIF(H2894,'[3]1.Pradzia'!$D$13,"m")),0)</f>
        <v>0</v>
      </c>
      <c r="X2894" s="35">
        <f t="shared" si="620"/>
        <v>0</v>
      </c>
      <c r="Y2894" s="35">
        <f t="shared" si="630"/>
        <v>0</v>
      </c>
      <c r="Z2894" s="35">
        <f t="shared" si="628"/>
        <v>0</v>
      </c>
      <c r="AA2894" s="36">
        <f t="shared" si="621"/>
        <v>0</v>
      </c>
      <c r="AB2894" s="36">
        <f t="shared" si="622"/>
        <v>0</v>
      </c>
      <c r="AC2894" s="37">
        <f t="shared" si="623"/>
        <v>0</v>
      </c>
      <c r="AD2894" s="35">
        <f>IF(OR(YEAR(G2894)&lt;2019,O2894="X"),0,IF(ISBLANK(H2894),DATEDIF(G2894,'[3]1.Pradzia'!$D$13,"M"),DATEDIF(G2894,H2894,"m")))</f>
        <v>0</v>
      </c>
      <c r="AE2894" s="37">
        <f>IF(E2894='[3]5.Grup_T'!$E$20,0,IF(AD2894&lt;&gt;0,M2894/V2894*MIN(12,AD2894),0))</f>
        <v>0</v>
      </c>
      <c r="AF2894" s="37">
        <f t="shared" si="624"/>
        <v>0</v>
      </c>
      <c r="AG2894" s="37">
        <f t="shared" si="625"/>
        <v>0</v>
      </c>
      <c r="AH2894" s="37">
        <f t="shared" si="626"/>
        <v>0</v>
      </c>
      <c r="AI2894" s="35" t="str">
        <f t="shared" si="627"/>
        <v>Nusidėvėjęs</v>
      </c>
      <c r="AJ2894" s="38" t="str">
        <f>IF(AND(F2894&lt;&gt;[3]Pav.tvarkyklė!$B$12,F2894&lt;&gt;[3]Pav.tvarkyklė!$B$13),"GVTNT","X")</f>
        <v>GVTNT</v>
      </c>
      <c r="AK2894" s="39">
        <f t="shared" si="629"/>
        <v>0</v>
      </c>
      <c r="AL2894" s="41"/>
      <c r="AM2894" s="41"/>
      <c r="AN2894" s="41">
        <f t="shared" si="631"/>
        <v>1900</v>
      </c>
      <c r="AO2894" s="41"/>
      <c r="AP2894" s="41"/>
      <c r="AQ2894" s="41"/>
      <c r="AR2894" s="42"/>
      <c r="AS2894" s="42"/>
      <c r="AU2894" s="43">
        <f t="shared" si="632"/>
        <v>0</v>
      </c>
    </row>
    <row r="2895" spans="1:47" ht="15" customHeight="1" x14ac:dyDescent="0.25">
      <c r="A2895" s="11"/>
      <c r="B2895" s="19">
        <v>3064</v>
      </c>
      <c r="C2895" s="74"/>
      <c r="D2895" s="77"/>
      <c r="E2895" s="75"/>
      <c r="F2895" s="78"/>
      <c r="G2895" s="80"/>
      <c r="H2895" s="49"/>
      <c r="I2895" s="79"/>
      <c r="J2895" s="27"/>
      <c r="K2895" s="27"/>
      <c r="L2895" s="79"/>
      <c r="M2895" s="81"/>
      <c r="N2895" s="29">
        <v>0</v>
      </c>
      <c r="O2895" s="30" t="str">
        <f>IF(G2895&lt;=$N$2,"",IF(F2895=[3]Pav.tvarkyklė!$B$13,"",IF(ISBLANK(R2895),"X","")))</f>
        <v/>
      </c>
      <c r="P2895" s="91"/>
      <c r="Q2895" s="63"/>
      <c r="R2895" s="63"/>
      <c r="S2895" s="63"/>
      <c r="T2895" s="63"/>
      <c r="U2895" s="34" t="str">
        <f>IFERROR(INDEX('[3]5.Grup_T'!$G$4:$G$22,MATCH('6.Turtas'!E2895,'[3]5.Grup_T'!$E$4:$E$22,0)),"0")</f>
        <v>0</v>
      </c>
      <c r="V2895" s="35">
        <f t="shared" si="619"/>
        <v>0</v>
      </c>
      <c r="W2895" s="35">
        <f>IF(NOT(ISBLANK(H2895)),(12-DATEDIF(H2895,'[3]1.Pradzia'!$D$13,"m")),0)</f>
        <v>0</v>
      </c>
      <c r="X2895" s="35">
        <f t="shared" si="620"/>
        <v>0</v>
      </c>
      <c r="Y2895" s="35">
        <f t="shared" si="630"/>
        <v>0</v>
      </c>
      <c r="Z2895" s="35">
        <f t="shared" si="628"/>
        <v>0</v>
      </c>
      <c r="AA2895" s="36">
        <f t="shared" si="621"/>
        <v>0</v>
      </c>
      <c r="AB2895" s="36">
        <f t="shared" si="622"/>
        <v>0</v>
      </c>
      <c r="AC2895" s="37">
        <f t="shared" si="623"/>
        <v>0</v>
      </c>
      <c r="AD2895" s="35">
        <f>IF(OR(YEAR(G2895)&lt;2019,O2895="X"),0,IF(ISBLANK(H2895),DATEDIF(G2895,'[3]1.Pradzia'!$D$13,"M"),DATEDIF(G2895,H2895,"m")))</f>
        <v>0</v>
      </c>
      <c r="AE2895" s="37">
        <f>IF(E2895='[3]5.Grup_T'!$E$20,0,IF(AD2895&lt;&gt;0,M2895/V2895*MIN(12,AD2895),0))</f>
        <v>0</v>
      </c>
      <c r="AF2895" s="37">
        <f t="shared" si="624"/>
        <v>0</v>
      </c>
      <c r="AG2895" s="37">
        <f t="shared" si="625"/>
        <v>0</v>
      </c>
      <c r="AH2895" s="37">
        <f t="shared" si="626"/>
        <v>0</v>
      </c>
      <c r="AI2895" s="35" t="str">
        <f t="shared" si="627"/>
        <v>Nusidėvėjęs</v>
      </c>
      <c r="AJ2895" s="38" t="str">
        <f>IF(AND(F2895&lt;&gt;[3]Pav.tvarkyklė!$B$12,F2895&lt;&gt;[3]Pav.tvarkyklė!$B$13),"GVTNT","X")</f>
        <v>GVTNT</v>
      </c>
      <c r="AK2895" s="39">
        <f t="shared" si="629"/>
        <v>0</v>
      </c>
      <c r="AL2895" s="41"/>
      <c r="AM2895" s="41"/>
      <c r="AN2895" s="41">
        <f t="shared" si="631"/>
        <v>1900</v>
      </c>
      <c r="AO2895" s="41"/>
      <c r="AP2895" s="41"/>
      <c r="AQ2895" s="41"/>
      <c r="AR2895" s="42"/>
      <c r="AS2895" s="42"/>
      <c r="AU2895" s="43">
        <f t="shared" si="632"/>
        <v>0</v>
      </c>
    </row>
    <row r="2896" spans="1:47" ht="15" customHeight="1" x14ac:dyDescent="0.25">
      <c r="A2896" s="11"/>
      <c r="B2896" s="19">
        <v>3065</v>
      </c>
      <c r="C2896" s="74"/>
      <c r="D2896" s="77"/>
      <c r="E2896" s="78"/>
      <c r="F2896" s="78"/>
      <c r="G2896" s="80"/>
      <c r="H2896" s="49"/>
      <c r="I2896" s="79"/>
      <c r="J2896" s="27"/>
      <c r="K2896" s="27"/>
      <c r="L2896" s="79"/>
      <c r="M2896" s="81"/>
      <c r="N2896" s="29">
        <v>0</v>
      </c>
      <c r="O2896" s="30" t="str">
        <f>IF(G2896&lt;=$N$2,"",IF(F2896=[3]Pav.tvarkyklė!$B$13,"",IF(ISBLANK(R2896),"X","")))</f>
        <v/>
      </c>
      <c r="P2896" s="91"/>
      <c r="Q2896" s="63"/>
      <c r="R2896" s="63"/>
      <c r="S2896" s="63"/>
      <c r="T2896" s="63"/>
      <c r="U2896" s="34" t="str">
        <f>IFERROR(INDEX('[3]5.Grup_T'!$G$4:$G$22,MATCH('6.Turtas'!E2896,'[3]5.Grup_T'!$E$4:$E$22,0)),"0")</f>
        <v>0</v>
      </c>
      <c r="V2896" s="35">
        <f t="shared" si="619"/>
        <v>0</v>
      </c>
      <c r="W2896" s="35">
        <f>IF(NOT(ISBLANK(H2896)),(12-DATEDIF(H2896,'[3]1.Pradzia'!$D$13,"m")),0)</f>
        <v>0</v>
      </c>
      <c r="X2896" s="35">
        <f t="shared" si="620"/>
        <v>0</v>
      </c>
      <c r="Y2896" s="35">
        <f t="shared" si="630"/>
        <v>0</v>
      </c>
      <c r="Z2896" s="35">
        <f t="shared" si="628"/>
        <v>0</v>
      </c>
      <c r="AA2896" s="36">
        <f t="shared" si="621"/>
        <v>0</v>
      </c>
      <c r="AB2896" s="36">
        <f t="shared" si="622"/>
        <v>0</v>
      </c>
      <c r="AC2896" s="37">
        <f t="shared" si="623"/>
        <v>0</v>
      </c>
      <c r="AD2896" s="35">
        <f>IF(OR(YEAR(G2896)&lt;2019,O2896="X"),0,IF(ISBLANK(H2896),DATEDIF(G2896,'[3]1.Pradzia'!$D$13,"M"),DATEDIF(G2896,H2896,"m")))</f>
        <v>0</v>
      </c>
      <c r="AE2896" s="37">
        <f>IF(E2896='[3]5.Grup_T'!$E$20,0,IF(AD2896&lt;&gt;0,M2896/V2896*MIN(12,AD2896),0))</f>
        <v>0</v>
      </c>
      <c r="AF2896" s="37">
        <f t="shared" si="624"/>
        <v>0</v>
      </c>
      <c r="AG2896" s="37">
        <f t="shared" si="625"/>
        <v>0</v>
      </c>
      <c r="AH2896" s="37">
        <f t="shared" si="626"/>
        <v>0</v>
      </c>
      <c r="AI2896" s="35" t="str">
        <f t="shared" si="627"/>
        <v>Nusidėvėjęs</v>
      </c>
      <c r="AJ2896" s="38" t="str">
        <f>IF(AND(F2896&lt;&gt;[3]Pav.tvarkyklė!$B$12,F2896&lt;&gt;[3]Pav.tvarkyklė!$B$13),"GVTNT","X")</f>
        <v>GVTNT</v>
      </c>
      <c r="AK2896" s="39">
        <f t="shared" si="629"/>
        <v>0</v>
      </c>
      <c r="AL2896" s="41"/>
      <c r="AM2896" s="41"/>
      <c r="AN2896" s="41">
        <f t="shared" si="631"/>
        <v>1900</v>
      </c>
      <c r="AO2896" s="41"/>
      <c r="AP2896" s="41"/>
      <c r="AQ2896" s="41"/>
      <c r="AR2896" s="42"/>
      <c r="AS2896" s="42"/>
      <c r="AU2896" s="43">
        <f t="shared" si="632"/>
        <v>0</v>
      </c>
    </row>
    <row r="2897" spans="1:47" ht="15" customHeight="1" x14ac:dyDescent="0.25">
      <c r="A2897" s="11"/>
      <c r="B2897" s="19">
        <v>3066</v>
      </c>
      <c r="C2897" s="74"/>
      <c r="D2897" s="77"/>
      <c r="E2897" s="75"/>
      <c r="F2897" s="78"/>
      <c r="G2897" s="80"/>
      <c r="H2897" s="49"/>
      <c r="I2897" s="79"/>
      <c r="J2897" s="27"/>
      <c r="K2897" s="27"/>
      <c r="L2897" s="79"/>
      <c r="M2897" s="81"/>
      <c r="N2897" s="29">
        <v>0</v>
      </c>
      <c r="O2897" s="30" t="str">
        <f>IF(G2897&lt;=$N$2,"",IF(F2897=[3]Pav.tvarkyklė!$B$13,"",IF(ISBLANK(R2897),"X","")))</f>
        <v/>
      </c>
      <c r="P2897" s="91"/>
      <c r="Q2897" s="63"/>
      <c r="R2897" s="63"/>
      <c r="S2897" s="63"/>
      <c r="T2897" s="63"/>
      <c r="U2897" s="34" t="str">
        <f>IFERROR(INDEX('[3]5.Grup_T'!$G$4:$G$22,MATCH('6.Turtas'!E2897,'[3]5.Grup_T'!$E$4:$E$22,0)),"0")</f>
        <v>0</v>
      </c>
      <c r="V2897" s="35">
        <f t="shared" si="619"/>
        <v>0</v>
      </c>
      <c r="W2897" s="35">
        <f>IF(NOT(ISBLANK(H2897)),(12-DATEDIF(H2897,'[3]1.Pradzia'!$D$13,"m")),0)</f>
        <v>0</v>
      </c>
      <c r="X2897" s="35">
        <f t="shared" si="620"/>
        <v>0</v>
      </c>
      <c r="Y2897" s="35">
        <f t="shared" si="630"/>
        <v>0</v>
      </c>
      <c r="Z2897" s="35">
        <f t="shared" si="628"/>
        <v>0</v>
      </c>
      <c r="AA2897" s="36">
        <f t="shared" si="621"/>
        <v>0</v>
      </c>
      <c r="AB2897" s="36">
        <f t="shared" si="622"/>
        <v>0</v>
      </c>
      <c r="AC2897" s="37">
        <f t="shared" si="623"/>
        <v>0</v>
      </c>
      <c r="AD2897" s="35">
        <f>IF(OR(YEAR(G2897)&lt;2019,O2897="X"),0,IF(ISBLANK(H2897),DATEDIF(G2897,'[3]1.Pradzia'!$D$13,"M"),DATEDIF(G2897,H2897,"m")))</f>
        <v>0</v>
      </c>
      <c r="AE2897" s="37">
        <f>IF(E2897='[3]5.Grup_T'!$E$20,0,IF(AD2897&lt;&gt;0,M2897/V2897*MIN(12,AD2897),0))</f>
        <v>0</v>
      </c>
      <c r="AF2897" s="37">
        <f t="shared" si="624"/>
        <v>0</v>
      </c>
      <c r="AG2897" s="37">
        <f t="shared" si="625"/>
        <v>0</v>
      </c>
      <c r="AH2897" s="37">
        <f t="shared" si="626"/>
        <v>0</v>
      </c>
      <c r="AI2897" s="35" t="str">
        <f t="shared" si="627"/>
        <v>Nusidėvėjęs</v>
      </c>
      <c r="AJ2897" s="38" t="str">
        <f>IF(AND(F2897&lt;&gt;[3]Pav.tvarkyklė!$B$12,F2897&lt;&gt;[3]Pav.tvarkyklė!$B$13),"GVTNT","X")</f>
        <v>GVTNT</v>
      </c>
      <c r="AK2897" s="39">
        <f t="shared" si="629"/>
        <v>0</v>
      </c>
      <c r="AL2897" s="41"/>
      <c r="AM2897" s="41"/>
      <c r="AN2897" s="41">
        <f t="shared" si="631"/>
        <v>1900</v>
      </c>
      <c r="AO2897" s="41"/>
      <c r="AP2897" s="41"/>
      <c r="AQ2897" s="41"/>
      <c r="AR2897" s="42"/>
      <c r="AS2897" s="42"/>
      <c r="AU2897" s="43">
        <f t="shared" si="632"/>
        <v>0</v>
      </c>
    </row>
    <row r="2898" spans="1:47" ht="15" customHeight="1" x14ac:dyDescent="0.25">
      <c r="A2898" s="11"/>
      <c r="B2898" s="19">
        <v>3067</v>
      </c>
      <c r="C2898" s="74"/>
      <c r="D2898" s="77"/>
      <c r="E2898" s="75"/>
      <c r="F2898" s="78"/>
      <c r="G2898" s="80"/>
      <c r="H2898" s="49"/>
      <c r="I2898" s="79"/>
      <c r="J2898" s="27"/>
      <c r="K2898" s="27"/>
      <c r="L2898" s="79"/>
      <c r="M2898" s="81"/>
      <c r="N2898" s="29">
        <v>0</v>
      </c>
      <c r="O2898" s="30" t="str">
        <f>IF(G2898&lt;=$N$2,"",IF(F2898=[3]Pav.tvarkyklė!$B$13,"",IF(ISBLANK(R2898),"X","")))</f>
        <v/>
      </c>
      <c r="P2898" s="91"/>
      <c r="Q2898" s="63"/>
      <c r="R2898" s="63"/>
      <c r="S2898" s="63"/>
      <c r="T2898" s="63"/>
      <c r="U2898" s="34" t="str">
        <f>IFERROR(INDEX('[3]5.Grup_T'!$G$4:$G$22,MATCH('6.Turtas'!E2898,'[3]5.Grup_T'!$E$4:$E$22,0)),"0")</f>
        <v>0</v>
      </c>
      <c r="V2898" s="35">
        <f t="shared" ref="V2898:V2961" si="633">U2898*12</f>
        <v>0</v>
      </c>
      <c r="W2898" s="35">
        <f>IF(NOT(ISBLANK(H2898)),(12-DATEDIF(H2898,'[3]1.Pradzia'!$D$13,"m")),0)</f>
        <v>0</v>
      </c>
      <c r="X2898" s="35">
        <f t="shared" ref="X2898:X2961" si="634">IF(OR(ISBLANK(C2898),YEAR(G2898)&gt;=2019),0,DATEDIF(G2898,$N$2,"M"))</f>
        <v>0</v>
      </c>
      <c r="Y2898" s="35">
        <f t="shared" si="630"/>
        <v>0</v>
      </c>
      <c r="Z2898" s="35">
        <f t="shared" si="628"/>
        <v>0</v>
      </c>
      <c r="AA2898" s="36">
        <f t="shared" ref="AA2898:AA2961" si="635">+IF(Z2898&lt;=0,0,N2898/Z2898)</f>
        <v>0</v>
      </c>
      <c r="AB2898" s="36">
        <f t="shared" ref="AB2898:AB2961" si="636">IF(Z2898&lt;=0,N2898,N2898/Z2898*Y2898)</f>
        <v>0</v>
      </c>
      <c r="AC2898" s="37">
        <f t="shared" ref="AC2898:AC2961" si="637">IF(YEAR(G2898)&lt;2019,M2898-N2898+AB2898,0)</f>
        <v>0</v>
      </c>
      <c r="AD2898" s="35">
        <f>IF(OR(YEAR(G2898)&lt;2019,O2898="X"),0,IF(ISBLANK(H2898),DATEDIF(G2898,'[3]1.Pradzia'!$D$13,"M"),DATEDIF(G2898,H2898,"m")))</f>
        <v>0</v>
      </c>
      <c r="AE2898" s="37">
        <f>IF(E2898='[3]5.Grup_T'!$E$20,0,IF(AD2898&lt;&gt;0,M2898/V2898*MIN(12,AD2898),0))</f>
        <v>0</v>
      </c>
      <c r="AF2898" s="37">
        <f t="shared" ref="AF2898:AF2961" si="638">+AB2898+AE2898</f>
        <v>0</v>
      </c>
      <c r="AG2898" s="37">
        <f t="shared" ref="AG2898:AG2961" si="639">AC2898+AE2898</f>
        <v>0</v>
      </c>
      <c r="AH2898" s="37">
        <f t="shared" ref="AH2898:AH2961" si="640">M2898-AG2898</f>
        <v>0</v>
      </c>
      <c r="AI2898" s="35" t="str">
        <f t="shared" ref="AI2898:AI2961" si="641">IF(H2898&lt;&gt;0,"Nurašytas",IF(O2898="X","Nesuderintas",IF(AH2898&lt;=0,"Nusidėvėjęs","")))</f>
        <v>Nusidėvėjęs</v>
      </c>
      <c r="AJ2898" s="38" t="str">
        <f>IF(AND(F2898&lt;&gt;[3]Pav.tvarkyklė!$B$12,F2898&lt;&gt;[3]Pav.tvarkyklė!$B$13),"GVTNT","X")</f>
        <v>GVTNT</v>
      </c>
      <c r="AK2898" s="39">
        <f t="shared" si="629"/>
        <v>0</v>
      </c>
      <c r="AL2898" s="41"/>
      <c r="AM2898" s="41"/>
      <c r="AN2898" s="41">
        <f t="shared" si="631"/>
        <v>1900</v>
      </c>
      <c r="AO2898" s="41"/>
      <c r="AP2898" s="41"/>
      <c r="AQ2898" s="41"/>
      <c r="AR2898" s="42"/>
      <c r="AS2898" s="42"/>
      <c r="AU2898" s="43">
        <f t="shared" si="632"/>
        <v>0</v>
      </c>
    </row>
    <row r="2899" spans="1:47" ht="15" customHeight="1" x14ac:dyDescent="0.25">
      <c r="A2899" s="11"/>
      <c r="B2899" s="19">
        <v>3068</v>
      </c>
      <c r="C2899" s="74"/>
      <c r="D2899" s="77"/>
      <c r="E2899" s="75"/>
      <c r="F2899" s="78"/>
      <c r="G2899" s="80"/>
      <c r="H2899" s="49"/>
      <c r="I2899" s="79"/>
      <c r="J2899" s="27"/>
      <c r="K2899" s="27"/>
      <c r="L2899" s="79"/>
      <c r="M2899" s="81"/>
      <c r="N2899" s="29">
        <v>0</v>
      </c>
      <c r="O2899" s="30" t="str">
        <f>IF(G2899&lt;=$N$2,"",IF(F2899=[3]Pav.tvarkyklė!$B$13,"",IF(ISBLANK(R2899),"X","")))</f>
        <v/>
      </c>
      <c r="P2899" s="91"/>
      <c r="Q2899" s="63"/>
      <c r="R2899" s="63"/>
      <c r="S2899" s="63"/>
      <c r="T2899" s="63"/>
      <c r="U2899" s="34" t="str">
        <f>IFERROR(INDEX('[3]5.Grup_T'!$G$4:$G$22,MATCH('6.Turtas'!E2899,'[3]5.Grup_T'!$E$4:$E$22,0)),"0")</f>
        <v>0</v>
      </c>
      <c r="V2899" s="35">
        <f t="shared" si="633"/>
        <v>0</v>
      </c>
      <c r="W2899" s="35">
        <f>IF(NOT(ISBLANK(H2899)),(12-DATEDIF(H2899,'[3]1.Pradzia'!$D$13,"m")),0)</f>
        <v>0</v>
      </c>
      <c r="X2899" s="35">
        <f t="shared" si="634"/>
        <v>0</v>
      </c>
      <c r="Y2899" s="35">
        <f t="shared" si="630"/>
        <v>0</v>
      </c>
      <c r="Z2899" s="35">
        <f t="shared" ref="Z2899:Z2962" si="642">IF(YEAR(G2899)&gt;=2019,0,V2899-X2899)</f>
        <v>0</v>
      </c>
      <c r="AA2899" s="36">
        <f t="shared" si="635"/>
        <v>0</v>
      </c>
      <c r="AB2899" s="36">
        <f t="shared" si="636"/>
        <v>0</v>
      </c>
      <c r="AC2899" s="37">
        <f t="shared" si="637"/>
        <v>0</v>
      </c>
      <c r="AD2899" s="35">
        <f>IF(OR(YEAR(G2899)&lt;2019,O2899="X"),0,IF(ISBLANK(H2899),DATEDIF(G2899,'[3]1.Pradzia'!$D$13,"M"),DATEDIF(G2899,H2899,"m")))</f>
        <v>0</v>
      </c>
      <c r="AE2899" s="37">
        <f>IF(E2899='[3]5.Grup_T'!$E$20,0,IF(AD2899&lt;&gt;0,M2899/V2899*MIN(12,AD2899),0))</f>
        <v>0</v>
      </c>
      <c r="AF2899" s="37">
        <f t="shared" si="638"/>
        <v>0</v>
      </c>
      <c r="AG2899" s="37">
        <f t="shared" si="639"/>
        <v>0</v>
      </c>
      <c r="AH2899" s="37">
        <f t="shared" si="640"/>
        <v>0</v>
      </c>
      <c r="AI2899" s="35" t="str">
        <f t="shared" si="641"/>
        <v>Nusidėvėjęs</v>
      </c>
      <c r="AJ2899" s="38" t="str">
        <f>IF(AND(F2899&lt;&gt;[3]Pav.tvarkyklė!$B$12,F2899&lt;&gt;[3]Pav.tvarkyklė!$B$13),"GVTNT","X")</f>
        <v>GVTNT</v>
      </c>
      <c r="AK2899" s="39">
        <f t="shared" ref="AK2899:AK2962" si="643">I2899-J2899-K2899-L2899-M2899</f>
        <v>0</v>
      </c>
      <c r="AL2899" s="41"/>
      <c r="AM2899" s="41"/>
      <c r="AN2899" s="41">
        <f t="shared" si="631"/>
        <v>1900</v>
      </c>
      <c r="AO2899" s="41"/>
      <c r="AP2899" s="41"/>
      <c r="AQ2899" s="41"/>
      <c r="AR2899" s="42"/>
      <c r="AS2899" s="42"/>
      <c r="AU2899" s="43">
        <f t="shared" si="632"/>
        <v>0</v>
      </c>
    </row>
    <row r="2900" spans="1:47" ht="15" customHeight="1" x14ac:dyDescent="0.25">
      <c r="A2900" s="11"/>
      <c r="B2900" s="19">
        <v>3069</v>
      </c>
      <c r="C2900" s="74"/>
      <c r="D2900" s="77"/>
      <c r="E2900" s="75"/>
      <c r="F2900" s="78"/>
      <c r="G2900" s="80"/>
      <c r="H2900" s="49"/>
      <c r="I2900" s="79"/>
      <c r="J2900" s="27"/>
      <c r="K2900" s="27"/>
      <c r="L2900" s="79"/>
      <c r="M2900" s="81"/>
      <c r="N2900" s="29">
        <v>0</v>
      </c>
      <c r="O2900" s="30" t="str">
        <f>IF(G2900&lt;=$N$2,"",IF(F2900=[3]Pav.tvarkyklė!$B$13,"",IF(ISBLANK(R2900),"X","")))</f>
        <v/>
      </c>
      <c r="P2900" s="91"/>
      <c r="Q2900" s="63"/>
      <c r="R2900" s="63"/>
      <c r="S2900" s="63"/>
      <c r="T2900" s="63"/>
      <c r="U2900" s="34" t="str">
        <f>IFERROR(INDEX('[3]5.Grup_T'!$G$4:$G$22,MATCH('6.Turtas'!E2900,'[3]5.Grup_T'!$E$4:$E$22,0)),"0")</f>
        <v>0</v>
      </c>
      <c r="V2900" s="35">
        <f t="shared" si="633"/>
        <v>0</v>
      </c>
      <c r="W2900" s="35">
        <f>IF(NOT(ISBLANK(H2900)),(12-DATEDIF(H2900,'[3]1.Pradzia'!$D$13,"m")),0)</f>
        <v>0</v>
      </c>
      <c r="X2900" s="35">
        <f t="shared" si="634"/>
        <v>0</v>
      </c>
      <c r="Y2900" s="35">
        <f t="shared" si="630"/>
        <v>0</v>
      </c>
      <c r="Z2900" s="35">
        <f t="shared" si="642"/>
        <v>0</v>
      </c>
      <c r="AA2900" s="36">
        <f t="shared" si="635"/>
        <v>0</v>
      </c>
      <c r="AB2900" s="36">
        <f t="shared" si="636"/>
        <v>0</v>
      </c>
      <c r="AC2900" s="37">
        <f t="shared" si="637"/>
        <v>0</v>
      </c>
      <c r="AD2900" s="35">
        <f>IF(OR(YEAR(G2900)&lt;2019,O2900="X"),0,IF(ISBLANK(H2900),DATEDIF(G2900,'[3]1.Pradzia'!$D$13,"M"),DATEDIF(G2900,H2900,"m")))</f>
        <v>0</v>
      </c>
      <c r="AE2900" s="37">
        <f>IF(E2900='[3]5.Grup_T'!$E$20,0,IF(AD2900&lt;&gt;0,M2900/V2900*MIN(12,AD2900),0))</f>
        <v>0</v>
      </c>
      <c r="AF2900" s="37">
        <f t="shared" si="638"/>
        <v>0</v>
      </c>
      <c r="AG2900" s="37">
        <f t="shared" si="639"/>
        <v>0</v>
      </c>
      <c r="AH2900" s="37">
        <f t="shared" si="640"/>
        <v>0</v>
      </c>
      <c r="AI2900" s="35" t="str">
        <f t="shared" si="641"/>
        <v>Nusidėvėjęs</v>
      </c>
      <c r="AJ2900" s="38" t="str">
        <f>IF(AND(F2900&lt;&gt;[3]Pav.tvarkyklė!$B$12,F2900&lt;&gt;[3]Pav.tvarkyklė!$B$13),"GVTNT","X")</f>
        <v>GVTNT</v>
      </c>
      <c r="AK2900" s="39">
        <f t="shared" si="643"/>
        <v>0</v>
      </c>
      <c r="AL2900" s="41"/>
      <c r="AM2900" s="41"/>
      <c r="AN2900" s="41">
        <f t="shared" si="631"/>
        <v>1900</v>
      </c>
      <c r="AO2900" s="41"/>
      <c r="AP2900" s="41"/>
      <c r="AQ2900" s="41"/>
      <c r="AR2900" s="42"/>
      <c r="AS2900" s="42"/>
      <c r="AU2900" s="43">
        <f t="shared" si="632"/>
        <v>0</v>
      </c>
    </row>
    <row r="2901" spans="1:47" ht="15" customHeight="1" x14ac:dyDescent="0.25">
      <c r="A2901" s="11"/>
      <c r="B2901" s="19">
        <v>3070</v>
      </c>
      <c r="C2901" s="74"/>
      <c r="D2901" s="77"/>
      <c r="E2901" s="75"/>
      <c r="F2901" s="78"/>
      <c r="G2901" s="80"/>
      <c r="H2901" s="49"/>
      <c r="I2901" s="79"/>
      <c r="J2901" s="27"/>
      <c r="K2901" s="27"/>
      <c r="L2901" s="79"/>
      <c r="M2901" s="81"/>
      <c r="N2901" s="29">
        <v>0</v>
      </c>
      <c r="O2901" s="30" t="str">
        <f>IF(G2901&lt;=$N$2,"",IF(F2901=[3]Pav.tvarkyklė!$B$13,"",IF(ISBLANK(R2901),"X","")))</f>
        <v/>
      </c>
      <c r="P2901" s="91"/>
      <c r="Q2901" s="63"/>
      <c r="R2901" s="63"/>
      <c r="S2901" s="63"/>
      <c r="T2901" s="63"/>
      <c r="U2901" s="34" t="str">
        <f>IFERROR(INDEX('[3]5.Grup_T'!$G$4:$G$22,MATCH('6.Turtas'!E2901,'[3]5.Grup_T'!$E$4:$E$22,0)),"0")</f>
        <v>0</v>
      </c>
      <c r="V2901" s="35">
        <f t="shared" si="633"/>
        <v>0</v>
      </c>
      <c r="W2901" s="35">
        <f>IF(NOT(ISBLANK(H2901)),(12-DATEDIF(H2901,'[3]1.Pradzia'!$D$13,"m")),0)</f>
        <v>0</v>
      </c>
      <c r="X2901" s="35">
        <f t="shared" si="634"/>
        <v>0</v>
      </c>
      <c r="Y2901" s="35">
        <f t="shared" si="630"/>
        <v>0</v>
      </c>
      <c r="Z2901" s="35">
        <f t="shared" si="642"/>
        <v>0</v>
      </c>
      <c r="AA2901" s="36">
        <f t="shared" si="635"/>
        <v>0</v>
      </c>
      <c r="AB2901" s="36">
        <f t="shared" si="636"/>
        <v>0</v>
      </c>
      <c r="AC2901" s="37">
        <f t="shared" si="637"/>
        <v>0</v>
      </c>
      <c r="AD2901" s="35">
        <f>IF(OR(YEAR(G2901)&lt;2019,O2901="X"),0,IF(ISBLANK(H2901),DATEDIF(G2901,'[3]1.Pradzia'!$D$13,"M"),DATEDIF(G2901,H2901,"m")))</f>
        <v>0</v>
      </c>
      <c r="AE2901" s="37">
        <f>IF(E2901='[3]5.Grup_T'!$E$20,0,IF(AD2901&lt;&gt;0,M2901/V2901*MIN(12,AD2901),0))</f>
        <v>0</v>
      </c>
      <c r="AF2901" s="37">
        <f t="shared" si="638"/>
        <v>0</v>
      </c>
      <c r="AG2901" s="37">
        <f t="shared" si="639"/>
        <v>0</v>
      </c>
      <c r="AH2901" s="37">
        <f t="shared" si="640"/>
        <v>0</v>
      </c>
      <c r="AI2901" s="35" t="str">
        <f t="shared" si="641"/>
        <v>Nusidėvėjęs</v>
      </c>
      <c r="AJ2901" s="38" t="str">
        <f>IF(AND(F2901&lt;&gt;[3]Pav.tvarkyklė!$B$12,F2901&lt;&gt;[3]Pav.tvarkyklė!$B$13),"GVTNT","X")</f>
        <v>GVTNT</v>
      </c>
      <c r="AK2901" s="39">
        <f t="shared" si="643"/>
        <v>0</v>
      </c>
      <c r="AL2901" s="41"/>
      <c r="AM2901" s="41"/>
      <c r="AN2901" s="41">
        <f t="shared" si="631"/>
        <v>1900</v>
      </c>
      <c r="AO2901" s="41"/>
      <c r="AP2901" s="41"/>
      <c r="AQ2901" s="41"/>
      <c r="AR2901" s="42"/>
      <c r="AS2901" s="42"/>
      <c r="AU2901" s="43">
        <f t="shared" si="632"/>
        <v>0</v>
      </c>
    </row>
    <row r="2902" spans="1:47" ht="15" customHeight="1" x14ac:dyDescent="0.25">
      <c r="A2902" s="11"/>
      <c r="B2902" s="19">
        <v>3071</v>
      </c>
      <c r="C2902" s="74"/>
      <c r="D2902" s="77"/>
      <c r="E2902" s="75"/>
      <c r="F2902" s="78"/>
      <c r="G2902" s="80"/>
      <c r="H2902" s="49"/>
      <c r="I2902" s="79"/>
      <c r="J2902" s="27"/>
      <c r="K2902" s="27"/>
      <c r="L2902" s="79"/>
      <c r="M2902" s="81"/>
      <c r="N2902" s="29">
        <v>0</v>
      </c>
      <c r="O2902" s="30" t="str">
        <f>IF(G2902&lt;=$N$2,"",IF(F2902=[3]Pav.tvarkyklė!$B$13,"",IF(ISBLANK(R2902),"X","")))</f>
        <v/>
      </c>
      <c r="P2902" s="91"/>
      <c r="Q2902" s="63"/>
      <c r="R2902" s="63"/>
      <c r="S2902" s="63"/>
      <c r="T2902" s="63"/>
      <c r="U2902" s="34" t="str">
        <f>IFERROR(INDEX('[3]5.Grup_T'!$G$4:$G$22,MATCH('6.Turtas'!E2902,'[3]5.Grup_T'!$E$4:$E$22,0)),"0")</f>
        <v>0</v>
      </c>
      <c r="V2902" s="35">
        <f t="shared" si="633"/>
        <v>0</v>
      </c>
      <c r="W2902" s="35">
        <f>IF(NOT(ISBLANK(H2902)),(12-DATEDIF(H2902,'[3]1.Pradzia'!$D$13,"m")),0)</f>
        <v>0</v>
      </c>
      <c r="X2902" s="35">
        <f t="shared" si="634"/>
        <v>0</v>
      </c>
      <c r="Y2902" s="35">
        <f t="shared" si="630"/>
        <v>0</v>
      </c>
      <c r="Z2902" s="35">
        <f t="shared" si="642"/>
        <v>0</v>
      </c>
      <c r="AA2902" s="36">
        <f t="shared" si="635"/>
        <v>0</v>
      </c>
      <c r="AB2902" s="36">
        <f t="shared" si="636"/>
        <v>0</v>
      </c>
      <c r="AC2902" s="37">
        <f t="shared" si="637"/>
        <v>0</v>
      </c>
      <c r="AD2902" s="35">
        <f>IF(OR(YEAR(G2902)&lt;2019,O2902="X"),0,IF(ISBLANK(H2902),DATEDIF(G2902,'[3]1.Pradzia'!$D$13,"M"),DATEDIF(G2902,H2902,"m")))</f>
        <v>0</v>
      </c>
      <c r="AE2902" s="37">
        <f>IF(E2902='[3]5.Grup_T'!$E$20,0,IF(AD2902&lt;&gt;0,M2902/V2902*MIN(12,AD2902),0))</f>
        <v>0</v>
      </c>
      <c r="AF2902" s="37">
        <f t="shared" si="638"/>
        <v>0</v>
      </c>
      <c r="AG2902" s="37">
        <f t="shared" si="639"/>
        <v>0</v>
      </c>
      <c r="AH2902" s="37">
        <f t="shared" si="640"/>
        <v>0</v>
      </c>
      <c r="AI2902" s="35" t="str">
        <f t="shared" si="641"/>
        <v>Nusidėvėjęs</v>
      </c>
      <c r="AJ2902" s="38" t="str">
        <f>IF(AND(F2902&lt;&gt;[3]Pav.tvarkyklė!$B$12,F2902&lt;&gt;[3]Pav.tvarkyklė!$B$13),"GVTNT","X")</f>
        <v>GVTNT</v>
      </c>
      <c r="AK2902" s="39">
        <f t="shared" si="643"/>
        <v>0</v>
      </c>
      <c r="AL2902" s="41"/>
      <c r="AM2902" s="41"/>
      <c r="AN2902" s="41">
        <f t="shared" si="631"/>
        <v>1900</v>
      </c>
      <c r="AO2902" s="41"/>
      <c r="AP2902" s="41"/>
      <c r="AQ2902" s="41"/>
      <c r="AR2902" s="42"/>
      <c r="AS2902" s="42"/>
      <c r="AU2902" s="43">
        <f t="shared" si="632"/>
        <v>0</v>
      </c>
    </row>
    <row r="2903" spans="1:47" ht="15" customHeight="1" x14ac:dyDescent="0.25">
      <c r="A2903" s="11"/>
      <c r="B2903" s="19">
        <v>3072</v>
      </c>
      <c r="C2903" s="74"/>
      <c r="D2903" s="77"/>
      <c r="E2903" s="75"/>
      <c r="F2903" s="78"/>
      <c r="G2903" s="80"/>
      <c r="H2903" s="49"/>
      <c r="I2903" s="79"/>
      <c r="J2903" s="27"/>
      <c r="K2903" s="27"/>
      <c r="L2903" s="79"/>
      <c r="M2903" s="81"/>
      <c r="N2903" s="29">
        <v>0</v>
      </c>
      <c r="O2903" s="30" t="str">
        <f>IF(G2903&lt;=$N$2,"",IF(F2903=[3]Pav.tvarkyklė!$B$13,"",IF(ISBLANK(R2903),"X","")))</f>
        <v/>
      </c>
      <c r="P2903" s="91"/>
      <c r="Q2903" s="63"/>
      <c r="R2903" s="63"/>
      <c r="S2903" s="63"/>
      <c r="T2903" s="63"/>
      <c r="U2903" s="34" t="str">
        <f>IFERROR(INDEX('[3]5.Grup_T'!$G$4:$G$22,MATCH('6.Turtas'!E2903,'[3]5.Grup_T'!$E$4:$E$22,0)),"0")</f>
        <v>0</v>
      </c>
      <c r="V2903" s="35">
        <f t="shared" si="633"/>
        <v>0</v>
      </c>
      <c r="W2903" s="35">
        <f>IF(NOT(ISBLANK(H2903)),(12-DATEDIF(H2903,'[3]1.Pradzia'!$D$13,"m")),0)</f>
        <v>0</v>
      </c>
      <c r="X2903" s="35">
        <f t="shared" si="634"/>
        <v>0</v>
      </c>
      <c r="Y2903" s="35">
        <f t="shared" si="630"/>
        <v>0</v>
      </c>
      <c r="Z2903" s="35">
        <f t="shared" si="642"/>
        <v>0</v>
      </c>
      <c r="AA2903" s="36">
        <f t="shared" si="635"/>
        <v>0</v>
      </c>
      <c r="AB2903" s="36">
        <f t="shared" si="636"/>
        <v>0</v>
      </c>
      <c r="AC2903" s="37">
        <f t="shared" si="637"/>
        <v>0</v>
      </c>
      <c r="AD2903" s="35">
        <f>IF(OR(YEAR(G2903)&lt;2019,O2903="X"),0,IF(ISBLANK(H2903),DATEDIF(G2903,'[3]1.Pradzia'!$D$13,"M"),DATEDIF(G2903,H2903,"m")))</f>
        <v>0</v>
      </c>
      <c r="AE2903" s="37">
        <f>IF(E2903='[3]5.Grup_T'!$E$20,0,IF(AD2903&lt;&gt;0,M2903/V2903*MIN(12,AD2903),0))</f>
        <v>0</v>
      </c>
      <c r="AF2903" s="37">
        <f t="shared" si="638"/>
        <v>0</v>
      </c>
      <c r="AG2903" s="37">
        <f t="shared" si="639"/>
        <v>0</v>
      </c>
      <c r="AH2903" s="37">
        <f t="shared" si="640"/>
        <v>0</v>
      </c>
      <c r="AI2903" s="35" t="str">
        <f t="shared" si="641"/>
        <v>Nusidėvėjęs</v>
      </c>
      <c r="AJ2903" s="38" t="str">
        <f>IF(AND(F2903&lt;&gt;[3]Pav.tvarkyklė!$B$12,F2903&lt;&gt;[3]Pav.tvarkyklė!$B$13),"GVTNT","X")</f>
        <v>GVTNT</v>
      </c>
      <c r="AK2903" s="39">
        <f t="shared" si="643"/>
        <v>0</v>
      </c>
      <c r="AL2903" s="41"/>
      <c r="AM2903" s="41"/>
      <c r="AN2903" s="41">
        <f t="shared" si="631"/>
        <v>1900</v>
      </c>
      <c r="AO2903" s="41"/>
      <c r="AP2903" s="41"/>
      <c r="AQ2903" s="41"/>
      <c r="AR2903" s="42"/>
      <c r="AS2903" s="42"/>
      <c r="AU2903" s="43">
        <f t="shared" si="632"/>
        <v>0</v>
      </c>
    </row>
    <row r="2904" spans="1:47" ht="15" customHeight="1" x14ac:dyDescent="0.25">
      <c r="A2904" s="11"/>
      <c r="B2904" s="19">
        <v>3073</v>
      </c>
      <c r="C2904" s="74"/>
      <c r="D2904" s="77"/>
      <c r="E2904" s="75"/>
      <c r="F2904" s="78"/>
      <c r="G2904" s="80"/>
      <c r="H2904" s="49"/>
      <c r="I2904" s="79"/>
      <c r="J2904" s="27"/>
      <c r="K2904" s="27"/>
      <c r="L2904" s="79"/>
      <c r="M2904" s="81"/>
      <c r="N2904" s="29">
        <v>0</v>
      </c>
      <c r="O2904" s="30" t="str">
        <f>IF(G2904&lt;=$N$2,"",IF(F2904=[3]Pav.tvarkyklė!$B$13,"",IF(ISBLANK(R2904),"X","")))</f>
        <v/>
      </c>
      <c r="P2904" s="91"/>
      <c r="Q2904" s="63"/>
      <c r="R2904" s="63"/>
      <c r="S2904" s="63"/>
      <c r="T2904" s="63"/>
      <c r="U2904" s="34" t="str">
        <f>IFERROR(INDEX('[3]5.Grup_T'!$G$4:$G$22,MATCH('6.Turtas'!E2904,'[3]5.Grup_T'!$E$4:$E$22,0)),"0")</f>
        <v>0</v>
      </c>
      <c r="V2904" s="35">
        <f t="shared" si="633"/>
        <v>0</v>
      </c>
      <c r="W2904" s="35">
        <f>IF(NOT(ISBLANK(H2904)),(12-DATEDIF(H2904,'[3]1.Pradzia'!$D$13,"m")),0)</f>
        <v>0</v>
      </c>
      <c r="X2904" s="35">
        <f t="shared" si="634"/>
        <v>0</v>
      </c>
      <c r="Y2904" s="35">
        <f t="shared" si="630"/>
        <v>0</v>
      </c>
      <c r="Z2904" s="35">
        <f t="shared" si="642"/>
        <v>0</v>
      </c>
      <c r="AA2904" s="36">
        <f t="shared" si="635"/>
        <v>0</v>
      </c>
      <c r="AB2904" s="36">
        <f t="shared" si="636"/>
        <v>0</v>
      </c>
      <c r="AC2904" s="37">
        <f t="shared" si="637"/>
        <v>0</v>
      </c>
      <c r="AD2904" s="35">
        <f>IF(OR(YEAR(G2904)&lt;2019,O2904="X"),0,IF(ISBLANK(H2904),DATEDIF(G2904,'[3]1.Pradzia'!$D$13,"M"),DATEDIF(G2904,H2904,"m")))</f>
        <v>0</v>
      </c>
      <c r="AE2904" s="37">
        <f>IF(E2904='[3]5.Grup_T'!$E$20,0,IF(AD2904&lt;&gt;0,M2904/V2904*MIN(12,AD2904),0))</f>
        <v>0</v>
      </c>
      <c r="AF2904" s="37">
        <f t="shared" si="638"/>
        <v>0</v>
      </c>
      <c r="AG2904" s="37">
        <f t="shared" si="639"/>
        <v>0</v>
      </c>
      <c r="AH2904" s="37">
        <f t="shared" si="640"/>
        <v>0</v>
      </c>
      <c r="AI2904" s="35" t="str">
        <f t="shared" si="641"/>
        <v>Nusidėvėjęs</v>
      </c>
      <c r="AJ2904" s="38" t="str">
        <f>IF(AND(F2904&lt;&gt;[3]Pav.tvarkyklė!$B$12,F2904&lt;&gt;[3]Pav.tvarkyklė!$B$13),"GVTNT","X")</f>
        <v>GVTNT</v>
      </c>
      <c r="AK2904" s="39">
        <f t="shared" si="643"/>
        <v>0</v>
      </c>
      <c r="AL2904" s="41"/>
      <c r="AM2904" s="41"/>
      <c r="AN2904" s="41">
        <f t="shared" si="631"/>
        <v>1900</v>
      </c>
      <c r="AO2904" s="41"/>
      <c r="AP2904" s="41"/>
      <c r="AQ2904" s="41"/>
      <c r="AR2904" s="42"/>
      <c r="AS2904" s="42"/>
      <c r="AU2904" s="43">
        <f t="shared" si="632"/>
        <v>0</v>
      </c>
    </row>
    <row r="2905" spans="1:47" ht="15" customHeight="1" x14ac:dyDescent="0.25">
      <c r="A2905" s="11"/>
      <c r="B2905" s="19">
        <v>3074</v>
      </c>
      <c r="C2905" s="74"/>
      <c r="D2905" s="77"/>
      <c r="E2905" s="75"/>
      <c r="F2905" s="78"/>
      <c r="G2905" s="80"/>
      <c r="H2905" s="49"/>
      <c r="I2905" s="79"/>
      <c r="J2905" s="27"/>
      <c r="K2905" s="27"/>
      <c r="L2905" s="79"/>
      <c r="M2905" s="81"/>
      <c r="N2905" s="29">
        <v>0</v>
      </c>
      <c r="O2905" s="30" t="str">
        <f>IF(G2905&lt;=$N$2,"",IF(F2905=[3]Pav.tvarkyklė!$B$13,"",IF(ISBLANK(R2905),"X","")))</f>
        <v/>
      </c>
      <c r="P2905" s="91"/>
      <c r="Q2905" s="63"/>
      <c r="R2905" s="63"/>
      <c r="S2905" s="63"/>
      <c r="T2905" s="63"/>
      <c r="U2905" s="34" t="str">
        <f>IFERROR(INDEX('[3]5.Grup_T'!$G$4:$G$22,MATCH('6.Turtas'!E2905,'[3]5.Grup_T'!$E$4:$E$22,0)),"0")</f>
        <v>0</v>
      </c>
      <c r="V2905" s="35">
        <f t="shared" si="633"/>
        <v>0</v>
      </c>
      <c r="W2905" s="35">
        <f>IF(NOT(ISBLANK(H2905)),(12-DATEDIF(H2905,'[3]1.Pradzia'!$D$13,"m")),0)</f>
        <v>0</v>
      </c>
      <c r="X2905" s="35">
        <f t="shared" si="634"/>
        <v>0</v>
      </c>
      <c r="Y2905" s="35">
        <f t="shared" si="630"/>
        <v>0</v>
      </c>
      <c r="Z2905" s="35">
        <f t="shared" si="642"/>
        <v>0</v>
      </c>
      <c r="AA2905" s="36">
        <f t="shared" si="635"/>
        <v>0</v>
      </c>
      <c r="AB2905" s="36">
        <f t="shared" si="636"/>
        <v>0</v>
      </c>
      <c r="AC2905" s="37">
        <f t="shared" si="637"/>
        <v>0</v>
      </c>
      <c r="AD2905" s="35">
        <f>IF(OR(YEAR(G2905)&lt;2019,O2905="X"),0,IF(ISBLANK(H2905),DATEDIF(G2905,'[3]1.Pradzia'!$D$13,"M"),DATEDIF(G2905,H2905,"m")))</f>
        <v>0</v>
      </c>
      <c r="AE2905" s="37">
        <f>IF(E2905='[3]5.Grup_T'!$E$20,0,IF(AD2905&lt;&gt;0,M2905/V2905*MIN(12,AD2905),0))</f>
        <v>0</v>
      </c>
      <c r="AF2905" s="37">
        <f t="shared" si="638"/>
        <v>0</v>
      </c>
      <c r="AG2905" s="37">
        <f t="shared" si="639"/>
        <v>0</v>
      </c>
      <c r="AH2905" s="37">
        <f t="shared" si="640"/>
        <v>0</v>
      </c>
      <c r="AI2905" s="35" t="str">
        <f t="shared" si="641"/>
        <v>Nusidėvėjęs</v>
      </c>
      <c r="AJ2905" s="38" t="str">
        <f>IF(AND(F2905&lt;&gt;[3]Pav.tvarkyklė!$B$12,F2905&lt;&gt;[3]Pav.tvarkyklė!$B$13),"GVTNT","X")</f>
        <v>GVTNT</v>
      </c>
      <c r="AK2905" s="39">
        <f t="shared" si="643"/>
        <v>0</v>
      </c>
      <c r="AL2905" s="41"/>
      <c r="AM2905" s="41"/>
      <c r="AN2905" s="41">
        <f t="shared" si="631"/>
        <v>1900</v>
      </c>
      <c r="AO2905" s="41"/>
      <c r="AP2905" s="41"/>
      <c r="AQ2905" s="41"/>
      <c r="AR2905" s="42"/>
      <c r="AS2905" s="42"/>
      <c r="AU2905" s="43">
        <f t="shared" si="632"/>
        <v>0</v>
      </c>
    </row>
    <row r="2906" spans="1:47" ht="15" customHeight="1" x14ac:dyDescent="0.25">
      <c r="A2906" s="11"/>
      <c r="B2906" s="19">
        <v>3075</v>
      </c>
      <c r="C2906" s="74"/>
      <c r="D2906" s="77"/>
      <c r="E2906" s="75"/>
      <c r="F2906" s="78"/>
      <c r="G2906" s="80"/>
      <c r="H2906" s="49"/>
      <c r="I2906" s="79"/>
      <c r="J2906" s="27"/>
      <c r="K2906" s="27"/>
      <c r="L2906" s="79"/>
      <c r="M2906" s="81"/>
      <c r="N2906" s="29">
        <v>0</v>
      </c>
      <c r="O2906" s="30" t="str">
        <f>IF(G2906&lt;=$N$2,"",IF(F2906=[3]Pav.tvarkyklė!$B$13,"",IF(ISBLANK(R2906),"X","")))</f>
        <v/>
      </c>
      <c r="P2906" s="91"/>
      <c r="Q2906" s="63"/>
      <c r="R2906" s="63"/>
      <c r="S2906" s="63"/>
      <c r="T2906" s="63"/>
      <c r="U2906" s="34" t="str">
        <f>IFERROR(INDEX('[3]5.Grup_T'!$G$4:$G$22,MATCH('6.Turtas'!E2906,'[3]5.Grup_T'!$E$4:$E$22,0)),"0")</f>
        <v>0</v>
      </c>
      <c r="V2906" s="35">
        <f t="shared" si="633"/>
        <v>0</v>
      </c>
      <c r="W2906" s="35">
        <f>IF(NOT(ISBLANK(H2906)),(12-DATEDIF(H2906,'[3]1.Pradzia'!$D$13,"m")),0)</f>
        <v>0</v>
      </c>
      <c r="X2906" s="35">
        <f t="shared" si="634"/>
        <v>0</v>
      </c>
      <c r="Y2906" s="35">
        <f t="shared" si="630"/>
        <v>0</v>
      </c>
      <c r="Z2906" s="35">
        <f t="shared" si="642"/>
        <v>0</v>
      </c>
      <c r="AA2906" s="36">
        <f t="shared" si="635"/>
        <v>0</v>
      </c>
      <c r="AB2906" s="36">
        <f t="shared" si="636"/>
        <v>0</v>
      </c>
      <c r="AC2906" s="37">
        <f t="shared" si="637"/>
        <v>0</v>
      </c>
      <c r="AD2906" s="35">
        <f>IF(OR(YEAR(G2906)&lt;2019,O2906="X"),0,IF(ISBLANK(H2906),DATEDIF(G2906,'[3]1.Pradzia'!$D$13,"M"),DATEDIF(G2906,H2906,"m")))</f>
        <v>0</v>
      </c>
      <c r="AE2906" s="37">
        <f>IF(E2906='[3]5.Grup_T'!$E$20,0,IF(AD2906&lt;&gt;0,M2906/V2906*MIN(12,AD2906),0))</f>
        <v>0</v>
      </c>
      <c r="AF2906" s="37">
        <f t="shared" si="638"/>
        <v>0</v>
      </c>
      <c r="AG2906" s="37">
        <f t="shared" si="639"/>
        <v>0</v>
      </c>
      <c r="AH2906" s="37">
        <f t="shared" si="640"/>
        <v>0</v>
      </c>
      <c r="AI2906" s="35" t="str">
        <f t="shared" si="641"/>
        <v>Nusidėvėjęs</v>
      </c>
      <c r="AJ2906" s="38" t="str">
        <f>IF(AND(F2906&lt;&gt;[3]Pav.tvarkyklė!$B$12,F2906&lt;&gt;[3]Pav.tvarkyklė!$B$13),"GVTNT","X")</f>
        <v>GVTNT</v>
      </c>
      <c r="AK2906" s="39">
        <f t="shared" si="643"/>
        <v>0</v>
      </c>
      <c r="AL2906" s="41"/>
      <c r="AM2906" s="41"/>
      <c r="AN2906" s="41">
        <f t="shared" si="631"/>
        <v>1900</v>
      </c>
      <c r="AO2906" s="41"/>
      <c r="AP2906" s="41"/>
      <c r="AQ2906" s="41"/>
      <c r="AR2906" s="42"/>
      <c r="AS2906" s="42"/>
      <c r="AU2906" s="43">
        <f t="shared" si="632"/>
        <v>0</v>
      </c>
    </row>
    <row r="2907" spans="1:47" ht="15" customHeight="1" x14ac:dyDescent="0.25">
      <c r="A2907" s="11"/>
      <c r="B2907" s="19">
        <v>3076</v>
      </c>
      <c r="C2907" s="74"/>
      <c r="D2907" s="77"/>
      <c r="E2907" s="75"/>
      <c r="F2907" s="78"/>
      <c r="G2907" s="80"/>
      <c r="H2907" s="49"/>
      <c r="I2907" s="79"/>
      <c r="J2907" s="27"/>
      <c r="K2907" s="27"/>
      <c r="L2907" s="79"/>
      <c r="M2907" s="81"/>
      <c r="N2907" s="29">
        <v>0</v>
      </c>
      <c r="O2907" s="30" t="str">
        <f>IF(G2907&lt;=$N$2,"",IF(F2907=[3]Pav.tvarkyklė!$B$13,"",IF(ISBLANK(R2907),"X","")))</f>
        <v/>
      </c>
      <c r="P2907" s="91"/>
      <c r="Q2907" s="63"/>
      <c r="R2907" s="63"/>
      <c r="S2907" s="63"/>
      <c r="T2907" s="63"/>
      <c r="U2907" s="34" t="str">
        <f>IFERROR(INDEX('[3]5.Grup_T'!$G$4:$G$22,MATCH('6.Turtas'!E2907,'[3]5.Grup_T'!$E$4:$E$22,0)),"0")</f>
        <v>0</v>
      </c>
      <c r="V2907" s="35">
        <f t="shared" si="633"/>
        <v>0</v>
      </c>
      <c r="W2907" s="35">
        <f>IF(NOT(ISBLANK(H2907)),(12-DATEDIF(H2907,'[3]1.Pradzia'!$D$13,"m")),0)</f>
        <v>0</v>
      </c>
      <c r="X2907" s="35">
        <f t="shared" si="634"/>
        <v>0</v>
      </c>
      <c r="Y2907" s="35">
        <f t="shared" si="630"/>
        <v>0</v>
      </c>
      <c r="Z2907" s="35">
        <f t="shared" si="642"/>
        <v>0</v>
      </c>
      <c r="AA2907" s="36">
        <f t="shared" si="635"/>
        <v>0</v>
      </c>
      <c r="AB2907" s="36">
        <f t="shared" si="636"/>
        <v>0</v>
      </c>
      <c r="AC2907" s="37">
        <f t="shared" si="637"/>
        <v>0</v>
      </c>
      <c r="AD2907" s="35">
        <f>IF(OR(YEAR(G2907)&lt;2019,O2907="X"),0,IF(ISBLANK(H2907),DATEDIF(G2907,'[3]1.Pradzia'!$D$13,"M"),DATEDIF(G2907,H2907,"m")))</f>
        <v>0</v>
      </c>
      <c r="AE2907" s="37">
        <f>IF(E2907='[3]5.Grup_T'!$E$20,0,IF(AD2907&lt;&gt;0,M2907/V2907*MIN(12,AD2907),0))</f>
        <v>0</v>
      </c>
      <c r="AF2907" s="37">
        <f t="shared" si="638"/>
        <v>0</v>
      </c>
      <c r="AG2907" s="37">
        <f t="shared" si="639"/>
        <v>0</v>
      </c>
      <c r="AH2907" s="37">
        <f t="shared" si="640"/>
        <v>0</v>
      </c>
      <c r="AI2907" s="35" t="str">
        <f t="shared" si="641"/>
        <v>Nusidėvėjęs</v>
      </c>
      <c r="AJ2907" s="38" t="str">
        <f>IF(AND(F2907&lt;&gt;[3]Pav.tvarkyklė!$B$12,F2907&lt;&gt;[3]Pav.tvarkyklė!$B$13),"GVTNT","X")</f>
        <v>GVTNT</v>
      </c>
      <c r="AK2907" s="39">
        <f t="shared" si="643"/>
        <v>0</v>
      </c>
      <c r="AL2907" s="41"/>
      <c r="AM2907" s="41"/>
      <c r="AN2907" s="41">
        <f t="shared" si="631"/>
        <v>1900</v>
      </c>
      <c r="AO2907" s="41"/>
      <c r="AP2907" s="41"/>
      <c r="AQ2907" s="41"/>
      <c r="AR2907" s="42"/>
      <c r="AS2907" s="42"/>
      <c r="AU2907" s="43">
        <f t="shared" si="632"/>
        <v>0</v>
      </c>
    </row>
    <row r="2908" spans="1:47" ht="15" customHeight="1" x14ac:dyDescent="0.25">
      <c r="A2908" s="11"/>
      <c r="B2908" s="19">
        <v>3077</v>
      </c>
      <c r="C2908" s="74"/>
      <c r="D2908" s="77"/>
      <c r="E2908" s="75"/>
      <c r="F2908" s="78"/>
      <c r="G2908" s="80"/>
      <c r="H2908" s="49"/>
      <c r="I2908" s="79"/>
      <c r="J2908" s="27"/>
      <c r="K2908" s="27"/>
      <c r="L2908" s="79"/>
      <c r="M2908" s="81"/>
      <c r="N2908" s="29">
        <v>0</v>
      </c>
      <c r="O2908" s="30" t="str">
        <f>IF(G2908&lt;=$N$2,"",IF(F2908=[3]Pav.tvarkyklė!$B$13,"",IF(ISBLANK(R2908),"X","")))</f>
        <v/>
      </c>
      <c r="P2908" s="91"/>
      <c r="Q2908" s="63"/>
      <c r="R2908" s="63"/>
      <c r="S2908" s="63"/>
      <c r="T2908" s="63"/>
      <c r="U2908" s="34" t="str">
        <f>IFERROR(INDEX('[3]5.Grup_T'!$G$4:$G$22,MATCH('6.Turtas'!E2908,'[3]5.Grup_T'!$E$4:$E$22,0)),"0")</f>
        <v>0</v>
      </c>
      <c r="V2908" s="35">
        <f t="shared" si="633"/>
        <v>0</v>
      </c>
      <c r="W2908" s="35">
        <f>IF(NOT(ISBLANK(H2908)),(12-DATEDIF(H2908,'[3]1.Pradzia'!$D$13,"m")),0)</f>
        <v>0</v>
      </c>
      <c r="X2908" s="35">
        <f t="shared" si="634"/>
        <v>0</v>
      </c>
      <c r="Y2908" s="35">
        <f t="shared" si="630"/>
        <v>0</v>
      </c>
      <c r="Z2908" s="35">
        <f t="shared" si="642"/>
        <v>0</v>
      </c>
      <c r="AA2908" s="36">
        <f t="shared" si="635"/>
        <v>0</v>
      </c>
      <c r="AB2908" s="36">
        <f t="shared" si="636"/>
        <v>0</v>
      </c>
      <c r="AC2908" s="37">
        <f t="shared" si="637"/>
        <v>0</v>
      </c>
      <c r="AD2908" s="35">
        <f>IF(OR(YEAR(G2908)&lt;2019,O2908="X"),0,IF(ISBLANK(H2908),DATEDIF(G2908,'[3]1.Pradzia'!$D$13,"M"),DATEDIF(G2908,H2908,"m")))</f>
        <v>0</v>
      </c>
      <c r="AE2908" s="37">
        <f>IF(E2908='[3]5.Grup_T'!$E$20,0,IF(AD2908&lt;&gt;0,M2908/V2908*MIN(12,AD2908),0))</f>
        <v>0</v>
      </c>
      <c r="AF2908" s="37">
        <f t="shared" si="638"/>
        <v>0</v>
      </c>
      <c r="AG2908" s="37">
        <f t="shared" si="639"/>
        <v>0</v>
      </c>
      <c r="AH2908" s="37">
        <f t="shared" si="640"/>
        <v>0</v>
      </c>
      <c r="AI2908" s="35" t="str">
        <f t="shared" si="641"/>
        <v>Nusidėvėjęs</v>
      </c>
      <c r="AJ2908" s="38" t="str">
        <f>IF(AND(F2908&lt;&gt;[3]Pav.tvarkyklė!$B$12,F2908&lt;&gt;[3]Pav.tvarkyklė!$B$13),"GVTNT","X")</f>
        <v>GVTNT</v>
      </c>
      <c r="AK2908" s="39">
        <f t="shared" si="643"/>
        <v>0</v>
      </c>
      <c r="AL2908" s="41"/>
      <c r="AM2908" s="41"/>
      <c r="AN2908" s="41">
        <f t="shared" si="631"/>
        <v>1900</v>
      </c>
      <c r="AO2908" s="41"/>
      <c r="AP2908" s="41"/>
      <c r="AQ2908" s="41"/>
      <c r="AR2908" s="42"/>
      <c r="AS2908" s="42"/>
      <c r="AU2908" s="43">
        <f t="shared" si="632"/>
        <v>0</v>
      </c>
    </row>
    <row r="2909" spans="1:47" ht="15" customHeight="1" x14ac:dyDescent="0.25">
      <c r="A2909" s="11"/>
      <c r="B2909" s="19">
        <v>3078</v>
      </c>
      <c r="C2909" s="74"/>
      <c r="D2909" s="77"/>
      <c r="E2909" s="75"/>
      <c r="F2909" s="78"/>
      <c r="G2909" s="80"/>
      <c r="H2909" s="49"/>
      <c r="I2909" s="79"/>
      <c r="J2909" s="27"/>
      <c r="K2909" s="27"/>
      <c r="L2909" s="79"/>
      <c r="M2909" s="81"/>
      <c r="N2909" s="29">
        <v>0</v>
      </c>
      <c r="O2909" s="30" t="str">
        <f>IF(G2909&lt;=$N$2,"",IF(F2909=[3]Pav.tvarkyklė!$B$13,"",IF(ISBLANK(R2909),"X","")))</f>
        <v/>
      </c>
      <c r="P2909" s="91"/>
      <c r="Q2909" s="63"/>
      <c r="R2909" s="63"/>
      <c r="S2909" s="63"/>
      <c r="T2909" s="63"/>
      <c r="U2909" s="34" t="str">
        <f>IFERROR(INDEX('[3]5.Grup_T'!$G$4:$G$22,MATCH('6.Turtas'!E2909,'[3]5.Grup_T'!$E$4:$E$22,0)),"0")</f>
        <v>0</v>
      </c>
      <c r="V2909" s="35">
        <f t="shared" si="633"/>
        <v>0</v>
      </c>
      <c r="W2909" s="35">
        <f>IF(NOT(ISBLANK(H2909)),(12-DATEDIF(H2909,'[3]1.Pradzia'!$D$13,"m")),0)</f>
        <v>0</v>
      </c>
      <c r="X2909" s="35">
        <f t="shared" si="634"/>
        <v>0</v>
      </c>
      <c r="Y2909" s="35">
        <f t="shared" si="630"/>
        <v>0</v>
      </c>
      <c r="Z2909" s="35">
        <f t="shared" si="642"/>
        <v>0</v>
      </c>
      <c r="AA2909" s="36">
        <f t="shared" si="635"/>
        <v>0</v>
      </c>
      <c r="AB2909" s="36">
        <f t="shared" si="636"/>
        <v>0</v>
      </c>
      <c r="AC2909" s="37">
        <f t="shared" si="637"/>
        <v>0</v>
      </c>
      <c r="AD2909" s="35">
        <f>IF(OR(YEAR(G2909)&lt;2019,O2909="X"),0,IF(ISBLANK(H2909),DATEDIF(G2909,'[3]1.Pradzia'!$D$13,"M"),DATEDIF(G2909,H2909,"m")))</f>
        <v>0</v>
      </c>
      <c r="AE2909" s="37">
        <f>IF(E2909='[3]5.Grup_T'!$E$20,0,IF(AD2909&lt;&gt;0,M2909/V2909*MIN(12,AD2909),0))</f>
        <v>0</v>
      </c>
      <c r="AF2909" s="37">
        <f t="shared" si="638"/>
        <v>0</v>
      </c>
      <c r="AG2909" s="37">
        <f t="shared" si="639"/>
        <v>0</v>
      </c>
      <c r="AH2909" s="37">
        <f t="shared" si="640"/>
        <v>0</v>
      </c>
      <c r="AI2909" s="35" t="str">
        <f t="shared" si="641"/>
        <v>Nusidėvėjęs</v>
      </c>
      <c r="AJ2909" s="38" t="str">
        <f>IF(AND(F2909&lt;&gt;[3]Pav.tvarkyklė!$B$12,F2909&lt;&gt;[3]Pav.tvarkyklė!$B$13),"GVTNT","X")</f>
        <v>GVTNT</v>
      </c>
      <c r="AK2909" s="39">
        <f t="shared" si="643"/>
        <v>0</v>
      </c>
      <c r="AL2909" s="41"/>
      <c r="AM2909" s="41"/>
      <c r="AN2909" s="41">
        <f t="shared" si="631"/>
        <v>1900</v>
      </c>
      <c r="AO2909" s="41"/>
      <c r="AP2909" s="41"/>
      <c r="AQ2909" s="41"/>
      <c r="AR2909" s="42"/>
      <c r="AS2909" s="42"/>
      <c r="AU2909" s="43">
        <f t="shared" si="632"/>
        <v>0</v>
      </c>
    </row>
    <row r="2910" spans="1:47" ht="15" customHeight="1" x14ac:dyDescent="0.25">
      <c r="A2910" s="11"/>
      <c r="B2910" s="19">
        <v>3079</v>
      </c>
      <c r="C2910" s="74"/>
      <c r="D2910" s="77"/>
      <c r="E2910" s="75"/>
      <c r="F2910" s="78"/>
      <c r="G2910" s="80"/>
      <c r="H2910" s="49"/>
      <c r="I2910" s="79"/>
      <c r="J2910" s="27"/>
      <c r="K2910" s="27"/>
      <c r="L2910" s="79"/>
      <c r="M2910" s="81"/>
      <c r="N2910" s="29">
        <v>0</v>
      </c>
      <c r="O2910" s="30" t="str">
        <f>IF(G2910&lt;=$N$2,"",IF(F2910=[3]Pav.tvarkyklė!$B$13,"",IF(ISBLANK(R2910),"X","")))</f>
        <v/>
      </c>
      <c r="P2910" s="91"/>
      <c r="Q2910" s="63"/>
      <c r="R2910" s="63"/>
      <c r="S2910" s="63"/>
      <c r="T2910" s="63"/>
      <c r="U2910" s="34" t="str">
        <f>IFERROR(INDEX('[3]5.Grup_T'!$G$4:$G$22,MATCH('6.Turtas'!E2910,'[3]5.Grup_T'!$E$4:$E$22,0)),"0")</f>
        <v>0</v>
      </c>
      <c r="V2910" s="35">
        <f t="shared" si="633"/>
        <v>0</v>
      </c>
      <c r="W2910" s="35">
        <f>IF(NOT(ISBLANK(H2910)),(12-DATEDIF(H2910,'[3]1.Pradzia'!$D$13,"m")),0)</f>
        <v>0</v>
      </c>
      <c r="X2910" s="35">
        <f t="shared" si="634"/>
        <v>0</v>
      </c>
      <c r="Y2910" s="35">
        <f t="shared" si="630"/>
        <v>0</v>
      </c>
      <c r="Z2910" s="35">
        <f t="shared" si="642"/>
        <v>0</v>
      </c>
      <c r="AA2910" s="36">
        <f t="shared" si="635"/>
        <v>0</v>
      </c>
      <c r="AB2910" s="36">
        <f t="shared" si="636"/>
        <v>0</v>
      </c>
      <c r="AC2910" s="37">
        <f t="shared" si="637"/>
        <v>0</v>
      </c>
      <c r="AD2910" s="35">
        <f>IF(OR(YEAR(G2910)&lt;2019,O2910="X"),0,IF(ISBLANK(H2910),DATEDIF(G2910,'[3]1.Pradzia'!$D$13,"M"),DATEDIF(G2910,H2910,"m")))</f>
        <v>0</v>
      </c>
      <c r="AE2910" s="37">
        <f>IF(E2910='[3]5.Grup_T'!$E$20,0,IF(AD2910&lt;&gt;0,M2910/V2910*MIN(12,AD2910),0))</f>
        <v>0</v>
      </c>
      <c r="AF2910" s="37">
        <f t="shared" si="638"/>
        <v>0</v>
      </c>
      <c r="AG2910" s="37">
        <f t="shared" si="639"/>
        <v>0</v>
      </c>
      <c r="AH2910" s="37">
        <f t="shared" si="640"/>
        <v>0</v>
      </c>
      <c r="AI2910" s="35" t="str">
        <f t="shared" si="641"/>
        <v>Nusidėvėjęs</v>
      </c>
      <c r="AJ2910" s="38" t="str">
        <f>IF(AND(F2910&lt;&gt;[3]Pav.tvarkyklė!$B$12,F2910&lt;&gt;[3]Pav.tvarkyklė!$B$13),"GVTNT","X")</f>
        <v>GVTNT</v>
      </c>
      <c r="AK2910" s="39">
        <f t="shared" si="643"/>
        <v>0</v>
      </c>
      <c r="AL2910" s="41"/>
      <c r="AM2910" s="41"/>
      <c r="AN2910" s="41">
        <f t="shared" si="631"/>
        <v>1900</v>
      </c>
      <c r="AO2910" s="41"/>
      <c r="AP2910" s="41"/>
      <c r="AQ2910" s="41"/>
      <c r="AR2910" s="42"/>
      <c r="AS2910" s="42"/>
      <c r="AU2910" s="43">
        <f t="shared" si="632"/>
        <v>0</v>
      </c>
    </row>
    <row r="2911" spans="1:47" ht="15" customHeight="1" x14ac:dyDescent="0.25">
      <c r="A2911" s="11"/>
      <c r="B2911" s="19">
        <v>3080</v>
      </c>
      <c r="C2911" s="74"/>
      <c r="D2911" s="77"/>
      <c r="E2911" s="75"/>
      <c r="F2911" s="78"/>
      <c r="G2911" s="80"/>
      <c r="H2911" s="49"/>
      <c r="I2911" s="79"/>
      <c r="J2911" s="27"/>
      <c r="K2911" s="27"/>
      <c r="L2911" s="79"/>
      <c r="M2911" s="81"/>
      <c r="N2911" s="29">
        <v>0</v>
      </c>
      <c r="O2911" s="30" t="str">
        <f>IF(G2911&lt;=$N$2,"",IF(F2911=[3]Pav.tvarkyklė!$B$13,"",IF(ISBLANK(R2911),"X","")))</f>
        <v/>
      </c>
      <c r="P2911" s="91"/>
      <c r="Q2911" s="63"/>
      <c r="R2911" s="63"/>
      <c r="S2911" s="63"/>
      <c r="T2911" s="63"/>
      <c r="U2911" s="34" t="str">
        <f>IFERROR(INDEX('[3]5.Grup_T'!$G$4:$G$22,MATCH('6.Turtas'!E2911,'[3]5.Grup_T'!$E$4:$E$22,0)),"0")</f>
        <v>0</v>
      </c>
      <c r="V2911" s="35">
        <f t="shared" si="633"/>
        <v>0</v>
      </c>
      <c r="W2911" s="35">
        <f>IF(NOT(ISBLANK(H2911)),(12-DATEDIF(H2911,'[3]1.Pradzia'!$D$13,"m")),0)</f>
        <v>0</v>
      </c>
      <c r="X2911" s="35">
        <f t="shared" si="634"/>
        <v>0</v>
      </c>
      <c r="Y2911" s="35">
        <f t="shared" si="630"/>
        <v>0</v>
      </c>
      <c r="Z2911" s="35">
        <f t="shared" si="642"/>
        <v>0</v>
      </c>
      <c r="AA2911" s="36">
        <f t="shared" si="635"/>
        <v>0</v>
      </c>
      <c r="AB2911" s="36">
        <f t="shared" si="636"/>
        <v>0</v>
      </c>
      <c r="AC2911" s="37">
        <f t="shared" si="637"/>
        <v>0</v>
      </c>
      <c r="AD2911" s="35">
        <f>IF(OR(YEAR(G2911)&lt;2019,O2911="X"),0,IF(ISBLANK(H2911),DATEDIF(G2911,'[3]1.Pradzia'!$D$13,"M"),DATEDIF(G2911,H2911,"m")))</f>
        <v>0</v>
      </c>
      <c r="AE2911" s="37">
        <f>IF(E2911='[3]5.Grup_T'!$E$20,0,IF(AD2911&lt;&gt;0,M2911/V2911*MIN(12,AD2911),0))</f>
        <v>0</v>
      </c>
      <c r="AF2911" s="37">
        <f t="shared" si="638"/>
        <v>0</v>
      </c>
      <c r="AG2911" s="37">
        <f t="shared" si="639"/>
        <v>0</v>
      </c>
      <c r="AH2911" s="37">
        <f t="shared" si="640"/>
        <v>0</v>
      </c>
      <c r="AI2911" s="35" t="str">
        <f t="shared" si="641"/>
        <v>Nusidėvėjęs</v>
      </c>
      <c r="AJ2911" s="38" t="str">
        <f>IF(AND(F2911&lt;&gt;[3]Pav.tvarkyklė!$B$12,F2911&lt;&gt;[3]Pav.tvarkyklė!$B$13),"GVTNT","X")</f>
        <v>GVTNT</v>
      </c>
      <c r="AK2911" s="39">
        <f t="shared" si="643"/>
        <v>0</v>
      </c>
      <c r="AL2911" s="41"/>
      <c r="AM2911" s="41"/>
      <c r="AN2911" s="41">
        <f t="shared" si="631"/>
        <v>1900</v>
      </c>
      <c r="AO2911" s="41"/>
      <c r="AP2911" s="41"/>
      <c r="AQ2911" s="41"/>
      <c r="AR2911" s="42"/>
      <c r="AS2911" s="42"/>
      <c r="AU2911" s="43">
        <f t="shared" si="632"/>
        <v>0</v>
      </c>
    </row>
    <row r="2912" spans="1:47" ht="15" customHeight="1" x14ac:dyDescent="0.25">
      <c r="A2912" s="11"/>
      <c r="B2912" s="19">
        <v>3081</v>
      </c>
      <c r="C2912" s="74"/>
      <c r="D2912" s="77"/>
      <c r="E2912" s="75"/>
      <c r="F2912" s="78"/>
      <c r="G2912" s="80"/>
      <c r="H2912" s="49"/>
      <c r="I2912" s="79"/>
      <c r="J2912" s="27"/>
      <c r="K2912" s="27"/>
      <c r="L2912" s="79"/>
      <c r="M2912" s="81"/>
      <c r="N2912" s="29">
        <v>0</v>
      </c>
      <c r="O2912" s="30" t="str">
        <f>IF(G2912&lt;=$N$2,"",IF(F2912=[3]Pav.tvarkyklė!$B$13,"",IF(ISBLANK(R2912),"X","")))</f>
        <v/>
      </c>
      <c r="P2912" s="91"/>
      <c r="Q2912" s="63"/>
      <c r="R2912" s="63"/>
      <c r="S2912" s="63"/>
      <c r="T2912" s="63"/>
      <c r="U2912" s="34" t="str">
        <f>IFERROR(INDEX('[3]5.Grup_T'!$G$4:$G$22,MATCH('6.Turtas'!E2912,'[3]5.Grup_T'!$E$4:$E$22,0)),"0")</f>
        <v>0</v>
      </c>
      <c r="V2912" s="35">
        <f t="shared" si="633"/>
        <v>0</v>
      </c>
      <c r="W2912" s="35">
        <f>IF(NOT(ISBLANK(H2912)),(12-DATEDIF(H2912,'[3]1.Pradzia'!$D$13,"m")),0)</f>
        <v>0</v>
      </c>
      <c r="X2912" s="35">
        <f t="shared" si="634"/>
        <v>0</v>
      </c>
      <c r="Y2912" s="35">
        <f t="shared" si="630"/>
        <v>0</v>
      </c>
      <c r="Z2912" s="35">
        <f t="shared" si="642"/>
        <v>0</v>
      </c>
      <c r="AA2912" s="36">
        <f t="shared" si="635"/>
        <v>0</v>
      </c>
      <c r="AB2912" s="36">
        <f t="shared" si="636"/>
        <v>0</v>
      </c>
      <c r="AC2912" s="37">
        <f t="shared" si="637"/>
        <v>0</v>
      </c>
      <c r="AD2912" s="35">
        <f>IF(OR(YEAR(G2912)&lt;2019,O2912="X"),0,IF(ISBLANK(H2912),DATEDIF(G2912,'[3]1.Pradzia'!$D$13,"M"),DATEDIF(G2912,H2912,"m")))</f>
        <v>0</v>
      </c>
      <c r="AE2912" s="37">
        <f>IF(E2912='[3]5.Grup_T'!$E$20,0,IF(AD2912&lt;&gt;0,M2912/V2912*MIN(12,AD2912),0))</f>
        <v>0</v>
      </c>
      <c r="AF2912" s="37">
        <f t="shared" si="638"/>
        <v>0</v>
      </c>
      <c r="AG2912" s="37">
        <f t="shared" si="639"/>
        <v>0</v>
      </c>
      <c r="AH2912" s="37">
        <f t="shared" si="640"/>
        <v>0</v>
      </c>
      <c r="AI2912" s="35" t="str">
        <f t="shared" si="641"/>
        <v>Nusidėvėjęs</v>
      </c>
      <c r="AJ2912" s="38" t="str">
        <f>IF(AND(F2912&lt;&gt;[3]Pav.tvarkyklė!$B$12,F2912&lt;&gt;[3]Pav.tvarkyklė!$B$13),"GVTNT","X")</f>
        <v>GVTNT</v>
      </c>
      <c r="AK2912" s="39">
        <f t="shared" si="643"/>
        <v>0</v>
      </c>
      <c r="AL2912" s="41"/>
      <c r="AM2912" s="41"/>
      <c r="AN2912" s="41">
        <f t="shared" si="631"/>
        <v>1900</v>
      </c>
      <c r="AO2912" s="41"/>
      <c r="AP2912" s="41"/>
      <c r="AQ2912" s="41"/>
      <c r="AR2912" s="42"/>
      <c r="AS2912" s="42"/>
      <c r="AU2912" s="43">
        <f t="shared" si="632"/>
        <v>0</v>
      </c>
    </row>
    <row r="2913" spans="1:47" ht="15" customHeight="1" x14ac:dyDescent="0.25">
      <c r="A2913" s="11"/>
      <c r="B2913" s="19">
        <v>3082</v>
      </c>
      <c r="C2913" s="74"/>
      <c r="D2913" s="77"/>
      <c r="E2913" s="75"/>
      <c r="F2913" s="78"/>
      <c r="G2913" s="80"/>
      <c r="H2913" s="49"/>
      <c r="I2913" s="79"/>
      <c r="J2913" s="27"/>
      <c r="K2913" s="27"/>
      <c r="L2913" s="79"/>
      <c r="M2913" s="81"/>
      <c r="N2913" s="29">
        <v>0</v>
      </c>
      <c r="O2913" s="30" t="str">
        <f>IF(G2913&lt;=$N$2,"",IF(F2913=[3]Pav.tvarkyklė!$B$13,"",IF(ISBLANK(R2913),"X","")))</f>
        <v/>
      </c>
      <c r="P2913" s="91"/>
      <c r="Q2913" s="63"/>
      <c r="R2913" s="63"/>
      <c r="S2913" s="63"/>
      <c r="T2913" s="63"/>
      <c r="U2913" s="34" t="str">
        <f>IFERROR(INDEX('[3]5.Grup_T'!$G$4:$G$22,MATCH('6.Turtas'!E2913,'[3]5.Grup_T'!$E$4:$E$22,0)),"0")</f>
        <v>0</v>
      </c>
      <c r="V2913" s="35">
        <f t="shared" si="633"/>
        <v>0</v>
      </c>
      <c r="W2913" s="35">
        <f>IF(NOT(ISBLANK(H2913)),(12-DATEDIF(H2913,'[3]1.Pradzia'!$D$13,"m")),0)</f>
        <v>0</v>
      </c>
      <c r="X2913" s="35">
        <f t="shared" si="634"/>
        <v>0</v>
      </c>
      <c r="Y2913" s="35">
        <f t="shared" si="630"/>
        <v>0</v>
      </c>
      <c r="Z2913" s="35">
        <f t="shared" si="642"/>
        <v>0</v>
      </c>
      <c r="AA2913" s="36">
        <f t="shared" si="635"/>
        <v>0</v>
      </c>
      <c r="AB2913" s="36">
        <f t="shared" si="636"/>
        <v>0</v>
      </c>
      <c r="AC2913" s="37">
        <f t="shared" si="637"/>
        <v>0</v>
      </c>
      <c r="AD2913" s="35">
        <f>IF(OR(YEAR(G2913)&lt;2019,O2913="X"),0,IF(ISBLANK(H2913),DATEDIF(G2913,'[3]1.Pradzia'!$D$13,"M"),DATEDIF(G2913,H2913,"m")))</f>
        <v>0</v>
      </c>
      <c r="AE2913" s="37">
        <f>IF(E2913='[3]5.Grup_T'!$E$20,0,IF(AD2913&lt;&gt;0,M2913/V2913*MIN(12,AD2913),0))</f>
        <v>0</v>
      </c>
      <c r="AF2913" s="37">
        <f t="shared" si="638"/>
        <v>0</v>
      </c>
      <c r="AG2913" s="37">
        <f t="shared" si="639"/>
        <v>0</v>
      </c>
      <c r="AH2913" s="37">
        <f t="shared" si="640"/>
        <v>0</v>
      </c>
      <c r="AI2913" s="35" t="str">
        <f t="shared" si="641"/>
        <v>Nusidėvėjęs</v>
      </c>
      <c r="AJ2913" s="38" t="str">
        <f>IF(AND(F2913&lt;&gt;[3]Pav.tvarkyklė!$B$12,F2913&lt;&gt;[3]Pav.tvarkyklė!$B$13),"GVTNT","X")</f>
        <v>GVTNT</v>
      </c>
      <c r="AK2913" s="39">
        <f t="shared" si="643"/>
        <v>0</v>
      </c>
      <c r="AL2913" s="41"/>
      <c r="AM2913" s="41"/>
      <c r="AN2913" s="41">
        <f t="shared" si="631"/>
        <v>1900</v>
      </c>
      <c r="AO2913" s="41"/>
      <c r="AP2913" s="41"/>
      <c r="AQ2913" s="41"/>
      <c r="AR2913" s="42"/>
      <c r="AS2913" s="42"/>
      <c r="AU2913" s="43">
        <f t="shared" si="632"/>
        <v>0</v>
      </c>
    </row>
    <row r="2914" spans="1:47" ht="15" customHeight="1" x14ac:dyDescent="0.25">
      <c r="A2914" s="11"/>
      <c r="B2914" s="19">
        <v>3083</v>
      </c>
      <c r="C2914" s="74"/>
      <c r="D2914" s="77"/>
      <c r="E2914" s="75"/>
      <c r="F2914" s="78"/>
      <c r="G2914" s="80"/>
      <c r="H2914" s="49"/>
      <c r="I2914" s="79"/>
      <c r="J2914" s="27"/>
      <c r="K2914" s="27"/>
      <c r="L2914" s="79"/>
      <c r="M2914" s="81"/>
      <c r="N2914" s="29">
        <v>0</v>
      </c>
      <c r="O2914" s="30" t="str">
        <f>IF(G2914&lt;=$N$2,"",IF(F2914=[3]Pav.tvarkyklė!$B$13,"",IF(ISBLANK(R2914),"X","")))</f>
        <v/>
      </c>
      <c r="P2914" s="91"/>
      <c r="Q2914" s="63"/>
      <c r="R2914" s="63"/>
      <c r="S2914" s="63"/>
      <c r="T2914" s="63"/>
      <c r="U2914" s="34" t="str">
        <f>IFERROR(INDEX('[3]5.Grup_T'!$G$4:$G$22,MATCH('6.Turtas'!E2914,'[3]5.Grup_T'!$E$4:$E$22,0)),"0")</f>
        <v>0</v>
      </c>
      <c r="V2914" s="35">
        <f t="shared" si="633"/>
        <v>0</v>
      </c>
      <c r="W2914" s="35">
        <f>IF(NOT(ISBLANK(H2914)),(12-DATEDIF(H2914,'[3]1.Pradzia'!$D$13,"m")),0)</f>
        <v>0</v>
      </c>
      <c r="X2914" s="35">
        <f t="shared" si="634"/>
        <v>0</v>
      </c>
      <c r="Y2914" s="35">
        <f t="shared" si="630"/>
        <v>0</v>
      </c>
      <c r="Z2914" s="35">
        <f t="shared" si="642"/>
        <v>0</v>
      </c>
      <c r="AA2914" s="36">
        <f t="shared" si="635"/>
        <v>0</v>
      </c>
      <c r="AB2914" s="36">
        <f t="shared" si="636"/>
        <v>0</v>
      </c>
      <c r="AC2914" s="37">
        <f t="shared" si="637"/>
        <v>0</v>
      </c>
      <c r="AD2914" s="35">
        <f>IF(OR(YEAR(G2914)&lt;2019,O2914="X"),0,IF(ISBLANK(H2914),DATEDIF(G2914,'[3]1.Pradzia'!$D$13,"M"),DATEDIF(G2914,H2914,"m")))</f>
        <v>0</v>
      </c>
      <c r="AE2914" s="37">
        <f>IF(E2914='[3]5.Grup_T'!$E$20,0,IF(AD2914&lt;&gt;0,M2914/V2914*MIN(12,AD2914),0))</f>
        <v>0</v>
      </c>
      <c r="AF2914" s="37">
        <f t="shared" si="638"/>
        <v>0</v>
      </c>
      <c r="AG2914" s="37">
        <f t="shared" si="639"/>
        <v>0</v>
      </c>
      <c r="AH2914" s="37">
        <f t="shared" si="640"/>
        <v>0</v>
      </c>
      <c r="AI2914" s="35" t="str">
        <f t="shared" si="641"/>
        <v>Nusidėvėjęs</v>
      </c>
      <c r="AJ2914" s="38" t="str">
        <f>IF(AND(F2914&lt;&gt;[3]Pav.tvarkyklė!$B$12,F2914&lt;&gt;[3]Pav.tvarkyklė!$B$13),"GVTNT","X")</f>
        <v>GVTNT</v>
      </c>
      <c r="AK2914" s="39">
        <f t="shared" si="643"/>
        <v>0</v>
      </c>
      <c r="AL2914" s="41"/>
      <c r="AM2914" s="41"/>
      <c r="AN2914" s="41">
        <f t="shared" si="631"/>
        <v>1900</v>
      </c>
      <c r="AO2914" s="41"/>
      <c r="AP2914" s="41"/>
      <c r="AQ2914" s="41"/>
      <c r="AR2914" s="42"/>
      <c r="AS2914" s="42"/>
      <c r="AU2914" s="43">
        <f t="shared" si="632"/>
        <v>0</v>
      </c>
    </row>
    <row r="2915" spans="1:47" ht="15" customHeight="1" x14ac:dyDescent="0.25">
      <c r="A2915" s="11"/>
      <c r="B2915" s="19">
        <v>3084</v>
      </c>
      <c r="C2915" s="74"/>
      <c r="D2915" s="77"/>
      <c r="E2915" s="75"/>
      <c r="F2915" s="78"/>
      <c r="G2915" s="80"/>
      <c r="H2915" s="49"/>
      <c r="I2915" s="79"/>
      <c r="J2915" s="27"/>
      <c r="K2915" s="27"/>
      <c r="L2915" s="79"/>
      <c r="M2915" s="81"/>
      <c r="N2915" s="29">
        <v>0</v>
      </c>
      <c r="O2915" s="30" t="str">
        <f>IF(G2915&lt;=$N$2,"",IF(F2915=[3]Pav.tvarkyklė!$B$13,"",IF(ISBLANK(R2915),"X","")))</f>
        <v/>
      </c>
      <c r="P2915" s="91"/>
      <c r="Q2915" s="63"/>
      <c r="R2915" s="63"/>
      <c r="S2915" s="63"/>
      <c r="T2915" s="63"/>
      <c r="U2915" s="34" t="str">
        <f>IFERROR(INDEX('[3]5.Grup_T'!$G$4:$G$22,MATCH('6.Turtas'!E2915,'[3]5.Grup_T'!$E$4:$E$22,0)),"0")</f>
        <v>0</v>
      </c>
      <c r="V2915" s="35">
        <f t="shared" si="633"/>
        <v>0</v>
      </c>
      <c r="W2915" s="35">
        <f>IF(NOT(ISBLANK(H2915)),(12-DATEDIF(H2915,'[3]1.Pradzia'!$D$13,"m")),0)</f>
        <v>0</v>
      </c>
      <c r="X2915" s="35">
        <f t="shared" si="634"/>
        <v>0</v>
      </c>
      <c r="Y2915" s="35">
        <f t="shared" si="630"/>
        <v>0</v>
      </c>
      <c r="Z2915" s="35">
        <f t="shared" si="642"/>
        <v>0</v>
      </c>
      <c r="AA2915" s="36">
        <f t="shared" si="635"/>
        <v>0</v>
      </c>
      <c r="AB2915" s="36">
        <f t="shared" si="636"/>
        <v>0</v>
      </c>
      <c r="AC2915" s="37">
        <f t="shared" si="637"/>
        <v>0</v>
      </c>
      <c r="AD2915" s="35">
        <f>IF(OR(YEAR(G2915)&lt;2019,O2915="X"),0,IF(ISBLANK(H2915),DATEDIF(G2915,'[3]1.Pradzia'!$D$13,"M"),DATEDIF(G2915,H2915,"m")))</f>
        <v>0</v>
      </c>
      <c r="AE2915" s="37">
        <f>IF(E2915='[3]5.Grup_T'!$E$20,0,IF(AD2915&lt;&gt;0,M2915/V2915*MIN(12,AD2915),0))</f>
        <v>0</v>
      </c>
      <c r="AF2915" s="37">
        <f t="shared" si="638"/>
        <v>0</v>
      </c>
      <c r="AG2915" s="37">
        <f t="shared" si="639"/>
        <v>0</v>
      </c>
      <c r="AH2915" s="37">
        <f t="shared" si="640"/>
        <v>0</v>
      </c>
      <c r="AI2915" s="35" t="str">
        <f t="shared" si="641"/>
        <v>Nusidėvėjęs</v>
      </c>
      <c r="AJ2915" s="38" t="str">
        <f>IF(AND(F2915&lt;&gt;[3]Pav.tvarkyklė!$B$12,F2915&lt;&gt;[3]Pav.tvarkyklė!$B$13),"GVTNT","X")</f>
        <v>GVTNT</v>
      </c>
      <c r="AK2915" s="39">
        <f t="shared" si="643"/>
        <v>0</v>
      </c>
      <c r="AL2915" s="41"/>
      <c r="AM2915" s="41"/>
      <c r="AN2915" s="41">
        <f t="shared" si="631"/>
        <v>1900</v>
      </c>
      <c r="AO2915" s="41"/>
      <c r="AP2915" s="41"/>
      <c r="AQ2915" s="41"/>
      <c r="AR2915" s="42"/>
      <c r="AS2915" s="42"/>
      <c r="AU2915" s="43">
        <f t="shared" si="632"/>
        <v>0</v>
      </c>
    </row>
    <row r="2916" spans="1:47" ht="15" customHeight="1" x14ac:dyDescent="0.25">
      <c r="A2916" s="11"/>
      <c r="B2916" s="19">
        <v>3085</v>
      </c>
      <c r="C2916" s="74"/>
      <c r="D2916" s="77"/>
      <c r="E2916" s="75"/>
      <c r="F2916" s="78"/>
      <c r="G2916" s="80"/>
      <c r="H2916" s="49"/>
      <c r="I2916" s="79"/>
      <c r="J2916" s="27"/>
      <c r="K2916" s="27"/>
      <c r="L2916" s="79"/>
      <c r="M2916" s="81"/>
      <c r="N2916" s="29">
        <v>0</v>
      </c>
      <c r="O2916" s="30" t="str">
        <f>IF(G2916&lt;=$N$2,"",IF(F2916=[3]Pav.tvarkyklė!$B$13,"",IF(ISBLANK(R2916),"X","")))</f>
        <v/>
      </c>
      <c r="P2916" s="91"/>
      <c r="Q2916" s="63"/>
      <c r="R2916" s="63"/>
      <c r="S2916" s="63"/>
      <c r="T2916" s="63"/>
      <c r="U2916" s="34" t="str">
        <f>IFERROR(INDEX('[3]5.Grup_T'!$G$4:$G$22,MATCH('6.Turtas'!E2916,'[3]5.Grup_T'!$E$4:$E$22,0)),"0")</f>
        <v>0</v>
      </c>
      <c r="V2916" s="35">
        <f t="shared" si="633"/>
        <v>0</v>
      </c>
      <c r="W2916" s="35">
        <f>IF(NOT(ISBLANK(H2916)),(12-DATEDIF(H2916,'[3]1.Pradzia'!$D$13,"m")),0)</f>
        <v>0</v>
      </c>
      <c r="X2916" s="35">
        <f t="shared" si="634"/>
        <v>0</v>
      </c>
      <c r="Y2916" s="35">
        <f t="shared" si="630"/>
        <v>0</v>
      </c>
      <c r="Z2916" s="35">
        <f t="shared" si="642"/>
        <v>0</v>
      </c>
      <c r="AA2916" s="36">
        <f t="shared" si="635"/>
        <v>0</v>
      </c>
      <c r="AB2916" s="36">
        <f t="shared" si="636"/>
        <v>0</v>
      </c>
      <c r="AC2916" s="37">
        <f t="shared" si="637"/>
        <v>0</v>
      </c>
      <c r="AD2916" s="35">
        <f>IF(OR(YEAR(G2916)&lt;2019,O2916="X"),0,IF(ISBLANK(H2916),DATEDIF(G2916,'[3]1.Pradzia'!$D$13,"M"),DATEDIF(G2916,H2916,"m")))</f>
        <v>0</v>
      </c>
      <c r="AE2916" s="37">
        <f>IF(E2916='[3]5.Grup_T'!$E$20,0,IF(AD2916&lt;&gt;0,M2916/V2916*MIN(12,AD2916),0))</f>
        <v>0</v>
      </c>
      <c r="AF2916" s="37">
        <f t="shared" si="638"/>
        <v>0</v>
      </c>
      <c r="AG2916" s="37">
        <f t="shared" si="639"/>
        <v>0</v>
      </c>
      <c r="AH2916" s="37">
        <f t="shared" si="640"/>
        <v>0</v>
      </c>
      <c r="AI2916" s="35" t="str">
        <f t="shared" si="641"/>
        <v>Nusidėvėjęs</v>
      </c>
      <c r="AJ2916" s="38" t="str">
        <f>IF(AND(F2916&lt;&gt;[3]Pav.tvarkyklė!$B$12,F2916&lt;&gt;[3]Pav.tvarkyklė!$B$13),"GVTNT","X")</f>
        <v>GVTNT</v>
      </c>
      <c r="AK2916" s="39">
        <f t="shared" si="643"/>
        <v>0</v>
      </c>
      <c r="AL2916" s="41"/>
      <c r="AM2916" s="41"/>
      <c r="AN2916" s="41">
        <f t="shared" si="631"/>
        <v>1900</v>
      </c>
      <c r="AO2916" s="41"/>
      <c r="AP2916" s="41"/>
      <c r="AQ2916" s="41"/>
      <c r="AR2916" s="42"/>
      <c r="AS2916" s="42"/>
      <c r="AU2916" s="43">
        <f t="shared" si="632"/>
        <v>0</v>
      </c>
    </row>
    <row r="2917" spans="1:47" ht="15" customHeight="1" x14ac:dyDescent="0.25">
      <c r="A2917" s="11"/>
      <c r="B2917" s="19">
        <v>3086</v>
      </c>
      <c r="C2917" s="74"/>
      <c r="D2917" s="77"/>
      <c r="E2917" s="75"/>
      <c r="F2917" s="78"/>
      <c r="G2917" s="80"/>
      <c r="H2917" s="49"/>
      <c r="I2917" s="79"/>
      <c r="J2917" s="27"/>
      <c r="K2917" s="27"/>
      <c r="L2917" s="79"/>
      <c r="M2917" s="81"/>
      <c r="N2917" s="29">
        <v>0</v>
      </c>
      <c r="O2917" s="30" t="str">
        <f>IF(G2917&lt;=$N$2,"",IF(F2917=[3]Pav.tvarkyklė!$B$13,"",IF(ISBLANK(R2917),"X","")))</f>
        <v/>
      </c>
      <c r="P2917" s="91"/>
      <c r="Q2917" s="63"/>
      <c r="R2917" s="63"/>
      <c r="S2917" s="63"/>
      <c r="T2917" s="63"/>
      <c r="U2917" s="34" t="str">
        <f>IFERROR(INDEX('[3]5.Grup_T'!$G$4:$G$22,MATCH('6.Turtas'!E2917,'[3]5.Grup_T'!$E$4:$E$22,0)),"0")</f>
        <v>0</v>
      </c>
      <c r="V2917" s="35">
        <f t="shared" si="633"/>
        <v>0</v>
      </c>
      <c r="W2917" s="35">
        <f>IF(NOT(ISBLANK(H2917)),(12-DATEDIF(H2917,'[3]1.Pradzia'!$D$13,"m")),0)</f>
        <v>0</v>
      </c>
      <c r="X2917" s="35">
        <f t="shared" si="634"/>
        <v>0</v>
      </c>
      <c r="Y2917" s="35">
        <f t="shared" si="630"/>
        <v>0</v>
      </c>
      <c r="Z2917" s="35">
        <f t="shared" si="642"/>
        <v>0</v>
      </c>
      <c r="AA2917" s="36">
        <f t="shared" si="635"/>
        <v>0</v>
      </c>
      <c r="AB2917" s="36">
        <f t="shared" si="636"/>
        <v>0</v>
      </c>
      <c r="AC2917" s="37">
        <f t="shared" si="637"/>
        <v>0</v>
      </c>
      <c r="AD2917" s="35">
        <f>IF(OR(YEAR(G2917)&lt;2019,O2917="X"),0,IF(ISBLANK(H2917),DATEDIF(G2917,'[3]1.Pradzia'!$D$13,"M"),DATEDIF(G2917,H2917,"m")))</f>
        <v>0</v>
      </c>
      <c r="AE2917" s="37">
        <f>IF(E2917='[3]5.Grup_T'!$E$20,0,IF(AD2917&lt;&gt;0,M2917/V2917*MIN(12,AD2917),0))</f>
        <v>0</v>
      </c>
      <c r="AF2917" s="37">
        <f t="shared" si="638"/>
        <v>0</v>
      </c>
      <c r="AG2917" s="37">
        <f t="shared" si="639"/>
        <v>0</v>
      </c>
      <c r="AH2917" s="37">
        <f t="shared" si="640"/>
        <v>0</v>
      </c>
      <c r="AI2917" s="35" t="str">
        <f t="shared" si="641"/>
        <v>Nusidėvėjęs</v>
      </c>
      <c r="AJ2917" s="38" t="str">
        <f>IF(AND(F2917&lt;&gt;[3]Pav.tvarkyklė!$B$12,F2917&lt;&gt;[3]Pav.tvarkyklė!$B$13),"GVTNT","X")</f>
        <v>GVTNT</v>
      </c>
      <c r="AK2917" s="39">
        <f t="shared" si="643"/>
        <v>0</v>
      </c>
      <c r="AL2917" s="41"/>
      <c r="AM2917" s="41"/>
      <c r="AN2917" s="41">
        <f t="shared" si="631"/>
        <v>1900</v>
      </c>
      <c r="AO2917" s="41"/>
      <c r="AP2917" s="41"/>
      <c r="AQ2917" s="41"/>
      <c r="AR2917" s="42"/>
      <c r="AS2917" s="42"/>
      <c r="AU2917" s="43">
        <f t="shared" si="632"/>
        <v>0</v>
      </c>
    </row>
    <row r="2918" spans="1:47" ht="15" customHeight="1" x14ac:dyDescent="0.25">
      <c r="A2918" s="11"/>
      <c r="B2918" s="19">
        <v>3087</v>
      </c>
      <c r="C2918" s="74"/>
      <c r="D2918" s="77"/>
      <c r="E2918" s="75"/>
      <c r="F2918" s="78"/>
      <c r="G2918" s="80"/>
      <c r="H2918" s="49"/>
      <c r="I2918" s="79"/>
      <c r="J2918" s="27"/>
      <c r="K2918" s="27"/>
      <c r="L2918" s="79"/>
      <c r="M2918" s="81"/>
      <c r="N2918" s="29">
        <v>0</v>
      </c>
      <c r="O2918" s="30" t="str">
        <f>IF(G2918&lt;=$N$2,"",IF(F2918=[3]Pav.tvarkyklė!$B$13,"",IF(ISBLANK(R2918),"X","")))</f>
        <v/>
      </c>
      <c r="P2918" s="91"/>
      <c r="Q2918" s="63"/>
      <c r="R2918" s="63"/>
      <c r="S2918" s="63"/>
      <c r="T2918" s="63"/>
      <c r="U2918" s="34" t="str">
        <f>IFERROR(INDEX('[3]5.Grup_T'!$G$4:$G$22,MATCH('6.Turtas'!E2918,'[3]5.Grup_T'!$E$4:$E$22,0)),"0")</f>
        <v>0</v>
      </c>
      <c r="V2918" s="35">
        <f t="shared" si="633"/>
        <v>0</v>
      </c>
      <c r="W2918" s="35">
        <f>IF(NOT(ISBLANK(H2918)),(12-DATEDIF(H2918,'[3]1.Pradzia'!$D$13,"m")),0)</f>
        <v>0</v>
      </c>
      <c r="X2918" s="35">
        <f t="shared" si="634"/>
        <v>0</v>
      </c>
      <c r="Y2918" s="35">
        <f t="shared" si="630"/>
        <v>0</v>
      </c>
      <c r="Z2918" s="35">
        <f t="shared" si="642"/>
        <v>0</v>
      </c>
      <c r="AA2918" s="36">
        <f t="shared" si="635"/>
        <v>0</v>
      </c>
      <c r="AB2918" s="36">
        <f t="shared" si="636"/>
        <v>0</v>
      </c>
      <c r="AC2918" s="37">
        <f t="shared" si="637"/>
        <v>0</v>
      </c>
      <c r="AD2918" s="35">
        <f>IF(OR(YEAR(G2918)&lt;2019,O2918="X"),0,IF(ISBLANK(H2918),DATEDIF(G2918,'[3]1.Pradzia'!$D$13,"M"),DATEDIF(G2918,H2918,"m")))</f>
        <v>0</v>
      </c>
      <c r="AE2918" s="37">
        <f>IF(E2918='[3]5.Grup_T'!$E$20,0,IF(AD2918&lt;&gt;0,M2918/V2918*MIN(12,AD2918),0))</f>
        <v>0</v>
      </c>
      <c r="AF2918" s="37">
        <f t="shared" si="638"/>
        <v>0</v>
      </c>
      <c r="AG2918" s="37">
        <f t="shared" si="639"/>
        <v>0</v>
      </c>
      <c r="AH2918" s="37">
        <f t="shared" si="640"/>
        <v>0</v>
      </c>
      <c r="AI2918" s="35" t="str">
        <f t="shared" si="641"/>
        <v>Nusidėvėjęs</v>
      </c>
      <c r="AJ2918" s="38" t="str">
        <f>IF(AND(F2918&lt;&gt;[3]Pav.tvarkyklė!$B$12,F2918&lt;&gt;[3]Pav.tvarkyklė!$B$13),"GVTNT","X")</f>
        <v>GVTNT</v>
      </c>
      <c r="AK2918" s="39">
        <f t="shared" si="643"/>
        <v>0</v>
      </c>
      <c r="AL2918" s="41"/>
      <c r="AM2918" s="41"/>
      <c r="AN2918" s="41">
        <f t="shared" si="631"/>
        <v>1900</v>
      </c>
      <c r="AO2918" s="41"/>
      <c r="AP2918" s="41"/>
      <c r="AQ2918" s="41"/>
      <c r="AR2918" s="42"/>
      <c r="AS2918" s="42"/>
      <c r="AU2918" s="43">
        <f t="shared" si="632"/>
        <v>0</v>
      </c>
    </row>
    <row r="2919" spans="1:47" ht="15" customHeight="1" x14ac:dyDescent="0.25">
      <c r="A2919" s="11"/>
      <c r="B2919" s="19">
        <v>3088</v>
      </c>
      <c r="C2919" s="74"/>
      <c r="D2919" s="77"/>
      <c r="E2919" s="75"/>
      <c r="F2919" s="78"/>
      <c r="G2919" s="80"/>
      <c r="H2919" s="49"/>
      <c r="I2919" s="79"/>
      <c r="J2919" s="27"/>
      <c r="K2919" s="27"/>
      <c r="L2919" s="79"/>
      <c r="M2919" s="81"/>
      <c r="N2919" s="29">
        <v>0</v>
      </c>
      <c r="O2919" s="30" t="str">
        <f>IF(G2919&lt;=$N$2,"",IF(F2919=[3]Pav.tvarkyklė!$B$13,"",IF(ISBLANK(R2919),"X","")))</f>
        <v/>
      </c>
      <c r="P2919" s="91"/>
      <c r="Q2919" s="63"/>
      <c r="R2919" s="63"/>
      <c r="S2919" s="63"/>
      <c r="T2919" s="63"/>
      <c r="U2919" s="34" t="str">
        <f>IFERROR(INDEX('[3]5.Grup_T'!$G$4:$G$22,MATCH('6.Turtas'!E2919,'[3]5.Grup_T'!$E$4:$E$22,0)),"0")</f>
        <v>0</v>
      </c>
      <c r="V2919" s="35">
        <f t="shared" si="633"/>
        <v>0</v>
      </c>
      <c r="W2919" s="35">
        <f>IF(NOT(ISBLANK(H2919)),(12-DATEDIF(H2919,'[3]1.Pradzia'!$D$13,"m")),0)</f>
        <v>0</v>
      </c>
      <c r="X2919" s="35">
        <f t="shared" si="634"/>
        <v>0</v>
      </c>
      <c r="Y2919" s="35">
        <f t="shared" si="630"/>
        <v>0</v>
      </c>
      <c r="Z2919" s="35">
        <f t="shared" si="642"/>
        <v>0</v>
      </c>
      <c r="AA2919" s="36">
        <f t="shared" si="635"/>
        <v>0</v>
      </c>
      <c r="AB2919" s="36">
        <f t="shared" si="636"/>
        <v>0</v>
      </c>
      <c r="AC2919" s="37">
        <f t="shared" si="637"/>
        <v>0</v>
      </c>
      <c r="AD2919" s="35">
        <f>IF(OR(YEAR(G2919)&lt;2019,O2919="X"),0,IF(ISBLANK(H2919),DATEDIF(G2919,'[3]1.Pradzia'!$D$13,"M"),DATEDIF(G2919,H2919,"m")))</f>
        <v>0</v>
      </c>
      <c r="AE2919" s="37">
        <f>IF(E2919='[3]5.Grup_T'!$E$20,0,IF(AD2919&lt;&gt;0,M2919/V2919*MIN(12,AD2919),0))</f>
        <v>0</v>
      </c>
      <c r="AF2919" s="37">
        <f t="shared" si="638"/>
        <v>0</v>
      </c>
      <c r="AG2919" s="37">
        <f t="shared" si="639"/>
        <v>0</v>
      </c>
      <c r="AH2919" s="37">
        <f t="shared" si="640"/>
        <v>0</v>
      </c>
      <c r="AI2919" s="35" t="str">
        <f t="shared" si="641"/>
        <v>Nusidėvėjęs</v>
      </c>
      <c r="AJ2919" s="38" t="str">
        <f>IF(AND(F2919&lt;&gt;[3]Pav.tvarkyklė!$B$12,F2919&lt;&gt;[3]Pav.tvarkyklė!$B$13),"GVTNT","X")</f>
        <v>GVTNT</v>
      </c>
      <c r="AK2919" s="39">
        <f t="shared" si="643"/>
        <v>0</v>
      </c>
      <c r="AL2919" s="41"/>
      <c r="AM2919" s="41"/>
      <c r="AN2919" s="41">
        <f t="shared" si="631"/>
        <v>1900</v>
      </c>
      <c r="AO2919" s="41"/>
      <c r="AP2919" s="41"/>
      <c r="AQ2919" s="41"/>
      <c r="AR2919" s="42"/>
      <c r="AS2919" s="42"/>
      <c r="AU2919" s="43">
        <f t="shared" si="632"/>
        <v>0</v>
      </c>
    </row>
    <row r="2920" spans="1:47" ht="15" customHeight="1" x14ac:dyDescent="0.25">
      <c r="A2920" s="11"/>
      <c r="B2920" s="19">
        <v>3089</v>
      </c>
      <c r="C2920" s="74"/>
      <c r="D2920" s="77"/>
      <c r="E2920" s="75"/>
      <c r="F2920" s="78"/>
      <c r="G2920" s="80"/>
      <c r="H2920" s="49"/>
      <c r="I2920" s="79"/>
      <c r="J2920" s="27"/>
      <c r="K2920" s="27"/>
      <c r="L2920" s="79"/>
      <c r="M2920" s="81"/>
      <c r="N2920" s="29">
        <v>0</v>
      </c>
      <c r="O2920" s="30" t="str">
        <f>IF(G2920&lt;=$N$2,"",IF(F2920=[3]Pav.tvarkyklė!$B$13,"",IF(ISBLANK(R2920),"X","")))</f>
        <v/>
      </c>
      <c r="P2920" s="91"/>
      <c r="Q2920" s="63"/>
      <c r="R2920" s="63"/>
      <c r="S2920" s="63"/>
      <c r="T2920" s="63"/>
      <c r="U2920" s="34" t="str">
        <f>IFERROR(INDEX('[3]5.Grup_T'!$G$4:$G$22,MATCH('6.Turtas'!E2920,'[3]5.Grup_T'!$E$4:$E$22,0)),"0")</f>
        <v>0</v>
      </c>
      <c r="V2920" s="35">
        <f t="shared" si="633"/>
        <v>0</v>
      </c>
      <c r="W2920" s="35">
        <f>IF(NOT(ISBLANK(H2920)),(12-DATEDIF(H2920,'[3]1.Pradzia'!$D$13,"m")),0)</f>
        <v>0</v>
      </c>
      <c r="X2920" s="35">
        <f t="shared" si="634"/>
        <v>0</v>
      </c>
      <c r="Y2920" s="35">
        <f t="shared" si="630"/>
        <v>0</v>
      </c>
      <c r="Z2920" s="35">
        <f t="shared" si="642"/>
        <v>0</v>
      </c>
      <c r="AA2920" s="36">
        <f t="shared" si="635"/>
        <v>0</v>
      </c>
      <c r="AB2920" s="36">
        <f t="shared" si="636"/>
        <v>0</v>
      </c>
      <c r="AC2920" s="37">
        <f t="shared" si="637"/>
        <v>0</v>
      </c>
      <c r="AD2920" s="35">
        <f>IF(OR(YEAR(G2920)&lt;2019,O2920="X"),0,IF(ISBLANK(H2920),DATEDIF(G2920,'[3]1.Pradzia'!$D$13,"M"),DATEDIF(G2920,H2920,"m")))</f>
        <v>0</v>
      </c>
      <c r="AE2920" s="37">
        <f>IF(E2920='[3]5.Grup_T'!$E$20,0,IF(AD2920&lt;&gt;0,M2920/V2920*MIN(12,AD2920),0))</f>
        <v>0</v>
      </c>
      <c r="AF2920" s="37">
        <f t="shared" si="638"/>
        <v>0</v>
      </c>
      <c r="AG2920" s="37">
        <f t="shared" si="639"/>
        <v>0</v>
      </c>
      <c r="AH2920" s="37">
        <f t="shared" si="640"/>
        <v>0</v>
      </c>
      <c r="AI2920" s="35" t="str">
        <f t="shared" si="641"/>
        <v>Nusidėvėjęs</v>
      </c>
      <c r="AJ2920" s="38" t="str">
        <f>IF(AND(F2920&lt;&gt;[3]Pav.tvarkyklė!$B$12,F2920&lt;&gt;[3]Pav.tvarkyklė!$B$13),"GVTNT","X")</f>
        <v>GVTNT</v>
      </c>
      <c r="AK2920" s="39">
        <f t="shared" si="643"/>
        <v>0</v>
      </c>
      <c r="AL2920" s="41"/>
      <c r="AM2920" s="41"/>
      <c r="AN2920" s="41">
        <f t="shared" si="631"/>
        <v>1900</v>
      </c>
      <c r="AO2920" s="41"/>
      <c r="AP2920" s="41"/>
      <c r="AQ2920" s="41"/>
      <c r="AR2920" s="42"/>
      <c r="AS2920" s="42"/>
      <c r="AU2920" s="43">
        <f t="shared" si="632"/>
        <v>0</v>
      </c>
    </row>
    <row r="2921" spans="1:47" ht="15" customHeight="1" x14ac:dyDescent="0.25">
      <c r="A2921" s="11"/>
      <c r="B2921" s="19">
        <v>3090</v>
      </c>
      <c r="C2921" s="74"/>
      <c r="D2921" s="77"/>
      <c r="E2921" s="75"/>
      <c r="F2921" s="78"/>
      <c r="G2921" s="80"/>
      <c r="H2921" s="49"/>
      <c r="I2921" s="79"/>
      <c r="J2921" s="27"/>
      <c r="K2921" s="27"/>
      <c r="L2921" s="79"/>
      <c r="M2921" s="81"/>
      <c r="N2921" s="29">
        <v>0</v>
      </c>
      <c r="O2921" s="30" t="str">
        <f>IF(G2921&lt;=$N$2,"",IF(F2921=[3]Pav.tvarkyklė!$B$13,"",IF(ISBLANK(R2921),"X","")))</f>
        <v/>
      </c>
      <c r="P2921" s="91"/>
      <c r="Q2921" s="63"/>
      <c r="R2921" s="63"/>
      <c r="S2921" s="63"/>
      <c r="T2921" s="63"/>
      <c r="U2921" s="34" t="str">
        <f>IFERROR(INDEX('[3]5.Grup_T'!$G$4:$G$22,MATCH('6.Turtas'!E2921,'[3]5.Grup_T'!$E$4:$E$22,0)),"0")</f>
        <v>0</v>
      </c>
      <c r="V2921" s="35">
        <f t="shared" si="633"/>
        <v>0</v>
      </c>
      <c r="W2921" s="35">
        <f>IF(NOT(ISBLANK(H2921)),(12-DATEDIF(H2921,'[3]1.Pradzia'!$D$13,"m")),0)</f>
        <v>0</v>
      </c>
      <c r="X2921" s="35">
        <f t="shared" si="634"/>
        <v>0</v>
      </c>
      <c r="Y2921" s="35">
        <f t="shared" si="630"/>
        <v>0</v>
      </c>
      <c r="Z2921" s="35">
        <f t="shared" si="642"/>
        <v>0</v>
      </c>
      <c r="AA2921" s="36">
        <f t="shared" si="635"/>
        <v>0</v>
      </c>
      <c r="AB2921" s="36">
        <f t="shared" si="636"/>
        <v>0</v>
      </c>
      <c r="AC2921" s="37">
        <f t="shared" si="637"/>
        <v>0</v>
      </c>
      <c r="AD2921" s="35">
        <f>IF(OR(YEAR(G2921)&lt;2019,O2921="X"),0,IF(ISBLANK(H2921),DATEDIF(G2921,'[3]1.Pradzia'!$D$13,"M"),DATEDIF(G2921,H2921,"m")))</f>
        <v>0</v>
      </c>
      <c r="AE2921" s="37">
        <f>IF(E2921='[3]5.Grup_T'!$E$20,0,IF(AD2921&lt;&gt;0,M2921/V2921*MIN(12,AD2921),0))</f>
        <v>0</v>
      </c>
      <c r="AF2921" s="37">
        <f t="shared" si="638"/>
        <v>0</v>
      </c>
      <c r="AG2921" s="37">
        <f t="shared" si="639"/>
        <v>0</v>
      </c>
      <c r="AH2921" s="37">
        <f t="shared" si="640"/>
        <v>0</v>
      </c>
      <c r="AI2921" s="35" t="str">
        <f t="shared" si="641"/>
        <v>Nusidėvėjęs</v>
      </c>
      <c r="AJ2921" s="38" t="str">
        <f>IF(AND(F2921&lt;&gt;[3]Pav.tvarkyklė!$B$12,F2921&lt;&gt;[3]Pav.tvarkyklė!$B$13),"GVTNT","X")</f>
        <v>GVTNT</v>
      </c>
      <c r="AK2921" s="39">
        <f t="shared" si="643"/>
        <v>0</v>
      </c>
      <c r="AL2921" s="41"/>
      <c r="AM2921" s="41"/>
      <c r="AN2921" s="41">
        <f t="shared" si="631"/>
        <v>1900</v>
      </c>
      <c r="AO2921" s="41"/>
      <c r="AP2921" s="41"/>
      <c r="AQ2921" s="41"/>
      <c r="AR2921" s="42"/>
      <c r="AS2921" s="42"/>
      <c r="AU2921" s="43">
        <f t="shared" si="632"/>
        <v>0</v>
      </c>
    </row>
    <row r="2922" spans="1:47" ht="15" customHeight="1" x14ac:dyDescent="0.25">
      <c r="A2922" s="11"/>
      <c r="B2922" s="19">
        <v>3091</v>
      </c>
      <c r="C2922" s="74"/>
      <c r="D2922" s="77"/>
      <c r="E2922" s="75"/>
      <c r="F2922" s="78"/>
      <c r="G2922" s="80"/>
      <c r="H2922" s="49"/>
      <c r="I2922" s="79"/>
      <c r="J2922" s="27"/>
      <c r="K2922" s="27"/>
      <c r="L2922" s="79"/>
      <c r="M2922" s="81"/>
      <c r="N2922" s="29">
        <v>0</v>
      </c>
      <c r="O2922" s="30" t="str">
        <f>IF(G2922&lt;=$N$2,"",IF(F2922=[3]Pav.tvarkyklė!$B$13,"",IF(ISBLANK(R2922),"X","")))</f>
        <v/>
      </c>
      <c r="P2922" s="91"/>
      <c r="Q2922" s="63"/>
      <c r="R2922" s="63"/>
      <c r="S2922" s="63"/>
      <c r="T2922" s="63"/>
      <c r="U2922" s="34" t="str">
        <f>IFERROR(INDEX('[3]5.Grup_T'!$G$4:$G$22,MATCH('6.Turtas'!E2922,'[3]5.Grup_T'!$E$4:$E$22,0)),"0")</f>
        <v>0</v>
      </c>
      <c r="V2922" s="35">
        <f t="shared" si="633"/>
        <v>0</v>
      </c>
      <c r="W2922" s="35">
        <f>IF(NOT(ISBLANK(H2922)),(12-DATEDIF(H2922,'[3]1.Pradzia'!$D$13,"m")),0)</f>
        <v>0</v>
      </c>
      <c r="X2922" s="35">
        <f t="shared" si="634"/>
        <v>0</v>
      </c>
      <c r="Y2922" s="35">
        <f t="shared" si="630"/>
        <v>0</v>
      </c>
      <c r="Z2922" s="35">
        <f t="shared" si="642"/>
        <v>0</v>
      </c>
      <c r="AA2922" s="36">
        <f t="shared" si="635"/>
        <v>0</v>
      </c>
      <c r="AB2922" s="36">
        <f t="shared" si="636"/>
        <v>0</v>
      </c>
      <c r="AC2922" s="37">
        <f t="shared" si="637"/>
        <v>0</v>
      </c>
      <c r="AD2922" s="35">
        <f>IF(OR(YEAR(G2922)&lt;2019,O2922="X"),0,IF(ISBLANK(H2922),DATEDIF(G2922,'[3]1.Pradzia'!$D$13,"M"),DATEDIF(G2922,H2922,"m")))</f>
        <v>0</v>
      </c>
      <c r="AE2922" s="37">
        <f>IF(E2922='[3]5.Grup_T'!$E$20,0,IF(AD2922&lt;&gt;0,M2922/V2922*MIN(12,AD2922),0))</f>
        <v>0</v>
      </c>
      <c r="AF2922" s="37">
        <f t="shared" si="638"/>
        <v>0</v>
      </c>
      <c r="AG2922" s="37">
        <f t="shared" si="639"/>
        <v>0</v>
      </c>
      <c r="AH2922" s="37">
        <f t="shared" si="640"/>
        <v>0</v>
      </c>
      <c r="AI2922" s="35" t="str">
        <f t="shared" si="641"/>
        <v>Nusidėvėjęs</v>
      </c>
      <c r="AJ2922" s="38" t="str">
        <f>IF(AND(F2922&lt;&gt;[3]Pav.tvarkyklė!$B$12,F2922&lt;&gt;[3]Pav.tvarkyklė!$B$13),"GVTNT","X")</f>
        <v>GVTNT</v>
      </c>
      <c r="AK2922" s="39">
        <f t="shared" si="643"/>
        <v>0</v>
      </c>
      <c r="AL2922" s="41"/>
      <c r="AM2922" s="41"/>
      <c r="AN2922" s="41">
        <f t="shared" si="631"/>
        <v>1900</v>
      </c>
      <c r="AO2922" s="41"/>
      <c r="AP2922" s="41"/>
      <c r="AQ2922" s="41"/>
      <c r="AR2922" s="42"/>
      <c r="AS2922" s="42"/>
      <c r="AU2922" s="43">
        <f t="shared" si="632"/>
        <v>0</v>
      </c>
    </row>
    <row r="2923" spans="1:47" ht="15" customHeight="1" x14ac:dyDescent="0.25">
      <c r="A2923" s="11"/>
      <c r="B2923" s="19">
        <v>3092</v>
      </c>
      <c r="C2923" s="74"/>
      <c r="D2923" s="77"/>
      <c r="E2923" s="75"/>
      <c r="F2923" s="78"/>
      <c r="G2923" s="80"/>
      <c r="H2923" s="49"/>
      <c r="I2923" s="79"/>
      <c r="J2923" s="27"/>
      <c r="K2923" s="27"/>
      <c r="L2923" s="79"/>
      <c r="M2923" s="81"/>
      <c r="N2923" s="29">
        <v>0</v>
      </c>
      <c r="O2923" s="30" t="str">
        <f>IF(G2923&lt;=$N$2,"",IF(F2923=[3]Pav.tvarkyklė!$B$13,"",IF(ISBLANK(R2923),"X","")))</f>
        <v/>
      </c>
      <c r="P2923" s="91"/>
      <c r="Q2923" s="63"/>
      <c r="R2923" s="63"/>
      <c r="S2923" s="63"/>
      <c r="T2923" s="63"/>
      <c r="U2923" s="34" t="str">
        <f>IFERROR(INDEX('[3]5.Grup_T'!$G$4:$G$22,MATCH('6.Turtas'!E2923,'[3]5.Grup_T'!$E$4:$E$22,0)),"0")</f>
        <v>0</v>
      </c>
      <c r="V2923" s="35">
        <f t="shared" si="633"/>
        <v>0</v>
      </c>
      <c r="W2923" s="35">
        <f>IF(NOT(ISBLANK(H2923)),(12-DATEDIF(H2923,'[3]1.Pradzia'!$D$13,"m")),0)</f>
        <v>0</v>
      </c>
      <c r="X2923" s="35">
        <f t="shared" si="634"/>
        <v>0</v>
      </c>
      <c r="Y2923" s="35">
        <f t="shared" si="630"/>
        <v>0</v>
      </c>
      <c r="Z2923" s="35">
        <f t="shared" si="642"/>
        <v>0</v>
      </c>
      <c r="AA2923" s="36">
        <f t="shared" si="635"/>
        <v>0</v>
      </c>
      <c r="AB2923" s="36">
        <f t="shared" si="636"/>
        <v>0</v>
      </c>
      <c r="AC2923" s="37">
        <f t="shared" si="637"/>
        <v>0</v>
      </c>
      <c r="AD2923" s="35">
        <f>IF(OR(YEAR(G2923)&lt;2019,O2923="X"),0,IF(ISBLANK(H2923),DATEDIF(G2923,'[3]1.Pradzia'!$D$13,"M"),DATEDIF(G2923,H2923,"m")))</f>
        <v>0</v>
      </c>
      <c r="AE2923" s="37">
        <f>IF(E2923='[3]5.Grup_T'!$E$20,0,IF(AD2923&lt;&gt;0,M2923/V2923*MIN(12,AD2923),0))</f>
        <v>0</v>
      </c>
      <c r="AF2923" s="37">
        <f t="shared" si="638"/>
        <v>0</v>
      </c>
      <c r="AG2923" s="37">
        <f t="shared" si="639"/>
        <v>0</v>
      </c>
      <c r="AH2923" s="37">
        <f t="shared" si="640"/>
        <v>0</v>
      </c>
      <c r="AI2923" s="35" t="str">
        <f t="shared" si="641"/>
        <v>Nusidėvėjęs</v>
      </c>
      <c r="AJ2923" s="38" t="str">
        <f>IF(AND(F2923&lt;&gt;[3]Pav.tvarkyklė!$B$12,F2923&lt;&gt;[3]Pav.tvarkyklė!$B$13),"GVTNT","X")</f>
        <v>GVTNT</v>
      </c>
      <c r="AK2923" s="39">
        <f t="shared" si="643"/>
        <v>0</v>
      </c>
      <c r="AL2923" s="41"/>
      <c r="AM2923" s="41"/>
      <c r="AN2923" s="41">
        <f t="shared" si="631"/>
        <v>1900</v>
      </c>
      <c r="AO2923" s="41"/>
      <c r="AP2923" s="41"/>
      <c r="AQ2923" s="41"/>
      <c r="AR2923" s="42"/>
      <c r="AS2923" s="42"/>
      <c r="AU2923" s="43">
        <f t="shared" si="632"/>
        <v>0</v>
      </c>
    </row>
    <row r="2924" spans="1:47" ht="15" customHeight="1" x14ac:dyDescent="0.25">
      <c r="A2924" s="11"/>
      <c r="B2924" s="19">
        <v>3093</v>
      </c>
      <c r="C2924" s="74"/>
      <c r="D2924" s="77"/>
      <c r="E2924" s="75"/>
      <c r="F2924" s="78"/>
      <c r="G2924" s="80"/>
      <c r="H2924" s="49"/>
      <c r="I2924" s="79"/>
      <c r="J2924" s="27"/>
      <c r="K2924" s="27"/>
      <c r="L2924" s="79"/>
      <c r="M2924" s="81"/>
      <c r="N2924" s="29">
        <v>0</v>
      </c>
      <c r="O2924" s="30" t="str">
        <f>IF(G2924&lt;=$N$2,"",IF(F2924=[3]Pav.tvarkyklė!$B$13,"",IF(ISBLANK(R2924),"X","")))</f>
        <v/>
      </c>
      <c r="P2924" s="91"/>
      <c r="Q2924" s="63"/>
      <c r="R2924" s="63"/>
      <c r="S2924" s="63"/>
      <c r="T2924" s="63"/>
      <c r="U2924" s="34" t="str">
        <f>IFERROR(INDEX('[3]5.Grup_T'!$G$4:$G$22,MATCH('6.Turtas'!E2924,'[3]5.Grup_T'!$E$4:$E$22,0)),"0")</f>
        <v>0</v>
      </c>
      <c r="V2924" s="35">
        <f t="shared" si="633"/>
        <v>0</v>
      </c>
      <c r="W2924" s="35">
        <f>IF(NOT(ISBLANK(H2924)),(12-DATEDIF(H2924,'[3]1.Pradzia'!$D$13,"m")),0)</f>
        <v>0</v>
      </c>
      <c r="X2924" s="35">
        <f t="shared" si="634"/>
        <v>0</v>
      </c>
      <c r="Y2924" s="35">
        <f t="shared" si="630"/>
        <v>0</v>
      </c>
      <c r="Z2924" s="35">
        <f t="shared" si="642"/>
        <v>0</v>
      </c>
      <c r="AA2924" s="36">
        <f t="shared" si="635"/>
        <v>0</v>
      </c>
      <c r="AB2924" s="36">
        <f t="shared" si="636"/>
        <v>0</v>
      </c>
      <c r="AC2924" s="37">
        <f t="shared" si="637"/>
        <v>0</v>
      </c>
      <c r="AD2924" s="35">
        <f>IF(OR(YEAR(G2924)&lt;2019,O2924="X"),0,IF(ISBLANK(H2924),DATEDIF(G2924,'[3]1.Pradzia'!$D$13,"M"),DATEDIF(G2924,H2924,"m")))</f>
        <v>0</v>
      </c>
      <c r="AE2924" s="37">
        <f>IF(E2924='[3]5.Grup_T'!$E$20,0,IF(AD2924&lt;&gt;0,M2924/V2924*MIN(12,AD2924),0))</f>
        <v>0</v>
      </c>
      <c r="AF2924" s="37">
        <f t="shared" si="638"/>
        <v>0</v>
      </c>
      <c r="AG2924" s="37">
        <f t="shared" si="639"/>
        <v>0</v>
      </c>
      <c r="AH2924" s="37">
        <f t="shared" si="640"/>
        <v>0</v>
      </c>
      <c r="AI2924" s="35" t="str">
        <f t="shared" si="641"/>
        <v>Nusidėvėjęs</v>
      </c>
      <c r="AJ2924" s="38" t="str">
        <f>IF(AND(F2924&lt;&gt;[3]Pav.tvarkyklė!$B$12,F2924&lt;&gt;[3]Pav.tvarkyklė!$B$13),"GVTNT","X")</f>
        <v>GVTNT</v>
      </c>
      <c r="AK2924" s="39">
        <f t="shared" si="643"/>
        <v>0</v>
      </c>
      <c r="AL2924" s="41"/>
      <c r="AM2924" s="41"/>
      <c r="AN2924" s="41">
        <f t="shared" si="631"/>
        <v>1900</v>
      </c>
      <c r="AO2924" s="41"/>
      <c r="AP2924" s="41"/>
      <c r="AQ2924" s="41"/>
      <c r="AR2924" s="42"/>
      <c r="AS2924" s="42"/>
      <c r="AU2924" s="43">
        <f t="shared" si="632"/>
        <v>0</v>
      </c>
    </row>
    <row r="2925" spans="1:47" ht="15" customHeight="1" x14ac:dyDescent="0.25">
      <c r="A2925" s="11"/>
      <c r="B2925" s="19">
        <v>3094</v>
      </c>
      <c r="C2925" s="74"/>
      <c r="D2925" s="77"/>
      <c r="E2925" s="78"/>
      <c r="F2925" s="78"/>
      <c r="G2925" s="80"/>
      <c r="H2925" s="49"/>
      <c r="I2925" s="79"/>
      <c r="J2925" s="27"/>
      <c r="K2925" s="27"/>
      <c r="L2925" s="79"/>
      <c r="M2925" s="81"/>
      <c r="N2925" s="29">
        <v>0</v>
      </c>
      <c r="O2925" s="30" t="str">
        <f>IF(G2925&lt;=$N$2,"",IF(F2925=[3]Pav.tvarkyklė!$B$13,"",IF(ISBLANK(R2925),"X","")))</f>
        <v/>
      </c>
      <c r="P2925" s="91"/>
      <c r="Q2925" s="63"/>
      <c r="R2925" s="63"/>
      <c r="S2925" s="63"/>
      <c r="T2925" s="63"/>
      <c r="U2925" s="34" t="str">
        <f>IFERROR(INDEX('[3]5.Grup_T'!$G$4:$G$22,MATCH('6.Turtas'!E2925,'[3]5.Grup_T'!$E$4:$E$22,0)),"0")</f>
        <v>0</v>
      </c>
      <c r="V2925" s="35">
        <f t="shared" si="633"/>
        <v>0</v>
      </c>
      <c r="W2925" s="35">
        <f>IF(NOT(ISBLANK(H2925)),(12-DATEDIF(H2925,'[3]1.Pradzia'!$D$13,"m")),0)</f>
        <v>0</v>
      </c>
      <c r="X2925" s="35">
        <f t="shared" si="634"/>
        <v>0</v>
      </c>
      <c r="Y2925" s="35">
        <f t="shared" si="630"/>
        <v>0</v>
      </c>
      <c r="Z2925" s="35">
        <f t="shared" si="642"/>
        <v>0</v>
      </c>
      <c r="AA2925" s="36">
        <f t="shared" si="635"/>
        <v>0</v>
      </c>
      <c r="AB2925" s="36">
        <f t="shared" si="636"/>
        <v>0</v>
      </c>
      <c r="AC2925" s="37">
        <f t="shared" si="637"/>
        <v>0</v>
      </c>
      <c r="AD2925" s="35">
        <f>IF(OR(YEAR(G2925)&lt;2019,O2925="X"),0,IF(ISBLANK(H2925),DATEDIF(G2925,'[3]1.Pradzia'!$D$13,"M"),DATEDIF(G2925,H2925,"m")))</f>
        <v>0</v>
      </c>
      <c r="AE2925" s="37">
        <f>IF(E2925='[3]5.Grup_T'!$E$20,0,IF(AD2925&lt;&gt;0,M2925/V2925*MIN(12,AD2925),0))</f>
        <v>0</v>
      </c>
      <c r="AF2925" s="37">
        <f t="shared" si="638"/>
        <v>0</v>
      </c>
      <c r="AG2925" s="37">
        <f t="shared" si="639"/>
        <v>0</v>
      </c>
      <c r="AH2925" s="37">
        <f t="shared" si="640"/>
        <v>0</v>
      </c>
      <c r="AI2925" s="35" t="str">
        <f t="shared" si="641"/>
        <v>Nusidėvėjęs</v>
      </c>
      <c r="AJ2925" s="38" t="str">
        <f>IF(AND(F2925&lt;&gt;[3]Pav.tvarkyklė!$B$12,F2925&lt;&gt;[3]Pav.tvarkyklė!$B$13),"GVTNT","X")</f>
        <v>GVTNT</v>
      </c>
      <c r="AK2925" s="39">
        <f t="shared" si="643"/>
        <v>0</v>
      </c>
      <c r="AL2925" s="41"/>
      <c r="AM2925" s="41"/>
      <c r="AN2925" s="41">
        <f t="shared" si="631"/>
        <v>1900</v>
      </c>
      <c r="AO2925" s="41"/>
      <c r="AP2925" s="41"/>
      <c r="AQ2925" s="41"/>
      <c r="AR2925" s="42"/>
      <c r="AS2925" s="42"/>
      <c r="AU2925" s="43">
        <f t="shared" si="632"/>
        <v>0</v>
      </c>
    </row>
    <row r="2926" spans="1:47" ht="15" customHeight="1" x14ac:dyDescent="0.25">
      <c r="A2926" s="11"/>
      <c r="B2926" s="19">
        <v>3095</v>
      </c>
      <c r="C2926" s="74"/>
      <c r="D2926" s="77"/>
      <c r="E2926" s="75"/>
      <c r="F2926" s="78"/>
      <c r="G2926" s="80"/>
      <c r="H2926" s="49"/>
      <c r="I2926" s="79"/>
      <c r="J2926" s="27"/>
      <c r="K2926" s="27"/>
      <c r="L2926" s="79"/>
      <c r="M2926" s="81"/>
      <c r="N2926" s="29">
        <v>0</v>
      </c>
      <c r="O2926" s="30" t="str">
        <f>IF(G2926&lt;=$N$2,"",IF(F2926=[3]Pav.tvarkyklė!$B$13,"",IF(ISBLANK(R2926),"X","")))</f>
        <v/>
      </c>
      <c r="P2926" s="91"/>
      <c r="Q2926" s="63"/>
      <c r="R2926" s="63"/>
      <c r="S2926" s="63"/>
      <c r="T2926" s="63"/>
      <c r="U2926" s="34" t="str">
        <f>IFERROR(INDEX('[3]5.Grup_T'!$G$4:$G$22,MATCH('6.Turtas'!E2926,'[3]5.Grup_T'!$E$4:$E$22,0)),"0")</f>
        <v>0</v>
      </c>
      <c r="V2926" s="35">
        <f t="shared" si="633"/>
        <v>0</v>
      </c>
      <c r="W2926" s="35">
        <f>IF(NOT(ISBLANK(H2926)),(12-DATEDIF(H2926,'[3]1.Pradzia'!$D$13,"m")),0)</f>
        <v>0</v>
      </c>
      <c r="X2926" s="35">
        <f t="shared" si="634"/>
        <v>0</v>
      </c>
      <c r="Y2926" s="35">
        <f t="shared" si="630"/>
        <v>0</v>
      </c>
      <c r="Z2926" s="35">
        <f t="shared" si="642"/>
        <v>0</v>
      </c>
      <c r="AA2926" s="36">
        <f t="shared" si="635"/>
        <v>0</v>
      </c>
      <c r="AB2926" s="36">
        <f t="shared" si="636"/>
        <v>0</v>
      </c>
      <c r="AC2926" s="37">
        <f t="shared" si="637"/>
        <v>0</v>
      </c>
      <c r="AD2926" s="35">
        <f>IF(OR(YEAR(G2926)&lt;2019,O2926="X"),0,IF(ISBLANK(H2926),DATEDIF(G2926,'[3]1.Pradzia'!$D$13,"M"),DATEDIF(G2926,H2926,"m")))</f>
        <v>0</v>
      </c>
      <c r="AE2926" s="37">
        <f>IF(E2926='[3]5.Grup_T'!$E$20,0,IF(AD2926&lt;&gt;0,M2926/V2926*MIN(12,AD2926),0))</f>
        <v>0</v>
      </c>
      <c r="AF2926" s="37">
        <f t="shared" si="638"/>
        <v>0</v>
      </c>
      <c r="AG2926" s="37">
        <f t="shared" si="639"/>
        <v>0</v>
      </c>
      <c r="AH2926" s="37">
        <f t="shared" si="640"/>
        <v>0</v>
      </c>
      <c r="AI2926" s="35" t="str">
        <f t="shared" si="641"/>
        <v>Nusidėvėjęs</v>
      </c>
      <c r="AJ2926" s="38" t="str">
        <f>IF(AND(F2926&lt;&gt;[3]Pav.tvarkyklė!$B$12,F2926&lt;&gt;[3]Pav.tvarkyklė!$B$13),"GVTNT","X")</f>
        <v>GVTNT</v>
      </c>
      <c r="AK2926" s="39">
        <f t="shared" si="643"/>
        <v>0</v>
      </c>
      <c r="AL2926" s="41"/>
      <c r="AM2926" s="41"/>
      <c r="AN2926" s="41">
        <f t="shared" si="631"/>
        <v>1900</v>
      </c>
      <c r="AO2926" s="41"/>
      <c r="AP2926" s="41"/>
      <c r="AQ2926" s="41"/>
      <c r="AR2926" s="42"/>
      <c r="AS2926" s="42"/>
      <c r="AU2926" s="43">
        <f t="shared" si="632"/>
        <v>0</v>
      </c>
    </row>
    <row r="2927" spans="1:47" ht="15" customHeight="1" x14ac:dyDescent="0.25">
      <c r="A2927" s="11"/>
      <c r="B2927" s="19">
        <v>3096</v>
      </c>
      <c r="C2927" s="74"/>
      <c r="D2927" s="77"/>
      <c r="E2927" s="75"/>
      <c r="F2927" s="78"/>
      <c r="G2927" s="80"/>
      <c r="H2927" s="49"/>
      <c r="I2927" s="79"/>
      <c r="J2927" s="27"/>
      <c r="K2927" s="27"/>
      <c r="L2927" s="79"/>
      <c r="M2927" s="81"/>
      <c r="N2927" s="29">
        <v>0</v>
      </c>
      <c r="O2927" s="30" t="str">
        <f>IF(G2927&lt;=$N$2,"",IF(F2927=[3]Pav.tvarkyklė!$B$13,"",IF(ISBLANK(R2927),"X","")))</f>
        <v/>
      </c>
      <c r="P2927" s="91"/>
      <c r="Q2927" s="63"/>
      <c r="R2927" s="63"/>
      <c r="S2927" s="63"/>
      <c r="T2927" s="63"/>
      <c r="U2927" s="34" t="str">
        <f>IFERROR(INDEX('[3]5.Grup_T'!$G$4:$G$22,MATCH('6.Turtas'!E2927,'[3]5.Grup_T'!$E$4:$E$22,0)),"0")</f>
        <v>0</v>
      </c>
      <c r="V2927" s="35">
        <f t="shared" si="633"/>
        <v>0</v>
      </c>
      <c r="W2927" s="35">
        <f>IF(NOT(ISBLANK(H2927)),(12-DATEDIF(H2927,'[3]1.Pradzia'!$D$13,"m")),0)</f>
        <v>0</v>
      </c>
      <c r="X2927" s="35">
        <f t="shared" si="634"/>
        <v>0</v>
      </c>
      <c r="Y2927" s="35">
        <f t="shared" si="630"/>
        <v>0</v>
      </c>
      <c r="Z2927" s="35">
        <f t="shared" si="642"/>
        <v>0</v>
      </c>
      <c r="AA2927" s="36">
        <f t="shared" si="635"/>
        <v>0</v>
      </c>
      <c r="AB2927" s="36">
        <f t="shared" si="636"/>
        <v>0</v>
      </c>
      <c r="AC2927" s="37">
        <f t="shared" si="637"/>
        <v>0</v>
      </c>
      <c r="AD2927" s="35">
        <f>IF(OR(YEAR(G2927)&lt;2019,O2927="X"),0,IF(ISBLANK(H2927),DATEDIF(G2927,'[3]1.Pradzia'!$D$13,"M"),DATEDIF(G2927,H2927,"m")))</f>
        <v>0</v>
      </c>
      <c r="AE2927" s="37">
        <f>IF(E2927='[3]5.Grup_T'!$E$20,0,IF(AD2927&lt;&gt;0,M2927/V2927*MIN(12,AD2927),0))</f>
        <v>0</v>
      </c>
      <c r="AF2927" s="37">
        <f t="shared" si="638"/>
        <v>0</v>
      </c>
      <c r="AG2927" s="37">
        <f t="shared" si="639"/>
        <v>0</v>
      </c>
      <c r="AH2927" s="37">
        <f t="shared" si="640"/>
        <v>0</v>
      </c>
      <c r="AI2927" s="35" t="str">
        <f t="shared" si="641"/>
        <v>Nusidėvėjęs</v>
      </c>
      <c r="AJ2927" s="38" t="str">
        <f>IF(AND(F2927&lt;&gt;[3]Pav.tvarkyklė!$B$12,F2927&lt;&gt;[3]Pav.tvarkyklė!$B$13),"GVTNT","X")</f>
        <v>GVTNT</v>
      </c>
      <c r="AK2927" s="39">
        <f t="shared" si="643"/>
        <v>0</v>
      </c>
      <c r="AL2927" s="41"/>
      <c r="AM2927" s="41"/>
      <c r="AN2927" s="41">
        <f t="shared" si="631"/>
        <v>1900</v>
      </c>
      <c r="AO2927" s="41"/>
      <c r="AP2927" s="41"/>
      <c r="AQ2927" s="41"/>
      <c r="AR2927" s="42"/>
      <c r="AS2927" s="42"/>
      <c r="AU2927" s="43">
        <f t="shared" si="632"/>
        <v>0</v>
      </c>
    </row>
    <row r="2928" spans="1:47" ht="15" customHeight="1" x14ac:dyDescent="0.25">
      <c r="A2928" s="11"/>
      <c r="B2928" s="19">
        <v>3097</v>
      </c>
      <c r="C2928" s="74"/>
      <c r="D2928" s="77"/>
      <c r="E2928" s="78"/>
      <c r="F2928" s="78"/>
      <c r="G2928" s="80"/>
      <c r="H2928" s="49"/>
      <c r="I2928" s="79"/>
      <c r="J2928" s="27"/>
      <c r="K2928" s="27"/>
      <c r="L2928" s="79"/>
      <c r="M2928" s="81"/>
      <c r="N2928" s="29">
        <v>0</v>
      </c>
      <c r="O2928" s="30" t="str">
        <f>IF(G2928&lt;=$N$2,"",IF(F2928=[3]Pav.tvarkyklė!$B$13,"",IF(ISBLANK(R2928),"X","")))</f>
        <v/>
      </c>
      <c r="P2928" s="91"/>
      <c r="Q2928" s="63"/>
      <c r="R2928" s="63"/>
      <c r="S2928" s="63"/>
      <c r="T2928" s="63"/>
      <c r="U2928" s="34" t="str">
        <f>IFERROR(INDEX('[3]5.Grup_T'!$G$4:$G$22,MATCH('6.Turtas'!E2928,'[3]5.Grup_T'!$E$4:$E$22,0)),"0")</f>
        <v>0</v>
      </c>
      <c r="V2928" s="35">
        <f t="shared" si="633"/>
        <v>0</v>
      </c>
      <c r="W2928" s="35">
        <f>IF(NOT(ISBLANK(H2928)),(12-DATEDIF(H2928,'[3]1.Pradzia'!$D$13,"m")),0)</f>
        <v>0</v>
      </c>
      <c r="X2928" s="35">
        <f t="shared" si="634"/>
        <v>0</v>
      </c>
      <c r="Y2928" s="35">
        <f t="shared" si="630"/>
        <v>0</v>
      </c>
      <c r="Z2928" s="35">
        <f t="shared" si="642"/>
        <v>0</v>
      </c>
      <c r="AA2928" s="36">
        <f t="shared" si="635"/>
        <v>0</v>
      </c>
      <c r="AB2928" s="36">
        <f t="shared" si="636"/>
        <v>0</v>
      </c>
      <c r="AC2928" s="37">
        <f t="shared" si="637"/>
        <v>0</v>
      </c>
      <c r="AD2928" s="35">
        <f>IF(OR(YEAR(G2928)&lt;2019,O2928="X"),0,IF(ISBLANK(H2928),DATEDIF(G2928,'[3]1.Pradzia'!$D$13,"M"),DATEDIF(G2928,H2928,"m")))</f>
        <v>0</v>
      </c>
      <c r="AE2928" s="37">
        <f>IF(E2928='[3]5.Grup_T'!$E$20,0,IF(AD2928&lt;&gt;0,M2928/V2928*MIN(12,AD2928),0))</f>
        <v>0</v>
      </c>
      <c r="AF2928" s="37">
        <f t="shared" si="638"/>
        <v>0</v>
      </c>
      <c r="AG2928" s="37">
        <f t="shared" si="639"/>
        <v>0</v>
      </c>
      <c r="AH2928" s="37">
        <f t="shared" si="640"/>
        <v>0</v>
      </c>
      <c r="AI2928" s="35" t="str">
        <f t="shared" si="641"/>
        <v>Nusidėvėjęs</v>
      </c>
      <c r="AJ2928" s="38" t="str">
        <f>IF(AND(F2928&lt;&gt;[3]Pav.tvarkyklė!$B$12,F2928&lt;&gt;[3]Pav.tvarkyklė!$B$13),"GVTNT","X")</f>
        <v>GVTNT</v>
      </c>
      <c r="AK2928" s="39">
        <f t="shared" si="643"/>
        <v>0</v>
      </c>
      <c r="AL2928" s="41"/>
      <c r="AM2928" s="41"/>
      <c r="AN2928" s="41">
        <f t="shared" si="631"/>
        <v>1900</v>
      </c>
      <c r="AO2928" s="41"/>
      <c r="AP2928" s="41"/>
      <c r="AQ2928" s="41"/>
      <c r="AR2928" s="42"/>
      <c r="AS2928" s="42"/>
      <c r="AU2928" s="43">
        <f t="shared" si="632"/>
        <v>0</v>
      </c>
    </row>
    <row r="2929" spans="1:47" ht="15" customHeight="1" x14ac:dyDescent="0.25">
      <c r="A2929" s="11"/>
      <c r="B2929" s="19">
        <v>3098</v>
      </c>
      <c r="C2929" s="74"/>
      <c r="D2929" s="77"/>
      <c r="E2929" s="78"/>
      <c r="F2929" s="78"/>
      <c r="G2929" s="80"/>
      <c r="H2929" s="49"/>
      <c r="I2929" s="79"/>
      <c r="J2929" s="27"/>
      <c r="K2929" s="27"/>
      <c r="L2929" s="79"/>
      <c r="M2929" s="81"/>
      <c r="N2929" s="29">
        <v>0</v>
      </c>
      <c r="O2929" s="30" t="str">
        <f>IF(G2929&lt;=$N$2,"",IF(F2929=[3]Pav.tvarkyklė!$B$13,"",IF(ISBLANK(R2929),"X","")))</f>
        <v/>
      </c>
      <c r="P2929" s="91"/>
      <c r="Q2929" s="63"/>
      <c r="R2929" s="63"/>
      <c r="S2929" s="63"/>
      <c r="T2929" s="63"/>
      <c r="U2929" s="34" t="str">
        <f>IFERROR(INDEX('[3]5.Grup_T'!$G$4:$G$22,MATCH('6.Turtas'!E2929,'[3]5.Grup_T'!$E$4:$E$22,0)),"0")</f>
        <v>0</v>
      </c>
      <c r="V2929" s="35">
        <f t="shared" si="633"/>
        <v>0</v>
      </c>
      <c r="W2929" s="35">
        <f>IF(NOT(ISBLANK(H2929)),(12-DATEDIF(H2929,'[3]1.Pradzia'!$D$13,"m")),0)</f>
        <v>0</v>
      </c>
      <c r="X2929" s="35">
        <f t="shared" si="634"/>
        <v>0</v>
      </c>
      <c r="Y2929" s="35">
        <f t="shared" si="630"/>
        <v>0</v>
      </c>
      <c r="Z2929" s="35">
        <f t="shared" si="642"/>
        <v>0</v>
      </c>
      <c r="AA2929" s="36">
        <f t="shared" si="635"/>
        <v>0</v>
      </c>
      <c r="AB2929" s="36">
        <f t="shared" si="636"/>
        <v>0</v>
      </c>
      <c r="AC2929" s="37">
        <f t="shared" si="637"/>
        <v>0</v>
      </c>
      <c r="AD2929" s="35">
        <f>IF(OR(YEAR(G2929)&lt;2019,O2929="X"),0,IF(ISBLANK(H2929),DATEDIF(G2929,'[3]1.Pradzia'!$D$13,"M"),DATEDIF(G2929,H2929,"m")))</f>
        <v>0</v>
      </c>
      <c r="AE2929" s="37">
        <f>IF(E2929='[3]5.Grup_T'!$E$20,0,IF(AD2929&lt;&gt;0,M2929/V2929*MIN(12,AD2929),0))</f>
        <v>0</v>
      </c>
      <c r="AF2929" s="37">
        <f t="shared" si="638"/>
        <v>0</v>
      </c>
      <c r="AG2929" s="37">
        <f t="shared" si="639"/>
        <v>0</v>
      </c>
      <c r="AH2929" s="37">
        <f t="shared" si="640"/>
        <v>0</v>
      </c>
      <c r="AI2929" s="35" t="str">
        <f t="shared" si="641"/>
        <v>Nusidėvėjęs</v>
      </c>
      <c r="AJ2929" s="38" t="str">
        <f>IF(AND(F2929&lt;&gt;[3]Pav.tvarkyklė!$B$12,F2929&lt;&gt;[3]Pav.tvarkyklė!$B$13),"GVTNT","X")</f>
        <v>GVTNT</v>
      </c>
      <c r="AK2929" s="39">
        <f t="shared" si="643"/>
        <v>0</v>
      </c>
      <c r="AL2929" s="41"/>
      <c r="AM2929" s="41"/>
      <c r="AN2929" s="41">
        <f t="shared" si="631"/>
        <v>1900</v>
      </c>
      <c r="AO2929" s="41"/>
      <c r="AP2929" s="41"/>
      <c r="AQ2929" s="41"/>
      <c r="AR2929" s="42"/>
      <c r="AS2929" s="42"/>
      <c r="AU2929" s="43">
        <f t="shared" si="632"/>
        <v>0</v>
      </c>
    </row>
    <row r="2930" spans="1:47" ht="15" customHeight="1" x14ac:dyDescent="0.25">
      <c r="A2930" s="11"/>
      <c r="B2930" s="19">
        <v>3099</v>
      </c>
      <c r="C2930" s="74"/>
      <c r="D2930" s="77"/>
      <c r="E2930" s="78"/>
      <c r="F2930" s="78"/>
      <c r="G2930" s="80"/>
      <c r="H2930" s="49"/>
      <c r="I2930" s="79"/>
      <c r="J2930" s="27"/>
      <c r="K2930" s="27"/>
      <c r="L2930" s="79"/>
      <c r="M2930" s="81"/>
      <c r="N2930" s="29">
        <v>0</v>
      </c>
      <c r="O2930" s="30" t="str">
        <f>IF(G2930&lt;=$N$2,"",IF(F2930=[3]Pav.tvarkyklė!$B$13,"",IF(ISBLANK(R2930),"X","")))</f>
        <v/>
      </c>
      <c r="P2930" s="91"/>
      <c r="Q2930" s="63"/>
      <c r="R2930" s="63"/>
      <c r="S2930" s="63"/>
      <c r="T2930" s="63"/>
      <c r="U2930" s="34" t="str">
        <f>IFERROR(INDEX('[3]5.Grup_T'!$G$4:$G$22,MATCH('6.Turtas'!E2930,'[3]5.Grup_T'!$E$4:$E$22,0)),"0")</f>
        <v>0</v>
      </c>
      <c r="V2930" s="35">
        <f t="shared" si="633"/>
        <v>0</v>
      </c>
      <c r="W2930" s="35">
        <f>IF(NOT(ISBLANK(H2930)),(12-DATEDIF(H2930,'[3]1.Pradzia'!$D$13,"m")),0)</f>
        <v>0</v>
      </c>
      <c r="X2930" s="35">
        <f t="shared" si="634"/>
        <v>0</v>
      </c>
      <c r="Y2930" s="35">
        <f t="shared" si="630"/>
        <v>0</v>
      </c>
      <c r="Z2930" s="35">
        <f t="shared" si="642"/>
        <v>0</v>
      </c>
      <c r="AA2930" s="36">
        <f t="shared" si="635"/>
        <v>0</v>
      </c>
      <c r="AB2930" s="36">
        <f t="shared" si="636"/>
        <v>0</v>
      </c>
      <c r="AC2930" s="37">
        <f t="shared" si="637"/>
        <v>0</v>
      </c>
      <c r="AD2930" s="35">
        <f>IF(OR(YEAR(G2930)&lt;2019,O2930="X"),0,IF(ISBLANK(H2930),DATEDIF(G2930,'[3]1.Pradzia'!$D$13,"M"),DATEDIF(G2930,H2930,"m")))</f>
        <v>0</v>
      </c>
      <c r="AE2930" s="37">
        <f>IF(E2930='[3]5.Grup_T'!$E$20,0,IF(AD2930&lt;&gt;0,M2930/V2930*MIN(12,AD2930),0))</f>
        <v>0</v>
      </c>
      <c r="AF2930" s="37">
        <f t="shared" si="638"/>
        <v>0</v>
      </c>
      <c r="AG2930" s="37">
        <f t="shared" si="639"/>
        <v>0</v>
      </c>
      <c r="AH2930" s="37">
        <f t="shared" si="640"/>
        <v>0</v>
      </c>
      <c r="AI2930" s="35" t="str">
        <f t="shared" si="641"/>
        <v>Nusidėvėjęs</v>
      </c>
      <c r="AJ2930" s="38" t="str">
        <f>IF(AND(F2930&lt;&gt;[3]Pav.tvarkyklė!$B$12,F2930&lt;&gt;[3]Pav.tvarkyklė!$B$13),"GVTNT","X")</f>
        <v>GVTNT</v>
      </c>
      <c r="AK2930" s="39">
        <f t="shared" si="643"/>
        <v>0</v>
      </c>
      <c r="AL2930" s="41"/>
      <c r="AM2930" s="41"/>
      <c r="AN2930" s="41">
        <f t="shared" si="631"/>
        <v>1900</v>
      </c>
      <c r="AO2930" s="41"/>
      <c r="AP2930" s="41"/>
      <c r="AQ2930" s="41"/>
      <c r="AR2930" s="42"/>
      <c r="AS2930" s="42"/>
      <c r="AU2930" s="43">
        <f t="shared" si="632"/>
        <v>0</v>
      </c>
    </row>
    <row r="2931" spans="1:47" ht="15" customHeight="1" x14ac:dyDescent="0.25">
      <c r="A2931" s="11"/>
      <c r="B2931" s="19">
        <v>3100</v>
      </c>
      <c r="C2931" s="74"/>
      <c r="D2931" s="77"/>
      <c r="E2931" s="78"/>
      <c r="F2931" s="78"/>
      <c r="G2931" s="80"/>
      <c r="H2931" s="49"/>
      <c r="I2931" s="79"/>
      <c r="J2931" s="27"/>
      <c r="K2931" s="27"/>
      <c r="L2931" s="79"/>
      <c r="M2931" s="81"/>
      <c r="N2931" s="29">
        <v>0</v>
      </c>
      <c r="O2931" s="30" t="str">
        <f>IF(G2931&lt;=$N$2,"",IF(F2931=[3]Pav.tvarkyklė!$B$13,"",IF(ISBLANK(R2931),"X","")))</f>
        <v/>
      </c>
      <c r="P2931" s="91"/>
      <c r="Q2931" s="63"/>
      <c r="R2931" s="63"/>
      <c r="S2931" s="63"/>
      <c r="T2931" s="63"/>
      <c r="U2931" s="34" t="str">
        <f>IFERROR(INDEX('[3]5.Grup_T'!$G$4:$G$22,MATCH('6.Turtas'!E2931,'[3]5.Grup_T'!$E$4:$E$22,0)),"0")</f>
        <v>0</v>
      </c>
      <c r="V2931" s="35">
        <f t="shared" si="633"/>
        <v>0</v>
      </c>
      <c r="W2931" s="35">
        <f>IF(NOT(ISBLANK(H2931)),(12-DATEDIF(H2931,'[3]1.Pradzia'!$D$13,"m")),0)</f>
        <v>0</v>
      </c>
      <c r="X2931" s="35">
        <f t="shared" si="634"/>
        <v>0</v>
      </c>
      <c r="Y2931" s="35">
        <f t="shared" si="630"/>
        <v>0</v>
      </c>
      <c r="Z2931" s="35">
        <f t="shared" si="642"/>
        <v>0</v>
      </c>
      <c r="AA2931" s="36">
        <f t="shared" si="635"/>
        <v>0</v>
      </c>
      <c r="AB2931" s="36">
        <f t="shared" si="636"/>
        <v>0</v>
      </c>
      <c r="AC2931" s="37">
        <f t="shared" si="637"/>
        <v>0</v>
      </c>
      <c r="AD2931" s="35">
        <f>IF(OR(YEAR(G2931)&lt;2019,O2931="X"),0,IF(ISBLANK(H2931),DATEDIF(G2931,'[3]1.Pradzia'!$D$13,"M"),DATEDIF(G2931,H2931,"m")))</f>
        <v>0</v>
      </c>
      <c r="AE2931" s="37">
        <f>IF(E2931='[3]5.Grup_T'!$E$20,0,IF(AD2931&lt;&gt;0,M2931/V2931*MIN(12,AD2931),0))</f>
        <v>0</v>
      </c>
      <c r="AF2931" s="37">
        <f t="shared" si="638"/>
        <v>0</v>
      </c>
      <c r="AG2931" s="37">
        <f t="shared" si="639"/>
        <v>0</v>
      </c>
      <c r="AH2931" s="37">
        <f t="shared" si="640"/>
        <v>0</v>
      </c>
      <c r="AI2931" s="35" t="str">
        <f t="shared" si="641"/>
        <v>Nusidėvėjęs</v>
      </c>
      <c r="AJ2931" s="38" t="str">
        <f>IF(AND(F2931&lt;&gt;[3]Pav.tvarkyklė!$B$12,F2931&lt;&gt;[3]Pav.tvarkyklė!$B$13),"GVTNT","X")</f>
        <v>GVTNT</v>
      </c>
      <c r="AK2931" s="39">
        <f t="shared" si="643"/>
        <v>0</v>
      </c>
      <c r="AL2931" s="41"/>
      <c r="AM2931" s="41"/>
      <c r="AN2931" s="41">
        <f t="shared" si="631"/>
        <v>1900</v>
      </c>
      <c r="AO2931" s="41"/>
      <c r="AP2931" s="41"/>
      <c r="AQ2931" s="41"/>
      <c r="AR2931" s="42"/>
      <c r="AS2931" s="42"/>
      <c r="AU2931" s="43">
        <f t="shared" si="632"/>
        <v>0</v>
      </c>
    </row>
    <row r="2932" spans="1:47" ht="15" customHeight="1" x14ac:dyDescent="0.25">
      <c r="A2932" s="11"/>
      <c r="B2932" s="19">
        <v>3101</v>
      </c>
      <c r="C2932" s="74"/>
      <c r="D2932" s="77"/>
      <c r="E2932" s="78"/>
      <c r="F2932" s="78"/>
      <c r="G2932" s="80"/>
      <c r="H2932" s="49"/>
      <c r="I2932" s="79"/>
      <c r="J2932" s="27"/>
      <c r="K2932" s="27"/>
      <c r="L2932" s="79"/>
      <c r="M2932" s="81"/>
      <c r="N2932" s="29">
        <v>0</v>
      </c>
      <c r="O2932" s="30" t="str">
        <f>IF(G2932&lt;=$N$2,"",IF(F2932=[3]Pav.tvarkyklė!$B$13,"",IF(ISBLANK(R2932),"X","")))</f>
        <v/>
      </c>
      <c r="P2932" s="91"/>
      <c r="Q2932" s="63"/>
      <c r="R2932" s="63"/>
      <c r="S2932" s="63"/>
      <c r="T2932" s="63"/>
      <c r="U2932" s="34" t="str">
        <f>IFERROR(INDEX('[3]5.Grup_T'!$G$4:$G$22,MATCH('6.Turtas'!E2932,'[3]5.Grup_T'!$E$4:$E$22,0)),"0")</f>
        <v>0</v>
      </c>
      <c r="V2932" s="35">
        <f t="shared" si="633"/>
        <v>0</v>
      </c>
      <c r="W2932" s="35">
        <f>IF(NOT(ISBLANK(H2932)),(12-DATEDIF(H2932,'[3]1.Pradzia'!$D$13,"m")),0)</f>
        <v>0</v>
      </c>
      <c r="X2932" s="35">
        <f t="shared" si="634"/>
        <v>0</v>
      </c>
      <c r="Y2932" s="35">
        <f t="shared" si="630"/>
        <v>0</v>
      </c>
      <c r="Z2932" s="35">
        <f t="shared" si="642"/>
        <v>0</v>
      </c>
      <c r="AA2932" s="36">
        <f t="shared" si="635"/>
        <v>0</v>
      </c>
      <c r="AB2932" s="36">
        <f t="shared" si="636"/>
        <v>0</v>
      </c>
      <c r="AC2932" s="37">
        <f t="shared" si="637"/>
        <v>0</v>
      </c>
      <c r="AD2932" s="35">
        <f>IF(OR(YEAR(G2932)&lt;2019,O2932="X"),0,IF(ISBLANK(H2932),DATEDIF(G2932,'[3]1.Pradzia'!$D$13,"M"),DATEDIF(G2932,H2932,"m")))</f>
        <v>0</v>
      </c>
      <c r="AE2932" s="37">
        <f>IF(E2932='[3]5.Grup_T'!$E$20,0,IF(AD2932&lt;&gt;0,M2932/V2932*MIN(12,AD2932),0))</f>
        <v>0</v>
      </c>
      <c r="AF2932" s="37">
        <f t="shared" si="638"/>
        <v>0</v>
      </c>
      <c r="AG2932" s="37">
        <f t="shared" si="639"/>
        <v>0</v>
      </c>
      <c r="AH2932" s="37">
        <f t="shared" si="640"/>
        <v>0</v>
      </c>
      <c r="AI2932" s="35" t="str">
        <f t="shared" si="641"/>
        <v>Nusidėvėjęs</v>
      </c>
      <c r="AJ2932" s="38" t="str">
        <f>IF(AND(F2932&lt;&gt;[3]Pav.tvarkyklė!$B$12,F2932&lt;&gt;[3]Pav.tvarkyklė!$B$13),"GVTNT","X")</f>
        <v>GVTNT</v>
      </c>
      <c r="AK2932" s="39">
        <f t="shared" si="643"/>
        <v>0</v>
      </c>
      <c r="AL2932" s="41"/>
      <c r="AM2932" s="41"/>
      <c r="AN2932" s="41">
        <f t="shared" si="631"/>
        <v>1900</v>
      </c>
      <c r="AO2932" s="41"/>
      <c r="AP2932" s="41"/>
      <c r="AQ2932" s="41"/>
      <c r="AR2932" s="42"/>
      <c r="AS2932" s="42"/>
      <c r="AU2932" s="43">
        <f t="shared" si="632"/>
        <v>0</v>
      </c>
    </row>
    <row r="2933" spans="1:47" ht="15" customHeight="1" x14ac:dyDescent="0.25">
      <c r="A2933" s="11"/>
      <c r="B2933" s="19">
        <v>3102</v>
      </c>
      <c r="C2933" s="74"/>
      <c r="D2933" s="77"/>
      <c r="E2933" s="78"/>
      <c r="F2933" s="78"/>
      <c r="G2933" s="80"/>
      <c r="H2933" s="49"/>
      <c r="I2933" s="79"/>
      <c r="J2933" s="27"/>
      <c r="K2933" s="27"/>
      <c r="L2933" s="79"/>
      <c r="M2933" s="81"/>
      <c r="N2933" s="29">
        <v>0</v>
      </c>
      <c r="O2933" s="30" t="str">
        <f>IF(G2933&lt;=$N$2,"",IF(F2933=[3]Pav.tvarkyklė!$B$13,"",IF(ISBLANK(R2933),"X","")))</f>
        <v/>
      </c>
      <c r="P2933" s="91"/>
      <c r="Q2933" s="63"/>
      <c r="R2933" s="63"/>
      <c r="S2933" s="63"/>
      <c r="T2933" s="63"/>
      <c r="U2933" s="34" t="str">
        <f>IFERROR(INDEX('[3]5.Grup_T'!$G$4:$G$22,MATCH('6.Turtas'!E2933,'[3]5.Grup_T'!$E$4:$E$22,0)),"0")</f>
        <v>0</v>
      </c>
      <c r="V2933" s="35">
        <f t="shared" si="633"/>
        <v>0</v>
      </c>
      <c r="W2933" s="35">
        <f>IF(NOT(ISBLANK(H2933)),(12-DATEDIF(H2933,'[3]1.Pradzia'!$D$13,"m")),0)</f>
        <v>0</v>
      </c>
      <c r="X2933" s="35">
        <f t="shared" si="634"/>
        <v>0</v>
      </c>
      <c r="Y2933" s="35">
        <f t="shared" si="630"/>
        <v>0</v>
      </c>
      <c r="Z2933" s="35">
        <f t="shared" si="642"/>
        <v>0</v>
      </c>
      <c r="AA2933" s="36">
        <f t="shared" si="635"/>
        <v>0</v>
      </c>
      <c r="AB2933" s="36">
        <f t="shared" si="636"/>
        <v>0</v>
      </c>
      <c r="AC2933" s="37">
        <f t="shared" si="637"/>
        <v>0</v>
      </c>
      <c r="AD2933" s="35">
        <f>IF(OR(YEAR(G2933)&lt;2019,O2933="X"),0,IF(ISBLANK(H2933),DATEDIF(G2933,'[3]1.Pradzia'!$D$13,"M"),DATEDIF(G2933,H2933,"m")))</f>
        <v>0</v>
      </c>
      <c r="AE2933" s="37">
        <f>IF(E2933='[3]5.Grup_T'!$E$20,0,IF(AD2933&lt;&gt;0,M2933/V2933*MIN(12,AD2933),0))</f>
        <v>0</v>
      </c>
      <c r="AF2933" s="37">
        <f t="shared" si="638"/>
        <v>0</v>
      </c>
      <c r="AG2933" s="37">
        <f t="shared" si="639"/>
        <v>0</v>
      </c>
      <c r="AH2933" s="37">
        <f t="shared" si="640"/>
        <v>0</v>
      </c>
      <c r="AI2933" s="35" t="str">
        <f t="shared" si="641"/>
        <v>Nusidėvėjęs</v>
      </c>
      <c r="AJ2933" s="38" t="str">
        <f>IF(AND(F2933&lt;&gt;[3]Pav.tvarkyklė!$B$12,F2933&lt;&gt;[3]Pav.tvarkyklė!$B$13),"GVTNT","X")</f>
        <v>GVTNT</v>
      </c>
      <c r="AK2933" s="39">
        <f t="shared" si="643"/>
        <v>0</v>
      </c>
      <c r="AL2933" s="41"/>
      <c r="AM2933" s="41"/>
      <c r="AN2933" s="41">
        <f t="shared" si="631"/>
        <v>1900</v>
      </c>
      <c r="AO2933" s="41"/>
      <c r="AP2933" s="41"/>
      <c r="AQ2933" s="41"/>
      <c r="AR2933" s="42"/>
      <c r="AS2933" s="42"/>
      <c r="AU2933" s="43">
        <f t="shared" si="632"/>
        <v>0</v>
      </c>
    </row>
    <row r="2934" spans="1:47" ht="15" customHeight="1" x14ac:dyDescent="0.25">
      <c r="A2934" s="11"/>
      <c r="B2934" s="19">
        <v>3103</v>
      </c>
      <c r="C2934" s="74"/>
      <c r="D2934" s="77"/>
      <c r="E2934" s="75"/>
      <c r="F2934" s="78"/>
      <c r="G2934" s="80"/>
      <c r="H2934" s="49"/>
      <c r="I2934" s="79"/>
      <c r="J2934" s="27"/>
      <c r="K2934" s="27"/>
      <c r="L2934" s="79"/>
      <c r="M2934" s="81"/>
      <c r="N2934" s="29">
        <v>0</v>
      </c>
      <c r="O2934" s="30" t="str">
        <f>IF(G2934&lt;=$N$2,"",IF(F2934=[3]Pav.tvarkyklė!$B$13,"",IF(ISBLANK(R2934),"X","")))</f>
        <v/>
      </c>
      <c r="P2934" s="91"/>
      <c r="Q2934" s="63"/>
      <c r="R2934" s="63"/>
      <c r="S2934" s="63"/>
      <c r="T2934" s="63"/>
      <c r="U2934" s="34" t="str">
        <f>IFERROR(INDEX('[3]5.Grup_T'!$G$4:$G$22,MATCH('6.Turtas'!E2934,'[3]5.Grup_T'!$E$4:$E$22,0)),"0")</f>
        <v>0</v>
      </c>
      <c r="V2934" s="35">
        <f t="shared" si="633"/>
        <v>0</v>
      </c>
      <c r="W2934" s="35">
        <f>IF(NOT(ISBLANK(H2934)),(12-DATEDIF(H2934,'[3]1.Pradzia'!$D$13,"m")),0)</f>
        <v>0</v>
      </c>
      <c r="X2934" s="35">
        <f t="shared" si="634"/>
        <v>0</v>
      </c>
      <c r="Y2934" s="35">
        <f t="shared" si="630"/>
        <v>0</v>
      </c>
      <c r="Z2934" s="35">
        <f t="shared" si="642"/>
        <v>0</v>
      </c>
      <c r="AA2934" s="36">
        <f t="shared" si="635"/>
        <v>0</v>
      </c>
      <c r="AB2934" s="36">
        <f t="shared" si="636"/>
        <v>0</v>
      </c>
      <c r="AC2934" s="37">
        <f t="shared" si="637"/>
        <v>0</v>
      </c>
      <c r="AD2934" s="35">
        <f>IF(OR(YEAR(G2934)&lt;2019,O2934="X"),0,IF(ISBLANK(H2934),DATEDIF(G2934,'[3]1.Pradzia'!$D$13,"M"),DATEDIF(G2934,H2934,"m")))</f>
        <v>0</v>
      </c>
      <c r="AE2934" s="37">
        <f>IF(E2934='[3]5.Grup_T'!$E$20,0,IF(AD2934&lt;&gt;0,M2934/V2934*MIN(12,AD2934),0))</f>
        <v>0</v>
      </c>
      <c r="AF2934" s="37">
        <f t="shared" si="638"/>
        <v>0</v>
      </c>
      <c r="AG2934" s="37">
        <f t="shared" si="639"/>
        <v>0</v>
      </c>
      <c r="AH2934" s="37">
        <f t="shared" si="640"/>
        <v>0</v>
      </c>
      <c r="AI2934" s="35" t="str">
        <f t="shared" si="641"/>
        <v>Nusidėvėjęs</v>
      </c>
      <c r="AJ2934" s="38" t="str">
        <f>IF(AND(F2934&lt;&gt;[3]Pav.tvarkyklė!$B$12,F2934&lt;&gt;[3]Pav.tvarkyklė!$B$13),"GVTNT","X")</f>
        <v>GVTNT</v>
      </c>
      <c r="AK2934" s="39">
        <f t="shared" si="643"/>
        <v>0</v>
      </c>
      <c r="AL2934" s="41"/>
      <c r="AM2934" s="41"/>
      <c r="AN2934" s="41">
        <f t="shared" si="631"/>
        <v>1900</v>
      </c>
      <c r="AO2934" s="41"/>
      <c r="AP2934" s="41"/>
      <c r="AQ2934" s="41"/>
      <c r="AR2934" s="42"/>
      <c r="AS2934" s="42"/>
      <c r="AU2934" s="43">
        <f t="shared" si="632"/>
        <v>0</v>
      </c>
    </row>
    <row r="2935" spans="1:47" ht="15" customHeight="1" x14ac:dyDescent="0.25">
      <c r="A2935" s="11"/>
      <c r="B2935" s="19">
        <v>3104</v>
      </c>
      <c r="C2935" s="74"/>
      <c r="D2935" s="77"/>
      <c r="E2935" s="78"/>
      <c r="F2935" s="78"/>
      <c r="G2935" s="80"/>
      <c r="H2935" s="49"/>
      <c r="I2935" s="79"/>
      <c r="J2935" s="27"/>
      <c r="K2935" s="27"/>
      <c r="L2935" s="79"/>
      <c r="M2935" s="81"/>
      <c r="N2935" s="29">
        <v>0</v>
      </c>
      <c r="O2935" s="30" t="str">
        <f>IF(G2935&lt;=$N$2,"",IF(F2935=[3]Pav.tvarkyklė!$B$13,"",IF(ISBLANK(R2935),"X","")))</f>
        <v/>
      </c>
      <c r="P2935" s="91"/>
      <c r="Q2935" s="63"/>
      <c r="R2935" s="63"/>
      <c r="S2935" s="63"/>
      <c r="T2935" s="63"/>
      <c r="U2935" s="34" t="str">
        <f>IFERROR(INDEX('[3]5.Grup_T'!$G$4:$G$22,MATCH('6.Turtas'!E2935,'[3]5.Grup_T'!$E$4:$E$22,0)),"0")</f>
        <v>0</v>
      </c>
      <c r="V2935" s="35">
        <f t="shared" si="633"/>
        <v>0</v>
      </c>
      <c r="W2935" s="35">
        <f>IF(NOT(ISBLANK(H2935)),(12-DATEDIF(H2935,'[3]1.Pradzia'!$D$13,"m")),0)</f>
        <v>0</v>
      </c>
      <c r="X2935" s="35">
        <f t="shared" si="634"/>
        <v>0</v>
      </c>
      <c r="Y2935" s="35">
        <f t="shared" ref="Y2935:Y2998" si="644">IF(YEAR(G2935)&gt;=2019,0,IF(Z2935&lt;=0,0,IF(W2935&lt;&gt;0,MIN(W2935,Z2935),MIN(12,Z2935))))</f>
        <v>0</v>
      </c>
      <c r="Z2935" s="35">
        <f t="shared" si="642"/>
        <v>0</v>
      </c>
      <c r="AA2935" s="36">
        <f t="shared" si="635"/>
        <v>0</v>
      </c>
      <c r="AB2935" s="36">
        <f t="shared" si="636"/>
        <v>0</v>
      </c>
      <c r="AC2935" s="37">
        <f t="shared" si="637"/>
        <v>0</v>
      </c>
      <c r="AD2935" s="35">
        <f>IF(OR(YEAR(G2935)&lt;2019,O2935="X"),0,IF(ISBLANK(H2935),DATEDIF(G2935,'[3]1.Pradzia'!$D$13,"M"),DATEDIF(G2935,H2935,"m")))</f>
        <v>0</v>
      </c>
      <c r="AE2935" s="37">
        <f>IF(E2935='[3]5.Grup_T'!$E$20,0,IF(AD2935&lt;&gt;0,M2935/V2935*MIN(12,AD2935),0))</f>
        <v>0</v>
      </c>
      <c r="AF2935" s="37">
        <f t="shared" si="638"/>
        <v>0</v>
      </c>
      <c r="AG2935" s="37">
        <f t="shared" si="639"/>
        <v>0</v>
      </c>
      <c r="AH2935" s="37">
        <f t="shared" si="640"/>
        <v>0</v>
      </c>
      <c r="AI2935" s="35" t="str">
        <f t="shared" si="641"/>
        <v>Nusidėvėjęs</v>
      </c>
      <c r="AJ2935" s="38" t="str">
        <f>IF(AND(F2935&lt;&gt;[3]Pav.tvarkyklė!$B$12,F2935&lt;&gt;[3]Pav.tvarkyklė!$B$13),"GVTNT","X")</f>
        <v>GVTNT</v>
      </c>
      <c r="AK2935" s="39">
        <f t="shared" si="643"/>
        <v>0</v>
      </c>
      <c r="AL2935" s="41"/>
      <c r="AM2935" s="41"/>
      <c r="AN2935" s="41">
        <f t="shared" si="631"/>
        <v>1900</v>
      </c>
      <c r="AO2935" s="41"/>
      <c r="AP2935" s="41"/>
      <c r="AQ2935" s="41"/>
      <c r="AR2935" s="42"/>
      <c r="AS2935" s="42"/>
      <c r="AU2935" s="43">
        <f t="shared" si="632"/>
        <v>0</v>
      </c>
    </row>
    <row r="2936" spans="1:47" ht="15" customHeight="1" x14ac:dyDescent="0.25">
      <c r="A2936" s="11"/>
      <c r="B2936" s="19">
        <v>3105</v>
      </c>
      <c r="C2936" s="74"/>
      <c r="D2936" s="77"/>
      <c r="E2936" s="78"/>
      <c r="F2936" s="78"/>
      <c r="G2936" s="80"/>
      <c r="H2936" s="49"/>
      <c r="I2936" s="79"/>
      <c r="J2936" s="27"/>
      <c r="K2936" s="27"/>
      <c r="L2936" s="79"/>
      <c r="M2936" s="81"/>
      <c r="N2936" s="29">
        <v>0</v>
      </c>
      <c r="O2936" s="30" t="str">
        <f>IF(G2936&lt;=$N$2,"",IF(F2936=[3]Pav.tvarkyklė!$B$13,"",IF(ISBLANK(R2936),"X","")))</f>
        <v/>
      </c>
      <c r="P2936" s="91"/>
      <c r="Q2936" s="63"/>
      <c r="R2936" s="63"/>
      <c r="S2936" s="63"/>
      <c r="T2936" s="63"/>
      <c r="U2936" s="34" t="str">
        <f>IFERROR(INDEX('[3]5.Grup_T'!$G$4:$G$22,MATCH('6.Turtas'!E2936,'[3]5.Grup_T'!$E$4:$E$22,0)),"0")</f>
        <v>0</v>
      </c>
      <c r="V2936" s="35">
        <f t="shared" si="633"/>
        <v>0</v>
      </c>
      <c r="W2936" s="35">
        <f>IF(NOT(ISBLANK(H2936)),(12-DATEDIF(H2936,'[3]1.Pradzia'!$D$13,"m")),0)</f>
        <v>0</v>
      </c>
      <c r="X2936" s="35">
        <f t="shared" si="634"/>
        <v>0</v>
      </c>
      <c r="Y2936" s="35">
        <f t="shared" si="644"/>
        <v>0</v>
      </c>
      <c r="Z2936" s="35">
        <f t="shared" si="642"/>
        <v>0</v>
      </c>
      <c r="AA2936" s="36">
        <f t="shared" si="635"/>
        <v>0</v>
      </c>
      <c r="AB2936" s="36">
        <f t="shared" si="636"/>
        <v>0</v>
      </c>
      <c r="AC2936" s="37">
        <f t="shared" si="637"/>
        <v>0</v>
      </c>
      <c r="AD2936" s="35">
        <f>IF(OR(YEAR(G2936)&lt;2019,O2936="X"),0,IF(ISBLANK(H2936),DATEDIF(G2936,'[3]1.Pradzia'!$D$13,"M"),DATEDIF(G2936,H2936,"m")))</f>
        <v>0</v>
      </c>
      <c r="AE2936" s="37">
        <f>IF(E2936='[3]5.Grup_T'!$E$20,0,IF(AD2936&lt;&gt;0,M2936/V2936*MIN(12,AD2936),0))</f>
        <v>0</v>
      </c>
      <c r="AF2936" s="37">
        <f t="shared" si="638"/>
        <v>0</v>
      </c>
      <c r="AG2936" s="37">
        <f t="shared" si="639"/>
        <v>0</v>
      </c>
      <c r="AH2936" s="37">
        <f t="shared" si="640"/>
        <v>0</v>
      </c>
      <c r="AI2936" s="35" t="str">
        <f t="shared" si="641"/>
        <v>Nusidėvėjęs</v>
      </c>
      <c r="AJ2936" s="38" t="str">
        <f>IF(AND(F2936&lt;&gt;[3]Pav.tvarkyklė!$B$12,F2936&lt;&gt;[3]Pav.tvarkyklė!$B$13),"GVTNT","X")</f>
        <v>GVTNT</v>
      </c>
      <c r="AK2936" s="39">
        <f t="shared" si="643"/>
        <v>0</v>
      </c>
      <c r="AL2936" s="41"/>
      <c r="AM2936" s="41"/>
      <c r="AN2936" s="41">
        <f t="shared" si="631"/>
        <v>1900</v>
      </c>
      <c r="AO2936" s="41"/>
      <c r="AP2936" s="41"/>
      <c r="AQ2936" s="41"/>
      <c r="AR2936" s="42"/>
      <c r="AS2936" s="42"/>
      <c r="AU2936" s="43">
        <f t="shared" si="632"/>
        <v>0</v>
      </c>
    </row>
    <row r="2937" spans="1:47" ht="15" customHeight="1" x14ac:dyDescent="0.25">
      <c r="A2937" s="11"/>
      <c r="B2937" s="19">
        <v>3106</v>
      </c>
      <c r="C2937" s="74"/>
      <c r="D2937" s="77"/>
      <c r="E2937" s="78"/>
      <c r="F2937" s="78"/>
      <c r="G2937" s="80"/>
      <c r="H2937" s="49"/>
      <c r="I2937" s="79"/>
      <c r="J2937" s="27"/>
      <c r="K2937" s="27"/>
      <c r="L2937" s="79"/>
      <c r="M2937" s="81"/>
      <c r="N2937" s="29">
        <v>0</v>
      </c>
      <c r="O2937" s="30" t="str">
        <f>IF(G2937&lt;=$N$2,"",IF(F2937=[3]Pav.tvarkyklė!$B$13,"",IF(ISBLANK(R2937),"X","")))</f>
        <v/>
      </c>
      <c r="P2937" s="91"/>
      <c r="Q2937" s="63"/>
      <c r="R2937" s="63"/>
      <c r="S2937" s="63"/>
      <c r="T2937" s="63"/>
      <c r="U2937" s="34" t="str">
        <f>IFERROR(INDEX('[3]5.Grup_T'!$G$4:$G$22,MATCH('6.Turtas'!E2937,'[3]5.Grup_T'!$E$4:$E$22,0)),"0")</f>
        <v>0</v>
      </c>
      <c r="V2937" s="35">
        <f t="shared" si="633"/>
        <v>0</v>
      </c>
      <c r="W2937" s="35">
        <f>IF(NOT(ISBLANK(H2937)),(12-DATEDIF(H2937,'[3]1.Pradzia'!$D$13,"m")),0)</f>
        <v>0</v>
      </c>
      <c r="X2937" s="35">
        <f t="shared" si="634"/>
        <v>0</v>
      </c>
      <c r="Y2937" s="35">
        <f t="shared" si="644"/>
        <v>0</v>
      </c>
      <c r="Z2937" s="35">
        <f t="shared" si="642"/>
        <v>0</v>
      </c>
      <c r="AA2937" s="36">
        <f t="shared" si="635"/>
        <v>0</v>
      </c>
      <c r="AB2937" s="36">
        <f t="shared" si="636"/>
        <v>0</v>
      </c>
      <c r="AC2937" s="37">
        <f t="shared" si="637"/>
        <v>0</v>
      </c>
      <c r="AD2937" s="35">
        <f>IF(OR(YEAR(G2937)&lt;2019,O2937="X"),0,IF(ISBLANK(H2937),DATEDIF(G2937,'[3]1.Pradzia'!$D$13,"M"),DATEDIF(G2937,H2937,"m")))</f>
        <v>0</v>
      </c>
      <c r="AE2937" s="37">
        <f>IF(E2937='[3]5.Grup_T'!$E$20,0,IF(AD2937&lt;&gt;0,M2937/V2937*MIN(12,AD2937),0))</f>
        <v>0</v>
      </c>
      <c r="AF2937" s="37">
        <f t="shared" si="638"/>
        <v>0</v>
      </c>
      <c r="AG2937" s="37">
        <f t="shared" si="639"/>
        <v>0</v>
      </c>
      <c r="AH2937" s="37">
        <f t="shared" si="640"/>
        <v>0</v>
      </c>
      <c r="AI2937" s="35" t="str">
        <f t="shared" si="641"/>
        <v>Nusidėvėjęs</v>
      </c>
      <c r="AJ2937" s="38" t="str">
        <f>IF(AND(F2937&lt;&gt;[3]Pav.tvarkyklė!$B$12,F2937&lt;&gt;[3]Pav.tvarkyklė!$B$13),"GVTNT","X")</f>
        <v>GVTNT</v>
      </c>
      <c r="AK2937" s="39">
        <f t="shared" si="643"/>
        <v>0</v>
      </c>
      <c r="AL2937" s="41"/>
      <c r="AM2937" s="41"/>
      <c r="AN2937" s="41">
        <f t="shared" si="631"/>
        <v>1900</v>
      </c>
      <c r="AO2937" s="41"/>
      <c r="AP2937" s="41"/>
      <c r="AQ2937" s="41"/>
      <c r="AR2937" s="42"/>
      <c r="AS2937" s="42"/>
      <c r="AU2937" s="43">
        <f t="shared" si="632"/>
        <v>0</v>
      </c>
    </row>
    <row r="2938" spans="1:47" ht="15" customHeight="1" x14ac:dyDescent="0.25">
      <c r="A2938" s="11"/>
      <c r="B2938" s="19">
        <v>3107</v>
      </c>
      <c r="C2938" s="74"/>
      <c r="D2938" s="77"/>
      <c r="E2938" s="78"/>
      <c r="F2938" s="78"/>
      <c r="G2938" s="80"/>
      <c r="H2938" s="49"/>
      <c r="I2938" s="79"/>
      <c r="J2938" s="27"/>
      <c r="K2938" s="27"/>
      <c r="L2938" s="79"/>
      <c r="M2938" s="81"/>
      <c r="N2938" s="29">
        <v>0</v>
      </c>
      <c r="O2938" s="30" t="str">
        <f>IF(G2938&lt;=$N$2,"",IF(F2938=[3]Pav.tvarkyklė!$B$13,"",IF(ISBLANK(R2938),"X","")))</f>
        <v/>
      </c>
      <c r="P2938" s="91"/>
      <c r="Q2938" s="63"/>
      <c r="R2938" s="63"/>
      <c r="S2938" s="63"/>
      <c r="T2938" s="63"/>
      <c r="U2938" s="34" t="str">
        <f>IFERROR(INDEX('[3]5.Grup_T'!$G$4:$G$22,MATCH('6.Turtas'!E2938,'[3]5.Grup_T'!$E$4:$E$22,0)),"0")</f>
        <v>0</v>
      </c>
      <c r="V2938" s="35">
        <f t="shared" si="633"/>
        <v>0</v>
      </c>
      <c r="W2938" s="35">
        <f>IF(NOT(ISBLANK(H2938)),(12-DATEDIF(H2938,'[3]1.Pradzia'!$D$13,"m")),0)</f>
        <v>0</v>
      </c>
      <c r="X2938" s="35">
        <f t="shared" si="634"/>
        <v>0</v>
      </c>
      <c r="Y2938" s="35">
        <f t="shared" si="644"/>
        <v>0</v>
      </c>
      <c r="Z2938" s="35">
        <f t="shared" si="642"/>
        <v>0</v>
      </c>
      <c r="AA2938" s="36">
        <f t="shared" si="635"/>
        <v>0</v>
      </c>
      <c r="AB2938" s="36">
        <f t="shared" si="636"/>
        <v>0</v>
      </c>
      <c r="AC2938" s="37">
        <f t="shared" si="637"/>
        <v>0</v>
      </c>
      <c r="AD2938" s="35">
        <f>IF(OR(YEAR(G2938)&lt;2019,O2938="X"),0,IF(ISBLANK(H2938),DATEDIF(G2938,'[3]1.Pradzia'!$D$13,"M"),DATEDIF(G2938,H2938,"m")))</f>
        <v>0</v>
      </c>
      <c r="AE2938" s="37">
        <f>IF(E2938='[3]5.Grup_T'!$E$20,0,IF(AD2938&lt;&gt;0,M2938/V2938*MIN(12,AD2938),0))</f>
        <v>0</v>
      </c>
      <c r="AF2938" s="37">
        <f t="shared" si="638"/>
        <v>0</v>
      </c>
      <c r="AG2938" s="37">
        <f t="shared" si="639"/>
        <v>0</v>
      </c>
      <c r="AH2938" s="37">
        <f t="shared" si="640"/>
        <v>0</v>
      </c>
      <c r="AI2938" s="35" t="str">
        <f t="shared" si="641"/>
        <v>Nusidėvėjęs</v>
      </c>
      <c r="AJ2938" s="38" t="str">
        <f>IF(AND(F2938&lt;&gt;[3]Pav.tvarkyklė!$B$12,F2938&lt;&gt;[3]Pav.tvarkyklė!$B$13),"GVTNT","X")</f>
        <v>GVTNT</v>
      </c>
      <c r="AK2938" s="39">
        <f t="shared" si="643"/>
        <v>0</v>
      </c>
      <c r="AL2938" s="41"/>
      <c r="AM2938" s="41"/>
      <c r="AN2938" s="41">
        <f t="shared" si="631"/>
        <v>1900</v>
      </c>
      <c r="AO2938" s="41"/>
      <c r="AP2938" s="41"/>
      <c r="AQ2938" s="41"/>
      <c r="AR2938" s="42"/>
      <c r="AS2938" s="42"/>
      <c r="AU2938" s="43">
        <f t="shared" si="632"/>
        <v>0</v>
      </c>
    </row>
    <row r="2939" spans="1:47" ht="15" customHeight="1" x14ac:dyDescent="0.25">
      <c r="A2939" s="11"/>
      <c r="B2939" s="19">
        <v>3108</v>
      </c>
      <c r="C2939" s="74"/>
      <c r="D2939" s="77"/>
      <c r="E2939" s="78"/>
      <c r="F2939" s="78"/>
      <c r="G2939" s="80"/>
      <c r="H2939" s="49"/>
      <c r="I2939" s="79"/>
      <c r="J2939" s="27"/>
      <c r="K2939" s="27"/>
      <c r="L2939" s="79"/>
      <c r="M2939" s="81"/>
      <c r="N2939" s="29">
        <v>0</v>
      </c>
      <c r="O2939" s="30" t="str">
        <f>IF(G2939&lt;=$N$2,"",IF(F2939=[3]Pav.tvarkyklė!$B$13,"",IF(ISBLANK(R2939),"X","")))</f>
        <v/>
      </c>
      <c r="P2939" s="91"/>
      <c r="Q2939" s="63"/>
      <c r="R2939" s="63"/>
      <c r="S2939" s="63"/>
      <c r="T2939" s="63"/>
      <c r="U2939" s="34" t="str">
        <f>IFERROR(INDEX('[3]5.Grup_T'!$G$4:$G$22,MATCH('6.Turtas'!E2939,'[3]5.Grup_T'!$E$4:$E$22,0)),"0")</f>
        <v>0</v>
      </c>
      <c r="V2939" s="35">
        <f t="shared" si="633"/>
        <v>0</v>
      </c>
      <c r="W2939" s="35">
        <f>IF(NOT(ISBLANK(H2939)),(12-DATEDIF(H2939,'[3]1.Pradzia'!$D$13,"m")),0)</f>
        <v>0</v>
      </c>
      <c r="X2939" s="35">
        <f t="shared" si="634"/>
        <v>0</v>
      </c>
      <c r="Y2939" s="35">
        <f t="shared" si="644"/>
        <v>0</v>
      </c>
      <c r="Z2939" s="35">
        <f t="shared" si="642"/>
        <v>0</v>
      </c>
      <c r="AA2939" s="36">
        <f t="shared" si="635"/>
        <v>0</v>
      </c>
      <c r="AB2939" s="36">
        <f t="shared" si="636"/>
        <v>0</v>
      </c>
      <c r="AC2939" s="37">
        <f t="shared" si="637"/>
        <v>0</v>
      </c>
      <c r="AD2939" s="35">
        <f>IF(OR(YEAR(G2939)&lt;2019,O2939="X"),0,IF(ISBLANK(H2939),DATEDIF(G2939,'[3]1.Pradzia'!$D$13,"M"),DATEDIF(G2939,H2939,"m")))</f>
        <v>0</v>
      </c>
      <c r="AE2939" s="37">
        <f>IF(E2939='[3]5.Grup_T'!$E$20,0,IF(AD2939&lt;&gt;0,M2939/V2939*MIN(12,AD2939),0))</f>
        <v>0</v>
      </c>
      <c r="AF2939" s="37">
        <f t="shared" si="638"/>
        <v>0</v>
      </c>
      <c r="AG2939" s="37">
        <f t="shared" si="639"/>
        <v>0</v>
      </c>
      <c r="AH2939" s="37">
        <f t="shared" si="640"/>
        <v>0</v>
      </c>
      <c r="AI2939" s="35" t="str">
        <f t="shared" si="641"/>
        <v>Nusidėvėjęs</v>
      </c>
      <c r="AJ2939" s="38" t="str">
        <f>IF(AND(F2939&lt;&gt;[3]Pav.tvarkyklė!$B$12,F2939&lt;&gt;[3]Pav.tvarkyklė!$B$13),"GVTNT","X")</f>
        <v>GVTNT</v>
      </c>
      <c r="AK2939" s="39">
        <f t="shared" si="643"/>
        <v>0</v>
      </c>
      <c r="AL2939" s="41"/>
      <c r="AM2939" s="41"/>
      <c r="AN2939" s="41">
        <f t="shared" si="631"/>
        <v>1900</v>
      </c>
      <c r="AO2939" s="41"/>
      <c r="AP2939" s="41"/>
      <c r="AQ2939" s="41"/>
      <c r="AR2939" s="42"/>
      <c r="AS2939" s="42"/>
      <c r="AU2939" s="43">
        <f t="shared" si="632"/>
        <v>0</v>
      </c>
    </row>
    <row r="2940" spans="1:47" ht="15" customHeight="1" x14ac:dyDescent="0.25">
      <c r="A2940" s="11"/>
      <c r="B2940" s="19">
        <v>3109</v>
      </c>
      <c r="C2940" s="74"/>
      <c r="D2940" s="77"/>
      <c r="E2940" s="78"/>
      <c r="F2940" s="78"/>
      <c r="G2940" s="80"/>
      <c r="H2940" s="49"/>
      <c r="I2940" s="79"/>
      <c r="J2940" s="27"/>
      <c r="K2940" s="27"/>
      <c r="L2940" s="79"/>
      <c r="M2940" s="81"/>
      <c r="N2940" s="29">
        <v>0</v>
      </c>
      <c r="O2940" s="30" t="str">
        <f>IF(G2940&lt;=$N$2,"",IF(F2940=[3]Pav.tvarkyklė!$B$13,"",IF(ISBLANK(R2940),"X","")))</f>
        <v/>
      </c>
      <c r="P2940" s="91"/>
      <c r="Q2940" s="63"/>
      <c r="R2940" s="63"/>
      <c r="S2940" s="63"/>
      <c r="T2940" s="63"/>
      <c r="U2940" s="34" t="str">
        <f>IFERROR(INDEX('[3]5.Grup_T'!$G$4:$G$22,MATCH('6.Turtas'!E2940,'[3]5.Grup_T'!$E$4:$E$22,0)),"0")</f>
        <v>0</v>
      </c>
      <c r="V2940" s="35">
        <f t="shared" si="633"/>
        <v>0</v>
      </c>
      <c r="W2940" s="35">
        <f>IF(NOT(ISBLANK(H2940)),(12-DATEDIF(H2940,'[3]1.Pradzia'!$D$13,"m")),0)</f>
        <v>0</v>
      </c>
      <c r="X2940" s="35">
        <f t="shared" si="634"/>
        <v>0</v>
      </c>
      <c r="Y2940" s="35">
        <f t="shared" si="644"/>
        <v>0</v>
      </c>
      <c r="Z2940" s="35">
        <f t="shared" si="642"/>
        <v>0</v>
      </c>
      <c r="AA2940" s="36">
        <f t="shared" si="635"/>
        <v>0</v>
      </c>
      <c r="AB2940" s="36">
        <f t="shared" si="636"/>
        <v>0</v>
      </c>
      <c r="AC2940" s="37">
        <f t="shared" si="637"/>
        <v>0</v>
      </c>
      <c r="AD2940" s="35">
        <f>IF(OR(YEAR(G2940)&lt;2019,O2940="X"),0,IF(ISBLANK(H2940),DATEDIF(G2940,'[3]1.Pradzia'!$D$13,"M"),DATEDIF(G2940,H2940,"m")))</f>
        <v>0</v>
      </c>
      <c r="AE2940" s="37">
        <f>IF(E2940='[3]5.Grup_T'!$E$20,0,IF(AD2940&lt;&gt;0,M2940/V2940*MIN(12,AD2940),0))</f>
        <v>0</v>
      </c>
      <c r="AF2940" s="37">
        <f t="shared" si="638"/>
        <v>0</v>
      </c>
      <c r="AG2940" s="37">
        <f t="shared" si="639"/>
        <v>0</v>
      </c>
      <c r="AH2940" s="37">
        <f t="shared" si="640"/>
        <v>0</v>
      </c>
      <c r="AI2940" s="35" t="str">
        <f t="shared" si="641"/>
        <v>Nusidėvėjęs</v>
      </c>
      <c r="AJ2940" s="38" t="str">
        <f>IF(AND(F2940&lt;&gt;[3]Pav.tvarkyklė!$B$12,F2940&lt;&gt;[3]Pav.tvarkyklė!$B$13),"GVTNT","X")</f>
        <v>GVTNT</v>
      </c>
      <c r="AK2940" s="39">
        <f t="shared" si="643"/>
        <v>0</v>
      </c>
      <c r="AL2940" s="41"/>
      <c r="AM2940" s="41"/>
      <c r="AN2940" s="41">
        <f t="shared" si="631"/>
        <v>1900</v>
      </c>
      <c r="AO2940" s="41"/>
      <c r="AP2940" s="41"/>
      <c r="AQ2940" s="41"/>
      <c r="AR2940" s="42"/>
      <c r="AS2940" s="42"/>
      <c r="AU2940" s="43">
        <f t="shared" si="632"/>
        <v>0</v>
      </c>
    </row>
    <row r="2941" spans="1:47" ht="15" customHeight="1" x14ac:dyDescent="0.25">
      <c r="A2941" s="11"/>
      <c r="B2941" s="19">
        <v>3110</v>
      </c>
      <c r="C2941" s="74"/>
      <c r="D2941" s="77"/>
      <c r="E2941" s="78"/>
      <c r="F2941" s="78"/>
      <c r="G2941" s="80"/>
      <c r="H2941" s="49"/>
      <c r="I2941" s="79"/>
      <c r="J2941" s="27"/>
      <c r="K2941" s="27"/>
      <c r="L2941" s="79"/>
      <c r="M2941" s="81"/>
      <c r="N2941" s="29">
        <v>0</v>
      </c>
      <c r="O2941" s="30" t="str">
        <f>IF(G2941&lt;=$N$2,"",IF(F2941=[3]Pav.tvarkyklė!$B$13,"",IF(ISBLANK(R2941),"X","")))</f>
        <v/>
      </c>
      <c r="P2941" s="91"/>
      <c r="Q2941" s="63"/>
      <c r="R2941" s="63"/>
      <c r="S2941" s="63"/>
      <c r="T2941" s="63"/>
      <c r="U2941" s="34" t="str">
        <f>IFERROR(INDEX('[3]5.Grup_T'!$G$4:$G$22,MATCH('6.Turtas'!E2941,'[3]5.Grup_T'!$E$4:$E$22,0)),"0")</f>
        <v>0</v>
      </c>
      <c r="V2941" s="35">
        <f t="shared" si="633"/>
        <v>0</v>
      </c>
      <c r="W2941" s="35">
        <f>IF(NOT(ISBLANK(H2941)),(12-DATEDIF(H2941,'[3]1.Pradzia'!$D$13,"m")),0)</f>
        <v>0</v>
      </c>
      <c r="X2941" s="35">
        <f t="shared" si="634"/>
        <v>0</v>
      </c>
      <c r="Y2941" s="35">
        <f t="shared" si="644"/>
        <v>0</v>
      </c>
      <c r="Z2941" s="35">
        <f t="shared" si="642"/>
        <v>0</v>
      </c>
      <c r="AA2941" s="36">
        <f t="shared" si="635"/>
        <v>0</v>
      </c>
      <c r="AB2941" s="36">
        <f t="shared" si="636"/>
        <v>0</v>
      </c>
      <c r="AC2941" s="37">
        <f t="shared" si="637"/>
        <v>0</v>
      </c>
      <c r="AD2941" s="35">
        <f>IF(OR(YEAR(G2941)&lt;2019,O2941="X"),0,IF(ISBLANK(H2941),DATEDIF(G2941,'[3]1.Pradzia'!$D$13,"M"),DATEDIF(G2941,H2941,"m")))</f>
        <v>0</v>
      </c>
      <c r="AE2941" s="37">
        <f>IF(E2941='[3]5.Grup_T'!$E$20,0,IF(AD2941&lt;&gt;0,M2941/V2941*MIN(12,AD2941),0))</f>
        <v>0</v>
      </c>
      <c r="AF2941" s="37">
        <f t="shared" si="638"/>
        <v>0</v>
      </c>
      <c r="AG2941" s="37">
        <f t="shared" si="639"/>
        <v>0</v>
      </c>
      <c r="AH2941" s="37">
        <f t="shared" si="640"/>
        <v>0</v>
      </c>
      <c r="AI2941" s="35" t="str">
        <f t="shared" si="641"/>
        <v>Nusidėvėjęs</v>
      </c>
      <c r="AJ2941" s="38" t="str">
        <f>IF(AND(F2941&lt;&gt;[3]Pav.tvarkyklė!$B$12,F2941&lt;&gt;[3]Pav.tvarkyklė!$B$13),"GVTNT","X")</f>
        <v>GVTNT</v>
      </c>
      <c r="AK2941" s="39">
        <f t="shared" si="643"/>
        <v>0</v>
      </c>
      <c r="AL2941" s="41"/>
      <c r="AM2941" s="41"/>
      <c r="AN2941" s="41">
        <f t="shared" si="631"/>
        <v>1900</v>
      </c>
      <c r="AO2941" s="41"/>
      <c r="AP2941" s="41"/>
      <c r="AQ2941" s="41"/>
      <c r="AR2941" s="42"/>
      <c r="AS2941" s="42"/>
      <c r="AU2941" s="43">
        <f t="shared" si="632"/>
        <v>0</v>
      </c>
    </row>
    <row r="2942" spans="1:47" ht="15" customHeight="1" x14ac:dyDescent="0.25">
      <c r="A2942" s="11"/>
      <c r="B2942" s="19">
        <v>3111</v>
      </c>
      <c r="C2942" s="74"/>
      <c r="D2942" s="77"/>
      <c r="E2942" s="78"/>
      <c r="F2942" s="78"/>
      <c r="G2942" s="80"/>
      <c r="H2942" s="49"/>
      <c r="I2942" s="79"/>
      <c r="J2942" s="27"/>
      <c r="K2942" s="27"/>
      <c r="L2942" s="79"/>
      <c r="M2942" s="81"/>
      <c r="N2942" s="29">
        <v>0</v>
      </c>
      <c r="O2942" s="30" t="str">
        <f>IF(G2942&lt;=$N$2,"",IF(F2942=[3]Pav.tvarkyklė!$B$13,"",IF(ISBLANK(R2942),"X","")))</f>
        <v/>
      </c>
      <c r="P2942" s="91"/>
      <c r="Q2942" s="63"/>
      <c r="R2942" s="63"/>
      <c r="S2942" s="63"/>
      <c r="T2942" s="63"/>
      <c r="U2942" s="34" t="str">
        <f>IFERROR(INDEX('[3]5.Grup_T'!$G$4:$G$22,MATCH('6.Turtas'!E2942,'[3]5.Grup_T'!$E$4:$E$22,0)),"0")</f>
        <v>0</v>
      </c>
      <c r="V2942" s="35">
        <f t="shared" si="633"/>
        <v>0</v>
      </c>
      <c r="W2942" s="35">
        <f>IF(NOT(ISBLANK(H2942)),(12-DATEDIF(H2942,'[3]1.Pradzia'!$D$13,"m")),0)</f>
        <v>0</v>
      </c>
      <c r="X2942" s="35">
        <f t="shared" si="634"/>
        <v>0</v>
      </c>
      <c r="Y2942" s="35">
        <f t="shared" si="644"/>
        <v>0</v>
      </c>
      <c r="Z2942" s="35">
        <f t="shared" si="642"/>
        <v>0</v>
      </c>
      <c r="AA2942" s="36">
        <f t="shared" si="635"/>
        <v>0</v>
      </c>
      <c r="AB2942" s="36">
        <f t="shared" si="636"/>
        <v>0</v>
      </c>
      <c r="AC2942" s="37">
        <f t="shared" si="637"/>
        <v>0</v>
      </c>
      <c r="AD2942" s="35">
        <f>IF(OR(YEAR(G2942)&lt;2019,O2942="X"),0,IF(ISBLANK(H2942),DATEDIF(G2942,'[3]1.Pradzia'!$D$13,"M"),DATEDIF(G2942,H2942,"m")))</f>
        <v>0</v>
      </c>
      <c r="AE2942" s="37">
        <f>IF(E2942='[3]5.Grup_T'!$E$20,0,IF(AD2942&lt;&gt;0,M2942/V2942*MIN(12,AD2942),0))</f>
        <v>0</v>
      </c>
      <c r="AF2942" s="37">
        <f t="shared" si="638"/>
        <v>0</v>
      </c>
      <c r="AG2942" s="37">
        <f t="shared" si="639"/>
        <v>0</v>
      </c>
      <c r="AH2942" s="37">
        <f t="shared" si="640"/>
        <v>0</v>
      </c>
      <c r="AI2942" s="35" t="str">
        <f t="shared" si="641"/>
        <v>Nusidėvėjęs</v>
      </c>
      <c r="AJ2942" s="38" t="str">
        <f>IF(AND(F2942&lt;&gt;[3]Pav.tvarkyklė!$B$12,F2942&lt;&gt;[3]Pav.tvarkyklė!$B$13),"GVTNT","X")</f>
        <v>GVTNT</v>
      </c>
      <c r="AK2942" s="39">
        <f t="shared" si="643"/>
        <v>0</v>
      </c>
      <c r="AL2942" s="41"/>
      <c r="AM2942" s="41"/>
      <c r="AN2942" s="41">
        <f t="shared" si="631"/>
        <v>1900</v>
      </c>
      <c r="AO2942" s="41"/>
      <c r="AP2942" s="41"/>
      <c r="AQ2942" s="41"/>
      <c r="AR2942" s="42"/>
      <c r="AS2942" s="42"/>
      <c r="AU2942" s="43">
        <f t="shared" si="632"/>
        <v>0</v>
      </c>
    </row>
    <row r="2943" spans="1:47" ht="15" customHeight="1" x14ac:dyDescent="0.25">
      <c r="A2943" s="11"/>
      <c r="B2943" s="19">
        <v>3112</v>
      </c>
      <c r="C2943" s="74"/>
      <c r="D2943" s="77"/>
      <c r="E2943" s="75"/>
      <c r="F2943" s="78"/>
      <c r="G2943" s="80"/>
      <c r="H2943" s="49"/>
      <c r="I2943" s="79"/>
      <c r="J2943" s="27"/>
      <c r="K2943" s="27"/>
      <c r="L2943" s="79"/>
      <c r="M2943" s="81"/>
      <c r="N2943" s="29">
        <v>0</v>
      </c>
      <c r="O2943" s="30" t="str">
        <f>IF(G2943&lt;=$N$2,"",IF(F2943=[3]Pav.tvarkyklė!$B$13,"",IF(ISBLANK(R2943),"X","")))</f>
        <v/>
      </c>
      <c r="P2943" s="91"/>
      <c r="Q2943" s="63"/>
      <c r="R2943" s="63"/>
      <c r="S2943" s="63"/>
      <c r="T2943" s="63"/>
      <c r="U2943" s="34" t="str">
        <f>IFERROR(INDEX('[3]5.Grup_T'!$G$4:$G$22,MATCH('6.Turtas'!E2943,'[3]5.Grup_T'!$E$4:$E$22,0)),"0")</f>
        <v>0</v>
      </c>
      <c r="V2943" s="35">
        <f t="shared" si="633"/>
        <v>0</v>
      </c>
      <c r="W2943" s="35">
        <f>IF(NOT(ISBLANK(H2943)),(12-DATEDIF(H2943,'[3]1.Pradzia'!$D$13,"m")),0)</f>
        <v>0</v>
      </c>
      <c r="X2943" s="35">
        <f t="shared" si="634"/>
        <v>0</v>
      </c>
      <c r="Y2943" s="35">
        <f t="shared" si="644"/>
        <v>0</v>
      </c>
      <c r="Z2943" s="35">
        <f t="shared" si="642"/>
        <v>0</v>
      </c>
      <c r="AA2943" s="36">
        <f t="shared" si="635"/>
        <v>0</v>
      </c>
      <c r="AB2943" s="36">
        <f t="shared" si="636"/>
        <v>0</v>
      </c>
      <c r="AC2943" s="37">
        <f t="shared" si="637"/>
        <v>0</v>
      </c>
      <c r="AD2943" s="35">
        <f>IF(OR(YEAR(G2943)&lt;2019,O2943="X"),0,IF(ISBLANK(H2943),DATEDIF(G2943,'[3]1.Pradzia'!$D$13,"M"),DATEDIF(G2943,H2943,"m")))</f>
        <v>0</v>
      </c>
      <c r="AE2943" s="37">
        <f>IF(E2943='[3]5.Grup_T'!$E$20,0,IF(AD2943&lt;&gt;0,M2943/V2943*MIN(12,AD2943),0))</f>
        <v>0</v>
      </c>
      <c r="AF2943" s="37">
        <f t="shared" si="638"/>
        <v>0</v>
      </c>
      <c r="AG2943" s="37">
        <f t="shared" si="639"/>
        <v>0</v>
      </c>
      <c r="AH2943" s="37">
        <f t="shared" si="640"/>
        <v>0</v>
      </c>
      <c r="AI2943" s="35" t="str">
        <f t="shared" si="641"/>
        <v>Nusidėvėjęs</v>
      </c>
      <c r="AJ2943" s="38" t="str">
        <f>IF(AND(F2943&lt;&gt;[3]Pav.tvarkyklė!$B$12,F2943&lt;&gt;[3]Pav.tvarkyklė!$B$13),"GVTNT","X")</f>
        <v>GVTNT</v>
      </c>
      <c r="AK2943" s="39">
        <f t="shared" si="643"/>
        <v>0</v>
      </c>
      <c r="AL2943" s="41"/>
      <c r="AM2943" s="41"/>
      <c r="AN2943" s="41">
        <f t="shared" si="631"/>
        <v>1900</v>
      </c>
      <c r="AO2943" s="41"/>
      <c r="AP2943" s="41"/>
      <c r="AQ2943" s="41"/>
      <c r="AR2943" s="42"/>
      <c r="AS2943" s="42"/>
      <c r="AU2943" s="43">
        <f t="shared" si="632"/>
        <v>0</v>
      </c>
    </row>
    <row r="2944" spans="1:47" ht="15" customHeight="1" x14ac:dyDescent="0.25">
      <c r="A2944" s="11"/>
      <c r="B2944" s="19">
        <v>3113</v>
      </c>
      <c r="C2944" s="74"/>
      <c r="D2944" s="77"/>
      <c r="E2944" s="78"/>
      <c r="F2944" s="78"/>
      <c r="G2944" s="80"/>
      <c r="H2944" s="49"/>
      <c r="I2944" s="79"/>
      <c r="J2944" s="27"/>
      <c r="K2944" s="27"/>
      <c r="L2944" s="79"/>
      <c r="M2944" s="81"/>
      <c r="N2944" s="29">
        <v>0</v>
      </c>
      <c r="O2944" s="30" t="str">
        <f>IF(G2944&lt;=$N$2,"",IF(F2944=[3]Pav.tvarkyklė!$B$13,"",IF(ISBLANK(R2944),"X","")))</f>
        <v/>
      </c>
      <c r="P2944" s="91"/>
      <c r="Q2944" s="63"/>
      <c r="R2944" s="63"/>
      <c r="S2944" s="63"/>
      <c r="T2944" s="63"/>
      <c r="U2944" s="34" t="str">
        <f>IFERROR(INDEX('[3]5.Grup_T'!$G$4:$G$22,MATCH('6.Turtas'!E2944,'[3]5.Grup_T'!$E$4:$E$22,0)),"0")</f>
        <v>0</v>
      </c>
      <c r="V2944" s="35">
        <f t="shared" si="633"/>
        <v>0</v>
      </c>
      <c r="W2944" s="35">
        <f>IF(NOT(ISBLANK(H2944)),(12-DATEDIF(H2944,'[3]1.Pradzia'!$D$13,"m")),0)</f>
        <v>0</v>
      </c>
      <c r="X2944" s="35">
        <f t="shared" si="634"/>
        <v>0</v>
      </c>
      <c r="Y2944" s="35">
        <f t="shared" si="644"/>
        <v>0</v>
      </c>
      <c r="Z2944" s="35">
        <f t="shared" si="642"/>
        <v>0</v>
      </c>
      <c r="AA2944" s="36">
        <f t="shared" si="635"/>
        <v>0</v>
      </c>
      <c r="AB2944" s="36">
        <f t="shared" si="636"/>
        <v>0</v>
      </c>
      <c r="AC2944" s="37">
        <f t="shared" si="637"/>
        <v>0</v>
      </c>
      <c r="AD2944" s="35">
        <f>IF(OR(YEAR(G2944)&lt;2019,O2944="X"),0,IF(ISBLANK(H2944),DATEDIF(G2944,'[3]1.Pradzia'!$D$13,"M"),DATEDIF(G2944,H2944,"m")))</f>
        <v>0</v>
      </c>
      <c r="AE2944" s="37">
        <f>IF(E2944='[3]5.Grup_T'!$E$20,0,IF(AD2944&lt;&gt;0,M2944/V2944*MIN(12,AD2944),0))</f>
        <v>0</v>
      </c>
      <c r="AF2944" s="37">
        <f t="shared" si="638"/>
        <v>0</v>
      </c>
      <c r="AG2944" s="37">
        <f t="shared" si="639"/>
        <v>0</v>
      </c>
      <c r="AH2944" s="37">
        <f t="shared" si="640"/>
        <v>0</v>
      </c>
      <c r="AI2944" s="35" t="str">
        <f t="shared" si="641"/>
        <v>Nusidėvėjęs</v>
      </c>
      <c r="AJ2944" s="38" t="str">
        <f>IF(AND(F2944&lt;&gt;[3]Pav.tvarkyklė!$B$12,F2944&lt;&gt;[3]Pav.tvarkyklė!$B$13),"GVTNT","X")</f>
        <v>GVTNT</v>
      </c>
      <c r="AK2944" s="39">
        <f t="shared" si="643"/>
        <v>0</v>
      </c>
      <c r="AL2944" s="41"/>
      <c r="AM2944" s="41"/>
      <c r="AN2944" s="41">
        <f t="shared" si="631"/>
        <v>1900</v>
      </c>
      <c r="AO2944" s="41"/>
      <c r="AP2944" s="41"/>
      <c r="AQ2944" s="41"/>
      <c r="AR2944" s="42"/>
      <c r="AS2944" s="42"/>
      <c r="AU2944" s="43">
        <f t="shared" si="632"/>
        <v>0</v>
      </c>
    </row>
    <row r="2945" spans="1:47" ht="15" customHeight="1" x14ac:dyDescent="0.25">
      <c r="A2945" s="11"/>
      <c r="B2945" s="19">
        <v>3114</v>
      </c>
      <c r="C2945" s="74"/>
      <c r="D2945" s="77"/>
      <c r="E2945" s="78"/>
      <c r="F2945" s="78"/>
      <c r="G2945" s="80"/>
      <c r="H2945" s="49"/>
      <c r="I2945" s="79"/>
      <c r="J2945" s="27"/>
      <c r="K2945" s="27"/>
      <c r="L2945" s="79"/>
      <c r="M2945" s="81"/>
      <c r="N2945" s="29">
        <v>0</v>
      </c>
      <c r="O2945" s="30" t="str">
        <f>IF(G2945&lt;=$N$2,"",IF(F2945=[3]Pav.tvarkyklė!$B$13,"",IF(ISBLANK(R2945),"X","")))</f>
        <v/>
      </c>
      <c r="P2945" s="91"/>
      <c r="Q2945" s="63"/>
      <c r="R2945" s="63"/>
      <c r="S2945" s="63"/>
      <c r="T2945" s="63"/>
      <c r="U2945" s="34" t="str">
        <f>IFERROR(INDEX('[3]5.Grup_T'!$G$4:$G$22,MATCH('6.Turtas'!E2945,'[3]5.Grup_T'!$E$4:$E$22,0)),"0")</f>
        <v>0</v>
      </c>
      <c r="V2945" s="35">
        <f t="shared" si="633"/>
        <v>0</v>
      </c>
      <c r="W2945" s="35">
        <f>IF(NOT(ISBLANK(H2945)),(12-DATEDIF(H2945,'[3]1.Pradzia'!$D$13,"m")),0)</f>
        <v>0</v>
      </c>
      <c r="X2945" s="35">
        <f t="shared" si="634"/>
        <v>0</v>
      </c>
      <c r="Y2945" s="35">
        <f t="shared" si="644"/>
        <v>0</v>
      </c>
      <c r="Z2945" s="35">
        <f t="shared" si="642"/>
        <v>0</v>
      </c>
      <c r="AA2945" s="36">
        <f t="shared" si="635"/>
        <v>0</v>
      </c>
      <c r="AB2945" s="36">
        <f t="shared" si="636"/>
        <v>0</v>
      </c>
      <c r="AC2945" s="37">
        <f t="shared" si="637"/>
        <v>0</v>
      </c>
      <c r="AD2945" s="35">
        <f>IF(OR(YEAR(G2945)&lt;2019,O2945="X"),0,IF(ISBLANK(H2945),DATEDIF(G2945,'[3]1.Pradzia'!$D$13,"M"),DATEDIF(G2945,H2945,"m")))</f>
        <v>0</v>
      </c>
      <c r="AE2945" s="37">
        <f>IF(E2945='[3]5.Grup_T'!$E$20,0,IF(AD2945&lt;&gt;0,M2945/V2945*MIN(12,AD2945),0))</f>
        <v>0</v>
      </c>
      <c r="AF2945" s="37">
        <f t="shared" si="638"/>
        <v>0</v>
      </c>
      <c r="AG2945" s="37">
        <f t="shared" si="639"/>
        <v>0</v>
      </c>
      <c r="AH2945" s="37">
        <f t="shared" si="640"/>
        <v>0</v>
      </c>
      <c r="AI2945" s="35" t="str">
        <f t="shared" si="641"/>
        <v>Nusidėvėjęs</v>
      </c>
      <c r="AJ2945" s="38" t="str">
        <f>IF(AND(F2945&lt;&gt;[3]Pav.tvarkyklė!$B$12,F2945&lt;&gt;[3]Pav.tvarkyklė!$B$13),"GVTNT","X")</f>
        <v>GVTNT</v>
      </c>
      <c r="AK2945" s="39">
        <f t="shared" si="643"/>
        <v>0</v>
      </c>
      <c r="AL2945" s="41"/>
      <c r="AM2945" s="41"/>
      <c r="AN2945" s="41">
        <f t="shared" si="631"/>
        <v>1900</v>
      </c>
      <c r="AO2945" s="41"/>
      <c r="AP2945" s="41"/>
      <c r="AQ2945" s="41"/>
      <c r="AR2945" s="42"/>
      <c r="AS2945" s="42"/>
      <c r="AU2945" s="43">
        <f t="shared" si="632"/>
        <v>0</v>
      </c>
    </row>
    <row r="2946" spans="1:47" ht="15" customHeight="1" x14ac:dyDescent="0.25">
      <c r="A2946" s="11"/>
      <c r="B2946" s="19">
        <v>3115</v>
      </c>
      <c r="C2946" s="74"/>
      <c r="D2946" s="77"/>
      <c r="E2946" s="78"/>
      <c r="F2946" s="74"/>
      <c r="G2946" s="80"/>
      <c r="H2946" s="49"/>
      <c r="I2946" s="79"/>
      <c r="J2946" s="27"/>
      <c r="K2946" s="27"/>
      <c r="L2946" s="79"/>
      <c r="M2946" s="81"/>
      <c r="N2946" s="29">
        <v>0</v>
      </c>
      <c r="O2946" s="30" t="str">
        <f>IF(G2946&lt;=$N$2,"",IF(F2946=[3]Pav.tvarkyklė!$B$13,"",IF(ISBLANK(R2946),"X","")))</f>
        <v/>
      </c>
      <c r="P2946" s="91"/>
      <c r="Q2946" s="63"/>
      <c r="R2946" s="63"/>
      <c r="S2946" s="63"/>
      <c r="T2946" s="63"/>
      <c r="U2946" s="34" t="str">
        <f>IFERROR(INDEX('[3]5.Grup_T'!$G$4:$G$22,MATCH('6.Turtas'!E2946,'[3]5.Grup_T'!$E$4:$E$22,0)),"0")</f>
        <v>0</v>
      </c>
      <c r="V2946" s="35">
        <f t="shared" si="633"/>
        <v>0</v>
      </c>
      <c r="W2946" s="35">
        <f>IF(NOT(ISBLANK(H2946)),(12-DATEDIF(H2946,'[3]1.Pradzia'!$D$13,"m")),0)</f>
        <v>0</v>
      </c>
      <c r="X2946" s="35">
        <f t="shared" si="634"/>
        <v>0</v>
      </c>
      <c r="Y2946" s="35">
        <f t="shared" si="644"/>
        <v>0</v>
      </c>
      <c r="Z2946" s="35">
        <f t="shared" si="642"/>
        <v>0</v>
      </c>
      <c r="AA2946" s="36">
        <f t="shared" si="635"/>
        <v>0</v>
      </c>
      <c r="AB2946" s="36">
        <f t="shared" si="636"/>
        <v>0</v>
      </c>
      <c r="AC2946" s="37">
        <f t="shared" si="637"/>
        <v>0</v>
      </c>
      <c r="AD2946" s="35">
        <f>IF(OR(YEAR(G2946)&lt;2019,O2946="X"),0,IF(ISBLANK(H2946),DATEDIF(G2946,'[3]1.Pradzia'!$D$13,"M"),DATEDIF(G2946,H2946,"m")))</f>
        <v>0</v>
      </c>
      <c r="AE2946" s="37">
        <f>IF(E2946='[3]5.Grup_T'!$E$20,0,IF(AD2946&lt;&gt;0,M2946/V2946*MIN(12,AD2946),0))</f>
        <v>0</v>
      </c>
      <c r="AF2946" s="37">
        <f t="shared" si="638"/>
        <v>0</v>
      </c>
      <c r="AG2946" s="37">
        <f t="shared" si="639"/>
        <v>0</v>
      </c>
      <c r="AH2946" s="37">
        <f t="shared" si="640"/>
        <v>0</v>
      </c>
      <c r="AI2946" s="35" t="str">
        <f t="shared" si="641"/>
        <v>Nusidėvėjęs</v>
      </c>
      <c r="AJ2946" s="38" t="str">
        <f>IF(AND(F2946&lt;&gt;[3]Pav.tvarkyklė!$B$12,F2946&lt;&gt;[3]Pav.tvarkyklė!$B$13),"GVTNT","X")</f>
        <v>GVTNT</v>
      </c>
      <c r="AK2946" s="39">
        <f t="shared" si="643"/>
        <v>0</v>
      </c>
      <c r="AL2946" s="41"/>
      <c r="AM2946" s="41"/>
      <c r="AN2946" s="41">
        <f t="shared" si="631"/>
        <v>1900</v>
      </c>
      <c r="AO2946" s="41"/>
      <c r="AP2946" s="41"/>
      <c r="AQ2946" s="41"/>
      <c r="AR2946" s="42"/>
      <c r="AS2946" s="42"/>
      <c r="AU2946" s="43">
        <f t="shared" si="632"/>
        <v>0</v>
      </c>
    </row>
    <row r="2947" spans="1:47" ht="15" customHeight="1" x14ac:dyDescent="0.25">
      <c r="A2947" s="11"/>
      <c r="B2947" s="19">
        <v>3116</v>
      </c>
      <c r="C2947" s="74"/>
      <c r="D2947" s="77"/>
      <c r="E2947" s="78"/>
      <c r="F2947" s="74"/>
      <c r="G2947" s="80"/>
      <c r="H2947" s="49"/>
      <c r="I2947" s="79"/>
      <c r="J2947" s="27"/>
      <c r="K2947" s="27"/>
      <c r="L2947" s="79"/>
      <c r="M2947" s="81"/>
      <c r="N2947" s="29">
        <v>0</v>
      </c>
      <c r="O2947" s="30" t="str">
        <f>IF(G2947&lt;=$N$2,"",IF(F2947=[3]Pav.tvarkyklė!$B$13,"",IF(ISBLANK(R2947),"X","")))</f>
        <v/>
      </c>
      <c r="P2947" s="91"/>
      <c r="Q2947" s="63"/>
      <c r="R2947" s="63"/>
      <c r="S2947" s="63"/>
      <c r="T2947" s="63"/>
      <c r="U2947" s="34" t="str">
        <f>IFERROR(INDEX('[3]5.Grup_T'!$G$4:$G$22,MATCH('6.Turtas'!E2947,'[3]5.Grup_T'!$E$4:$E$22,0)),"0")</f>
        <v>0</v>
      </c>
      <c r="V2947" s="35">
        <f t="shared" si="633"/>
        <v>0</v>
      </c>
      <c r="W2947" s="35">
        <f>IF(NOT(ISBLANK(H2947)),(12-DATEDIF(H2947,'[3]1.Pradzia'!$D$13,"m")),0)</f>
        <v>0</v>
      </c>
      <c r="X2947" s="35">
        <f t="shared" si="634"/>
        <v>0</v>
      </c>
      <c r="Y2947" s="35">
        <f t="shared" si="644"/>
        <v>0</v>
      </c>
      <c r="Z2947" s="35">
        <f t="shared" si="642"/>
        <v>0</v>
      </c>
      <c r="AA2947" s="36">
        <f t="shared" si="635"/>
        <v>0</v>
      </c>
      <c r="AB2947" s="36">
        <f t="shared" si="636"/>
        <v>0</v>
      </c>
      <c r="AC2947" s="37">
        <f t="shared" si="637"/>
        <v>0</v>
      </c>
      <c r="AD2947" s="35">
        <f>IF(OR(YEAR(G2947)&lt;2019,O2947="X"),0,IF(ISBLANK(H2947),DATEDIF(G2947,'[3]1.Pradzia'!$D$13,"M"),DATEDIF(G2947,H2947,"m")))</f>
        <v>0</v>
      </c>
      <c r="AE2947" s="37">
        <f>IF(E2947='[3]5.Grup_T'!$E$20,0,IF(AD2947&lt;&gt;0,M2947/V2947*MIN(12,AD2947),0))</f>
        <v>0</v>
      </c>
      <c r="AF2947" s="37">
        <f t="shared" si="638"/>
        <v>0</v>
      </c>
      <c r="AG2947" s="37">
        <f t="shared" si="639"/>
        <v>0</v>
      </c>
      <c r="AH2947" s="37">
        <f t="shared" si="640"/>
        <v>0</v>
      </c>
      <c r="AI2947" s="35" t="str">
        <f t="shared" si="641"/>
        <v>Nusidėvėjęs</v>
      </c>
      <c r="AJ2947" s="38" t="str">
        <f>IF(AND(F2947&lt;&gt;[3]Pav.tvarkyklė!$B$12,F2947&lt;&gt;[3]Pav.tvarkyklė!$B$13),"GVTNT","X")</f>
        <v>GVTNT</v>
      </c>
      <c r="AK2947" s="39">
        <f t="shared" si="643"/>
        <v>0</v>
      </c>
      <c r="AL2947" s="41"/>
      <c r="AM2947" s="41"/>
      <c r="AN2947" s="41">
        <f t="shared" si="631"/>
        <v>1900</v>
      </c>
      <c r="AO2947" s="41"/>
      <c r="AP2947" s="41"/>
      <c r="AQ2947" s="41"/>
      <c r="AR2947" s="42"/>
      <c r="AS2947" s="42"/>
      <c r="AU2947" s="43">
        <f t="shared" si="632"/>
        <v>0</v>
      </c>
    </row>
    <row r="2948" spans="1:47" ht="15" customHeight="1" x14ac:dyDescent="0.25">
      <c r="A2948" s="11"/>
      <c r="B2948" s="19">
        <v>3117</v>
      </c>
      <c r="C2948" s="74"/>
      <c r="D2948" s="77"/>
      <c r="E2948" s="78"/>
      <c r="F2948" s="74"/>
      <c r="G2948" s="80"/>
      <c r="H2948" s="49"/>
      <c r="I2948" s="79"/>
      <c r="J2948" s="27"/>
      <c r="K2948" s="27"/>
      <c r="L2948" s="79"/>
      <c r="M2948" s="81"/>
      <c r="N2948" s="29">
        <v>0</v>
      </c>
      <c r="O2948" s="30" t="str">
        <f>IF(G2948&lt;=$N$2,"",IF(F2948=[3]Pav.tvarkyklė!$B$13,"",IF(ISBLANK(R2948),"X","")))</f>
        <v/>
      </c>
      <c r="P2948" s="91"/>
      <c r="Q2948" s="63"/>
      <c r="R2948" s="63"/>
      <c r="S2948" s="63"/>
      <c r="T2948" s="63"/>
      <c r="U2948" s="34" t="str">
        <f>IFERROR(INDEX('[3]5.Grup_T'!$G$4:$G$22,MATCH('6.Turtas'!E2948,'[3]5.Grup_T'!$E$4:$E$22,0)),"0")</f>
        <v>0</v>
      </c>
      <c r="V2948" s="35">
        <f t="shared" si="633"/>
        <v>0</v>
      </c>
      <c r="W2948" s="35">
        <f>IF(NOT(ISBLANK(H2948)),(12-DATEDIF(H2948,'[3]1.Pradzia'!$D$13,"m")),0)</f>
        <v>0</v>
      </c>
      <c r="X2948" s="35">
        <f t="shared" si="634"/>
        <v>0</v>
      </c>
      <c r="Y2948" s="35">
        <f t="shared" si="644"/>
        <v>0</v>
      </c>
      <c r="Z2948" s="35">
        <f t="shared" si="642"/>
        <v>0</v>
      </c>
      <c r="AA2948" s="36">
        <f t="shared" si="635"/>
        <v>0</v>
      </c>
      <c r="AB2948" s="36">
        <f t="shared" si="636"/>
        <v>0</v>
      </c>
      <c r="AC2948" s="37">
        <f t="shared" si="637"/>
        <v>0</v>
      </c>
      <c r="AD2948" s="35">
        <f>IF(OR(YEAR(G2948)&lt;2019,O2948="X"),0,IF(ISBLANK(H2948),DATEDIF(G2948,'[3]1.Pradzia'!$D$13,"M"),DATEDIF(G2948,H2948,"m")))</f>
        <v>0</v>
      </c>
      <c r="AE2948" s="37">
        <f>IF(E2948='[3]5.Grup_T'!$E$20,0,IF(AD2948&lt;&gt;0,M2948/V2948*MIN(12,AD2948),0))</f>
        <v>0</v>
      </c>
      <c r="AF2948" s="37">
        <f t="shared" si="638"/>
        <v>0</v>
      </c>
      <c r="AG2948" s="37">
        <f t="shared" si="639"/>
        <v>0</v>
      </c>
      <c r="AH2948" s="37">
        <f t="shared" si="640"/>
        <v>0</v>
      </c>
      <c r="AI2948" s="35" t="str">
        <f t="shared" si="641"/>
        <v>Nusidėvėjęs</v>
      </c>
      <c r="AJ2948" s="38" t="str">
        <f>IF(AND(F2948&lt;&gt;[3]Pav.tvarkyklė!$B$12,F2948&lt;&gt;[3]Pav.tvarkyklė!$B$13),"GVTNT","X")</f>
        <v>GVTNT</v>
      </c>
      <c r="AK2948" s="39">
        <f t="shared" si="643"/>
        <v>0</v>
      </c>
      <c r="AL2948" s="41"/>
      <c r="AM2948" s="41"/>
      <c r="AN2948" s="41">
        <f t="shared" si="631"/>
        <v>1900</v>
      </c>
      <c r="AO2948" s="41"/>
      <c r="AP2948" s="41"/>
      <c r="AQ2948" s="41"/>
      <c r="AR2948" s="42"/>
      <c r="AS2948" s="42"/>
      <c r="AU2948" s="43">
        <f t="shared" si="632"/>
        <v>0</v>
      </c>
    </row>
    <row r="2949" spans="1:47" ht="15" customHeight="1" x14ac:dyDescent="0.25">
      <c r="A2949" s="11"/>
      <c r="B2949" s="19">
        <v>3118</v>
      </c>
      <c r="C2949" s="74"/>
      <c r="D2949" s="77"/>
      <c r="E2949" s="78"/>
      <c r="F2949" s="74"/>
      <c r="G2949" s="80"/>
      <c r="H2949" s="49"/>
      <c r="I2949" s="79"/>
      <c r="J2949" s="27"/>
      <c r="K2949" s="27"/>
      <c r="L2949" s="79"/>
      <c r="M2949" s="81"/>
      <c r="N2949" s="29">
        <v>0</v>
      </c>
      <c r="O2949" s="30" t="str">
        <f>IF(G2949&lt;=$N$2,"",IF(F2949=[3]Pav.tvarkyklė!$B$13,"",IF(ISBLANK(R2949),"X","")))</f>
        <v/>
      </c>
      <c r="P2949" s="91"/>
      <c r="Q2949" s="63"/>
      <c r="R2949" s="63"/>
      <c r="S2949" s="63"/>
      <c r="T2949" s="63"/>
      <c r="U2949" s="34" t="str">
        <f>IFERROR(INDEX('[3]5.Grup_T'!$G$4:$G$22,MATCH('6.Turtas'!E2949,'[3]5.Grup_T'!$E$4:$E$22,0)),"0")</f>
        <v>0</v>
      </c>
      <c r="V2949" s="35">
        <f t="shared" si="633"/>
        <v>0</v>
      </c>
      <c r="W2949" s="35">
        <f>IF(NOT(ISBLANK(H2949)),(12-DATEDIF(H2949,'[3]1.Pradzia'!$D$13,"m")),0)</f>
        <v>0</v>
      </c>
      <c r="X2949" s="35">
        <f t="shared" si="634"/>
        <v>0</v>
      </c>
      <c r="Y2949" s="35">
        <f t="shared" si="644"/>
        <v>0</v>
      </c>
      <c r="Z2949" s="35">
        <f t="shared" si="642"/>
        <v>0</v>
      </c>
      <c r="AA2949" s="36">
        <f t="shared" si="635"/>
        <v>0</v>
      </c>
      <c r="AB2949" s="36">
        <f t="shared" si="636"/>
        <v>0</v>
      </c>
      <c r="AC2949" s="37">
        <f t="shared" si="637"/>
        <v>0</v>
      </c>
      <c r="AD2949" s="35">
        <f>IF(OR(YEAR(G2949)&lt;2019,O2949="X"),0,IF(ISBLANK(H2949),DATEDIF(G2949,'[3]1.Pradzia'!$D$13,"M"),DATEDIF(G2949,H2949,"m")))</f>
        <v>0</v>
      </c>
      <c r="AE2949" s="37">
        <f>IF(E2949='[3]5.Grup_T'!$E$20,0,IF(AD2949&lt;&gt;0,M2949/V2949*MIN(12,AD2949),0))</f>
        <v>0</v>
      </c>
      <c r="AF2949" s="37">
        <f t="shared" si="638"/>
        <v>0</v>
      </c>
      <c r="AG2949" s="37">
        <f t="shared" si="639"/>
        <v>0</v>
      </c>
      <c r="AH2949" s="37">
        <f t="shared" si="640"/>
        <v>0</v>
      </c>
      <c r="AI2949" s="35" t="str">
        <f t="shared" si="641"/>
        <v>Nusidėvėjęs</v>
      </c>
      <c r="AJ2949" s="38" t="str">
        <f>IF(AND(F2949&lt;&gt;[3]Pav.tvarkyklė!$B$12,F2949&lt;&gt;[3]Pav.tvarkyklė!$B$13),"GVTNT","X")</f>
        <v>GVTNT</v>
      </c>
      <c r="AK2949" s="39">
        <f t="shared" si="643"/>
        <v>0</v>
      </c>
      <c r="AL2949" s="41"/>
      <c r="AM2949" s="41"/>
      <c r="AN2949" s="41">
        <f t="shared" ref="AN2949:AN3012" si="645">YEAR(G2949)</f>
        <v>1900</v>
      </c>
      <c r="AO2949" s="41"/>
      <c r="AP2949" s="41"/>
      <c r="AQ2949" s="41"/>
      <c r="AR2949" s="42"/>
      <c r="AS2949" s="42"/>
      <c r="AU2949" s="43">
        <f t="shared" ref="AU2949:AU3012" si="646">AF2949-AT2949</f>
        <v>0</v>
      </c>
    </row>
    <row r="2950" spans="1:47" ht="15" customHeight="1" x14ac:dyDescent="0.25">
      <c r="A2950" s="11"/>
      <c r="B2950" s="19">
        <v>3119</v>
      </c>
      <c r="C2950" s="74"/>
      <c r="D2950" s="77"/>
      <c r="E2950" s="78"/>
      <c r="F2950" s="74"/>
      <c r="G2950" s="80"/>
      <c r="H2950" s="49"/>
      <c r="I2950" s="79"/>
      <c r="J2950" s="27"/>
      <c r="K2950" s="27"/>
      <c r="L2950" s="79"/>
      <c r="M2950" s="81"/>
      <c r="N2950" s="29">
        <v>0</v>
      </c>
      <c r="O2950" s="30" t="str">
        <f>IF(G2950&lt;=$N$2,"",IF(F2950=[3]Pav.tvarkyklė!$B$13,"",IF(ISBLANK(R2950),"X","")))</f>
        <v/>
      </c>
      <c r="P2950" s="91"/>
      <c r="Q2950" s="63"/>
      <c r="R2950" s="63"/>
      <c r="S2950" s="63"/>
      <c r="T2950" s="63"/>
      <c r="U2950" s="34" t="str">
        <f>IFERROR(INDEX('[3]5.Grup_T'!$G$4:$G$22,MATCH('6.Turtas'!E2950,'[3]5.Grup_T'!$E$4:$E$22,0)),"0")</f>
        <v>0</v>
      </c>
      <c r="V2950" s="35">
        <f t="shared" si="633"/>
        <v>0</v>
      </c>
      <c r="W2950" s="35">
        <f>IF(NOT(ISBLANK(H2950)),(12-DATEDIF(H2950,'[3]1.Pradzia'!$D$13,"m")),0)</f>
        <v>0</v>
      </c>
      <c r="X2950" s="35">
        <f t="shared" si="634"/>
        <v>0</v>
      </c>
      <c r="Y2950" s="35">
        <f t="shared" si="644"/>
        <v>0</v>
      </c>
      <c r="Z2950" s="35">
        <f t="shared" si="642"/>
        <v>0</v>
      </c>
      <c r="AA2950" s="36">
        <f t="shared" si="635"/>
        <v>0</v>
      </c>
      <c r="AB2950" s="36">
        <f t="shared" si="636"/>
        <v>0</v>
      </c>
      <c r="AC2950" s="37">
        <f t="shared" si="637"/>
        <v>0</v>
      </c>
      <c r="AD2950" s="35">
        <f>IF(OR(YEAR(G2950)&lt;2019,O2950="X"),0,IF(ISBLANK(H2950),DATEDIF(G2950,'[3]1.Pradzia'!$D$13,"M"),DATEDIF(G2950,H2950,"m")))</f>
        <v>0</v>
      </c>
      <c r="AE2950" s="37">
        <f>IF(E2950='[3]5.Grup_T'!$E$20,0,IF(AD2950&lt;&gt;0,M2950/V2950*MIN(12,AD2950),0))</f>
        <v>0</v>
      </c>
      <c r="AF2950" s="37">
        <f t="shared" si="638"/>
        <v>0</v>
      </c>
      <c r="AG2950" s="37">
        <f t="shared" si="639"/>
        <v>0</v>
      </c>
      <c r="AH2950" s="37">
        <f t="shared" si="640"/>
        <v>0</v>
      </c>
      <c r="AI2950" s="35" t="str">
        <f t="shared" si="641"/>
        <v>Nusidėvėjęs</v>
      </c>
      <c r="AJ2950" s="38" t="str">
        <f>IF(AND(F2950&lt;&gt;[3]Pav.tvarkyklė!$B$12,F2950&lt;&gt;[3]Pav.tvarkyklė!$B$13),"GVTNT","X")</f>
        <v>GVTNT</v>
      </c>
      <c r="AK2950" s="39">
        <f t="shared" si="643"/>
        <v>0</v>
      </c>
      <c r="AL2950" s="41"/>
      <c r="AM2950" s="41"/>
      <c r="AN2950" s="41">
        <f t="shared" si="645"/>
        <v>1900</v>
      </c>
      <c r="AO2950" s="41"/>
      <c r="AP2950" s="41"/>
      <c r="AQ2950" s="41"/>
      <c r="AR2950" s="42"/>
      <c r="AS2950" s="42"/>
      <c r="AU2950" s="43">
        <f t="shared" si="646"/>
        <v>0</v>
      </c>
    </row>
    <row r="2951" spans="1:47" ht="15" customHeight="1" x14ac:dyDescent="0.25">
      <c r="A2951" s="11"/>
      <c r="B2951" s="19">
        <v>3120</v>
      </c>
      <c r="C2951" s="74"/>
      <c r="D2951" s="77"/>
      <c r="E2951" s="78"/>
      <c r="F2951" s="74"/>
      <c r="G2951" s="80"/>
      <c r="H2951" s="49"/>
      <c r="I2951" s="79"/>
      <c r="J2951" s="27"/>
      <c r="K2951" s="27"/>
      <c r="L2951" s="79"/>
      <c r="M2951" s="81"/>
      <c r="N2951" s="29">
        <v>0</v>
      </c>
      <c r="O2951" s="30" t="str">
        <f>IF(G2951&lt;=$N$2,"",IF(F2951=[3]Pav.tvarkyklė!$B$13,"",IF(ISBLANK(R2951),"X","")))</f>
        <v/>
      </c>
      <c r="P2951" s="91"/>
      <c r="Q2951" s="63"/>
      <c r="R2951" s="63"/>
      <c r="S2951" s="63"/>
      <c r="T2951" s="63"/>
      <c r="U2951" s="34" t="str">
        <f>IFERROR(INDEX('[3]5.Grup_T'!$G$4:$G$22,MATCH('6.Turtas'!E2951,'[3]5.Grup_T'!$E$4:$E$22,0)),"0")</f>
        <v>0</v>
      </c>
      <c r="V2951" s="35">
        <f t="shared" si="633"/>
        <v>0</v>
      </c>
      <c r="W2951" s="35">
        <f>IF(NOT(ISBLANK(H2951)),(12-DATEDIF(H2951,'[3]1.Pradzia'!$D$13,"m")),0)</f>
        <v>0</v>
      </c>
      <c r="X2951" s="35">
        <f t="shared" si="634"/>
        <v>0</v>
      </c>
      <c r="Y2951" s="35">
        <f t="shared" si="644"/>
        <v>0</v>
      </c>
      <c r="Z2951" s="35">
        <f t="shared" si="642"/>
        <v>0</v>
      </c>
      <c r="AA2951" s="36">
        <f t="shared" si="635"/>
        <v>0</v>
      </c>
      <c r="AB2951" s="36">
        <f t="shared" si="636"/>
        <v>0</v>
      </c>
      <c r="AC2951" s="37">
        <f t="shared" si="637"/>
        <v>0</v>
      </c>
      <c r="AD2951" s="35">
        <f>IF(OR(YEAR(G2951)&lt;2019,O2951="X"),0,IF(ISBLANK(H2951),DATEDIF(G2951,'[3]1.Pradzia'!$D$13,"M"),DATEDIF(G2951,H2951,"m")))</f>
        <v>0</v>
      </c>
      <c r="AE2951" s="37">
        <f>IF(E2951='[3]5.Grup_T'!$E$20,0,IF(AD2951&lt;&gt;0,M2951/V2951*MIN(12,AD2951),0))</f>
        <v>0</v>
      </c>
      <c r="AF2951" s="37">
        <f t="shared" si="638"/>
        <v>0</v>
      </c>
      <c r="AG2951" s="37">
        <f t="shared" si="639"/>
        <v>0</v>
      </c>
      <c r="AH2951" s="37">
        <f t="shared" si="640"/>
        <v>0</v>
      </c>
      <c r="AI2951" s="35" t="str">
        <f t="shared" si="641"/>
        <v>Nusidėvėjęs</v>
      </c>
      <c r="AJ2951" s="38" t="str">
        <f>IF(AND(F2951&lt;&gt;[3]Pav.tvarkyklė!$B$12,F2951&lt;&gt;[3]Pav.tvarkyklė!$B$13),"GVTNT","X")</f>
        <v>GVTNT</v>
      </c>
      <c r="AK2951" s="39">
        <f t="shared" si="643"/>
        <v>0</v>
      </c>
      <c r="AL2951" s="41"/>
      <c r="AM2951" s="41"/>
      <c r="AN2951" s="41">
        <f t="shared" si="645"/>
        <v>1900</v>
      </c>
      <c r="AO2951" s="41"/>
      <c r="AP2951" s="41"/>
      <c r="AQ2951" s="41"/>
      <c r="AR2951" s="42"/>
      <c r="AS2951" s="42"/>
      <c r="AU2951" s="43">
        <f t="shared" si="646"/>
        <v>0</v>
      </c>
    </row>
    <row r="2952" spans="1:47" ht="15" customHeight="1" x14ac:dyDescent="0.25">
      <c r="A2952" s="11"/>
      <c r="B2952" s="19">
        <v>3121</v>
      </c>
      <c r="C2952" s="74"/>
      <c r="D2952" s="77"/>
      <c r="E2952" s="78"/>
      <c r="F2952" s="74"/>
      <c r="G2952" s="80"/>
      <c r="H2952" s="49"/>
      <c r="I2952" s="79"/>
      <c r="J2952" s="27"/>
      <c r="K2952" s="27"/>
      <c r="L2952" s="79"/>
      <c r="M2952" s="81"/>
      <c r="N2952" s="29">
        <v>0</v>
      </c>
      <c r="O2952" s="30" t="str">
        <f>IF(G2952&lt;=$N$2,"",IF(F2952=[3]Pav.tvarkyklė!$B$13,"",IF(ISBLANK(R2952),"X","")))</f>
        <v/>
      </c>
      <c r="P2952" s="91"/>
      <c r="Q2952" s="63"/>
      <c r="R2952" s="63"/>
      <c r="S2952" s="63"/>
      <c r="T2952" s="63"/>
      <c r="U2952" s="34" t="str">
        <f>IFERROR(INDEX('[3]5.Grup_T'!$G$4:$G$22,MATCH('6.Turtas'!E2952,'[3]5.Grup_T'!$E$4:$E$22,0)),"0")</f>
        <v>0</v>
      </c>
      <c r="V2952" s="35">
        <f t="shared" si="633"/>
        <v>0</v>
      </c>
      <c r="W2952" s="35">
        <f>IF(NOT(ISBLANK(H2952)),(12-DATEDIF(H2952,'[3]1.Pradzia'!$D$13,"m")),0)</f>
        <v>0</v>
      </c>
      <c r="X2952" s="35">
        <f t="shared" si="634"/>
        <v>0</v>
      </c>
      <c r="Y2952" s="35">
        <f t="shared" si="644"/>
        <v>0</v>
      </c>
      <c r="Z2952" s="35">
        <f t="shared" si="642"/>
        <v>0</v>
      </c>
      <c r="AA2952" s="36">
        <f t="shared" si="635"/>
        <v>0</v>
      </c>
      <c r="AB2952" s="36">
        <f t="shared" si="636"/>
        <v>0</v>
      </c>
      <c r="AC2952" s="37">
        <f t="shared" si="637"/>
        <v>0</v>
      </c>
      <c r="AD2952" s="35">
        <f>IF(OR(YEAR(G2952)&lt;2019,O2952="X"),0,IF(ISBLANK(H2952),DATEDIF(G2952,'[3]1.Pradzia'!$D$13,"M"),DATEDIF(G2952,H2952,"m")))</f>
        <v>0</v>
      </c>
      <c r="AE2952" s="37">
        <f>IF(E2952='[3]5.Grup_T'!$E$20,0,IF(AD2952&lt;&gt;0,M2952/V2952*MIN(12,AD2952),0))</f>
        <v>0</v>
      </c>
      <c r="AF2952" s="37">
        <f t="shared" si="638"/>
        <v>0</v>
      </c>
      <c r="AG2952" s="37">
        <f t="shared" si="639"/>
        <v>0</v>
      </c>
      <c r="AH2952" s="37">
        <f t="shared" si="640"/>
        <v>0</v>
      </c>
      <c r="AI2952" s="35" t="str">
        <f t="shared" si="641"/>
        <v>Nusidėvėjęs</v>
      </c>
      <c r="AJ2952" s="38" t="str">
        <f>IF(AND(F2952&lt;&gt;[3]Pav.tvarkyklė!$B$12,F2952&lt;&gt;[3]Pav.tvarkyklė!$B$13),"GVTNT","X")</f>
        <v>GVTNT</v>
      </c>
      <c r="AK2952" s="39">
        <f t="shared" si="643"/>
        <v>0</v>
      </c>
      <c r="AL2952" s="41"/>
      <c r="AM2952" s="41"/>
      <c r="AN2952" s="41">
        <f t="shared" si="645"/>
        <v>1900</v>
      </c>
      <c r="AO2952" s="41"/>
      <c r="AP2952" s="41"/>
      <c r="AQ2952" s="41"/>
      <c r="AR2952" s="42"/>
      <c r="AS2952" s="42"/>
      <c r="AU2952" s="43">
        <f t="shared" si="646"/>
        <v>0</v>
      </c>
    </row>
    <row r="2953" spans="1:47" ht="15" customHeight="1" x14ac:dyDescent="0.25">
      <c r="A2953" s="11"/>
      <c r="B2953" s="19">
        <v>3122</v>
      </c>
      <c r="C2953" s="74"/>
      <c r="D2953" s="77"/>
      <c r="E2953" s="78"/>
      <c r="F2953" s="74"/>
      <c r="G2953" s="80"/>
      <c r="H2953" s="49"/>
      <c r="I2953" s="79"/>
      <c r="J2953" s="27"/>
      <c r="K2953" s="27"/>
      <c r="L2953" s="79"/>
      <c r="M2953" s="81"/>
      <c r="N2953" s="29">
        <v>0</v>
      </c>
      <c r="O2953" s="30" t="str">
        <f>IF(G2953&lt;=$N$2,"",IF(F2953=[3]Pav.tvarkyklė!$B$13,"",IF(ISBLANK(R2953),"X","")))</f>
        <v/>
      </c>
      <c r="P2953" s="91"/>
      <c r="Q2953" s="63"/>
      <c r="R2953" s="63"/>
      <c r="S2953" s="63"/>
      <c r="T2953" s="63"/>
      <c r="U2953" s="34" t="str">
        <f>IFERROR(INDEX('[3]5.Grup_T'!$G$4:$G$22,MATCH('6.Turtas'!E2953,'[3]5.Grup_T'!$E$4:$E$22,0)),"0")</f>
        <v>0</v>
      </c>
      <c r="V2953" s="35">
        <f t="shared" si="633"/>
        <v>0</v>
      </c>
      <c r="W2953" s="35">
        <f>IF(NOT(ISBLANK(H2953)),(12-DATEDIF(H2953,'[3]1.Pradzia'!$D$13,"m")),0)</f>
        <v>0</v>
      </c>
      <c r="X2953" s="35">
        <f t="shared" si="634"/>
        <v>0</v>
      </c>
      <c r="Y2953" s="35">
        <f t="shared" si="644"/>
        <v>0</v>
      </c>
      <c r="Z2953" s="35">
        <f t="shared" si="642"/>
        <v>0</v>
      </c>
      <c r="AA2953" s="36">
        <f t="shared" si="635"/>
        <v>0</v>
      </c>
      <c r="AB2953" s="36">
        <f t="shared" si="636"/>
        <v>0</v>
      </c>
      <c r="AC2953" s="37">
        <f t="shared" si="637"/>
        <v>0</v>
      </c>
      <c r="AD2953" s="35">
        <f>IF(OR(YEAR(G2953)&lt;2019,O2953="X"),0,IF(ISBLANK(H2953),DATEDIF(G2953,'[3]1.Pradzia'!$D$13,"M"),DATEDIF(G2953,H2953,"m")))</f>
        <v>0</v>
      </c>
      <c r="AE2953" s="37">
        <f>IF(E2953='[3]5.Grup_T'!$E$20,0,IF(AD2953&lt;&gt;0,M2953/V2953*MIN(12,AD2953),0))</f>
        <v>0</v>
      </c>
      <c r="AF2953" s="37">
        <f t="shared" si="638"/>
        <v>0</v>
      </c>
      <c r="AG2953" s="37">
        <f t="shared" si="639"/>
        <v>0</v>
      </c>
      <c r="AH2953" s="37">
        <f t="shared" si="640"/>
        <v>0</v>
      </c>
      <c r="AI2953" s="35" t="str">
        <f t="shared" si="641"/>
        <v>Nusidėvėjęs</v>
      </c>
      <c r="AJ2953" s="38" t="str">
        <f>IF(AND(F2953&lt;&gt;[3]Pav.tvarkyklė!$B$12,F2953&lt;&gt;[3]Pav.tvarkyklė!$B$13),"GVTNT","X")</f>
        <v>GVTNT</v>
      </c>
      <c r="AK2953" s="39">
        <f t="shared" si="643"/>
        <v>0</v>
      </c>
      <c r="AL2953" s="41"/>
      <c r="AM2953" s="41"/>
      <c r="AN2953" s="41">
        <f t="shared" si="645"/>
        <v>1900</v>
      </c>
      <c r="AO2953" s="41"/>
      <c r="AP2953" s="41"/>
      <c r="AQ2953" s="41"/>
      <c r="AR2953" s="42"/>
      <c r="AS2953" s="42"/>
      <c r="AU2953" s="43">
        <f t="shared" si="646"/>
        <v>0</v>
      </c>
    </row>
    <row r="2954" spans="1:47" ht="15" customHeight="1" x14ac:dyDescent="0.25">
      <c r="A2954" s="11"/>
      <c r="B2954" s="19">
        <v>3123</v>
      </c>
      <c r="C2954" s="74"/>
      <c r="D2954" s="77"/>
      <c r="E2954" s="78"/>
      <c r="F2954" s="74"/>
      <c r="G2954" s="80"/>
      <c r="H2954" s="49"/>
      <c r="I2954" s="79"/>
      <c r="J2954" s="27"/>
      <c r="K2954" s="27"/>
      <c r="L2954" s="79"/>
      <c r="M2954" s="81"/>
      <c r="N2954" s="29">
        <v>0</v>
      </c>
      <c r="O2954" s="30" t="str">
        <f>IF(G2954&lt;=$N$2,"",IF(F2954=[3]Pav.tvarkyklė!$B$13,"",IF(ISBLANK(R2954),"X","")))</f>
        <v/>
      </c>
      <c r="P2954" s="91"/>
      <c r="Q2954" s="63"/>
      <c r="R2954" s="63"/>
      <c r="S2954" s="63"/>
      <c r="T2954" s="63"/>
      <c r="U2954" s="34" t="str">
        <f>IFERROR(INDEX('[3]5.Grup_T'!$G$4:$G$22,MATCH('6.Turtas'!E2954,'[3]5.Grup_T'!$E$4:$E$22,0)),"0")</f>
        <v>0</v>
      </c>
      <c r="V2954" s="35">
        <f t="shared" si="633"/>
        <v>0</v>
      </c>
      <c r="W2954" s="35">
        <f>IF(NOT(ISBLANK(H2954)),(12-DATEDIF(H2954,'[3]1.Pradzia'!$D$13,"m")),0)</f>
        <v>0</v>
      </c>
      <c r="X2954" s="35">
        <f t="shared" si="634"/>
        <v>0</v>
      </c>
      <c r="Y2954" s="35">
        <f t="shared" si="644"/>
        <v>0</v>
      </c>
      <c r="Z2954" s="35">
        <f t="shared" si="642"/>
        <v>0</v>
      </c>
      <c r="AA2954" s="36">
        <f t="shared" si="635"/>
        <v>0</v>
      </c>
      <c r="AB2954" s="36">
        <f t="shared" si="636"/>
        <v>0</v>
      </c>
      <c r="AC2954" s="37">
        <f t="shared" si="637"/>
        <v>0</v>
      </c>
      <c r="AD2954" s="35">
        <f>IF(OR(YEAR(G2954)&lt;2019,O2954="X"),0,IF(ISBLANK(H2954),DATEDIF(G2954,'[3]1.Pradzia'!$D$13,"M"),DATEDIF(G2954,H2954,"m")))</f>
        <v>0</v>
      </c>
      <c r="AE2954" s="37">
        <f>IF(E2954='[3]5.Grup_T'!$E$20,0,IF(AD2954&lt;&gt;0,M2954/V2954*MIN(12,AD2954),0))</f>
        <v>0</v>
      </c>
      <c r="AF2954" s="37">
        <f t="shared" si="638"/>
        <v>0</v>
      </c>
      <c r="AG2954" s="37">
        <f t="shared" si="639"/>
        <v>0</v>
      </c>
      <c r="AH2954" s="37">
        <f t="shared" si="640"/>
        <v>0</v>
      </c>
      <c r="AI2954" s="35" t="str">
        <f t="shared" si="641"/>
        <v>Nusidėvėjęs</v>
      </c>
      <c r="AJ2954" s="38" t="str">
        <f>IF(AND(F2954&lt;&gt;[3]Pav.tvarkyklė!$B$12,F2954&lt;&gt;[3]Pav.tvarkyklė!$B$13),"GVTNT","X")</f>
        <v>GVTNT</v>
      </c>
      <c r="AK2954" s="39">
        <f t="shared" si="643"/>
        <v>0</v>
      </c>
      <c r="AL2954" s="41"/>
      <c r="AM2954" s="41"/>
      <c r="AN2954" s="41">
        <f t="shared" si="645"/>
        <v>1900</v>
      </c>
      <c r="AO2954" s="41"/>
      <c r="AP2954" s="41"/>
      <c r="AQ2954" s="41"/>
      <c r="AR2954" s="42"/>
      <c r="AS2954" s="42"/>
      <c r="AU2954" s="43">
        <f t="shared" si="646"/>
        <v>0</v>
      </c>
    </row>
    <row r="2955" spans="1:47" ht="15" customHeight="1" x14ac:dyDescent="0.25">
      <c r="A2955" s="11"/>
      <c r="B2955" s="19">
        <v>3124</v>
      </c>
      <c r="C2955" s="74"/>
      <c r="D2955" s="77"/>
      <c r="E2955" s="78"/>
      <c r="F2955" s="74"/>
      <c r="G2955" s="80"/>
      <c r="H2955" s="49"/>
      <c r="I2955" s="79"/>
      <c r="J2955" s="27"/>
      <c r="K2955" s="27"/>
      <c r="L2955" s="79"/>
      <c r="M2955" s="81"/>
      <c r="N2955" s="29">
        <v>0</v>
      </c>
      <c r="O2955" s="30" t="str">
        <f>IF(G2955&lt;=$N$2,"",IF(F2955=[3]Pav.tvarkyklė!$B$13,"",IF(ISBLANK(R2955),"X","")))</f>
        <v/>
      </c>
      <c r="P2955" s="91"/>
      <c r="Q2955" s="63"/>
      <c r="R2955" s="63"/>
      <c r="S2955" s="63"/>
      <c r="T2955" s="63"/>
      <c r="U2955" s="34" t="str">
        <f>IFERROR(INDEX('[3]5.Grup_T'!$G$4:$G$22,MATCH('6.Turtas'!E2955,'[3]5.Grup_T'!$E$4:$E$22,0)),"0")</f>
        <v>0</v>
      </c>
      <c r="V2955" s="35">
        <f t="shared" si="633"/>
        <v>0</v>
      </c>
      <c r="W2955" s="35">
        <f>IF(NOT(ISBLANK(H2955)),(12-DATEDIF(H2955,'[3]1.Pradzia'!$D$13,"m")),0)</f>
        <v>0</v>
      </c>
      <c r="X2955" s="35">
        <f t="shared" si="634"/>
        <v>0</v>
      </c>
      <c r="Y2955" s="35">
        <f t="shared" si="644"/>
        <v>0</v>
      </c>
      <c r="Z2955" s="35">
        <f t="shared" si="642"/>
        <v>0</v>
      </c>
      <c r="AA2955" s="36">
        <f t="shared" si="635"/>
        <v>0</v>
      </c>
      <c r="AB2955" s="36">
        <f t="shared" si="636"/>
        <v>0</v>
      </c>
      <c r="AC2955" s="37">
        <f t="shared" si="637"/>
        <v>0</v>
      </c>
      <c r="AD2955" s="35">
        <f>IF(OR(YEAR(G2955)&lt;2019,O2955="X"),0,IF(ISBLANK(H2955),DATEDIF(G2955,'[3]1.Pradzia'!$D$13,"M"),DATEDIF(G2955,H2955,"m")))</f>
        <v>0</v>
      </c>
      <c r="AE2955" s="37">
        <f>IF(E2955='[3]5.Grup_T'!$E$20,0,IF(AD2955&lt;&gt;0,M2955/V2955*MIN(12,AD2955),0))</f>
        <v>0</v>
      </c>
      <c r="AF2955" s="37">
        <f t="shared" si="638"/>
        <v>0</v>
      </c>
      <c r="AG2955" s="37">
        <f t="shared" si="639"/>
        <v>0</v>
      </c>
      <c r="AH2955" s="37">
        <f t="shared" si="640"/>
        <v>0</v>
      </c>
      <c r="AI2955" s="35" t="str">
        <f t="shared" si="641"/>
        <v>Nusidėvėjęs</v>
      </c>
      <c r="AJ2955" s="38" t="str">
        <f>IF(AND(F2955&lt;&gt;[3]Pav.tvarkyklė!$B$12,F2955&lt;&gt;[3]Pav.tvarkyklė!$B$13),"GVTNT","X")</f>
        <v>GVTNT</v>
      </c>
      <c r="AK2955" s="39">
        <f t="shared" si="643"/>
        <v>0</v>
      </c>
      <c r="AL2955" s="41"/>
      <c r="AM2955" s="41"/>
      <c r="AN2955" s="41">
        <f t="shared" si="645"/>
        <v>1900</v>
      </c>
      <c r="AO2955" s="41"/>
      <c r="AP2955" s="41"/>
      <c r="AQ2955" s="41"/>
      <c r="AR2955" s="42"/>
      <c r="AS2955" s="42"/>
      <c r="AU2955" s="43">
        <f t="shared" si="646"/>
        <v>0</v>
      </c>
    </row>
    <row r="2956" spans="1:47" ht="15" customHeight="1" x14ac:dyDescent="0.25">
      <c r="A2956" s="11"/>
      <c r="B2956" s="19">
        <v>3125</v>
      </c>
      <c r="C2956" s="74"/>
      <c r="D2956" s="77"/>
      <c r="E2956" s="78"/>
      <c r="F2956" s="74"/>
      <c r="G2956" s="80"/>
      <c r="H2956" s="49"/>
      <c r="I2956" s="79"/>
      <c r="J2956" s="27"/>
      <c r="K2956" s="27"/>
      <c r="L2956" s="79"/>
      <c r="M2956" s="81"/>
      <c r="N2956" s="29">
        <v>0</v>
      </c>
      <c r="O2956" s="30" t="str">
        <f>IF(G2956&lt;=$N$2,"",IF(F2956=[3]Pav.tvarkyklė!$B$13,"",IF(ISBLANK(R2956),"X","")))</f>
        <v/>
      </c>
      <c r="P2956" s="91"/>
      <c r="Q2956" s="63"/>
      <c r="R2956" s="63"/>
      <c r="S2956" s="63"/>
      <c r="T2956" s="63"/>
      <c r="U2956" s="34" t="str">
        <f>IFERROR(INDEX('[3]5.Grup_T'!$G$4:$G$22,MATCH('6.Turtas'!E2956,'[3]5.Grup_T'!$E$4:$E$22,0)),"0")</f>
        <v>0</v>
      </c>
      <c r="V2956" s="35">
        <f t="shared" si="633"/>
        <v>0</v>
      </c>
      <c r="W2956" s="35">
        <f>IF(NOT(ISBLANK(H2956)),(12-DATEDIF(H2956,'[3]1.Pradzia'!$D$13,"m")),0)</f>
        <v>0</v>
      </c>
      <c r="X2956" s="35">
        <f t="shared" si="634"/>
        <v>0</v>
      </c>
      <c r="Y2956" s="35">
        <f t="shared" si="644"/>
        <v>0</v>
      </c>
      <c r="Z2956" s="35">
        <f t="shared" si="642"/>
        <v>0</v>
      </c>
      <c r="AA2956" s="36">
        <f t="shared" si="635"/>
        <v>0</v>
      </c>
      <c r="AB2956" s="36">
        <f t="shared" si="636"/>
        <v>0</v>
      </c>
      <c r="AC2956" s="37">
        <f t="shared" si="637"/>
        <v>0</v>
      </c>
      <c r="AD2956" s="35">
        <f>IF(OR(YEAR(G2956)&lt;2019,O2956="X"),0,IF(ISBLANK(H2956),DATEDIF(G2956,'[3]1.Pradzia'!$D$13,"M"),DATEDIF(G2956,H2956,"m")))</f>
        <v>0</v>
      </c>
      <c r="AE2956" s="37">
        <f>IF(E2956='[3]5.Grup_T'!$E$20,0,IF(AD2956&lt;&gt;0,M2956/V2956*MIN(12,AD2956),0))</f>
        <v>0</v>
      </c>
      <c r="AF2956" s="37">
        <f t="shared" si="638"/>
        <v>0</v>
      </c>
      <c r="AG2956" s="37">
        <f t="shared" si="639"/>
        <v>0</v>
      </c>
      <c r="AH2956" s="37">
        <f t="shared" si="640"/>
        <v>0</v>
      </c>
      <c r="AI2956" s="35" t="str">
        <f t="shared" si="641"/>
        <v>Nusidėvėjęs</v>
      </c>
      <c r="AJ2956" s="38" t="str">
        <f>IF(AND(F2956&lt;&gt;[3]Pav.tvarkyklė!$B$12,F2956&lt;&gt;[3]Pav.tvarkyklė!$B$13),"GVTNT","X")</f>
        <v>GVTNT</v>
      </c>
      <c r="AK2956" s="39">
        <f t="shared" si="643"/>
        <v>0</v>
      </c>
      <c r="AL2956" s="41"/>
      <c r="AM2956" s="41"/>
      <c r="AN2956" s="41">
        <f t="shared" si="645"/>
        <v>1900</v>
      </c>
      <c r="AO2956" s="41"/>
      <c r="AP2956" s="41"/>
      <c r="AQ2956" s="41"/>
      <c r="AR2956" s="42"/>
      <c r="AS2956" s="42"/>
      <c r="AU2956" s="43">
        <f t="shared" si="646"/>
        <v>0</v>
      </c>
    </row>
    <row r="2957" spans="1:47" ht="15" customHeight="1" x14ac:dyDescent="0.25">
      <c r="A2957" s="11"/>
      <c r="B2957" s="19">
        <v>3126</v>
      </c>
      <c r="C2957" s="74"/>
      <c r="D2957" s="77"/>
      <c r="E2957" s="78"/>
      <c r="F2957" s="74"/>
      <c r="G2957" s="80"/>
      <c r="H2957" s="49"/>
      <c r="I2957" s="79"/>
      <c r="J2957" s="27"/>
      <c r="K2957" s="27"/>
      <c r="L2957" s="79"/>
      <c r="M2957" s="81"/>
      <c r="N2957" s="29">
        <v>0</v>
      </c>
      <c r="O2957" s="30" t="str">
        <f>IF(G2957&lt;=$N$2,"",IF(F2957=[3]Pav.tvarkyklė!$B$13,"",IF(ISBLANK(R2957),"X","")))</f>
        <v/>
      </c>
      <c r="P2957" s="91"/>
      <c r="Q2957" s="63"/>
      <c r="R2957" s="63"/>
      <c r="S2957" s="63"/>
      <c r="T2957" s="63"/>
      <c r="U2957" s="34" t="str">
        <f>IFERROR(INDEX('[3]5.Grup_T'!$G$4:$G$22,MATCH('6.Turtas'!E2957,'[3]5.Grup_T'!$E$4:$E$22,0)),"0")</f>
        <v>0</v>
      </c>
      <c r="V2957" s="35">
        <f t="shared" si="633"/>
        <v>0</v>
      </c>
      <c r="W2957" s="35">
        <f>IF(NOT(ISBLANK(H2957)),(12-DATEDIF(H2957,'[3]1.Pradzia'!$D$13,"m")),0)</f>
        <v>0</v>
      </c>
      <c r="X2957" s="35">
        <f t="shared" si="634"/>
        <v>0</v>
      </c>
      <c r="Y2957" s="35">
        <f t="shared" si="644"/>
        <v>0</v>
      </c>
      <c r="Z2957" s="35">
        <f t="shared" si="642"/>
        <v>0</v>
      </c>
      <c r="AA2957" s="36">
        <f t="shared" si="635"/>
        <v>0</v>
      </c>
      <c r="AB2957" s="36">
        <f t="shared" si="636"/>
        <v>0</v>
      </c>
      <c r="AC2957" s="37">
        <f t="shared" si="637"/>
        <v>0</v>
      </c>
      <c r="AD2957" s="35">
        <f>IF(OR(YEAR(G2957)&lt;2019,O2957="X"),0,IF(ISBLANK(H2957),DATEDIF(G2957,'[3]1.Pradzia'!$D$13,"M"),DATEDIF(G2957,H2957,"m")))</f>
        <v>0</v>
      </c>
      <c r="AE2957" s="37">
        <f>IF(E2957='[3]5.Grup_T'!$E$20,0,IF(AD2957&lt;&gt;0,M2957/V2957*MIN(12,AD2957),0))</f>
        <v>0</v>
      </c>
      <c r="AF2957" s="37">
        <f t="shared" si="638"/>
        <v>0</v>
      </c>
      <c r="AG2957" s="37">
        <f t="shared" si="639"/>
        <v>0</v>
      </c>
      <c r="AH2957" s="37">
        <f t="shared" si="640"/>
        <v>0</v>
      </c>
      <c r="AI2957" s="35" t="str">
        <f t="shared" si="641"/>
        <v>Nusidėvėjęs</v>
      </c>
      <c r="AJ2957" s="38" t="str">
        <f>IF(AND(F2957&lt;&gt;[3]Pav.tvarkyklė!$B$12,F2957&lt;&gt;[3]Pav.tvarkyklė!$B$13),"GVTNT","X")</f>
        <v>GVTNT</v>
      </c>
      <c r="AK2957" s="39">
        <f t="shared" si="643"/>
        <v>0</v>
      </c>
      <c r="AL2957" s="41"/>
      <c r="AM2957" s="41"/>
      <c r="AN2957" s="41">
        <f t="shared" si="645"/>
        <v>1900</v>
      </c>
      <c r="AO2957" s="41"/>
      <c r="AP2957" s="41"/>
      <c r="AQ2957" s="41"/>
      <c r="AR2957" s="42"/>
      <c r="AS2957" s="42"/>
      <c r="AU2957" s="43">
        <f t="shared" si="646"/>
        <v>0</v>
      </c>
    </row>
    <row r="2958" spans="1:47" ht="15" customHeight="1" x14ac:dyDescent="0.25">
      <c r="A2958" s="11"/>
      <c r="B2958" s="19">
        <v>3127</v>
      </c>
      <c r="C2958" s="74"/>
      <c r="D2958" s="77"/>
      <c r="E2958" s="78"/>
      <c r="F2958" s="74"/>
      <c r="G2958" s="80"/>
      <c r="H2958" s="49"/>
      <c r="I2958" s="79"/>
      <c r="J2958" s="27"/>
      <c r="K2958" s="27"/>
      <c r="L2958" s="79"/>
      <c r="M2958" s="81"/>
      <c r="N2958" s="29">
        <v>0</v>
      </c>
      <c r="O2958" s="30" t="str">
        <f>IF(G2958&lt;=$N$2,"",IF(F2958=[3]Pav.tvarkyklė!$B$13,"",IF(ISBLANK(R2958),"X","")))</f>
        <v/>
      </c>
      <c r="P2958" s="91"/>
      <c r="Q2958" s="63"/>
      <c r="R2958" s="63"/>
      <c r="S2958" s="63"/>
      <c r="T2958" s="63"/>
      <c r="U2958" s="34" t="str">
        <f>IFERROR(INDEX('[3]5.Grup_T'!$G$4:$G$22,MATCH('6.Turtas'!E2958,'[3]5.Grup_T'!$E$4:$E$22,0)),"0")</f>
        <v>0</v>
      </c>
      <c r="V2958" s="35">
        <f t="shared" si="633"/>
        <v>0</v>
      </c>
      <c r="W2958" s="35">
        <f>IF(NOT(ISBLANK(H2958)),(12-DATEDIF(H2958,'[3]1.Pradzia'!$D$13,"m")),0)</f>
        <v>0</v>
      </c>
      <c r="X2958" s="35">
        <f t="shared" si="634"/>
        <v>0</v>
      </c>
      <c r="Y2958" s="35">
        <f t="shared" si="644"/>
        <v>0</v>
      </c>
      <c r="Z2958" s="35">
        <f t="shared" si="642"/>
        <v>0</v>
      </c>
      <c r="AA2958" s="36">
        <f t="shared" si="635"/>
        <v>0</v>
      </c>
      <c r="AB2958" s="36">
        <f t="shared" si="636"/>
        <v>0</v>
      </c>
      <c r="AC2958" s="37">
        <f t="shared" si="637"/>
        <v>0</v>
      </c>
      <c r="AD2958" s="35">
        <f>IF(OR(YEAR(G2958)&lt;2019,O2958="X"),0,IF(ISBLANK(H2958),DATEDIF(G2958,'[3]1.Pradzia'!$D$13,"M"),DATEDIF(G2958,H2958,"m")))</f>
        <v>0</v>
      </c>
      <c r="AE2958" s="37">
        <f>IF(E2958='[3]5.Grup_T'!$E$20,0,IF(AD2958&lt;&gt;0,M2958/V2958*MIN(12,AD2958),0))</f>
        <v>0</v>
      </c>
      <c r="AF2958" s="37">
        <f t="shared" si="638"/>
        <v>0</v>
      </c>
      <c r="AG2958" s="37">
        <f t="shared" si="639"/>
        <v>0</v>
      </c>
      <c r="AH2958" s="37">
        <f t="shared" si="640"/>
        <v>0</v>
      </c>
      <c r="AI2958" s="35" t="str">
        <f t="shared" si="641"/>
        <v>Nusidėvėjęs</v>
      </c>
      <c r="AJ2958" s="38" t="str">
        <f>IF(AND(F2958&lt;&gt;[3]Pav.tvarkyklė!$B$12,F2958&lt;&gt;[3]Pav.tvarkyklė!$B$13),"GVTNT","X")</f>
        <v>GVTNT</v>
      </c>
      <c r="AK2958" s="39">
        <f t="shared" si="643"/>
        <v>0</v>
      </c>
      <c r="AL2958" s="41"/>
      <c r="AM2958" s="41"/>
      <c r="AN2958" s="41">
        <f t="shared" si="645"/>
        <v>1900</v>
      </c>
      <c r="AO2958" s="41"/>
      <c r="AP2958" s="41"/>
      <c r="AQ2958" s="41"/>
      <c r="AR2958" s="42"/>
      <c r="AS2958" s="42"/>
      <c r="AU2958" s="43">
        <f t="shared" si="646"/>
        <v>0</v>
      </c>
    </row>
    <row r="2959" spans="1:47" ht="15" customHeight="1" x14ac:dyDescent="0.25">
      <c r="A2959" s="11"/>
      <c r="B2959" s="19">
        <v>3128</v>
      </c>
      <c r="C2959" s="74"/>
      <c r="D2959" s="77"/>
      <c r="E2959" s="75"/>
      <c r="F2959" s="74"/>
      <c r="G2959" s="80"/>
      <c r="H2959" s="49"/>
      <c r="I2959" s="79"/>
      <c r="J2959" s="27"/>
      <c r="K2959" s="27"/>
      <c r="L2959" s="79"/>
      <c r="M2959" s="81"/>
      <c r="N2959" s="29">
        <v>0</v>
      </c>
      <c r="O2959" s="30" t="str">
        <f>IF(G2959&lt;=$N$2,"",IF(F2959=[3]Pav.tvarkyklė!$B$13,"",IF(ISBLANK(R2959),"X","")))</f>
        <v/>
      </c>
      <c r="P2959" s="91"/>
      <c r="Q2959" s="63"/>
      <c r="R2959" s="63"/>
      <c r="S2959" s="63"/>
      <c r="T2959" s="63"/>
      <c r="U2959" s="34" t="str">
        <f>IFERROR(INDEX('[3]5.Grup_T'!$G$4:$G$22,MATCH('6.Turtas'!E2959,'[3]5.Grup_T'!$E$4:$E$22,0)),"0")</f>
        <v>0</v>
      </c>
      <c r="V2959" s="35">
        <f t="shared" si="633"/>
        <v>0</v>
      </c>
      <c r="W2959" s="35">
        <f>IF(NOT(ISBLANK(H2959)),(12-DATEDIF(H2959,'[3]1.Pradzia'!$D$13,"m")),0)</f>
        <v>0</v>
      </c>
      <c r="X2959" s="35">
        <f t="shared" si="634"/>
        <v>0</v>
      </c>
      <c r="Y2959" s="35">
        <f t="shared" si="644"/>
        <v>0</v>
      </c>
      <c r="Z2959" s="35">
        <f t="shared" si="642"/>
        <v>0</v>
      </c>
      <c r="AA2959" s="36">
        <f t="shared" si="635"/>
        <v>0</v>
      </c>
      <c r="AB2959" s="36">
        <f t="shared" si="636"/>
        <v>0</v>
      </c>
      <c r="AC2959" s="37">
        <f t="shared" si="637"/>
        <v>0</v>
      </c>
      <c r="AD2959" s="35">
        <f>IF(OR(YEAR(G2959)&lt;2019,O2959="X"),0,IF(ISBLANK(H2959),DATEDIF(G2959,'[3]1.Pradzia'!$D$13,"M"),DATEDIF(G2959,H2959,"m")))</f>
        <v>0</v>
      </c>
      <c r="AE2959" s="37">
        <f>IF(E2959='[3]5.Grup_T'!$E$20,0,IF(AD2959&lt;&gt;0,M2959/V2959*MIN(12,AD2959),0))</f>
        <v>0</v>
      </c>
      <c r="AF2959" s="37">
        <f t="shared" si="638"/>
        <v>0</v>
      </c>
      <c r="AG2959" s="37">
        <f t="shared" si="639"/>
        <v>0</v>
      </c>
      <c r="AH2959" s="37">
        <f t="shared" si="640"/>
        <v>0</v>
      </c>
      <c r="AI2959" s="35" t="str">
        <f t="shared" si="641"/>
        <v>Nusidėvėjęs</v>
      </c>
      <c r="AJ2959" s="38" t="str">
        <f>IF(AND(F2959&lt;&gt;[3]Pav.tvarkyklė!$B$12,F2959&lt;&gt;[3]Pav.tvarkyklė!$B$13),"GVTNT","X")</f>
        <v>GVTNT</v>
      </c>
      <c r="AK2959" s="39">
        <f t="shared" si="643"/>
        <v>0</v>
      </c>
      <c r="AL2959" s="41"/>
      <c r="AM2959" s="41"/>
      <c r="AN2959" s="41">
        <f t="shared" si="645"/>
        <v>1900</v>
      </c>
      <c r="AO2959" s="41"/>
      <c r="AP2959" s="41"/>
      <c r="AQ2959" s="41"/>
      <c r="AR2959" s="42"/>
      <c r="AS2959" s="42"/>
      <c r="AU2959" s="43">
        <f t="shared" si="646"/>
        <v>0</v>
      </c>
    </row>
    <row r="2960" spans="1:47" ht="15" customHeight="1" x14ac:dyDescent="0.25">
      <c r="A2960" s="11"/>
      <c r="B2960" s="19">
        <v>3129</v>
      </c>
      <c r="C2960" s="74"/>
      <c r="D2960" s="77"/>
      <c r="E2960" s="75"/>
      <c r="F2960" s="78"/>
      <c r="G2960" s="80"/>
      <c r="H2960" s="49"/>
      <c r="I2960" s="79"/>
      <c r="J2960" s="27"/>
      <c r="K2960" s="27"/>
      <c r="L2960" s="79"/>
      <c r="M2960" s="81"/>
      <c r="N2960" s="29">
        <v>0</v>
      </c>
      <c r="O2960" s="30" t="str">
        <f>IF(G2960&lt;=$N$2,"",IF(F2960=[3]Pav.tvarkyklė!$B$13,"",IF(ISBLANK(R2960),"X","")))</f>
        <v/>
      </c>
      <c r="P2960" s="91"/>
      <c r="Q2960" s="63"/>
      <c r="R2960" s="63"/>
      <c r="S2960" s="63"/>
      <c r="T2960" s="63"/>
      <c r="U2960" s="34" t="str">
        <f>IFERROR(INDEX('[3]5.Grup_T'!$G$4:$G$22,MATCH('6.Turtas'!E2960,'[3]5.Grup_T'!$E$4:$E$22,0)),"0")</f>
        <v>0</v>
      </c>
      <c r="V2960" s="35">
        <f t="shared" si="633"/>
        <v>0</v>
      </c>
      <c r="W2960" s="35">
        <f>IF(NOT(ISBLANK(H2960)),(12-DATEDIF(H2960,'[3]1.Pradzia'!$D$13,"m")),0)</f>
        <v>0</v>
      </c>
      <c r="X2960" s="35">
        <f t="shared" si="634"/>
        <v>0</v>
      </c>
      <c r="Y2960" s="35">
        <f t="shared" si="644"/>
        <v>0</v>
      </c>
      <c r="Z2960" s="35">
        <f t="shared" si="642"/>
        <v>0</v>
      </c>
      <c r="AA2960" s="36">
        <f t="shared" si="635"/>
        <v>0</v>
      </c>
      <c r="AB2960" s="36">
        <f t="shared" si="636"/>
        <v>0</v>
      </c>
      <c r="AC2960" s="37">
        <f t="shared" si="637"/>
        <v>0</v>
      </c>
      <c r="AD2960" s="35">
        <f>IF(OR(YEAR(G2960)&lt;2019,O2960="X"),0,IF(ISBLANK(H2960),DATEDIF(G2960,'[3]1.Pradzia'!$D$13,"M"),DATEDIF(G2960,H2960,"m")))</f>
        <v>0</v>
      </c>
      <c r="AE2960" s="37">
        <f>IF(E2960='[3]5.Grup_T'!$E$20,0,IF(AD2960&lt;&gt;0,M2960/V2960*MIN(12,AD2960),0))</f>
        <v>0</v>
      </c>
      <c r="AF2960" s="37">
        <f t="shared" si="638"/>
        <v>0</v>
      </c>
      <c r="AG2960" s="37">
        <f t="shared" si="639"/>
        <v>0</v>
      </c>
      <c r="AH2960" s="37">
        <f t="shared" si="640"/>
        <v>0</v>
      </c>
      <c r="AI2960" s="35" t="str">
        <f t="shared" si="641"/>
        <v>Nusidėvėjęs</v>
      </c>
      <c r="AJ2960" s="38" t="str">
        <f>IF(AND(F2960&lt;&gt;[3]Pav.tvarkyklė!$B$12,F2960&lt;&gt;[3]Pav.tvarkyklė!$B$13),"GVTNT","X")</f>
        <v>GVTNT</v>
      </c>
      <c r="AK2960" s="39">
        <f t="shared" si="643"/>
        <v>0</v>
      </c>
      <c r="AL2960" s="41"/>
      <c r="AM2960" s="41"/>
      <c r="AN2960" s="41">
        <f t="shared" si="645"/>
        <v>1900</v>
      </c>
      <c r="AO2960" s="41"/>
      <c r="AP2960" s="41"/>
      <c r="AQ2960" s="41"/>
      <c r="AR2960" s="42"/>
      <c r="AS2960" s="42"/>
      <c r="AU2960" s="43">
        <f t="shared" si="646"/>
        <v>0</v>
      </c>
    </row>
    <row r="2961" spans="1:47" ht="15" customHeight="1" x14ac:dyDescent="0.25">
      <c r="A2961" s="11"/>
      <c r="B2961" s="19">
        <v>3130</v>
      </c>
      <c r="C2961" s="74"/>
      <c r="D2961" s="77"/>
      <c r="E2961" s="75"/>
      <c r="F2961" s="78"/>
      <c r="G2961" s="80"/>
      <c r="H2961" s="49"/>
      <c r="I2961" s="79"/>
      <c r="J2961" s="27"/>
      <c r="K2961" s="27"/>
      <c r="L2961" s="79"/>
      <c r="M2961" s="81"/>
      <c r="N2961" s="29">
        <v>0</v>
      </c>
      <c r="O2961" s="30" t="str">
        <f>IF(G2961&lt;=$N$2,"",IF(F2961=[3]Pav.tvarkyklė!$B$13,"",IF(ISBLANK(R2961),"X","")))</f>
        <v/>
      </c>
      <c r="P2961" s="91"/>
      <c r="Q2961" s="63"/>
      <c r="R2961" s="63"/>
      <c r="S2961" s="63"/>
      <c r="T2961" s="63"/>
      <c r="U2961" s="34" t="str">
        <f>IFERROR(INDEX('[3]5.Grup_T'!$G$4:$G$22,MATCH('6.Turtas'!E2961,'[3]5.Grup_T'!$E$4:$E$22,0)),"0")</f>
        <v>0</v>
      </c>
      <c r="V2961" s="35">
        <f t="shared" si="633"/>
        <v>0</v>
      </c>
      <c r="W2961" s="35">
        <f>IF(NOT(ISBLANK(H2961)),(12-DATEDIF(H2961,'[3]1.Pradzia'!$D$13,"m")),0)</f>
        <v>0</v>
      </c>
      <c r="X2961" s="35">
        <f t="shared" si="634"/>
        <v>0</v>
      </c>
      <c r="Y2961" s="35">
        <f t="shared" si="644"/>
        <v>0</v>
      </c>
      <c r="Z2961" s="35">
        <f t="shared" si="642"/>
        <v>0</v>
      </c>
      <c r="AA2961" s="36">
        <f t="shared" si="635"/>
        <v>0</v>
      </c>
      <c r="AB2961" s="36">
        <f t="shared" si="636"/>
        <v>0</v>
      </c>
      <c r="AC2961" s="37">
        <f t="shared" si="637"/>
        <v>0</v>
      </c>
      <c r="AD2961" s="35">
        <f>IF(OR(YEAR(G2961)&lt;2019,O2961="X"),0,IF(ISBLANK(H2961),DATEDIF(G2961,'[3]1.Pradzia'!$D$13,"M"),DATEDIF(G2961,H2961,"m")))</f>
        <v>0</v>
      </c>
      <c r="AE2961" s="37">
        <f>IF(E2961='[3]5.Grup_T'!$E$20,0,IF(AD2961&lt;&gt;0,M2961/V2961*MIN(12,AD2961),0))</f>
        <v>0</v>
      </c>
      <c r="AF2961" s="37">
        <f t="shared" si="638"/>
        <v>0</v>
      </c>
      <c r="AG2961" s="37">
        <f t="shared" si="639"/>
        <v>0</v>
      </c>
      <c r="AH2961" s="37">
        <f t="shared" si="640"/>
        <v>0</v>
      </c>
      <c r="AI2961" s="35" t="str">
        <f t="shared" si="641"/>
        <v>Nusidėvėjęs</v>
      </c>
      <c r="AJ2961" s="38" t="str">
        <f>IF(AND(F2961&lt;&gt;[3]Pav.tvarkyklė!$B$12,F2961&lt;&gt;[3]Pav.tvarkyklė!$B$13),"GVTNT","X")</f>
        <v>GVTNT</v>
      </c>
      <c r="AK2961" s="39">
        <f t="shared" si="643"/>
        <v>0</v>
      </c>
      <c r="AL2961" s="41"/>
      <c r="AM2961" s="41"/>
      <c r="AN2961" s="41">
        <f t="shared" si="645"/>
        <v>1900</v>
      </c>
      <c r="AO2961" s="41"/>
      <c r="AP2961" s="41"/>
      <c r="AQ2961" s="41"/>
      <c r="AR2961" s="42"/>
      <c r="AS2961" s="42"/>
      <c r="AU2961" s="43">
        <f t="shared" si="646"/>
        <v>0</v>
      </c>
    </row>
    <row r="2962" spans="1:47" ht="15" customHeight="1" x14ac:dyDescent="0.25">
      <c r="A2962" s="11"/>
      <c r="B2962" s="19">
        <v>3131</v>
      </c>
      <c r="C2962" s="74"/>
      <c r="D2962" s="77"/>
      <c r="E2962" s="75"/>
      <c r="F2962" s="78"/>
      <c r="G2962" s="80"/>
      <c r="H2962" s="49"/>
      <c r="I2962" s="79"/>
      <c r="J2962" s="27"/>
      <c r="K2962" s="27"/>
      <c r="L2962" s="79"/>
      <c r="M2962" s="81"/>
      <c r="N2962" s="29">
        <v>0</v>
      </c>
      <c r="O2962" s="30" t="str">
        <f>IF(G2962&lt;=$N$2,"",IF(F2962=[3]Pav.tvarkyklė!$B$13,"",IF(ISBLANK(R2962),"X","")))</f>
        <v/>
      </c>
      <c r="P2962" s="91"/>
      <c r="Q2962" s="63"/>
      <c r="R2962" s="63"/>
      <c r="S2962" s="63"/>
      <c r="T2962" s="63"/>
      <c r="U2962" s="34" t="str">
        <f>IFERROR(INDEX('[3]5.Grup_T'!$G$4:$G$22,MATCH('6.Turtas'!E2962,'[3]5.Grup_T'!$E$4:$E$22,0)),"0")</f>
        <v>0</v>
      </c>
      <c r="V2962" s="35">
        <f t="shared" ref="V2962:V3025" si="647">U2962*12</f>
        <v>0</v>
      </c>
      <c r="W2962" s="35">
        <f>IF(NOT(ISBLANK(H2962)),(12-DATEDIF(H2962,'[3]1.Pradzia'!$D$13,"m")),0)</f>
        <v>0</v>
      </c>
      <c r="X2962" s="35">
        <f t="shared" ref="X2962:X3025" si="648">IF(OR(ISBLANK(C2962),YEAR(G2962)&gt;=2019),0,DATEDIF(G2962,$N$2,"M"))</f>
        <v>0</v>
      </c>
      <c r="Y2962" s="35">
        <f t="shared" si="644"/>
        <v>0</v>
      </c>
      <c r="Z2962" s="35">
        <f t="shared" si="642"/>
        <v>0</v>
      </c>
      <c r="AA2962" s="36">
        <f t="shared" ref="AA2962:AA3025" si="649">+IF(Z2962&lt;=0,0,N2962/Z2962)</f>
        <v>0</v>
      </c>
      <c r="AB2962" s="36">
        <f t="shared" ref="AB2962:AB3025" si="650">IF(Z2962&lt;=0,N2962,N2962/Z2962*Y2962)</f>
        <v>0</v>
      </c>
      <c r="AC2962" s="37">
        <f t="shared" ref="AC2962:AC3025" si="651">IF(YEAR(G2962)&lt;2019,M2962-N2962+AB2962,0)</f>
        <v>0</v>
      </c>
      <c r="AD2962" s="35">
        <f>IF(OR(YEAR(G2962)&lt;2019,O2962="X"),0,IF(ISBLANK(H2962),DATEDIF(G2962,'[3]1.Pradzia'!$D$13,"M"),DATEDIF(G2962,H2962,"m")))</f>
        <v>0</v>
      </c>
      <c r="AE2962" s="37">
        <f>IF(E2962='[3]5.Grup_T'!$E$20,0,IF(AD2962&lt;&gt;0,M2962/V2962*MIN(12,AD2962),0))</f>
        <v>0</v>
      </c>
      <c r="AF2962" s="37">
        <f t="shared" ref="AF2962:AF3025" si="652">+AB2962+AE2962</f>
        <v>0</v>
      </c>
      <c r="AG2962" s="37">
        <f t="shared" ref="AG2962:AG3025" si="653">AC2962+AE2962</f>
        <v>0</v>
      </c>
      <c r="AH2962" s="37">
        <f t="shared" ref="AH2962:AH3025" si="654">M2962-AG2962</f>
        <v>0</v>
      </c>
      <c r="AI2962" s="35" t="str">
        <f t="shared" ref="AI2962:AI3025" si="655">IF(H2962&lt;&gt;0,"Nurašytas",IF(O2962="X","Nesuderintas",IF(AH2962&lt;=0,"Nusidėvėjęs","")))</f>
        <v>Nusidėvėjęs</v>
      </c>
      <c r="AJ2962" s="38" t="str">
        <f>IF(AND(F2962&lt;&gt;[3]Pav.tvarkyklė!$B$12,F2962&lt;&gt;[3]Pav.tvarkyklė!$B$13),"GVTNT","X")</f>
        <v>GVTNT</v>
      </c>
      <c r="AK2962" s="39">
        <f t="shared" si="643"/>
        <v>0</v>
      </c>
      <c r="AL2962" s="41"/>
      <c r="AM2962" s="41"/>
      <c r="AN2962" s="41">
        <f t="shared" si="645"/>
        <v>1900</v>
      </c>
      <c r="AO2962" s="41"/>
      <c r="AP2962" s="41"/>
      <c r="AQ2962" s="41"/>
      <c r="AR2962" s="42"/>
      <c r="AS2962" s="42"/>
      <c r="AU2962" s="43">
        <f t="shared" si="646"/>
        <v>0</v>
      </c>
    </row>
    <row r="2963" spans="1:47" ht="15" customHeight="1" x14ac:dyDescent="0.25">
      <c r="A2963" s="11"/>
      <c r="B2963" s="19">
        <v>3132</v>
      </c>
      <c r="C2963" s="74"/>
      <c r="D2963" s="77"/>
      <c r="E2963" s="78"/>
      <c r="F2963" s="78"/>
      <c r="G2963" s="80"/>
      <c r="H2963" s="49"/>
      <c r="I2963" s="79"/>
      <c r="J2963" s="27"/>
      <c r="K2963" s="27"/>
      <c r="L2963" s="79"/>
      <c r="M2963" s="81"/>
      <c r="N2963" s="29">
        <v>0</v>
      </c>
      <c r="O2963" s="30" t="str">
        <f>IF(G2963&lt;=$N$2,"",IF(F2963=[3]Pav.tvarkyklė!$B$13,"",IF(ISBLANK(R2963),"X","")))</f>
        <v/>
      </c>
      <c r="P2963" s="91"/>
      <c r="Q2963" s="63"/>
      <c r="R2963" s="63"/>
      <c r="S2963" s="63"/>
      <c r="T2963" s="63"/>
      <c r="U2963" s="34" t="str">
        <f>IFERROR(INDEX('[3]5.Grup_T'!$G$4:$G$22,MATCH('6.Turtas'!E2963,'[3]5.Grup_T'!$E$4:$E$22,0)),"0")</f>
        <v>0</v>
      </c>
      <c r="V2963" s="35">
        <f t="shared" si="647"/>
        <v>0</v>
      </c>
      <c r="W2963" s="35">
        <f>IF(NOT(ISBLANK(H2963)),(12-DATEDIF(H2963,'[3]1.Pradzia'!$D$13,"m")),0)</f>
        <v>0</v>
      </c>
      <c r="X2963" s="35">
        <f t="shared" si="648"/>
        <v>0</v>
      </c>
      <c r="Y2963" s="35">
        <f t="shared" si="644"/>
        <v>0</v>
      </c>
      <c r="Z2963" s="35">
        <f t="shared" ref="Z2963:Z3026" si="656">IF(YEAR(G2963)&gt;=2019,0,V2963-X2963)</f>
        <v>0</v>
      </c>
      <c r="AA2963" s="36">
        <f t="shared" si="649"/>
        <v>0</v>
      </c>
      <c r="AB2963" s="36">
        <f t="shared" si="650"/>
        <v>0</v>
      </c>
      <c r="AC2963" s="37">
        <f t="shared" si="651"/>
        <v>0</v>
      </c>
      <c r="AD2963" s="35">
        <f>IF(OR(YEAR(G2963)&lt;2019,O2963="X"),0,IF(ISBLANK(H2963),DATEDIF(G2963,'[3]1.Pradzia'!$D$13,"M"),DATEDIF(G2963,H2963,"m")))</f>
        <v>0</v>
      </c>
      <c r="AE2963" s="37">
        <f>IF(E2963='[3]5.Grup_T'!$E$20,0,IF(AD2963&lt;&gt;0,M2963/V2963*MIN(12,AD2963),0))</f>
        <v>0</v>
      </c>
      <c r="AF2963" s="37">
        <f t="shared" si="652"/>
        <v>0</v>
      </c>
      <c r="AG2963" s="37">
        <f t="shared" si="653"/>
        <v>0</v>
      </c>
      <c r="AH2963" s="37">
        <f t="shared" si="654"/>
        <v>0</v>
      </c>
      <c r="AI2963" s="35" t="str">
        <f t="shared" si="655"/>
        <v>Nusidėvėjęs</v>
      </c>
      <c r="AJ2963" s="38" t="str">
        <f>IF(AND(F2963&lt;&gt;[3]Pav.tvarkyklė!$B$12,F2963&lt;&gt;[3]Pav.tvarkyklė!$B$13),"GVTNT","X")</f>
        <v>GVTNT</v>
      </c>
      <c r="AK2963" s="39">
        <f t="shared" ref="AK2963:AK3026" si="657">I2963-J2963-K2963-L2963-M2963</f>
        <v>0</v>
      </c>
      <c r="AL2963" s="41"/>
      <c r="AM2963" s="41"/>
      <c r="AN2963" s="41">
        <f t="shared" si="645"/>
        <v>1900</v>
      </c>
      <c r="AO2963" s="41"/>
      <c r="AP2963" s="41"/>
      <c r="AQ2963" s="41"/>
      <c r="AR2963" s="42"/>
      <c r="AS2963" s="42"/>
      <c r="AU2963" s="43">
        <f t="shared" si="646"/>
        <v>0</v>
      </c>
    </row>
    <row r="2964" spans="1:47" ht="15" customHeight="1" x14ac:dyDescent="0.25">
      <c r="A2964" s="11"/>
      <c r="B2964" s="19">
        <v>3133</v>
      </c>
      <c r="C2964" s="74"/>
      <c r="D2964" s="77"/>
      <c r="E2964" s="78"/>
      <c r="F2964" s="78"/>
      <c r="G2964" s="80"/>
      <c r="H2964" s="49"/>
      <c r="I2964" s="79"/>
      <c r="J2964" s="27"/>
      <c r="K2964" s="27"/>
      <c r="L2964" s="79"/>
      <c r="M2964" s="81"/>
      <c r="N2964" s="29">
        <v>0</v>
      </c>
      <c r="O2964" s="30" t="str">
        <f>IF(G2964&lt;=$N$2,"",IF(F2964=[3]Pav.tvarkyklė!$B$13,"",IF(ISBLANK(R2964),"X","")))</f>
        <v/>
      </c>
      <c r="P2964" s="91"/>
      <c r="Q2964" s="63"/>
      <c r="R2964" s="63"/>
      <c r="S2964" s="63"/>
      <c r="T2964" s="63"/>
      <c r="U2964" s="34" t="str">
        <f>IFERROR(INDEX('[3]5.Grup_T'!$G$4:$G$22,MATCH('6.Turtas'!E2964,'[3]5.Grup_T'!$E$4:$E$22,0)),"0")</f>
        <v>0</v>
      </c>
      <c r="V2964" s="35">
        <f t="shared" si="647"/>
        <v>0</v>
      </c>
      <c r="W2964" s="35">
        <f>IF(NOT(ISBLANK(H2964)),(12-DATEDIF(H2964,'[3]1.Pradzia'!$D$13,"m")),0)</f>
        <v>0</v>
      </c>
      <c r="X2964" s="35">
        <f t="shared" si="648"/>
        <v>0</v>
      </c>
      <c r="Y2964" s="35">
        <f t="shared" si="644"/>
        <v>0</v>
      </c>
      <c r="Z2964" s="35">
        <f t="shared" si="656"/>
        <v>0</v>
      </c>
      <c r="AA2964" s="36">
        <f t="shared" si="649"/>
        <v>0</v>
      </c>
      <c r="AB2964" s="36">
        <f t="shared" si="650"/>
        <v>0</v>
      </c>
      <c r="AC2964" s="37">
        <f t="shared" si="651"/>
        <v>0</v>
      </c>
      <c r="AD2964" s="35">
        <f>IF(OR(YEAR(G2964)&lt;2019,O2964="X"),0,IF(ISBLANK(H2964),DATEDIF(G2964,'[3]1.Pradzia'!$D$13,"M"),DATEDIF(G2964,H2964,"m")))</f>
        <v>0</v>
      </c>
      <c r="AE2964" s="37">
        <f>IF(E2964='[3]5.Grup_T'!$E$20,0,IF(AD2964&lt;&gt;0,M2964/V2964*MIN(12,AD2964),0))</f>
        <v>0</v>
      </c>
      <c r="AF2964" s="37">
        <f t="shared" si="652"/>
        <v>0</v>
      </c>
      <c r="AG2964" s="37">
        <f t="shared" si="653"/>
        <v>0</v>
      </c>
      <c r="AH2964" s="37">
        <f t="shared" si="654"/>
        <v>0</v>
      </c>
      <c r="AI2964" s="35" t="str">
        <f t="shared" si="655"/>
        <v>Nusidėvėjęs</v>
      </c>
      <c r="AJ2964" s="38" t="str">
        <f>IF(AND(F2964&lt;&gt;[3]Pav.tvarkyklė!$B$12,F2964&lt;&gt;[3]Pav.tvarkyklė!$B$13),"GVTNT","X")</f>
        <v>GVTNT</v>
      </c>
      <c r="AK2964" s="39">
        <f t="shared" si="657"/>
        <v>0</v>
      </c>
      <c r="AL2964" s="41"/>
      <c r="AM2964" s="41"/>
      <c r="AN2964" s="41">
        <f t="shared" si="645"/>
        <v>1900</v>
      </c>
      <c r="AO2964" s="41"/>
      <c r="AP2964" s="41"/>
      <c r="AQ2964" s="41"/>
      <c r="AR2964" s="42"/>
      <c r="AS2964" s="42"/>
      <c r="AU2964" s="43">
        <f t="shared" si="646"/>
        <v>0</v>
      </c>
    </row>
    <row r="2965" spans="1:47" ht="15" customHeight="1" x14ac:dyDescent="0.25">
      <c r="A2965" s="11"/>
      <c r="B2965" s="19">
        <v>3134</v>
      </c>
      <c r="C2965" s="74"/>
      <c r="D2965" s="77"/>
      <c r="E2965" s="78"/>
      <c r="F2965" s="78"/>
      <c r="G2965" s="80"/>
      <c r="H2965" s="49"/>
      <c r="I2965" s="79"/>
      <c r="J2965" s="27"/>
      <c r="K2965" s="27"/>
      <c r="L2965" s="79"/>
      <c r="M2965" s="81"/>
      <c r="N2965" s="29">
        <v>0</v>
      </c>
      <c r="O2965" s="30" t="str">
        <f>IF(G2965&lt;=$N$2,"",IF(F2965=[3]Pav.tvarkyklė!$B$13,"",IF(ISBLANK(R2965),"X","")))</f>
        <v/>
      </c>
      <c r="P2965" s="91"/>
      <c r="Q2965" s="63"/>
      <c r="R2965" s="63"/>
      <c r="S2965" s="63"/>
      <c r="T2965" s="63"/>
      <c r="U2965" s="34" t="str">
        <f>IFERROR(INDEX('[3]5.Grup_T'!$G$4:$G$22,MATCH('6.Turtas'!E2965,'[3]5.Grup_T'!$E$4:$E$22,0)),"0")</f>
        <v>0</v>
      </c>
      <c r="V2965" s="35">
        <f t="shared" si="647"/>
        <v>0</v>
      </c>
      <c r="W2965" s="35">
        <f>IF(NOT(ISBLANK(H2965)),(12-DATEDIF(H2965,'[3]1.Pradzia'!$D$13,"m")),0)</f>
        <v>0</v>
      </c>
      <c r="X2965" s="35">
        <f t="shared" si="648"/>
        <v>0</v>
      </c>
      <c r="Y2965" s="35">
        <f t="shared" si="644"/>
        <v>0</v>
      </c>
      <c r="Z2965" s="35">
        <f t="shared" si="656"/>
        <v>0</v>
      </c>
      <c r="AA2965" s="36">
        <f t="shared" si="649"/>
        <v>0</v>
      </c>
      <c r="AB2965" s="36">
        <f t="shared" si="650"/>
        <v>0</v>
      </c>
      <c r="AC2965" s="37">
        <f t="shared" si="651"/>
        <v>0</v>
      </c>
      <c r="AD2965" s="35">
        <f>IF(OR(YEAR(G2965)&lt;2019,O2965="X"),0,IF(ISBLANK(H2965),DATEDIF(G2965,'[3]1.Pradzia'!$D$13,"M"),DATEDIF(G2965,H2965,"m")))</f>
        <v>0</v>
      </c>
      <c r="AE2965" s="37">
        <f>IF(E2965='[3]5.Grup_T'!$E$20,0,IF(AD2965&lt;&gt;0,M2965/V2965*MIN(12,AD2965),0))</f>
        <v>0</v>
      </c>
      <c r="AF2965" s="37">
        <f t="shared" si="652"/>
        <v>0</v>
      </c>
      <c r="AG2965" s="37">
        <f t="shared" si="653"/>
        <v>0</v>
      </c>
      <c r="AH2965" s="37">
        <f t="shared" si="654"/>
        <v>0</v>
      </c>
      <c r="AI2965" s="35" t="str">
        <f t="shared" si="655"/>
        <v>Nusidėvėjęs</v>
      </c>
      <c r="AJ2965" s="38" t="str">
        <f>IF(AND(F2965&lt;&gt;[3]Pav.tvarkyklė!$B$12,F2965&lt;&gt;[3]Pav.tvarkyklė!$B$13),"GVTNT","X")</f>
        <v>GVTNT</v>
      </c>
      <c r="AK2965" s="39">
        <f t="shared" si="657"/>
        <v>0</v>
      </c>
      <c r="AL2965" s="41"/>
      <c r="AM2965" s="41"/>
      <c r="AN2965" s="41">
        <f t="shared" si="645"/>
        <v>1900</v>
      </c>
      <c r="AO2965" s="41"/>
      <c r="AP2965" s="41"/>
      <c r="AQ2965" s="41"/>
      <c r="AR2965" s="42"/>
      <c r="AS2965" s="42"/>
      <c r="AU2965" s="43">
        <f t="shared" si="646"/>
        <v>0</v>
      </c>
    </row>
    <row r="2966" spans="1:47" ht="15" customHeight="1" x14ac:dyDescent="0.25">
      <c r="A2966" s="11"/>
      <c r="B2966" s="19">
        <v>3135</v>
      </c>
      <c r="C2966" s="74"/>
      <c r="D2966" s="77"/>
      <c r="E2966" s="78"/>
      <c r="F2966" s="78"/>
      <c r="G2966" s="80"/>
      <c r="H2966" s="49"/>
      <c r="I2966" s="79"/>
      <c r="J2966" s="27"/>
      <c r="K2966" s="27"/>
      <c r="L2966" s="79"/>
      <c r="M2966" s="81"/>
      <c r="N2966" s="29">
        <v>0</v>
      </c>
      <c r="O2966" s="30" t="str">
        <f>IF(G2966&lt;=$N$2,"",IF(F2966=[3]Pav.tvarkyklė!$B$13,"",IF(ISBLANK(R2966),"X","")))</f>
        <v/>
      </c>
      <c r="P2966" s="91"/>
      <c r="Q2966" s="63"/>
      <c r="R2966" s="63"/>
      <c r="S2966" s="63"/>
      <c r="T2966" s="63"/>
      <c r="U2966" s="34" t="str">
        <f>IFERROR(INDEX('[3]5.Grup_T'!$G$4:$G$22,MATCH('6.Turtas'!E2966,'[3]5.Grup_T'!$E$4:$E$22,0)),"0")</f>
        <v>0</v>
      </c>
      <c r="V2966" s="35">
        <f t="shared" si="647"/>
        <v>0</v>
      </c>
      <c r="W2966" s="35">
        <f>IF(NOT(ISBLANK(H2966)),(12-DATEDIF(H2966,'[3]1.Pradzia'!$D$13,"m")),0)</f>
        <v>0</v>
      </c>
      <c r="X2966" s="35">
        <f t="shared" si="648"/>
        <v>0</v>
      </c>
      <c r="Y2966" s="35">
        <f t="shared" si="644"/>
        <v>0</v>
      </c>
      <c r="Z2966" s="35">
        <f t="shared" si="656"/>
        <v>0</v>
      </c>
      <c r="AA2966" s="36">
        <f t="shared" si="649"/>
        <v>0</v>
      </c>
      <c r="AB2966" s="36">
        <f t="shared" si="650"/>
        <v>0</v>
      </c>
      <c r="AC2966" s="37">
        <f t="shared" si="651"/>
        <v>0</v>
      </c>
      <c r="AD2966" s="35">
        <f>IF(OR(YEAR(G2966)&lt;2019,O2966="X"),0,IF(ISBLANK(H2966),DATEDIF(G2966,'[3]1.Pradzia'!$D$13,"M"),DATEDIF(G2966,H2966,"m")))</f>
        <v>0</v>
      </c>
      <c r="AE2966" s="37">
        <f>IF(E2966='[3]5.Grup_T'!$E$20,0,IF(AD2966&lt;&gt;0,M2966/V2966*MIN(12,AD2966),0))</f>
        <v>0</v>
      </c>
      <c r="AF2966" s="37">
        <f t="shared" si="652"/>
        <v>0</v>
      </c>
      <c r="AG2966" s="37">
        <f t="shared" si="653"/>
        <v>0</v>
      </c>
      <c r="AH2966" s="37">
        <f t="shared" si="654"/>
        <v>0</v>
      </c>
      <c r="AI2966" s="35" t="str">
        <f t="shared" si="655"/>
        <v>Nusidėvėjęs</v>
      </c>
      <c r="AJ2966" s="38" t="str">
        <f>IF(AND(F2966&lt;&gt;[3]Pav.tvarkyklė!$B$12,F2966&lt;&gt;[3]Pav.tvarkyklė!$B$13),"GVTNT","X")</f>
        <v>GVTNT</v>
      </c>
      <c r="AK2966" s="39">
        <f t="shared" si="657"/>
        <v>0</v>
      </c>
      <c r="AL2966" s="41"/>
      <c r="AM2966" s="41"/>
      <c r="AN2966" s="41">
        <f t="shared" si="645"/>
        <v>1900</v>
      </c>
      <c r="AO2966" s="41"/>
      <c r="AP2966" s="41"/>
      <c r="AQ2966" s="41"/>
      <c r="AR2966" s="42"/>
      <c r="AS2966" s="42"/>
      <c r="AU2966" s="43">
        <f t="shared" si="646"/>
        <v>0</v>
      </c>
    </row>
    <row r="2967" spans="1:47" ht="15" customHeight="1" x14ac:dyDescent="0.25">
      <c r="A2967" s="11"/>
      <c r="B2967" s="19">
        <v>3136</v>
      </c>
      <c r="C2967" s="74"/>
      <c r="D2967" s="77"/>
      <c r="E2967" s="75"/>
      <c r="F2967" s="78"/>
      <c r="G2967" s="80"/>
      <c r="H2967" s="49"/>
      <c r="I2967" s="79"/>
      <c r="J2967" s="27"/>
      <c r="K2967" s="27"/>
      <c r="L2967" s="79"/>
      <c r="M2967" s="81"/>
      <c r="N2967" s="29">
        <v>0</v>
      </c>
      <c r="O2967" s="30" t="str">
        <f>IF(G2967&lt;=$N$2,"",IF(F2967=[3]Pav.tvarkyklė!$B$13,"",IF(ISBLANK(R2967),"X","")))</f>
        <v/>
      </c>
      <c r="P2967" s="91"/>
      <c r="Q2967" s="63"/>
      <c r="R2967" s="63"/>
      <c r="S2967" s="63"/>
      <c r="T2967" s="63"/>
      <c r="U2967" s="34" t="str">
        <f>IFERROR(INDEX('[3]5.Grup_T'!$G$4:$G$22,MATCH('6.Turtas'!E2967,'[3]5.Grup_T'!$E$4:$E$22,0)),"0")</f>
        <v>0</v>
      </c>
      <c r="V2967" s="35">
        <f t="shared" si="647"/>
        <v>0</v>
      </c>
      <c r="W2967" s="35">
        <f>IF(NOT(ISBLANK(H2967)),(12-DATEDIF(H2967,'[3]1.Pradzia'!$D$13,"m")),0)</f>
        <v>0</v>
      </c>
      <c r="X2967" s="35">
        <f t="shared" si="648"/>
        <v>0</v>
      </c>
      <c r="Y2967" s="35">
        <f t="shared" si="644"/>
        <v>0</v>
      </c>
      <c r="Z2967" s="35">
        <f t="shared" si="656"/>
        <v>0</v>
      </c>
      <c r="AA2967" s="36">
        <f t="shared" si="649"/>
        <v>0</v>
      </c>
      <c r="AB2967" s="36">
        <f t="shared" si="650"/>
        <v>0</v>
      </c>
      <c r="AC2967" s="37">
        <f t="shared" si="651"/>
        <v>0</v>
      </c>
      <c r="AD2967" s="35">
        <f>IF(OR(YEAR(G2967)&lt;2019,O2967="X"),0,IF(ISBLANK(H2967),DATEDIF(G2967,'[3]1.Pradzia'!$D$13,"M"),DATEDIF(G2967,H2967,"m")))</f>
        <v>0</v>
      </c>
      <c r="AE2967" s="37">
        <f>IF(E2967='[3]5.Grup_T'!$E$20,0,IF(AD2967&lt;&gt;0,M2967/V2967*MIN(12,AD2967),0))</f>
        <v>0</v>
      </c>
      <c r="AF2967" s="37">
        <f t="shared" si="652"/>
        <v>0</v>
      </c>
      <c r="AG2967" s="37">
        <f t="shared" si="653"/>
        <v>0</v>
      </c>
      <c r="AH2967" s="37">
        <f t="shared" si="654"/>
        <v>0</v>
      </c>
      <c r="AI2967" s="35" t="str">
        <f t="shared" si="655"/>
        <v>Nusidėvėjęs</v>
      </c>
      <c r="AJ2967" s="38" t="str">
        <f>IF(AND(F2967&lt;&gt;[3]Pav.tvarkyklė!$B$12,F2967&lt;&gt;[3]Pav.tvarkyklė!$B$13),"GVTNT","X")</f>
        <v>GVTNT</v>
      </c>
      <c r="AK2967" s="39">
        <f t="shared" si="657"/>
        <v>0</v>
      </c>
      <c r="AL2967" s="41"/>
      <c r="AM2967" s="41"/>
      <c r="AN2967" s="41">
        <f t="shared" si="645"/>
        <v>1900</v>
      </c>
      <c r="AO2967" s="41"/>
      <c r="AP2967" s="41"/>
      <c r="AQ2967" s="41"/>
      <c r="AR2967" s="42"/>
      <c r="AS2967" s="42"/>
      <c r="AU2967" s="43">
        <f t="shared" si="646"/>
        <v>0</v>
      </c>
    </row>
    <row r="2968" spans="1:47" ht="15" customHeight="1" x14ac:dyDescent="0.25">
      <c r="A2968" s="11"/>
      <c r="B2968" s="19">
        <v>3137</v>
      </c>
      <c r="C2968" s="74"/>
      <c r="D2968" s="77"/>
      <c r="E2968" s="78"/>
      <c r="F2968" s="78"/>
      <c r="G2968" s="80"/>
      <c r="H2968" s="49"/>
      <c r="I2968" s="79"/>
      <c r="J2968" s="27"/>
      <c r="K2968" s="27"/>
      <c r="L2968" s="79"/>
      <c r="M2968" s="81"/>
      <c r="N2968" s="29">
        <v>0</v>
      </c>
      <c r="O2968" s="30" t="str">
        <f>IF(G2968&lt;=$N$2,"",IF(F2968=[3]Pav.tvarkyklė!$B$13,"",IF(ISBLANK(R2968),"X","")))</f>
        <v/>
      </c>
      <c r="P2968" s="91"/>
      <c r="Q2968" s="63"/>
      <c r="R2968" s="63"/>
      <c r="S2968" s="63"/>
      <c r="T2968" s="63"/>
      <c r="U2968" s="34" t="str">
        <f>IFERROR(INDEX('[3]5.Grup_T'!$G$4:$G$22,MATCH('6.Turtas'!E2968,'[3]5.Grup_T'!$E$4:$E$22,0)),"0")</f>
        <v>0</v>
      </c>
      <c r="V2968" s="35">
        <f t="shared" si="647"/>
        <v>0</v>
      </c>
      <c r="W2968" s="35">
        <f>IF(NOT(ISBLANK(H2968)),(12-DATEDIF(H2968,'[3]1.Pradzia'!$D$13,"m")),0)</f>
        <v>0</v>
      </c>
      <c r="X2968" s="35">
        <f t="shared" si="648"/>
        <v>0</v>
      </c>
      <c r="Y2968" s="35">
        <f t="shared" si="644"/>
        <v>0</v>
      </c>
      <c r="Z2968" s="35">
        <f t="shared" si="656"/>
        <v>0</v>
      </c>
      <c r="AA2968" s="36">
        <f t="shared" si="649"/>
        <v>0</v>
      </c>
      <c r="AB2968" s="36">
        <f t="shared" si="650"/>
        <v>0</v>
      </c>
      <c r="AC2968" s="37">
        <f t="shared" si="651"/>
        <v>0</v>
      </c>
      <c r="AD2968" s="35">
        <f>IF(OR(YEAR(G2968)&lt;2019,O2968="X"),0,IF(ISBLANK(H2968),DATEDIF(G2968,'[3]1.Pradzia'!$D$13,"M"),DATEDIF(G2968,H2968,"m")))</f>
        <v>0</v>
      </c>
      <c r="AE2968" s="37">
        <f>IF(E2968='[3]5.Grup_T'!$E$20,0,IF(AD2968&lt;&gt;0,M2968/V2968*MIN(12,AD2968),0))</f>
        <v>0</v>
      </c>
      <c r="AF2968" s="37">
        <f t="shared" si="652"/>
        <v>0</v>
      </c>
      <c r="AG2968" s="37">
        <f t="shared" si="653"/>
        <v>0</v>
      </c>
      <c r="AH2968" s="37">
        <f t="shared" si="654"/>
        <v>0</v>
      </c>
      <c r="AI2968" s="35" t="str">
        <f t="shared" si="655"/>
        <v>Nusidėvėjęs</v>
      </c>
      <c r="AJ2968" s="38" t="str">
        <f>IF(AND(F2968&lt;&gt;[3]Pav.tvarkyklė!$B$12,F2968&lt;&gt;[3]Pav.tvarkyklė!$B$13),"GVTNT","X")</f>
        <v>GVTNT</v>
      </c>
      <c r="AK2968" s="39">
        <f t="shared" si="657"/>
        <v>0</v>
      </c>
      <c r="AL2968" s="41"/>
      <c r="AM2968" s="41"/>
      <c r="AN2968" s="41">
        <f t="shared" si="645"/>
        <v>1900</v>
      </c>
      <c r="AO2968" s="41"/>
      <c r="AP2968" s="41"/>
      <c r="AQ2968" s="41"/>
      <c r="AR2968" s="42"/>
      <c r="AS2968" s="42"/>
      <c r="AU2968" s="43">
        <f t="shared" si="646"/>
        <v>0</v>
      </c>
    </row>
    <row r="2969" spans="1:47" ht="15" customHeight="1" x14ac:dyDescent="0.25">
      <c r="A2969" s="11"/>
      <c r="B2969" s="19">
        <v>3138</v>
      </c>
      <c r="C2969" s="74"/>
      <c r="D2969" s="77"/>
      <c r="E2969" s="78"/>
      <c r="F2969" s="78"/>
      <c r="G2969" s="80"/>
      <c r="H2969" s="49"/>
      <c r="I2969" s="79"/>
      <c r="J2969" s="27"/>
      <c r="K2969" s="27"/>
      <c r="L2969" s="79"/>
      <c r="M2969" s="81"/>
      <c r="N2969" s="29">
        <v>0</v>
      </c>
      <c r="O2969" s="30" t="str">
        <f>IF(G2969&lt;=$N$2,"",IF(F2969=[3]Pav.tvarkyklė!$B$13,"",IF(ISBLANK(R2969),"X","")))</f>
        <v/>
      </c>
      <c r="P2969" s="91"/>
      <c r="Q2969" s="63"/>
      <c r="R2969" s="63"/>
      <c r="S2969" s="63"/>
      <c r="T2969" s="63"/>
      <c r="U2969" s="34" t="str">
        <f>IFERROR(INDEX('[3]5.Grup_T'!$G$4:$G$22,MATCH('6.Turtas'!E2969,'[3]5.Grup_T'!$E$4:$E$22,0)),"0")</f>
        <v>0</v>
      </c>
      <c r="V2969" s="35">
        <f t="shared" si="647"/>
        <v>0</v>
      </c>
      <c r="W2969" s="35">
        <f>IF(NOT(ISBLANK(H2969)),(12-DATEDIF(H2969,'[3]1.Pradzia'!$D$13,"m")),0)</f>
        <v>0</v>
      </c>
      <c r="X2969" s="35">
        <f t="shared" si="648"/>
        <v>0</v>
      </c>
      <c r="Y2969" s="35">
        <f t="shared" si="644"/>
        <v>0</v>
      </c>
      <c r="Z2969" s="35">
        <f t="shared" si="656"/>
        <v>0</v>
      </c>
      <c r="AA2969" s="36">
        <f t="shared" si="649"/>
        <v>0</v>
      </c>
      <c r="AB2969" s="36">
        <f t="shared" si="650"/>
        <v>0</v>
      </c>
      <c r="AC2969" s="37">
        <f t="shared" si="651"/>
        <v>0</v>
      </c>
      <c r="AD2969" s="35">
        <f>IF(OR(YEAR(G2969)&lt;2019,O2969="X"),0,IF(ISBLANK(H2969),DATEDIF(G2969,'[3]1.Pradzia'!$D$13,"M"),DATEDIF(G2969,H2969,"m")))</f>
        <v>0</v>
      </c>
      <c r="AE2969" s="37">
        <f>IF(E2969='[3]5.Grup_T'!$E$20,0,IF(AD2969&lt;&gt;0,M2969/V2969*MIN(12,AD2969),0))</f>
        <v>0</v>
      </c>
      <c r="AF2969" s="37">
        <f t="shared" si="652"/>
        <v>0</v>
      </c>
      <c r="AG2969" s="37">
        <f t="shared" si="653"/>
        <v>0</v>
      </c>
      <c r="AH2969" s="37">
        <f t="shared" si="654"/>
        <v>0</v>
      </c>
      <c r="AI2969" s="35" t="str">
        <f t="shared" si="655"/>
        <v>Nusidėvėjęs</v>
      </c>
      <c r="AJ2969" s="38" t="str">
        <f>IF(AND(F2969&lt;&gt;[3]Pav.tvarkyklė!$B$12,F2969&lt;&gt;[3]Pav.tvarkyklė!$B$13),"GVTNT","X")</f>
        <v>GVTNT</v>
      </c>
      <c r="AK2969" s="39">
        <f t="shared" si="657"/>
        <v>0</v>
      </c>
      <c r="AL2969" s="41"/>
      <c r="AM2969" s="41"/>
      <c r="AN2969" s="41">
        <f t="shared" si="645"/>
        <v>1900</v>
      </c>
      <c r="AO2969" s="41"/>
      <c r="AP2969" s="41"/>
      <c r="AQ2969" s="41"/>
      <c r="AR2969" s="42"/>
      <c r="AS2969" s="42"/>
      <c r="AU2969" s="43">
        <f t="shared" si="646"/>
        <v>0</v>
      </c>
    </row>
    <row r="2970" spans="1:47" ht="15" customHeight="1" x14ac:dyDescent="0.25">
      <c r="A2970" s="11"/>
      <c r="B2970" s="19">
        <v>3139</v>
      </c>
      <c r="C2970" s="74"/>
      <c r="D2970" s="77"/>
      <c r="E2970" s="78"/>
      <c r="F2970" s="78"/>
      <c r="G2970" s="80"/>
      <c r="H2970" s="49"/>
      <c r="I2970" s="79"/>
      <c r="J2970" s="27"/>
      <c r="K2970" s="27"/>
      <c r="L2970" s="79"/>
      <c r="M2970" s="81"/>
      <c r="N2970" s="29">
        <v>0</v>
      </c>
      <c r="O2970" s="30" t="str">
        <f>IF(G2970&lt;=$N$2,"",IF(F2970=[3]Pav.tvarkyklė!$B$13,"",IF(ISBLANK(R2970),"X","")))</f>
        <v/>
      </c>
      <c r="P2970" s="91"/>
      <c r="Q2970" s="63"/>
      <c r="R2970" s="63"/>
      <c r="S2970" s="63"/>
      <c r="T2970" s="63"/>
      <c r="U2970" s="34" t="str">
        <f>IFERROR(INDEX('[3]5.Grup_T'!$G$4:$G$22,MATCH('6.Turtas'!E2970,'[3]5.Grup_T'!$E$4:$E$22,0)),"0")</f>
        <v>0</v>
      </c>
      <c r="V2970" s="35">
        <f t="shared" si="647"/>
        <v>0</v>
      </c>
      <c r="W2970" s="35">
        <f>IF(NOT(ISBLANK(H2970)),(12-DATEDIF(H2970,'[3]1.Pradzia'!$D$13,"m")),0)</f>
        <v>0</v>
      </c>
      <c r="X2970" s="35">
        <f t="shared" si="648"/>
        <v>0</v>
      </c>
      <c r="Y2970" s="35">
        <f t="shared" si="644"/>
        <v>0</v>
      </c>
      <c r="Z2970" s="35">
        <f t="shared" si="656"/>
        <v>0</v>
      </c>
      <c r="AA2970" s="36">
        <f t="shared" si="649"/>
        <v>0</v>
      </c>
      <c r="AB2970" s="36">
        <f t="shared" si="650"/>
        <v>0</v>
      </c>
      <c r="AC2970" s="37">
        <f t="shared" si="651"/>
        <v>0</v>
      </c>
      <c r="AD2970" s="35">
        <f>IF(OR(YEAR(G2970)&lt;2019,O2970="X"),0,IF(ISBLANK(H2970),DATEDIF(G2970,'[3]1.Pradzia'!$D$13,"M"),DATEDIF(G2970,H2970,"m")))</f>
        <v>0</v>
      </c>
      <c r="AE2970" s="37">
        <f>IF(E2970='[3]5.Grup_T'!$E$20,0,IF(AD2970&lt;&gt;0,M2970/V2970*MIN(12,AD2970),0))</f>
        <v>0</v>
      </c>
      <c r="AF2970" s="37">
        <f t="shared" si="652"/>
        <v>0</v>
      </c>
      <c r="AG2970" s="37">
        <f t="shared" si="653"/>
        <v>0</v>
      </c>
      <c r="AH2970" s="37">
        <f t="shared" si="654"/>
        <v>0</v>
      </c>
      <c r="AI2970" s="35" t="str">
        <f t="shared" si="655"/>
        <v>Nusidėvėjęs</v>
      </c>
      <c r="AJ2970" s="38" t="str">
        <f>IF(AND(F2970&lt;&gt;[3]Pav.tvarkyklė!$B$12,F2970&lt;&gt;[3]Pav.tvarkyklė!$B$13),"GVTNT","X")</f>
        <v>GVTNT</v>
      </c>
      <c r="AK2970" s="39">
        <f t="shared" si="657"/>
        <v>0</v>
      </c>
      <c r="AL2970" s="41"/>
      <c r="AM2970" s="41"/>
      <c r="AN2970" s="41">
        <f t="shared" si="645"/>
        <v>1900</v>
      </c>
      <c r="AO2970" s="41"/>
      <c r="AP2970" s="41"/>
      <c r="AQ2970" s="41"/>
      <c r="AR2970" s="42"/>
      <c r="AS2970" s="42"/>
      <c r="AU2970" s="43">
        <f t="shared" si="646"/>
        <v>0</v>
      </c>
    </row>
    <row r="2971" spans="1:47" ht="15" customHeight="1" x14ac:dyDescent="0.25">
      <c r="A2971" s="11"/>
      <c r="B2971" s="19">
        <v>3140</v>
      </c>
      <c r="C2971" s="74"/>
      <c r="D2971" s="77"/>
      <c r="E2971" s="78"/>
      <c r="F2971" s="78"/>
      <c r="G2971" s="80"/>
      <c r="H2971" s="49"/>
      <c r="I2971" s="79"/>
      <c r="J2971" s="27"/>
      <c r="K2971" s="27"/>
      <c r="L2971" s="79"/>
      <c r="M2971" s="81"/>
      <c r="N2971" s="29">
        <v>0</v>
      </c>
      <c r="O2971" s="30" t="str">
        <f>IF(G2971&lt;=$N$2,"",IF(F2971=[3]Pav.tvarkyklė!$B$13,"",IF(ISBLANK(R2971),"X","")))</f>
        <v/>
      </c>
      <c r="P2971" s="91"/>
      <c r="Q2971" s="63"/>
      <c r="R2971" s="63"/>
      <c r="S2971" s="63"/>
      <c r="T2971" s="63"/>
      <c r="U2971" s="34" t="str">
        <f>IFERROR(INDEX('[3]5.Grup_T'!$G$4:$G$22,MATCH('6.Turtas'!E2971,'[3]5.Grup_T'!$E$4:$E$22,0)),"0")</f>
        <v>0</v>
      </c>
      <c r="V2971" s="35">
        <f t="shared" si="647"/>
        <v>0</v>
      </c>
      <c r="W2971" s="35">
        <f>IF(NOT(ISBLANK(H2971)),(12-DATEDIF(H2971,'[3]1.Pradzia'!$D$13,"m")),0)</f>
        <v>0</v>
      </c>
      <c r="X2971" s="35">
        <f t="shared" si="648"/>
        <v>0</v>
      </c>
      <c r="Y2971" s="35">
        <f t="shared" si="644"/>
        <v>0</v>
      </c>
      <c r="Z2971" s="35">
        <f t="shared" si="656"/>
        <v>0</v>
      </c>
      <c r="AA2971" s="36">
        <f t="shared" si="649"/>
        <v>0</v>
      </c>
      <c r="AB2971" s="36">
        <f t="shared" si="650"/>
        <v>0</v>
      </c>
      <c r="AC2971" s="37">
        <f t="shared" si="651"/>
        <v>0</v>
      </c>
      <c r="AD2971" s="35">
        <f>IF(OR(YEAR(G2971)&lt;2019,O2971="X"),0,IF(ISBLANK(H2971),DATEDIF(G2971,'[3]1.Pradzia'!$D$13,"M"),DATEDIF(G2971,H2971,"m")))</f>
        <v>0</v>
      </c>
      <c r="AE2971" s="37">
        <f>IF(E2971='[3]5.Grup_T'!$E$20,0,IF(AD2971&lt;&gt;0,M2971/V2971*MIN(12,AD2971),0))</f>
        <v>0</v>
      </c>
      <c r="AF2971" s="37">
        <f t="shared" si="652"/>
        <v>0</v>
      </c>
      <c r="AG2971" s="37">
        <f t="shared" si="653"/>
        <v>0</v>
      </c>
      <c r="AH2971" s="37">
        <f t="shared" si="654"/>
        <v>0</v>
      </c>
      <c r="AI2971" s="35" t="str">
        <f t="shared" si="655"/>
        <v>Nusidėvėjęs</v>
      </c>
      <c r="AJ2971" s="38" t="str">
        <f>IF(AND(F2971&lt;&gt;[3]Pav.tvarkyklė!$B$12,F2971&lt;&gt;[3]Pav.tvarkyklė!$B$13),"GVTNT","X")</f>
        <v>GVTNT</v>
      </c>
      <c r="AK2971" s="39">
        <f t="shared" si="657"/>
        <v>0</v>
      </c>
      <c r="AL2971" s="41"/>
      <c r="AM2971" s="41"/>
      <c r="AN2971" s="41">
        <f t="shared" si="645"/>
        <v>1900</v>
      </c>
      <c r="AO2971" s="41"/>
      <c r="AP2971" s="41"/>
      <c r="AQ2971" s="41"/>
      <c r="AR2971" s="42"/>
      <c r="AS2971" s="42"/>
      <c r="AU2971" s="43">
        <f t="shared" si="646"/>
        <v>0</v>
      </c>
    </row>
    <row r="2972" spans="1:47" ht="15" customHeight="1" x14ac:dyDescent="0.25">
      <c r="A2972" s="11"/>
      <c r="B2972" s="19">
        <v>3141</v>
      </c>
      <c r="C2972" s="74"/>
      <c r="D2972" s="77"/>
      <c r="E2972" s="78"/>
      <c r="F2972" s="78"/>
      <c r="G2972" s="80"/>
      <c r="H2972" s="49"/>
      <c r="I2972" s="79"/>
      <c r="J2972" s="27"/>
      <c r="K2972" s="27"/>
      <c r="L2972" s="79"/>
      <c r="M2972" s="81"/>
      <c r="N2972" s="29">
        <v>0</v>
      </c>
      <c r="O2972" s="30" t="str">
        <f>IF(G2972&lt;=$N$2,"",IF(F2972=[3]Pav.tvarkyklė!$B$13,"",IF(ISBLANK(R2972),"X","")))</f>
        <v/>
      </c>
      <c r="P2972" s="91"/>
      <c r="Q2972" s="63"/>
      <c r="R2972" s="63"/>
      <c r="S2972" s="63"/>
      <c r="T2972" s="63"/>
      <c r="U2972" s="34" t="str">
        <f>IFERROR(INDEX('[3]5.Grup_T'!$G$4:$G$22,MATCH('6.Turtas'!E2972,'[3]5.Grup_T'!$E$4:$E$22,0)),"0")</f>
        <v>0</v>
      </c>
      <c r="V2972" s="35">
        <f t="shared" si="647"/>
        <v>0</v>
      </c>
      <c r="W2972" s="35">
        <f>IF(NOT(ISBLANK(H2972)),(12-DATEDIF(H2972,'[3]1.Pradzia'!$D$13,"m")),0)</f>
        <v>0</v>
      </c>
      <c r="X2972" s="35">
        <f t="shared" si="648"/>
        <v>0</v>
      </c>
      <c r="Y2972" s="35">
        <f t="shared" si="644"/>
        <v>0</v>
      </c>
      <c r="Z2972" s="35">
        <f t="shared" si="656"/>
        <v>0</v>
      </c>
      <c r="AA2972" s="36">
        <f t="shared" si="649"/>
        <v>0</v>
      </c>
      <c r="AB2972" s="36">
        <f t="shared" si="650"/>
        <v>0</v>
      </c>
      <c r="AC2972" s="37">
        <f t="shared" si="651"/>
        <v>0</v>
      </c>
      <c r="AD2972" s="35">
        <f>IF(OR(YEAR(G2972)&lt;2019,O2972="X"),0,IF(ISBLANK(H2972),DATEDIF(G2972,'[3]1.Pradzia'!$D$13,"M"),DATEDIF(G2972,H2972,"m")))</f>
        <v>0</v>
      </c>
      <c r="AE2972" s="37">
        <f>IF(E2972='[3]5.Grup_T'!$E$20,0,IF(AD2972&lt;&gt;0,M2972/V2972*MIN(12,AD2972),0))</f>
        <v>0</v>
      </c>
      <c r="AF2972" s="37">
        <f t="shared" si="652"/>
        <v>0</v>
      </c>
      <c r="AG2972" s="37">
        <f t="shared" si="653"/>
        <v>0</v>
      </c>
      <c r="AH2972" s="37">
        <f t="shared" si="654"/>
        <v>0</v>
      </c>
      <c r="AI2972" s="35" t="str">
        <f t="shared" si="655"/>
        <v>Nusidėvėjęs</v>
      </c>
      <c r="AJ2972" s="38" t="str">
        <f>IF(AND(F2972&lt;&gt;[3]Pav.tvarkyklė!$B$12,F2972&lt;&gt;[3]Pav.tvarkyklė!$B$13),"GVTNT","X")</f>
        <v>GVTNT</v>
      </c>
      <c r="AK2972" s="39">
        <f t="shared" si="657"/>
        <v>0</v>
      </c>
      <c r="AL2972" s="41"/>
      <c r="AM2972" s="41"/>
      <c r="AN2972" s="41">
        <f t="shared" si="645"/>
        <v>1900</v>
      </c>
      <c r="AO2972" s="41"/>
      <c r="AP2972" s="41"/>
      <c r="AQ2972" s="41"/>
      <c r="AR2972" s="42"/>
      <c r="AS2972" s="42"/>
      <c r="AU2972" s="43">
        <f t="shared" si="646"/>
        <v>0</v>
      </c>
    </row>
    <row r="2973" spans="1:47" ht="15" customHeight="1" x14ac:dyDescent="0.25">
      <c r="A2973" s="11"/>
      <c r="B2973" s="19">
        <v>3142</v>
      </c>
      <c r="C2973" s="74"/>
      <c r="D2973" s="77"/>
      <c r="E2973" s="78"/>
      <c r="F2973" s="78"/>
      <c r="G2973" s="80"/>
      <c r="H2973" s="49"/>
      <c r="I2973" s="79"/>
      <c r="J2973" s="27"/>
      <c r="K2973" s="27"/>
      <c r="L2973" s="79"/>
      <c r="M2973" s="81"/>
      <c r="N2973" s="29">
        <v>0</v>
      </c>
      <c r="O2973" s="30" t="str">
        <f>IF(G2973&lt;=$N$2,"",IF(F2973=[3]Pav.tvarkyklė!$B$13,"",IF(ISBLANK(R2973),"X","")))</f>
        <v/>
      </c>
      <c r="P2973" s="91"/>
      <c r="Q2973" s="63"/>
      <c r="R2973" s="63"/>
      <c r="S2973" s="63"/>
      <c r="T2973" s="63"/>
      <c r="U2973" s="34" t="str">
        <f>IFERROR(INDEX('[3]5.Grup_T'!$G$4:$G$22,MATCH('6.Turtas'!E2973,'[3]5.Grup_T'!$E$4:$E$22,0)),"0")</f>
        <v>0</v>
      </c>
      <c r="V2973" s="35">
        <f t="shared" si="647"/>
        <v>0</v>
      </c>
      <c r="W2973" s="35">
        <f>IF(NOT(ISBLANK(H2973)),(12-DATEDIF(H2973,'[3]1.Pradzia'!$D$13,"m")),0)</f>
        <v>0</v>
      </c>
      <c r="X2973" s="35">
        <f t="shared" si="648"/>
        <v>0</v>
      </c>
      <c r="Y2973" s="35">
        <f t="shared" si="644"/>
        <v>0</v>
      </c>
      <c r="Z2973" s="35">
        <f t="shared" si="656"/>
        <v>0</v>
      </c>
      <c r="AA2973" s="36">
        <f t="shared" si="649"/>
        <v>0</v>
      </c>
      <c r="AB2973" s="36">
        <f t="shared" si="650"/>
        <v>0</v>
      </c>
      <c r="AC2973" s="37">
        <f t="shared" si="651"/>
        <v>0</v>
      </c>
      <c r="AD2973" s="35">
        <f>IF(OR(YEAR(G2973)&lt;2019,O2973="X"),0,IF(ISBLANK(H2973),DATEDIF(G2973,'[3]1.Pradzia'!$D$13,"M"),DATEDIF(G2973,H2973,"m")))</f>
        <v>0</v>
      </c>
      <c r="AE2973" s="37">
        <f>IF(E2973='[3]5.Grup_T'!$E$20,0,IF(AD2973&lt;&gt;0,M2973/V2973*MIN(12,AD2973),0))</f>
        <v>0</v>
      </c>
      <c r="AF2973" s="37">
        <f t="shared" si="652"/>
        <v>0</v>
      </c>
      <c r="AG2973" s="37">
        <f t="shared" si="653"/>
        <v>0</v>
      </c>
      <c r="AH2973" s="37">
        <f t="shared" si="654"/>
        <v>0</v>
      </c>
      <c r="AI2973" s="35" t="str">
        <f t="shared" si="655"/>
        <v>Nusidėvėjęs</v>
      </c>
      <c r="AJ2973" s="38" t="str">
        <f>IF(AND(F2973&lt;&gt;[3]Pav.tvarkyklė!$B$12,F2973&lt;&gt;[3]Pav.tvarkyklė!$B$13),"GVTNT","X")</f>
        <v>GVTNT</v>
      </c>
      <c r="AK2973" s="39">
        <f t="shared" si="657"/>
        <v>0</v>
      </c>
      <c r="AL2973" s="41"/>
      <c r="AM2973" s="41"/>
      <c r="AN2973" s="41">
        <f t="shared" si="645"/>
        <v>1900</v>
      </c>
      <c r="AO2973" s="41"/>
      <c r="AP2973" s="41"/>
      <c r="AQ2973" s="41"/>
      <c r="AR2973" s="42"/>
      <c r="AS2973" s="42"/>
      <c r="AU2973" s="43">
        <f t="shared" si="646"/>
        <v>0</v>
      </c>
    </row>
    <row r="2974" spans="1:47" ht="15" customHeight="1" x14ac:dyDescent="0.25">
      <c r="A2974" s="11"/>
      <c r="B2974" s="19">
        <v>3143</v>
      </c>
      <c r="C2974" s="74"/>
      <c r="D2974" s="77"/>
      <c r="E2974" s="75"/>
      <c r="F2974" s="78"/>
      <c r="G2974" s="80"/>
      <c r="H2974" s="49"/>
      <c r="I2974" s="79"/>
      <c r="J2974" s="27"/>
      <c r="K2974" s="27"/>
      <c r="L2974" s="79"/>
      <c r="M2974" s="81"/>
      <c r="N2974" s="29">
        <v>0</v>
      </c>
      <c r="O2974" s="30" t="str">
        <f>IF(G2974&lt;=$N$2,"",IF(F2974=[3]Pav.tvarkyklė!$B$13,"",IF(ISBLANK(R2974),"X","")))</f>
        <v/>
      </c>
      <c r="P2974" s="91"/>
      <c r="Q2974" s="63"/>
      <c r="R2974" s="63"/>
      <c r="S2974" s="63"/>
      <c r="T2974" s="63"/>
      <c r="U2974" s="34" t="str">
        <f>IFERROR(INDEX('[3]5.Grup_T'!$G$4:$G$22,MATCH('6.Turtas'!E2974,'[3]5.Grup_T'!$E$4:$E$22,0)),"0")</f>
        <v>0</v>
      </c>
      <c r="V2974" s="35">
        <f t="shared" si="647"/>
        <v>0</v>
      </c>
      <c r="W2974" s="35">
        <f>IF(NOT(ISBLANK(H2974)),(12-DATEDIF(H2974,'[3]1.Pradzia'!$D$13,"m")),0)</f>
        <v>0</v>
      </c>
      <c r="X2974" s="35">
        <f t="shared" si="648"/>
        <v>0</v>
      </c>
      <c r="Y2974" s="35">
        <f t="shared" si="644"/>
        <v>0</v>
      </c>
      <c r="Z2974" s="35">
        <f t="shared" si="656"/>
        <v>0</v>
      </c>
      <c r="AA2974" s="36">
        <f t="shared" si="649"/>
        <v>0</v>
      </c>
      <c r="AB2974" s="36">
        <f t="shared" si="650"/>
        <v>0</v>
      </c>
      <c r="AC2974" s="37">
        <f t="shared" si="651"/>
        <v>0</v>
      </c>
      <c r="AD2974" s="35">
        <f>IF(OR(YEAR(G2974)&lt;2019,O2974="X"),0,IF(ISBLANK(H2974),DATEDIF(G2974,'[3]1.Pradzia'!$D$13,"M"),DATEDIF(G2974,H2974,"m")))</f>
        <v>0</v>
      </c>
      <c r="AE2974" s="37">
        <f>IF(E2974='[3]5.Grup_T'!$E$20,0,IF(AD2974&lt;&gt;0,M2974/V2974*MIN(12,AD2974),0))</f>
        <v>0</v>
      </c>
      <c r="AF2974" s="37">
        <f t="shared" si="652"/>
        <v>0</v>
      </c>
      <c r="AG2974" s="37">
        <f t="shared" si="653"/>
        <v>0</v>
      </c>
      <c r="AH2974" s="37">
        <f t="shared" si="654"/>
        <v>0</v>
      </c>
      <c r="AI2974" s="35" t="str">
        <f t="shared" si="655"/>
        <v>Nusidėvėjęs</v>
      </c>
      <c r="AJ2974" s="38" t="str">
        <f>IF(AND(F2974&lt;&gt;[3]Pav.tvarkyklė!$B$12,F2974&lt;&gt;[3]Pav.tvarkyklė!$B$13),"GVTNT","X")</f>
        <v>GVTNT</v>
      </c>
      <c r="AK2974" s="39">
        <f t="shared" si="657"/>
        <v>0</v>
      </c>
      <c r="AL2974" s="41"/>
      <c r="AM2974" s="41"/>
      <c r="AN2974" s="41">
        <f t="shared" si="645"/>
        <v>1900</v>
      </c>
      <c r="AO2974" s="41"/>
      <c r="AP2974" s="41"/>
      <c r="AQ2974" s="41"/>
      <c r="AR2974" s="42"/>
      <c r="AS2974" s="42"/>
      <c r="AU2974" s="43">
        <f t="shared" si="646"/>
        <v>0</v>
      </c>
    </row>
    <row r="2975" spans="1:47" ht="15" customHeight="1" x14ac:dyDescent="0.25">
      <c r="A2975" s="11"/>
      <c r="B2975" s="19">
        <v>3144</v>
      </c>
      <c r="C2975" s="74"/>
      <c r="D2975" s="77"/>
      <c r="E2975" s="75"/>
      <c r="F2975" s="78"/>
      <c r="G2975" s="80"/>
      <c r="H2975" s="49"/>
      <c r="I2975" s="79"/>
      <c r="J2975" s="27"/>
      <c r="K2975" s="27"/>
      <c r="L2975" s="79"/>
      <c r="M2975" s="81"/>
      <c r="N2975" s="29">
        <v>0</v>
      </c>
      <c r="O2975" s="30" t="str">
        <f>IF(G2975&lt;=$N$2,"",IF(F2975=[3]Pav.tvarkyklė!$B$13,"",IF(ISBLANK(R2975),"X","")))</f>
        <v/>
      </c>
      <c r="P2975" s="91"/>
      <c r="Q2975" s="63"/>
      <c r="R2975" s="63"/>
      <c r="S2975" s="63"/>
      <c r="T2975" s="63"/>
      <c r="U2975" s="34" t="str">
        <f>IFERROR(INDEX('[3]5.Grup_T'!$G$4:$G$22,MATCH('6.Turtas'!E2975,'[3]5.Grup_T'!$E$4:$E$22,0)),"0")</f>
        <v>0</v>
      </c>
      <c r="V2975" s="35">
        <f t="shared" si="647"/>
        <v>0</v>
      </c>
      <c r="W2975" s="35">
        <f>IF(NOT(ISBLANK(H2975)),(12-DATEDIF(H2975,'[3]1.Pradzia'!$D$13,"m")),0)</f>
        <v>0</v>
      </c>
      <c r="X2975" s="35">
        <f t="shared" si="648"/>
        <v>0</v>
      </c>
      <c r="Y2975" s="35">
        <f t="shared" si="644"/>
        <v>0</v>
      </c>
      <c r="Z2975" s="35">
        <f t="shared" si="656"/>
        <v>0</v>
      </c>
      <c r="AA2975" s="36">
        <f t="shared" si="649"/>
        <v>0</v>
      </c>
      <c r="AB2975" s="36">
        <f t="shared" si="650"/>
        <v>0</v>
      </c>
      <c r="AC2975" s="37">
        <f t="shared" si="651"/>
        <v>0</v>
      </c>
      <c r="AD2975" s="35">
        <f>IF(OR(YEAR(G2975)&lt;2019,O2975="X"),0,IF(ISBLANK(H2975),DATEDIF(G2975,'[3]1.Pradzia'!$D$13,"M"),DATEDIF(G2975,H2975,"m")))</f>
        <v>0</v>
      </c>
      <c r="AE2975" s="37">
        <f>IF(E2975='[3]5.Grup_T'!$E$20,0,IF(AD2975&lt;&gt;0,M2975/V2975*MIN(12,AD2975),0))</f>
        <v>0</v>
      </c>
      <c r="AF2975" s="37">
        <f t="shared" si="652"/>
        <v>0</v>
      </c>
      <c r="AG2975" s="37">
        <f t="shared" si="653"/>
        <v>0</v>
      </c>
      <c r="AH2975" s="37">
        <f t="shared" si="654"/>
        <v>0</v>
      </c>
      <c r="AI2975" s="35" t="str">
        <f t="shared" si="655"/>
        <v>Nusidėvėjęs</v>
      </c>
      <c r="AJ2975" s="38" t="str">
        <f>IF(AND(F2975&lt;&gt;[3]Pav.tvarkyklė!$B$12,F2975&lt;&gt;[3]Pav.tvarkyklė!$B$13),"GVTNT","X")</f>
        <v>GVTNT</v>
      </c>
      <c r="AK2975" s="39">
        <f t="shared" si="657"/>
        <v>0</v>
      </c>
      <c r="AL2975" s="41"/>
      <c r="AM2975" s="41"/>
      <c r="AN2975" s="41">
        <f t="shared" si="645"/>
        <v>1900</v>
      </c>
      <c r="AO2975" s="41"/>
      <c r="AP2975" s="41"/>
      <c r="AQ2975" s="41"/>
      <c r="AR2975" s="42"/>
      <c r="AS2975" s="42"/>
      <c r="AU2975" s="43">
        <f t="shared" si="646"/>
        <v>0</v>
      </c>
    </row>
    <row r="2976" spans="1:47" ht="15" customHeight="1" x14ac:dyDescent="0.25">
      <c r="A2976" s="11"/>
      <c r="B2976" s="19">
        <v>3145</v>
      </c>
      <c r="C2976" s="74"/>
      <c r="D2976" s="77"/>
      <c r="E2976" s="75"/>
      <c r="F2976" s="78"/>
      <c r="G2976" s="80"/>
      <c r="H2976" s="49"/>
      <c r="I2976" s="79"/>
      <c r="J2976" s="27"/>
      <c r="K2976" s="27"/>
      <c r="L2976" s="79"/>
      <c r="M2976" s="81"/>
      <c r="N2976" s="29">
        <v>0</v>
      </c>
      <c r="O2976" s="30" t="str">
        <f>IF(G2976&lt;=$N$2,"",IF(F2976=[3]Pav.tvarkyklė!$B$13,"",IF(ISBLANK(R2976),"X","")))</f>
        <v/>
      </c>
      <c r="P2976" s="91"/>
      <c r="Q2976" s="63"/>
      <c r="R2976" s="63"/>
      <c r="S2976" s="63"/>
      <c r="T2976" s="63"/>
      <c r="U2976" s="34" t="str">
        <f>IFERROR(INDEX('[3]5.Grup_T'!$G$4:$G$22,MATCH('6.Turtas'!E2976,'[3]5.Grup_T'!$E$4:$E$22,0)),"0")</f>
        <v>0</v>
      </c>
      <c r="V2976" s="35">
        <f t="shared" si="647"/>
        <v>0</v>
      </c>
      <c r="W2976" s="35">
        <f>IF(NOT(ISBLANK(H2976)),(12-DATEDIF(H2976,'[3]1.Pradzia'!$D$13,"m")),0)</f>
        <v>0</v>
      </c>
      <c r="X2976" s="35">
        <f t="shared" si="648"/>
        <v>0</v>
      </c>
      <c r="Y2976" s="35">
        <f t="shared" si="644"/>
        <v>0</v>
      </c>
      <c r="Z2976" s="35">
        <f t="shared" si="656"/>
        <v>0</v>
      </c>
      <c r="AA2976" s="36">
        <f t="shared" si="649"/>
        <v>0</v>
      </c>
      <c r="AB2976" s="36">
        <f t="shared" si="650"/>
        <v>0</v>
      </c>
      <c r="AC2976" s="37">
        <f t="shared" si="651"/>
        <v>0</v>
      </c>
      <c r="AD2976" s="35">
        <f>IF(OR(YEAR(G2976)&lt;2019,O2976="X"),0,IF(ISBLANK(H2976),DATEDIF(G2976,'[3]1.Pradzia'!$D$13,"M"),DATEDIF(G2976,H2976,"m")))</f>
        <v>0</v>
      </c>
      <c r="AE2976" s="37">
        <f>IF(E2976='[3]5.Grup_T'!$E$20,0,IF(AD2976&lt;&gt;0,M2976/V2976*MIN(12,AD2976),0))</f>
        <v>0</v>
      </c>
      <c r="AF2976" s="37">
        <f t="shared" si="652"/>
        <v>0</v>
      </c>
      <c r="AG2976" s="37">
        <f t="shared" si="653"/>
        <v>0</v>
      </c>
      <c r="AH2976" s="37">
        <f t="shared" si="654"/>
        <v>0</v>
      </c>
      <c r="AI2976" s="35" t="str">
        <f t="shared" si="655"/>
        <v>Nusidėvėjęs</v>
      </c>
      <c r="AJ2976" s="38" t="str">
        <f>IF(AND(F2976&lt;&gt;[3]Pav.tvarkyklė!$B$12,F2976&lt;&gt;[3]Pav.tvarkyklė!$B$13),"GVTNT","X")</f>
        <v>GVTNT</v>
      </c>
      <c r="AK2976" s="39">
        <f t="shared" si="657"/>
        <v>0</v>
      </c>
      <c r="AL2976" s="41"/>
      <c r="AM2976" s="41"/>
      <c r="AN2976" s="41">
        <f t="shared" si="645"/>
        <v>1900</v>
      </c>
      <c r="AO2976" s="41"/>
      <c r="AP2976" s="41"/>
      <c r="AQ2976" s="41"/>
      <c r="AR2976" s="42"/>
      <c r="AS2976" s="42"/>
      <c r="AU2976" s="43">
        <f t="shared" si="646"/>
        <v>0</v>
      </c>
    </row>
    <row r="2977" spans="1:47" ht="15" customHeight="1" x14ac:dyDescent="0.25">
      <c r="A2977" s="11"/>
      <c r="B2977" s="19">
        <v>3146</v>
      </c>
      <c r="C2977" s="74"/>
      <c r="D2977" s="77"/>
      <c r="E2977" s="75"/>
      <c r="F2977" s="78"/>
      <c r="G2977" s="80"/>
      <c r="H2977" s="49"/>
      <c r="I2977" s="79"/>
      <c r="J2977" s="27"/>
      <c r="K2977" s="27"/>
      <c r="L2977" s="79"/>
      <c r="M2977" s="81"/>
      <c r="N2977" s="29">
        <v>0</v>
      </c>
      <c r="O2977" s="30" t="str">
        <f>IF(G2977&lt;=$N$2,"",IF(F2977=[3]Pav.tvarkyklė!$B$13,"",IF(ISBLANK(R2977),"X","")))</f>
        <v/>
      </c>
      <c r="P2977" s="91"/>
      <c r="Q2977" s="63"/>
      <c r="R2977" s="63"/>
      <c r="S2977" s="63"/>
      <c r="T2977" s="63"/>
      <c r="U2977" s="34" t="str">
        <f>IFERROR(INDEX('[3]5.Grup_T'!$G$4:$G$22,MATCH('6.Turtas'!E2977,'[3]5.Grup_T'!$E$4:$E$22,0)),"0")</f>
        <v>0</v>
      </c>
      <c r="V2977" s="35">
        <f t="shared" si="647"/>
        <v>0</v>
      </c>
      <c r="W2977" s="35">
        <f>IF(NOT(ISBLANK(H2977)),(12-DATEDIF(H2977,'[3]1.Pradzia'!$D$13,"m")),0)</f>
        <v>0</v>
      </c>
      <c r="X2977" s="35">
        <f t="shared" si="648"/>
        <v>0</v>
      </c>
      <c r="Y2977" s="35">
        <f t="shared" si="644"/>
        <v>0</v>
      </c>
      <c r="Z2977" s="35">
        <f t="shared" si="656"/>
        <v>0</v>
      </c>
      <c r="AA2977" s="36">
        <f t="shared" si="649"/>
        <v>0</v>
      </c>
      <c r="AB2977" s="36">
        <f t="shared" si="650"/>
        <v>0</v>
      </c>
      <c r="AC2977" s="37">
        <f t="shared" si="651"/>
        <v>0</v>
      </c>
      <c r="AD2977" s="35">
        <f>IF(OR(YEAR(G2977)&lt;2019,O2977="X"),0,IF(ISBLANK(H2977),DATEDIF(G2977,'[3]1.Pradzia'!$D$13,"M"),DATEDIF(G2977,H2977,"m")))</f>
        <v>0</v>
      </c>
      <c r="AE2977" s="37">
        <f>IF(E2977='[3]5.Grup_T'!$E$20,0,IF(AD2977&lt;&gt;0,M2977/V2977*MIN(12,AD2977),0))</f>
        <v>0</v>
      </c>
      <c r="AF2977" s="37">
        <f t="shared" si="652"/>
        <v>0</v>
      </c>
      <c r="AG2977" s="37">
        <f t="shared" si="653"/>
        <v>0</v>
      </c>
      <c r="AH2977" s="37">
        <f t="shared" si="654"/>
        <v>0</v>
      </c>
      <c r="AI2977" s="35" t="str">
        <f t="shared" si="655"/>
        <v>Nusidėvėjęs</v>
      </c>
      <c r="AJ2977" s="38" t="str">
        <f>IF(AND(F2977&lt;&gt;[3]Pav.tvarkyklė!$B$12,F2977&lt;&gt;[3]Pav.tvarkyklė!$B$13),"GVTNT","X")</f>
        <v>GVTNT</v>
      </c>
      <c r="AK2977" s="39">
        <f t="shared" si="657"/>
        <v>0</v>
      </c>
      <c r="AL2977" s="41"/>
      <c r="AM2977" s="41"/>
      <c r="AN2977" s="41">
        <f t="shared" si="645"/>
        <v>1900</v>
      </c>
      <c r="AO2977" s="41"/>
      <c r="AP2977" s="41"/>
      <c r="AQ2977" s="41"/>
      <c r="AR2977" s="42"/>
      <c r="AS2977" s="42"/>
      <c r="AU2977" s="43">
        <f t="shared" si="646"/>
        <v>0</v>
      </c>
    </row>
    <row r="2978" spans="1:47" ht="15" customHeight="1" x14ac:dyDescent="0.25">
      <c r="A2978" s="11"/>
      <c r="B2978" s="19">
        <v>3147</v>
      </c>
      <c r="C2978" s="74"/>
      <c r="D2978" s="77"/>
      <c r="E2978" s="75"/>
      <c r="F2978" s="78"/>
      <c r="G2978" s="80"/>
      <c r="H2978" s="49"/>
      <c r="I2978" s="79"/>
      <c r="J2978" s="27"/>
      <c r="K2978" s="27"/>
      <c r="L2978" s="79"/>
      <c r="M2978" s="81"/>
      <c r="N2978" s="29">
        <v>0</v>
      </c>
      <c r="O2978" s="30" t="str">
        <f>IF(G2978&lt;=$N$2,"",IF(F2978=[3]Pav.tvarkyklė!$B$13,"",IF(ISBLANK(R2978),"X","")))</f>
        <v/>
      </c>
      <c r="P2978" s="91"/>
      <c r="Q2978" s="63"/>
      <c r="R2978" s="63"/>
      <c r="S2978" s="63"/>
      <c r="T2978" s="63"/>
      <c r="U2978" s="34" t="str">
        <f>IFERROR(INDEX('[3]5.Grup_T'!$G$4:$G$22,MATCH('6.Turtas'!E2978,'[3]5.Grup_T'!$E$4:$E$22,0)),"0")</f>
        <v>0</v>
      </c>
      <c r="V2978" s="35">
        <f t="shared" si="647"/>
        <v>0</v>
      </c>
      <c r="W2978" s="35">
        <f>IF(NOT(ISBLANK(H2978)),(12-DATEDIF(H2978,'[3]1.Pradzia'!$D$13,"m")),0)</f>
        <v>0</v>
      </c>
      <c r="X2978" s="35">
        <f t="shared" si="648"/>
        <v>0</v>
      </c>
      <c r="Y2978" s="35">
        <f t="shared" si="644"/>
        <v>0</v>
      </c>
      <c r="Z2978" s="35">
        <f t="shared" si="656"/>
        <v>0</v>
      </c>
      <c r="AA2978" s="36">
        <f t="shared" si="649"/>
        <v>0</v>
      </c>
      <c r="AB2978" s="36">
        <f t="shared" si="650"/>
        <v>0</v>
      </c>
      <c r="AC2978" s="37">
        <f t="shared" si="651"/>
        <v>0</v>
      </c>
      <c r="AD2978" s="35">
        <f>IF(OR(YEAR(G2978)&lt;2019,O2978="X"),0,IF(ISBLANK(H2978),DATEDIF(G2978,'[3]1.Pradzia'!$D$13,"M"),DATEDIF(G2978,H2978,"m")))</f>
        <v>0</v>
      </c>
      <c r="AE2978" s="37">
        <f>IF(E2978='[3]5.Grup_T'!$E$20,0,IF(AD2978&lt;&gt;0,M2978/V2978*MIN(12,AD2978),0))</f>
        <v>0</v>
      </c>
      <c r="AF2978" s="37">
        <f t="shared" si="652"/>
        <v>0</v>
      </c>
      <c r="AG2978" s="37">
        <f t="shared" si="653"/>
        <v>0</v>
      </c>
      <c r="AH2978" s="37">
        <f t="shared" si="654"/>
        <v>0</v>
      </c>
      <c r="AI2978" s="35" t="str">
        <f t="shared" si="655"/>
        <v>Nusidėvėjęs</v>
      </c>
      <c r="AJ2978" s="38" t="str">
        <f>IF(AND(F2978&lt;&gt;[3]Pav.tvarkyklė!$B$12,F2978&lt;&gt;[3]Pav.tvarkyklė!$B$13),"GVTNT","X")</f>
        <v>GVTNT</v>
      </c>
      <c r="AK2978" s="39">
        <f t="shared" si="657"/>
        <v>0</v>
      </c>
      <c r="AL2978" s="41"/>
      <c r="AM2978" s="41"/>
      <c r="AN2978" s="41">
        <f t="shared" si="645"/>
        <v>1900</v>
      </c>
      <c r="AO2978" s="41"/>
      <c r="AP2978" s="41"/>
      <c r="AQ2978" s="41"/>
      <c r="AR2978" s="42"/>
      <c r="AS2978" s="42"/>
      <c r="AU2978" s="43">
        <f t="shared" si="646"/>
        <v>0</v>
      </c>
    </row>
    <row r="2979" spans="1:47" ht="15" customHeight="1" x14ac:dyDescent="0.25">
      <c r="A2979" s="11"/>
      <c r="B2979" s="19">
        <v>3148</v>
      </c>
      <c r="C2979" s="74"/>
      <c r="D2979" s="77"/>
      <c r="E2979" s="75"/>
      <c r="F2979" s="78"/>
      <c r="G2979" s="80"/>
      <c r="H2979" s="49"/>
      <c r="I2979" s="79"/>
      <c r="J2979" s="27"/>
      <c r="K2979" s="27"/>
      <c r="L2979" s="79"/>
      <c r="M2979" s="81"/>
      <c r="N2979" s="29">
        <v>0</v>
      </c>
      <c r="O2979" s="30" t="str">
        <f>IF(G2979&lt;=$N$2,"",IF(F2979=[3]Pav.tvarkyklė!$B$13,"",IF(ISBLANK(R2979),"X","")))</f>
        <v/>
      </c>
      <c r="P2979" s="91"/>
      <c r="Q2979" s="63"/>
      <c r="R2979" s="63"/>
      <c r="S2979" s="63"/>
      <c r="T2979" s="63"/>
      <c r="U2979" s="34" t="str">
        <f>IFERROR(INDEX('[3]5.Grup_T'!$G$4:$G$22,MATCH('6.Turtas'!E2979,'[3]5.Grup_T'!$E$4:$E$22,0)),"0")</f>
        <v>0</v>
      </c>
      <c r="V2979" s="35">
        <f t="shared" si="647"/>
        <v>0</v>
      </c>
      <c r="W2979" s="35">
        <f>IF(NOT(ISBLANK(H2979)),(12-DATEDIF(H2979,'[3]1.Pradzia'!$D$13,"m")),0)</f>
        <v>0</v>
      </c>
      <c r="X2979" s="35">
        <f t="shared" si="648"/>
        <v>0</v>
      </c>
      <c r="Y2979" s="35">
        <f t="shared" si="644"/>
        <v>0</v>
      </c>
      <c r="Z2979" s="35">
        <f t="shared" si="656"/>
        <v>0</v>
      </c>
      <c r="AA2979" s="36">
        <f t="shared" si="649"/>
        <v>0</v>
      </c>
      <c r="AB2979" s="36">
        <f t="shared" si="650"/>
        <v>0</v>
      </c>
      <c r="AC2979" s="37">
        <f t="shared" si="651"/>
        <v>0</v>
      </c>
      <c r="AD2979" s="35">
        <f>IF(OR(YEAR(G2979)&lt;2019,O2979="X"),0,IF(ISBLANK(H2979),DATEDIF(G2979,'[3]1.Pradzia'!$D$13,"M"),DATEDIF(G2979,H2979,"m")))</f>
        <v>0</v>
      </c>
      <c r="AE2979" s="37">
        <f>IF(E2979='[3]5.Grup_T'!$E$20,0,IF(AD2979&lt;&gt;0,M2979/V2979*MIN(12,AD2979),0))</f>
        <v>0</v>
      </c>
      <c r="AF2979" s="37">
        <f t="shared" si="652"/>
        <v>0</v>
      </c>
      <c r="AG2979" s="37">
        <f t="shared" si="653"/>
        <v>0</v>
      </c>
      <c r="AH2979" s="37">
        <f t="shared" si="654"/>
        <v>0</v>
      </c>
      <c r="AI2979" s="35" t="str">
        <f t="shared" si="655"/>
        <v>Nusidėvėjęs</v>
      </c>
      <c r="AJ2979" s="38" t="str">
        <f>IF(AND(F2979&lt;&gt;[3]Pav.tvarkyklė!$B$12,F2979&lt;&gt;[3]Pav.tvarkyklė!$B$13),"GVTNT","X")</f>
        <v>GVTNT</v>
      </c>
      <c r="AK2979" s="39">
        <f t="shared" si="657"/>
        <v>0</v>
      </c>
      <c r="AL2979" s="41"/>
      <c r="AM2979" s="41"/>
      <c r="AN2979" s="41">
        <f t="shared" si="645"/>
        <v>1900</v>
      </c>
      <c r="AO2979" s="41"/>
      <c r="AP2979" s="41"/>
      <c r="AQ2979" s="41"/>
      <c r="AR2979" s="42"/>
      <c r="AS2979" s="42"/>
      <c r="AU2979" s="43">
        <f t="shared" si="646"/>
        <v>0</v>
      </c>
    </row>
    <row r="2980" spans="1:47" ht="15" customHeight="1" x14ac:dyDescent="0.25">
      <c r="A2980" s="11"/>
      <c r="B2980" s="19">
        <v>3149</v>
      </c>
      <c r="C2980" s="74"/>
      <c r="D2980" s="77"/>
      <c r="E2980" s="78"/>
      <c r="F2980" s="78"/>
      <c r="G2980" s="80"/>
      <c r="H2980" s="49"/>
      <c r="I2980" s="79"/>
      <c r="J2980" s="27"/>
      <c r="K2980" s="27"/>
      <c r="L2980" s="79"/>
      <c r="M2980" s="81"/>
      <c r="N2980" s="29">
        <v>0</v>
      </c>
      <c r="O2980" s="30" t="str">
        <f>IF(G2980&lt;=$N$2,"",IF(F2980=[3]Pav.tvarkyklė!$B$13,"",IF(ISBLANK(R2980),"X","")))</f>
        <v/>
      </c>
      <c r="P2980" s="91"/>
      <c r="Q2980" s="63"/>
      <c r="R2980" s="63"/>
      <c r="S2980" s="63"/>
      <c r="T2980" s="63"/>
      <c r="U2980" s="34" t="str">
        <f>IFERROR(INDEX('[3]5.Grup_T'!$G$4:$G$22,MATCH('6.Turtas'!E2980,'[3]5.Grup_T'!$E$4:$E$22,0)),"0")</f>
        <v>0</v>
      </c>
      <c r="V2980" s="35">
        <f t="shared" si="647"/>
        <v>0</v>
      </c>
      <c r="W2980" s="35">
        <f>IF(NOT(ISBLANK(H2980)),(12-DATEDIF(H2980,'[3]1.Pradzia'!$D$13,"m")),0)</f>
        <v>0</v>
      </c>
      <c r="X2980" s="35">
        <f t="shared" si="648"/>
        <v>0</v>
      </c>
      <c r="Y2980" s="35">
        <f t="shared" si="644"/>
        <v>0</v>
      </c>
      <c r="Z2980" s="35">
        <f t="shared" si="656"/>
        <v>0</v>
      </c>
      <c r="AA2980" s="36">
        <f t="shared" si="649"/>
        <v>0</v>
      </c>
      <c r="AB2980" s="36">
        <f t="shared" si="650"/>
        <v>0</v>
      </c>
      <c r="AC2980" s="37">
        <f t="shared" si="651"/>
        <v>0</v>
      </c>
      <c r="AD2980" s="35">
        <f>IF(OR(YEAR(G2980)&lt;2019,O2980="X"),0,IF(ISBLANK(H2980),DATEDIF(G2980,'[3]1.Pradzia'!$D$13,"M"),DATEDIF(G2980,H2980,"m")))</f>
        <v>0</v>
      </c>
      <c r="AE2980" s="37">
        <f>IF(E2980='[3]5.Grup_T'!$E$20,0,IF(AD2980&lt;&gt;0,M2980/V2980*MIN(12,AD2980),0))</f>
        <v>0</v>
      </c>
      <c r="AF2980" s="37">
        <f t="shared" si="652"/>
        <v>0</v>
      </c>
      <c r="AG2980" s="37">
        <f t="shared" si="653"/>
        <v>0</v>
      </c>
      <c r="AH2980" s="37">
        <f t="shared" si="654"/>
        <v>0</v>
      </c>
      <c r="AI2980" s="35" t="str">
        <f t="shared" si="655"/>
        <v>Nusidėvėjęs</v>
      </c>
      <c r="AJ2980" s="38" t="str">
        <f>IF(AND(F2980&lt;&gt;[3]Pav.tvarkyklė!$B$12,F2980&lt;&gt;[3]Pav.tvarkyklė!$B$13),"GVTNT","X")</f>
        <v>GVTNT</v>
      </c>
      <c r="AK2980" s="39">
        <f t="shared" si="657"/>
        <v>0</v>
      </c>
      <c r="AL2980" s="41"/>
      <c r="AM2980" s="41"/>
      <c r="AN2980" s="41">
        <f t="shared" si="645"/>
        <v>1900</v>
      </c>
      <c r="AO2980" s="41"/>
      <c r="AP2980" s="41"/>
      <c r="AQ2980" s="41"/>
      <c r="AR2980" s="42"/>
      <c r="AS2980" s="42"/>
      <c r="AU2980" s="43">
        <f t="shared" si="646"/>
        <v>0</v>
      </c>
    </row>
    <row r="2981" spans="1:47" ht="15" customHeight="1" x14ac:dyDescent="0.25">
      <c r="A2981" s="11"/>
      <c r="B2981" s="19">
        <v>3150</v>
      </c>
      <c r="C2981" s="74"/>
      <c r="D2981" s="77"/>
      <c r="E2981" s="78"/>
      <c r="F2981" s="78"/>
      <c r="G2981" s="80"/>
      <c r="H2981" s="49"/>
      <c r="I2981" s="79"/>
      <c r="J2981" s="27"/>
      <c r="K2981" s="27"/>
      <c r="L2981" s="79"/>
      <c r="M2981" s="81"/>
      <c r="N2981" s="29">
        <v>0</v>
      </c>
      <c r="O2981" s="30" t="str">
        <f>IF(G2981&lt;=$N$2,"",IF(F2981=[3]Pav.tvarkyklė!$B$13,"",IF(ISBLANK(R2981),"X","")))</f>
        <v/>
      </c>
      <c r="P2981" s="91"/>
      <c r="Q2981" s="63"/>
      <c r="R2981" s="63"/>
      <c r="S2981" s="63"/>
      <c r="T2981" s="63"/>
      <c r="U2981" s="34" t="str">
        <f>IFERROR(INDEX('[3]5.Grup_T'!$G$4:$G$22,MATCH('6.Turtas'!E2981,'[3]5.Grup_T'!$E$4:$E$22,0)),"0")</f>
        <v>0</v>
      </c>
      <c r="V2981" s="35">
        <f t="shared" si="647"/>
        <v>0</v>
      </c>
      <c r="W2981" s="35">
        <f>IF(NOT(ISBLANK(H2981)),(12-DATEDIF(H2981,'[3]1.Pradzia'!$D$13,"m")),0)</f>
        <v>0</v>
      </c>
      <c r="X2981" s="35">
        <f t="shared" si="648"/>
        <v>0</v>
      </c>
      <c r="Y2981" s="35">
        <f t="shared" si="644"/>
        <v>0</v>
      </c>
      <c r="Z2981" s="35">
        <f t="shared" si="656"/>
        <v>0</v>
      </c>
      <c r="AA2981" s="36">
        <f t="shared" si="649"/>
        <v>0</v>
      </c>
      <c r="AB2981" s="36">
        <f t="shared" si="650"/>
        <v>0</v>
      </c>
      <c r="AC2981" s="37">
        <f t="shared" si="651"/>
        <v>0</v>
      </c>
      <c r="AD2981" s="35">
        <f>IF(OR(YEAR(G2981)&lt;2019,O2981="X"),0,IF(ISBLANK(H2981),DATEDIF(G2981,'[3]1.Pradzia'!$D$13,"M"),DATEDIF(G2981,H2981,"m")))</f>
        <v>0</v>
      </c>
      <c r="AE2981" s="37">
        <f>IF(E2981='[3]5.Grup_T'!$E$20,0,IF(AD2981&lt;&gt;0,M2981/V2981*MIN(12,AD2981),0))</f>
        <v>0</v>
      </c>
      <c r="AF2981" s="37">
        <f t="shared" si="652"/>
        <v>0</v>
      </c>
      <c r="AG2981" s="37">
        <f t="shared" si="653"/>
        <v>0</v>
      </c>
      <c r="AH2981" s="37">
        <f t="shared" si="654"/>
        <v>0</v>
      </c>
      <c r="AI2981" s="35" t="str">
        <f t="shared" si="655"/>
        <v>Nusidėvėjęs</v>
      </c>
      <c r="AJ2981" s="38" t="str">
        <f>IF(AND(F2981&lt;&gt;[3]Pav.tvarkyklė!$B$12,F2981&lt;&gt;[3]Pav.tvarkyklė!$B$13),"GVTNT","X")</f>
        <v>GVTNT</v>
      </c>
      <c r="AK2981" s="39">
        <f t="shared" si="657"/>
        <v>0</v>
      </c>
      <c r="AL2981" s="41"/>
      <c r="AM2981" s="41"/>
      <c r="AN2981" s="41">
        <f t="shared" si="645"/>
        <v>1900</v>
      </c>
      <c r="AO2981" s="41"/>
      <c r="AP2981" s="41"/>
      <c r="AQ2981" s="41"/>
      <c r="AR2981" s="42"/>
      <c r="AS2981" s="42"/>
      <c r="AU2981" s="43">
        <f t="shared" si="646"/>
        <v>0</v>
      </c>
    </row>
    <row r="2982" spans="1:47" ht="15" customHeight="1" x14ac:dyDescent="0.25">
      <c r="A2982" s="11"/>
      <c r="B2982" s="19">
        <v>3151</v>
      </c>
      <c r="C2982" s="74"/>
      <c r="D2982" s="77"/>
      <c r="E2982" s="78"/>
      <c r="F2982" s="78"/>
      <c r="G2982" s="80"/>
      <c r="H2982" s="49"/>
      <c r="I2982" s="79"/>
      <c r="J2982" s="27"/>
      <c r="K2982" s="27"/>
      <c r="L2982" s="79"/>
      <c r="M2982" s="81"/>
      <c r="N2982" s="29">
        <v>0</v>
      </c>
      <c r="O2982" s="30" t="str">
        <f>IF(G2982&lt;=$N$2,"",IF(F2982=[3]Pav.tvarkyklė!$B$13,"",IF(ISBLANK(R2982),"X","")))</f>
        <v/>
      </c>
      <c r="P2982" s="91"/>
      <c r="Q2982" s="63"/>
      <c r="R2982" s="63"/>
      <c r="S2982" s="63"/>
      <c r="T2982" s="63"/>
      <c r="U2982" s="34" t="str">
        <f>IFERROR(INDEX('[3]5.Grup_T'!$G$4:$G$22,MATCH('6.Turtas'!E2982,'[3]5.Grup_T'!$E$4:$E$22,0)),"0")</f>
        <v>0</v>
      </c>
      <c r="V2982" s="35">
        <f t="shared" si="647"/>
        <v>0</v>
      </c>
      <c r="W2982" s="35">
        <f>IF(NOT(ISBLANK(H2982)),(12-DATEDIF(H2982,'[3]1.Pradzia'!$D$13,"m")),0)</f>
        <v>0</v>
      </c>
      <c r="X2982" s="35">
        <f t="shared" si="648"/>
        <v>0</v>
      </c>
      <c r="Y2982" s="35">
        <f t="shared" si="644"/>
        <v>0</v>
      </c>
      <c r="Z2982" s="35">
        <f t="shared" si="656"/>
        <v>0</v>
      </c>
      <c r="AA2982" s="36">
        <f t="shared" si="649"/>
        <v>0</v>
      </c>
      <c r="AB2982" s="36">
        <f t="shared" si="650"/>
        <v>0</v>
      </c>
      <c r="AC2982" s="37">
        <f t="shared" si="651"/>
        <v>0</v>
      </c>
      <c r="AD2982" s="35">
        <f>IF(OR(YEAR(G2982)&lt;2019,O2982="X"),0,IF(ISBLANK(H2982),DATEDIF(G2982,'[3]1.Pradzia'!$D$13,"M"),DATEDIF(G2982,H2982,"m")))</f>
        <v>0</v>
      </c>
      <c r="AE2982" s="37">
        <f>IF(E2982='[3]5.Grup_T'!$E$20,0,IF(AD2982&lt;&gt;0,M2982/V2982*MIN(12,AD2982),0))</f>
        <v>0</v>
      </c>
      <c r="AF2982" s="37">
        <f t="shared" si="652"/>
        <v>0</v>
      </c>
      <c r="AG2982" s="37">
        <f t="shared" si="653"/>
        <v>0</v>
      </c>
      <c r="AH2982" s="37">
        <f t="shared" si="654"/>
        <v>0</v>
      </c>
      <c r="AI2982" s="35" t="str">
        <f t="shared" si="655"/>
        <v>Nusidėvėjęs</v>
      </c>
      <c r="AJ2982" s="38" t="str">
        <f>IF(AND(F2982&lt;&gt;[3]Pav.tvarkyklė!$B$12,F2982&lt;&gt;[3]Pav.tvarkyklė!$B$13),"GVTNT","X")</f>
        <v>GVTNT</v>
      </c>
      <c r="AK2982" s="39">
        <f t="shared" si="657"/>
        <v>0</v>
      </c>
      <c r="AL2982" s="41"/>
      <c r="AM2982" s="41"/>
      <c r="AN2982" s="41">
        <f t="shared" si="645"/>
        <v>1900</v>
      </c>
      <c r="AO2982" s="41"/>
      <c r="AP2982" s="41"/>
      <c r="AQ2982" s="41"/>
      <c r="AR2982" s="42"/>
      <c r="AS2982" s="42"/>
      <c r="AU2982" s="43">
        <f t="shared" si="646"/>
        <v>0</v>
      </c>
    </row>
    <row r="2983" spans="1:47" ht="15" customHeight="1" x14ac:dyDescent="0.25">
      <c r="A2983" s="11"/>
      <c r="B2983" s="19">
        <v>3152</v>
      </c>
      <c r="C2983" s="74"/>
      <c r="D2983" s="77"/>
      <c r="E2983" s="78"/>
      <c r="F2983" s="78"/>
      <c r="G2983" s="80"/>
      <c r="H2983" s="49"/>
      <c r="I2983" s="79"/>
      <c r="J2983" s="27"/>
      <c r="K2983" s="27"/>
      <c r="L2983" s="79"/>
      <c r="M2983" s="81"/>
      <c r="N2983" s="29">
        <v>0</v>
      </c>
      <c r="O2983" s="30" t="str">
        <f>IF(G2983&lt;=$N$2,"",IF(F2983=[3]Pav.tvarkyklė!$B$13,"",IF(ISBLANK(R2983),"X","")))</f>
        <v/>
      </c>
      <c r="P2983" s="91"/>
      <c r="Q2983" s="63"/>
      <c r="R2983" s="63"/>
      <c r="S2983" s="63"/>
      <c r="T2983" s="63"/>
      <c r="U2983" s="34" t="str">
        <f>IFERROR(INDEX('[3]5.Grup_T'!$G$4:$G$22,MATCH('6.Turtas'!E2983,'[3]5.Grup_T'!$E$4:$E$22,0)),"0")</f>
        <v>0</v>
      </c>
      <c r="V2983" s="35">
        <f t="shared" si="647"/>
        <v>0</v>
      </c>
      <c r="W2983" s="35">
        <f>IF(NOT(ISBLANK(H2983)),(12-DATEDIF(H2983,'[3]1.Pradzia'!$D$13,"m")),0)</f>
        <v>0</v>
      </c>
      <c r="X2983" s="35">
        <f t="shared" si="648"/>
        <v>0</v>
      </c>
      <c r="Y2983" s="35">
        <f t="shared" si="644"/>
        <v>0</v>
      </c>
      <c r="Z2983" s="35">
        <f t="shared" si="656"/>
        <v>0</v>
      </c>
      <c r="AA2983" s="36">
        <f t="shared" si="649"/>
        <v>0</v>
      </c>
      <c r="AB2983" s="36">
        <f t="shared" si="650"/>
        <v>0</v>
      </c>
      <c r="AC2983" s="37">
        <f t="shared" si="651"/>
        <v>0</v>
      </c>
      <c r="AD2983" s="35">
        <f>IF(OR(YEAR(G2983)&lt;2019,O2983="X"),0,IF(ISBLANK(H2983),DATEDIF(G2983,'[3]1.Pradzia'!$D$13,"M"),DATEDIF(G2983,H2983,"m")))</f>
        <v>0</v>
      </c>
      <c r="AE2983" s="37">
        <f>IF(E2983='[3]5.Grup_T'!$E$20,0,IF(AD2983&lt;&gt;0,M2983/V2983*MIN(12,AD2983),0))</f>
        <v>0</v>
      </c>
      <c r="AF2983" s="37">
        <f t="shared" si="652"/>
        <v>0</v>
      </c>
      <c r="AG2983" s="37">
        <f t="shared" si="653"/>
        <v>0</v>
      </c>
      <c r="AH2983" s="37">
        <f t="shared" si="654"/>
        <v>0</v>
      </c>
      <c r="AI2983" s="35" t="str">
        <f t="shared" si="655"/>
        <v>Nusidėvėjęs</v>
      </c>
      <c r="AJ2983" s="38" t="str">
        <f>IF(AND(F2983&lt;&gt;[3]Pav.tvarkyklė!$B$12,F2983&lt;&gt;[3]Pav.tvarkyklė!$B$13),"GVTNT","X")</f>
        <v>GVTNT</v>
      </c>
      <c r="AK2983" s="39">
        <f t="shared" si="657"/>
        <v>0</v>
      </c>
      <c r="AL2983" s="41"/>
      <c r="AM2983" s="41"/>
      <c r="AN2983" s="41">
        <f t="shared" si="645"/>
        <v>1900</v>
      </c>
      <c r="AO2983" s="41"/>
      <c r="AP2983" s="41"/>
      <c r="AQ2983" s="41"/>
      <c r="AR2983" s="42"/>
      <c r="AS2983" s="42"/>
      <c r="AU2983" s="43">
        <f t="shared" si="646"/>
        <v>0</v>
      </c>
    </row>
    <row r="2984" spans="1:47" ht="15" customHeight="1" x14ac:dyDescent="0.25">
      <c r="A2984" s="11"/>
      <c r="B2984" s="19">
        <v>3153</v>
      </c>
      <c r="C2984" s="74"/>
      <c r="D2984" s="77"/>
      <c r="E2984" s="75"/>
      <c r="F2984" s="78"/>
      <c r="G2984" s="80"/>
      <c r="H2984" s="49"/>
      <c r="I2984" s="79"/>
      <c r="J2984" s="27"/>
      <c r="K2984" s="27"/>
      <c r="L2984" s="79"/>
      <c r="M2984" s="81"/>
      <c r="N2984" s="29">
        <v>0</v>
      </c>
      <c r="O2984" s="30" t="str">
        <f>IF(G2984&lt;=$N$2,"",IF(F2984=[3]Pav.tvarkyklė!$B$13,"",IF(ISBLANK(R2984),"X","")))</f>
        <v/>
      </c>
      <c r="P2984" s="91"/>
      <c r="Q2984" s="63"/>
      <c r="R2984" s="63"/>
      <c r="S2984" s="63"/>
      <c r="T2984" s="63"/>
      <c r="U2984" s="34" t="str">
        <f>IFERROR(INDEX('[3]5.Grup_T'!$G$4:$G$22,MATCH('6.Turtas'!E2984,'[3]5.Grup_T'!$E$4:$E$22,0)),"0")</f>
        <v>0</v>
      </c>
      <c r="V2984" s="35">
        <f t="shared" si="647"/>
        <v>0</v>
      </c>
      <c r="W2984" s="35">
        <f>IF(NOT(ISBLANK(H2984)),(12-DATEDIF(H2984,'[3]1.Pradzia'!$D$13,"m")),0)</f>
        <v>0</v>
      </c>
      <c r="X2984" s="35">
        <f t="shared" si="648"/>
        <v>0</v>
      </c>
      <c r="Y2984" s="35">
        <f t="shared" si="644"/>
        <v>0</v>
      </c>
      <c r="Z2984" s="35">
        <f t="shared" si="656"/>
        <v>0</v>
      </c>
      <c r="AA2984" s="36">
        <f t="shared" si="649"/>
        <v>0</v>
      </c>
      <c r="AB2984" s="36">
        <f t="shared" si="650"/>
        <v>0</v>
      </c>
      <c r="AC2984" s="37">
        <f t="shared" si="651"/>
        <v>0</v>
      </c>
      <c r="AD2984" s="35">
        <f>IF(OR(YEAR(G2984)&lt;2019,O2984="X"),0,IF(ISBLANK(H2984),DATEDIF(G2984,'[3]1.Pradzia'!$D$13,"M"),DATEDIF(G2984,H2984,"m")))</f>
        <v>0</v>
      </c>
      <c r="AE2984" s="37">
        <f>IF(E2984='[3]5.Grup_T'!$E$20,0,IF(AD2984&lt;&gt;0,M2984/V2984*MIN(12,AD2984),0))</f>
        <v>0</v>
      </c>
      <c r="AF2984" s="37">
        <f t="shared" si="652"/>
        <v>0</v>
      </c>
      <c r="AG2984" s="37">
        <f t="shared" si="653"/>
        <v>0</v>
      </c>
      <c r="AH2984" s="37">
        <f t="shared" si="654"/>
        <v>0</v>
      </c>
      <c r="AI2984" s="35" t="str">
        <f t="shared" si="655"/>
        <v>Nusidėvėjęs</v>
      </c>
      <c r="AJ2984" s="38" t="str">
        <f>IF(AND(F2984&lt;&gt;[3]Pav.tvarkyklė!$B$12,F2984&lt;&gt;[3]Pav.tvarkyklė!$B$13),"GVTNT","X")</f>
        <v>GVTNT</v>
      </c>
      <c r="AK2984" s="39">
        <f t="shared" si="657"/>
        <v>0</v>
      </c>
      <c r="AL2984" s="41"/>
      <c r="AM2984" s="41"/>
      <c r="AN2984" s="41">
        <f t="shared" si="645"/>
        <v>1900</v>
      </c>
      <c r="AO2984" s="41"/>
      <c r="AP2984" s="41"/>
      <c r="AQ2984" s="41"/>
      <c r="AR2984" s="42"/>
      <c r="AS2984" s="42"/>
      <c r="AU2984" s="43">
        <f t="shared" si="646"/>
        <v>0</v>
      </c>
    </row>
    <row r="2985" spans="1:47" ht="15" customHeight="1" x14ac:dyDescent="0.25">
      <c r="A2985" s="11"/>
      <c r="B2985" s="19">
        <v>3154</v>
      </c>
      <c r="C2985" s="74"/>
      <c r="D2985" s="77"/>
      <c r="E2985" s="75"/>
      <c r="F2985" s="78"/>
      <c r="G2985" s="80"/>
      <c r="H2985" s="49"/>
      <c r="I2985" s="79"/>
      <c r="J2985" s="27"/>
      <c r="K2985" s="27"/>
      <c r="L2985" s="79"/>
      <c r="M2985" s="81"/>
      <c r="N2985" s="29">
        <v>0</v>
      </c>
      <c r="O2985" s="30" t="str">
        <f>IF(G2985&lt;=$N$2,"",IF(F2985=[3]Pav.tvarkyklė!$B$13,"",IF(ISBLANK(R2985),"X","")))</f>
        <v/>
      </c>
      <c r="P2985" s="91"/>
      <c r="Q2985" s="63"/>
      <c r="R2985" s="63"/>
      <c r="S2985" s="63"/>
      <c r="T2985" s="63"/>
      <c r="U2985" s="34" t="str">
        <f>IFERROR(INDEX('[3]5.Grup_T'!$G$4:$G$22,MATCH('6.Turtas'!E2985,'[3]5.Grup_T'!$E$4:$E$22,0)),"0")</f>
        <v>0</v>
      </c>
      <c r="V2985" s="35">
        <f t="shared" si="647"/>
        <v>0</v>
      </c>
      <c r="W2985" s="35">
        <f>IF(NOT(ISBLANK(H2985)),(12-DATEDIF(H2985,'[3]1.Pradzia'!$D$13,"m")),0)</f>
        <v>0</v>
      </c>
      <c r="X2985" s="35">
        <f t="shared" si="648"/>
        <v>0</v>
      </c>
      <c r="Y2985" s="35">
        <f t="shared" si="644"/>
        <v>0</v>
      </c>
      <c r="Z2985" s="35">
        <f t="shared" si="656"/>
        <v>0</v>
      </c>
      <c r="AA2985" s="36">
        <f t="shared" si="649"/>
        <v>0</v>
      </c>
      <c r="AB2985" s="36">
        <f t="shared" si="650"/>
        <v>0</v>
      </c>
      <c r="AC2985" s="37">
        <f t="shared" si="651"/>
        <v>0</v>
      </c>
      <c r="AD2985" s="35">
        <f>IF(OR(YEAR(G2985)&lt;2019,O2985="X"),0,IF(ISBLANK(H2985),DATEDIF(G2985,'[3]1.Pradzia'!$D$13,"M"),DATEDIF(G2985,H2985,"m")))</f>
        <v>0</v>
      </c>
      <c r="AE2985" s="37">
        <f>IF(E2985='[3]5.Grup_T'!$E$20,0,IF(AD2985&lt;&gt;0,M2985/V2985*MIN(12,AD2985),0))</f>
        <v>0</v>
      </c>
      <c r="AF2985" s="37">
        <f t="shared" si="652"/>
        <v>0</v>
      </c>
      <c r="AG2985" s="37">
        <f t="shared" si="653"/>
        <v>0</v>
      </c>
      <c r="AH2985" s="37">
        <f t="shared" si="654"/>
        <v>0</v>
      </c>
      <c r="AI2985" s="35" t="str">
        <f t="shared" si="655"/>
        <v>Nusidėvėjęs</v>
      </c>
      <c r="AJ2985" s="38" t="str">
        <f>IF(AND(F2985&lt;&gt;[3]Pav.tvarkyklė!$B$12,F2985&lt;&gt;[3]Pav.tvarkyklė!$B$13),"GVTNT","X")</f>
        <v>GVTNT</v>
      </c>
      <c r="AK2985" s="39">
        <f t="shared" si="657"/>
        <v>0</v>
      </c>
      <c r="AL2985" s="41"/>
      <c r="AM2985" s="41"/>
      <c r="AN2985" s="41">
        <f t="shared" si="645"/>
        <v>1900</v>
      </c>
      <c r="AO2985" s="41"/>
      <c r="AP2985" s="41"/>
      <c r="AQ2985" s="41"/>
      <c r="AR2985" s="42"/>
      <c r="AS2985" s="42"/>
      <c r="AU2985" s="43">
        <f t="shared" si="646"/>
        <v>0</v>
      </c>
    </row>
    <row r="2986" spans="1:47" ht="15" customHeight="1" x14ac:dyDescent="0.25">
      <c r="A2986" s="11"/>
      <c r="B2986" s="19">
        <v>3155</v>
      </c>
      <c r="C2986" s="74"/>
      <c r="D2986" s="77"/>
      <c r="E2986" s="75"/>
      <c r="F2986" s="78"/>
      <c r="G2986" s="80"/>
      <c r="H2986" s="49"/>
      <c r="I2986" s="79"/>
      <c r="J2986" s="27"/>
      <c r="K2986" s="27"/>
      <c r="L2986" s="79"/>
      <c r="M2986" s="81"/>
      <c r="N2986" s="29">
        <v>0</v>
      </c>
      <c r="O2986" s="30" t="str">
        <f>IF(G2986&lt;=$N$2,"",IF(F2986=[3]Pav.tvarkyklė!$B$13,"",IF(ISBLANK(R2986),"X","")))</f>
        <v/>
      </c>
      <c r="P2986" s="91"/>
      <c r="Q2986" s="63"/>
      <c r="R2986" s="63"/>
      <c r="S2986" s="63"/>
      <c r="T2986" s="63"/>
      <c r="U2986" s="34" t="str">
        <f>IFERROR(INDEX('[3]5.Grup_T'!$G$4:$G$22,MATCH('6.Turtas'!E2986,'[3]5.Grup_T'!$E$4:$E$22,0)),"0")</f>
        <v>0</v>
      </c>
      <c r="V2986" s="35">
        <f t="shared" si="647"/>
        <v>0</v>
      </c>
      <c r="W2986" s="35">
        <f>IF(NOT(ISBLANK(H2986)),(12-DATEDIF(H2986,'[3]1.Pradzia'!$D$13,"m")),0)</f>
        <v>0</v>
      </c>
      <c r="X2986" s="35">
        <f t="shared" si="648"/>
        <v>0</v>
      </c>
      <c r="Y2986" s="35">
        <f t="shared" si="644"/>
        <v>0</v>
      </c>
      <c r="Z2986" s="35">
        <f t="shared" si="656"/>
        <v>0</v>
      </c>
      <c r="AA2986" s="36">
        <f t="shared" si="649"/>
        <v>0</v>
      </c>
      <c r="AB2986" s="36">
        <f t="shared" si="650"/>
        <v>0</v>
      </c>
      <c r="AC2986" s="37">
        <f t="shared" si="651"/>
        <v>0</v>
      </c>
      <c r="AD2986" s="35">
        <f>IF(OR(YEAR(G2986)&lt;2019,O2986="X"),0,IF(ISBLANK(H2986),DATEDIF(G2986,'[3]1.Pradzia'!$D$13,"M"),DATEDIF(G2986,H2986,"m")))</f>
        <v>0</v>
      </c>
      <c r="AE2986" s="37">
        <f>IF(E2986='[3]5.Grup_T'!$E$20,0,IF(AD2986&lt;&gt;0,M2986/V2986*MIN(12,AD2986),0))</f>
        <v>0</v>
      </c>
      <c r="AF2986" s="37">
        <f t="shared" si="652"/>
        <v>0</v>
      </c>
      <c r="AG2986" s="37">
        <f t="shared" si="653"/>
        <v>0</v>
      </c>
      <c r="AH2986" s="37">
        <f t="shared" si="654"/>
        <v>0</v>
      </c>
      <c r="AI2986" s="35" t="str">
        <f t="shared" si="655"/>
        <v>Nusidėvėjęs</v>
      </c>
      <c r="AJ2986" s="38" t="str">
        <f>IF(AND(F2986&lt;&gt;[3]Pav.tvarkyklė!$B$12,F2986&lt;&gt;[3]Pav.tvarkyklė!$B$13),"GVTNT","X")</f>
        <v>GVTNT</v>
      </c>
      <c r="AK2986" s="39">
        <f t="shared" si="657"/>
        <v>0</v>
      </c>
      <c r="AL2986" s="41"/>
      <c r="AM2986" s="41"/>
      <c r="AN2986" s="41">
        <f t="shared" si="645"/>
        <v>1900</v>
      </c>
      <c r="AO2986" s="41"/>
      <c r="AP2986" s="41"/>
      <c r="AQ2986" s="41"/>
      <c r="AR2986" s="42"/>
      <c r="AS2986" s="42"/>
      <c r="AU2986" s="43">
        <f t="shared" si="646"/>
        <v>0</v>
      </c>
    </row>
    <row r="2987" spans="1:47" ht="15" customHeight="1" x14ac:dyDescent="0.25">
      <c r="A2987" s="11"/>
      <c r="B2987" s="19">
        <v>3156</v>
      </c>
      <c r="C2987" s="74"/>
      <c r="D2987" s="77"/>
      <c r="E2987" s="75"/>
      <c r="F2987" s="78"/>
      <c r="G2987" s="80"/>
      <c r="H2987" s="49"/>
      <c r="I2987" s="79"/>
      <c r="J2987" s="27"/>
      <c r="K2987" s="27"/>
      <c r="L2987" s="79"/>
      <c r="M2987" s="81"/>
      <c r="N2987" s="29">
        <v>0</v>
      </c>
      <c r="O2987" s="30" t="str">
        <f>IF(G2987&lt;=$N$2,"",IF(F2987=[3]Pav.tvarkyklė!$B$13,"",IF(ISBLANK(R2987),"X","")))</f>
        <v/>
      </c>
      <c r="P2987" s="91"/>
      <c r="Q2987" s="63"/>
      <c r="R2987" s="63"/>
      <c r="S2987" s="63"/>
      <c r="T2987" s="63"/>
      <c r="U2987" s="34" t="str">
        <f>IFERROR(INDEX('[3]5.Grup_T'!$G$4:$G$22,MATCH('6.Turtas'!E2987,'[3]5.Grup_T'!$E$4:$E$22,0)),"0")</f>
        <v>0</v>
      </c>
      <c r="V2987" s="35">
        <f t="shared" si="647"/>
        <v>0</v>
      </c>
      <c r="W2987" s="35">
        <f>IF(NOT(ISBLANK(H2987)),(12-DATEDIF(H2987,'[3]1.Pradzia'!$D$13,"m")),0)</f>
        <v>0</v>
      </c>
      <c r="X2987" s="35">
        <f t="shared" si="648"/>
        <v>0</v>
      </c>
      <c r="Y2987" s="35">
        <f t="shared" si="644"/>
        <v>0</v>
      </c>
      <c r="Z2987" s="35">
        <f t="shared" si="656"/>
        <v>0</v>
      </c>
      <c r="AA2987" s="36">
        <f t="shared" si="649"/>
        <v>0</v>
      </c>
      <c r="AB2987" s="36">
        <f t="shared" si="650"/>
        <v>0</v>
      </c>
      <c r="AC2987" s="37">
        <f t="shared" si="651"/>
        <v>0</v>
      </c>
      <c r="AD2987" s="35">
        <f>IF(OR(YEAR(G2987)&lt;2019,O2987="X"),0,IF(ISBLANK(H2987),DATEDIF(G2987,'[3]1.Pradzia'!$D$13,"M"),DATEDIF(G2987,H2987,"m")))</f>
        <v>0</v>
      </c>
      <c r="AE2987" s="37">
        <f>IF(E2987='[3]5.Grup_T'!$E$20,0,IF(AD2987&lt;&gt;0,M2987/V2987*MIN(12,AD2987),0))</f>
        <v>0</v>
      </c>
      <c r="AF2987" s="37">
        <f t="shared" si="652"/>
        <v>0</v>
      </c>
      <c r="AG2987" s="37">
        <f t="shared" si="653"/>
        <v>0</v>
      </c>
      <c r="AH2987" s="37">
        <f t="shared" si="654"/>
        <v>0</v>
      </c>
      <c r="AI2987" s="35" t="str">
        <f t="shared" si="655"/>
        <v>Nusidėvėjęs</v>
      </c>
      <c r="AJ2987" s="38" t="str">
        <f>IF(AND(F2987&lt;&gt;[3]Pav.tvarkyklė!$B$12,F2987&lt;&gt;[3]Pav.tvarkyklė!$B$13),"GVTNT","X")</f>
        <v>GVTNT</v>
      </c>
      <c r="AK2987" s="39">
        <f t="shared" si="657"/>
        <v>0</v>
      </c>
      <c r="AL2987" s="41"/>
      <c r="AM2987" s="41"/>
      <c r="AN2987" s="41">
        <f t="shared" si="645"/>
        <v>1900</v>
      </c>
      <c r="AO2987" s="41"/>
      <c r="AP2987" s="41"/>
      <c r="AQ2987" s="41"/>
      <c r="AR2987" s="42"/>
      <c r="AS2987" s="42"/>
      <c r="AU2987" s="43">
        <f t="shared" si="646"/>
        <v>0</v>
      </c>
    </row>
    <row r="2988" spans="1:47" ht="15" customHeight="1" x14ac:dyDescent="0.25">
      <c r="A2988" s="11"/>
      <c r="B2988" s="19">
        <v>3157</v>
      </c>
      <c r="C2988" s="74"/>
      <c r="D2988" s="77"/>
      <c r="E2988" s="75"/>
      <c r="F2988" s="78"/>
      <c r="G2988" s="80"/>
      <c r="H2988" s="49"/>
      <c r="I2988" s="79"/>
      <c r="J2988" s="27"/>
      <c r="K2988" s="27"/>
      <c r="L2988" s="79"/>
      <c r="M2988" s="81"/>
      <c r="N2988" s="29">
        <v>0</v>
      </c>
      <c r="O2988" s="30" t="str">
        <f>IF(G2988&lt;=$N$2,"",IF(F2988=[3]Pav.tvarkyklė!$B$13,"",IF(ISBLANK(R2988),"X","")))</f>
        <v/>
      </c>
      <c r="P2988" s="91"/>
      <c r="Q2988" s="63"/>
      <c r="R2988" s="63"/>
      <c r="S2988" s="63"/>
      <c r="T2988" s="63"/>
      <c r="U2988" s="34" t="str">
        <f>IFERROR(INDEX('[3]5.Grup_T'!$G$4:$G$22,MATCH('6.Turtas'!E2988,'[3]5.Grup_T'!$E$4:$E$22,0)),"0")</f>
        <v>0</v>
      </c>
      <c r="V2988" s="35">
        <f t="shared" si="647"/>
        <v>0</v>
      </c>
      <c r="W2988" s="35">
        <f>IF(NOT(ISBLANK(H2988)),(12-DATEDIF(H2988,'[3]1.Pradzia'!$D$13,"m")),0)</f>
        <v>0</v>
      </c>
      <c r="X2988" s="35">
        <f t="shared" si="648"/>
        <v>0</v>
      </c>
      <c r="Y2988" s="35">
        <f t="shared" si="644"/>
        <v>0</v>
      </c>
      <c r="Z2988" s="35">
        <f t="shared" si="656"/>
        <v>0</v>
      </c>
      <c r="AA2988" s="36">
        <f t="shared" si="649"/>
        <v>0</v>
      </c>
      <c r="AB2988" s="36">
        <f t="shared" si="650"/>
        <v>0</v>
      </c>
      <c r="AC2988" s="37">
        <f t="shared" si="651"/>
        <v>0</v>
      </c>
      <c r="AD2988" s="35">
        <f>IF(OR(YEAR(G2988)&lt;2019,O2988="X"),0,IF(ISBLANK(H2988),DATEDIF(G2988,'[3]1.Pradzia'!$D$13,"M"),DATEDIF(G2988,H2988,"m")))</f>
        <v>0</v>
      </c>
      <c r="AE2988" s="37">
        <f>IF(E2988='[3]5.Grup_T'!$E$20,0,IF(AD2988&lt;&gt;0,M2988/V2988*MIN(12,AD2988),0))</f>
        <v>0</v>
      </c>
      <c r="AF2988" s="37">
        <f t="shared" si="652"/>
        <v>0</v>
      </c>
      <c r="AG2988" s="37">
        <f t="shared" si="653"/>
        <v>0</v>
      </c>
      <c r="AH2988" s="37">
        <f t="shared" si="654"/>
        <v>0</v>
      </c>
      <c r="AI2988" s="35" t="str">
        <f t="shared" si="655"/>
        <v>Nusidėvėjęs</v>
      </c>
      <c r="AJ2988" s="38" t="str">
        <f>IF(AND(F2988&lt;&gt;[3]Pav.tvarkyklė!$B$12,F2988&lt;&gt;[3]Pav.tvarkyklė!$B$13),"GVTNT","X")</f>
        <v>GVTNT</v>
      </c>
      <c r="AK2988" s="39">
        <f t="shared" si="657"/>
        <v>0</v>
      </c>
      <c r="AL2988" s="41"/>
      <c r="AM2988" s="41"/>
      <c r="AN2988" s="41">
        <f t="shared" si="645"/>
        <v>1900</v>
      </c>
      <c r="AO2988" s="41"/>
      <c r="AP2988" s="41"/>
      <c r="AQ2988" s="41"/>
      <c r="AR2988" s="42"/>
      <c r="AS2988" s="42"/>
      <c r="AU2988" s="43">
        <f t="shared" si="646"/>
        <v>0</v>
      </c>
    </row>
    <row r="2989" spans="1:47" ht="15" customHeight="1" x14ac:dyDescent="0.25">
      <c r="A2989" s="11"/>
      <c r="B2989" s="19">
        <v>3158</v>
      </c>
      <c r="C2989" s="74"/>
      <c r="D2989" s="77"/>
      <c r="E2989" s="78"/>
      <c r="F2989" s="78"/>
      <c r="G2989" s="80"/>
      <c r="H2989" s="49"/>
      <c r="I2989" s="79"/>
      <c r="J2989" s="27"/>
      <c r="K2989" s="27"/>
      <c r="L2989" s="79"/>
      <c r="M2989" s="81"/>
      <c r="N2989" s="29">
        <v>0</v>
      </c>
      <c r="O2989" s="30" t="str">
        <f>IF(G2989&lt;=$N$2,"",IF(F2989=[3]Pav.tvarkyklė!$B$13,"",IF(ISBLANK(R2989),"X","")))</f>
        <v/>
      </c>
      <c r="P2989" s="91"/>
      <c r="Q2989" s="63"/>
      <c r="R2989" s="63"/>
      <c r="S2989" s="63"/>
      <c r="T2989" s="63"/>
      <c r="U2989" s="34" t="str">
        <f>IFERROR(INDEX('[3]5.Grup_T'!$G$4:$G$22,MATCH('6.Turtas'!E2989,'[3]5.Grup_T'!$E$4:$E$22,0)),"0")</f>
        <v>0</v>
      </c>
      <c r="V2989" s="35">
        <f t="shared" si="647"/>
        <v>0</v>
      </c>
      <c r="W2989" s="35">
        <f>IF(NOT(ISBLANK(H2989)),(12-DATEDIF(H2989,'[3]1.Pradzia'!$D$13,"m")),0)</f>
        <v>0</v>
      </c>
      <c r="X2989" s="35">
        <f t="shared" si="648"/>
        <v>0</v>
      </c>
      <c r="Y2989" s="35">
        <f t="shared" si="644"/>
        <v>0</v>
      </c>
      <c r="Z2989" s="35">
        <f t="shared" si="656"/>
        <v>0</v>
      </c>
      <c r="AA2989" s="36">
        <f t="shared" si="649"/>
        <v>0</v>
      </c>
      <c r="AB2989" s="36">
        <f t="shared" si="650"/>
        <v>0</v>
      </c>
      <c r="AC2989" s="37">
        <f t="shared" si="651"/>
        <v>0</v>
      </c>
      <c r="AD2989" s="35">
        <f>IF(OR(YEAR(G2989)&lt;2019,O2989="X"),0,IF(ISBLANK(H2989),DATEDIF(G2989,'[3]1.Pradzia'!$D$13,"M"),DATEDIF(G2989,H2989,"m")))</f>
        <v>0</v>
      </c>
      <c r="AE2989" s="37">
        <f>IF(E2989='[3]5.Grup_T'!$E$20,0,IF(AD2989&lt;&gt;0,M2989/V2989*MIN(12,AD2989),0))</f>
        <v>0</v>
      </c>
      <c r="AF2989" s="37">
        <f t="shared" si="652"/>
        <v>0</v>
      </c>
      <c r="AG2989" s="37">
        <f t="shared" si="653"/>
        <v>0</v>
      </c>
      <c r="AH2989" s="37">
        <f t="shared" si="654"/>
        <v>0</v>
      </c>
      <c r="AI2989" s="35" t="str">
        <f t="shared" si="655"/>
        <v>Nusidėvėjęs</v>
      </c>
      <c r="AJ2989" s="38" t="str">
        <f>IF(AND(F2989&lt;&gt;[3]Pav.tvarkyklė!$B$12,F2989&lt;&gt;[3]Pav.tvarkyklė!$B$13),"GVTNT","X")</f>
        <v>GVTNT</v>
      </c>
      <c r="AK2989" s="39">
        <f t="shared" si="657"/>
        <v>0</v>
      </c>
      <c r="AL2989" s="41"/>
      <c r="AM2989" s="41"/>
      <c r="AN2989" s="41">
        <f t="shared" si="645"/>
        <v>1900</v>
      </c>
      <c r="AO2989" s="41"/>
      <c r="AP2989" s="41"/>
      <c r="AQ2989" s="41"/>
      <c r="AR2989" s="42"/>
      <c r="AS2989" s="42"/>
      <c r="AU2989" s="43">
        <f t="shared" si="646"/>
        <v>0</v>
      </c>
    </row>
    <row r="2990" spans="1:47" ht="15" customHeight="1" x14ac:dyDescent="0.25">
      <c r="A2990" s="11"/>
      <c r="B2990" s="19">
        <v>3159</v>
      </c>
      <c r="C2990" s="74"/>
      <c r="D2990" s="77"/>
      <c r="E2990" s="78"/>
      <c r="F2990" s="78"/>
      <c r="G2990" s="80"/>
      <c r="H2990" s="49"/>
      <c r="I2990" s="79"/>
      <c r="J2990" s="27"/>
      <c r="K2990" s="27"/>
      <c r="L2990" s="79"/>
      <c r="M2990" s="81"/>
      <c r="N2990" s="29">
        <v>0</v>
      </c>
      <c r="O2990" s="30" t="str">
        <f>IF(G2990&lt;=$N$2,"",IF(F2990=[3]Pav.tvarkyklė!$B$13,"",IF(ISBLANK(R2990),"X","")))</f>
        <v/>
      </c>
      <c r="P2990" s="91"/>
      <c r="Q2990" s="63"/>
      <c r="R2990" s="63"/>
      <c r="S2990" s="63"/>
      <c r="T2990" s="63"/>
      <c r="U2990" s="34" t="str">
        <f>IFERROR(INDEX('[3]5.Grup_T'!$G$4:$G$22,MATCH('6.Turtas'!E2990,'[3]5.Grup_T'!$E$4:$E$22,0)),"0")</f>
        <v>0</v>
      </c>
      <c r="V2990" s="35">
        <f t="shared" si="647"/>
        <v>0</v>
      </c>
      <c r="W2990" s="35">
        <f>IF(NOT(ISBLANK(H2990)),(12-DATEDIF(H2990,'[3]1.Pradzia'!$D$13,"m")),0)</f>
        <v>0</v>
      </c>
      <c r="X2990" s="35">
        <f t="shared" si="648"/>
        <v>0</v>
      </c>
      <c r="Y2990" s="35">
        <f t="shared" si="644"/>
        <v>0</v>
      </c>
      <c r="Z2990" s="35">
        <f t="shared" si="656"/>
        <v>0</v>
      </c>
      <c r="AA2990" s="36">
        <f t="shared" si="649"/>
        <v>0</v>
      </c>
      <c r="AB2990" s="36">
        <f t="shared" si="650"/>
        <v>0</v>
      </c>
      <c r="AC2990" s="37">
        <f t="shared" si="651"/>
        <v>0</v>
      </c>
      <c r="AD2990" s="35">
        <f>IF(OR(YEAR(G2990)&lt;2019,O2990="X"),0,IF(ISBLANK(H2990),DATEDIF(G2990,'[3]1.Pradzia'!$D$13,"M"),DATEDIF(G2990,H2990,"m")))</f>
        <v>0</v>
      </c>
      <c r="AE2990" s="37">
        <f>IF(E2990='[3]5.Grup_T'!$E$20,0,IF(AD2990&lt;&gt;0,M2990/V2990*MIN(12,AD2990),0))</f>
        <v>0</v>
      </c>
      <c r="AF2990" s="37">
        <f t="shared" si="652"/>
        <v>0</v>
      </c>
      <c r="AG2990" s="37">
        <f t="shared" si="653"/>
        <v>0</v>
      </c>
      <c r="AH2990" s="37">
        <f t="shared" si="654"/>
        <v>0</v>
      </c>
      <c r="AI2990" s="35" t="str">
        <f t="shared" si="655"/>
        <v>Nusidėvėjęs</v>
      </c>
      <c r="AJ2990" s="38" t="str">
        <f>IF(AND(F2990&lt;&gt;[3]Pav.tvarkyklė!$B$12,F2990&lt;&gt;[3]Pav.tvarkyklė!$B$13),"GVTNT","X")</f>
        <v>GVTNT</v>
      </c>
      <c r="AK2990" s="39">
        <f t="shared" si="657"/>
        <v>0</v>
      </c>
      <c r="AL2990" s="41"/>
      <c r="AM2990" s="41"/>
      <c r="AN2990" s="41">
        <f t="shared" si="645"/>
        <v>1900</v>
      </c>
      <c r="AO2990" s="41"/>
      <c r="AP2990" s="41"/>
      <c r="AQ2990" s="41"/>
      <c r="AR2990" s="42"/>
      <c r="AS2990" s="42"/>
      <c r="AU2990" s="43">
        <f t="shared" si="646"/>
        <v>0</v>
      </c>
    </row>
    <row r="2991" spans="1:47" ht="15" customHeight="1" x14ac:dyDescent="0.25">
      <c r="A2991" s="11"/>
      <c r="B2991" s="19">
        <v>3160</v>
      </c>
      <c r="C2991" s="74"/>
      <c r="D2991" s="77"/>
      <c r="E2991" s="78"/>
      <c r="F2991" s="78"/>
      <c r="G2991" s="80"/>
      <c r="H2991" s="49"/>
      <c r="I2991" s="79"/>
      <c r="J2991" s="27"/>
      <c r="K2991" s="27"/>
      <c r="L2991" s="79"/>
      <c r="M2991" s="81"/>
      <c r="N2991" s="29">
        <v>0</v>
      </c>
      <c r="O2991" s="30" t="str">
        <f>IF(G2991&lt;=$N$2,"",IF(F2991=[3]Pav.tvarkyklė!$B$13,"",IF(ISBLANK(R2991),"X","")))</f>
        <v/>
      </c>
      <c r="P2991" s="91"/>
      <c r="Q2991" s="63"/>
      <c r="R2991" s="63"/>
      <c r="S2991" s="63"/>
      <c r="T2991" s="63"/>
      <c r="U2991" s="34" t="str">
        <f>IFERROR(INDEX('[3]5.Grup_T'!$G$4:$G$22,MATCH('6.Turtas'!E2991,'[3]5.Grup_T'!$E$4:$E$22,0)),"0")</f>
        <v>0</v>
      </c>
      <c r="V2991" s="35">
        <f t="shared" si="647"/>
        <v>0</v>
      </c>
      <c r="W2991" s="35">
        <f>IF(NOT(ISBLANK(H2991)),(12-DATEDIF(H2991,'[3]1.Pradzia'!$D$13,"m")),0)</f>
        <v>0</v>
      </c>
      <c r="X2991" s="35">
        <f t="shared" si="648"/>
        <v>0</v>
      </c>
      <c r="Y2991" s="35">
        <f t="shared" si="644"/>
        <v>0</v>
      </c>
      <c r="Z2991" s="35">
        <f t="shared" si="656"/>
        <v>0</v>
      </c>
      <c r="AA2991" s="36">
        <f t="shared" si="649"/>
        <v>0</v>
      </c>
      <c r="AB2991" s="36">
        <f t="shared" si="650"/>
        <v>0</v>
      </c>
      <c r="AC2991" s="37">
        <f t="shared" si="651"/>
        <v>0</v>
      </c>
      <c r="AD2991" s="35">
        <f>IF(OR(YEAR(G2991)&lt;2019,O2991="X"),0,IF(ISBLANK(H2991),DATEDIF(G2991,'[3]1.Pradzia'!$D$13,"M"),DATEDIF(G2991,H2991,"m")))</f>
        <v>0</v>
      </c>
      <c r="AE2991" s="37">
        <f>IF(E2991='[3]5.Grup_T'!$E$20,0,IF(AD2991&lt;&gt;0,M2991/V2991*MIN(12,AD2991),0))</f>
        <v>0</v>
      </c>
      <c r="AF2991" s="37">
        <f t="shared" si="652"/>
        <v>0</v>
      </c>
      <c r="AG2991" s="37">
        <f t="shared" si="653"/>
        <v>0</v>
      </c>
      <c r="AH2991" s="37">
        <f t="shared" si="654"/>
        <v>0</v>
      </c>
      <c r="AI2991" s="35" t="str">
        <f t="shared" si="655"/>
        <v>Nusidėvėjęs</v>
      </c>
      <c r="AJ2991" s="38" t="str">
        <f>IF(AND(F2991&lt;&gt;[3]Pav.tvarkyklė!$B$12,F2991&lt;&gt;[3]Pav.tvarkyklė!$B$13),"GVTNT","X")</f>
        <v>GVTNT</v>
      </c>
      <c r="AK2991" s="39">
        <f t="shared" si="657"/>
        <v>0</v>
      </c>
      <c r="AL2991" s="41"/>
      <c r="AM2991" s="41"/>
      <c r="AN2991" s="41">
        <f t="shared" si="645"/>
        <v>1900</v>
      </c>
      <c r="AO2991" s="41"/>
      <c r="AP2991" s="41"/>
      <c r="AQ2991" s="41"/>
      <c r="AR2991" s="42"/>
      <c r="AS2991" s="42"/>
      <c r="AU2991" s="43">
        <f t="shared" si="646"/>
        <v>0</v>
      </c>
    </row>
    <row r="2992" spans="1:47" ht="15" customHeight="1" x14ac:dyDescent="0.25">
      <c r="A2992" s="11"/>
      <c r="B2992" s="19">
        <v>3161</v>
      </c>
      <c r="C2992" s="74"/>
      <c r="D2992" s="77"/>
      <c r="E2992" s="78"/>
      <c r="F2992" s="78"/>
      <c r="G2992" s="80"/>
      <c r="H2992" s="49"/>
      <c r="I2992" s="79"/>
      <c r="J2992" s="27"/>
      <c r="K2992" s="27"/>
      <c r="L2992" s="79"/>
      <c r="M2992" s="81"/>
      <c r="N2992" s="29">
        <v>0</v>
      </c>
      <c r="O2992" s="30" t="str">
        <f>IF(G2992&lt;=$N$2,"",IF(F2992=[3]Pav.tvarkyklė!$B$13,"",IF(ISBLANK(R2992),"X","")))</f>
        <v/>
      </c>
      <c r="P2992" s="91"/>
      <c r="Q2992" s="63"/>
      <c r="R2992" s="63"/>
      <c r="S2992" s="63"/>
      <c r="T2992" s="63"/>
      <c r="U2992" s="34" t="str">
        <f>IFERROR(INDEX('[3]5.Grup_T'!$G$4:$G$22,MATCH('6.Turtas'!E2992,'[3]5.Grup_T'!$E$4:$E$22,0)),"0")</f>
        <v>0</v>
      </c>
      <c r="V2992" s="35">
        <f t="shared" si="647"/>
        <v>0</v>
      </c>
      <c r="W2992" s="35">
        <f>IF(NOT(ISBLANK(H2992)),(12-DATEDIF(H2992,'[3]1.Pradzia'!$D$13,"m")),0)</f>
        <v>0</v>
      </c>
      <c r="X2992" s="35">
        <f t="shared" si="648"/>
        <v>0</v>
      </c>
      <c r="Y2992" s="35">
        <f t="shared" si="644"/>
        <v>0</v>
      </c>
      <c r="Z2992" s="35">
        <f t="shared" si="656"/>
        <v>0</v>
      </c>
      <c r="AA2992" s="36">
        <f t="shared" si="649"/>
        <v>0</v>
      </c>
      <c r="AB2992" s="36">
        <f t="shared" si="650"/>
        <v>0</v>
      </c>
      <c r="AC2992" s="37">
        <f t="shared" si="651"/>
        <v>0</v>
      </c>
      <c r="AD2992" s="35">
        <f>IF(OR(YEAR(G2992)&lt;2019,O2992="X"),0,IF(ISBLANK(H2992),DATEDIF(G2992,'[3]1.Pradzia'!$D$13,"M"),DATEDIF(G2992,H2992,"m")))</f>
        <v>0</v>
      </c>
      <c r="AE2992" s="37">
        <f>IF(E2992='[3]5.Grup_T'!$E$20,0,IF(AD2992&lt;&gt;0,M2992/V2992*MIN(12,AD2992),0))</f>
        <v>0</v>
      </c>
      <c r="AF2992" s="37">
        <f t="shared" si="652"/>
        <v>0</v>
      </c>
      <c r="AG2992" s="37">
        <f t="shared" si="653"/>
        <v>0</v>
      </c>
      <c r="AH2992" s="37">
        <f t="shared" si="654"/>
        <v>0</v>
      </c>
      <c r="AI2992" s="35" t="str">
        <f t="shared" si="655"/>
        <v>Nusidėvėjęs</v>
      </c>
      <c r="AJ2992" s="38" t="str">
        <f>IF(AND(F2992&lt;&gt;[3]Pav.tvarkyklė!$B$12,F2992&lt;&gt;[3]Pav.tvarkyklė!$B$13),"GVTNT","X")</f>
        <v>GVTNT</v>
      </c>
      <c r="AK2992" s="39">
        <f t="shared" si="657"/>
        <v>0</v>
      </c>
      <c r="AL2992" s="41"/>
      <c r="AM2992" s="41"/>
      <c r="AN2992" s="41">
        <f t="shared" si="645"/>
        <v>1900</v>
      </c>
      <c r="AO2992" s="41"/>
      <c r="AP2992" s="41"/>
      <c r="AQ2992" s="41"/>
      <c r="AR2992" s="42"/>
      <c r="AS2992" s="42"/>
      <c r="AU2992" s="43">
        <f t="shared" si="646"/>
        <v>0</v>
      </c>
    </row>
    <row r="2993" spans="1:47" ht="15" customHeight="1" x14ac:dyDescent="0.25">
      <c r="A2993" s="11"/>
      <c r="B2993" s="19">
        <v>3162</v>
      </c>
      <c r="C2993" s="74"/>
      <c r="D2993" s="77"/>
      <c r="E2993" s="78"/>
      <c r="F2993" s="78"/>
      <c r="G2993" s="80"/>
      <c r="H2993" s="49"/>
      <c r="I2993" s="79"/>
      <c r="J2993" s="27"/>
      <c r="K2993" s="27"/>
      <c r="L2993" s="79"/>
      <c r="M2993" s="81"/>
      <c r="N2993" s="29">
        <v>0</v>
      </c>
      <c r="O2993" s="30" t="str">
        <f>IF(G2993&lt;=$N$2,"",IF(F2993=[3]Pav.tvarkyklė!$B$13,"",IF(ISBLANK(R2993),"X","")))</f>
        <v/>
      </c>
      <c r="P2993" s="91"/>
      <c r="Q2993" s="63"/>
      <c r="R2993" s="63"/>
      <c r="S2993" s="63"/>
      <c r="T2993" s="63"/>
      <c r="U2993" s="34" t="str">
        <f>IFERROR(INDEX('[3]5.Grup_T'!$G$4:$G$22,MATCH('6.Turtas'!E2993,'[3]5.Grup_T'!$E$4:$E$22,0)),"0")</f>
        <v>0</v>
      </c>
      <c r="V2993" s="35">
        <f t="shared" si="647"/>
        <v>0</v>
      </c>
      <c r="W2993" s="35">
        <f>IF(NOT(ISBLANK(H2993)),(12-DATEDIF(H2993,'[3]1.Pradzia'!$D$13,"m")),0)</f>
        <v>0</v>
      </c>
      <c r="X2993" s="35">
        <f t="shared" si="648"/>
        <v>0</v>
      </c>
      <c r="Y2993" s="35">
        <f t="shared" si="644"/>
        <v>0</v>
      </c>
      <c r="Z2993" s="35">
        <f t="shared" si="656"/>
        <v>0</v>
      </c>
      <c r="AA2993" s="36">
        <f t="shared" si="649"/>
        <v>0</v>
      </c>
      <c r="AB2993" s="36">
        <f t="shared" si="650"/>
        <v>0</v>
      </c>
      <c r="AC2993" s="37">
        <f t="shared" si="651"/>
        <v>0</v>
      </c>
      <c r="AD2993" s="35">
        <f>IF(OR(YEAR(G2993)&lt;2019,O2993="X"),0,IF(ISBLANK(H2993),DATEDIF(G2993,'[3]1.Pradzia'!$D$13,"M"),DATEDIF(G2993,H2993,"m")))</f>
        <v>0</v>
      </c>
      <c r="AE2993" s="37">
        <f>IF(E2993='[3]5.Grup_T'!$E$20,0,IF(AD2993&lt;&gt;0,M2993/V2993*MIN(12,AD2993),0))</f>
        <v>0</v>
      </c>
      <c r="AF2993" s="37">
        <f t="shared" si="652"/>
        <v>0</v>
      </c>
      <c r="AG2993" s="37">
        <f t="shared" si="653"/>
        <v>0</v>
      </c>
      <c r="AH2993" s="37">
        <f t="shared" si="654"/>
        <v>0</v>
      </c>
      <c r="AI2993" s="35" t="str">
        <f t="shared" si="655"/>
        <v>Nusidėvėjęs</v>
      </c>
      <c r="AJ2993" s="38" t="str">
        <f>IF(AND(F2993&lt;&gt;[3]Pav.tvarkyklė!$B$12,F2993&lt;&gt;[3]Pav.tvarkyklė!$B$13),"GVTNT","X")</f>
        <v>GVTNT</v>
      </c>
      <c r="AK2993" s="39">
        <f t="shared" si="657"/>
        <v>0</v>
      </c>
      <c r="AL2993" s="41"/>
      <c r="AM2993" s="41"/>
      <c r="AN2993" s="41">
        <f t="shared" si="645"/>
        <v>1900</v>
      </c>
      <c r="AO2993" s="41"/>
      <c r="AP2993" s="41"/>
      <c r="AQ2993" s="41"/>
      <c r="AR2993" s="42"/>
      <c r="AS2993" s="42"/>
      <c r="AU2993" s="43">
        <f t="shared" si="646"/>
        <v>0</v>
      </c>
    </row>
    <row r="2994" spans="1:47" ht="15" customHeight="1" x14ac:dyDescent="0.25">
      <c r="A2994" s="11"/>
      <c r="B2994" s="19">
        <v>3163</v>
      </c>
      <c r="C2994" s="74"/>
      <c r="D2994" s="77"/>
      <c r="E2994" s="78"/>
      <c r="F2994" s="78"/>
      <c r="G2994" s="80"/>
      <c r="H2994" s="49"/>
      <c r="I2994" s="79"/>
      <c r="J2994" s="27"/>
      <c r="K2994" s="27"/>
      <c r="L2994" s="79"/>
      <c r="M2994" s="81"/>
      <c r="N2994" s="29">
        <v>0</v>
      </c>
      <c r="O2994" s="30" t="str">
        <f>IF(G2994&lt;=$N$2,"",IF(F2994=[3]Pav.tvarkyklė!$B$13,"",IF(ISBLANK(R2994),"X","")))</f>
        <v/>
      </c>
      <c r="P2994" s="91"/>
      <c r="Q2994" s="63"/>
      <c r="R2994" s="63"/>
      <c r="S2994" s="63"/>
      <c r="T2994" s="63"/>
      <c r="U2994" s="34" t="str">
        <f>IFERROR(INDEX('[3]5.Grup_T'!$G$4:$G$22,MATCH('6.Turtas'!E2994,'[3]5.Grup_T'!$E$4:$E$22,0)),"0")</f>
        <v>0</v>
      </c>
      <c r="V2994" s="35">
        <f t="shared" si="647"/>
        <v>0</v>
      </c>
      <c r="W2994" s="35">
        <f>IF(NOT(ISBLANK(H2994)),(12-DATEDIF(H2994,'[3]1.Pradzia'!$D$13,"m")),0)</f>
        <v>0</v>
      </c>
      <c r="X2994" s="35">
        <f t="shared" si="648"/>
        <v>0</v>
      </c>
      <c r="Y2994" s="35">
        <f t="shared" si="644"/>
        <v>0</v>
      </c>
      <c r="Z2994" s="35">
        <f t="shared" si="656"/>
        <v>0</v>
      </c>
      <c r="AA2994" s="36">
        <f t="shared" si="649"/>
        <v>0</v>
      </c>
      <c r="AB2994" s="36">
        <f t="shared" si="650"/>
        <v>0</v>
      </c>
      <c r="AC2994" s="37">
        <f t="shared" si="651"/>
        <v>0</v>
      </c>
      <c r="AD2994" s="35">
        <f>IF(OR(YEAR(G2994)&lt;2019,O2994="X"),0,IF(ISBLANK(H2994),DATEDIF(G2994,'[3]1.Pradzia'!$D$13,"M"),DATEDIF(G2994,H2994,"m")))</f>
        <v>0</v>
      </c>
      <c r="AE2994" s="37">
        <f>IF(E2994='[3]5.Grup_T'!$E$20,0,IF(AD2994&lt;&gt;0,M2994/V2994*MIN(12,AD2994),0))</f>
        <v>0</v>
      </c>
      <c r="AF2994" s="37">
        <f t="shared" si="652"/>
        <v>0</v>
      </c>
      <c r="AG2994" s="37">
        <f t="shared" si="653"/>
        <v>0</v>
      </c>
      <c r="AH2994" s="37">
        <f t="shared" si="654"/>
        <v>0</v>
      </c>
      <c r="AI2994" s="35" t="str">
        <f t="shared" si="655"/>
        <v>Nusidėvėjęs</v>
      </c>
      <c r="AJ2994" s="38" t="str">
        <f>IF(AND(F2994&lt;&gt;[3]Pav.tvarkyklė!$B$12,F2994&lt;&gt;[3]Pav.tvarkyklė!$B$13),"GVTNT","X")</f>
        <v>GVTNT</v>
      </c>
      <c r="AK2994" s="39">
        <f t="shared" si="657"/>
        <v>0</v>
      </c>
      <c r="AL2994" s="41"/>
      <c r="AM2994" s="41"/>
      <c r="AN2994" s="41">
        <f t="shared" si="645"/>
        <v>1900</v>
      </c>
      <c r="AO2994" s="41"/>
      <c r="AP2994" s="41"/>
      <c r="AQ2994" s="41"/>
      <c r="AR2994" s="42"/>
      <c r="AS2994" s="42"/>
      <c r="AU2994" s="43">
        <f t="shared" si="646"/>
        <v>0</v>
      </c>
    </row>
    <row r="2995" spans="1:47" ht="15" customHeight="1" x14ac:dyDescent="0.25">
      <c r="A2995" s="11"/>
      <c r="B2995" s="19">
        <v>3164</v>
      </c>
      <c r="C2995" s="74"/>
      <c r="D2995" s="77"/>
      <c r="E2995" s="78"/>
      <c r="F2995" s="78"/>
      <c r="G2995" s="80"/>
      <c r="H2995" s="49"/>
      <c r="I2995" s="79"/>
      <c r="J2995" s="27"/>
      <c r="K2995" s="27"/>
      <c r="L2995" s="79"/>
      <c r="M2995" s="81"/>
      <c r="N2995" s="29">
        <v>0</v>
      </c>
      <c r="O2995" s="30" t="str">
        <f>IF(G2995&lt;=$N$2,"",IF(F2995=[3]Pav.tvarkyklė!$B$13,"",IF(ISBLANK(R2995),"X","")))</f>
        <v/>
      </c>
      <c r="P2995" s="91"/>
      <c r="Q2995" s="63"/>
      <c r="R2995" s="63"/>
      <c r="S2995" s="63"/>
      <c r="T2995" s="63"/>
      <c r="U2995" s="34" t="str">
        <f>IFERROR(INDEX('[3]5.Grup_T'!$G$4:$G$22,MATCH('6.Turtas'!E2995,'[3]5.Grup_T'!$E$4:$E$22,0)),"0")</f>
        <v>0</v>
      </c>
      <c r="V2995" s="35">
        <f t="shared" si="647"/>
        <v>0</v>
      </c>
      <c r="W2995" s="35">
        <f>IF(NOT(ISBLANK(H2995)),(12-DATEDIF(H2995,'[3]1.Pradzia'!$D$13,"m")),0)</f>
        <v>0</v>
      </c>
      <c r="X2995" s="35">
        <f t="shared" si="648"/>
        <v>0</v>
      </c>
      <c r="Y2995" s="35">
        <f t="shared" si="644"/>
        <v>0</v>
      </c>
      <c r="Z2995" s="35">
        <f t="shared" si="656"/>
        <v>0</v>
      </c>
      <c r="AA2995" s="36">
        <f t="shared" si="649"/>
        <v>0</v>
      </c>
      <c r="AB2995" s="36">
        <f t="shared" si="650"/>
        <v>0</v>
      </c>
      <c r="AC2995" s="37">
        <f t="shared" si="651"/>
        <v>0</v>
      </c>
      <c r="AD2995" s="35">
        <f>IF(OR(YEAR(G2995)&lt;2019,O2995="X"),0,IF(ISBLANK(H2995),DATEDIF(G2995,'[3]1.Pradzia'!$D$13,"M"),DATEDIF(G2995,H2995,"m")))</f>
        <v>0</v>
      </c>
      <c r="AE2995" s="37">
        <f>IF(E2995='[3]5.Grup_T'!$E$20,0,IF(AD2995&lt;&gt;0,M2995/V2995*MIN(12,AD2995),0))</f>
        <v>0</v>
      </c>
      <c r="AF2995" s="37">
        <f t="shared" si="652"/>
        <v>0</v>
      </c>
      <c r="AG2995" s="37">
        <f t="shared" si="653"/>
        <v>0</v>
      </c>
      <c r="AH2995" s="37">
        <f t="shared" si="654"/>
        <v>0</v>
      </c>
      <c r="AI2995" s="35" t="str">
        <f t="shared" si="655"/>
        <v>Nusidėvėjęs</v>
      </c>
      <c r="AJ2995" s="38" t="str">
        <f>IF(AND(F2995&lt;&gt;[3]Pav.tvarkyklė!$B$12,F2995&lt;&gt;[3]Pav.tvarkyklė!$B$13),"GVTNT","X")</f>
        <v>GVTNT</v>
      </c>
      <c r="AK2995" s="39">
        <f t="shared" si="657"/>
        <v>0</v>
      </c>
      <c r="AL2995" s="41"/>
      <c r="AM2995" s="41"/>
      <c r="AN2995" s="41">
        <f t="shared" si="645"/>
        <v>1900</v>
      </c>
      <c r="AO2995" s="41"/>
      <c r="AP2995" s="41"/>
      <c r="AQ2995" s="41"/>
      <c r="AR2995" s="42"/>
      <c r="AS2995" s="42"/>
      <c r="AU2995" s="43">
        <f t="shared" si="646"/>
        <v>0</v>
      </c>
    </row>
    <row r="2996" spans="1:47" ht="15" customHeight="1" x14ac:dyDescent="0.25">
      <c r="A2996" s="11"/>
      <c r="B2996" s="19">
        <v>3165</v>
      </c>
      <c r="C2996" s="74"/>
      <c r="D2996" s="77"/>
      <c r="E2996" s="75"/>
      <c r="F2996" s="78"/>
      <c r="G2996" s="80"/>
      <c r="H2996" s="49"/>
      <c r="I2996" s="79"/>
      <c r="J2996" s="27"/>
      <c r="K2996" s="27"/>
      <c r="L2996" s="79"/>
      <c r="M2996" s="81"/>
      <c r="N2996" s="29">
        <v>0</v>
      </c>
      <c r="O2996" s="30" t="str">
        <f>IF(G2996&lt;=$N$2,"",IF(F2996=[3]Pav.tvarkyklė!$B$13,"",IF(ISBLANK(R2996),"X","")))</f>
        <v/>
      </c>
      <c r="P2996" s="91"/>
      <c r="Q2996" s="63"/>
      <c r="R2996" s="63"/>
      <c r="S2996" s="63"/>
      <c r="T2996" s="63"/>
      <c r="U2996" s="34" t="str">
        <f>IFERROR(INDEX('[3]5.Grup_T'!$G$4:$G$22,MATCH('6.Turtas'!E2996,'[3]5.Grup_T'!$E$4:$E$22,0)),"0")</f>
        <v>0</v>
      </c>
      <c r="V2996" s="35">
        <f t="shared" si="647"/>
        <v>0</v>
      </c>
      <c r="W2996" s="35">
        <f>IF(NOT(ISBLANK(H2996)),(12-DATEDIF(H2996,'[3]1.Pradzia'!$D$13,"m")),0)</f>
        <v>0</v>
      </c>
      <c r="X2996" s="35">
        <f t="shared" si="648"/>
        <v>0</v>
      </c>
      <c r="Y2996" s="35">
        <f t="shared" si="644"/>
        <v>0</v>
      </c>
      <c r="Z2996" s="35">
        <f t="shared" si="656"/>
        <v>0</v>
      </c>
      <c r="AA2996" s="36">
        <f t="shared" si="649"/>
        <v>0</v>
      </c>
      <c r="AB2996" s="36">
        <f t="shared" si="650"/>
        <v>0</v>
      </c>
      <c r="AC2996" s="37">
        <f t="shared" si="651"/>
        <v>0</v>
      </c>
      <c r="AD2996" s="35">
        <f>IF(OR(YEAR(G2996)&lt;2019,O2996="X"),0,IF(ISBLANK(H2996),DATEDIF(G2996,'[3]1.Pradzia'!$D$13,"M"),DATEDIF(G2996,H2996,"m")))</f>
        <v>0</v>
      </c>
      <c r="AE2996" s="37">
        <f>IF(E2996='[3]5.Grup_T'!$E$20,0,IF(AD2996&lt;&gt;0,M2996/V2996*MIN(12,AD2996),0))</f>
        <v>0</v>
      </c>
      <c r="AF2996" s="37">
        <f t="shared" si="652"/>
        <v>0</v>
      </c>
      <c r="AG2996" s="37">
        <f t="shared" si="653"/>
        <v>0</v>
      </c>
      <c r="AH2996" s="37">
        <f t="shared" si="654"/>
        <v>0</v>
      </c>
      <c r="AI2996" s="35" t="str">
        <f t="shared" si="655"/>
        <v>Nusidėvėjęs</v>
      </c>
      <c r="AJ2996" s="38" t="str">
        <f>IF(AND(F2996&lt;&gt;[3]Pav.tvarkyklė!$B$12,F2996&lt;&gt;[3]Pav.tvarkyklė!$B$13),"GVTNT","X")</f>
        <v>GVTNT</v>
      </c>
      <c r="AK2996" s="39">
        <f t="shared" si="657"/>
        <v>0</v>
      </c>
      <c r="AL2996" s="41"/>
      <c r="AM2996" s="41"/>
      <c r="AN2996" s="41">
        <f t="shared" si="645"/>
        <v>1900</v>
      </c>
      <c r="AO2996" s="41"/>
      <c r="AP2996" s="41"/>
      <c r="AQ2996" s="41"/>
      <c r="AR2996" s="42"/>
      <c r="AS2996" s="42"/>
      <c r="AU2996" s="43">
        <f t="shared" si="646"/>
        <v>0</v>
      </c>
    </row>
    <row r="2997" spans="1:47" ht="15" customHeight="1" x14ac:dyDescent="0.25">
      <c r="A2997" s="11"/>
      <c r="B2997" s="19">
        <v>3166</v>
      </c>
      <c r="C2997" s="74"/>
      <c r="D2997" s="77"/>
      <c r="E2997" s="75"/>
      <c r="F2997" s="78"/>
      <c r="G2997" s="80"/>
      <c r="H2997" s="49"/>
      <c r="I2997" s="79"/>
      <c r="J2997" s="27"/>
      <c r="K2997" s="27"/>
      <c r="L2997" s="79"/>
      <c r="M2997" s="81"/>
      <c r="N2997" s="29">
        <v>0</v>
      </c>
      <c r="O2997" s="30" t="str">
        <f>IF(G2997&lt;=$N$2,"",IF(F2997=[3]Pav.tvarkyklė!$B$13,"",IF(ISBLANK(R2997),"X","")))</f>
        <v/>
      </c>
      <c r="P2997" s="91"/>
      <c r="Q2997" s="63"/>
      <c r="R2997" s="63"/>
      <c r="S2997" s="63"/>
      <c r="T2997" s="63"/>
      <c r="U2997" s="34" t="str">
        <f>IFERROR(INDEX('[3]5.Grup_T'!$G$4:$G$22,MATCH('6.Turtas'!E2997,'[3]5.Grup_T'!$E$4:$E$22,0)),"0")</f>
        <v>0</v>
      </c>
      <c r="V2997" s="35">
        <f t="shared" si="647"/>
        <v>0</v>
      </c>
      <c r="W2997" s="35">
        <f>IF(NOT(ISBLANK(H2997)),(12-DATEDIF(H2997,'[3]1.Pradzia'!$D$13,"m")),0)</f>
        <v>0</v>
      </c>
      <c r="X2997" s="35">
        <f t="shared" si="648"/>
        <v>0</v>
      </c>
      <c r="Y2997" s="35">
        <f t="shared" si="644"/>
        <v>0</v>
      </c>
      <c r="Z2997" s="35">
        <f t="shared" si="656"/>
        <v>0</v>
      </c>
      <c r="AA2997" s="36">
        <f t="shared" si="649"/>
        <v>0</v>
      </c>
      <c r="AB2997" s="36">
        <f t="shared" si="650"/>
        <v>0</v>
      </c>
      <c r="AC2997" s="37">
        <f t="shared" si="651"/>
        <v>0</v>
      </c>
      <c r="AD2997" s="35">
        <f>IF(OR(YEAR(G2997)&lt;2019,O2997="X"),0,IF(ISBLANK(H2997),DATEDIF(G2997,'[3]1.Pradzia'!$D$13,"M"),DATEDIF(G2997,H2997,"m")))</f>
        <v>0</v>
      </c>
      <c r="AE2997" s="37">
        <f>IF(E2997='[3]5.Grup_T'!$E$20,0,IF(AD2997&lt;&gt;0,M2997/V2997*MIN(12,AD2997),0))</f>
        <v>0</v>
      </c>
      <c r="AF2997" s="37">
        <f t="shared" si="652"/>
        <v>0</v>
      </c>
      <c r="AG2997" s="37">
        <f t="shared" si="653"/>
        <v>0</v>
      </c>
      <c r="AH2997" s="37">
        <f t="shared" si="654"/>
        <v>0</v>
      </c>
      <c r="AI2997" s="35" t="str">
        <f t="shared" si="655"/>
        <v>Nusidėvėjęs</v>
      </c>
      <c r="AJ2997" s="38" t="str">
        <f>IF(AND(F2997&lt;&gt;[3]Pav.tvarkyklė!$B$12,F2997&lt;&gt;[3]Pav.tvarkyklė!$B$13),"GVTNT","X")</f>
        <v>GVTNT</v>
      </c>
      <c r="AK2997" s="39">
        <f t="shared" si="657"/>
        <v>0</v>
      </c>
      <c r="AL2997" s="41"/>
      <c r="AM2997" s="41"/>
      <c r="AN2997" s="41">
        <f t="shared" si="645"/>
        <v>1900</v>
      </c>
      <c r="AO2997" s="41"/>
      <c r="AP2997" s="41"/>
      <c r="AQ2997" s="41"/>
      <c r="AR2997" s="42"/>
      <c r="AS2997" s="42"/>
      <c r="AU2997" s="43">
        <f t="shared" si="646"/>
        <v>0</v>
      </c>
    </row>
    <row r="2998" spans="1:47" ht="15" customHeight="1" x14ac:dyDescent="0.25">
      <c r="A2998" s="11"/>
      <c r="B2998" s="19">
        <v>3167</v>
      </c>
      <c r="C2998" s="74"/>
      <c r="D2998" s="77"/>
      <c r="E2998" s="78"/>
      <c r="F2998" s="78"/>
      <c r="G2998" s="80"/>
      <c r="H2998" s="49"/>
      <c r="I2998" s="79"/>
      <c r="J2998" s="27"/>
      <c r="K2998" s="27"/>
      <c r="L2998" s="79"/>
      <c r="M2998" s="81"/>
      <c r="N2998" s="29">
        <v>0</v>
      </c>
      <c r="O2998" s="30" t="str">
        <f>IF(G2998&lt;=$N$2,"",IF(F2998=[3]Pav.tvarkyklė!$B$13,"",IF(ISBLANK(R2998),"X","")))</f>
        <v/>
      </c>
      <c r="P2998" s="91"/>
      <c r="Q2998" s="63"/>
      <c r="R2998" s="63"/>
      <c r="S2998" s="63"/>
      <c r="T2998" s="63"/>
      <c r="U2998" s="34" t="str">
        <f>IFERROR(INDEX('[3]5.Grup_T'!$G$4:$G$22,MATCH('6.Turtas'!E2998,'[3]5.Grup_T'!$E$4:$E$22,0)),"0")</f>
        <v>0</v>
      </c>
      <c r="V2998" s="35">
        <f t="shared" si="647"/>
        <v>0</v>
      </c>
      <c r="W2998" s="35">
        <f>IF(NOT(ISBLANK(H2998)),(12-DATEDIF(H2998,'[3]1.Pradzia'!$D$13,"m")),0)</f>
        <v>0</v>
      </c>
      <c r="X2998" s="35">
        <f t="shared" si="648"/>
        <v>0</v>
      </c>
      <c r="Y2998" s="35">
        <f t="shared" si="644"/>
        <v>0</v>
      </c>
      <c r="Z2998" s="35">
        <f t="shared" si="656"/>
        <v>0</v>
      </c>
      <c r="AA2998" s="36">
        <f t="shared" si="649"/>
        <v>0</v>
      </c>
      <c r="AB2998" s="36">
        <f t="shared" si="650"/>
        <v>0</v>
      </c>
      <c r="AC2998" s="37">
        <f t="shared" si="651"/>
        <v>0</v>
      </c>
      <c r="AD2998" s="35">
        <f>IF(OR(YEAR(G2998)&lt;2019,O2998="X"),0,IF(ISBLANK(H2998),DATEDIF(G2998,'[3]1.Pradzia'!$D$13,"M"),DATEDIF(G2998,H2998,"m")))</f>
        <v>0</v>
      </c>
      <c r="AE2998" s="37">
        <f>IF(E2998='[3]5.Grup_T'!$E$20,0,IF(AD2998&lt;&gt;0,M2998/V2998*MIN(12,AD2998),0))</f>
        <v>0</v>
      </c>
      <c r="AF2998" s="37">
        <f t="shared" si="652"/>
        <v>0</v>
      </c>
      <c r="AG2998" s="37">
        <f t="shared" si="653"/>
        <v>0</v>
      </c>
      <c r="AH2998" s="37">
        <f t="shared" si="654"/>
        <v>0</v>
      </c>
      <c r="AI2998" s="35" t="str">
        <f t="shared" si="655"/>
        <v>Nusidėvėjęs</v>
      </c>
      <c r="AJ2998" s="38" t="str">
        <f>IF(AND(F2998&lt;&gt;[3]Pav.tvarkyklė!$B$12,F2998&lt;&gt;[3]Pav.tvarkyklė!$B$13),"GVTNT","X")</f>
        <v>GVTNT</v>
      </c>
      <c r="AK2998" s="39">
        <f t="shared" si="657"/>
        <v>0</v>
      </c>
      <c r="AL2998" s="41"/>
      <c r="AM2998" s="41"/>
      <c r="AN2998" s="41">
        <f t="shared" si="645"/>
        <v>1900</v>
      </c>
      <c r="AO2998" s="41"/>
      <c r="AP2998" s="41"/>
      <c r="AQ2998" s="41"/>
      <c r="AR2998" s="42"/>
      <c r="AS2998" s="42"/>
      <c r="AU2998" s="43">
        <f t="shared" si="646"/>
        <v>0</v>
      </c>
    </row>
    <row r="2999" spans="1:47" ht="15" customHeight="1" x14ac:dyDescent="0.25">
      <c r="A2999" s="11"/>
      <c r="B2999" s="19">
        <v>3168</v>
      </c>
      <c r="C2999" s="74"/>
      <c r="D2999" s="77"/>
      <c r="E2999" s="78"/>
      <c r="F2999" s="78"/>
      <c r="G2999" s="80"/>
      <c r="H2999" s="49"/>
      <c r="I2999" s="79"/>
      <c r="J2999" s="27"/>
      <c r="K2999" s="27"/>
      <c r="L2999" s="79"/>
      <c r="M2999" s="81"/>
      <c r="N2999" s="29">
        <v>0</v>
      </c>
      <c r="O2999" s="30" t="str">
        <f>IF(G2999&lt;=$N$2,"",IF(F2999=[3]Pav.tvarkyklė!$B$13,"",IF(ISBLANK(R2999),"X","")))</f>
        <v/>
      </c>
      <c r="P2999" s="91"/>
      <c r="Q2999" s="63"/>
      <c r="R2999" s="63"/>
      <c r="S2999" s="63"/>
      <c r="T2999" s="63"/>
      <c r="U2999" s="34" t="str">
        <f>IFERROR(INDEX('[3]5.Grup_T'!$G$4:$G$22,MATCH('6.Turtas'!E2999,'[3]5.Grup_T'!$E$4:$E$22,0)),"0")</f>
        <v>0</v>
      </c>
      <c r="V2999" s="35">
        <f t="shared" si="647"/>
        <v>0</v>
      </c>
      <c r="W2999" s="35">
        <f>IF(NOT(ISBLANK(H2999)),(12-DATEDIF(H2999,'[3]1.Pradzia'!$D$13,"m")),0)</f>
        <v>0</v>
      </c>
      <c r="X2999" s="35">
        <f t="shared" si="648"/>
        <v>0</v>
      </c>
      <c r="Y2999" s="35">
        <f t="shared" ref="Y2999:Y3062" si="658">IF(YEAR(G2999)&gt;=2019,0,IF(Z2999&lt;=0,0,IF(W2999&lt;&gt;0,MIN(W2999,Z2999),MIN(12,Z2999))))</f>
        <v>0</v>
      </c>
      <c r="Z2999" s="35">
        <f t="shared" si="656"/>
        <v>0</v>
      </c>
      <c r="AA2999" s="36">
        <f t="shared" si="649"/>
        <v>0</v>
      </c>
      <c r="AB2999" s="36">
        <f t="shared" si="650"/>
        <v>0</v>
      </c>
      <c r="AC2999" s="37">
        <f t="shared" si="651"/>
        <v>0</v>
      </c>
      <c r="AD2999" s="35">
        <f>IF(OR(YEAR(G2999)&lt;2019,O2999="X"),0,IF(ISBLANK(H2999),DATEDIF(G2999,'[3]1.Pradzia'!$D$13,"M"),DATEDIF(G2999,H2999,"m")))</f>
        <v>0</v>
      </c>
      <c r="AE2999" s="37">
        <f>IF(E2999='[3]5.Grup_T'!$E$20,0,IF(AD2999&lt;&gt;0,M2999/V2999*MIN(12,AD2999),0))</f>
        <v>0</v>
      </c>
      <c r="AF2999" s="37">
        <f t="shared" si="652"/>
        <v>0</v>
      </c>
      <c r="AG2999" s="37">
        <f t="shared" si="653"/>
        <v>0</v>
      </c>
      <c r="AH2999" s="37">
        <f t="shared" si="654"/>
        <v>0</v>
      </c>
      <c r="AI2999" s="35" t="str">
        <f t="shared" si="655"/>
        <v>Nusidėvėjęs</v>
      </c>
      <c r="AJ2999" s="38" t="str">
        <f>IF(AND(F2999&lt;&gt;[3]Pav.tvarkyklė!$B$12,F2999&lt;&gt;[3]Pav.tvarkyklė!$B$13),"GVTNT","X")</f>
        <v>GVTNT</v>
      </c>
      <c r="AK2999" s="39">
        <f t="shared" si="657"/>
        <v>0</v>
      </c>
      <c r="AL2999" s="41"/>
      <c r="AM2999" s="41"/>
      <c r="AN2999" s="41">
        <f t="shared" si="645"/>
        <v>1900</v>
      </c>
      <c r="AO2999" s="41"/>
      <c r="AP2999" s="41"/>
      <c r="AQ2999" s="41"/>
      <c r="AR2999" s="42"/>
      <c r="AS2999" s="42"/>
      <c r="AU2999" s="43">
        <f t="shared" si="646"/>
        <v>0</v>
      </c>
    </row>
    <row r="3000" spans="1:47" ht="15" customHeight="1" x14ac:dyDescent="0.25">
      <c r="A3000" s="11"/>
      <c r="B3000" s="19">
        <v>3169</v>
      </c>
      <c r="C3000" s="74"/>
      <c r="D3000" s="77"/>
      <c r="E3000" s="78"/>
      <c r="F3000" s="78"/>
      <c r="G3000" s="80"/>
      <c r="H3000" s="49"/>
      <c r="I3000" s="79"/>
      <c r="J3000" s="27"/>
      <c r="K3000" s="27"/>
      <c r="L3000" s="79"/>
      <c r="M3000" s="81"/>
      <c r="N3000" s="29">
        <v>0</v>
      </c>
      <c r="O3000" s="30" t="str">
        <f>IF(G3000&lt;=$N$2,"",IF(F3000=[3]Pav.tvarkyklė!$B$13,"",IF(ISBLANK(R3000),"X","")))</f>
        <v/>
      </c>
      <c r="P3000" s="91"/>
      <c r="Q3000" s="63"/>
      <c r="R3000" s="63"/>
      <c r="S3000" s="63"/>
      <c r="T3000" s="63"/>
      <c r="U3000" s="34" t="str">
        <f>IFERROR(INDEX('[3]5.Grup_T'!$G$4:$G$22,MATCH('6.Turtas'!E3000,'[3]5.Grup_T'!$E$4:$E$22,0)),"0")</f>
        <v>0</v>
      </c>
      <c r="V3000" s="35">
        <f t="shared" si="647"/>
        <v>0</v>
      </c>
      <c r="W3000" s="35">
        <f>IF(NOT(ISBLANK(H3000)),(12-DATEDIF(H3000,'[3]1.Pradzia'!$D$13,"m")),0)</f>
        <v>0</v>
      </c>
      <c r="X3000" s="35">
        <f t="shared" si="648"/>
        <v>0</v>
      </c>
      <c r="Y3000" s="35">
        <f t="shared" si="658"/>
        <v>0</v>
      </c>
      <c r="Z3000" s="35">
        <f t="shared" si="656"/>
        <v>0</v>
      </c>
      <c r="AA3000" s="36">
        <f t="shared" si="649"/>
        <v>0</v>
      </c>
      <c r="AB3000" s="36">
        <f t="shared" si="650"/>
        <v>0</v>
      </c>
      <c r="AC3000" s="37">
        <f t="shared" si="651"/>
        <v>0</v>
      </c>
      <c r="AD3000" s="35">
        <f>IF(OR(YEAR(G3000)&lt;2019,O3000="X"),0,IF(ISBLANK(H3000),DATEDIF(G3000,'[3]1.Pradzia'!$D$13,"M"),DATEDIF(G3000,H3000,"m")))</f>
        <v>0</v>
      </c>
      <c r="AE3000" s="37">
        <f>IF(E3000='[3]5.Grup_T'!$E$20,0,IF(AD3000&lt;&gt;0,M3000/V3000*MIN(12,AD3000),0))</f>
        <v>0</v>
      </c>
      <c r="AF3000" s="37">
        <f t="shared" si="652"/>
        <v>0</v>
      </c>
      <c r="AG3000" s="37">
        <f t="shared" si="653"/>
        <v>0</v>
      </c>
      <c r="AH3000" s="37">
        <f t="shared" si="654"/>
        <v>0</v>
      </c>
      <c r="AI3000" s="35" t="str">
        <f t="shared" si="655"/>
        <v>Nusidėvėjęs</v>
      </c>
      <c r="AJ3000" s="38" t="str">
        <f>IF(AND(F3000&lt;&gt;[3]Pav.tvarkyklė!$B$12,F3000&lt;&gt;[3]Pav.tvarkyklė!$B$13),"GVTNT","X")</f>
        <v>GVTNT</v>
      </c>
      <c r="AK3000" s="39">
        <f t="shared" si="657"/>
        <v>0</v>
      </c>
      <c r="AL3000" s="41"/>
      <c r="AM3000" s="41"/>
      <c r="AN3000" s="41">
        <f t="shared" si="645"/>
        <v>1900</v>
      </c>
      <c r="AO3000" s="41"/>
      <c r="AP3000" s="41"/>
      <c r="AQ3000" s="41"/>
      <c r="AR3000" s="42"/>
      <c r="AS3000" s="42"/>
      <c r="AU3000" s="43">
        <f t="shared" si="646"/>
        <v>0</v>
      </c>
    </row>
    <row r="3001" spans="1:47" ht="15" customHeight="1" x14ac:dyDescent="0.25">
      <c r="A3001" s="11"/>
      <c r="B3001" s="19">
        <v>3170</v>
      </c>
      <c r="C3001" s="74"/>
      <c r="D3001" s="77"/>
      <c r="E3001" s="78"/>
      <c r="F3001" s="78"/>
      <c r="G3001" s="80"/>
      <c r="H3001" s="49"/>
      <c r="I3001" s="79"/>
      <c r="J3001" s="27"/>
      <c r="K3001" s="27"/>
      <c r="L3001" s="79"/>
      <c r="M3001" s="81"/>
      <c r="N3001" s="29">
        <v>0</v>
      </c>
      <c r="O3001" s="30" t="str">
        <f>IF(G3001&lt;=$N$2,"",IF(F3001=[3]Pav.tvarkyklė!$B$13,"",IF(ISBLANK(R3001),"X","")))</f>
        <v/>
      </c>
      <c r="P3001" s="91"/>
      <c r="Q3001" s="63"/>
      <c r="R3001" s="63"/>
      <c r="S3001" s="63"/>
      <c r="T3001" s="63"/>
      <c r="U3001" s="34" t="str">
        <f>IFERROR(INDEX('[3]5.Grup_T'!$G$4:$G$22,MATCH('6.Turtas'!E3001,'[3]5.Grup_T'!$E$4:$E$22,0)),"0")</f>
        <v>0</v>
      </c>
      <c r="V3001" s="35">
        <f t="shared" si="647"/>
        <v>0</v>
      </c>
      <c r="W3001" s="35">
        <f>IF(NOT(ISBLANK(H3001)),(12-DATEDIF(H3001,'[3]1.Pradzia'!$D$13,"m")),0)</f>
        <v>0</v>
      </c>
      <c r="X3001" s="35">
        <f t="shared" si="648"/>
        <v>0</v>
      </c>
      <c r="Y3001" s="35">
        <f t="shared" si="658"/>
        <v>0</v>
      </c>
      <c r="Z3001" s="35">
        <f t="shared" si="656"/>
        <v>0</v>
      </c>
      <c r="AA3001" s="36">
        <f t="shared" si="649"/>
        <v>0</v>
      </c>
      <c r="AB3001" s="36">
        <f t="shared" si="650"/>
        <v>0</v>
      </c>
      <c r="AC3001" s="37">
        <f t="shared" si="651"/>
        <v>0</v>
      </c>
      <c r="AD3001" s="35">
        <f>IF(OR(YEAR(G3001)&lt;2019,O3001="X"),0,IF(ISBLANK(H3001),DATEDIF(G3001,'[3]1.Pradzia'!$D$13,"M"),DATEDIF(G3001,H3001,"m")))</f>
        <v>0</v>
      </c>
      <c r="AE3001" s="37">
        <f>IF(E3001='[3]5.Grup_T'!$E$20,0,IF(AD3001&lt;&gt;0,M3001/V3001*MIN(12,AD3001),0))</f>
        <v>0</v>
      </c>
      <c r="AF3001" s="37">
        <f t="shared" si="652"/>
        <v>0</v>
      </c>
      <c r="AG3001" s="37">
        <f t="shared" si="653"/>
        <v>0</v>
      </c>
      <c r="AH3001" s="37">
        <f t="shared" si="654"/>
        <v>0</v>
      </c>
      <c r="AI3001" s="35" t="str">
        <f t="shared" si="655"/>
        <v>Nusidėvėjęs</v>
      </c>
      <c r="AJ3001" s="38" t="str">
        <f>IF(AND(F3001&lt;&gt;[3]Pav.tvarkyklė!$B$12,F3001&lt;&gt;[3]Pav.tvarkyklė!$B$13),"GVTNT","X")</f>
        <v>GVTNT</v>
      </c>
      <c r="AK3001" s="39">
        <f t="shared" si="657"/>
        <v>0</v>
      </c>
      <c r="AL3001" s="41"/>
      <c r="AM3001" s="41"/>
      <c r="AN3001" s="41">
        <f t="shared" si="645"/>
        <v>1900</v>
      </c>
      <c r="AO3001" s="41"/>
      <c r="AP3001" s="41"/>
      <c r="AQ3001" s="41"/>
      <c r="AR3001" s="42"/>
      <c r="AS3001" s="42"/>
      <c r="AU3001" s="43">
        <f t="shared" si="646"/>
        <v>0</v>
      </c>
    </row>
    <row r="3002" spans="1:47" ht="15" customHeight="1" x14ac:dyDescent="0.25">
      <c r="A3002" s="11"/>
      <c r="B3002" s="19">
        <v>3171</v>
      </c>
      <c r="C3002" s="74"/>
      <c r="D3002" s="77"/>
      <c r="E3002" s="78"/>
      <c r="F3002" s="78"/>
      <c r="G3002" s="80"/>
      <c r="H3002" s="49"/>
      <c r="I3002" s="79"/>
      <c r="J3002" s="27"/>
      <c r="K3002" s="27"/>
      <c r="L3002" s="79"/>
      <c r="M3002" s="81"/>
      <c r="N3002" s="29">
        <v>0</v>
      </c>
      <c r="O3002" s="30" t="str">
        <f>IF(G3002&lt;=$N$2,"",IF(F3002=[3]Pav.tvarkyklė!$B$13,"",IF(ISBLANK(R3002),"X","")))</f>
        <v/>
      </c>
      <c r="P3002" s="91"/>
      <c r="Q3002" s="63"/>
      <c r="R3002" s="63"/>
      <c r="S3002" s="63"/>
      <c r="T3002" s="63"/>
      <c r="U3002" s="34" t="str">
        <f>IFERROR(INDEX('[3]5.Grup_T'!$G$4:$G$22,MATCH('6.Turtas'!E3002,'[3]5.Grup_T'!$E$4:$E$22,0)),"0")</f>
        <v>0</v>
      </c>
      <c r="V3002" s="35">
        <f t="shared" si="647"/>
        <v>0</v>
      </c>
      <c r="W3002" s="35">
        <f>IF(NOT(ISBLANK(H3002)),(12-DATEDIF(H3002,'[3]1.Pradzia'!$D$13,"m")),0)</f>
        <v>0</v>
      </c>
      <c r="X3002" s="35">
        <f t="shared" si="648"/>
        <v>0</v>
      </c>
      <c r="Y3002" s="35">
        <f t="shared" si="658"/>
        <v>0</v>
      </c>
      <c r="Z3002" s="35">
        <f t="shared" si="656"/>
        <v>0</v>
      </c>
      <c r="AA3002" s="36">
        <f t="shared" si="649"/>
        <v>0</v>
      </c>
      <c r="AB3002" s="36">
        <f t="shared" si="650"/>
        <v>0</v>
      </c>
      <c r="AC3002" s="37">
        <f t="shared" si="651"/>
        <v>0</v>
      </c>
      <c r="AD3002" s="35">
        <f>IF(OR(YEAR(G3002)&lt;2019,O3002="X"),0,IF(ISBLANK(H3002),DATEDIF(G3002,'[3]1.Pradzia'!$D$13,"M"),DATEDIF(G3002,H3002,"m")))</f>
        <v>0</v>
      </c>
      <c r="AE3002" s="37">
        <f>IF(E3002='[3]5.Grup_T'!$E$20,0,IF(AD3002&lt;&gt;0,M3002/V3002*MIN(12,AD3002),0))</f>
        <v>0</v>
      </c>
      <c r="AF3002" s="37">
        <f t="shared" si="652"/>
        <v>0</v>
      </c>
      <c r="AG3002" s="37">
        <f t="shared" si="653"/>
        <v>0</v>
      </c>
      <c r="AH3002" s="37">
        <f t="shared" si="654"/>
        <v>0</v>
      </c>
      <c r="AI3002" s="35" t="str">
        <f t="shared" si="655"/>
        <v>Nusidėvėjęs</v>
      </c>
      <c r="AJ3002" s="38" t="str">
        <f>IF(AND(F3002&lt;&gt;[3]Pav.tvarkyklė!$B$12,F3002&lt;&gt;[3]Pav.tvarkyklė!$B$13),"GVTNT","X")</f>
        <v>GVTNT</v>
      </c>
      <c r="AK3002" s="39">
        <f t="shared" si="657"/>
        <v>0</v>
      </c>
      <c r="AL3002" s="41"/>
      <c r="AM3002" s="41"/>
      <c r="AN3002" s="41">
        <f t="shared" si="645"/>
        <v>1900</v>
      </c>
      <c r="AO3002" s="41"/>
      <c r="AP3002" s="41"/>
      <c r="AQ3002" s="41"/>
      <c r="AR3002" s="42"/>
      <c r="AS3002" s="42"/>
      <c r="AU3002" s="43">
        <f t="shared" si="646"/>
        <v>0</v>
      </c>
    </row>
    <row r="3003" spans="1:47" ht="15" customHeight="1" x14ac:dyDescent="0.25">
      <c r="A3003" s="11"/>
      <c r="B3003" s="19">
        <v>3172</v>
      </c>
      <c r="C3003" s="74"/>
      <c r="D3003" s="77"/>
      <c r="E3003" s="75"/>
      <c r="F3003" s="78"/>
      <c r="G3003" s="80"/>
      <c r="H3003" s="49"/>
      <c r="I3003" s="79"/>
      <c r="J3003" s="27"/>
      <c r="K3003" s="27"/>
      <c r="L3003" s="79"/>
      <c r="M3003" s="81"/>
      <c r="N3003" s="29">
        <v>0</v>
      </c>
      <c r="O3003" s="30" t="str">
        <f>IF(G3003&lt;=$N$2,"",IF(F3003=[3]Pav.tvarkyklė!$B$13,"",IF(ISBLANK(R3003),"X","")))</f>
        <v/>
      </c>
      <c r="P3003" s="91"/>
      <c r="Q3003" s="63"/>
      <c r="R3003" s="63"/>
      <c r="S3003" s="63"/>
      <c r="T3003" s="63"/>
      <c r="U3003" s="34" t="str">
        <f>IFERROR(INDEX('[3]5.Grup_T'!$G$4:$G$22,MATCH('6.Turtas'!E3003,'[3]5.Grup_T'!$E$4:$E$22,0)),"0")</f>
        <v>0</v>
      </c>
      <c r="V3003" s="35">
        <f t="shared" si="647"/>
        <v>0</v>
      </c>
      <c r="W3003" s="35">
        <f>IF(NOT(ISBLANK(H3003)),(12-DATEDIF(H3003,'[3]1.Pradzia'!$D$13,"m")),0)</f>
        <v>0</v>
      </c>
      <c r="X3003" s="35">
        <f t="shared" si="648"/>
        <v>0</v>
      </c>
      <c r="Y3003" s="35">
        <f t="shared" si="658"/>
        <v>0</v>
      </c>
      <c r="Z3003" s="35">
        <f t="shared" si="656"/>
        <v>0</v>
      </c>
      <c r="AA3003" s="36">
        <f t="shared" si="649"/>
        <v>0</v>
      </c>
      <c r="AB3003" s="36">
        <f t="shared" si="650"/>
        <v>0</v>
      </c>
      <c r="AC3003" s="37">
        <f t="shared" si="651"/>
        <v>0</v>
      </c>
      <c r="AD3003" s="35">
        <f>IF(OR(YEAR(G3003)&lt;2019,O3003="X"),0,IF(ISBLANK(H3003),DATEDIF(G3003,'[3]1.Pradzia'!$D$13,"M"),DATEDIF(G3003,H3003,"m")))</f>
        <v>0</v>
      </c>
      <c r="AE3003" s="37">
        <f>IF(E3003='[3]5.Grup_T'!$E$20,0,IF(AD3003&lt;&gt;0,M3003/V3003*MIN(12,AD3003),0))</f>
        <v>0</v>
      </c>
      <c r="AF3003" s="37">
        <f t="shared" si="652"/>
        <v>0</v>
      </c>
      <c r="AG3003" s="37">
        <f t="shared" si="653"/>
        <v>0</v>
      </c>
      <c r="AH3003" s="37">
        <f t="shared" si="654"/>
        <v>0</v>
      </c>
      <c r="AI3003" s="35" t="str">
        <f t="shared" si="655"/>
        <v>Nusidėvėjęs</v>
      </c>
      <c r="AJ3003" s="38" t="str">
        <f>IF(AND(F3003&lt;&gt;[3]Pav.tvarkyklė!$B$12,F3003&lt;&gt;[3]Pav.tvarkyklė!$B$13),"GVTNT","X")</f>
        <v>GVTNT</v>
      </c>
      <c r="AK3003" s="39">
        <f t="shared" si="657"/>
        <v>0</v>
      </c>
      <c r="AL3003" s="41"/>
      <c r="AM3003" s="41"/>
      <c r="AN3003" s="41">
        <f t="shared" si="645"/>
        <v>1900</v>
      </c>
      <c r="AO3003" s="41"/>
      <c r="AP3003" s="41"/>
      <c r="AQ3003" s="41"/>
      <c r="AR3003" s="42"/>
      <c r="AS3003" s="42"/>
      <c r="AU3003" s="43">
        <f t="shared" si="646"/>
        <v>0</v>
      </c>
    </row>
    <row r="3004" spans="1:47" ht="15" customHeight="1" x14ac:dyDescent="0.25">
      <c r="A3004" s="11"/>
      <c r="B3004" s="19">
        <v>3173</v>
      </c>
      <c r="C3004" s="74"/>
      <c r="D3004" s="77"/>
      <c r="E3004" s="75"/>
      <c r="F3004" s="78"/>
      <c r="G3004" s="80"/>
      <c r="H3004" s="49"/>
      <c r="I3004" s="79"/>
      <c r="J3004" s="27"/>
      <c r="K3004" s="27"/>
      <c r="L3004" s="79"/>
      <c r="M3004" s="81"/>
      <c r="N3004" s="29">
        <v>0</v>
      </c>
      <c r="O3004" s="30" t="str">
        <f>IF(G3004&lt;=$N$2,"",IF(F3004=[3]Pav.tvarkyklė!$B$13,"",IF(ISBLANK(R3004),"X","")))</f>
        <v/>
      </c>
      <c r="P3004" s="91"/>
      <c r="Q3004" s="63"/>
      <c r="R3004" s="63"/>
      <c r="S3004" s="63"/>
      <c r="T3004" s="63"/>
      <c r="U3004" s="34" t="str">
        <f>IFERROR(INDEX('[3]5.Grup_T'!$G$4:$G$22,MATCH('6.Turtas'!E3004,'[3]5.Grup_T'!$E$4:$E$22,0)),"0")</f>
        <v>0</v>
      </c>
      <c r="V3004" s="35">
        <f t="shared" si="647"/>
        <v>0</v>
      </c>
      <c r="W3004" s="35">
        <f>IF(NOT(ISBLANK(H3004)),(12-DATEDIF(H3004,'[3]1.Pradzia'!$D$13,"m")),0)</f>
        <v>0</v>
      </c>
      <c r="X3004" s="35">
        <f t="shared" si="648"/>
        <v>0</v>
      </c>
      <c r="Y3004" s="35">
        <f t="shared" si="658"/>
        <v>0</v>
      </c>
      <c r="Z3004" s="35">
        <f t="shared" si="656"/>
        <v>0</v>
      </c>
      <c r="AA3004" s="36">
        <f t="shared" si="649"/>
        <v>0</v>
      </c>
      <c r="AB3004" s="36">
        <f t="shared" si="650"/>
        <v>0</v>
      </c>
      <c r="AC3004" s="37">
        <f t="shared" si="651"/>
        <v>0</v>
      </c>
      <c r="AD3004" s="35">
        <f>IF(OR(YEAR(G3004)&lt;2019,O3004="X"),0,IF(ISBLANK(H3004),DATEDIF(G3004,'[3]1.Pradzia'!$D$13,"M"),DATEDIF(G3004,H3004,"m")))</f>
        <v>0</v>
      </c>
      <c r="AE3004" s="37">
        <f>IF(E3004='[3]5.Grup_T'!$E$20,0,IF(AD3004&lt;&gt;0,M3004/V3004*MIN(12,AD3004),0))</f>
        <v>0</v>
      </c>
      <c r="AF3004" s="37">
        <f t="shared" si="652"/>
        <v>0</v>
      </c>
      <c r="AG3004" s="37">
        <f t="shared" si="653"/>
        <v>0</v>
      </c>
      <c r="AH3004" s="37">
        <f t="shared" si="654"/>
        <v>0</v>
      </c>
      <c r="AI3004" s="35" t="str">
        <f t="shared" si="655"/>
        <v>Nusidėvėjęs</v>
      </c>
      <c r="AJ3004" s="38" t="str">
        <f>IF(AND(F3004&lt;&gt;[3]Pav.tvarkyklė!$B$12,F3004&lt;&gt;[3]Pav.tvarkyklė!$B$13),"GVTNT","X")</f>
        <v>GVTNT</v>
      </c>
      <c r="AK3004" s="39">
        <f t="shared" si="657"/>
        <v>0</v>
      </c>
      <c r="AL3004" s="41"/>
      <c r="AM3004" s="41"/>
      <c r="AN3004" s="41">
        <f t="shared" si="645"/>
        <v>1900</v>
      </c>
      <c r="AO3004" s="41"/>
      <c r="AP3004" s="41"/>
      <c r="AQ3004" s="41"/>
      <c r="AR3004" s="42"/>
      <c r="AS3004" s="42"/>
      <c r="AU3004" s="43">
        <f t="shared" si="646"/>
        <v>0</v>
      </c>
    </row>
    <row r="3005" spans="1:47" ht="15" customHeight="1" x14ac:dyDescent="0.25">
      <c r="A3005" s="11"/>
      <c r="B3005" s="19">
        <v>3174</v>
      </c>
      <c r="C3005" s="74"/>
      <c r="D3005" s="77"/>
      <c r="E3005" s="75"/>
      <c r="F3005" s="78"/>
      <c r="G3005" s="80"/>
      <c r="H3005" s="49"/>
      <c r="I3005" s="79"/>
      <c r="J3005" s="27"/>
      <c r="K3005" s="27"/>
      <c r="L3005" s="79"/>
      <c r="M3005" s="81"/>
      <c r="N3005" s="29">
        <v>0</v>
      </c>
      <c r="O3005" s="30" t="str">
        <f>IF(G3005&lt;=$N$2,"",IF(F3005=[3]Pav.tvarkyklė!$B$13,"",IF(ISBLANK(R3005),"X","")))</f>
        <v/>
      </c>
      <c r="P3005" s="91"/>
      <c r="Q3005" s="63"/>
      <c r="R3005" s="63"/>
      <c r="S3005" s="63"/>
      <c r="T3005" s="63"/>
      <c r="U3005" s="34" t="str">
        <f>IFERROR(INDEX('[3]5.Grup_T'!$G$4:$G$22,MATCH('6.Turtas'!E3005,'[3]5.Grup_T'!$E$4:$E$22,0)),"0")</f>
        <v>0</v>
      </c>
      <c r="V3005" s="35">
        <f t="shared" si="647"/>
        <v>0</v>
      </c>
      <c r="W3005" s="35">
        <f>IF(NOT(ISBLANK(H3005)),(12-DATEDIF(H3005,'[3]1.Pradzia'!$D$13,"m")),0)</f>
        <v>0</v>
      </c>
      <c r="X3005" s="35">
        <f t="shared" si="648"/>
        <v>0</v>
      </c>
      <c r="Y3005" s="35">
        <f t="shared" si="658"/>
        <v>0</v>
      </c>
      <c r="Z3005" s="35">
        <f t="shared" si="656"/>
        <v>0</v>
      </c>
      <c r="AA3005" s="36">
        <f t="shared" si="649"/>
        <v>0</v>
      </c>
      <c r="AB3005" s="36">
        <f t="shared" si="650"/>
        <v>0</v>
      </c>
      <c r="AC3005" s="37">
        <f t="shared" si="651"/>
        <v>0</v>
      </c>
      <c r="AD3005" s="35">
        <f>IF(OR(YEAR(G3005)&lt;2019,O3005="X"),0,IF(ISBLANK(H3005),DATEDIF(G3005,'[3]1.Pradzia'!$D$13,"M"),DATEDIF(G3005,H3005,"m")))</f>
        <v>0</v>
      </c>
      <c r="AE3005" s="37">
        <f>IF(E3005='[3]5.Grup_T'!$E$20,0,IF(AD3005&lt;&gt;0,M3005/V3005*MIN(12,AD3005),0))</f>
        <v>0</v>
      </c>
      <c r="AF3005" s="37">
        <f t="shared" si="652"/>
        <v>0</v>
      </c>
      <c r="AG3005" s="37">
        <f t="shared" si="653"/>
        <v>0</v>
      </c>
      <c r="AH3005" s="37">
        <f t="shared" si="654"/>
        <v>0</v>
      </c>
      <c r="AI3005" s="35" t="str">
        <f t="shared" si="655"/>
        <v>Nusidėvėjęs</v>
      </c>
      <c r="AJ3005" s="38" t="str">
        <f>IF(AND(F3005&lt;&gt;[3]Pav.tvarkyklė!$B$12,F3005&lt;&gt;[3]Pav.tvarkyklė!$B$13),"GVTNT","X")</f>
        <v>GVTNT</v>
      </c>
      <c r="AK3005" s="39">
        <f t="shared" si="657"/>
        <v>0</v>
      </c>
      <c r="AL3005" s="41"/>
      <c r="AM3005" s="41"/>
      <c r="AN3005" s="41">
        <f t="shared" si="645"/>
        <v>1900</v>
      </c>
      <c r="AO3005" s="41"/>
      <c r="AP3005" s="41"/>
      <c r="AQ3005" s="41"/>
      <c r="AR3005" s="42"/>
      <c r="AS3005" s="42"/>
      <c r="AU3005" s="43">
        <f t="shared" si="646"/>
        <v>0</v>
      </c>
    </row>
    <row r="3006" spans="1:47" ht="15" customHeight="1" x14ac:dyDescent="0.25">
      <c r="A3006" s="11"/>
      <c r="B3006" s="19">
        <v>3175</v>
      </c>
      <c r="C3006" s="74"/>
      <c r="D3006" s="77"/>
      <c r="E3006" s="78"/>
      <c r="F3006" s="78"/>
      <c r="G3006" s="80"/>
      <c r="H3006" s="49"/>
      <c r="I3006" s="79"/>
      <c r="J3006" s="27"/>
      <c r="K3006" s="27"/>
      <c r="L3006" s="79"/>
      <c r="M3006" s="81"/>
      <c r="N3006" s="29">
        <v>0</v>
      </c>
      <c r="O3006" s="30" t="str">
        <f>IF(G3006&lt;=$N$2,"",IF(F3006=[3]Pav.tvarkyklė!$B$13,"",IF(ISBLANK(R3006),"X","")))</f>
        <v/>
      </c>
      <c r="P3006" s="91"/>
      <c r="Q3006" s="63"/>
      <c r="R3006" s="63"/>
      <c r="S3006" s="63"/>
      <c r="T3006" s="63"/>
      <c r="U3006" s="34" t="str">
        <f>IFERROR(INDEX('[3]5.Grup_T'!$G$4:$G$22,MATCH('6.Turtas'!E3006,'[3]5.Grup_T'!$E$4:$E$22,0)),"0")</f>
        <v>0</v>
      </c>
      <c r="V3006" s="35">
        <f t="shared" si="647"/>
        <v>0</v>
      </c>
      <c r="W3006" s="35">
        <f>IF(NOT(ISBLANK(H3006)),(12-DATEDIF(H3006,'[3]1.Pradzia'!$D$13,"m")),0)</f>
        <v>0</v>
      </c>
      <c r="X3006" s="35">
        <f t="shared" si="648"/>
        <v>0</v>
      </c>
      <c r="Y3006" s="35">
        <f t="shared" si="658"/>
        <v>0</v>
      </c>
      <c r="Z3006" s="35">
        <f t="shared" si="656"/>
        <v>0</v>
      </c>
      <c r="AA3006" s="36">
        <f t="shared" si="649"/>
        <v>0</v>
      </c>
      <c r="AB3006" s="36">
        <f t="shared" si="650"/>
        <v>0</v>
      </c>
      <c r="AC3006" s="37">
        <f t="shared" si="651"/>
        <v>0</v>
      </c>
      <c r="AD3006" s="35">
        <f>IF(OR(YEAR(G3006)&lt;2019,O3006="X"),0,IF(ISBLANK(H3006),DATEDIF(G3006,'[3]1.Pradzia'!$D$13,"M"),DATEDIF(G3006,H3006,"m")))</f>
        <v>0</v>
      </c>
      <c r="AE3006" s="37">
        <f>IF(E3006='[3]5.Grup_T'!$E$20,0,IF(AD3006&lt;&gt;0,M3006/V3006*MIN(12,AD3006),0))</f>
        <v>0</v>
      </c>
      <c r="AF3006" s="37">
        <f t="shared" si="652"/>
        <v>0</v>
      </c>
      <c r="AG3006" s="37">
        <f t="shared" si="653"/>
        <v>0</v>
      </c>
      <c r="AH3006" s="37">
        <f t="shared" si="654"/>
        <v>0</v>
      </c>
      <c r="AI3006" s="35" t="str">
        <f t="shared" si="655"/>
        <v>Nusidėvėjęs</v>
      </c>
      <c r="AJ3006" s="38" t="str">
        <f>IF(AND(F3006&lt;&gt;[3]Pav.tvarkyklė!$B$12,F3006&lt;&gt;[3]Pav.tvarkyklė!$B$13),"GVTNT","X")</f>
        <v>GVTNT</v>
      </c>
      <c r="AK3006" s="39">
        <f t="shared" si="657"/>
        <v>0</v>
      </c>
      <c r="AL3006" s="41"/>
      <c r="AM3006" s="41"/>
      <c r="AN3006" s="41">
        <f t="shared" si="645"/>
        <v>1900</v>
      </c>
      <c r="AO3006" s="41"/>
      <c r="AP3006" s="41"/>
      <c r="AQ3006" s="41"/>
      <c r="AR3006" s="42"/>
      <c r="AS3006" s="42"/>
      <c r="AU3006" s="43">
        <f t="shared" si="646"/>
        <v>0</v>
      </c>
    </row>
    <row r="3007" spans="1:47" ht="15" customHeight="1" x14ac:dyDescent="0.25">
      <c r="A3007" s="11"/>
      <c r="B3007" s="19">
        <v>3176</v>
      </c>
      <c r="C3007" s="74"/>
      <c r="D3007" s="77"/>
      <c r="E3007" s="75"/>
      <c r="F3007" s="78"/>
      <c r="G3007" s="80"/>
      <c r="H3007" s="49"/>
      <c r="I3007" s="79"/>
      <c r="J3007" s="27"/>
      <c r="K3007" s="27"/>
      <c r="L3007" s="79"/>
      <c r="M3007" s="81"/>
      <c r="N3007" s="29">
        <v>0</v>
      </c>
      <c r="O3007" s="30" t="str">
        <f>IF(G3007&lt;=$N$2,"",IF(F3007=[3]Pav.tvarkyklė!$B$13,"",IF(ISBLANK(R3007),"X","")))</f>
        <v/>
      </c>
      <c r="P3007" s="91"/>
      <c r="Q3007" s="63"/>
      <c r="R3007" s="63"/>
      <c r="S3007" s="63"/>
      <c r="T3007" s="63"/>
      <c r="U3007" s="34" t="str">
        <f>IFERROR(INDEX('[3]5.Grup_T'!$G$4:$G$22,MATCH('6.Turtas'!E3007,'[3]5.Grup_T'!$E$4:$E$22,0)),"0")</f>
        <v>0</v>
      </c>
      <c r="V3007" s="35">
        <f t="shared" si="647"/>
        <v>0</v>
      </c>
      <c r="W3007" s="35">
        <f>IF(NOT(ISBLANK(H3007)),(12-DATEDIF(H3007,'[3]1.Pradzia'!$D$13,"m")),0)</f>
        <v>0</v>
      </c>
      <c r="X3007" s="35">
        <f t="shared" si="648"/>
        <v>0</v>
      </c>
      <c r="Y3007" s="35">
        <f t="shared" si="658"/>
        <v>0</v>
      </c>
      <c r="Z3007" s="35">
        <f t="shared" si="656"/>
        <v>0</v>
      </c>
      <c r="AA3007" s="36">
        <f t="shared" si="649"/>
        <v>0</v>
      </c>
      <c r="AB3007" s="36">
        <f t="shared" si="650"/>
        <v>0</v>
      </c>
      <c r="AC3007" s="37">
        <f t="shared" si="651"/>
        <v>0</v>
      </c>
      <c r="AD3007" s="35">
        <f>IF(OR(YEAR(G3007)&lt;2019,O3007="X"),0,IF(ISBLANK(H3007),DATEDIF(G3007,'[3]1.Pradzia'!$D$13,"M"),DATEDIF(G3007,H3007,"m")))</f>
        <v>0</v>
      </c>
      <c r="AE3007" s="37">
        <f>IF(E3007='[3]5.Grup_T'!$E$20,0,IF(AD3007&lt;&gt;0,M3007/V3007*MIN(12,AD3007),0))</f>
        <v>0</v>
      </c>
      <c r="AF3007" s="37">
        <f t="shared" si="652"/>
        <v>0</v>
      </c>
      <c r="AG3007" s="37">
        <f t="shared" si="653"/>
        <v>0</v>
      </c>
      <c r="AH3007" s="37">
        <f t="shared" si="654"/>
        <v>0</v>
      </c>
      <c r="AI3007" s="35" t="str">
        <f t="shared" si="655"/>
        <v>Nusidėvėjęs</v>
      </c>
      <c r="AJ3007" s="38" t="str">
        <f>IF(AND(F3007&lt;&gt;[3]Pav.tvarkyklė!$B$12,F3007&lt;&gt;[3]Pav.tvarkyklė!$B$13),"GVTNT","X")</f>
        <v>GVTNT</v>
      </c>
      <c r="AK3007" s="39">
        <f t="shared" si="657"/>
        <v>0</v>
      </c>
      <c r="AL3007" s="41"/>
      <c r="AM3007" s="41"/>
      <c r="AN3007" s="41">
        <f t="shared" si="645"/>
        <v>1900</v>
      </c>
      <c r="AO3007" s="41"/>
      <c r="AP3007" s="41"/>
      <c r="AQ3007" s="41"/>
      <c r="AR3007" s="42"/>
      <c r="AS3007" s="42"/>
      <c r="AU3007" s="43">
        <f t="shared" si="646"/>
        <v>0</v>
      </c>
    </row>
    <row r="3008" spans="1:47" ht="15" customHeight="1" x14ac:dyDescent="0.25">
      <c r="A3008" s="11"/>
      <c r="B3008" s="19">
        <v>3177</v>
      </c>
      <c r="C3008" s="74"/>
      <c r="D3008" s="77"/>
      <c r="E3008" s="78"/>
      <c r="F3008" s="78"/>
      <c r="G3008" s="80"/>
      <c r="H3008" s="49"/>
      <c r="I3008" s="79"/>
      <c r="J3008" s="27"/>
      <c r="K3008" s="27"/>
      <c r="L3008" s="79"/>
      <c r="M3008" s="81"/>
      <c r="N3008" s="29">
        <v>0</v>
      </c>
      <c r="O3008" s="30" t="str">
        <f>IF(G3008&lt;=$N$2,"",IF(F3008=[3]Pav.tvarkyklė!$B$13,"",IF(ISBLANK(R3008),"X","")))</f>
        <v/>
      </c>
      <c r="P3008" s="91"/>
      <c r="Q3008" s="63"/>
      <c r="R3008" s="63"/>
      <c r="S3008" s="63"/>
      <c r="T3008" s="63"/>
      <c r="U3008" s="34" t="str">
        <f>IFERROR(INDEX('[3]5.Grup_T'!$G$4:$G$22,MATCH('6.Turtas'!E3008,'[3]5.Grup_T'!$E$4:$E$22,0)),"0")</f>
        <v>0</v>
      </c>
      <c r="V3008" s="35">
        <f t="shared" si="647"/>
        <v>0</v>
      </c>
      <c r="W3008" s="35">
        <f>IF(NOT(ISBLANK(H3008)),(12-DATEDIF(H3008,'[3]1.Pradzia'!$D$13,"m")),0)</f>
        <v>0</v>
      </c>
      <c r="X3008" s="35">
        <f t="shared" si="648"/>
        <v>0</v>
      </c>
      <c r="Y3008" s="35">
        <f t="shared" si="658"/>
        <v>0</v>
      </c>
      <c r="Z3008" s="35">
        <f t="shared" si="656"/>
        <v>0</v>
      </c>
      <c r="AA3008" s="36">
        <f t="shared" si="649"/>
        <v>0</v>
      </c>
      <c r="AB3008" s="36">
        <f t="shared" si="650"/>
        <v>0</v>
      </c>
      <c r="AC3008" s="37">
        <f t="shared" si="651"/>
        <v>0</v>
      </c>
      <c r="AD3008" s="35">
        <f>IF(OR(YEAR(G3008)&lt;2019,O3008="X"),0,IF(ISBLANK(H3008),DATEDIF(G3008,'[3]1.Pradzia'!$D$13,"M"),DATEDIF(G3008,H3008,"m")))</f>
        <v>0</v>
      </c>
      <c r="AE3008" s="37">
        <f>IF(E3008='[3]5.Grup_T'!$E$20,0,IF(AD3008&lt;&gt;0,M3008/V3008*MIN(12,AD3008),0))</f>
        <v>0</v>
      </c>
      <c r="AF3008" s="37">
        <f t="shared" si="652"/>
        <v>0</v>
      </c>
      <c r="AG3008" s="37">
        <f t="shared" si="653"/>
        <v>0</v>
      </c>
      <c r="AH3008" s="37">
        <f t="shared" si="654"/>
        <v>0</v>
      </c>
      <c r="AI3008" s="35" t="str">
        <f t="shared" si="655"/>
        <v>Nusidėvėjęs</v>
      </c>
      <c r="AJ3008" s="38" t="str">
        <f>IF(AND(F3008&lt;&gt;[3]Pav.tvarkyklė!$B$12,F3008&lt;&gt;[3]Pav.tvarkyklė!$B$13),"GVTNT","X")</f>
        <v>GVTNT</v>
      </c>
      <c r="AK3008" s="39">
        <f t="shared" si="657"/>
        <v>0</v>
      </c>
      <c r="AL3008" s="41"/>
      <c r="AM3008" s="41"/>
      <c r="AN3008" s="41">
        <f t="shared" si="645"/>
        <v>1900</v>
      </c>
      <c r="AO3008" s="41"/>
      <c r="AP3008" s="41"/>
      <c r="AQ3008" s="41"/>
      <c r="AR3008" s="42"/>
      <c r="AS3008" s="42"/>
      <c r="AU3008" s="43">
        <f t="shared" si="646"/>
        <v>0</v>
      </c>
    </row>
    <row r="3009" spans="1:47" ht="15" customHeight="1" x14ac:dyDescent="0.25">
      <c r="A3009" s="11"/>
      <c r="B3009" s="19">
        <v>3178</v>
      </c>
      <c r="C3009" s="74"/>
      <c r="D3009" s="77"/>
      <c r="E3009" s="78"/>
      <c r="F3009" s="78"/>
      <c r="G3009" s="80"/>
      <c r="H3009" s="49"/>
      <c r="I3009" s="79"/>
      <c r="J3009" s="27"/>
      <c r="K3009" s="27"/>
      <c r="L3009" s="79"/>
      <c r="M3009" s="81"/>
      <c r="N3009" s="29">
        <v>0</v>
      </c>
      <c r="O3009" s="30" t="str">
        <f>IF(G3009&lt;=$N$2,"",IF(F3009=[3]Pav.tvarkyklė!$B$13,"",IF(ISBLANK(R3009),"X","")))</f>
        <v/>
      </c>
      <c r="P3009" s="91"/>
      <c r="Q3009" s="63"/>
      <c r="R3009" s="63"/>
      <c r="S3009" s="63"/>
      <c r="T3009" s="63"/>
      <c r="U3009" s="34" t="str">
        <f>IFERROR(INDEX('[3]5.Grup_T'!$G$4:$G$22,MATCH('6.Turtas'!E3009,'[3]5.Grup_T'!$E$4:$E$22,0)),"0")</f>
        <v>0</v>
      </c>
      <c r="V3009" s="35">
        <f t="shared" si="647"/>
        <v>0</v>
      </c>
      <c r="W3009" s="35">
        <f>IF(NOT(ISBLANK(H3009)),(12-DATEDIF(H3009,'[3]1.Pradzia'!$D$13,"m")),0)</f>
        <v>0</v>
      </c>
      <c r="X3009" s="35">
        <f t="shared" si="648"/>
        <v>0</v>
      </c>
      <c r="Y3009" s="35">
        <f t="shared" si="658"/>
        <v>0</v>
      </c>
      <c r="Z3009" s="35">
        <f t="shared" si="656"/>
        <v>0</v>
      </c>
      <c r="AA3009" s="36">
        <f t="shared" si="649"/>
        <v>0</v>
      </c>
      <c r="AB3009" s="36">
        <f t="shared" si="650"/>
        <v>0</v>
      </c>
      <c r="AC3009" s="37">
        <f t="shared" si="651"/>
        <v>0</v>
      </c>
      <c r="AD3009" s="35">
        <f>IF(OR(YEAR(G3009)&lt;2019,O3009="X"),0,IF(ISBLANK(H3009),DATEDIF(G3009,'[3]1.Pradzia'!$D$13,"M"),DATEDIF(G3009,H3009,"m")))</f>
        <v>0</v>
      </c>
      <c r="AE3009" s="37">
        <f>IF(E3009='[3]5.Grup_T'!$E$20,0,IF(AD3009&lt;&gt;0,M3009/V3009*MIN(12,AD3009),0))</f>
        <v>0</v>
      </c>
      <c r="AF3009" s="37">
        <f t="shared" si="652"/>
        <v>0</v>
      </c>
      <c r="AG3009" s="37">
        <f t="shared" si="653"/>
        <v>0</v>
      </c>
      <c r="AH3009" s="37">
        <f t="shared" si="654"/>
        <v>0</v>
      </c>
      <c r="AI3009" s="35" t="str">
        <f t="shared" si="655"/>
        <v>Nusidėvėjęs</v>
      </c>
      <c r="AJ3009" s="38" t="str">
        <f>IF(AND(F3009&lt;&gt;[3]Pav.tvarkyklė!$B$12,F3009&lt;&gt;[3]Pav.tvarkyklė!$B$13),"GVTNT","X")</f>
        <v>GVTNT</v>
      </c>
      <c r="AK3009" s="39">
        <f t="shared" si="657"/>
        <v>0</v>
      </c>
      <c r="AL3009" s="41"/>
      <c r="AM3009" s="41"/>
      <c r="AN3009" s="41">
        <f t="shared" si="645"/>
        <v>1900</v>
      </c>
      <c r="AO3009" s="41"/>
      <c r="AP3009" s="41"/>
      <c r="AQ3009" s="41"/>
      <c r="AR3009" s="42"/>
      <c r="AS3009" s="42"/>
      <c r="AU3009" s="43">
        <f t="shared" si="646"/>
        <v>0</v>
      </c>
    </row>
    <row r="3010" spans="1:47" ht="15" customHeight="1" x14ac:dyDescent="0.25">
      <c r="A3010" s="11"/>
      <c r="B3010" s="19">
        <v>3179</v>
      </c>
      <c r="C3010" s="74"/>
      <c r="D3010" s="77"/>
      <c r="E3010" s="78"/>
      <c r="F3010" s="78"/>
      <c r="G3010" s="80"/>
      <c r="H3010" s="49"/>
      <c r="I3010" s="79"/>
      <c r="J3010" s="27"/>
      <c r="K3010" s="27"/>
      <c r="L3010" s="79"/>
      <c r="M3010" s="81"/>
      <c r="N3010" s="29">
        <v>0</v>
      </c>
      <c r="O3010" s="30" t="str">
        <f>IF(G3010&lt;=$N$2,"",IF(F3010=[3]Pav.tvarkyklė!$B$13,"",IF(ISBLANK(R3010),"X","")))</f>
        <v/>
      </c>
      <c r="P3010" s="91"/>
      <c r="Q3010" s="63"/>
      <c r="R3010" s="63"/>
      <c r="S3010" s="63"/>
      <c r="T3010" s="63"/>
      <c r="U3010" s="34" t="str">
        <f>IFERROR(INDEX('[3]5.Grup_T'!$G$4:$G$22,MATCH('6.Turtas'!E3010,'[3]5.Grup_T'!$E$4:$E$22,0)),"0")</f>
        <v>0</v>
      </c>
      <c r="V3010" s="35">
        <f t="shared" si="647"/>
        <v>0</v>
      </c>
      <c r="W3010" s="35">
        <f>IF(NOT(ISBLANK(H3010)),(12-DATEDIF(H3010,'[3]1.Pradzia'!$D$13,"m")),0)</f>
        <v>0</v>
      </c>
      <c r="X3010" s="35">
        <f t="shared" si="648"/>
        <v>0</v>
      </c>
      <c r="Y3010" s="35">
        <f t="shared" si="658"/>
        <v>0</v>
      </c>
      <c r="Z3010" s="35">
        <f t="shared" si="656"/>
        <v>0</v>
      </c>
      <c r="AA3010" s="36">
        <f t="shared" si="649"/>
        <v>0</v>
      </c>
      <c r="AB3010" s="36">
        <f t="shared" si="650"/>
        <v>0</v>
      </c>
      <c r="AC3010" s="37">
        <f t="shared" si="651"/>
        <v>0</v>
      </c>
      <c r="AD3010" s="35">
        <f>IF(OR(YEAR(G3010)&lt;2019,O3010="X"),0,IF(ISBLANK(H3010),DATEDIF(G3010,'[3]1.Pradzia'!$D$13,"M"),DATEDIF(G3010,H3010,"m")))</f>
        <v>0</v>
      </c>
      <c r="AE3010" s="37">
        <f>IF(E3010='[3]5.Grup_T'!$E$20,0,IF(AD3010&lt;&gt;0,M3010/V3010*MIN(12,AD3010),0))</f>
        <v>0</v>
      </c>
      <c r="AF3010" s="37">
        <f t="shared" si="652"/>
        <v>0</v>
      </c>
      <c r="AG3010" s="37">
        <f t="shared" si="653"/>
        <v>0</v>
      </c>
      <c r="AH3010" s="37">
        <f t="shared" si="654"/>
        <v>0</v>
      </c>
      <c r="AI3010" s="35" t="str">
        <f t="shared" si="655"/>
        <v>Nusidėvėjęs</v>
      </c>
      <c r="AJ3010" s="38" t="str">
        <f>IF(AND(F3010&lt;&gt;[3]Pav.tvarkyklė!$B$12,F3010&lt;&gt;[3]Pav.tvarkyklė!$B$13),"GVTNT","X")</f>
        <v>GVTNT</v>
      </c>
      <c r="AK3010" s="39">
        <f t="shared" si="657"/>
        <v>0</v>
      </c>
      <c r="AL3010" s="41"/>
      <c r="AM3010" s="41"/>
      <c r="AN3010" s="41">
        <f t="shared" si="645"/>
        <v>1900</v>
      </c>
      <c r="AO3010" s="41"/>
      <c r="AP3010" s="41"/>
      <c r="AQ3010" s="41"/>
      <c r="AR3010" s="42"/>
      <c r="AS3010" s="42"/>
      <c r="AU3010" s="43">
        <f t="shared" si="646"/>
        <v>0</v>
      </c>
    </row>
    <row r="3011" spans="1:47" ht="15" customHeight="1" x14ac:dyDescent="0.25">
      <c r="A3011" s="11"/>
      <c r="B3011" s="19">
        <v>3180</v>
      </c>
      <c r="C3011" s="74"/>
      <c r="D3011" s="77"/>
      <c r="E3011" s="78"/>
      <c r="F3011" s="78"/>
      <c r="G3011" s="80"/>
      <c r="H3011" s="49"/>
      <c r="I3011" s="79"/>
      <c r="J3011" s="27"/>
      <c r="K3011" s="27"/>
      <c r="L3011" s="79"/>
      <c r="M3011" s="81"/>
      <c r="N3011" s="29">
        <v>0</v>
      </c>
      <c r="O3011" s="30" t="str">
        <f>IF(G3011&lt;=$N$2,"",IF(F3011=[3]Pav.tvarkyklė!$B$13,"",IF(ISBLANK(R3011),"X","")))</f>
        <v/>
      </c>
      <c r="P3011" s="91"/>
      <c r="Q3011" s="63"/>
      <c r="R3011" s="63"/>
      <c r="S3011" s="63"/>
      <c r="T3011" s="63"/>
      <c r="U3011" s="34" t="str">
        <f>IFERROR(INDEX('[3]5.Grup_T'!$G$4:$G$22,MATCH('6.Turtas'!E3011,'[3]5.Grup_T'!$E$4:$E$22,0)),"0")</f>
        <v>0</v>
      </c>
      <c r="V3011" s="35">
        <f t="shared" si="647"/>
        <v>0</v>
      </c>
      <c r="W3011" s="35">
        <f>IF(NOT(ISBLANK(H3011)),(12-DATEDIF(H3011,'[3]1.Pradzia'!$D$13,"m")),0)</f>
        <v>0</v>
      </c>
      <c r="X3011" s="35">
        <f t="shared" si="648"/>
        <v>0</v>
      </c>
      <c r="Y3011" s="35">
        <f t="shared" si="658"/>
        <v>0</v>
      </c>
      <c r="Z3011" s="35">
        <f t="shared" si="656"/>
        <v>0</v>
      </c>
      <c r="AA3011" s="36">
        <f t="shared" si="649"/>
        <v>0</v>
      </c>
      <c r="AB3011" s="36">
        <f t="shared" si="650"/>
        <v>0</v>
      </c>
      <c r="AC3011" s="37">
        <f t="shared" si="651"/>
        <v>0</v>
      </c>
      <c r="AD3011" s="35">
        <f>IF(OR(YEAR(G3011)&lt;2019,O3011="X"),0,IF(ISBLANK(H3011),DATEDIF(G3011,'[3]1.Pradzia'!$D$13,"M"),DATEDIF(G3011,H3011,"m")))</f>
        <v>0</v>
      </c>
      <c r="AE3011" s="37">
        <f>IF(E3011='[3]5.Grup_T'!$E$20,0,IF(AD3011&lt;&gt;0,M3011/V3011*MIN(12,AD3011),0))</f>
        <v>0</v>
      </c>
      <c r="AF3011" s="37">
        <f t="shared" si="652"/>
        <v>0</v>
      </c>
      <c r="AG3011" s="37">
        <f t="shared" si="653"/>
        <v>0</v>
      </c>
      <c r="AH3011" s="37">
        <f t="shared" si="654"/>
        <v>0</v>
      </c>
      <c r="AI3011" s="35" t="str">
        <f t="shared" si="655"/>
        <v>Nusidėvėjęs</v>
      </c>
      <c r="AJ3011" s="38" t="str">
        <f>IF(AND(F3011&lt;&gt;[3]Pav.tvarkyklė!$B$12,F3011&lt;&gt;[3]Pav.tvarkyklė!$B$13),"GVTNT","X")</f>
        <v>GVTNT</v>
      </c>
      <c r="AK3011" s="39">
        <f t="shared" si="657"/>
        <v>0</v>
      </c>
      <c r="AL3011" s="41"/>
      <c r="AM3011" s="41"/>
      <c r="AN3011" s="41">
        <f t="shared" si="645"/>
        <v>1900</v>
      </c>
      <c r="AO3011" s="41"/>
      <c r="AP3011" s="41"/>
      <c r="AQ3011" s="41"/>
      <c r="AR3011" s="42"/>
      <c r="AS3011" s="42"/>
      <c r="AU3011" s="43">
        <f t="shared" si="646"/>
        <v>0</v>
      </c>
    </row>
    <row r="3012" spans="1:47" ht="15" customHeight="1" x14ac:dyDescent="0.25">
      <c r="A3012" s="11"/>
      <c r="B3012" s="19">
        <v>3181</v>
      </c>
      <c r="C3012" s="74"/>
      <c r="D3012" s="77"/>
      <c r="E3012" s="78"/>
      <c r="F3012" s="78"/>
      <c r="G3012" s="80"/>
      <c r="H3012" s="49"/>
      <c r="I3012" s="79"/>
      <c r="J3012" s="27"/>
      <c r="K3012" s="27"/>
      <c r="L3012" s="79"/>
      <c r="M3012" s="81"/>
      <c r="N3012" s="29">
        <v>0</v>
      </c>
      <c r="O3012" s="30" t="str">
        <f>IF(G3012&lt;=$N$2,"",IF(F3012=[3]Pav.tvarkyklė!$B$13,"",IF(ISBLANK(R3012),"X","")))</f>
        <v/>
      </c>
      <c r="P3012" s="91"/>
      <c r="Q3012" s="63"/>
      <c r="R3012" s="63"/>
      <c r="S3012" s="63"/>
      <c r="T3012" s="63"/>
      <c r="U3012" s="34" t="str">
        <f>IFERROR(INDEX('[3]5.Grup_T'!$G$4:$G$22,MATCH('6.Turtas'!E3012,'[3]5.Grup_T'!$E$4:$E$22,0)),"0")</f>
        <v>0</v>
      </c>
      <c r="V3012" s="35">
        <f t="shared" si="647"/>
        <v>0</v>
      </c>
      <c r="W3012" s="35">
        <f>IF(NOT(ISBLANK(H3012)),(12-DATEDIF(H3012,'[3]1.Pradzia'!$D$13,"m")),0)</f>
        <v>0</v>
      </c>
      <c r="X3012" s="35">
        <f t="shared" si="648"/>
        <v>0</v>
      </c>
      <c r="Y3012" s="35">
        <f t="shared" si="658"/>
        <v>0</v>
      </c>
      <c r="Z3012" s="35">
        <f t="shared" si="656"/>
        <v>0</v>
      </c>
      <c r="AA3012" s="36">
        <f t="shared" si="649"/>
        <v>0</v>
      </c>
      <c r="AB3012" s="36">
        <f t="shared" si="650"/>
        <v>0</v>
      </c>
      <c r="AC3012" s="37">
        <f t="shared" si="651"/>
        <v>0</v>
      </c>
      <c r="AD3012" s="35">
        <f>IF(OR(YEAR(G3012)&lt;2019,O3012="X"),0,IF(ISBLANK(H3012),DATEDIF(G3012,'[3]1.Pradzia'!$D$13,"M"),DATEDIF(G3012,H3012,"m")))</f>
        <v>0</v>
      </c>
      <c r="AE3012" s="37">
        <f>IF(E3012='[3]5.Grup_T'!$E$20,0,IF(AD3012&lt;&gt;0,M3012/V3012*MIN(12,AD3012),0))</f>
        <v>0</v>
      </c>
      <c r="AF3012" s="37">
        <f t="shared" si="652"/>
        <v>0</v>
      </c>
      <c r="AG3012" s="37">
        <f t="shared" si="653"/>
        <v>0</v>
      </c>
      <c r="AH3012" s="37">
        <f t="shared" si="654"/>
        <v>0</v>
      </c>
      <c r="AI3012" s="35" t="str">
        <f t="shared" si="655"/>
        <v>Nusidėvėjęs</v>
      </c>
      <c r="AJ3012" s="38" t="str">
        <f>IF(AND(F3012&lt;&gt;[3]Pav.tvarkyklė!$B$12,F3012&lt;&gt;[3]Pav.tvarkyklė!$B$13),"GVTNT","X")</f>
        <v>GVTNT</v>
      </c>
      <c r="AK3012" s="39">
        <f t="shared" si="657"/>
        <v>0</v>
      </c>
      <c r="AL3012" s="41"/>
      <c r="AM3012" s="41"/>
      <c r="AN3012" s="41">
        <f t="shared" si="645"/>
        <v>1900</v>
      </c>
      <c r="AO3012" s="41"/>
      <c r="AP3012" s="41"/>
      <c r="AQ3012" s="41"/>
      <c r="AR3012" s="42"/>
      <c r="AS3012" s="42"/>
      <c r="AU3012" s="43">
        <f t="shared" si="646"/>
        <v>0</v>
      </c>
    </row>
    <row r="3013" spans="1:47" ht="15" customHeight="1" x14ac:dyDescent="0.25">
      <c r="A3013" s="11"/>
      <c r="B3013" s="19">
        <v>3182</v>
      </c>
      <c r="C3013" s="74"/>
      <c r="D3013" s="77"/>
      <c r="E3013" s="78"/>
      <c r="F3013" s="78"/>
      <c r="G3013" s="80"/>
      <c r="H3013" s="49"/>
      <c r="I3013" s="79"/>
      <c r="J3013" s="27"/>
      <c r="K3013" s="27"/>
      <c r="L3013" s="79"/>
      <c r="M3013" s="81"/>
      <c r="N3013" s="29">
        <v>0</v>
      </c>
      <c r="O3013" s="30" t="str">
        <f>IF(G3013&lt;=$N$2,"",IF(F3013=[3]Pav.tvarkyklė!$B$13,"",IF(ISBLANK(R3013),"X","")))</f>
        <v/>
      </c>
      <c r="P3013" s="91"/>
      <c r="Q3013" s="63"/>
      <c r="R3013" s="63"/>
      <c r="S3013" s="63"/>
      <c r="T3013" s="63"/>
      <c r="U3013" s="34" t="str">
        <f>IFERROR(INDEX('[3]5.Grup_T'!$G$4:$G$22,MATCH('6.Turtas'!E3013,'[3]5.Grup_T'!$E$4:$E$22,0)),"0")</f>
        <v>0</v>
      </c>
      <c r="V3013" s="35">
        <f t="shared" si="647"/>
        <v>0</v>
      </c>
      <c r="W3013" s="35">
        <f>IF(NOT(ISBLANK(H3013)),(12-DATEDIF(H3013,'[3]1.Pradzia'!$D$13,"m")),0)</f>
        <v>0</v>
      </c>
      <c r="X3013" s="35">
        <f t="shared" si="648"/>
        <v>0</v>
      </c>
      <c r="Y3013" s="35">
        <f t="shared" si="658"/>
        <v>0</v>
      </c>
      <c r="Z3013" s="35">
        <f t="shared" si="656"/>
        <v>0</v>
      </c>
      <c r="AA3013" s="36">
        <f t="shared" si="649"/>
        <v>0</v>
      </c>
      <c r="AB3013" s="36">
        <f t="shared" si="650"/>
        <v>0</v>
      </c>
      <c r="AC3013" s="37">
        <f t="shared" si="651"/>
        <v>0</v>
      </c>
      <c r="AD3013" s="35">
        <f>IF(OR(YEAR(G3013)&lt;2019,O3013="X"),0,IF(ISBLANK(H3013),DATEDIF(G3013,'[3]1.Pradzia'!$D$13,"M"),DATEDIF(G3013,H3013,"m")))</f>
        <v>0</v>
      </c>
      <c r="AE3013" s="37">
        <f>IF(E3013='[3]5.Grup_T'!$E$20,0,IF(AD3013&lt;&gt;0,M3013/V3013*MIN(12,AD3013),0))</f>
        <v>0</v>
      </c>
      <c r="AF3013" s="37">
        <f t="shared" si="652"/>
        <v>0</v>
      </c>
      <c r="AG3013" s="37">
        <f t="shared" si="653"/>
        <v>0</v>
      </c>
      <c r="AH3013" s="37">
        <f t="shared" si="654"/>
        <v>0</v>
      </c>
      <c r="AI3013" s="35" t="str">
        <f t="shared" si="655"/>
        <v>Nusidėvėjęs</v>
      </c>
      <c r="AJ3013" s="38" t="str">
        <f>IF(AND(F3013&lt;&gt;[3]Pav.tvarkyklė!$B$12,F3013&lt;&gt;[3]Pav.tvarkyklė!$B$13),"GVTNT","X")</f>
        <v>GVTNT</v>
      </c>
      <c r="AK3013" s="39">
        <f t="shared" si="657"/>
        <v>0</v>
      </c>
      <c r="AL3013" s="41"/>
      <c r="AM3013" s="41"/>
      <c r="AN3013" s="41">
        <f t="shared" ref="AN3013:AN3076" si="659">YEAR(G3013)</f>
        <v>1900</v>
      </c>
      <c r="AO3013" s="41"/>
      <c r="AP3013" s="41"/>
      <c r="AQ3013" s="41"/>
      <c r="AR3013" s="42"/>
      <c r="AS3013" s="42"/>
      <c r="AU3013" s="43">
        <f t="shared" ref="AU3013:AU3076" si="660">AF3013-AT3013</f>
        <v>0</v>
      </c>
    </row>
    <row r="3014" spans="1:47" ht="15" customHeight="1" x14ac:dyDescent="0.25">
      <c r="A3014" s="11"/>
      <c r="B3014" s="19">
        <v>3183</v>
      </c>
      <c r="C3014" s="74"/>
      <c r="D3014" s="77"/>
      <c r="E3014" s="78"/>
      <c r="F3014" s="78"/>
      <c r="G3014" s="80"/>
      <c r="H3014" s="49"/>
      <c r="I3014" s="79"/>
      <c r="J3014" s="27"/>
      <c r="K3014" s="27"/>
      <c r="L3014" s="79"/>
      <c r="M3014" s="81"/>
      <c r="N3014" s="29">
        <v>0</v>
      </c>
      <c r="O3014" s="30" t="str">
        <f>IF(G3014&lt;=$N$2,"",IF(F3014=[3]Pav.tvarkyklė!$B$13,"",IF(ISBLANK(R3014),"X","")))</f>
        <v/>
      </c>
      <c r="P3014" s="91"/>
      <c r="Q3014" s="63"/>
      <c r="R3014" s="63"/>
      <c r="S3014" s="63"/>
      <c r="T3014" s="63"/>
      <c r="U3014" s="34" t="str">
        <f>IFERROR(INDEX('[3]5.Grup_T'!$G$4:$G$22,MATCH('6.Turtas'!E3014,'[3]5.Grup_T'!$E$4:$E$22,0)),"0")</f>
        <v>0</v>
      </c>
      <c r="V3014" s="35">
        <f t="shared" si="647"/>
        <v>0</v>
      </c>
      <c r="W3014" s="35">
        <f>IF(NOT(ISBLANK(H3014)),(12-DATEDIF(H3014,'[3]1.Pradzia'!$D$13,"m")),0)</f>
        <v>0</v>
      </c>
      <c r="X3014" s="35">
        <f t="shared" si="648"/>
        <v>0</v>
      </c>
      <c r="Y3014" s="35">
        <f t="shared" si="658"/>
        <v>0</v>
      </c>
      <c r="Z3014" s="35">
        <f t="shared" si="656"/>
        <v>0</v>
      </c>
      <c r="AA3014" s="36">
        <f t="shared" si="649"/>
        <v>0</v>
      </c>
      <c r="AB3014" s="36">
        <f t="shared" si="650"/>
        <v>0</v>
      </c>
      <c r="AC3014" s="37">
        <f t="shared" si="651"/>
        <v>0</v>
      </c>
      <c r="AD3014" s="35">
        <f>IF(OR(YEAR(G3014)&lt;2019,O3014="X"),0,IF(ISBLANK(H3014),DATEDIF(G3014,'[3]1.Pradzia'!$D$13,"M"),DATEDIF(G3014,H3014,"m")))</f>
        <v>0</v>
      </c>
      <c r="AE3014" s="37">
        <f>IF(E3014='[3]5.Grup_T'!$E$20,0,IF(AD3014&lt;&gt;0,M3014/V3014*MIN(12,AD3014),0))</f>
        <v>0</v>
      </c>
      <c r="AF3014" s="37">
        <f t="shared" si="652"/>
        <v>0</v>
      </c>
      <c r="AG3014" s="37">
        <f t="shared" si="653"/>
        <v>0</v>
      </c>
      <c r="AH3014" s="37">
        <f t="shared" si="654"/>
        <v>0</v>
      </c>
      <c r="AI3014" s="35" t="str">
        <f t="shared" si="655"/>
        <v>Nusidėvėjęs</v>
      </c>
      <c r="AJ3014" s="38" t="str">
        <f>IF(AND(F3014&lt;&gt;[3]Pav.tvarkyklė!$B$12,F3014&lt;&gt;[3]Pav.tvarkyklė!$B$13),"GVTNT","X")</f>
        <v>GVTNT</v>
      </c>
      <c r="AK3014" s="39">
        <f t="shared" si="657"/>
        <v>0</v>
      </c>
      <c r="AL3014" s="41"/>
      <c r="AM3014" s="41"/>
      <c r="AN3014" s="41">
        <f t="shared" si="659"/>
        <v>1900</v>
      </c>
      <c r="AO3014" s="41"/>
      <c r="AP3014" s="41"/>
      <c r="AQ3014" s="41"/>
      <c r="AR3014" s="42"/>
      <c r="AS3014" s="42"/>
      <c r="AU3014" s="43">
        <f t="shared" si="660"/>
        <v>0</v>
      </c>
    </row>
    <row r="3015" spans="1:47" ht="15" customHeight="1" x14ac:dyDescent="0.25">
      <c r="A3015" s="11"/>
      <c r="B3015" s="19">
        <v>3184</v>
      </c>
      <c r="C3015" s="74"/>
      <c r="D3015" s="77"/>
      <c r="E3015" s="78"/>
      <c r="F3015" s="78"/>
      <c r="G3015" s="80"/>
      <c r="H3015" s="49"/>
      <c r="I3015" s="79"/>
      <c r="J3015" s="27"/>
      <c r="K3015" s="27"/>
      <c r="L3015" s="79"/>
      <c r="M3015" s="81"/>
      <c r="N3015" s="29">
        <v>0</v>
      </c>
      <c r="O3015" s="30" t="str">
        <f>IF(G3015&lt;=$N$2,"",IF(F3015=[3]Pav.tvarkyklė!$B$13,"",IF(ISBLANK(R3015),"X","")))</f>
        <v/>
      </c>
      <c r="P3015" s="91"/>
      <c r="Q3015" s="63"/>
      <c r="R3015" s="63"/>
      <c r="S3015" s="63"/>
      <c r="T3015" s="63"/>
      <c r="U3015" s="34" t="str">
        <f>IFERROR(INDEX('[3]5.Grup_T'!$G$4:$G$22,MATCH('6.Turtas'!E3015,'[3]5.Grup_T'!$E$4:$E$22,0)),"0")</f>
        <v>0</v>
      </c>
      <c r="V3015" s="35">
        <f t="shared" si="647"/>
        <v>0</v>
      </c>
      <c r="W3015" s="35">
        <f>IF(NOT(ISBLANK(H3015)),(12-DATEDIF(H3015,'[3]1.Pradzia'!$D$13,"m")),0)</f>
        <v>0</v>
      </c>
      <c r="X3015" s="35">
        <f t="shared" si="648"/>
        <v>0</v>
      </c>
      <c r="Y3015" s="35">
        <f t="shared" si="658"/>
        <v>0</v>
      </c>
      <c r="Z3015" s="35">
        <f t="shared" si="656"/>
        <v>0</v>
      </c>
      <c r="AA3015" s="36">
        <f t="shared" si="649"/>
        <v>0</v>
      </c>
      <c r="AB3015" s="36">
        <f t="shared" si="650"/>
        <v>0</v>
      </c>
      <c r="AC3015" s="37">
        <f t="shared" si="651"/>
        <v>0</v>
      </c>
      <c r="AD3015" s="35">
        <f>IF(OR(YEAR(G3015)&lt;2019,O3015="X"),0,IF(ISBLANK(H3015),DATEDIF(G3015,'[3]1.Pradzia'!$D$13,"M"),DATEDIF(G3015,H3015,"m")))</f>
        <v>0</v>
      </c>
      <c r="AE3015" s="37">
        <f>IF(E3015='[3]5.Grup_T'!$E$20,0,IF(AD3015&lt;&gt;0,M3015/V3015*MIN(12,AD3015),0))</f>
        <v>0</v>
      </c>
      <c r="AF3015" s="37">
        <f t="shared" si="652"/>
        <v>0</v>
      </c>
      <c r="AG3015" s="37">
        <f t="shared" si="653"/>
        <v>0</v>
      </c>
      <c r="AH3015" s="37">
        <f t="shared" si="654"/>
        <v>0</v>
      </c>
      <c r="AI3015" s="35" t="str">
        <f t="shared" si="655"/>
        <v>Nusidėvėjęs</v>
      </c>
      <c r="AJ3015" s="38" t="str">
        <f>IF(AND(F3015&lt;&gt;[3]Pav.tvarkyklė!$B$12,F3015&lt;&gt;[3]Pav.tvarkyklė!$B$13),"GVTNT","X")</f>
        <v>GVTNT</v>
      </c>
      <c r="AK3015" s="39">
        <f t="shared" si="657"/>
        <v>0</v>
      </c>
      <c r="AL3015" s="41"/>
      <c r="AM3015" s="41"/>
      <c r="AN3015" s="41">
        <f t="shared" si="659"/>
        <v>1900</v>
      </c>
      <c r="AO3015" s="41"/>
      <c r="AP3015" s="41"/>
      <c r="AQ3015" s="41"/>
      <c r="AR3015" s="42"/>
      <c r="AS3015" s="42"/>
      <c r="AU3015" s="43">
        <f t="shared" si="660"/>
        <v>0</v>
      </c>
    </row>
    <row r="3016" spans="1:47" ht="15" customHeight="1" x14ac:dyDescent="0.25">
      <c r="A3016" s="11"/>
      <c r="B3016" s="19">
        <v>3185</v>
      </c>
      <c r="C3016" s="74"/>
      <c r="D3016" s="77"/>
      <c r="E3016" s="78"/>
      <c r="F3016" s="78"/>
      <c r="G3016" s="80"/>
      <c r="H3016" s="49"/>
      <c r="I3016" s="79"/>
      <c r="J3016" s="27"/>
      <c r="K3016" s="27"/>
      <c r="L3016" s="79"/>
      <c r="M3016" s="81"/>
      <c r="N3016" s="29">
        <v>0</v>
      </c>
      <c r="O3016" s="30" t="str">
        <f>IF(G3016&lt;=$N$2,"",IF(F3016=[3]Pav.tvarkyklė!$B$13,"",IF(ISBLANK(R3016),"X","")))</f>
        <v/>
      </c>
      <c r="P3016" s="91"/>
      <c r="Q3016" s="63"/>
      <c r="R3016" s="63"/>
      <c r="S3016" s="63"/>
      <c r="T3016" s="63"/>
      <c r="U3016" s="34" t="str">
        <f>IFERROR(INDEX('[3]5.Grup_T'!$G$4:$G$22,MATCH('6.Turtas'!E3016,'[3]5.Grup_T'!$E$4:$E$22,0)),"0")</f>
        <v>0</v>
      </c>
      <c r="V3016" s="35">
        <f t="shared" si="647"/>
        <v>0</v>
      </c>
      <c r="W3016" s="35">
        <f>IF(NOT(ISBLANK(H3016)),(12-DATEDIF(H3016,'[3]1.Pradzia'!$D$13,"m")),0)</f>
        <v>0</v>
      </c>
      <c r="X3016" s="35">
        <f t="shared" si="648"/>
        <v>0</v>
      </c>
      <c r="Y3016" s="35">
        <f t="shared" si="658"/>
        <v>0</v>
      </c>
      <c r="Z3016" s="35">
        <f t="shared" si="656"/>
        <v>0</v>
      </c>
      <c r="AA3016" s="36">
        <f t="shared" si="649"/>
        <v>0</v>
      </c>
      <c r="AB3016" s="36">
        <f t="shared" si="650"/>
        <v>0</v>
      </c>
      <c r="AC3016" s="37">
        <f t="shared" si="651"/>
        <v>0</v>
      </c>
      <c r="AD3016" s="35">
        <f>IF(OR(YEAR(G3016)&lt;2019,O3016="X"),0,IF(ISBLANK(H3016),DATEDIF(G3016,'[3]1.Pradzia'!$D$13,"M"),DATEDIF(G3016,H3016,"m")))</f>
        <v>0</v>
      </c>
      <c r="AE3016" s="37">
        <f>IF(E3016='[3]5.Grup_T'!$E$20,0,IF(AD3016&lt;&gt;0,M3016/V3016*MIN(12,AD3016),0))</f>
        <v>0</v>
      </c>
      <c r="AF3016" s="37">
        <f t="shared" si="652"/>
        <v>0</v>
      </c>
      <c r="AG3016" s="37">
        <f t="shared" si="653"/>
        <v>0</v>
      </c>
      <c r="AH3016" s="37">
        <f t="shared" si="654"/>
        <v>0</v>
      </c>
      <c r="AI3016" s="35" t="str">
        <f t="shared" si="655"/>
        <v>Nusidėvėjęs</v>
      </c>
      <c r="AJ3016" s="38" t="str">
        <f>IF(AND(F3016&lt;&gt;[3]Pav.tvarkyklė!$B$12,F3016&lt;&gt;[3]Pav.tvarkyklė!$B$13),"GVTNT","X")</f>
        <v>GVTNT</v>
      </c>
      <c r="AK3016" s="39">
        <f t="shared" si="657"/>
        <v>0</v>
      </c>
      <c r="AL3016" s="41"/>
      <c r="AM3016" s="41"/>
      <c r="AN3016" s="41">
        <f t="shared" si="659"/>
        <v>1900</v>
      </c>
      <c r="AO3016" s="41"/>
      <c r="AP3016" s="41"/>
      <c r="AQ3016" s="41"/>
      <c r="AR3016" s="42"/>
      <c r="AS3016" s="42"/>
      <c r="AU3016" s="43">
        <f t="shared" si="660"/>
        <v>0</v>
      </c>
    </row>
    <row r="3017" spans="1:47" ht="15" customHeight="1" x14ac:dyDescent="0.25">
      <c r="A3017" s="11"/>
      <c r="B3017" s="19">
        <v>3186</v>
      </c>
      <c r="C3017" s="74"/>
      <c r="D3017" s="77"/>
      <c r="E3017" s="78"/>
      <c r="F3017" s="78"/>
      <c r="G3017" s="80"/>
      <c r="H3017" s="49"/>
      <c r="I3017" s="79"/>
      <c r="J3017" s="27"/>
      <c r="K3017" s="27"/>
      <c r="L3017" s="79"/>
      <c r="M3017" s="81"/>
      <c r="N3017" s="29">
        <v>0</v>
      </c>
      <c r="O3017" s="30" t="str">
        <f>IF(G3017&lt;=$N$2,"",IF(F3017=[3]Pav.tvarkyklė!$B$13,"",IF(ISBLANK(R3017),"X","")))</f>
        <v/>
      </c>
      <c r="P3017" s="91"/>
      <c r="Q3017" s="63"/>
      <c r="R3017" s="63"/>
      <c r="S3017" s="63"/>
      <c r="T3017" s="63"/>
      <c r="U3017" s="34" t="str">
        <f>IFERROR(INDEX('[3]5.Grup_T'!$G$4:$G$22,MATCH('6.Turtas'!E3017,'[3]5.Grup_T'!$E$4:$E$22,0)),"0")</f>
        <v>0</v>
      </c>
      <c r="V3017" s="35">
        <f t="shared" si="647"/>
        <v>0</v>
      </c>
      <c r="W3017" s="35">
        <f>IF(NOT(ISBLANK(H3017)),(12-DATEDIF(H3017,'[3]1.Pradzia'!$D$13,"m")),0)</f>
        <v>0</v>
      </c>
      <c r="X3017" s="35">
        <f t="shared" si="648"/>
        <v>0</v>
      </c>
      <c r="Y3017" s="35">
        <f t="shared" si="658"/>
        <v>0</v>
      </c>
      <c r="Z3017" s="35">
        <f t="shared" si="656"/>
        <v>0</v>
      </c>
      <c r="AA3017" s="36">
        <f t="shared" si="649"/>
        <v>0</v>
      </c>
      <c r="AB3017" s="36">
        <f t="shared" si="650"/>
        <v>0</v>
      </c>
      <c r="AC3017" s="37">
        <f t="shared" si="651"/>
        <v>0</v>
      </c>
      <c r="AD3017" s="35">
        <f>IF(OR(YEAR(G3017)&lt;2019,O3017="X"),0,IF(ISBLANK(H3017),DATEDIF(G3017,'[3]1.Pradzia'!$D$13,"M"),DATEDIF(G3017,H3017,"m")))</f>
        <v>0</v>
      </c>
      <c r="AE3017" s="37">
        <f>IF(E3017='[3]5.Grup_T'!$E$20,0,IF(AD3017&lt;&gt;0,M3017/V3017*MIN(12,AD3017),0))</f>
        <v>0</v>
      </c>
      <c r="AF3017" s="37">
        <f t="shared" si="652"/>
        <v>0</v>
      </c>
      <c r="AG3017" s="37">
        <f t="shared" si="653"/>
        <v>0</v>
      </c>
      <c r="AH3017" s="37">
        <f t="shared" si="654"/>
        <v>0</v>
      </c>
      <c r="AI3017" s="35" t="str">
        <f t="shared" si="655"/>
        <v>Nusidėvėjęs</v>
      </c>
      <c r="AJ3017" s="38" t="str">
        <f>IF(AND(F3017&lt;&gt;[3]Pav.tvarkyklė!$B$12,F3017&lt;&gt;[3]Pav.tvarkyklė!$B$13),"GVTNT","X")</f>
        <v>GVTNT</v>
      </c>
      <c r="AK3017" s="39">
        <f t="shared" si="657"/>
        <v>0</v>
      </c>
      <c r="AL3017" s="41"/>
      <c r="AM3017" s="41"/>
      <c r="AN3017" s="41">
        <f t="shared" si="659"/>
        <v>1900</v>
      </c>
      <c r="AO3017" s="41"/>
      <c r="AP3017" s="41"/>
      <c r="AQ3017" s="41"/>
      <c r="AR3017" s="42"/>
      <c r="AS3017" s="42"/>
      <c r="AU3017" s="43">
        <f t="shared" si="660"/>
        <v>0</v>
      </c>
    </row>
    <row r="3018" spans="1:47" ht="15" customHeight="1" x14ac:dyDescent="0.25">
      <c r="A3018" s="11"/>
      <c r="B3018" s="19">
        <v>3187</v>
      </c>
      <c r="C3018" s="74"/>
      <c r="D3018" s="77"/>
      <c r="E3018" s="75"/>
      <c r="F3018" s="78"/>
      <c r="G3018" s="80"/>
      <c r="H3018" s="49"/>
      <c r="I3018" s="79"/>
      <c r="J3018" s="27"/>
      <c r="K3018" s="27"/>
      <c r="L3018" s="79"/>
      <c r="M3018" s="81"/>
      <c r="N3018" s="29">
        <v>0</v>
      </c>
      <c r="O3018" s="30" t="str">
        <f>IF(G3018&lt;=$N$2,"",IF(F3018=[3]Pav.tvarkyklė!$B$13,"",IF(ISBLANK(R3018),"X","")))</f>
        <v/>
      </c>
      <c r="P3018" s="91"/>
      <c r="Q3018" s="63"/>
      <c r="R3018" s="63"/>
      <c r="S3018" s="63"/>
      <c r="T3018" s="63"/>
      <c r="U3018" s="34" t="str">
        <f>IFERROR(INDEX('[3]5.Grup_T'!$G$4:$G$22,MATCH('6.Turtas'!E3018,'[3]5.Grup_T'!$E$4:$E$22,0)),"0")</f>
        <v>0</v>
      </c>
      <c r="V3018" s="35">
        <f t="shared" si="647"/>
        <v>0</v>
      </c>
      <c r="W3018" s="35">
        <f>IF(NOT(ISBLANK(H3018)),(12-DATEDIF(H3018,'[3]1.Pradzia'!$D$13,"m")),0)</f>
        <v>0</v>
      </c>
      <c r="X3018" s="35">
        <f t="shared" si="648"/>
        <v>0</v>
      </c>
      <c r="Y3018" s="35">
        <f t="shared" si="658"/>
        <v>0</v>
      </c>
      <c r="Z3018" s="35">
        <f t="shared" si="656"/>
        <v>0</v>
      </c>
      <c r="AA3018" s="36">
        <f t="shared" si="649"/>
        <v>0</v>
      </c>
      <c r="AB3018" s="36">
        <f t="shared" si="650"/>
        <v>0</v>
      </c>
      <c r="AC3018" s="37">
        <f t="shared" si="651"/>
        <v>0</v>
      </c>
      <c r="AD3018" s="35">
        <f>IF(OR(YEAR(G3018)&lt;2019,O3018="X"),0,IF(ISBLANK(H3018),DATEDIF(G3018,'[3]1.Pradzia'!$D$13,"M"),DATEDIF(G3018,H3018,"m")))</f>
        <v>0</v>
      </c>
      <c r="AE3018" s="37">
        <f>IF(E3018='[3]5.Grup_T'!$E$20,0,IF(AD3018&lt;&gt;0,M3018/V3018*MIN(12,AD3018),0))</f>
        <v>0</v>
      </c>
      <c r="AF3018" s="37">
        <f t="shared" si="652"/>
        <v>0</v>
      </c>
      <c r="AG3018" s="37">
        <f t="shared" si="653"/>
        <v>0</v>
      </c>
      <c r="AH3018" s="37">
        <f t="shared" si="654"/>
        <v>0</v>
      </c>
      <c r="AI3018" s="35" t="str">
        <f t="shared" si="655"/>
        <v>Nusidėvėjęs</v>
      </c>
      <c r="AJ3018" s="38" t="str">
        <f>IF(AND(F3018&lt;&gt;[3]Pav.tvarkyklė!$B$12,F3018&lt;&gt;[3]Pav.tvarkyklė!$B$13),"GVTNT","X")</f>
        <v>GVTNT</v>
      </c>
      <c r="AK3018" s="39">
        <f t="shared" si="657"/>
        <v>0</v>
      </c>
      <c r="AL3018" s="41"/>
      <c r="AM3018" s="41"/>
      <c r="AN3018" s="41">
        <f t="shared" si="659"/>
        <v>1900</v>
      </c>
      <c r="AO3018" s="41"/>
      <c r="AP3018" s="41"/>
      <c r="AQ3018" s="41"/>
      <c r="AR3018" s="42"/>
      <c r="AS3018" s="42"/>
      <c r="AU3018" s="43">
        <f t="shared" si="660"/>
        <v>0</v>
      </c>
    </row>
    <row r="3019" spans="1:47" ht="15" customHeight="1" x14ac:dyDescent="0.25">
      <c r="A3019" s="11"/>
      <c r="B3019" s="19">
        <v>3188</v>
      </c>
      <c r="C3019" s="74"/>
      <c r="D3019" s="77"/>
      <c r="E3019" s="75"/>
      <c r="F3019" s="74"/>
      <c r="G3019" s="80"/>
      <c r="H3019" s="49"/>
      <c r="I3019" s="79"/>
      <c r="J3019" s="27"/>
      <c r="K3019" s="27"/>
      <c r="L3019" s="79"/>
      <c r="M3019" s="81"/>
      <c r="N3019" s="29">
        <v>0</v>
      </c>
      <c r="O3019" s="30" t="str">
        <f>IF(G3019&lt;=$N$2,"",IF(F3019=[3]Pav.tvarkyklė!$B$13,"",IF(ISBLANK(R3019),"X","")))</f>
        <v/>
      </c>
      <c r="P3019" s="91"/>
      <c r="Q3019" s="63"/>
      <c r="R3019" s="63"/>
      <c r="S3019" s="63"/>
      <c r="T3019" s="63"/>
      <c r="U3019" s="34" t="str">
        <f>IFERROR(INDEX('[3]5.Grup_T'!$G$4:$G$22,MATCH('6.Turtas'!E3019,'[3]5.Grup_T'!$E$4:$E$22,0)),"0")</f>
        <v>0</v>
      </c>
      <c r="V3019" s="35">
        <f t="shared" si="647"/>
        <v>0</v>
      </c>
      <c r="W3019" s="35">
        <f>IF(NOT(ISBLANK(H3019)),(12-DATEDIF(H3019,'[3]1.Pradzia'!$D$13,"m")),0)</f>
        <v>0</v>
      </c>
      <c r="X3019" s="35">
        <f t="shared" si="648"/>
        <v>0</v>
      </c>
      <c r="Y3019" s="35">
        <f t="shared" si="658"/>
        <v>0</v>
      </c>
      <c r="Z3019" s="35">
        <f t="shared" si="656"/>
        <v>0</v>
      </c>
      <c r="AA3019" s="36">
        <f t="shared" si="649"/>
        <v>0</v>
      </c>
      <c r="AB3019" s="36">
        <f t="shared" si="650"/>
        <v>0</v>
      </c>
      <c r="AC3019" s="37">
        <f t="shared" si="651"/>
        <v>0</v>
      </c>
      <c r="AD3019" s="35">
        <f>IF(OR(YEAR(G3019)&lt;2019,O3019="X"),0,IF(ISBLANK(H3019),DATEDIF(G3019,'[3]1.Pradzia'!$D$13,"M"),DATEDIF(G3019,H3019,"m")))</f>
        <v>0</v>
      </c>
      <c r="AE3019" s="37">
        <f>IF(E3019='[3]5.Grup_T'!$E$20,0,IF(AD3019&lt;&gt;0,M3019/V3019*MIN(12,AD3019),0))</f>
        <v>0</v>
      </c>
      <c r="AF3019" s="37">
        <f t="shared" si="652"/>
        <v>0</v>
      </c>
      <c r="AG3019" s="37">
        <f t="shared" si="653"/>
        <v>0</v>
      </c>
      <c r="AH3019" s="37">
        <f t="shared" si="654"/>
        <v>0</v>
      </c>
      <c r="AI3019" s="35" t="str">
        <f t="shared" si="655"/>
        <v>Nusidėvėjęs</v>
      </c>
      <c r="AJ3019" s="38" t="str">
        <f>IF(AND(F3019&lt;&gt;[3]Pav.tvarkyklė!$B$12,F3019&lt;&gt;[3]Pav.tvarkyklė!$B$13),"GVTNT","X")</f>
        <v>GVTNT</v>
      </c>
      <c r="AK3019" s="39">
        <f t="shared" si="657"/>
        <v>0</v>
      </c>
      <c r="AL3019" s="41"/>
      <c r="AM3019" s="41"/>
      <c r="AN3019" s="41">
        <f t="shared" si="659"/>
        <v>1900</v>
      </c>
      <c r="AO3019" s="41"/>
      <c r="AP3019" s="41"/>
      <c r="AQ3019" s="41"/>
      <c r="AR3019" s="42"/>
      <c r="AS3019" s="42"/>
      <c r="AU3019" s="43">
        <f t="shared" si="660"/>
        <v>0</v>
      </c>
    </row>
    <row r="3020" spans="1:47" ht="15" customHeight="1" x14ac:dyDescent="0.25">
      <c r="A3020" s="11"/>
      <c r="B3020" s="19">
        <v>3189</v>
      </c>
      <c r="C3020" s="74"/>
      <c r="D3020" s="87"/>
      <c r="E3020" s="75"/>
      <c r="F3020" s="74"/>
      <c r="G3020" s="80"/>
      <c r="H3020" s="49"/>
      <c r="I3020" s="79"/>
      <c r="J3020" s="27"/>
      <c r="K3020" s="27"/>
      <c r="L3020" s="79"/>
      <c r="M3020" s="81"/>
      <c r="N3020" s="29">
        <v>0</v>
      </c>
      <c r="O3020" s="30" t="str">
        <f>IF(G3020&lt;=$N$2,"",IF(F3020=[3]Pav.tvarkyklė!$B$13,"",IF(ISBLANK(R3020),"X","")))</f>
        <v/>
      </c>
      <c r="P3020" s="91"/>
      <c r="Q3020" s="63"/>
      <c r="R3020" s="63"/>
      <c r="S3020" s="63"/>
      <c r="T3020" s="63"/>
      <c r="U3020" s="34" t="str">
        <f>IFERROR(INDEX('[3]5.Grup_T'!$G$4:$G$22,MATCH('6.Turtas'!E3020,'[3]5.Grup_T'!$E$4:$E$22,0)),"0")</f>
        <v>0</v>
      </c>
      <c r="V3020" s="35">
        <f t="shared" si="647"/>
        <v>0</v>
      </c>
      <c r="W3020" s="35">
        <f>IF(NOT(ISBLANK(H3020)),(12-DATEDIF(H3020,'[3]1.Pradzia'!$D$13,"m")),0)</f>
        <v>0</v>
      </c>
      <c r="X3020" s="35">
        <f t="shared" si="648"/>
        <v>0</v>
      </c>
      <c r="Y3020" s="35">
        <f t="shared" si="658"/>
        <v>0</v>
      </c>
      <c r="Z3020" s="35">
        <f t="shared" si="656"/>
        <v>0</v>
      </c>
      <c r="AA3020" s="36">
        <f t="shared" si="649"/>
        <v>0</v>
      </c>
      <c r="AB3020" s="36">
        <f t="shared" si="650"/>
        <v>0</v>
      </c>
      <c r="AC3020" s="37">
        <f t="shared" si="651"/>
        <v>0</v>
      </c>
      <c r="AD3020" s="35">
        <f>IF(OR(YEAR(G3020)&lt;2019,O3020="X"),0,IF(ISBLANK(H3020),DATEDIF(G3020,'[3]1.Pradzia'!$D$13,"M"),DATEDIF(G3020,H3020,"m")))</f>
        <v>0</v>
      </c>
      <c r="AE3020" s="37">
        <f>IF(E3020='[3]5.Grup_T'!$E$20,0,IF(AD3020&lt;&gt;0,M3020/V3020*MIN(12,AD3020),0))</f>
        <v>0</v>
      </c>
      <c r="AF3020" s="37">
        <f t="shared" si="652"/>
        <v>0</v>
      </c>
      <c r="AG3020" s="37">
        <f t="shared" si="653"/>
        <v>0</v>
      </c>
      <c r="AH3020" s="37">
        <f t="shared" si="654"/>
        <v>0</v>
      </c>
      <c r="AI3020" s="35" t="str">
        <f t="shared" si="655"/>
        <v>Nusidėvėjęs</v>
      </c>
      <c r="AJ3020" s="38" t="str">
        <f>IF(AND(F3020&lt;&gt;[3]Pav.tvarkyklė!$B$12,F3020&lt;&gt;[3]Pav.tvarkyklė!$B$13),"GVTNT","X")</f>
        <v>GVTNT</v>
      </c>
      <c r="AK3020" s="39">
        <f t="shared" si="657"/>
        <v>0</v>
      </c>
      <c r="AL3020" s="41"/>
      <c r="AM3020" s="41"/>
      <c r="AN3020" s="41">
        <f t="shared" si="659"/>
        <v>1900</v>
      </c>
      <c r="AO3020" s="41"/>
      <c r="AP3020" s="41"/>
      <c r="AQ3020" s="41"/>
      <c r="AR3020" s="42"/>
      <c r="AS3020" s="42"/>
      <c r="AU3020" s="43">
        <f t="shared" si="660"/>
        <v>0</v>
      </c>
    </row>
    <row r="3021" spans="1:47" ht="15" customHeight="1" x14ac:dyDescent="0.25">
      <c r="A3021" s="11"/>
      <c r="B3021" s="19">
        <v>3190</v>
      </c>
      <c r="C3021" s="74"/>
      <c r="D3021" s="77"/>
      <c r="E3021" s="78"/>
      <c r="F3021" s="74"/>
      <c r="G3021" s="80"/>
      <c r="H3021" s="49"/>
      <c r="I3021" s="79"/>
      <c r="J3021" s="27"/>
      <c r="K3021" s="27"/>
      <c r="L3021" s="79"/>
      <c r="M3021" s="81"/>
      <c r="N3021" s="29">
        <v>0</v>
      </c>
      <c r="O3021" s="30" t="str">
        <f>IF(G3021&lt;=$N$2,"",IF(F3021=[3]Pav.tvarkyklė!$B$13,"",IF(ISBLANK(R3021),"X","")))</f>
        <v/>
      </c>
      <c r="P3021" s="91"/>
      <c r="Q3021" s="63"/>
      <c r="R3021" s="63"/>
      <c r="S3021" s="63"/>
      <c r="T3021" s="63"/>
      <c r="U3021" s="34" t="str">
        <f>IFERROR(INDEX('[3]5.Grup_T'!$G$4:$G$22,MATCH('6.Turtas'!E3021,'[3]5.Grup_T'!$E$4:$E$22,0)),"0")</f>
        <v>0</v>
      </c>
      <c r="V3021" s="35">
        <f t="shared" si="647"/>
        <v>0</v>
      </c>
      <c r="W3021" s="35">
        <f>IF(NOT(ISBLANK(H3021)),(12-DATEDIF(H3021,'[3]1.Pradzia'!$D$13,"m")),0)</f>
        <v>0</v>
      </c>
      <c r="X3021" s="35">
        <f t="shared" si="648"/>
        <v>0</v>
      </c>
      <c r="Y3021" s="35">
        <f t="shared" si="658"/>
        <v>0</v>
      </c>
      <c r="Z3021" s="35">
        <f t="shared" si="656"/>
        <v>0</v>
      </c>
      <c r="AA3021" s="36">
        <f t="shared" si="649"/>
        <v>0</v>
      </c>
      <c r="AB3021" s="36">
        <f t="shared" si="650"/>
        <v>0</v>
      </c>
      <c r="AC3021" s="37">
        <f t="shared" si="651"/>
        <v>0</v>
      </c>
      <c r="AD3021" s="35">
        <f>IF(OR(YEAR(G3021)&lt;2019,O3021="X"),0,IF(ISBLANK(H3021),DATEDIF(G3021,'[3]1.Pradzia'!$D$13,"M"),DATEDIF(G3021,H3021,"m")))</f>
        <v>0</v>
      </c>
      <c r="AE3021" s="37">
        <f>IF(E3021='[3]5.Grup_T'!$E$20,0,IF(AD3021&lt;&gt;0,M3021/V3021*MIN(12,AD3021),0))</f>
        <v>0</v>
      </c>
      <c r="AF3021" s="37">
        <f t="shared" si="652"/>
        <v>0</v>
      </c>
      <c r="AG3021" s="37">
        <f t="shared" si="653"/>
        <v>0</v>
      </c>
      <c r="AH3021" s="37">
        <f t="shared" si="654"/>
        <v>0</v>
      </c>
      <c r="AI3021" s="35" t="str">
        <f t="shared" si="655"/>
        <v>Nusidėvėjęs</v>
      </c>
      <c r="AJ3021" s="38" t="str">
        <f>IF(AND(F3021&lt;&gt;[3]Pav.tvarkyklė!$B$12,F3021&lt;&gt;[3]Pav.tvarkyklė!$B$13),"GVTNT","X")</f>
        <v>GVTNT</v>
      </c>
      <c r="AK3021" s="39">
        <f t="shared" si="657"/>
        <v>0</v>
      </c>
      <c r="AL3021" s="41"/>
      <c r="AM3021" s="41"/>
      <c r="AN3021" s="41">
        <f t="shared" si="659"/>
        <v>1900</v>
      </c>
      <c r="AO3021" s="41"/>
      <c r="AP3021" s="41"/>
      <c r="AQ3021" s="41"/>
      <c r="AR3021" s="42"/>
      <c r="AS3021" s="42"/>
      <c r="AU3021" s="43">
        <f t="shared" si="660"/>
        <v>0</v>
      </c>
    </row>
    <row r="3022" spans="1:47" ht="15" customHeight="1" x14ac:dyDescent="0.25">
      <c r="A3022" s="11"/>
      <c r="B3022" s="19">
        <v>3191</v>
      </c>
      <c r="C3022" s="74"/>
      <c r="D3022" s="77"/>
      <c r="E3022" s="78"/>
      <c r="F3022" s="78"/>
      <c r="G3022" s="80"/>
      <c r="H3022" s="49"/>
      <c r="I3022" s="79"/>
      <c r="J3022" s="27"/>
      <c r="K3022" s="27"/>
      <c r="L3022" s="79"/>
      <c r="M3022" s="81"/>
      <c r="N3022" s="29">
        <v>0</v>
      </c>
      <c r="O3022" s="30" t="str">
        <f>IF(G3022&lt;=$N$2,"",IF(F3022=[3]Pav.tvarkyklė!$B$13,"",IF(ISBLANK(R3022),"X","")))</f>
        <v/>
      </c>
      <c r="P3022" s="91"/>
      <c r="Q3022" s="63"/>
      <c r="R3022" s="63"/>
      <c r="S3022" s="63"/>
      <c r="T3022" s="63"/>
      <c r="U3022" s="34" t="str">
        <f>IFERROR(INDEX('[3]5.Grup_T'!$G$4:$G$22,MATCH('6.Turtas'!E3022,'[3]5.Grup_T'!$E$4:$E$22,0)),"0")</f>
        <v>0</v>
      </c>
      <c r="V3022" s="35">
        <f t="shared" si="647"/>
        <v>0</v>
      </c>
      <c r="W3022" s="35">
        <f>IF(NOT(ISBLANK(H3022)),(12-DATEDIF(H3022,'[3]1.Pradzia'!$D$13,"m")),0)</f>
        <v>0</v>
      </c>
      <c r="X3022" s="35">
        <f t="shared" si="648"/>
        <v>0</v>
      </c>
      <c r="Y3022" s="35">
        <f t="shared" si="658"/>
        <v>0</v>
      </c>
      <c r="Z3022" s="35">
        <f t="shared" si="656"/>
        <v>0</v>
      </c>
      <c r="AA3022" s="36">
        <f t="shared" si="649"/>
        <v>0</v>
      </c>
      <c r="AB3022" s="36">
        <f t="shared" si="650"/>
        <v>0</v>
      </c>
      <c r="AC3022" s="37">
        <f t="shared" si="651"/>
        <v>0</v>
      </c>
      <c r="AD3022" s="35">
        <f>IF(OR(YEAR(G3022)&lt;2019,O3022="X"),0,IF(ISBLANK(H3022),DATEDIF(G3022,'[3]1.Pradzia'!$D$13,"M"),DATEDIF(G3022,H3022,"m")))</f>
        <v>0</v>
      </c>
      <c r="AE3022" s="37">
        <f>IF(E3022='[3]5.Grup_T'!$E$20,0,IF(AD3022&lt;&gt;0,M3022/V3022*MIN(12,AD3022),0))</f>
        <v>0</v>
      </c>
      <c r="AF3022" s="37">
        <f t="shared" si="652"/>
        <v>0</v>
      </c>
      <c r="AG3022" s="37">
        <f t="shared" si="653"/>
        <v>0</v>
      </c>
      <c r="AH3022" s="37">
        <f t="shared" si="654"/>
        <v>0</v>
      </c>
      <c r="AI3022" s="35" t="str">
        <f t="shared" si="655"/>
        <v>Nusidėvėjęs</v>
      </c>
      <c r="AJ3022" s="38" t="str">
        <f>IF(AND(F3022&lt;&gt;[3]Pav.tvarkyklė!$B$12,F3022&lt;&gt;[3]Pav.tvarkyklė!$B$13),"GVTNT","X")</f>
        <v>GVTNT</v>
      </c>
      <c r="AK3022" s="39">
        <f t="shared" si="657"/>
        <v>0</v>
      </c>
      <c r="AL3022" s="41"/>
      <c r="AM3022" s="41"/>
      <c r="AN3022" s="41">
        <f t="shared" si="659"/>
        <v>1900</v>
      </c>
      <c r="AO3022" s="41"/>
      <c r="AP3022" s="41"/>
      <c r="AQ3022" s="41"/>
      <c r="AR3022" s="42"/>
      <c r="AS3022" s="42"/>
      <c r="AU3022" s="43">
        <f t="shared" si="660"/>
        <v>0</v>
      </c>
    </row>
    <row r="3023" spans="1:47" ht="15" customHeight="1" x14ac:dyDescent="0.25">
      <c r="A3023" s="11"/>
      <c r="B3023" s="19">
        <v>3192</v>
      </c>
      <c r="C3023" s="74"/>
      <c r="D3023" s="77"/>
      <c r="E3023" s="75"/>
      <c r="F3023" s="74"/>
      <c r="G3023" s="80"/>
      <c r="H3023" s="49"/>
      <c r="I3023" s="79"/>
      <c r="J3023" s="27"/>
      <c r="K3023" s="27"/>
      <c r="L3023" s="79"/>
      <c r="M3023" s="81"/>
      <c r="N3023" s="29">
        <v>0</v>
      </c>
      <c r="O3023" s="30" t="str">
        <f>IF(G3023&lt;=$N$2,"",IF(F3023=[3]Pav.tvarkyklė!$B$13,"",IF(ISBLANK(R3023),"X","")))</f>
        <v/>
      </c>
      <c r="P3023" s="91"/>
      <c r="Q3023" s="63"/>
      <c r="R3023" s="63"/>
      <c r="S3023" s="63"/>
      <c r="T3023" s="63"/>
      <c r="U3023" s="34" t="str">
        <f>IFERROR(INDEX('[3]5.Grup_T'!$G$4:$G$22,MATCH('6.Turtas'!E3023,'[3]5.Grup_T'!$E$4:$E$22,0)),"0")</f>
        <v>0</v>
      </c>
      <c r="V3023" s="35">
        <f t="shared" si="647"/>
        <v>0</v>
      </c>
      <c r="W3023" s="35">
        <f>IF(NOT(ISBLANK(H3023)),(12-DATEDIF(H3023,'[3]1.Pradzia'!$D$13,"m")),0)</f>
        <v>0</v>
      </c>
      <c r="X3023" s="35">
        <f t="shared" si="648"/>
        <v>0</v>
      </c>
      <c r="Y3023" s="35">
        <f t="shared" si="658"/>
        <v>0</v>
      </c>
      <c r="Z3023" s="35">
        <f t="shared" si="656"/>
        <v>0</v>
      </c>
      <c r="AA3023" s="36">
        <f t="shared" si="649"/>
        <v>0</v>
      </c>
      <c r="AB3023" s="36">
        <f t="shared" si="650"/>
        <v>0</v>
      </c>
      <c r="AC3023" s="37">
        <f t="shared" si="651"/>
        <v>0</v>
      </c>
      <c r="AD3023" s="35">
        <f>IF(OR(YEAR(G3023)&lt;2019,O3023="X"),0,IF(ISBLANK(H3023),DATEDIF(G3023,'[3]1.Pradzia'!$D$13,"M"),DATEDIF(G3023,H3023,"m")))</f>
        <v>0</v>
      </c>
      <c r="AE3023" s="37">
        <f>IF(E3023='[3]5.Grup_T'!$E$20,0,IF(AD3023&lt;&gt;0,M3023/V3023*MIN(12,AD3023),0))</f>
        <v>0</v>
      </c>
      <c r="AF3023" s="37">
        <f t="shared" si="652"/>
        <v>0</v>
      </c>
      <c r="AG3023" s="37">
        <f t="shared" si="653"/>
        <v>0</v>
      </c>
      <c r="AH3023" s="37">
        <f t="shared" si="654"/>
        <v>0</v>
      </c>
      <c r="AI3023" s="35" t="str">
        <f t="shared" si="655"/>
        <v>Nusidėvėjęs</v>
      </c>
      <c r="AJ3023" s="38" t="str">
        <f>IF(AND(F3023&lt;&gt;[3]Pav.tvarkyklė!$B$12,F3023&lt;&gt;[3]Pav.tvarkyklė!$B$13),"GVTNT","X")</f>
        <v>GVTNT</v>
      </c>
      <c r="AK3023" s="39">
        <f t="shared" si="657"/>
        <v>0</v>
      </c>
      <c r="AL3023" s="41"/>
      <c r="AM3023" s="41"/>
      <c r="AN3023" s="41">
        <f t="shared" si="659"/>
        <v>1900</v>
      </c>
      <c r="AO3023" s="41"/>
      <c r="AP3023" s="41"/>
      <c r="AQ3023" s="41"/>
      <c r="AR3023" s="42"/>
      <c r="AS3023" s="42"/>
      <c r="AU3023" s="43">
        <f t="shared" si="660"/>
        <v>0</v>
      </c>
    </row>
    <row r="3024" spans="1:47" ht="15" customHeight="1" x14ac:dyDescent="0.25">
      <c r="A3024" s="11"/>
      <c r="B3024" s="19">
        <v>3193</v>
      </c>
      <c r="C3024" s="74"/>
      <c r="D3024" s="77"/>
      <c r="E3024" s="75"/>
      <c r="F3024" s="78"/>
      <c r="G3024" s="80"/>
      <c r="H3024" s="49"/>
      <c r="I3024" s="79"/>
      <c r="J3024" s="27"/>
      <c r="K3024" s="27"/>
      <c r="L3024" s="79"/>
      <c r="M3024" s="81"/>
      <c r="N3024" s="29">
        <v>0</v>
      </c>
      <c r="O3024" s="30" t="str">
        <f>IF(G3024&lt;=$N$2,"",IF(F3024=[3]Pav.tvarkyklė!$B$13,"",IF(ISBLANK(R3024),"X","")))</f>
        <v/>
      </c>
      <c r="P3024" s="91"/>
      <c r="Q3024" s="63"/>
      <c r="R3024" s="63"/>
      <c r="S3024" s="63"/>
      <c r="T3024" s="63"/>
      <c r="U3024" s="34" t="str">
        <f>IFERROR(INDEX('[3]5.Grup_T'!$G$4:$G$22,MATCH('6.Turtas'!E3024,'[3]5.Grup_T'!$E$4:$E$22,0)),"0")</f>
        <v>0</v>
      </c>
      <c r="V3024" s="35">
        <f t="shared" si="647"/>
        <v>0</v>
      </c>
      <c r="W3024" s="35">
        <f>IF(NOT(ISBLANK(H3024)),(12-DATEDIF(H3024,'[3]1.Pradzia'!$D$13,"m")),0)</f>
        <v>0</v>
      </c>
      <c r="X3024" s="35">
        <f t="shared" si="648"/>
        <v>0</v>
      </c>
      <c r="Y3024" s="35">
        <f t="shared" si="658"/>
        <v>0</v>
      </c>
      <c r="Z3024" s="35">
        <f t="shared" si="656"/>
        <v>0</v>
      </c>
      <c r="AA3024" s="36">
        <f t="shared" si="649"/>
        <v>0</v>
      </c>
      <c r="AB3024" s="36">
        <f t="shared" si="650"/>
        <v>0</v>
      </c>
      <c r="AC3024" s="37">
        <f t="shared" si="651"/>
        <v>0</v>
      </c>
      <c r="AD3024" s="35">
        <f>IF(OR(YEAR(G3024)&lt;2019,O3024="X"),0,IF(ISBLANK(H3024),DATEDIF(G3024,'[3]1.Pradzia'!$D$13,"M"),DATEDIF(G3024,H3024,"m")))</f>
        <v>0</v>
      </c>
      <c r="AE3024" s="37">
        <f>IF(E3024='[3]5.Grup_T'!$E$20,0,IF(AD3024&lt;&gt;0,M3024/V3024*MIN(12,AD3024),0))</f>
        <v>0</v>
      </c>
      <c r="AF3024" s="37">
        <f t="shared" si="652"/>
        <v>0</v>
      </c>
      <c r="AG3024" s="37">
        <f t="shared" si="653"/>
        <v>0</v>
      </c>
      <c r="AH3024" s="37">
        <f t="shared" si="654"/>
        <v>0</v>
      </c>
      <c r="AI3024" s="35" t="str">
        <f t="shared" si="655"/>
        <v>Nusidėvėjęs</v>
      </c>
      <c r="AJ3024" s="38" t="str">
        <f>IF(AND(F3024&lt;&gt;[3]Pav.tvarkyklė!$B$12,F3024&lt;&gt;[3]Pav.tvarkyklė!$B$13),"GVTNT","X")</f>
        <v>GVTNT</v>
      </c>
      <c r="AK3024" s="39">
        <f t="shared" si="657"/>
        <v>0</v>
      </c>
      <c r="AL3024" s="41"/>
      <c r="AM3024" s="41"/>
      <c r="AN3024" s="41">
        <f t="shared" si="659"/>
        <v>1900</v>
      </c>
      <c r="AO3024" s="41"/>
      <c r="AP3024" s="41"/>
      <c r="AQ3024" s="41"/>
      <c r="AR3024" s="42"/>
      <c r="AS3024" s="42"/>
      <c r="AU3024" s="43">
        <f t="shared" si="660"/>
        <v>0</v>
      </c>
    </row>
    <row r="3025" spans="1:47" ht="15" customHeight="1" x14ac:dyDescent="0.25">
      <c r="A3025" s="11"/>
      <c r="B3025" s="19">
        <v>3194</v>
      </c>
      <c r="C3025" s="74"/>
      <c r="D3025" s="77"/>
      <c r="E3025" s="78"/>
      <c r="F3025" s="78"/>
      <c r="G3025" s="80"/>
      <c r="H3025" s="49"/>
      <c r="I3025" s="79"/>
      <c r="J3025" s="27"/>
      <c r="K3025" s="27"/>
      <c r="L3025" s="79"/>
      <c r="M3025" s="81"/>
      <c r="N3025" s="29">
        <v>0</v>
      </c>
      <c r="O3025" s="30" t="str">
        <f>IF(G3025&lt;=$N$2,"",IF(F3025=[3]Pav.tvarkyklė!$B$13,"",IF(ISBLANK(R3025),"X","")))</f>
        <v/>
      </c>
      <c r="P3025" s="91"/>
      <c r="Q3025" s="63"/>
      <c r="R3025" s="63"/>
      <c r="S3025" s="63"/>
      <c r="T3025" s="63"/>
      <c r="U3025" s="34" t="str">
        <f>IFERROR(INDEX('[3]5.Grup_T'!$G$4:$G$22,MATCH('6.Turtas'!E3025,'[3]5.Grup_T'!$E$4:$E$22,0)),"0")</f>
        <v>0</v>
      </c>
      <c r="V3025" s="35">
        <f t="shared" si="647"/>
        <v>0</v>
      </c>
      <c r="W3025" s="35">
        <f>IF(NOT(ISBLANK(H3025)),(12-DATEDIF(H3025,'[3]1.Pradzia'!$D$13,"m")),0)</f>
        <v>0</v>
      </c>
      <c r="X3025" s="35">
        <f t="shared" si="648"/>
        <v>0</v>
      </c>
      <c r="Y3025" s="35">
        <f t="shared" si="658"/>
        <v>0</v>
      </c>
      <c r="Z3025" s="35">
        <f t="shared" si="656"/>
        <v>0</v>
      </c>
      <c r="AA3025" s="36">
        <f t="shared" si="649"/>
        <v>0</v>
      </c>
      <c r="AB3025" s="36">
        <f t="shared" si="650"/>
        <v>0</v>
      </c>
      <c r="AC3025" s="37">
        <f t="shared" si="651"/>
        <v>0</v>
      </c>
      <c r="AD3025" s="35">
        <f>IF(OR(YEAR(G3025)&lt;2019,O3025="X"),0,IF(ISBLANK(H3025),DATEDIF(G3025,'[3]1.Pradzia'!$D$13,"M"),DATEDIF(G3025,H3025,"m")))</f>
        <v>0</v>
      </c>
      <c r="AE3025" s="37">
        <f>IF(E3025='[3]5.Grup_T'!$E$20,0,IF(AD3025&lt;&gt;0,M3025/V3025*MIN(12,AD3025),0))</f>
        <v>0</v>
      </c>
      <c r="AF3025" s="37">
        <f t="shared" si="652"/>
        <v>0</v>
      </c>
      <c r="AG3025" s="37">
        <f t="shared" si="653"/>
        <v>0</v>
      </c>
      <c r="AH3025" s="37">
        <f t="shared" si="654"/>
        <v>0</v>
      </c>
      <c r="AI3025" s="35" t="str">
        <f t="shared" si="655"/>
        <v>Nusidėvėjęs</v>
      </c>
      <c r="AJ3025" s="38" t="str">
        <f>IF(AND(F3025&lt;&gt;[3]Pav.tvarkyklė!$B$12,F3025&lt;&gt;[3]Pav.tvarkyklė!$B$13),"GVTNT","X")</f>
        <v>GVTNT</v>
      </c>
      <c r="AK3025" s="39">
        <f t="shared" si="657"/>
        <v>0</v>
      </c>
      <c r="AL3025" s="41"/>
      <c r="AM3025" s="41"/>
      <c r="AN3025" s="41">
        <f t="shared" si="659"/>
        <v>1900</v>
      </c>
      <c r="AO3025" s="41"/>
      <c r="AP3025" s="41"/>
      <c r="AQ3025" s="41"/>
      <c r="AR3025" s="42"/>
      <c r="AS3025" s="42"/>
      <c r="AU3025" s="43">
        <f t="shared" si="660"/>
        <v>0</v>
      </c>
    </row>
    <row r="3026" spans="1:47" ht="15" customHeight="1" x14ac:dyDescent="0.25">
      <c r="A3026" s="11"/>
      <c r="B3026" s="19">
        <v>3195</v>
      </c>
      <c r="C3026" s="74"/>
      <c r="D3026" s="77"/>
      <c r="E3026" s="78"/>
      <c r="F3026" s="78"/>
      <c r="G3026" s="80"/>
      <c r="H3026" s="49"/>
      <c r="I3026" s="79"/>
      <c r="J3026" s="27"/>
      <c r="K3026" s="27"/>
      <c r="L3026" s="79"/>
      <c r="M3026" s="81"/>
      <c r="N3026" s="29">
        <v>0</v>
      </c>
      <c r="O3026" s="30" t="str">
        <f>IF(G3026&lt;=$N$2,"",IF(F3026=[3]Pav.tvarkyklė!$B$13,"",IF(ISBLANK(R3026),"X","")))</f>
        <v/>
      </c>
      <c r="P3026" s="91"/>
      <c r="Q3026" s="63"/>
      <c r="R3026" s="63"/>
      <c r="S3026" s="63"/>
      <c r="T3026" s="63"/>
      <c r="U3026" s="34" t="str">
        <f>IFERROR(INDEX('[3]5.Grup_T'!$G$4:$G$22,MATCH('6.Turtas'!E3026,'[3]5.Grup_T'!$E$4:$E$22,0)),"0")</f>
        <v>0</v>
      </c>
      <c r="V3026" s="35">
        <f t="shared" ref="V3026:V3089" si="661">U3026*12</f>
        <v>0</v>
      </c>
      <c r="W3026" s="35">
        <f>IF(NOT(ISBLANK(H3026)),(12-DATEDIF(H3026,'[3]1.Pradzia'!$D$13,"m")),0)</f>
        <v>0</v>
      </c>
      <c r="X3026" s="35">
        <f t="shared" ref="X3026:X3089" si="662">IF(OR(ISBLANK(C3026),YEAR(G3026)&gt;=2019),0,DATEDIF(G3026,$N$2,"M"))</f>
        <v>0</v>
      </c>
      <c r="Y3026" s="35">
        <f t="shared" si="658"/>
        <v>0</v>
      </c>
      <c r="Z3026" s="35">
        <f t="shared" si="656"/>
        <v>0</v>
      </c>
      <c r="AA3026" s="36">
        <f t="shared" ref="AA3026:AA3089" si="663">+IF(Z3026&lt;=0,0,N3026/Z3026)</f>
        <v>0</v>
      </c>
      <c r="AB3026" s="36">
        <f t="shared" ref="AB3026:AB3089" si="664">IF(Z3026&lt;=0,N3026,N3026/Z3026*Y3026)</f>
        <v>0</v>
      </c>
      <c r="AC3026" s="37">
        <f t="shared" ref="AC3026:AC3089" si="665">IF(YEAR(G3026)&lt;2019,M3026-N3026+AB3026,0)</f>
        <v>0</v>
      </c>
      <c r="AD3026" s="35">
        <f>IF(OR(YEAR(G3026)&lt;2019,O3026="X"),0,IF(ISBLANK(H3026),DATEDIF(G3026,'[3]1.Pradzia'!$D$13,"M"),DATEDIF(G3026,H3026,"m")))</f>
        <v>0</v>
      </c>
      <c r="AE3026" s="37">
        <f>IF(E3026='[3]5.Grup_T'!$E$20,0,IF(AD3026&lt;&gt;0,M3026/V3026*MIN(12,AD3026),0))</f>
        <v>0</v>
      </c>
      <c r="AF3026" s="37">
        <f t="shared" ref="AF3026:AF3089" si="666">+AB3026+AE3026</f>
        <v>0</v>
      </c>
      <c r="AG3026" s="37">
        <f t="shared" ref="AG3026:AG3089" si="667">AC3026+AE3026</f>
        <v>0</v>
      </c>
      <c r="AH3026" s="37">
        <f t="shared" ref="AH3026:AH3089" si="668">M3026-AG3026</f>
        <v>0</v>
      </c>
      <c r="AI3026" s="35" t="str">
        <f t="shared" ref="AI3026:AI3089" si="669">IF(H3026&lt;&gt;0,"Nurašytas",IF(O3026="X","Nesuderintas",IF(AH3026&lt;=0,"Nusidėvėjęs","")))</f>
        <v>Nusidėvėjęs</v>
      </c>
      <c r="AJ3026" s="38" t="str">
        <f>IF(AND(F3026&lt;&gt;[3]Pav.tvarkyklė!$B$12,F3026&lt;&gt;[3]Pav.tvarkyklė!$B$13),"GVTNT","X")</f>
        <v>GVTNT</v>
      </c>
      <c r="AK3026" s="39">
        <f t="shared" si="657"/>
        <v>0</v>
      </c>
      <c r="AL3026" s="41"/>
      <c r="AM3026" s="41"/>
      <c r="AN3026" s="41">
        <f t="shared" si="659"/>
        <v>1900</v>
      </c>
      <c r="AO3026" s="41"/>
      <c r="AP3026" s="41"/>
      <c r="AQ3026" s="41"/>
      <c r="AR3026" s="42"/>
      <c r="AS3026" s="42"/>
      <c r="AU3026" s="43">
        <f t="shared" si="660"/>
        <v>0</v>
      </c>
    </row>
    <row r="3027" spans="1:47" ht="15" customHeight="1" x14ac:dyDescent="0.25">
      <c r="A3027" s="11"/>
      <c r="B3027" s="19">
        <v>3196</v>
      </c>
      <c r="C3027" s="74"/>
      <c r="D3027" s="77"/>
      <c r="E3027" s="78"/>
      <c r="F3027" s="78"/>
      <c r="G3027" s="80"/>
      <c r="H3027" s="49"/>
      <c r="I3027" s="79"/>
      <c r="J3027" s="27"/>
      <c r="K3027" s="27"/>
      <c r="L3027" s="79"/>
      <c r="M3027" s="81"/>
      <c r="N3027" s="29">
        <v>0</v>
      </c>
      <c r="O3027" s="30" t="str">
        <f>IF(G3027&lt;=$N$2,"",IF(F3027=[3]Pav.tvarkyklė!$B$13,"",IF(ISBLANK(R3027),"X","")))</f>
        <v/>
      </c>
      <c r="P3027" s="91"/>
      <c r="Q3027" s="63"/>
      <c r="R3027" s="63"/>
      <c r="S3027" s="63"/>
      <c r="T3027" s="63"/>
      <c r="U3027" s="34" t="str">
        <f>IFERROR(INDEX('[3]5.Grup_T'!$G$4:$G$22,MATCH('6.Turtas'!E3027,'[3]5.Grup_T'!$E$4:$E$22,0)),"0")</f>
        <v>0</v>
      </c>
      <c r="V3027" s="35">
        <f t="shared" si="661"/>
        <v>0</v>
      </c>
      <c r="W3027" s="35">
        <f>IF(NOT(ISBLANK(H3027)),(12-DATEDIF(H3027,'[3]1.Pradzia'!$D$13,"m")),0)</f>
        <v>0</v>
      </c>
      <c r="X3027" s="35">
        <f t="shared" si="662"/>
        <v>0</v>
      </c>
      <c r="Y3027" s="35">
        <f t="shared" si="658"/>
        <v>0</v>
      </c>
      <c r="Z3027" s="35">
        <f t="shared" ref="Z3027:Z3090" si="670">IF(YEAR(G3027)&gt;=2019,0,V3027-X3027)</f>
        <v>0</v>
      </c>
      <c r="AA3027" s="36">
        <f t="shared" si="663"/>
        <v>0</v>
      </c>
      <c r="AB3027" s="36">
        <f t="shared" si="664"/>
        <v>0</v>
      </c>
      <c r="AC3027" s="37">
        <f t="shared" si="665"/>
        <v>0</v>
      </c>
      <c r="AD3027" s="35">
        <f>IF(OR(YEAR(G3027)&lt;2019,O3027="X"),0,IF(ISBLANK(H3027),DATEDIF(G3027,'[3]1.Pradzia'!$D$13,"M"),DATEDIF(G3027,H3027,"m")))</f>
        <v>0</v>
      </c>
      <c r="AE3027" s="37">
        <f>IF(E3027='[3]5.Grup_T'!$E$20,0,IF(AD3027&lt;&gt;0,M3027/V3027*MIN(12,AD3027),0))</f>
        <v>0</v>
      </c>
      <c r="AF3027" s="37">
        <f t="shared" si="666"/>
        <v>0</v>
      </c>
      <c r="AG3027" s="37">
        <f t="shared" si="667"/>
        <v>0</v>
      </c>
      <c r="AH3027" s="37">
        <f t="shared" si="668"/>
        <v>0</v>
      </c>
      <c r="AI3027" s="35" t="str">
        <f t="shared" si="669"/>
        <v>Nusidėvėjęs</v>
      </c>
      <c r="AJ3027" s="38" t="str">
        <f>IF(AND(F3027&lt;&gt;[3]Pav.tvarkyklė!$B$12,F3027&lt;&gt;[3]Pav.tvarkyklė!$B$13),"GVTNT","X")</f>
        <v>GVTNT</v>
      </c>
      <c r="AK3027" s="39">
        <f t="shared" ref="AK3027:AK3090" si="671">I3027-J3027-K3027-L3027-M3027</f>
        <v>0</v>
      </c>
      <c r="AL3027" s="41"/>
      <c r="AM3027" s="41"/>
      <c r="AN3027" s="41">
        <f t="shared" si="659"/>
        <v>1900</v>
      </c>
      <c r="AO3027" s="41"/>
      <c r="AP3027" s="41"/>
      <c r="AQ3027" s="41"/>
      <c r="AR3027" s="42"/>
      <c r="AS3027" s="42"/>
      <c r="AU3027" s="43">
        <f t="shared" si="660"/>
        <v>0</v>
      </c>
    </row>
    <row r="3028" spans="1:47" ht="15" customHeight="1" x14ac:dyDescent="0.25">
      <c r="A3028" s="11"/>
      <c r="B3028" s="19">
        <v>3197</v>
      </c>
      <c r="C3028" s="74"/>
      <c r="D3028" s="77"/>
      <c r="E3028" s="78"/>
      <c r="F3028" s="78"/>
      <c r="G3028" s="80"/>
      <c r="H3028" s="49"/>
      <c r="I3028" s="79"/>
      <c r="J3028" s="27"/>
      <c r="K3028" s="27"/>
      <c r="L3028" s="79"/>
      <c r="M3028" s="81"/>
      <c r="N3028" s="29">
        <v>0</v>
      </c>
      <c r="O3028" s="30" t="str">
        <f>IF(G3028&lt;=$N$2,"",IF(F3028=[3]Pav.tvarkyklė!$B$13,"",IF(ISBLANK(R3028),"X","")))</f>
        <v/>
      </c>
      <c r="P3028" s="91"/>
      <c r="Q3028" s="63"/>
      <c r="R3028" s="63"/>
      <c r="S3028" s="63"/>
      <c r="T3028" s="63"/>
      <c r="U3028" s="34" t="str">
        <f>IFERROR(INDEX('[3]5.Grup_T'!$G$4:$G$22,MATCH('6.Turtas'!E3028,'[3]5.Grup_T'!$E$4:$E$22,0)),"0")</f>
        <v>0</v>
      </c>
      <c r="V3028" s="35">
        <f t="shared" si="661"/>
        <v>0</v>
      </c>
      <c r="W3028" s="35">
        <f>IF(NOT(ISBLANK(H3028)),(12-DATEDIF(H3028,'[3]1.Pradzia'!$D$13,"m")),0)</f>
        <v>0</v>
      </c>
      <c r="X3028" s="35">
        <f t="shared" si="662"/>
        <v>0</v>
      </c>
      <c r="Y3028" s="35">
        <f t="shared" si="658"/>
        <v>0</v>
      </c>
      <c r="Z3028" s="35">
        <f t="shared" si="670"/>
        <v>0</v>
      </c>
      <c r="AA3028" s="36">
        <f t="shared" si="663"/>
        <v>0</v>
      </c>
      <c r="AB3028" s="36">
        <f t="shared" si="664"/>
        <v>0</v>
      </c>
      <c r="AC3028" s="37">
        <f t="shared" si="665"/>
        <v>0</v>
      </c>
      <c r="AD3028" s="35">
        <f>IF(OR(YEAR(G3028)&lt;2019,O3028="X"),0,IF(ISBLANK(H3028),DATEDIF(G3028,'[3]1.Pradzia'!$D$13,"M"),DATEDIF(G3028,H3028,"m")))</f>
        <v>0</v>
      </c>
      <c r="AE3028" s="37">
        <f>IF(E3028='[3]5.Grup_T'!$E$20,0,IF(AD3028&lt;&gt;0,M3028/V3028*MIN(12,AD3028),0))</f>
        <v>0</v>
      </c>
      <c r="AF3028" s="37">
        <f t="shared" si="666"/>
        <v>0</v>
      </c>
      <c r="AG3028" s="37">
        <f t="shared" si="667"/>
        <v>0</v>
      </c>
      <c r="AH3028" s="37">
        <f t="shared" si="668"/>
        <v>0</v>
      </c>
      <c r="AI3028" s="35" t="str">
        <f t="shared" si="669"/>
        <v>Nusidėvėjęs</v>
      </c>
      <c r="AJ3028" s="38" t="str">
        <f>IF(AND(F3028&lt;&gt;[3]Pav.tvarkyklė!$B$12,F3028&lt;&gt;[3]Pav.tvarkyklė!$B$13),"GVTNT","X")</f>
        <v>GVTNT</v>
      </c>
      <c r="AK3028" s="39">
        <f t="shared" si="671"/>
        <v>0</v>
      </c>
      <c r="AL3028" s="41"/>
      <c r="AM3028" s="41"/>
      <c r="AN3028" s="41">
        <f t="shared" si="659"/>
        <v>1900</v>
      </c>
      <c r="AO3028" s="41"/>
      <c r="AP3028" s="41"/>
      <c r="AQ3028" s="41"/>
      <c r="AR3028" s="42"/>
      <c r="AS3028" s="42"/>
      <c r="AU3028" s="43">
        <f t="shared" si="660"/>
        <v>0</v>
      </c>
    </row>
    <row r="3029" spans="1:47" ht="15" customHeight="1" x14ac:dyDescent="0.25">
      <c r="A3029" s="11"/>
      <c r="B3029" s="19">
        <v>3198</v>
      </c>
      <c r="C3029" s="74"/>
      <c r="D3029" s="77"/>
      <c r="E3029" s="75"/>
      <c r="F3029" s="78"/>
      <c r="G3029" s="80"/>
      <c r="H3029" s="49"/>
      <c r="I3029" s="79"/>
      <c r="J3029" s="27"/>
      <c r="K3029" s="27"/>
      <c r="L3029" s="79"/>
      <c r="M3029" s="81"/>
      <c r="N3029" s="29">
        <v>0</v>
      </c>
      <c r="O3029" s="30" t="str">
        <f>IF(G3029&lt;=$N$2,"",IF(F3029=[3]Pav.tvarkyklė!$B$13,"",IF(ISBLANK(R3029),"X","")))</f>
        <v/>
      </c>
      <c r="P3029" s="91"/>
      <c r="Q3029" s="63"/>
      <c r="R3029" s="63"/>
      <c r="S3029" s="63"/>
      <c r="T3029" s="63"/>
      <c r="U3029" s="34" t="str">
        <f>IFERROR(INDEX('[3]5.Grup_T'!$G$4:$G$22,MATCH('6.Turtas'!E3029,'[3]5.Grup_T'!$E$4:$E$22,0)),"0")</f>
        <v>0</v>
      </c>
      <c r="V3029" s="35">
        <f t="shared" si="661"/>
        <v>0</v>
      </c>
      <c r="W3029" s="35">
        <f>IF(NOT(ISBLANK(H3029)),(12-DATEDIF(H3029,'[3]1.Pradzia'!$D$13,"m")),0)</f>
        <v>0</v>
      </c>
      <c r="X3029" s="35">
        <f t="shared" si="662"/>
        <v>0</v>
      </c>
      <c r="Y3029" s="35">
        <f t="shared" si="658"/>
        <v>0</v>
      </c>
      <c r="Z3029" s="35">
        <f t="shared" si="670"/>
        <v>0</v>
      </c>
      <c r="AA3029" s="36">
        <f t="shared" si="663"/>
        <v>0</v>
      </c>
      <c r="AB3029" s="36">
        <f t="shared" si="664"/>
        <v>0</v>
      </c>
      <c r="AC3029" s="37">
        <f t="shared" si="665"/>
        <v>0</v>
      </c>
      <c r="AD3029" s="35">
        <f>IF(OR(YEAR(G3029)&lt;2019,O3029="X"),0,IF(ISBLANK(H3029),DATEDIF(G3029,'[3]1.Pradzia'!$D$13,"M"),DATEDIF(G3029,H3029,"m")))</f>
        <v>0</v>
      </c>
      <c r="AE3029" s="37">
        <f>IF(E3029='[3]5.Grup_T'!$E$20,0,IF(AD3029&lt;&gt;0,M3029/V3029*MIN(12,AD3029),0))</f>
        <v>0</v>
      </c>
      <c r="AF3029" s="37">
        <f t="shared" si="666"/>
        <v>0</v>
      </c>
      <c r="AG3029" s="37">
        <f t="shared" si="667"/>
        <v>0</v>
      </c>
      <c r="AH3029" s="37">
        <f t="shared" si="668"/>
        <v>0</v>
      </c>
      <c r="AI3029" s="35" t="str">
        <f t="shared" si="669"/>
        <v>Nusidėvėjęs</v>
      </c>
      <c r="AJ3029" s="38" t="str">
        <f>IF(AND(F3029&lt;&gt;[3]Pav.tvarkyklė!$B$12,F3029&lt;&gt;[3]Pav.tvarkyklė!$B$13),"GVTNT","X")</f>
        <v>GVTNT</v>
      </c>
      <c r="AK3029" s="39">
        <f t="shared" si="671"/>
        <v>0</v>
      </c>
      <c r="AL3029" s="41"/>
      <c r="AM3029" s="41"/>
      <c r="AN3029" s="41">
        <f t="shared" si="659"/>
        <v>1900</v>
      </c>
      <c r="AO3029" s="41"/>
      <c r="AP3029" s="41"/>
      <c r="AQ3029" s="41"/>
      <c r="AR3029" s="42"/>
      <c r="AS3029" s="42"/>
      <c r="AU3029" s="43">
        <f t="shared" si="660"/>
        <v>0</v>
      </c>
    </row>
    <row r="3030" spans="1:47" ht="15" customHeight="1" x14ac:dyDescent="0.25">
      <c r="A3030" s="11"/>
      <c r="B3030" s="19">
        <v>3199</v>
      </c>
      <c r="C3030" s="74"/>
      <c r="D3030" s="77"/>
      <c r="E3030" s="78"/>
      <c r="F3030" s="78"/>
      <c r="G3030" s="80"/>
      <c r="H3030" s="49"/>
      <c r="I3030" s="79"/>
      <c r="J3030" s="27"/>
      <c r="K3030" s="27"/>
      <c r="L3030" s="79"/>
      <c r="M3030" s="81"/>
      <c r="N3030" s="29">
        <v>0</v>
      </c>
      <c r="O3030" s="30" t="str">
        <f>IF(G3030&lt;=$N$2,"",IF(F3030=[3]Pav.tvarkyklė!$B$13,"",IF(ISBLANK(R3030),"X","")))</f>
        <v/>
      </c>
      <c r="P3030" s="91"/>
      <c r="Q3030" s="63"/>
      <c r="R3030" s="63"/>
      <c r="S3030" s="63"/>
      <c r="T3030" s="63"/>
      <c r="U3030" s="34" t="str">
        <f>IFERROR(INDEX('[3]5.Grup_T'!$G$4:$G$22,MATCH('6.Turtas'!E3030,'[3]5.Grup_T'!$E$4:$E$22,0)),"0")</f>
        <v>0</v>
      </c>
      <c r="V3030" s="35">
        <f t="shared" si="661"/>
        <v>0</v>
      </c>
      <c r="W3030" s="35">
        <f>IF(NOT(ISBLANK(H3030)),(12-DATEDIF(H3030,'[3]1.Pradzia'!$D$13,"m")),0)</f>
        <v>0</v>
      </c>
      <c r="X3030" s="35">
        <f t="shared" si="662"/>
        <v>0</v>
      </c>
      <c r="Y3030" s="35">
        <f t="shared" si="658"/>
        <v>0</v>
      </c>
      <c r="Z3030" s="35">
        <f t="shared" si="670"/>
        <v>0</v>
      </c>
      <c r="AA3030" s="36">
        <f t="shared" si="663"/>
        <v>0</v>
      </c>
      <c r="AB3030" s="36">
        <f t="shared" si="664"/>
        <v>0</v>
      </c>
      <c r="AC3030" s="37">
        <f t="shared" si="665"/>
        <v>0</v>
      </c>
      <c r="AD3030" s="35">
        <f>IF(OR(YEAR(G3030)&lt;2019,O3030="X"),0,IF(ISBLANK(H3030),DATEDIF(G3030,'[3]1.Pradzia'!$D$13,"M"),DATEDIF(G3030,H3030,"m")))</f>
        <v>0</v>
      </c>
      <c r="AE3030" s="37">
        <f>IF(E3030='[3]5.Grup_T'!$E$20,0,IF(AD3030&lt;&gt;0,M3030/V3030*MIN(12,AD3030),0))</f>
        <v>0</v>
      </c>
      <c r="AF3030" s="37">
        <f t="shared" si="666"/>
        <v>0</v>
      </c>
      <c r="AG3030" s="37">
        <f t="shared" si="667"/>
        <v>0</v>
      </c>
      <c r="AH3030" s="37">
        <f t="shared" si="668"/>
        <v>0</v>
      </c>
      <c r="AI3030" s="35" t="str">
        <f t="shared" si="669"/>
        <v>Nusidėvėjęs</v>
      </c>
      <c r="AJ3030" s="38" t="str">
        <f>IF(AND(F3030&lt;&gt;[3]Pav.tvarkyklė!$B$12,F3030&lt;&gt;[3]Pav.tvarkyklė!$B$13),"GVTNT","X")</f>
        <v>GVTNT</v>
      </c>
      <c r="AK3030" s="39">
        <f t="shared" si="671"/>
        <v>0</v>
      </c>
      <c r="AL3030" s="41"/>
      <c r="AM3030" s="41"/>
      <c r="AN3030" s="41">
        <f t="shared" si="659"/>
        <v>1900</v>
      </c>
      <c r="AO3030" s="41"/>
      <c r="AP3030" s="41"/>
      <c r="AQ3030" s="41"/>
      <c r="AR3030" s="42"/>
      <c r="AS3030" s="42"/>
      <c r="AU3030" s="43">
        <f t="shared" si="660"/>
        <v>0</v>
      </c>
    </row>
    <row r="3031" spans="1:47" ht="15" customHeight="1" x14ac:dyDescent="0.25">
      <c r="A3031" s="11"/>
      <c r="B3031" s="19">
        <v>3200</v>
      </c>
      <c r="C3031" s="74"/>
      <c r="D3031" s="77"/>
      <c r="E3031" s="78"/>
      <c r="F3031" s="78"/>
      <c r="G3031" s="80"/>
      <c r="H3031" s="49"/>
      <c r="I3031" s="79"/>
      <c r="J3031" s="27"/>
      <c r="K3031" s="27"/>
      <c r="L3031" s="79"/>
      <c r="M3031" s="81"/>
      <c r="N3031" s="29">
        <v>0</v>
      </c>
      <c r="O3031" s="30" t="str">
        <f>IF(G3031&lt;=$N$2,"",IF(F3031=[3]Pav.tvarkyklė!$B$13,"",IF(ISBLANK(R3031),"X","")))</f>
        <v/>
      </c>
      <c r="P3031" s="91"/>
      <c r="Q3031" s="63"/>
      <c r="R3031" s="63"/>
      <c r="S3031" s="63"/>
      <c r="T3031" s="63"/>
      <c r="U3031" s="34" t="str">
        <f>IFERROR(INDEX('[3]5.Grup_T'!$G$4:$G$22,MATCH('6.Turtas'!E3031,'[3]5.Grup_T'!$E$4:$E$22,0)),"0")</f>
        <v>0</v>
      </c>
      <c r="V3031" s="35">
        <f t="shared" si="661"/>
        <v>0</v>
      </c>
      <c r="W3031" s="35">
        <f>IF(NOT(ISBLANK(H3031)),(12-DATEDIF(H3031,'[3]1.Pradzia'!$D$13,"m")),0)</f>
        <v>0</v>
      </c>
      <c r="X3031" s="35">
        <f t="shared" si="662"/>
        <v>0</v>
      </c>
      <c r="Y3031" s="35">
        <f t="shared" si="658"/>
        <v>0</v>
      </c>
      <c r="Z3031" s="35">
        <f t="shared" si="670"/>
        <v>0</v>
      </c>
      <c r="AA3031" s="36">
        <f t="shared" si="663"/>
        <v>0</v>
      </c>
      <c r="AB3031" s="36">
        <f t="shared" si="664"/>
        <v>0</v>
      </c>
      <c r="AC3031" s="37">
        <f t="shared" si="665"/>
        <v>0</v>
      </c>
      <c r="AD3031" s="35">
        <f>IF(OR(YEAR(G3031)&lt;2019,O3031="X"),0,IF(ISBLANK(H3031),DATEDIF(G3031,'[3]1.Pradzia'!$D$13,"M"),DATEDIF(G3031,H3031,"m")))</f>
        <v>0</v>
      </c>
      <c r="AE3031" s="37">
        <f>IF(E3031='[3]5.Grup_T'!$E$20,0,IF(AD3031&lt;&gt;0,M3031/V3031*MIN(12,AD3031),0))</f>
        <v>0</v>
      </c>
      <c r="AF3031" s="37">
        <f t="shared" si="666"/>
        <v>0</v>
      </c>
      <c r="AG3031" s="37">
        <f t="shared" si="667"/>
        <v>0</v>
      </c>
      <c r="AH3031" s="37">
        <f t="shared" si="668"/>
        <v>0</v>
      </c>
      <c r="AI3031" s="35" t="str">
        <f t="shared" si="669"/>
        <v>Nusidėvėjęs</v>
      </c>
      <c r="AJ3031" s="38" t="str">
        <f>IF(AND(F3031&lt;&gt;[3]Pav.tvarkyklė!$B$12,F3031&lt;&gt;[3]Pav.tvarkyklė!$B$13),"GVTNT","X")</f>
        <v>GVTNT</v>
      </c>
      <c r="AK3031" s="39">
        <f t="shared" si="671"/>
        <v>0</v>
      </c>
      <c r="AL3031" s="41"/>
      <c r="AM3031" s="41"/>
      <c r="AN3031" s="41">
        <f t="shared" si="659"/>
        <v>1900</v>
      </c>
      <c r="AO3031" s="41"/>
      <c r="AP3031" s="41"/>
      <c r="AQ3031" s="41"/>
      <c r="AR3031" s="42"/>
      <c r="AS3031" s="42"/>
      <c r="AU3031" s="43">
        <f t="shared" si="660"/>
        <v>0</v>
      </c>
    </row>
    <row r="3032" spans="1:47" ht="15" customHeight="1" x14ac:dyDescent="0.25">
      <c r="A3032" s="11"/>
      <c r="B3032" s="19">
        <v>3201</v>
      </c>
      <c r="C3032" s="74"/>
      <c r="D3032" s="77"/>
      <c r="E3032" s="78"/>
      <c r="F3032" s="78"/>
      <c r="G3032" s="80"/>
      <c r="H3032" s="49"/>
      <c r="I3032" s="79"/>
      <c r="J3032" s="27"/>
      <c r="K3032" s="27"/>
      <c r="L3032" s="79"/>
      <c r="M3032" s="81"/>
      <c r="N3032" s="29">
        <v>0</v>
      </c>
      <c r="O3032" s="30" t="str">
        <f>IF(G3032&lt;=$N$2,"",IF(F3032=[3]Pav.tvarkyklė!$B$13,"",IF(ISBLANK(R3032),"X","")))</f>
        <v/>
      </c>
      <c r="P3032" s="91"/>
      <c r="Q3032" s="63"/>
      <c r="R3032" s="63"/>
      <c r="S3032" s="63"/>
      <c r="T3032" s="63"/>
      <c r="U3032" s="34" t="str">
        <f>IFERROR(INDEX('[3]5.Grup_T'!$G$4:$G$22,MATCH('6.Turtas'!E3032,'[3]5.Grup_T'!$E$4:$E$22,0)),"0")</f>
        <v>0</v>
      </c>
      <c r="V3032" s="35">
        <f t="shared" si="661"/>
        <v>0</v>
      </c>
      <c r="W3032" s="35">
        <f>IF(NOT(ISBLANK(H3032)),(12-DATEDIF(H3032,'[3]1.Pradzia'!$D$13,"m")),0)</f>
        <v>0</v>
      </c>
      <c r="X3032" s="35">
        <f t="shared" si="662"/>
        <v>0</v>
      </c>
      <c r="Y3032" s="35">
        <f t="shared" si="658"/>
        <v>0</v>
      </c>
      <c r="Z3032" s="35">
        <f t="shared" si="670"/>
        <v>0</v>
      </c>
      <c r="AA3032" s="36">
        <f t="shared" si="663"/>
        <v>0</v>
      </c>
      <c r="AB3032" s="36">
        <f t="shared" si="664"/>
        <v>0</v>
      </c>
      <c r="AC3032" s="37">
        <f t="shared" si="665"/>
        <v>0</v>
      </c>
      <c r="AD3032" s="35">
        <f>IF(OR(YEAR(G3032)&lt;2019,O3032="X"),0,IF(ISBLANK(H3032),DATEDIF(G3032,'[3]1.Pradzia'!$D$13,"M"),DATEDIF(G3032,H3032,"m")))</f>
        <v>0</v>
      </c>
      <c r="AE3032" s="37">
        <f>IF(E3032='[3]5.Grup_T'!$E$20,0,IF(AD3032&lt;&gt;0,M3032/V3032*MIN(12,AD3032),0))</f>
        <v>0</v>
      </c>
      <c r="AF3032" s="37">
        <f t="shared" si="666"/>
        <v>0</v>
      </c>
      <c r="AG3032" s="37">
        <f t="shared" si="667"/>
        <v>0</v>
      </c>
      <c r="AH3032" s="37">
        <f t="shared" si="668"/>
        <v>0</v>
      </c>
      <c r="AI3032" s="35" t="str">
        <f t="shared" si="669"/>
        <v>Nusidėvėjęs</v>
      </c>
      <c r="AJ3032" s="38" t="str">
        <f>IF(AND(F3032&lt;&gt;[3]Pav.tvarkyklė!$B$12,F3032&lt;&gt;[3]Pav.tvarkyklė!$B$13),"GVTNT","X")</f>
        <v>GVTNT</v>
      </c>
      <c r="AK3032" s="39">
        <f t="shared" si="671"/>
        <v>0</v>
      </c>
      <c r="AL3032" s="41"/>
      <c r="AM3032" s="41"/>
      <c r="AN3032" s="41">
        <f t="shared" si="659"/>
        <v>1900</v>
      </c>
      <c r="AO3032" s="41"/>
      <c r="AP3032" s="41"/>
      <c r="AQ3032" s="41"/>
      <c r="AR3032" s="42"/>
      <c r="AS3032" s="42"/>
      <c r="AU3032" s="43">
        <f t="shared" si="660"/>
        <v>0</v>
      </c>
    </row>
    <row r="3033" spans="1:47" ht="15" customHeight="1" x14ac:dyDescent="0.25">
      <c r="A3033" s="11"/>
      <c r="B3033" s="19">
        <v>3202</v>
      </c>
      <c r="C3033" s="74"/>
      <c r="D3033" s="77"/>
      <c r="E3033" s="75"/>
      <c r="F3033" s="78"/>
      <c r="G3033" s="80"/>
      <c r="H3033" s="49"/>
      <c r="I3033" s="79"/>
      <c r="J3033" s="27"/>
      <c r="K3033" s="27"/>
      <c r="L3033" s="79"/>
      <c r="M3033" s="81"/>
      <c r="N3033" s="29">
        <v>0</v>
      </c>
      <c r="O3033" s="30" t="str">
        <f>IF(G3033&lt;=$N$2,"",IF(F3033=[3]Pav.tvarkyklė!$B$13,"",IF(ISBLANK(R3033),"X","")))</f>
        <v/>
      </c>
      <c r="P3033" s="91"/>
      <c r="Q3033" s="63"/>
      <c r="R3033" s="63"/>
      <c r="S3033" s="63"/>
      <c r="T3033" s="63"/>
      <c r="U3033" s="34" t="str">
        <f>IFERROR(INDEX('[3]5.Grup_T'!$G$4:$G$22,MATCH('6.Turtas'!E3033,'[3]5.Grup_T'!$E$4:$E$22,0)),"0")</f>
        <v>0</v>
      </c>
      <c r="V3033" s="35">
        <f t="shared" si="661"/>
        <v>0</v>
      </c>
      <c r="W3033" s="35">
        <f>IF(NOT(ISBLANK(H3033)),(12-DATEDIF(H3033,'[3]1.Pradzia'!$D$13,"m")),0)</f>
        <v>0</v>
      </c>
      <c r="X3033" s="35">
        <f t="shared" si="662"/>
        <v>0</v>
      </c>
      <c r="Y3033" s="35">
        <f t="shared" si="658"/>
        <v>0</v>
      </c>
      <c r="Z3033" s="35">
        <f t="shared" si="670"/>
        <v>0</v>
      </c>
      <c r="AA3033" s="36">
        <f t="shared" si="663"/>
        <v>0</v>
      </c>
      <c r="AB3033" s="36">
        <f t="shared" si="664"/>
        <v>0</v>
      </c>
      <c r="AC3033" s="37">
        <f t="shared" si="665"/>
        <v>0</v>
      </c>
      <c r="AD3033" s="35">
        <f>IF(OR(YEAR(G3033)&lt;2019,O3033="X"),0,IF(ISBLANK(H3033),DATEDIF(G3033,'[3]1.Pradzia'!$D$13,"M"),DATEDIF(G3033,H3033,"m")))</f>
        <v>0</v>
      </c>
      <c r="AE3033" s="37">
        <f>IF(E3033='[3]5.Grup_T'!$E$20,0,IF(AD3033&lt;&gt;0,M3033/V3033*MIN(12,AD3033),0))</f>
        <v>0</v>
      </c>
      <c r="AF3033" s="37">
        <f t="shared" si="666"/>
        <v>0</v>
      </c>
      <c r="AG3033" s="37">
        <f t="shared" si="667"/>
        <v>0</v>
      </c>
      <c r="AH3033" s="37">
        <f t="shared" si="668"/>
        <v>0</v>
      </c>
      <c r="AI3033" s="35" t="str">
        <f t="shared" si="669"/>
        <v>Nusidėvėjęs</v>
      </c>
      <c r="AJ3033" s="38" t="str">
        <f>IF(AND(F3033&lt;&gt;[3]Pav.tvarkyklė!$B$12,F3033&lt;&gt;[3]Pav.tvarkyklė!$B$13),"GVTNT","X")</f>
        <v>GVTNT</v>
      </c>
      <c r="AK3033" s="39">
        <f t="shared" si="671"/>
        <v>0</v>
      </c>
      <c r="AL3033" s="41"/>
      <c r="AM3033" s="41"/>
      <c r="AN3033" s="41">
        <f t="shared" si="659"/>
        <v>1900</v>
      </c>
      <c r="AO3033" s="41"/>
      <c r="AP3033" s="41"/>
      <c r="AQ3033" s="41"/>
      <c r="AR3033" s="42"/>
      <c r="AS3033" s="42"/>
      <c r="AU3033" s="43">
        <f t="shared" si="660"/>
        <v>0</v>
      </c>
    </row>
    <row r="3034" spans="1:47" ht="15" customHeight="1" x14ac:dyDescent="0.25">
      <c r="A3034" s="11"/>
      <c r="B3034" s="19">
        <v>3203</v>
      </c>
      <c r="C3034" s="74"/>
      <c r="D3034" s="77"/>
      <c r="E3034" s="78"/>
      <c r="F3034" s="78"/>
      <c r="G3034" s="80"/>
      <c r="H3034" s="49"/>
      <c r="I3034" s="79"/>
      <c r="J3034" s="27"/>
      <c r="K3034" s="27"/>
      <c r="L3034" s="79"/>
      <c r="M3034" s="81"/>
      <c r="N3034" s="29">
        <v>0</v>
      </c>
      <c r="O3034" s="30" t="str">
        <f>IF(G3034&lt;=$N$2,"",IF(F3034=[3]Pav.tvarkyklė!$B$13,"",IF(ISBLANK(R3034),"X","")))</f>
        <v/>
      </c>
      <c r="P3034" s="91"/>
      <c r="Q3034" s="63"/>
      <c r="R3034" s="63"/>
      <c r="S3034" s="63"/>
      <c r="T3034" s="63"/>
      <c r="U3034" s="34" t="str">
        <f>IFERROR(INDEX('[3]5.Grup_T'!$G$4:$G$22,MATCH('6.Turtas'!E3034,'[3]5.Grup_T'!$E$4:$E$22,0)),"0")</f>
        <v>0</v>
      </c>
      <c r="V3034" s="35">
        <f t="shared" si="661"/>
        <v>0</v>
      </c>
      <c r="W3034" s="35">
        <f>IF(NOT(ISBLANK(H3034)),(12-DATEDIF(H3034,'[3]1.Pradzia'!$D$13,"m")),0)</f>
        <v>0</v>
      </c>
      <c r="X3034" s="35">
        <f t="shared" si="662"/>
        <v>0</v>
      </c>
      <c r="Y3034" s="35">
        <f t="shared" si="658"/>
        <v>0</v>
      </c>
      <c r="Z3034" s="35">
        <f t="shared" si="670"/>
        <v>0</v>
      </c>
      <c r="AA3034" s="36">
        <f t="shared" si="663"/>
        <v>0</v>
      </c>
      <c r="AB3034" s="36">
        <f t="shared" si="664"/>
        <v>0</v>
      </c>
      <c r="AC3034" s="37">
        <f t="shared" si="665"/>
        <v>0</v>
      </c>
      <c r="AD3034" s="35">
        <f>IF(OR(YEAR(G3034)&lt;2019,O3034="X"),0,IF(ISBLANK(H3034),DATEDIF(G3034,'[3]1.Pradzia'!$D$13,"M"),DATEDIF(G3034,H3034,"m")))</f>
        <v>0</v>
      </c>
      <c r="AE3034" s="37">
        <f>IF(E3034='[3]5.Grup_T'!$E$20,0,IF(AD3034&lt;&gt;0,M3034/V3034*MIN(12,AD3034),0))</f>
        <v>0</v>
      </c>
      <c r="AF3034" s="37">
        <f t="shared" si="666"/>
        <v>0</v>
      </c>
      <c r="AG3034" s="37">
        <f t="shared" si="667"/>
        <v>0</v>
      </c>
      <c r="AH3034" s="37">
        <f t="shared" si="668"/>
        <v>0</v>
      </c>
      <c r="AI3034" s="35" t="str">
        <f t="shared" si="669"/>
        <v>Nusidėvėjęs</v>
      </c>
      <c r="AJ3034" s="38" t="str">
        <f>IF(AND(F3034&lt;&gt;[3]Pav.tvarkyklė!$B$12,F3034&lt;&gt;[3]Pav.tvarkyklė!$B$13),"GVTNT","X")</f>
        <v>GVTNT</v>
      </c>
      <c r="AK3034" s="39">
        <f t="shared" si="671"/>
        <v>0</v>
      </c>
      <c r="AL3034" s="41"/>
      <c r="AM3034" s="41"/>
      <c r="AN3034" s="41">
        <f t="shared" si="659"/>
        <v>1900</v>
      </c>
      <c r="AO3034" s="41"/>
      <c r="AP3034" s="41"/>
      <c r="AQ3034" s="41"/>
      <c r="AR3034" s="42"/>
      <c r="AS3034" s="42"/>
      <c r="AU3034" s="43">
        <f t="shared" si="660"/>
        <v>0</v>
      </c>
    </row>
    <row r="3035" spans="1:47" ht="15" customHeight="1" x14ac:dyDescent="0.25">
      <c r="A3035" s="11"/>
      <c r="B3035" s="19">
        <v>3204</v>
      </c>
      <c r="C3035" s="74"/>
      <c r="D3035" s="77"/>
      <c r="E3035" s="78"/>
      <c r="F3035" s="78"/>
      <c r="G3035" s="80"/>
      <c r="H3035" s="49"/>
      <c r="I3035" s="79"/>
      <c r="J3035" s="27"/>
      <c r="K3035" s="27"/>
      <c r="L3035" s="79"/>
      <c r="M3035" s="81"/>
      <c r="N3035" s="29">
        <v>0</v>
      </c>
      <c r="O3035" s="30" t="str">
        <f>IF(G3035&lt;=$N$2,"",IF(F3035=[3]Pav.tvarkyklė!$B$13,"",IF(ISBLANK(R3035),"X","")))</f>
        <v/>
      </c>
      <c r="P3035" s="91"/>
      <c r="Q3035" s="63"/>
      <c r="R3035" s="63"/>
      <c r="S3035" s="63"/>
      <c r="T3035" s="63"/>
      <c r="U3035" s="34" t="str">
        <f>IFERROR(INDEX('[3]5.Grup_T'!$G$4:$G$22,MATCH('6.Turtas'!E3035,'[3]5.Grup_T'!$E$4:$E$22,0)),"0")</f>
        <v>0</v>
      </c>
      <c r="V3035" s="35">
        <f t="shared" si="661"/>
        <v>0</v>
      </c>
      <c r="W3035" s="35">
        <f>IF(NOT(ISBLANK(H3035)),(12-DATEDIF(H3035,'[3]1.Pradzia'!$D$13,"m")),0)</f>
        <v>0</v>
      </c>
      <c r="X3035" s="35">
        <f t="shared" si="662"/>
        <v>0</v>
      </c>
      <c r="Y3035" s="35">
        <f t="shared" si="658"/>
        <v>0</v>
      </c>
      <c r="Z3035" s="35">
        <f t="shared" si="670"/>
        <v>0</v>
      </c>
      <c r="AA3035" s="36">
        <f t="shared" si="663"/>
        <v>0</v>
      </c>
      <c r="AB3035" s="36">
        <f t="shared" si="664"/>
        <v>0</v>
      </c>
      <c r="AC3035" s="37">
        <f t="shared" si="665"/>
        <v>0</v>
      </c>
      <c r="AD3035" s="35">
        <f>IF(OR(YEAR(G3035)&lt;2019,O3035="X"),0,IF(ISBLANK(H3035),DATEDIF(G3035,'[3]1.Pradzia'!$D$13,"M"),DATEDIF(G3035,H3035,"m")))</f>
        <v>0</v>
      </c>
      <c r="AE3035" s="37">
        <f>IF(E3035='[3]5.Grup_T'!$E$20,0,IF(AD3035&lt;&gt;0,M3035/V3035*MIN(12,AD3035),0))</f>
        <v>0</v>
      </c>
      <c r="AF3035" s="37">
        <f t="shared" si="666"/>
        <v>0</v>
      </c>
      <c r="AG3035" s="37">
        <f t="shared" si="667"/>
        <v>0</v>
      </c>
      <c r="AH3035" s="37">
        <f t="shared" si="668"/>
        <v>0</v>
      </c>
      <c r="AI3035" s="35" t="str">
        <f t="shared" si="669"/>
        <v>Nusidėvėjęs</v>
      </c>
      <c r="AJ3035" s="38" t="str">
        <f>IF(AND(F3035&lt;&gt;[3]Pav.tvarkyklė!$B$12,F3035&lt;&gt;[3]Pav.tvarkyklė!$B$13),"GVTNT","X")</f>
        <v>GVTNT</v>
      </c>
      <c r="AK3035" s="39">
        <f t="shared" si="671"/>
        <v>0</v>
      </c>
      <c r="AL3035" s="41"/>
      <c r="AM3035" s="41"/>
      <c r="AN3035" s="41">
        <f t="shared" si="659"/>
        <v>1900</v>
      </c>
      <c r="AO3035" s="41"/>
      <c r="AP3035" s="41"/>
      <c r="AQ3035" s="41"/>
      <c r="AR3035" s="42"/>
      <c r="AS3035" s="42"/>
      <c r="AU3035" s="43">
        <f t="shared" si="660"/>
        <v>0</v>
      </c>
    </row>
    <row r="3036" spans="1:47" ht="15" customHeight="1" x14ac:dyDescent="0.25">
      <c r="A3036" s="11"/>
      <c r="B3036" s="19">
        <v>3205</v>
      </c>
      <c r="C3036" s="74"/>
      <c r="D3036" s="77"/>
      <c r="E3036" s="78"/>
      <c r="F3036" s="78"/>
      <c r="G3036" s="80"/>
      <c r="H3036" s="49"/>
      <c r="I3036" s="79"/>
      <c r="J3036" s="27"/>
      <c r="K3036" s="27"/>
      <c r="L3036" s="79"/>
      <c r="M3036" s="81"/>
      <c r="N3036" s="29">
        <v>0</v>
      </c>
      <c r="O3036" s="30" t="str">
        <f>IF(G3036&lt;=$N$2,"",IF(F3036=[3]Pav.tvarkyklė!$B$13,"",IF(ISBLANK(R3036),"X","")))</f>
        <v/>
      </c>
      <c r="P3036" s="91"/>
      <c r="Q3036" s="63"/>
      <c r="R3036" s="63"/>
      <c r="S3036" s="63"/>
      <c r="T3036" s="63"/>
      <c r="U3036" s="34" t="str">
        <f>IFERROR(INDEX('[3]5.Grup_T'!$G$4:$G$22,MATCH('6.Turtas'!E3036,'[3]5.Grup_T'!$E$4:$E$22,0)),"0")</f>
        <v>0</v>
      </c>
      <c r="V3036" s="35">
        <f t="shared" si="661"/>
        <v>0</v>
      </c>
      <c r="W3036" s="35">
        <f>IF(NOT(ISBLANK(H3036)),(12-DATEDIF(H3036,'[3]1.Pradzia'!$D$13,"m")),0)</f>
        <v>0</v>
      </c>
      <c r="X3036" s="35">
        <f t="shared" si="662"/>
        <v>0</v>
      </c>
      <c r="Y3036" s="35">
        <f t="shared" si="658"/>
        <v>0</v>
      </c>
      <c r="Z3036" s="35">
        <f t="shared" si="670"/>
        <v>0</v>
      </c>
      <c r="AA3036" s="36">
        <f t="shared" si="663"/>
        <v>0</v>
      </c>
      <c r="AB3036" s="36">
        <f t="shared" si="664"/>
        <v>0</v>
      </c>
      <c r="AC3036" s="37">
        <f t="shared" si="665"/>
        <v>0</v>
      </c>
      <c r="AD3036" s="35">
        <f>IF(OR(YEAR(G3036)&lt;2019,O3036="X"),0,IF(ISBLANK(H3036),DATEDIF(G3036,'[3]1.Pradzia'!$D$13,"M"),DATEDIF(G3036,H3036,"m")))</f>
        <v>0</v>
      </c>
      <c r="AE3036" s="37">
        <f>IF(E3036='[3]5.Grup_T'!$E$20,0,IF(AD3036&lt;&gt;0,M3036/V3036*MIN(12,AD3036),0))</f>
        <v>0</v>
      </c>
      <c r="AF3036" s="37">
        <f t="shared" si="666"/>
        <v>0</v>
      </c>
      <c r="AG3036" s="37">
        <f t="shared" si="667"/>
        <v>0</v>
      </c>
      <c r="AH3036" s="37">
        <f t="shared" si="668"/>
        <v>0</v>
      </c>
      <c r="AI3036" s="35" t="str">
        <f t="shared" si="669"/>
        <v>Nusidėvėjęs</v>
      </c>
      <c r="AJ3036" s="38" t="str">
        <f>IF(AND(F3036&lt;&gt;[3]Pav.tvarkyklė!$B$12,F3036&lt;&gt;[3]Pav.tvarkyklė!$B$13),"GVTNT","X")</f>
        <v>GVTNT</v>
      </c>
      <c r="AK3036" s="39">
        <f t="shared" si="671"/>
        <v>0</v>
      </c>
      <c r="AL3036" s="41"/>
      <c r="AM3036" s="41"/>
      <c r="AN3036" s="41">
        <f t="shared" si="659"/>
        <v>1900</v>
      </c>
      <c r="AO3036" s="41"/>
      <c r="AP3036" s="41"/>
      <c r="AQ3036" s="41"/>
      <c r="AR3036" s="42"/>
      <c r="AS3036" s="42"/>
      <c r="AU3036" s="43">
        <f t="shared" si="660"/>
        <v>0</v>
      </c>
    </row>
    <row r="3037" spans="1:47" ht="15" customHeight="1" x14ac:dyDescent="0.25">
      <c r="A3037" s="11"/>
      <c r="B3037" s="19">
        <v>3206</v>
      </c>
      <c r="C3037" s="74"/>
      <c r="D3037" s="77"/>
      <c r="E3037" s="78"/>
      <c r="F3037" s="78"/>
      <c r="G3037" s="80"/>
      <c r="H3037" s="49"/>
      <c r="I3037" s="79"/>
      <c r="J3037" s="27"/>
      <c r="K3037" s="27"/>
      <c r="L3037" s="79"/>
      <c r="M3037" s="81"/>
      <c r="N3037" s="29">
        <v>0</v>
      </c>
      <c r="O3037" s="30" t="str">
        <f>IF(G3037&lt;=$N$2,"",IF(F3037=[3]Pav.tvarkyklė!$B$13,"",IF(ISBLANK(R3037),"X","")))</f>
        <v/>
      </c>
      <c r="P3037" s="91"/>
      <c r="Q3037" s="63"/>
      <c r="R3037" s="63"/>
      <c r="S3037" s="63"/>
      <c r="T3037" s="63"/>
      <c r="U3037" s="34" t="str">
        <f>IFERROR(INDEX('[3]5.Grup_T'!$G$4:$G$22,MATCH('6.Turtas'!E3037,'[3]5.Grup_T'!$E$4:$E$22,0)),"0")</f>
        <v>0</v>
      </c>
      <c r="V3037" s="35">
        <f t="shared" si="661"/>
        <v>0</v>
      </c>
      <c r="W3037" s="35">
        <f>IF(NOT(ISBLANK(H3037)),(12-DATEDIF(H3037,'[3]1.Pradzia'!$D$13,"m")),0)</f>
        <v>0</v>
      </c>
      <c r="X3037" s="35">
        <f t="shared" si="662"/>
        <v>0</v>
      </c>
      <c r="Y3037" s="35">
        <f t="shared" si="658"/>
        <v>0</v>
      </c>
      <c r="Z3037" s="35">
        <f t="shared" si="670"/>
        <v>0</v>
      </c>
      <c r="AA3037" s="36">
        <f t="shared" si="663"/>
        <v>0</v>
      </c>
      <c r="AB3037" s="36">
        <f t="shared" si="664"/>
        <v>0</v>
      </c>
      <c r="AC3037" s="37">
        <f t="shared" si="665"/>
        <v>0</v>
      </c>
      <c r="AD3037" s="35">
        <f>IF(OR(YEAR(G3037)&lt;2019,O3037="X"),0,IF(ISBLANK(H3037),DATEDIF(G3037,'[3]1.Pradzia'!$D$13,"M"),DATEDIF(G3037,H3037,"m")))</f>
        <v>0</v>
      </c>
      <c r="AE3037" s="37">
        <f>IF(E3037='[3]5.Grup_T'!$E$20,0,IF(AD3037&lt;&gt;0,M3037/V3037*MIN(12,AD3037),0))</f>
        <v>0</v>
      </c>
      <c r="AF3037" s="37">
        <f t="shared" si="666"/>
        <v>0</v>
      </c>
      <c r="AG3037" s="37">
        <f t="shared" si="667"/>
        <v>0</v>
      </c>
      <c r="AH3037" s="37">
        <f t="shared" si="668"/>
        <v>0</v>
      </c>
      <c r="AI3037" s="35" t="str">
        <f t="shared" si="669"/>
        <v>Nusidėvėjęs</v>
      </c>
      <c r="AJ3037" s="38" t="str">
        <f>IF(AND(F3037&lt;&gt;[3]Pav.tvarkyklė!$B$12,F3037&lt;&gt;[3]Pav.tvarkyklė!$B$13),"GVTNT","X")</f>
        <v>GVTNT</v>
      </c>
      <c r="AK3037" s="39">
        <f t="shared" si="671"/>
        <v>0</v>
      </c>
      <c r="AL3037" s="41"/>
      <c r="AM3037" s="41"/>
      <c r="AN3037" s="41">
        <f t="shared" si="659"/>
        <v>1900</v>
      </c>
      <c r="AO3037" s="41"/>
      <c r="AP3037" s="41"/>
      <c r="AQ3037" s="41"/>
      <c r="AR3037" s="42"/>
      <c r="AS3037" s="42"/>
      <c r="AU3037" s="43">
        <f t="shared" si="660"/>
        <v>0</v>
      </c>
    </row>
    <row r="3038" spans="1:47" ht="15" customHeight="1" x14ac:dyDescent="0.25">
      <c r="A3038" s="11"/>
      <c r="B3038" s="19">
        <v>3207</v>
      </c>
      <c r="C3038" s="74"/>
      <c r="D3038" s="77"/>
      <c r="E3038" s="78"/>
      <c r="F3038" s="78"/>
      <c r="G3038" s="80"/>
      <c r="H3038" s="49"/>
      <c r="I3038" s="79"/>
      <c r="J3038" s="27"/>
      <c r="K3038" s="27"/>
      <c r="L3038" s="79"/>
      <c r="M3038" s="81"/>
      <c r="N3038" s="29">
        <v>0</v>
      </c>
      <c r="O3038" s="30" t="str">
        <f>IF(G3038&lt;=$N$2,"",IF(F3038=[3]Pav.tvarkyklė!$B$13,"",IF(ISBLANK(R3038),"X","")))</f>
        <v/>
      </c>
      <c r="P3038" s="91"/>
      <c r="Q3038" s="63"/>
      <c r="R3038" s="63"/>
      <c r="S3038" s="63"/>
      <c r="T3038" s="63"/>
      <c r="U3038" s="34" t="str">
        <f>IFERROR(INDEX('[3]5.Grup_T'!$G$4:$G$22,MATCH('6.Turtas'!E3038,'[3]5.Grup_T'!$E$4:$E$22,0)),"0")</f>
        <v>0</v>
      </c>
      <c r="V3038" s="35">
        <f t="shared" si="661"/>
        <v>0</v>
      </c>
      <c r="W3038" s="35">
        <f>IF(NOT(ISBLANK(H3038)),(12-DATEDIF(H3038,'[3]1.Pradzia'!$D$13,"m")),0)</f>
        <v>0</v>
      </c>
      <c r="X3038" s="35">
        <f t="shared" si="662"/>
        <v>0</v>
      </c>
      <c r="Y3038" s="35">
        <f t="shared" si="658"/>
        <v>0</v>
      </c>
      <c r="Z3038" s="35">
        <f t="shared" si="670"/>
        <v>0</v>
      </c>
      <c r="AA3038" s="36">
        <f t="shared" si="663"/>
        <v>0</v>
      </c>
      <c r="AB3038" s="36">
        <f t="shared" si="664"/>
        <v>0</v>
      </c>
      <c r="AC3038" s="37">
        <f t="shared" si="665"/>
        <v>0</v>
      </c>
      <c r="AD3038" s="35">
        <f>IF(OR(YEAR(G3038)&lt;2019,O3038="X"),0,IF(ISBLANK(H3038),DATEDIF(G3038,'[3]1.Pradzia'!$D$13,"M"),DATEDIF(G3038,H3038,"m")))</f>
        <v>0</v>
      </c>
      <c r="AE3038" s="37">
        <f>IF(E3038='[3]5.Grup_T'!$E$20,0,IF(AD3038&lt;&gt;0,M3038/V3038*MIN(12,AD3038),0))</f>
        <v>0</v>
      </c>
      <c r="AF3038" s="37">
        <f t="shared" si="666"/>
        <v>0</v>
      </c>
      <c r="AG3038" s="37">
        <f t="shared" si="667"/>
        <v>0</v>
      </c>
      <c r="AH3038" s="37">
        <f t="shared" si="668"/>
        <v>0</v>
      </c>
      <c r="AI3038" s="35" t="str">
        <f t="shared" si="669"/>
        <v>Nusidėvėjęs</v>
      </c>
      <c r="AJ3038" s="38" t="str">
        <f>IF(AND(F3038&lt;&gt;[3]Pav.tvarkyklė!$B$12,F3038&lt;&gt;[3]Pav.tvarkyklė!$B$13),"GVTNT","X")</f>
        <v>GVTNT</v>
      </c>
      <c r="AK3038" s="39">
        <f t="shared" si="671"/>
        <v>0</v>
      </c>
      <c r="AL3038" s="41"/>
      <c r="AM3038" s="41"/>
      <c r="AN3038" s="41">
        <f t="shared" si="659"/>
        <v>1900</v>
      </c>
      <c r="AO3038" s="41"/>
      <c r="AP3038" s="41"/>
      <c r="AQ3038" s="41"/>
      <c r="AR3038" s="42"/>
      <c r="AS3038" s="42"/>
      <c r="AU3038" s="43">
        <f t="shared" si="660"/>
        <v>0</v>
      </c>
    </row>
    <row r="3039" spans="1:47" ht="15" customHeight="1" x14ac:dyDescent="0.25">
      <c r="A3039" s="11"/>
      <c r="B3039" s="19">
        <v>3208</v>
      </c>
      <c r="C3039" s="74"/>
      <c r="D3039" s="77"/>
      <c r="E3039" s="78"/>
      <c r="F3039" s="78"/>
      <c r="G3039" s="80"/>
      <c r="H3039" s="49"/>
      <c r="I3039" s="79"/>
      <c r="J3039" s="27"/>
      <c r="K3039" s="27"/>
      <c r="L3039" s="79"/>
      <c r="M3039" s="81"/>
      <c r="N3039" s="29">
        <v>0</v>
      </c>
      <c r="O3039" s="30" t="str">
        <f>IF(G3039&lt;=$N$2,"",IF(F3039=[3]Pav.tvarkyklė!$B$13,"",IF(ISBLANK(R3039),"X","")))</f>
        <v/>
      </c>
      <c r="P3039" s="91"/>
      <c r="Q3039" s="63"/>
      <c r="R3039" s="63"/>
      <c r="S3039" s="63"/>
      <c r="T3039" s="63"/>
      <c r="U3039" s="34" t="str">
        <f>IFERROR(INDEX('[3]5.Grup_T'!$G$4:$G$22,MATCH('6.Turtas'!E3039,'[3]5.Grup_T'!$E$4:$E$22,0)),"0")</f>
        <v>0</v>
      </c>
      <c r="V3039" s="35">
        <f t="shared" si="661"/>
        <v>0</v>
      </c>
      <c r="W3039" s="35">
        <f>IF(NOT(ISBLANK(H3039)),(12-DATEDIF(H3039,'[3]1.Pradzia'!$D$13,"m")),0)</f>
        <v>0</v>
      </c>
      <c r="X3039" s="35">
        <f t="shared" si="662"/>
        <v>0</v>
      </c>
      <c r="Y3039" s="35">
        <f t="shared" si="658"/>
        <v>0</v>
      </c>
      <c r="Z3039" s="35">
        <f t="shared" si="670"/>
        <v>0</v>
      </c>
      <c r="AA3039" s="36">
        <f t="shared" si="663"/>
        <v>0</v>
      </c>
      <c r="AB3039" s="36">
        <f t="shared" si="664"/>
        <v>0</v>
      </c>
      <c r="AC3039" s="37">
        <f t="shared" si="665"/>
        <v>0</v>
      </c>
      <c r="AD3039" s="35">
        <f>IF(OR(YEAR(G3039)&lt;2019,O3039="X"),0,IF(ISBLANK(H3039),DATEDIF(G3039,'[3]1.Pradzia'!$D$13,"M"),DATEDIF(G3039,H3039,"m")))</f>
        <v>0</v>
      </c>
      <c r="AE3039" s="37">
        <f>IF(E3039='[3]5.Grup_T'!$E$20,0,IF(AD3039&lt;&gt;0,M3039/V3039*MIN(12,AD3039),0))</f>
        <v>0</v>
      </c>
      <c r="AF3039" s="37">
        <f t="shared" si="666"/>
        <v>0</v>
      </c>
      <c r="AG3039" s="37">
        <f t="shared" si="667"/>
        <v>0</v>
      </c>
      <c r="AH3039" s="37">
        <f t="shared" si="668"/>
        <v>0</v>
      </c>
      <c r="AI3039" s="35" t="str">
        <f t="shared" si="669"/>
        <v>Nusidėvėjęs</v>
      </c>
      <c r="AJ3039" s="38" t="str">
        <f>IF(AND(F3039&lt;&gt;[3]Pav.tvarkyklė!$B$12,F3039&lt;&gt;[3]Pav.tvarkyklė!$B$13),"GVTNT","X")</f>
        <v>GVTNT</v>
      </c>
      <c r="AK3039" s="39">
        <f t="shared" si="671"/>
        <v>0</v>
      </c>
      <c r="AL3039" s="41"/>
      <c r="AM3039" s="41"/>
      <c r="AN3039" s="41">
        <f t="shared" si="659"/>
        <v>1900</v>
      </c>
      <c r="AO3039" s="41"/>
      <c r="AP3039" s="41"/>
      <c r="AQ3039" s="41"/>
      <c r="AR3039" s="42"/>
      <c r="AS3039" s="42"/>
      <c r="AU3039" s="43">
        <f t="shared" si="660"/>
        <v>0</v>
      </c>
    </row>
    <row r="3040" spans="1:47" ht="15" customHeight="1" x14ac:dyDescent="0.25">
      <c r="A3040" s="11"/>
      <c r="B3040" s="19">
        <v>3209</v>
      </c>
      <c r="C3040" s="74"/>
      <c r="D3040" s="77"/>
      <c r="E3040" s="78"/>
      <c r="F3040" s="78"/>
      <c r="G3040" s="80"/>
      <c r="H3040" s="49"/>
      <c r="I3040" s="79"/>
      <c r="J3040" s="27"/>
      <c r="K3040" s="27"/>
      <c r="L3040" s="79"/>
      <c r="M3040" s="81"/>
      <c r="N3040" s="29">
        <v>0</v>
      </c>
      <c r="O3040" s="30" t="str">
        <f>IF(G3040&lt;=$N$2,"",IF(F3040=[3]Pav.tvarkyklė!$B$13,"",IF(ISBLANK(R3040),"X","")))</f>
        <v/>
      </c>
      <c r="P3040" s="91"/>
      <c r="Q3040" s="63"/>
      <c r="R3040" s="63"/>
      <c r="S3040" s="63"/>
      <c r="T3040" s="63"/>
      <c r="U3040" s="34" t="str">
        <f>IFERROR(INDEX('[3]5.Grup_T'!$G$4:$G$22,MATCH('6.Turtas'!E3040,'[3]5.Grup_T'!$E$4:$E$22,0)),"0")</f>
        <v>0</v>
      </c>
      <c r="V3040" s="35">
        <f t="shared" si="661"/>
        <v>0</v>
      </c>
      <c r="W3040" s="35">
        <f>IF(NOT(ISBLANK(H3040)),(12-DATEDIF(H3040,'[3]1.Pradzia'!$D$13,"m")),0)</f>
        <v>0</v>
      </c>
      <c r="X3040" s="35">
        <f t="shared" si="662"/>
        <v>0</v>
      </c>
      <c r="Y3040" s="35">
        <f t="shared" si="658"/>
        <v>0</v>
      </c>
      <c r="Z3040" s="35">
        <f t="shared" si="670"/>
        <v>0</v>
      </c>
      <c r="AA3040" s="36">
        <f t="shared" si="663"/>
        <v>0</v>
      </c>
      <c r="AB3040" s="36">
        <f t="shared" si="664"/>
        <v>0</v>
      </c>
      <c r="AC3040" s="37">
        <f t="shared" si="665"/>
        <v>0</v>
      </c>
      <c r="AD3040" s="35">
        <f>IF(OR(YEAR(G3040)&lt;2019,O3040="X"),0,IF(ISBLANK(H3040),DATEDIF(G3040,'[3]1.Pradzia'!$D$13,"M"),DATEDIF(G3040,H3040,"m")))</f>
        <v>0</v>
      </c>
      <c r="AE3040" s="37">
        <f>IF(E3040='[3]5.Grup_T'!$E$20,0,IF(AD3040&lt;&gt;0,M3040/V3040*MIN(12,AD3040),0))</f>
        <v>0</v>
      </c>
      <c r="AF3040" s="37">
        <f t="shared" si="666"/>
        <v>0</v>
      </c>
      <c r="AG3040" s="37">
        <f t="shared" si="667"/>
        <v>0</v>
      </c>
      <c r="AH3040" s="37">
        <f t="shared" si="668"/>
        <v>0</v>
      </c>
      <c r="AI3040" s="35" t="str">
        <f t="shared" si="669"/>
        <v>Nusidėvėjęs</v>
      </c>
      <c r="AJ3040" s="38" t="str">
        <f>IF(AND(F3040&lt;&gt;[3]Pav.tvarkyklė!$B$12,F3040&lt;&gt;[3]Pav.tvarkyklė!$B$13),"GVTNT","X")</f>
        <v>GVTNT</v>
      </c>
      <c r="AK3040" s="39">
        <f t="shared" si="671"/>
        <v>0</v>
      </c>
      <c r="AL3040" s="41"/>
      <c r="AM3040" s="41"/>
      <c r="AN3040" s="41">
        <f t="shared" si="659"/>
        <v>1900</v>
      </c>
      <c r="AO3040" s="41"/>
      <c r="AP3040" s="41"/>
      <c r="AQ3040" s="41"/>
      <c r="AR3040" s="42"/>
      <c r="AS3040" s="42"/>
      <c r="AU3040" s="43">
        <f t="shared" si="660"/>
        <v>0</v>
      </c>
    </row>
    <row r="3041" spans="1:47" ht="15" customHeight="1" x14ac:dyDescent="0.25">
      <c r="A3041" s="11"/>
      <c r="B3041" s="19">
        <v>3210</v>
      </c>
      <c r="C3041" s="74"/>
      <c r="D3041" s="77"/>
      <c r="E3041" s="78"/>
      <c r="F3041" s="78"/>
      <c r="G3041" s="80"/>
      <c r="H3041" s="49"/>
      <c r="I3041" s="79"/>
      <c r="J3041" s="27"/>
      <c r="K3041" s="27"/>
      <c r="L3041" s="79"/>
      <c r="M3041" s="81"/>
      <c r="N3041" s="29">
        <v>0</v>
      </c>
      <c r="O3041" s="30" t="str">
        <f>IF(G3041&lt;=$N$2,"",IF(F3041=[3]Pav.tvarkyklė!$B$13,"",IF(ISBLANK(R3041),"X","")))</f>
        <v/>
      </c>
      <c r="P3041" s="91"/>
      <c r="Q3041" s="63"/>
      <c r="R3041" s="63"/>
      <c r="S3041" s="63"/>
      <c r="T3041" s="63"/>
      <c r="U3041" s="34" t="str">
        <f>IFERROR(INDEX('[3]5.Grup_T'!$G$4:$G$22,MATCH('6.Turtas'!E3041,'[3]5.Grup_T'!$E$4:$E$22,0)),"0")</f>
        <v>0</v>
      </c>
      <c r="V3041" s="35">
        <f t="shared" si="661"/>
        <v>0</v>
      </c>
      <c r="W3041" s="35">
        <f>IF(NOT(ISBLANK(H3041)),(12-DATEDIF(H3041,'[3]1.Pradzia'!$D$13,"m")),0)</f>
        <v>0</v>
      </c>
      <c r="X3041" s="35">
        <f t="shared" si="662"/>
        <v>0</v>
      </c>
      <c r="Y3041" s="35">
        <f t="shared" si="658"/>
        <v>0</v>
      </c>
      <c r="Z3041" s="35">
        <f t="shared" si="670"/>
        <v>0</v>
      </c>
      <c r="AA3041" s="36">
        <f t="shared" si="663"/>
        <v>0</v>
      </c>
      <c r="AB3041" s="36">
        <f t="shared" si="664"/>
        <v>0</v>
      </c>
      <c r="AC3041" s="37">
        <f t="shared" si="665"/>
        <v>0</v>
      </c>
      <c r="AD3041" s="35">
        <f>IF(OR(YEAR(G3041)&lt;2019,O3041="X"),0,IF(ISBLANK(H3041),DATEDIF(G3041,'[3]1.Pradzia'!$D$13,"M"),DATEDIF(G3041,H3041,"m")))</f>
        <v>0</v>
      </c>
      <c r="AE3041" s="37">
        <f>IF(E3041='[3]5.Grup_T'!$E$20,0,IF(AD3041&lt;&gt;0,M3041/V3041*MIN(12,AD3041),0))</f>
        <v>0</v>
      </c>
      <c r="AF3041" s="37">
        <f t="shared" si="666"/>
        <v>0</v>
      </c>
      <c r="AG3041" s="37">
        <f t="shared" si="667"/>
        <v>0</v>
      </c>
      <c r="AH3041" s="37">
        <f t="shared" si="668"/>
        <v>0</v>
      </c>
      <c r="AI3041" s="35" t="str">
        <f t="shared" si="669"/>
        <v>Nusidėvėjęs</v>
      </c>
      <c r="AJ3041" s="38" t="str">
        <f>IF(AND(F3041&lt;&gt;[3]Pav.tvarkyklė!$B$12,F3041&lt;&gt;[3]Pav.tvarkyklė!$B$13),"GVTNT","X")</f>
        <v>GVTNT</v>
      </c>
      <c r="AK3041" s="39">
        <f t="shared" si="671"/>
        <v>0</v>
      </c>
      <c r="AL3041" s="41"/>
      <c r="AM3041" s="41"/>
      <c r="AN3041" s="41">
        <f t="shared" si="659"/>
        <v>1900</v>
      </c>
      <c r="AO3041" s="41"/>
      <c r="AP3041" s="41"/>
      <c r="AQ3041" s="41"/>
      <c r="AR3041" s="42"/>
      <c r="AS3041" s="42"/>
      <c r="AU3041" s="43">
        <f t="shared" si="660"/>
        <v>0</v>
      </c>
    </row>
    <row r="3042" spans="1:47" ht="15" customHeight="1" x14ac:dyDescent="0.25">
      <c r="A3042" s="11"/>
      <c r="B3042" s="19">
        <v>3211</v>
      </c>
      <c r="C3042" s="74"/>
      <c r="D3042" s="77"/>
      <c r="E3042" s="75"/>
      <c r="F3042" s="78"/>
      <c r="G3042" s="80"/>
      <c r="H3042" s="49"/>
      <c r="I3042" s="79"/>
      <c r="J3042" s="27"/>
      <c r="K3042" s="27"/>
      <c r="L3042" s="79"/>
      <c r="M3042" s="81"/>
      <c r="N3042" s="29">
        <v>0</v>
      </c>
      <c r="O3042" s="30" t="str">
        <f>IF(G3042&lt;=$N$2,"",IF(F3042=[3]Pav.tvarkyklė!$B$13,"",IF(ISBLANK(R3042),"X","")))</f>
        <v/>
      </c>
      <c r="P3042" s="91"/>
      <c r="Q3042" s="63"/>
      <c r="R3042" s="63"/>
      <c r="S3042" s="63"/>
      <c r="T3042" s="63"/>
      <c r="U3042" s="34" t="str">
        <f>IFERROR(INDEX('[3]5.Grup_T'!$G$4:$G$22,MATCH('6.Turtas'!E3042,'[3]5.Grup_T'!$E$4:$E$22,0)),"0")</f>
        <v>0</v>
      </c>
      <c r="V3042" s="35">
        <f t="shared" si="661"/>
        <v>0</v>
      </c>
      <c r="W3042" s="35">
        <f>IF(NOT(ISBLANK(H3042)),(12-DATEDIF(H3042,'[3]1.Pradzia'!$D$13,"m")),0)</f>
        <v>0</v>
      </c>
      <c r="X3042" s="35">
        <f t="shared" si="662"/>
        <v>0</v>
      </c>
      <c r="Y3042" s="35">
        <f t="shared" si="658"/>
        <v>0</v>
      </c>
      <c r="Z3042" s="35">
        <f t="shared" si="670"/>
        <v>0</v>
      </c>
      <c r="AA3042" s="36">
        <f t="shared" si="663"/>
        <v>0</v>
      </c>
      <c r="AB3042" s="36">
        <f t="shared" si="664"/>
        <v>0</v>
      </c>
      <c r="AC3042" s="37">
        <f t="shared" si="665"/>
        <v>0</v>
      </c>
      <c r="AD3042" s="35">
        <f>IF(OR(YEAR(G3042)&lt;2019,O3042="X"),0,IF(ISBLANK(H3042),DATEDIF(G3042,'[3]1.Pradzia'!$D$13,"M"),DATEDIF(G3042,H3042,"m")))</f>
        <v>0</v>
      </c>
      <c r="AE3042" s="37">
        <f>IF(E3042='[3]5.Grup_T'!$E$20,0,IF(AD3042&lt;&gt;0,M3042/V3042*MIN(12,AD3042),0))</f>
        <v>0</v>
      </c>
      <c r="AF3042" s="37">
        <f t="shared" si="666"/>
        <v>0</v>
      </c>
      <c r="AG3042" s="37">
        <f t="shared" si="667"/>
        <v>0</v>
      </c>
      <c r="AH3042" s="37">
        <f t="shared" si="668"/>
        <v>0</v>
      </c>
      <c r="AI3042" s="35" t="str">
        <f t="shared" si="669"/>
        <v>Nusidėvėjęs</v>
      </c>
      <c r="AJ3042" s="38" t="str">
        <f>IF(AND(F3042&lt;&gt;[3]Pav.tvarkyklė!$B$12,F3042&lt;&gt;[3]Pav.tvarkyklė!$B$13),"GVTNT","X")</f>
        <v>GVTNT</v>
      </c>
      <c r="AK3042" s="39">
        <f t="shared" si="671"/>
        <v>0</v>
      </c>
      <c r="AL3042" s="41"/>
      <c r="AM3042" s="41"/>
      <c r="AN3042" s="41">
        <f t="shared" si="659"/>
        <v>1900</v>
      </c>
      <c r="AO3042" s="41"/>
      <c r="AP3042" s="41"/>
      <c r="AQ3042" s="41"/>
      <c r="AR3042" s="42"/>
      <c r="AS3042" s="42"/>
      <c r="AU3042" s="43">
        <f t="shared" si="660"/>
        <v>0</v>
      </c>
    </row>
    <row r="3043" spans="1:47" ht="15" customHeight="1" x14ac:dyDescent="0.25">
      <c r="A3043" s="11"/>
      <c r="B3043" s="19">
        <v>3212</v>
      </c>
      <c r="C3043" s="74"/>
      <c r="D3043" s="77"/>
      <c r="E3043" s="78"/>
      <c r="F3043" s="78"/>
      <c r="G3043" s="80"/>
      <c r="H3043" s="49"/>
      <c r="I3043" s="79"/>
      <c r="J3043" s="27"/>
      <c r="K3043" s="27"/>
      <c r="L3043" s="79"/>
      <c r="M3043" s="81"/>
      <c r="N3043" s="29">
        <v>0</v>
      </c>
      <c r="O3043" s="30" t="str">
        <f>IF(G3043&lt;=$N$2,"",IF(F3043=[3]Pav.tvarkyklė!$B$13,"",IF(ISBLANK(R3043),"X","")))</f>
        <v/>
      </c>
      <c r="P3043" s="91"/>
      <c r="Q3043" s="63"/>
      <c r="R3043" s="63"/>
      <c r="S3043" s="63"/>
      <c r="T3043" s="63"/>
      <c r="U3043" s="34" t="str">
        <f>IFERROR(INDEX('[3]5.Grup_T'!$G$4:$G$22,MATCH('6.Turtas'!E3043,'[3]5.Grup_T'!$E$4:$E$22,0)),"0")</f>
        <v>0</v>
      </c>
      <c r="V3043" s="35">
        <f t="shared" si="661"/>
        <v>0</v>
      </c>
      <c r="W3043" s="35">
        <f>IF(NOT(ISBLANK(H3043)),(12-DATEDIF(H3043,'[3]1.Pradzia'!$D$13,"m")),0)</f>
        <v>0</v>
      </c>
      <c r="X3043" s="35">
        <f t="shared" si="662"/>
        <v>0</v>
      </c>
      <c r="Y3043" s="35">
        <f t="shared" si="658"/>
        <v>0</v>
      </c>
      <c r="Z3043" s="35">
        <f t="shared" si="670"/>
        <v>0</v>
      </c>
      <c r="AA3043" s="36">
        <f t="shared" si="663"/>
        <v>0</v>
      </c>
      <c r="AB3043" s="36">
        <f t="shared" si="664"/>
        <v>0</v>
      </c>
      <c r="AC3043" s="37">
        <f t="shared" si="665"/>
        <v>0</v>
      </c>
      <c r="AD3043" s="35">
        <f>IF(OR(YEAR(G3043)&lt;2019,O3043="X"),0,IF(ISBLANK(H3043),DATEDIF(G3043,'[3]1.Pradzia'!$D$13,"M"),DATEDIF(G3043,H3043,"m")))</f>
        <v>0</v>
      </c>
      <c r="AE3043" s="37">
        <f>IF(E3043='[3]5.Grup_T'!$E$20,0,IF(AD3043&lt;&gt;0,M3043/V3043*MIN(12,AD3043),0))</f>
        <v>0</v>
      </c>
      <c r="AF3043" s="37">
        <f t="shared" si="666"/>
        <v>0</v>
      </c>
      <c r="AG3043" s="37">
        <f t="shared" si="667"/>
        <v>0</v>
      </c>
      <c r="AH3043" s="37">
        <f t="shared" si="668"/>
        <v>0</v>
      </c>
      <c r="AI3043" s="35" t="str">
        <f t="shared" si="669"/>
        <v>Nusidėvėjęs</v>
      </c>
      <c r="AJ3043" s="38" t="str">
        <f>IF(AND(F3043&lt;&gt;[3]Pav.tvarkyklė!$B$12,F3043&lt;&gt;[3]Pav.tvarkyklė!$B$13),"GVTNT","X")</f>
        <v>GVTNT</v>
      </c>
      <c r="AK3043" s="39">
        <f t="shared" si="671"/>
        <v>0</v>
      </c>
      <c r="AL3043" s="41"/>
      <c r="AM3043" s="41"/>
      <c r="AN3043" s="41">
        <f t="shared" si="659"/>
        <v>1900</v>
      </c>
      <c r="AO3043" s="41"/>
      <c r="AP3043" s="41"/>
      <c r="AQ3043" s="41"/>
      <c r="AR3043" s="42"/>
      <c r="AS3043" s="42"/>
      <c r="AU3043" s="43">
        <f t="shared" si="660"/>
        <v>0</v>
      </c>
    </row>
    <row r="3044" spans="1:47" ht="15" customHeight="1" x14ac:dyDescent="0.25">
      <c r="A3044" s="11"/>
      <c r="B3044" s="19">
        <v>3213</v>
      </c>
      <c r="C3044" s="74"/>
      <c r="D3044" s="77"/>
      <c r="E3044" s="78"/>
      <c r="F3044" s="78"/>
      <c r="G3044" s="80"/>
      <c r="H3044" s="49"/>
      <c r="I3044" s="79"/>
      <c r="J3044" s="27"/>
      <c r="K3044" s="27"/>
      <c r="L3044" s="79"/>
      <c r="M3044" s="81"/>
      <c r="N3044" s="29">
        <v>0</v>
      </c>
      <c r="O3044" s="30" t="str">
        <f>IF(G3044&lt;=$N$2,"",IF(F3044=[3]Pav.tvarkyklė!$B$13,"",IF(ISBLANK(R3044),"X","")))</f>
        <v/>
      </c>
      <c r="P3044" s="91"/>
      <c r="Q3044" s="63"/>
      <c r="R3044" s="63"/>
      <c r="S3044" s="63"/>
      <c r="T3044" s="63"/>
      <c r="U3044" s="34" t="str">
        <f>IFERROR(INDEX('[3]5.Grup_T'!$G$4:$G$22,MATCH('6.Turtas'!E3044,'[3]5.Grup_T'!$E$4:$E$22,0)),"0")</f>
        <v>0</v>
      </c>
      <c r="V3044" s="35">
        <f t="shared" si="661"/>
        <v>0</v>
      </c>
      <c r="W3044" s="35">
        <f>IF(NOT(ISBLANK(H3044)),(12-DATEDIF(H3044,'[3]1.Pradzia'!$D$13,"m")),0)</f>
        <v>0</v>
      </c>
      <c r="X3044" s="35">
        <f t="shared" si="662"/>
        <v>0</v>
      </c>
      <c r="Y3044" s="35">
        <f t="shared" si="658"/>
        <v>0</v>
      </c>
      <c r="Z3044" s="35">
        <f t="shared" si="670"/>
        <v>0</v>
      </c>
      <c r="AA3044" s="36">
        <f t="shared" si="663"/>
        <v>0</v>
      </c>
      <c r="AB3044" s="36">
        <f t="shared" si="664"/>
        <v>0</v>
      </c>
      <c r="AC3044" s="37">
        <f t="shared" si="665"/>
        <v>0</v>
      </c>
      <c r="AD3044" s="35">
        <f>IF(OR(YEAR(G3044)&lt;2019,O3044="X"),0,IF(ISBLANK(H3044),DATEDIF(G3044,'[3]1.Pradzia'!$D$13,"M"),DATEDIF(G3044,H3044,"m")))</f>
        <v>0</v>
      </c>
      <c r="AE3044" s="37">
        <f>IF(E3044='[3]5.Grup_T'!$E$20,0,IF(AD3044&lt;&gt;0,M3044/V3044*MIN(12,AD3044),0))</f>
        <v>0</v>
      </c>
      <c r="AF3044" s="37">
        <f t="shared" si="666"/>
        <v>0</v>
      </c>
      <c r="AG3044" s="37">
        <f t="shared" si="667"/>
        <v>0</v>
      </c>
      <c r="AH3044" s="37">
        <f t="shared" si="668"/>
        <v>0</v>
      </c>
      <c r="AI3044" s="35" t="str">
        <f t="shared" si="669"/>
        <v>Nusidėvėjęs</v>
      </c>
      <c r="AJ3044" s="38" t="str">
        <f>IF(AND(F3044&lt;&gt;[3]Pav.tvarkyklė!$B$12,F3044&lt;&gt;[3]Pav.tvarkyklė!$B$13),"GVTNT","X")</f>
        <v>GVTNT</v>
      </c>
      <c r="AK3044" s="39">
        <f t="shared" si="671"/>
        <v>0</v>
      </c>
      <c r="AL3044" s="41"/>
      <c r="AM3044" s="41"/>
      <c r="AN3044" s="41">
        <f t="shared" si="659"/>
        <v>1900</v>
      </c>
      <c r="AO3044" s="41"/>
      <c r="AP3044" s="41"/>
      <c r="AQ3044" s="41"/>
      <c r="AR3044" s="42"/>
      <c r="AS3044" s="42"/>
      <c r="AU3044" s="43">
        <f t="shared" si="660"/>
        <v>0</v>
      </c>
    </row>
    <row r="3045" spans="1:47" ht="15" customHeight="1" x14ac:dyDescent="0.25">
      <c r="A3045" s="11"/>
      <c r="B3045" s="19">
        <v>3214</v>
      </c>
      <c r="C3045" s="74"/>
      <c r="D3045" s="77"/>
      <c r="E3045" s="78"/>
      <c r="F3045" s="78"/>
      <c r="G3045" s="80"/>
      <c r="H3045" s="49"/>
      <c r="I3045" s="79"/>
      <c r="J3045" s="27"/>
      <c r="K3045" s="27"/>
      <c r="L3045" s="79"/>
      <c r="M3045" s="81"/>
      <c r="N3045" s="29">
        <v>0</v>
      </c>
      <c r="O3045" s="30" t="str">
        <f>IF(G3045&lt;=$N$2,"",IF(F3045=[3]Pav.tvarkyklė!$B$13,"",IF(ISBLANK(R3045),"X","")))</f>
        <v/>
      </c>
      <c r="P3045" s="91"/>
      <c r="Q3045" s="63"/>
      <c r="R3045" s="63"/>
      <c r="S3045" s="63"/>
      <c r="T3045" s="63"/>
      <c r="U3045" s="34" t="str">
        <f>IFERROR(INDEX('[3]5.Grup_T'!$G$4:$G$22,MATCH('6.Turtas'!E3045,'[3]5.Grup_T'!$E$4:$E$22,0)),"0")</f>
        <v>0</v>
      </c>
      <c r="V3045" s="35">
        <f t="shared" si="661"/>
        <v>0</v>
      </c>
      <c r="W3045" s="35">
        <f>IF(NOT(ISBLANK(H3045)),(12-DATEDIF(H3045,'[3]1.Pradzia'!$D$13,"m")),0)</f>
        <v>0</v>
      </c>
      <c r="X3045" s="35">
        <f t="shared" si="662"/>
        <v>0</v>
      </c>
      <c r="Y3045" s="35">
        <f t="shared" si="658"/>
        <v>0</v>
      </c>
      <c r="Z3045" s="35">
        <f t="shared" si="670"/>
        <v>0</v>
      </c>
      <c r="AA3045" s="36">
        <f t="shared" si="663"/>
        <v>0</v>
      </c>
      <c r="AB3045" s="36">
        <f t="shared" si="664"/>
        <v>0</v>
      </c>
      <c r="AC3045" s="37">
        <f t="shared" si="665"/>
        <v>0</v>
      </c>
      <c r="AD3045" s="35">
        <f>IF(OR(YEAR(G3045)&lt;2019,O3045="X"),0,IF(ISBLANK(H3045),DATEDIF(G3045,'[3]1.Pradzia'!$D$13,"M"),DATEDIF(G3045,H3045,"m")))</f>
        <v>0</v>
      </c>
      <c r="AE3045" s="37">
        <f>IF(E3045='[3]5.Grup_T'!$E$20,0,IF(AD3045&lt;&gt;0,M3045/V3045*MIN(12,AD3045),0))</f>
        <v>0</v>
      </c>
      <c r="AF3045" s="37">
        <f t="shared" si="666"/>
        <v>0</v>
      </c>
      <c r="AG3045" s="37">
        <f t="shared" si="667"/>
        <v>0</v>
      </c>
      <c r="AH3045" s="37">
        <f t="shared" si="668"/>
        <v>0</v>
      </c>
      <c r="AI3045" s="35" t="str">
        <f t="shared" si="669"/>
        <v>Nusidėvėjęs</v>
      </c>
      <c r="AJ3045" s="38" t="str">
        <f>IF(AND(F3045&lt;&gt;[3]Pav.tvarkyklė!$B$12,F3045&lt;&gt;[3]Pav.tvarkyklė!$B$13),"GVTNT","X")</f>
        <v>GVTNT</v>
      </c>
      <c r="AK3045" s="39">
        <f t="shared" si="671"/>
        <v>0</v>
      </c>
      <c r="AL3045" s="41"/>
      <c r="AM3045" s="41"/>
      <c r="AN3045" s="41">
        <f t="shared" si="659"/>
        <v>1900</v>
      </c>
      <c r="AO3045" s="41"/>
      <c r="AP3045" s="41"/>
      <c r="AQ3045" s="41"/>
      <c r="AR3045" s="42"/>
      <c r="AS3045" s="42"/>
      <c r="AU3045" s="43">
        <f t="shared" si="660"/>
        <v>0</v>
      </c>
    </row>
    <row r="3046" spans="1:47" ht="15" customHeight="1" x14ac:dyDescent="0.25">
      <c r="A3046" s="11"/>
      <c r="B3046" s="19">
        <v>3215</v>
      </c>
      <c r="C3046" s="74"/>
      <c r="D3046" s="77"/>
      <c r="E3046" s="78"/>
      <c r="F3046" s="78"/>
      <c r="G3046" s="80"/>
      <c r="H3046" s="49"/>
      <c r="I3046" s="79"/>
      <c r="J3046" s="27"/>
      <c r="K3046" s="27"/>
      <c r="L3046" s="79"/>
      <c r="M3046" s="81"/>
      <c r="N3046" s="29">
        <v>0</v>
      </c>
      <c r="O3046" s="30" t="str">
        <f>IF(G3046&lt;=$N$2,"",IF(F3046=[3]Pav.tvarkyklė!$B$13,"",IF(ISBLANK(R3046),"X","")))</f>
        <v/>
      </c>
      <c r="P3046" s="91"/>
      <c r="Q3046" s="63"/>
      <c r="R3046" s="63"/>
      <c r="S3046" s="63"/>
      <c r="T3046" s="63"/>
      <c r="U3046" s="34" t="str">
        <f>IFERROR(INDEX('[3]5.Grup_T'!$G$4:$G$22,MATCH('6.Turtas'!E3046,'[3]5.Grup_T'!$E$4:$E$22,0)),"0")</f>
        <v>0</v>
      </c>
      <c r="V3046" s="35">
        <f t="shared" si="661"/>
        <v>0</v>
      </c>
      <c r="W3046" s="35">
        <f>IF(NOT(ISBLANK(H3046)),(12-DATEDIF(H3046,'[3]1.Pradzia'!$D$13,"m")),0)</f>
        <v>0</v>
      </c>
      <c r="X3046" s="35">
        <f t="shared" si="662"/>
        <v>0</v>
      </c>
      <c r="Y3046" s="35">
        <f t="shared" si="658"/>
        <v>0</v>
      </c>
      <c r="Z3046" s="35">
        <f t="shared" si="670"/>
        <v>0</v>
      </c>
      <c r="AA3046" s="36">
        <f t="shared" si="663"/>
        <v>0</v>
      </c>
      <c r="AB3046" s="36">
        <f t="shared" si="664"/>
        <v>0</v>
      </c>
      <c r="AC3046" s="37">
        <f t="shared" si="665"/>
        <v>0</v>
      </c>
      <c r="AD3046" s="35">
        <f>IF(OR(YEAR(G3046)&lt;2019,O3046="X"),0,IF(ISBLANK(H3046),DATEDIF(G3046,'[3]1.Pradzia'!$D$13,"M"),DATEDIF(G3046,H3046,"m")))</f>
        <v>0</v>
      </c>
      <c r="AE3046" s="37">
        <f>IF(E3046='[3]5.Grup_T'!$E$20,0,IF(AD3046&lt;&gt;0,M3046/V3046*MIN(12,AD3046),0))</f>
        <v>0</v>
      </c>
      <c r="AF3046" s="37">
        <f t="shared" si="666"/>
        <v>0</v>
      </c>
      <c r="AG3046" s="37">
        <f t="shared" si="667"/>
        <v>0</v>
      </c>
      <c r="AH3046" s="37">
        <f t="shared" si="668"/>
        <v>0</v>
      </c>
      <c r="AI3046" s="35" t="str">
        <f t="shared" si="669"/>
        <v>Nusidėvėjęs</v>
      </c>
      <c r="AJ3046" s="38" t="str">
        <f>IF(AND(F3046&lt;&gt;[3]Pav.tvarkyklė!$B$12,F3046&lt;&gt;[3]Pav.tvarkyklė!$B$13),"GVTNT","X")</f>
        <v>GVTNT</v>
      </c>
      <c r="AK3046" s="39">
        <f t="shared" si="671"/>
        <v>0</v>
      </c>
      <c r="AL3046" s="41"/>
      <c r="AM3046" s="41"/>
      <c r="AN3046" s="41">
        <f t="shared" si="659"/>
        <v>1900</v>
      </c>
      <c r="AO3046" s="41"/>
      <c r="AP3046" s="41"/>
      <c r="AQ3046" s="41"/>
      <c r="AR3046" s="42"/>
      <c r="AS3046" s="42"/>
      <c r="AU3046" s="43">
        <f t="shared" si="660"/>
        <v>0</v>
      </c>
    </row>
    <row r="3047" spans="1:47" ht="15" customHeight="1" x14ac:dyDescent="0.25">
      <c r="A3047" s="11"/>
      <c r="B3047" s="19">
        <v>3216</v>
      </c>
      <c r="C3047" s="74"/>
      <c r="D3047" s="77"/>
      <c r="E3047" s="78"/>
      <c r="F3047" s="78"/>
      <c r="G3047" s="80"/>
      <c r="H3047" s="49"/>
      <c r="I3047" s="79"/>
      <c r="J3047" s="27"/>
      <c r="K3047" s="27"/>
      <c r="L3047" s="79"/>
      <c r="M3047" s="81"/>
      <c r="N3047" s="29">
        <v>0</v>
      </c>
      <c r="O3047" s="30" t="str">
        <f>IF(G3047&lt;=$N$2,"",IF(F3047=[3]Pav.tvarkyklė!$B$13,"",IF(ISBLANK(R3047),"X","")))</f>
        <v/>
      </c>
      <c r="P3047" s="91"/>
      <c r="Q3047" s="63"/>
      <c r="R3047" s="63"/>
      <c r="S3047" s="63"/>
      <c r="T3047" s="63"/>
      <c r="U3047" s="34" t="str">
        <f>IFERROR(INDEX('[3]5.Grup_T'!$G$4:$G$22,MATCH('6.Turtas'!E3047,'[3]5.Grup_T'!$E$4:$E$22,0)),"0")</f>
        <v>0</v>
      </c>
      <c r="V3047" s="35">
        <f t="shared" si="661"/>
        <v>0</v>
      </c>
      <c r="W3047" s="35">
        <f>IF(NOT(ISBLANK(H3047)),(12-DATEDIF(H3047,'[3]1.Pradzia'!$D$13,"m")),0)</f>
        <v>0</v>
      </c>
      <c r="X3047" s="35">
        <f t="shared" si="662"/>
        <v>0</v>
      </c>
      <c r="Y3047" s="35">
        <f t="shared" si="658"/>
        <v>0</v>
      </c>
      <c r="Z3047" s="35">
        <f t="shared" si="670"/>
        <v>0</v>
      </c>
      <c r="AA3047" s="36">
        <f t="shared" si="663"/>
        <v>0</v>
      </c>
      <c r="AB3047" s="36">
        <f t="shared" si="664"/>
        <v>0</v>
      </c>
      <c r="AC3047" s="37">
        <f t="shared" si="665"/>
        <v>0</v>
      </c>
      <c r="AD3047" s="35">
        <f>IF(OR(YEAR(G3047)&lt;2019,O3047="X"),0,IF(ISBLANK(H3047),DATEDIF(G3047,'[3]1.Pradzia'!$D$13,"M"),DATEDIF(G3047,H3047,"m")))</f>
        <v>0</v>
      </c>
      <c r="AE3047" s="37">
        <f>IF(E3047='[3]5.Grup_T'!$E$20,0,IF(AD3047&lt;&gt;0,M3047/V3047*MIN(12,AD3047),0))</f>
        <v>0</v>
      </c>
      <c r="AF3047" s="37">
        <f t="shared" si="666"/>
        <v>0</v>
      </c>
      <c r="AG3047" s="37">
        <f t="shared" si="667"/>
        <v>0</v>
      </c>
      <c r="AH3047" s="37">
        <f t="shared" si="668"/>
        <v>0</v>
      </c>
      <c r="AI3047" s="35" t="str">
        <f t="shared" si="669"/>
        <v>Nusidėvėjęs</v>
      </c>
      <c r="AJ3047" s="38" t="str">
        <f>IF(AND(F3047&lt;&gt;[3]Pav.tvarkyklė!$B$12,F3047&lt;&gt;[3]Pav.tvarkyklė!$B$13),"GVTNT","X")</f>
        <v>GVTNT</v>
      </c>
      <c r="AK3047" s="39">
        <f t="shared" si="671"/>
        <v>0</v>
      </c>
      <c r="AL3047" s="41"/>
      <c r="AM3047" s="41"/>
      <c r="AN3047" s="41">
        <f t="shared" si="659"/>
        <v>1900</v>
      </c>
      <c r="AO3047" s="41"/>
      <c r="AP3047" s="41"/>
      <c r="AQ3047" s="41"/>
      <c r="AR3047" s="42"/>
      <c r="AS3047" s="42"/>
      <c r="AU3047" s="43">
        <f t="shared" si="660"/>
        <v>0</v>
      </c>
    </row>
    <row r="3048" spans="1:47" ht="15" customHeight="1" x14ac:dyDescent="0.25">
      <c r="A3048" s="11"/>
      <c r="B3048" s="19">
        <v>3217</v>
      </c>
      <c r="C3048" s="74"/>
      <c r="D3048" s="77"/>
      <c r="E3048" s="78"/>
      <c r="F3048" s="78"/>
      <c r="G3048" s="80"/>
      <c r="H3048" s="49"/>
      <c r="I3048" s="79"/>
      <c r="J3048" s="27"/>
      <c r="K3048" s="27"/>
      <c r="L3048" s="79"/>
      <c r="M3048" s="81"/>
      <c r="N3048" s="29">
        <v>0</v>
      </c>
      <c r="O3048" s="30" t="str">
        <f>IF(G3048&lt;=$N$2,"",IF(F3048=[3]Pav.tvarkyklė!$B$13,"",IF(ISBLANK(R3048),"X","")))</f>
        <v/>
      </c>
      <c r="P3048" s="91"/>
      <c r="Q3048" s="63"/>
      <c r="R3048" s="63"/>
      <c r="S3048" s="63"/>
      <c r="T3048" s="63"/>
      <c r="U3048" s="34" t="str">
        <f>IFERROR(INDEX('[3]5.Grup_T'!$G$4:$G$22,MATCH('6.Turtas'!E3048,'[3]5.Grup_T'!$E$4:$E$22,0)),"0")</f>
        <v>0</v>
      </c>
      <c r="V3048" s="35">
        <f t="shared" si="661"/>
        <v>0</v>
      </c>
      <c r="W3048" s="35">
        <f>IF(NOT(ISBLANK(H3048)),(12-DATEDIF(H3048,'[3]1.Pradzia'!$D$13,"m")),0)</f>
        <v>0</v>
      </c>
      <c r="X3048" s="35">
        <f t="shared" si="662"/>
        <v>0</v>
      </c>
      <c r="Y3048" s="35">
        <f t="shared" si="658"/>
        <v>0</v>
      </c>
      <c r="Z3048" s="35">
        <f t="shared" si="670"/>
        <v>0</v>
      </c>
      <c r="AA3048" s="36">
        <f t="shared" si="663"/>
        <v>0</v>
      </c>
      <c r="AB3048" s="36">
        <f t="shared" si="664"/>
        <v>0</v>
      </c>
      <c r="AC3048" s="37">
        <f t="shared" si="665"/>
        <v>0</v>
      </c>
      <c r="AD3048" s="35">
        <f>IF(OR(YEAR(G3048)&lt;2019,O3048="X"),0,IF(ISBLANK(H3048),DATEDIF(G3048,'[3]1.Pradzia'!$D$13,"M"),DATEDIF(G3048,H3048,"m")))</f>
        <v>0</v>
      </c>
      <c r="AE3048" s="37">
        <f>IF(E3048='[3]5.Grup_T'!$E$20,0,IF(AD3048&lt;&gt;0,M3048/V3048*MIN(12,AD3048),0))</f>
        <v>0</v>
      </c>
      <c r="AF3048" s="37">
        <f t="shared" si="666"/>
        <v>0</v>
      </c>
      <c r="AG3048" s="37">
        <f t="shared" si="667"/>
        <v>0</v>
      </c>
      <c r="AH3048" s="37">
        <f t="shared" si="668"/>
        <v>0</v>
      </c>
      <c r="AI3048" s="35" t="str">
        <f t="shared" si="669"/>
        <v>Nusidėvėjęs</v>
      </c>
      <c r="AJ3048" s="38" t="str">
        <f>IF(AND(F3048&lt;&gt;[3]Pav.tvarkyklė!$B$12,F3048&lt;&gt;[3]Pav.tvarkyklė!$B$13),"GVTNT","X")</f>
        <v>GVTNT</v>
      </c>
      <c r="AK3048" s="39">
        <f t="shared" si="671"/>
        <v>0</v>
      </c>
      <c r="AL3048" s="41"/>
      <c r="AM3048" s="41"/>
      <c r="AN3048" s="41">
        <f t="shared" si="659"/>
        <v>1900</v>
      </c>
      <c r="AO3048" s="41"/>
      <c r="AP3048" s="41"/>
      <c r="AQ3048" s="41"/>
      <c r="AR3048" s="42"/>
      <c r="AS3048" s="42"/>
      <c r="AU3048" s="43">
        <f t="shared" si="660"/>
        <v>0</v>
      </c>
    </row>
    <row r="3049" spans="1:47" ht="15" customHeight="1" x14ac:dyDescent="0.25">
      <c r="A3049" s="11"/>
      <c r="B3049" s="19">
        <v>3218</v>
      </c>
      <c r="C3049" s="74"/>
      <c r="D3049" s="77"/>
      <c r="E3049" s="78"/>
      <c r="F3049" s="78"/>
      <c r="G3049" s="80"/>
      <c r="H3049" s="49"/>
      <c r="I3049" s="79"/>
      <c r="J3049" s="27"/>
      <c r="K3049" s="27"/>
      <c r="L3049" s="79"/>
      <c r="M3049" s="81"/>
      <c r="N3049" s="29">
        <v>0</v>
      </c>
      <c r="O3049" s="30" t="str">
        <f>IF(G3049&lt;=$N$2,"",IF(F3049=[3]Pav.tvarkyklė!$B$13,"",IF(ISBLANK(R3049),"X","")))</f>
        <v/>
      </c>
      <c r="P3049" s="91"/>
      <c r="Q3049" s="63"/>
      <c r="R3049" s="63"/>
      <c r="S3049" s="63"/>
      <c r="T3049" s="63"/>
      <c r="U3049" s="34" t="str">
        <f>IFERROR(INDEX('[3]5.Grup_T'!$G$4:$G$22,MATCH('6.Turtas'!E3049,'[3]5.Grup_T'!$E$4:$E$22,0)),"0")</f>
        <v>0</v>
      </c>
      <c r="V3049" s="35">
        <f t="shared" si="661"/>
        <v>0</v>
      </c>
      <c r="W3049" s="35">
        <f>IF(NOT(ISBLANK(H3049)),(12-DATEDIF(H3049,'[3]1.Pradzia'!$D$13,"m")),0)</f>
        <v>0</v>
      </c>
      <c r="X3049" s="35">
        <f t="shared" si="662"/>
        <v>0</v>
      </c>
      <c r="Y3049" s="35">
        <f t="shared" si="658"/>
        <v>0</v>
      </c>
      <c r="Z3049" s="35">
        <f t="shared" si="670"/>
        <v>0</v>
      </c>
      <c r="AA3049" s="36">
        <f t="shared" si="663"/>
        <v>0</v>
      </c>
      <c r="AB3049" s="36">
        <f t="shared" si="664"/>
        <v>0</v>
      </c>
      <c r="AC3049" s="37">
        <f t="shared" si="665"/>
        <v>0</v>
      </c>
      <c r="AD3049" s="35">
        <f>IF(OR(YEAR(G3049)&lt;2019,O3049="X"),0,IF(ISBLANK(H3049),DATEDIF(G3049,'[3]1.Pradzia'!$D$13,"M"),DATEDIF(G3049,H3049,"m")))</f>
        <v>0</v>
      </c>
      <c r="AE3049" s="37">
        <f>IF(E3049='[3]5.Grup_T'!$E$20,0,IF(AD3049&lt;&gt;0,M3049/V3049*MIN(12,AD3049),0))</f>
        <v>0</v>
      </c>
      <c r="AF3049" s="37">
        <f t="shared" si="666"/>
        <v>0</v>
      </c>
      <c r="AG3049" s="37">
        <f t="shared" si="667"/>
        <v>0</v>
      </c>
      <c r="AH3049" s="37">
        <f t="shared" si="668"/>
        <v>0</v>
      </c>
      <c r="AI3049" s="35" t="str">
        <f t="shared" si="669"/>
        <v>Nusidėvėjęs</v>
      </c>
      <c r="AJ3049" s="38" t="str">
        <f>IF(AND(F3049&lt;&gt;[3]Pav.tvarkyklė!$B$12,F3049&lt;&gt;[3]Pav.tvarkyklė!$B$13),"GVTNT","X")</f>
        <v>GVTNT</v>
      </c>
      <c r="AK3049" s="39">
        <f t="shared" si="671"/>
        <v>0</v>
      </c>
      <c r="AL3049" s="41"/>
      <c r="AM3049" s="41"/>
      <c r="AN3049" s="41">
        <f t="shared" si="659"/>
        <v>1900</v>
      </c>
      <c r="AO3049" s="41"/>
      <c r="AP3049" s="41"/>
      <c r="AQ3049" s="41"/>
      <c r="AR3049" s="42"/>
      <c r="AS3049" s="42"/>
      <c r="AU3049" s="43">
        <f t="shared" si="660"/>
        <v>0</v>
      </c>
    </row>
    <row r="3050" spans="1:47" ht="15" customHeight="1" x14ac:dyDescent="0.25">
      <c r="A3050" s="11"/>
      <c r="B3050" s="19">
        <v>3219</v>
      </c>
      <c r="C3050" s="74"/>
      <c r="D3050" s="77"/>
      <c r="E3050" s="78"/>
      <c r="F3050" s="78"/>
      <c r="G3050" s="80"/>
      <c r="H3050" s="49"/>
      <c r="I3050" s="79"/>
      <c r="J3050" s="27"/>
      <c r="K3050" s="27"/>
      <c r="L3050" s="79"/>
      <c r="M3050" s="81"/>
      <c r="N3050" s="29">
        <v>0</v>
      </c>
      <c r="O3050" s="30" t="str">
        <f>IF(G3050&lt;=$N$2,"",IF(F3050=[3]Pav.tvarkyklė!$B$13,"",IF(ISBLANK(R3050),"X","")))</f>
        <v/>
      </c>
      <c r="P3050" s="91"/>
      <c r="Q3050" s="63"/>
      <c r="R3050" s="63"/>
      <c r="S3050" s="63"/>
      <c r="T3050" s="63"/>
      <c r="U3050" s="34" t="str">
        <f>IFERROR(INDEX('[3]5.Grup_T'!$G$4:$G$22,MATCH('6.Turtas'!E3050,'[3]5.Grup_T'!$E$4:$E$22,0)),"0")</f>
        <v>0</v>
      </c>
      <c r="V3050" s="35">
        <f t="shared" si="661"/>
        <v>0</v>
      </c>
      <c r="W3050" s="35">
        <f>IF(NOT(ISBLANK(H3050)),(12-DATEDIF(H3050,'[3]1.Pradzia'!$D$13,"m")),0)</f>
        <v>0</v>
      </c>
      <c r="X3050" s="35">
        <f t="shared" si="662"/>
        <v>0</v>
      </c>
      <c r="Y3050" s="35">
        <f t="shared" si="658"/>
        <v>0</v>
      </c>
      <c r="Z3050" s="35">
        <f t="shared" si="670"/>
        <v>0</v>
      </c>
      <c r="AA3050" s="36">
        <f t="shared" si="663"/>
        <v>0</v>
      </c>
      <c r="AB3050" s="36">
        <f t="shared" si="664"/>
        <v>0</v>
      </c>
      <c r="AC3050" s="37">
        <f t="shared" si="665"/>
        <v>0</v>
      </c>
      <c r="AD3050" s="35">
        <f>IF(OR(YEAR(G3050)&lt;2019,O3050="X"),0,IF(ISBLANK(H3050),DATEDIF(G3050,'[3]1.Pradzia'!$D$13,"M"),DATEDIF(G3050,H3050,"m")))</f>
        <v>0</v>
      </c>
      <c r="AE3050" s="37">
        <f>IF(E3050='[3]5.Grup_T'!$E$20,0,IF(AD3050&lt;&gt;0,M3050/V3050*MIN(12,AD3050),0))</f>
        <v>0</v>
      </c>
      <c r="AF3050" s="37">
        <f t="shared" si="666"/>
        <v>0</v>
      </c>
      <c r="AG3050" s="37">
        <f t="shared" si="667"/>
        <v>0</v>
      </c>
      <c r="AH3050" s="37">
        <f t="shared" si="668"/>
        <v>0</v>
      </c>
      <c r="AI3050" s="35" t="str">
        <f t="shared" si="669"/>
        <v>Nusidėvėjęs</v>
      </c>
      <c r="AJ3050" s="38" t="str">
        <f>IF(AND(F3050&lt;&gt;[3]Pav.tvarkyklė!$B$12,F3050&lt;&gt;[3]Pav.tvarkyklė!$B$13),"GVTNT","X")</f>
        <v>GVTNT</v>
      </c>
      <c r="AK3050" s="39">
        <f t="shared" si="671"/>
        <v>0</v>
      </c>
      <c r="AL3050" s="41"/>
      <c r="AM3050" s="41"/>
      <c r="AN3050" s="41">
        <f t="shared" si="659"/>
        <v>1900</v>
      </c>
      <c r="AO3050" s="41"/>
      <c r="AP3050" s="41"/>
      <c r="AQ3050" s="41"/>
      <c r="AR3050" s="42"/>
      <c r="AS3050" s="42"/>
      <c r="AU3050" s="43">
        <f t="shared" si="660"/>
        <v>0</v>
      </c>
    </row>
    <row r="3051" spans="1:47" ht="15" customHeight="1" x14ac:dyDescent="0.25">
      <c r="A3051" s="11"/>
      <c r="B3051" s="19">
        <v>3220</v>
      </c>
      <c r="C3051" s="74"/>
      <c r="D3051" s="77"/>
      <c r="E3051" s="78"/>
      <c r="F3051" s="78"/>
      <c r="G3051" s="80"/>
      <c r="H3051" s="49"/>
      <c r="I3051" s="79"/>
      <c r="J3051" s="27"/>
      <c r="K3051" s="27"/>
      <c r="L3051" s="79"/>
      <c r="M3051" s="81"/>
      <c r="N3051" s="29">
        <v>0</v>
      </c>
      <c r="O3051" s="30" t="str">
        <f>IF(G3051&lt;=$N$2,"",IF(F3051=[3]Pav.tvarkyklė!$B$13,"",IF(ISBLANK(R3051),"X","")))</f>
        <v/>
      </c>
      <c r="P3051" s="91"/>
      <c r="Q3051" s="63"/>
      <c r="R3051" s="63"/>
      <c r="S3051" s="63"/>
      <c r="T3051" s="63"/>
      <c r="U3051" s="34" t="str">
        <f>IFERROR(INDEX('[3]5.Grup_T'!$G$4:$G$22,MATCH('6.Turtas'!E3051,'[3]5.Grup_T'!$E$4:$E$22,0)),"0")</f>
        <v>0</v>
      </c>
      <c r="V3051" s="35">
        <f t="shared" si="661"/>
        <v>0</v>
      </c>
      <c r="W3051" s="35">
        <f>IF(NOT(ISBLANK(H3051)),(12-DATEDIF(H3051,'[3]1.Pradzia'!$D$13,"m")),0)</f>
        <v>0</v>
      </c>
      <c r="X3051" s="35">
        <f t="shared" si="662"/>
        <v>0</v>
      </c>
      <c r="Y3051" s="35">
        <f t="shared" si="658"/>
        <v>0</v>
      </c>
      <c r="Z3051" s="35">
        <f t="shared" si="670"/>
        <v>0</v>
      </c>
      <c r="AA3051" s="36">
        <f t="shared" si="663"/>
        <v>0</v>
      </c>
      <c r="AB3051" s="36">
        <f t="shared" si="664"/>
        <v>0</v>
      </c>
      <c r="AC3051" s="37">
        <f t="shared" si="665"/>
        <v>0</v>
      </c>
      <c r="AD3051" s="35">
        <f>IF(OR(YEAR(G3051)&lt;2019,O3051="X"),0,IF(ISBLANK(H3051),DATEDIF(G3051,'[3]1.Pradzia'!$D$13,"M"),DATEDIF(G3051,H3051,"m")))</f>
        <v>0</v>
      </c>
      <c r="AE3051" s="37">
        <f>IF(E3051='[3]5.Grup_T'!$E$20,0,IF(AD3051&lt;&gt;0,M3051/V3051*MIN(12,AD3051),0))</f>
        <v>0</v>
      </c>
      <c r="AF3051" s="37">
        <f t="shared" si="666"/>
        <v>0</v>
      </c>
      <c r="AG3051" s="37">
        <f t="shared" si="667"/>
        <v>0</v>
      </c>
      <c r="AH3051" s="37">
        <f t="shared" si="668"/>
        <v>0</v>
      </c>
      <c r="AI3051" s="35" t="str">
        <f t="shared" si="669"/>
        <v>Nusidėvėjęs</v>
      </c>
      <c r="AJ3051" s="38" t="str">
        <f>IF(AND(F3051&lt;&gt;[3]Pav.tvarkyklė!$B$12,F3051&lt;&gt;[3]Pav.tvarkyklė!$B$13),"GVTNT","X")</f>
        <v>GVTNT</v>
      </c>
      <c r="AK3051" s="39">
        <f t="shared" si="671"/>
        <v>0</v>
      </c>
      <c r="AL3051" s="41"/>
      <c r="AM3051" s="41"/>
      <c r="AN3051" s="41">
        <f t="shared" si="659"/>
        <v>1900</v>
      </c>
      <c r="AO3051" s="41"/>
      <c r="AP3051" s="41"/>
      <c r="AQ3051" s="41"/>
      <c r="AR3051" s="42"/>
      <c r="AS3051" s="42"/>
      <c r="AU3051" s="43">
        <f t="shared" si="660"/>
        <v>0</v>
      </c>
    </row>
    <row r="3052" spans="1:47" ht="15" customHeight="1" x14ac:dyDescent="0.25">
      <c r="A3052" s="11"/>
      <c r="B3052" s="19">
        <v>3221</v>
      </c>
      <c r="C3052" s="74"/>
      <c r="D3052" s="77"/>
      <c r="E3052" s="78"/>
      <c r="F3052" s="78"/>
      <c r="G3052" s="80"/>
      <c r="H3052" s="49"/>
      <c r="I3052" s="79"/>
      <c r="J3052" s="27"/>
      <c r="K3052" s="27"/>
      <c r="L3052" s="79"/>
      <c r="M3052" s="81"/>
      <c r="N3052" s="29">
        <v>0</v>
      </c>
      <c r="O3052" s="30" t="str">
        <f>IF(G3052&lt;=$N$2,"",IF(F3052=[3]Pav.tvarkyklė!$B$13,"",IF(ISBLANK(R3052),"X","")))</f>
        <v/>
      </c>
      <c r="P3052" s="91"/>
      <c r="Q3052" s="63"/>
      <c r="R3052" s="63"/>
      <c r="S3052" s="63"/>
      <c r="T3052" s="63"/>
      <c r="U3052" s="34" t="str">
        <f>IFERROR(INDEX('[3]5.Grup_T'!$G$4:$G$22,MATCH('6.Turtas'!E3052,'[3]5.Grup_T'!$E$4:$E$22,0)),"0")</f>
        <v>0</v>
      </c>
      <c r="V3052" s="35">
        <f t="shared" si="661"/>
        <v>0</v>
      </c>
      <c r="W3052" s="35">
        <f>IF(NOT(ISBLANK(H3052)),(12-DATEDIF(H3052,'[3]1.Pradzia'!$D$13,"m")),0)</f>
        <v>0</v>
      </c>
      <c r="X3052" s="35">
        <f t="shared" si="662"/>
        <v>0</v>
      </c>
      <c r="Y3052" s="35">
        <f t="shared" si="658"/>
        <v>0</v>
      </c>
      <c r="Z3052" s="35">
        <f t="shared" si="670"/>
        <v>0</v>
      </c>
      <c r="AA3052" s="36">
        <f t="shared" si="663"/>
        <v>0</v>
      </c>
      <c r="AB3052" s="36">
        <f t="shared" si="664"/>
        <v>0</v>
      </c>
      <c r="AC3052" s="37">
        <f t="shared" si="665"/>
        <v>0</v>
      </c>
      <c r="AD3052" s="35">
        <f>IF(OR(YEAR(G3052)&lt;2019,O3052="X"),0,IF(ISBLANK(H3052),DATEDIF(G3052,'[3]1.Pradzia'!$D$13,"M"),DATEDIF(G3052,H3052,"m")))</f>
        <v>0</v>
      </c>
      <c r="AE3052" s="37">
        <f>IF(E3052='[3]5.Grup_T'!$E$20,0,IF(AD3052&lt;&gt;0,M3052/V3052*MIN(12,AD3052),0))</f>
        <v>0</v>
      </c>
      <c r="AF3052" s="37">
        <f t="shared" si="666"/>
        <v>0</v>
      </c>
      <c r="AG3052" s="37">
        <f t="shared" si="667"/>
        <v>0</v>
      </c>
      <c r="AH3052" s="37">
        <f t="shared" si="668"/>
        <v>0</v>
      </c>
      <c r="AI3052" s="35" t="str">
        <f t="shared" si="669"/>
        <v>Nusidėvėjęs</v>
      </c>
      <c r="AJ3052" s="38" t="str">
        <f>IF(AND(F3052&lt;&gt;[3]Pav.tvarkyklė!$B$12,F3052&lt;&gt;[3]Pav.tvarkyklė!$B$13),"GVTNT","X")</f>
        <v>GVTNT</v>
      </c>
      <c r="AK3052" s="39">
        <f t="shared" si="671"/>
        <v>0</v>
      </c>
      <c r="AL3052" s="41"/>
      <c r="AM3052" s="41"/>
      <c r="AN3052" s="41">
        <f t="shared" si="659"/>
        <v>1900</v>
      </c>
      <c r="AO3052" s="41"/>
      <c r="AP3052" s="41"/>
      <c r="AQ3052" s="41"/>
      <c r="AR3052" s="42"/>
      <c r="AS3052" s="42"/>
      <c r="AU3052" s="43">
        <f t="shared" si="660"/>
        <v>0</v>
      </c>
    </row>
    <row r="3053" spans="1:47" ht="15" customHeight="1" x14ac:dyDescent="0.25">
      <c r="A3053" s="11"/>
      <c r="B3053" s="19">
        <v>3222</v>
      </c>
      <c r="C3053" s="74"/>
      <c r="D3053" s="77"/>
      <c r="E3053" s="78"/>
      <c r="F3053" s="78"/>
      <c r="G3053" s="80"/>
      <c r="H3053" s="49"/>
      <c r="I3053" s="79"/>
      <c r="J3053" s="27"/>
      <c r="K3053" s="27"/>
      <c r="L3053" s="79"/>
      <c r="M3053" s="81"/>
      <c r="N3053" s="29">
        <v>0</v>
      </c>
      <c r="O3053" s="30" t="str">
        <f>IF(G3053&lt;=$N$2,"",IF(F3053=[3]Pav.tvarkyklė!$B$13,"",IF(ISBLANK(R3053),"X","")))</f>
        <v/>
      </c>
      <c r="P3053" s="91"/>
      <c r="Q3053" s="63"/>
      <c r="R3053" s="63"/>
      <c r="S3053" s="63"/>
      <c r="T3053" s="63"/>
      <c r="U3053" s="34" t="str">
        <f>IFERROR(INDEX('[3]5.Grup_T'!$G$4:$G$22,MATCH('6.Turtas'!E3053,'[3]5.Grup_T'!$E$4:$E$22,0)),"0")</f>
        <v>0</v>
      </c>
      <c r="V3053" s="35">
        <f t="shared" si="661"/>
        <v>0</v>
      </c>
      <c r="W3053" s="35">
        <f>IF(NOT(ISBLANK(H3053)),(12-DATEDIF(H3053,'[3]1.Pradzia'!$D$13,"m")),0)</f>
        <v>0</v>
      </c>
      <c r="X3053" s="35">
        <f t="shared" si="662"/>
        <v>0</v>
      </c>
      <c r="Y3053" s="35">
        <f t="shared" si="658"/>
        <v>0</v>
      </c>
      <c r="Z3053" s="35">
        <f t="shared" si="670"/>
        <v>0</v>
      </c>
      <c r="AA3053" s="36">
        <f t="shared" si="663"/>
        <v>0</v>
      </c>
      <c r="AB3053" s="36">
        <f t="shared" si="664"/>
        <v>0</v>
      </c>
      <c r="AC3053" s="37">
        <f t="shared" si="665"/>
        <v>0</v>
      </c>
      <c r="AD3053" s="35">
        <f>IF(OR(YEAR(G3053)&lt;2019,O3053="X"),0,IF(ISBLANK(H3053),DATEDIF(G3053,'[3]1.Pradzia'!$D$13,"M"),DATEDIF(G3053,H3053,"m")))</f>
        <v>0</v>
      </c>
      <c r="AE3053" s="37">
        <f>IF(E3053='[3]5.Grup_T'!$E$20,0,IF(AD3053&lt;&gt;0,M3053/V3053*MIN(12,AD3053),0))</f>
        <v>0</v>
      </c>
      <c r="AF3053" s="37">
        <f t="shared" si="666"/>
        <v>0</v>
      </c>
      <c r="AG3053" s="37">
        <f t="shared" si="667"/>
        <v>0</v>
      </c>
      <c r="AH3053" s="37">
        <f t="shared" si="668"/>
        <v>0</v>
      </c>
      <c r="AI3053" s="35" t="str">
        <f t="shared" si="669"/>
        <v>Nusidėvėjęs</v>
      </c>
      <c r="AJ3053" s="38" t="str">
        <f>IF(AND(F3053&lt;&gt;[3]Pav.tvarkyklė!$B$12,F3053&lt;&gt;[3]Pav.tvarkyklė!$B$13),"GVTNT","X")</f>
        <v>GVTNT</v>
      </c>
      <c r="AK3053" s="39">
        <f t="shared" si="671"/>
        <v>0</v>
      </c>
      <c r="AL3053" s="41"/>
      <c r="AM3053" s="41"/>
      <c r="AN3053" s="41">
        <f t="shared" si="659"/>
        <v>1900</v>
      </c>
      <c r="AO3053" s="41"/>
      <c r="AP3053" s="41"/>
      <c r="AQ3053" s="41"/>
      <c r="AR3053" s="42"/>
      <c r="AS3053" s="42"/>
      <c r="AU3053" s="43">
        <f t="shared" si="660"/>
        <v>0</v>
      </c>
    </row>
    <row r="3054" spans="1:47" ht="15" customHeight="1" x14ac:dyDescent="0.25">
      <c r="A3054" s="11"/>
      <c r="B3054" s="19">
        <v>3223</v>
      </c>
      <c r="C3054" s="74"/>
      <c r="D3054" s="77"/>
      <c r="E3054" s="78"/>
      <c r="F3054" s="78"/>
      <c r="G3054" s="80"/>
      <c r="H3054" s="49"/>
      <c r="I3054" s="79"/>
      <c r="J3054" s="27"/>
      <c r="K3054" s="27"/>
      <c r="L3054" s="79"/>
      <c r="M3054" s="81"/>
      <c r="N3054" s="29">
        <v>0</v>
      </c>
      <c r="O3054" s="30" t="str">
        <f>IF(G3054&lt;=$N$2,"",IF(F3054=[3]Pav.tvarkyklė!$B$13,"",IF(ISBLANK(R3054),"X","")))</f>
        <v/>
      </c>
      <c r="P3054" s="91"/>
      <c r="Q3054" s="63"/>
      <c r="R3054" s="63"/>
      <c r="S3054" s="63"/>
      <c r="T3054" s="63"/>
      <c r="U3054" s="34" t="str">
        <f>IFERROR(INDEX('[3]5.Grup_T'!$G$4:$G$22,MATCH('6.Turtas'!E3054,'[3]5.Grup_T'!$E$4:$E$22,0)),"0")</f>
        <v>0</v>
      </c>
      <c r="V3054" s="35">
        <f t="shared" si="661"/>
        <v>0</v>
      </c>
      <c r="W3054" s="35">
        <f>IF(NOT(ISBLANK(H3054)),(12-DATEDIF(H3054,'[3]1.Pradzia'!$D$13,"m")),0)</f>
        <v>0</v>
      </c>
      <c r="X3054" s="35">
        <f t="shared" si="662"/>
        <v>0</v>
      </c>
      <c r="Y3054" s="35">
        <f t="shared" si="658"/>
        <v>0</v>
      </c>
      <c r="Z3054" s="35">
        <f t="shared" si="670"/>
        <v>0</v>
      </c>
      <c r="AA3054" s="36">
        <f t="shared" si="663"/>
        <v>0</v>
      </c>
      <c r="AB3054" s="36">
        <f t="shared" si="664"/>
        <v>0</v>
      </c>
      <c r="AC3054" s="37">
        <f t="shared" si="665"/>
        <v>0</v>
      </c>
      <c r="AD3054" s="35">
        <f>IF(OR(YEAR(G3054)&lt;2019,O3054="X"),0,IF(ISBLANK(H3054),DATEDIF(G3054,'[3]1.Pradzia'!$D$13,"M"),DATEDIF(G3054,H3054,"m")))</f>
        <v>0</v>
      </c>
      <c r="AE3054" s="37">
        <f>IF(E3054='[3]5.Grup_T'!$E$20,0,IF(AD3054&lt;&gt;0,M3054/V3054*MIN(12,AD3054),0))</f>
        <v>0</v>
      </c>
      <c r="AF3054" s="37">
        <f t="shared" si="666"/>
        <v>0</v>
      </c>
      <c r="AG3054" s="37">
        <f t="shared" si="667"/>
        <v>0</v>
      </c>
      <c r="AH3054" s="37">
        <f t="shared" si="668"/>
        <v>0</v>
      </c>
      <c r="AI3054" s="35" t="str">
        <f t="shared" si="669"/>
        <v>Nusidėvėjęs</v>
      </c>
      <c r="AJ3054" s="38" t="str">
        <f>IF(AND(F3054&lt;&gt;[3]Pav.tvarkyklė!$B$12,F3054&lt;&gt;[3]Pav.tvarkyklė!$B$13),"GVTNT","X")</f>
        <v>GVTNT</v>
      </c>
      <c r="AK3054" s="39">
        <f t="shared" si="671"/>
        <v>0</v>
      </c>
      <c r="AL3054" s="41"/>
      <c r="AM3054" s="41"/>
      <c r="AN3054" s="41">
        <f t="shared" si="659"/>
        <v>1900</v>
      </c>
      <c r="AO3054" s="41"/>
      <c r="AP3054" s="41"/>
      <c r="AQ3054" s="41"/>
      <c r="AR3054" s="42"/>
      <c r="AS3054" s="42"/>
      <c r="AU3054" s="43">
        <f t="shared" si="660"/>
        <v>0</v>
      </c>
    </row>
    <row r="3055" spans="1:47" ht="15" customHeight="1" x14ac:dyDescent="0.25">
      <c r="A3055" s="11"/>
      <c r="B3055" s="19">
        <v>3224</v>
      </c>
      <c r="C3055" s="74"/>
      <c r="D3055" s="77"/>
      <c r="E3055" s="78"/>
      <c r="F3055" s="74"/>
      <c r="G3055" s="80"/>
      <c r="H3055" s="49"/>
      <c r="I3055" s="79"/>
      <c r="J3055" s="27"/>
      <c r="K3055" s="27"/>
      <c r="L3055" s="79"/>
      <c r="M3055" s="81"/>
      <c r="N3055" s="29">
        <v>0</v>
      </c>
      <c r="O3055" s="30" t="str">
        <f>IF(G3055&lt;=$N$2,"",IF(F3055=[3]Pav.tvarkyklė!$B$13,"",IF(ISBLANK(R3055),"X","")))</f>
        <v/>
      </c>
      <c r="P3055" s="91"/>
      <c r="Q3055" s="63"/>
      <c r="R3055" s="63"/>
      <c r="S3055" s="63"/>
      <c r="T3055" s="63"/>
      <c r="U3055" s="34" t="str">
        <f>IFERROR(INDEX('[3]5.Grup_T'!$G$4:$G$22,MATCH('6.Turtas'!E3055,'[3]5.Grup_T'!$E$4:$E$22,0)),"0")</f>
        <v>0</v>
      </c>
      <c r="V3055" s="35">
        <f t="shared" si="661"/>
        <v>0</v>
      </c>
      <c r="W3055" s="35">
        <f>IF(NOT(ISBLANK(H3055)),(12-DATEDIF(H3055,'[3]1.Pradzia'!$D$13,"m")),0)</f>
        <v>0</v>
      </c>
      <c r="X3055" s="35">
        <f t="shared" si="662"/>
        <v>0</v>
      </c>
      <c r="Y3055" s="35">
        <f t="shared" si="658"/>
        <v>0</v>
      </c>
      <c r="Z3055" s="35">
        <f t="shared" si="670"/>
        <v>0</v>
      </c>
      <c r="AA3055" s="36">
        <f t="shared" si="663"/>
        <v>0</v>
      </c>
      <c r="AB3055" s="36">
        <f t="shared" si="664"/>
        <v>0</v>
      </c>
      <c r="AC3055" s="37">
        <f t="shared" si="665"/>
        <v>0</v>
      </c>
      <c r="AD3055" s="35">
        <f>IF(OR(YEAR(G3055)&lt;2019,O3055="X"),0,IF(ISBLANK(H3055),DATEDIF(G3055,'[3]1.Pradzia'!$D$13,"M"),DATEDIF(G3055,H3055,"m")))</f>
        <v>0</v>
      </c>
      <c r="AE3055" s="37">
        <f>IF(E3055='[3]5.Grup_T'!$E$20,0,IF(AD3055&lt;&gt;0,M3055/V3055*MIN(12,AD3055),0))</f>
        <v>0</v>
      </c>
      <c r="AF3055" s="37">
        <f t="shared" si="666"/>
        <v>0</v>
      </c>
      <c r="AG3055" s="37">
        <f t="shared" si="667"/>
        <v>0</v>
      </c>
      <c r="AH3055" s="37">
        <f t="shared" si="668"/>
        <v>0</v>
      </c>
      <c r="AI3055" s="35" t="str">
        <f t="shared" si="669"/>
        <v>Nusidėvėjęs</v>
      </c>
      <c r="AJ3055" s="38" t="str">
        <f>IF(AND(F3055&lt;&gt;[3]Pav.tvarkyklė!$B$12,F3055&lt;&gt;[3]Pav.tvarkyklė!$B$13),"GVTNT","X")</f>
        <v>GVTNT</v>
      </c>
      <c r="AK3055" s="39">
        <f t="shared" si="671"/>
        <v>0</v>
      </c>
      <c r="AL3055" s="41"/>
      <c r="AM3055" s="41"/>
      <c r="AN3055" s="41">
        <f t="shared" si="659"/>
        <v>1900</v>
      </c>
      <c r="AO3055" s="41"/>
      <c r="AP3055" s="41"/>
      <c r="AQ3055" s="41"/>
      <c r="AR3055" s="42"/>
      <c r="AS3055" s="42"/>
      <c r="AU3055" s="43">
        <f t="shared" si="660"/>
        <v>0</v>
      </c>
    </row>
    <row r="3056" spans="1:47" ht="15" customHeight="1" x14ac:dyDescent="0.25">
      <c r="A3056" s="11"/>
      <c r="B3056" s="19">
        <v>3225</v>
      </c>
      <c r="C3056" s="74"/>
      <c r="D3056" s="77"/>
      <c r="E3056" s="78"/>
      <c r="F3056" s="74"/>
      <c r="G3056" s="80"/>
      <c r="H3056" s="49"/>
      <c r="I3056" s="79"/>
      <c r="J3056" s="27"/>
      <c r="K3056" s="27"/>
      <c r="L3056" s="79"/>
      <c r="M3056" s="81"/>
      <c r="N3056" s="29">
        <v>0</v>
      </c>
      <c r="O3056" s="30" t="str">
        <f>IF(G3056&lt;=$N$2,"",IF(F3056=[3]Pav.tvarkyklė!$B$13,"",IF(ISBLANK(R3056),"X","")))</f>
        <v/>
      </c>
      <c r="P3056" s="91"/>
      <c r="Q3056" s="63"/>
      <c r="R3056" s="63"/>
      <c r="S3056" s="63"/>
      <c r="T3056" s="63"/>
      <c r="U3056" s="34" t="str">
        <f>IFERROR(INDEX('[3]5.Grup_T'!$G$4:$G$22,MATCH('6.Turtas'!E3056,'[3]5.Grup_T'!$E$4:$E$22,0)),"0")</f>
        <v>0</v>
      </c>
      <c r="V3056" s="35">
        <f t="shared" si="661"/>
        <v>0</v>
      </c>
      <c r="W3056" s="35">
        <f>IF(NOT(ISBLANK(H3056)),(12-DATEDIF(H3056,'[3]1.Pradzia'!$D$13,"m")),0)</f>
        <v>0</v>
      </c>
      <c r="X3056" s="35">
        <f t="shared" si="662"/>
        <v>0</v>
      </c>
      <c r="Y3056" s="35">
        <f t="shared" si="658"/>
        <v>0</v>
      </c>
      <c r="Z3056" s="35">
        <f t="shared" si="670"/>
        <v>0</v>
      </c>
      <c r="AA3056" s="36">
        <f t="shared" si="663"/>
        <v>0</v>
      </c>
      <c r="AB3056" s="36">
        <f t="shared" si="664"/>
        <v>0</v>
      </c>
      <c r="AC3056" s="37">
        <f t="shared" si="665"/>
        <v>0</v>
      </c>
      <c r="AD3056" s="35">
        <f>IF(OR(YEAR(G3056)&lt;2019,O3056="X"),0,IF(ISBLANK(H3056),DATEDIF(G3056,'[3]1.Pradzia'!$D$13,"M"),DATEDIF(G3056,H3056,"m")))</f>
        <v>0</v>
      </c>
      <c r="AE3056" s="37">
        <f>IF(E3056='[3]5.Grup_T'!$E$20,0,IF(AD3056&lt;&gt;0,M3056/V3056*MIN(12,AD3056),0))</f>
        <v>0</v>
      </c>
      <c r="AF3056" s="37">
        <f t="shared" si="666"/>
        <v>0</v>
      </c>
      <c r="AG3056" s="37">
        <f t="shared" si="667"/>
        <v>0</v>
      </c>
      <c r="AH3056" s="37">
        <f t="shared" si="668"/>
        <v>0</v>
      </c>
      <c r="AI3056" s="35" t="str">
        <f t="shared" si="669"/>
        <v>Nusidėvėjęs</v>
      </c>
      <c r="AJ3056" s="38" t="str">
        <f>IF(AND(F3056&lt;&gt;[3]Pav.tvarkyklė!$B$12,F3056&lt;&gt;[3]Pav.tvarkyklė!$B$13),"GVTNT","X")</f>
        <v>GVTNT</v>
      </c>
      <c r="AK3056" s="39">
        <f t="shared" si="671"/>
        <v>0</v>
      </c>
      <c r="AL3056" s="41"/>
      <c r="AM3056" s="41"/>
      <c r="AN3056" s="41">
        <f t="shared" si="659"/>
        <v>1900</v>
      </c>
      <c r="AO3056" s="41"/>
      <c r="AP3056" s="41"/>
      <c r="AQ3056" s="41"/>
      <c r="AR3056" s="42"/>
      <c r="AS3056" s="42"/>
      <c r="AU3056" s="43">
        <f t="shared" si="660"/>
        <v>0</v>
      </c>
    </row>
    <row r="3057" spans="1:47" ht="15" customHeight="1" x14ac:dyDescent="0.25">
      <c r="A3057" s="11"/>
      <c r="B3057" s="19">
        <v>3226</v>
      </c>
      <c r="C3057" s="74"/>
      <c r="D3057" s="77"/>
      <c r="E3057" s="78"/>
      <c r="F3057" s="78"/>
      <c r="G3057" s="80"/>
      <c r="H3057" s="49"/>
      <c r="I3057" s="79"/>
      <c r="J3057" s="27"/>
      <c r="K3057" s="27"/>
      <c r="L3057" s="79"/>
      <c r="M3057" s="81"/>
      <c r="N3057" s="29">
        <v>0</v>
      </c>
      <c r="O3057" s="30" t="str">
        <f>IF(G3057&lt;=$N$2,"",IF(F3057=[3]Pav.tvarkyklė!$B$13,"",IF(ISBLANK(R3057),"X","")))</f>
        <v/>
      </c>
      <c r="P3057" s="91"/>
      <c r="Q3057" s="63"/>
      <c r="R3057" s="63"/>
      <c r="S3057" s="63"/>
      <c r="T3057" s="63"/>
      <c r="U3057" s="34" t="str">
        <f>IFERROR(INDEX('[3]5.Grup_T'!$G$4:$G$22,MATCH('6.Turtas'!E3057,'[3]5.Grup_T'!$E$4:$E$22,0)),"0")</f>
        <v>0</v>
      </c>
      <c r="V3057" s="35">
        <f t="shared" si="661"/>
        <v>0</v>
      </c>
      <c r="W3057" s="35">
        <f>IF(NOT(ISBLANK(H3057)),(12-DATEDIF(H3057,'[3]1.Pradzia'!$D$13,"m")),0)</f>
        <v>0</v>
      </c>
      <c r="X3057" s="35">
        <f t="shared" si="662"/>
        <v>0</v>
      </c>
      <c r="Y3057" s="35">
        <f t="shared" si="658"/>
        <v>0</v>
      </c>
      <c r="Z3057" s="35">
        <f t="shared" si="670"/>
        <v>0</v>
      </c>
      <c r="AA3057" s="36">
        <f t="shared" si="663"/>
        <v>0</v>
      </c>
      <c r="AB3057" s="36">
        <f t="shared" si="664"/>
        <v>0</v>
      </c>
      <c r="AC3057" s="37">
        <f t="shared" si="665"/>
        <v>0</v>
      </c>
      <c r="AD3057" s="35">
        <f>IF(OR(YEAR(G3057)&lt;2019,O3057="X"),0,IF(ISBLANK(H3057),DATEDIF(G3057,'[3]1.Pradzia'!$D$13,"M"),DATEDIF(G3057,H3057,"m")))</f>
        <v>0</v>
      </c>
      <c r="AE3057" s="37">
        <f>IF(E3057='[3]5.Grup_T'!$E$20,0,IF(AD3057&lt;&gt;0,M3057/V3057*MIN(12,AD3057),0))</f>
        <v>0</v>
      </c>
      <c r="AF3057" s="37">
        <f t="shared" si="666"/>
        <v>0</v>
      </c>
      <c r="AG3057" s="37">
        <f t="shared" si="667"/>
        <v>0</v>
      </c>
      <c r="AH3057" s="37">
        <f t="shared" si="668"/>
        <v>0</v>
      </c>
      <c r="AI3057" s="35" t="str">
        <f t="shared" si="669"/>
        <v>Nusidėvėjęs</v>
      </c>
      <c r="AJ3057" s="38" t="str">
        <f>IF(AND(F3057&lt;&gt;[3]Pav.tvarkyklė!$B$12,F3057&lt;&gt;[3]Pav.tvarkyklė!$B$13),"GVTNT","X")</f>
        <v>GVTNT</v>
      </c>
      <c r="AK3057" s="39">
        <f t="shared" si="671"/>
        <v>0</v>
      </c>
      <c r="AL3057" s="41"/>
      <c r="AM3057" s="41"/>
      <c r="AN3057" s="41">
        <f t="shared" si="659"/>
        <v>1900</v>
      </c>
      <c r="AO3057" s="41"/>
      <c r="AP3057" s="41"/>
      <c r="AQ3057" s="41"/>
      <c r="AR3057" s="42"/>
      <c r="AS3057" s="42"/>
      <c r="AU3057" s="43">
        <f t="shared" si="660"/>
        <v>0</v>
      </c>
    </row>
    <row r="3058" spans="1:47" ht="15" customHeight="1" x14ac:dyDescent="0.25">
      <c r="A3058" s="11"/>
      <c r="B3058" s="19">
        <v>3227</v>
      </c>
      <c r="C3058" s="74"/>
      <c r="D3058" s="77"/>
      <c r="E3058" s="78"/>
      <c r="F3058" s="78"/>
      <c r="G3058" s="80"/>
      <c r="H3058" s="49"/>
      <c r="I3058" s="79"/>
      <c r="J3058" s="27"/>
      <c r="K3058" s="27"/>
      <c r="L3058" s="79"/>
      <c r="M3058" s="81"/>
      <c r="N3058" s="29">
        <v>0</v>
      </c>
      <c r="O3058" s="30" t="str">
        <f>IF(G3058&lt;=$N$2,"",IF(F3058=[3]Pav.tvarkyklė!$B$13,"",IF(ISBLANK(R3058),"X","")))</f>
        <v/>
      </c>
      <c r="P3058" s="91"/>
      <c r="Q3058" s="63"/>
      <c r="R3058" s="63"/>
      <c r="S3058" s="63"/>
      <c r="T3058" s="63"/>
      <c r="U3058" s="34" t="str">
        <f>IFERROR(INDEX('[3]5.Grup_T'!$G$4:$G$22,MATCH('6.Turtas'!E3058,'[3]5.Grup_T'!$E$4:$E$22,0)),"0")</f>
        <v>0</v>
      </c>
      <c r="V3058" s="35">
        <f t="shared" si="661"/>
        <v>0</v>
      </c>
      <c r="W3058" s="35">
        <f>IF(NOT(ISBLANK(H3058)),(12-DATEDIF(H3058,'[3]1.Pradzia'!$D$13,"m")),0)</f>
        <v>0</v>
      </c>
      <c r="X3058" s="35">
        <f t="shared" si="662"/>
        <v>0</v>
      </c>
      <c r="Y3058" s="35">
        <f t="shared" si="658"/>
        <v>0</v>
      </c>
      <c r="Z3058" s="35">
        <f t="shared" si="670"/>
        <v>0</v>
      </c>
      <c r="AA3058" s="36">
        <f t="shared" si="663"/>
        <v>0</v>
      </c>
      <c r="AB3058" s="36">
        <f t="shared" si="664"/>
        <v>0</v>
      </c>
      <c r="AC3058" s="37">
        <f t="shared" si="665"/>
        <v>0</v>
      </c>
      <c r="AD3058" s="35">
        <f>IF(OR(YEAR(G3058)&lt;2019,O3058="X"),0,IF(ISBLANK(H3058),DATEDIF(G3058,'[3]1.Pradzia'!$D$13,"M"),DATEDIF(G3058,H3058,"m")))</f>
        <v>0</v>
      </c>
      <c r="AE3058" s="37">
        <f>IF(E3058='[3]5.Grup_T'!$E$20,0,IF(AD3058&lt;&gt;0,M3058/V3058*MIN(12,AD3058),0))</f>
        <v>0</v>
      </c>
      <c r="AF3058" s="37">
        <f t="shared" si="666"/>
        <v>0</v>
      </c>
      <c r="AG3058" s="37">
        <f t="shared" si="667"/>
        <v>0</v>
      </c>
      <c r="AH3058" s="37">
        <f t="shared" si="668"/>
        <v>0</v>
      </c>
      <c r="AI3058" s="35" t="str">
        <f t="shared" si="669"/>
        <v>Nusidėvėjęs</v>
      </c>
      <c r="AJ3058" s="38" t="str">
        <f>IF(AND(F3058&lt;&gt;[3]Pav.tvarkyklė!$B$12,F3058&lt;&gt;[3]Pav.tvarkyklė!$B$13),"GVTNT","X")</f>
        <v>GVTNT</v>
      </c>
      <c r="AK3058" s="39">
        <f t="shared" si="671"/>
        <v>0</v>
      </c>
      <c r="AL3058" s="41"/>
      <c r="AM3058" s="41"/>
      <c r="AN3058" s="41">
        <f t="shared" si="659"/>
        <v>1900</v>
      </c>
      <c r="AO3058" s="41"/>
      <c r="AP3058" s="41"/>
      <c r="AQ3058" s="41"/>
      <c r="AR3058" s="42"/>
      <c r="AS3058" s="42"/>
      <c r="AU3058" s="43">
        <f t="shared" si="660"/>
        <v>0</v>
      </c>
    </row>
    <row r="3059" spans="1:47" ht="15" customHeight="1" x14ac:dyDescent="0.25">
      <c r="A3059" s="11"/>
      <c r="B3059" s="19">
        <v>3228</v>
      </c>
      <c r="C3059" s="74"/>
      <c r="D3059" s="77"/>
      <c r="E3059" s="78"/>
      <c r="F3059" s="78"/>
      <c r="G3059" s="80"/>
      <c r="H3059" s="49"/>
      <c r="I3059" s="79"/>
      <c r="J3059" s="27"/>
      <c r="K3059" s="27"/>
      <c r="L3059" s="79"/>
      <c r="M3059" s="81"/>
      <c r="N3059" s="29">
        <v>0</v>
      </c>
      <c r="O3059" s="30" t="str">
        <f>IF(G3059&lt;=$N$2,"",IF(F3059=[3]Pav.tvarkyklė!$B$13,"",IF(ISBLANK(R3059),"X","")))</f>
        <v/>
      </c>
      <c r="P3059" s="91"/>
      <c r="Q3059" s="63"/>
      <c r="R3059" s="63"/>
      <c r="S3059" s="63"/>
      <c r="T3059" s="63"/>
      <c r="U3059" s="34" t="str">
        <f>IFERROR(INDEX('[3]5.Grup_T'!$G$4:$G$22,MATCH('6.Turtas'!E3059,'[3]5.Grup_T'!$E$4:$E$22,0)),"0")</f>
        <v>0</v>
      </c>
      <c r="V3059" s="35">
        <f t="shared" si="661"/>
        <v>0</v>
      </c>
      <c r="W3059" s="35">
        <f>IF(NOT(ISBLANK(H3059)),(12-DATEDIF(H3059,'[3]1.Pradzia'!$D$13,"m")),0)</f>
        <v>0</v>
      </c>
      <c r="X3059" s="35">
        <f t="shared" si="662"/>
        <v>0</v>
      </c>
      <c r="Y3059" s="35">
        <f t="shared" si="658"/>
        <v>0</v>
      </c>
      <c r="Z3059" s="35">
        <f t="shared" si="670"/>
        <v>0</v>
      </c>
      <c r="AA3059" s="36">
        <f t="shared" si="663"/>
        <v>0</v>
      </c>
      <c r="AB3059" s="36">
        <f t="shared" si="664"/>
        <v>0</v>
      </c>
      <c r="AC3059" s="37">
        <f t="shared" si="665"/>
        <v>0</v>
      </c>
      <c r="AD3059" s="35">
        <f>IF(OR(YEAR(G3059)&lt;2019,O3059="X"),0,IF(ISBLANK(H3059),DATEDIF(G3059,'[3]1.Pradzia'!$D$13,"M"),DATEDIF(G3059,H3059,"m")))</f>
        <v>0</v>
      </c>
      <c r="AE3059" s="37">
        <f>IF(E3059='[3]5.Grup_T'!$E$20,0,IF(AD3059&lt;&gt;0,M3059/V3059*MIN(12,AD3059),0))</f>
        <v>0</v>
      </c>
      <c r="AF3059" s="37">
        <f t="shared" si="666"/>
        <v>0</v>
      </c>
      <c r="AG3059" s="37">
        <f t="shared" si="667"/>
        <v>0</v>
      </c>
      <c r="AH3059" s="37">
        <f t="shared" si="668"/>
        <v>0</v>
      </c>
      <c r="AI3059" s="35" t="str">
        <f t="shared" si="669"/>
        <v>Nusidėvėjęs</v>
      </c>
      <c r="AJ3059" s="38" t="str">
        <f>IF(AND(F3059&lt;&gt;[3]Pav.tvarkyklė!$B$12,F3059&lt;&gt;[3]Pav.tvarkyklė!$B$13),"GVTNT","X")</f>
        <v>GVTNT</v>
      </c>
      <c r="AK3059" s="39">
        <f t="shared" si="671"/>
        <v>0</v>
      </c>
      <c r="AL3059" s="41"/>
      <c r="AM3059" s="41"/>
      <c r="AN3059" s="41">
        <f t="shared" si="659"/>
        <v>1900</v>
      </c>
      <c r="AO3059" s="41"/>
      <c r="AP3059" s="41"/>
      <c r="AQ3059" s="41"/>
      <c r="AR3059" s="42"/>
      <c r="AS3059" s="42"/>
      <c r="AU3059" s="43">
        <f t="shared" si="660"/>
        <v>0</v>
      </c>
    </row>
    <row r="3060" spans="1:47" ht="15" customHeight="1" x14ac:dyDescent="0.25">
      <c r="A3060" s="11"/>
      <c r="B3060" s="19">
        <v>3229</v>
      </c>
      <c r="C3060" s="74"/>
      <c r="D3060" s="77"/>
      <c r="E3060" s="78"/>
      <c r="F3060" s="78"/>
      <c r="G3060" s="80"/>
      <c r="H3060" s="49"/>
      <c r="I3060" s="79"/>
      <c r="J3060" s="27"/>
      <c r="K3060" s="27"/>
      <c r="L3060" s="79"/>
      <c r="M3060" s="81"/>
      <c r="N3060" s="29">
        <v>0</v>
      </c>
      <c r="O3060" s="30" t="str">
        <f>IF(G3060&lt;=$N$2,"",IF(F3060=[3]Pav.tvarkyklė!$B$13,"",IF(ISBLANK(R3060),"X","")))</f>
        <v/>
      </c>
      <c r="P3060" s="91"/>
      <c r="Q3060" s="63"/>
      <c r="R3060" s="63"/>
      <c r="S3060" s="63"/>
      <c r="T3060" s="63"/>
      <c r="U3060" s="34" t="str">
        <f>IFERROR(INDEX('[3]5.Grup_T'!$G$4:$G$22,MATCH('6.Turtas'!E3060,'[3]5.Grup_T'!$E$4:$E$22,0)),"0")</f>
        <v>0</v>
      </c>
      <c r="V3060" s="35">
        <f t="shared" si="661"/>
        <v>0</v>
      </c>
      <c r="W3060" s="35">
        <f>IF(NOT(ISBLANK(H3060)),(12-DATEDIF(H3060,'[3]1.Pradzia'!$D$13,"m")),0)</f>
        <v>0</v>
      </c>
      <c r="X3060" s="35">
        <f t="shared" si="662"/>
        <v>0</v>
      </c>
      <c r="Y3060" s="35">
        <f t="shared" si="658"/>
        <v>0</v>
      </c>
      <c r="Z3060" s="35">
        <f t="shared" si="670"/>
        <v>0</v>
      </c>
      <c r="AA3060" s="36">
        <f t="shared" si="663"/>
        <v>0</v>
      </c>
      <c r="AB3060" s="36">
        <f t="shared" si="664"/>
        <v>0</v>
      </c>
      <c r="AC3060" s="37">
        <f t="shared" si="665"/>
        <v>0</v>
      </c>
      <c r="AD3060" s="35">
        <f>IF(OR(YEAR(G3060)&lt;2019,O3060="X"),0,IF(ISBLANK(H3060),DATEDIF(G3060,'[3]1.Pradzia'!$D$13,"M"),DATEDIF(G3060,H3060,"m")))</f>
        <v>0</v>
      </c>
      <c r="AE3060" s="37">
        <f>IF(E3060='[3]5.Grup_T'!$E$20,0,IF(AD3060&lt;&gt;0,M3060/V3060*MIN(12,AD3060),0))</f>
        <v>0</v>
      </c>
      <c r="AF3060" s="37">
        <f t="shared" si="666"/>
        <v>0</v>
      </c>
      <c r="AG3060" s="37">
        <f t="shared" si="667"/>
        <v>0</v>
      </c>
      <c r="AH3060" s="37">
        <f t="shared" si="668"/>
        <v>0</v>
      </c>
      <c r="AI3060" s="35" t="str">
        <f t="shared" si="669"/>
        <v>Nusidėvėjęs</v>
      </c>
      <c r="AJ3060" s="38" t="str">
        <f>IF(AND(F3060&lt;&gt;[3]Pav.tvarkyklė!$B$12,F3060&lt;&gt;[3]Pav.tvarkyklė!$B$13),"GVTNT","X")</f>
        <v>GVTNT</v>
      </c>
      <c r="AK3060" s="39">
        <f t="shared" si="671"/>
        <v>0</v>
      </c>
      <c r="AL3060" s="41"/>
      <c r="AM3060" s="41"/>
      <c r="AN3060" s="41">
        <f t="shared" si="659"/>
        <v>1900</v>
      </c>
      <c r="AO3060" s="41"/>
      <c r="AP3060" s="41"/>
      <c r="AQ3060" s="41"/>
      <c r="AR3060" s="42"/>
      <c r="AS3060" s="42"/>
      <c r="AU3060" s="43">
        <f t="shared" si="660"/>
        <v>0</v>
      </c>
    </row>
    <row r="3061" spans="1:47" ht="15" customHeight="1" x14ac:dyDescent="0.25">
      <c r="A3061" s="11"/>
      <c r="B3061" s="19">
        <v>3230</v>
      </c>
      <c r="C3061" s="74"/>
      <c r="D3061" s="77"/>
      <c r="E3061" s="78"/>
      <c r="F3061" s="74"/>
      <c r="G3061" s="80"/>
      <c r="H3061" s="49"/>
      <c r="I3061" s="79"/>
      <c r="J3061" s="27"/>
      <c r="K3061" s="27"/>
      <c r="L3061" s="79"/>
      <c r="M3061" s="81"/>
      <c r="N3061" s="29">
        <v>0</v>
      </c>
      <c r="O3061" s="30" t="str">
        <f>IF(G3061&lt;=$N$2,"",IF(F3061=[3]Pav.tvarkyklė!$B$13,"",IF(ISBLANK(R3061),"X","")))</f>
        <v/>
      </c>
      <c r="P3061" s="91"/>
      <c r="Q3061" s="63"/>
      <c r="R3061" s="63"/>
      <c r="S3061" s="63"/>
      <c r="T3061" s="63"/>
      <c r="U3061" s="34" t="str">
        <f>IFERROR(INDEX('[3]5.Grup_T'!$G$4:$G$22,MATCH('6.Turtas'!E3061,'[3]5.Grup_T'!$E$4:$E$22,0)),"0")</f>
        <v>0</v>
      </c>
      <c r="V3061" s="35">
        <f t="shared" si="661"/>
        <v>0</v>
      </c>
      <c r="W3061" s="35">
        <f>IF(NOT(ISBLANK(H3061)),(12-DATEDIF(H3061,'[3]1.Pradzia'!$D$13,"m")),0)</f>
        <v>0</v>
      </c>
      <c r="X3061" s="35">
        <f t="shared" si="662"/>
        <v>0</v>
      </c>
      <c r="Y3061" s="35">
        <f t="shared" si="658"/>
        <v>0</v>
      </c>
      <c r="Z3061" s="35">
        <f t="shared" si="670"/>
        <v>0</v>
      </c>
      <c r="AA3061" s="36">
        <f t="shared" si="663"/>
        <v>0</v>
      </c>
      <c r="AB3061" s="36">
        <f t="shared" si="664"/>
        <v>0</v>
      </c>
      <c r="AC3061" s="37">
        <f t="shared" si="665"/>
        <v>0</v>
      </c>
      <c r="AD3061" s="35">
        <f>IF(OR(YEAR(G3061)&lt;2019,O3061="X"),0,IF(ISBLANK(H3061),DATEDIF(G3061,'[3]1.Pradzia'!$D$13,"M"),DATEDIF(G3061,H3061,"m")))</f>
        <v>0</v>
      </c>
      <c r="AE3061" s="37">
        <f>IF(E3061='[3]5.Grup_T'!$E$20,0,IF(AD3061&lt;&gt;0,M3061/V3061*MIN(12,AD3061),0))</f>
        <v>0</v>
      </c>
      <c r="AF3061" s="37">
        <f t="shared" si="666"/>
        <v>0</v>
      </c>
      <c r="AG3061" s="37">
        <f t="shared" si="667"/>
        <v>0</v>
      </c>
      <c r="AH3061" s="37">
        <f t="shared" si="668"/>
        <v>0</v>
      </c>
      <c r="AI3061" s="35" t="str">
        <f t="shared" si="669"/>
        <v>Nusidėvėjęs</v>
      </c>
      <c r="AJ3061" s="38" t="str">
        <f>IF(AND(F3061&lt;&gt;[3]Pav.tvarkyklė!$B$12,F3061&lt;&gt;[3]Pav.tvarkyklė!$B$13),"GVTNT","X")</f>
        <v>GVTNT</v>
      </c>
      <c r="AK3061" s="39">
        <f t="shared" si="671"/>
        <v>0</v>
      </c>
      <c r="AL3061" s="41"/>
      <c r="AM3061" s="41"/>
      <c r="AN3061" s="41">
        <f t="shared" si="659"/>
        <v>1900</v>
      </c>
      <c r="AO3061" s="41"/>
      <c r="AP3061" s="41"/>
      <c r="AQ3061" s="41"/>
      <c r="AR3061" s="42"/>
      <c r="AS3061" s="42"/>
      <c r="AU3061" s="43">
        <f t="shared" si="660"/>
        <v>0</v>
      </c>
    </row>
    <row r="3062" spans="1:47" ht="15" customHeight="1" x14ac:dyDescent="0.25">
      <c r="A3062" s="11"/>
      <c r="B3062" s="19">
        <v>3231</v>
      </c>
      <c r="C3062" s="74"/>
      <c r="D3062" s="87"/>
      <c r="E3062" s="75"/>
      <c r="F3062" s="78"/>
      <c r="G3062" s="80"/>
      <c r="H3062" s="49"/>
      <c r="I3062" s="79"/>
      <c r="J3062" s="27"/>
      <c r="K3062" s="27"/>
      <c r="L3062" s="79"/>
      <c r="M3062" s="81"/>
      <c r="N3062" s="29">
        <v>0</v>
      </c>
      <c r="O3062" s="30" t="str">
        <f>IF(G3062&lt;=$N$2,"",IF(F3062=[3]Pav.tvarkyklė!$B$13,"",IF(ISBLANK(R3062),"X","")))</f>
        <v/>
      </c>
      <c r="P3062" s="91"/>
      <c r="Q3062" s="63"/>
      <c r="R3062" s="63"/>
      <c r="S3062" s="63"/>
      <c r="T3062" s="63"/>
      <c r="U3062" s="34" t="str">
        <f>IFERROR(INDEX('[3]5.Grup_T'!$G$4:$G$22,MATCH('6.Turtas'!E3062,'[3]5.Grup_T'!$E$4:$E$22,0)),"0")</f>
        <v>0</v>
      </c>
      <c r="V3062" s="35">
        <f t="shared" si="661"/>
        <v>0</v>
      </c>
      <c r="W3062" s="35">
        <f>IF(NOT(ISBLANK(H3062)),(12-DATEDIF(H3062,'[3]1.Pradzia'!$D$13,"m")),0)</f>
        <v>0</v>
      </c>
      <c r="X3062" s="35">
        <f t="shared" si="662"/>
        <v>0</v>
      </c>
      <c r="Y3062" s="35">
        <f t="shared" si="658"/>
        <v>0</v>
      </c>
      <c r="Z3062" s="35">
        <f t="shared" si="670"/>
        <v>0</v>
      </c>
      <c r="AA3062" s="36">
        <f t="shared" si="663"/>
        <v>0</v>
      </c>
      <c r="AB3062" s="36">
        <f t="shared" si="664"/>
        <v>0</v>
      </c>
      <c r="AC3062" s="37">
        <f t="shared" si="665"/>
        <v>0</v>
      </c>
      <c r="AD3062" s="35">
        <f>IF(OR(YEAR(G3062)&lt;2019,O3062="X"),0,IF(ISBLANK(H3062),DATEDIF(G3062,'[3]1.Pradzia'!$D$13,"M"),DATEDIF(G3062,H3062,"m")))</f>
        <v>0</v>
      </c>
      <c r="AE3062" s="37">
        <f>IF(E3062='[3]5.Grup_T'!$E$20,0,IF(AD3062&lt;&gt;0,M3062/V3062*MIN(12,AD3062),0))</f>
        <v>0</v>
      </c>
      <c r="AF3062" s="37">
        <f t="shared" si="666"/>
        <v>0</v>
      </c>
      <c r="AG3062" s="37">
        <f t="shared" si="667"/>
        <v>0</v>
      </c>
      <c r="AH3062" s="37">
        <f t="shared" si="668"/>
        <v>0</v>
      </c>
      <c r="AI3062" s="35" t="str">
        <f t="shared" si="669"/>
        <v>Nusidėvėjęs</v>
      </c>
      <c r="AJ3062" s="38" t="str">
        <f>IF(AND(F3062&lt;&gt;[3]Pav.tvarkyklė!$B$12,F3062&lt;&gt;[3]Pav.tvarkyklė!$B$13),"GVTNT","X")</f>
        <v>GVTNT</v>
      </c>
      <c r="AK3062" s="39">
        <f t="shared" si="671"/>
        <v>0</v>
      </c>
      <c r="AL3062" s="41"/>
      <c r="AM3062" s="41"/>
      <c r="AN3062" s="41">
        <f t="shared" si="659"/>
        <v>1900</v>
      </c>
      <c r="AO3062" s="41"/>
      <c r="AP3062" s="41"/>
      <c r="AQ3062" s="41"/>
      <c r="AR3062" s="42"/>
      <c r="AS3062" s="42"/>
      <c r="AU3062" s="43">
        <f t="shared" si="660"/>
        <v>0</v>
      </c>
    </row>
    <row r="3063" spans="1:47" ht="15" customHeight="1" x14ac:dyDescent="0.25">
      <c r="A3063" s="11"/>
      <c r="B3063" s="19">
        <v>3232</v>
      </c>
      <c r="C3063" s="74"/>
      <c r="D3063" s="77"/>
      <c r="E3063" s="75"/>
      <c r="F3063" s="78"/>
      <c r="G3063" s="80"/>
      <c r="H3063" s="49"/>
      <c r="I3063" s="79"/>
      <c r="J3063" s="27"/>
      <c r="K3063" s="27"/>
      <c r="L3063" s="79"/>
      <c r="M3063" s="81"/>
      <c r="N3063" s="29">
        <v>0</v>
      </c>
      <c r="O3063" s="30" t="str">
        <f>IF(G3063&lt;=$N$2,"",IF(F3063=[3]Pav.tvarkyklė!$B$13,"",IF(ISBLANK(R3063),"X","")))</f>
        <v/>
      </c>
      <c r="P3063" s="91"/>
      <c r="Q3063" s="63"/>
      <c r="R3063" s="63"/>
      <c r="S3063" s="63"/>
      <c r="T3063" s="63"/>
      <c r="U3063" s="34" t="str">
        <f>IFERROR(INDEX('[3]5.Grup_T'!$G$4:$G$22,MATCH('6.Turtas'!E3063,'[3]5.Grup_T'!$E$4:$E$22,0)),"0")</f>
        <v>0</v>
      </c>
      <c r="V3063" s="35">
        <f t="shared" si="661"/>
        <v>0</v>
      </c>
      <c r="W3063" s="35">
        <f>IF(NOT(ISBLANK(H3063)),(12-DATEDIF(H3063,'[3]1.Pradzia'!$D$13,"m")),0)</f>
        <v>0</v>
      </c>
      <c r="X3063" s="35">
        <f t="shared" si="662"/>
        <v>0</v>
      </c>
      <c r="Y3063" s="35">
        <f t="shared" ref="Y3063:Y3126" si="672">IF(YEAR(G3063)&gt;=2019,0,IF(Z3063&lt;=0,0,IF(W3063&lt;&gt;0,MIN(W3063,Z3063),MIN(12,Z3063))))</f>
        <v>0</v>
      </c>
      <c r="Z3063" s="35">
        <f t="shared" si="670"/>
        <v>0</v>
      </c>
      <c r="AA3063" s="36">
        <f t="shared" si="663"/>
        <v>0</v>
      </c>
      <c r="AB3063" s="36">
        <f t="shared" si="664"/>
        <v>0</v>
      </c>
      <c r="AC3063" s="37">
        <f t="shared" si="665"/>
        <v>0</v>
      </c>
      <c r="AD3063" s="35">
        <f>IF(OR(YEAR(G3063)&lt;2019,O3063="X"),0,IF(ISBLANK(H3063),DATEDIF(G3063,'[3]1.Pradzia'!$D$13,"M"),DATEDIF(G3063,H3063,"m")))</f>
        <v>0</v>
      </c>
      <c r="AE3063" s="37">
        <f>IF(E3063='[3]5.Grup_T'!$E$20,0,IF(AD3063&lt;&gt;0,M3063/V3063*MIN(12,AD3063),0))</f>
        <v>0</v>
      </c>
      <c r="AF3063" s="37">
        <f t="shared" si="666"/>
        <v>0</v>
      </c>
      <c r="AG3063" s="37">
        <f t="shared" si="667"/>
        <v>0</v>
      </c>
      <c r="AH3063" s="37">
        <f t="shared" si="668"/>
        <v>0</v>
      </c>
      <c r="AI3063" s="35" t="str">
        <f t="shared" si="669"/>
        <v>Nusidėvėjęs</v>
      </c>
      <c r="AJ3063" s="38" t="str">
        <f>IF(AND(F3063&lt;&gt;[3]Pav.tvarkyklė!$B$12,F3063&lt;&gt;[3]Pav.tvarkyklė!$B$13),"GVTNT","X")</f>
        <v>GVTNT</v>
      </c>
      <c r="AK3063" s="39">
        <f t="shared" si="671"/>
        <v>0</v>
      </c>
      <c r="AL3063" s="41"/>
      <c r="AM3063" s="41"/>
      <c r="AN3063" s="41">
        <f t="shared" si="659"/>
        <v>1900</v>
      </c>
      <c r="AO3063" s="41"/>
      <c r="AP3063" s="41"/>
      <c r="AQ3063" s="41"/>
      <c r="AR3063" s="42"/>
      <c r="AS3063" s="42"/>
      <c r="AU3063" s="43">
        <f t="shared" si="660"/>
        <v>0</v>
      </c>
    </row>
    <row r="3064" spans="1:47" ht="15" customHeight="1" x14ac:dyDescent="0.25">
      <c r="A3064" s="11"/>
      <c r="B3064" s="19">
        <v>3233</v>
      </c>
      <c r="C3064" s="74"/>
      <c r="D3064" s="77"/>
      <c r="E3064" s="75"/>
      <c r="F3064" s="74"/>
      <c r="G3064" s="80"/>
      <c r="H3064" s="49"/>
      <c r="I3064" s="79"/>
      <c r="J3064" s="27"/>
      <c r="K3064" s="27"/>
      <c r="L3064" s="79"/>
      <c r="M3064" s="81"/>
      <c r="N3064" s="29">
        <v>0</v>
      </c>
      <c r="O3064" s="30" t="str">
        <f>IF(G3064&lt;=$N$2,"",IF(F3064=[3]Pav.tvarkyklė!$B$13,"",IF(ISBLANK(R3064),"X","")))</f>
        <v/>
      </c>
      <c r="P3064" s="91"/>
      <c r="Q3064" s="63"/>
      <c r="R3064" s="63"/>
      <c r="S3064" s="63"/>
      <c r="T3064" s="63"/>
      <c r="U3064" s="34" t="str">
        <f>IFERROR(INDEX('[3]5.Grup_T'!$G$4:$G$22,MATCH('6.Turtas'!E3064,'[3]5.Grup_T'!$E$4:$E$22,0)),"0")</f>
        <v>0</v>
      </c>
      <c r="V3064" s="35">
        <f t="shared" si="661"/>
        <v>0</v>
      </c>
      <c r="W3064" s="35">
        <f>IF(NOT(ISBLANK(H3064)),(12-DATEDIF(H3064,'[3]1.Pradzia'!$D$13,"m")),0)</f>
        <v>0</v>
      </c>
      <c r="X3064" s="35">
        <f t="shared" si="662"/>
        <v>0</v>
      </c>
      <c r="Y3064" s="35">
        <f t="shared" si="672"/>
        <v>0</v>
      </c>
      <c r="Z3064" s="35">
        <f t="shared" si="670"/>
        <v>0</v>
      </c>
      <c r="AA3064" s="36">
        <f t="shared" si="663"/>
        <v>0</v>
      </c>
      <c r="AB3064" s="36">
        <f t="shared" si="664"/>
        <v>0</v>
      </c>
      <c r="AC3064" s="37">
        <f t="shared" si="665"/>
        <v>0</v>
      </c>
      <c r="AD3064" s="35">
        <f>IF(OR(YEAR(G3064)&lt;2019,O3064="X"),0,IF(ISBLANK(H3064),DATEDIF(G3064,'[3]1.Pradzia'!$D$13,"M"),DATEDIF(G3064,H3064,"m")))</f>
        <v>0</v>
      </c>
      <c r="AE3064" s="37">
        <f>IF(E3064='[3]5.Grup_T'!$E$20,0,IF(AD3064&lt;&gt;0,M3064/V3064*MIN(12,AD3064),0))</f>
        <v>0</v>
      </c>
      <c r="AF3064" s="37">
        <f t="shared" si="666"/>
        <v>0</v>
      </c>
      <c r="AG3064" s="37">
        <f t="shared" si="667"/>
        <v>0</v>
      </c>
      <c r="AH3064" s="37">
        <f t="shared" si="668"/>
        <v>0</v>
      </c>
      <c r="AI3064" s="35" t="str">
        <f t="shared" si="669"/>
        <v>Nusidėvėjęs</v>
      </c>
      <c r="AJ3064" s="38" t="str">
        <f>IF(AND(F3064&lt;&gt;[3]Pav.tvarkyklė!$B$12,F3064&lt;&gt;[3]Pav.tvarkyklė!$B$13),"GVTNT","X")</f>
        <v>GVTNT</v>
      </c>
      <c r="AK3064" s="39">
        <f t="shared" si="671"/>
        <v>0</v>
      </c>
      <c r="AL3064" s="41"/>
      <c r="AM3064" s="41"/>
      <c r="AN3064" s="41">
        <f t="shared" si="659"/>
        <v>1900</v>
      </c>
      <c r="AO3064" s="41"/>
      <c r="AP3064" s="41"/>
      <c r="AQ3064" s="41"/>
      <c r="AR3064" s="42"/>
      <c r="AS3064" s="42"/>
      <c r="AU3064" s="43">
        <f t="shared" si="660"/>
        <v>0</v>
      </c>
    </row>
    <row r="3065" spans="1:47" ht="15" customHeight="1" x14ac:dyDescent="0.25">
      <c r="A3065" s="11"/>
      <c r="B3065" s="19">
        <v>3234</v>
      </c>
      <c r="C3065" s="74"/>
      <c r="D3065" s="87"/>
      <c r="E3065" s="75"/>
      <c r="F3065" s="74"/>
      <c r="G3065" s="80"/>
      <c r="H3065" s="49"/>
      <c r="I3065" s="79"/>
      <c r="J3065" s="27"/>
      <c r="K3065" s="27"/>
      <c r="L3065" s="79"/>
      <c r="M3065" s="81"/>
      <c r="N3065" s="29">
        <v>0</v>
      </c>
      <c r="O3065" s="30" t="str">
        <f>IF(G3065&lt;=$N$2,"",IF(F3065=[3]Pav.tvarkyklė!$B$13,"",IF(ISBLANK(R3065),"X","")))</f>
        <v/>
      </c>
      <c r="P3065" s="91"/>
      <c r="Q3065" s="63"/>
      <c r="R3065" s="63"/>
      <c r="S3065" s="63"/>
      <c r="T3065" s="63"/>
      <c r="U3065" s="34" t="str">
        <f>IFERROR(INDEX('[3]5.Grup_T'!$G$4:$G$22,MATCH('6.Turtas'!E3065,'[3]5.Grup_T'!$E$4:$E$22,0)),"0")</f>
        <v>0</v>
      </c>
      <c r="V3065" s="35">
        <f t="shared" si="661"/>
        <v>0</v>
      </c>
      <c r="W3065" s="35">
        <f>IF(NOT(ISBLANK(H3065)),(12-DATEDIF(H3065,'[3]1.Pradzia'!$D$13,"m")),0)</f>
        <v>0</v>
      </c>
      <c r="X3065" s="35">
        <f t="shared" si="662"/>
        <v>0</v>
      </c>
      <c r="Y3065" s="35">
        <f t="shared" si="672"/>
        <v>0</v>
      </c>
      <c r="Z3065" s="35">
        <f t="shared" si="670"/>
        <v>0</v>
      </c>
      <c r="AA3065" s="36">
        <f t="shared" si="663"/>
        <v>0</v>
      </c>
      <c r="AB3065" s="36">
        <f t="shared" si="664"/>
        <v>0</v>
      </c>
      <c r="AC3065" s="37">
        <f t="shared" si="665"/>
        <v>0</v>
      </c>
      <c r="AD3065" s="35">
        <f>IF(OR(YEAR(G3065)&lt;2019,O3065="X"),0,IF(ISBLANK(H3065),DATEDIF(G3065,'[3]1.Pradzia'!$D$13,"M"),DATEDIF(G3065,H3065,"m")))</f>
        <v>0</v>
      </c>
      <c r="AE3065" s="37">
        <f>IF(E3065='[3]5.Grup_T'!$E$20,0,IF(AD3065&lt;&gt;0,M3065/V3065*MIN(12,AD3065),0))</f>
        <v>0</v>
      </c>
      <c r="AF3065" s="37">
        <f t="shared" si="666"/>
        <v>0</v>
      </c>
      <c r="AG3065" s="37">
        <f t="shared" si="667"/>
        <v>0</v>
      </c>
      <c r="AH3065" s="37">
        <f t="shared" si="668"/>
        <v>0</v>
      </c>
      <c r="AI3065" s="35" t="str">
        <f t="shared" si="669"/>
        <v>Nusidėvėjęs</v>
      </c>
      <c r="AJ3065" s="38" t="str">
        <f>IF(AND(F3065&lt;&gt;[3]Pav.tvarkyklė!$B$12,F3065&lt;&gt;[3]Pav.tvarkyklė!$B$13),"GVTNT","X")</f>
        <v>GVTNT</v>
      </c>
      <c r="AK3065" s="39">
        <f t="shared" si="671"/>
        <v>0</v>
      </c>
      <c r="AL3065" s="41"/>
      <c r="AM3065" s="41"/>
      <c r="AN3065" s="41">
        <f t="shared" si="659"/>
        <v>1900</v>
      </c>
      <c r="AO3065" s="41"/>
      <c r="AP3065" s="41"/>
      <c r="AQ3065" s="41"/>
      <c r="AR3065" s="42"/>
      <c r="AS3065" s="42"/>
      <c r="AU3065" s="43">
        <f t="shared" si="660"/>
        <v>0</v>
      </c>
    </row>
    <row r="3066" spans="1:47" ht="15" customHeight="1" x14ac:dyDescent="0.25">
      <c r="A3066" s="11"/>
      <c r="B3066" s="19">
        <v>3235</v>
      </c>
      <c r="C3066" s="74"/>
      <c r="D3066" s="87"/>
      <c r="E3066" s="75"/>
      <c r="F3066" s="74"/>
      <c r="G3066" s="80"/>
      <c r="H3066" s="49"/>
      <c r="I3066" s="79"/>
      <c r="J3066" s="27"/>
      <c r="K3066" s="27"/>
      <c r="L3066" s="79"/>
      <c r="M3066" s="81"/>
      <c r="N3066" s="29">
        <v>0</v>
      </c>
      <c r="O3066" s="30" t="str">
        <f>IF(G3066&lt;=$N$2,"",IF(F3066=[3]Pav.tvarkyklė!$B$13,"",IF(ISBLANK(R3066),"X","")))</f>
        <v/>
      </c>
      <c r="P3066" s="91"/>
      <c r="Q3066" s="63"/>
      <c r="R3066" s="63"/>
      <c r="S3066" s="63"/>
      <c r="T3066" s="63"/>
      <c r="U3066" s="34" t="str">
        <f>IFERROR(INDEX('[3]5.Grup_T'!$G$4:$G$22,MATCH('6.Turtas'!E3066,'[3]5.Grup_T'!$E$4:$E$22,0)),"0")</f>
        <v>0</v>
      </c>
      <c r="V3066" s="35">
        <f t="shared" si="661"/>
        <v>0</v>
      </c>
      <c r="W3066" s="35">
        <f>IF(NOT(ISBLANK(H3066)),(12-DATEDIF(H3066,'[3]1.Pradzia'!$D$13,"m")),0)</f>
        <v>0</v>
      </c>
      <c r="X3066" s="35">
        <f t="shared" si="662"/>
        <v>0</v>
      </c>
      <c r="Y3066" s="35">
        <f t="shared" si="672"/>
        <v>0</v>
      </c>
      <c r="Z3066" s="35">
        <f t="shared" si="670"/>
        <v>0</v>
      </c>
      <c r="AA3066" s="36">
        <f t="shared" si="663"/>
        <v>0</v>
      </c>
      <c r="AB3066" s="36">
        <f t="shared" si="664"/>
        <v>0</v>
      </c>
      <c r="AC3066" s="37">
        <f t="shared" si="665"/>
        <v>0</v>
      </c>
      <c r="AD3066" s="35">
        <f>IF(OR(YEAR(G3066)&lt;2019,O3066="X"),0,IF(ISBLANK(H3066),DATEDIF(G3066,'[3]1.Pradzia'!$D$13,"M"),DATEDIF(G3066,H3066,"m")))</f>
        <v>0</v>
      </c>
      <c r="AE3066" s="37">
        <f>IF(E3066='[3]5.Grup_T'!$E$20,0,IF(AD3066&lt;&gt;0,M3066/V3066*MIN(12,AD3066),0))</f>
        <v>0</v>
      </c>
      <c r="AF3066" s="37">
        <f t="shared" si="666"/>
        <v>0</v>
      </c>
      <c r="AG3066" s="37">
        <f t="shared" si="667"/>
        <v>0</v>
      </c>
      <c r="AH3066" s="37">
        <f t="shared" si="668"/>
        <v>0</v>
      </c>
      <c r="AI3066" s="35" t="str">
        <f t="shared" si="669"/>
        <v>Nusidėvėjęs</v>
      </c>
      <c r="AJ3066" s="38" t="str">
        <f>IF(AND(F3066&lt;&gt;[3]Pav.tvarkyklė!$B$12,F3066&lt;&gt;[3]Pav.tvarkyklė!$B$13),"GVTNT","X")</f>
        <v>GVTNT</v>
      </c>
      <c r="AK3066" s="39">
        <f t="shared" si="671"/>
        <v>0</v>
      </c>
      <c r="AL3066" s="41"/>
      <c r="AM3066" s="41"/>
      <c r="AN3066" s="41">
        <f t="shared" si="659"/>
        <v>1900</v>
      </c>
      <c r="AO3066" s="41"/>
      <c r="AP3066" s="41"/>
      <c r="AQ3066" s="41"/>
      <c r="AR3066" s="42"/>
      <c r="AS3066" s="42"/>
      <c r="AU3066" s="43">
        <f t="shared" si="660"/>
        <v>0</v>
      </c>
    </row>
    <row r="3067" spans="1:47" ht="15" customHeight="1" x14ac:dyDescent="0.25">
      <c r="A3067" s="11"/>
      <c r="B3067" s="19">
        <v>3236</v>
      </c>
      <c r="C3067" s="74"/>
      <c r="D3067" s="87"/>
      <c r="E3067" s="75"/>
      <c r="F3067" s="74"/>
      <c r="G3067" s="80"/>
      <c r="H3067" s="49"/>
      <c r="I3067" s="79"/>
      <c r="J3067" s="27"/>
      <c r="K3067" s="27"/>
      <c r="L3067" s="79"/>
      <c r="M3067" s="81"/>
      <c r="N3067" s="29">
        <v>0</v>
      </c>
      <c r="O3067" s="30" t="str">
        <f>IF(G3067&lt;=$N$2,"",IF(F3067=[3]Pav.tvarkyklė!$B$13,"",IF(ISBLANK(R3067),"X","")))</f>
        <v/>
      </c>
      <c r="P3067" s="91"/>
      <c r="Q3067" s="63"/>
      <c r="R3067" s="63"/>
      <c r="S3067" s="63"/>
      <c r="T3067" s="63"/>
      <c r="U3067" s="34" t="str">
        <f>IFERROR(INDEX('[3]5.Grup_T'!$G$4:$G$22,MATCH('6.Turtas'!E3067,'[3]5.Grup_T'!$E$4:$E$22,0)),"0")</f>
        <v>0</v>
      </c>
      <c r="V3067" s="35">
        <f t="shared" si="661"/>
        <v>0</v>
      </c>
      <c r="W3067" s="35">
        <f>IF(NOT(ISBLANK(H3067)),(12-DATEDIF(H3067,'[3]1.Pradzia'!$D$13,"m")),0)</f>
        <v>0</v>
      </c>
      <c r="X3067" s="35">
        <f t="shared" si="662"/>
        <v>0</v>
      </c>
      <c r="Y3067" s="35">
        <f t="shared" si="672"/>
        <v>0</v>
      </c>
      <c r="Z3067" s="35">
        <f t="shared" si="670"/>
        <v>0</v>
      </c>
      <c r="AA3067" s="36">
        <f t="shared" si="663"/>
        <v>0</v>
      </c>
      <c r="AB3067" s="36">
        <f t="shared" si="664"/>
        <v>0</v>
      </c>
      <c r="AC3067" s="37">
        <f t="shared" si="665"/>
        <v>0</v>
      </c>
      <c r="AD3067" s="35">
        <f>IF(OR(YEAR(G3067)&lt;2019,O3067="X"),0,IF(ISBLANK(H3067),DATEDIF(G3067,'[3]1.Pradzia'!$D$13,"M"),DATEDIF(G3067,H3067,"m")))</f>
        <v>0</v>
      </c>
      <c r="AE3067" s="37">
        <f>IF(E3067='[3]5.Grup_T'!$E$20,0,IF(AD3067&lt;&gt;0,M3067/V3067*MIN(12,AD3067),0))</f>
        <v>0</v>
      </c>
      <c r="AF3067" s="37">
        <f t="shared" si="666"/>
        <v>0</v>
      </c>
      <c r="AG3067" s="37">
        <f t="shared" si="667"/>
        <v>0</v>
      </c>
      <c r="AH3067" s="37">
        <f t="shared" si="668"/>
        <v>0</v>
      </c>
      <c r="AI3067" s="35" t="str">
        <f t="shared" si="669"/>
        <v>Nusidėvėjęs</v>
      </c>
      <c r="AJ3067" s="38" t="str">
        <f>IF(AND(F3067&lt;&gt;[3]Pav.tvarkyklė!$B$12,F3067&lt;&gt;[3]Pav.tvarkyklė!$B$13),"GVTNT","X")</f>
        <v>GVTNT</v>
      </c>
      <c r="AK3067" s="39">
        <f t="shared" si="671"/>
        <v>0</v>
      </c>
      <c r="AL3067" s="41"/>
      <c r="AM3067" s="41"/>
      <c r="AN3067" s="41">
        <f t="shared" si="659"/>
        <v>1900</v>
      </c>
      <c r="AO3067" s="41"/>
      <c r="AP3067" s="41"/>
      <c r="AQ3067" s="41"/>
      <c r="AR3067" s="42"/>
      <c r="AS3067" s="42"/>
      <c r="AU3067" s="43">
        <f t="shared" si="660"/>
        <v>0</v>
      </c>
    </row>
    <row r="3068" spans="1:47" ht="15" customHeight="1" x14ac:dyDescent="0.25">
      <c r="A3068" s="11"/>
      <c r="B3068" s="19">
        <v>3237</v>
      </c>
      <c r="C3068" s="74"/>
      <c r="D3068" s="87"/>
      <c r="E3068" s="78"/>
      <c r="F3068" s="78"/>
      <c r="G3068" s="80"/>
      <c r="H3068" s="49"/>
      <c r="I3068" s="79"/>
      <c r="J3068" s="27"/>
      <c r="K3068" s="27"/>
      <c r="L3068" s="79"/>
      <c r="M3068" s="81"/>
      <c r="N3068" s="29">
        <v>0</v>
      </c>
      <c r="O3068" s="30" t="str">
        <f>IF(G3068&lt;=$N$2,"",IF(F3068=[3]Pav.tvarkyklė!$B$13,"",IF(ISBLANK(R3068),"X","")))</f>
        <v/>
      </c>
      <c r="P3068" s="91"/>
      <c r="Q3068" s="63"/>
      <c r="R3068" s="63"/>
      <c r="S3068" s="63"/>
      <c r="T3068" s="63"/>
      <c r="U3068" s="34" t="str">
        <f>IFERROR(INDEX('[3]5.Grup_T'!$G$4:$G$22,MATCH('6.Turtas'!E3068,'[3]5.Grup_T'!$E$4:$E$22,0)),"0")</f>
        <v>0</v>
      </c>
      <c r="V3068" s="35">
        <f t="shared" si="661"/>
        <v>0</v>
      </c>
      <c r="W3068" s="35">
        <f>IF(NOT(ISBLANK(H3068)),(12-DATEDIF(H3068,'[3]1.Pradzia'!$D$13,"m")),0)</f>
        <v>0</v>
      </c>
      <c r="X3068" s="35">
        <f t="shared" si="662"/>
        <v>0</v>
      </c>
      <c r="Y3068" s="35">
        <f t="shared" si="672"/>
        <v>0</v>
      </c>
      <c r="Z3068" s="35">
        <f t="shared" si="670"/>
        <v>0</v>
      </c>
      <c r="AA3068" s="36">
        <f t="shared" si="663"/>
        <v>0</v>
      </c>
      <c r="AB3068" s="36">
        <f t="shared" si="664"/>
        <v>0</v>
      </c>
      <c r="AC3068" s="37">
        <f t="shared" si="665"/>
        <v>0</v>
      </c>
      <c r="AD3068" s="35">
        <f>IF(OR(YEAR(G3068)&lt;2019,O3068="X"),0,IF(ISBLANK(H3068),DATEDIF(G3068,'[3]1.Pradzia'!$D$13,"M"),DATEDIF(G3068,H3068,"m")))</f>
        <v>0</v>
      </c>
      <c r="AE3068" s="37">
        <f>IF(E3068='[3]5.Grup_T'!$E$20,0,IF(AD3068&lt;&gt;0,M3068/V3068*MIN(12,AD3068),0))</f>
        <v>0</v>
      </c>
      <c r="AF3068" s="37">
        <f t="shared" si="666"/>
        <v>0</v>
      </c>
      <c r="AG3068" s="37">
        <f t="shared" si="667"/>
        <v>0</v>
      </c>
      <c r="AH3068" s="37">
        <f t="shared" si="668"/>
        <v>0</v>
      </c>
      <c r="AI3068" s="35" t="str">
        <f t="shared" si="669"/>
        <v>Nusidėvėjęs</v>
      </c>
      <c r="AJ3068" s="38" t="str">
        <f>IF(AND(F3068&lt;&gt;[3]Pav.tvarkyklė!$B$12,F3068&lt;&gt;[3]Pav.tvarkyklė!$B$13),"GVTNT","X")</f>
        <v>GVTNT</v>
      </c>
      <c r="AK3068" s="39">
        <f t="shared" si="671"/>
        <v>0</v>
      </c>
      <c r="AL3068" s="41"/>
      <c r="AM3068" s="41"/>
      <c r="AN3068" s="41">
        <f t="shared" si="659"/>
        <v>1900</v>
      </c>
      <c r="AO3068" s="41"/>
      <c r="AP3068" s="41"/>
      <c r="AQ3068" s="41"/>
      <c r="AR3068" s="42"/>
      <c r="AS3068" s="42"/>
      <c r="AU3068" s="43">
        <f t="shared" si="660"/>
        <v>0</v>
      </c>
    </row>
    <row r="3069" spans="1:47" ht="15" customHeight="1" x14ac:dyDescent="0.25">
      <c r="A3069" s="11"/>
      <c r="B3069" s="19">
        <v>3238</v>
      </c>
      <c r="C3069" s="74"/>
      <c r="D3069" s="87"/>
      <c r="E3069" s="75"/>
      <c r="F3069" s="78"/>
      <c r="G3069" s="80"/>
      <c r="H3069" s="49"/>
      <c r="I3069" s="79"/>
      <c r="J3069" s="27"/>
      <c r="K3069" s="27"/>
      <c r="L3069" s="79"/>
      <c r="M3069" s="81"/>
      <c r="N3069" s="29">
        <v>0</v>
      </c>
      <c r="O3069" s="30" t="str">
        <f>IF(G3069&lt;=$N$2,"",IF(F3069=[3]Pav.tvarkyklė!$B$13,"",IF(ISBLANK(R3069),"X","")))</f>
        <v/>
      </c>
      <c r="P3069" s="91"/>
      <c r="Q3069" s="63"/>
      <c r="R3069" s="63"/>
      <c r="S3069" s="63"/>
      <c r="T3069" s="63"/>
      <c r="U3069" s="34" t="str">
        <f>IFERROR(INDEX('[3]5.Grup_T'!$G$4:$G$22,MATCH('6.Turtas'!E3069,'[3]5.Grup_T'!$E$4:$E$22,0)),"0")</f>
        <v>0</v>
      </c>
      <c r="V3069" s="35">
        <f t="shared" si="661"/>
        <v>0</v>
      </c>
      <c r="W3069" s="35">
        <f>IF(NOT(ISBLANK(H3069)),(12-DATEDIF(H3069,'[3]1.Pradzia'!$D$13,"m")),0)</f>
        <v>0</v>
      </c>
      <c r="X3069" s="35">
        <f t="shared" si="662"/>
        <v>0</v>
      </c>
      <c r="Y3069" s="35">
        <f t="shared" si="672"/>
        <v>0</v>
      </c>
      <c r="Z3069" s="35">
        <f t="shared" si="670"/>
        <v>0</v>
      </c>
      <c r="AA3069" s="36">
        <f t="shared" si="663"/>
        <v>0</v>
      </c>
      <c r="AB3069" s="36">
        <f t="shared" si="664"/>
        <v>0</v>
      </c>
      <c r="AC3069" s="37">
        <f t="shared" si="665"/>
        <v>0</v>
      </c>
      <c r="AD3069" s="35">
        <f>IF(OR(YEAR(G3069)&lt;2019,O3069="X"),0,IF(ISBLANK(H3069),DATEDIF(G3069,'[3]1.Pradzia'!$D$13,"M"),DATEDIF(G3069,H3069,"m")))</f>
        <v>0</v>
      </c>
      <c r="AE3069" s="37">
        <f>IF(E3069='[3]5.Grup_T'!$E$20,0,IF(AD3069&lt;&gt;0,M3069/V3069*MIN(12,AD3069),0))</f>
        <v>0</v>
      </c>
      <c r="AF3069" s="37">
        <f t="shared" si="666"/>
        <v>0</v>
      </c>
      <c r="AG3069" s="37">
        <f t="shared" si="667"/>
        <v>0</v>
      </c>
      <c r="AH3069" s="37">
        <f t="shared" si="668"/>
        <v>0</v>
      </c>
      <c r="AI3069" s="35" t="str">
        <f t="shared" si="669"/>
        <v>Nusidėvėjęs</v>
      </c>
      <c r="AJ3069" s="38" t="str">
        <f>IF(AND(F3069&lt;&gt;[3]Pav.tvarkyklė!$B$12,F3069&lt;&gt;[3]Pav.tvarkyklė!$B$13),"GVTNT","X")</f>
        <v>GVTNT</v>
      </c>
      <c r="AK3069" s="39">
        <f t="shared" si="671"/>
        <v>0</v>
      </c>
      <c r="AL3069" s="41"/>
      <c r="AM3069" s="41"/>
      <c r="AN3069" s="41">
        <f t="shared" si="659"/>
        <v>1900</v>
      </c>
      <c r="AO3069" s="41"/>
      <c r="AP3069" s="41"/>
      <c r="AQ3069" s="41"/>
      <c r="AR3069" s="42"/>
      <c r="AS3069" s="42"/>
      <c r="AU3069" s="43">
        <f t="shared" si="660"/>
        <v>0</v>
      </c>
    </row>
    <row r="3070" spans="1:47" ht="15" customHeight="1" x14ac:dyDescent="0.25">
      <c r="A3070" s="11"/>
      <c r="B3070" s="19">
        <v>3239</v>
      </c>
      <c r="C3070" s="74"/>
      <c r="D3070" s="87"/>
      <c r="E3070" s="75"/>
      <c r="F3070" s="78"/>
      <c r="G3070" s="80"/>
      <c r="H3070" s="49"/>
      <c r="I3070" s="79"/>
      <c r="J3070" s="27"/>
      <c r="K3070" s="27"/>
      <c r="L3070" s="79"/>
      <c r="M3070" s="81"/>
      <c r="N3070" s="29">
        <v>0</v>
      </c>
      <c r="O3070" s="30" t="str">
        <f>IF(G3070&lt;=$N$2,"",IF(F3070=[3]Pav.tvarkyklė!$B$13,"",IF(ISBLANK(R3070),"X","")))</f>
        <v/>
      </c>
      <c r="P3070" s="91"/>
      <c r="Q3070" s="63"/>
      <c r="R3070" s="63"/>
      <c r="S3070" s="63"/>
      <c r="T3070" s="63"/>
      <c r="U3070" s="34" t="str">
        <f>IFERROR(INDEX('[3]5.Grup_T'!$G$4:$G$22,MATCH('6.Turtas'!E3070,'[3]5.Grup_T'!$E$4:$E$22,0)),"0")</f>
        <v>0</v>
      </c>
      <c r="V3070" s="35">
        <f t="shared" si="661"/>
        <v>0</v>
      </c>
      <c r="W3070" s="35">
        <f>IF(NOT(ISBLANK(H3070)),(12-DATEDIF(H3070,'[3]1.Pradzia'!$D$13,"m")),0)</f>
        <v>0</v>
      </c>
      <c r="X3070" s="35">
        <f t="shared" si="662"/>
        <v>0</v>
      </c>
      <c r="Y3070" s="35">
        <f t="shared" si="672"/>
        <v>0</v>
      </c>
      <c r="Z3070" s="35">
        <f t="shared" si="670"/>
        <v>0</v>
      </c>
      <c r="AA3070" s="36">
        <f t="shared" si="663"/>
        <v>0</v>
      </c>
      <c r="AB3070" s="36">
        <f t="shared" si="664"/>
        <v>0</v>
      </c>
      <c r="AC3070" s="37">
        <f t="shared" si="665"/>
        <v>0</v>
      </c>
      <c r="AD3070" s="35">
        <f>IF(OR(YEAR(G3070)&lt;2019,O3070="X"),0,IF(ISBLANK(H3070),DATEDIF(G3070,'[3]1.Pradzia'!$D$13,"M"),DATEDIF(G3070,H3070,"m")))</f>
        <v>0</v>
      </c>
      <c r="AE3070" s="37">
        <f>IF(E3070='[3]5.Grup_T'!$E$20,0,IF(AD3070&lt;&gt;0,M3070/V3070*MIN(12,AD3070),0))</f>
        <v>0</v>
      </c>
      <c r="AF3070" s="37">
        <f t="shared" si="666"/>
        <v>0</v>
      </c>
      <c r="AG3070" s="37">
        <f t="shared" si="667"/>
        <v>0</v>
      </c>
      <c r="AH3070" s="37">
        <f t="shared" si="668"/>
        <v>0</v>
      </c>
      <c r="AI3070" s="35" t="str">
        <f t="shared" si="669"/>
        <v>Nusidėvėjęs</v>
      </c>
      <c r="AJ3070" s="38" t="str">
        <f>IF(AND(F3070&lt;&gt;[3]Pav.tvarkyklė!$B$12,F3070&lt;&gt;[3]Pav.tvarkyklė!$B$13),"GVTNT","X")</f>
        <v>GVTNT</v>
      </c>
      <c r="AK3070" s="39">
        <f t="shared" si="671"/>
        <v>0</v>
      </c>
      <c r="AL3070" s="41"/>
      <c r="AM3070" s="41"/>
      <c r="AN3070" s="41">
        <f t="shared" si="659"/>
        <v>1900</v>
      </c>
      <c r="AO3070" s="41"/>
      <c r="AP3070" s="41"/>
      <c r="AQ3070" s="41"/>
      <c r="AR3070" s="42"/>
      <c r="AS3070" s="42"/>
      <c r="AU3070" s="43">
        <f t="shared" si="660"/>
        <v>0</v>
      </c>
    </row>
    <row r="3071" spans="1:47" ht="15" customHeight="1" x14ac:dyDescent="0.25">
      <c r="A3071" s="11"/>
      <c r="B3071" s="19">
        <v>3240</v>
      </c>
      <c r="C3071" s="74"/>
      <c r="D3071" s="87"/>
      <c r="E3071" s="78"/>
      <c r="F3071" s="78"/>
      <c r="G3071" s="80"/>
      <c r="H3071" s="49"/>
      <c r="I3071" s="79"/>
      <c r="J3071" s="27"/>
      <c r="K3071" s="27"/>
      <c r="L3071" s="79"/>
      <c r="M3071" s="81"/>
      <c r="N3071" s="29">
        <v>0</v>
      </c>
      <c r="O3071" s="30" t="str">
        <f>IF(G3071&lt;=$N$2,"",IF(F3071=[3]Pav.tvarkyklė!$B$13,"",IF(ISBLANK(R3071),"X","")))</f>
        <v/>
      </c>
      <c r="P3071" s="91"/>
      <c r="Q3071" s="63"/>
      <c r="R3071" s="63"/>
      <c r="S3071" s="63"/>
      <c r="T3071" s="63"/>
      <c r="U3071" s="34" t="str">
        <f>IFERROR(INDEX('[3]5.Grup_T'!$G$4:$G$22,MATCH('6.Turtas'!E3071,'[3]5.Grup_T'!$E$4:$E$22,0)),"0")</f>
        <v>0</v>
      </c>
      <c r="V3071" s="35">
        <f t="shared" si="661"/>
        <v>0</v>
      </c>
      <c r="W3071" s="35">
        <f>IF(NOT(ISBLANK(H3071)),(12-DATEDIF(H3071,'[3]1.Pradzia'!$D$13,"m")),0)</f>
        <v>0</v>
      </c>
      <c r="X3071" s="35">
        <f t="shared" si="662"/>
        <v>0</v>
      </c>
      <c r="Y3071" s="35">
        <f t="shared" si="672"/>
        <v>0</v>
      </c>
      <c r="Z3071" s="35">
        <f t="shared" si="670"/>
        <v>0</v>
      </c>
      <c r="AA3071" s="36">
        <f t="shared" si="663"/>
        <v>0</v>
      </c>
      <c r="AB3071" s="36">
        <f t="shared" si="664"/>
        <v>0</v>
      </c>
      <c r="AC3071" s="37">
        <f t="shared" si="665"/>
        <v>0</v>
      </c>
      <c r="AD3071" s="35">
        <f>IF(OR(YEAR(G3071)&lt;2019,O3071="X"),0,IF(ISBLANK(H3071),DATEDIF(G3071,'[3]1.Pradzia'!$D$13,"M"),DATEDIF(G3071,H3071,"m")))</f>
        <v>0</v>
      </c>
      <c r="AE3071" s="37">
        <f>IF(E3071='[3]5.Grup_T'!$E$20,0,IF(AD3071&lt;&gt;0,M3071/V3071*MIN(12,AD3071),0))</f>
        <v>0</v>
      </c>
      <c r="AF3071" s="37">
        <f t="shared" si="666"/>
        <v>0</v>
      </c>
      <c r="AG3071" s="37">
        <f t="shared" si="667"/>
        <v>0</v>
      </c>
      <c r="AH3071" s="37">
        <f t="shared" si="668"/>
        <v>0</v>
      </c>
      <c r="AI3071" s="35" t="str">
        <f t="shared" si="669"/>
        <v>Nusidėvėjęs</v>
      </c>
      <c r="AJ3071" s="38" t="str">
        <f>IF(AND(F3071&lt;&gt;[3]Pav.tvarkyklė!$B$12,F3071&lt;&gt;[3]Pav.tvarkyklė!$B$13),"GVTNT","X")</f>
        <v>GVTNT</v>
      </c>
      <c r="AK3071" s="39">
        <f t="shared" si="671"/>
        <v>0</v>
      </c>
      <c r="AL3071" s="41"/>
      <c r="AM3071" s="41"/>
      <c r="AN3071" s="41">
        <f t="shared" si="659"/>
        <v>1900</v>
      </c>
      <c r="AO3071" s="41"/>
      <c r="AP3071" s="41"/>
      <c r="AQ3071" s="41"/>
      <c r="AR3071" s="42"/>
      <c r="AS3071" s="42"/>
      <c r="AU3071" s="43">
        <f t="shared" si="660"/>
        <v>0</v>
      </c>
    </row>
    <row r="3072" spans="1:47" ht="15" customHeight="1" x14ac:dyDescent="0.25">
      <c r="A3072" s="11"/>
      <c r="B3072" s="19">
        <v>3241</v>
      </c>
      <c r="C3072" s="74"/>
      <c r="D3072" s="87"/>
      <c r="E3072" s="75"/>
      <c r="F3072" s="74"/>
      <c r="G3072" s="80"/>
      <c r="H3072" s="49"/>
      <c r="I3072" s="79"/>
      <c r="J3072" s="27"/>
      <c r="K3072" s="27"/>
      <c r="L3072" s="79"/>
      <c r="M3072" s="81"/>
      <c r="N3072" s="29">
        <v>0</v>
      </c>
      <c r="O3072" s="30" t="str">
        <f>IF(G3072&lt;=$N$2,"",IF(F3072=[3]Pav.tvarkyklė!$B$13,"",IF(ISBLANK(R3072),"X","")))</f>
        <v/>
      </c>
      <c r="P3072" s="91"/>
      <c r="Q3072" s="63"/>
      <c r="R3072" s="63"/>
      <c r="S3072" s="63"/>
      <c r="T3072" s="63"/>
      <c r="U3072" s="34" t="str">
        <f>IFERROR(INDEX('[3]5.Grup_T'!$G$4:$G$22,MATCH('6.Turtas'!E3072,'[3]5.Grup_T'!$E$4:$E$22,0)),"0")</f>
        <v>0</v>
      </c>
      <c r="V3072" s="35">
        <f t="shared" si="661"/>
        <v>0</v>
      </c>
      <c r="W3072" s="35">
        <f>IF(NOT(ISBLANK(H3072)),(12-DATEDIF(H3072,'[3]1.Pradzia'!$D$13,"m")),0)</f>
        <v>0</v>
      </c>
      <c r="X3072" s="35">
        <f t="shared" si="662"/>
        <v>0</v>
      </c>
      <c r="Y3072" s="35">
        <f t="shared" si="672"/>
        <v>0</v>
      </c>
      <c r="Z3072" s="35">
        <f t="shared" si="670"/>
        <v>0</v>
      </c>
      <c r="AA3072" s="36">
        <f t="shared" si="663"/>
        <v>0</v>
      </c>
      <c r="AB3072" s="36">
        <f t="shared" si="664"/>
        <v>0</v>
      </c>
      <c r="AC3072" s="37">
        <f t="shared" si="665"/>
        <v>0</v>
      </c>
      <c r="AD3072" s="35">
        <f>IF(OR(YEAR(G3072)&lt;2019,O3072="X"),0,IF(ISBLANK(H3072),DATEDIF(G3072,'[3]1.Pradzia'!$D$13,"M"),DATEDIF(G3072,H3072,"m")))</f>
        <v>0</v>
      </c>
      <c r="AE3072" s="37">
        <f>IF(E3072='[3]5.Grup_T'!$E$20,0,IF(AD3072&lt;&gt;0,M3072/V3072*MIN(12,AD3072),0))</f>
        <v>0</v>
      </c>
      <c r="AF3072" s="37">
        <f t="shared" si="666"/>
        <v>0</v>
      </c>
      <c r="AG3072" s="37">
        <f t="shared" si="667"/>
        <v>0</v>
      </c>
      <c r="AH3072" s="37">
        <f t="shared" si="668"/>
        <v>0</v>
      </c>
      <c r="AI3072" s="35" t="str">
        <f t="shared" si="669"/>
        <v>Nusidėvėjęs</v>
      </c>
      <c r="AJ3072" s="38" t="str">
        <f>IF(AND(F3072&lt;&gt;[3]Pav.tvarkyklė!$B$12,F3072&lt;&gt;[3]Pav.tvarkyklė!$B$13),"GVTNT","X")</f>
        <v>GVTNT</v>
      </c>
      <c r="AK3072" s="39">
        <f t="shared" si="671"/>
        <v>0</v>
      </c>
      <c r="AL3072" s="41"/>
      <c r="AM3072" s="41"/>
      <c r="AN3072" s="41">
        <f t="shared" si="659"/>
        <v>1900</v>
      </c>
      <c r="AO3072" s="41"/>
      <c r="AP3072" s="41"/>
      <c r="AQ3072" s="41"/>
      <c r="AR3072" s="42"/>
      <c r="AS3072" s="42"/>
      <c r="AU3072" s="43">
        <f t="shared" si="660"/>
        <v>0</v>
      </c>
    </row>
    <row r="3073" spans="1:47" ht="15" customHeight="1" x14ac:dyDescent="0.25">
      <c r="A3073" s="11"/>
      <c r="B3073" s="19">
        <v>3242</v>
      </c>
      <c r="C3073" s="74"/>
      <c r="D3073" s="87"/>
      <c r="E3073" s="75"/>
      <c r="F3073" s="78"/>
      <c r="G3073" s="80"/>
      <c r="H3073" s="49"/>
      <c r="I3073" s="79"/>
      <c r="J3073" s="27"/>
      <c r="K3073" s="27"/>
      <c r="L3073" s="79"/>
      <c r="M3073" s="81"/>
      <c r="N3073" s="29">
        <v>0</v>
      </c>
      <c r="O3073" s="30" t="str">
        <f>IF(G3073&lt;=$N$2,"",IF(F3073=[3]Pav.tvarkyklė!$B$13,"",IF(ISBLANK(R3073),"X","")))</f>
        <v/>
      </c>
      <c r="P3073" s="91"/>
      <c r="Q3073" s="63"/>
      <c r="R3073" s="63"/>
      <c r="S3073" s="63"/>
      <c r="T3073" s="63"/>
      <c r="U3073" s="34" t="str">
        <f>IFERROR(INDEX('[3]5.Grup_T'!$G$4:$G$22,MATCH('6.Turtas'!E3073,'[3]5.Grup_T'!$E$4:$E$22,0)),"0")</f>
        <v>0</v>
      </c>
      <c r="V3073" s="35">
        <f t="shared" si="661"/>
        <v>0</v>
      </c>
      <c r="W3073" s="35">
        <f>IF(NOT(ISBLANK(H3073)),(12-DATEDIF(H3073,'[3]1.Pradzia'!$D$13,"m")),0)</f>
        <v>0</v>
      </c>
      <c r="X3073" s="35">
        <f t="shared" si="662"/>
        <v>0</v>
      </c>
      <c r="Y3073" s="35">
        <f t="shared" si="672"/>
        <v>0</v>
      </c>
      <c r="Z3073" s="35">
        <f t="shared" si="670"/>
        <v>0</v>
      </c>
      <c r="AA3073" s="36">
        <f t="shared" si="663"/>
        <v>0</v>
      </c>
      <c r="AB3073" s="36">
        <f t="shared" si="664"/>
        <v>0</v>
      </c>
      <c r="AC3073" s="37">
        <f t="shared" si="665"/>
        <v>0</v>
      </c>
      <c r="AD3073" s="35">
        <f>IF(OR(YEAR(G3073)&lt;2019,O3073="X"),0,IF(ISBLANK(H3073),DATEDIF(G3073,'[3]1.Pradzia'!$D$13,"M"),DATEDIF(G3073,H3073,"m")))</f>
        <v>0</v>
      </c>
      <c r="AE3073" s="37">
        <f>IF(E3073='[3]5.Grup_T'!$E$20,0,IF(AD3073&lt;&gt;0,M3073/V3073*MIN(12,AD3073),0))</f>
        <v>0</v>
      </c>
      <c r="AF3073" s="37">
        <f t="shared" si="666"/>
        <v>0</v>
      </c>
      <c r="AG3073" s="37">
        <f t="shared" si="667"/>
        <v>0</v>
      </c>
      <c r="AH3073" s="37">
        <f t="shared" si="668"/>
        <v>0</v>
      </c>
      <c r="AI3073" s="35" t="str">
        <f t="shared" si="669"/>
        <v>Nusidėvėjęs</v>
      </c>
      <c r="AJ3073" s="38" t="str">
        <f>IF(AND(F3073&lt;&gt;[3]Pav.tvarkyklė!$B$12,F3073&lt;&gt;[3]Pav.tvarkyklė!$B$13),"GVTNT","X")</f>
        <v>GVTNT</v>
      </c>
      <c r="AK3073" s="39">
        <f t="shared" si="671"/>
        <v>0</v>
      </c>
      <c r="AL3073" s="41"/>
      <c r="AM3073" s="41"/>
      <c r="AN3073" s="41">
        <f t="shared" si="659"/>
        <v>1900</v>
      </c>
      <c r="AO3073" s="41"/>
      <c r="AP3073" s="41"/>
      <c r="AQ3073" s="41"/>
      <c r="AR3073" s="42"/>
      <c r="AS3073" s="42"/>
      <c r="AU3073" s="43">
        <f t="shared" si="660"/>
        <v>0</v>
      </c>
    </row>
    <row r="3074" spans="1:47" ht="15" customHeight="1" x14ac:dyDescent="0.25">
      <c r="A3074" s="11"/>
      <c r="B3074" s="19">
        <v>3243</v>
      </c>
      <c r="C3074" s="74"/>
      <c r="D3074" s="87"/>
      <c r="E3074" s="78"/>
      <c r="F3074" s="78"/>
      <c r="G3074" s="80"/>
      <c r="H3074" s="49"/>
      <c r="I3074" s="79"/>
      <c r="J3074" s="27"/>
      <c r="K3074" s="27"/>
      <c r="L3074" s="79"/>
      <c r="M3074" s="81"/>
      <c r="N3074" s="29">
        <v>0</v>
      </c>
      <c r="O3074" s="30" t="str">
        <f>IF(G3074&lt;=$N$2,"",IF(F3074=[3]Pav.tvarkyklė!$B$13,"",IF(ISBLANK(R3074),"X","")))</f>
        <v/>
      </c>
      <c r="P3074" s="91"/>
      <c r="Q3074" s="63"/>
      <c r="R3074" s="63"/>
      <c r="S3074" s="63"/>
      <c r="T3074" s="63"/>
      <c r="U3074" s="34" t="str">
        <f>IFERROR(INDEX('[3]5.Grup_T'!$G$4:$G$22,MATCH('6.Turtas'!E3074,'[3]5.Grup_T'!$E$4:$E$22,0)),"0")</f>
        <v>0</v>
      </c>
      <c r="V3074" s="35">
        <f t="shared" si="661"/>
        <v>0</v>
      </c>
      <c r="W3074" s="35">
        <f>IF(NOT(ISBLANK(H3074)),(12-DATEDIF(H3074,'[3]1.Pradzia'!$D$13,"m")),0)</f>
        <v>0</v>
      </c>
      <c r="X3074" s="35">
        <f t="shared" si="662"/>
        <v>0</v>
      </c>
      <c r="Y3074" s="35">
        <f t="shared" si="672"/>
        <v>0</v>
      </c>
      <c r="Z3074" s="35">
        <f t="shared" si="670"/>
        <v>0</v>
      </c>
      <c r="AA3074" s="36">
        <f t="shared" si="663"/>
        <v>0</v>
      </c>
      <c r="AB3074" s="36">
        <f t="shared" si="664"/>
        <v>0</v>
      </c>
      <c r="AC3074" s="37">
        <f t="shared" si="665"/>
        <v>0</v>
      </c>
      <c r="AD3074" s="35">
        <f>IF(OR(YEAR(G3074)&lt;2019,O3074="X"),0,IF(ISBLANK(H3074),DATEDIF(G3074,'[3]1.Pradzia'!$D$13,"M"),DATEDIF(G3074,H3074,"m")))</f>
        <v>0</v>
      </c>
      <c r="AE3074" s="37">
        <f>IF(E3074='[3]5.Grup_T'!$E$20,0,IF(AD3074&lt;&gt;0,M3074/V3074*MIN(12,AD3074),0))</f>
        <v>0</v>
      </c>
      <c r="AF3074" s="37">
        <f t="shared" si="666"/>
        <v>0</v>
      </c>
      <c r="AG3074" s="37">
        <f t="shared" si="667"/>
        <v>0</v>
      </c>
      <c r="AH3074" s="37">
        <f t="shared" si="668"/>
        <v>0</v>
      </c>
      <c r="AI3074" s="35" t="str">
        <f t="shared" si="669"/>
        <v>Nusidėvėjęs</v>
      </c>
      <c r="AJ3074" s="38" t="str">
        <f>IF(AND(F3074&lt;&gt;[3]Pav.tvarkyklė!$B$12,F3074&lt;&gt;[3]Pav.tvarkyklė!$B$13),"GVTNT","X")</f>
        <v>GVTNT</v>
      </c>
      <c r="AK3074" s="39">
        <f t="shared" si="671"/>
        <v>0</v>
      </c>
      <c r="AL3074" s="41"/>
      <c r="AM3074" s="41"/>
      <c r="AN3074" s="41">
        <f t="shared" si="659"/>
        <v>1900</v>
      </c>
      <c r="AO3074" s="41"/>
      <c r="AP3074" s="41"/>
      <c r="AQ3074" s="41"/>
      <c r="AR3074" s="42"/>
      <c r="AS3074" s="42"/>
      <c r="AU3074" s="43">
        <f t="shared" si="660"/>
        <v>0</v>
      </c>
    </row>
    <row r="3075" spans="1:47" ht="15" customHeight="1" x14ac:dyDescent="0.25">
      <c r="A3075" s="11"/>
      <c r="B3075" s="19">
        <v>3244</v>
      </c>
      <c r="C3075" s="74"/>
      <c r="D3075" s="77"/>
      <c r="E3075" s="78"/>
      <c r="F3075" s="78"/>
      <c r="G3075" s="80"/>
      <c r="H3075" s="49"/>
      <c r="I3075" s="79"/>
      <c r="J3075" s="27"/>
      <c r="K3075" s="27"/>
      <c r="L3075" s="79"/>
      <c r="M3075" s="81"/>
      <c r="N3075" s="29">
        <v>0</v>
      </c>
      <c r="O3075" s="30" t="str">
        <f>IF(G3075&lt;=$N$2,"",IF(F3075=[3]Pav.tvarkyklė!$B$13,"",IF(ISBLANK(R3075),"X","")))</f>
        <v/>
      </c>
      <c r="P3075" s="91"/>
      <c r="Q3075" s="63"/>
      <c r="R3075" s="63"/>
      <c r="S3075" s="63"/>
      <c r="T3075" s="63"/>
      <c r="U3075" s="34" t="str">
        <f>IFERROR(INDEX('[3]5.Grup_T'!$G$4:$G$22,MATCH('6.Turtas'!E3075,'[3]5.Grup_T'!$E$4:$E$22,0)),"0")</f>
        <v>0</v>
      </c>
      <c r="V3075" s="35">
        <f t="shared" si="661"/>
        <v>0</v>
      </c>
      <c r="W3075" s="35">
        <f>IF(NOT(ISBLANK(H3075)),(12-DATEDIF(H3075,'[3]1.Pradzia'!$D$13,"m")),0)</f>
        <v>0</v>
      </c>
      <c r="X3075" s="35">
        <f t="shared" si="662"/>
        <v>0</v>
      </c>
      <c r="Y3075" s="35">
        <f t="shared" si="672"/>
        <v>0</v>
      </c>
      <c r="Z3075" s="35">
        <f t="shared" si="670"/>
        <v>0</v>
      </c>
      <c r="AA3075" s="36">
        <f t="shared" si="663"/>
        <v>0</v>
      </c>
      <c r="AB3075" s="36">
        <f t="shared" si="664"/>
        <v>0</v>
      </c>
      <c r="AC3075" s="37">
        <f t="shared" si="665"/>
        <v>0</v>
      </c>
      <c r="AD3075" s="35">
        <f>IF(OR(YEAR(G3075)&lt;2019,O3075="X"),0,IF(ISBLANK(H3075),DATEDIF(G3075,'[3]1.Pradzia'!$D$13,"M"),DATEDIF(G3075,H3075,"m")))</f>
        <v>0</v>
      </c>
      <c r="AE3075" s="37">
        <f>IF(E3075='[3]5.Grup_T'!$E$20,0,IF(AD3075&lt;&gt;0,M3075/V3075*MIN(12,AD3075),0))</f>
        <v>0</v>
      </c>
      <c r="AF3075" s="37">
        <f t="shared" si="666"/>
        <v>0</v>
      </c>
      <c r="AG3075" s="37">
        <f t="shared" si="667"/>
        <v>0</v>
      </c>
      <c r="AH3075" s="37">
        <f t="shared" si="668"/>
        <v>0</v>
      </c>
      <c r="AI3075" s="35" t="str">
        <f t="shared" si="669"/>
        <v>Nusidėvėjęs</v>
      </c>
      <c r="AJ3075" s="38" t="str">
        <f>IF(AND(F3075&lt;&gt;[3]Pav.tvarkyklė!$B$12,F3075&lt;&gt;[3]Pav.tvarkyklė!$B$13),"GVTNT","X")</f>
        <v>GVTNT</v>
      </c>
      <c r="AK3075" s="39">
        <f t="shared" si="671"/>
        <v>0</v>
      </c>
      <c r="AL3075" s="41"/>
      <c r="AM3075" s="41"/>
      <c r="AN3075" s="41">
        <f t="shared" si="659"/>
        <v>1900</v>
      </c>
      <c r="AO3075" s="41"/>
      <c r="AP3075" s="41"/>
      <c r="AQ3075" s="41"/>
      <c r="AR3075" s="42"/>
      <c r="AS3075" s="42"/>
      <c r="AU3075" s="43">
        <f t="shared" si="660"/>
        <v>0</v>
      </c>
    </row>
    <row r="3076" spans="1:47" ht="15" customHeight="1" x14ac:dyDescent="0.25">
      <c r="A3076" s="11"/>
      <c r="B3076" s="19">
        <v>3245</v>
      </c>
      <c r="C3076" s="74"/>
      <c r="D3076" s="77"/>
      <c r="E3076" s="75"/>
      <c r="F3076" s="78"/>
      <c r="G3076" s="80"/>
      <c r="H3076" s="49"/>
      <c r="I3076" s="79"/>
      <c r="J3076" s="27"/>
      <c r="K3076" s="27"/>
      <c r="L3076" s="79"/>
      <c r="M3076" s="81"/>
      <c r="N3076" s="29">
        <v>0</v>
      </c>
      <c r="O3076" s="30" t="str">
        <f>IF(G3076&lt;=$N$2,"",IF(F3076=[3]Pav.tvarkyklė!$B$13,"",IF(ISBLANK(R3076),"X","")))</f>
        <v/>
      </c>
      <c r="P3076" s="91"/>
      <c r="Q3076" s="63"/>
      <c r="R3076" s="63"/>
      <c r="S3076" s="63"/>
      <c r="T3076" s="63"/>
      <c r="U3076" s="34" t="str">
        <f>IFERROR(INDEX('[3]5.Grup_T'!$G$4:$G$22,MATCH('6.Turtas'!E3076,'[3]5.Grup_T'!$E$4:$E$22,0)),"0")</f>
        <v>0</v>
      </c>
      <c r="V3076" s="35">
        <f t="shared" si="661"/>
        <v>0</v>
      </c>
      <c r="W3076" s="35">
        <f>IF(NOT(ISBLANK(H3076)),(12-DATEDIF(H3076,'[3]1.Pradzia'!$D$13,"m")),0)</f>
        <v>0</v>
      </c>
      <c r="X3076" s="35">
        <f t="shared" si="662"/>
        <v>0</v>
      </c>
      <c r="Y3076" s="35">
        <f t="shared" si="672"/>
        <v>0</v>
      </c>
      <c r="Z3076" s="35">
        <f t="shared" si="670"/>
        <v>0</v>
      </c>
      <c r="AA3076" s="36">
        <f t="shared" si="663"/>
        <v>0</v>
      </c>
      <c r="AB3076" s="36">
        <f t="shared" si="664"/>
        <v>0</v>
      </c>
      <c r="AC3076" s="37">
        <f t="shared" si="665"/>
        <v>0</v>
      </c>
      <c r="AD3076" s="35">
        <f>IF(OR(YEAR(G3076)&lt;2019,O3076="X"),0,IF(ISBLANK(H3076),DATEDIF(G3076,'[3]1.Pradzia'!$D$13,"M"),DATEDIF(G3076,H3076,"m")))</f>
        <v>0</v>
      </c>
      <c r="AE3076" s="37">
        <f>IF(E3076='[3]5.Grup_T'!$E$20,0,IF(AD3076&lt;&gt;0,M3076/V3076*MIN(12,AD3076),0))</f>
        <v>0</v>
      </c>
      <c r="AF3076" s="37">
        <f t="shared" si="666"/>
        <v>0</v>
      </c>
      <c r="AG3076" s="37">
        <f t="shared" si="667"/>
        <v>0</v>
      </c>
      <c r="AH3076" s="37">
        <f t="shared" si="668"/>
        <v>0</v>
      </c>
      <c r="AI3076" s="35" t="str">
        <f t="shared" si="669"/>
        <v>Nusidėvėjęs</v>
      </c>
      <c r="AJ3076" s="38" t="str">
        <f>IF(AND(F3076&lt;&gt;[3]Pav.tvarkyklė!$B$12,F3076&lt;&gt;[3]Pav.tvarkyklė!$B$13),"GVTNT","X")</f>
        <v>GVTNT</v>
      </c>
      <c r="AK3076" s="39">
        <f t="shared" si="671"/>
        <v>0</v>
      </c>
      <c r="AL3076" s="41"/>
      <c r="AM3076" s="41"/>
      <c r="AN3076" s="41">
        <f t="shared" si="659"/>
        <v>1900</v>
      </c>
      <c r="AO3076" s="41"/>
      <c r="AP3076" s="41"/>
      <c r="AQ3076" s="41"/>
      <c r="AR3076" s="42"/>
      <c r="AS3076" s="42"/>
      <c r="AU3076" s="43">
        <f t="shared" si="660"/>
        <v>0</v>
      </c>
    </row>
    <row r="3077" spans="1:47" ht="15" customHeight="1" x14ac:dyDescent="0.25">
      <c r="A3077" s="11"/>
      <c r="B3077" s="19">
        <v>3246</v>
      </c>
      <c r="C3077" s="74"/>
      <c r="D3077" s="77"/>
      <c r="E3077" s="78"/>
      <c r="F3077" s="78"/>
      <c r="G3077" s="80"/>
      <c r="H3077" s="49"/>
      <c r="I3077" s="79"/>
      <c r="J3077" s="27"/>
      <c r="K3077" s="27"/>
      <c r="L3077" s="79"/>
      <c r="M3077" s="81"/>
      <c r="N3077" s="29">
        <v>0</v>
      </c>
      <c r="O3077" s="30" t="str">
        <f>IF(G3077&lt;=$N$2,"",IF(F3077=[3]Pav.tvarkyklė!$B$13,"",IF(ISBLANK(R3077),"X","")))</f>
        <v/>
      </c>
      <c r="P3077" s="91"/>
      <c r="Q3077" s="63"/>
      <c r="R3077" s="63"/>
      <c r="S3077" s="63"/>
      <c r="T3077" s="63"/>
      <c r="U3077" s="34" t="str">
        <f>IFERROR(INDEX('[3]5.Grup_T'!$G$4:$G$22,MATCH('6.Turtas'!E3077,'[3]5.Grup_T'!$E$4:$E$22,0)),"0")</f>
        <v>0</v>
      </c>
      <c r="V3077" s="35">
        <f t="shared" si="661"/>
        <v>0</v>
      </c>
      <c r="W3077" s="35">
        <f>IF(NOT(ISBLANK(H3077)),(12-DATEDIF(H3077,'[3]1.Pradzia'!$D$13,"m")),0)</f>
        <v>0</v>
      </c>
      <c r="X3077" s="35">
        <f t="shared" si="662"/>
        <v>0</v>
      </c>
      <c r="Y3077" s="35">
        <f t="shared" si="672"/>
        <v>0</v>
      </c>
      <c r="Z3077" s="35">
        <f t="shared" si="670"/>
        <v>0</v>
      </c>
      <c r="AA3077" s="36">
        <f t="shared" si="663"/>
        <v>0</v>
      </c>
      <c r="AB3077" s="36">
        <f t="shared" si="664"/>
        <v>0</v>
      </c>
      <c r="AC3077" s="37">
        <f t="shared" si="665"/>
        <v>0</v>
      </c>
      <c r="AD3077" s="35">
        <f>IF(OR(YEAR(G3077)&lt;2019,O3077="X"),0,IF(ISBLANK(H3077),DATEDIF(G3077,'[3]1.Pradzia'!$D$13,"M"),DATEDIF(G3077,H3077,"m")))</f>
        <v>0</v>
      </c>
      <c r="AE3077" s="37">
        <f>IF(E3077='[3]5.Grup_T'!$E$20,0,IF(AD3077&lt;&gt;0,M3077/V3077*MIN(12,AD3077),0))</f>
        <v>0</v>
      </c>
      <c r="AF3077" s="37">
        <f t="shared" si="666"/>
        <v>0</v>
      </c>
      <c r="AG3077" s="37">
        <f t="shared" si="667"/>
        <v>0</v>
      </c>
      <c r="AH3077" s="37">
        <f t="shared" si="668"/>
        <v>0</v>
      </c>
      <c r="AI3077" s="35" t="str">
        <f t="shared" si="669"/>
        <v>Nusidėvėjęs</v>
      </c>
      <c r="AJ3077" s="38" t="str">
        <f>IF(AND(F3077&lt;&gt;[3]Pav.tvarkyklė!$B$12,F3077&lt;&gt;[3]Pav.tvarkyklė!$B$13),"GVTNT","X")</f>
        <v>GVTNT</v>
      </c>
      <c r="AK3077" s="39">
        <f t="shared" si="671"/>
        <v>0</v>
      </c>
      <c r="AL3077" s="41"/>
      <c r="AM3077" s="41"/>
      <c r="AN3077" s="41">
        <f t="shared" ref="AN3077:AN3140" si="673">YEAR(G3077)</f>
        <v>1900</v>
      </c>
      <c r="AO3077" s="41"/>
      <c r="AP3077" s="41"/>
      <c r="AQ3077" s="41"/>
      <c r="AR3077" s="42"/>
      <c r="AS3077" s="42"/>
      <c r="AU3077" s="43">
        <f t="shared" ref="AU3077:AU3140" si="674">AF3077-AT3077</f>
        <v>0</v>
      </c>
    </row>
    <row r="3078" spans="1:47" ht="15" customHeight="1" x14ac:dyDescent="0.25">
      <c r="A3078" s="11"/>
      <c r="B3078" s="19">
        <v>3247</v>
      </c>
      <c r="C3078" s="74"/>
      <c r="D3078" s="77"/>
      <c r="E3078" s="78"/>
      <c r="F3078" s="78"/>
      <c r="G3078" s="80"/>
      <c r="H3078" s="49"/>
      <c r="I3078" s="79"/>
      <c r="J3078" s="27"/>
      <c r="K3078" s="27"/>
      <c r="L3078" s="79"/>
      <c r="M3078" s="81"/>
      <c r="N3078" s="29">
        <v>0</v>
      </c>
      <c r="O3078" s="30" t="str">
        <f>IF(G3078&lt;=$N$2,"",IF(F3078=[3]Pav.tvarkyklė!$B$13,"",IF(ISBLANK(R3078),"X","")))</f>
        <v/>
      </c>
      <c r="P3078" s="91"/>
      <c r="Q3078" s="63"/>
      <c r="R3078" s="63"/>
      <c r="S3078" s="63"/>
      <c r="T3078" s="63"/>
      <c r="U3078" s="34" t="str">
        <f>IFERROR(INDEX('[3]5.Grup_T'!$G$4:$G$22,MATCH('6.Turtas'!E3078,'[3]5.Grup_T'!$E$4:$E$22,0)),"0")</f>
        <v>0</v>
      </c>
      <c r="V3078" s="35">
        <f t="shared" si="661"/>
        <v>0</v>
      </c>
      <c r="W3078" s="35">
        <f>IF(NOT(ISBLANK(H3078)),(12-DATEDIF(H3078,'[3]1.Pradzia'!$D$13,"m")),0)</f>
        <v>0</v>
      </c>
      <c r="X3078" s="35">
        <f t="shared" si="662"/>
        <v>0</v>
      </c>
      <c r="Y3078" s="35">
        <f t="shared" si="672"/>
        <v>0</v>
      </c>
      <c r="Z3078" s="35">
        <f t="shared" si="670"/>
        <v>0</v>
      </c>
      <c r="AA3078" s="36">
        <f t="shared" si="663"/>
        <v>0</v>
      </c>
      <c r="AB3078" s="36">
        <f t="shared" si="664"/>
        <v>0</v>
      </c>
      <c r="AC3078" s="37">
        <f t="shared" si="665"/>
        <v>0</v>
      </c>
      <c r="AD3078" s="35">
        <f>IF(OR(YEAR(G3078)&lt;2019,O3078="X"),0,IF(ISBLANK(H3078),DATEDIF(G3078,'[3]1.Pradzia'!$D$13,"M"),DATEDIF(G3078,H3078,"m")))</f>
        <v>0</v>
      </c>
      <c r="AE3078" s="37">
        <f>IF(E3078='[3]5.Grup_T'!$E$20,0,IF(AD3078&lt;&gt;0,M3078/V3078*MIN(12,AD3078),0))</f>
        <v>0</v>
      </c>
      <c r="AF3078" s="37">
        <f t="shared" si="666"/>
        <v>0</v>
      </c>
      <c r="AG3078" s="37">
        <f t="shared" si="667"/>
        <v>0</v>
      </c>
      <c r="AH3078" s="37">
        <f t="shared" si="668"/>
        <v>0</v>
      </c>
      <c r="AI3078" s="35" t="str">
        <f t="shared" si="669"/>
        <v>Nusidėvėjęs</v>
      </c>
      <c r="AJ3078" s="38" t="str">
        <f>IF(AND(F3078&lt;&gt;[3]Pav.tvarkyklė!$B$12,F3078&lt;&gt;[3]Pav.tvarkyklė!$B$13),"GVTNT","X")</f>
        <v>GVTNT</v>
      </c>
      <c r="AK3078" s="39">
        <f t="shared" si="671"/>
        <v>0</v>
      </c>
      <c r="AL3078" s="41"/>
      <c r="AM3078" s="41"/>
      <c r="AN3078" s="41">
        <f t="shared" si="673"/>
        <v>1900</v>
      </c>
      <c r="AO3078" s="41"/>
      <c r="AP3078" s="41"/>
      <c r="AQ3078" s="41"/>
      <c r="AR3078" s="42"/>
      <c r="AS3078" s="42"/>
      <c r="AU3078" s="43">
        <f t="shared" si="674"/>
        <v>0</v>
      </c>
    </row>
    <row r="3079" spans="1:47" ht="15" customHeight="1" x14ac:dyDescent="0.25">
      <c r="A3079" s="11"/>
      <c r="B3079" s="19">
        <v>3248</v>
      </c>
      <c r="C3079" s="74"/>
      <c r="D3079" s="77"/>
      <c r="E3079" s="75"/>
      <c r="F3079" s="74"/>
      <c r="G3079" s="80"/>
      <c r="H3079" s="49"/>
      <c r="I3079" s="79"/>
      <c r="J3079" s="27"/>
      <c r="K3079" s="27"/>
      <c r="L3079" s="79"/>
      <c r="M3079" s="81"/>
      <c r="N3079" s="29">
        <v>0</v>
      </c>
      <c r="O3079" s="30" t="str">
        <f>IF(G3079&lt;=$N$2,"",IF(F3079=[3]Pav.tvarkyklė!$B$13,"",IF(ISBLANK(R3079),"X","")))</f>
        <v/>
      </c>
      <c r="P3079" s="91"/>
      <c r="Q3079" s="63"/>
      <c r="R3079" s="63"/>
      <c r="S3079" s="63"/>
      <c r="T3079" s="63"/>
      <c r="U3079" s="34" t="str">
        <f>IFERROR(INDEX('[3]5.Grup_T'!$G$4:$G$22,MATCH('6.Turtas'!E3079,'[3]5.Grup_T'!$E$4:$E$22,0)),"0")</f>
        <v>0</v>
      </c>
      <c r="V3079" s="35">
        <f t="shared" si="661"/>
        <v>0</v>
      </c>
      <c r="W3079" s="35">
        <f>IF(NOT(ISBLANK(H3079)),(12-DATEDIF(H3079,'[3]1.Pradzia'!$D$13,"m")),0)</f>
        <v>0</v>
      </c>
      <c r="X3079" s="35">
        <f t="shared" si="662"/>
        <v>0</v>
      </c>
      <c r="Y3079" s="35">
        <f t="shared" si="672"/>
        <v>0</v>
      </c>
      <c r="Z3079" s="35">
        <f t="shared" si="670"/>
        <v>0</v>
      </c>
      <c r="AA3079" s="36">
        <f t="shared" si="663"/>
        <v>0</v>
      </c>
      <c r="AB3079" s="36">
        <f t="shared" si="664"/>
        <v>0</v>
      </c>
      <c r="AC3079" s="37">
        <f t="shared" si="665"/>
        <v>0</v>
      </c>
      <c r="AD3079" s="35">
        <f>IF(OR(YEAR(G3079)&lt;2019,O3079="X"),0,IF(ISBLANK(H3079),DATEDIF(G3079,'[3]1.Pradzia'!$D$13,"M"),DATEDIF(G3079,H3079,"m")))</f>
        <v>0</v>
      </c>
      <c r="AE3079" s="37">
        <f>IF(E3079='[3]5.Grup_T'!$E$20,0,IF(AD3079&lt;&gt;0,M3079/V3079*MIN(12,AD3079),0))</f>
        <v>0</v>
      </c>
      <c r="AF3079" s="37">
        <f t="shared" si="666"/>
        <v>0</v>
      </c>
      <c r="AG3079" s="37">
        <f t="shared" si="667"/>
        <v>0</v>
      </c>
      <c r="AH3079" s="37">
        <f t="shared" si="668"/>
        <v>0</v>
      </c>
      <c r="AI3079" s="35" t="str">
        <f t="shared" si="669"/>
        <v>Nusidėvėjęs</v>
      </c>
      <c r="AJ3079" s="38" t="str">
        <f>IF(AND(F3079&lt;&gt;[3]Pav.tvarkyklė!$B$12,F3079&lt;&gt;[3]Pav.tvarkyklė!$B$13),"GVTNT","X")</f>
        <v>GVTNT</v>
      </c>
      <c r="AK3079" s="39">
        <f t="shared" si="671"/>
        <v>0</v>
      </c>
      <c r="AL3079" s="41"/>
      <c r="AM3079" s="41"/>
      <c r="AN3079" s="41">
        <f t="shared" si="673"/>
        <v>1900</v>
      </c>
      <c r="AO3079" s="41"/>
      <c r="AP3079" s="41"/>
      <c r="AQ3079" s="41"/>
      <c r="AR3079" s="42"/>
      <c r="AS3079" s="42"/>
      <c r="AU3079" s="43">
        <f t="shared" si="674"/>
        <v>0</v>
      </c>
    </row>
    <row r="3080" spans="1:47" ht="15" customHeight="1" x14ac:dyDescent="0.25">
      <c r="A3080" s="11"/>
      <c r="B3080" s="19">
        <v>3249</v>
      </c>
      <c r="C3080" s="74"/>
      <c r="D3080" s="77"/>
      <c r="E3080" s="78"/>
      <c r="F3080" s="78"/>
      <c r="G3080" s="80"/>
      <c r="H3080" s="49"/>
      <c r="I3080" s="79"/>
      <c r="J3080" s="27"/>
      <c r="K3080" s="27"/>
      <c r="L3080" s="79"/>
      <c r="M3080" s="81"/>
      <c r="N3080" s="29">
        <v>0</v>
      </c>
      <c r="O3080" s="30" t="str">
        <f>IF(G3080&lt;=$N$2,"",IF(F3080=[3]Pav.tvarkyklė!$B$13,"",IF(ISBLANK(R3080),"X","")))</f>
        <v/>
      </c>
      <c r="P3080" s="91"/>
      <c r="Q3080" s="63"/>
      <c r="R3080" s="63"/>
      <c r="S3080" s="63"/>
      <c r="T3080" s="63"/>
      <c r="U3080" s="34" t="str">
        <f>IFERROR(INDEX('[3]5.Grup_T'!$G$4:$G$22,MATCH('6.Turtas'!E3080,'[3]5.Grup_T'!$E$4:$E$22,0)),"0")</f>
        <v>0</v>
      </c>
      <c r="V3080" s="35">
        <f t="shared" si="661"/>
        <v>0</v>
      </c>
      <c r="W3080" s="35">
        <f>IF(NOT(ISBLANK(H3080)),(12-DATEDIF(H3080,'[3]1.Pradzia'!$D$13,"m")),0)</f>
        <v>0</v>
      </c>
      <c r="X3080" s="35">
        <f t="shared" si="662"/>
        <v>0</v>
      </c>
      <c r="Y3080" s="35">
        <f t="shared" si="672"/>
        <v>0</v>
      </c>
      <c r="Z3080" s="35">
        <f t="shared" si="670"/>
        <v>0</v>
      </c>
      <c r="AA3080" s="36">
        <f t="shared" si="663"/>
        <v>0</v>
      </c>
      <c r="AB3080" s="36">
        <f t="shared" si="664"/>
        <v>0</v>
      </c>
      <c r="AC3080" s="37">
        <f t="shared" si="665"/>
        <v>0</v>
      </c>
      <c r="AD3080" s="35">
        <f>IF(OR(YEAR(G3080)&lt;2019,O3080="X"),0,IF(ISBLANK(H3080),DATEDIF(G3080,'[3]1.Pradzia'!$D$13,"M"),DATEDIF(G3080,H3080,"m")))</f>
        <v>0</v>
      </c>
      <c r="AE3080" s="37">
        <f>IF(E3080='[3]5.Grup_T'!$E$20,0,IF(AD3080&lt;&gt;0,M3080/V3080*MIN(12,AD3080),0))</f>
        <v>0</v>
      </c>
      <c r="AF3080" s="37">
        <f t="shared" si="666"/>
        <v>0</v>
      </c>
      <c r="AG3080" s="37">
        <f t="shared" si="667"/>
        <v>0</v>
      </c>
      <c r="AH3080" s="37">
        <f t="shared" si="668"/>
        <v>0</v>
      </c>
      <c r="AI3080" s="35" t="str">
        <f t="shared" si="669"/>
        <v>Nusidėvėjęs</v>
      </c>
      <c r="AJ3080" s="38" t="str">
        <f>IF(AND(F3080&lt;&gt;[3]Pav.tvarkyklė!$B$12,F3080&lt;&gt;[3]Pav.tvarkyklė!$B$13),"GVTNT","X")</f>
        <v>GVTNT</v>
      </c>
      <c r="AK3080" s="39">
        <f t="shared" si="671"/>
        <v>0</v>
      </c>
      <c r="AL3080" s="41"/>
      <c r="AM3080" s="41"/>
      <c r="AN3080" s="41">
        <f t="shared" si="673"/>
        <v>1900</v>
      </c>
      <c r="AO3080" s="41"/>
      <c r="AP3080" s="41"/>
      <c r="AQ3080" s="41"/>
      <c r="AR3080" s="42"/>
      <c r="AS3080" s="42"/>
      <c r="AU3080" s="43">
        <f t="shared" si="674"/>
        <v>0</v>
      </c>
    </row>
    <row r="3081" spans="1:47" ht="15" customHeight="1" x14ac:dyDescent="0.25">
      <c r="A3081" s="11"/>
      <c r="B3081" s="19">
        <v>3250</v>
      </c>
      <c r="C3081" s="74"/>
      <c r="D3081" s="77"/>
      <c r="E3081" s="78"/>
      <c r="F3081" s="78"/>
      <c r="G3081" s="80"/>
      <c r="H3081" s="49"/>
      <c r="I3081" s="79"/>
      <c r="J3081" s="27"/>
      <c r="K3081" s="27"/>
      <c r="L3081" s="79"/>
      <c r="M3081" s="81"/>
      <c r="N3081" s="29">
        <v>0</v>
      </c>
      <c r="O3081" s="30" t="str">
        <f>IF(G3081&lt;=$N$2,"",IF(F3081=[3]Pav.tvarkyklė!$B$13,"",IF(ISBLANK(R3081),"X","")))</f>
        <v/>
      </c>
      <c r="P3081" s="91"/>
      <c r="Q3081" s="63"/>
      <c r="R3081" s="63"/>
      <c r="S3081" s="63"/>
      <c r="T3081" s="63"/>
      <c r="U3081" s="34" t="str">
        <f>IFERROR(INDEX('[3]5.Grup_T'!$G$4:$G$22,MATCH('6.Turtas'!E3081,'[3]5.Grup_T'!$E$4:$E$22,0)),"0")</f>
        <v>0</v>
      </c>
      <c r="V3081" s="35">
        <f t="shared" si="661"/>
        <v>0</v>
      </c>
      <c r="W3081" s="35">
        <f>IF(NOT(ISBLANK(H3081)),(12-DATEDIF(H3081,'[3]1.Pradzia'!$D$13,"m")),0)</f>
        <v>0</v>
      </c>
      <c r="X3081" s="35">
        <f t="shared" si="662"/>
        <v>0</v>
      </c>
      <c r="Y3081" s="35">
        <f t="shared" si="672"/>
        <v>0</v>
      </c>
      <c r="Z3081" s="35">
        <f t="shared" si="670"/>
        <v>0</v>
      </c>
      <c r="AA3081" s="36">
        <f t="shared" si="663"/>
        <v>0</v>
      </c>
      <c r="AB3081" s="36">
        <f t="shared" si="664"/>
        <v>0</v>
      </c>
      <c r="AC3081" s="37">
        <f t="shared" si="665"/>
        <v>0</v>
      </c>
      <c r="AD3081" s="35">
        <f>IF(OR(YEAR(G3081)&lt;2019,O3081="X"),0,IF(ISBLANK(H3081),DATEDIF(G3081,'[3]1.Pradzia'!$D$13,"M"),DATEDIF(G3081,H3081,"m")))</f>
        <v>0</v>
      </c>
      <c r="AE3081" s="37">
        <f>IF(E3081='[3]5.Grup_T'!$E$20,0,IF(AD3081&lt;&gt;0,M3081/V3081*MIN(12,AD3081),0))</f>
        <v>0</v>
      </c>
      <c r="AF3081" s="37">
        <f t="shared" si="666"/>
        <v>0</v>
      </c>
      <c r="AG3081" s="37">
        <f t="shared" si="667"/>
        <v>0</v>
      </c>
      <c r="AH3081" s="37">
        <f t="shared" si="668"/>
        <v>0</v>
      </c>
      <c r="AI3081" s="35" t="str">
        <f t="shared" si="669"/>
        <v>Nusidėvėjęs</v>
      </c>
      <c r="AJ3081" s="38" t="str">
        <f>IF(AND(F3081&lt;&gt;[3]Pav.tvarkyklė!$B$12,F3081&lt;&gt;[3]Pav.tvarkyklė!$B$13),"GVTNT","X")</f>
        <v>GVTNT</v>
      </c>
      <c r="AK3081" s="39">
        <f t="shared" si="671"/>
        <v>0</v>
      </c>
      <c r="AL3081" s="41"/>
      <c r="AM3081" s="41"/>
      <c r="AN3081" s="41">
        <f t="shared" si="673"/>
        <v>1900</v>
      </c>
      <c r="AO3081" s="41"/>
      <c r="AP3081" s="41"/>
      <c r="AQ3081" s="41"/>
      <c r="AR3081" s="42"/>
      <c r="AS3081" s="42"/>
      <c r="AU3081" s="43">
        <f t="shared" si="674"/>
        <v>0</v>
      </c>
    </row>
    <row r="3082" spans="1:47" ht="15" customHeight="1" x14ac:dyDescent="0.25">
      <c r="A3082" s="11"/>
      <c r="B3082" s="19">
        <v>3251</v>
      </c>
      <c r="C3082" s="74"/>
      <c r="D3082" s="77"/>
      <c r="E3082" s="78"/>
      <c r="F3082" s="78"/>
      <c r="G3082" s="80"/>
      <c r="H3082" s="49"/>
      <c r="I3082" s="79"/>
      <c r="J3082" s="27"/>
      <c r="K3082" s="27"/>
      <c r="L3082" s="79"/>
      <c r="M3082" s="81"/>
      <c r="N3082" s="29">
        <v>0</v>
      </c>
      <c r="O3082" s="30" t="str">
        <f>IF(G3082&lt;=$N$2,"",IF(F3082=[3]Pav.tvarkyklė!$B$13,"",IF(ISBLANK(R3082),"X","")))</f>
        <v/>
      </c>
      <c r="P3082" s="91"/>
      <c r="Q3082" s="63"/>
      <c r="R3082" s="63"/>
      <c r="S3082" s="63"/>
      <c r="T3082" s="63"/>
      <c r="U3082" s="34" t="str">
        <f>IFERROR(INDEX('[3]5.Grup_T'!$G$4:$G$22,MATCH('6.Turtas'!E3082,'[3]5.Grup_T'!$E$4:$E$22,0)),"0")</f>
        <v>0</v>
      </c>
      <c r="V3082" s="35">
        <f t="shared" si="661"/>
        <v>0</v>
      </c>
      <c r="W3082" s="35">
        <f>IF(NOT(ISBLANK(H3082)),(12-DATEDIF(H3082,'[3]1.Pradzia'!$D$13,"m")),0)</f>
        <v>0</v>
      </c>
      <c r="X3082" s="35">
        <f t="shared" si="662"/>
        <v>0</v>
      </c>
      <c r="Y3082" s="35">
        <f t="shared" si="672"/>
        <v>0</v>
      </c>
      <c r="Z3082" s="35">
        <f t="shared" si="670"/>
        <v>0</v>
      </c>
      <c r="AA3082" s="36">
        <f t="shared" si="663"/>
        <v>0</v>
      </c>
      <c r="AB3082" s="36">
        <f t="shared" si="664"/>
        <v>0</v>
      </c>
      <c r="AC3082" s="37">
        <f t="shared" si="665"/>
        <v>0</v>
      </c>
      <c r="AD3082" s="35">
        <f>IF(OR(YEAR(G3082)&lt;2019,O3082="X"),0,IF(ISBLANK(H3082),DATEDIF(G3082,'[3]1.Pradzia'!$D$13,"M"),DATEDIF(G3082,H3082,"m")))</f>
        <v>0</v>
      </c>
      <c r="AE3082" s="37">
        <f>IF(E3082='[3]5.Grup_T'!$E$20,0,IF(AD3082&lt;&gt;0,M3082/V3082*MIN(12,AD3082),0))</f>
        <v>0</v>
      </c>
      <c r="AF3082" s="37">
        <f t="shared" si="666"/>
        <v>0</v>
      </c>
      <c r="AG3082" s="37">
        <f t="shared" si="667"/>
        <v>0</v>
      </c>
      <c r="AH3082" s="37">
        <f t="shared" si="668"/>
        <v>0</v>
      </c>
      <c r="AI3082" s="35" t="str">
        <f t="shared" si="669"/>
        <v>Nusidėvėjęs</v>
      </c>
      <c r="AJ3082" s="38" t="str">
        <f>IF(AND(F3082&lt;&gt;[3]Pav.tvarkyklė!$B$12,F3082&lt;&gt;[3]Pav.tvarkyklė!$B$13),"GVTNT","X")</f>
        <v>GVTNT</v>
      </c>
      <c r="AK3082" s="39">
        <f t="shared" si="671"/>
        <v>0</v>
      </c>
      <c r="AL3082" s="41"/>
      <c r="AM3082" s="41"/>
      <c r="AN3082" s="41">
        <f t="shared" si="673"/>
        <v>1900</v>
      </c>
      <c r="AO3082" s="41"/>
      <c r="AP3082" s="41"/>
      <c r="AQ3082" s="41"/>
      <c r="AR3082" s="42"/>
      <c r="AS3082" s="42"/>
      <c r="AU3082" s="43">
        <f t="shared" si="674"/>
        <v>0</v>
      </c>
    </row>
    <row r="3083" spans="1:47" ht="15" customHeight="1" x14ac:dyDescent="0.25">
      <c r="A3083" s="11"/>
      <c r="B3083" s="19">
        <v>3252</v>
      </c>
      <c r="C3083" s="74"/>
      <c r="D3083" s="77"/>
      <c r="E3083" s="78"/>
      <c r="F3083" s="78"/>
      <c r="G3083" s="80"/>
      <c r="H3083" s="49"/>
      <c r="I3083" s="79"/>
      <c r="J3083" s="27"/>
      <c r="K3083" s="27"/>
      <c r="L3083" s="79"/>
      <c r="M3083" s="81"/>
      <c r="N3083" s="29">
        <v>0</v>
      </c>
      <c r="O3083" s="30" t="str">
        <f>IF(G3083&lt;=$N$2,"",IF(F3083=[3]Pav.tvarkyklė!$B$13,"",IF(ISBLANK(R3083),"X","")))</f>
        <v/>
      </c>
      <c r="P3083" s="91"/>
      <c r="Q3083" s="63"/>
      <c r="R3083" s="63"/>
      <c r="S3083" s="63"/>
      <c r="T3083" s="63"/>
      <c r="U3083" s="34" t="str">
        <f>IFERROR(INDEX('[3]5.Grup_T'!$G$4:$G$22,MATCH('6.Turtas'!E3083,'[3]5.Grup_T'!$E$4:$E$22,0)),"0")</f>
        <v>0</v>
      </c>
      <c r="V3083" s="35">
        <f t="shared" si="661"/>
        <v>0</v>
      </c>
      <c r="W3083" s="35">
        <f>IF(NOT(ISBLANK(H3083)),(12-DATEDIF(H3083,'[3]1.Pradzia'!$D$13,"m")),0)</f>
        <v>0</v>
      </c>
      <c r="X3083" s="35">
        <f t="shared" si="662"/>
        <v>0</v>
      </c>
      <c r="Y3083" s="35">
        <f t="shared" si="672"/>
        <v>0</v>
      </c>
      <c r="Z3083" s="35">
        <f t="shared" si="670"/>
        <v>0</v>
      </c>
      <c r="AA3083" s="36">
        <f t="shared" si="663"/>
        <v>0</v>
      </c>
      <c r="AB3083" s="36">
        <f t="shared" si="664"/>
        <v>0</v>
      </c>
      <c r="AC3083" s="37">
        <f t="shared" si="665"/>
        <v>0</v>
      </c>
      <c r="AD3083" s="35">
        <f>IF(OR(YEAR(G3083)&lt;2019,O3083="X"),0,IF(ISBLANK(H3083),DATEDIF(G3083,'[3]1.Pradzia'!$D$13,"M"),DATEDIF(G3083,H3083,"m")))</f>
        <v>0</v>
      </c>
      <c r="AE3083" s="37">
        <f>IF(E3083='[3]5.Grup_T'!$E$20,0,IF(AD3083&lt;&gt;0,M3083/V3083*MIN(12,AD3083),0))</f>
        <v>0</v>
      </c>
      <c r="AF3083" s="37">
        <f t="shared" si="666"/>
        <v>0</v>
      </c>
      <c r="AG3083" s="37">
        <f t="shared" si="667"/>
        <v>0</v>
      </c>
      <c r="AH3083" s="37">
        <f t="shared" si="668"/>
        <v>0</v>
      </c>
      <c r="AI3083" s="35" t="str">
        <f t="shared" si="669"/>
        <v>Nusidėvėjęs</v>
      </c>
      <c r="AJ3083" s="38" t="str">
        <f>IF(AND(F3083&lt;&gt;[3]Pav.tvarkyklė!$B$12,F3083&lt;&gt;[3]Pav.tvarkyklė!$B$13),"GVTNT","X")</f>
        <v>GVTNT</v>
      </c>
      <c r="AK3083" s="39">
        <f t="shared" si="671"/>
        <v>0</v>
      </c>
      <c r="AL3083" s="41"/>
      <c r="AM3083" s="41"/>
      <c r="AN3083" s="41">
        <f t="shared" si="673"/>
        <v>1900</v>
      </c>
      <c r="AO3083" s="41"/>
      <c r="AP3083" s="41"/>
      <c r="AQ3083" s="41"/>
      <c r="AR3083" s="42"/>
      <c r="AS3083" s="42"/>
      <c r="AU3083" s="43">
        <f t="shared" si="674"/>
        <v>0</v>
      </c>
    </row>
    <row r="3084" spans="1:47" ht="15" customHeight="1" x14ac:dyDescent="0.25">
      <c r="A3084" s="11"/>
      <c r="B3084" s="19">
        <v>3253</v>
      </c>
      <c r="C3084" s="74"/>
      <c r="D3084" s="77"/>
      <c r="E3084" s="75"/>
      <c r="F3084" s="78"/>
      <c r="G3084" s="80"/>
      <c r="H3084" s="49"/>
      <c r="I3084" s="79"/>
      <c r="J3084" s="27"/>
      <c r="K3084" s="27"/>
      <c r="L3084" s="79"/>
      <c r="M3084" s="81"/>
      <c r="N3084" s="29">
        <v>0</v>
      </c>
      <c r="O3084" s="30" t="str">
        <f>IF(G3084&lt;=$N$2,"",IF(F3084=[3]Pav.tvarkyklė!$B$13,"",IF(ISBLANK(R3084),"X","")))</f>
        <v/>
      </c>
      <c r="P3084" s="91"/>
      <c r="Q3084" s="63"/>
      <c r="R3084" s="63"/>
      <c r="S3084" s="63"/>
      <c r="T3084" s="63"/>
      <c r="U3084" s="34" t="str">
        <f>IFERROR(INDEX('[3]5.Grup_T'!$G$4:$G$22,MATCH('6.Turtas'!E3084,'[3]5.Grup_T'!$E$4:$E$22,0)),"0")</f>
        <v>0</v>
      </c>
      <c r="V3084" s="35">
        <f t="shared" si="661"/>
        <v>0</v>
      </c>
      <c r="W3084" s="35">
        <f>IF(NOT(ISBLANK(H3084)),(12-DATEDIF(H3084,'[3]1.Pradzia'!$D$13,"m")),0)</f>
        <v>0</v>
      </c>
      <c r="X3084" s="35">
        <f t="shared" si="662"/>
        <v>0</v>
      </c>
      <c r="Y3084" s="35">
        <f t="shared" si="672"/>
        <v>0</v>
      </c>
      <c r="Z3084" s="35">
        <f t="shared" si="670"/>
        <v>0</v>
      </c>
      <c r="AA3084" s="36">
        <f t="shared" si="663"/>
        <v>0</v>
      </c>
      <c r="AB3084" s="36">
        <f t="shared" si="664"/>
        <v>0</v>
      </c>
      <c r="AC3084" s="37">
        <f t="shared" si="665"/>
        <v>0</v>
      </c>
      <c r="AD3084" s="35">
        <f>IF(OR(YEAR(G3084)&lt;2019,O3084="X"),0,IF(ISBLANK(H3084),DATEDIF(G3084,'[3]1.Pradzia'!$D$13,"M"),DATEDIF(G3084,H3084,"m")))</f>
        <v>0</v>
      </c>
      <c r="AE3084" s="37">
        <f>IF(E3084='[3]5.Grup_T'!$E$20,0,IF(AD3084&lt;&gt;0,M3084/V3084*MIN(12,AD3084),0))</f>
        <v>0</v>
      </c>
      <c r="AF3084" s="37">
        <f t="shared" si="666"/>
        <v>0</v>
      </c>
      <c r="AG3084" s="37">
        <f t="shared" si="667"/>
        <v>0</v>
      </c>
      <c r="AH3084" s="37">
        <f t="shared" si="668"/>
        <v>0</v>
      </c>
      <c r="AI3084" s="35" t="str">
        <f t="shared" si="669"/>
        <v>Nusidėvėjęs</v>
      </c>
      <c r="AJ3084" s="38" t="str">
        <f>IF(AND(F3084&lt;&gt;[3]Pav.tvarkyklė!$B$12,F3084&lt;&gt;[3]Pav.tvarkyklė!$B$13),"GVTNT","X")</f>
        <v>GVTNT</v>
      </c>
      <c r="AK3084" s="39">
        <f t="shared" si="671"/>
        <v>0</v>
      </c>
      <c r="AL3084" s="41"/>
      <c r="AM3084" s="41"/>
      <c r="AN3084" s="41">
        <f t="shared" si="673"/>
        <v>1900</v>
      </c>
      <c r="AO3084" s="41"/>
      <c r="AP3084" s="41"/>
      <c r="AQ3084" s="41"/>
      <c r="AR3084" s="42"/>
      <c r="AS3084" s="42"/>
      <c r="AU3084" s="43">
        <f t="shared" si="674"/>
        <v>0</v>
      </c>
    </row>
    <row r="3085" spans="1:47" ht="15" customHeight="1" x14ac:dyDescent="0.25">
      <c r="A3085" s="11"/>
      <c r="B3085" s="19">
        <v>3254</v>
      </c>
      <c r="C3085" s="74"/>
      <c r="D3085" s="77"/>
      <c r="E3085" s="78"/>
      <c r="F3085" s="78"/>
      <c r="G3085" s="80"/>
      <c r="H3085" s="49"/>
      <c r="I3085" s="79"/>
      <c r="J3085" s="27"/>
      <c r="K3085" s="27"/>
      <c r="L3085" s="79"/>
      <c r="M3085" s="81"/>
      <c r="N3085" s="29">
        <v>0</v>
      </c>
      <c r="O3085" s="30" t="str">
        <f>IF(G3085&lt;=$N$2,"",IF(F3085=[3]Pav.tvarkyklė!$B$13,"",IF(ISBLANK(R3085),"X","")))</f>
        <v/>
      </c>
      <c r="P3085" s="91"/>
      <c r="Q3085" s="63"/>
      <c r="R3085" s="63"/>
      <c r="S3085" s="63"/>
      <c r="T3085" s="63"/>
      <c r="U3085" s="34" t="str">
        <f>IFERROR(INDEX('[3]5.Grup_T'!$G$4:$G$22,MATCH('6.Turtas'!E3085,'[3]5.Grup_T'!$E$4:$E$22,0)),"0")</f>
        <v>0</v>
      </c>
      <c r="V3085" s="35">
        <f t="shared" si="661"/>
        <v>0</v>
      </c>
      <c r="W3085" s="35">
        <f>IF(NOT(ISBLANK(H3085)),(12-DATEDIF(H3085,'[3]1.Pradzia'!$D$13,"m")),0)</f>
        <v>0</v>
      </c>
      <c r="X3085" s="35">
        <f t="shared" si="662"/>
        <v>0</v>
      </c>
      <c r="Y3085" s="35">
        <f t="shared" si="672"/>
        <v>0</v>
      </c>
      <c r="Z3085" s="35">
        <f t="shared" si="670"/>
        <v>0</v>
      </c>
      <c r="AA3085" s="36">
        <f t="shared" si="663"/>
        <v>0</v>
      </c>
      <c r="AB3085" s="36">
        <f t="shared" si="664"/>
        <v>0</v>
      </c>
      <c r="AC3085" s="37">
        <f t="shared" si="665"/>
        <v>0</v>
      </c>
      <c r="AD3085" s="35">
        <f>IF(OR(YEAR(G3085)&lt;2019,O3085="X"),0,IF(ISBLANK(H3085),DATEDIF(G3085,'[3]1.Pradzia'!$D$13,"M"),DATEDIF(G3085,H3085,"m")))</f>
        <v>0</v>
      </c>
      <c r="AE3085" s="37">
        <f>IF(E3085='[3]5.Grup_T'!$E$20,0,IF(AD3085&lt;&gt;0,M3085/V3085*MIN(12,AD3085),0))</f>
        <v>0</v>
      </c>
      <c r="AF3085" s="37">
        <f t="shared" si="666"/>
        <v>0</v>
      </c>
      <c r="AG3085" s="37">
        <f t="shared" si="667"/>
        <v>0</v>
      </c>
      <c r="AH3085" s="37">
        <f t="shared" si="668"/>
        <v>0</v>
      </c>
      <c r="AI3085" s="35" t="str">
        <f t="shared" si="669"/>
        <v>Nusidėvėjęs</v>
      </c>
      <c r="AJ3085" s="38" t="str">
        <f>IF(AND(F3085&lt;&gt;[3]Pav.tvarkyklė!$B$12,F3085&lt;&gt;[3]Pav.tvarkyklė!$B$13),"GVTNT","X")</f>
        <v>GVTNT</v>
      </c>
      <c r="AK3085" s="39">
        <f t="shared" si="671"/>
        <v>0</v>
      </c>
      <c r="AL3085" s="41"/>
      <c r="AM3085" s="41"/>
      <c r="AN3085" s="41">
        <f t="shared" si="673"/>
        <v>1900</v>
      </c>
      <c r="AO3085" s="41"/>
      <c r="AP3085" s="41"/>
      <c r="AQ3085" s="41"/>
      <c r="AR3085" s="42"/>
      <c r="AS3085" s="42"/>
      <c r="AU3085" s="43">
        <f t="shared" si="674"/>
        <v>0</v>
      </c>
    </row>
    <row r="3086" spans="1:47" ht="15" customHeight="1" x14ac:dyDescent="0.25">
      <c r="A3086" s="11"/>
      <c r="B3086" s="19">
        <v>3255</v>
      </c>
      <c r="C3086" s="74"/>
      <c r="D3086" s="77"/>
      <c r="E3086" s="78"/>
      <c r="F3086" s="78"/>
      <c r="G3086" s="80"/>
      <c r="H3086" s="49"/>
      <c r="I3086" s="79"/>
      <c r="J3086" s="27"/>
      <c r="K3086" s="27"/>
      <c r="L3086" s="79"/>
      <c r="M3086" s="81"/>
      <c r="N3086" s="29">
        <v>0</v>
      </c>
      <c r="O3086" s="30" t="str">
        <f>IF(G3086&lt;=$N$2,"",IF(F3086=[3]Pav.tvarkyklė!$B$13,"",IF(ISBLANK(R3086),"X","")))</f>
        <v/>
      </c>
      <c r="P3086" s="91"/>
      <c r="Q3086" s="63"/>
      <c r="R3086" s="63"/>
      <c r="S3086" s="63"/>
      <c r="T3086" s="63"/>
      <c r="U3086" s="34" t="str">
        <f>IFERROR(INDEX('[3]5.Grup_T'!$G$4:$G$22,MATCH('6.Turtas'!E3086,'[3]5.Grup_T'!$E$4:$E$22,0)),"0")</f>
        <v>0</v>
      </c>
      <c r="V3086" s="35">
        <f t="shared" si="661"/>
        <v>0</v>
      </c>
      <c r="W3086" s="35">
        <f>IF(NOT(ISBLANK(H3086)),(12-DATEDIF(H3086,'[3]1.Pradzia'!$D$13,"m")),0)</f>
        <v>0</v>
      </c>
      <c r="X3086" s="35">
        <f t="shared" si="662"/>
        <v>0</v>
      </c>
      <c r="Y3086" s="35">
        <f t="shared" si="672"/>
        <v>0</v>
      </c>
      <c r="Z3086" s="35">
        <f t="shared" si="670"/>
        <v>0</v>
      </c>
      <c r="AA3086" s="36">
        <f t="shared" si="663"/>
        <v>0</v>
      </c>
      <c r="AB3086" s="36">
        <f t="shared" si="664"/>
        <v>0</v>
      </c>
      <c r="AC3086" s="37">
        <f t="shared" si="665"/>
        <v>0</v>
      </c>
      <c r="AD3086" s="35">
        <f>IF(OR(YEAR(G3086)&lt;2019,O3086="X"),0,IF(ISBLANK(H3086),DATEDIF(G3086,'[3]1.Pradzia'!$D$13,"M"),DATEDIF(G3086,H3086,"m")))</f>
        <v>0</v>
      </c>
      <c r="AE3086" s="37">
        <f>IF(E3086='[3]5.Grup_T'!$E$20,0,IF(AD3086&lt;&gt;0,M3086/V3086*MIN(12,AD3086),0))</f>
        <v>0</v>
      </c>
      <c r="AF3086" s="37">
        <f t="shared" si="666"/>
        <v>0</v>
      </c>
      <c r="AG3086" s="37">
        <f t="shared" si="667"/>
        <v>0</v>
      </c>
      <c r="AH3086" s="37">
        <f t="shared" si="668"/>
        <v>0</v>
      </c>
      <c r="AI3086" s="35" t="str">
        <f t="shared" si="669"/>
        <v>Nusidėvėjęs</v>
      </c>
      <c r="AJ3086" s="38" t="str">
        <f>IF(AND(F3086&lt;&gt;[3]Pav.tvarkyklė!$B$12,F3086&lt;&gt;[3]Pav.tvarkyklė!$B$13),"GVTNT","X")</f>
        <v>GVTNT</v>
      </c>
      <c r="AK3086" s="39">
        <f t="shared" si="671"/>
        <v>0</v>
      </c>
      <c r="AL3086" s="41"/>
      <c r="AM3086" s="41"/>
      <c r="AN3086" s="41">
        <f t="shared" si="673"/>
        <v>1900</v>
      </c>
      <c r="AO3086" s="41"/>
      <c r="AP3086" s="41"/>
      <c r="AQ3086" s="41"/>
      <c r="AR3086" s="42"/>
      <c r="AS3086" s="42"/>
      <c r="AU3086" s="43">
        <f t="shared" si="674"/>
        <v>0</v>
      </c>
    </row>
    <row r="3087" spans="1:47" ht="15" customHeight="1" x14ac:dyDescent="0.25">
      <c r="A3087" s="11"/>
      <c r="B3087" s="19">
        <v>3256</v>
      </c>
      <c r="C3087" s="74"/>
      <c r="D3087" s="77"/>
      <c r="E3087" s="78"/>
      <c r="F3087" s="78"/>
      <c r="G3087" s="80"/>
      <c r="H3087" s="49"/>
      <c r="I3087" s="79"/>
      <c r="J3087" s="27"/>
      <c r="K3087" s="27"/>
      <c r="L3087" s="79"/>
      <c r="M3087" s="81"/>
      <c r="N3087" s="29">
        <v>0</v>
      </c>
      <c r="O3087" s="30" t="str">
        <f>IF(G3087&lt;=$N$2,"",IF(F3087=[3]Pav.tvarkyklė!$B$13,"",IF(ISBLANK(R3087),"X","")))</f>
        <v/>
      </c>
      <c r="P3087" s="91"/>
      <c r="Q3087" s="63"/>
      <c r="R3087" s="63"/>
      <c r="S3087" s="63"/>
      <c r="T3087" s="63"/>
      <c r="U3087" s="34" t="str">
        <f>IFERROR(INDEX('[3]5.Grup_T'!$G$4:$G$22,MATCH('6.Turtas'!E3087,'[3]5.Grup_T'!$E$4:$E$22,0)),"0")</f>
        <v>0</v>
      </c>
      <c r="V3087" s="35">
        <f t="shared" si="661"/>
        <v>0</v>
      </c>
      <c r="W3087" s="35">
        <f>IF(NOT(ISBLANK(H3087)),(12-DATEDIF(H3087,'[3]1.Pradzia'!$D$13,"m")),0)</f>
        <v>0</v>
      </c>
      <c r="X3087" s="35">
        <f t="shared" si="662"/>
        <v>0</v>
      </c>
      <c r="Y3087" s="35">
        <f t="shared" si="672"/>
        <v>0</v>
      </c>
      <c r="Z3087" s="35">
        <f t="shared" si="670"/>
        <v>0</v>
      </c>
      <c r="AA3087" s="36">
        <f t="shared" si="663"/>
        <v>0</v>
      </c>
      <c r="AB3087" s="36">
        <f t="shared" si="664"/>
        <v>0</v>
      </c>
      <c r="AC3087" s="37">
        <f t="shared" si="665"/>
        <v>0</v>
      </c>
      <c r="AD3087" s="35">
        <f>IF(OR(YEAR(G3087)&lt;2019,O3087="X"),0,IF(ISBLANK(H3087),DATEDIF(G3087,'[3]1.Pradzia'!$D$13,"M"),DATEDIF(G3087,H3087,"m")))</f>
        <v>0</v>
      </c>
      <c r="AE3087" s="37">
        <f>IF(E3087='[3]5.Grup_T'!$E$20,0,IF(AD3087&lt;&gt;0,M3087/V3087*MIN(12,AD3087),0))</f>
        <v>0</v>
      </c>
      <c r="AF3087" s="37">
        <f t="shared" si="666"/>
        <v>0</v>
      </c>
      <c r="AG3087" s="37">
        <f t="shared" si="667"/>
        <v>0</v>
      </c>
      <c r="AH3087" s="37">
        <f t="shared" si="668"/>
        <v>0</v>
      </c>
      <c r="AI3087" s="35" t="str">
        <f t="shared" si="669"/>
        <v>Nusidėvėjęs</v>
      </c>
      <c r="AJ3087" s="38" t="str">
        <f>IF(AND(F3087&lt;&gt;[3]Pav.tvarkyklė!$B$12,F3087&lt;&gt;[3]Pav.tvarkyklė!$B$13),"GVTNT","X")</f>
        <v>GVTNT</v>
      </c>
      <c r="AK3087" s="39">
        <f t="shared" si="671"/>
        <v>0</v>
      </c>
      <c r="AL3087" s="41"/>
      <c r="AM3087" s="41"/>
      <c r="AN3087" s="41">
        <f t="shared" si="673"/>
        <v>1900</v>
      </c>
      <c r="AO3087" s="41"/>
      <c r="AP3087" s="41"/>
      <c r="AQ3087" s="41"/>
      <c r="AR3087" s="42"/>
      <c r="AS3087" s="42"/>
      <c r="AU3087" s="43">
        <f t="shared" si="674"/>
        <v>0</v>
      </c>
    </row>
    <row r="3088" spans="1:47" ht="15" customHeight="1" x14ac:dyDescent="0.25">
      <c r="A3088" s="11"/>
      <c r="B3088" s="19">
        <v>3257</v>
      </c>
      <c r="C3088" s="74"/>
      <c r="D3088" s="77"/>
      <c r="E3088" s="78"/>
      <c r="F3088" s="78"/>
      <c r="G3088" s="80"/>
      <c r="H3088" s="49"/>
      <c r="I3088" s="79"/>
      <c r="J3088" s="27"/>
      <c r="K3088" s="27"/>
      <c r="L3088" s="79"/>
      <c r="M3088" s="81"/>
      <c r="N3088" s="29">
        <v>0</v>
      </c>
      <c r="O3088" s="30" t="str">
        <f>IF(G3088&lt;=$N$2,"",IF(F3088=[3]Pav.tvarkyklė!$B$13,"",IF(ISBLANK(R3088),"X","")))</f>
        <v/>
      </c>
      <c r="P3088" s="91"/>
      <c r="Q3088" s="63"/>
      <c r="R3088" s="63"/>
      <c r="S3088" s="63"/>
      <c r="T3088" s="63"/>
      <c r="U3088" s="34" t="str">
        <f>IFERROR(INDEX('[3]5.Grup_T'!$G$4:$G$22,MATCH('6.Turtas'!E3088,'[3]5.Grup_T'!$E$4:$E$22,0)),"0")</f>
        <v>0</v>
      </c>
      <c r="V3088" s="35">
        <f t="shared" si="661"/>
        <v>0</v>
      </c>
      <c r="W3088" s="35">
        <f>IF(NOT(ISBLANK(H3088)),(12-DATEDIF(H3088,'[3]1.Pradzia'!$D$13,"m")),0)</f>
        <v>0</v>
      </c>
      <c r="X3088" s="35">
        <f t="shared" si="662"/>
        <v>0</v>
      </c>
      <c r="Y3088" s="35">
        <f t="shared" si="672"/>
        <v>0</v>
      </c>
      <c r="Z3088" s="35">
        <f t="shared" si="670"/>
        <v>0</v>
      </c>
      <c r="AA3088" s="36">
        <f t="shared" si="663"/>
        <v>0</v>
      </c>
      <c r="AB3088" s="36">
        <f t="shared" si="664"/>
        <v>0</v>
      </c>
      <c r="AC3088" s="37">
        <f t="shared" si="665"/>
        <v>0</v>
      </c>
      <c r="AD3088" s="35">
        <f>IF(OR(YEAR(G3088)&lt;2019,O3088="X"),0,IF(ISBLANK(H3088),DATEDIF(G3088,'[3]1.Pradzia'!$D$13,"M"),DATEDIF(G3088,H3088,"m")))</f>
        <v>0</v>
      </c>
      <c r="AE3088" s="37">
        <f>IF(E3088='[3]5.Grup_T'!$E$20,0,IF(AD3088&lt;&gt;0,M3088/V3088*MIN(12,AD3088),0))</f>
        <v>0</v>
      </c>
      <c r="AF3088" s="37">
        <f t="shared" si="666"/>
        <v>0</v>
      </c>
      <c r="AG3088" s="37">
        <f t="shared" si="667"/>
        <v>0</v>
      </c>
      <c r="AH3088" s="37">
        <f t="shared" si="668"/>
        <v>0</v>
      </c>
      <c r="AI3088" s="35" t="str">
        <f t="shared" si="669"/>
        <v>Nusidėvėjęs</v>
      </c>
      <c r="AJ3088" s="38" t="str">
        <f>IF(AND(F3088&lt;&gt;[3]Pav.tvarkyklė!$B$12,F3088&lt;&gt;[3]Pav.tvarkyklė!$B$13),"GVTNT","X")</f>
        <v>GVTNT</v>
      </c>
      <c r="AK3088" s="39">
        <f t="shared" si="671"/>
        <v>0</v>
      </c>
      <c r="AL3088" s="41"/>
      <c r="AM3088" s="41"/>
      <c r="AN3088" s="41">
        <f t="shared" si="673"/>
        <v>1900</v>
      </c>
      <c r="AO3088" s="41"/>
      <c r="AP3088" s="41"/>
      <c r="AQ3088" s="41"/>
      <c r="AR3088" s="42"/>
      <c r="AS3088" s="42"/>
      <c r="AU3088" s="43">
        <f t="shared" si="674"/>
        <v>0</v>
      </c>
    </row>
    <row r="3089" spans="1:47" ht="15" customHeight="1" x14ac:dyDescent="0.25">
      <c r="A3089" s="11"/>
      <c r="B3089" s="19">
        <v>3258</v>
      </c>
      <c r="C3089" s="74"/>
      <c r="D3089" s="77"/>
      <c r="E3089" s="78"/>
      <c r="F3089" s="78"/>
      <c r="G3089" s="80"/>
      <c r="H3089" s="49"/>
      <c r="I3089" s="79"/>
      <c r="J3089" s="27"/>
      <c r="K3089" s="27"/>
      <c r="L3089" s="79"/>
      <c r="M3089" s="81"/>
      <c r="N3089" s="29">
        <v>0</v>
      </c>
      <c r="O3089" s="30" t="str">
        <f>IF(G3089&lt;=$N$2,"",IF(F3089=[3]Pav.tvarkyklė!$B$13,"",IF(ISBLANK(R3089),"X","")))</f>
        <v/>
      </c>
      <c r="P3089" s="91"/>
      <c r="Q3089" s="63"/>
      <c r="R3089" s="63"/>
      <c r="S3089" s="63"/>
      <c r="T3089" s="63"/>
      <c r="U3089" s="34" t="str">
        <f>IFERROR(INDEX('[3]5.Grup_T'!$G$4:$G$22,MATCH('6.Turtas'!E3089,'[3]5.Grup_T'!$E$4:$E$22,0)),"0")</f>
        <v>0</v>
      </c>
      <c r="V3089" s="35">
        <f t="shared" si="661"/>
        <v>0</v>
      </c>
      <c r="W3089" s="35">
        <f>IF(NOT(ISBLANK(H3089)),(12-DATEDIF(H3089,'[3]1.Pradzia'!$D$13,"m")),0)</f>
        <v>0</v>
      </c>
      <c r="X3089" s="35">
        <f t="shared" si="662"/>
        <v>0</v>
      </c>
      <c r="Y3089" s="35">
        <f t="shared" si="672"/>
        <v>0</v>
      </c>
      <c r="Z3089" s="35">
        <f t="shared" si="670"/>
        <v>0</v>
      </c>
      <c r="AA3089" s="36">
        <f t="shared" si="663"/>
        <v>0</v>
      </c>
      <c r="AB3089" s="36">
        <f t="shared" si="664"/>
        <v>0</v>
      </c>
      <c r="AC3089" s="37">
        <f t="shared" si="665"/>
        <v>0</v>
      </c>
      <c r="AD3089" s="35">
        <f>IF(OR(YEAR(G3089)&lt;2019,O3089="X"),0,IF(ISBLANK(H3089),DATEDIF(G3089,'[3]1.Pradzia'!$D$13,"M"),DATEDIF(G3089,H3089,"m")))</f>
        <v>0</v>
      </c>
      <c r="AE3089" s="37">
        <f>IF(E3089='[3]5.Grup_T'!$E$20,0,IF(AD3089&lt;&gt;0,M3089/V3089*MIN(12,AD3089),0))</f>
        <v>0</v>
      </c>
      <c r="AF3089" s="37">
        <f t="shared" si="666"/>
        <v>0</v>
      </c>
      <c r="AG3089" s="37">
        <f t="shared" si="667"/>
        <v>0</v>
      </c>
      <c r="AH3089" s="37">
        <f t="shared" si="668"/>
        <v>0</v>
      </c>
      <c r="AI3089" s="35" t="str">
        <f t="shared" si="669"/>
        <v>Nusidėvėjęs</v>
      </c>
      <c r="AJ3089" s="38" t="str">
        <f>IF(AND(F3089&lt;&gt;[3]Pav.tvarkyklė!$B$12,F3089&lt;&gt;[3]Pav.tvarkyklė!$B$13),"GVTNT","X")</f>
        <v>GVTNT</v>
      </c>
      <c r="AK3089" s="39">
        <f t="shared" si="671"/>
        <v>0</v>
      </c>
      <c r="AL3089" s="41"/>
      <c r="AM3089" s="41"/>
      <c r="AN3089" s="41">
        <f t="shared" si="673"/>
        <v>1900</v>
      </c>
      <c r="AO3089" s="41"/>
      <c r="AP3089" s="41"/>
      <c r="AQ3089" s="41"/>
      <c r="AR3089" s="42"/>
      <c r="AS3089" s="42"/>
      <c r="AU3089" s="43">
        <f t="shared" si="674"/>
        <v>0</v>
      </c>
    </row>
    <row r="3090" spans="1:47" ht="15" customHeight="1" x14ac:dyDescent="0.25">
      <c r="A3090" s="11"/>
      <c r="B3090" s="19">
        <v>3259</v>
      </c>
      <c r="C3090" s="74"/>
      <c r="D3090" s="77"/>
      <c r="E3090" s="78"/>
      <c r="F3090" s="78"/>
      <c r="G3090" s="80"/>
      <c r="H3090" s="49"/>
      <c r="I3090" s="79"/>
      <c r="J3090" s="27"/>
      <c r="K3090" s="27"/>
      <c r="L3090" s="79"/>
      <c r="M3090" s="81"/>
      <c r="N3090" s="29">
        <v>0</v>
      </c>
      <c r="O3090" s="30" t="str">
        <f>IF(G3090&lt;=$N$2,"",IF(F3090=[3]Pav.tvarkyklė!$B$13,"",IF(ISBLANK(R3090),"X","")))</f>
        <v/>
      </c>
      <c r="P3090" s="91"/>
      <c r="Q3090" s="63"/>
      <c r="R3090" s="63"/>
      <c r="S3090" s="63"/>
      <c r="T3090" s="63"/>
      <c r="U3090" s="34" t="str">
        <f>IFERROR(INDEX('[3]5.Grup_T'!$G$4:$G$22,MATCH('6.Turtas'!E3090,'[3]5.Grup_T'!$E$4:$E$22,0)),"0")</f>
        <v>0</v>
      </c>
      <c r="V3090" s="35">
        <f t="shared" ref="V3090:V3153" si="675">U3090*12</f>
        <v>0</v>
      </c>
      <c r="W3090" s="35">
        <f>IF(NOT(ISBLANK(H3090)),(12-DATEDIF(H3090,'[3]1.Pradzia'!$D$13,"m")),0)</f>
        <v>0</v>
      </c>
      <c r="X3090" s="35">
        <f t="shared" ref="X3090:X3153" si="676">IF(OR(ISBLANK(C3090),YEAR(G3090)&gt;=2019),0,DATEDIF(G3090,$N$2,"M"))</f>
        <v>0</v>
      </c>
      <c r="Y3090" s="35">
        <f t="shared" si="672"/>
        <v>0</v>
      </c>
      <c r="Z3090" s="35">
        <f t="shared" si="670"/>
        <v>0</v>
      </c>
      <c r="AA3090" s="36">
        <f t="shared" ref="AA3090:AA3153" si="677">+IF(Z3090&lt;=0,0,N3090/Z3090)</f>
        <v>0</v>
      </c>
      <c r="AB3090" s="36">
        <f t="shared" ref="AB3090:AB3153" si="678">IF(Z3090&lt;=0,N3090,N3090/Z3090*Y3090)</f>
        <v>0</v>
      </c>
      <c r="AC3090" s="37">
        <f t="shared" ref="AC3090:AC3153" si="679">IF(YEAR(G3090)&lt;2019,M3090-N3090+AB3090,0)</f>
        <v>0</v>
      </c>
      <c r="AD3090" s="35">
        <f>IF(OR(YEAR(G3090)&lt;2019,O3090="X"),0,IF(ISBLANK(H3090),DATEDIF(G3090,'[3]1.Pradzia'!$D$13,"M"),DATEDIF(G3090,H3090,"m")))</f>
        <v>0</v>
      </c>
      <c r="AE3090" s="37">
        <f>IF(E3090='[3]5.Grup_T'!$E$20,0,IF(AD3090&lt;&gt;0,M3090/V3090*MIN(12,AD3090),0))</f>
        <v>0</v>
      </c>
      <c r="AF3090" s="37">
        <f t="shared" ref="AF3090:AF3153" si="680">+AB3090+AE3090</f>
        <v>0</v>
      </c>
      <c r="AG3090" s="37">
        <f t="shared" ref="AG3090:AG3153" si="681">AC3090+AE3090</f>
        <v>0</v>
      </c>
      <c r="AH3090" s="37">
        <f t="shared" ref="AH3090:AH3153" si="682">M3090-AG3090</f>
        <v>0</v>
      </c>
      <c r="AI3090" s="35" t="str">
        <f t="shared" ref="AI3090:AI3153" si="683">IF(H3090&lt;&gt;0,"Nurašytas",IF(O3090="X","Nesuderintas",IF(AH3090&lt;=0,"Nusidėvėjęs","")))</f>
        <v>Nusidėvėjęs</v>
      </c>
      <c r="AJ3090" s="38" t="str">
        <f>IF(AND(F3090&lt;&gt;[3]Pav.tvarkyklė!$B$12,F3090&lt;&gt;[3]Pav.tvarkyklė!$B$13),"GVTNT","X")</f>
        <v>GVTNT</v>
      </c>
      <c r="AK3090" s="39">
        <f t="shared" si="671"/>
        <v>0</v>
      </c>
      <c r="AL3090" s="41"/>
      <c r="AM3090" s="41"/>
      <c r="AN3090" s="41">
        <f t="shared" si="673"/>
        <v>1900</v>
      </c>
      <c r="AO3090" s="41"/>
      <c r="AP3090" s="41"/>
      <c r="AQ3090" s="41"/>
      <c r="AR3090" s="42"/>
      <c r="AS3090" s="42"/>
      <c r="AU3090" s="43">
        <f t="shared" si="674"/>
        <v>0</v>
      </c>
    </row>
    <row r="3091" spans="1:47" ht="15" customHeight="1" x14ac:dyDescent="0.25">
      <c r="A3091" s="11"/>
      <c r="B3091" s="19">
        <v>3260</v>
      </c>
      <c r="C3091" s="74"/>
      <c r="D3091" s="77"/>
      <c r="E3091" s="78"/>
      <c r="F3091" s="78"/>
      <c r="G3091" s="80"/>
      <c r="H3091" s="49"/>
      <c r="I3091" s="79"/>
      <c r="J3091" s="27"/>
      <c r="K3091" s="27"/>
      <c r="L3091" s="79"/>
      <c r="M3091" s="81"/>
      <c r="N3091" s="29">
        <v>0</v>
      </c>
      <c r="O3091" s="30" t="str">
        <f>IF(G3091&lt;=$N$2,"",IF(F3091=[3]Pav.tvarkyklė!$B$13,"",IF(ISBLANK(R3091),"X","")))</f>
        <v/>
      </c>
      <c r="P3091" s="91"/>
      <c r="Q3091" s="63"/>
      <c r="R3091" s="63"/>
      <c r="S3091" s="63"/>
      <c r="T3091" s="63"/>
      <c r="U3091" s="34" t="str">
        <f>IFERROR(INDEX('[3]5.Grup_T'!$G$4:$G$22,MATCH('6.Turtas'!E3091,'[3]5.Grup_T'!$E$4:$E$22,0)),"0")</f>
        <v>0</v>
      </c>
      <c r="V3091" s="35">
        <f t="shared" si="675"/>
        <v>0</v>
      </c>
      <c r="W3091" s="35">
        <f>IF(NOT(ISBLANK(H3091)),(12-DATEDIF(H3091,'[3]1.Pradzia'!$D$13,"m")),0)</f>
        <v>0</v>
      </c>
      <c r="X3091" s="35">
        <f t="shared" si="676"/>
        <v>0</v>
      </c>
      <c r="Y3091" s="35">
        <f t="shared" si="672"/>
        <v>0</v>
      </c>
      <c r="Z3091" s="35">
        <f t="shared" ref="Z3091:Z3154" si="684">IF(YEAR(G3091)&gt;=2019,0,V3091-X3091)</f>
        <v>0</v>
      </c>
      <c r="AA3091" s="36">
        <f t="shared" si="677"/>
        <v>0</v>
      </c>
      <c r="AB3091" s="36">
        <f t="shared" si="678"/>
        <v>0</v>
      </c>
      <c r="AC3091" s="37">
        <f t="shared" si="679"/>
        <v>0</v>
      </c>
      <c r="AD3091" s="35">
        <f>IF(OR(YEAR(G3091)&lt;2019,O3091="X"),0,IF(ISBLANK(H3091),DATEDIF(G3091,'[3]1.Pradzia'!$D$13,"M"),DATEDIF(G3091,H3091,"m")))</f>
        <v>0</v>
      </c>
      <c r="AE3091" s="37">
        <f>IF(E3091='[3]5.Grup_T'!$E$20,0,IF(AD3091&lt;&gt;0,M3091/V3091*MIN(12,AD3091),0))</f>
        <v>0</v>
      </c>
      <c r="AF3091" s="37">
        <f t="shared" si="680"/>
        <v>0</v>
      </c>
      <c r="AG3091" s="37">
        <f t="shared" si="681"/>
        <v>0</v>
      </c>
      <c r="AH3091" s="37">
        <f t="shared" si="682"/>
        <v>0</v>
      </c>
      <c r="AI3091" s="35" t="str">
        <f t="shared" si="683"/>
        <v>Nusidėvėjęs</v>
      </c>
      <c r="AJ3091" s="38" t="str">
        <f>IF(AND(F3091&lt;&gt;[3]Pav.tvarkyklė!$B$12,F3091&lt;&gt;[3]Pav.tvarkyklė!$B$13),"GVTNT","X")</f>
        <v>GVTNT</v>
      </c>
      <c r="AK3091" s="39">
        <f t="shared" ref="AK3091:AK3154" si="685">I3091-J3091-K3091-L3091-M3091</f>
        <v>0</v>
      </c>
      <c r="AL3091" s="41"/>
      <c r="AM3091" s="41"/>
      <c r="AN3091" s="41">
        <f t="shared" si="673"/>
        <v>1900</v>
      </c>
      <c r="AO3091" s="41"/>
      <c r="AP3091" s="41"/>
      <c r="AQ3091" s="41"/>
      <c r="AR3091" s="42"/>
      <c r="AS3091" s="42"/>
      <c r="AU3091" s="43">
        <f t="shared" si="674"/>
        <v>0</v>
      </c>
    </row>
    <row r="3092" spans="1:47" ht="15" customHeight="1" x14ac:dyDescent="0.25">
      <c r="A3092" s="11"/>
      <c r="B3092" s="19">
        <v>3261</v>
      </c>
      <c r="C3092" s="74"/>
      <c r="D3092" s="77"/>
      <c r="E3092" s="78"/>
      <c r="F3092" s="78"/>
      <c r="G3092" s="80"/>
      <c r="H3092" s="49"/>
      <c r="I3092" s="79"/>
      <c r="J3092" s="27"/>
      <c r="K3092" s="27"/>
      <c r="L3092" s="79"/>
      <c r="M3092" s="81"/>
      <c r="N3092" s="29">
        <v>0</v>
      </c>
      <c r="O3092" s="30" t="str">
        <f>IF(G3092&lt;=$N$2,"",IF(F3092=[3]Pav.tvarkyklė!$B$13,"",IF(ISBLANK(R3092),"X","")))</f>
        <v/>
      </c>
      <c r="P3092" s="91"/>
      <c r="Q3092" s="63"/>
      <c r="R3092" s="63"/>
      <c r="S3092" s="63"/>
      <c r="T3092" s="63"/>
      <c r="U3092" s="34" t="str">
        <f>IFERROR(INDEX('[3]5.Grup_T'!$G$4:$G$22,MATCH('6.Turtas'!E3092,'[3]5.Grup_T'!$E$4:$E$22,0)),"0")</f>
        <v>0</v>
      </c>
      <c r="V3092" s="35">
        <f t="shared" si="675"/>
        <v>0</v>
      </c>
      <c r="W3092" s="35">
        <f>IF(NOT(ISBLANK(H3092)),(12-DATEDIF(H3092,'[3]1.Pradzia'!$D$13,"m")),0)</f>
        <v>0</v>
      </c>
      <c r="X3092" s="35">
        <f t="shared" si="676"/>
        <v>0</v>
      </c>
      <c r="Y3092" s="35">
        <f t="shared" si="672"/>
        <v>0</v>
      </c>
      <c r="Z3092" s="35">
        <f t="shared" si="684"/>
        <v>0</v>
      </c>
      <c r="AA3092" s="36">
        <f t="shared" si="677"/>
        <v>0</v>
      </c>
      <c r="AB3092" s="36">
        <f t="shared" si="678"/>
        <v>0</v>
      </c>
      <c r="AC3092" s="37">
        <f t="shared" si="679"/>
        <v>0</v>
      </c>
      <c r="AD3092" s="35">
        <f>IF(OR(YEAR(G3092)&lt;2019,O3092="X"),0,IF(ISBLANK(H3092),DATEDIF(G3092,'[3]1.Pradzia'!$D$13,"M"),DATEDIF(G3092,H3092,"m")))</f>
        <v>0</v>
      </c>
      <c r="AE3092" s="37">
        <f>IF(E3092='[3]5.Grup_T'!$E$20,0,IF(AD3092&lt;&gt;0,M3092/V3092*MIN(12,AD3092),0))</f>
        <v>0</v>
      </c>
      <c r="AF3092" s="37">
        <f t="shared" si="680"/>
        <v>0</v>
      </c>
      <c r="AG3092" s="37">
        <f t="shared" si="681"/>
        <v>0</v>
      </c>
      <c r="AH3092" s="37">
        <f t="shared" si="682"/>
        <v>0</v>
      </c>
      <c r="AI3092" s="35" t="str">
        <f t="shared" si="683"/>
        <v>Nusidėvėjęs</v>
      </c>
      <c r="AJ3092" s="38" t="str">
        <f>IF(AND(F3092&lt;&gt;[3]Pav.tvarkyklė!$B$12,F3092&lt;&gt;[3]Pav.tvarkyklė!$B$13),"GVTNT","X")</f>
        <v>GVTNT</v>
      </c>
      <c r="AK3092" s="39">
        <f t="shared" si="685"/>
        <v>0</v>
      </c>
      <c r="AL3092" s="41"/>
      <c r="AM3092" s="41"/>
      <c r="AN3092" s="41">
        <f t="shared" si="673"/>
        <v>1900</v>
      </c>
      <c r="AO3092" s="41"/>
      <c r="AP3092" s="41"/>
      <c r="AQ3092" s="41"/>
      <c r="AR3092" s="42"/>
      <c r="AS3092" s="42"/>
      <c r="AU3092" s="43">
        <f t="shared" si="674"/>
        <v>0</v>
      </c>
    </row>
    <row r="3093" spans="1:47" ht="15" customHeight="1" x14ac:dyDescent="0.25">
      <c r="A3093" s="11"/>
      <c r="B3093" s="19">
        <v>3262</v>
      </c>
      <c r="C3093" s="74"/>
      <c r="D3093" s="77"/>
      <c r="E3093" s="78"/>
      <c r="F3093" s="78"/>
      <c r="G3093" s="80"/>
      <c r="H3093" s="49"/>
      <c r="I3093" s="79"/>
      <c r="J3093" s="27"/>
      <c r="K3093" s="27"/>
      <c r="L3093" s="79"/>
      <c r="M3093" s="81"/>
      <c r="N3093" s="29">
        <v>0</v>
      </c>
      <c r="O3093" s="30" t="str">
        <f>IF(G3093&lt;=$N$2,"",IF(F3093=[3]Pav.tvarkyklė!$B$13,"",IF(ISBLANK(R3093),"X","")))</f>
        <v/>
      </c>
      <c r="P3093" s="91"/>
      <c r="Q3093" s="63"/>
      <c r="R3093" s="63"/>
      <c r="S3093" s="63"/>
      <c r="T3093" s="63"/>
      <c r="U3093" s="34" t="str">
        <f>IFERROR(INDEX('[3]5.Grup_T'!$G$4:$G$22,MATCH('6.Turtas'!E3093,'[3]5.Grup_T'!$E$4:$E$22,0)),"0")</f>
        <v>0</v>
      </c>
      <c r="V3093" s="35">
        <f t="shared" si="675"/>
        <v>0</v>
      </c>
      <c r="W3093" s="35">
        <f>IF(NOT(ISBLANK(H3093)),(12-DATEDIF(H3093,'[3]1.Pradzia'!$D$13,"m")),0)</f>
        <v>0</v>
      </c>
      <c r="X3093" s="35">
        <f t="shared" si="676"/>
        <v>0</v>
      </c>
      <c r="Y3093" s="35">
        <f t="shared" si="672"/>
        <v>0</v>
      </c>
      <c r="Z3093" s="35">
        <f t="shared" si="684"/>
        <v>0</v>
      </c>
      <c r="AA3093" s="36">
        <f t="shared" si="677"/>
        <v>0</v>
      </c>
      <c r="AB3093" s="36">
        <f t="shared" si="678"/>
        <v>0</v>
      </c>
      <c r="AC3093" s="37">
        <f t="shared" si="679"/>
        <v>0</v>
      </c>
      <c r="AD3093" s="35">
        <f>IF(OR(YEAR(G3093)&lt;2019,O3093="X"),0,IF(ISBLANK(H3093),DATEDIF(G3093,'[3]1.Pradzia'!$D$13,"M"),DATEDIF(G3093,H3093,"m")))</f>
        <v>0</v>
      </c>
      <c r="AE3093" s="37">
        <f>IF(E3093='[3]5.Grup_T'!$E$20,0,IF(AD3093&lt;&gt;0,M3093/V3093*MIN(12,AD3093),0))</f>
        <v>0</v>
      </c>
      <c r="AF3093" s="37">
        <f t="shared" si="680"/>
        <v>0</v>
      </c>
      <c r="AG3093" s="37">
        <f t="shared" si="681"/>
        <v>0</v>
      </c>
      <c r="AH3093" s="37">
        <f t="shared" si="682"/>
        <v>0</v>
      </c>
      <c r="AI3093" s="35" t="str">
        <f t="shared" si="683"/>
        <v>Nusidėvėjęs</v>
      </c>
      <c r="AJ3093" s="38" t="str">
        <f>IF(AND(F3093&lt;&gt;[3]Pav.tvarkyklė!$B$12,F3093&lt;&gt;[3]Pav.tvarkyklė!$B$13),"GVTNT","X")</f>
        <v>GVTNT</v>
      </c>
      <c r="AK3093" s="39">
        <f t="shared" si="685"/>
        <v>0</v>
      </c>
      <c r="AL3093" s="41"/>
      <c r="AM3093" s="41"/>
      <c r="AN3093" s="41">
        <f t="shared" si="673"/>
        <v>1900</v>
      </c>
      <c r="AO3093" s="41"/>
      <c r="AP3093" s="41"/>
      <c r="AQ3093" s="41"/>
      <c r="AR3093" s="42"/>
      <c r="AS3093" s="42"/>
      <c r="AU3093" s="43">
        <f t="shared" si="674"/>
        <v>0</v>
      </c>
    </row>
    <row r="3094" spans="1:47" ht="15" customHeight="1" x14ac:dyDescent="0.25">
      <c r="A3094" s="11"/>
      <c r="B3094" s="19">
        <v>3263</v>
      </c>
      <c r="C3094" s="74"/>
      <c r="D3094" s="77"/>
      <c r="E3094" s="78"/>
      <c r="F3094" s="78"/>
      <c r="G3094" s="80"/>
      <c r="H3094" s="49"/>
      <c r="I3094" s="79"/>
      <c r="J3094" s="27"/>
      <c r="K3094" s="27"/>
      <c r="L3094" s="79"/>
      <c r="M3094" s="81"/>
      <c r="N3094" s="29">
        <v>0</v>
      </c>
      <c r="O3094" s="30" t="str">
        <f>IF(G3094&lt;=$N$2,"",IF(F3094=[3]Pav.tvarkyklė!$B$13,"",IF(ISBLANK(R3094),"X","")))</f>
        <v/>
      </c>
      <c r="P3094" s="91"/>
      <c r="Q3094" s="63"/>
      <c r="R3094" s="63"/>
      <c r="S3094" s="63"/>
      <c r="T3094" s="63"/>
      <c r="U3094" s="34" t="str">
        <f>IFERROR(INDEX('[3]5.Grup_T'!$G$4:$G$22,MATCH('6.Turtas'!E3094,'[3]5.Grup_T'!$E$4:$E$22,0)),"0")</f>
        <v>0</v>
      </c>
      <c r="V3094" s="35">
        <f t="shared" si="675"/>
        <v>0</v>
      </c>
      <c r="W3094" s="35">
        <f>IF(NOT(ISBLANK(H3094)),(12-DATEDIF(H3094,'[3]1.Pradzia'!$D$13,"m")),0)</f>
        <v>0</v>
      </c>
      <c r="X3094" s="35">
        <f t="shared" si="676"/>
        <v>0</v>
      </c>
      <c r="Y3094" s="35">
        <f t="shared" si="672"/>
        <v>0</v>
      </c>
      <c r="Z3094" s="35">
        <f t="shared" si="684"/>
        <v>0</v>
      </c>
      <c r="AA3094" s="36">
        <f t="shared" si="677"/>
        <v>0</v>
      </c>
      <c r="AB3094" s="36">
        <f t="shared" si="678"/>
        <v>0</v>
      </c>
      <c r="AC3094" s="37">
        <f t="shared" si="679"/>
        <v>0</v>
      </c>
      <c r="AD3094" s="35">
        <f>IF(OR(YEAR(G3094)&lt;2019,O3094="X"),0,IF(ISBLANK(H3094),DATEDIF(G3094,'[3]1.Pradzia'!$D$13,"M"),DATEDIF(G3094,H3094,"m")))</f>
        <v>0</v>
      </c>
      <c r="AE3094" s="37">
        <f>IF(E3094='[3]5.Grup_T'!$E$20,0,IF(AD3094&lt;&gt;0,M3094/V3094*MIN(12,AD3094),0))</f>
        <v>0</v>
      </c>
      <c r="AF3094" s="37">
        <f t="shared" si="680"/>
        <v>0</v>
      </c>
      <c r="AG3094" s="37">
        <f t="shared" si="681"/>
        <v>0</v>
      </c>
      <c r="AH3094" s="37">
        <f t="shared" si="682"/>
        <v>0</v>
      </c>
      <c r="AI3094" s="35" t="str">
        <f t="shared" si="683"/>
        <v>Nusidėvėjęs</v>
      </c>
      <c r="AJ3094" s="38" t="str">
        <f>IF(AND(F3094&lt;&gt;[3]Pav.tvarkyklė!$B$12,F3094&lt;&gt;[3]Pav.tvarkyklė!$B$13),"GVTNT","X")</f>
        <v>GVTNT</v>
      </c>
      <c r="AK3094" s="39">
        <f t="shared" si="685"/>
        <v>0</v>
      </c>
      <c r="AL3094" s="41"/>
      <c r="AM3094" s="41"/>
      <c r="AN3094" s="41">
        <f t="shared" si="673"/>
        <v>1900</v>
      </c>
      <c r="AO3094" s="41"/>
      <c r="AP3094" s="41"/>
      <c r="AQ3094" s="41"/>
      <c r="AR3094" s="42"/>
      <c r="AS3094" s="42"/>
      <c r="AU3094" s="43">
        <f t="shared" si="674"/>
        <v>0</v>
      </c>
    </row>
    <row r="3095" spans="1:47" ht="15" customHeight="1" x14ac:dyDescent="0.25">
      <c r="A3095" s="11"/>
      <c r="B3095" s="19">
        <v>3264</v>
      </c>
      <c r="C3095" s="74"/>
      <c r="D3095" s="77"/>
      <c r="E3095" s="78"/>
      <c r="F3095" s="78"/>
      <c r="G3095" s="80"/>
      <c r="H3095" s="49"/>
      <c r="I3095" s="79"/>
      <c r="J3095" s="27"/>
      <c r="K3095" s="27"/>
      <c r="L3095" s="79"/>
      <c r="M3095" s="81"/>
      <c r="N3095" s="29">
        <v>0</v>
      </c>
      <c r="O3095" s="30" t="str">
        <f>IF(G3095&lt;=$N$2,"",IF(F3095=[3]Pav.tvarkyklė!$B$13,"",IF(ISBLANK(R3095),"X","")))</f>
        <v/>
      </c>
      <c r="P3095" s="91"/>
      <c r="Q3095" s="63"/>
      <c r="R3095" s="63"/>
      <c r="S3095" s="63"/>
      <c r="T3095" s="63"/>
      <c r="U3095" s="34" t="str">
        <f>IFERROR(INDEX('[3]5.Grup_T'!$G$4:$G$22,MATCH('6.Turtas'!E3095,'[3]5.Grup_T'!$E$4:$E$22,0)),"0")</f>
        <v>0</v>
      </c>
      <c r="V3095" s="35">
        <f t="shared" si="675"/>
        <v>0</v>
      </c>
      <c r="W3095" s="35">
        <f>IF(NOT(ISBLANK(H3095)),(12-DATEDIF(H3095,'[3]1.Pradzia'!$D$13,"m")),0)</f>
        <v>0</v>
      </c>
      <c r="X3095" s="35">
        <f t="shared" si="676"/>
        <v>0</v>
      </c>
      <c r="Y3095" s="35">
        <f t="shared" si="672"/>
        <v>0</v>
      </c>
      <c r="Z3095" s="35">
        <f t="shared" si="684"/>
        <v>0</v>
      </c>
      <c r="AA3095" s="36">
        <f t="shared" si="677"/>
        <v>0</v>
      </c>
      <c r="AB3095" s="36">
        <f t="shared" si="678"/>
        <v>0</v>
      </c>
      <c r="AC3095" s="37">
        <f t="shared" si="679"/>
        <v>0</v>
      </c>
      <c r="AD3095" s="35">
        <f>IF(OR(YEAR(G3095)&lt;2019,O3095="X"),0,IF(ISBLANK(H3095),DATEDIF(G3095,'[3]1.Pradzia'!$D$13,"M"),DATEDIF(G3095,H3095,"m")))</f>
        <v>0</v>
      </c>
      <c r="AE3095" s="37">
        <f>IF(E3095='[3]5.Grup_T'!$E$20,0,IF(AD3095&lt;&gt;0,M3095/V3095*MIN(12,AD3095),0))</f>
        <v>0</v>
      </c>
      <c r="AF3095" s="37">
        <f t="shared" si="680"/>
        <v>0</v>
      </c>
      <c r="AG3095" s="37">
        <f t="shared" si="681"/>
        <v>0</v>
      </c>
      <c r="AH3095" s="37">
        <f t="shared" si="682"/>
        <v>0</v>
      </c>
      <c r="AI3095" s="35" t="str">
        <f t="shared" si="683"/>
        <v>Nusidėvėjęs</v>
      </c>
      <c r="AJ3095" s="38" t="str">
        <f>IF(AND(F3095&lt;&gt;[3]Pav.tvarkyklė!$B$12,F3095&lt;&gt;[3]Pav.tvarkyklė!$B$13),"GVTNT","X")</f>
        <v>GVTNT</v>
      </c>
      <c r="AK3095" s="39">
        <f t="shared" si="685"/>
        <v>0</v>
      </c>
      <c r="AL3095" s="41"/>
      <c r="AM3095" s="41"/>
      <c r="AN3095" s="41">
        <f t="shared" si="673"/>
        <v>1900</v>
      </c>
      <c r="AO3095" s="41"/>
      <c r="AP3095" s="41"/>
      <c r="AQ3095" s="41"/>
      <c r="AR3095" s="42"/>
      <c r="AS3095" s="42"/>
      <c r="AU3095" s="43">
        <f t="shared" si="674"/>
        <v>0</v>
      </c>
    </row>
    <row r="3096" spans="1:47" ht="15" customHeight="1" x14ac:dyDescent="0.25">
      <c r="A3096" s="11"/>
      <c r="B3096" s="19">
        <v>3265</v>
      </c>
      <c r="C3096" s="74"/>
      <c r="D3096" s="77"/>
      <c r="E3096" s="78"/>
      <c r="F3096" s="78"/>
      <c r="G3096" s="80"/>
      <c r="H3096" s="49"/>
      <c r="I3096" s="79"/>
      <c r="J3096" s="27"/>
      <c r="K3096" s="27"/>
      <c r="L3096" s="79"/>
      <c r="M3096" s="81"/>
      <c r="N3096" s="29">
        <v>0</v>
      </c>
      <c r="O3096" s="30" t="str">
        <f>IF(G3096&lt;=$N$2,"",IF(F3096=[3]Pav.tvarkyklė!$B$13,"",IF(ISBLANK(R3096),"X","")))</f>
        <v/>
      </c>
      <c r="P3096" s="91"/>
      <c r="Q3096" s="63"/>
      <c r="R3096" s="63"/>
      <c r="S3096" s="63"/>
      <c r="T3096" s="63"/>
      <c r="U3096" s="34" t="str">
        <f>IFERROR(INDEX('[3]5.Grup_T'!$G$4:$G$22,MATCH('6.Turtas'!E3096,'[3]5.Grup_T'!$E$4:$E$22,0)),"0")</f>
        <v>0</v>
      </c>
      <c r="V3096" s="35">
        <f t="shared" si="675"/>
        <v>0</v>
      </c>
      <c r="W3096" s="35">
        <f>IF(NOT(ISBLANK(H3096)),(12-DATEDIF(H3096,'[3]1.Pradzia'!$D$13,"m")),0)</f>
        <v>0</v>
      </c>
      <c r="X3096" s="35">
        <f t="shared" si="676"/>
        <v>0</v>
      </c>
      <c r="Y3096" s="35">
        <f t="shared" si="672"/>
        <v>0</v>
      </c>
      <c r="Z3096" s="35">
        <f t="shared" si="684"/>
        <v>0</v>
      </c>
      <c r="AA3096" s="36">
        <f t="shared" si="677"/>
        <v>0</v>
      </c>
      <c r="AB3096" s="36">
        <f t="shared" si="678"/>
        <v>0</v>
      </c>
      <c r="AC3096" s="37">
        <f t="shared" si="679"/>
        <v>0</v>
      </c>
      <c r="AD3096" s="35">
        <f>IF(OR(YEAR(G3096)&lt;2019,O3096="X"),0,IF(ISBLANK(H3096),DATEDIF(G3096,'[3]1.Pradzia'!$D$13,"M"),DATEDIF(G3096,H3096,"m")))</f>
        <v>0</v>
      </c>
      <c r="AE3096" s="37">
        <f>IF(E3096='[3]5.Grup_T'!$E$20,0,IF(AD3096&lt;&gt;0,M3096/V3096*MIN(12,AD3096),0))</f>
        <v>0</v>
      </c>
      <c r="AF3096" s="37">
        <f t="shared" si="680"/>
        <v>0</v>
      </c>
      <c r="AG3096" s="37">
        <f t="shared" si="681"/>
        <v>0</v>
      </c>
      <c r="AH3096" s="37">
        <f t="shared" si="682"/>
        <v>0</v>
      </c>
      <c r="AI3096" s="35" t="str">
        <f t="shared" si="683"/>
        <v>Nusidėvėjęs</v>
      </c>
      <c r="AJ3096" s="38" t="str">
        <f>IF(AND(F3096&lt;&gt;[3]Pav.tvarkyklė!$B$12,F3096&lt;&gt;[3]Pav.tvarkyklė!$B$13),"GVTNT","X")</f>
        <v>GVTNT</v>
      </c>
      <c r="AK3096" s="39">
        <f t="shared" si="685"/>
        <v>0</v>
      </c>
      <c r="AL3096" s="41"/>
      <c r="AM3096" s="41"/>
      <c r="AN3096" s="41">
        <f t="shared" si="673"/>
        <v>1900</v>
      </c>
      <c r="AO3096" s="41"/>
      <c r="AP3096" s="41"/>
      <c r="AQ3096" s="41"/>
      <c r="AR3096" s="42"/>
      <c r="AS3096" s="42"/>
      <c r="AU3096" s="43">
        <f t="shared" si="674"/>
        <v>0</v>
      </c>
    </row>
    <row r="3097" spans="1:47" ht="15" customHeight="1" x14ac:dyDescent="0.25">
      <c r="A3097" s="11"/>
      <c r="B3097" s="19">
        <v>3266</v>
      </c>
      <c r="C3097" s="74"/>
      <c r="D3097" s="77"/>
      <c r="E3097" s="78"/>
      <c r="F3097" s="78"/>
      <c r="G3097" s="80"/>
      <c r="H3097" s="49"/>
      <c r="I3097" s="79"/>
      <c r="J3097" s="27"/>
      <c r="K3097" s="27"/>
      <c r="L3097" s="79"/>
      <c r="M3097" s="81"/>
      <c r="N3097" s="29">
        <v>0</v>
      </c>
      <c r="O3097" s="30" t="str">
        <f>IF(G3097&lt;=$N$2,"",IF(F3097=[3]Pav.tvarkyklė!$B$13,"",IF(ISBLANK(R3097),"X","")))</f>
        <v/>
      </c>
      <c r="P3097" s="91"/>
      <c r="Q3097" s="63"/>
      <c r="R3097" s="63"/>
      <c r="S3097" s="63"/>
      <c r="T3097" s="63"/>
      <c r="U3097" s="34" t="str">
        <f>IFERROR(INDEX('[3]5.Grup_T'!$G$4:$G$22,MATCH('6.Turtas'!E3097,'[3]5.Grup_T'!$E$4:$E$22,0)),"0")</f>
        <v>0</v>
      </c>
      <c r="V3097" s="35">
        <f t="shared" si="675"/>
        <v>0</v>
      </c>
      <c r="W3097" s="35">
        <f>IF(NOT(ISBLANK(H3097)),(12-DATEDIF(H3097,'[3]1.Pradzia'!$D$13,"m")),0)</f>
        <v>0</v>
      </c>
      <c r="X3097" s="35">
        <f t="shared" si="676"/>
        <v>0</v>
      </c>
      <c r="Y3097" s="35">
        <f t="shared" si="672"/>
        <v>0</v>
      </c>
      <c r="Z3097" s="35">
        <f t="shared" si="684"/>
        <v>0</v>
      </c>
      <c r="AA3097" s="36">
        <f t="shared" si="677"/>
        <v>0</v>
      </c>
      <c r="AB3097" s="36">
        <f t="shared" si="678"/>
        <v>0</v>
      </c>
      <c r="AC3097" s="37">
        <f t="shared" si="679"/>
        <v>0</v>
      </c>
      <c r="AD3097" s="35">
        <f>IF(OR(YEAR(G3097)&lt;2019,O3097="X"),0,IF(ISBLANK(H3097),DATEDIF(G3097,'[3]1.Pradzia'!$D$13,"M"),DATEDIF(G3097,H3097,"m")))</f>
        <v>0</v>
      </c>
      <c r="AE3097" s="37">
        <f>IF(E3097='[3]5.Grup_T'!$E$20,0,IF(AD3097&lt;&gt;0,M3097/V3097*MIN(12,AD3097),0))</f>
        <v>0</v>
      </c>
      <c r="AF3097" s="37">
        <f t="shared" si="680"/>
        <v>0</v>
      </c>
      <c r="AG3097" s="37">
        <f t="shared" si="681"/>
        <v>0</v>
      </c>
      <c r="AH3097" s="37">
        <f t="shared" si="682"/>
        <v>0</v>
      </c>
      <c r="AI3097" s="35" t="str">
        <f t="shared" si="683"/>
        <v>Nusidėvėjęs</v>
      </c>
      <c r="AJ3097" s="38" t="str">
        <f>IF(AND(F3097&lt;&gt;[3]Pav.tvarkyklė!$B$12,F3097&lt;&gt;[3]Pav.tvarkyklė!$B$13),"GVTNT","X")</f>
        <v>GVTNT</v>
      </c>
      <c r="AK3097" s="39">
        <f t="shared" si="685"/>
        <v>0</v>
      </c>
      <c r="AL3097" s="41"/>
      <c r="AM3097" s="41"/>
      <c r="AN3097" s="41">
        <f t="shared" si="673"/>
        <v>1900</v>
      </c>
      <c r="AO3097" s="41"/>
      <c r="AP3097" s="41"/>
      <c r="AQ3097" s="41"/>
      <c r="AR3097" s="42"/>
      <c r="AS3097" s="42"/>
      <c r="AU3097" s="43">
        <f t="shared" si="674"/>
        <v>0</v>
      </c>
    </row>
    <row r="3098" spans="1:47" ht="15" customHeight="1" x14ac:dyDescent="0.25">
      <c r="A3098" s="11"/>
      <c r="B3098" s="19">
        <v>3267</v>
      </c>
      <c r="C3098" s="74"/>
      <c r="D3098" s="77"/>
      <c r="E3098" s="78"/>
      <c r="F3098" s="78"/>
      <c r="G3098" s="80"/>
      <c r="H3098" s="49"/>
      <c r="I3098" s="79"/>
      <c r="J3098" s="27"/>
      <c r="K3098" s="27"/>
      <c r="L3098" s="79"/>
      <c r="M3098" s="81"/>
      <c r="N3098" s="29">
        <v>0</v>
      </c>
      <c r="O3098" s="30" t="str">
        <f>IF(G3098&lt;=$N$2,"",IF(F3098=[3]Pav.tvarkyklė!$B$13,"",IF(ISBLANK(R3098),"X","")))</f>
        <v/>
      </c>
      <c r="P3098" s="91"/>
      <c r="Q3098" s="63"/>
      <c r="R3098" s="63"/>
      <c r="S3098" s="63"/>
      <c r="T3098" s="63"/>
      <c r="U3098" s="34" t="str">
        <f>IFERROR(INDEX('[3]5.Grup_T'!$G$4:$G$22,MATCH('6.Turtas'!E3098,'[3]5.Grup_T'!$E$4:$E$22,0)),"0")</f>
        <v>0</v>
      </c>
      <c r="V3098" s="35">
        <f t="shared" si="675"/>
        <v>0</v>
      </c>
      <c r="W3098" s="35">
        <f>IF(NOT(ISBLANK(H3098)),(12-DATEDIF(H3098,'[3]1.Pradzia'!$D$13,"m")),0)</f>
        <v>0</v>
      </c>
      <c r="X3098" s="35">
        <f t="shared" si="676"/>
        <v>0</v>
      </c>
      <c r="Y3098" s="35">
        <f t="shared" si="672"/>
        <v>0</v>
      </c>
      <c r="Z3098" s="35">
        <f t="shared" si="684"/>
        <v>0</v>
      </c>
      <c r="AA3098" s="36">
        <f t="shared" si="677"/>
        <v>0</v>
      </c>
      <c r="AB3098" s="36">
        <f t="shared" si="678"/>
        <v>0</v>
      </c>
      <c r="AC3098" s="37">
        <f t="shared" si="679"/>
        <v>0</v>
      </c>
      <c r="AD3098" s="35">
        <f>IF(OR(YEAR(G3098)&lt;2019,O3098="X"),0,IF(ISBLANK(H3098),DATEDIF(G3098,'[3]1.Pradzia'!$D$13,"M"),DATEDIF(G3098,H3098,"m")))</f>
        <v>0</v>
      </c>
      <c r="AE3098" s="37">
        <f>IF(E3098='[3]5.Grup_T'!$E$20,0,IF(AD3098&lt;&gt;0,M3098/V3098*MIN(12,AD3098),0))</f>
        <v>0</v>
      </c>
      <c r="AF3098" s="37">
        <f t="shared" si="680"/>
        <v>0</v>
      </c>
      <c r="AG3098" s="37">
        <f t="shared" si="681"/>
        <v>0</v>
      </c>
      <c r="AH3098" s="37">
        <f t="shared" si="682"/>
        <v>0</v>
      </c>
      <c r="AI3098" s="35" t="str">
        <f t="shared" si="683"/>
        <v>Nusidėvėjęs</v>
      </c>
      <c r="AJ3098" s="38" t="str">
        <f>IF(AND(F3098&lt;&gt;[3]Pav.tvarkyklė!$B$12,F3098&lt;&gt;[3]Pav.tvarkyklė!$B$13),"GVTNT","X")</f>
        <v>GVTNT</v>
      </c>
      <c r="AK3098" s="39">
        <f t="shared" si="685"/>
        <v>0</v>
      </c>
      <c r="AL3098" s="41"/>
      <c r="AM3098" s="41"/>
      <c r="AN3098" s="41">
        <f t="shared" si="673"/>
        <v>1900</v>
      </c>
      <c r="AO3098" s="41"/>
      <c r="AP3098" s="41"/>
      <c r="AQ3098" s="41"/>
      <c r="AR3098" s="42"/>
      <c r="AS3098" s="42"/>
      <c r="AU3098" s="43">
        <f t="shared" si="674"/>
        <v>0</v>
      </c>
    </row>
    <row r="3099" spans="1:47" ht="15" customHeight="1" x14ac:dyDescent="0.25">
      <c r="A3099" s="11"/>
      <c r="B3099" s="19">
        <v>3268</v>
      </c>
      <c r="C3099" s="74"/>
      <c r="D3099" s="77"/>
      <c r="E3099" s="78"/>
      <c r="F3099" s="78"/>
      <c r="G3099" s="80"/>
      <c r="H3099" s="49"/>
      <c r="I3099" s="79"/>
      <c r="J3099" s="27"/>
      <c r="K3099" s="27"/>
      <c r="L3099" s="79"/>
      <c r="M3099" s="81"/>
      <c r="N3099" s="29">
        <v>0</v>
      </c>
      <c r="O3099" s="30" t="str">
        <f>IF(G3099&lt;=$N$2,"",IF(F3099=[3]Pav.tvarkyklė!$B$13,"",IF(ISBLANK(R3099),"X","")))</f>
        <v/>
      </c>
      <c r="P3099" s="91"/>
      <c r="Q3099" s="63"/>
      <c r="R3099" s="63"/>
      <c r="S3099" s="63"/>
      <c r="T3099" s="63"/>
      <c r="U3099" s="34" t="str">
        <f>IFERROR(INDEX('[3]5.Grup_T'!$G$4:$G$22,MATCH('6.Turtas'!E3099,'[3]5.Grup_T'!$E$4:$E$22,0)),"0")</f>
        <v>0</v>
      </c>
      <c r="V3099" s="35">
        <f t="shared" si="675"/>
        <v>0</v>
      </c>
      <c r="W3099" s="35">
        <f>IF(NOT(ISBLANK(H3099)),(12-DATEDIF(H3099,'[3]1.Pradzia'!$D$13,"m")),0)</f>
        <v>0</v>
      </c>
      <c r="X3099" s="35">
        <f t="shared" si="676"/>
        <v>0</v>
      </c>
      <c r="Y3099" s="35">
        <f t="shared" si="672"/>
        <v>0</v>
      </c>
      <c r="Z3099" s="35">
        <f t="shared" si="684"/>
        <v>0</v>
      </c>
      <c r="AA3099" s="36">
        <f t="shared" si="677"/>
        <v>0</v>
      </c>
      <c r="AB3099" s="36">
        <f t="shared" si="678"/>
        <v>0</v>
      </c>
      <c r="AC3099" s="37">
        <f t="shared" si="679"/>
        <v>0</v>
      </c>
      <c r="AD3099" s="35">
        <f>IF(OR(YEAR(G3099)&lt;2019,O3099="X"),0,IF(ISBLANK(H3099),DATEDIF(G3099,'[3]1.Pradzia'!$D$13,"M"),DATEDIF(G3099,H3099,"m")))</f>
        <v>0</v>
      </c>
      <c r="AE3099" s="37">
        <f>IF(E3099='[3]5.Grup_T'!$E$20,0,IF(AD3099&lt;&gt;0,M3099/V3099*MIN(12,AD3099),0))</f>
        <v>0</v>
      </c>
      <c r="AF3099" s="37">
        <f t="shared" si="680"/>
        <v>0</v>
      </c>
      <c r="AG3099" s="37">
        <f t="shared" si="681"/>
        <v>0</v>
      </c>
      <c r="AH3099" s="37">
        <f t="shared" si="682"/>
        <v>0</v>
      </c>
      <c r="AI3099" s="35" t="str">
        <f t="shared" si="683"/>
        <v>Nusidėvėjęs</v>
      </c>
      <c r="AJ3099" s="38" t="str">
        <f>IF(AND(F3099&lt;&gt;[3]Pav.tvarkyklė!$B$12,F3099&lt;&gt;[3]Pav.tvarkyklė!$B$13),"GVTNT","X")</f>
        <v>GVTNT</v>
      </c>
      <c r="AK3099" s="39">
        <f t="shared" si="685"/>
        <v>0</v>
      </c>
      <c r="AL3099" s="41"/>
      <c r="AM3099" s="41"/>
      <c r="AN3099" s="41">
        <f t="shared" si="673"/>
        <v>1900</v>
      </c>
      <c r="AO3099" s="41"/>
      <c r="AP3099" s="41"/>
      <c r="AQ3099" s="41"/>
      <c r="AR3099" s="42"/>
      <c r="AS3099" s="42"/>
      <c r="AU3099" s="43">
        <f t="shared" si="674"/>
        <v>0</v>
      </c>
    </row>
    <row r="3100" spans="1:47" ht="15" customHeight="1" x14ac:dyDescent="0.25">
      <c r="A3100" s="11"/>
      <c r="B3100" s="19">
        <v>3269</v>
      </c>
      <c r="C3100" s="74"/>
      <c r="D3100" s="77"/>
      <c r="E3100" s="75"/>
      <c r="F3100" s="78"/>
      <c r="G3100" s="80"/>
      <c r="H3100" s="49"/>
      <c r="I3100" s="79"/>
      <c r="J3100" s="27"/>
      <c r="K3100" s="27"/>
      <c r="L3100" s="79"/>
      <c r="M3100" s="81"/>
      <c r="N3100" s="29">
        <v>0</v>
      </c>
      <c r="O3100" s="30" t="str">
        <f>IF(G3100&lt;=$N$2,"",IF(F3100=[3]Pav.tvarkyklė!$B$13,"",IF(ISBLANK(R3100),"X","")))</f>
        <v/>
      </c>
      <c r="P3100" s="91"/>
      <c r="Q3100" s="63"/>
      <c r="R3100" s="63"/>
      <c r="S3100" s="63"/>
      <c r="T3100" s="63"/>
      <c r="U3100" s="34" t="str">
        <f>IFERROR(INDEX('[3]5.Grup_T'!$G$4:$G$22,MATCH('6.Turtas'!E3100,'[3]5.Grup_T'!$E$4:$E$22,0)),"0")</f>
        <v>0</v>
      </c>
      <c r="V3100" s="35">
        <f t="shared" si="675"/>
        <v>0</v>
      </c>
      <c r="W3100" s="35">
        <f>IF(NOT(ISBLANK(H3100)),(12-DATEDIF(H3100,'[3]1.Pradzia'!$D$13,"m")),0)</f>
        <v>0</v>
      </c>
      <c r="X3100" s="35">
        <f t="shared" si="676"/>
        <v>0</v>
      </c>
      <c r="Y3100" s="35">
        <f t="shared" si="672"/>
        <v>0</v>
      </c>
      <c r="Z3100" s="35">
        <f t="shared" si="684"/>
        <v>0</v>
      </c>
      <c r="AA3100" s="36">
        <f t="shared" si="677"/>
        <v>0</v>
      </c>
      <c r="AB3100" s="36">
        <f t="shared" si="678"/>
        <v>0</v>
      </c>
      <c r="AC3100" s="37">
        <f t="shared" si="679"/>
        <v>0</v>
      </c>
      <c r="AD3100" s="35">
        <f>IF(OR(YEAR(G3100)&lt;2019,O3100="X"),0,IF(ISBLANK(H3100),DATEDIF(G3100,'[3]1.Pradzia'!$D$13,"M"),DATEDIF(G3100,H3100,"m")))</f>
        <v>0</v>
      </c>
      <c r="AE3100" s="37">
        <f>IF(E3100='[3]5.Grup_T'!$E$20,0,IF(AD3100&lt;&gt;0,M3100/V3100*MIN(12,AD3100),0))</f>
        <v>0</v>
      </c>
      <c r="AF3100" s="37">
        <f t="shared" si="680"/>
        <v>0</v>
      </c>
      <c r="AG3100" s="37">
        <f t="shared" si="681"/>
        <v>0</v>
      </c>
      <c r="AH3100" s="37">
        <f t="shared" si="682"/>
        <v>0</v>
      </c>
      <c r="AI3100" s="35" t="str">
        <f t="shared" si="683"/>
        <v>Nusidėvėjęs</v>
      </c>
      <c r="AJ3100" s="38" t="str">
        <f>IF(AND(F3100&lt;&gt;[3]Pav.tvarkyklė!$B$12,F3100&lt;&gt;[3]Pav.tvarkyklė!$B$13),"GVTNT","X")</f>
        <v>GVTNT</v>
      </c>
      <c r="AK3100" s="39">
        <f t="shared" si="685"/>
        <v>0</v>
      </c>
      <c r="AL3100" s="41"/>
      <c r="AM3100" s="41"/>
      <c r="AN3100" s="41">
        <f t="shared" si="673"/>
        <v>1900</v>
      </c>
      <c r="AO3100" s="41"/>
      <c r="AP3100" s="41"/>
      <c r="AQ3100" s="41"/>
      <c r="AR3100" s="42"/>
      <c r="AS3100" s="42"/>
      <c r="AU3100" s="43">
        <f t="shared" si="674"/>
        <v>0</v>
      </c>
    </row>
    <row r="3101" spans="1:47" ht="15" customHeight="1" x14ac:dyDescent="0.25">
      <c r="A3101" s="11"/>
      <c r="B3101" s="19">
        <v>3270</v>
      </c>
      <c r="C3101" s="74"/>
      <c r="D3101" s="77"/>
      <c r="E3101" s="75"/>
      <c r="F3101" s="78"/>
      <c r="G3101" s="80"/>
      <c r="H3101" s="49"/>
      <c r="I3101" s="79"/>
      <c r="J3101" s="27"/>
      <c r="K3101" s="27"/>
      <c r="L3101" s="79"/>
      <c r="M3101" s="81"/>
      <c r="N3101" s="29">
        <v>0</v>
      </c>
      <c r="O3101" s="30" t="str">
        <f>IF(G3101&lt;=$N$2,"",IF(F3101=[3]Pav.tvarkyklė!$B$13,"",IF(ISBLANK(R3101),"X","")))</f>
        <v/>
      </c>
      <c r="P3101" s="91"/>
      <c r="Q3101" s="63"/>
      <c r="R3101" s="63"/>
      <c r="S3101" s="63"/>
      <c r="T3101" s="63"/>
      <c r="U3101" s="34" t="str">
        <f>IFERROR(INDEX('[3]5.Grup_T'!$G$4:$G$22,MATCH('6.Turtas'!E3101,'[3]5.Grup_T'!$E$4:$E$22,0)),"0")</f>
        <v>0</v>
      </c>
      <c r="V3101" s="35">
        <f t="shared" si="675"/>
        <v>0</v>
      </c>
      <c r="W3101" s="35">
        <f>IF(NOT(ISBLANK(H3101)),(12-DATEDIF(H3101,'[3]1.Pradzia'!$D$13,"m")),0)</f>
        <v>0</v>
      </c>
      <c r="X3101" s="35">
        <f t="shared" si="676"/>
        <v>0</v>
      </c>
      <c r="Y3101" s="35">
        <f t="shared" si="672"/>
        <v>0</v>
      </c>
      <c r="Z3101" s="35">
        <f t="shared" si="684"/>
        <v>0</v>
      </c>
      <c r="AA3101" s="36">
        <f t="shared" si="677"/>
        <v>0</v>
      </c>
      <c r="AB3101" s="36">
        <f t="shared" si="678"/>
        <v>0</v>
      </c>
      <c r="AC3101" s="37">
        <f t="shared" si="679"/>
        <v>0</v>
      </c>
      <c r="AD3101" s="35">
        <f>IF(OR(YEAR(G3101)&lt;2019,O3101="X"),0,IF(ISBLANK(H3101),DATEDIF(G3101,'[3]1.Pradzia'!$D$13,"M"),DATEDIF(G3101,H3101,"m")))</f>
        <v>0</v>
      </c>
      <c r="AE3101" s="37">
        <f>IF(E3101='[3]5.Grup_T'!$E$20,0,IF(AD3101&lt;&gt;0,M3101/V3101*MIN(12,AD3101),0))</f>
        <v>0</v>
      </c>
      <c r="AF3101" s="37">
        <f t="shared" si="680"/>
        <v>0</v>
      </c>
      <c r="AG3101" s="37">
        <f t="shared" si="681"/>
        <v>0</v>
      </c>
      <c r="AH3101" s="37">
        <f t="shared" si="682"/>
        <v>0</v>
      </c>
      <c r="AI3101" s="35" t="str">
        <f t="shared" si="683"/>
        <v>Nusidėvėjęs</v>
      </c>
      <c r="AJ3101" s="38" t="str">
        <f>IF(AND(F3101&lt;&gt;[3]Pav.tvarkyklė!$B$12,F3101&lt;&gt;[3]Pav.tvarkyklė!$B$13),"GVTNT","X")</f>
        <v>GVTNT</v>
      </c>
      <c r="AK3101" s="39">
        <f t="shared" si="685"/>
        <v>0</v>
      </c>
      <c r="AL3101" s="41"/>
      <c r="AM3101" s="41"/>
      <c r="AN3101" s="41">
        <f t="shared" si="673"/>
        <v>1900</v>
      </c>
      <c r="AO3101" s="41"/>
      <c r="AP3101" s="41"/>
      <c r="AQ3101" s="41"/>
      <c r="AR3101" s="42"/>
      <c r="AS3101" s="42"/>
      <c r="AU3101" s="43">
        <f t="shared" si="674"/>
        <v>0</v>
      </c>
    </row>
    <row r="3102" spans="1:47" ht="15" customHeight="1" x14ac:dyDescent="0.25">
      <c r="A3102" s="11"/>
      <c r="B3102" s="19">
        <v>3271</v>
      </c>
      <c r="C3102" s="74"/>
      <c r="D3102" s="77"/>
      <c r="E3102" s="78"/>
      <c r="F3102" s="78"/>
      <c r="G3102" s="80"/>
      <c r="H3102" s="49"/>
      <c r="I3102" s="79"/>
      <c r="J3102" s="27"/>
      <c r="K3102" s="27"/>
      <c r="L3102" s="79"/>
      <c r="M3102" s="81"/>
      <c r="N3102" s="29">
        <v>0</v>
      </c>
      <c r="O3102" s="30" t="str">
        <f>IF(G3102&lt;=$N$2,"",IF(F3102=[3]Pav.tvarkyklė!$B$13,"",IF(ISBLANK(R3102),"X","")))</f>
        <v/>
      </c>
      <c r="P3102" s="91"/>
      <c r="Q3102" s="63"/>
      <c r="R3102" s="63"/>
      <c r="S3102" s="63"/>
      <c r="T3102" s="63"/>
      <c r="U3102" s="34" t="str">
        <f>IFERROR(INDEX('[3]5.Grup_T'!$G$4:$G$22,MATCH('6.Turtas'!E3102,'[3]5.Grup_T'!$E$4:$E$22,0)),"0")</f>
        <v>0</v>
      </c>
      <c r="V3102" s="35">
        <f t="shared" si="675"/>
        <v>0</v>
      </c>
      <c r="W3102" s="35">
        <f>IF(NOT(ISBLANK(H3102)),(12-DATEDIF(H3102,'[3]1.Pradzia'!$D$13,"m")),0)</f>
        <v>0</v>
      </c>
      <c r="X3102" s="35">
        <f t="shared" si="676"/>
        <v>0</v>
      </c>
      <c r="Y3102" s="35">
        <f t="shared" si="672"/>
        <v>0</v>
      </c>
      <c r="Z3102" s="35">
        <f t="shared" si="684"/>
        <v>0</v>
      </c>
      <c r="AA3102" s="36">
        <f t="shared" si="677"/>
        <v>0</v>
      </c>
      <c r="AB3102" s="36">
        <f t="shared" si="678"/>
        <v>0</v>
      </c>
      <c r="AC3102" s="37">
        <f t="shared" si="679"/>
        <v>0</v>
      </c>
      <c r="AD3102" s="35">
        <f>IF(OR(YEAR(G3102)&lt;2019,O3102="X"),0,IF(ISBLANK(H3102),DATEDIF(G3102,'[3]1.Pradzia'!$D$13,"M"),DATEDIF(G3102,H3102,"m")))</f>
        <v>0</v>
      </c>
      <c r="AE3102" s="37">
        <f>IF(E3102='[3]5.Grup_T'!$E$20,0,IF(AD3102&lt;&gt;0,M3102/V3102*MIN(12,AD3102),0))</f>
        <v>0</v>
      </c>
      <c r="AF3102" s="37">
        <f t="shared" si="680"/>
        <v>0</v>
      </c>
      <c r="AG3102" s="37">
        <f t="shared" si="681"/>
        <v>0</v>
      </c>
      <c r="AH3102" s="37">
        <f t="shared" si="682"/>
        <v>0</v>
      </c>
      <c r="AI3102" s="35" t="str">
        <f t="shared" si="683"/>
        <v>Nusidėvėjęs</v>
      </c>
      <c r="AJ3102" s="38" t="str">
        <f>IF(AND(F3102&lt;&gt;[3]Pav.tvarkyklė!$B$12,F3102&lt;&gt;[3]Pav.tvarkyklė!$B$13),"GVTNT","X")</f>
        <v>GVTNT</v>
      </c>
      <c r="AK3102" s="39">
        <f t="shared" si="685"/>
        <v>0</v>
      </c>
      <c r="AL3102" s="41"/>
      <c r="AM3102" s="41"/>
      <c r="AN3102" s="41">
        <f t="shared" si="673"/>
        <v>1900</v>
      </c>
      <c r="AO3102" s="41"/>
      <c r="AP3102" s="41"/>
      <c r="AQ3102" s="41"/>
      <c r="AR3102" s="42"/>
      <c r="AS3102" s="42"/>
      <c r="AU3102" s="43">
        <f t="shared" si="674"/>
        <v>0</v>
      </c>
    </row>
    <row r="3103" spans="1:47" ht="15" customHeight="1" x14ac:dyDescent="0.25">
      <c r="A3103" s="11"/>
      <c r="B3103" s="19">
        <v>3272</v>
      </c>
      <c r="C3103" s="74"/>
      <c r="D3103" s="77"/>
      <c r="E3103" s="78"/>
      <c r="F3103" s="78"/>
      <c r="G3103" s="80"/>
      <c r="H3103" s="49"/>
      <c r="I3103" s="79"/>
      <c r="J3103" s="27"/>
      <c r="K3103" s="27"/>
      <c r="L3103" s="79"/>
      <c r="M3103" s="81"/>
      <c r="N3103" s="29">
        <v>0</v>
      </c>
      <c r="O3103" s="30" t="str">
        <f>IF(G3103&lt;=$N$2,"",IF(F3103=[3]Pav.tvarkyklė!$B$13,"",IF(ISBLANK(R3103),"X","")))</f>
        <v/>
      </c>
      <c r="P3103" s="91"/>
      <c r="Q3103" s="63"/>
      <c r="R3103" s="63"/>
      <c r="S3103" s="63"/>
      <c r="T3103" s="63"/>
      <c r="U3103" s="34" t="str">
        <f>IFERROR(INDEX('[3]5.Grup_T'!$G$4:$G$22,MATCH('6.Turtas'!E3103,'[3]5.Grup_T'!$E$4:$E$22,0)),"0")</f>
        <v>0</v>
      </c>
      <c r="V3103" s="35">
        <f t="shared" si="675"/>
        <v>0</v>
      </c>
      <c r="W3103" s="35">
        <f>IF(NOT(ISBLANK(H3103)),(12-DATEDIF(H3103,'[3]1.Pradzia'!$D$13,"m")),0)</f>
        <v>0</v>
      </c>
      <c r="X3103" s="35">
        <f t="shared" si="676"/>
        <v>0</v>
      </c>
      <c r="Y3103" s="35">
        <f t="shared" si="672"/>
        <v>0</v>
      </c>
      <c r="Z3103" s="35">
        <f t="shared" si="684"/>
        <v>0</v>
      </c>
      <c r="AA3103" s="36">
        <f t="shared" si="677"/>
        <v>0</v>
      </c>
      <c r="AB3103" s="36">
        <f t="shared" si="678"/>
        <v>0</v>
      </c>
      <c r="AC3103" s="37">
        <f t="shared" si="679"/>
        <v>0</v>
      </c>
      <c r="AD3103" s="35">
        <f>IF(OR(YEAR(G3103)&lt;2019,O3103="X"),0,IF(ISBLANK(H3103),DATEDIF(G3103,'[3]1.Pradzia'!$D$13,"M"),DATEDIF(G3103,H3103,"m")))</f>
        <v>0</v>
      </c>
      <c r="AE3103" s="37">
        <f>IF(E3103='[3]5.Grup_T'!$E$20,0,IF(AD3103&lt;&gt;0,M3103/V3103*MIN(12,AD3103),0))</f>
        <v>0</v>
      </c>
      <c r="AF3103" s="37">
        <f t="shared" si="680"/>
        <v>0</v>
      </c>
      <c r="AG3103" s="37">
        <f t="shared" si="681"/>
        <v>0</v>
      </c>
      <c r="AH3103" s="37">
        <f t="shared" si="682"/>
        <v>0</v>
      </c>
      <c r="AI3103" s="35" t="str">
        <f t="shared" si="683"/>
        <v>Nusidėvėjęs</v>
      </c>
      <c r="AJ3103" s="38" t="str">
        <f>IF(AND(F3103&lt;&gt;[3]Pav.tvarkyklė!$B$12,F3103&lt;&gt;[3]Pav.tvarkyklė!$B$13),"GVTNT","X")</f>
        <v>GVTNT</v>
      </c>
      <c r="AK3103" s="39">
        <f t="shared" si="685"/>
        <v>0</v>
      </c>
      <c r="AL3103" s="41"/>
      <c r="AM3103" s="41"/>
      <c r="AN3103" s="41">
        <f t="shared" si="673"/>
        <v>1900</v>
      </c>
      <c r="AO3103" s="41"/>
      <c r="AP3103" s="41"/>
      <c r="AQ3103" s="41"/>
      <c r="AR3103" s="42"/>
      <c r="AS3103" s="42"/>
      <c r="AU3103" s="43">
        <f t="shared" si="674"/>
        <v>0</v>
      </c>
    </row>
    <row r="3104" spans="1:47" ht="15" customHeight="1" x14ac:dyDescent="0.25">
      <c r="A3104" s="11"/>
      <c r="B3104" s="19">
        <v>3273</v>
      </c>
      <c r="C3104" s="74"/>
      <c r="D3104" s="77"/>
      <c r="E3104" s="78"/>
      <c r="F3104" s="78"/>
      <c r="G3104" s="80"/>
      <c r="H3104" s="49"/>
      <c r="I3104" s="79"/>
      <c r="J3104" s="27"/>
      <c r="K3104" s="27"/>
      <c r="L3104" s="79"/>
      <c r="M3104" s="81"/>
      <c r="N3104" s="29">
        <v>0</v>
      </c>
      <c r="O3104" s="30" t="str">
        <f>IF(G3104&lt;=$N$2,"",IF(F3104=[3]Pav.tvarkyklė!$B$13,"",IF(ISBLANK(R3104),"X","")))</f>
        <v/>
      </c>
      <c r="P3104" s="91"/>
      <c r="Q3104" s="63"/>
      <c r="R3104" s="63"/>
      <c r="S3104" s="63"/>
      <c r="T3104" s="63"/>
      <c r="U3104" s="34" t="str">
        <f>IFERROR(INDEX('[3]5.Grup_T'!$G$4:$G$22,MATCH('6.Turtas'!E3104,'[3]5.Grup_T'!$E$4:$E$22,0)),"0")</f>
        <v>0</v>
      </c>
      <c r="V3104" s="35">
        <f t="shared" si="675"/>
        <v>0</v>
      </c>
      <c r="W3104" s="35">
        <f>IF(NOT(ISBLANK(H3104)),(12-DATEDIF(H3104,'[3]1.Pradzia'!$D$13,"m")),0)</f>
        <v>0</v>
      </c>
      <c r="X3104" s="35">
        <f t="shared" si="676"/>
        <v>0</v>
      </c>
      <c r="Y3104" s="35">
        <f t="shared" si="672"/>
        <v>0</v>
      </c>
      <c r="Z3104" s="35">
        <f t="shared" si="684"/>
        <v>0</v>
      </c>
      <c r="AA3104" s="36">
        <f t="shared" si="677"/>
        <v>0</v>
      </c>
      <c r="AB3104" s="36">
        <f t="shared" si="678"/>
        <v>0</v>
      </c>
      <c r="AC3104" s="37">
        <f t="shared" si="679"/>
        <v>0</v>
      </c>
      <c r="AD3104" s="35">
        <f>IF(OR(YEAR(G3104)&lt;2019,O3104="X"),0,IF(ISBLANK(H3104),DATEDIF(G3104,'[3]1.Pradzia'!$D$13,"M"),DATEDIF(G3104,H3104,"m")))</f>
        <v>0</v>
      </c>
      <c r="AE3104" s="37">
        <f>IF(E3104='[3]5.Grup_T'!$E$20,0,IF(AD3104&lt;&gt;0,M3104/V3104*MIN(12,AD3104),0))</f>
        <v>0</v>
      </c>
      <c r="AF3104" s="37">
        <f t="shared" si="680"/>
        <v>0</v>
      </c>
      <c r="AG3104" s="37">
        <f t="shared" si="681"/>
        <v>0</v>
      </c>
      <c r="AH3104" s="37">
        <f t="shared" si="682"/>
        <v>0</v>
      </c>
      <c r="AI3104" s="35" t="str">
        <f t="shared" si="683"/>
        <v>Nusidėvėjęs</v>
      </c>
      <c r="AJ3104" s="38" t="str">
        <f>IF(AND(F3104&lt;&gt;[3]Pav.tvarkyklė!$B$12,F3104&lt;&gt;[3]Pav.tvarkyklė!$B$13),"GVTNT","X")</f>
        <v>GVTNT</v>
      </c>
      <c r="AK3104" s="39">
        <f t="shared" si="685"/>
        <v>0</v>
      </c>
      <c r="AL3104" s="41"/>
      <c r="AM3104" s="41"/>
      <c r="AN3104" s="41">
        <f t="shared" si="673"/>
        <v>1900</v>
      </c>
      <c r="AO3104" s="41"/>
      <c r="AP3104" s="41"/>
      <c r="AQ3104" s="41"/>
      <c r="AR3104" s="42"/>
      <c r="AS3104" s="42"/>
      <c r="AU3104" s="43">
        <f t="shared" si="674"/>
        <v>0</v>
      </c>
    </row>
    <row r="3105" spans="1:47" ht="15" customHeight="1" x14ac:dyDescent="0.25">
      <c r="A3105" s="11"/>
      <c r="B3105" s="19">
        <v>3274</v>
      </c>
      <c r="C3105" s="74"/>
      <c r="D3105" s="77"/>
      <c r="E3105" s="78"/>
      <c r="F3105" s="78"/>
      <c r="G3105" s="80"/>
      <c r="H3105" s="49"/>
      <c r="I3105" s="79"/>
      <c r="J3105" s="27"/>
      <c r="K3105" s="27"/>
      <c r="L3105" s="79"/>
      <c r="M3105" s="81"/>
      <c r="N3105" s="29">
        <v>0</v>
      </c>
      <c r="O3105" s="30" t="str">
        <f>IF(G3105&lt;=$N$2,"",IF(F3105=[3]Pav.tvarkyklė!$B$13,"",IF(ISBLANK(R3105),"X","")))</f>
        <v/>
      </c>
      <c r="P3105" s="91"/>
      <c r="Q3105" s="63"/>
      <c r="R3105" s="63"/>
      <c r="S3105" s="63"/>
      <c r="T3105" s="63"/>
      <c r="U3105" s="34" t="str">
        <f>IFERROR(INDEX('[3]5.Grup_T'!$G$4:$G$22,MATCH('6.Turtas'!E3105,'[3]5.Grup_T'!$E$4:$E$22,0)),"0")</f>
        <v>0</v>
      </c>
      <c r="V3105" s="35">
        <f t="shared" si="675"/>
        <v>0</v>
      </c>
      <c r="W3105" s="35">
        <f>IF(NOT(ISBLANK(H3105)),(12-DATEDIF(H3105,'[3]1.Pradzia'!$D$13,"m")),0)</f>
        <v>0</v>
      </c>
      <c r="X3105" s="35">
        <f t="shared" si="676"/>
        <v>0</v>
      </c>
      <c r="Y3105" s="35">
        <f t="shared" si="672"/>
        <v>0</v>
      </c>
      <c r="Z3105" s="35">
        <f t="shared" si="684"/>
        <v>0</v>
      </c>
      <c r="AA3105" s="36">
        <f t="shared" si="677"/>
        <v>0</v>
      </c>
      <c r="AB3105" s="36">
        <f t="shared" si="678"/>
        <v>0</v>
      </c>
      <c r="AC3105" s="37">
        <f t="shared" si="679"/>
        <v>0</v>
      </c>
      <c r="AD3105" s="35">
        <f>IF(OR(YEAR(G3105)&lt;2019,O3105="X"),0,IF(ISBLANK(H3105),DATEDIF(G3105,'[3]1.Pradzia'!$D$13,"M"),DATEDIF(G3105,H3105,"m")))</f>
        <v>0</v>
      </c>
      <c r="AE3105" s="37">
        <f>IF(E3105='[3]5.Grup_T'!$E$20,0,IF(AD3105&lt;&gt;0,M3105/V3105*MIN(12,AD3105),0))</f>
        <v>0</v>
      </c>
      <c r="AF3105" s="37">
        <f t="shared" si="680"/>
        <v>0</v>
      </c>
      <c r="AG3105" s="37">
        <f t="shared" si="681"/>
        <v>0</v>
      </c>
      <c r="AH3105" s="37">
        <f t="shared" si="682"/>
        <v>0</v>
      </c>
      <c r="AI3105" s="35" t="str">
        <f t="shared" si="683"/>
        <v>Nusidėvėjęs</v>
      </c>
      <c r="AJ3105" s="38" t="str">
        <f>IF(AND(F3105&lt;&gt;[3]Pav.tvarkyklė!$B$12,F3105&lt;&gt;[3]Pav.tvarkyklė!$B$13),"GVTNT","X")</f>
        <v>GVTNT</v>
      </c>
      <c r="AK3105" s="39">
        <f t="shared" si="685"/>
        <v>0</v>
      </c>
      <c r="AL3105" s="41"/>
      <c r="AM3105" s="41"/>
      <c r="AN3105" s="41">
        <f t="shared" si="673"/>
        <v>1900</v>
      </c>
      <c r="AO3105" s="41"/>
      <c r="AP3105" s="41"/>
      <c r="AQ3105" s="41"/>
      <c r="AR3105" s="42"/>
      <c r="AS3105" s="42"/>
      <c r="AU3105" s="43">
        <f t="shared" si="674"/>
        <v>0</v>
      </c>
    </row>
    <row r="3106" spans="1:47" ht="15" customHeight="1" x14ac:dyDescent="0.25">
      <c r="A3106" s="11"/>
      <c r="B3106" s="19">
        <v>3275</v>
      </c>
      <c r="C3106" s="74"/>
      <c r="D3106" s="77"/>
      <c r="E3106" s="75"/>
      <c r="F3106" s="78"/>
      <c r="G3106" s="80"/>
      <c r="H3106" s="49"/>
      <c r="I3106" s="79"/>
      <c r="J3106" s="27"/>
      <c r="K3106" s="27"/>
      <c r="L3106" s="79"/>
      <c r="M3106" s="81"/>
      <c r="N3106" s="29">
        <v>0</v>
      </c>
      <c r="O3106" s="30" t="str">
        <f>IF(G3106&lt;=$N$2,"",IF(F3106=[3]Pav.tvarkyklė!$B$13,"",IF(ISBLANK(R3106),"X","")))</f>
        <v/>
      </c>
      <c r="P3106" s="91"/>
      <c r="Q3106" s="63"/>
      <c r="R3106" s="63"/>
      <c r="S3106" s="63"/>
      <c r="T3106" s="63"/>
      <c r="U3106" s="34" t="str">
        <f>IFERROR(INDEX('[3]5.Grup_T'!$G$4:$G$22,MATCH('6.Turtas'!E3106,'[3]5.Grup_T'!$E$4:$E$22,0)),"0")</f>
        <v>0</v>
      </c>
      <c r="V3106" s="35">
        <f t="shared" si="675"/>
        <v>0</v>
      </c>
      <c r="W3106" s="35">
        <f>IF(NOT(ISBLANK(H3106)),(12-DATEDIF(H3106,'[3]1.Pradzia'!$D$13,"m")),0)</f>
        <v>0</v>
      </c>
      <c r="X3106" s="35">
        <f t="shared" si="676"/>
        <v>0</v>
      </c>
      <c r="Y3106" s="35">
        <f t="shared" si="672"/>
        <v>0</v>
      </c>
      <c r="Z3106" s="35">
        <f t="shared" si="684"/>
        <v>0</v>
      </c>
      <c r="AA3106" s="36">
        <f t="shared" si="677"/>
        <v>0</v>
      </c>
      <c r="AB3106" s="36">
        <f t="shared" si="678"/>
        <v>0</v>
      </c>
      <c r="AC3106" s="37">
        <f t="shared" si="679"/>
        <v>0</v>
      </c>
      <c r="AD3106" s="35">
        <f>IF(OR(YEAR(G3106)&lt;2019,O3106="X"),0,IF(ISBLANK(H3106),DATEDIF(G3106,'[3]1.Pradzia'!$D$13,"M"),DATEDIF(G3106,H3106,"m")))</f>
        <v>0</v>
      </c>
      <c r="AE3106" s="37">
        <f>IF(E3106='[3]5.Grup_T'!$E$20,0,IF(AD3106&lt;&gt;0,M3106/V3106*MIN(12,AD3106),0))</f>
        <v>0</v>
      </c>
      <c r="AF3106" s="37">
        <f t="shared" si="680"/>
        <v>0</v>
      </c>
      <c r="AG3106" s="37">
        <f t="shared" si="681"/>
        <v>0</v>
      </c>
      <c r="AH3106" s="37">
        <f t="shared" si="682"/>
        <v>0</v>
      </c>
      <c r="AI3106" s="35" t="str">
        <f t="shared" si="683"/>
        <v>Nusidėvėjęs</v>
      </c>
      <c r="AJ3106" s="38" t="str">
        <f>IF(AND(F3106&lt;&gt;[3]Pav.tvarkyklė!$B$12,F3106&lt;&gt;[3]Pav.tvarkyklė!$B$13),"GVTNT","X")</f>
        <v>GVTNT</v>
      </c>
      <c r="AK3106" s="39">
        <f t="shared" si="685"/>
        <v>0</v>
      </c>
      <c r="AL3106" s="41"/>
      <c r="AM3106" s="41"/>
      <c r="AN3106" s="41">
        <f t="shared" si="673"/>
        <v>1900</v>
      </c>
      <c r="AO3106" s="41"/>
      <c r="AP3106" s="41"/>
      <c r="AQ3106" s="41"/>
      <c r="AR3106" s="42"/>
      <c r="AS3106" s="42"/>
      <c r="AU3106" s="43">
        <f t="shared" si="674"/>
        <v>0</v>
      </c>
    </row>
    <row r="3107" spans="1:47" ht="15" customHeight="1" x14ac:dyDescent="0.25">
      <c r="A3107" s="11"/>
      <c r="B3107" s="19">
        <v>3276</v>
      </c>
      <c r="C3107" s="74"/>
      <c r="D3107" s="77"/>
      <c r="E3107" s="78"/>
      <c r="F3107" s="78"/>
      <c r="G3107" s="80"/>
      <c r="H3107" s="49"/>
      <c r="I3107" s="79"/>
      <c r="J3107" s="27"/>
      <c r="K3107" s="27"/>
      <c r="L3107" s="79"/>
      <c r="M3107" s="81"/>
      <c r="N3107" s="29">
        <v>0</v>
      </c>
      <c r="O3107" s="30" t="str">
        <f>IF(G3107&lt;=$N$2,"",IF(F3107=[3]Pav.tvarkyklė!$B$13,"",IF(ISBLANK(R3107),"X","")))</f>
        <v/>
      </c>
      <c r="P3107" s="91"/>
      <c r="Q3107" s="63"/>
      <c r="R3107" s="63"/>
      <c r="S3107" s="63"/>
      <c r="T3107" s="63"/>
      <c r="U3107" s="34" t="str">
        <f>IFERROR(INDEX('[3]5.Grup_T'!$G$4:$G$22,MATCH('6.Turtas'!E3107,'[3]5.Grup_T'!$E$4:$E$22,0)),"0")</f>
        <v>0</v>
      </c>
      <c r="V3107" s="35">
        <f t="shared" si="675"/>
        <v>0</v>
      </c>
      <c r="W3107" s="35">
        <f>IF(NOT(ISBLANK(H3107)),(12-DATEDIF(H3107,'[3]1.Pradzia'!$D$13,"m")),0)</f>
        <v>0</v>
      </c>
      <c r="X3107" s="35">
        <f t="shared" si="676"/>
        <v>0</v>
      </c>
      <c r="Y3107" s="35">
        <f t="shared" si="672"/>
        <v>0</v>
      </c>
      <c r="Z3107" s="35">
        <f t="shared" si="684"/>
        <v>0</v>
      </c>
      <c r="AA3107" s="36">
        <f t="shared" si="677"/>
        <v>0</v>
      </c>
      <c r="AB3107" s="36">
        <f t="shared" si="678"/>
        <v>0</v>
      </c>
      <c r="AC3107" s="37">
        <f t="shared" si="679"/>
        <v>0</v>
      </c>
      <c r="AD3107" s="35">
        <f>IF(OR(YEAR(G3107)&lt;2019,O3107="X"),0,IF(ISBLANK(H3107),DATEDIF(G3107,'[3]1.Pradzia'!$D$13,"M"),DATEDIF(G3107,H3107,"m")))</f>
        <v>0</v>
      </c>
      <c r="AE3107" s="37">
        <f>IF(E3107='[3]5.Grup_T'!$E$20,0,IF(AD3107&lt;&gt;0,M3107/V3107*MIN(12,AD3107),0))</f>
        <v>0</v>
      </c>
      <c r="AF3107" s="37">
        <f t="shared" si="680"/>
        <v>0</v>
      </c>
      <c r="AG3107" s="37">
        <f t="shared" si="681"/>
        <v>0</v>
      </c>
      <c r="AH3107" s="37">
        <f t="shared" si="682"/>
        <v>0</v>
      </c>
      <c r="AI3107" s="35" t="str">
        <f t="shared" si="683"/>
        <v>Nusidėvėjęs</v>
      </c>
      <c r="AJ3107" s="38" t="str">
        <f>IF(AND(F3107&lt;&gt;[3]Pav.tvarkyklė!$B$12,F3107&lt;&gt;[3]Pav.tvarkyklė!$B$13),"GVTNT","X")</f>
        <v>GVTNT</v>
      </c>
      <c r="AK3107" s="39">
        <f t="shared" si="685"/>
        <v>0</v>
      </c>
      <c r="AL3107" s="41"/>
      <c r="AM3107" s="41"/>
      <c r="AN3107" s="41">
        <f t="shared" si="673"/>
        <v>1900</v>
      </c>
      <c r="AO3107" s="41"/>
      <c r="AP3107" s="41"/>
      <c r="AQ3107" s="41"/>
      <c r="AR3107" s="42"/>
      <c r="AS3107" s="42"/>
      <c r="AU3107" s="43">
        <f t="shared" si="674"/>
        <v>0</v>
      </c>
    </row>
    <row r="3108" spans="1:47" ht="15" customHeight="1" x14ac:dyDescent="0.25">
      <c r="A3108" s="11"/>
      <c r="B3108" s="19">
        <v>3277</v>
      </c>
      <c r="C3108" s="74"/>
      <c r="D3108" s="77"/>
      <c r="E3108" s="78"/>
      <c r="F3108" s="78"/>
      <c r="G3108" s="80"/>
      <c r="H3108" s="49"/>
      <c r="I3108" s="79"/>
      <c r="J3108" s="27"/>
      <c r="K3108" s="27"/>
      <c r="L3108" s="79"/>
      <c r="M3108" s="81"/>
      <c r="N3108" s="29">
        <v>0</v>
      </c>
      <c r="O3108" s="30" t="str">
        <f>IF(G3108&lt;=$N$2,"",IF(F3108=[3]Pav.tvarkyklė!$B$13,"",IF(ISBLANK(R3108),"X","")))</f>
        <v/>
      </c>
      <c r="P3108" s="91"/>
      <c r="Q3108" s="63"/>
      <c r="R3108" s="63"/>
      <c r="S3108" s="63"/>
      <c r="T3108" s="63"/>
      <c r="U3108" s="34" t="str">
        <f>IFERROR(INDEX('[3]5.Grup_T'!$G$4:$G$22,MATCH('6.Turtas'!E3108,'[3]5.Grup_T'!$E$4:$E$22,0)),"0")</f>
        <v>0</v>
      </c>
      <c r="V3108" s="35">
        <f t="shared" si="675"/>
        <v>0</v>
      </c>
      <c r="W3108" s="35">
        <f>IF(NOT(ISBLANK(H3108)),(12-DATEDIF(H3108,'[3]1.Pradzia'!$D$13,"m")),0)</f>
        <v>0</v>
      </c>
      <c r="X3108" s="35">
        <f t="shared" si="676"/>
        <v>0</v>
      </c>
      <c r="Y3108" s="35">
        <f t="shared" si="672"/>
        <v>0</v>
      </c>
      <c r="Z3108" s="35">
        <f t="shared" si="684"/>
        <v>0</v>
      </c>
      <c r="AA3108" s="36">
        <f t="shared" si="677"/>
        <v>0</v>
      </c>
      <c r="AB3108" s="36">
        <f t="shared" si="678"/>
        <v>0</v>
      </c>
      <c r="AC3108" s="37">
        <f t="shared" si="679"/>
        <v>0</v>
      </c>
      <c r="AD3108" s="35">
        <f>IF(OR(YEAR(G3108)&lt;2019,O3108="X"),0,IF(ISBLANK(H3108),DATEDIF(G3108,'[3]1.Pradzia'!$D$13,"M"),DATEDIF(G3108,H3108,"m")))</f>
        <v>0</v>
      </c>
      <c r="AE3108" s="37">
        <f>IF(E3108='[3]5.Grup_T'!$E$20,0,IF(AD3108&lt;&gt;0,M3108/V3108*MIN(12,AD3108),0))</f>
        <v>0</v>
      </c>
      <c r="AF3108" s="37">
        <f t="shared" si="680"/>
        <v>0</v>
      </c>
      <c r="AG3108" s="37">
        <f t="shared" si="681"/>
        <v>0</v>
      </c>
      <c r="AH3108" s="37">
        <f t="shared" si="682"/>
        <v>0</v>
      </c>
      <c r="AI3108" s="35" t="str">
        <f t="shared" si="683"/>
        <v>Nusidėvėjęs</v>
      </c>
      <c r="AJ3108" s="38" t="str">
        <f>IF(AND(F3108&lt;&gt;[3]Pav.tvarkyklė!$B$12,F3108&lt;&gt;[3]Pav.tvarkyklė!$B$13),"GVTNT","X")</f>
        <v>GVTNT</v>
      </c>
      <c r="AK3108" s="39">
        <f t="shared" si="685"/>
        <v>0</v>
      </c>
      <c r="AL3108" s="41"/>
      <c r="AM3108" s="41"/>
      <c r="AN3108" s="41">
        <f t="shared" si="673"/>
        <v>1900</v>
      </c>
      <c r="AO3108" s="41"/>
      <c r="AP3108" s="41"/>
      <c r="AQ3108" s="41"/>
      <c r="AR3108" s="42"/>
      <c r="AS3108" s="42"/>
      <c r="AU3108" s="43">
        <f t="shared" si="674"/>
        <v>0</v>
      </c>
    </row>
    <row r="3109" spans="1:47" ht="15" customHeight="1" x14ac:dyDescent="0.25">
      <c r="A3109" s="11"/>
      <c r="B3109" s="19">
        <v>3278</v>
      </c>
      <c r="C3109" s="74"/>
      <c r="D3109" s="77"/>
      <c r="E3109" s="78"/>
      <c r="F3109" s="78"/>
      <c r="G3109" s="80"/>
      <c r="H3109" s="49"/>
      <c r="I3109" s="79"/>
      <c r="J3109" s="27"/>
      <c r="K3109" s="27"/>
      <c r="L3109" s="79"/>
      <c r="M3109" s="81"/>
      <c r="N3109" s="29">
        <v>0</v>
      </c>
      <c r="O3109" s="30" t="str">
        <f>IF(G3109&lt;=$N$2,"",IF(F3109=[3]Pav.tvarkyklė!$B$13,"",IF(ISBLANK(R3109),"X","")))</f>
        <v/>
      </c>
      <c r="P3109" s="91"/>
      <c r="Q3109" s="63"/>
      <c r="R3109" s="63"/>
      <c r="S3109" s="63"/>
      <c r="T3109" s="63"/>
      <c r="U3109" s="34" t="str">
        <f>IFERROR(INDEX('[3]5.Grup_T'!$G$4:$G$22,MATCH('6.Turtas'!E3109,'[3]5.Grup_T'!$E$4:$E$22,0)),"0")</f>
        <v>0</v>
      </c>
      <c r="V3109" s="35">
        <f t="shared" si="675"/>
        <v>0</v>
      </c>
      <c r="W3109" s="35">
        <f>IF(NOT(ISBLANK(H3109)),(12-DATEDIF(H3109,'[3]1.Pradzia'!$D$13,"m")),0)</f>
        <v>0</v>
      </c>
      <c r="X3109" s="35">
        <f t="shared" si="676"/>
        <v>0</v>
      </c>
      <c r="Y3109" s="35">
        <f t="shared" si="672"/>
        <v>0</v>
      </c>
      <c r="Z3109" s="35">
        <f t="shared" si="684"/>
        <v>0</v>
      </c>
      <c r="AA3109" s="36">
        <f t="shared" si="677"/>
        <v>0</v>
      </c>
      <c r="AB3109" s="36">
        <f t="shared" si="678"/>
        <v>0</v>
      </c>
      <c r="AC3109" s="37">
        <f t="shared" si="679"/>
        <v>0</v>
      </c>
      <c r="AD3109" s="35">
        <f>IF(OR(YEAR(G3109)&lt;2019,O3109="X"),0,IF(ISBLANK(H3109),DATEDIF(G3109,'[3]1.Pradzia'!$D$13,"M"),DATEDIF(G3109,H3109,"m")))</f>
        <v>0</v>
      </c>
      <c r="AE3109" s="37">
        <f>IF(E3109='[3]5.Grup_T'!$E$20,0,IF(AD3109&lt;&gt;0,M3109/V3109*MIN(12,AD3109),0))</f>
        <v>0</v>
      </c>
      <c r="AF3109" s="37">
        <f t="shared" si="680"/>
        <v>0</v>
      </c>
      <c r="AG3109" s="37">
        <f t="shared" si="681"/>
        <v>0</v>
      </c>
      <c r="AH3109" s="37">
        <f t="shared" si="682"/>
        <v>0</v>
      </c>
      <c r="AI3109" s="35" t="str">
        <f t="shared" si="683"/>
        <v>Nusidėvėjęs</v>
      </c>
      <c r="AJ3109" s="38" t="str">
        <f>IF(AND(F3109&lt;&gt;[3]Pav.tvarkyklė!$B$12,F3109&lt;&gt;[3]Pav.tvarkyklė!$B$13),"GVTNT","X")</f>
        <v>GVTNT</v>
      </c>
      <c r="AK3109" s="39">
        <f t="shared" si="685"/>
        <v>0</v>
      </c>
      <c r="AL3109" s="41"/>
      <c r="AM3109" s="41"/>
      <c r="AN3109" s="41">
        <f t="shared" si="673"/>
        <v>1900</v>
      </c>
      <c r="AO3109" s="41"/>
      <c r="AP3109" s="41"/>
      <c r="AQ3109" s="41"/>
      <c r="AR3109" s="42"/>
      <c r="AS3109" s="42"/>
      <c r="AU3109" s="43">
        <f t="shared" si="674"/>
        <v>0</v>
      </c>
    </row>
    <row r="3110" spans="1:47" ht="15" customHeight="1" x14ac:dyDescent="0.25">
      <c r="A3110" s="11"/>
      <c r="B3110" s="19">
        <v>3279</v>
      </c>
      <c r="C3110" s="74"/>
      <c r="D3110" s="77"/>
      <c r="E3110" s="78"/>
      <c r="F3110" s="78"/>
      <c r="G3110" s="80"/>
      <c r="H3110" s="49"/>
      <c r="I3110" s="79"/>
      <c r="J3110" s="27"/>
      <c r="K3110" s="27"/>
      <c r="L3110" s="79"/>
      <c r="M3110" s="81"/>
      <c r="N3110" s="29">
        <v>0</v>
      </c>
      <c r="O3110" s="30" t="str">
        <f>IF(G3110&lt;=$N$2,"",IF(F3110=[3]Pav.tvarkyklė!$B$13,"",IF(ISBLANK(R3110),"X","")))</f>
        <v/>
      </c>
      <c r="P3110" s="91"/>
      <c r="Q3110" s="63"/>
      <c r="R3110" s="63"/>
      <c r="S3110" s="63"/>
      <c r="T3110" s="63"/>
      <c r="U3110" s="34" t="str">
        <f>IFERROR(INDEX('[3]5.Grup_T'!$G$4:$G$22,MATCH('6.Turtas'!E3110,'[3]5.Grup_T'!$E$4:$E$22,0)),"0")</f>
        <v>0</v>
      </c>
      <c r="V3110" s="35">
        <f t="shared" si="675"/>
        <v>0</v>
      </c>
      <c r="W3110" s="35">
        <f>IF(NOT(ISBLANK(H3110)),(12-DATEDIF(H3110,'[3]1.Pradzia'!$D$13,"m")),0)</f>
        <v>0</v>
      </c>
      <c r="X3110" s="35">
        <f t="shared" si="676"/>
        <v>0</v>
      </c>
      <c r="Y3110" s="35">
        <f t="shared" si="672"/>
        <v>0</v>
      </c>
      <c r="Z3110" s="35">
        <f t="shared" si="684"/>
        <v>0</v>
      </c>
      <c r="AA3110" s="36">
        <f t="shared" si="677"/>
        <v>0</v>
      </c>
      <c r="AB3110" s="36">
        <f t="shared" si="678"/>
        <v>0</v>
      </c>
      <c r="AC3110" s="37">
        <f t="shared" si="679"/>
        <v>0</v>
      </c>
      <c r="AD3110" s="35">
        <f>IF(OR(YEAR(G3110)&lt;2019,O3110="X"),0,IF(ISBLANK(H3110),DATEDIF(G3110,'[3]1.Pradzia'!$D$13,"M"),DATEDIF(G3110,H3110,"m")))</f>
        <v>0</v>
      </c>
      <c r="AE3110" s="37">
        <f>IF(E3110='[3]5.Grup_T'!$E$20,0,IF(AD3110&lt;&gt;0,M3110/V3110*MIN(12,AD3110),0))</f>
        <v>0</v>
      </c>
      <c r="AF3110" s="37">
        <f t="shared" si="680"/>
        <v>0</v>
      </c>
      <c r="AG3110" s="37">
        <f t="shared" si="681"/>
        <v>0</v>
      </c>
      <c r="AH3110" s="37">
        <f t="shared" si="682"/>
        <v>0</v>
      </c>
      <c r="AI3110" s="35" t="str">
        <f t="shared" si="683"/>
        <v>Nusidėvėjęs</v>
      </c>
      <c r="AJ3110" s="38" t="str">
        <f>IF(AND(F3110&lt;&gt;[3]Pav.tvarkyklė!$B$12,F3110&lt;&gt;[3]Pav.tvarkyklė!$B$13),"GVTNT","X")</f>
        <v>GVTNT</v>
      </c>
      <c r="AK3110" s="39">
        <f t="shared" si="685"/>
        <v>0</v>
      </c>
      <c r="AL3110" s="41"/>
      <c r="AM3110" s="41"/>
      <c r="AN3110" s="41">
        <f t="shared" si="673"/>
        <v>1900</v>
      </c>
      <c r="AO3110" s="41"/>
      <c r="AP3110" s="41"/>
      <c r="AQ3110" s="41"/>
      <c r="AR3110" s="42"/>
      <c r="AS3110" s="42"/>
      <c r="AU3110" s="43">
        <f t="shared" si="674"/>
        <v>0</v>
      </c>
    </row>
    <row r="3111" spans="1:47" ht="15" customHeight="1" x14ac:dyDescent="0.25">
      <c r="A3111" s="11"/>
      <c r="B3111" s="19">
        <v>3280</v>
      </c>
      <c r="C3111" s="74"/>
      <c r="D3111" s="77"/>
      <c r="E3111" s="78"/>
      <c r="F3111" s="78"/>
      <c r="G3111" s="80"/>
      <c r="H3111" s="49"/>
      <c r="I3111" s="79"/>
      <c r="J3111" s="27"/>
      <c r="K3111" s="27"/>
      <c r="L3111" s="79"/>
      <c r="M3111" s="81"/>
      <c r="N3111" s="29">
        <v>0</v>
      </c>
      <c r="O3111" s="30" t="str">
        <f>IF(G3111&lt;=$N$2,"",IF(F3111=[3]Pav.tvarkyklė!$B$13,"",IF(ISBLANK(R3111),"X","")))</f>
        <v/>
      </c>
      <c r="P3111" s="91"/>
      <c r="Q3111" s="63"/>
      <c r="R3111" s="63"/>
      <c r="S3111" s="63"/>
      <c r="T3111" s="63"/>
      <c r="U3111" s="34" t="str">
        <f>IFERROR(INDEX('[3]5.Grup_T'!$G$4:$G$22,MATCH('6.Turtas'!E3111,'[3]5.Grup_T'!$E$4:$E$22,0)),"0")</f>
        <v>0</v>
      </c>
      <c r="V3111" s="35">
        <f t="shared" si="675"/>
        <v>0</v>
      </c>
      <c r="W3111" s="35">
        <f>IF(NOT(ISBLANK(H3111)),(12-DATEDIF(H3111,'[3]1.Pradzia'!$D$13,"m")),0)</f>
        <v>0</v>
      </c>
      <c r="X3111" s="35">
        <f t="shared" si="676"/>
        <v>0</v>
      </c>
      <c r="Y3111" s="35">
        <f t="shared" si="672"/>
        <v>0</v>
      </c>
      <c r="Z3111" s="35">
        <f t="shared" si="684"/>
        <v>0</v>
      </c>
      <c r="AA3111" s="36">
        <f t="shared" si="677"/>
        <v>0</v>
      </c>
      <c r="AB3111" s="36">
        <f t="shared" si="678"/>
        <v>0</v>
      </c>
      <c r="AC3111" s="37">
        <f t="shared" si="679"/>
        <v>0</v>
      </c>
      <c r="AD3111" s="35">
        <f>IF(OR(YEAR(G3111)&lt;2019,O3111="X"),0,IF(ISBLANK(H3111),DATEDIF(G3111,'[3]1.Pradzia'!$D$13,"M"),DATEDIF(G3111,H3111,"m")))</f>
        <v>0</v>
      </c>
      <c r="AE3111" s="37">
        <f>IF(E3111='[3]5.Grup_T'!$E$20,0,IF(AD3111&lt;&gt;0,M3111/V3111*MIN(12,AD3111),0))</f>
        <v>0</v>
      </c>
      <c r="AF3111" s="37">
        <f t="shared" si="680"/>
        <v>0</v>
      </c>
      <c r="AG3111" s="37">
        <f t="shared" si="681"/>
        <v>0</v>
      </c>
      <c r="AH3111" s="37">
        <f t="shared" si="682"/>
        <v>0</v>
      </c>
      <c r="AI3111" s="35" t="str">
        <f t="shared" si="683"/>
        <v>Nusidėvėjęs</v>
      </c>
      <c r="AJ3111" s="38" t="str">
        <f>IF(AND(F3111&lt;&gt;[3]Pav.tvarkyklė!$B$12,F3111&lt;&gt;[3]Pav.tvarkyklė!$B$13),"GVTNT","X")</f>
        <v>GVTNT</v>
      </c>
      <c r="AK3111" s="39">
        <f t="shared" si="685"/>
        <v>0</v>
      </c>
      <c r="AL3111" s="41"/>
      <c r="AM3111" s="41"/>
      <c r="AN3111" s="41">
        <f t="shared" si="673"/>
        <v>1900</v>
      </c>
      <c r="AO3111" s="41"/>
      <c r="AP3111" s="41"/>
      <c r="AQ3111" s="41"/>
      <c r="AR3111" s="42"/>
      <c r="AS3111" s="42"/>
      <c r="AU3111" s="43">
        <f t="shared" si="674"/>
        <v>0</v>
      </c>
    </row>
    <row r="3112" spans="1:47" ht="15" customHeight="1" x14ac:dyDescent="0.25">
      <c r="A3112" s="11"/>
      <c r="B3112" s="19">
        <v>3281</v>
      </c>
      <c r="C3112" s="74"/>
      <c r="D3112" s="77"/>
      <c r="E3112" s="78"/>
      <c r="F3112" s="78"/>
      <c r="G3112" s="80"/>
      <c r="H3112" s="49"/>
      <c r="I3112" s="79"/>
      <c r="J3112" s="27"/>
      <c r="K3112" s="27"/>
      <c r="L3112" s="79"/>
      <c r="M3112" s="81"/>
      <c r="N3112" s="29">
        <v>0</v>
      </c>
      <c r="O3112" s="30" t="str">
        <f>IF(G3112&lt;=$N$2,"",IF(F3112=[3]Pav.tvarkyklė!$B$13,"",IF(ISBLANK(R3112),"X","")))</f>
        <v/>
      </c>
      <c r="P3112" s="91"/>
      <c r="Q3112" s="63"/>
      <c r="R3112" s="63"/>
      <c r="S3112" s="63"/>
      <c r="T3112" s="63"/>
      <c r="U3112" s="34" t="str">
        <f>IFERROR(INDEX('[3]5.Grup_T'!$G$4:$G$22,MATCH('6.Turtas'!E3112,'[3]5.Grup_T'!$E$4:$E$22,0)),"0")</f>
        <v>0</v>
      </c>
      <c r="V3112" s="35">
        <f t="shared" si="675"/>
        <v>0</v>
      </c>
      <c r="W3112" s="35">
        <f>IF(NOT(ISBLANK(H3112)),(12-DATEDIF(H3112,'[3]1.Pradzia'!$D$13,"m")),0)</f>
        <v>0</v>
      </c>
      <c r="X3112" s="35">
        <f t="shared" si="676"/>
        <v>0</v>
      </c>
      <c r="Y3112" s="35">
        <f t="shared" si="672"/>
        <v>0</v>
      </c>
      <c r="Z3112" s="35">
        <f t="shared" si="684"/>
        <v>0</v>
      </c>
      <c r="AA3112" s="36">
        <f t="shared" si="677"/>
        <v>0</v>
      </c>
      <c r="AB3112" s="36">
        <f t="shared" si="678"/>
        <v>0</v>
      </c>
      <c r="AC3112" s="37">
        <f t="shared" si="679"/>
        <v>0</v>
      </c>
      <c r="AD3112" s="35">
        <f>IF(OR(YEAR(G3112)&lt;2019,O3112="X"),0,IF(ISBLANK(H3112),DATEDIF(G3112,'[3]1.Pradzia'!$D$13,"M"),DATEDIF(G3112,H3112,"m")))</f>
        <v>0</v>
      </c>
      <c r="AE3112" s="37">
        <f>IF(E3112='[3]5.Grup_T'!$E$20,0,IF(AD3112&lt;&gt;0,M3112/V3112*MIN(12,AD3112),0))</f>
        <v>0</v>
      </c>
      <c r="AF3112" s="37">
        <f t="shared" si="680"/>
        <v>0</v>
      </c>
      <c r="AG3112" s="37">
        <f t="shared" si="681"/>
        <v>0</v>
      </c>
      <c r="AH3112" s="37">
        <f t="shared" si="682"/>
        <v>0</v>
      </c>
      <c r="AI3112" s="35" t="str">
        <f t="shared" si="683"/>
        <v>Nusidėvėjęs</v>
      </c>
      <c r="AJ3112" s="38" t="str">
        <f>IF(AND(F3112&lt;&gt;[3]Pav.tvarkyklė!$B$12,F3112&lt;&gt;[3]Pav.tvarkyklė!$B$13),"GVTNT","X")</f>
        <v>GVTNT</v>
      </c>
      <c r="AK3112" s="39">
        <f t="shared" si="685"/>
        <v>0</v>
      </c>
      <c r="AL3112" s="41"/>
      <c r="AM3112" s="41"/>
      <c r="AN3112" s="41">
        <f t="shared" si="673"/>
        <v>1900</v>
      </c>
      <c r="AO3112" s="41"/>
      <c r="AP3112" s="41"/>
      <c r="AQ3112" s="41"/>
      <c r="AR3112" s="42"/>
      <c r="AS3112" s="42"/>
      <c r="AU3112" s="43">
        <f t="shared" si="674"/>
        <v>0</v>
      </c>
    </row>
    <row r="3113" spans="1:47" ht="15" customHeight="1" x14ac:dyDescent="0.25">
      <c r="A3113" s="11"/>
      <c r="B3113" s="19">
        <v>3282</v>
      </c>
      <c r="C3113" s="74"/>
      <c r="D3113" s="77"/>
      <c r="E3113" s="78"/>
      <c r="F3113" s="78"/>
      <c r="G3113" s="80"/>
      <c r="H3113" s="49"/>
      <c r="I3113" s="79"/>
      <c r="J3113" s="27"/>
      <c r="K3113" s="27"/>
      <c r="L3113" s="79"/>
      <c r="M3113" s="81"/>
      <c r="N3113" s="29">
        <v>0</v>
      </c>
      <c r="O3113" s="30" t="str">
        <f>IF(G3113&lt;=$N$2,"",IF(F3113=[3]Pav.tvarkyklė!$B$13,"",IF(ISBLANK(R3113),"X","")))</f>
        <v/>
      </c>
      <c r="P3113" s="91"/>
      <c r="Q3113" s="63"/>
      <c r="R3113" s="63"/>
      <c r="S3113" s="63"/>
      <c r="T3113" s="63"/>
      <c r="U3113" s="34" t="str">
        <f>IFERROR(INDEX('[3]5.Grup_T'!$G$4:$G$22,MATCH('6.Turtas'!E3113,'[3]5.Grup_T'!$E$4:$E$22,0)),"0")</f>
        <v>0</v>
      </c>
      <c r="V3113" s="35">
        <f t="shared" si="675"/>
        <v>0</v>
      </c>
      <c r="W3113" s="35">
        <f>IF(NOT(ISBLANK(H3113)),(12-DATEDIF(H3113,'[3]1.Pradzia'!$D$13,"m")),0)</f>
        <v>0</v>
      </c>
      <c r="X3113" s="35">
        <f t="shared" si="676"/>
        <v>0</v>
      </c>
      <c r="Y3113" s="35">
        <f t="shared" si="672"/>
        <v>0</v>
      </c>
      <c r="Z3113" s="35">
        <f t="shared" si="684"/>
        <v>0</v>
      </c>
      <c r="AA3113" s="36">
        <f t="shared" si="677"/>
        <v>0</v>
      </c>
      <c r="AB3113" s="36">
        <f t="shared" si="678"/>
        <v>0</v>
      </c>
      <c r="AC3113" s="37">
        <f t="shared" si="679"/>
        <v>0</v>
      </c>
      <c r="AD3113" s="35">
        <f>IF(OR(YEAR(G3113)&lt;2019,O3113="X"),0,IF(ISBLANK(H3113),DATEDIF(G3113,'[3]1.Pradzia'!$D$13,"M"),DATEDIF(G3113,H3113,"m")))</f>
        <v>0</v>
      </c>
      <c r="AE3113" s="37">
        <f>IF(E3113='[3]5.Grup_T'!$E$20,0,IF(AD3113&lt;&gt;0,M3113/V3113*MIN(12,AD3113),0))</f>
        <v>0</v>
      </c>
      <c r="AF3113" s="37">
        <f t="shared" si="680"/>
        <v>0</v>
      </c>
      <c r="AG3113" s="37">
        <f t="shared" si="681"/>
        <v>0</v>
      </c>
      <c r="AH3113" s="37">
        <f t="shared" si="682"/>
        <v>0</v>
      </c>
      <c r="AI3113" s="35" t="str">
        <f t="shared" si="683"/>
        <v>Nusidėvėjęs</v>
      </c>
      <c r="AJ3113" s="38" t="str">
        <f>IF(AND(F3113&lt;&gt;[3]Pav.tvarkyklė!$B$12,F3113&lt;&gt;[3]Pav.tvarkyklė!$B$13),"GVTNT","X")</f>
        <v>GVTNT</v>
      </c>
      <c r="AK3113" s="39">
        <f t="shared" si="685"/>
        <v>0</v>
      </c>
      <c r="AL3113" s="41"/>
      <c r="AM3113" s="41"/>
      <c r="AN3113" s="41">
        <f t="shared" si="673"/>
        <v>1900</v>
      </c>
      <c r="AO3113" s="41"/>
      <c r="AP3113" s="41"/>
      <c r="AQ3113" s="41"/>
      <c r="AR3113" s="42"/>
      <c r="AS3113" s="42"/>
      <c r="AU3113" s="43">
        <f t="shared" si="674"/>
        <v>0</v>
      </c>
    </row>
    <row r="3114" spans="1:47" ht="15" customHeight="1" x14ac:dyDescent="0.25">
      <c r="A3114" s="11"/>
      <c r="B3114" s="19">
        <v>3283</v>
      </c>
      <c r="C3114" s="74"/>
      <c r="D3114" s="77"/>
      <c r="E3114" s="78"/>
      <c r="F3114" s="78"/>
      <c r="G3114" s="80"/>
      <c r="H3114" s="49"/>
      <c r="I3114" s="79"/>
      <c r="J3114" s="27"/>
      <c r="K3114" s="27"/>
      <c r="L3114" s="79"/>
      <c r="M3114" s="81"/>
      <c r="N3114" s="29">
        <v>0</v>
      </c>
      <c r="O3114" s="30" t="str">
        <f>IF(G3114&lt;=$N$2,"",IF(F3114=[3]Pav.tvarkyklė!$B$13,"",IF(ISBLANK(R3114),"X","")))</f>
        <v/>
      </c>
      <c r="P3114" s="91"/>
      <c r="Q3114" s="63"/>
      <c r="R3114" s="63"/>
      <c r="S3114" s="63"/>
      <c r="T3114" s="63"/>
      <c r="U3114" s="34" t="str">
        <f>IFERROR(INDEX('[3]5.Grup_T'!$G$4:$G$22,MATCH('6.Turtas'!E3114,'[3]5.Grup_T'!$E$4:$E$22,0)),"0")</f>
        <v>0</v>
      </c>
      <c r="V3114" s="35">
        <f t="shared" si="675"/>
        <v>0</v>
      </c>
      <c r="W3114" s="35">
        <f>IF(NOT(ISBLANK(H3114)),(12-DATEDIF(H3114,'[3]1.Pradzia'!$D$13,"m")),0)</f>
        <v>0</v>
      </c>
      <c r="X3114" s="35">
        <f t="shared" si="676"/>
        <v>0</v>
      </c>
      <c r="Y3114" s="35">
        <f t="shared" si="672"/>
        <v>0</v>
      </c>
      <c r="Z3114" s="35">
        <f t="shared" si="684"/>
        <v>0</v>
      </c>
      <c r="AA3114" s="36">
        <f t="shared" si="677"/>
        <v>0</v>
      </c>
      <c r="AB3114" s="36">
        <f t="shared" si="678"/>
        <v>0</v>
      </c>
      <c r="AC3114" s="37">
        <f t="shared" si="679"/>
        <v>0</v>
      </c>
      <c r="AD3114" s="35">
        <f>IF(OR(YEAR(G3114)&lt;2019,O3114="X"),0,IF(ISBLANK(H3114),DATEDIF(G3114,'[3]1.Pradzia'!$D$13,"M"),DATEDIF(G3114,H3114,"m")))</f>
        <v>0</v>
      </c>
      <c r="AE3114" s="37">
        <f>IF(E3114='[3]5.Grup_T'!$E$20,0,IF(AD3114&lt;&gt;0,M3114/V3114*MIN(12,AD3114),0))</f>
        <v>0</v>
      </c>
      <c r="AF3114" s="37">
        <f t="shared" si="680"/>
        <v>0</v>
      </c>
      <c r="AG3114" s="37">
        <f t="shared" si="681"/>
        <v>0</v>
      </c>
      <c r="AH3114" s="37">
        <f t="shared" si="682"/>
        <v>0</v>
      </c>
      <c r="AI3114" s="35" t="str">
        <f t="shared" si="683"/>
        <v>Nusidėvėjęs</v>
      </c>
      <c r="AJ3114" s="38" t="str">
        <f>IF(AND(F3114&lt;&gt;[3]Pav.tvarkyklė!$B$12,F3114&lt;&gt;[3]Pav.tvarkyklė!$B$13),"GVTNT","X")</f>
        <v>GVTNT</v>
      </c>
      <c r="AK3114" s="39">
        <f t="shared" si="685"/>
        <v>0</v>
      </c>
      <c r="AL3114" s="41"/>
      <c r="AM3114" s="41"/>
      <c r="AN3114" s="41">
        <f t="shared" si="673"/>
        <v>1900</v>
      </c>
      <c r="AO3114" s="41"/>
      <c r="AP3114" s="41"/>
      <c r="AQ3114" s="41"/>
      <c r="AR3114" s="42"/>
      <c r="AS3114" s="42"/>
      <c r="AU3114" s="43">
        <f t="shared" si="674"/>
        <v>0</v>
      </c>
    </row>
    <row r="3115" spans="1:47" ht="15" customHeight="1" x14ac:dyDescent="0.25">
      <c r="A3115" s="11"/>
      <c r="B3115" s="19">
        <v>3284</v>
      </c>
      <c r="C3115" s="74"/>
      <c r="D3115" s="77"/>
      <c r="E3115" s="78"/>
      <c r="F3115" s="78"/>
      <c r="G3115" s="80"/>
      <c r="H3115" s="49"/>
      <c r="I3115" s="79"/>
      <c r="J3115" s="27"/>
      <c r="K3115" s="27"/>
      <c r="L3115" s="79"/>
      <c r="M3115" s="81"/>
      <c r="N3115" s="29">
        <v>0</v>
      </c>
      <c r="O3115" s="30" t="str">
        <f>IF(G3115&lt;=$N$2,"",IF(F3115=[3]Pav.tvarkyklė!$B$13,"",IF(ISBLANK(R3115),"X","")))</f>
        <v/>
      </c>
      <c r="P3115" s="91"/>
      <c r="Q3115" s="63"/>
      <c r="R3115" s="63"/>
      <c r="S3115" s="63"/>
      <c r="T3115" s="63"/>
      <c r="U3115" s="34" t="str">
        <f>IFERROR(INDEX('[3]5.Grup_T'!$G$4:$G$22,MATCH('6.Turtas'!E3115,'[3]5.Grup_T'!$E$4:$E$22,0)),"0")</f>
        <v>0</v>
      </c>
      <c r="V3115" s="35">
        <f t="shared" si="675"/>
        <v>0</v>
      </c>
      <c r="W3115" s="35">
        <f>IF(NOT(ISBLANK(H3115)),(12-DATEDIF(H3115,'[3]1.Pradzia'!$D$13,"m")),0)</f>
        <v>0</v>
      </c>
      <c r="X3115" s="35">
        <f t="shared" si="676"/>
        <v>0</v>
      </c>
      <c r="Y3115" s="35">
        <f t="shared" si="672"/>
        <v>0</v>
      </c>
      <c r="Z3115" s="35">
        <f t="shared" si="684"/>
        <v>0</v>
      </c>
      <c r="AA3115" s="36">
        <f t="shared" si="677"/>
        <v>0</v>
      </c>
      <c r="AB3115" s="36">
        <f t="shared" si="678"/>
        <v>0</v>
      </c>
      <c r="AC3115" s="37">
        <f t="shared" si="679"/>
        <v>0</v>
      </c>
      <c r="AD3115" s="35">
        <f>IF(OR(YEAR(G3115)&lt;2019,O3115="X"),0,IF(ISBLANK(H3115),DATEDIF(G3115,'[3]1.Pradzia'!$D$13,"M"),DATEDIF(G3115,H3115,"m")))</f>
        <v>0</v>
      </c>
      <c r="AE3115" s="37">
        <f>IF(E3115='[3]5.Grup_T'!$E$20,0,IF(AD3115&lt;&gt;0,M3115/V3115*MIN(12,AD3115),0))</f>
        <v>0</v>
      </c>
      <c r="AF3115" s="37">
        <f t="shared" si="680"/>
        <v>0</v>
      </c>
      <c r="AG3115" s="37">
        <f t="shared" si="681"/>
        <v>0</v>
      </c>
      <c r="AH3115" s="37">
        <f t="shared" si="682"/>
        <v>0</v>
      </c>
      <c r="AI3115" s="35" t="str">
        <f t="shared" si="683"/>
        <v>Nusidėvėjęs</v>
      </c>
      <c r="AJ3115" s="38" t="str">
        <f>IF(AND(F3115&lt;&gt;[3]Pav.tvarkyklė!$B$12,F3115&lt;&gt;[3]Pav.tvarkyklė!$B$13),"GVTNT","X")</f>
        <v>GVTNT</v>
      </c>
      <c r="AK3115" s="39">
        <f t="shared" si="685"/>
        <v>0</v>
      </c>
      <c r="AL3115" s="41"/>
      <c r="AM3115" s="41"/>
      <c r="AN3115" s="41">
        <f t="shared" si="673"/>
        <v>1900</v>
      </c>
      <c r="AO3115" s="41"/>
      <c r="AP3115" s="41"/>
      <c r="AQ3115" s="41"/>
      <c r="AR3115" s="42"/>
      <c r="AS3115" s="42"/>
      <c r="AU3115" s="43">
        <f t="shared" si="674"/>
        <v>0</v>
      </c>
    </row>
    <row r="3116" spans="1:47" ht="15" customHeight="1" x14ac:dyDescent="0.25">
      <c r="A3116" s="11"/>
      <c r="B3116" s="19">
        <v>3285</v>
      </c>
      <c r="C3116" s="74"/>
      <c r="D3116" s="77"/>
      <c r="E3116" s="78"/>
      <c r="F3116" s="78"/>
      <c r="G3116" s="80"/>
      <c r="H3116" s="49"/>
      <c r="I3116" s="79"/>
      <c r="J3116" s="27"/>
      <c r="K3116" s="27"/>
      <c r="L3116" s="79"/>
      <c r="M3116" s="81"/>
      <c r="N3116" s="29">
        <v>0</v>
      </c>
      <c r="O3116" s="30" t="str">
        <f>IF(G3116&lt;=$N$2,"",IF(F3116=[3]Pav.tvarkyklė!$B$13,"",IF(ISBLANK(R3116),"X","")))</f>
        <v/>
      </c>
      <c r="P3116" s="91"/>
      <c r="Q3116" s="63"/>
      <c r="R3116" s="63"/>
      <c r="S3116" s="63"/>
      <c r="T3116" s="63"/>
      <c r="U3116" s="34" t="str">
        <f>IFERROR(INDEX('[3]5.Grup_T'!$G$4:$G$22,MATCH('6.Turtas'!E3116,'[3]5.Grup_T'!$E$4:$E$22,0)),"0")</f>
        <v>0</v>
      </c>
      <c r="V3116" s="35">
        <f t="shared" si="675"/>
        <v>0</v>
      </c>
      <c r="W3116" s="35">
        <f>IF(NOT(ISBLANK(H3116)),(12-DATEDIF(H3116,'[3]1.Pradzia'!$D$13,"m")),0)</f>
        <v>0</v>
      </c>
      <c r="X3116" s="35">
        <f t="shared" si="676"/>
        <v>0</v>
      </c>
      <c r="Y3116" s="35">
        <f t="shared" si="672"/>
        <v>0</v>
      </c>
      <c r="Z3116" s="35">
        <f t="shared" si="684"/>
        <v>0</v>
      </c>
      <c r="AA3116" s="36">
        <f t="shared" si="677"/>
        <v>0</v>
      </c>
      <c r="AB3116" s="36">
        <f t="shared" si="678"/>
        <v>0</v>
      </c>
      <c r="AC3116" s="37">
        <f t="shared" si="679"/>
        <v>0</v>
      </c>
      <c r="AD3116" s="35">
        <f>IF(OR(YEAR(G3116)&lt;2019,O3116="X"),0,IF(ISBLANK(H3116),DATEDIF(G3116,'[3]1.Pradzia'!$D$13,"M"),DATEDIF(G3116,H3116,"m")))</f>
        <v>0</v>
      </c>
      <c r="AE3116" s="37">
        <f>IF(E3116='[3]5.Grup_T'!$E$20,0,IF(AD3116&lt;&gt;0,M3116/V3116*MIN(12,AD3116),0))</f>
        <v>0</v>
      </c>
      <c r="AF3116" s="37">
        <f t="shared" si="680"/>
        <v>0</v>
      </c>
      <c r="AG3116" s="37">
        <f t="shared" si="681"/>
        <v>0</v>
      </c>
      <c r="AH3116" s="37">
        <f t="shared" si="682"/>
        <v>0</v>
      </c>
      <c r="AI3116" s="35" t="str">
        <f t="shared" si="683"/>
        <v>Nusidėvėjęs</v>
      </c>
      <c r="AJ3116" s="38" t="str">
        <f>IF(AND(F3116&lt;&gt;[3]Pav.tvarkyklė!$B$12,F3116&lt;&gt;[3]Pav.tvarkyklė!$B$13),"GVTNT","X")</f>
        <v>GVTNT</v>
      </c>
      <c r="AK3116" s="39">
        <f t="shared" si="685"/>
        <v>0</v>
      </c>
      <c r="AL3116" s="41"/>
      <c r="AM3116" s="41"/>
      <c r="AN3116" s="41">
        <f t="shared" si="673"/>
        <v>1900</v>
      </c>
      <c r="AO3116" s="41"/>
      <c r="AP3116" s="41"/>
      <c r="AQ3116" s="41"/>
      <c r="AR3116" s="42"/>
      <c r="AS3116" s="42"/>
      <c r="AU3116" s="43">
        <f t="shared" si="674"/>
        <v>0</v>
      </c>
    </row>
    <row r="3117" spans="1:47" ht="15" customHeight="1" x14ac:dyDescent="0.25">
      <c r="A3117" s="11"/>
      <c r="B3117" s="19">
        <v>3286</v>
      </c>
      <c r="C3117" s="74"/>
      <c r="D3117" s="77"/>
      <c r="E3117" s="78"/>
      <c r="F3117" s="78"/>
      <c r="G3117" s="80"/>
      <c r="H3117" s="49"/>
      <c r="I3117" s="79"/>
      <c r="J3117" s="27"/>
      <c r="K3117" s="27"/>
      <c r="L3117" s="79"/>
      <c r="M3117" s="81"/>
      <c r="N3117" s="29">
        <v>0</v>
      </c>
      <c r="O3117" s="30" t="str">
        <f>IF(G3117&lt;=$N$2,"",IF(F3117=[3]Pav.tvarkyklė!$B$13,"",IF(ISBLANK(R3117),"X","")))</f>
        <v/>
      </c>
      <c r="P3117" s="91"/>
      <c r="Q3117" s="63"/>
      <c r="R3117" s="63"/>
      <c r="S3117" s="63"/>
      <c r="T3117" s="63"/>
      <c r="U3117" s="34" t="str">
        <f>IFERROR(INDEX('[3]5.Grup_T'!$G$4:$G$22,MATCH('6.Turtas'!E3117,'[3]5.Grup_T'!$E$4:$E$22,0)),"0")</f>
        <v>0</v>
      </c>
      <c r="V3117" s="35">
        <f t="shared" si="675"/>
        <v>0</v>
      </c>
      <c r="W3117" s="35">
        <f>IF(NOT(ISBLANK(H3117)),(12-DATEDIF(H3117,'[3]1.Pradzia'!$D$13,"m")),0)</f>
        <v>0</v>
      </c>
      <c r="X3117" s="35">
        <f t="shared" si="676"/>
        <v>0</v>
      </c>
      <c r="Y3117" s="35">
        <f t="shared" si="672"/>
        <v>0</v>
      </c>
      <c r="Z3117" s="35">
        <f t="shared" si="684"/>
        <v>0</v>
      </c>
      <c r="AA3117" s="36">
        <f t="shared" si="677"/>
        <v>0</v>
      </c>
      <c r="AB3117" s="36">
        <f t="shared" si="678"/>
        <v>0</v>
      </c>
      <c r="AC3117" s="37">
        <f t="shared" si="679"/>
        <v>0</v>
      </c>
      <c r="AD3117" s="35">
        <f>IF(OR(YEAR(G3117)&lt;2019,O3117="X"),0,IF(ISBLANK(H3117),DATEDIF(G3117,'[3]1.Pradzia'!$D$13,"M"),DATEDIF(G3117,H3117,"m")))</f>
        <v>0</v>
      </c>
      <c r="AE3117" s="37">
        <f>IF(E3117='[3]5.Grup_T'!$E$20,0,IF(AD3117&lt;&gt;0,M3117/V3117*MIN(12,AD3117),0))</f>
        <v>0</v>
      </c>
      <c r="AF3117" s="37">
        <f t="shared" si="680"/>
        <v>0</v>
      </c>
      <c r="AG3117" s="37">
        <f t="shared" si="681"/>
        <v>0</v>
      </c>
      <c r="AH3117" s="37">
        <f t="shared" si="682"/>
        <v>0</v>
      </c>
      <c r="AI3117" s="35" t="str">
        <f t="shared" si="683"/>
        <v>Nusidėvėjęs</v>
      </c>
      <c r="AJ3117" s="38" t="str">
        <f>IF(AND(F3117&lt;&gt;[3]Pav.tvarkyklė!$B$12,F3117&lt;&gt;[3]Pav.tvarkyklė!$B$13),"GVTNT","X")</f>
        <v>GVTNT</v>
      </c>
      <c r="AK3117" s="39">
        <f t="shared" si="685"/>
        <v>0</v>
      </c>
      <c r="AL3117" s="41"/>
      <c r="AM3117" s="41"/>
      <c r="AN3117" s="41">
        <f t="shared" si="673"/>
        <v>1900</v>
      </c>
      <c r="AO3117" s="41"/>
      <c r="AP3117" s="41"/>
      <c r="AQ3117" s="41"/>
      <c r="AR3117" s="42"/>
      <c r="AS3117" s="42"/>
      <c r="AU3117" s="43">
        <f t="shared" si="674"/>
        <v>0</v>
      </c>
    </row>
    <row r="3118" spans="1:47" ht="15" customHeight="1" x14ac:dyDescent="0.25">
      <c r="A3118" s="11"/>
      <c r="B3118" s="19">
        <v>3287</v>
      </c>
      <c r="C3118" s="74"/>
      <c r="D3118" s="77"/>
      <c r="E3118" s="78"/>
      <c r="F3118" s="78"/>
      <c r="G3118" s="80"/>
      <c r="H3118" s="49"/>
      <c r="I3118" s="79"/>
      <c r="J3118" s="27"/>
      <c r="K3118" s="27"/>
      <c r="L3118" s="79"/>
      <c r="M3118" s="81"/>
      <c r="N3118" s="29">
        <v>0</v>
      </c>
      <c r="O3118" s="30" t="str">
        <f>IF(G3118&lt;=$N$2,"",IF(F3118=[3]Pav.tvarkyklė!$B$13,"",IF(ISBLANK(R3118),"X","")))</f>
        <v/>
      </c>
      <c r="P3118" s="91"/>
      <c r="Q3118" s="63"/>
      <c r="R3118" s="63"/>
      <c r="S3118" s="63"/>
      <c r="T3118" s="63"/>
      <c r="U3118" s="34" t="str">
        <f>IFERROR(INDEX('[3]5.Grup_T'!$G$4:$G$22,MATCH('6.Turtas'!E3118,'[3]5.Grup_T'!$E$4:$E$22,0)),"0")</f>
        <v>0</v>
      </c>
      <c r="V3118" s="35">
        <f t="shared" si="675"/>
        <v>0</v>
      </c>
      <c r="W3118" s="35">
        <f>IF(NOT(ISBLANK(H3118)),(12-DATEDIF(H3118,'[3]1.Pradzia'!$D$13,"m")),0)</f>
        <v>0</v>
      </c>
      <c r="X3118" s="35">
        <f t="shared" si="676"/>
        <v>0</v>
      </c>
      <c r="Y3118" s="35">
        <f t="shared" si="672"/>
        <v>0</v>
      </c>
      <c r="Z3118" s="35">
        <f t="shared" si="684"/>
        <v>0</v>
      </c>
      <c r="AA3118" s="36">
        <f t="shared" si="677"/>
        <v>0</v>
      </c>
      <c r="AB3118" s="36">
        <f t="shared" si="678"/>
        <v>0</v>
      </c>
      <c r="AC3118" s="37">
        <f t="shared" si="679"/>
        <v>0</v>
      </c>
      <c r="AD3118" s="35">
        <f>IF(OR(YEAR(G3118)&lt;2019,O3118="X"),0,IF(ISBLANK(H3118),DATEDIF(G3118,'[3]1.Pradzia'!$D$13,"M"),DATEDIF(G3118,H3118,"m")))</f>
        <v>0</v>
      </c>
      <c r="AE3118" s="37">
        <f>IF(E3118='[3]5.Grup_T'!$E$20,0,IF(AD3118&lt;&gt;0,M3118/V3118*MIN(12,AD3118),0))</f>
        <v>0</v>
      </c>
      <c r="AF3118" s="37">
        <f t="shared" si="680"/>
        <v>0</v>
      </c>
      <c r="AG3118" s="37">
        <f t="shared" si="681"/>
        <v>0</v>
      </c>
      <c r="AH3118" s="37">
        <f t="shared" si="682"/>
        <v>0</v>
      </c>
      <c r="AI3118" s="35" t="str">
        <f t="shared" si="683"/>
        <v>Nusidėvėjęs</v>
      </c>
      <c r="AJ3118" s="38" t="str">
        <f>IF(AND(F3118&lt;&gt;[3]Pav.tvarkyklė!$B$12,F3118&lt;&gt;[3]Pav.tvarkyklė!$B$13),"GVTNT","X")</f>
        <v>GVTNT</v>
      </c>
      <c r="AK3118" s="39">
        <f t="shared" si="685"/>
        <v>0</v>
      </c>
      <c r="AL3118" s="41"/>
      <c r="AM3118" s="41"/>
      <c r="AN3118" s="41">
        <f t="shared" si="673"/>
        <v>1900</v>
      </c>
      <c r="AO3118" s="41"/>
      <c r="AP3118" s="41"/>
      <c r="AQ3118" s="41"/>
      <c r="AR3118" s="42"/>
      <c r="AS3118" s="42"/>
      <c r="AU3118" s="43">
        <f t="shared" si="674"/>
        <v>0</v>
      </c>
    </row>
    <row r="3119" spans="1:47" ht="15" customHeight="1" x14ac:dyDescent="0.25">
      <c r="A3119" s="11"/>
      <c r="B3119" s="19">
        <v>3288</v>
      </c>
      <c r="C3119" s="74"/>
      <c r="D3119" s="77"/>
      <c r="E3119" s="78"/>
      <c r="F3119" s="78"/>
      <c r="G3119" s="80"/>
      <c r="H3119" s="49"/>
      <c r="I3119" s="79"/>
      <c r="J3119" s="27"/>
      <c r="K3119" s="27"/>
      <c r="L3119" s="79"/>
      <c r="M3119" s="81"/>
      <c r="N3119" s="29">
        <v>0</v>
      </c>
      <c r="O3119" s="30" t="str">
        <f>IF(G3119&lt;=$N$2,"",IF(F3119=[3]Pav.tvarkyklė!$B$13,"",IF(ISBLANK(R3119),"X","")))</f>
        <v/>
      </c>
      <c r="P3119" s="91"/>
      <c r="Q3119" s="63"/>
      <c r="R3119" s="63"/>
      <c r="S3119" s="63"/>
      <c r="T3119" s="63"/>
      <c r="U3119" s="34" t="str">
        <f>IFERROR(INDEX('[3]5.Grup_T'!$G$4:$G$22,MATCH('6.Turtas'!E3119,'[3]5.Grup_T'!$E$4:$E$22,0)),"0")</f>
        <v>0</v>
      </c>
      <c r="V3119" s="35">
        <f t="shared" si="675"/>
        <v>0</v>
      </c>
      <c r="W3119" s="35">
        <f>IF(NOT(ISBLANK(H3119)),(12-DATEDIF(H3119,'[3]1.Pradzia'!$D$13,"m")),0)</f>
        <v>0</v>
      </c>
      <c r="X3119" s="35">
        <f t="shared" si="676"/>
        <v>0</v>
      </c>
      <c r="Y3119" s="35">
        <f t="shared" si="672"/>
        <v>0</v>
      </c>
      <c r="Z3119" s="35">
        <f t="shared" si="684"/>
        <v>0</v>
      </c>
      <c r="AA3119" s="36">
        <f t="shared" si="677"/>
        <v>0</v>
      </c>
      <c r="AB3119" s="36">
        <f t="shared" si="678"/>
        <v>0</v>
      </c>
      <c r="AC3119" s="37">
        <f t="shared" si="679"/>
        <v>0</v>
      </c>
      <c r="AD3119" s="35">
        <f>IF(OR(YEAR(G3119)&lt;2019,O3119="X"),0,IF(ISBLANK(H3119),DATEDIF(G3119,'[3]1.Pradzia'!$D$13,"M"),DATEDIF(G3119,H3119,"m")))</f>
        <v>0</v>
      </c>
      <c r="AE3119" s="37">
        <f>IF(E3119='[3]5.Grup_T'!$E$20,0,IF(AD3119&lt;&gt;0,M3119/V3119*MIN(12,AD3119),0))</f>
        <v>0</v>
      </c>
      <c r="AF3119" s="37">
        <f t="shared" si="680"/>
        <v>0</v>
      </c>
      <c r="AG3119" s="37">
        <f t="shared" si="681"/>
        <v>0</v>
      </c>
      <c r="AH3119" s="37">
        <f t="shared" si="682"/>
        <v>0</v>
      </c>
      <c r="AI3119" s="35" t="str">
        <f t="shared" si="683"/>
        <v>Nusidėvėjęs</v>
      </c>
      <c r="AJ3119" s="38" t="str">
        <f>IF(AND(F3119&lt;&gt;[3]Pav.tvarkyklė!$B$12,F3119&lt;&gt;[3]Pav.tvarkyklė!$B$13),"GVTNT","X")</f>
        <v>GVTNT</v>
      </c>
      <c r="AK3119" s="39">
        <f t="shared" si="685"/>
        <v>0</v>
      </c>
      <c r="AL3119" s="41"/>
      <c r="AM3119" s="41"/>
      <c r="AN3119" s="41">
        <f t="shared" si="673"/>
        <v>1900</v>
      </c>
      <c r="AO3119" s="41"/>
      <c r="AP3119" s="41"/>
      <c r="AQ3119" s="41"/>
      <c r="AR3119" s="42"/>
      <c r="AS3119" s="42"/>
      <c r="AU3119" s="43">
        <f t="shared" si="674"/>
        <v>0</v>
      </c>
    </row>
    <row r="3120" spans="1:47" ht="15" customHeight="1" x14ac:dyDescent="0.25">
      <c r="A3120" s="11"/>
      <c r="B3120" s="19">
        <v>3289</v>
      </c>
      <c r="C3120" s="74"/>
      <c r="D3120" s="77"/>
      <c r="E3120" s="78"/>
      <c r="F3120" s="78"/>
      <c r="G3120" s="80"/>
      <c r="H3120" s="49"/>
      <c r="I3120" s="79"/>
      <c r="J3120" s="27"/>
      <c r="K3120" s="27"/>
      <c r="L3120" s="79"/>
      <c r="M3120" s="81"/>
      <c r="N3120" s="29">
        <v>0</v>
      </c>
      <c r="O3120" s="30" t="str">
        <f>IF(G3120&lt;=$N$2,"",IF(F3120=[3]Pav.tvarkyklė!$B$13,"",IF(ISBLANK(R3120),"X","")))</f>
        <v/>
      </c>
      <c r="P3120" s="91"/>
      <c r="Q3120" s="63"/>
      <c r="R3120" s="63"/>
      <c r="S3120" s="63"/>
      <c r="T3120" s="63"/>
      <c r="U3120" s="34" t="str">
        <f>IFERROR(INDEX('[3]5.Grup_T'!$G$4:$G$22,MATCH('6.Turtas'!E3120,'[3]5.Grup_T'!$E$4:$E$22,0)),"0")</f>
        <v>0</v>
      </c>
      <c r="V3120" s="35">
        <f t="shared" si="675"/>
        <v>0</v>
      </c>
      <c r="W3120" s="35">
        <f>IF(NOT(ISBLANK(H3120)),(12-DATEDIF(H3120,'[3]1.Pradzia'!$D$13,"m")),0)</f>
        <v>0</v>
      </c>
      <c r="X3120" s="35">
        <f t="shared" si="676"/>
        <v>0</v>
      </c>
      <c r="Y3120" s="35">
        <f t="shared" si="672"/>
        <v>0</v>
      </c>
      <c r="Z3120" s="35">
        <f t="shared" si="684"/>
        <v>0</v>
      </c>
      <c r="AA3120" s="36">
        <f t="shared" si="677"/>
        <v>0</v>
      </c>
      <c r="AB3120" s="36">
        <f t="shared" si="678"/>
        <v>0</v>
      </c>
      <c r="AC3120" s="37">
        <f t="shared" si="679"/>
        <v>0</v>
      </c>
      <c r="AD3120" s="35">
        <f>IF(OR(YEAR(G3120)&lt;2019,O3120="X"),0,IF(ISBLANK(H3120),DATEDIF(G3120,'[3]1.Pradzia'!$D$13,"M"),DATEDIF(G3120,H3120,"m")))</f>
        <v>0</v>
      </c>
      <c r="AE3120" s="37">
        <f>IF(E3120='[3]5.Grup_T'!$E$20,0,IF(AD3120&lt;&gt;0,M3120/V3120*MIN(12,AD3120),0))</f>
        <v>0</v>
      </c>
      <c r="AF3120" s="37">
        <f t="shared" si="680"/>
        <v>0</v>
      </c>
      <c r="AG3120" s="37">
        <f t="shared" si="681"/>
        <v>0</v>
      </c>
      <c r="AH3120" s="37">
        <f t="shared" si="682"/>
        <v>0</v>
      </c>
      <c r="AI3120" s="35" t="str">
        <f t="shared" si="683"/>
        <v>Nusidėvėjęs</v>
      </c>
      <c r="AJ3120" s="38" t="str">
        <f>IF(AND(F3120&lt;&gt;[3]Pav.tvarkyklė!$B$12,F3120&lt;&gt;[3]Pav.tvarkyklė!$B$13),"GVTNT","X")</f>
        <v>GVTNT</v>
      </c>
      <c r="AK3120" s="39">
        <f t="shared" si="685"/>
        <v>0</v>
      </c>
      <c r="AL3120" s="41"/>
      <c r="AM3120" s="41"/>
      <c r="AN3120" s="41">
        <f t="shared" si="673"/>
        <v>1900</v>
      </c>
      <c r="AO3120" s="41"/>
      <c r="AP3120" s="41"/>
      <c r="AQ3120" s="41"/>
      <c r="AR3120" s="42"/>
      <c r="AS3120" s="42"/>
      <c r="AU3120" s="43">
        <f t="shared" si="674"/>
        <v>0</v>
      </c>
    </row>
    <row r="3121" spans="1:47" ht="15" customHeight="1" x14ac:dyDescent="0.25">
      <c r="A3121" s="11"/>
      <c r="B3121" s="19">
        <v>3290</v>
      </c>
      <c r="C3121" s="74"/>
      <c r="D3121" s="77"/>
      <c r="E3121" s="78"/>
      <c r="F3121" s="78"/>
      <c r="G3121" s="80"/>
      <c r="H3121" s="49"/>
      <c r="I3121" s="79"/>
      <c r="J3121" s="27"/>
      <c r="K3121" s="27"/>
      <c r="L3121" s="79"/>
      <c r="M3121" s="81"/>
      <c r="N3121" s="29">
        <v>0</v>
      </c>
      <c r="O3121" s="30" t="str">
        <f>IF(G3121&lt;=$N$2,"",IF(F3121=[3]Pav.tvarkyklė!$B$13,"",IF(ISBLANK(R3121),"X","")))</f>
        <v/>
      </c>
      <c r="P3121" s="91"/>
      <c r="Q3121" s="63"/>
      <c r="R3121" s="63"/>
      <c r="S3121" s="63"/>
      <c r="T3121" s="63"/>
      <c r="U3121" s="34" t="str">
        <f>IFERROR(INDEX('[3]5.Grup_T'!$G$4:$G$22,MATCH('6.Turtas'!E3121,'[3]5.Grup_T'!$E$4:$E$22,0)),"0")</f>
        <v>0</v>
      </c>
      <c r="V3121" s="35">
        <f t="shared" si="675"/>
        <v>0</v>
      </c>
      <c r="W3121" s="35">
        <f>IF(NOT(ISBLANK(H3121)),(12-DATEDIF(H3121,'[3]1.Pradzia'!$D$13,"m")),0)</f>
        <v>0</v>
      </c>
      <c r="X3121" s="35">
        <f t="shared" si="676"/>
        <v>0</v>
      </c>
      <c r="Y3121" s="35">
        <f t="shared" si="672"/>
        <v>0</v>
      </c>
      <c r="Z3121" s="35">
        <f t="shared" si="684"/>
        <v>0</v>
      </c>
      <c r="AA3121" s="36">
        <f t="shared" si="677"/>
        <v>0</v>
      </c>
      <c r="AB3121" s="36">
        <f t="shared" si="678"/>
        <v>0</v>
      </c>
      <c r="AC3121" s="37">
        <f t="shared" si="679"/>
        <v>0</v>
      </c>
      <c r="AD3121" s="35">
        <f>IF(OR(YEAR(G3121)&lt;2019,O3121="X"),0,IF(ISBLANK(H3121),DATEDIF(G3121,'[3]1.Pradzia'!$D$13,"M"),DATEDIF(G3121,H3121,"m")))</f>
        <v>0</v>
      </c>
      <c r="AE3121" s="37">
        <f>IF(E3121='[3]5.Grup_T'!$E$20,0,IF(AD3121&lt;&gt;0,M3121/V3121*MIN(12,AD3121),0))</f>
        <v>0</v>
      </c>
      <c r="AF3121" s="37">
        <f t="shared" si="680"/>
        <v>0</v>
      </c>
      <c r="AG3121" s="37">
        <f t="shared" si="681"/>
        <v>0</v>
      </c>
      <c r="AH3121" s="37">
        <f t="shared" si="682"/>
        <v>0</v>
      </c>
      <c r="AI3121" s="35" t="str">
        <f t="shared" si="683"/>
        <v>Nusidėvėjęs</v>
      </c>
      <c r="AJ3121" s="38" t="str">
        <f>IF(AND(F3121&lt;&gt;[3]Pav.tvarkyklė!$B$12,F3121&lt;&gt;[3]Pav.tvarkyklė!$B$13),"GVTNT","X")</f>
        <v>GVTNT</v>
      </c>
      <c r="AK3121" s="39">
        <f t="shared" si="685"/>
        <v>0</v>
      </c>
      <c r="AL3121" s="41"/>
      <c r="AM3121" s="41"/>
      <c r="AN3121" s="41">
        <f t="shared" si="673"/>
        <v>1900</v>
      </c>
      <c r="AO3121" s="41"/>
      <c r="AP3121" s="41"/>
      <c r="AQ3121" s="41"/>
      <c r="AR3121" s="42"/>
      <c r="AS3121" s="42"/>
      <c r="AU3121" s="43">
        <f t="shared" si="674"/>
        <v>0</v>
      </c>
    </row>
    <row r="3122" spans="1:47" ht="15" customHeight="1" x14ac:dyDescent="0.25">
      <c r="A3122" s="11"/>
      <c r="B3122" s="19">
        <v>3291</v>
      </c>
      <c r="C3122" s="74"/>
      <c r="D3122" s="77"/>
      <c r="E3122" s="78"/>
      <c r="F3122" s="78"/>
      <c r="G3122" s="80"/>
      <c r="H3122" s="49"/>
      <c r="I3122" s="79"/>
      <c r="J3122" s="27"/>
      <c r="K3122" s="27"/>
      <c r="L3122" s="79"/>
      <c r="M3122" s="81"/>
      <c r="N3122" s="29">
        <v>0</v>
      </c>
      <c r="O3122" s="30" t="str">
        <f>IF(G3122&lt;=$N$2,"",IF(F3122=[3]Pav.tvarkyklė!$B$13,"",IF(ISBLANK(R3122),"X","")))</f>
        <v/>
      </c>
      <c r="P3122" s="91"/>
      <c r="Q3122" s="63"/>
      <c r="R3122" s="63"/>
      <c r="S3122" s="63"/>
      <c r="T3122" s="63"/>
      <c r="U3122" s="34" t="str">
        <f>IFERROR(INDEX('[3]5.Grup_T'!$G$4:$G$22,MATCH('6.Turtas'!E3122,'[3]5.Grup_T'!$E$4:$E$22,0)),"0")</f>
        <v>0</v>
      </c>
      <c r="V3122" s="35">
        <f t="shared" si="675"/>
        <v>0</v>
      </c>
      <c r="W3122" s="35">
        <f>IF(NOT(ISBLANK(H3122)),(12-DATEDIF(H3122,'[3]1.Pradzia'!$D$13,"m")),0)</f>
        <v>0</v>
      </c>
      <c r="X3122" s="35">
        <f t="shared" si="676"/>
        <v>0</v>
      </c>
      <c r="Y3122" s="35">
        <f t="shared" si="672"/>
        <v>0</v>
      </c>
      <c r="Z3122" s="35">
        <f t="shared" si="684"/>
        <v>0</v>
      </c>
      <c r="AA3122" s="36">
        <f t="shared" si="677"/>
        <v>0</v>
      </c>
      <c r="AB3122" s="36">
        <f t="shared" si="678"/>
        <v>0</v>
      </c>
      <c r="AC3122" s="37">
        <f t="shared" si="679"/>
        <v>0</v>
      </c>
      <c r="AD3122" s="35">
        <f>IF(OR(YEAR(G3122)&lt;2019,O3122="X"),0,IF(ISBLANK(H3122),DATEDIF(G3122,'[3]1.Pradzia'!$D$13,"M"),DATEDIF(G3122,H3122,"m")))</f>
        <v>0</v>
      </c>
      <c r="AE3122" s="37">
        <f>IF(E3122='[3]5.Grup_T'!$E$20,0,IF(AD3122&lt;&gt;0,M3122/V3122*MIN(12,AD3122),0))</f>
        <v>0</v>
      </c>
      <c r="AF3122" s="37">
        <f t="shared" si="680"/>
        <v>0</v>
      </c>
      <c r="AG3122" s="37">
        <f t="shared" si="681"/>
        <v>0</v>
      </c>
      <c r="AH3122" s="37">
        <f t="shared" si="682"/>
        <v>0</v>
      </c>
      <c r="AI3122" s="35" t="str">
        <f t="shared" si="683"/>
        <v>Nusidėvėjęs</v>
      </c>
      <c r="AJ3122" s="38" t="str">
        <f>IF(AND(F3122&lt;&gt;[3]Pav.tvarkyklė!$B$12,F3122&lt;&gt;[3]Pav.tvarkyklė!$B$13),"GVTNT","X")</f>
        <v>GVTNT</v>
      </c>
      <c r="AK3122" s="39">
        <f t="shared" si="685"/>
        <v>0</v>
      </c>
      <c r="AL3122" s="41"/>
      <c r="AM3122" s="41"/>
      <c r="AN3122" s="41">
        <f t="shared" si="673"/>
        <v>1900</v>
      </c>
      <c r="AO3122" s="41"/>
      <c r="AP3122" s="41"/>
      <c r="AQ3122" s="41"/>
      <c r="AR3122" s="42"/>
      <c r="AS3122" s="42"/>
      <c r="AU3122" s="43">
        <f t="shared" si="674"/>
        <v>0</v>
      </c>
    </row>
    <row r="3123" spans="1:47" ht="15" customHeight="1" x14ac:dyDescent="0.25">
      <c r="A3123" s="11"/>
      <c r="B3123" s="19">
        <v>3292</v>
      </c>
      <c r="C3123" s="74"/>
      <c r="D3123" s="77"/>
      <c r="E3123" s="78"/>
      <c r="F3123" s="78"/>
      <c r="G3123" s="80"/>
      <c r="H3123" s="49"/>
      <c r="I3123" s="79"/>
      <c r="J3123" s="27"/>
      <c r="K3123" s="27"/>
      <c r="L3123" s="79"/>
      <c r="M3123" s="81"/>
      <c r="N3123" s="29">
        <v>0</v>
      </c>
      <c r="O3123" s="30" t="str">
        <f>IF(G3123&lt;=$N$2,"",IF(F3123=[3]Pav.tvarkyklė!$B$13,"",IF(ISBLANK(R3123),"X","")))</f>
        <v/>
      </c>
      <c r="P3123" s="91"/>
      <c r="Q3123" s="63"/>
      <c r="R3123" s="63"/>
      <c r="S3123" s="63"/>
      <c r="T3123" s="63"/>
      <c r="U3123" s="34" t="str">
        <f>IFERROR(INDEX('[3]5.Grup_T'!$G$4:$G$22,MATCH('6.Turtas'!E3123,'[3]5.Grup_T'!$E$4:$E$22,0)),"0")</f>
        <v>0</v>
      </c>
      <c r="V3123" s="35">
        <f t="shared" si="675"/>
        <v>0</v>
      </c>
      <c r="W3123" s="35">
        <f>IF(NOT(ISBLANK(H3123)),(12-DATEDIF(H3123,'[3]1.Pradzia'!$D$13,"m")),0)</f>
        <v>0</v>
      </c>
      <c r="X3123" s="35">
        <f t="shared" si="676"/>
        <v>0</v>
      </c>
      <c r="Y3123" s="35">
        <f t="shared" si="672"/>
        <v>0</v>
      </c>
      <c r="Z3123" s="35">
        <f t="shared" si="684"/>
        <v>0</v>
      </c>
      <c r="AA3123" s="36">
        <f t="shared" si="677"/>
        <v>0</v>
      </c>
      <c r="AB3123" s="36">
        <f t="shared" si="678"/>
        <v>0</v>
      </c>
      <c r="AC3123" s="37">
        <f t="shared" si="679"/>
        <v>0</v>
      </c>
      <c r="AD3123" s="35">
        <f>IF(OR(YEAR(G3123)&lt;2019,O3123="X"),0,IF(ISBLANK(H3123),DATEDIF(G3123,'[3]1.Pradzia'!$D$13,"M"),DATEDIF(G3123,H3123,"m")))</f>
        <v>0</v>
      </c>
      <c r="AE3123" s="37">
        <f>IF(E3123='[3]5.Grup_T'!$E$20,0,IF(AD3123&lt;&gt;0,M3123/V3123*MIN(12,AD3123),0))</f>
        <v>0</v>
      </c>
      <c r="AF3123" s="37">
        <f t="shared" si="680"/>
        <v>0</v>
      </c>
      <c r="AG3123" s="37">
        <f t="shared" si="681"/>
        <v>0</v>
      </c>
      <c r="AH3123" s="37">
        <f t="shared" si="682"/>
        <v>0</v>
      </c>
      <c r="AI3123" s="35" t="str">
        <f t="shared" si="683"/>
        <v>Nusidėvėjęs</v>
      </c>
      <c r="AJ3123" s="38" t="str">
        <f>IF(AND(F3123&lt;&gt;[3]Pav.tvarkyklė!$B$12,F3123&lt;&gt;[3]Pav.tvarkyklė!$B$13),"GVTNT","X")</f>
        <v>GVTNT</v>
      </c>
      <c r="AK3123" s="39">
        <f t="shared" si="685"/>
        <v>0</v>
      </c>
      <c r="AL3123" s="41"/>
      <c r="AM3123" s="41"/>
      <c r="AN3123" s="41">
        <f t="shared" si="673"/>
        <v>1900</v>
      </c>
      <c r="AO3123" s="41"/>
      <c r="AP3123" s="41"/>
      <c r="AQ3123" s="41"/>
      <c r="AR3123" s="42"/>
      <c r="AS3123" s="42"/>
      <c r="AU3123" s="43">
        <f t="shared" si="674"/>
        <v>0</v>
      </c>
    </row>
    <row r="3124" spans="1:47" ht="15" customHeight="1" x14ac:dyDescent="0.25">
      <c r="A3124" s="11"/>
      <c r="B3124" s="19">
        <v>3293</v>
      </c>
      <c r="C3124" s="74"/>
      <c r="D3124" s="77"/>
      <c r="E3124" s="78"/>
      <c r="F3124" s="78"/>
      <c r="G3124" s="80"/>
      <c r="H3124" s="49"/>
      <c r="I3124" s="79"/>
      <c r="J3124" s="27"/>
      <c r="K3124" s="27"/>
      <c r="L3124" s="79"/>
      <c r="M3124" s="81"/>
      <c r="N3124" s="29">
        <v>0</v>
      </c>
      <c r="O3124" s="30" t="str">
        <f>IF(G3124&lt;=$N$2,"",IF(F3124=[3]Pav.tvarkyklė!$B$13,"",IF(ISBLANK(R3124),"X","")))</f>
        <v/>
      </c>
      <c r="P3124" s="91"/>
      <c r="Q3124" s="63"/>
      <c r="R3124" s="63"/>
      <c r="S3124" s="63"/>
      <c r="T3124" s="63"/>
      <c r="U3124" s="34" t="str">
        <f>IFERROR(INDEX('[3]5.Grup_T'!$G$4:$G$22,MATCH('6.Turtas'!E3124,'[3]5.Grup_T'!$E$4:$E$22,0)),"0")</f>
        <v>0</v>
      </c>
      <c r="V3124" s="35">
        <f t="shared" si="675"/>
        <v>0</v>
      </c>
      <c r="W3124" s="35">
        <f>IF(NOT(ISBLANK(H3124)),(12-DATEDIF(H3124,'[3]1.Pradzia'!$D$13,"m")),0)</f>
        <v>0</v>
      </c>
      <c r="X3124" s="35">
        <f t="shared" si="676"/>
        <v>0</v>
      </c>
      <c r="Y3124" s="35">
        <f t="shared" si="672"/>
        <v>0</v>
      </c>
      <c r="Z3124" s="35">
        <f t="shared" si="684"/>
        <v>0</v>
      </c>
      <c r="AA3124" s="36">
        <f t="shared" si="677"/>
        <v>0</v>
      </c>
      <c r="AB3124" s="36">
        <f t="shared" si="678"/>
        <v>0</v>
      </c>
      <c r="AC3124" s="37">
        <f t="shared" si="679"/>
        <v>0</v>
      </c>
      <c r="AD3124" s="35">
        <f>IF(OR(YEAR(G3124)&lt;2019,O3124="X"),0,IF(ISBLANK(H3124),DATEDIF(G3124,'[3]1.Pradzia'!$D$13,"M"),DATEDIF(G3124,H3124,"m")))</f>
        <v>0</v>
      </c>
      <c r="AE3124" s="37">
        <f>IF(E3124='[3]5.Grup_T'!$E$20,0,IF(AD3124&lt;&gt;0,M3124/V3124*MIN(12,AD3124),0))</f>
        <v>0</v>
      </c>
      <c r="AF3124" s="37">
        <f t="shared" si="680"/>
        <v>0</v>
      </c>
      <c r="AG3124" s="37">
        <f t="shared" si="681"/>
        <v>0</v>
      </c>
      <c r="AH3124" s="37">
        <f t="shared" si="682"/>
        <v>0</v>
      </c>
      <c r="AI3124" s="35" t="str">
        <f t="shared" si="683"/>
        <v>Nusidėvėjęs</v>
      </c>
      <c r="AJ3124" s="38" t="str">
        <f>IF(AND(F3124&lt;&gt;[3]Pav.tvarkyklė!$B$12,F3124&lt;&gt;[3]Pav.tvarkyklė!$B$13),"GVTNT","X")</f>
        <v>GVTNT</v>
      </c>
      <c r="AK3124" s="39">
        <f t="shared" si="685"/>
        <v>0</v>
      </c>
      <c r="AL3124" s="41"/>
      <c r="AM3124" s="41"/>
      <c r="AN3124" s="41">
        <f t="shared" si="673"/>
        <v>1900</v>
      </c>
      <c r="AO3124" s="41"/>
      <c r="AP3124" s="41"/>
      <c r="AQ3124" s="41"/>
      <c r="AR3124" s="42"/>
      <c r="AS3124" s="42"/>
      <c r="AU3124" s="43">
        <f t="shared" si="674"/>
        <v>0</v>
      </c>
    </row>
    <row r="3125" spans="1:47" ht="15" customHeight="1" x14ac:dyDescent="0.25">
      <c r="A3125" s="11"/>
      <c r="B3125" s="19">
        <v>3294</v>
      </c>
      <c r="C3125" s="74"/>
      <c r="D3125" s="77"/>
      <c r="E3125" s="78"/>
      <c r="F3125" s="78"/>
      <c r="G3125" s="80"/>
      <c r="H3125" s="49"/>
      <c r="I3125" s="79"/>
      <c r="J3125" s="27"/>
      <c r="K3125" s="27"/>
      <c r="L3125" s="79"/>
      <c r="M3125" s="81"/>
      <c r="N3125" s="29">
        <v>0</v>
      </c>
      <c r="O3125" s="30" t="str">
        <f>IF(G3125&lt;=$N$2,"",IF(F3125=[3]Pav.tvarkyklė!$B$13,"",IF(ISBLANK(R3125),"X","")))</f>
        <v/>
      </c>
      <c r="P3125" s="91"/>
      <c r="Q3125" s="63"/>
      <c r="R3125" s="63"/>
      <c r="S3125" s="63"/>
      <c r="T3125" s="63"/>
      <c r="U3125" s="34" t="str">
        <f>IFERROR(INDEX('[3]5.Grup_T'!$G$4:$G$22,MATCH('6.Turtas'!E3125,'[3]5.Grup_T'!$E$4:$E$22,0)),"0")</f>
        <v>0</v>
      </c>
      <c r="V3125" s="35">
        <f t="shared" si="675"/>
        <v>0</v>
      </c>
      <c r="W3125" s="35">
        <f>IF(NOT(ISBLANK(H3125)),(12-DATEDIF(H3125,'[3]1.Pradzia'!$D$13,"m")),0)</f>
        <v>0</v>
      </c>
      <c r="X3125" s="35">
        <f t="shared" si="676"/>
        <v>0</v>
      </c>
      <c r="Y3125" s="35">
        <f t="shared" si="672"/>
        <v>0</v>
      </c>
      <c r="Z3125" s="35">
        <f t="shared" si="684"/>
        <v>0</v>
      </c>
      <c r="AA3125" s="36">
        <f t="shared" si="677"/>
        <v>0</v>
      </c>
      <c r="AB3125" s="36">
        <f t="shared" si="678"/>
        <v>0</v>
      </c>
      <c r="AC3125" s="37">
        <f t="shared" si="679"/>
        <v>0</v>
      </c>
      <c r="AD3125" s="35">
        <f>IF(OR(YEAR(G3125)&lt;2019,O3125="X"),0,IF(ISBLANK(H3125),DATEDIF(G3125,'[3]1.Pradzia'!$D$13,"M"),DATEDIF(G3125,H3125,"m")))</f>
        <v>0</v>
      </c>
      <c r="AE3125" s="37">
        <f>IF(E3125='[3]5.Grup_T'!$E$20,0,IF(AD3125&lt;&gt;0,M3125/V3125*MIN(12,AD3125),0))</f>
        <v>0</v>
      </c>
      <c r="AF3125" s="37">
        <f t="shared" si="680"/>
        <v>0</v>
      </c>
      <c r="AG3125" s="37">
        <f t="shared" si="681"/>
        <v>0</v>
      </c>
      <c r="AH3125" s="37">
        <f t="shared" si="682"/>
        <v>0</v>
      </c>
      <c r="AI3125" s="35" t="str">
        <f t="shared" si="683"/>
        <v>Nusidėvėjęs</v>
      </c>
      <c r="AJ3125" s="38" t="str">
        <f>IF(AND(F3125&lt;&gt;[3]Pav.tvarkyklė!$B$12,F3125&lt;&gt;[3]Pav.tvarkyklė!$B$13),"GVTNT","X")</f>
        <v>GVTNT</v>
      </c>
      <c r="AK3125" s="39">
        <f t="shared" si="685"/>
        <v>0</v>
      </c>
      <c r="AL3125" s="41"/>
      <c r="AM3125" s="41"/>
      <c r="AN3125" s="41">
        <f t="shared" si="673"/>
        <v>1900</v>
      </c>
      <c r="AO3125" s="41"/>
      <c r="AP3125" s="41"/>
      <c r="AQ3125" s="41"/>
      <c r="AR3125" s="42"/>
      <c r="AS3125" s="42"/>
      <c r="AU3125" s="43">
        <f t="shared" si="674"/>
        <v>0</v>
      </c>
    </row>
    <row r="3126" spans="1:47" ht="15" customHeight="1" x14ac:dyDescent="0.25">
      <c r="A3126" s="11"/>
      <c r="B3126" s="19">
        <v>3295</v>
      </c>
      <c r="C3126" s="74"/>
      <c r="D3126" s="77"/>
      <c r="E3126" s="78"/>
      <c r="F3126" s="78"/>
      <c r="G3126" s="80"/>
      <c r="H3126" s="49"/>
      <c r="I3126" s="79"/>
      <c r="J3126" s="27"/>
      <c r="K3126" s="27"/>
      <c r="L3126" s="79"/>
      <c r="M3126" s="81"/>
      <c r="N3126" s="29">
        <v>0</v>
      </c>
      <c r="O3126" s="30" t="str">
        <f>IF(G3126&lt;=$N$2,"",IF(F3126=[3]Pav.tvarkyklė!$B$13,"",IF(ISBLANK(R3126),"X","")))</f>
        <v/>
      </c>
      <c r="P3126" s="91"/>
      <c r="Q3126" s="63"/>
      <c r="R3126" s="63"/>
      <c r="S3126" s="63"/>
      <c r="T3126" s="63"/>
      <c r="U3126" s="34" t="str">
        <f>IFERROR(INDEX('[3]5.Grup_T'!$G$4:$G$22,MATCH('6.Turtas'!E3126,'[3]5.Grup_T'!$E$4:$E$22,0)),"0")</f>
        <v>0</v>
      </c>
      <c r="V3126" s="35">
        <f t="shared" si="675"/>
        <v>0</v>
      </c>
      <c r="W3126" s="35">
        <f>IF(NOT(ISBLANK(H3126)),(12-DATEDIF(H3126,'[3]1.Pradzia'!$D$13,"m")),0)</f>
        <v>0</v>
      </c>
      <c r="X3126" s="35">
        <f t="shared" si="676"/>
        <v>0</v>
      </c>
      <c r="Y3126" s="35">
        <f t="shared" si="672"/>
        <v>0</v>
      </c>
      <c r="Z3126" s="35">
        <f t="shared" si="684"/>
        <v>0</v>
      </c>
      <c r="AA3126" s="36">
        <f t="shared" si="677"/>
        <v>0</v>
      </c>
      <c r="AB3126" s="36">
        <f t="shared" si="678"/>
        <v>0</v>
      </c>
      <c r="AC3126" s="37">
        <f t="shared" si="679"/>
        <v>0</v>
      </c>
      <c r="AD3126" s="35">
        <f>IF(OR(YEAR(G3126)&lt;2019,O3126="X"),0,IF(ISBLANK(H3126),DATEDIF(G3126,'[3]1.Pradzia'!$D$13,"M"),DATEDIF(G3126,H3126,"m")))</f>
        <v>0</v>
      </c>
      <c r="AE3126" s="37">
        <f>IF(E3126='[3]5.Grup_T'!$E$20,0,IF(AD3126&lt;&gt;0,M3126/V3126*MIN(12,AD3126),0))</f>
        <v>0</v>
      </c>
      <c r="AF3126" s="37">
        <f t="shared" si="680"/>
        <v>0</v>
      </c>
      <c r="AG3126" s="37">
        <f t="shared" si="681"/>
        <v>0</v>
      </c>
      <c r="AH3126" s="37">
        <f t="shared" si="682"/>
        <v>0</v>
      </c>
      <c r="AI3126" s="35" t="str">
        <f t="shared" si="683"/>
        <v>Nusidėvėjęs</v>
      </c>
      <c r="AJ3126" s="38" t="str">
        <f>IF(AND(F3126&lt;&gt;[3]Pav.tvarkyklė!$B$12,F3126&lt;&gt;[3]Pav.tvarkyklė!$B$13),"GVTNT","X")</f>
        <v>GVTNT</v>
      </c>
      <c r="AK3126" s="39">
        <f t="shared" si="685"/>
        <v>0</v>
      </c>
      <c r="AL3126" s="41"/>
      <c r="AM3126" s="41"/>
      <c r="AN3126" s="41">
        <f t="shared" si="673"/>
        <v>1900</v>
      </c>
      <c r="AO3126" s="41"/>
      <c r="AP3126" s="41"/>
      <c r="AQ3126" s="41"/>
      <c r="AR3126" s="42"/>
      <c r="AS3126" s="42"/>
      <c r="AU3126" s="43">
        <f t="shared" si="674"/>
        <v>0</v>
      </c>
    </row>
    <row r="3127" spans="1:47" ht="15" customHeight="1" x14ac:dyDescent="0.25">
      <c r="A3127" s="11"/>
      <c r="B3127" s="19">
        <v>3296</v>
      </c>
      <c r="C3127" s="74"/>
      <c r="D3127" s="77"/>
      <c r="E3127" s="78"/>
      <c r="F3127" s="78"/>
      <c r="G3127" s="80"/>
      <c r="H3127" s="49"/>
      <c r="I3127" s="79"/>
      <c r="J3127" s="27"/>
      <c r="K3127" s="27"/>
      <c r="L3127" s="79"/>
      <c r="M3127" s="81"/>
      <c r="N3127" s="29">
        <v>0</v>
      </c>
      <c r="O3127" s="30" t="str">
        <f>IF(G3127&lt;=$N$2,"",IF(F3127=[3]Pav.tvarkyklė!$B$13,"",IF(ISBLANK(R3127),"X","")))</f>
        <v/>
      </c>
      <c r="P3127" s="91"/>
      <c r="Q3127" s="63"/>
      <c r="R3127" s="63"/>
      <c r="S3127" s="63"/>
      <c r="T3127" s="63"/>
      <c r="U3127" s="34" t="str">
        <f>IFERROR(INDEX('[3]5.Grup_T'!$G$4:$G$22,MATCH('6.Turtas'!E3127,'[3]5.Grup_T'!$E$4:$E$22,0)),"0")</f>
        <v>0</v>
      </c>
      <c r="V3127" s="35">
        <f t="shared" si="675"/>
        <v>0</v>
      </c>
      <c r="W3127" s="35">
        <f>IF(NOT(ISBLANK(H3127)),(12-DATEDIF(H3127,'[3]1.Pradzia'!$D$13,"m")),0)</f>
        <v>0</v>
      </c>
      <c r="X3127" s="35">
        <f t="shared" si="676"/>
        <v>0</v>
      </c>
      <c r="Y3127" s="35">
        <f t="shared" ref="Y3127:Y3190" si="686">IF(YEAR(G3127)&gt;=2019,0,IF(Z3127&lt;=0,0,IF(W3127&lt;&gt;0,MIN(W3127,Z3127),MIN(12,Z3127))))</f>
        <v>0</v>
      </c>
      <c r="Z3127" s="35">
        <f t="shared" si="684"/>
        <v>0</v>
      </c>
      <c r="AA3127" s="36">
        <f t="shared" si="677"/>
        <v>0</v>
      </c>
      <c r="AB3127" s="36">
        <f t="shared" si="678"/>
        <v>0</v>
      </c>
      <c r="AC3127" s="37">
        <f t="shared" si="679"/>
        <v>0</v>
      </c>
      <c r="AD3127" s="35">
        <f>IF(OR(YEAR(G3127)&lt;2019,O3127="X"),0,IF(ISBLANK(H3127),DATEDIF(G3127,'[3]1.Pradzia'!$D$13,"M"),DATEDIF(G3127,H3127,"m")))</f>
        <v>0</v>
      </c>
      <c r="AE3127" s="37">
        <f>IF(E3127='[3]5.Grup_T'!$E$20,0,IF(AD3127&lt;&gt;0,M3127/V3127*MIN(12,AD3127),0))</f>
        <v>0</v>
      </c>
      <c r="AF3127" s="37">
        <f t="shared" si="680"/>
        <v>0</v>
      </c>
      <c r="AG3127" s="37">
        <f t="shared" si="681"/>
        <v>0</v>
      </c>
      <c r="AH3127" s="37">
        <f t="shared" si="682"/>
        <v>0</v>
      </c>
      <c r="AI3127" s="35" t="str">
        <f t="shared" si="683"/>
        <v>Nusidėvėjęs</v>
      </c>
      <c r="AJ3127" s="38" t="str">
        <f>IF(AND(F3127&lt;&gt;[3]Pav.tvarkyklė!$B$12,F3127&lt;&gt;[3]Pav.tvarkyklė!$B$13),"GVTNT","X")</f>
        <v>GVTNT</v>
      </c>
      <c r="AK3127" s="39">
        <f t="shared" si="685"/>
        <v>0</v>
      </c>
      <c r="AL3127" s="41"/>
      <c r="AM3127" s="41"/>
      <c r="AN3127" s="41">
        <f t="shared" si="673"/>
        <v>1900</v>
      </c>
      <c r="AO3127" s="41"/>
      <c r="AP3127" s="41"/>
      <c r="AQ3127" s="41"/>
      <c r="AR3127" s="42"/>
      <c r="AS3127" s="42"/>
      <c r="AU3127" s="43">
        <f t="shared" si="674"/>
        <v>0</v>
      </c>
    </row>
    <row r="3128" spans="1:47" ht="15" customHeight="1" x14ac:dyDescent="0.25">
      <c r="A3128" s="11"/>
      <c r="B3128" s="19">
        <v>3297</v>
      </c>
      <c r="C3128" s="74"/>
      <c r="D3128" s="77"/>
      <c r="E3128" s="78"/>
      <c r="F3128" s="78"/>
      <c r="G3128" s="80"/>
      <c r="H3128" s="49"/>
      <c r="I3128" s="79"/>
      <c r="J3128" s="27"/>
      <c r="K3128" s="27"/>
      <c r="L3128" s="79"/>
      <c r="M3128" s="81"/>
      <c r="N3128" s="29">
        <v>0</v>
      </c>
      <c r="O3128" s="30" t="str">
        <f>IF(G3128&lt;=$N$2,"",IF(F3128=[3]Pav.tvarkyklė!$B$13,"",IF(ISBLANK(R3128),"X","")))</f>
        <v/>
      </c>
      <c r="P3128" s="91"/>
      <c r="Q3128" s="63"/>
      <c r="R3128" s="63"/>
      <c r="S3128" s="63"/>
      <c r="T3128" s="63"/>
      <c r="U3128" s="34" t="str">
        <f>IFERROR(INDEX('[3]5.Grup_T'!$G$4:$G$22,MATCH('6.Turtas'!E3128,'[3]5.Grup_T'!$E$4:$E$22,0)),"0")</f>
        <v>0</v>
      </c>
      <c r="V3128" s="35">
        <f t="shared" si="675"/>
        <v>0</v>
      </c>
      <c r="W3128" s="35">
        <f>IF(NOT(ISBLANK(H3128)),(12-DATEDIF(H3128,'[3]1.Pradzia'!$D$13,"m")),0)</f>
        <v>0</v>
      </c>
      <c r="X3128" s="35">
        <f t="shared" si="676"/>
        <v>0</v>
      </c>
      <c r="Y3128" s="35">
        <f t="shared" si="686"/>
        <v>0</v>
      </c>
      <c r="Z3128" s="35">
        <f t="shared" si="684"/>
        <v>0</v>
      </c>
      <c r="AA3128" s="36">
        <f t="shared" si="677"/>
        <v>0</v>
      </c>
      <c r="AB3128" s="36">
        <f t="shared" si="678"/>
        <v>0</v>
      </c>
      <c r="AC3128" s="37">
        <f t="shared" si="679"/>
        <v>0</v>
      </c>
      <c r="AD3128" s="35">
        <f>IF(OR(YEAR(G3128)&lt;2019,O3128="X"),0,IF(ISBLANK(H3128),DATEDIF(G3128,'[3]1.Pradzia'!$D$13,"M"),DATEDIF(G3128,H3128,"m")))</f>
        <v>0</v>
      </c>
      <c r="AE3128" s="37">
        <f>IF(E3128='[3]5.Grup_T'!$E$20,0,IF(AD3128&lt;&gt;0,M3128/V3128*MIN(12,AD3128),0))</f>
        <v>0</v>
      </c>
      <c r="AF3128" s="37">
        <f t="shared" si="680"/>
        <v>0</v>
      </c>
      <c r="AG3128" s="37">
        <f t="shared" si="681"/>
        <v>0</v>
      </c>
      <c r="AH3128" s="37">
        <f t="shared" si="682"/>
        <v>0</v>
      </c>
      <c r="AI3128" s="35" t="str">
        <f t="shared" si="683"/>
        <v>Nusidėvėjęs</v>
      </c>
      <c r="AJ3128" s="38" t="str">
        <f>IF(AND(F3128&lt;&gt;[3]Pav.tvarkyklė!$B$12,F3128&lt;&gt;[3]Pav.tvarkyklė!$B$13),"GVTNT","X")</f>
        <v>GVTNT</v>
      </c>
      <c r="AK3128" s="39">
        <f t="shared" si="685"/>
        <v>0</v>
      </c>
      <c r="AL3128" s="41"/>
      <c r="AM3128" s="41"/>
      <c r="AN3128" s="41">
        <f t="shared" si="673"/>
        <v>1900</v>
      </c>
      <c r="AO3128" s="41"/>
      <c r="AP3128" s="41"/>
      <c r="AQ3128" s="41"/>
      <c r="AR3128" s="42"/>
      <c r="AS3128" s="42"/>
      <c r="AU3128" s="43">
        <f t="shared" si="674"/>
        <v>0</v>
      </c>
    </row>
    <row r="3129" spans="1:47" ht="15" customHeight="1" x14ac:dyDescent="0.25">
      <c r="A3129" s="11"/>
      <c r="B3129" s="19">
        <v>3298</v>
      </c>
      <c r="C3129" s="74"/>
      <c r="D3129" s="77"/>
      <c r="E3129" s="78"/>
      <c r="F3129" s="78"/>
      <c r="G3129" s="80"/>
      <c r="H3129" s="49"/>
      <c r="I3129" s="79"/>
      <c r="J3129" s="27"/>
      <c r="K3129" s="27"/>
      <c r="L3129" s="79"/>
      <c r="M3129" s="81"/>
      <c r="N3129" s="29">
        <v>0</v>
      </c>
      <c r="O3129" s="30" t="str">
        <f>IF(G3129&lt;=$N$2,"",IF(F3129=[3]Pav.tvarkyklė!$B$13,"",IF(ISBLANK(R3129),"X","")))</f>
        <v/>
      </c>
      <c r="P3129" s="91"/>
      <c r="Q3129" s="63"/>
      <c r="R3129" s="63"/>
      <c r="S3129" s="63"/>
      <c r="T3129" s="63"/>
      <c r="U3129" s="34" t="str">
        <f>IFERROR(INDEX('[3]5.Grup_T'!$G$4:$G$22,MATCH('6.Turtas'!E3129,'[3]5.Grup_T'!$E$4:$E$22,0)),"0")</f>
        <v>0</v>
      </c>
      <c r="V3129" s="35">
        <f t="shared" si="675"/>
        <v>0</v>
      </c>
      <c r="W3129" s="35">
        <f>IF(NOT(ISBLANK(H3129)),(12-DATEDIF(H3129,'[3]1.Pradzia'!$D$13,"m")),0)</f>
        <v>0</v>
      </c>
      <c r="X3129" s="35">
        <f t="shared" si="676"/>
        <v>0</v>
      </c>
      <c r="Y3129" s="35">
        <f t="shared" si="686"/>
        <v>0</v>
      </c>
      <c r="Z3129" s="35">
        <f t="shared" si="684"/>
        <v>0</v>
      </c>
      <c r="AA3129" s="36">
        <f t="shared" si="677"/>
        <v>0</v>
      </c>
      <c r="AB3129" s="36">
        <f t="shared" si="678"/>
        <v>0</v>
      </c>
      <c r="AC3129" s="37">
        <f t="shared" si="679"/>
        <v>0</v>
      </c>
      <c r="AD3129" s="35">
        <f>IF(OR(YEAR(G3129)&lt;2019,O3129="X"),0,IF(ISBLANK(H3129),DATEDIF(G3129,'[3]1.Pradzia'!$D$13,"M"),DATEDIF(G3129,H3129,"m")))</f>
        <v>0</v>
      </c>
      <c r="AE3129" s="37">
        <f>IF(E3129='[3]5.Grup_T'!$E$20,0,IF(AD3129&lt;&gt;0,M3129/V3129*MIN(12,AD3129),0))</f>
        <v>0</v>
      </c>
      <c r="AF3129" s="37">
        <f t="shared" si="680"/>
        <v>0</v>
      </c>
      <c r="AG3129" s="37">
        <f t="shared" si="681"/>
        <v>0</v>
      </c>
      <c r="AH3129" s="37">
        <f t="shared" si="682"/>
        <v>0</v>
      </c>
      <c r="AI3129" s="35" t="str">
        <f t="shared" si="683"/>
        <v>Nusidėvėjęs</v>
      </c>
      <c r="AJ3129" s="38" t="str">
        <f>IF(AND(F3129&lt;&gt;[3]Pav.tvarkyklė!$B$12,F3129&lt;&gt;[3]Pav.tvarkyklė!$B$13),"GVTNT","X")</f>
        <v>GVTNT</v>
      </c>
      <c r="AK3129" s="39">
        <f t="shared" si="685"/>
        <v>0</v>
      </c>
      <c r="AL3129" s="41"/>
      <c r="AM3129" s="41"/>
      <c r="AN3129" s="41">
        <f t="shared" si="673"/>
        <v>1900</v>
      </c>
      <c r="AO3129" s="41"/>
      <c r="AP3129" s="41"/>
      <c r="AQ3129" s="41"/>
      <c r="AR3129" s="42"/>
      <c r="AS3129" s="42"/>
      <c r="AU3129" s="43">
        <f t="shared" si="674"/>
        <v>0</v>
      </c>
    </row>
    <row r="3130" spans="1:47" ht="15" customHeight="1" x14ac:dyDescent="0.25">
      <c r="A3130" s="11"/>
      <c r="B3130" s="19">
        <v>3299</v>
      </c>
      <c r="C3130" s="74"/>
      <c r="D3130" s="77"/>
      <c r="E3130" s="78"/>
      <c r="F3130" s="78"/>
      <c r="G3130" s="80"/>
      <c r="H3130" s="49"/>
      <c r="I3130" s="79"/>
      <c r="J3130" s="27"/>
      <c r="K3130" s="27"/>
      <c r="L3130" s="79"/>
      <c r="M3130" s="81"/>
      <c r="N3130" s="29">
        <v>0</v>
      </c>
      <c r="O3130" s="30" t="str">
        <f>IF(G3130&lt;=$N$2,"",IF(F3130=[3]Pav.tvarkyklė!$B$13,"",IF(ISBLANK(R3130),"X","")))</f>
        <v/>
      </c>
      <c r="P3130" s="91"/>
      <c r="Q3130" s="63"/>
      <c r="R3130" s="63"/>
      <c r="S3130" s="63"/>
      <c r="T3130" s="63"/>
      <c r="U3130" s="34" t="str">
        <f>IFERROR(INDEX('[3]5.Grup_T'!$G$4:$G$22,MATCH('6.Turtas'!E3130,'[3]5.Grup_T'!$E$4:$E$22,0)),"0")</f>
        <v>0</v>
      </c>
      <c r="V3130" s="35">
        <f t="shared" si="675"/>
        <v>0</v>
      </c>
      <c r="W3130" s="35">
        <f>IF(NOT(ISBLANK(H3130)),(12-DATEDIF(H3130,'[3]1.Pradzia'!$D$13,"m")),0)</f>
        <v>0</v>
      </c>
      <c r="X3130" s="35">
        <f t="shared" si="676"/>
        <v>0</v>
      </c>
      <c r="Y3130" s="35">
        <f t="shared" si="686"/>
        <v>0</v>
      </c>
      <c r="Z3130" s="35">
        <f t="shared" si="684"/>
        <v>0</v>
      </c>
      <c r="AA3130" s="36">
        <f t="shared" si="677"/>
        <v>0</v>
      </c>
      <c r="AB3130" s="36">
        <f t="shared" si="678"/>
        <v>0</v>
      </c>
      <c r="AC3130" s="37">
        <f t="shared" si="679"/>
        <v>0</v>
      </c>
      <c r="AD3130" s="35">
        <f>IF(OR(YEAR(G3130)&lt;2019,O3130="X"),0,IF(ISBLANK(H3130),DATEDIF(G3130,'[3]1.Pradzia'!$D$13,"M"),DATEDIF(G3130,H3130,"m")))</f>
        <v>0</v>
      </c>
      <c r="AE3130" s="37">
        <f>IF(E3130='[3]5.Grup_T'!$E$20,0,IF(AD3130&lt;&gt;0,M3130/V3130*MIN(12,AD3130),0))</f>
        <v>0</v>
      </c>
      <c r="AF3130" s="37">
        <f t="shared" si="680"/>
        <v>0</v>
      </c>
      <c r="AG3130" s="37">
        <f t="shared" si="681"/>
        <v>0</v>
      </c>
      <c r="AH3130" s="37">
        <f t="shared" si="682"/>
        <v>0</v>
      </c>
      <c r="AI3130" s="35" t="str">
        <f t="shared" si="683"/>
        <v>Nusidėvėjęs</v>
      </c>
      <c r="AJ3130" s="38" t="str">
        <f>IF(AND(F3130&lt;&gt;[3]Pav.tvarkyklė!$B$12,F3130&lt;&gt;[3]Pav.tvarkyklė!$B$13),"GVTNT","X")</f>
        <v>GVTNT</v>
      </c>
      <c r="AK3130" s="39">
        <f t="shared" si="685"/>
        <v>0</v>
      </c>
      <c r="AL3130" s="41"/>
      <c r="AM3130" s="41"/>
      <c r="AN3130" s="41">
        <f t="shared" si="673"/>
        <v>1900</v>
      </c>
      <c r="AO3130" s="41"/>
      <c r="AP3130" s="41"/>
      <c r="AQ3130" s="41"/>
      <c r="AR3130" s="42"/>
      <c r="AS3130" s="42"/>
      <c r="AU3130" s="43">
        <f t="shared" si="674"/>
        <v>0</v>
      </c>
    </row>
    <row r="3131" spans="1:47" ht="15" customHeight="1" x14ac:dyDescent="0.25">
      <c r="A3131" s="11"/>
      <c r="B3131" s="19">
        <v>3300</v>
      </c>
      <c r="C3131" s="74"/>
      <c r="D3131" s="77"/>
      <c r="E3131" s="78"/>
      <c r="F3131" s="78"/>
      <c r="G3131" s="80"/>
      <c r="H3131" s="49"/>
      <c r="I3131" s="79"/>
      <c r="J3131" s="27"/>
      <c r="K3131" s="27"/>
      <c r="L3131" s="79"/>
      <c r="M3131" s="81"/>
      <c r="N3131" s="29">
        <v>0</v>
      </c>
      <c r="O3131" s="30" t="str">
        <f>IF(G3131&lt;=$N$2,"",IF(F3131=[3]Pav.tvarkyklė!$B$13,"",IF(ISBLANK(R3131),"X","")))</f>
        <v/>
      </c>
      <c r="P3131" s="91"/>
      <c r="Q3131" s="63"/>
      <c r="R3131" s="63"/>
      <c r="S3131" s="63"/>
      <c r="T3131" s="63"/>
      <c r="U3131" s="34" t="str">
        <f>IFERROR(INDEX('[3]5.Grup_T'!$G$4:$G$22,MATCH('6.Turtas'!E3131,'[3]5.Grup_T'!$E$4:$E$22,0)),"0")</f>
        <v>0</v>
      </c>
      <c r="V3131" s="35">
        <f t="shared" si="675"/>
        <v>0</v>
      </c>
      <c r="W3131" s="35">
        <f>IF(NOT(ISBLANK(H3131)),(12-DATEDIF(H3131,'[3]1.Pradzia'!$D$13,"m")),0)</f>
        <v>0</v>
      </c>
      <c r="X3131" s="35">
        <f t="shared" si="676"/>
        <v>0</v>
      </c>
      <c r="Y3131" s="35">
        <f t="shared" si="686"/>
        <v>0</v>
      </c>
      <c r="Z3131" s="35">
        <f t="shared" si="684"/>
        <v>0</v>
      </c>
      <c r="AA3131" s="36">
        <f t="shared" si="677"/>
        <v>0</v>
      </c>
      <c r="AB3131" s="36">
        <f t="shared" si="678"/>
        <v>0</v>
      </c>
      <c r="AC3131" s="37">
        <f t="shared" si="679"/>
        <v>0</v>
      </c>
      <c r="AD3131" s="35">
        <f>IF(OR(YEAR(G3131)&lt;2019,O3131="X"),0,IF(ISBLANK(H3131),DATEDIF(G3131,'[3]1.Pradzia'!$D$13,"M"),DATEDIF(G3131,H3131,"m")))</f>
        <v>0</v>
      </c>
      <c r="AE3131" s="37">
        <f>IF(E3131='[3]5.Grup_T'!$E$20,0,IF(AD3131&lt;&gt;0,M3131/V3131*MIN(12,AD3131),0))</f>
        <v>0</v>
      </c>
      <c r="AF3131" s="37">
        <f t="shared" si="680"/>
        <v>0</v>
      </c>
      <c r="AG3131" s="37">
        <f t="shared" si="681"/>
        <v>0</v>
      </c>
      <c r="AH3131" s="37">
        <f t="shared" si="682"/>
        <v>0</v>
      </c>
      <c r="AI3131" s="35" t="str">
        <f t="shared" si="683"/>
        <v>Nusidėvėjęs</v>
      </c>
      <c r="AJ3131" s="38" t="str">
        <f>IF(AND(F3131&lt;&gt;[3]Pav.tvarkyklė!$B$12,F3131&lt;&gt;[3]Pav.tvarkyklė!$B$13),"GVTNT","X")</f>
        <v>GVTNT</v>
      </c>
      <c r="AK3131" s="39">
        <f t="shared" si="685"/>
        <v>0</v>
      </c>
      <c r="AL3131" s="41"/>
      <c r="AM3131" s="41"/>
      <c r="AN3131" s="41">
        <f t="shared" si="673"/>
        <v>1900</v>
      </c>
      <c r="AO3131" s="41"/>
      <c r="AP3131" s="41"/>
      <c r="AQ3131" s="41"/>
      <c r="AR3131" s="42"/>
      <c r="AS3131" s="42"/>
      <c r="AU3131" s="43">
        <f t="shared" si="674"/>
        <v>0</v>
      </c>
    </row>
    <row r="3132" spans="1:47" ht="15" customHeight="1" x14ac:dyDescent="0.25">
      <c r="A3132" s="11"/>
      <c r="B3132" s="19">
        <v>3301</v>
      </c>
      <c r="C3132" s="74"/>
      <c r="D3132" s="77"/>
      <c r="E3132" s="78"/>
      <c r="F3132" s="78"/>
      <c r="G3132" s="80"/>
      <c r="H3132" s="49"/>
      <c r="I3132" s="79"/>
      <c r="J3132" s="27"/>
      <c r="K3132" s="27"/>
      <c r="L3132" s="79"/>
      <c r="M3132" s="81"/>
      <c r="N3132" s="29">
        <v>0</v>
      </c>
      <c r="O3132" s="30" t="str">
        <f>IF(G3132&lt;=$N$2,"",IF(F3132=[3]Pav.tvarkyklė!$B$13,"",IF(ISBLANK(R3132),"X","")))</f>
        <v/>
      </c>
      <c r="P3132" s="91"/>
      <c r="Q3132" s="63"/>
      <c r="R3132" s="63"/>
      <c r="S3132" s="63"/>
      <c r="T3132" s="63"/>
      <c r="U3132" s="34" t="str">
        <f>IFERROR(INDEX('[3]5.Grup_T'!$G$4:$G$22,MATCH('6.Turtas'!E3132,'[3]5.Grup_T'!$E$4:$E$22,0)),"0")</f>
        <v>0</v>
      </c>
      <c r="V3132" s="35">
        <f t="shared" si="675"/>
        <v>0</v>
      </c>
      <c r="W3132" s="35">
        <f>IF(NOT(ISBLANK(H3132)),(12-DATEDIF(H3132,'[3]1.Pradzia'!$D$13,"m")),0)</f>
        <v>0</v>
      </c>
      <c r="X3132" s="35">
        <f t="shared" si="676"/>
        <v>0</v>
      </c>
      <c r="Y3132" s="35">
        <f t="shared" si="686"/>
        <v>0</v>
      </c>
      <c r="Z3132" s="35">
        <f t="shared" si="684"/>
        <v>0</v>
      </c>
      <c r="AA3132" s="36">
        <f t="shared" si="677"/>
        <v>0</v>
      </c>
      <c r="AB3132" s="36">
        <f t="shared" si="678"/>
        <v>0</v>
      </c>
      <c r="AC3132" s="37">
        <f t="shared" si="679"/>
        <v>0</v>
      </c>
      <c r="AD3132" s="35">
        <f>IF(OR(YEAR(G3132)&lt;2019,O3132="X"),0,IF(ISBLANK(H3132),DATEDIF(G3132,'[3]1.Pradzia'!$D$13,"M"),DATEDIF(G3132,H3132,"m")))</f>
        <v>0</v>
      </c>
      <c r="AE3132" s="37">
        <f>IF(E3132='[3]5.Grup_T'!$E$20,0,IF(AD3132&lt;&gt;0,M3132/V3132*MIN(12,AD3132),0))</f>
        <v>0</v>
      </c>
      <c r="AF3132" s="37">
        <f t="shared" si="680"/>
        <v>0</v>
      </c>
      <c r="AG3132" s="37">
        <f t="shared" si="681"/>
        <v>0</v>
      </c>
      <c r="AH3132" s="37">
        <f t="shared" si="682"/>
        <v>0</v>
      </c>
      <c r="AI3132" s="35" t="str">
        <f t="shared" si="683"/>
        <v>Nusidėvėjęs</v>
      </c>
      <c r="AJ3132" s="38" t="str">
        <f>IF(AND(F3132&lt;&gt;[3]Pav.tvarkyklė!$B$12,F3132&lt;&gt;[3]Pav.tvarkyklė!$B$13),"GVTNT","X")</f>
        <v>GVTNT</v>
      </c>
      <c r="AK3132" s="39">
        <f t="shared" si="685"/>
        <v>0</v>
      </c>
      <c r="AL3132" s="41"/>
      <c r="AM3132" s="41"/>
      <c r="AN3132" s="41">
        <f t="shared" si="673"/>
        <v>1900</v>
      </c>
      <c r="AO3132" s="41"/>
      <c r="AP3132" s="41"/>
      <c r="AQ3132" s="41"/>
      <c r="AR3132" s="42"/>
      <c r="AS3132" s="42"/>
      <c r="AU3132" s="43">
        <f t="shared" si="674"/>
        <v>0</v>
      </c>
    </row>
    <row r="3133" spans="1:47" ht="15" customHeight="1" x14ac:dyDescent="0.25">
      <c r="A3133" s="11"/>
      <c r="B3133" s="19">
        <v>3302</v>
      </c>
      <c r="C3133" s="74"/>
      <c r="D3133" s="77"/>
      <c r="E3133" s="78"/>
      <c r="F3133" s="78"/>
      <c r="G3133" s="80"/>
      <c r="H3133" s="49"/>
      <c r="I3133" s="79"/>
      <c r="J3133" s="27"/>
      <c r="K3133" s="27"/>
      <c r="L3133" s="79"/>
      <c r="M3133" s="81"/>
      <c r="N3133" s="29">
        <v>0</v>
      </c>
      <c r="O3133" s="30" t="str">
        <f>IF(G3133&lt;=$N$2,"",IF(F3133=[3]Pav.tvarkyklė!$B$13,"",IF(ISBLANK(R3133),"X","")))</f>
        <v/>
      </c>
      <c r="P3133" s="91"/>
      <c r="Q3133" s="63"/>
      <c r="R3133" s="63"/>
      <c r="S3133" s="63"/>
      <c r="T3133" s="63"/>
      <c r="U3133" s="34" t="str">
        <f>IFERROR(INDEX('[3]5.Grup_T'!$G$4:$G$22,MATCH('6.Turtas'!E3133,'[3]5.Grup_T'!$E$4:$E$22,0)),"0")</f>
        <v>0</v>
      </c>
      <c r="V3133" s="35">
        <f t="shared" si="675"/>
        <v>0</v>
      </c>
      <c r="W3133" s="35">
        <f>IF(NOT(ISBLANK(H3133)),(12-DATEDIF(H3133,'[3]1.Pradzia'!$D$13,"m")),0)</f>
        <v>0</v>
      </c>
      <c r="X3133" s="35">
        <f t="shared" si="676"/>
        <v>0</v>
      </c>
      <c r="Y3133" s="35">
        <f t="shared" si="686"/>
        <v>0</v>
      </c>
      <c r="Z3133" s="35">
        <f t="shared" si="684"/>
        <v>0</v>
      </c>
      <c r="AA3133" s="36">
        <f t="shared" si="677"/>
        <v>0</v>
      </c>
      <c r="AB3133" s="36">
        <f t="shared" si="678"/>
        <v>0</v>
      </c>
      <c r="AC3133" s="37">
        <f t="shared" si="679"/>
        <v>0</v>
      </c>
      <c r="AD3133" s="35">
        <f>IF(OR(YEAR(G3133)&lt;2019,O3133="X"),0,IF(ISBLANK(H3133),DATEDIF(G3133,'[3]1.Pradzia'!$D$13,"M"),DATEDIF(G3133,H3133,"m")))</f>
        <v>0</v>
      </c>
      <c r="AE3133" s="37">
        <f>IF(E3133='[3]5.Grup_T'!$E$20,0,IF(AD3133&lt;&gt;0,M3133/V3133*MIN(12,AD3133),0))</f>
        <v>0</v>
      </c>
      <c r="AF3133" s="37">
        <f t="shared" si="680"/>
        <v>0</v>
      </c>
      <c r="AG3133" s="37">
        <f t="shared" si="681"/>
        <v>0</v>
      </c>
      <c r="AH3133" s="37">
        <f t="shared" si="682"/>
        <v>0</v>
      </c>
      <c r="AI3133" s="35" t="str">
        <f t="shared" si="683"/>
        <v>Nusidėvėjęs</v>
      </c>
      <c r="AJ3133" s="38" t="str">
        <f>IF(AND(F3133&lt;&gt;[3]Pav.tvarkyklė!$B$12,F3133&lt;&gt;[3]Pav.tvarkyklė!$B$13),"GVTNT","X")</f>
        <v>GVTNT</v>
      </c>
      <c r="AK3133" s="39">
        <f t="shared" si="685"/>
        <v>0</v>
      </c>
      <c r="AL3133" s="41"/>
      <c r="AM3133" s="41"/>
      <c r="AN3133" s="41">
        <f t="shared" si="673"/>
        <v>1900</v>
      </c>
      <c r="AO3133" s="41"/>
      <c r="AP3133" s="41"/>
      <c r="AQ3133" s="41"/>
      <c r="AR3133" s="42"/>
      <c r="AS3133" s="42"/>
      <c r="AU3133" s="43">
        <f t="shared" si="674"/>
        <v>0</v>
      </c>
    </row>
    <row r="3134" spans="1:47" ht="15" customHeight="1" x14ac:dyDescent="0.25">
      <c r="A3134" s="11"/>
      <c r="B3134" s="19">
        <v>3303</v>
      </c>
      <c r="C3134" s="74"/>
      <c r="D3134" s="77"/>
      <c r="E3134" s="78"/>
      <c r="F3134" s="78"/>
      <c r="G3134" s="80"/>
      <c r="H3134" s="49"/>
      <c r="I3134" s="79"/>
      <c r="J3134" s="27"/>
      <c r="K3134" s="27"/>
      <c r="L3134" s="79"/>
      <c r="M3134" s="81"/>
      <c r="N3134" s="29">
        <v>0</v>
      </c>
      <c r="O3134" s="30" t="str">
        <f>IF(G3134&lt;=$N$2,"",IF(F3134=[3]Pav.tvarkyklė!$B$13,"",IF(ISBLANK(R3134),"X","")))</f>
        <v/>
      </c>
      <c r="P3134" s="91"/>
      <c r="Q3134" s="63"/>
      <c r="R3134" s="63"/>
      <c r="S3134" s="63"/>
      <c r="T3134" s="63"/>
      <c r="U3134" s="34" t="str">
        <f>IFERROR(INDEX('[3]5.Grup_T'!$G$4:$G$22,MATCH('6.Turtas'!E3134,'[3]5.Grup_T'!$E$4:$E$22,0)),"0")</f>
        <v>0</v>
      </c>
      <c r="V3134" s="35">
        <f t="shared" si="675"/>
        <v>0</v>
      </c>
      <c r="W3134" s="35">
        <f>IF(NOT(ISBLANK(H3134)),(12-DATEDIF(H3134,'[3]1.Pradzia'!$D$13,"m")),0)</f>
        <v>0</v>
      </c>
      <c r="X3134" s="35">
        <f t="shared" si="676"/>
        <v>0</v>
      </c>
      <c r="Y3134" s="35">
        <f t="shared" si="686"/>
        <v>0</v>
      </c>
      <c r="Z3134" s="35">
        <f t="shared" si="684"/>
        <v>0</v>
      </c>
      <c r="AA3134" s="36">
        <f t="shared" si="677"/>
        <v>0</v>
      </c>
      <c r="AB3134" s="36">
        <f t="shared" si="678"/>
        <v>0</v>
      </c>
      <c r="AC3134" s="37">
        <f t="shared" si="679"/>
        <v>0</v>
      </c>
      <c r="AD3134" s="35">
        <f>IF(OR(YEAR(G3134)&lt;2019,O3134="X"),0,IF(ISBLANK(H3134),DATEDIF(G3134,'[3]1.Pradzia'!$D$13,"M"),DATEDIF(G3134,H3134,"m")))</f>
        <v>0</v>
      </c>
      <c r="AE3134" s="37">
        <f>IF(E3134='[3]5.Grup_T'!$E$20,0,IF(AD3134&lt;&gt;0,M3134/V3134*MIN(12,AD3134),0))</f>
        <v>0</v>
      </c>
      <c r="AF3134" s="37">
        <f t="shared" si="680"/>
        <v>0</v>
      </c>
      <c r="AG3134" s="37">
        <f t="shared" si="681"/>
        <v>0</v>
      </c>
      <c r="AH3134" s="37">
        <f t="shared" si="682"/>
        <v>0</v>
      </c>
      <c r="AI3134" s="35" t="str">
        <f t="shared" si="683"/>
        <v>Nusidėvėjęs</v>
      </c>
      <c r="AJ3134" s="38" t="str">
        <f>IF(AND(F3134&lt;&gt;[3]Pav.tvarkyklė!$B$12,F3134&lt;&gt;[3]Pav.tvarkyklė!$B$13),"GVTNT","X")</f>
        <v>GVTNT</v>
      </c>
      <c r="AK3134" s="39">
        <f t="shared" si="685"/>
        <v>0</v>
      </c>
      <c r="AL3134" s="41"/>
      <c r="AM3134" s="41"/>
      <c r="AN3134" s="41">
        <f t="shared" si="673"/>
        <v>1900</v>
      </c>
      <c r="AO3134" s="41"/>
      <c r="AP3134" s="41"/>
      <c r="AQ3134" s="41"/>
      <c r="AR3134" s="42"/>
      <c r="AS3134" s="42"/>
      <c r="AU3134" s="43">
        <f t="shared" si="674"/>
        <v>0</v>
      </c>
    </row>
    <row r="3135" spans="1:47" ht="15" customHeight="1" x14ac:dyDescent="0.25">
      <c r="A3135" s="11"/>
      <c r="B3135" s="19">
        <v>3304</v>
      </c>
      <c r="C3135" s="74"/>
      <c r="D3135" s="77"/>
      <c r="E3135" s="78"/>
      <c r="F3135" s="78"/>
      <c r="G3135" s="80"/>
      <c r="H3135" s="49"/>
      <c r="I3135" s="79"/>
      <c r="J3135" s="27"/>
      <c r="K3135" s="27"/>
      <c r="L3135" s="79"/>
      <c r="M3135" s="81"/>
      <c r="N3135" s="29">
        <v>0</v>
      </c>
      <c r="O3135" s="30" t="str">
        <f>IF(G3135&lt;=$N$2,"",IF(F3135=[3]Pav.tvarkyklė!$B$13,"",IF(ISBLANK(R3135),"X","")))</f>
        <v/>
      </c>
      <c r="P3135" s="91"/>
      <c r="Q3135" s="63"/>
      <c r="R3135" s="63"/>
      <c r="S3135" s="63"/>
      <c r="T3135" s="63"/>
      <c r="U3135" s="34" t="str">
        <f>IFERROR(INDEX('[3]5.Grup_T'!$G$4:$G$22,MATCH('6.Turtas'!E3135,'[3]5.Grup_T'!$E$4:$E$22,0)),"0")</f>
        <v>0</v>
      </c>
      <c r="V3135" s="35">
        <f t="shared" si="675"/>
        <v>0</v>
      </c>
      <c r="W3135" s="35">
        <f>IF(NOT(ISBLANK(H3135)),(12-DATEDIF(H3135,'[3]1.Pradzia'!$D$13,"m")),0)</f>
        <v>0</v>
      </c>
      <c r="X3135" s="35">
        <f t="shared" si="676"/>
        <v>0</v>
      </c>
      <c r="Y3135" s="35">
        <f t="shared" si="686"/>
        <v>0</v>
      </c>
      <c r="Z3135" s="35">
        <f t="shared" si="684"/>
        <v>0</v>
      </c>
      <c r="AA3135" s="36">
        <f t="shared" si="677"/>
        <v>0</v>
      </c>
      <c r="AB3135" s="36">
        <f t="shared" si="678"/>
        <v>0</v>
      </c>
      <c r="AC3135" s="37">
        <f t="shared" si="679"/>
        <v>0</v>
      </c>
      <c r="AD3135" s="35">
        <f>IF(OR(YEAR(G3135)&lt;2019,O3135="X"),0,IF(ISBLANK(H3135),DATEDIF(G3135,'[3]1.Pradzia'!$D$13,"M"),DATEDIF(G3135,H3135,"m")))</f>
        <v>0</v>
      </c>
      <c r="AE3135" s="37">
        <f>IF(E3135='[3]5.Grup_T'!$E$20,0,IF(AD3135&lt;&gt;0,M3135/V3135*MIN(12,AD3135),0))</f>
        <v>0</v>
      </c>
      <c r="AF3135" s="37">
        <f t="shared" si="680"/>
        <v>0</v>
      </c>
      <c r="AG3135" s="37">
        <f t="shared" si="681"/>
        <v>0</v>
      </c>
      <c r="AH3135" s="37">
        <f t="shared" si="682"/>
        <v>0</v>
      </c>
      <c r="AI3135" s="35" t="str">
        <f t="shared" si="683"/>
        <v>Nusidėvėjęs</v>
      </c>
      <c r="AJ3135" s="38" t="str">
        <f>IF(AND(F3135&lt;&gt;[3]Pav.tvarkyklė!$B$12,F3135&lt;&gt;[3]Pav.tvarkyklė!$B$13),"GVTNT","X")</f>
        <v>GVTNT</v>
      </c>
      <c r="AK3135" s="39">
        <f t="shared" si="685"/>
        <v>0</v>
      </c>
      <c r="AL3135" s="41"/>
      <c r="AM3135" s="41"/>
      <c r="AN3135" s="41">
        <f t="shared" si="673"/>
        <v>1900</v>
      </c>
      <c r="AO3135" s="41"/>
      <c r="AP3135" s="41"/>
      <c r="AQ3135" s="41"/>
      <c r="AR3135" s="42"/>
      <c r="AS3135" s="42"/>
      <c r="AU3135" s="43">
        <f t="shared" si="674"/>
        <v>0</v>
      </c>
    </row>
    <row r="3136" spans="1:47" ht="15" customHeight="1" x14ac:dyDescent="0.25">
      <c r="A3136" s="11"/>
      <c r="B3136" s="19">
        <v>3305</v>
      </c>
      <c r="C3136" s="74"/>
      <c r="D3136" s="77"/>
      <c r="E3136" s="78"/>
      <c r="F3136" s="78"/>
      <c r="G3136" s="80"/>
      <c r="H3136" s="49"/>
      <c r="I3136" s="79"/>
      <c r="J3136" s="27"/>
      <c r="K3136" s="27"/>
      <c r="L3136" s="79"/>
      <c r="M3136" s="81"/>
      <c r="N3136" s="29">
        <v>0</v>
      </c>
      <c r="O3136" s="30" t="str">
        <f>IF(G3136&lt;=$N$2,"",IF(F3136=[3]Pav.tvarkyklė!$B$13,"",IF(ISBLANK(R3136),"X","")))</f>
        <v/>
      </c>
      <c r="P3136" s="91"/>
      <c r="Q3136" s="63"/>
      <c r="R3136" s="63"/>
      <c r="S3136" s="63"/>
      <c r="T3136" s="63"/>
      <c r="U3136" s="34" t="str">
        <f>IFERROR(INDEX('[3]5.Grup_T'!$G$4:$G$22,MATCH('6.Turtas'!E3136,'[3]5.Grup_T'!$E$4:$E$22,0)),"0")</f>
        <v>0</v>
      </c>
      <c r="V3136" s="35">
        <f t="shared" si="675"/>
        <v>0</v>
      </c>
      <c r="W3136" s="35">
        <f>IF(NOT(ISBLANK(H3136)),(12-DATEDIF(H3136,'[3]1.Pradzia'!$D$13,"m")),0)</f>
        <v>0</v>
      </c>
      <c r="X3136" s="35">
        <f t="shared" si="676"/>
        <v>0</v>
      </c>
      <c r="Y3136" s="35">
        <f t="shared" si="686"/>
        <v>0</v>
      </c>
      <c r="Z3136" s="35">
        <f t="shared" si="684"/>
        <v>0</v>
      </c>
      <c r="AA3136" s="36">
        <f t="shared" si="677"/>
        <v>0</v>
      </c>
      <c r="AB3136" s="36">
        <f t="shared" si="678"/>
        <v>0</v>
      </c>
      <c r="AC3136" s="37">
        <f t="shared" si="679"/>
        <v>0</v>
      </c>
      <c r="AD3136" s="35">
        <f>IF(OR(YEAR(G3136)&lt;2019,O3136="X"),0,IF(ISBLANK(H3136),DATEDIF(G3136,'[3]1.Pradzia'!$D$13,"M"),DATEDIF(G3136,H3136,"m")))</f>
        <v>0</v>
      </c>
      <c r="AE3136" s="37">
        <f>IF(E3136='[3]5.Grup_T'!$E$20,0,IF(AD3136&lt;&gt;0,M3136/V3136*MIN(12,AD3136),0))</f>
        <v>0</v>
      </c>
      <c r="AF3136" s="37">
        <f t="shared" si="680"/>
        <v>0</v>
      </c>
      <c r="AG3136" s="37">
        <f t="shared" si="681"/>
        <v>0</v>
      </c>
      <c r="AH3136" s="37">
        <f t="shared" si="682"/>
        <v>0</v>
      </c>
      <c r="AI3136" s="35" t="str">
        <f t="shared" si="683"/>
        <v>Nusidėvėjęs</v>
      </c>
      <c r="AJ3136" s="38" t="str">
        <f>IF(AND(F3136&lt;&gt;[3]Pav.tvarkyklė!$B$12,F3136&lt;&gt;[3]Pav.tvarkyklė!$B$13),"GVTNT","X")</f>
        <v>GVTNT</v>
      </c>
      <c r="AK3136" s="39">
        <f t="shared" si="685"/>
        <v>0</v>
      </c>
      <c r="AL3136" s="41"/>
      <c r="AM3136" s="41"/>
      <c r="AN3136" s="41">
        <f t="shared" si="673"/>
        <v>1900</v>
      </c>
      <c r="AO3136" s="41"/>
      <c r="AP3136" s="41"/>
      <c r="AQ3136" s="41"/>
      <c r="AR3136" s="42"/>
      <c r="AS3136" s="42"/>
      <c r="AU3136" s="43">
        <f t="shared" si="674"/>
        <v>0</v>
      </c>
    </row>
    <row r="3137" spans="1:47" ht="15" customHeight="1" x14ac:dyDescent="0.25">
      <c r="A3137" s="11"/>
      <c r="B3137" s="19">
        <v>3306</v>
      </c>
      <c r="C3137" s="74"/>
      <c r="D3137" s="77"/>
      <c r="E3137" s="78"/>
      <c r="F3137" s="78"/>
      <c r="G3137" s="80"/>
      <c r="H3137" s="49"/>
      <c r="I3137" s="79"/>
      <c r="J3137" s="27"/>
      <c r="K3137" s="27"/>
      <c r="L3137" s="79"/>
      <c r="M3137" s="81"/>
      <c r="N3137" s="29">
        <v>0</v>
      </c>
      <c r="O3137" s="30" t="str">
        <f>IF(G3137&lt;=$N$2,"",IF(F3137=[3]Pav.tvarkyklė!$B$13,"",IF(ISBLANK(R3137),"X","")))</f>
        <v/>
      </c>
      <c r="P3137" s="91"/>
      <c r="Q3137" s="63"/>
      <c r="R3137" s="63"/>
      <c r="S3137" s="63"/>
      <c r="T3137" s="63"/>
      <c r="U3137" s="34" t="str">
        <f>IFERROR(INDEX('[3]5.Grup_T'!$G$4:$G$22,MATCH('6.Turtas'!E3137,'[3]5.Grup_T'!$E$4:$E$22,0)),"0")</f>
        <v>0</v>
      </c>
      <c r="V3137" s="35">
        <f t="shared" si="675"/>
        <v>0</v>
      </c>
      <c r="W3137" s="35">
        <f>IF(NOT(ISBLANK(H3137)),(12-DATEDIF(H3137,'[3]1.Pradzia'!$D$13,"m")),0)</f>
        <v>0</v>
      </c>
      <c r="X3137" s="35">
        <f t="shared" si="676"/>
        <v>0</v>
      </c>
      <c r="Y3137" s="35">
        <f t="shared" si="686"/>
        <v>0</v>
      </c>
      <c r="Z3137" s="35">
        <f t="shared" si="684"/>
        <v>0</v>
      </c>
      <c r="AA3137" s="36">
        <f t="shared" si="677"/>
        <v>0</v>
      </c>
      <c r="AB3137" s="36">
        <f t="shared" si="678"/>
        <v>0</v>
      </c>
      <c r="AC3137" s="37">
        <f t="shared" si="679"/>
        <v>0</v>
      </c>
      <c r="AD3137" s="35">
        <f>IF(OR(YEAR(G3137)&lt;2019,O3137="X"),0,IF(ISBLANK(H3137),DATEDIF(G3137,'[3]1.Pradzia'!$D$13,"M"),DATEDIF(G3137,H3137,"m")))</f>
        <v>0</v>
      </c>
      <c r="AE3137" s="37">
        <f>IF(E3137='[3]5.Grup_T'!$E$20,0,IF(AD3137&lt;&gt;0,M3137/V3137*MIN(12,AD3137),0))</f>
        <v>0</v>
      </c>
      <c r="AF3137" s="37">
        <f t="shared" si="680"/>
        <v>0</v>
      </c>
      <c r="AG3137" s="37">
        <f t="shared" si="681"/>
        <v>0</v>
      </c>
      <c r="AH3137" s="37">
        <f t="shared" si="682"/>
        <v>0</v>
      </c>
      <c r="AI3137" s="35" t="str">
        <f t="shared" si="683"/>
        <v>Nusidėvėjęs</v>
      </c>
      <c r="AJ3137" s="38" t="str">
        <f>IF(AND(F3137&lt;&gt;[3]Pav.tvarkyklė!$B$12,F3137&lt;&gt;[3]Pav.tvarkyklė!$B$13),"GVTNT","X")</f>
        <v>GVTNT</v>
      </c>
      <c r="AK3137" s="39">
        <f t="shared" si="685"/>
        <v>0</v>
      </c>
      <c r="AL3137" s="41"/>
      <c r="AM3137" s="41"/>
      <c r="AN3137" s="41">
        <f t="shared" si="673"/>
        <v>1900</v>
      </c>
      <c r="AO3137" s="41"/>
      <c r="AP3137" s="41"/>
      <c r="AQ3137" s="41"/>
      <c r="AR3137" s="42"/>
      <c r="AS3137" s="42"/>
      <c r="AU3137" s="43">
        <f t="shared" si="674"/>
        <v>0</v>
      </c>
    </row>
    <row r="3138" spans="1:47" ht="15" customHeight="1" x14ac:dyDescent="0.25">
      <c r="A3138" s="11"/>
      <c r="B3138" s="19">
        <v>3307</v>
      </c>
      <c r="C3138" s="74"/>
      <c r="D3138" s="77"/>
      <c r="E3138" s="78"/>
      <c r="F3138" s="78"/>
      <c r="G3138" s="80"/>
      <c r="H3138" s="49"/>
      <c r="I3138" s="79"/>
      <c r="J3138" s="27"/>
      <c r="K3138" s="27"/>
      <c r="L3138" s="79"/>
      <c r="M3138" s="81"/>
      <c r="N3138" s="29">
        <v>0</v>
      </c>
      <c r="O3138" s="30" t="str">
        <f>IF(G3138&lt;=$N$2,"",IF(F3138=[3]Pav.tvarkyklė!$B$13,"",IF(ISBLANK(R3138),"X","")))</f>
        <v/>
      </c>
      <c r="P3138" s="91"/>
      <c r="Q3138" s="63"/>
      <c r="R3138" s="63"/>
      <c r="S3138" s="63"/>
      <c r="T3138" s="63"/>
      <c r="U3138" s="34" t="str">
        <f>IFERROR(INDEX('[3]5.Grup_T'!$G$4:$G$22,MATCH('6.Turtas'!E3138,'[3]5.Grup_T'!$E$4:$E$22,0)),"0")</f>
        <v>0</v>
      </c>
      <c r="V3138" s="35">
        <f t="shared" si="675"/>
        <v>0</v>
      </c>
      <c r="W3138" s="35">
        <f>IF(NOT(ISBLANK(H3138)),(12-DATEDIF(H3138,'[3]1.Pradzia'!$D$13,"m")),0)</f>
        <v>0</v>
      </c>
      <c r="X3138" s="35">
        <f t="shared" si="676"/>
        <v>0</v>
      </c>
      <c r="Y3138" s="35">
        <f t="shared" si="686"/>
        <v>0</v>
      </c>
      <c r="Z3138" s="35">
        <f t="shared" si="684"/>
        <v>0</v>
      </c>
      <c r="AA3138" s="36">
        <f t="shared" si="677"/>
        <v>0</v>
      </c>
      <c r="AB3138" s="36">
        <f t="shared" si="678"/>
        <v>0</v>
      </c>
      <c r="AC3138" s="37">
        <f t="shared" si="679"/>
        <v>0</v>
      </c>
      <c r="AD3138" s="35">
        <f>IF(OR(YEAR(G3138)&lt;2019,O3138="X"),0,IF(ISBLANK(H3138),DATEDIF(G3138,'[3]1.Pradzia'!$D$13,"M"),DATEDIF(G3138,H3138,"m")))</f>
        <v>0</v>
      </c>
      <c r="AE3138" s="37">
        <f>IF(E3138='[3]5.Grup_T'!$E$20,0,IF(AD3138&lt;&gt;0,M3138/V3138*MIN(12,AD3138),0))</f>
        <v>0</v>
      </c>
      <c r="AF3138" s="37">
        <f t="shared" si="680"/>
        <v>0</v>
      </c>
      <c r="AG3138" s="37">
        <f t="shared" si="681"/>
        <v>0</v>
      </c>
      <c r="AH3138" s="37">
        <f t="shared" si="682"/>
        <v>0</v>
      </c>
      <c r="AI3138" s="35" t="str">
        <f t="shared" si="683"/>
        <v>Nusidėvėjęs</v>
      </c>
      <c r="AJ3138" s="38" t="str">
        <f>IF(AND(F3138&lt;&gt;[3]Pav.tvarkyklė!$B$12,F3138&lt;&gt;[3]Pav.tvarkyklė!$B$13),"GVTNT","X")</f>
        <v>GVTNT</v>
      </c>
      <c r="AK3138" s="39">
        <f t="shared" si="685"/>
        <v>0</v>
      </c>
      <c r="AL3138" s="41"/>
      <c r="AM3138" s="41"/>
      <c r="AN3138" s="41">
        <f t="shared" si="673"/>
        <v>1900</v>
      </c>
      <c r="AO3138" s="41"/>
      <c r="AP3138" s="41"/>
      <c r="AQ3138" s="41"/>
      <c r="AR3138" s="42"/>
      <c r="AS3138" s="42"/>
      <c r="AU3138" s="43">
        <f t="shared" si="674"/>
        <v>0</v>
      </c>
    </row>
    <row r="3139" spans="1:47" ht="15" customHeight="1" x14ac:dyDescent="0.25">
      <c r="A3139" s="11"/>
      <c r="B3139" s="19">
        <v>3308</v>
      </c>
      <c r="C3139" s="74"/>
      <c r="D3139" s="77"/>
      <c r="E3139" s="78"/>
      <c r="F3139" s="78"/>
      <c r="G3139" s="80"/>
      <c r="H3139" s="49"/>
      <c r="I3139" s="79"/>
      <c r="J3139" s="27"/>
      <c r="K3139" s="27"/>
      <c r="L3139" s="79"/>
      <c r="M3139" s="81"/>
      <c r="N3139" s="29">
        <v>0</v>
      </c>
      <c r="O3139" s="30" t="str">
        <f>IF(G3139&lt;=$N$2,"",IF(F3139=[3]Pav.tvarkyklė!$B$13,"",IF(ISBLANK(R3139),"X","")))</f>
        <v/>
      </c>
      <c r="P3139" s="91"/>
      <c r="Q3139" s="63"/>
      <c r="R3139" s="63"/>
      <c r="S3139" s="63"/>
      <c r="T3139" s="63"/>
      <c r="U3139" s="34" t="str">
        <f>IFERROR(INDEX('[3]5.Grup_T'!$G$4:$G$22,MATCH('6.Turtas'!E3139,'[3]5.Grup_T'!$E$4:$E$22,0)),"0")</f>
        <v>0</v>
      </c>
      <c r="V3139" s="35">
        <f t="shared" si="675"/>
        <v>0</v>
      </c>
      <c r="W3139" s="35">
        <f>IF(NOT(ISBLANK(H3139)),(12-DATEDIF(H3139,'[3]1.Pradzia'!$D$13,"m")),0)</f>
        <v>0</v>
      </c>
      <c r="X3139" s="35">
        <f t="shared" si="676"/>
        <v>0</v>
      </c>
      <c r="Y3139" s="35">
        <f t="shared" si="686"/>
        <v>0</v>
      </c>
      <c r="Z3139" s="35">
        <f t="shared" si="684"/>
        <v>0</v>
      </c>
      <c r="AA3139" s="36">
        <f t="shared" si="677"/>
        <v>0</v>
      </c>
      <c r="AB3139" s="36">
        <f t="shared" si="678"/>
        <v>0</v>
      </c>
      <c r="AC3139" s="37">
        <f t="shared" si="679"/>
        <v>0</v>
      </c>
      <c r="AD3139" s="35">
        <f>IF(OR(YEAR(G3139)&lt;2019,O3139="X"),0,IF(ISBLANK(H3139),DATEDIF(G3139,'[3]1.Pradzia'!$D$13,"M"),DATEDIF(G3139,H3139,"m")))</f>
        <v>0</v>
      </c>
      <c r="AE3139" s="37">
        <f>IF(E3139='[3]5.Grup_T'!$E$20,0,IF(AD3139&lt;&gt;0,M3139/V3139*MIN(12,AD3139),0))</f>
        <v>0</v>
      </c>
      <c r="AF3139" s="37">
        <f t="shared" si="680"/>
        <v>0</v>
      </c>
      <c r="AG3139" s="37">
        <f t="shared" si="681"/>
        <v>0</v>
      </c>
      <c r="AH3139" s="37">
        <f t="shared" si="682"/>
        <v>0</v>
      </c>
      <c r="AI3139" s="35" t="str">
        <f t="shared" si="683"/>
        <v>Nusidėvėjęs</v>
      </c>
      <c r="AJ3139" s="38" t="str">
        <f>IF(AND(F3139&lt;&gt;[3]Pav.tvarkyklė!$B$12,F3139&lt;&gt;[3]Pav.tvarkyklė!$B$13),"GVTNT","X")</f>
        <v>GVTNT</v>
      </c>
      <c r="AK3139" s="39">
        <f t="shared" si="685"/>
        <v>0</v>
      </c>
      <c r="AL3139" s="41"/>
      <c r="AM3139" s="41"/>
      <c r="AN3139" s="41">
        <f t="shared" si="673"/>
        <v>1900</v>
      </c>
      <c r="AO3139" s="41"/>
      <c r="AP3139" s="41"/>
      <c r="AQ3139" s="41"/>
      <c r="AR3139" s="42"/>
      <c r="AS3139" s="42"/>
      <c r="AU3139" s="43">
        <f t="shared" si="674"/>
        <v>0</v>
      </c>
    </row>
    <row r="3140" spans="1:47" ht="15" customHeight="1" x14ac:dyDescent="0.25">
      <c r="A3140" s="11"/>
      <c r="B3140" s="19">
        <v>3309</v>
      </c>
      <c r="C3140" s="74"/>
      <c r="D3140" s="77"/>
      <c r="E3140" s="78"/>
      <c r="F3140" s="78"/>
      <c r="G3140" s="80"/>
      <c r="H3140" s="49"/>
      <c r="I3140" s="79"/>
      <c r="J3140" s="27"/>
      <c r="K3140" s="27"/>
      <c r="L3140" s="79"/>
      <c r="M3140" s="81"/>
      <c r="N3140" s="29">
        <v>0</v>
      </c>
      <c r="O3140" s="30" t="str">
        <f>IF(G3140&lt;=$N$2,"",IF(F3140=[3]Pav.tvarkyklė!$B$13,"",IF(ISBLANK(R3140),"X","")))</f>
        <v/>
      </c>
      <c r="P3140" s="91"/>
      <c r="Q3140" s="63"/>
      <c r="R3140" s="63"/>
      <c r="S3140" s="63"/>
      <c r="T3140" s="63"/>
      <c r="U3140" s="34" t="str">
        <f>IFERROR(INDEX('[3]5.Grup_T'!$G$4:$G$22,MATCH('6.Turtas'!E3140,'[3]5.Grup_T'!$E$4:$E$22,0)),"0")</f>
        <v>0</v>
      </c>
      <c r="V3140" s="35">
        <f t="shared" si="675"/>
        <v>0</v>
      </c>
      <c r="W3140" s="35">
        <f>IF(NOT(ISBLANK(H3140)),(12-DATEDIF(H3140,'[3]1.Pradzia'!$D$13,"m")),0)</f>
        <v>0</v>
      </c>
      <c r="X3140" s="35">
        <f t="shared" si="676"/>
        <v>0</v>
      </c>
      <c r="Y3140" s="35">
        <f t="shared" si="686"/>
        <v>0</v>
      </c>
      <c r="Z3140" s="35">
        <f t="shared" si="684"/>
        <v>0</v>
      </c>
      <c r="AA3140" s="36">
        <f t="shared" si="677"/>
        <v>0</v>
      </c>
      <c r="AB3140" s="36">
        <f t="shared" si="678"/>
        <v>0</v>
      </c>
      <c r="AC3140" s="37">
        <f t="shared" si="679"/>
        <v>0</v>
      </c>
      <c r="AD3140" s="35">
        <f>IF(OR(YEAR(G3140)&lt;2019,O3140="X"),0,IF(ISBLANK(H3140),DATEDIF(G3140,'[3]1.Pradzia'!$D$13,"M"),DATEDIF(G3140,H3140,"m")))</f>
        <v>0</v>
      </c>
      <c r="AE3140" s="37">
        <f>IF(E3140='[3]5.Grup_T'!$E$20,0,IF(AD3140&lt;&gt;0,M3140/V3140*MIN(12,AD3140),0))</f>
        <v>0</v>
      </c>
      <c r="AF3140" s="37">
        <f t="shared" si="680"/>
        <v>0</v>
      </c>
      <c r="AG3140" s="37">
        <f t="shared" si="681"/>
        <v>0</v>
      </c>
      <c r="AH3140" s="37">
        <f t="shared" si="682"/>
        <v>0</v>
      </c>
      <c r="AI3140" s="35" t="str">
        <f t="shared" si="683"/>
        <v>Nusidėvėjęs</v>
      </c>
      <c r="AJ3140" s="38" t="str">
        <f>IF(AND(F3140&lt;&gt;[3]Pav.tvarkyklė!$B$12,F3140&lt;&gt;[3]Pav.tvarkyklė!$B$13),"GVTNT","X")</f>
        <v>GVTNT</v>
      </c>
      <c r="AK3140" s="39">
        <f t="shared" si="685"/>
        <v>0</v>
      </c>
      <c r="AL3140" s="41"/>
      <c r="AM3140" s="41"/>
      <c r="AN3140" s="41">
        <f t="shared" si="673"/>
        <v>1900</v>
      </c>
      <c r="AO3140" s="41"/>
      <c r="AP3140" s="41"/>
      <c r="AQ3140" s="41"/>
      <c r="AR3140" s="42"/>
      <c r="AS3140" s="42"/>
      <c r="AU3140" s="43">
        <f t="shared" si="674"/>
        <v>0</v>
      </c>
    </row>
    <row r="3141" spans="1:47" ht="15" customHeight="1" x14ac:dyDescent="0.25">
      <c r="A3141" s="11"/>
      <c r="B3141" s="19">
        <v>3310</v>
      </c>
      <c r="C3141" s="74"/>
      <c r="D3141" s="77"/>
      <c r="E3141" s="78"/>
      <c r="F3141" s="78"/>
      <c r="G3141" s="80"/>
      <c r="H3141" s="49"/>
      <c r="I3141" s="79"/>
      <c r="J3141" s="27"/>
      <c r="K3141" s="27"/>
      <c r="L3141" s="79"/>
      <c r="M3141" s="81"/>
      <c r="N3141" s="29">
        <v>0</v>
      </c>
      <c r="O3141" s="30" t="str">
        <f>IF(G3141&lt;=$N$2,"",IF(F3141=[3]Pav.tvarkyklė!$B$13,"",IF(ISBLANK(R3141),"X","")))</f>
        <v/>
      </c>
      <c r="P3141" s="91"/>
      <c r="Q3141" s="63"/>
      <c r="R3141" s="63"/>
      <c r="S3141" s="63"/>
      <c r="T3141" s="63"/>
      <c r="U3141" s="34" t="str">
        <f>IFERROR(INDEX('[3]5.Grup_T'!$G$4:$G$22,MATCH('6.Turtas'!E3141,'[3]5.Grup_T'!$E$4:$E$22,0)),"0")</f>
        <v>0</v>
      </c>
      <c r="V3141" s="35">
        <f t="shared" si="675"/>
        <v>0</v>
      </c>
      <c r="W3141" s="35">
        <f>IF(NOT(ISBLANK(H3141)),(12-DATEDIF(H3141,'[3]1.Pradzia'!$D$13,"m")),0)</f>
        <v>0</v>
      </c>
      <c r="X3141" s="35">
        <f t="shared" si="676"/>
        <v>0</v>
      </c>
      <c r="Y3141" s="35">
        <f t="shared" si="686"/>
        <v>0</v>
      </c>
      <c r="Z3141" s="35">
        <f t="shared" si="684"/>
        <v>0</v>
      </c>
      <c r="AA3141" s="36">
        <f t="shared" si="677"/>
        <v>0</v>
      </c>
      <c r="AB3141" s="36">
        <f t="shared" si="678"/>
        <v>0</v>
      </c>
      <c r="AC3141" s="37">
        <f t="shared" si="679"/>
        <v>0</v>
      </c>
      <c r="AD3141" s="35">
        <f>IF(OR(YEAR(G3141)&lt;2019,O3141="X"),0,IF(ISBLANK(H3141),DATEDIF(G3141,'[3]1.Pradzia'!$D$13,"M"),DATEDIF(G3141,H3141,"m")))</f>
        <v>0</v>
      </c>
      <c r="AE3141" s="37">
        <f>IF(E3141='[3]5.Grup_T'!$E$20,0,IF(AD3141&lt;&gt;0,M3141/V3141*MIN(12,AD3141),0))</f>
        <v>0</v>
      </c>
      <c r="AF3141" s="37">
        <f t="shared" si="680"/>
        <v>0</v>
      </c>
      <c r="AG3141" s="37">
        <f t="shared" si="681"/>
        <v>0</v>
      </c>
      <c r="AH3141" s="37">
        <f t="shared" si="682"/>
        <v>0</v>
      </c>
      <c r="AI3141" s="35" t="str">
        <f t="shared" si="683"/>
        <v>Nusidėvėjęs</v>
      </c>
      <c r="AJ3141" s="38" t="str">
        <f>IF(AND(F3141&lt;&gt;[3]Pav.tvarkyklė!$B$12,F3141&lt;&gt;[3]Pav.tvarkyklė!$B$13),"GVTNT","X")</f>
        <v>GVTNT</v>
      </c>
      <c r="AK3141" s="39">
        <f t="shared" si="685"/>
        <v>0</v>
      </c>
      <c r="AL3141" s="41"/>
      <c r="AM3141" s="41"/>
      <c r="AN3141" s="41">
        <f t="shared" ref="AN3141:AN3204" si="687">YEAR(G3141)</f>
        <v>1900</v>
      </c>
      <c r="AO3141" s="41"/>
      <c r="AP3141" s="41"/>
      <c r="AQ3141" s="41"/>
      <c r="AR3141" s="42"/>
      <c r="AS3141" s="42"/>
      <c r="AU3141" s="43">
        <f t="shared" ref="AU3141:AU3204" si="688">AF3141-AT3141</f>
        <v>0</v>
      </c>
    </row>
    <row r="3142" spans="1:47" ht="15" customHeight="1" x14ac:dyDescent="0.25">
      <c r="A3142" s="11"/>
      <c r="B3142" s="19">
        <v>3311</v>
      </c>
      <c r="C3142" s="74"/>
      <c r="D3142" s="77"/>
      <c r="E3142" s="75"/>
      <c r="F3142" s="78"/>
      <c r="G3142" s="80"/>
      <c r="H3142" s="49"/>
      <c r="I3142" s="79"/>
      <c r="J3142" s="27"/>
      <c r="K3142" s="27"/>
      <c r="L3142" s="79"/>
      <c r="M3142" s="81"/>
      <c r="N3142" s="29">
        <v>0</v>
      </c>
      <c r="O3142" s="30" t="str">
        <f>IF(G3142&lt;=$N$2,"",IF(F3142=[3]Pav.tvarkyklė!$B$13,"",IF(ISBLANK(R3142),"X","")))</f>
        <v/>
      </c>
      <c r="P3142" s="91"/>
      <c r="Q3142" s="63"/>
      <c r="R3142" s="63"/>
      <c r="S3142" s="63"/>
      <c r="T3142" s="63"/>
      <c r="U3142" s="34" t="str">
        <f>IFERROR(INDEX('[3]5.Grup_T'!$G$4:$G$22,MATCH('6.Turtas'!E3142,'[3]5.Grup_T'!$E$4:$E$22,0)),"0")</f>
        <v>0</v>
      </c>
      <c r="V3142" s="35">
        <f t="shared" si="675"/>
        <v>0</v>
      </c>
      <c r="W3142" s="35">
        <f>IF(NOT(ISBLANK(H3142)),(12-DATEDIF(H3142,'[3]1.Pradzia'!$D$13,"m")),0)</f>
        <v>0</v>
      </c>
      <c r="X3142" s="35">
        <f t="shared" si="676"/>
        <v>0</v>
      </c>
      <c r="Y3142" s="35">
        <f t="shared" si="686"/>
        <v>0</v>
      </c>
      <c r="Z3142" s="35">
        <f t="shared" si="684"/>
        <v>0</v>
      </c>
      <c r="AA3142" s="36">
        <f t="shared" si="677"/>
        <v>0</v>
      </c>
      <c r="AB3142" s="36">
        <f t="shared" si="678"/>
        <v>0</v>
      </c>
      <c r="AC3142" s="37">
        <f t="shared" si="679"/>
        <v>0</v>
      </c>
      <c r="AD3142" s="35">
        <f>IF(OR(YEAR(G3142)&lt;2019,O3142="X"),0,IF(ISBLANK(H3142),DATEDIF(G3142,'[3]1.Pradzia'!$D$13,"M"),DATEDIF(G3142,H3142,"m")))</f>
        <v>0</v>
      </c>
      <c r="AE3142" s="37">
        <f>IF(E3142='[3]5.Grup_T'!$E$20,0,IF(AD3142&lt;&gt;0,M3142/V3142*MIN(12,AD3142),0))</f>
        <v>0</v>
      </c>
      <c r="AF3142" s="37">
        <f t="shared" si="680"/>
        <v>0</v>
      </c>
      <c r="AG3142" s="37">
        <f t="shared" si="681"/>
        <v>0</v>
      </c>
      <c r="AH3142" s="37">
        <f t="shared" si="682"/>
        <v>0</v>
      </c>
      <c r="AI3142" s="35" t="str">
        <f t="shared" si="683"/>
        <v>Nusidėvėjęs</v>
      </c>
      <c r="AJ3142" s="38" t="str">
        <f>IF(AND(F3142&lt;&gt;[3]Pav.tvarkyklė!$B$12,F3142&lt;&gt;[3]Pav.tvarkyklė!$B$13),"GVTNT","X")</f>
        <v>GVTNT</v>
      </c>
      <c r="AK3142" s="39">
        <f t="shared" si="685"/>
        <v>0</v>
      </c>
      <c r="AL3142" s="41"/>
      <c r="AM3142" s="41"/>
      <c r="AN3142" s="41">
        <f t="shared" si="687"/>
        <v>1900</v>
      </c>
      <c r="AO3142" s="41"/>
      <c r="AP3142" s="41"/>
      <c r="AQ3142" s="41"/>
      <c r="AR3142" s="42"/>
      <c r="AS3142" s="42"/>
      <c r="AU3142" s="43">
        <f t="shared" si="688"/>
        <v>0</v>
      </c>
    </row>
    <row r="3143" spans="1:47" ht="15" customHeight="1" x14ac:dyDescent="0.25">
      <c r="A3143" s="11"/>
      <c r="B3143" s="19">
        <v>3312</v>
      </c>
      <c r="C3143" s="74"/>
      <c r="D3143" s="77"/>
      <c r="E3143" s="75"/>
      <c r="F3143" s="78"/>
      <c r="G3143" s="80"/>
      <c r="H3143" s="49"/>
      <c r="I3143" s="79"/>
      <c r="J3143" s="27"/>
      <c r="K3143" s="27"/>
      <c r="L3143" s="79"/>
      <c r="M3143" s="81"/>
      <c r="N3143" s="29">
        <v>0</v>
      </c>
      <c r="O3143" s="30" t="str">
        <f>IF(G3143&lt;=$N$2,"",IF(F3143=[3]Pav.tvarkyklė!$B$13,"",IF(ISBLANK(R3143),"X","")))</f>
        <v/>
      </c>
      <c r="P3143" s="91"/>
      <c r="Q3143" s="63"/>
      <c r="R3143" s="63"/>
      <c r="S3143" s="63"/>
      <c r="T3143" s="63"/>
      <c r="U3143" s="34" t="str">
        <f>IFERROR(INDEX('[3]5.Grup_T'!$G$4:$G$22,MATCH('6.Turtas'!E3143,'[3]5.Grup_T'!$E$4:$E$22,0)),"0")</f>
        <v>0</v>
      </c>
      <c r="V3143" s="35">
        <f t="shared" si="675"/>
        <v>0</v>
      </c>
      <c r="W3143" s="35">
        <f>IF(NOT(ISBLANK(H3143)),(12-DATEDIF(H3143,'[3]1.Pradzia'!$D$13,"m")),0)</f>
        <v>0</v>
      </c>
      <c r="X3143" s="35">
        <f t="shared" si="676"/>
        <v>0</v>
      </c>
      <c r="Y3143" s="35">
        <f t="shared" si="686"/>
        <v>0</v>
      </c>
      <c r="Z3143" s="35">
        <f t="shared" si="684"/>
        <v>0</v>
      </c>
      <c r="AA3143" s="36">
        <f t="shared" si="677"/>
        <v>0</v>
      </c>
      <c r="AB3143" s="36">
        <f t="shared" si="678"/>
        <v>0</v>
      </c>
      <c r="AC3143" s="37">
        <f t="shared" si="679"/>
        <v>0</v>
      </c>
      <c r="AD3143" s="35">
        <f>IF(OR(YEAR(G3143)&lt;2019,O3143="X"),0,IF(ISBLANK(H3143),DATEDIF(G3143,'[3]1.Pradzia'!$D$13,"M"),DATEDIF(G3143,H3143,"m")))</f>
        <v>0</v>
      </c>
      <c r="AE3143" s="37">
        <f>IF(E3143='[3]5.Grup_T'!$E$20,0,IF(AD3143&lt;&gt;0,M3143/V3143*MIN(12,AD3143),0))</f>
        <v>0</v>
      </c>
      <c r="AF3143" s="37">
        <f t="shared" si="680"/>
        <v>0</v>
      </c>
      <c r="AG3143" s="37">
        <f t="shared" si="681"/>
        <v>0</v>
      </c>
      <c r="AH3143" s="37">
        <f t="shared" si="682"/>
        <v>0</v>
      </c>
      <c r="AI3143" s="35" t="str">
        <f t="shared" si="683"/>
        <v>Nusidėvėjęs</v>
      </c>
      <c r="AJ3143" s="38" t="str">
        <f>IF(AND(F3143&lt;&gt;[3]Pav.tvarkyklė!$B$12,F3143&lt;&gt;[3]Pav.tvarkyklė!$B$13),"GVTNT","X")</f>
        <v>GVTNT</v>
      </c>
      <c r="AK3143" s="39">
        <f t="shared" si="685"/>
        <v>0</v>
      </c>
      <c r="AL3143" s="41"/>
      <c r="AM3143" s="41"/>
      <c r="AN3143" s="41">
        <f t="shared" si="687"/>
        <v>1900</v>
      </c>
      <c r="AO3143" s="41"/>
      <c r="AP3143" s="41"/>
      <c r="AQ3143" s="41"/>
      <c r="AR3143" s="42"/>
      <c r="AS3143" s="42"/>
      <c r="AU3143" s="43">
        <f t="shared" si="688"/>
        <v>0</v>
      </c>
    </row>
    <row r="3144" spans="1:47" ht="15" customHeight="1" x14ac:dyDescent="0.25">
      <c r="A3144" s="11"/>
      <c r="B3144" s="19">
        <v>3313</v>
      </c>
      <c r="C3144" s="74"/>
      <c r="D3144" s="77"/>
      <c r="E3144" s="75"/>
      <c r="F3144" s="78"/>
      <c r="G3144" s="80"/>
      <c r="H3144" s="49"/>
      <c r="I3144" s="79"/>
      <c r="J3144" s="27"/>
      <c r="K3144" s="27"/>
      <c r="L3144" s="79"/>
      <c r="M3144" s="81"/>
      <c r="N3144" s="29">
        <v>0</v>
      </c>
      <c r="O3144" s="30" t="str">
        <f>IF(G3144&lt;=$N$2,"",IF(F3144=[3]Pav.tvarkyklė!$B$13,"",IF(ISBLANK(R3144),"X","")))</f>
        <v/>
      </c>
      <c r="P3144" s="91"/>
      <c r="Q3144" s="63"/>
      <c r="R3144" s="63"/>
      <c r="S3144" s="63"/>
      <c r="T3144" s="63"/>
      <c r="U3144" s="34" t="str">
        <f>IFERROR(INDEX('[3]5.Grup_T'!$G$4:$G$22,MATCH('6.Turtas'!E3144,'[3]5.Grup_T'!$E$4:$E$22,0)),"0")</f>
        <v>0</v>
      </c>
      <c r="V3144" s="35">
        <f t="shared" si="675"/>
        <v>0</v>
      </c>
      <c r="W3144" s="35">
        <f>IF(NOT(ISBLANK(H3144)),(12-DATEDIF(H3144,'[3]1.Pradzia'!$D$13,"m")),0)</f>
        <v>0</v>
      </c>
      <c r="X3144" s="35">
        <f t="shared" si="676"/>
        <v>0</v>
      </c>
      <c r="Y3144" s="35">
        <f t="shared" si="686"/>
        <v>0</v>
      </c>
      <c r="Z3144" s="35">
        <f t="shared" si="684"/>
        <v>0</v>
      </c>
      <c r="AA3144" s="36">
        <f t="shared" si="677"/>
        <v>0</v>
      </c>
      <c r="AB3144" s="36">
        <f t="shared" si="678"/>
        <v>0</v>
      </c>
      <c r="AC3144" s="37">
        <f t="shared" si="679"/>
        <v>0</v>
      </c>
      <c r="AD3144" s="35">
        <f>IF(OR(YEAR(G3144)&lt;2019,O3144="X"),0,IF(ISBLANK(H3144),DATEDIF(G3144,'[3]1.Pradzia'!$D$13,"M"),DATEDIF(G3144,H3144,"m")))</f>
        <v>0</v>
      </c>
      <c r="AE3144" s="37">
        <f>IF(E3144='[3]5.Grup_T'!$E$20,0,IF(AD3144&lt;&gt;0,M3144/V3144*MIN(12,AD3144),0))</f>
        <v>0</v>
      </c>
      <c r="AF3144" s="37">
        <f t="shared" si="680"/>
        <v>0</v>
      </c>
      <c r="AG3144" s="37">
        <f t="shared" si="681"/>
        <v>0</v>
      </c>
      <c r="AH3144" s="37">
        <f t="shared" si="682"/>
        <v>0</v>
      </c>
      <c r="AI3144" s="35" t="str">
        <f t="shared" si="683"/>
        <v>Nusidėvėjęs</v>
      </c>
      <c r="AJ3144" s="38" t="str">
        <f>IF(AND(F3144&lt;&gt;[3]Pav.tvarkyklė!$B$12,F3144&lt;&gt;[3]Pav.tvarkyklė!$B$13),"GVTNT","X")</f>
        <v>GVTNT</v>
      </c>
      <c r="AK3144" s="39">
        <f t="shared" si="685"/>
        <v>0</v>
      </c>
      <c r="AL3144" s="41"/>
      <c r="AM3144" s="41"/>
      <c r="AN3144" s="41">
        <f t="shared" si="687"/>
        <v>1900</v>
      </c>
      <c r="AO3144" s="41"/>
      <c r="AP3144" s="41"/>
      <c r="AQ3144" s="41"/>
      <c r="AR3144" s="42"/>
      <c r="AS3144" s="42"/>
      <c r="AU3144" s="43">
        <f t="shared" si="688"/>
        <v>0</v>
      </c>
    </row>
    <row r="3145" spans="1:47" ht="15" customHeight="1" x14ac:dyDescent="0.25">
      <c r="A3145" s="11"/>
      <c r="B3145" s="19">
        <v>3314</v>
      </c>
      <c r="C3145" s="74"/>
      <c r="D3145" s="77"/>
      <c r="E3145" s="75"/>
      <c r="F3145" s="78"/>
      <c r="G3145" s="80"/>
      <c r="H3145" s="49"/>
      <c r="I3145" s="79"/>
      <c r="J3145" s="27"/>
      <c r="K3145" s="27"/>
      <c r="L3145" s="79"/>
      <c r="M3145" s="81"/>
      <c r="N3145" s="29">
        <v>0</v>
      </c>
      <c r="O3145" s="30" t="str">
        <f>IF(G3145&lt;=$N$2,"",IF(F3145=[3]Pav.tvarkyklė!$B$13,"",IF(ISBLANK(R3145),"X","")))</f>
        <v/>
      </c>
      <c r="P3145" s="91"/>
      <c r="Q3145" s="63"/>
      <c r="R3145" s="63"/>
      <c r="S3145" s="63"/>
      <c r="T3145" s="63"/>
      <c r="U3145" s="34" t="str">
        <f>IFERROR(INDEX('[3]5.Grup_T'!$G$4:$G$22,MATCH('6.Turtas'!E3145,'[3]5.Grup_T'!$E$4:$E$22,0)),"0")</f>
        <v>0</v>
      </c>
      <c r="V3145" s="35">
        <f t="shared" si="675"/>
        <v>0</v>
      </c>
      <c r="W3145" s="35">
        <f>IF(NOT(ISBLANK(H3145)),(12-DATEDIF(H3145,'[3]1.Pradzia'!$D$13,"m")),0)</f>
        <v>0</v>
      </c>
      <c r="X3145" s="35">
        <f t="shared" si="676"/>
        <v>0</v>
      </c>
      <c r="Y3145" s="35">
        <f t="shared" si="686"/>
        <v>0</v>
      </c>
      <c r="Z3145" s="35">
        <f t="shared" si="684"/>
        <v>0</v>
      </c>
      <c r="AA3145" s="36">
        <f t="shared" si="677"/>
        <v>0</v>
      </c>
      <c r="AB3145" s="36">
        <f t="shared" si="678"/>
        <v>0</v>
      </c>
      <c r="AC3145" s="37">
        <f t="shared" si="679"/>
        <v>0</v>
      </c>
      <c r="AD3145" s="35">
        <f>IF(OR(YEAR(G3145)&lt;2019,O3145="X"),0,IF(ISBLANK(H3145),DATEDIF(G3145,'[3]1.Pradzia'!$D$13,"M"),DATEDIF(G3145,H3145,"m")))</f>
        <v>0</v>
      </c>
      <c r="AE3145" s="37">
        <f>IF(E3145='[3]5.Grup_T'!$E$20,0,IF(AD3145&lt;&gt;0,M3145/V3145*MIN(12,AD3145),0))</f>
        <v>0</v>
      </c>
      <c r="AF3145" s="37">
        <f t="shared" si="680"/>
        <v>0</v>
      </c>
      <c r="AG3145" s="37">
        <f t="shared" si="681"/>
        <v>0</v>
      </c>
      <c r="AH3145" s="37">
        <f t="shared" si="682"/>
        <v>0</v>
      </c>
      <c r="AI3145" s="35" t="str">
        <f t="shared" si="683"/>
        <v>Nusidėvėjęs</v>
      </c>
      <c r="AJ3145" s="38" t="str">
        <f>IF(AND(F3145&lt;&gt;[3]Pav.tvarkyklė!$B$12,F3145&lt;&gt;[3]Pav.tvarkyklė!$B$13),"GVTNT","X")</f>
        <v>GVTNT</v>
      </c>
      <c r="AK3145" s="39">
        <f t="shared" si="685"/>
        <v>0</v>
      </c>
      <c r="AL3145" s="41"/>
      <c r="AM3145" s="41"/>
      <c r="AN3145" s="41">
        <f t="shared" si="687"/>
        <v>1900</v>
      </c>
      <c r="AO3145" s="41"/>
      <c r="AP3145" s="41"/>
      <c r="AQ3145" s="41"/>
      <c r="AR3145" s="42"/>
      <c r="AS3145" s="42"/>
      <c r="AU3145" s="43">
        <f t="shared" si="688"/>
        <v>0</v>
      </c>
    </row>
    <row r="3146" spans="1:47" ht="15" customHeight="1" x14ac:dyDescent="0.25">
      <c r="A3146" s="11"/>
      <c r="B3146" s="19">
        <v>3315</v>
      </c>
      <c r="C3146" s="74"/>
      <c r="D3146" s="77"/>
      <c r="E3146" s="75"/>
      <c r="F3146" s="78"/>
      <c r="G3146" s="80"/>
      <c r="H3146" s="49"/>
      <c r="I3146" s="79"/>
      <c r="J3146" s="27"/>
      <c r="K3146" s="27"/>
      <c r="L3146" s="79"/>
      <c r="M3146" s="81"/>
      <c r="N3146" s="29">
        <v>0</v>
      </c>
      <c r="O3146" s="30" t="str">
        <f>IF(G3146&lt;=$N$2,"",IF(F3146=[3]Pav.tvarkyklė!$B$13,"",IF(ISBLANK(R3146),"X","")))</f>
        <v/>
      </c>
      <c r="P3146" s="91"/>
      <c r="Q3146" s="63"/>
      <c r="R3146" s="63"/>
      <c r="S3146" s="63"/>
      <c r="T3146" s="63"/>
      <c r="U3146" s="34" t="str">
        <f>IFERROR(INDEX('[3]5.Grup_T'!$G$4:$G$22,MATCH('6.Turtas'!E3146,'[3]5.Grup_T'!$E$4:$E$22,0)),"0")</f>
        <v>0</v>
      </c>
      <c r="V3146" s="35">
        <f t="shared" si="675"/>
        <v>0</v>
      </c>
      <c r="W3146" s="35">
        <f>IF(NOT(ISBLANK(H3146)),(12-DATEDIF(H3146,'[3]1.Pradzia'!$D$13,"m")),0)</f>
        <v>0</v>
      </c>
      <c r="X3146" s="35">
        <f t="shared" si="676"/>
        <v>0</v>
      </c>
      <c r="Y3146" s="35">
        <f t="shared" si="686"/>
        <v>0</v>
      </c>
      <c r="Z3146" s="35">
        <f t="shared" si="684"/>
        <v>0</v>
      </c>
      <c r="AA3146" s="36">
        <f t="shared" si="677"/>
        <v>0</v>
      </c>
      <c r="AB3146" s="36">
        <f t="shared" si="678"/>
        <v>0</v>
      </c>
      <c r="AC3146" s="37">
        <f t="shared" si="679"/>
        <v>0</v>
      </c>
      <c r="AD3146" s="35">
        <f>IF(OR(YEAR(G3146)&lt;2019,O3146="X"),0,IF(ISBLANK(H3146),DATEDIF(G3146,'[3]1.Pradzia'!$D$13,"M"),DATEDIF(G3146,H3146,"m")))</f>
        <v>0</v>
      </c>
      <c r="AE3146" s="37">
        <f>IF(E3146='[3]5.Grup_T'!$E$20,0,IF(AD3146&lt;&gt;0,M3146/V3146*MIN(12,AD3146),0))</f>
        <v>0</v>
      </c>
      <c r="AF3146" s="37">
        <f t="shared" si="680"/>
        <v>0</v>
      </c>
      <c r="AG3146" s="37">
        <f t="shared" si="681"/>
        <v>0</v>
      </c>
      <c r="AH3146" s="37">
        <f t="shared" si="682"/>
        <v>0</v>
      </c>
      <c r="AI3146" s="35" t="str">
        <f t="shared" si="683"/>
        <v>Nusidėvėjęs</v>
      </c>
      <c r="AJ3146" s="38" t="str">
        <f>IF(AND(F3146&lt;&gt;[3]Pav.tvarkyklė!$B$12,F3146&lt;&gt;[3]Pav.tvarkyklė!$B$13),"GVTNT","X")</f>
        <v>GVTNT</v>
      </c>
      <c r="AK3146" s="39">
        <f t="shared" si="685"/>
        <v>0</v>
      </c>
      <c r="AL3146" s="41"/>
      <c r="AM3146" s="41"/>
      <c r="AN3146" s="41">
        <f t="shared" si="687"/>
        <v>1900</v>
      </c>
      <c r="AO3146" s="41"/>
      <c r="AP3146" s="41"/>
      <c r="AQ3146" s="41"/>
      <c r="AR3146" s="42"/>
      <c r="AS3146" s="42"/>
      <c r="AU3146" s="43">
        <f t="shared" si="688"/>
        <v>0</v>
      </c>
    </row>
    <row r="3147" spans="1:47" ht="15" customHeight="1" x14ac:dyDescent="0.25">
      <c r="A3147" s="11"/>
      <c r="B3147" s="19">
        <v>3316</v>
      </c>
      <c r="C3147" s="74"/>
      <c r="D3147" s="77"/>
      <c r="E3147" s="75"/>
      <c r="F3147" s="78"/>
      <c r="G3147" s="80"/>
      <c r="H3147" s="49"/>
      <c r="I3147" s="79"/>
      <c r="J3147" s="27"/>
      <c r="K3147" s="27"/>
      <c r="L3147" s="79"/>
      <c r="M3147" s="81"/>
      <c r="N3147" s="29">
        <v>0</v>
      </c>
      <c r="O3147" s="30" t="str">
        <f>IF(G3147&lt;=$N$2,"",IF(F3147=[3]Pav.tvarkyklė!$B$13,"",IF(ISBLANK(R3147),"X","")))</f>
        <v/>
      </c>
      <c r="P3147" s="91"/>
      <c r="Q3147" s="63"/>
      <c r="R3147" s="63"/>
      <c r="S3147" s="63"/>
      <c r="T3147" s="63"/>
      <c r="U3147" s="34" t="str">
        <f>IFERROR(INDEX('[3]5.Grup_T'!$G$4:$G$22,MATCH('6.Turtas'!E3147,'[3]5.Grup_T'!$E$4:$E$22,0)),"0")</f>
        <v>0</v>
      </c>
      <c r="V3147" s="35">
        <f t="shared" si="675"/>
        <v>0</v>
      </c>
      <c r="W3147" s="35">
        <f>IF(NOT(ISBLANK(H3147)),(12-DATEDIF(H3147,'[3]1.Pradzia'!$D$13,"m")),0)</f>
        <v>0</v>
      </c>
      <c r="X3147" s="35">
        <f t="shared" si="676"/>
        <v>0</v>
      </c>
      <c r="Y3147" s="35">
        <f t="shared" si="686"/>
        <v>0</v>
      </c>
      <c r="Z3147" s="35">
        <f t="shared" si="684"/>
        <v>0</v>
      </c>
      <c r="AA3147" s="36">
        <f t="shared" si="677"/>
        <v>0</v>
      </c>
      <c r="AB3147" s="36">
        <f t="shared" si="678"/>
        <v>0</v>
      </c>
      <c r="AC3147" s="37">
        <f t="shared" si="679"/>
        <v>0</v>
      </c>
      <c r="AD3147" s="35">
        <f>IF(OR(YEAR(G3147)&lt;2019,O3147="X"),0,IF(ISBLANK(H3147),DATEDIF(G3147,'[3]1.Pradzia'!$D$13,"M"),DATEDIF(G3147,H3147,"m")))</f>
        <v>0</v>
      </c>
      <c r="AE3147" s="37">
        <f>IF(E3147='[3]5.Grup_T'!$E$20,0,IF(AD3147&lt;&gt;0,M3147/V3147*MIN(12,AD3147),0))</f>
        <v>0</v>
      </c>
      <c r="AF3147" s="37">
        <f t="shared" si="680"/>
        <v>0</v>
      </c>
      <c r="AG3147" s="37">
        <f t="shared" si="681"/>
        <v>0</v>
      </c>
      <c r="AH3147" s="37">
        <f t="shared" si="682"/>
        <v>0</v>
      </c>
      <c r="AI3147" s="35" t="str">
        <f t="shared" si="683"/>
        <v>Nusidėvėjęs</v>
      </c>
      <c r="AJ3147" s="38" t="str">
        <f>IF(AND(F3147&lt;&gt;[3]Pav.tvarkyklė!$B$12,F3147&lt;&gt;[3]Pav.tvarkyklė!$B$13),"GVTNT","X")</f>
        <v>GVTNT</v>
      </c>
      <c r="AK3147" s="39">
        <f t="shared" si="685"/>
        <v>0</v>
      </c>
      <c r="AL3147" s="41"/>
      <c r="AM3147" s="41"/>
      <c r="AN3147" s="41">
        <f t="shared" si="687"/>
        <v>1900</v>
      </c>
      <c r="AO3147" s="41"/>
      <c r="AP3147" s="41"/>
      <c r="AQ3147" s="41"/>
      <c r="AR3147" s="42"/>
      <c r="AS3147" s="42"/>
      <c r="AU3147" s="43">
        <f t="shared" si="688"/>
        <v>0</v>
      </c>
    </row>
    <row r="3148" spans="1:47" ht="15" customHeight="1" x14ac:dyDescent="0.25">
      <c r="A3148" s="11"/>
      <c r="B3148" s="19">
        <v>3317</v>
      </c>
      <c r="C3148" s="74"/>
      <c r="D3148" s="77"/>
      <c r="E3148" s="75"/>
      <c r="F3148" s="78"/>
      <c r="G3148" s="80"/>
      <c r="H3148" s="49"/>
      <c r="I3148" s="79"/>
      <c r="J3148" s="27"/>
      <c r="K3148" s="27"/>
      <c r="L3148" s="79"/>
      <c r="M3148" s="81"/>
      <c r="N3148" s="29">
        <v>0</v>
      </c>
      <c r="O3148" s="30" t="str">
        <f>IF(G3148&lt;=$N$2,"",IF(F3148=[3]Pav.tvarkyklė!$B$13,"",IF(ISBLANK(R3148),"X","")))</f>
        <v/>
      </c>
      <c r="P3148" s="91"/>
      <c r="Q3148" s="63"/>
      <c r="R3148" s="63"/>
      <c r="S3148" s="63"/>
      <c r="T3148" s="63"/>
      <c r="U3148" s="34" t="str">
        <f>IFERROR(INDEX('[3]5.Grup_T'!$G$4:$G$22,MATCH('6.Turtas'!E3148,'[3]5.Grup_T'!$E$4:$E$22,0)),"0")</f>
        <v>0</v>
      </c>
      <c r="V3148" s="35">
        <f t="shared" si="675"/>
        <v>0</v>
      </c>
      <c r="W3148" s="35">
        <f>IF(NOT(ISBLANK(H3148)),(12-DATEDIF(H3148,'[3]1.Pradzia'!$D$13,"m")),0)</f>
        <v>0</v>
      </c>
      <c r="X3148" s="35">
        <f t="shared" si="676"/>
        <v>0</v>
      </c>
      <c r="Y3148" s="35">
        <f t="shared" si="686"/>
        <v>0</v>
      </c>
      <c r="Z3148" s="35">
        <f t="shared" si="684"/>
        <v>0</v>
      </c>
      <c r="AA3148" s="36">
        <f t="shared" si="677"/>
        <v>0</v>
      </c>
      <c r="AB3148" s="36">
        <f t="shared" si="678"/>
        <v>0</v>
      </c>
      <c r="AC3148" s="37">
        <f t="shared" si="679"/>
        <v>0</v>
      </c>
      <c r="AD3148" s="35">
        <f>IF(OR(YEAR(G3148)&lt;2019,O3148="X"),0,IF(ISBLANK(H3148),DATEDIF(G3148,'[3]1.Pradzia'!$D$13,"M"),DATEDIF(G3148,H3148,"m")))</f>
        <v>0</v>
      </c>
      <c r="AE3148" s="37">
        <f>IF(E3148='[3]5.Grup_T'!$E$20,0,IF(AD3148&lt;&gt;0,M3148/V3148*MIN(12,AD3148),0))</f>
        <v>0</v>
      </c>
      <c r="AF3148" s="37">
        <f t="shared" si="680"/>
        <v>0</v>
      </c>
      <c r="AG3148" s="37">
        <f t="shared" si="681"/>
        <v>0</v>
      </c>
      <c r="AH3148" s="37">
        <f t="shared" si="682"/>
        <v>0</v>
      </c>
      <c r="AI3148" s="35" t="str">
        <f t="shared" si="683"/>
        <v>Nusidėvėjęs</v>
      </c>
      <c r="AJ3148" s="38" t="str">
        <f>IF(AND(F3148&lt;&gt;[3]Pav.tvarkyklė!$B$12,F3148&lt;&gt;[3]Pav.tvarkyklė!$B$13),"GVTNT","X")</f>
        <v>GVTNT</v>
      </c>
      <c r="AK3148" s="39">
        <f t="shared" si="685"/>
        <v>0</v>
      </c>
      <c r="AL3148" s="41"/>
      <c r="AM3148" s="41"/>
      <c r="AN3148" s="41">
        <f t="shared" si="687"/>
        <v>1900</v>
      </c>
      <c r="AO3148" s="41"/>
      <c r="AP3148" s="41"/>
      <c r="AQ3148" s="41"/>
      <c r="AR3148" s="42"/>
      <c r="AS3148" s="42"/>
      <c r="AU3148" s="43">
        <f t="shared" si="688"/>
        <v>0</v>
      </c>
    </row>
    <row r="3149" spans="1:47" ht="15" customHeight="1" x14ac:dyDescent="0.25">
      <c r="A3149" s="11"/>
      <c r="B3149" s="19">
        <v>3318</v>
      </c>
      <c r="C3149" s="74"/>
      <c r="D3149" s="77"/>
      <c r="E3149" s="78"/>
      <c r="F3149" s="78"/>
      <c r="G3149" s="80"/>
      <c r="H3149" s="49"/>
      <c r="I3149" s="79"/>
      <c r="J3149" s="27"/>
      <c r="K3149" s="27"/>
      <c r="L3149" s="79"/>
      <c r="M3149" s="81"/>
      <c r="N3149" s="29">
        <v>0</v>
      </c>
      <c r="O3149" s="30" t="str">
        <f>IF(G3149&lt;=$N$2,"",IF(F3149=[3]Pav.tvarkyklė!$B$13,"",IF(ISBLANK(R3149),"X","")))</f>
        <v/>
      </c>
      <c r="P3149" s="91"/>
      <c r="Q3149" s="63"/>
      <c r="R3149" s="63"/>
      <c r="S3149" s="63"/>
      <c r="T3149" s="63"/>
      <c r="U3149" s="34" t="str">
        <f>IFERROR(INDEX('[3]5.Grup_T'!$G$4:$G$22,MATCH('6.Turtas'!E3149,'[3]5.Grup_T'!$E$4:$E$22,0)),"0")</f>
        <v>0</v>
      </c>
      <c r="V3149" s="35">
        <f t="shared" si="675"/>
        <v>0</v>
      </c>
      <c r="W3149" s="35">
        <f>IF(NOT(ISBLANK(H3149)),(12-DATEDIF(H3149,'[3]1.Pradzia'!$D$13,"m")),0)</f>
        <v>0</v>
      </c>
      <c r="X3149" s="35">
        <f t="shared" si="676"/>
        <v>0</v>
      </c>
      <c r="Y3149" s="35">
        <f t="shared" si="686"/>
        <v>0</v>
      </c>
      <c r="Z3149" s="35">
        <f t="shared" si="684"/>
        <v>0</v>
      </c>
      <c r="AA3149" s="36">
        <f t="shared" si="677"/>
        <v>0</v>
      </c>
      <c r="AB3149" s="36">
        <f t="shared" si="678"/>
        <v>0</v>
      </c>
      <c r="AC3149" s="37">
        <f t="shared" si="679"/>
        <v>0</v>
      </c>
      <c r="AD3149" s="35">
        <f>IF(OR(YEAR(G3149)&lt;2019,O3149="X"),0,IF(ISBLANK(H3149),DATEDIF(G3149,'[3]1.Pradzia'!$D$13,"M"),DATEDIF(G3149,H3149,"m")))</f>
        <v>0</v>
      </c>
      <c r="AE3149" s="37">
        <f>IF(E3149='[3]5.Grup_T'!$E$20,0,IF(AD3149&lt;&gt;0,M3149/V3149*MIN(12,AD3149),0))</f>
        <v>0</v>
      </c>
      <c r="AF3149" s="37">
        <f t="shared" si="680"/>
        <v>0</v>
      </c>
      <c r="AG3149" s="37">
        <f t="shared" si="681"/>
        <v>0</v>
      </c>
      <c r="AH3149" s="37">
        <f t="shared" si="682"/>
        <v>0</v>
      </c>
      <c r="AI3149" s="35" t="str">
        <f t="shared" si="683"/>
        <v>Nusidėvėjęs</v>
      </c>
      <c r="AJ3149" s="38" t="str">
        <f>IF(AND(F3149&lt;&gt;[3]Pav.tvarkyklė!$B$12,F3149&lt;&gt;[3]Pav.tvarkyklė!$B$13),"GVTNT","X")</f>
        <v>GVTNT</v>
      </c>
      <c r="AK3149" s="39">
        <f t="shared" si="685"/>
        <v>0</v>
      </c>
      <c r="AL3149" s="41"/>
      <c r="AM3149" s="41"/>
      <c r="AN3149" s="41">
        <f t="shared" si="687"/>
        <v>1900</v>
      </c>
      <c r="AO3149" s="41"/>
      <c r="AP3149" s="41"/>
      <c r="AQ3149" s="41"/>
      <c r="AR3149" s="42"/>
      <c r="AS3149" s="42"/>
      <c r="AU3149" s="43">
        <f t="shared" si="688"/>
        <v>0</v>
      </c>
    </row>
    <row r="3150" spans="1:47" ht="15" customHeight="1" x14ac:dyDescent="0.25">
      <c r="A3150" s="11"/>
      <c r="B3150" s="19">
        <v>3319</v>
      </c>
      <c r="C3150" s="74"/>
      <c r="D3150" s="77"/>
      <c r="E3150" s="75"/>
      <c r="F3150" s="78"/>
      <c r="G3150" s="80"/>
      <c r="H3150" s="49"/>
      <c r="I3150" s="79"/>
      <c r="J3150" s="27"/>
      <c r="K3150" s="27"/>
      <c r="L3150" s="79"/>
      <c r="M3150" s="81"/>
      <c r="N3150" s="29">
        <v>0</v>
      </c>
      <c r="O3150" s="30" t="str">
        <f>IF(G3150&lt;=$N$2,"",IF(F3150=[3]Pav.tvarkyklė!$B$13,"",IF(ISBLANK(R3150),"X","")))</f>
        <v/>
      </c>
      <c r="P3150" s="91"/>
      <c r="Q3150" s="63"/>
      <c r="R3150" s="63"/>
      <c r="S3150" s="63"/>
      <c r="T3150" s="63"/>
      <c r="U3150" s="34" t="str">
        <f>IFERROR(INDEX('[3]5.Grup_T'!$G$4:$G$22,MATCH('6.Turtas'!E3150,'[3]5.Grup_T'!$E$4:$E$22,0)),"0")</f>
        <v>0</v>
      </c>
      <c r="V3150" s="35">
        <f t="shared" si="675"/>
        <v>0</v>
      </c>
      <c r="W3150" s="35">
        <f>IF(NOT(ISBLANK(H3150)),(12-DATEDIF(H3150,'[3]1.Pradzia'!$D$13,"m")),0)</f>
        <v>0</v>
      </c>
      <c r="X3150" s="35">
        <f t="shared" si="676"/>
        <v>0</v>
      </c>
      <c r="Y3150" s="35">
        <f t="shared" si="686"/>
        <v>0</v>
      </c>
      <c r="Z3150" s="35">
        <f t="shared" si="684"/>
        <v>0</v>
      </c>
      <c r="AA3150" s="36">
        <f t="shared" si="677"/>
        <v>0</v>
      </c>
      <c r="AB3150" s="36">
        <f t="shared" si="678"/>
        <v>0</v>
      </c>
      <c r="AC3150" s="37">
        <f t="shared" si="679"/>
        <v>0</v>
      </c>
      <c r="AD3150" s="35">
        <f>IF(OR(YEAR(G3150)&lt;2019,O3150="X"),0,IF(ISBLANK(H3150),DATEDIF(G3150,'[3]1.Pradzia'!$D$13,"M"),DATEDIF(G3150,H3150,"m")))</f>
        <v>0</v>
      </c>
      <c r="AE3150" s="37">
        <f>IF(E3150='[3]5.Grup_T'!$E$20,0,IF(AD3150&lt;&gt;0,M3150/V3150*MIN(12,AD3150),0))</f>
        <v>0</v>
      </c>
      <c r="AF3150" s="37">
        <f t="shared" si="680"/>
        <v>0</v>
      </c>
      <c r="AG3150" s="37">
        <f t="shared" si="681"/>
        <v>0</v>
      </c>
      <c r="AH3150" s="37">
        <f t="shared" si="682"/>
        <v>0</v>
      </c>
      <c r="AI3150" s="35" t="str">
        <f t="shared" si="683"/>
        <v>Nusidėvėjęs</v>
      </c>
      <c r="AJ3150" s="38" t="str">
        <f>IF(AND(F3150&lt;&gt;[3]Pav.tvarkyklė!$B$12,F3150&lt;&gt;[3]Pav.tvarkyklė!$B$13),"GVTNT","X")</f>
        <v>GVTNT</v>
      </c>
      <c r="AK3150" s="39">
        <f t="shared" si="685"/>
        <v>0</v>
      </c>
      <c r="AL3150" s="41"/>
      <c r="AM3150" s="41"/>
      <c r="AN3150" s="41">
        <f t="shared" si="687"/>
        <v>1900</v>
      </c>
      <c r="AO3150" s="41"/>
      <c r="AP3150" s="41"/>
      <c r="AQ3150" s="41"/>
      <c r="AR3150" s="42"/>
      <c r="AS3150" s="42"/>
      <c r="AU3150" s="43">
        <f t="shared" si="688"/>
        <v>0</v>
      </c>
    </row>
    <row r="3151" spans="1:47" ht="15" customHeight="1" x14ac:dyDescent="0.25">
      <c r="A3151" s="11"/>
      <c r="B3151" s="19">
        <v>3320</v>
      </c>
      <c r="C3151" s="74"/>
      <c r="D3151" s="77"/>
      <c r="E3151" s="78"/>
      <c r="F3151" s="78"/>
      <c r="G3151" s="80"/>
      <c r="H3151" s="49"/>
      <c r="I3151" s="79"/>
      <c r="J3151" s="27"/>
      <c r="K3151" s="27"/>
      <c r="L3151" s="79"/>
      <c r="M3151" s="81"/>
      <c r="N3151" s="29">
        <v>0</v>
      </c>
      <c r="O3151" s="30" t="str">
        <f>IF(G3151&lt;=$N$2,"",IF(F3151=[3]Pav.tvarkyklė!$B$13,"",IF(ISBLANK(R3151),"X","")))</f>
        <v/>
      </c>
      <c r="P3151" s="91"/>
      <c r="Q3151" s="63"/>
      <c r="R3151" s="63"/>
      <c r="S3151" s="63"/>
      <c r="T3151" s="63"/>
      <c r="U3151" s="34" t="str">
        <f>IFERROR(INDEX('[3]5.Grup_T'!$G$4:$G$22,MATCH('6.Turtas'!E3151,'[3]5.Grup_T'!$E$4:$E$22,0)),"0")</f>
        <v>0</v>
      </c>
      <c r="V3151" s="35">
        <f t="shared" si="675"/>
        <v>0</v>
      </c>
      <c r="W3151" s="35">
        <f>IF(NOT(ISBLANK(H3151)),(12-DATEDIF(H3151,'[3]1.Pradzia'!$D$13,"m")),0)</f>
        <v>0</v>
      </c>
      <c r="X3151" s="35">
        <f t="shared" si="676"/>
        <v>0</v>
      </c>
      <c r="Y3151" s="35">
        <f t="shared" si="686"/>
        <v>0</v>
      </c>
      <c r="Z3151" s="35">
        <f t="shared" si="684"/>
        <v>0</v>
      </c>
      <c r="AA3151" s="36">
        <f t="shared" si="677"/>
        <v>0</v>
      </c>
      <c r="AB3151" s="36">
        <f t="shared" si="678"/>
        <v>0</v>
      </c>
      <c r="AC3151" s="37">
        <f t="shared" si="679"/>
        <v>0</v>
      </c>
      <c r="AD3151" s="35">
        <f>IF(OR(YEAR(G3151)&lt;2019,O3151="X"),0,IF(ISBLANK(H3151),DATEDIF(G3151,'[3]1.Pradzia'!$D$13,"M"),DATEDIF(G3151,H3151,"m")))</f>
        <v>0</v>
      </c>
      <c r="AE3151" s="37">
        <f>IF(E3151='[3]5.Grup_T'!$E$20,0,IF(AD3151&lt;&gt;0,M3151/V3151*MIN(12,AD3151),0))</f>
        <v>0</v>
      </c>
      <c r="AF3151" s="37">
        <f t="shared" si="680"/>
        <v>0</v>
      </c>
      <c r="AG3151" s="37">
        <f t="shared" si="681"/>
        <v>0</v>
      </c>
      <c r="AH3151" s="37">
        <f t="shared" si="682"/>
        <v>0</v>
      </c>
      <c r="AI3151" s="35" t="str">
        <f t="shared" si="683"/>
        <v>Nusidėvėjęs</v>
      </c>
      <c r="AJ3151" s="38" t="str">
        <f>IF(AND(F3151&lt;&gt;[3]Pav.tvarkyklė!$B$12,F3151&lt;&gt;[3]Pav.tvarkyklė!$B$13),"GVTNT","X")</f>
        <v>GVTNT</v>
      </c>
      <c r="AK3151" s="39">
        <f t="shared" si="685"/>
        <v>0</v>
      </c>
      <c r="AL3151" s="41"/>
      <c r="AM3151" s="41"/>
      <c r="AN3151" s="41">
        <f t="shared" si="687"/>
        <v>1900</v>
      </c>
      <c r="AO3151" s="41"/>
      <c r="AP3151" s="41"/>
      <c r="AQ3151" s="41"/>
      <c r="AR3151" s="42"/>
      <c r="AS3151" s="42"/>
      <c r="AU3151" s="43">
        <f t="shared" si="688"/>
        <v>0</v>
      </c>
    </row>
    <row r="3152" spans="1:47" ht="15" customHeight="1" x14ac:dyDescent="0.25">
      <c r="A3152" s="11"/>
      <c r="B3152" s="19">
        <v>3321</v>
      </c>
      <c r="C3152" s="74"/>
      <c r="D3152" s="77"/>
      <c r="E3152" s="78"/>
      <c r="F3152" s="78"/>
      <c r="G3152" s="80"/>
      <c r="H3152" s="49"/>
      <c r="I3152" s="79"/>
      <c r="J3152" s="27"/>
      <c r="K3152" s="27"/>
      <c r="L3152" s="79"/>
      <c r="M3152" s="81"/>
      <c r="N3152" s="29">
        <v>0</v>
      </c>
      <c r="O3152" s="30" t="str">
        <f>IF(G3152&lt;=$N$2,"",IF(F3152=[3]Pav.tvarkyklė!$B$13,"",IF(ISBLANK(R3152),"X","")))</f>
        <v/>
      </c>
      <c r="P3152" s="91"/>
      <c r="Q3152" s="63"/>
      <c r="R3152" s="63"/>
      <c r="S3152" s="63"/>
      <c r="T3152" s="63"/>
      <c r="U3152" s="34" t="str">
        <f>IFERROR(INDEX('[3]5.Grup_T'!$G$4:$G$22,MATCH('6.Turtas'!E3152,'[3]5.Grup_T'!$E$4:$E$22,0)),"0")</f>
        <v>0</v>
      </c>
      <c r="V3152" s="35">
        <f t="shared" si="675"/>
        <v>0</v>
      </c>
      <c r="W3152" s="35">
        <f>IF(NOT(ISBLANK(H3152)),(12-DATEDIF(H3152,'[3]1.Pradzia'!$D$13,"m")),0)</f>
        <v>0</v>
      </c>
      <c r="X3152" s="35">
        <f t="shared" si="676"/>
        <v>0</v>
      </c>
      <c r="Y3152" s="35">
        <f t="shared" si="686"/>
        <v>0</v>
      </c>
      <c r="Z3152" s="35">
        <f t="shared" si="684"/>
        <v>0</v>
      </c>
      <c r="AA3152" s="36">
        <f t="shared" si="677"/>
        <v>0</v>
      </c>
      <c r="AB3152" s="36">
        <f t="shared" si="678"/>
        <v>0</v>
      </c>
      <c r="AC3152" s="37">
        <f t="shared" si="679"/>
        <v>0</v>
      </c>
      <c r="AD3152" s="35">
        <f>IF(OR(YEAR(G3152)&lt;2019,O3152="X"),0,IF(ISBLANK(H3152),DATEDIF(G3152,'[3]1.Pradzia'!$D$13,"M"),DATEDIF(G3152,H3152,"m")))</f>
        <v>0</v>
      </c>
      <c r="AE3152" s="37">
        <f>IF(E3152='[3]5.Grup_T'!$E$20,0,IF(AD3152&lt;&gt;0,M3152/V3152*MIN(12,AD3152),0))</f>
        <v>0</v>
      </c>
      <c r="AF3152" s="37">
        <f t="shared" si="680"/>
        <v>0</v>
      </c>
      <c r="AG3152" s="37">
        <f t="shared" si="681"/>
        <v>0</v>
      </c>
      <c r="AH3152" s="37">
        <f t="shared" si="682"/>
        <v>0</v>
      </c>
      <c r="AI3152" s="35" t="str">
        <f t="shared" si="683"/>
        <v>Nusidėvėjęs</v>
      </c>
      <c r="AJ3152" s="38" t="str">
        <f>IF(AND(F3152&lt;&gt;[3]Pav.tvarkyklė!$B$12,F3152&lt;&gt;[3]Pav.tvarkyklė!$B$13),"GVTNT","X")</f>
        <v>GVTNT</v>
      </c>
      <c r="AK3152" s="39">
        <f t="shared" si="685"/>
        <v>0</v>
      </c>
      <c r="AL3152" s="41"/>
      <c r="AM3152" s="41"/>
      <c r="AN3152" s="41">
        <f t="shared" si="687"/>
        <v>1900</v>
      </c>
      <c r="AO3152" s="41"/>
      <c r="AP3152" s="41"/>
      <c r="AQ3152" s="41"/>
      <c r="AR3152" s="42"/>
      <c r="AS3152" s="42"/>
      <c r="AU3152" s="43">
        <f t="shared" si="688"/>
        <v>0</v>
      </c>
    </row>
    <row r="3153" spans="1:47" ht="15" customHeight="1" x14ac:dyDescent="0.25">
      <c r="A3153" s="11"/>
      <c r="B3153" s="19">
        <v>3322</v>
      </c>
      <c r="C3153" s="74"/>
      <c r="D3153" s="77"/>
      <c r="E3153" s="78"/>
      <c r="F3153" s="78"/>
      <c r="G3153" s="80"/>
      <c r="H3153" s="49"/>
      <c r="I3153" s="79"/>
      <c r="J3153" s="27"/>
      <c r="K3153" s="27"/>
      <c r="L3153" s="79"/>
      <c r="M3153" s="81"/>
      <c r="N3153" s="29">
        <v>0</v>
      </c>
      <c r="O3153" s="30" t="str">
        <f>IF(G3153&lt;=$N$2,"",IF(F3153=[3]Pav.tvarkyklė!$B$13,"",IF(ISBLANK(R3153),"X","")))</f>
        <v/>
      </c>
      <c r="P3153" s="91"/>
      <c r="Q3153" s="63"/>
      <c r="R3153" s="63"/>
      <c r="S3153" s="63"/>
      <c r="T3153" s="63"/>
      <c r="U3153" s="34" t="str">
        <f>IFERROR(INDEX('[3]5.Grup_T'!$G$4:$G$22,MATCH('6.Turtas'!E3153,'[3]5.Grup_T'!$E$4:$E$22,0)),"0")</f>
        <v>0</v>
      </c>
      <c r="V3153" s="35">
        <f t="shared" si="675"/>
        <v>0</v>
      </c>
      <c r="W3153" s="35">
        <f>IF(NOT(ISBLANK(H3153)),(12-DATEDIF(H3153,'[3]1.Pradzia'!$D$13,"m")),0)</f>
        <v>0</v>
      </c>
      <c r="X3153" s="35">
        <f t="shared" si="676"/>
        <v>0</v>
      </c>
      <c r="Y3153" s="35">
        <f t="shared" si="686"/>
        <v>0</v>
      </c>
      <c r="Z3153" s="35">
        <f t="shared" si="684"/>
        <v>0</v>
      </c>
      <c r="AA3153" s="36">
        <f t="shared" si="677"/>
        <v>0</v>
      </c>
      <c r="AB3153" s="36">
        <f t="shared" si="678"/>
        <v>0</v>
      </c>
      <c r="AC3153" s="37">
        <f t="shared" si="679"/>
        <v>0</v>
      </c>
      <c r="AD3153" s="35">
        <f>IF(OR(YEAR(G3153)&lt;2019,O3153="X"),0,IF(ISBLANK(H3153),DATEDIF(G3153,'[3]1.Pradzia'!$D$13,"M"),DATEDIF(G3153,H3153,"m")))</f>
        <v>0</v>
      </c>
      <c r="AE3153" s="37">
        <f>IF(E3153='[3]5.Grup_T'!$E$20,0,IF(AD3153&lt;&gt;0,M3153/V3153*MIN(12,AD3153),0))</f>
        <v>0</v>
      </c>
      <c r="AF3153" s="37">
        <f t="shared" si="680"/>
        <v>0</v>
      </c>
      <c r="AG3153" s="37">
        <f t="shared" si="681"/>
        <v>0</v>
      </c>
      <c r="AH3153" s="37">
        <f t="shared" si="682"/>
        <v>0</v>
      </c>
      <c r="AI3153" s="35" t="str">
        <f t="shared" si="683"/>
        <v>Nusidėvėjęs</v>
      </c>
      <c r="AJ3153" s="38" t="str">
        <f>IF(AND(F3153&lt;&gt;[3]Pav.tvarkyklė!$B$12,F3153&lt;&gt;[3]Pav.tvarkyklė!$B$13),"GVTNT","X")</f>
        <v>GVTNT</v>
      </c>
      <c r="AK3153" s="39">
        <f t="shared" si="685"/>
        <v>0</v>
      </c>
      <c r="AL3153" s="41"/>
      <c r="AM3153" s="41"/>
      <c r="AN3153" s="41">
        <f t="shared" si="687"/>
        <v>1900</v>
      </c>
      <c r="AO3153" s="41"/>
      <c r="AP3153" s="41"/>
      <c r="AQ3153" s="41"/>
      <c r="AR3153" s="42"/>
      <c r="AS3153" s="42"/>
      <c r="AU3153" s="43">
        <f t="shared" si="688"/>
        <v>0</v>
      </c>
    </row>
    <row r="3154" spans="1:47" ht="15" customHeight="1" x14ac:dyDescent="0.25">
      <c r="A3154" s="11"/>
      <c r="B3154" s="19">
        <v>3323</v>
      </c>
      <c r="C3154" s="74"/>
      <c r="D3154" s="77"/>
      <c r="E3154" s="78"/>
      <c r="F3154" s="78"/>
      <c r="G3154" s="80"/>
      <c r="H3154" s="49"/>
      <c r="I3154" s="79"/>
      <c r="J3154" s="27"/>
      <c r="K3154" s="27"/>
      <c r="L3154" s="79"/>
      <c r="M3154" s="81"/>
      <c r="N3154" s="29">
        <v>0</v>
      </c>
      <c r="O3154" s="30" t="str">
        <f>IF(G3154&lt;=$N$2,"",IF(F3154=[3]Pav.tvarkyklė!$B$13,"",IF(ISBLANK(R3154),"X","")))</f>
        <v/>
      </c>
      <c r="P3154" s="91"/>
      <c r="Q3154" s="63"/>
      <c r="R3154" s="63"/>
      <c r="S3154" s="63"/>
      <c r="T3154" s="63"/>
      <c r="U3154" s="34" t="str">
        <f>IFERROR(INDEX('[3]5.Grup_T'!$G$4:$G$22,MATCH('6.Turtas'!E3154,'[3]5.Grup_T'!$E$4:$E$22,0)),"0")</f>
        <v>0</v>
      </c>
      <c r="V3154" s="35">
        <f t="shared" ref="V3154:V3217" si="689">U3154*12</f>
        <v>0</v>
      </c>
      <c r="W3154" s="35">
        <f>IF(NOT(ISBLANK(H3154)),(12-DATEDIF(H3154,'[3]1.Pradzia'!$D$13,"m")),0)</f>
        <v>0</v>
      </c>
      <c r="X3154" s="35">
        <f t="shared" ref="X3154:X3217" si="690">IF(OR(ISBLANK(C3154),YEAR(G3154)&gt;=2019),0,DATEDIF(G3154,$N$2,"M"))</f>
        <v>0</v>
      </c>
      <c r="Y3154" s="35">
        <f t="shared" si="686"/>
        <v>0</v>
      </c>
      <c r="Z3154" s="35">
        <f t="shared" si="684"/>
        <v>0</v>
      </c>
      <c r="AA3154" s="36">
        <f t="shared" ref="AA3154:AA3217" si="691">+IF(Z3154&lt;=0,0,N3154/Z3154)</f>
        <v>0</v>
      </c>
      <c r="AB3154" s="36">
        <f t="shared" ref="AB3154:AB3217" si="692">IF(Z3154&lt;=0,N3154,N3154/Z3154*Y3154)</f>
        <v>0</v>
      </c>
      <c r="AC3154" s="37">
        <f t="shared" ref="AC3154:AC3217" si="693">IF(YEAR(G3154)&lt;2019,M3154-N3154+AB3154,0)</f>
        <v>0</v>
      </c>
      <c r="AD3154" s="35">
        <f>IF(OR(YEAR(G3154)&lt;2019,O3154="X"),0,IF(ISBLANK(H3154),DATEDIF(G3154,'[3]1.Pradzia'!$D$13,"M"),DATEDIF(G3154,H3154,"m")))</f>
        <v>0</v>
      </c>
      <c r="AE3154" s="37">
        <f>IF(E3154='[3]5.Grup_T'!$E$20,0,IF(AD3154&lt;&gt;0,M3154/V3154*MIN(12,AD3154),0))</f>
        <v>0</v>
      </c>
      <c r="AF3154" s="37">
        <f t="shared" ref="AF3154:AF3217" si="694">+AB3154+AE3154</f>
        <v>0</v>
      </c>
      <c r="AG3154" s="37">
        <f t="shared" ref="AG3154:AG3217" si="695">AC3154+AE3154</f>
        <v>0</v>
      </c>
      <c r="AH3154" s="37">
        <f t="shared" ref="AH3154:AH3217" si="696">M3154-AG3154</f>
        <v>0</v>
      </c>
      <c r="AI3154" s="35" t="str">
        <f t="shared" ref="AI3154:AI3217" si="697">IF(H3154&lt;&gt;0,"Nurašytas",IF(O3154="X","Nesuderintas",IF(AH3154&lt;=0,"Nusidėvėjęs","")))</f>
        <v>Nusidėvėjęs</v>
      </c>
      <c r="AJ3154" s="38" t="str">
        <f>IF(AND(F3154&lt;&gt;[3]Pav.tvarkyklė!$B$12,F3154&lt;&gt;[3]Pav.tvarkyklė!$B$13),"GVTNT","X")</f>
        <v>GVTNT</v>
      </c>
      <c r="AK3154" s="39">
        <f t="shared" si="685"/>
        <v>0</v>
      </c>
      <c r="AL3154" s="41"/>
      <c r="AM3154" s="41"/>
      <c r="AN3154" s="41">
        <f t="shared" si="687"/>
        <v>1900</v>
      </c>
      <c r="AO3154" s="41"/>
      <c r="AP3154" s="41"/>
      <c r="AQ3154" s="41"/>
      <c r="AR3154" s="42"/>
      <c r="AS3154" s="42"/>
      <c r="AU3154" s="43">
        <f t="shared" si="688"/>
        <v>0</v>
      </c>
    </row>
    <row r="3155" spans="1:47" ht="15" customHeight="1" x14ac:dyDescent="0.25">
      <c r="A3155" s="11"/>
      <c r="B3155" s="19">
        <v>3324</v>
      </c>
      <c r="C3155" s="74"/>
      <c r="D3155" s="77"/>
      <c r="E3155" s="78"/>
      <c r="F3155" s="78"/>
      <c r="G3155" s="80"/>
      <c r="H3155" s="49"/>
      <c r="I3155" s="79"/>
      <c r="J3155" s="27"/>
      <c r="K3155" s="27"/>
      <c r="L3155" s="79"/>
      <c r="M3155" s="81"/>
      <c r="N3155" s="29">
        <v>0</v>
      </c>
      <c r="O3155" s="30" t="str">
        <f>IF(G3155&lt;=$N$2,"",IF(F3155=[3]Pav.tvarkyklė!$B$13,"",IF(ISBLANK(R3155),"X","")))</f>
        <v/>
      </c>
      <c r="P3155" s="91"/>
      <c r="Q3155" s="63"/>
      <c r="R3155" s="63"/>
      <c r="S3155" s="63"/>
      <c r="T3155" s="63"/>
      <c r="U3155" s="34" t="str">
        <f>IFERROR(INDEX('[3]5.Grup_T'!$G$4:$G$22,MATCH('6.Turtas'!E3155,'[3]5.Grup_T'!$E$4:$E$22,0)),"0")</f>
        <v>0</v>
      </c>
      <c r="V3155" s="35">
        <f t="shared" si="689"/>
        <v>0</v>
      </c>
      <c r="W3155" s="35">
        <f>IF(NOT(ISBLANK(H3155)),(12-DATEDIF(H3155,'[3]1.Pradzia'!$D$13,"m")),0)</f>
        <v>0</v>
      </c>
      <c r="X3155" s="35">
        <f t="shared" si="690"/>
        <v>0</v>
      </c>
      <c r="Y3155" s="35">
        <f t="shared" si="686"/>
        <v>0</v>
      </c>
      <c r="Z3155" s="35">
        <f t="shared" ref="Z3155:Z3218" si="698">IF(YEAR(G3155)&gt;=2019,0,V3155-X3155)</f>
        <v>0</v>
      </c>
      <c r="AA3155" s="36">
        <f t="shared" si="691"/>
        <v>0</v>
      </c>
      <c r="AB3155" s="36">
        <f t="shared" si="692"/>
        <v>0</v>
      </c>
      <c r="AC3155" s="37">
        <f t="shared" si="693"/>
        <v>0</v>
      </c>
      <c r="AD3155" s="35">
        <f>IF(OR(YEAR(G3155)&lt;2019,O3155="X"),0,IF(ISBLANK(H3155),DATEDIF(G3155,'[3]1.Pradzia'!$D$13,"M"),DATEDIF(G3155,H3155,"m")))</f>
        <v>0</v>
      </c>
      <c r="AE3155" s="37">
        <f>IF(E3155='[3]5.Grup_T'!$E$20,0,IF(AD3155&lt;&gt;0,M3155/V3155*MIN(12,AD3155),0))</f>
        <v>0</v>
      </c>
      <c r="AF3155" s="37">
        <f t="shared" si="694"/>
        <v>0</v>
      </c>
      <c r="AG3155" s="37">
        <f t="shared" si="695"/>
        <v>0</v>
      </c>
      <c r="AH3155" s="37">
        <f t="shared" si="696"/>
        <v>0</v>
      </c>
      <c r="AI3155" s="35" t="str">
        <f t="shared" si="697"/>
        <v>Nusidėvėjęs</v>
      </c>
      <c r="AJ3155" s="38" t="str">
        <f>IF(AND(F3155&lt;&gt;[3]Pav.tvarkyklė!$B$12,F3155&lt;&gt;[3]Pav.tvarkyklė!$B$13),"GVTNT","X")</f>
        <v>GVTNT</v>
      </c>
      <c r="AK3155" s="39">
        <f t="shared" ref="AK3155:AK3218" si="699">I3155-J3155-K3155-L3155-M3155</f>
        <v>0</v>
      </c>
      <c r="AL3155" s="41"/>
      <c r="AM3155" s="41"/>
      <c r="AN3155" s="41">
        <f t="shared" si="687"/>
        <v>1900</v>
      </c>
      <c r="AO3155" s="41"/>
      <c r="AP3155" s="41"/>
      <c r="AQ3155" s="41"/>
      <c r="AR3155" s="42"/>
      <c r="AS3155" s="42"/>
      <c r="AU3155" s="43">
        <f t="shared" si="688"/>
        <v>0</v>
      </c>
    </row>
    <row r="3156" spans="1:47" ht="15" customHeight="1" x14ac:dyDescent="0.25">
      <c r="A3156" s="11"/>
      <c r="B3156" s="19">
        <v>3325</v>
      </c>
      <c r="C3156" s="74"/>
      <c r="D3156" s="77"/>
      <c r="E3156" s="78"/>
      <c r="F3156" s="78"/>
      <c r="G3156" s="80"/>
      <c r="H3156" s="49"/>
      <c r="I3156" s="79"/>
      <c r="J3156" s="27"/>
      <c r="K3156" s="27"/>
      <c r="L3156" s="79"/>
      <c r="M3156" s="81"/>
      <c r="N3156" s="29">
        <v>0</v>
      </c>
      <c r="O3156" s="30" t="str">
        <f>IF(G3156&lt;=$N$2,"",IF(F3156=[3]Pav.tvarkyklė!$B$13,"",IF(ISBLANK(R3156),"X","")))</f>
        <v/>
      </c>
      <c r="P3156" s="91"/>
      <c r="Q3156" s="63"/>
      <c r="R3156" s="63"/>
      <c r="S3156" s="63"/>
      <c r="T3156" s="63"/>
      <c r="U3156" s="34" t="str">
        <f>IFERROR(INDEX('[3]5.Grup_T'!$G$4:$G$22,MATCH('6.Turtas'!E3156,'[3]5.Grup_T'!$E$4:$E$22,0)),"0")</f>
        <v>0</v>
      </c>
      <c r="V3156" s="35">
        <f t="shared" si="689"/>
        <v>0</v>
      </c>
      <c r="W3156" s="35">
        <f>IF(NOT(ISBLANK(H3156)),(12-DATEDIF(H3156,'[3]1.Pradzia'!$D$13,"m")),0)</f>
        <v>0</v>
      </c>
      <c r="X3156" s="35">
        <f t="shared" si="690"/>
        <v>0</v>
      </c>
      <c r="Y3156" s="35">
        <f t="shared" si="686"/>
        <v>0</v>
      </c>
      <c r="Z3156" s="35">
        <f t="shared" si="698"/>
        <v>0</v>
      </c>
      <c r="AA3156" s="36">
        <f t="shared" si="691"/>
        <v>0</v>
      </c>
      <c r="AB3156" s="36">
        <f t="shared" si="692"/>
        <v>0</v>
      </c>
      <c r="AC3156" s="37">
        <f t="shared" si="693"/>
        <v>0</v>
      </c>
      <c r="AD3156" s="35">
        <f>IF(OR(YEAR(G3156)&lt;2019,O3156="X"),0,IF(ISBLANK(H3156),DATEDIF(G3156,'[3]1.Pradzia'!$D$13,"M"),DATEDIF(G3156,H3156,"m")))</f>
        <v>0</v>
      </c>
      <c r="AE3156" s="37">
        <f>IF(E3156='[3]5.Grup_T'!$E$20,0,IF(AD3156&lt;&gt;0,M3156/V3156*MIN(12,AD3156),0))</f>
        <v>0</v>
      </c>
      <c r="AF3156" s="37">
        <f t="shared" si="694"/>
        <v>0</v>
      </c>
      <c r="AG3156" s="37">
        <f t="shared" si="695"/>
        <v>0</v>
      </c>
      <c r="AH3156" s="37">
        <f t="shared" si="696"/>
        <v>0</v>
      </c>
      <c r="AI3156" s="35" t="str">
        <f t="shared" si="697"/>
        <v>Nusidėvėjęs</v>
      </c>
      <c r="AJ3156" s="38" t="str">
        <f>IF(AND(F3156&lt;&gt;[3]Pav.tvarkyklė!$B$12,F3156&lt;&gt;[3]Pav.tvarkyklė!$B$13),"GVTNT","X")</f>
        <v>GVTNT</v>
      </c>
      <c r="AK3156" s="39">
        <f t="shared" si="699"/>
        <v>0</v>
      </c>
      <c r="AL3156" s="41"/>
      <c r="AM3156" s="41"/>
      <c r="AN3156" s="41">
        <f t="shared" si="687"/>
        <v>1900</v>
      </c>
      <c r="AO3156" s="41"/>
      <c r="AP3156" s="41"/>
      <c r="AQ3156" s="41"/>
      <c r="AR3156" s="42"/>
      <c r="AS3156" s="42"/>
      <c r="AU3156" s="43">
        <f t="shared" si="688"/>
        <v>0</v>
      </c>
    </row>
    <row r="3157" spans="1:47" ht="15" customHeight="1" x14ac:dyDescent="0.25">
      <c r="A3157" s="11"/>
      <c r="B3157" s="19">
        <v>3326</v>
      </c>
      <c r="C3157" s="74"/>
      <c r="D3157" s="77"/>
      <c r="E3157" s="78"/>
      <c r="F3157" s="78"/>
      <c r="G3157" s="80"/>
      <c r="H3157" s="49"/>
      <c r="I3157" s="79"/>
      <c r="J3157" s="27"/>
      <c r="K3157" s="27"/>
      <c r="L3157" s="79"/>
      <c r="M3157" s="81"/>
      <c r="N3157" s="29">
        <v>0</v>
      </c>
      <c r="O3157" s="30" t="str">
        <f>IF(G3157&lt;=$N$2,"",IF(F3157=[3]Pav.tvarkyklė!$B$13,"",IF(ISBLANK(R3157),"X","")))</f>
        <v/>
      </c>
      <c r="P3157" s="91"/>
      <c r="Q3157" s="63"/>
      <c r="R3157" s="63"/>
      <c r="S3157" s="63"/>
      <c r="T3157" s="63"/>
      <c r="U3157" s="34" t="str">
        <f>IFERROR(INDEX('[3]5.Grup_T'!$G$4:$G$22,MATCH('6.Turtas'!E3157,'[3]5.Grup_T'!$E$4:$E$22,0)),"0")</f>
        <v>0</v>
      </c>
      <c r="V3157" s="35">
        <f t="shared" si="689"/>
        <v>0</v>
      </c>
      <c r="W3157" s="35">
        <f>IF(NOT(ISBLANK(H3157)),(12-DATEDIF(H3157,'[3]1.Pradzia'!$D$13,"m")),0)</f>
        <v>0</v>
      </c>
      <c r="X3157" s="35">
        <f t="shared" si="690"/>
        <v>0</v>
      </c>
      <c r="Y3157" s="35">
        <f t="shared" si="686"/>
        <v>0</v>
      </c>
      <c r="Z3157" s="35">
        <f t="shared" si="698"/>
        <v>0</v>
      </c>
      <c r="AA3157" s="36">
        <f t="shared" si="691"/>
        <v>0</v>
      </c>
      <c r="AB3157" s="36">
        <f t="shared" si="692"/>
        <v>0</v>
      </c>
      <c r="AC3157" s="37">
        <f t="shared" si="693"/>
        <v>0</v>
      </c>
      <c r="AD3157" s="35">
        <f>IF(OR(YEAR(G3157)&lt;2019,O3157="X"),0,IF(ISBLANK(H3157),DATEDIF(G3157,'[3]1.Pradzia'!$D$13,"M"),DATEDIF(G3157,H3157,"m")))</f>
        <v>0</v>
      </c>
      <c r="AE3157" s="37">
        <f>IF(E3157='[3]5.Grup_T'!$E$20,0,IF(AD3157&lt;&gt;0,M3157/V3157*MIN(12,AD3157),0))</f>
        <v>0</v>
      </c>
      <c r="AF3157" s="37">
        <f t="shared" si="694"/>
        <v>0</v>
      </c>
      <c r="AG3157" s="37">
        <f t="shared" si="695"/>
        <v>0</v>
      </c>
      <c r="AH3157" s="37">
        <f t="shared" si="696"/>
        <v>0</v>
      </c>
      <c r="AI3157" s="35" t="str">
        <f t="shared" si="697"/>
        <v>Nusidėvėjęs</v>
      </c>
      <c r="AJ3157" s="38" t="str">
        <f>IF(AND(F3157&lt;&gt;[3]Pav.tvarkyklė!$B$12,F3157&lt;&gt;[3]Pav.tvarkyklė!$B$13),"GVTNT","X")</f>
        <v>GVTNT</v>
      </c>
      <c r="AK3157" s="39">
        <f t="shared" si="699"/>
        <v>0</v>
      </c>
      <c r="AL3157" s="41"/>
      <c r="AM3157" s="41"/>
      <c r="AN3157" s="41">
        <f t="shared" si="687"/>
        <v>1900</v>
      </c>
      <c r="AO3157" s="41"/>
      <c r="AP3157" s="41"/>
      <c r="AQ3157" s="41"/>
      <c r="AR3157" s="42"/>
      <c r="AS3157" s="42"/>
      <c r="AU3157" s="43">
        <f t="shared" si="688"/>
        <v>0</v>
      </c>
    </row>
    <row r="3158" spans="1:47" ht="15" customHeight="1" x14ac:dyDescent="0.25">
      <c r="A3158" s="11"/>
      <c r="B3158" s="19">
        <v>3327</v>
      </c>
      <c r="C3158" s="74"/>
      <c r="D3158" s="77"/>
      <c r="E3158" s="78"/>
      <c r="F3158" s="78"/>
      <c r="G3158" s="80"/>
      <c r="H3158" s="49"/>
      <c r="I3158" s="79"/>
      <c r="J3158" s="27"/>
      <c r="K3158" s="27"/>
      <c r="L3158" s="79"/>
      <c r="M3158" s="81"/>
      <c r="N3158" s="29">
        <v>0</v>
      </c>
      <c r="O3158" s="30" t="str">
        <f>IF(G3158&lt;=$N$2,"",IF(F3158=[3]Pav.tvarkyklė!$B$13,"",IF(ISBLANK(R3158),"X","")))</f>
        <v/>
      </c>
      <c r="P3158" s="91"/>
      <c r="Q3158" s="63"/>
      <c r="R3158" s="63"/>
      <c r="S3158" s="63"/>
      <c r="T3158" s="63"/>
      <c r="U3158" s="34" t="str">
        <f>IFERROR(INDEX('[3]5.Grup_T'!$G$4:$G$22,MATCH('6.Turtas'!E3158,'[3]5.Grup_T'!$E$4:$E$22,0)),"0")</f>
        <v>0</v>
      </c>
      <c r="V3158" s="35">
        <f t="shared" si="689"/>
        <v>0</v>
      </c>
      <c r="W3158" s="35">
        <f>IF(NOT(ISBLANK(H3158)),(12-DATEDIF(H3158,'[3]1.Pradzia'!$D$13,"m")),0)</f>
        <v>0</v>
      </c>
      <c r="X3158" s="35">
        <f t="shared" si="690"/>
        <v>0</v>
      </c>
      <c r="Y3158" s="35">
        <f t="shared" si="686"/>
        <v>0</v>
      </c>
      <c r="Z3158" s="35">
        <f t="shared" si="698"/>
        <v>0</v>
      </c>
      <c r="AA3158" s="36">
        <f t="shared" si="691"/>
        <v>0</v>
      </c>
      <c r="AB3158" s="36">
        <f t="shared" si="692"/>
        <v>0</v>
      </c>
      <c r="AC3158" s="37">
        <f t="shared" si="693"/>
        <v>0</v>
      </c>
      <c r="AD3158" s="35">
        <f>IF(OR(YEAR(G3158)&lt;2019,O3158="X"),0,IF(ISBLANK(H3158),DATEDIF(G3158,'[3]1.Pradzia'!$D$13,"M"),DATEDIF(G3158,H3158,"m")))</f>
        <v>0</v>
      </c>
      <c r="AE3158" s="37">
        <f>IF(E3158='[3]5.Grup_T'!$E$20,0,IF(AD3158&lt;&gt;0,M3158/V3158*MIN(12,AD3158),0))</f>
        <v>0</v>
      </c>
      <c r="AF3158" s="37">
        <f t="shared" si="694"/>
        <v>0</v>
      </c>
      <c r="AG3158" s="37">
        <f t="shared" si="695"/>
        <v>0</v>
      </c>
      <c r="AH3158" s="37">
        <f t="shared" si="696"/>
        <v>0</v>
      </c>
      <c r="AI3158" s="35" t="str">
        <f t="shared" si="697"/>
        <v>Nusidėvėjęs</v>
      </c>
      <c r="AJ3158" s="38" t="str">
        <f>IF(AND(F3158&lt;&gt;[3]Pav.tvarkyklė!$B$12,F3158&lt;&gt;[3]Pav.tvarkyklė!$B$13),"GVTNT","X")</f>
        <v>GVTNT</v>
      </c>
      <c r="AK3158" s="39">
        <f t="shared" si="699"/>
        <v>0</v>
      </c>
      <c r="AL3158" s="41"/>
      <c r="AM3158" s="41"/>
      <c r="AN3158" s="41">
        <f t="shared" si="687"/>
        <v>1900</v>
      </c>
      <c r="AO3158" s="41"/>
      <c r="AP3158" s="41"/>
      <c r="AQ3158" s="41"/>
      <c r="AR3158" s="42"/>
      <c r="AS3158" s="42"/>
      <c r="AU3158" s="43">
        <f t="shared" si="688"/>
        <v>0</v>
      </c>
    </row>
    <row r="3159" spans="1:47" ht="15" customHeight="1" x14ac:dyDescent="0.25">
      <c r="A3159" s="11"/>
      <c r="B3159" s="19">
        <v>3328</v>
      </c>
      <c r="C3159" s="74"/>
      <c r="D3159" s="77"/>
      <c r="E3159" s="78"/>
      <c r="F3159" s="74"/>
      <c r="G3159" s="80"/>
      <c r="H3159" s="49"/>
      <c r="I3159" s="79"/>
      <c r="J3159" s="27"/>
      <c r="K3159" s="27"/>
      <c r="L3159" s="79"/>
      <c r="M3159" s="81"/>
      <c r="N3159" s="29">
        <v>0</v>
      </c>
      <c r="O3159" s="30" t="str">
        <f>IF(G3159&lt;=$N$2,"",IF(F3159=[3]Pav.tvarkyklė!$B$13,"",IF(ISBLANK(R3159),"X","")))</f>
        <v/>
      </c>
      <c r="P3159" s="91"/>
      <c r="Q3159" s="63"/>
      <c r="R3159" s="63"/>
      <c r="S3159" s="63"/>
      <c r="T3159" s="63"/>
      <c r="U3159" s="34" t="str">
        <f>IFERROR(INDEX('[3]5.Grup_T'!$G$4:$G$22,MATCH('6.Turtas'!E3159,'[3]5.Grup_T'!$E$4:$E$22,0)),"0")</f>
        <v>0</v>
      </c>
      <c r="V3159" s="35">
        <f t="shared" si="689"/>
        <v>0</v>
      </c>
      <c r="W3159" s="35">
        <f>IF(NOT(ISBLANK(H3159)),(12-DATEDIF(H3159,'[3]1.Pradzia'!$D$13,"m")),0)</f>
        <v>0</v>
      </c>
      <c r="X3159" s="35">
        <f t="shared" si="690"/>
        <v>0</v>
      </c>
      <c r="Y3159" s="35">
        <f t="shared" si="686"/>
        <v>0</v>
      </c>
      <c r="Z3159" s="35">
        <f t="shared" si="698"/>
        <v>0</v>
      </c>
      <c r="AA3159" s="36">
        <f t="shared" si="691"/>
        <v>0</v>
      </c>
      <c r="AB3159" s="36">
        <f t="shared" si="692"/>
        <v>0</v>
      </c>
      <c r="AC3159" s="37">
        <f t="shared" si="693"/>
        <v>0</v>
      </c>
      <c r="AD3159" s="35">
        <f>IF(OR(YEAR(G3159)&lt;2019,O3159="X"),0,IF(ISBLANK(H3159),DATEDIF(G3159,'[3]1.Pradzia'!$D$13,"M"),DATEDIF(G3159,H3159,"m")))</f>
        <v>0</v>
      </c>
      <c r="AE3159" s="37">
        <f>IF(E3159='[3]5.Grup_T'!$E$20,0,IF(AD3159&lt;&gt;0,M3159/V3159*MIN(12,AD3159),0))</f>
        <v>0</v>
      </c>
      <c r="AF3159" s="37">
        <f t="shared" si="694"/>
        <v>0</v>
      </c>
      <c r="AG3159" s="37">
        <f t="shared" si="695"/>
        <v>0</v>
      </c>
      <c r="AH3159" s="37">
        <f t="shared" si="696"/>
        <v>0</v>
      </c>
      <c r="AI3159" s="35" t="str">
        <f t="shared" si="697"/>
        <v>Nusidėvėjęs</v>
      </c>
      <c r="AJ3159" s="38" t="str">
        <f>IF(AND(F3159&lt;&gt;[3]Pav.tvarkyklė!$B$12,F3159&lt;&gt;[3]Pav.tvarkyklė!$B$13),"GVTNT","X")</f>
        <v>GVTNT</v>
      </c>
      <c r="AK3159" s="39">
        <f t="shared" si="699"/>
        <v>0</v>
      </c>
      <c r="AL3159" s="41"/>
      <c r="AM3159" s="41"/>
      <c r="AN3159" s="41">
        <f t="shared" si="687"/>
        <v>1900</v>
      </c>
      <c r="AO3159" s="41"/>
      <c r="AP3159" s="41"/>
      <c r="AQ3159" s="41"/>
      <c r="AR3159" s="42"/>
      <c r="AS3159" s="42"/>
      <c r="AU3159" s="43">
        <f t="shared" si="688"/>
        <v>0</v>
      </c>
    </row>
    <row r="3160" spans="1:47" ht="15" customHeight="1" x14ac:dyDescent="0.25">
      <c r="A3160" s="11"/>
      <c r="B3160" s="19">
        <v>3329</v>
      </c>
      <c r="C3160" s="74"/>
      <c r="D3160" s="77"/>
      <c r="E3160" s="78"/>
      <c r="F3160" s="78"/>
      <c r="G3160" s="80"/>
      <c r="H3160" s="49"/>
      <c r="I3160" s="79"/>
      <c r="J3160" s="27"/>
      <c r="K3160" s="27"/>
      <c r="L3160" s="79"/>
      <c r="M3160" s="81"/>
      <c r="N3160" s="29">
        <v>0</v>
      </c>
      <c r="O3160" s="30" t="str">
        <f>IF(G3160&lt;=$N$2,"",IF(F3160=[3]Pav.tvarkyklė!$B$13,"",IF(ISBLANK(R3160),"X","")))</f>
        <v/>
      </c>
      <c r="P3160" s="91"/>
      <c r="Q3160" s="63"/>
      <c r="R3160" s="63"/>
      <c r="S3160" s="63"/>
      <c r="T3160" s="63"/>
      <c r="U3160" s="34" t="str">
        <f>IFERROR(INDEX('[3]5.Grup_T'!$G$4:$G$22,MATCH('6.Turtas'!E3160,'[3]5.Grup_T'!$E$4:$E$22,0)),"0")</f>
        <v>0</v>
      </c>
      <c r="V3160" s="35">
        <f t="shared" si="689"/>
        <v>0</v>
      </c>
      <c r="W3160" s="35">
        <f>IF(NOT(ISBLANK(H3160)),(12-DATEDIF(H3160,'[3]1.Pradzia'!$D$13,"m")),0)</f>
        <v>0</v>
      </c>
      <c r="X3160" s="35">
        <f t="shared" si="690"/>
        <v>0</v>
      </c>
      <c r="Y3160" s="35">
        <f t="shared" si="686"/>
        <v>0</v>
      </c>
      <c r="Z3160" s="35">
        <f t="shared" si="698"/>
        <v>0</v>
      </c>
      <c r="AA3160" s="36">
        <f t="shared" si="691"/>
        <v>0</v>
      </c>
      <c r="AB3160" s="36">
        <f t="shared" si="692"/>
        <v>0</v>
      </c>
      <c r="AC3160" s="37">
        <f t="shared" si="693"/>
        <v>0</v>
      </c>
      <c r="AD3160" s="35">
        <f>IF(OR(YEAR(G3160)&lt;2019,O3160="X"),0,IF(ISBLANK(H3160),DATEDIF(G3160,'[3]1.Pradzia'!$D$13,"M"),DATEDIF(G3160,H3160,"m")))</f>
        <v>0</v>
      </c>
      <c r="AE3160" s="37">
        <f>IF(E3160='[3]5.Grup_T'!$E$20,0,IF(AD3160&lt;&gt;0,M3160/V3160*MIN(12,AD3160),0))</f>
        <v>0</v>
      </c>
      <c r="AF3160" s="37">
        <f t="shared" si="694"/>
        <v>0</v>
      </c>
      <c r="AG3160" s="37">
        <f t="shared" si="695"/>
        <v>0</v>
      </c>
      <c r="AH3160" s="37">
        <f t="shared" si="696"/>
        <v>0</v>
      </c>
      <c r="AI3160" s="35" t="str">
        <f t="shared" si="697"/>
        <v>Nusidėvėjęs</v>
      </c>
      <c r="AJ3160" s="38" t="str">
        <f>IF(AND(F3160&lt;&gt;[3]Pav.tvarkyklė!$B$12,F3160&lt;&gt;[3]Pav.tvarkyklė!$B$13),"GVTNT","X")</f>
        <v>GVTNT</v>
      </c>
      <c r="AK3160" s="39">
        <f t="shared" si="699"/>
        <v>0</v>
      </c>
      <c r="AL3160" s="41"/>
      <c r="AM3160" s="41"/>
      <c r="AN3160" s="41">
        <f t="shared" si="687"/>
        <v>1900</v>
      </c>
      <c r="AO3160" s="41"/>
      <c r="AP3160" s="41"/>
      <c r="AQ3160" s="41"/>
      <c r="AR3160" s="42"/>
      <c r="AS3160" s="42"/>
      <c r="AU3160" s="43">
        <f t="shared" si="688"/>
        <v>0</v>
      </c>
    </row>
    <row r="3161" spans="1:47" ht="15" customHeight="1" x14ac:dyDescent="0.25">
      <c r="A3161" s="11"/>
      <c r="B3161" s="19">
        <v>3330</v>
      </c>
      <c r="C3161" s="74"/>
      <c r="D3161" s="77"/>
      <c r="E3161" s="78"/>
      <c r="F3161" s="78"/>
      <c r="G3161" s="80"/>
      <c r="H3161" s="49"/>
      <c r="I3161" s="79"/>
      <c r="J3161" s="27"/>
      <c r="K3161" s="27"/>
      <c r="L3161" s="79"/>
      <c r="M3161" s="81"/>
      <c r="N3161" s="29">
        <v>0</v>
      </c>
      <c r="O3161" s="30" t="str">
        <f>IF(G3161&lt;=$N$2,"",IF(F3161=[3]Pav.tvarkyklė!$B$13,"",IF(ISBLANK(R3161),"X","")))</f>
        <v/>
      </c>
      <c r="P3161" s="91"/>
      <c r="Q3161" s="63"/>
      <c r="R3161" s="63"/>
      <c r="S3161" s="63"/>
      <c r="T3161" s="63"/>
      <c r="U3161" s="34" t="str">
        <f>IFERROR(INDEX('[3]5.Grup_T'!$G$4:$G$22,MATCH('6.Turtas'!E3161,'[3]5.Grup_T'!$E$4:$E$22,0)),"0")</f>
        <v>0</v>
      </c>
      <c r="V3161" s="35">
        <f t="shared" si="689"/>
        <v>0</v>
      </c>
      <c r="W3161" s="35">
        <f>IF(NOT(ISBLANK(H3161)),(12-DATEDIF(H3161,'[3]1.Pradzia'!$D$13,"m")),0)</f>
        <v>0</v>
      </c>
      <c r="X3161" s="35">
        <f t="shared" si="690"/>
        <v>0</v>
      </c>
      <c r="Y3161" s="35">
        <f t="shared" si="686"/>
        <v>0</v>
      </c>
      <c r="Z3161" s="35">
        <f t="shared" si="698"/>
        <v>0</v>
      </c>
      <c r="AA3161" s="36">
        <f t="shared" si="691"/>
        <v>0</v>
      </c>
      <c r="AB3161" s="36">
        <f t="shared" si="692"/>
        <v>0</v>
      </c>
      <c r="AC3161" s="37">
        <f t="shared" si="693"/>
        <v>0</v>
      </c>
      <c r="AD3161" s="35">
        <f>IF(OR(YEAR(G3161)&lt;2019,O3161="X"),0,IF(ISBLANK(H3161),DATEDIF(G3161,'[3]1.Pradzia'!$D$13,"M"),DATEDIF(G3161,H3161,"m")))</f>
        <v>0</v>
      </c>
      <c r="AE3161" s="37">
        <f>IF(E3161='[3]5.Grup_T'!$E$20,0,IF(AD3161&lt;&gt;0,M3161/V3161*MIN(12,AD3161),0))</f>
        <v>0</v>
      </c>
      <c r="AF3161" s="37">
        <f t="shared" si="694"/>
        <v>0</v>
      </c>
      <c r="AG3161" s="37">
        <f t="shared" si="695"/>
        <v>0</v>
      </c>
      <c r="AH3161" s="37">
        <f t="shared" si="696"/>
        <v>0</v>
      </c>
      <c r="AI3161" s="35" t="str">
        <f t="shared" si="697"/>
        <v>Nusidėvėjęs</v>
      </c>
      <c r="AJ3161" s="38" t="str">
        <f>IF(AND(F3161&lt;&gt;[3]Pav.tvarkyklė!$B$12,F3161&lt;&gt;[3]Pav.tvarkyklė!$B$13),"GVTNT","X")</f>
        <v>GVTNT</v>
      </c>
      <c r="AK3161" s="39">
        <f t="shared" si="699"/>
        <v>0</v>
      </c>
      <c r="AL3161" s="41"/>
      <c r="AM3161" s="41"/>
      <c r="AN3161" s="41">
        <f t="shared" si="687"/>
        <v>1900</v>
      </c>
      <c r="AO3161" s="41"/>
      <c r="AP3161" s="41"/>
      <c r="AQ3161" s="41"/>
      <c r="AR3161" s="42"/>
      <c r="AS3161" s="42"/>
      <c r="AU3161" s="43">
        <f t="shared" si="688"/>
        <v>0</v>
      </c>
    </row>
    <row r="3162" spans="1:47" ht="15" customHeight="1" x14ac:dyDescent="0.25">
      <c r="A3162" s="11"/>
      <c r="B3162" s="19">
        <v>3331</v>
      </c>
      <c r="C3162" s="74"/>
      <c r="D3162" s="77"/>
      <c r="E3162" s="78"/>
      <c r="F3162" s="78"/>
      <c r="G3162" s="80"/>
      <c r="H3162" s="49"/>
      <c r="I3162" s="79"/>
      <c r="J3162" s="27"/>
      <c r="K3162" s="27"/>
      <c r="L3162" s="79"/>
      <c r="M3162" s="81"/>
      <c r="N3162" s="29">
        <v>0</v>
      </c>
      <c r="O3162" s="30" t="str">
        <f>IF(G3162&lt;=$N$2,"",IF(F3162=[3]Pav.tvarkyklė!$B$13,"",IF(ISBLANK(R3162),"X","")))</f>
        <v/>
      </c>
      <c r="P3162" s="91"/>
      <c r="Q3162" s="63"/>
      <c r="R3162" s="63"/>
      <c r="S3162" s="63"/>
      <c r="T3162" s="63"/>
      <c r="U3162" s="34" t="str">
        <f>IFERROR(INDEX('[3]5.Grup_T'!$G$4:$G$22,MATCH('6.Turtas'!E3162,'[3]5.Grup_T'!$E$4:$E$22,0)),"0")</f>
        <v>0</v>
      </c>
      <c r="V3162" s="35">
        <f t="shared" si="689"/>
        <v>0</v>
      </c>
      <c r="W3162" s="35">
        <f>IF(NOT(ISBLANK(H3162)),(12-DATEDIF(H3162,'[3]1.Pradzia'!$D$13,"m")),0)</f>
        <v>0</v>
      </c>
      <c r="X3162" s="35">
        <f t="shared" si="690"/>
        <v>0</v>
      </c>
      <c r="Y3162" s="35">
        <f t="shared" si="686"/>
        <v>0</v>
      </c>
      <c r="Z3162" s="35">
        <f t="shared" si="698"/>
        <v>0</v>
      </c>
      <c r="AA3162" s="36">
        <f t="shared" si="691"/>
        <v>0</v>
      </c>
      <c r="AB3162" s="36">
        <f t="shared" si="692"/>
        <v>0</v>
      </c>
      <c r="AC3162" s="37">
        <f t="shared" si="693"/>
        <v>0</v>
      </c>
      <c r="AD3162" s="35">
        <f>IF(OR(YEAR(G3162)&lt;2019,O3162="X"),0,IF(ISBLANK(H3162),DATEDIF(G3162,'[3]1.Pradzia'!$D$13,"M"),DATEDIF(G3162,H3162,"m")))</f>
        <v>0</v>
      </c>
      <c r="AE3162" s="37">
        <f>IF(E3162='[3]5.Grup_T'!$E$20,0,IF(AD3162&lt;&gt;0,M3162/V3162*MIN(12,AD3162),0))</f>
        <v>0</v>
      </c>
      <c r="AF3162" s="37">
        <f t="shared" si="694"/>
        <v>0</v>
      </c>
      <c r="AG3162" s="37">
        <f t="shared" si="695"/>
        <v>0</v>
      </c>
      <c r="AH3162" s="37">
        <f t="shared" si="696"/>
        <v>0</v>
      </c>
      <c r="AI3162" s="35" t="str">
        <f t="shared" si="697"/>
        <v>Nusidėvėjęs</v>
      </c>
      <c r="AJ3162" s="38" t="str">
        <f>IF(AND(F3162&lt;&gt;[3]Pav.tvarkyklė!$B$12,F3162&lt;&gt;[3]Pav.tvarkyklė!$B$13),"GVTNT","X")</f>
        <v>GVTNT</v>
      </c>
      <c r="AK3162" s="39">
        <f t="shared" si="699"/>
        <v>0</v>
      </c>
      <c r="AL3162" s="41"/>
      <c r="AM3162" s="41"/>
      <c r="AN3162" s="41">
        <f t="shared" si="687"/>
        <v>1900</v>
      </c>
      <c r="AO3162" s="41"/>
      <c r="AP3162" s="41"/>
      <c r="AQ3162" s="41"/>
      <c r="AR3162" s="42"/>
      <c r="AS3162" s="42"/>
      <c r="AU3162" s="43">
        <f t="shared" si="688"/>
        <v>0</v>
      </c>
    </row>
    <row r="3163" spans="1:47" ht="15" customHeight="1" x14ac:dyDescent="0.25">
      <c r="A3163" s="11"/>
      <c r="B3163" s="19">
        <v>3332</v>
      </c>
      <c r="C3163" s="74"/>
      <c r="D3163" s="77"/>
      <c r="E3163" s="78"/>
      <c r="F3163" s="78"/>
      <c r="G3163" s="80"/>
      <c r="H3163" s="49"/>
      <c r="I3163" s="79"/>
      <c r="J3163" s="27"/>
      <c r="K3163" s="27"/>
      <c r="L3163" s="79"/>
      <c r="M3163" s="81"/>
      <c r="N3163" s="29">
        <v>0</v>
      </c>
      <c r="O3163" s="30" t="str">
        <f>IF(G3163&lt;=$N$2,"",IF(F3163=[3]Pav.tvarkyklė!$B$13,"",IF(ISBLANK(R3163),"X","")))</f>
        <v/>
      </c>
      <c r="P3163" s="91"/>
      <c r="Q3163" s="63"/>
      <c r="R3163" s="63"/>
      <c r="S3163" s="63"/>
      <c r="T3163" s="63"/>
      <c r="U3163" s="34" t="str">
        <f>IFERROR(INDEX('[3]5.Grup_T'!$G$4:$G$22,MATCH('6.Turtas'!E3163,'[3]5.Grup_T'!$E$4:$E$22,0)),"0")</f>
        <v>0</v>
      </c>
      <c r="V3163" s="35">
        <f t="shared" si="689"/>
        <v>0</v>
      </c>
      <c r="W3163" s="35">
        <f>IF(NOT(ISBLANK(H3163)),(12-DATEDIF(H3163,'[3]1.Pradzia'!$D$13,"m")),0)</f>
        <v>0</v>
      </c>
      <c r="X3163" s="35">
        <f t="shared" si="690"/>
        <v>0</v>
      </c>
      <c r="Y3163" s="35">
        <f t="shared" si="686"/>
        <v>0</v>
      </c>
      <c r="Z3163" s="35">
        <f t="shared" si="698"/>
        <v>0</v>
      </c>
      <c r="AA3163" s="36">
        <f t="shared" si="691"/>
        <v>0</v>
      </c>
      <c r="AB3163" s="36">
        <f t="shared" si="692"/>
        <v>0</v>
      </c>
      <c r="AC3163" s="37">
        <f t="shared" si="693"/>
        <v>0</v>
      </c>
      <c r="AD3163" s="35">
        <f>IF(OR(YEAR(G3163)&lt;2019,O3163="X"),0,IF(ISBLANK(H3163),DATEDIF(G3163,'[3]1.Pradzia'!$D$13,"M"),DATEDIF(G3163,H3163,"m")))</f>
        <v>0</v>
      </c>
      <c r="AE3163" s="37">
        <f>IF(E3163='[3]5.Grup_T'!$E$20,0,IF(AD3163&lt;&gt;0,M3163/V3163*MIN(12,AD3163),0))</f>
        <v>0</v>
      </c>
      <c r="AF3163" s="37">
        <f t="shared" si="694"/>
        <v>0</v>
      </c>
      <c r="AG3163" s="37">
        <f t="shared" si="695"/>
        <v>0</v>
      </c>
      <c r="AH3163" s="37">
        <f t="shared" si="696"/>
        <v>0</v>
      </c>
      <c r="AI3163" s="35" t="str">
        <f t="shared" si="697"/>
        <v>Nusidėvėjęs</v>
      </c>
      <c r="AJ3163" s="38" t="str">
        <f>IF(AND(F3163&lt;&gt;[3]Pav.tvarkyklė!$B$12,F3163&lt;&gt;[3]Pav.tvarkyklė!$B$13),"GVTNT","X")</f>
        <v>GVTNT</v>
      </c>
      <c r="AK3163" s="39">
        <f t="shared" si="699"/>
        <v>0</v>
      </c>
      <c r="AL3163" s="41"/>
      <c r="AM3163" s="41"/>
      <c r="AN3163" s="41">
        <f t="shared" si="687"/>
        <v>1900</v>
      </c>
      <c r="AO3163" s="41"/>
      <c r="AP3163" s="41"/>
      <c r="AQ3163" s="41"/>
      <c r="AR3163" s="42"/>
      <c r="AS3163" s="42"/>
      <c r="AU3163" s="43">
        <f t="shared" si="688"/>
        <v>0</v>
      </c>
    </row>
    <row r="3164" spans="1:47" ht="15" customHeight="1" x14ac:dyDescent="0.25">
      <c r="A3164" s="11"/>
      <c r="B3164" s="19">
        <v>3333</v>
      </c>
      <c r="C3164" s="74"/>
      <c r="D3164" s="77"/>
      <c r="E3164" s="78"/>
      <c r="F3164" s="78"/>
      <c r="G3164" s="80"/>
      <c r="H3164" s="49"/>
      <c r="I3164" s="79"/>
      <c r="J3164" s="27"/>
      <c r="K3164" s="27"/>
      <c r="L3164" s="79"/>
      <c r="M3164" s="81"/>
      <c r="N3164" s="29">
        <v>0</v>
      </c>
      <c r="O3164" s="30" t="str">
        <f>IF(G3164&lt;=$N$2,"",IF(F3164=[3]Pav.tvarkyklė!$B$13,"",IF(ISBLANK(R3164),"X","")))</f>
        <v/>
      </c>
      <c r="P3164" s="91"/>
      <c r="Q3164" s="63"/>
      <c r="R3164" s="63"/>
      <c r="S3164" s="63"/>
      <c r="T3164" s="63"/>
      <c r="U3164" s="34" t="str">
        <f>IFERROR(INDEX('[3]5.Grup_T'!$G$4:$G$22,MATCH('6.Turtas'!E3164,'[3]5.Grup_T'!$E$4:$E$22,0)),"0")</f>
        <v>0</v>
      </c>
      <c r="V3164" s="35">
        <f t="shared" si="689"/>
        <v>0</v>
      </c>
      <c r="W3164" s="35">
        <f>IF(NOT(ISBLANK(H3164)),(12-DATEDIF(H3164,'[3]1.Pradzia'!$D$13,"m")),0)</f>
        <v>0</v>
      </c>
      <c r="X3164" s="35">
        <f t="shared" si="690"/>
        <v>0</v>
      </c>
      <c r="Y3164" s="35">
        <f t="shared" si="686"/>
        <v>0</v>
      </c>
      <c r="Z3164" s="35">
        <f t="shared" si="698"/>
        <v>0</v>
      </c>
      <c r="AA3164" s="36">
        <f t="shared" si="691"/>
        <v>0</v>
      </c>
      <c r="AB3164" s="36">
        <f t="shared" si="692"/>
        <v>0</v>
      </c>
      <c r="AC3164" s="37">
        <f t="shared" si="693"/>
        <v>0</v>
      </c>
      <c r="AD3164" s="35">
        <f>IF(OR(YEAR(G3164)&lt;2019,O3164="X"),0,IF(ISBLANK(H3164),DATEDIF(G3164,'[3]1.Pradzia'!$D$13,"M"),DATEDIF(G3164,H3164,"m")))</f>
        <v>0</v>
      </c>
      <c r="AE3164" s="37">
        <f>IF(E3164='[3]5.Grup_T'!$E$20,0,IF(AD3164&lt;&gt;0,M3164/V3164*MIN(12,AD3164),0))</f>
        <v>0</v>
      </c>
      <c r="AF3164" s="37">
        <f t="shared" si="694"/>
        <v>0</v>
      </c>
      <c r="AG3164" s="37">
        <f t="shared" si="695"/>
        <v>0</v>
      </c>
      <c r="AH3164" s="37">
        <f t="shared" si="696"/>
        <v>0</v>
      </c>
      <c r="AI3164" s="35" t="str">
        <f t="shared" si="697"/>
        <v>Nusidėvėjęs</v>
      </c>
      <c r="AJ3164" s="38" t="str">
        <f>IF(AND(F3164&lt;&gt;[3]Pav.tvarkyklė!$B$12,F3164&lt;&gt;[3]Pav.tvarkyklė!$B$13),"GVTNT","X")</f>
        <v>GVTNT</v>
      </c>
      <c r="AK3164" s="39">
        <f t="shared" si="699"/>
        <v>0</v>
      </c>
      <c r="AL3164" s="41"/>
      <c r="AM3164" s="41"/>
      <c r="AN3164" s="41">
        <f t="shared" si="687"/>
        <v>1900</v>
      </c>
      <c r="AO3164" s="41"/>
      <c r="AP3164" s="41"/>
      <c r="AQ3164" s="41"/>
      <c r="AR3164" s="42"/>
      <c r="AS3164" s="42"/>
      <c r="AU3164" s="43">
        <f t="shared" si="688"/>
        <v>0</v>
      </c>
    </row>
    <row r="3165" spans="1:47" ht="15" customHeight="1" x14ac:dyDescent="0.25">
      <c r="A3165" s="11"/>
      <c r="B3165" s="19">
        <v>3334</v>
      </c>
      <c r="C3165" s="74"/>
      <c r="D3165" s="77"/>
      <c r="E3165" s="78"/>
      <c r="F3165" s="78"/>
      <c r="G3165" s="80"/>
      <c r="H3165" s="49"/>
      <c r="I3165" s="79"/>
      <c r="J3165" s="27"/>
      <c r="K3165" s="27"/>
      <c r="L3165" s="79"/>
      <c r="M3165" s="81"/>
      <c r="N3165" s="29">
        <v>0</v>
      </c>
      <c r="O3165" s="30" t="str">
        <f>IF(G3165&lt;=$N$2,"",IF(F3165=[3]Pav.tvarkyklė!$B$13,"",IF(ISBLANK(R3165),"X","")))</f>
        <v/>
      </c>
      <c r="P3165" s="91"/>
      <c r="Q3165" s="63"/>
      <c r="R3165" s="63"/>
      <c r="S3165" s="63"/>
      <c r="T3165" s="63"/>
      <c r="U3165" s="34" t="str">
        <f>IFERROR(INDEX('[3]5.Grup_T'!$G$4:$G$22,MATCH('6.Turtas'!E3165,'[3]5.Grup_T'!$E$4:$E$22,0)),"0")</f>
        <v>0</v>
      </c>
      <c r="V3165" s="35">
        <f t="shared" si="689"/>
        <v>0</v>
      </c>
      <c r="W3165" s="35">
        <f>IF(NOT(ISBLANK(H3165)),(12-DATEDIF(H3165,'[3]1.Pradzia'!$D$13,"m")),0)</f>
        <v>0</v>
      </c>
      <c r="X3165" s="35">
        <f t="shared" si="690"/>
        <v>0</v>
      </c>
      <c r="Y3165" s="35">
        <f t="shared" si="686"/>
        <v>0</v>
      </c>
      <c r="Z3165" s="35">
        <f t="shared" si="698"/>
        <v>0</v>
      </c>
      <c r="AA3165" s="36">
        <f t="shared" si="691"/>
        <v>0</v>
      </c>
      <c r="AB3165" s="36">
        <f t="shared" si="692"/>
        <v>0</v>
      </c>
      <c r="AC3165" s="37">
        <f t="shared" si="693"/>
        <v>0</v>
      </c>
      <c r="AD3165" s="35">
        <f>IF(OR(YEAR(G3165)&lt;2019,O3165="X"),0,IF(ISBLANK(H3165),DATEDIF(G3165,'[3]1.Pradzia'!$D$13,"M"),DATEDIF(G3165,H3165,"m")))</f>
        <v>0</v>
      </c>
      <c r="AE3165" s="37">
        <f>IF(E3165='[3]5.Grup_T'!$E$20,0,IF(AD3165&lt;&gt;0,M3165/V3165*MIN(12,AD3165),0))</f>
        <v>0</v>
      </c>
      <c r="AF3165" s="37">
        <f t="shared" si="694"/>
        <v>0</v>
      </c>
      <c r="AG3165" s="37">
        <f t="shared" si="695"/>
        <v>0</v>
      </c>
      <c r="AH3165" s="37">
        <f t="shared" si="696"/>
        <v>0</v>
      </c>
      <c r="AI3165" s="35" t="str">
        <f t="shared" si="697"/>
        <v>Nusidėvėjęs</v>
      </c>
      <c r="AJ3165" s="38" t="str">
        <f>IF(AND(F3165&lt;&gt;[3]Pav.tvarkyklė!$B$12,F3165&lt;&gt;[3]Pav.tvarkyklė!$B$13),"GVTNT","X")</f>
        <v>GVTNT</v>
      </c>
      <c r="AK3165" s="39">
        <f t="shared" si="699"/>
        <v>0</v>
      </c>
      <c r="AL3165" s="41"/>
      <c r="AM3165" s="41"/>
      <c r="AN3165" s="41">
        <f t="shared" si="687"/>
        <v>1900</v>
      </c>
      <c r="AO3165" s="41"/>
      <c r="AP3165" s="41"/>
      <c r="AQ3165" s="41"/>
      <c r="AR3165" s="42"/>
      <c r="AS3165" s="42"/>
      <c r="AU3165" s="43">
        <f t="shared" si="688"/>
        <v>0</v>
      </c>
    </row>
    <row r="3166" spans="1:47" ht="15" customHeight="1" x14ac:dyDescent="0.25">
      <c r="A3166" s="11"/>
      <c r="B3166" s="19">
        <v>3335</v>
      </c>
      <c r="C3166" s="74"/>
      <c r="D3166" s="77"/>
      <c r="E3166" s="78"/>
      <c r="F3166" s="78"/>
      <c r="G3166" s="80"/>
      <c r="H3166" s="49"/>
      <c r="I3166" s="79"/>
      <c r="J3166" s="27"/>
      <c r="K3166" s="27"/>
      <c r="L3166" s="79"/>
      <c r="M3166" s="81"/>
      <c r="N3166" s="29">
        <v>0</v>
      </c>
      <c r="O3166" s="30" t="str">
        <f>IF(G3166&lt;=$N$2,"",IF(F3166=[3]Pav.tvarkyklė!$B$13,"",IF(ISBLANK(R3166),"X","")))</f>
        <v/>
      </c>
      <c r="P3166" s="91"/>
      <c r="Q3166" s="63"/>
      <c r="R3166" s="63"/>
      <c r="S3166" s="63"/>
      <c r="T3166" s="63"/>
      <c r="U3166" s="34" t="str">
        <f>IFERROR(INDEX('[3]5.Grup_T'!$G$4:$G$22,MATCH('6.Turtas'!E3166,'[3]5.Grup_T'!$E$4:$E$22,0)),"0")</f>
        <v>0</v>
      </c>
      <c r="V3166" s="35">
        <f t="shared" si="689"/>
        <v>0</v>
      </c>
      <c r="W3166" s="35">
        <f>IF(NOT(ISBLANK(H3166)),(12-DATEDIF(H3166,'[3]1.Pradzia'!$D$13,"m")),0)</f>
        <v>0</v>
      </c>
      <c r="X3166" s="35">
        <f t="shared" si="690"/>
        <v>0</v>
      </c>
      <c r="Y3166" s="35">
        <f t="shared" si="686"/>
        <v>0</v>
      </c>
      <c r="Z3166" s="35">
        <f t="shared" si="698"/>
        <v>0</v>
      </c>
      <c r="AA3166" s="36">
        <f t="shared" si="691"/>
        <v>0</v>
      </c>
      <c r="AB3166" s="36">
        <f t="shared" si="692"/>
        <v>0</v>
      </c>
      <c r="AC3166" s="37">
        <f t="shared" si="693"/>
        <v>0</v>
      </c>
      <c r="AD3166" s="35">
        <f>IF(OR(YEAR(G3166)&lt;2019,O3166="X"),0,IF(ISBLANK(H3166),DATEDIF(G3166,'[3]1.Pradzia'!$D$13,"M"),DATEDIF(G3166,H3166,"m")))</f>
        <v>0</v>
      </c>
      <c r="AE3166" s="37">
        <f>IF(E3166='[3]5.Grup_T'!$E$20,0,IF(AD3166&lt;&gt;0,M3166/V3166*MIN(12,AD3166),0))</f>
        <v>0</v>
      </c>
      <c r="AF3166" s="37">
        <f t="shared" si="694"/>
        <v>0</v>
      </c>
      <c r="AG3166" s="37">
        <f t="shared" si="695"/>
        <v>0</v>
      </c>
      <c r="AH3166" s="37">
        <f t="shared" si="696"/>
        <v>0</v>
      </c>
      <c r="AI3166" s="35" t="str">
        <f t="shared" si="697"/>
        <v>Nusidėvėjęs</v>
      </c>
      <c r="AJ3166" s="38" t="str">
        <f>IF(AND(F3166&lt;&gt;[3]Pav.tvarkyklė!$B$12,F3166&lt;&gt;[3]Pav.tvarkyklė!$B$13),"GVTNT","X")</f>
        <v>GVTNT</v>
      </c>
      <c r="AK3166" s="39">
        <f t="shared" si="699"/>
        <v>0</v>
      </c>
      <c r="AL3166" s="41"/>
      <c r="AM3166" s="41"/>
      <c r="AN3166" s="41">
        <f t="shared" si="687"/>
        <v>1900</v>
      </c>
      <c r="AO3166" s="41"/>
      <c r="AP3166" s="41"/>
      <c r="AQ3166" s="41"/>
      <c r="AR3166" s="42"/>
      <c r="AS3166" s="42"/>
      <c r="AU3166" s="43">
        <f t="shared" si="688"/>
        <v>0</v>
      </c>
    </row>
    <row r="3167" spans="1:47" ht="15" customHeight="1" x14ac:dyDescent="0.25">
      <c r="A3167" s="11"/>
      <c r="B3167" s="19">
        <v>3336</v>
      </c>
      <c r="C3167" s="74"/>
      <c r="D3167" s="77"/>
      <c r="E3167" s="78"/>
      <c r="F3167" s="78"/>
      <c r="G3167" s="80"/>
      <c r="H3167" s="49"/>
      <c r="I3167" s="79"/>
      <c r="J3167" s="27"/>
      <c r="K3167" s="27"/>
      <c r="L3167" s="79"/>
      <c r="M3167" s="81"/>
      <c r="N3167" s="29">
        <v>0</v>
      </c>
      <c r="O3167" s="30" t="str">
        <f>IF(G3167&lt;=$N$2,"",IF(F3167=[3]Pav.tvarkyklė!$B$13,"",IF(ISBLANK(R3167),"X","")))</f>
        <v/>
      </c>
      <c r="P3167" s="91"/>
      <c r="Q3167" s="63"/>
      <c r="R3167" s="63"/>
      <c r="S3167" s="63"/>
      <c r="T3167" s="63"/>
      <c r="U3167" s="34" t="str">
        <f>IFERROR(INDEX('[3]5.Grup_T'!$G$4:$G$22,MATCH('6.Turtas'!E3167,'[3]5.Grup_T'!$E$4:$E$22,0)),"0")</f>
        <v>0</v>
      </c>
      <c r="V3167" s="35">
        <f t="shared" si="689"/>
        <v>0</v>
      </c>
      <c r="W3167" s="35">
        <f>IF(NOT(ISBLANK(H3167)),(12-DATEDIF(H3167,'[3]1.Pradzia'!$D$13,"m")),0)</f>
        <v>0</v>
      </c>
      <c r="X3167" s="35">
        <f t="shared" si="690"/>
        <v>0</v>
      </c>
      <c r="Y3167" s="35">
        <f t="shared" si="686"/>
        <v>0</v>
      </c>
      <c r="Z3167" s="35">
        <f t="shared" si="698"/>
        <v>0</v>
      </c>
      <c r="AA3167" s="36">
        <f t="shared" si="691"/>
        <v>0</v>
      </c>
      <c r="AB3167" s="36">
        <f t="shared" si="692"/>
        <v>0</v>
      </c>
      <c r="AC3167" s="37">
        <f t="shared" si="693"/>
        <v>0</v>
      </c>
      <c r="AD3167" s="35">
        <f>IF(OR(YEAR(G3167)&lt;2019,O3167="X"),0,IF(ISBLANK(H3167),DATEDIF(G3167,'[3]1.Pradzia'!$D$13,"M"),DATEDIF(G3167,H3167,"m")))</f>
        <v>0</v>
      </c>
      <c r="AE3167" s="37">
        <f>IF(E3167='[3]5.Grup_T'!$E$20,0,IF(AD3167&lt;&gt;0,M3167/V3167*MIN(12,AD3167),0))</f>
        <v>0</v>
      </c>
      <c r="AF3167" s="37">
        <f t="shared" si="694"/>
        <v>0</v>
      </c>
      <c r="AG3167" s="37">
        <f t="shared" si="695"/>
        <v>0</v>
      </c>
      <c r="AH3167" s="37">
        <f t="shared" si="696"/>
        <v>0</v>
      </c>
      <c r="AI3167" s="35" t="str">
        <f t="shared" si="697"/>
        <v>Nusidėvėjęs</v>
      </c>
      <c r="AJ3167" s="38" t="str">
        <f>IF(AND(F3167&lt;&gt;[3]Pav.tvarkyklė!$B$12,F3167&lt;&gt;[3]Pav.tvarkyklė!$B$13),"GVTNT","X")</f>
        <v>GVTNT</v>
      </c>
      <c r="AK3167" s="39">
        <f t="shared" si="699"/>
        <v>0</v>
      </c>
      <c r="AL3167" s="41"/>
      <c r="AM3167" s="41"/>
      <c r="AN3167" s="41">
        <f t="shared" si="687"/>
        <v>1900</v>
      </c>
      <c r="AO3167" s="41"/>
      <c r="AP3167" s="41"/>
      <c r="AQ3167" s="41"/>
      <c r="AR3167" s="42"/>
      <c r="AS3167" s="42"/>
      <c r="AU3167" s="43">
        <f t="shared" si="688"/>
        <v>0</v>
      </c>
    </row>
    <row r="3168" spans="1:47" ht="15" customHeight="1" x14ac:dyDescent="0.25">
      <c r="A3168" s="11"/>
      <c r="B3168" s="19">
        <v>3337</v>
      </c>
      <c r="C3168" s="74"/>
      <c r="D3168" s="77"/>
      <c r="E3168" s="78"/>
      <c r="F3168" s="78"/>
      <c r="G3168" s="80"/>
      <c r="H3168" s="49"/>
      <c r="I3168" s="79"/>
      <c r="J3168" s="27"/>
      <c r="K3168" s="27"/>
      <c r="L3168" s="79"/>
      <c r="M3168" s="81"/>
      <c r="N3168" s="29">
        <v>0</v>
      </c>
      <c r="O3168" s="30" t="str">
        <f>IF(G3168&lt;=$N$2,"",IF(F3168=[3]Pav.tvarkyklė!$B$13,"",IF(ISBLANK(R3168),"X","")))</f>
        <v/>
      </c>
      <c r="P3168" s="91"/>
      <c r="Q3168" s="63"/>
      <c r="R3168" s="63"/>
      <c r="S3168" s="63"/>
      <c r="T3168" s="63"/>
      <c r="U3168" s="34" t="str">
        <f>IFERROR(INDEX('[3]5.Grup_T'!$G$4:$G$22,MATCH('6.Turtas'!E3168,'[3]5.Grup_T'!$E$4:$E$22,0)),"0")</f>
        <v>0</v>
      </c>
      <c r="V3168" s="35">
        <f t="shared" si="689"/>
        <v>0</v>
      </c>
      <c r="W3168" s="35">
        <f>IF(NOT(ISBLANK(H3168)),(12-DATEDIF(H3168,'[3]1.Pradzia'!$D$13,"m")),0)</f>
        <v>0</v>
      </c>
      <c r="X3168" s="35">
        <f t="shared" si="690"/>
        <v>0</v>
      </c>
      <c r="Y3168" s="35">
        <f t="shared" si="686"/>
        <v>0</v>
      </c>
      <c r="Z3168" s="35">
        <f t="shared" si="698"/>
        <v>0</v>
      </c>
      <c r="AA3168" s="36">
        <f t="shared" si="691"/>
        <v>0</v>
      </c>
      <c r="AB3168" s="36">
        <f t="shared" si="692"/>
        <v>0</v>
      </c>
      <c r="AC3168" s="37">
        <f t="shared" si="693"/>
        <v>0</v>
      </c>
      <c r="AD3168" s="35">
        <f>IF(OR(YEAR(G3168)&lt;2019,O3168="X"),0,IF(ISBLANK(H3168),DATEDIF(G3168,'[3]1.Pradzia'!$D$13,"M"),DATEDIF(G3168,H3168,"m")))</f>
        <v>0</v>
      </c>
      <c r="AE3168" s="37">
        <f>IF(E3168='[3]5.Grup_T'!$E$20,0,IF(AD3168&lt;&gt;0,M3168/V3168*MIN(12,AD3168),0))</f>
        <v>0</v>
      </c>
      <c r="AF3168" s="37">
        <f t="shared" si="694"/>
        <v>0</v>
      </c>
      <c r="AG3168" s="37">
        <f t="shared" si="695"/>
        <v>0</v>
      </c>
      <c r="AH3168" s="37">
        <f t="shared" si="696"/>
        <v>0</v>
      </c>
      <c r="AI3168" s="35" t="str">
        <f t="shared" si="697"/>
        <v>Nusidėvėjęs</v>
      </c>
      <c r="AJ3168" s="38" t="str">
        <f>IF(AND(F3168&lt;&gt;[3]Pav.tvarkyklė!$B$12,F3168&lt;&gt;[3]Pav.tvarkyklė!$B$13),"GVTNT","X")</f>
        <v>GVTNT</v>
      </c>
      <c r="AK3168" s="39">
        <f t="shared" si="699"/>
        <v>0</v>
      </c>
      <c r="AL3168" s="41"/>
      <c r="AM3168" s="41"/>
      <c r="AN3168" s="41">
        <f t="shared" si="687"/>
        <v>1900</v>
      </c>
      <c r="AO3168" s="41"/>
      <c r="AP3168" s="41"/>
      <c r="AQ3168" s="41"/>
      <c r="AR3168" s="42"/>
      <c r="AS3168" s="42"/>
      <c r="AU3168" s="43">
        <f t="shared" si="688"/>
        <v>0</v>
      </c>
    </row>
    <row r="3169" spans="1:47" ht="15" customHeight="1" x14ac:dyDescent="0.25">
      <c r="A3169" s="11"/>
      <c r="B3169" s="19">
        <v>3338</v>
      </c>
      <c r="C3169" s="74"/>
      <c r="D3169" s="77"/>
      <c r="E3169" s="78"/>
      <c r="F3169" s="78"/>
      <c r="G3169" s="80"/>
      <c r="H3169" s="49"/>
      <c r="I3169" s="79"/>
      <c r="J3169" s="27"/>
      <c r="K3169" s="27"/>
      <c r="L3169" s="79"/>
      <c r="M3169" s="81"/>
      <c r="N3169" s="29">
        <v>0</v>
      </c>
      <c r="O3169" s="30" t="str">
        <f>IF(G3169&lt;=$N$2,"",IF(F3169=[3]Pav.tvarkyklė!$B$13,"",IF(ISBLANK(R3169),"X","")))</f>
        <v/>
      </c>
      <c r="P3169" s="91"/>
      <c r="Q3169" s="63"/>
      <c r="R3169" s="63"/>
      <c r="S3169" s="63"/>
      <c r="T3169" s="63"/>
      <c r="U3169" s="34" t="str">
        <f>IFERROR(INDEX('[3]5.Grup_T'!$G$4:$G$22,MATCH('6.Turtas'!E3169,'[3]5.Grup_T'!$E$4:$E$22,0)),"0")</f>
        <v>0</v>
      </c>
      <c r="V3169" s="35">
        <f t="shared" si="689"/>
        <v>0</v>
      </c>
      <c r="W3169" s="35">
        <f>IF(NOT(ISBLANK(H3169)),(12-DATEDIF(H3169,'[3]1.Pradzia'!$D$13,"m")),0)</f>
        <v>0</v>
      </c>
      <c r="X3169" s="35">
        <f t="shared" si="690"/>
        <v>0</v>
      </c>
      <c r="Y3169" s="35">
        <f t="shared" si="686"/>
        <v>0</v>
      </c>
      <c r="Z3169" s="35">
        <f t="shared" si="698"/>
        <v>0</v>
      </c>
      <c r="AA3169" s="36">
        <f t="shared" si="691"/>
        <v>0</v>
      </c>
      <c r="AB3169" s="36">
        <f t="shared" si="692"/>
        <v>0</v>
      </c>
      <c r="AC3169" s="37">
        <f t="shared" si="693"/>
        <v>0</v>
      </c>
      <c r="AD3169" s="35">
        <f>IF(OR(YEAR(G3169)&lt;2019,O3169="X"),0,IF(ISBLANK(H3169),DATEDIF(G3169,'[3]1.Pradzia'!$D$13,"M"),DATEDIF(G3169,H3169,"m")))</f>
        <v>0</v>
      </c>
      <c r="AE3169" s="37">
        <f>IF(E3169='[3]5.Grup_T'!$E$20,0,IF(AD3169&lt;&gt;0,M3169/V3169*MIN(12,AD3169),0))</f>
        <v>0</v>
      </c>
      <c r="AF3169" s="37">
        <f t="shared" si="694"/>
        <v>0</v>
      </c>
      <c r="AG3169" s="37">
        <f t="shared" si="695"/>
        <v>0</v>
      </c>
      <c r="AH3169" s="37">
        <f t="shared" si="696"/>
        <v>0</v>
      </c>
      <c r="AI3169" s="35" t="str">
        <f t="shared" si="697"/>
        <v>Nusidėvėjęs</v>
      </c>
      <c r="AJ3169" s="38" t="str">
        <f>IF(AND(F3169&lt;&gt;[3]Pav.tvarkyklė!$B$12,F3169&lt;&gt;[3]Pav.tvarkyklė!$B$13),"GVTNT","X")</f>
        <v>GVTNT</v>
      </c>
      <c r="AK3169" s="39">
        <f t="shared" si="699"/>
        <v>0</v>
      </c>
      <c r="AL3169" s="41"/>
      <c r="AM3169" s="41"/>
      <c r="AN3169" s="41">
        <f t="shared" si="687"/>
        <v>1900</v>
      </c>
      <c r="AO3169" s="41"/>
      <c r="AP3169" s="41"/>
      <c r="AQ3169" s="41"/>
      <c r="AR3169" s="42"/>
      <c r="AS3169" s="42"/>
      <c r="AU3169" s="43">
        <f t="shared" si="688"/>
        <v>0</v>
      </c>
    </row>
    <row r="3170" spans="1:47" ht="15" customHeight="1" x14ac:dyDescent="0.25">
      <c r="A3170" s="11"/>
      <c r="B3170" s="19">
        <v>3339</v>
      </c>
      <c r="C3170" s="74"/>
      <c r="D3170" s="77"/>
      <c r="E3170" s="78"/>
      <c r="F3170" s="78"/>
      <c r="G3170" s="80"/>
      <c r="H3170" s="49"/>
      <c r="I3170" s="79"/>
      <c r="J3170" s="27"/>
      <c r="K3170" s="27"/>
      <c r="L3170" s="79"/>
      <c r="M3170" s="81"/>
      <c r="N3170" s="29">
        <v>0</v>
      </c>
      <c r="O3170" s="30" t="str">
        <f>IF(G3170&lt;=$N$2,"",IF(F3170=[3]Pav.tvarkyklė!$B$13,"",IF(ISBLANK(R3170),"X","")))</f>
        <v/>
      </c>
      <c r="P3170" s="91"/>
      <c r="Q3170" s="63"/>
      <c r="R3170" s="63"/>
      <c r="S3170" s="63"/>
      <c r="T3170" s="63"/>
      <c r="U3170" s="34" t="str">
        <f>IFERROR(INDEX('[3]5.Grup_T'!$G$4:$G$22,MATCH('6.Turtas'!E3170,'[3]5.Grup_T'!$E$4:$E$22,0)),"0")</f>
        <v>0</v>
      </c>
      <c r="V3170" s="35">
        <f t="shared" si="689"/>
        <v>0</v>
      </c>
      <c r="W3170" s="35">
        <f>IF(NOT(ISBLANK(H3170)),(12-DATEDIF(H3170,'[3]1.Pradzia'!$D$13,"m")),0)</f>
        <v>0</v>
      </c>
      <c r="X3170" s="35">
        <f t="shared" si="690"/>
        <v>0</v>
      </c>
      <c r="Y3170" s="35">
        <f t="shared" si="686"/>
        <v>0</v>
      </c>
      <c r="Z3170" s="35">
        <f t="shared" si="698"/>
        <v>0</v>
      </c>
      <c r="AA3170" s="36">
        <f t="shared" si="691"/>
        <v>0</v>
      </c>
      <c r="AB3170" s="36">
        <f t="shared" si="692"/>
        <v>0</v>
      </c>
      <c r="AC3170" s="37">
        <f t="shared" si="693"/>
        <v>0</v>
      </c>
      <c r="AD3170" s="35">
        <f>IF(OR(YEAR(G3170)&lt;2019,O3170="X"),0,IF(ISBLANK(H3170),DATEDIF(G3170,'[3]1.Pradzia'!$D$13,"M"),DATEDIF(G3170,H3170,"m")))</f>
        <v>0</v>
      </c>
      <c r="AE3170" s="37">
        <f>IF(E3170='[3]5.Grup_T'!$E$20,0,IF(AD3170&lt;&gt;0,M3170/V3170*MIN(12,AD3170),0))</f>
        <v>0</v>
      </c>
      <c r="AF3170" s="37">
        <f t="shared" si="694"/>
        <v>0</v>
      </c>
      <c r="AG3170" s="37">
        <f t="shared" si="695"/>
        <v>0</v>
      </c>
      <c r="AH3170" s="37">
        <f t="shared" si="696"/>
        <v>0</v>
      </c>
      <c r="AI3170" s="35" t="str">
        <f t="shared" si="697"/>
        <v>Nusidėvėjęs</v>
      </c>
      <c r="AJ3170" s="38" t="str">
        <f>IF(AND(F3170&lt;&gt;[3]Pav.tvarkyklė!$B$12,F3170&lt;&gt;[3]Pav.tvarkyklė!$B$13),"GVTNT","X")</f>
        <v>GVTNT</v>
      </c>
      <c r="AK3170" s="39">
        <f t="shared" si="699"/>
        <v>0</v>
      </c>
      <c r="AL3170" s="41"/>
      <c r="AM3170" s="41"/>
      <c r="AN3170" s="41">
        <f t="shared" si="687"/>
        <v>1900</v>
      </c>
      <c r="AO3170" s="41"/>
      <c r="AP3170" s="41"/>
      <c r="AQ3170" s="41"/>
      <c r="AR3170" s="42"/>
      <c r="AS3170" s="42"/>
      <c r="AU3170" s="43">
        <f t="shared" si="688"/>
        <v>0</v>
      </c>
    </row>
    <row r="3171" spans="1:47" ht="15" customHeight="1" x14ac:dyDescent="0.25">
      <c r="A3171" s="11"/>
      <c r="B3171" s="19">
        <v>3340</v>
      </c>
      <c r="C3171" s="74"/>
      <c r="D3171" s="77"/>
      <c r="E3171" s="78"/>
      <c r="F3171" s="78"/>
      <c r="G3171" s="80"/>
      <c r="H3171" s="49"/>
      <c r="I3171" s="79"/>
      <c r="J3171" s="27"/>
      <c r="K3171" s="27"/>
      <c r="L3171" s="79"/>
      <c r="M3171" s="81"/>
      <c r="N3171" s="29">
        <v>0</v>
      </c>
      <c r="O3171" s="30" t="str">
        <f>IF(G3171&lt;=$N$2,"",IF(F3171=[3]Pav.tvarkyklė!$B$13,"",IF(ISBLANK(R3171),"X","")))</f>
        <v/>
      </c>
      <c r="P3171" s="91"/>
      <c r="Q3171" s="63"/>
      <c r="R3171" s="63"/>
      <c r="S3171" s="63"/>
      <c r="T3171" s="63"/>
      <c r="U3171" s="34" t="str">
        <f>IFERROR(INDEX('[3]5.Grup_T'!$G$4:$G$22,MATCH('6.Turtas'!E3171,'[3]5.Grup_T'!$E$4:$E$22,0)),"0")</f>
        <v>0</v>
      </c>
      <c r="V3171" s="35">
        <f t="shared" si="689"/>
        <v>0</v>
      </c>
      <c r="W3171" s="35">
        <f>IF(NOT(ISBLANK(H3171)),(12-DATEDIF(H3171,'[3]1.Pradzia'!$D$13,"m")),0)</f>
        <v>0</v>
      </c>
      <c r="X3171" s="35">
        <f t="shared" si="690"/>
        <v>0</v>
      </c>
      <c r="Y3171" s="35">
        <f t="shared" si="686"/>
        <v>0</v>
      </c>
      <c r="Z3171" s="35">
        <f t="shared" si="698"/>
        <v>0</v>
      </c>
      <c r="AA3171" s="36">
        <f t="shared" si="691"/>
        <v>0</v>
      </c>
      <c r="AB3171" s="36">
        <f t="shared" si="692"/>
        <v>0</v>
      </c>
      <c r="AC3171" s="37">
        <f t="shared" si="693"/>
        <v>0</v>
      </c>
      <c r="AD3171" s="35">
        <f>IF(OR(YEAR(G3171)&lt;2019,O3171="X"),0,IF(ISBLANK(H3171),DATEDIF(G3171,'[3]1.Pradzia'!$D$13,"M"),DATEDIF(G3171,H3171,"m")))</f>
        <v>0</v>
      </c>
      <c r="AE3171" s="37">
        <f>IF(E3171='[3]5.Grup_T'!$E$20,0,IF(AD3171&lt;&gt;0,M3171/V3171*MIN(12,AD3171),0))</f>
        <v>0</v>
      </c>
      <c r="AF3171" s="37">
        <f t="shared" si="694"/>
        <v>0</v>
      </c>
      <c r="AG3171" s="37">
        <f t="shared" si="695"/>
        <v>0</v>
      </c>
      <c r="AH3171" s="37">
        <f t="shared" si="696"/>
        <v>0</v>
      </c>
      <c r="AI3171" s="35" t="str">
        <f t="shared" si="697"/>
        <v>Nusidėvėjęs</v>
      </c>
      <c r="AJ3171" s="38" t="str">
        <f>IF(AND(F3171&lt;&gt;[3]Pav.tvarkyklė!$B$12,F3171&lt;&gt;[3]Pav.tvarkyklė!$B$13),"GVTNT","X")</f>
        <v>GVTNT</v>
      </c>
      <c r="AK3171" s="39">
        <f t="shared" si="699"/>
        <v>0</v>
      </c>
      <c r="AL3171" s="41"/>
      <c r="AM3171" s="41"/>
      <c r="AN3171" s="41">
        <f t="shared" si="687"/>
        <v>1900</v>
      </c>
      <c r="AO3171" s="41"/>
      <c r="AP3171" s="41"/>
      <c r="AQ3171" s="41"/>
      <c r="AR3171" s="42"/>
      <c r="AS3171" s="42"/>
      <c r="AU3171" s="43">
        <f t="shared" si="688"/>
        <v>0</v>
      </c>
    </row>
    <row r="3172" spans="1:47" ht="15" customHeight="1" x14ac:dyDescent="0.25">
      <c r="A3172" s="11"/>
      <c r="B3172" s="19">
        <v>3341</v>
      </c>
      <c r="C3172" s="74"/>
      <c r="D3172" s="77"/>
      <c r="E3172" s="78"/>
      <c r="F3172" s="78"/>
      <c r="G3172" s="80"/>
      <c r="H3172" s="49"/>
      <c r="I3172" s="79"/>
      <c r="J3172" s="27"/>
      <c r="K3172" s="27"/>
      <c r="L3172" s="79"/>
      <c r="M3172" s="81"/>
      <c r="N3172" s="29">
        <v>0</v>
      </c>
      <c r="O3172" s="30" t="str">
        <f>IF(G3172&lt;=$N$2,"",IF(F3172=[3]Pav.tvarkyklė!$B$13,"",IF(ISBLANK(R3172),"X","")))</f>
        <v/>
      </c>
      <c r="P3172" s="91"/>
      <c r="Q3172" s="63"/>
      <c r="R3172" s="63"/>
      <c r="S3172" s="63"/>
      <c r="T3172" s="63"/>
      <c r="U3172" s="34" t="str">
        <f>IFERROR(INDEX('[3]5.Grup_T'!$G$4:$G$22,MATCH('6.Turtas'!E3172,'[3]5.Grup_T'!$E$4:$E$22,0)),"0")</f>
        <v>0</v>
      </c>
      <c r="V3172" s="35">
        <f t="shared" si="689"/>
        <v>0</v>
      </c>
      <c r="W3172" s="35">
        <f>IF(NOT(ISBLANK(H3172)),(12-DATEDIF(H3172,'[3]1.Pradzia'!$D$13,"m")),0)</f>
        <v>0</v>
      </c>
      <c r="X3172" s="35">
        <f t="shared" si="690"/>
        <v>0</v>
      </c>
      <c r="Y3172" s="35">
        <f t="shared" si="686"/>
        <v>0</v>
      </c>
      <c r="Z3172" s="35">
        <f t="shared" si="698"/>
        <v>0</v>
      </c>
      <c r="AA3172" s="36">
        <f t="shared" si="691"/>
        <v>0</v>
      </c>
      <c r="AB3172" s="36">
        <f t="shared" si="692"/>
        <v>0</v>
      </c>
      <c r="AC3172" s="37">
        <f t="shared" si="693"/>
        <v>0</v>
      </c>
      <c r="AD3172" s="35">
        <f>IF(OR(YEAR(G3172)&lt;2019,O3172="X"),0,IF(ISBLANK(H3172),DATEDIF(G3172,'[3]1.Pradzia'!$D$13,"M"),DATEDIF(G3172,H3172,"m")))</f>
        <v>0</v>
      </c>
      <c r="AE3172" s="37">
        <f>IF(E3172='[3]5.Grup_T'!$E$20,0,IF(AD3172&lt;&gt;0,M3172/V3172*MIN(12,AD3172),0))</f>
        <v>0</v>
      </c>
      <c r="AF3172" s="37">
        <f t="shared" si="694"/>
        <v>0</v>
      </c>
      <c r="AG3172" s="37">
        <f t="shared" si="695"/>
        <v>0</v>
      </c>
      <c r="AH3172" s="37">
        <f t="shared" si="696"/>
        <v>0</v>
      </c>
      <c r="AI3172" s="35" t="str">
        <f t="shared" si="697"/>
        <v>Nusidėvėjęs</v>
      </c>
      <c r="AJ3172" s="38" t="str">
        <f>IF(AND(F3172&lt;&gt;[3]Pav.tvarkyklė!$B$12,F3172&lt;&gt;[3]Pav.tvarkyklė!$B$13),"GVTNT","X")</f>
        <v>GVTNT</v>
      </c>
      <c r="AK3172" s="39">
        <f t="shared" si="699"/>
        <v>0</v>
      </c>
      <c r="AL3172" s="41"/>
      <c r="AM3172" s="41"/>
      <c r="AN3172" s="41">
        <f t="shared" si="687"/>
        <v>1900</v>
      </c>
      <c r="AO3172" s="41"/>
      <c r="AP3172" s="41"/>
      <c r="AQ3172" s="41"/>
      <c r="AR3172" s="42"/>
      <c r="AS3172" s="42"/>
      <c r="AU3172" s="43">
        <f t="shared" si="688"/>
        <v>0</v>
      </c>
    </row>
    <row r="3173" spans="1:47" ht="15" customHeight="1" x14ac:dyDescent="0.25">
      <c r="A3173" s="11"/>
      <c r="B3173" s="19">
        <v>3342</v>
      </c>
      <c r="C3173" s="74"/>
      <c r="D3173" s="77"/>
      <c r="E3173" s="78"/>
      <c r="F3173" s="78"/>
      <c r="G3173" s="80"/>
      <c r="H3173" s="49"/>
      <c r="I3173" s="79"/>
      <c r="J3173" s="27"/>
      <c r="K3173" s="27"/>
      <c r="L3173" s="79"/>
      <c r="M3173" s="81"/>
      <c r="N3173" s="29">
        <v>0</v>
      </c>
      <c r="O3173" s="30" t="str">
        <f>IF(G3173&lt;=$N$2,"",IF(F3173=[3]Pav.tvarkyklė!$B$13,"",IF(ISBLANK(R3173),"X","")))</f>
        <v/>
      </c>
      <c r="P3173" s="91"/>
      <c r="Q3173" s="63"/>
      <c r="R3173" s="63"/>
      <c r="S3173" s="63"/>
      <c r="T3173" s="63"/>
      <c r="U3173" s="34" t="str">
        <f>IFERROR(INDEX('[3]5.Grup_T'!$G$4:$G$22,MATCH('6.Turtas'!E3173,'[3]5.Grup_T'!$E$4:$E$22,0)),"0")</f>
        <v>0</v>
      </c>
      <c r="V3173" s="35">
        <f t="shared" si="689"/>
        <v>0</v>
      </c>
      <c r="W3173" s="35">
        <f>IF(NOT(ISBLANK(H3173)),(12-DATEDIF(H3173,'[3]1.Pradzia'!$D$13,"m")),0)</f>
        <v>0</v>
      </c>
      <c r="X3173" s="35">
        <f t="shared" si="690"/>
        <v>0</v>
      </c>
      <c r="Y3173" s="35">
        <f t="shared" si="686"/>
        <v>0</v>
      </c>
      <c r="Z3173" s="35">
        <f t="shared" si="698"/>
        <v>0</v>
      </c>
      <c r="AA3173" s="36">
        <f t="shared" si="691"/>
        <v>0</v>
      </c>
      <c r="AB3173" s="36">
        <f t="shared" si="692"/>
        <v>0</v>
      </c>
      <c r="AC3173" s="37">
        <f t="shared" si="693"/>
        <v>0</v>
      </c>
      <c r="AD3173" s="35">
        <f>IF(OR(YEAR(G3173)&lt;2019,O3173="X"),0,IF(ISBLANK(H3173),DATEDIF(G3173,'[3]1.Pradzia'!$D$13,"M"),DATEDIF(G3173,H3173,"m")))</f>
        <v>0</v>
      </c>
      <c r="AE3173" s="37">
        <f>IF(E3173='[3]5.Grup_T'!$E$20,0,IF(AD3173&lt;&gt;0,M3173/V3173*MIN(12,AD3173),0))</f>
        <v>0</v>
      </c>
      <c r="AF3173" s="37">
        <f t="shared" si="694"/>
        <v>0</v>
      </c>
      <c r="AG3173" s="37">
        <f t="shared" si="695"/>
        <v>0</v>
      </c>
      <c r="AH3173" s="37">
        <f t="shared" si="696"/>
        <v>0</v>
      </c>
      <c r="AI3173" s="35" t="str">
        <f t="shared" si="697"/>
        <v>Nusidėvėjęs</v>
      </c>
      <c r="AJ3173" s="38" t="str">
        <f>IF(AND(F3173&lt;&gt;[3]Pav.tvarkyklė!$B$12,F3173&lt;&gt;[3]Pav.tvarkyklė!$B$13),"GVTNT","X")</f>
        <v>GVTNT</v>
      </c>
      <c r="AK3173" s="39">
        <f t="shared" si="699"/>
        <v>0</v>
      </c>
      <c r="AL3173" s="41"/>
      <c r="AM3173" s="41"/>
      <c r="AN3173" s="41">
        <f t="shared" si="687"/>
        <v>1900</v>
      </c>
      <c r="AO3173" s="41"/>
      <c r="AP3173" s="41"/>
      <c r="AQ3173" s="41"/>
      <c r="AR3173" s="42"/>
      <c r="AS3173" s="42"/>
      <c r="AU3173" s="43">
        <f t="shared" si="688"/>
        <v>0</v>
      </c>
    </row>
    <row r="3174" spans="1:47" ht="15" customHeight="1" x14ac:dyDescent="0.25">
      <c r="A3174" s="11"/>
      <c r="B3174" s="19">
        <v>3343</v>
      </c>
      <c r="C3174" s="74"/>
      <c r="D3174" s="77"/>
      <c r="E3174" s="78"/>
      <c r="F3174" s="78"/>
      <c r="G3174" s="80"/>
      <c r="H3174" s="49"/>
      <c r="I3174" s="79"/>
      <c r="J3174" s="27"/>
      <c r="K3174" s="27"/>
      <c r="L3174" s="79"/>
      <c r="M3174" s="81"/>
      <c r="N3174" s="29">
        <v>0</v>
      </c>
      <c r="O3174" s="30" t="str">
        <f>IF(G3174&lt;=$N$2,"",IF(F3174=[3]Pav.tvarkyklė!$B$13,"",IF(ISBLANK(R3174),"X","")))</f>
        <v/>
      </c>
      <c r="P3174" s="91"/>
      <c r="Q3174" s="63"/>
      <c r="R3174" s="63"/>
      <c r="S3174" s="63"/>
      <c r="T3174" s="63"/>
      <c r="U3174" s="34" t="str">
        <f>IFERROR(INDEX('[3]5.Grup_T'!$G$4:$G$22,MATCH('6.Turtas'!E3174,'[3]5.Grup_T'!$E$4:$E$22,0)),"0")</f>
        <v>0</v>
      </c>
      <c r="V3174" s="35">
        <f t="shared" si="689"/>
        <v>0</v>
      </c>
      <c r="W3174" s="35">
        <f>IF(NOT(ISBLANK(H3174)),(12-DATEDIF(H3174,'[3]1.Pradzia'!$D$13,"m")),0)</f>
        <v>0</v>
      </c>
      <c r="X3174" s="35">
        <f t="shared" si="690"/>
        <v>0</v>
      </c>
      <c r="Y3174" s="35">
        <f t="shared" si="686"/>
        <v>0</v>
      </c>
      <c r="Z3174" s="35">
        <f t="shared" si="698"/>
        <v>0</v>
      </c>
      <c r="AA3174" s="36">
        <f t="shared" si="691"/>
        <v>0</v>
      </c>
      <c r="AB3174" s="36">
        <f t="shared" si="692"/>
        <v>0</v>
      </c>
      <c r="AC3174" s="37">
        <f t="shared" si="693"/>
        <v>0</v>
      </c>
      <c r="AD3174" s="35">
        <f>IF(OR(YEAR(G3174)&lt;2019,O3174="X"),0,IF(ISBLANK(H3174),DATEDIF(G3174,'[3]1.Pradzia'!$D$13,"M"),DATEDIF(G3174,H3174,"m")))</f>
        <v>0</v>
      </c>
      <c r="AE3174" s="37">
        <f>IF(E3174='[3]5.Grup_T'!$E$20,0,IF(AD3174&lt;&gt;0,M3174/V3174*MIN(12,AD3174),0))</f>
        <v>0</v>
      </c>
      <c r="AF3174" s="37">
        <f t="shared" si="694"/>
        <v>0</v>
      </c>
      <c r="AG3174" s="37">
        <f t="shared" si="695"/>
        <v>0</v>
      </c>
      <c r="AH3174" s="37">
        <f t="shared" si="696"/>
        <v>0</v>
      </c>
      <c r="AI3174" s="35" t="str">
        <f t="shared" si="697"/>
        <v>Nusidėvėjęs</v>
      </c>
      <c r="AJ3174" s="38" t="str">
        <f>IF(AND(F3174&lt;&gt;[3]Pav.tvarkyklė!$B$12,F3174&lt;&gt;[3]Pav.tvarkyklė!$B$13),"GVTNT","X")</f>
        <v>GVTNT</v>
      </c>
      <c r="AK3174" s="39">
        <f t="shared" si="699"/>
        <v>0</v>
      </c>
      <c r="AL3174" s="41"/>
      <c r="AM3174" s="41"/>
      <c r="AN3174" s="41">
        <f t="shared" si="687"/>
        <v>1900</v>
      </c>
      <c r="AO3174" s="41"/>
      <c r="AP3174" s="41"/>
      <c r="AQ3174" s="41"/>
      <c r="AR3174" s="42"/>
      <c r="AS3174" s="42"/>
      <c r="AU3174" s="43">
        <f t="shared" si="688"/>
        <v>0</v>
      </c>
    </row>
    <row r="3175" spans="1:47" ht="15" customHeight="1" x14ac:dyDescent="0.25">
      <c r="A3175" s="11"/>
      <c r="B3175" s="19">
        <v>3344</v>
      </c>
      <c r="C3175" s="74"/>
      <c r="D3175" s="77"/>
      <c r="E3175" s="78"/>
      <c r="F3175" s="78"/>
      <c r="G3175" s="80"/>
      <c r="H3175" s="49"/>
      <c r="I3175" s="79"/>
      <c r="J3175" s="27"/>
      <c r="K3175" s="27"/>
      <c r="L3175" s="79"/>
      <c r="M3175" s="81"/>
      <c r="N3175" s="29">
        <v>0</v>
      </c>
      <c r="O3175" s="30" t="str">
        <f>IF(G3175&lt;=$N$2,"",IF(F3175=[3]Pav.tvarkyklė!$B$13,"",IF(ISBLANK(R3175),"X","")))</f>
        <v/>
      </c>
      <c r="P3175" s="91"/>
      <c r="Q3175" s="63"/>
      <c r="R3175" s="63"/>
      <c r="S3175" s="63"/>
      <c r="T3175" s="63"/>
      <c r="U3175" s="34" t="str">
        <f>IFERROR(INDEX('[3]5.Grup_T'!$G$4:$G$22,MATCH('6.Turtas'!E3175,'[3]5.Grup_T'!$E$4:$E$22,0)),"0")</f>
        <v>0</v>
      </c>
      <c r="V3175" s="35">
        <f t="shared" si="689"/>
        <v>0</v>
      </c>
      <c r="W3175" s="35">
        <f>IF(NOT(ISBLANK(H3175)),(12-DATEDIF(H3175,'[3]1.Pradzia'!$D$13,"m")),0)</f>
        <v>0</v>
      </c>
      <c r="X3175" s="35">
        <f t="shared" si="690"/>
        <v>0</v>
      </c>
      <c r="Y3175" s="35">
        <f t="shared" si="686"/>
        <v>0</v>
      </c>
      <c r="Z3175" s="35">
        <f t="shared" si="698"/>
        <v>0</v>
      </c>
      <c r="AA3175" s="36">
        <f t="shared" si="691"/>
        <v>0</v>
      </c>
      <c r="AB3175" s="36">
        <f t="shared" si="692"/>
        <v>0</v>
      </c>
      <c r="AC3175" s="37">
        <f t="shared" si="693"/>
        <v>0</v>
      </c>
      <c r="AD3175" s="35">
        <f>IF(OR(YEAR(G3175)&lt;2019,O3175="X"),0,IF(ISBLANK(H3175),DATEDIF(G3175,'[3]1.Pradzia'!$D$13,"M"),DATEDIF(G3175,H3175,"m")))</f>
        <v>0</v>
      </c>
      <c r="AE3175" s="37">
        <f>IF(E3175='[3]5.Grup_T'!$E$20,0,IF(AD3175&lt;&gt;0,M3175/V3175*MIN(12,AD3175),0))</f>
        <v>0</v>
      </c>
      <c r="AF3175" s="37">
        <f t="shared" si="694"/>
        <v>0</v>
      </c>
      <c r="AG3175" s="37">
        <f t="shared" si="695"/>
        <v>0</v>
      </c>
      <c r="AH3175" s="37">
        <f t="shared" si="696"/>
        <v>0</v>
      </c>
      <c r="AI3175" s="35" t="str">
        <f t="shared" si="697"/>
        <v>Nusidėvėjęs</v>
      </c>
      <c r="AJ3175" s="38" t="str">
        <f>IF(AND(F3175&lt;&gt;[3]Pav.tvarkyklė!$B$12,F3175&lt;&gt;[3]Pav.tvarkyklė!$B$13),"GVTNT","X")</f>
        <v>GVTNT</v>
      </c>
      <c r="AK3175" s="39">
        <f t="shared" si="699"/>
        <v>0</v>
      </c>
      <c r="AL3175" s="41"/>
      <c r="AM3175" s="41"/>
      <c r="AN3175" s="41">
        <f t="shared" si="687"/>
        <v>1900</v>
      </c>
      <c r="AO3175" s="41"/>
      <c r="AP3175" s="41"/>
      <c r="AQ3175" s="41"/>
      <c r="AR3175" s="42"/>
      <c r="AS3175" s="42"/>
      <c r="AU3175" s="43">
        <f t="shared" si="688"/>
        <v>0</v>
      </c>
    </row>
    <row r="3176" spans="1:47" ht="15" customHeight="1" x14ac:dyDescent="0.25">
      <c r="A3176" s="11"/>
      <c r="B3176" s="19">
        <v>3345</v>
      </c>
      <c r="C3176" s="74"/>
      <c r="D3176" s="77"/>
      <c r="E3176" s="78"/>
      <c r="F3176" s="78"/>
      <c r="G3176" s="80"/>
      <c r="H3176" s="49"/>
      <c r="I3176" s="79"/>
      <c r="J3176" s="27"/>
      <c r="K3176" s="27"/>
      <c r="L3176" s="79"/>
      <c r="M3176" s="81"/>
      <c r="N3176" s="29">
        <v>0</v>
      </c>
      <c r="O3176" s="30" t="str">
        <f>IF(G3176&lt;=$N$2,"",IF(F3176=[3]Pav.tvarkyklė!$B$13,"",IF(ISBLANK(R3176),"X","")))</f>
        <v/>
      </c>
      <c r="P3176" s="91"/>
      <c r="Q3176" s="63"/>
      <c r="R3176" s="63"/>
      <c r="S3176" s="63"/>
      <c r="T3176" s="63"/>
      <c r="U3176" s="34" t="str">
        <f>IFERROR(INDEX('[3]5.Grup_T'!$G$4:$G$22,MATCH('6.Turtas'!E3176,'[3]5.Grup_T'!$E$4:$E$22,0)),"0")</f>
        <v>0</v>
      </c>
      <c r="V3176" s="35">
        <f t="shared" si="689"/>
        <v>0</v>
      </c>
      <c r="W3176" s="35">
        <f>IF(NOT(ISBLANK(H3176)),(12-DATEDIF(H3176,'[3]1.Pradzia'!$D$13,"m")),0)</f>
        <v>0</v>
      </c>
      <c r="X3176" s="35">
        <f t="shared" si="690"/>
        <v>0</v>
      </c>
      <c r="Y3176" s="35">
        <f t="shared" si="686"/>
        <v>0</v>
      </c>
      <c r="Z3176" s="35">
        <f t="shared" si="698"/>
        <v>0</v>
      </c>
      <c r="AA3176" s="36">
        <f t="shared" si="691"/>
        <v>0</v>
      </c>
      <c r="AB3176" s="36">
        <f t="shared" si="692"/>
        <v>0</v>
      </c>
      <c r="AC3176" s="37">
        <f t="shared" si="693"/>
        <v>0</v>
      </c>
      <c r="AD3176" s="35">
        <f>IF(OR(YEAR(G3176)&lt;2019,O3176="X"),0,IF(ISBLANK(H3176),DATEDIF(G3176,'[3]1.Pradzia'!$D$13,"M"),DATEDIF(G3176,H3176,"m")))</f>
        <v>0</v>
      </c>
      <c r="AE3176" s="37">
        <f>IF(E3176='[3]5.Grup_T'!$E$20,0,IF(AD3176&lt;&gt;0,M3176/V3176*MIN(12,AD3176),0))</f>
        <v>0</v>
      </c>
      <c r="AF3176" s="37">
        <f t="shared" si="694"/>
        <v>0</v>
      </c>
      <c r="AG3176" s="37">
        <f t="shared" si="695"/>
        <v>0</v>
      </c>
      <c r="AH3176" s="37">
        <f t="shared" si="696"/>
        <v>0</v>
      </c>
      <c r="AI3176" s="35" t="str">
        <f t="shared" si="697"/>
        <v>Nusidėvėjęs</v>
      </c>
      <c r="AJ3176" s="38" t="str">
        <f>IF(AND(F3176&lt;&gt;[3]Pav.tvarkyklė!$B$12,F3176&lt;&gt;[3]Pav.tvarkyklė!$B$13),"GVTNT","X")</f>
        <v>GVTNT</v>
      </c>
      <c r="AK3176" s="39">
        <f t="shared" si="699"/>
        <v>0</v>
      </c>
      <c r="AL3176" s="41"/>
      <c r="AM3176" s="41"/>
      <c r="AN3176" s="41">
        <f t="shared" si="687"/>
        <v>1900</v>
      </c>
      <c r="AO3176" s="41"/>
      <c r="AP3176" s="41"/>
      <c r="AQ3176" s="41"/>
      <c r="AR3176" s="42"/>
      <c r="AS3176" s="42"/>
      <c r="AU3176" s="43">
        <f t="shared" si="688"/>
        <v>0</v>
      </c>
    </row>
    <row r="3177" spans="1:47" ht="15" customHeight="1" x14ac:dyDescent="0.25">
      <c r="A3177" s="11"/>
      <c r="B3177" s="19">
        <v>3346</v>
      </c>
      <c r="C3177" s="74"/>
      <c r="D3177" s="77"/>
      <c r="E3177" s="78"/>
      <c r="F3177" s="78"/>
      <c r="G3177" s="80"/>
      <c r="H3177" s="49"/>
      <c r="I3177" s="79"/>
      <c r="J3177" s="27"/>
      <c r="K3177" s="27"/>
      <c r="L3177" s="79"/>
      <c r="M3177" s="81"/>
      <c r="N3177" s="29">
        <v>0</v>
      </c>
      <c r="O3177" s="30" t="str">
        <f>IF(G3177&lt;=$N$2,"",IF(F3177=[3]Pav.tvarkyklė!$B$13,"",IF(ISBLANK(R3177),"X","")))</f>
        <v/>
      </c>
      <c r="P3177" s="91"/>
      <c r="Q3177" s="63"/>
      <c r="R3177" s="63"/>
      <c r="S3177" s="63"/>
      <c r="T3177" s="63"/>
      <c r="U3177" s="34" t="str">
        <f>IFERROR(INDEX('[3]5.Grup_T'!$G$4:$G$22,MATCH('6.Turtas'!E3177,'[3]5.Grup_T'!$E$4:$E$22,0)),"0")</f>
        <v>0</v>
      </c>
      <c r="V3177" s="35">
        <f t="shared" si="689"/>
        <v>0</v>
      </c>
      <c r="W3177" s="35">
        <f>IF(NOT(ISBLANK(H3177)),(12-DATEDIF(H3177,'[3]1.Pradzia'!$D$13,"m")),0)</f>
        <v>0</v>
      </c>
      <c r="X3177" s="35">
        <f t="shared" si="690"/>
        <v>0</v>
      </c>
      <c r="Y3177" s="35">
        <f t="shared" si="686"/>
        <v>0</v>
      </c>
      <c r="Z3177" s="35">
        <f t="shared" si="698"/>
        <v>0</v>
      </c>
      <c r="AA3177" s="36">
        <f t="shared" si="691"/>
        <v>0</v>
      </c>
      <c r="AB3177" s="36">
        <f t="shared" si="692"/>
        <v>0</v>
      </c>
      <c r="AC3177" s="37">
        <f t="shared" si="693"/>
        <v>0</v>
      </c>
      <c r="AD3177" s="35">
        <f>IF(OR(YEAR(G3177)&lt;2019,O3177="X"),0,IF(ISBLANK(H3177),DATEDIF(G3177,'[3]1.Pradzia'!$D$13,"M"),DATEDIF(G3177,H3177,"m")))</f>
        <v>0</v>
      </c>
      <c r="AE3177" s="37">
        <f>IF(E3177='[3]5.Grup_T'!$E$20,0,IF(AD3177&lt;&gt;0,M3177/V3177*MIN(12,AD3177),0))</f>
        <v>0</v>
      </c>
      <c r="AF3177" s="37">
        <f t="shared" si="694"/>
        <v>0</v>
      </c>
      <c r="AG3177" s="37">
        <f t="shared" si="695"/>
        <v>0</v>
      </c>
      <c r="AH3177" s="37">
        <f t="shared" si="696"/>
        <v>0</v>
      </c>
      <c r="AI3177" s="35" t="str">
        <f t="shared" si="697"/>
        <v>Nusidėvėjęs</v>
      </c>
      <c r="AJ3177" s="38" t="str">
        <f>IF(AND(F3177&lt;&gt;[3]Pav.tvarkyklė!$B$12,F3177&lt;&gt;[3]Pav.tvarkyklė!$B$13),"GVTNT","X")</f>
        <v>GVTNT</v>
      </c>
      <c r="AK3177" s="39">
        <f t="shared" si="699"/>
        <v>0</v>
      </c>
      <c r="AL3177" s="41"/>
      <c r="AM3177" s="41"/>
      <c r="AN3177" s="41">
        <f t="shared" si="687"/>
        <v>1900</v>
      </c>
      <c r="AO3177" s="41"/>
      <c r="AP3177" s="41"/>
      <c r="AQ3177" s="41"/>
      <c r="AR3177" s="42"/>
      <c r="AS3177" s="42"/>
      <c r="AU3177" s="43">
        <f t="shared" si="688"/>
        <v>0</v>
      </c>
    </row>
    <row r="3178" spans="1:47" ht="15" customHeight="1" x14ac:dyDescent="0.25">
      <c r="A3178" s="11"/>
      <c r="B3178" s="19">
        <v>3347</v>
      </c>
      <c r="C3178" s="74"/>
      <c r="D3178" s="77"/>
      <c r="E3178" s="78"/>
      <c r="F3178" s="78"/>
      <c r="G3178" s="80"/>
      <c r="H3178" s="49"/>
      <c r="I3178" s="79"/>
      <c r="J3178" s="27"/>
      <c r="K3178" s="27"/>
      <c r="L3178" s="79"/>
      <c r="M3178" s="81"/>
      <c r="N3178" s="29">
        <v>0</v>
      </c>
      <c r="O3178" s="30" t="str">
        <f>IF(G3178&lt;=$N$2,"",IF(F3178=[3]Pav.tvarkyklė!$B$13,"",IF(ISBLANK(R3178),"X","")))</f>
        <v/>
      </c>
      <c r="P3178" s="91"/>
      <c r="Q3178" s="63"/>
      <c r="R3178" s="63"/>
      <c r="S3178" s="63"/>
      <c r="T3178" s="63"/>
      <c r="U3178" s="34" t="str">
        <f>IFERROR(INDEX('[3]5.Grup_T'!$G$4:$G$22,MATCH('6.Turtas'!E3178,'[3]5.Grup_T'!$E$4:$E$22,0)),"0")</f>
        <v>0</v>
      </c>
      <c r="V3178" s="35">
        <f t="shared" si="689"/>
        <v>0</v>
      </c>
      <c r="W3178" s="35">
        <f>IF(NOT(ISBLANK(H3178)),(12-DATEDIF(H3178,'[3]1.Pradzia'!$D$13,"m")),0)</f>
        <v>0</v>
      </c>
      <c r="X3178" s="35">
        <f t="shared" si="690"/>
        <v>0</v>
      </c>
      <c r="Y3178" s="35">
        <f t="shared" si="686"/>
        <v>0</v>
      </c>
      <c r="Z3178" s="35">
        <f t="shared" si="698"/>
        <v>0</v>
      </c>
      <c r="AA3178" s="36">
        <f t="shared" si="691"/>
        <v>0</v>
      </c>
      <c r="AB3178" s="36">
        <f t="shared" si="692"/>
        <v>0</v>
      </c>
      <c r="AC3178" s="37">
        <f t="shared" si="693"/>
        <v>0</v>
      </c>
      <c r="AD3178" s="35">
        <f>IF(OR(YEAR(G3178)&lt;2019,O3178="X"),0,IF(ISBLANK(H3178),DATEDIF(G3178,'[3]1.Pradzia'!$D$13,"M"),DATEDIF(G3178,H3178,"m")))</f>
        <v>0</v>
      </c>
      <c r="AE3178" s="37">
        <f>IF(E3178='[3]5.Grup_T'!$E$20,0,IF(AD3178&lt;&gt;0,M3178/V3178*MIN(12,AD3178),0))</f>
        <v>0</v>
      </c>
      <c r="AF3178" s="37">
        <f t="shared" si="694"/>
        <v>0</v>
      </c>
      <c r="AG3178" s="37">
        <f t="shared" si="695"/>
        <v>0</v>
      </c>
      <c r="AH3178" s="37">
        <f t="shared" si="696"/>
        <v>0</v>
      </c>
      <c r="AI3178" s="35" t="str">
        <f t="shared" si="697"/>
        <v>Nusidėvėjęs</v>
      </c>
      <c r="AJ3178" s="38" t="str">
        <f>IF(AND(F3178&lt;&gt;[3]Pav.tvarkyklė!$B$12,F3178&lt;&gt;[3]Pav.tvarkyklė!$B$13),"GVTNT","X")</f>
        <v>GVTNT</v>
      </c>
      <c r="AK3178" s="39">
        <f t="shared" si="699"/>
        <v>0</v>
      </c>
      <c r="AL3178" s="41"/>
      <c r="AM3178" s="41"/>
      <c r="AN3178" s="41">
        <f t="shared" si="687"/>
        <v>1900</v>
      </c>
      <c r="AO3178" s="41"/>
      <c r="AP3178" s="41"/>
      <c r="AQ3178" s="41"/>
      <c r="AR3178" s="42"/>
      <c r="AS3178" s="42"/>
      <c r="AU3178" s="43">
        <f t="shared" si="688"/>
        <v>0</v>
      </c>
    </row>
    <row r="3179" spans="1:47" ht="15" customHeight="1" x14ac:dyDescent="0.25">
      <c r="A3179" s="11"/>
      <c r="B3179" s="19">
        <v>3348</v>
      </c>
      <c r="C3179" s="74"/>
      <c r="D3179" s="77"/>
      <c r="E3179" s="78"/>
      <c r="F3179" s="78"/>
      <c r="G3179" s="80"/>
      <c r="H3179" s="49"/>
      <c r="I3179" s="79"/>
      <c r="J3179" s="27"/>
      <c r="K3179" s="27"/>
      <c r="L3179" s="79"/>
      <c r="M3179" s="81"/>
      <c r="N3179" s="29">
        <v>0</v>
      </c>
      <c r="O3179" s="30" t="str">
        <f>IF(G3179&lt;=$N$2,"",IF(F3179=[3]Pav.tvarkyklė!$B$13,"",IF(ISBLANK(R3179),"X","")))</f>
        <v/>
      </c>
      <c r="P3179" s="91"/>
      <c r="Q3179" s="63"/>
      <c r="R3179" s="63"/>
      <c r="S3179" s="63"/>
      <c r="T3179" s="63"/>
      <c r="U3179" s="34" t="str">
        <f>IFERROR(INDEX('[3]5.Grup_T'!$G$4:$G$22,MATCH('6.Turtas'!E3179,'[3]5.Grup_T'!$E$4:$E$22,0)),"0")</f>
        <v>0</v>
      </c>
      <c r="V3179" s="35">
        <f t="shared" si="689"/>
        <v>0</v>
      </c>
      <c r="W3179" s="35">
        <f>IF(NOT(ISBLANK(H3179)),(12-DATEDIF(H3179,'[3]1.Pradzia'!$D$13,"m")),0)</f>
        <v>0</v>
      </c>
      <c r="X3179" s="35">
        <f t="shared" si="690"/>
        <v>0</v>
      </c>
      <c r="Y3179" s="35">
        <f t="shared" si="686"/>
        <v>0</v>
      </c>
      <c r="Z3179" s="35">
        <f t="shared" si="698"/>
        <v>0</v>
      </c>
      <c r="AA3179" s="36">
        <f t="shared" si="691"/>
        <v>0</v>
      </c>
      <c r="AB3179" s="36">
        <f t="shared" si="692"/>
        <v>0</v>
      </c>
      <c r="AC3179" s="37">
        <f t="shared" si="693"/>
        <v>0</v>
      </c>
      <c r="AD3179" s="35">
        <f>IF(OR(YEAR(G3179)&lt;2019,O3179="X"),0,IF(ISBLANK(H3179),DATEDIF(G3179,'[3]1.Pradzia'!$D$13,"M"),DATEDIF(G3179,H3179,"m")))</f>
        <v>0</v>
      </c>
      <c r="AE3179" s="37">
        <f>IF(E3179='[3]5.Grup_T'!$E$20,0,IF(AD3179&lt;&gt;0,M3179/V3179*MIN(12,AD3179),0))</f>
        <v>0</v>
      </c>
      <c r="AF3179" s="37">
        <f t="shared" si="694"/>
        <v>0</v>
      </c>
      <c r="AG3179" s="37">
        <f t="shared" si="695"/>
        <v>0</v>
      </c>
      <c r="AH3179" s="37">
        <f t="shared" si="696"/>
        <v>0</v>
      </c>
      <c r="AI3179" s="35" t="str">
        <f t="shared" si="697"/>
        <v>Nusidėvėjęs</v>
      </c>
      <c r="AJ3179" s="38" t="str">
        <f>IF(AND(F3179&lt;&gt;[3]Pav.tvarkyklė!$B$12,F3179&lt;&gt;[3]Pav.tvarkyklė!$B$13),"GVTNT","X")</f>
        <v>GVTNT</v>
      </c>
      <c r="AK3179" s="39">
        <f t="shared" si="699"/>
        <v>0</v>
      </c>
      <c r="AL3179" s="41"/>
      <c r="AM3179" s="41"/>
      <c r="AN3179" s="41">
        <f t="shared" si="687"/>
        <v>1900</v>
      </c>
      <c r="AO3179" s="41"/>
      <c r="AP3179" s="41"/>
      <c r="AQ3179" s="41"/>
      <c r="AR3179" s="42"/>
      <c r="AS3179" s="42"/>
      <c r="AU3179" s="43">
        <f t="shared" si="688"/>
        <v>0</v>
      </c>
    </row>
    <row r="3180" spans="1:47" ht="15" customHeight="1" x14ac:dyDescent="0.25">
      <c r="A3180" s="11"/>
      <c r="B3180" s="19">
        <v>3349</v>
      </c>
      <c r="C3180" s="74"/>
      <c r="D3180" s="77"/>
      <c r="E3180" s="78"/>
      <c r="F3180" s="78"/>
      <c r="G3180" s="80"/>
      <c r="H3180" s="49"/>
      <c r="I3180" s="79"/>
      <c r="J3180" s="27"/>
      <c r="K3180" s="27"/>
      <c r="L3180" s="79"/>
      <c r="M3180" s="81"/>
      <c r="N3180" s="29">
        <v>0</v>
      </c>
      <c r="O3180" s="30" t="str">
        <f>IF(G3180&lt;=$N$2,"",IF(F3180=[3]Pav.tvarkyklė!$B$13,"",IF(ISBLANK(R3180),"X","")))</f>
        <v/>
      </c>
      <c r="P3180" s="91"/>
      <c r="Q3180" s="63"/>
      <c r="R3180" s="63"/>
      <c r="S3180" s="63"/>
      <c r="T3180" s="63"/>
      <c r="U3180" s="34" t="str">
        <f>IFERROR(INDEX('[3]5.Grup_T'!$G$4:$G$22,MATCH('6.Turtas'!E3180,'[3]5.Grup_T'!$E$4:$E$22,0)),"0")</f>
        <v>0</v>
      </c>
      <c r="V3180" s="35">
        <f t="shared" si="689"/>
        <v>0</v>
      </c>
      <c r="W3180" s="35">
        <f>IF(NOT(ISBLANK(H3180)),(12-DATEDIF(H3180,'[3]1.Pradzia'!$D$13,"m")),0)</f>
        <v>0</v>
      </c>
      <c r="X3180" s="35">
        <f t="shared" si="690"/>
        <v>0</v>
      </c>
      <c r="Y3180" s="35">
        <f t="shared" si="686"/>
        <v>0</v>
      </c>
      <c r="Z3180" s="35">
        <f t="shared" si="698"/>
        <v>0</v>
      </c>
      <c r="AA3180" s="36">
        <f t="shared" si="691"/>
        <v>0</v>
      </c>
      <c r="AB3180" s="36">
        <f t="shared" si="692"/>
        <v>0</v>
      </c>
      <c r="AC3180" s="37">
        <f t="shared" si="693"/>
        <v>0</v>
      </c>
      <c r="AD3180" s="35">
        <f>IF(OR(YEAR(G3180)&lt;2019,O3180="X"),0,IF(ISBLANK(H3180),DATEDIF(G3180,'[3]1.Pradzia'!$D$13,"M"),DATEDIF(G3180,H3180,"m")))</f>
        <v>0</v>
      </c>
      <c r="AE3180" s="37">
        <f>IF(E3180='[3]5.Grup_T'!$E$20,0,IF(AD3180&lt;&gt;0,M3180/V3180*MIN(12,AD3180),0))</f>
        <v>0</v>
      </c>
      <c r="AF3180" s="37">
        <f t="shared" si="694"/>
        <v>0</v>
      </c>
      <c r="AG3180" s="37">
        <f t="shared" si="695"/>
        <v>0</v>
      </c>
      <c r="AH3180" s="37">
        <f t="shared" si="696"/>
        <v>0</v>
      </c>
      <c r="AI3180" s="35" t="str">
        <f t="shared" si="697"/>
        <v>Nusidėvėjęs</v>
      </c>
      <c r="AJ3180" s="38" t="str">
        <f>IF(AND(F3180&lt;&gt;[3]Pav.tvarkyklė!$B$12,F3180&lt;&gt;[3]Pav.tvarkyklė!$B$13),"GVTNT","X")</f>
        <v>GVTNT</v>
      </c>
      <c r="AK3180" s="39">
        <f t="shared" si="699"/>
        <v>0</v>
      </c>
      <c r="AL3180" s="41"/>
      <c r="AM3180" s="41"/>
      <c r="AN3180" s="41">
        <f t="shared" si="687"/>
        <v>1900</v>
      </c>
      <c r="AO3180" s="41"/>
      <c r="AP3180" s="41"/>
      <c r="AQ3180" s="41"/>
      <c r="AR3180" s="42"/>
      <c r="AS3180" s="42"/>
      <c r="AU3180" s="43">
        <f t="shared" si="688"/>
        <v>0</v>
      </c>
    </row>
    <row r="3181" spans="1:47" ht="15" customHeight="1" x14ac:dyDescent="0.25">
      <c r="A3181" s="11"/>
      <c r="B3181" s="19">
        <v>3350</v>
      </c>
      <c r="C3181" s="74"/>
      <c r="D3181" s="77"/>
      <c r="E3181" s="78"/>
      <c r="F3181" s="78"/>
      <c r="G3181" s="80"/>
      <c r="H3181" s="49"/>
      <c r="I3181" s="79"/>
      <c r="J3181" s="27"/>
      <c r="K3181" s="27"/>
      <c r="L3181" s="79"/>
      <c r="M3181" s="81"/>
      <c r="N3181" s="29">
        <v>0</v>
      </c>
      <c r="O3181" s="30" t="str">
        <f>IF(G3181&lt;=$N$2,"",IF(F3181=[3]Pav.tvarkyklė!$B$13,"",IF(ISBLANK(R3181),"X","")))</f>
        <v/>
      </c>
      <c r="P3181" s="91"/>
      <c r="Q3181" s="63"/>
      <c r="R3181" s="63"/>
      <c r="S3181" s="63"/>
      <c r="T3181" s="63"/>
      <c r="U3181" s="34" t="str">
        <f>IFERROR(INDEX('[3]5.Grup_T'!$G$4:$G$22,MATCH('6.Turtas'!E3181,'[3]5.Grup_T'!$E$4:$E$22,0)),"0")</f>
        <v>0</v>
      </c>
      <c r="V3181" s="35">
        <f t="shared" si="689"/>
        <v>0</v>
      </c>
      <c r="W3181" s="35">
        <f>IF(NOT(ISBLANK(H3181)),(12-DATEDIF(H3181,'[3]1.Pradzia'!$D$13,"m")),0)</f>
        <v>0</v>
      </c>
      <c r="X3181" s="35">
        <f t="shared" si="690"/>
        <v>0</v>
      </c>
      <c r="Y3181" s="35">
        <f t="shared" si="686"/>
        <v>0</v>
      </c>
      <c r="Z3181" s="35">
        <f t="shared" si="698"/>
        <v>0</v>
      </c>
      <c r="AA3181" s="36">
        <f t="shared" si="691"/>
        <v>0</v>
      </c>
      <c r="AB3181" s="36">
        <f t="shared" si="692"/>
        <v>0</v>
      </c>
      <c r="AC3181" s="37">
        <f t="shared" si="693"/>
        <v>0</v>
      </c>
      <c r="AD3181" s="35">
        <f>IF(OR(YEAR(G3181)&lt;2019,O3181="X"),0,IF(ISBLANK(H3181),DATEDIF(G3181,'[3]1.Pradzia'!$D$13,"M"),DATEDIF(G3181,H3181,"m")))</f>
        <v>0</v>
      </c>
      <c r="AE3181" s="37">
        <f>IF(E3181='[3]5.Grup_T'!$E$20,0,IF(AD3181&lt;&gt;0,M3181/V3181*MIN(12,AD3181),0))</f>
        <v>0</v>
      </c>
      <c r="AF3181" s="37">
        <f t="shared" si="694"/>
        <v>0</v>
      </c>
      <c r="AG3181" s="37">
        <f t="shared" si="695"/>
        <v>0</v>
      </c>
      <c r="AH3181" s="37">
        <f t="shared" si="696"/>
        <v>0</v>
      </c>
      <c r="AI3181" s="35" t="str">
        <f t="shared" si="697"/>
        <v>Nusidėvėjęs</v>
      </c>
      <c r="AJ3181" s="38" t="str">
        <f>IF(AND(F3181&lt;&gt;[3]Pav.tvarkyklė!$B$12,F3181&lt;&gt;[3]Pav.tvarkyklė!$B$13),"GVTNT","X")</f>
        <v>GVTNT</v>
      </c>
      <c r="AK3181" s="39">
        <f t="shared" si="699"/>
        <v>0</v>
      </c>
      <c r="AL3181" s="41"/>
      <c r="AM3181" s="41"/>
      <c r="AN3181" s="41">
        <f t="shared" si="687"/>
        <v>1900</v>
      </c>
      <c r="AO3181" s="41"/>
      <c r="AP3181" s="41"/>
      <c r="AQ3181" s="41"/>
      <c r="AR3181" s="42"/>
      <c r="AS3181" s="42"/>
      <c r="AU3181" s="43">
        <f t="shared" si="688"/>
        <v>0</v>
      </c>
    </row>
    <row r="3182" spans="1:47" ht="15" customHeight="1" x14ac:dyDescent="0.25">
      <c r="A3182" s="11"/>
      <c r="B3182" s="19">
        <v>3351</v>
      </c>
      <c r="C3182" s="74"/>
      <c r="D3182" s="77"/>
      <c r="E3182" s="78"/>
      <c r="F3182" s="78"/>
      <c r="G3182" s="80"/>
      <c r="H3182" s="49"/>
      <c r="I3182" s="79"/>
      <c r="J3182" s="27"/>
      <c r="K3182" s="27"/>
      <c r="L3182" s="79"/>
      <c r="M3182" s="81"/>
      <c r="N3182" s="29">
        <v>0</v>
      </c>
      <c r="O3182" s="30" t="str">
        <f>IF(G3182&lt;=$N$2,"",IF(F3182=[3]Pav.tvarkyklė!$B$13,"",IF(ISBLANK(R3182),"X","")))</f>
        <v/>
      </c>
      <c r="P3182" s="91"/>
      <c r="Q3182" s="63"/>
      <c r="R3182" s="63"/>
      <c r="S3182" s="63"/>
      <c r="T3182" s="63"/>
      <c r="U3182" s="34" t="str">
        <f>IFERROR(INDEX('[3]5.Grup_T'!$G$4:$G$22,MATCH('6.Turtas'!E3182,'[3]5.Grup_T'!$E$4:$E$22,0)),"0")</f>
        <v>0</v>
      </c>
      <c r="V3182" s="35">
        <f t="shared" si="689"/>
        <v>0</v>
      </c>
      <c r="W3182" s="35">
        <f>IF(NOT(ISBLANK(H3182)),(12-DATEDIF(H3182,'[3]1.Pradzia'!$D$13,"m")),0)</f>
        <v>0</v>
      </c>
      <c r="X3182" s="35">
        <f t="shared" si="690"/>
        <v>0</v>
      </c>
      <c r="Y3182" s="35">
        <f t="shared" si="686"/>
        <v>0</v>
      </c>
      <c r="Z3182" s="35">
        <f t="shared" si="698"/>
        <v>0</v>
      </c>
      <c r="AA3182" s="36">
        <f t="shared" si="691"/>
        <v>0</v>
      </c>
      <c r="AB3182" s="36">
        <f t="shared" si="692"/>
        <v>0</v>
      </c>
      <c r="AC3182" s="37">
        <f t="shared" si="693"/>
        <v>0</v>
      </c>
      <c r="AD3182" s="35">
        <f>IF(OR(YEAR(G3182)&lt;2019,O3182="X"),0,IF(ISBLANK(H3182),DATEDIF(G3182,'[3]1.Pradzia'!$D$13,"M"),DATEDIF(G3182,H3182,"m")))</f>
        <v>0</v>
      </c>
      <c r="AE3182" s="37">
        <f>IF(E3182='[3]5.Grup_T'!$E$20,0,IF(AD3182&lt;&gt;0,M3182/V3182*MIN(12,AD3182),0))</f>
        <v>0</v>
      </c>
      <c r="AF3182" s="37">
        <f t="shared" si="694"/>
        <v>0</v>
      </c>
      <c r="AG3182" s="37">
        <f t="shared" si="695"/>
        <v>0</v>
      </c>
      <c r="AH3182" s="37">
        <f t="shared" si="696"/>
        <v>0</v>
      </c>
      <c r="AI3182" s="35" t="str">
        <f t="shared" si="697"/>
        <v>Nusidėvėjęs</v>
      </c>
      <c r="AJ3182" s="38" t="str">
        <f>IF(AND(F3182&lt;&gt;[3]Pav.tvarkyklė!$B$12,F3182&lt;&gt;[3]Pav.tvarkyklė!$B$13),"GVTNT","X")</f>
        <v>GVTNT</v>
      </c>
      <c r="AK3182" s="39">
        <f t="shared" si="699"/>
        <v>0</v>
      </c>
      <c r="AL3182" s="41"/>
      <c r="AM3182" s="41"/>
      <c r="AN3182" s="41">
        <f t="shared" si="687"/>
        <v>1900</v>
      </c>
      <c r="AO3182" s="41"/>
      <c r="AP3182" s="41"/>
      <c r="AQ3182" s="41"/>
      <c r="AR3182" s="42"/>
      <c r="AS3182" s="42"/>
      <c r="AU3182" s="43">
        <f t="shared" si="688"/>
        <v>0</v>
      </c>
    </row>
    <row r="3183" spans="1:47" ht="15" customHeight="1" x14ac:dyDescent="0.25">
      <c r="A3183" s="11"/>
      <c r="B3183" s="19">
        <v>3352</v>
      </c>
      <c r="C3183" s="74"/>
      <c r="D3183" s="77"/>
      <c r="E3183" s="78"/>
      <c r="F3183" s="78"/>
      <c r="G3183" s="80"/>
      <c r="H3183" s="49"/>
      <c r="I3183" s="79"/>
      <c r="J3183" s="27"/>
      <c r="K3183" s="27"/>
      <c r="L3183" s="79"/>
      <c r="M3183" s="81"/>
      <c r="N3183" s="29">
        <v>0</v>
      </c>
      <c r="O3183" s="30" t="str">
        <f>IF(G3183&lt;=$N$2,"",IF(F3183=[3]Pav.tvarkyklė!$B$13,"",IF(ISBLANK(R3183),"X","")))</f>
        <v/>
      </c>
      <c r="P3183" s="91"/>
      <c r="Q3183" s="63"/>
      <c r="R3183" s="63"/>
      <c r="S3183" s="63"/>
      <c r="T3183" s="63"/>
      <c r="U3183" s="34" t="str">
        <f>IFERROR(INDEX('[3]5.Grup_T'!$G$4:$G$22,MATCH('6.Turtas'!E3183,'[3]5.Grup_T'!$E$4:$E$22,0)),"0")</f>
        <v>0</v>
      </c>
      <c r="V3183" s="35">
        <f t="shared" si="689"/>
        <v>0</v>
      </c>
      <c r="W3183" s="35">
        <f>IF(NOT(ISBLANK(H3183)),(12-DATEDIF(H3183,'[3]1.Pradzia'!$D$13,"m")),0)</f>
        <v>0</v>
      </c>
      <c r="X3183" s="35">
        <f t="shared" si="690"/>
        <v>0</v>
      </c>
      <c r="Y3183" s="35">
        <f t="shared" si="686"/>
        <v>0</v>
      </c>
      <c r="Z3183" s="35">
        <f t="shared" si="698"/>
        <v>0</v>
      </c>
      <c r="AA3183" s="36">
        <f t="shared" si="691"/>
        <v>0</v>
      </c>
      <c r="AB3183" s="36">
        <f t="shared" si="692"/>
        <v>0</v>
      </c>
      <c r="AC3183" s="37">
        <f t="shared" si="693"/>
        <v>0</v>
      </c>
      <c r="AD3183" s="35">
        <f>IF(OR(YEAR(G3183)&lt;2019,O3183="X"),0,IF(ISBLANK(H3183),DATEDIF(G3183,'[3]1.Pradzia'!$D$13,"M"),DATEDIF(G3183,H3183,"m")))</f>
        <v>0</v>
      </c>
      <c r="AE3183" s="37">
        <f>IF(E3183='[3]5.Grup_T'!$E$20,0,IF(AD3183&lt;&gt;0,M3183/V3183*MIN(12,AD3183),0))</f>
        <v>0</v>
      </c>
      <c r="AF3183" s="37">
        <f t="shared" si="694"/>
        <v>0</v>
      </c>
      <c r="AG3183" s="37">
        <f t="shared" si="695"/>
        <v>0</v>
      </c>
      <c r="AH3183" s="37">
        <f t="shared" si="696"/>
        <v>0</v>
      </c>
      <c r="AI3183" s="35" t="str">
        <f t="shared" si="697"/>
        <v>Nusidėvėjęs</v>
      </c>
      <c r="AJ3183" s="38" t="str">
        <f>IF(AND(F3183&lt;&gt;[3]Pav.tvarkyklė!$B$12,F3183&lt;&gt;[3]Pav.tvarkyklė!$B$13),"GVTNT","X")</f>
        <v>GVTNT</v>
      </c>
      <c r="AK3183" s="39">
        <f t="shared" si="699"/>
        <v>0</v>
      </c>
      <c r="AL3183" s="41"/>
      <c r="AM3183" s="41"/>
      <c r="AN3183" s="41">
        <f t="shared" si="687"/>
        <v>1900</v>
      </c>
      <c r="AO3183" s="41"/>
      <c r="AP3183" s="41"/>
      <c r="AQ3183" s="41"/>
      <c r="AR3183" s="42"/>
      <c r="AS3183" s="42"/>
      <c r="AU3183" s="43">
        <f t="shared" si="688"/>
        <v>0</v>
      </c>
    </row>
    <row r="3184" spans="1:47" ht="15" customHeight="1" x14ac:dyDescent="0.25">
      <c r="A3184" s="11"/>
      <c r="B3184" s="19">
        <v>3353</v>
      </c>
      <c r="C3184" s="74"/>
      <c r="D3184" s="77"/>
      <c r="E3184" s="78"/>
      <c r="F3184" s="78"/>
      <c r="G3184" s="80"/>
      <c r="H3184" s="49"/>
      <c r="I3184" s="79"/>
      <c r="J3184" s="27"/>
      <c r="K3184" s="27"/>
      <c r="L3184" s="79"/>
      <c r="M3184" s="81"/>
      <c r="N3184" s="29">
        <v>0</v>
      </c>
      <c r="O3184" s="30" t="str">
        <f>IF(G3184&lt;=$N$2,"",IF(F3184=[3]Pav.tvarkyklė!$B$13,"",IF(ISBLANK(R3184),"X","")))</f>
        <v/>
      </c>
      <c r="P3184" s="91"/>
      <c r="Q3184" s="63"/>
      <c r="R3184" s="63"/>
      <c r="S3184" s="63"/>
      <c r="T3184" s="63"/>
      <c r="U3184" s="34" t="str">
        <f>IFERROR(INDEX('[3]5.Grup_T'!$G$4:$G$22,MATCH('6.Turtas'!E3184,'[3]5.Grup_T'!$E$4:$E$22,0)),"0")</f>
        <v>0</v>
      </c>
      <c r="V3184" s="35">
        <f t="shared" si="689"/>
        <v>0</v>
      </c>
      <c r="W3184" s="35">
        <f>IF(NOT(ISBLANK(H3184)),(12-DATEDIF(H3184,'[3]1.Pradzia'!$D$13,"m")),0)</f>
        <v>0</v>
      </c>
      <c r="X3184" s="35">
        <f t="shared" si="690"/>
        <v>0</v>
      </c>
      <c r="Y3184" s="35">
        <f t="shared" si="686"/>
        <v>0</v>
      </c>
      <c r="Z3184" s="35">
        <f t="shared" si="698"/>
        <v>0</v>
      </c>
      <c r="AA3184" s="36">
        <f t="shared" si="691"/>
        <v>0</v>
      </c>
      <c r="AB3184" s="36">
        <f t="shared" si="692"/>
        <v>0</v>
      </c>
      <c r="AC3184" s="37">
        <f t="shared" si="693"/>
        <v>0</v>
      </c>
      <c r="AD3184" s="35">
        <f>IF(OR(YEAR(G3184)&lt;2019,O3184="X"),0,IF(ISBLANK(H3184),DATEDIF(G3184,'[3]1.Pradzia'!$D$13,"M"),DATEDIF(G3184,H3184,"m")))</f>
        <v>0</v>
      </c>
      <c r="AE3184" s="37">
        <f>IF(E3184='[3]5.Grup_T'!$E$20,0,IF(AD3184&lt;&gt;0,M3184/V3184*MIN(12,AD3184),0))</f>
        <v>0</v>
      </c>
      <c r="AF3184" s="37">
        <f t="shared" si="694"/>
        <v>0</v>
      </c>
      <c r="AG3184" s="37">
        <f t="shared" si="695"/>
        <v>0</v>
      </c>
      <c r="AH3184" s="37">
        <f t="shared" si="696"/>
        <v>0</v>
      </c>
      <c r="AI3184" s="35" t="str">
        <f t="shared" si="697"/>
        <v>Nusidėvėjęs</v>
      </c>
      <c r="AJ3184" s="38" t="str">
        <f>IF(AND(F3184&lt;&gt;[3]Pav.tvarkyklė!$B$12,F3184&lt;&gt;[3]Pav.tvarkyklė!$B$13),"GVTNT","X")</f>
        <v>GVTNT</v>
      </c>
      <c r="AK3184" s="39">
        <f t="shared" si="699"/>
        <v>0</v>
      </c>
      <c r="AL3184" s="41"/>
      <c r="AM3184" s="41"/>
      <c r="AN3184" s="41">
        <f t="shared" si="687"/>
        <v>1900</v>
      </c>
      <c r="AO3184" s="41"/>
      <c r="AP3184" s="41"/>
      <c r="AQ3184" s="41"/>
      <c r="AR3184" s="42"/>
      <c r="AS3184" s="42"/>
      <c r="AU3184" s="43">
        <f t="shared" si="688"/>
        <v>0</v>
      </c>
    </row>
    <row r="3185" spans="1:47" ht="15" customHeight="1" x14ac:dyDescent="0.25">
      <c r="A3185" s="11"/>
      <c r="B3185" s="19">
        <v>3354</v>
      </c>
      <c r="C3185" s="74"/>
      <c r="D3185" s="77"/>
      <c r="E3185" s="78"/>
      <c r="F3185" s="78"/>
      <c r="G3185" s="80"/>
      <c r="H3185" s="49"/>
      <c r="I3185" s="79"/>
      <c r="J3185" s="27"/>
      <c r="K3185" s="27"/>
      <c r="L3185" s="79"/>
      <c r="M3185" s="81"/>
      <c r="N3185" s="29">
        <v>0</v>
      </c>
      <c r="O3185" s="30" t="str">
        <f>IF(G3185&lt;=$N$2,"",IF(F3185=[3]Pav.tvarkyklė!$B$13,"",IF(ISBLANK(R3185),"X","")))</f>
        <v/>
      </c>
      <c r="P3185" s="91"/>
      <c r="Q3185" s="63"/>
      <c r="R3185" s="63"/>
      <c r="S3185" s="63"/>
      <c r="T3185" s="63"/>
      <c r="U3185" s="34" t="str">
        <f>IFERROR(INDEX('[3]5.Grup_T'!$G$4:$G$22,MATCH('6.Turtas'!E3185,'[3]5.Grup_T'!$E$4:$E$22,0)),"0")</f>
        <v>0</v>
      </c>
      <c r="V3185" s="35">
        <f t="shared" si="689"/>
        <v>0</v>
      </c>
      <c r="W3185" s="35">
        <f>IF(NOT(ISBLANK(H3185)),(12-DATEDIF(H3185,'[3]1.Pradzia'!$D$13,"m")),0)</f>
        <v>0</v>
      </c>
      <c r="X3185" s="35">
        <f t="shared" si="690"/>
        <v>0</v>
      </c>
      <c r="Y3185" s="35">
        <f t="shared" si="686"/>
        <v>0</v>
      </c>
      <c r="Z3185" s="35">
        <f t="shared" si="698"/>
        <v>0</v>
      </c>
      <c r="AA3185" s="36">
        <f t="shared" si="691"/>
        <v>0</v>
      </c>
      <c r="AB3185" s="36">
        <f t="shared" si="692"/>
        <v>0</v>
      </c>
      <c r="AC3185" s="37">
        <f t="shared" si="693"/>
        <v>0</v>
      </c>
      <c r="AD3185" s="35">
        <f>IF(OR(YEAR(G3185)&lt;2019,O3185="X"),0,IF(ISBLANK(H3185),DATEDIF(G3185,'[3]1.Pradzia'!$D$13,"M"),DATEDIF(G3185,H3185,"m")))</f>
        <v>0</v>
      </c>
      <c r="AE3185" s="37">
        <f>IF(E3185='[3]5.Grup_T'!$E$20,0,IF(AD3185&lt;&gt;0,M3185/V3185*MIN(12,AD3185),0))</f>
        <v>0</v>
      </c>
      <c r="AF3185" s="37">
        <f t="shared" si="694"/>
        <v>0</v>
      </c>
      <c r="AG3185" s="37">
        <f t="shared" si="695"/>
        <v>0</v>
      </c>
      <c r="AH3185" s="37">
        <f t="shared" si="696"/>
        <v>0</v>
      </c>
      <c r="AI3185" s="35" t="str">
        <f t="shared" si="697"/>
        <v>Nusidėvėjęs</v>
      </c>
      <c r="AJ3185" s="38" t="str">
        <f>IF(AND(F3185&lt;&gt;[3]Pav.tvarkyklė!$B$12,F3185&lt;&gt;[3]Pav.tvarkyklė!$B$13),"GVTNT","X")</f>
        <v>GVTNT</v>
      </c>
      <c r="AK3185" s="39">
        <f t="shared" si="699"/>
        <v>0</v>
      </c>
      <c r="AL3185" s="41"/>
      <c r="AM3185" s="41"/>
      <c r="AN3185" s="41">
        <f t="shared" si="687"/>
        <v>1900</v>
      </c>
      <c r="AO3185" s="41"/>
      <c r="AP3185" s="41"/>
      <c r="AQ3185" s="41"/>
      <c r="AR3185" s="42"/>
      <c r="AS3185" s="42"/>
      <c r="AU3185" s="43">
        <f t="shared" si="688"/>
        <v>0</v>
      </c>
    </row>
    <row r="3186" spans="1:47" ht="15" customHeight="1" x14ac:dyDescent="0.25">
      <c r="A3186" s="11"/>
      <c r="B3186" s="19">
        <v>3355</v>
      </c>
      <c r="C3186" s="74"/>
      <c r="D3186" s="77"/>
      <c r="E3186" s="78"/>
      <c r="F3186" s="78"/>
      <c r="G3186" s="80"/>
      <c r="H3186" s="49"/>
      <c r="I3186" s="79"/>
      <c r="J3186" s="27"/>
      <c r="K3186" s="27"/>
      <c r="L3186" s="79"/>
      <c r="M3186" s="81"/>
      <c r="N3186" s="29">
        <v>0</v>
      </c>
      <c r="O3186" s="30" t="str">
        <f>IF(G3186&lt;=$N$2,"",IF(F3186=[3]Pav.tvarkyklė!$B$13,"",IF(ISBLANK(R3186),"X","")))</f>
        <v/>
      </c>
      <c r="P3186" s="91"/>
      <c r="Q3186" s="63"/>
      <c r="R3186" s="63"/>
      <c r="S3186" s="63"/>
      <c r="T3186" s="63"/>
      <c r="U3186" s="34" t="str">
        <f>IFERROR(INDEX('[3]5.Grup_T'!$G$4:$G$22,MATCH('6.Turtas'!E3186,'[3]5.Grup_T'!$E$4:$E$22,0)),"0")</f>
        <v>0</v>
      </c>
      <c r="V3186" s="35">
        <f t="shared" si="689"/>
        <v>0</v>
      </c>
      <c r="W3186" s="35">
        <f>IF(NOT(ISBLANK(H3186)),(12-DATEDIF(H3186,'[3]1.Pradzia'!$D$13,"m")),0)</f>
        <v>0</v>
      </c>
      <c r="X3186" s="35">
        <f t="shared" si="690"/>
        <v>0</v>
      </c>
      <c r="Y3186" s="35">
        <f t="shared" si="686"/>
        <v>0</v>
      </c>
      <c r="Z3186" s="35">
        <f t="shared" si="698"/>
        <v>0</v>
      </c>
      <c r="AA3186" s="36">
        <f t="shared" si="691"/>
        <v>0</v>
      </c>
      <c r="AB3186" s="36">
        <f t="shared" si="692"/>
        <v>0</v>
      </c>
      <c r="AC3186" s="37">
        <f t="shared" si="693"/>
        <v>0</v>
      </c>
      <c r="AD3186" s="35">
        <f>IF(OR(YEAR(G3186)&lt;2019,O3186="X"),0,IF(ISBLANK(H3186),DATEDIF(G3186,'[3]1.Pradzia'!$D$13,"M"),DATEDIF(G3186,H3186,"m")))</f>
        <v>0</v>
      </c>
      <c r="AE3186" s="37">
        <f>IF(E3186='[3]5.Grup_T'!$E$20,0,IF(AD3186&lt;&gt;0,M3186/V3186*MIN(12,AD3186),0))</f>
        <v>0</v>
      </c>
      <c r="AF3186" s="37">
        <f t="shared" si="694"/>
        <v>0</v>
      </c>
      <c r="AG3186" s="37">
        <f t="shared" si="695"/>
        <v>0</v>
      </c>
      <c r="AH3186" s="37">
        <f t="shared" si="696"/>
        <v>0</v>
      </c>
      <c r="AI3186" s="35" t="str">
        <f t="shared" si="697"/>
        <v>Nusidėvėjęs</v>
      </c>
      <c r="AJ3186" s="38" t="str">
        <f>IF(AND(F3186&lt;&gt;[3]Pav.tvarkyklė!$B$12,F3186&lt;&gt;[3]Pav.tvarkyklė!$B$13),"GVTNT","X")</f>
        <v>GVTNT</v>
      </c>
      <c r="AK3186" s="39">
        <f t="shared" si="699"/>
        <v>0</v>
      </c>
      <c r="AL3186" s="41"/>
      <c r="AM3186" s="41"/>
      <c r="AN3186" s="41">
        <f t="shared" si="687"/>
        <v>1900</v>
      </c>
      <c r="AO3186" s="41"/>
      <c r="AP3186" s="41"/>
      <c r="AQ3186" s="41"/>
      <c r="AR3186" s="42"/>
      <c r="AS3186" s="42"/>
      <c r="AU3186" s="43">
        <f t="shared" si="688"/>
        <v>0</v>
      </c>
    </row>
    <row r="3187" spans="1:47" ht="15" customHeight="1" x14ac:dyDescent="0.25">
      <c r="A3187" s="11"/>
      <c r="B3187" s="19">
        <v>3356</v>
      </c>
      <c r="C3187" s="74"/>
      <c r="D3187" s="77"/>
      <c r="E3187" s="78"/>
      <c r="F3187" s="78"/>
      <c r="G3187" s="80"/>
      <c r="H3187" s="49"/>
      <c r="I3187" s="79"/>
      <c r="J3187" s="27"/>
      <c r="K3187" s="27"/>
      <c r="L3187" s="79"/>
      <c r="M3187" s="81"/>
      <c r="N3187" s="29">
        <v>0</v>
      </c>
      <c r="O3187" s="30" t="str">
        <f>IF(G3187&lt;=$N$2,"",IF(F3187=[3]Pav.tvarkyklė!$B$13,"",IF(ISBLANK(R3187),"X","")))</f>
        <v/>
      </c>
      <c r="P3187" s="91"/>
      <c r="Q3187" s="63"/>
      <c r="R3187" s="63"/>
      <c r="S3187" s="63"/>
      <c r="T3187" s="63"/>
      <c r="U3187" s="34" t="str">
        <f>IFERROR(INDEX('[3]5.Grup_T'!$G$4:$G$22,MATCH('6.Turtas'!E3187,'[3]5.Grup_T'!$E$4:$E$22,0)),"0")</f>
        <v>0</v>
      </c>
      <c r="V3187" s="35">
        <f t="shared" si="689"/>
        <v>0</v>
      </c>
      <c r="W3187" s="35">
        <f>IF(NOT(ISBLANK(H3187)),(12-DATEDIF(H3187,'[3]1.Pradzia'!$D$13,"m")),0)</f>
        <v>0</v>
      </c>
      <c r="X3187" s="35">
        <f t="shared" si="690"/>
        <v>0</v>
      </c>
      <c r="Y3187" s="35">
        <f t="shared" si="686"/>
        <v>0</v>
      </c>
      <c r="Z3187" s="35">
        <f t="shared" si="698"/>
        <v>0</v>
      </c>
      <c r="AA3187" s="36">
        <f t="shared" si="691"/>
        <v>0</v>
      </c>
      <c r="AB3187" s="36">
        <f t="shared" si="692"/>
        <v>0</v>
      </c>
      <c r="AC3187" s="37">
        <f t="shared" si="693"/>
        <v>0</v>
      </c>
      <c r="AD3187" s="35">
        <f>IF(OR(YEAR(G3187)&lt;2019,O3187="X"),0,IF(ISBLANK(H3187),DATEDIF(G3187,'[3]1.Pradzia'!$D$13,"M"),DATEDIF(G3187,H3187,"m")))</f>
        <v>0</v>
      </c>
      <c r="AE3187" s="37">
        <f>IF(E3187='[3]5.Grup_T'!$E$20,0,IF(AD3187&lt;&gt;0,M3187/V3187*MIN(12,AD3187),0))</f>
        <v>0</v>
      </c>
      <c r="AF3187" s="37">
        <f t="shared" si="694"/>
        <v>0</v>
      </c>
      <c r="AG3187" s="37">
        <f t="shared" si="695"/>
        <v>0</v>
      </c>
      <c r="AH3187" s="37">
        <f t="shared" si="696"/>
        <v>0</v>
      </c>
      <c r="AI3187" s="35" t="str">
        <f t="shared" si="697"/>
        <v>Nusidėvėjęs</v>
      </c>
      <c r="AJ3187" s="38" t="str">
        <f>IF(AND(F3187&lt;&gt;[3]Pav.tvarkyklė!$B$12,F3187&lt;&gt;[3]Pav.tvarkyklė!$B$13),"GVTNT","X")</f>
        <v>GVTNT</v>
      </c>
      <c r="AK3187" s="39">
        <f t="shared" si="699"/>
        <v>0</v>
      </c>
      <c r="AL3187" s="41"/>
      <c r="AM3187" s="41"/>
      <c r="AN3187" s="41">
        <f t="shared" si="687"/>
        <v>1900</v>
      </c>
      <c r="AO3187" s="41"/>
      <c r="AP3187" s="41"/>
      <c r="AQ3187" s="41"/>
      <c r="AR3187" s="42"/>
      <c r="AS3187" s="42"/>
      <c r="AU3187" s="43">
        <f t="shared" si="688"/>
        <v>0</v>
      </c>
    </row>
    <row r="3188" spans="1:47" ht="15" customHeight="1" x14ac:dyDescent="0.25">
      <c r="A3188" s="11"/>
      <c r="B3188" s="19">
        <v>3357</v>
      </c>
      <c r="C3188" s="74"/>
      <c r="D3188" s="77"/>
      <c r="E3188" s="78"/>
      <c r="F3188" s="78"/>
      <c r="G3188" s="80"/>
      <c r="H3188" s="49"/>
      <c r="I3188" s="79"/>
      <c r="J3188" s="27"/>
      <c r="K3188" s="27"/>
      <c r="L3188" s="79"/>
      <c r="M3188" s="81"/>
      <c r="N3188" s="29">
        <v>0</v>
      </c>
      <c r="O3188" s="30" t="str">
        <f>IF(G3188&lt;=$N$2,"",IF(F3188=[3]Pav.tvarkyklė!$B$13,"",IF(ISBLANK(R3188),"X","")))</f>
        <v/>
      </c>
      <c r="P3188" s="91"/>
      <c r="Q3188" s="63"/>
      <c r="R3188" s="63"/>
      <c r="S3188" s="63"/>
      <c r="T3188" s="63"/>
      <c r="U3188" s="34" t="str">
        <f>IFERROR(INDEX('[3]5.Grup_T'!$G$4:$G$22,MATCH('6.Turtas'!E3188,'[3]5.Grup_T'!$E$4:$E$22,0)),"0")</f>
        <v>0</v>
      </c>
      <c r="V3188" s="35">
        <f t="shared" si="689"/>
        <v>0</v>
      </c>
      <c r="W3188" s="35">
        <f>IF(NOT(ISBLANK(H3188)),(12-DATEDIF(H3188,'[3]1.Pradzia'!$D$13,"m")),0)</f>
        <v>0</v>
      </c>
      <c r="X3188" s="35">
        <f t="shared" si="690"/>
        <v>0</v>
      </c>
      <c r="Y3188" s="35">
        <f t="shared" si="686"/>
        <v>0</v>
      </c>
      <c r="Z3188" s="35">
        <f t="shared" si="698"/>
        <v>0</v>
      </c>
      <c r="AA3188" s="36">
        <f t="shared" si="691"/>
        <v>0</v>
      </c>
      <c r="AB3188" s="36">
        <f t="shared" si="692"/>
        <v>0</v>
      </c>
      <c r="AC3188" s="37">
        <f t="shared" si="693"/>
        <v>0</v>
      </c>
      <c r="AD3188" s="35">
        <f>IF(OR(YEAR(G3188)&lt;2019,O3188="X"),0,IF(ISBLANK(H3188),DATEDIF(G3188,'[3]1.Pradzia'!$D$13,"M"),DATEDIF(G3188,H3188,"m")))</f>
        <v>0</v>
      </c>
      <c r="AE3188" s="37">
        <f>IF(E3188='[3]5.Grup_T'!$E$20,0,IF(AD3188&lt;&gt;0,M3188/V3188*MIN(12,AD3188),0))</f>
        <v>0</v>
      </c>
      <c r="AF3188" s="37">
        <f t="shared" si="694"/>
        <v>0</v>
      </c>
      <c r="AG3188" s="37">
        <f t="shared" si="695"/>
        <v>0</v>
      </c>
      <c r="AH3188" s="37">
        <f t="shared" si="696"/>
        <v>0</v>
      </c>
      <c r="AI3188" s="35" t="str">
        <f t="shared" si="697"/>
        <v>Nusidėvėjęs</v>
      </c>
      <c r="AJ3188" s="38" t="str">
        <f>IF(AND(F3188&lt;&gt;[3]Pav.tvarkyklė!$B$12,F3188&lt;&gt;[3]Pav.tvarkyklė!$B$13),"GVTNT","X")</f>
        <v>GVTNT</v>
      </c>
      <c r="AK3188" s="39">
        <f t="shared" si="699"/>
        <v>0</v>
      </c>
      <c r="AL3188" s="41"/>
      <c r="AM3188" s="41"/>
      <c r="AN3188" s="41">
        <f t="shared" si="687"/>
        <v>1900</v>
      </c>
      <c r="AO3188" s="41"/>
      <c r="AP3188" s="41"/>
      <c r="AQ3188" s="41"/>
      <c r="AR3188" s="42"/>
      <c r="AS3188" s="42"/>
      <c r="AU3188" s="43">
        <f t="shared" si="688"/>
        <v>0</v>
      </c>
    </row>
    <row r="3189" spans="1:47" ht="15" customHeight="1" x14ac:dyDescent="0.25">
      <c r="A3189" s="11"/>
      <c r="B3189" s="19">
        <v>3358</v>
      </c>
      <c r="C3189" s="74"/>
      <c r="D3189" s="77"/>
      <c r="E3189" s="78"/>
      <c r="F3189" s="78"/>
      <c r="G3189" s="80"/>
      <c r="H3189" s="49"/>
      <c r="I3189" s="79"/>
      <c r="J3189" s="27"/>
      <c r="K3189" s="27"/>
      <c r="L3189" s="79"/>
      <c r="M3189" s="81"/>
      <c r="N3189" s="29">
        <v>0</v>
      </c>
      <c r="O3189" s="30" t="str">
        <f>IF(G3189&lt;=$N$2,"",IF(F3189=[3]Pav.tvarkyklė!$B$13,"",IF(ISBLANK(R3189),"X","")))</f>
        <v/>
      </c>
      <c r="P3189" s="91"/>
      <c r="Q3189" s="63"/>
      <c r="R3189" s="63"/>
      <c r="S3189" s="63"/>
      <c r="T3189" s="63"/>
      <c r="U3189" s="34" t="str">
        <f>IFERROR(INDEX('[3]5.Grup_T'!$G$4:$G$22,MATCH('6.Turtas'!E3189,'[3]5.Grup_T'!$E$4:$E$22,0)),"0")</f>
        <v>0</v>
      </c>
      <c r="V3189" s="35">
        <f t="shared" si="689"/>
        <v>0</v>
      </c>
      <c r="W3189" s="35">
        <f>IF(NOT(ISBLANK(H3189)),(12-DATEDIF(H3189,'[3]1.Pradzia'!$D$13,"m")),0)</f>
        <v>0</v>
      </c>
      <c r="X3189" s="35">
        <f t="shared" si="690"/>
        <v>0</v>
      </c>
      <c r="Y3189" s="35">
        <f t="shared" si="686"/>
        <v>0</v>
      </c>
      <c r="Z3189" s="35">
        <f t="shared" si="698"/>
        <v>0</v>
      </c>
      <c r="AA3189" s="36">
        <f t="shared" si="691"/>
        <v>0</v>
      </c>
      <c r="AB3189" s="36">
        <f t="shared" si="692"/>
        <v>0</v>
      </c>
      <c r="AC3189" s="37">
        <f t="shared" si="693"/>
        <v>0</v>
      </c>
      <c r="AD3189" s="35">
        <f>IF(OR(YEAR(G3189)&lt;2019,O3189="X"),0,IF(ISBLANK(H3189),DATEDIF(G3189,'[3]1.Pradzia'!$D$13,"M"),DATEDIF(G3189,H3189,"m")))</f>
        <v>0</v>
      </c>
      <c r="AE3189" s="37">
        <f>IF(E3189='[3]5.Grup_T'!$E$20,0,IF(AD3189&lt;&gt;0,M3189/V3189*MIN(12,AD3189),0))</f>
        <v>0</v>
      </c>
      <c r="AF3189" s="37">
        <f t="shared" si="694"/>
        <v>0</v>
      </c>
      <c r="AG3189" s="37">
        <f t="shared" si="695"/>
        <v>0</v>
      </c>
      <c r="AH3189" s="37">
        <f t="shared" si="696"/>
        <v>0</v>
      </c>
      <c r="AI3189" s="35" t="str">
        <f t="shared" si="697"/>
        <v>Nusidėvėjęs</v>
      </c>
      <c r="AJ3189" s="38" t="str">
        <f>IF(AND(F3189&lt;&gt;[3]Pav.tvarkyklė!$B$12,F3189&lt;&gt;[3]Pav.tvarkyklė!$B$13),"GVTNT","X")</f>
        <v>GVTNT</v>
      </c>
      <c r="AK3189" s="39">
        <f t="shared" si="699"/>
        <v>0</v>
      </c>
      <c r="AL3189" s="41"/>
      <c r="AM3189" s="41"/>
      <c r="AN3189" s="41">
        <f t="shared" si="687"/>
        <v>1900</v>
      </c>
      <c r="AO3189" s="41"/>
      <c r="AP3189" s="41"/>
      <c r="AQ3189" s="41"/>
      <c r="AR3189" s="42"/>
      <c r="AS3189" s="42"/>
      <c r="AU3189" s="43">
        <f t="shared" si="688"/>
        <v>0</v>
      </c>
    </row>
    <row r="3190" spans="1:47" ht="15" customHeight="1" x14ac:dyDescent="0.25">
      <c r="A3190" s="11"/>
      <c r="B3190" s="19">
        <v>3359</v>
      </c>
      <c r="C3190" s="74"/>
      <c r="D3190" s="77"/>
      <c r="E3190" s="78"/>
      <c r="F3190" s="78"/>
      <c r="G3190" s="80"/>
      <c r="H3190" s="49"/>
      <c r="I3190" s="79"/>
      <c r="J3190" s="27"/>
      <c r="K3190" s="27"/>
      <c r="L3190" s="79"/>
      <c r="M3190" s="81"/>
      <c r="N3190" s="29">
        <v>0</v>
      </c>
      <c r="O3190" s="30" t="str">
        <f>IF(G3190&lt;=$N$2,"",IF(F3190=[3]Pav.tvarkyklė!$B$13,"",IF(ISBLANK(R3190),"X","")))</f>
        <v/>
      </c>
      <c r="P3190" s="91"/>
      <c r="Q3190" s="63"/>
      <c r="R3190" s="63"/>
      <c r="S3190" s="63"/>
      <c r="T3190" s="63"/>
      <c r="U3190" s="34" t="str">
        <f>IFERROR(INDEX('[3]5.Grup_T'!$G$4:$G$22,MATCH('6.Turtas'!E3190,'[3]5.Grup_T'!$E$4:$E$22,0)),"0")</f>
        <v>0</v>
      </c>
      <c r="V3190" s="35">
        <f t="shared" si="689"/>
        <v>0</v>
      </c>
      <c r="W3190" s="35">
        <f>IF(NOT(ISBLANK(H3190)),(12-DATEDIF(H3190,'[3]1.Pradzia'!$D$13,"m")),0)</f>
        <v>0</v>
      </c>
      <c r="X3190" s="35">
        <f t="shared" si="690"/>
        <v>0</v>
      </c>
      <c r="Y3190" s="35">
        <f t="shared" si="686"/>
        <v>0</v>
      </c>
      <c r="Z3190" s="35">
        <f t="shared" si="698"/>
        <v>0</v>
      </c>
      <c r="AA3190" s="36">
        <f t="shared" si="691"/>
        <v>0</v>
      </c>
      <c r="AB3190" s="36">
        <f t="shared" si="692"/>
        <v>0</v>
      </c>
      <c r="AC3190" s="37">
        <f t="shared" si="693"/>
        <v>0</v>
      </c>
      <c r="AD3190" s="35">
        <f>IF(OR(YEAR(G3190)&lt;2019,O3190="X"),0,IF(ISBLANK(H3190),DATEDIF(G3190,'[3]1.Pradzia'!$D$13,"M"),DATEDIF(G3190,H3190,"m")))</f>
        <v>0</v>
      </c>
      <c r="AE3190" s="37">
        <f>IF(E3190='[3]5.Grup_T'!$E$20,0,IF(AD3190&lt;&gt;0,M3190/V3190*MIN(12,AD3190),0))</f>
        <v>0</v>
      </c>
      <c r="AF3190" s="37">
        <f t="shared" si="694"/>
        <v>0</v>
      </c>
      <c r="AG3190" s="37">
        <f t="shared" si="695"/>
        <v>0</v>
      </c>
      <c r="AH3190" s="37">
        <f t="shared" si="696"/>
        <v>0</v>
      </c>
      <c r="AI3190" s="35" t="str">
        <f t="shared" si="697"/>
        <v>Nusidėvėjęs</v>
      </c>
      <c r="AJ3190" s="38" t="str">
        <f>IF(AND(F3190&lt;&gt;[3]Pav.tvarkyklė!$B$12,F3190&lt;&gt;[3]Pav.tvarkyklė!$B$13),"GVTNT","X")</f>
        <v>GVTNT</v>
      </c>
      <c r="AK3190" s="39">
        <f t="shared" si="699"/>
        <v>0</v>
      </c>
      <c r="AL3190" s="41"/>
      <c r="AM3190" s="41"/>
      <c r="AN3190" s="41">
        <f t="shared" si="687"/>
        <v>1900</v>
      </c>
      <c r="AO3190" s="41"/>
      <c r="AP3190" s="41"/>
      <c r="AQ3190" s="41"/>
      <c r="AR3190" s="42"/>
      <c r="AS3190" s="42"/>
      <c r="AU3190" s="43">
        <f t="shared" si="688"/>
        <v>0</v>
      </c>
    </row>
    <row r="3191" spans="1:47" ht="15" customHeight="1" x14ac:dyDescent="0.25">
      <c r="A3191" s="11"/>
      <c r="B3191" s="19">
        <v>3360</v>
      </c>
      <c r="C3191" s="74"/>
      <c r="D3191" s="77"/>
      <c r="E3191" s="78"/>
      <c r="F3191" s="78"/>
      <c r="G3191" s="80"/>
      <c r="H3191" s="49"/>
      <c r="I3191" s="79"/>
      <c r="J3191" s="27"/>
      <c r="K3191" s="27"/>
      <c r="L3191" s="79"/>
      <c r="M3191" s="81"/>
      <c r="N3191" s="29">
        <v>0</v>
      </c>
      <c r="O3191" s="30" t="str">
        <f>IF(G3191&lt;=$N$2,"",IF(F3191=[3]Pav.tvarkyklė!$B$13,"",IF(ISBLANK(R3191),"X","")))</f>
        <v/>
      </c>
      <c r="P3191" s="91"/>
      <c r="Q3191" s="63"/>
      <c r="R3191" s="63"/>
      <c r="S3191" s="63"/>
      <c r="T3191" s="63"/>
      <c r="U3191" s="34" t="str">
        <f>IFERROR(INDEX('[3]5.Grup_T'!$G$4:$G$22,MATCH('6.Turtas'!E3191,'[3]5.Grup_T'!$E$4:$E$22,0)),"0")</f>
        <v>0</v>
      </c>
      <c r="V3191" s="35">
        <f t="shared" si="689"/>
        <v>0</v>
      </c>
      <c r="W3191" s="35">
        <f>IF(NOT(ISBLANK(H3191)),(12-DATEDIF(H3191,'[3]1.Pradzia'!$D$13,"m")),0)</f>
        <v>0</v>
      </c>
      <c r="X3191" s="35">
        <f t="shared" si="690"/>
        <v>0</v>
      </c>
      <c r="Y3191" s="35">
        <f t="shared" ref="Y3191:Y3254" si="700">IF(YEAR(G3191)&gt;=2019,0,IF(Z3191&lt;=0,0,IF(W3191&lt;&gt;0,MIN(W3191,Z3191),MIN(12,Z3191))))</f>
        <v>0</v>
      </c>
      <c r="Z3191" s="35">
        <f t="shared" si="698"/>
        <v>0</v>
      </c>
      <c r="AA3191" s="36">
        <f t="shared" si="691"/>
        <v>0</v>
      </c>
      <c r="AB3191" s="36">
        <f t="shared" si="692"/>
        <v>0</v>
      </c>
      <c r="AC3191" s="37">
        <f t="shared" si="693"/>
        <v>0</v>
      </c>
      <c r="AD3191" s="35">
        <f>IF(OR(YEAR(G3191)&lt;2019,O3191="X"),0,IF(ISBLANK(H3191),DATEDIF(G3191,'[3]1.Pradzia'!$D$13,"M"),DATEDIF(G3191,H3191,"m")))</f>
        <v>0</v>
      </c>
      <c r="AE3191" s="37">
        <f>IF(E3191='[3]5.Grup_T'!$E$20,0,IF(AD3191&lt;&gt;0,M3191/V3191*MIN(12,AD3191),0))</f>
        <v>0</v>
      </c>
      <c r="AF3191" s="37">
        <f t="shared" si="694"/>
        <v>0</v>
      </c>
      <c r="AG3191" s="37">
        <f t="shared" si="695"/>
        <v>0</v>
      </c>
      <c r="AH3191" s="37">
        <f t="shared" si="696"/>
        <v>0</v>
      </c>
      <c r="AI3191" s="35" t="str">
        <f t="shared" si="697"/>
        <v>Nusidėvėjęs</v>
      </c>
      <c r="AJ3191" s="38" t="str">
        <f>IF(AND(F3191&lt;&gt;[3]Pav.tvarkyklė!$B$12,F3191&lt;&gt;[3]Pav.tvarkyklė!$B$13),"GVTNT","X")</f>
        <v>GVTNT</v>
      </c>
      <c r="AK3191" s="39">
        <f t="shared" si="699"/>
        <v>0</v>
      </c>
      <c r="AL3191" s="41"/>
      <c r="AM3191" s="41"/>
      <c r="AN3191" s="41">
        <f t="shared" si="687"/>
        <v>1900</v>
      </c>
      <c r="AO3191" s="41"/>
      <c r="AP3191" s="41"/>
      <c r="AQ3191" s="41"/>
      <c r="AR3191" s="42"/>
      <c r="AS3191" s="42"/>
      <c r="AU3191" s="43">
        <f t="shared" si="688"/>
        <v>0</v>
      </c>
    </row>
    <row r="3192" spans="1:47" ht="15" customHeight="1" x14ac:dyDescent="0.25">
      <c r="A3192" s="11"/>
      <c r="B3192" s="19">
        <v>3361</v>
      </c>
      <c r="C3192" s="74"/>
      <c r="D3192" s="77"/>
      <c r="E3192" s="78"/>
      <c r="F3192" s="78"/>
      <c r="G3192" s="80"/>
      <c r="H3192" s="49"/>
      <c r="I3192" s="79"/>
      <c r="J3192" s="27"/>
      <c r="K3192" s="27"/>
      <c r="L3192" s="79"/>
      <c r="M3192" s="81"/>
      <c r="N3192" s="29">
        <v>0</v>
      </c>
      <c r="O3192" s="30" t="str">
        <f>IF(G3192&lt;=$N$2,"",IF(F3192=[3]Pav.tvarkyklė!$B$13,"",IF(ISBLANK(R3192),"X","")))</f>
        <v/>
      </c>
      <c r="P3192" s="91"/>
      <c r="Q3192" s="63"/>
      <c r="R3192" s="63"/>
      <c r="S3192" s="63"/>
      <c r="T3192" s="63"/>
      <c r="U3192" s="34" t="str">
        <f>IFERROR(INDEX('[3]5.Grup_T'!$G$4:$G$22,MATCH('6.Turtas'!E3192,'[3]5.Grup_T'!$E$4:$E$22,0)),"0")</f>
        <v>0</v>
      </c>
      <c r="V3192" s="35">
        <f t="shared" si="689"/>
        <v>0</v>
      </c>
      <c r="W3192" s="35">
        <f>IF(NOT(ISBLANK(H3192)),(12-DATEDIF(H3192,'[3]1.Pradzia'!$D$13,"m")),0)</f>
        <v>0</v>
      </c>
      <c r="X3192" s="35">
        <f t="shared" si="690"/>
        <v>0</v>
      </c>
      <c r="Y3192" s="35">
        <f t="shared" si="700"/>
        <v>0</v>
      </c>
      <c r="Z3192" s="35">
        <f t="shared" si="698"/>
        <v>0</v>
      </c>
      <c r="AA3192" s="36">
        <f t="shared" si="691"/>
        <v>0</v>
      </c>
      <c r="AB3192" s="36">
        <f t="shared" si="692"/>
        <v>0</v>
      </c>
      <c r="AC3192" s="37">
        <f t="shared" si="693"/>
        <v>0</v>
      </c>
      <c r="AD3192" s="35">
        <f>IF(OR(YEAR(G3192)&lt;2019,O3192="X"),0,IF(ISBLANK(H3192),DATEDIF(G3192,'[3]1.Pradzia'!$D$13,"M"),DATEDIF(G3192,H3192,"m")))</f>
        <v>0</v>
      </c>
      <c r="AE3192" s="37">
        <f>IF(E3192='[3]5.Grup_T'!$E$20,0,IF(AD3192&lt;&gt;0,M3192/V3192*MIN(12,AD3192),0))</f>
        <v>0</v>
      </c>
      <c r="AF3192" s="37">
        <f t="shared" si="694"/>
        <v>0</v>
      </c>
      <c r="AG3192" s="37">
        <f t="shared" si="695"/>
        <v>0</v>
      </c>
      <c r="AH3192" s="37">
        <f t="shared" si="696"/>
        <v>0</v>
      </c>
      <c r="AI3192" s="35" t="str">
        <f t="shared" si="697"/>
        <v>Nusidėvėjęs</v>
      </c>
      <c r="AJ3192" s="38" t="str">
        <f>IF(AND(F3192&lt;&gt;[3]Pav.tvarkyklė!$B$12,F3192&lt;&gt;[3]Pav.tvarkyklė!$B$13),"GVTNT","X")</f>
        <v>GVTNT</v>
      </c>
      <c r="AK3192" s="39">
        <f t="shared" si="699"/>
        <v>0</v>
      </c>
      <c r="AL3192" s="41"/>
      <c r="AM3192" s="41"/>
      <c r="AN3192" s="41">
        <f t="shared" si="687"/>
        <v>1900</v>
      </c>
      <c r="AO3192" s="41"/>
      <c r="AP3192" s="41"/>
      <c r="AQ3192" s="41"/>
      <c r="AR3192" s="42"/>
      <c r="AS3192" s="42"/>
      <c r="AU3192" s="43">
        <f t="shared" si="688"/>
        <v>0</v>
      </c>
    </row>
    <row r="3193" spans="1:47" ht="15" customHeight="1" x14ac:dyDescent="0.25">
      <c r="A3193" s="11"/>
      <c r="B3193" s="19">
        <v>3362</v>
      </c>
      <c r="C3193" s="74"/>
      <c r="D3193" s="77"/>
      <c r="E3193" s="78"/>
      <c r="F3193" s="78"/>
      <c r="G3193" s="80"/>
      <c r="H3193" s="49"/>
      <c r="I3193" s="79"/>
      <c r="J3193" s="27"/>
      <c r="K3193" s="27"/>
      <c r="L3193" s="79"/>
      <c r="M3193" s="81"/>
      <c r="N3193" s="29">
        <v>0</v>
      </c>
      <c r="O3193" s="30" t="str">
        <f>IF(G3193&lt;=$N$2,"",IF(F3193=[3]Pav.tvarkyklė!$B$13,"",IF(ISBLANK(R3193),"X","")))</f>
        <v/>
      </c>
      <c r="P3193" s="91"/>
      <c r="Q3193" s="63"/>
      <c r="R3193" s="63"/>
      <c r="S3193" s="63"/>
      <c r="T3193" s="63"/>
      <c r="U3193" s="34" t="str">
        <f>IFERROR(INDEX('[3]5.Grup_T'!$G$4:$G$22,MATCH('6.Turtas'!E3193,'[3]5.Grup_T'!$E$4:$E$22,0)),"0")</f>
        <v>0</v>
      </c>
      <c r="V3193" s="35">
        <f t="shared" si="689"/>
        <v>0</v>
      </c>
      <c r="W3193" s="35">
        <f>IF(NOT(ISBLANK(H3193)),(12-DATEDIF(H3193,'[3]1.Pradzia'!$D$13,"m")),0)</f>
        <v>0</v>
      </c>
      <c r="X3193" s="35">
        <f t="shared" si="690"/>
        <v>0</v>
      </c>
      <c r="Y3193" s="35">
        <f t="shared" si="700"/>
        <v>0</v>
      </c>
      <c r="Z3193" s="35">
        <f t="shared" si="698"/>
        <v>0</v>
      </c>
      <c r="AA3193" s="36">
        <f t="shared" si="691"/>
        <v>0</v>
      </c>
      <c r="AB3193" s="36">
        <f t="shared" si="692"/>
        <v>0</v>
      </c>
      <c r="AC3193" s="37">
        <f t="shared" si="693"/>
        <v>0</v>
      </c>
      <c r="AD3193" s="35">
        <f>IF(OR(YEAR(G3193)&lt;2019,O3193="X"),0,IF(ISBLANK(H3193),DATEDIF(G3193,'[3]1.Pradzia'!$D$13,"M"),DATEDIF(G3193,H3193,"m")))</f>
        <v>0</v>
      </c>
      <c r="AE3193" s="37">
        <f>IF(E3193='[3]5.Grup_T'!$E$20,0,IF(AD3193&lt;&gt;0,M3193/V3193*MIN(12,AD3193),0))</f>
        <v>0</v>
      </c>
      <c r="AF3193" s="37">
        <f t="shared" si="694"/>
        <v>0</v>
      </c>
      <c r="AG3193" s="37">
        <f t="shared" si="695"/>
        <v>0</v>
      </c>
      <c r="AH3193" s="37">
        <f t="shared" si="696"/>
        <v>0</v>
      </c>
      <c r="AI3193" s="35" t="str">
        <f t="shared" si="697"/>
        <v>Nusidėvėjęs</v>
      </c>
      <c r="AJ3193" s="38" t="str">
        <f>IF(AND(F3193&lt;&gt;[3]Pav.tvarkyklė!$B$12,F3193&lt;&gt;[3]Pav.tvarkyklė!$B$13),"GVTNT","X")</f>
        <v>GVTNT</v>
      </c>
      <c r="AK3193" s="39">
        <f t="shared" si="699"/>
        <v>0</v>
      </c>
      <c r="AL3193" s="41"/>
      <c r="AM3193" s="41"/>
      <c r="AN3193" s="41">
        <f t="shared" si="687"/>
        <v>1900</v>
      </c>
      <c r="AO3193" s="41"/>
      <c r="AP3193" s="41"/>
      <c r="AQ3193" s="41"/>
      <c r="AR3193" s="42"/>
      <c r="AS3193" s="42"/>
      <c r="AU3193" s="43">
        <f t="shared" si="688"/>
        <v>0</v>
      </c>
    </row>
    <row r="3194" spans="1:47" ht="15" customHeight="1" x14ac:dyDescent="0.25">
      <c r="A3194" s="11"/>
      <c r="B3194" s="19">
        <v>3363</v>
      </c>
      <c r="C3194" s="74"/>
      <c r="D3194" s="77"/>
      <c r="E3194" s="78"/>
      <c r="F3194" s="78"/>
      <c r="G3194" s="80"/>
      <c r="H3194" s="49"/>
      <c r="I3194" s="79"/>
      <c r="J3194" s="27"/>
      <c r="K3194" s="27"/>
      <c r="L3194" s="79"/>
      <c r="M3194" s="81"/>
      <c r="N3194" s="29">
        <v>0</v>
      </c>
      <c r="O3194" s="30" t="str">
        <f>IF(G3194&lt;=$N$2,"",IF(F3194=[3]Pav.tvarkyklė!$B$13,"",IF(ISBLANK(R3194),"X","")))</f>
        <v/>
      </c>
      <c r="P3194" s="91"/>
      <c r="Q3194" s="63"/>
      <c r="R3194" s="63"/>
      <c r="S3194" s="63"/>
      <c r="T3194" s="63"/>
      <c r="U3194" s="34" t="str">
        <f>IFERROR(INDEX('[3]5.Grup_T'!$G$4:$G$22,MATCH('6.Turtas'!E3194,'[3]5.Grup_T'!$E$4:$E$22,0)),"0")</f>
        <v>0</v>
      </c>
      <c r="V3194" s="35">
        <f t="shared" si="689"/>
        <v>0</v>
      </c>
      <c r="W3194" s="35">
        <f>IF(NOT(ISBLANK(H3194)),(12-DATEDIF(H3194,'[3]1.Pradzia'!$D$13,"m")),0)</f>
        <v>0</v>
      </c>
      <c r="X3194" s="35">
        <f t="shared" si="690"/>
        <v>0</v>
      </c>
      <c r="Y3194" s="35">
        <f t="shared" si="700"/>
        <v>0</v>
      </c>
      <c r="Z3194" s="35">
        <f t="shared" si="698"/>
        <v>0</v>
      </c>
      <c r="AA3194" s="36">
        <f t="shared" si="691"/>
        <v>0</v>
      </c>
      <c r="AB3194" s="36">
        <f t="shared" si="692"/>
        <v>0</v>
      </c>
      <c r="AC3194" s="37">
        <f t="shared" si="693"/>
        <v>0</v>
      </c>
      <c r="AD3194" s="35">
        <f>IF(OR(YEAR(G3194)&lt;2019,O3194="X"),0,IF(ISBLANK(H3194),DATEDIF(G3194,'[3]1.Pradzia'!$D$13,"M"),DATEDIF(G3194,H3194,"m")))</f>
        <v>0</v>
      </c>
      <c r="AE3194" s="37">
        <f>IF(E3194='[3]5.Grup_T'!$E$20,0,IF(AD3194&lt;&gt;0,M3194/V3194*MIN(12,AD3194),0))</f>
        <v>0</v>
      </c>
      <c r="AF3194" s="37">
        <f t="shared" si="694"/>
        <v>0</v>
      </c>
      <c r="AG3194" s="37">
        <f t="shared" si="695"/>
        <v>0</v>
      </c>
      <c r="AH3194" s="37">
        <f t="shared" si="696"/>
        <v>0</v>
      </c>
      <c r="AI3194" s="35" t="str">
        <f t="shared" si="697"/>
        <v>Nusidėvėjęs</v>
      </c>
      <c r="AJ3194" s="38" t="str">
        <f>IF(AND(F3194&lt;&gt;[3]Pav.tvarkyklė!$B$12,F3194&lt;&gt;[3]Pav.tvarkyklė!$B$13),"GVTNT","X")</f>
        <v>GVTNT</v>
      </c>
      <c r="AK3194" s="39">
        <f t="shared" si="699"/>
        <v>0</v>
      </c>
      <c r="AL3194" s="41"/>
      <c r="AM3194" s="41"/>
      <c r="AN3194" s="41">
        <f t="shared" si="687"/>
        <v>1900</v>
      </c>
      <c r="AO3194" s="41"/>
      <c r="AP3194" s="41"/>
      <c r="AQ3194" s="41"/>
      <c r="AR3194" s="42"/>
      <c r="AS3194" s="42"/>
      <c r="AU3194" s="43">
        <f t="shared" si="688"/>
        <v>0</v>
      </c>
    </row>
    <row r="3195" spans="1:47" ht="15" customHeight="1" x14ac:dyDescent="0.25">
      <c r="A3195" s="11"/>
      <c r="B3195" s="19">
        <v>3364</v>
      </c>
      <c r="C3195" s="74"/>
      <c r="D3195" s="77"/>
      <c r="E3195" s="78"/>
      <c r="F3195" s="78"/>
      <c r="G3195" s="80"/>
      <c r="H3195" s="49"/>
      <c r="I3195" s="79"/>
      <c r="J3195" s="27"/>
      <c r="K3195" s="27"/>
      <c r="L3195" s="79"/>
      <c r="M3195" s="81"/>
      <c r="N3195" s="29">
        <v>0</v>
      </c>
      <c r="O3195" s="30" t="str">
        <f>IF(G3195&lt;=$N$2,"",IF(F3195=[3]Pav.tvarkyklė!$B$13,"",IF(ISBLANK(R3195),"X","")))</f>
        <v/>
      </c>
      <c r="P3195" s="91"/>
      <c r="Q3195" s="63"/>
      <c r="R3195" s="63"/>
      <c r="S3195" s="63"/>
      <c r="T3195" s="63"/>
      <c r="U3195" s="34" t="str">
        <f>IFERROR(INDEX('[3]5.Grup_T'!$G$4:$G$22,MATCH('6.Turtas'!E3195,'[3]5.Grup_T'!$E$4:$E$22,0)),"0")</f>
        <v>0</v>
      </c>
      <c r="V3195" s="35">
        <f t="shared" si="689"/>
        <v>0</v>
      </c>
      <c r="W3195" s="35">
        <f>IF(NOT(ISBLANK(H3195)),(12-DATEDIF(H3195,'[3]1.Pradzia'!$D$13,"m")),0)</f>
        <v>0</v>
      </c>
      <c r="X3195" s="35">
        <f t="shared" si="690"/>
        <v>0</v>
      </c>
      <c r="Y3195" s="35">
        <f t="shared" si="700"/>
        <v>0</v>
      </c>
      <c r="Z3195" s="35">
        <f t="shared" si="698"/>
        <v>0</v>
      </c>
      <c r="AA3195" s="36">
        <f t="shared" si="691"/>
        <v>0</v>
      </c>
      <c r="AB3195" s="36">
        <f t="shared" si="692"/>
        <v>0</v>
      </c>
      <c r="AC3195" s="37">
        <f t="shared" si="693"/>
        <v>0</v>
      </c>
      <c r="AD3195" s="35">
        <f>IF(OR(YEAR(G3195)&lt;2019,O3195="X"),0,IF(ISBLANK(H3195),DATEDIF(G3195,'[3]1.Pradzia'!$D$13,"M"),DATEDIF(G3195,H3195,"m")))</f>
        <v>0</v>
      </c>
      <c r="AE3195" s="37">
        <f>IF(E3195='[3]5.Grup_T'!$E$20,0,IF(AD3195&lt;&gt;0,M3195/V3195*MIN(12,AD3195),0))</f>
        <v>0</v>
      </c>
      <c r="AF3195" s="37">
        <f t="shared" si="694"/>
        <v>0</v>
      </c>
      <c r="AG3195" s="37">
        <f t="shared" si="695"/>
        <v>0</v>
      </c>
      <c r="AH3195" s="37">
        <f t="shared" si="696"/>
        <v>0</v>
      </c>
      <c r="AI3195" s="35" t="str">
        <f t="shared" si="697"/>
        <v>Nusidėvėjęs</v>
      </c>
      <c r="AJ3195" s="38" t="str">
        <f>IF(AND(F3195&lt;&gt;[3]Pav.tvarkyklė!$B$12,F3195&lt;&gt;[3]Pav.tvarkyklė!$B$13),"GVTNT","X")</f>
        <v>GVTNT</v>
      </c>
      <c r="AK3195" s="39">
        <f t="shared" si="699"/>
        <v>0</v>
      </c>
      <c r="AL3195" s="41"/>
      <c r="AM3195" s="41"/>
      <c r="AN3195" s="41">
        <f t="shared" si="687"/>
        <v>1900</v>
      </c>
      <c r="AO3195" s="41"/>
      <c r="AP3195" s="41"/>
      <c r="AQ3195" s="41"/>
      <c r="AR3195" s="42"/>
      <c r="AS3195" s="42"/>
      <c r="AU3195" s="43">
        <f t="shared" si="688"/>
        <v>0</v>
      </c>
    </row>
    <row r="3196" spans="1:47" ht="15" customHeight="1" x14ac:dyDescent="0.25">
      <c r="A3196" s="11"/>
      <c r="B3196" s="19">
        <v>3365</v>
      </c>
      <c r="C3196" s="74"/>
      <c r="D3196" s="77"/>
      <c r="E3196" s="78"/>
      <c r="F3196" s="78"/>
      <c r="G3196" s="80"/>
      <c r="H3196" s="49"/>
      <c r="I3196" s="79"/>
      <c r="J3196" s="27"/>
      <c r="K3196" s="27"/>
      <c r="L3196" s="79"/>
      <c r="M3196" s="81"/>
      <c r="N3196" s="29">
        <v>0</v>
      </c>
      <c r="O3196" s="30" t="str">
        <f>IF(G3196&lt;=$N$2,"",IF(F3196=[3]Pav.tvarkyklė!$B$13,"",IF(ISBLANK(R3196),"X","")))</f>
        <v/>
      </c>
      <c r="P3196" s="91"/>
      <c r="Q3196" s="63"/>
      <c r="R3196" s="63"/>
      <c r="S3196" s="63"/>
      <c r="T3196" s="63"/>
      <c r="U3196" s="34" t="str">
        <f>IFERROR(INDEX('[3]5.Grup_T'!$G$4:$G$22,MATCH('6.Turtas'!E3196,'[3]5.Grup_T'!$E$4:$E$22,0)),"0")</f>
        <v>0</v>
      </c>
      <c r="V3196" s="35">
        <f t="shared" si="689"/>
        <v>0</v>
      </c>
      <c r="W3196" s="35">
        <f>IF(NOT(ISBLANK(H3196)),(12-DATEDIF(H3196,'[3]1.Pradzia'!$D$13,"m")),0)</f>
        <v>0</v>
      </c>
      <c r="X3196" s="35">
        <f t="shared" si="690"/>
        <v>0</v>
      </c>
      <c r="Y3196" s="35">
        <f t="shared" si="700"/>
        <v>0</v>
      </c>
      <c r="Z3196" s="35">
        <f t="shared" si="698"/>
        <v>0</v>
      </c>
      <c r="AA3196" s="36">
        <f t="shared" si="691"/>
        <v>0</v>
      </c>
      <c r="AB3196" s="36">
        <f t="shared" si="692"/>
        <v>0</v>
      </c>
      <c r="AC3196" s="37">
        <f t="shared" si="693"/>
        <v>0</v>
      </c>
      <c r="AD3196" s="35">
        <f>IF(OR(YEAR(G3196)&lt;2019,O3196="X"),0,IF(ISBLANK(H3196),DATEDIF(G3196,'[3]1.Pradzia'!$D$13,"M"),DATEDIF(G3196,H3196,"m")))</f>
        <v>0</v>
      </c>
      <c r="AE3196" s="37">
        <f>IF(E3196='[3]5.Grup_T'!$E$20,0,IF(AD3196&lt;&gt;0,M3196/V3196*MIN(12,AD3196),0))</f>
        <v>0</v>
      </c>
      <c r="AF3196" s="37">
        <f t="shared" si="694"/>
        <v>0</v>
      </c>
      <c r="AG3196" s="37">
        <f t="shared" si="695"/>
        <v>0</v>
      </c>
      <c r="AH3196" s="37">
        <f t="shared" si="696"/>
        <v>0</v>
      </c>
      <c r="AI3196" s="35" t="str">
        <f t="shared" si="697"/>
        <v>Nusidėvėjęs</v>
      </c>
      <c r="AJ3196" s="38" t="str">
        <f>IF(AND(F3196&lt;&gt;[3]Pav.tvarkyklė!$B$12,F3196&lt;&gt;[3]Pav.tvarkyklė!$B$13),"GVTNT","X")</f>
        <v>GVTNT</v>
      </c>
      <c r="AK3196" s="39">
        <f t="shared" si="699"/>
        <v>0</v>
      </c>
      <c r="AL3196" s="41"/>
      <c r="AM3196" s="41"/>
      <c r="AN3196" s="41">
        <f t="shared" si="687"/>
        <v>1900</v>
      </c>
      <c r="AO3196" s="41"/>
      <c r="AP3196" s="41"/>
      <c r="AQ3196" s="41"/>
      <c r="AR3196" s="42"/>
      <c r="AS3196" s="42"/>
      <c r="AU3196" s="43">
        <f t="shared" si="688"/>
        <v>0</v>
      </c>
    </row>
    <row r="3197" spans="1:47" ht="15" customHeight="1" x14ac:dyDescent="0.25">
      <c r="A3197" s="11"/>
      <c r="B3197" s="19">
        <v>3366</v>
      </c>
      <c r="C3197" s="74"/>
      <c r="D3197" s="77"/>
      <c r="E3197" s="78"/>
      <c r="F3197" s="78"/>
      <c r="G3197" s="80"/>
      <c r="H3197" s="49"/>
      <c r="I3197" s="79"/>
      <c r="J3197" s="27"/>
      <c r="K3197" s="27"/>
      <c r="L3197" s="79"/>
      <c r="M3197" s="81"/>
      <c r="N3197" s="29">
        <v>0</v>
      </c>
      <c r="O3197" s="30" t="str">
        <f>IF(G3197&lt;=$N$2,"",IF(F3197=[3]Pav.tvarkyklė!$B$13,"",IF(ISBLANK(R3197),"X","")))</f>
        <v/>
      </c>
      <c r="P3197" s="91"/>
      <c r="Q3197" s="63"/>
      <c r="R3197" s="63"/>
      <c r="S3197" s="63"/>
      <c r="T3197" s="63"/>
      <c r="U3197" s="34" t="str">
        <f>IFERROR(INDEX('[3]5.Grup_T'!$G$4:$G$22,MATCH('6.Turtas'!E3197,'[3]5.Grup_T'!$E$4:$E$22,0)),"0")</f>
        <v>0</v>
      </c>
      <c r="V3197" s="35">
        <f t="shared" si="689"/>
        <v>0</v>
      </c>
      <c r="W3197" s="35">
        <f>IF(NOT(ISBLANK(H3197)),(12-DATEDIF(H3197,'[3]1.Pradzia'!$D$13,"m")),0)</f>
        <v>0</v>
      </c>
      <c r="X3197" s="35">
        <f t="shared" si="690"/>
        <v>0</v>
      </c>
      <c r="Y3197" s="35">
        <f t="shared" si="700"/>
        <v>0</v>
      </c>
      <c r="Z3197" s="35">
        <f t="shared" si="698"/>
        <v>0</v>
      </c>
      <c r="AA3197" s="36">
        <f t="shared" si="691"/>
        <v>0</v>
      </c>
      <c r="AB3197" s="36">
        <f t="shared" si="692"/>
        <v>0</v>
      </c>
      <c r="AC3197" s="37">
        <f t="shared" si="693"/>
        <v>0</v>
      </c>
      <c r="AD3197" s="35">
        <f>IF(OR(YEAR(G3197)&lt;2019,O3197="X"),0,IF(ISBLANK(H3197),DATEDIF(G3197,'[3]1.Pradzia'!$D$13,"M"),DATEDIF(G3197,H3197,"m")))</f>
        <v>0</v>
      </c>
      <c r="AE3197" s="37">
        <f>IF(E3197='[3]5.Grup_T'!$E$20,0,IF(AD3197&lt;&gt;0,M3197/V3197*MIN(12,AD3197),0))</f>
        <v>0</v>
      </c>
      <c r="AF3197" s="37">
        <f t="shared" si="694"/>
        <v>0</v>
      </c>
      <c r="AG3197" s="37">
        <f t="shared" si="695"/>
        <v>0</v>
      </c>
      <c r="AH3197" s="37">
        <f t="shared" si="696"/>
        <v>0</v>
      </c>
      <c r="AI3197" s="35" t="str">
        <f t="shared" si="697"/>
        <v>Nusidėvėjęs</v>
      </c>
      <c r="AJ3197" s="38" t="str">
        <f>IF(AND(F3197&lt;&gt;[3]Pav.tvarkyklė!$B$12,F3197&lt;&gt;[3]Pav.tvarkyklė!$B$13),"GVTNT","X")</f>
        <v>GVTNT</v>
      </c>
      <c r="AK3197" s="39">
        <f t="shared" si="699"/>
        <v>0</v>
      </c>
      <c r="AL3197" s="41"/>
      <c r="AM3197" s="41"/>
      <c r="AN3197" s="41">
        <f t="shared" si="687"/>
        <v>1900</v>
      </c>
      <c r="AO3197" s="41"/>
      <c r="AP3197" s="41"/>
      <c r="AQ3197" s="41"/>
      <c r="AR3197" s="42"/>
      <c r="AS3197" s="42"/>
      <c r="AU3197" s="43">
        <f t="shared" si="688"/>
        <v>0</v>
      </c>
    </row>
    <row r="3198" spans="1:47" ht="15" customHeight="1" x14ac:dyDescent="0.25">
      <c r="A3198" s="11"/>
      <c r="B3198" s="19">
        <v>3367</v>
      </c>
      <c r="C3198" s="74"/>
      <c r="D3198" s="77"/>
      <c r="E3198" s="78"/>
      <c r="F3198" s="78"/>
      <c r="G3198" s="80"/>
      <c r="H3198" s="49"/>
      <c r="I3198" s="79"/>
      <c r="J3198" s="27"/>
      <c r="K3198" s="27"/>
      <c r="L3198" s="79"/>
      <c r="M3198" s="81"/>
      <c r="N3198" s="29">
        <v>0</v>
      </c>
      <c r="O3198" s="30" t="str">
        <f>IF(G3198&lt;=$N$2,"",IF(F3198=[3]Pav.tvarkyklė!$B$13,"",IF(ISBLANK(R3198),"X","")))</f>
        <v/>
      </c>
      <c r="P3198" s="91"/>
      <c r="Q3198" s="63"/>
      <c r="R3198" s="63"/>
      <c r="S3198" s="63"/>
      <c r="T3198" s="63"/>
      <c r="U3198" s="34" t="str">
        <f>IFERROR(INDEX('[3]5.Grup_T'!$G$4:$G$22,MATCH('6.Turtas'!E3198,'[3]5.Grup_T'!$E$4:$E$22,0)),"0")</f>
        <v>0</v>
      </c>
      <c r="V3198" s="35">
        <f t="shared" si="689"/>
        <v>0</v>
      </c>
      <c r="W3198" s="35">
        <f>IF(NOT(ISBLANK(H3198)),(12-DATEDIF(H3198,'[3]1.Pradzia'!$D$13,"m")),0)</f>
        <v>0</v>
      </c>
      <c r="X3198" s="35">
        <f t="shared" si="690"/>
        <v>0</v>
      </c>
      <c r="Y3198" s="35">
        <f t="shared" si="700"/>
        <v>0</v>
      </c>
      <c r="Z3198" s="35">
        <f t="shared" si="698"/>
        <v>0</v>
      </c>
      <c r="AA3198" s="36">
        <f t="shared" si="691"/>
        <v>0</v>
      </c>
      <c r="AB3198" s="36">
        <f t="shared" si="692"/>
        <v>0</v>
      </c>
      <c r="AC3198" s="37">
        <f t="shared" si="693"/>
        <v>0</v>
      </c>
      <c r="AD3198" s="35">
        <f>IF(OR(YEAR(G3198)&lt;2019,O3198="X"),0,IF(ISBLANK(H3198),DATEDIF(G3198,'[3]1.Pradzia'!$D$13,"M"),DATEDIF(G3198,H3198,"m")))</f>
        <v>0</v>
      </c>
      <c r="AE3198" s="37">
        <f>IF(E3198='[3]5.Grup_T'!$E$20,0,IF(AD3198&lt;&gt;0,M3198/V3198*MIN(12,AD3198),0))</f>
        <v>0</v>
      </c>
      <c r="AF3198" s="37">
        <f t="shared" si="694"/>
        <v>0</v>
      </c>
      <c r="AG3198" s="37">
        <f t="shared" si="695"/>
        <v>0</v>
      </c>
      <c r="AH3198" s="37">
        <f t="shared" si="696"/>
        <v>0</v>
      </c>
      <c r="AI3198" s="35" t="str">
        <f t="shared" si="697"/>
        <v>Nusidėvėjęs</v>
      </c>
      <c r="AJ3198" s="38" t="str">
        <f>IF(AND(F3198&lt;&gt;[3]Pav.tvarkyklė!$B$12,F3198&lt;&gt;[3]Pav.tvarkyklė!$B$13),"GVTNT","X")</f>
        <v>GVTNT</v>
      </c>
      <c r="AK3198" s="39">
        <f t="shared" si="699"/>
        <v>0</v>
      </c>
      <c r="AL3198" s="41"/>
      <c r="AM3198" s="41"/>
      <c r="AN3198" s="41">
        <f t="shared" si="687"/>
        <v>1900</v>
      </c>
      <c r="AO3198" s="41"/>
      <c r="AP3198" s="41"/>
      <c r="AQ3198" s="41"/>
      <c r="AR3198" s="42"/>
      <c r="AS3198" s="42"/>
      <c r="AU3198" s="43">
        <f t="shared" si="688"/>
        <v>0</v>
      </c>
    </row>
    <row r="3199" spans="1:47" ht="15" customHeight="1" x14ac:dyDescent="0.25">
      <c r="A3199" s="11"/>
      <c r="B3199" s="19">
        <v>3368</v>
      </c>
      <c r="C3199" s="74"/>
      <c r="D3199" s="77"/>
      <c r="E3199" s="78"/>
      <c r="F3199" s="78"/>
      <c r="G3199" s="80"/>
      <c r="H3199" s="49"/>
      <c r="I3199" s="79"/>
      <c r="J3199" s="27"/>
      <c r="K3199" s="27"/>
      <c r="L3199" s="79"/>
      <c r="M3199" s="81"/>
      <c r="N3199" s="29">
        <v>0</v>
      </c>
      <c r="O3199" s="30" t="str">
        <f>IF(G3199&lt;=$N$2,"",IF(F3199=[3]Pav.tvarkyklė!$B$13,"",IF(ISBLANK(R3199),"X","")))</f>
        <v/>
      </c>
      <c r="P3199" s="91"/>
      <c r="Q3199" s="63"/>
      <c r="R3199" s="63"/>
      <c r="S3199" s="63"/>
      <c r="T3199" s="63"/>
      <c r="U3199" s="34" t="str">
        <f>IFERROR(INDEX('[3]5.Grup_T'!$G$4:$G$22,MATCH('6.Turtas'!E3199,'[3]5.Grup_T'!$E$4:$E$22,0)),"0")</f>
        <v>0</v>
      </c>
      <c r="V3199" s="35">
        <f t="shared" si="689"/>
        <v>0</v>
      </c>
      <c r="W3199" s="35">
        <f>IF(NOT(ISBLANK(H3199)),(12-DATEDIF(H3199,'[3]1.Pradzia'!$D$13,"m")),0)</f>
        <v>0</v>
      </c>
      <c r="X3199" s="35">
        <f t="shared" si="690"/>
        <v>0</v>
      </c>
      <c r="Y3199" s="35">
        <f t="shared" si="700"/>
        <v>0</v>
      </c>
      <c r="Z3199" s="35">
        <f t="shared" si="698"/>
        <v>0</v>
      </c>
      <c r="AA3199" s="36">
        <f t="shared" si="691"/>
        <v>0</v>
      </c>
      <c r="AB3199" s="36">
        <f t="shared" si="692"/>
        <v>0</v>
      </c>
      <c r="AC3199" s="37">
        <f t="shared" si="693"/>
        <v>0</v>
      </c>
      <c r="AD3199" s="35">
        <f>IF(OR(YEAR(G3199)&lt;2019,O3199="X"),0,IF(ISBLANK(H3199),DATEDIF(G3199,'[3]1.Pradzia'!$D$13,"M"),DATEDIF(G3199,H3199,"m")))</f>
        <v>0</v>
      </c>
      <c r="AE3199" s="37">
        <f>IF(E3199='[3]5.Grup_T'!$E$20,0,IF(AD3199&lt;&gt;0,M3199/V3199*MIN(12,AD3199),0))</f>
        <v>0</v>
      </c>
      <c r="AF3199" s="37">
        <f t="shared" si="694"/>
        <v>0</v>
      </c>
      <c r="AG3199" s="37">
        <f t="shared" si="695"/>
        <v>0</v>
      </c>
      <c r="AH3199" s="37">
        <f t="shared" si="696"/>
        <v>0</v>
      </c>
      <c r="AI3199" s="35" t="str">
        <f t="shared" si="697"/>
        <v>Nusidėvėjęs</v>
      </c>
      <c r="AJ3199" s="38" t="str">
        <f>IF(AND(F3199&lt;&gt;[3]Pav.tvarkyklė!$B$12,F3199&lt;&gt;[3]Pav.tvarkyklė!$B$13),"GVTNT","X")</f>
        <v>GVTNT</v>
      </c>
      <c r="AK3199" s="39">
        <f t="shared" si="699"/>
        <v>0</v>
      </c>
      <c r="AL3199" s="41"/>
      <c r="AM3199" s="41"/>
      <c r="AN3199" s="41">
        <f t="shared" si="687"/>
        <v>1900</v>
      </c>
      <c r="AO3199" s="41"/>
      <c r="AP3199" s="41"/>
      <c r="AQ3199" s="41"/>
      <c r="AR3199" s="42"/>
      <c r="AS3199" s="42"/>
      <c r="AU3199" s="43">
        <f t="shared" si="688"/>
        <v>0</v>
      </c>
    </row>
    <row r="3200" spans="1:47" ht="15" customHeight="1" x14ac:dyDescent="0.25">
      <c r="A3200" s="11"/>
      <c r="B3200" s="19">
        <v>3369</v>
      </c>
      <c r="C3200" s="74"/>
      <c r="D3200" s="77"/>
      <c r="E3200" s="78"/>
      <c r="F3200" s="78"/>
      <c r="G3200" s="80"/>
      <c r="H3200" s="49"/>
      <c r="I3200" s="79"/>
      <c r="J3200" s="27"/>
      <c r="K3200" s="27"/>
      <c r="L3200" s="79"/>
      <c r="M3200" s="81"/>
      <c r="N3200" s="29">
        <v>0</v>
      </c>
      <c r="O3200" s="30" t="str">
        <f>IF(G3200&lt;=$N$2,"",IF(F3200=[3]Pav.tvarkyklė!$B$13,"",IF(ISBLANK(R3200),"X","")))</f>
        <v/>
      </c>
      <c r="P3200" s="91"/>
      <c r="Q3200" s="63"/>
      <c r="R3200" s="63"/>
      <c r="S3200" s="63"/>
      <c r="T3200" s="63"/>
      <c r="U3200" s="34" t="str">
        <f>IFERROR(INDEX('[3]5.Grup_T'!$G$4:$G$22,MATCH('6.Turtas'!E3200,'[3]5.Grup_T'!$E$4:$E$22,0)),"0")</f>
        <v>0</v>
      </c>
      <c r="V3200" s="35">
        <f t="shared" si="689"/>
        <v>0</v>
      </c>
      <c r="W3200" s="35">
        <f>IF(NOT(ISBLANK(H3200)),(12-DATEDIF(H3200,'[3]1.Pradzia'!$D$13,"m")),0)</f>
        <v>0</v>
      </c>
      <c r="X3200" s="35">
        <f t="shared" si="690"/>
        <v>0</v>
      </c>
      <c r="Y3200" s="35">
        <f t="shared" si="700"/>
        <v>0</v>
      </c>
      <c r="Z3200" s="35">
        <f t="shared" si="698"/>
        <v>0</v>
      </c>
      <c r="AA3200" s="36">
        <f t="shared" si="691"/>
        <v>0</v>
      </c>
      <c r="AB3200" s="36">
        <f t="shared" si="692"/>
        <v>0</v>
      </c>
      <c r="AC3200" s="37">
        <f t="shared" si="693"/>
        <v>0</v>
      </c>
      <c r="AD3200" s="35">
        <f>IF(OR(YEAR(G3200)&lt;2019,O3200="X"),0,IF(ISBLANK(H3200),DATEDIF(G3200,'[3]1.Pradzia'!$D$13,"M"),DATEDIF(G3200,H3200,"m")))</f>
        <v>0</v>
      </c>
      <c r="AE3200" s="37">
        <f>IF(E3200='[3]5.Grup_T'!$E$20,0,IF(AD3200&lt;&gt;0,M3200/V3200*MIN(12,AD3200),0))</f>
        <v>0</v>
      </c>
      <c r="AF3200" s="37">
        <f t="shared" si="694"/>
        <v>0</v>
      </c>
      <c r="AG3200" s="37">
        <f t="shared" si="695"/>
        <v>0</v>
      </c>
      <c r="AH3200" s="37">
        <f t="shared" si="696"/>
        <v>0</v>
      </c>
      <c r="AI3200" s="35" t="str">
        <f t="shared" si="697"/>
        <v>Nusidėvėjęs</v>
      </c>
      <c r="AJ3200" s="38" t="str">
        <f>IF(AND(F3200&lt;&gt;[3]Pav.tvarkyklė!$B$12,F3200&lt;&gt;[3]Pav.tvarkyklė!$B$13),"GVTNT","X")</f>
        <v>GVTNT</v>
      </c>
      <c r="AK3200" s="39">
        <f t="shared" si="699"/>
        <v>0</v>
      </c>
      <c r="AL3200" s="41"/>
      <c r="AM3200" s="41"/>
      <c r="AN3200" s="41">
        <f t="shared" si="687"/>
        <v>1900</v>
      </c>
      <c r="AO3200" s="41"/>
      <c r="AP3200" s="41"/>
      <c r="AQ3200" s="41"/>
      <c r="AR3200" s="42"/>
      <c r="AS3200" s="42"/>
      <c r="AU3200" s="43">
        <f t="shared" si="688"/>
        <v>0</v>
      </c>
    </row>
    <row r="3201" spans="1:47" ht="15" customHeight="1" x14ac:dyDescent="0.25">
      <c r="A3201" s="11"/>
      <c r="B3201" s="19">
        <v>3370</v>
      </c>
      <c r="C3201" s="74"/>
      <c r="D3201" s="77"/>
      <c r="E3201" s="78"/>
      <c r="F3201" s="78"/>
      <c r="G3201" s="80"/>
      <c r="H3201" s="49"/>
      <c r="I3201" s="79"/>
      <c r="J3201" s="27"/>
      <c r="K3201" s="27"/>
      <c r="L3201" s="79"/>
      <c r="M3201" s="81"/>
      <c r="N3201" s="29">
        <v>0</v>
      </c>
      <c r="O3201" s="30" t="str">
        <f>IF(G3201&lt;=$N$2,"",IF(F3201=[3]Pav.tvarkyklė!$B$13,"",IF(ISBLANK(R3201),"X","")))</f>
        <v/>
      </c>
      <c r="P3201" s="91"/>
      <c r="Q3201" s="63"/>
      <c r="R3201" s="63"/>
      <c r="S3201" s="63"/>
      <c r="T3201" s="63"/>
      <c r="U3201" s="34" t="str">
        <f>IFERROR(INDEX('[3]5.Grup_T'!$G$4:$G$22,MATCH('6.Turtas'!E3201,'[3]5.Grup_T'!$E$4:$E$22,0)),"0")</f>
        <v>0</v>
      </c>
      <c r="V3201" s="35">
        <f t="shared" si="689"/>
        <v>0</v>
      </c>
      <c r="W3201" s="35">
        <f>IF(NOT(ISBLANK(H3201)),(12-DATEDIF(H3201,'[3]1.Pradzia'!$D$13,"m")),0)</f>
        <v>0</v>
      </c>
      <c r="X3201" s="35">
        <f t="shared" si="690"/>
        <v>0</v>
      </c>
      <c r="Y3201" s="35">
        <f t="shared" si="700"/>
        <v>0</v>
      </c>
      <c r="Z3201" s="35">
        <f t="shared" si="698"/>
        <v>0</v>
      </c>
      <c r="AA3201" s="36">
        <f t="shared" si="691"/>
        <v>0</v>
      </c>
      <c r="AB3201" s="36">
        <f t="shared" si="692"/>
        <v>0</v>
      </c>
      <c r="AC3201" s="37">
        <f t="shared" si="693"/>
        <v>0</v>
      </c>
      <c r="AD3201" s="35">
        <f>IF(OR(YEAR(G3201)&lt;2019,O3201="X"),0,IF(ISBLANK(H3201),DATEDIF(G3201,'[3]1.Pradzia'!$D$13,"M"),DATEDIF(G3201,H3201,"m")))</f>
        <v>0</v>
      </c>
      <c r="AE3201" s="37">
        <f>IF(E3201='[3]5.Grup_T'!$E$20,0,IF(AD3201&lt;&gt;0,M3201/V3201*MIN(12,AD3201),0))</f>
        <v>0</v>
      </c>
      <c r="AF3201" s="37">
        <f t="shared" si="694"/>
        <v>0</v>
      </c>
      <c r="AG3201" s="37">
        <f t="shared" si="695"/>
        <v>0</v>
      </c>
      <c r="AH3201" s="37">
        <f t="shared" si="696"/>
        <v>0</v>
      </c>
      <c r="AI3201" s="35" t="str">
        <f t="shared" si="697"/>
        <v>Nusidėvėjęs</v>
      </c>
      <c r="AJ3201" s="38" t="str">
        <f>IF(AND(F3201&lt;&gt;[3]Pav.tvarkyklė!$B$12,F3201&lt;&gt;[3]Pav.tvarkyklė!$B$13),"GVTNT","X")</f>
        <v>GVTNT</v>
      </c>
      <c r="AK3201" s="39">
        <f t="shared" si="699"/>
        <v>0</v>
      </c>
      <c r="AL3201" s="41"/>
      <c r="AM3201" s="41"/>
      <c r="AN3201" s="41">
        <f t="shared" si="687"/>
        <v>1900</v>
      </c>
      <c r="AO3201" s="41"/>
      <c r="AP3201" s="41"/>
      <c r="AQ3201" s="41"/>
      <c r="AR3201" s="42"/>
      <c r="AS3201" s="42"/>
      <c r="AU3201" s="43">
        <f t="shared" si="688"/>
        <v>0</v>
      </c>
    </row>
    <row r="3202" spans="1:47" ht="15" customHeight="1" x14ac:dyDescent="0.25">
      <c r="A3202" s="11"/>
      <c r="B3202" s="19">
        <v>3371</v>
      </c>
      <c r="C3202" s="74"/>
      <c r="D3202" s="77"/>
      <c r="E3202" s="78"/>
      <c r="F3202" s="78"/>
      <c r="G3202" s="80"/>
      <c r="H3202" s="49"/>
      <c r="I3202" s="79"/>
      <c r="J3202" s="27"/>
      <c r="K3202" s="27"/>
      <c r="L3202" s="79"/>
      <c r="M3202" s="81"/>
      <c r="N3202" s="29">
        <v>0</v>
      </c>
      <c r="O3202" s="30" t="str">
        <f>IF(G3202&lt;=$N$2,"",IF(F3202=[3]Pav.tvarkyklė!$B$13,"",IF(ISBLANK(R3202),"X","")))</f>
        <v/>
      </c>
      <c r="P3202" s="91"/>
      <c r="Q3202" s="63"/>
      <c r="R3202" s="63"/>
      <c r="S3202" s="63"/>
      <c r="T3202" s="63"/>
      <c r="U3202" s="34" t="str">
        <f>IFERROR(INDEX('[3]5.Grup_T'!$G$4:$G$22,MATCH('6.Turtas'!E3202,'[3]5.Grup_T'!$E$4:$E$22,0)),"0")</f>
        <v>0</v>
      </c>
      <c r="V3202" s="35">
        <f t="shared" si="689"/>
        <v>0</v>
      </c>
      <c r="W3202" s="35">
        <f>IF(NOT(ISBLANK(H3202)),(12-DATEDIF(H3202,'[3]1.Pradzia'!$D$13,"m")),0)</f>
        <v>0</v>
      </c>
      <c r="X3202" s="35">
        <f t="shared" si="690"/>
        <v>0</v>
      </c>
      <c r="Y3202" s="35">
        <f t="shared" si="700"/>
        <v>0</v>
      </c>
      <c r="Z3202" s="35">
        <f t="shared" si="698"/>
        <v>0</v>
      </c>
      <c r="AA3202" s="36">
        <f t="shared" si="691"/>
        <v>0</v>
      </c>
      <c r="AB3202" s="36">
        <f t="shared" si="692"/>
        <v>0</v>
      </c>
      <c r="AC3202" s="37">
        <f t="shared" si="693"/>
        <v>0</v>
      </c>
      <c r="AD3202" s="35">
        <f>IF(OR(YEAR(G3202)&lt;2019,O3202="X"),0,IF(ISBLANK(H3202),DATEDIF(G3202,'[3]1.Pradzia'!$D$13,"M"),DATEDIF(G3202,H3202,"m")))</f>
        <v>0</v>
      </c>
      <c r="AE3202" s="37">
        <f>IF(E3202='[3]5.Grup_T'!$E$20,0,IF(AD3202&lt;&gt;0,M3202/V3202*MIN(12,AD3202),0))</f>
        <v>0</v>
      </c>
      <c r="AF3202" s="37">
        <f t="shared" si="694"/>
        <v>0</v>
      </c>
      <c r="AG3202" s="37">
        <f t="shared" si="695"/>
        <v>0</v>
      </c>
      <c r="AH3202" s="37">
        <f t="shared" si="696"/>
        <v>0</v>
      </c>
      <c r="AI3202" s="35" t="str">
        <f t="shared" si="697"/>
        <v>Nusidėvėjęs</v>
      </c>
      <c r="AJ3202" s="38" t="str">
        <f>IF(AND(F3202&lt;&gt;[3]Pav.tvarkyklė!$B$12,F3202&lt;&gt;[3]Pav.tvarkyklė!$B$13),"GVTNT","X")</f>
        <v>GVTNT</v>
      </c>
      <c r="AK3202" s="39">
        <f t="shared" si="699"/>
        <v>0</v>
      </c>
      <c r="AL3202" s="41"/>
      <c r="AM3202" s="41"/>
      <c r="AN3202" s="41">
        <f t="shared" si="687"/>
        <v>1900</v>
      </c>
      <c r="AO3202" s="41"/>
      <c r="AP3202" s="41"/>
      <c r="AQ3202" s="41"/>
      <c r="AR3202" s="42"/>
      <c r="AS3202" s="42"/>
      <c r="AU3202" s="43">
        <f t="shared" si="688"/>
        <v>0</v>
      </c>
    </row>
    <row r="3203" spans="1:47" ht="15" customHeight="1" x14ac:dyDescent="0.25">
      <c r="A3203" s="11"/>
      <c r="B3203" s="19">
        <v>3372</v>
      </c>
      <c r="C3203" s="74"/>
      <c r="D3203" s="77"/>
      <c r="E3203" s="78"/>
      <c r="F3203" s="78"/>
      <c r="G3203" s="80"/>
      <c r="H3203" s="49"/>
      <c r="I3203" s="79"/>
      <c r="J3203" s="27"/>
      <c r="K3203" s="27"/>
      <c r="L3203" s="79"/>
      <c r="M3203" s="81"/>
      <c r="N3203" s="29">
        <v>0</v>
      </c>
      <c r="O3203" s="30" t="str">
        <f>IF(G3203&lt;=$N$2,"",IF(F3203=[3]Pav.tvarkyklė!$B$13,"",IF(ISBLANK(R3203),"X","")))</f>
        <v/>
      </c>
      <c r="P3203" s="91"/>
      <c r="Q3203" s="63"/>
      <c r="R3203" s="63"/>
      <c r="S3203" s="63"/>
      <c r="T3203" s="63"/>
      <c r="U3203" s="34" t="str">
        <f>IFERROR(INDEX('[3]5.Grup_T'!$G$4:$G$22,MATCH('6.Turtas'!E3203,'[3]5.Grup_T'!$E$4:$E$22,0)),"0")</f>
        <v>0</v>
      </c>
      <c r="V3203" s="35">
        <f t="shared" si="689"/>
        <v>0</v>
      </c>
      <c r="W3203" s="35">
        <f>IF(NOT(ISBLANK(H3203)),(12-DATEDIF(H3203,'[3]1.Pradzia'!$D$13,"m")),0)</f>
        <v>0</v>
      </c>
      <c r="X3203" s="35">
        <f t="shared" si="690"/>
        <v>0</v>
      </c>
      <c r="Y3203" s="35">
        <f t="shared" si="700"/>
        <v>0</v>
      </c>
      <c r="Z3203" s="35">
        <f t="shared" si="698"/>
        <v>0</v>
      </c>
      <c r="AA3203" s="36">
        <f t="shared" si="691"/>
        <v>0</v>
      </c>
      <c r="AB3203" s="36">
        <f t="shared" si="692"/>
        <v>0</v>
      </c>
      <c r="AC3203" s="37">
        <f t="shared" si="693"/>
        <v>0</v>
      </c>
      <c r="AD3203" s="35">
        <f>IF(OR(YEAR(G3203)&lt;2019,O3203="X"),0,IF(ISBLANK(H3203),DATEDIF(G3203,'[3]1.Pradzia'!$D$13,"M"),DATEDIF(G3203,H3203,"m")))</f>
        <v>0</v>
      </c>
      <c r="AE3203" s="37">
        <f>IF(E3203='[3]5.Grup_T'!$E$20,0,IF(AD3203&lt;&gt;0,M3203/V3203*MIN(12,AD3203),0))</f>
        <v>0</v>
      </c>
      <c r="AF3203" s="37">
        <f t="shared" si="694"/>
        <v>0</v>
      </c>
      <c r="AG3203" s="37">
        <f t="shared" si="695"/>
        <v>0</v>
      </c>
      <c r="AH3203" s="37">
        <f t="shared" si="696"/>
        <v>0</v>
      </c>
      <c r="AI3203" s="35" t="str">
        <f t="shared" si="697"/>
        <v>Nusidėvėjęs</v>
      </c>
      <c r="AJ3203" s="38" t="str">
        <f>IF(AND(F3203&lt;&gt;[3]Pav.tvarkyklė!$B$12,F3203&lt;&gt;[3]Pav.tvarkyklė!$B$13),"GVTNT","X")</f>
        <v>GVTNT</v>
      </c>
      <c r="AK3203" s="39">
        <f t="shared" si="699"/>
        <v>0</v>
      </c>
      <c r="AL3203" s="41"/>
      <c r="AM3203" s="41"/>
      <c r="AN3203" s="41">
        <f t="shared" si="687"/>
        <v>1900</v>
      </c>
      <c r="AO3203" s="41"/>
      <c r="AP3203" s="41"/>
      <c r="AQ3203" s="41"/>
      <c r="AR3203" s="42"/>
      <c r="AS3203" s="42"/>
      <c r="AU3203" s="43">
        <f t="shared" si="688"/>
        <v>0</v>
      </c>
    </row>
    <row r="3204" spans="1:47" ht="15" customHeight="1" x14ac:dyDescent="0.25">
      <c r="A3204" s="11"/>
      <c r="B3204" s="19">
        <v>3373</v>
      </c>
      <c r="C3204" s="74"/>
      <c r="D3204" s="77"/>
      <c r="E3204" s="78"/>
      <c r="F3204" s="78"/>
      <c r="G3204" s="80"/>
      <c r="H3204" s="49"/>
      <c r="I3204" s="79"/>
      <c r="J3204" s="27"/>
      <c r="K3204" s="27"/>
      <c r="L3204" s="79"/>
      <c r="M3204" s="81"/>
      <c r="N3204" s="29">
        <v>0</v>
      </c>
      <c r="O3204" s="30" t="str">
        <f>IF(G3204&lt;=$N$2,"",IF(F3204=[3]Pav.tvarkyklė!$B$13,"",IF(ISBLANK(R3204),"X","")))</f>
        <v/>
      </c>
      <c r="P3204" s="91"/>
      <c r="Q3204" s="63"/>
      <c r="R3204" s="63"/>
      <c r="S3204" s="63"/>
      <c r="T3204" s="63"/>
      <c r="U3204" s="34" t="str">
        <f>IFERROR(INDEX('[3]5.Grup_T'!$G$4:$G$22,MATCH('6.Turtas'!E3204,'[3]5.Grup_T'!$E$4:$E$22,0)),"0")</f>
        <v>0</v>
      </c>
      <c r="V3204" s="35">
        <f t="shared" si="689"/>
        <v>0</v>
      </c>
      <c r="W3204" s="35">
        <f>IF(NOT(ISBLANK(H3204)),(12-DATEDIF(H3204,'[3]1.Pradzia'!$D$13,"m")),0)</f>
        <v>0</v>
      </c>
      <c r="X3204" s="35">
        <f t="shared" si="690"/>
        <v>0</v>
      </c>
      <c r="Y3204" s="35">
        <f t="shared" si="700"/>
        <v>0</v>
      </c>
      <c r="Z3204" s="35">
        <f t="shared" si="698"/>
        <v>0</v>
      </c>
      <c r="AA3204" s="36">
        <f t="shared" si="691"/>
        <v>0</v>
      </c>
      <c r="AB3204" s="36">
        <f t="shared" si="692"/>
        <v>0</v>
      </c>
      <c r="AC3204" s="37">
        <f t="shared" si="693"/>
        <v>0</v>
      </c>
      <c r="AD3204" s="35">
        <f>IF(OR(YEAR(G3204)&lt;2019,O3204="X"),0,IF(ISBLANK(H3204),DATEDIF(G3204,'[3]1.Pradzia'!$D$13,"M"),DATEDIF(G3204,H3204,"m")))</f>
        <v>0</v>
      </c>
      <c r="AE3204" s="37">
        <f>IF(E3204='[3]5.Grup_T'!$E$20,0,IF(AD3204&lt;&gt;0,M3204/V3204*MIN(12,AD3204),0))</f>
        <v>0</v>
      </c>
      <c r="AF3204" s="37">
        <f t="shared" si="694"/>
        <v>0</v>
      </c>
      <c r="AG3204" s="37">
        <f t="shared" si="695"/>
        <v>0</v>
      </c>
      <c r="AH3204" s="37">
        <f t="shared" si="696"/>
        <v>0</v>
      </c>
      <c r="AI3204" s="35" t="str">
        <f t="shared" si="697"/>
        <v>Nusidėvėjęs</v>
      </c>
      <c r="AJ3204" s="38" t="str">
        <f>IF(AND(F3204&lt;&gt;[3]Pav.tvarkyklė!$B$12,F3204&lt;&gt;[3]Pav.tvarkyklė!$B$13),"GVTNT","X")</f>
        <v>GVTNT</v>
      </c>
      <c r="AK3204" s="39">
        <f t="shared" si="699"/>
        <v>0</v>
      </c>
      <c r="AL3204" s="41"/>
      <c r="AM3204" s="41"/>
      <c r="AN3204" s="41">
        <f t="shared" si="687"/>
        <v>1900</v>
      </c>
      <c r="AO3204" s="41"/>
      <c r="AP3204" s="41"/>
      <c r="AQ3204" s="41"/>
      <c r="AR3204" s="42"/>
      <c r="AS3204" s="42"/>
      <c r="AU3204" s="43">
        <f t="shared" si="688"/>
        <v>0</v>
      </c>
    </row>
    <row r="3205" spans="1:47" ht="15" customHeight="1" x14ac:dyDescent="0.25">
      <c r="A3205" s="11"/>
      <c r="B3205" s="19">
        <v>3374</v>
      </c>
      <c r="C3205" s="74"/>
      <c r="D3205" s="77"/>
      <c r="E3205" s="78"/>
      <c r="F3205" s="78"/>
      <c r="G3205" s="80"/>
      <c r="H3205" s="49"/>
      <c r="I3205" s="79"/>
      <c r="J3205" s="27"/>
      <c r="K3205" s="27"/>
      <c r="L3205" s="79"/>
      <c r="M3205" s="81"/>
      <c r="N3205" s="29">
        <v>0</v>
      </c>
      <c r="O3205" s="30" t="str">
        <f>IF(G3205&lt;=$N$2,"",IF(F3205=[3]Pav.tvarkyklė!$B$13,"",IF(ISBLANK(R3205),"X","")))</f>
        <v/>
      </c>
      <c r="P3205" s="91"/>
      <c r="Q3205" s="63"/>
      <c r="R3205" s="63"/>
      <c r="S3205" s="63"/>
      <c r="T3205" s="63"/>
      <c r="U3205" s="34" t="str">
        <f>IFERROR(INDEX('[3]5.Grup_T'!$G$4:$G$22,MATCH('6.Turtas'!E3205,'[3]5.Grup_T'!$E$4:$E$22,0)),"0")</f>
        <v>0</v>
      </c>
      <c r="V3205" s="35">
        <f t="shared" si="689"/>
        <v>0</v>
      </c>
      <c r="W3205" s="35">
        <f>IF(NOT(ISBLANK(H3205)),(12-DATEDIF(H3205,'[3]1.Pradzia'!$D$13,"m")),0)</f>
        <v>0</v>
      </c>
      <c r="X3205" s="35">
        <f t="shared" si="690"/>
        <v>0</v>
      </c>
      <c r="Y3205" s="35">
        <f t="shared" si="700"/>
        <v>0</v>
      </c>
      <c r="Z3205" s="35">
        <f t="shared" si="698"/>
        <v>0</v>
      </c>
      <c r="AA3205" s="36">
        <f t="shared" si="691"/>
        <v>0</v>
      </c>
      <c r="AB3205" s="36">
        <f t="shared" si="692"/>
        <v>0</v>
      </c>
      <c r="AC3205" s="37">
        <f t="shared" si="693"/>
        <v>0</v>
      </c>
      <c r="AD3205" s="35">
        <f>IF(OR(YEAR(G3205)&lt;2019,O3205="X"),0,IF(ISBLANK(H3205),DATEDIF(G3205,'[3]1.Pradzia'!$D$13,"M"),DATEDIF(G3205,H3205,"m")))</f>
        <v>0</v>
      </c>
      <c r="AE3205" s="37">
        <f>IF(E3205='[3]5.Grup_T'!$E$20,0,IF(AD3205&lt;&gt;0,M3205/V3205*MIN(12,AD3205),0))</f>
        <v>0</v>
      </c>
      <c r="AF3205" s="37">
        <f t="shared" si="694"/>
        <v>0</v>
      </c>
      <c r="AG3205" s="37">
        <f t="shared" si="695"/>
        <v>0</v>
      </c>
      <c r="AH3205" s="37">
        <f t="shared" si="696"/>
        <v>0</v>
      </c>
      <c r="AI3205" s="35" t="str">
        <f t="shared" si="697"/>
        <v>Nusidėvėjęs</v>
      </c>
      <c r="AJ3205" s="38" t="str">
        <f>IF(AND(F3205&lt;&gt;[3]Pav.tvarkyklė!$B$12,F3205&lt;&gt;[3]Pav.tvarkyklė!$B$13),"GVTNT","X")</f>
        <v>GVTNT</v>
      </c>
      <c r="AK3205" s="39">
        <f t="shared" si="699"/>
        <v>0</v>
      </c>
      <c r="AL3205" s="41"/>
      <c r="AM3205" s="41"/>
      <c r="AN3205" s="41">
        <f t="shared" ref="AN3205:AN3268" si="701">YEAR(G3205)</f>
        <v>1900</v>
      </c>
      <c r="AO3205" s="41"/>
      <c r="AP3205" s="41"/>
      <c r="AQ3205" s="41"/>
      <c r="AR3205" s="42"/>
      <c r="AS3205" s="42"/>
      <c r="AU3205" s="43">
        <f t="shared" ref="AU3205:AU3268" si="702">AF3205-AT3205</f>
        <v>0</v>
      </c>
    </row>
    <row r="3206" spans="1:47" ht="15" customHeight="1" x14ac:dyDescent="0.25">
      <c r="A3206" s="11"/>
      <c r="B3206" s="19">
        <v>3375</v>
      </c>
      <c r="C3206" s="74"/>
      <c r="D3206" s="77"/>
      <c r="E3206" s="78"/>
      <c r="F3206" s="78"/>
      <c r="G3206" s="80"/>
      <c r="H3206" s="49"/>
      <c r="I3206" s="79"/>
      <c r="J3206" s="27"/>
      <c r="K3206" s="27"/>
      <c r="L3206" s="79"/>
      <c r="M3206" s="81"/>
      <c r="N3206" s="29">
        <v>0</v>
      </c>
      <c r="O3206" s="30" t="str">
        <f>IF(G3206&lt;=$N$2,"",IF(F3206=[3]Pav.tvarkyklė!$B$13,"",IF(ISBLANK(R3206),"X","")))</f>
        <v/>
      </c>
      <c r="P3206" s="91"/>
      <c r="Q3206" s="63"/>
      <c r="R3206" s="63"/>
      <c r="S3206" s="63"/>
      <c r="T3206" s="63"/>
      <c r="U3206" s="34" t="str">
        <f>IFERROR(INDEX('[3]5.Grup_T'!$G$4:$G$22,MATCH('6.Turtas'!E3206,'[3]5.Grup_T'!$E$4:$E$22,0)),"0")</f>
        <v>0</v>
      </c>
      <c r="V3206" s="35">
        <f t="shared" si="689"/>
        <v>0</v>
      </c>
      <c r="W3206" s="35">
        <f>IF(NOT(ISBLANK(H3206)),(12-DATEDIF(H3206,'[3]1.Pradzia'!$D$13,"m")),0)</f>
        <v>0</v>
      </c>
      <c r="X3206" s="35">
        <f t="shared" si="690"/>
        <v>0</v>
      </c>
      <c r="Y3206" s="35">
        <f t="shared" si="700"/>
        <v>0</v>
      </c>
      <c r="Z3206" s="35">
        <f t="shared" si="698"/>
        <v>0</v>
      </c>
      <c r="AA3206" s="36">
        <f t="shared" si="691"/>
        <v>0</v>
      </c>
      <c r="AB3206" s="36">
        <f t="shared" si="692"/>
        <v>0</v>
      </c>
      <c r="AC3206" s="37">
        <f t="shared" si="693"/>
        <v>0</v>
      </c>
      <c r="AD3206" s="35">
        <f>IF(OR(YEAR(G3206)&lt;2019,O3206="X"),0,IF(ISBLANK(H3206),DATEDIF(G3206,'[3]1.Pradzia'!$D$13,"M"),DATEDIF(G3206,H3206,"m")))</f>
        <v>0</v>
      </c>
      <c r="AE3206" s="37">
        <f>IF(E3206='[3]5.Grup_T'!$E$20,0,IF(AD3206&lt;&gt;0,M3206/V3206*MIN(12,AD3206),0))</f>
        <v>0</v>
      </c>
      <c r="AF3206" s="37">
        <f t="shared" si="694"/>
        <v>0</v>
      </c>
      <c r="AG3206" s="37">
        <f t="shared" si="695"/>
        <v>0</v>
      </c>
      <c r="AH3206" s="37">
        <f t="shared" si="696"/>
        <v>0</v>
      </c>
      <c r="AI3206" s="35" t="str">
        <f t="shared" si="697"/>
        <v>Nusidėvėjęs</v>
      </c>
      <c r="AJ3206" s="38" t="str">
        <f>IF(AND(F3206&lt;&gt;[3]Pav.tvarkyklė!$B$12,F3206&lt;&gt;[3]Pav.tvarkyklė!$B$13),"GVTNT","X")</f>
        <v>GVTNT</v>
      </c>
      <c r="AK3206" s="39">
        <f t="shared" si="699"/>
        <v>0</v>
      </c>
      <c r="AL3206" s="41"/>
      <c r="AM3206" s="41"/>
      <c r="AN3206" s="41">
        <f t="shared" si="701"/>
        <v>1900</v>
      </c>
      <c r="AO3206" s="41"/>
      <c r="AP3206" s="41"/>
      <c r="AQ3206" s="41"/>
      <c r="AR3206" s="42"/>
      <c r="AS3206" s="42"/>
      <c r="AU3206" s="43">
        <f t="shared" si="702"/>
        <v>0</v>
      </c>
    </row>
    <row r="3207" spans="1:47" ht="15" customHeight="1" x14ac:dyDescent="0.25">
      <c r="A3207" s="11"/>
      <c r="B3207" s="19">
        <v>3376</v>
      </c>
      <c r="C3207" s="74"/>
      <c r="D3207" s="77"/>
      <c r="E3207" s="78"/>
      <c r="F3207" s="78"/>
      <c r="G3207" s="80"/>
      <c r="H3207" s="49"/>
      <c r="I3207" s="79"/>
      <c r="J3207" s="27"/>
      <c r="K3207" s="27"/>
      <c r="L3207" s="79"/>
      <c r="M3207" s="81"/>
      <c r="N3207" s="29">
        <v>0</v>
      </c>
      <c r="O3207" s="30" t="str">
        <f>IF(G3207&lt;=$N$2,"",IF(F3207=[3]Pav.tvarkyklė!$B$13,"",IF(ISBLANK(R3207),"X","")))</f>
        <v/>
      </c>
      <c r="P3207" s="91"/>
      <c r="Q3207" s="63"/>
      <c r="R3207" s="63"/>
      <c r="S3207" s="63"/>
      <c r="T3207" s="63"/>
      <c r="U3207" s="34" t="str">
        <f>IFERROR(INDEX('[3]5.Grup_T'!$G$4:$G$22,MATCH('6.Turtas'!E3207,'[3]5.Grup_T'!$E$4:$E$22,0)),"0")</f>
        <v>0</v>
      </c>
      <c r="V3207" s="35">
        <f t="shared" si="689"/>
        <v>0</v>
      </c>
      <c r="W3207" s="35">
        <f>IF(NOT(ISBLANK(H3207)),(12-DATEDIF(H3207,'[3]1.Pradzia'!$D$13,"m")),0)</f>
        <v>0</v>
      </c>
      <c r="X3207" s="35">
        <f t="shared" si="690"/>
        <v>0</v>
      </c>
      <c r="Y3207" s="35">
        <f t="shared" si="700"/>
        <v>0</v>
      </c>
      <c r="Z3207" s="35">
        <f t="shared" si="698"/>
        <v>0</v>
      </c>
      <c r="AA3207" s="36">
        <f t="shared" si="691"/>
        <v>0</v>
      </c>
      <c r="AB3207" s="36">
        <f t="shared" si="692"/>
        <v>0</v>
      </c>
      <c r="AC3207" s="37">
        <f t="shared" si="693"/>
        <v>0</v>
      </c>
      <c r="AD3207" s="35">
        <f>IF(OR(YEAR(G3207)&lt;2019,O3207="X"),0,IF(ISBLANK(H3207),DATEDIF(G3207,'[3]1.Pradzia'!$D$13,"M"),DATEDIF(G3207,H3207,"m")))</f>
        <v>0</v>
      </c>
      <c r="AE3207" s="37">
        <f>IF(E3207='[3]5.Grup_T'!$E$20,0,IF(AD3207&lt;&gt;0,M3207/V3207*MIN(12,AD3207),0))</f>
        <v>0</v>
      </c>
      <c r="AF3207" s="37">
        <f t="shared" si="694"/>
        <v>0</v>
      </c>
      <c r="AG3207" s="37">
        <f t="shared" si="695"/>
        <v>0</v>
      </c>
      <c r="AH3207" s="37">
        <f t="shared" si="696"/>
        <v>0</v>
      </c>
      <c r="AI3207" s="35" t="str">
        <f t="shared" si="697"/>
        <v>Nusidėvėjęs</v>
      </c>
      <c r="AJ3207" s="38" t="str">
        <f>IF(AND(F3207&lt;&gt;[3]Pav.tvarkyklė!$B$12,F3207&lt;&gt;[3]Pav.tvarkyklė!$B$13),"GVTNT","X")</f>
        <v>GVTNT</v>
      </c>
      <c r="AK3207" s="39">
        <f t="shared" si="699"/>
        <v>0</v>
      </c>
      <c r="AL3207" s="41"/>
      <c r="AM3207" s="41"/>
      <c r="AN3207" s="41">
        <f t="shared" si="701"/>
        <v>1900</v>
      </c>
      <c r="AO3207" s="41"/>
      <c r="AP3207" s="41"/>
      <c r="AQ3207" s="41"/>
      <c r="AR3207" s="42"/>
      <c r="AS3207" s="42"/>
      <c r="AU3207" s="43">
        <f t="shared" si="702"/>
        <v>0</v>
      </c>
    </row>
    <row r="3208" spans="1:47" ht="15" customHeight="1" x14ac:dyDescent="0.25">
      <c r="A3208" s="11"/>
      <c r="B3208" s="19">
        <v>3377</v>
      </c>
      <c r="C3208" s="74"/>
      <c r="D3208" s="77"/>
      <c r="E3208" s="78"/>
      <c r="F3208" s="78"/>
      <c r="G3208" s="80"/>
      <c r="H3208" s="49"/>
      <c r="I3208" s="79"/>
      <c r="J3208" s="27"/>
      <c r="K3208" s="27"/>
      <c r="L3208" s="79"/>
      <c r="M3208" s="81"/>
      <c r="N3208" s="29">
        <v>0</v>
      </c>
      <c r="O3208" s="30" t="str">
        <f>IF(G3208&lt;=$N$2,"",IF(F3208=[3]Pav.tvarkyklė!$B$13,"",IF(ISBLANK(R3208),"X","")))</f>
        <v/>
      </c>
      <c r="P3208" s="91"/>
      <c r="Q3208" s="63"/>
      <c r="R3208" s="63"/>
      <c r="S3208" s="63"/>
      <c r="T3208" s="63"/>
      <c r="U3208" s="34" t="str">
        <f>IFERROR(INDEX('[3]5.Grup_T'!$G$4:$G$22,MATCH('6.Turtas'!E3208,'[3]5.Grup_T'!$E$4:$E$22,0)),"0")</f>
        <v>0</v>
      </c>
      <c r="V3208" s="35">
        <f t="shared" si="689"/>
        <v>0</v>
      </c>
      <c r="W3208" s="35">
        <f>IF(NOT(ISBLANK(H3208)),(12-DATEDIF(H3208,'[3]1.Pradzia'!$D$13,"m")),0)</f>
        <v>0</v>
      </c>
      <c r="X3208" s="35">
        <f t="shared" si="690"/>
        <v>0</v>
      </c>
      <c r="Y3208" s="35">
        <f t="shared" si="700"/>
        <v>0</v>
      </c>
      <c r="Z3208" s="35">
        <f t="shared" si="698"/>
        <v>0</v>
      </c>
      <c r="AA3208" s="36">
        <f t="shared" si="691"/>
        <v>0</v>
      </c>
      <c r="AB3208" s="36">
        <f t="shared" si="692"/>
        <v>0</v>
      </c>
      <c r="AC3208" s="37">
        <f t="shared" si="693"/>
        <v>0</v>
      </c>
      <c r="AD3208" s="35">
        <f>IF(OR(YEAR(G3208)&lt;2019,O3208="X"),0,IF(ISBLANK(H3208),DATEDIF(G3208,'[3]1.Pradzia'!$D$13,"M"),DATEDIF(G3208,H3208,"m")))</f>
        <v>0</v>
      </c>
      <c r="AE3208" s="37">
        <f>IF(E3208='[3]5.Grup_T'!$E$20,0,IF(AD3208&lt;&gt;0,M3208/V3208*MIN(12,AD3208),0))</f>
        <v>0</v>
      </c>
      <c r="AF3208" s="37">
        <f t="shared" si="694"/>
        <v>0</v>
      </c>
      <c r="AG3208" s="37">
        <f t="shared" si="695"/>
        <v>0</v>
      </c>
      <c r="AH3208" s="37">
        <f t="shared" si="696"/>
        <v>0</v>
      </c>
      <c r="AI3208" s="35" t="str">
        <f t="shared" si="697"/>
        <v>Nusidėvėjęs</v>
      </c>
      <c r="AJ3208" s="38" t="str">
        <f>IF(AND(F3208&lt;&gt;[3]Pav.tvarkyklė!$B$12,F3208&lt;&gt;[3]Pav.tvarkyklė!$B$13),"GVTNT","X")</f>
        <v>GVTNT</v>
      </c>
      <c r="AK3208" s="39">
        <f t="shared" si="699"/>
        <v>0</v>
      </c>
      <c r="AL3208" s="41"/>
      <c r="AM3208" s="41"/>
      <c r="AN3208" s="41">
        <f t="shared" si="701"/>
        <v>1900</v>
      </c>
      <c r="AO3208" s="41"/>
      <c r="AP3208" s="41"/>
      <c r="AQ3208" s="41"/>
      <c r="AR3208" s="42"/>
      <c r="AS3208" s="42"/>
      <c r="AU3208" s="43">
        <f t="shared" si="702"/>
        <v>0</v>
      </c>
    </row>
    <row r="3209" spans="1:47" ht="15" customHeight="1" x14ac:dyDescent="0.25">
      <c r="A3209" s="11"/>
      <c r="B3209" s="19">
        <v>3378</v>
      </c>
      <c r="C3209" s="74"/>
      <c r="D3209" s="77"/>
      <c r="E3209" s="78"/>
      <c r="F3209" s="78"/>
      <c r="G3209" s="80"/>
      <c r="H3209" s="49"/>
      <c r="I3209" s="79"/>
      <c r="J3209" s="27"/>
      <c r="K3209" s="27"/>
      <c r="L3209" s="79"/>
      <c r="M3209" s="81"/>
      <c r="N3209" s="29">
        <v>0</v>
      </c>
      <c r="O3209" s="30" t="str">
        <f>IF(G3209&lt;=$N$2,"",IF(F3209=[3]Pav.tvarkyklė!$B$13,"",IF(ISBLANK(R3209),"X","")))</f>
        <v/>
      </c>
      <c r="P3209" s="91"/>
      <c r="Q3209" s="63"/>
      <c r="R3209" s="63"/>
      <c r="S3209" s="63"/>
      <c r="T3209" s="63"/>
      <c r="U3209" s="34" t="str">
        <f>IFERROR(INDEX('[3]5.Grup_T'!$G$4:$G$22,MATCH('6.Turtas'!E3209,'[3]5.Grup_T'!$E$4:$E$22,0)),"0")</f>
        <v>0</v>
      </c>
      <c r="V3209" s="35">
        <f t="shared" si="689"/>
        <v>0</v>
      </c>
      <c r="W3209" s="35">
        <f>IF(NOT(ISBLANK(H3209)),(12-DATEDIF(H3209,'[3]1.Pradzia'!$D$13,"m")),0)</f>
        <v>0</v>
      </c>
      <c r="X3209" s="35">
        <f t="shared" si="690"/>
        <v>0</v>
      </c>
      <c r="Y3209" s="35">
        <f t="shared" si="700"/>
        <v>0</v>
      </c>
      <c r="Z3209" s="35">
        <f t="shared" si="698"/>
        <v>0</v>
      </c>
      <c r="AA3209" s="36">
        <f t="shared" si="691"/>
        <v>0</v>
      </c>
      <c r="AB3209" s="36">
        <f t="shared" si="692"/>
        <v>0</v>
      </c>
      <c r="AC3209" s="37">
        <f t="shared" si="693"/>
        <v>0</v>
      </c>
      <c r="AD3209" s="35">
        <f>IF(OR(YEAR(G3209)&lt;2019,O3209="X"),0,IF(ISBLANK(H3209),DATEDIF(G3209,'[3]1.Pradzia'!$D$13,"M"),DATEDIF(G3209,H3209,"m")))</f>
        <v>0</v>
      </c>
      <c r="AE3209" s="37">
        <f>IF(E3209='[3]5.Grup_T'!$E$20,0,IF(AD3209&lt;&gt;0,M3209/V3209*MIN(12,AD3209),0))</f>
        <v>0</v>
      </c>
      <c r="AF3209" s="37">
        <f t="shared" si="694"/>
        <v>0</v>
      </c>
      <c r="AG3209" s="37">
        <f t="shared" si="695"/>
        <v>0</v>
      </c>
      <c r="AH3209" s="37">
        <f t="shared" si="696"/>
        <v>0</v>
      </c>
      <c r="AI3209" s="35" t="str">
        <f t="shared" si="697"/>
        <v>Nusidėvėjęs</v>
      </c>
      <c r="AJ3209" s="38" t="str">
        <f>IF(AND(F3209&lt;&gt;[3]Pav.tvarkyklė!$B$12,F3209&lt;&gt;[3]Pav.tvarkyklė!$B$13),"GVTNT","X")</f>
        <v>GVTNT</v>
      </c>
      <c r="AK3209" s="39">
        <f t="shared" si="699"/>
        <v>0</v>
      </c>
      <c r="AL3209" s="41"/>
      <c r="AM3209" s="41"/>
      <c r="AN3209" s="41">
        <f t="shared" si="701"/>
        <v>1900</v>
      </c>
      <c r="AO3209" s="41"/>
      <c r="AP3209" s="41"/>
      <c r="AQ3209" s="41"/>
      <c r="AR3209" s="42"/>
      <c r="AS3209" s="42"/>
      <c r="AU3209" s="43">
        <f t="shared" si="702"/>
        <v>0</v>
      </c>
    </row>
    <row r="3210" spans="1:47" ht="15" customHeight="1" x14ac:dyDescent="0.25">
      <c r="A3210" s="11"/>
      <c r="B3210" s="19">
        <v>3379</v>
      </c>
      <c r="C3210" s="74"/>
      <c r="D3210" s="77"/>
      <c r="E3210" s="78"/>
      <c r="F3210" s="78"/>
      <c r="G3210" s="80"/>
      <c r="H3210" s="49"/>
      <c r="I3210" s="79"/>
      <c r="J3210" s="27"/>
      <c r="K3210" s="27"/>
      <c r="L3210" s="79"/>
      <c r="M3210" s="81"/>
      <c r="N3210" s="29">
        <v>0</v>
      </c>
      <c r="O3210" s="30" t="str">
        <f>IF(G3210&lt;=$N$2,"",IF(F3210=[3]Pav.tvarkyklė!$B$13,"",IF(ISBLANK(R3210),"X","")))</f>
        <v/>
      </c>
      <c r="P3210" s="91"/>
      <c r="Q3210" s="63"/>
      <c r="R3210" s="63"/>
      <c r="S3210" s="63"/>
      <c r="T3210" s="63"/>
      <c r="U3210" s="34" t="str">
        <f>IFERROR(INDEX('[3]5.Grup_T'!$G$4:$G$22,MATCH('6.Turtas'!E3210,'[3]5.Grup_T'!$E$4:$E$22,0)),"0")</f>
        <v>0</v>
      </c>
      <c r="V3210" s="35">
        <f t="shared" si="689"/>
        <v>0</v>
      </c>
      <c r="W3210" s="35">
        <f>IF(NOT(ISBLANK(H3210)),(12-DATEDIF(H3210,'[3]1.Pradzia'!$D$13,"m")),0)</f>
        <v>0</v>
      </c>
      <c r="X3210" s="35">
        <f t="shared" si="690"/>
        <v>0</v>
      </c>
      <c r="Y3210" s="35">
        <f t="shared" si="700"/>
        <v>0</v>
      </c>
      <c r="Z3210" s="35">
        <f t="shared" si="698"/>
        <v>0</v>
      </c>
      <c r="AA3210" s="36">
        <f t="shared" si="691"/>
        <v>0</v>
      </c>
      <c r="AB3210" s="36">
        <f t="shared" si="692"/>
        <v>0</v>
      </c>
      <c r="AC3210" s="37">
        <f t="shared" si="693"/>
        <v>0</v>
      </c>
      <c r="AD3210" s="35">
        <f>IF(OR(YEAR(G3210)&lt;2019,O3210="X"),0,IF(ISBLANK(H3210),DATEDIF(G3210,'[3]1.Pradzia'!$D$13,"M"),DATEDIF(G3210,H3210,"m")))</f>
        <v>0</v>
      </c>
      <c r="AE3210" s="37">
        <f>IF(E3210='[3]5.Grup_T'!$E$20,0,IF(AD3210&lt;&gt;0,M3210/V3210*MIN(12,AD3210),0))</f>
        <v>0</v>
      </c>
      <c r="AF3210" s="37">
        <f t="shared" si="694"/>
        <v>0</v>
      </c>
      <c r="AG3210" s="37">
        <f t="shared" si="695"/>
        <v>0</v>
      </c>
      <c r="AH3210" s="37">
        <f t="shared" si="696"/>
        <v>0</v>
      </c>
      <c r="AI3210" s="35" t="str">
        <f t="shared" si="697"/>
        <v>Nusidėvėjęs</v>
      </c>
      <c r="AJ3210" s="38" t="str">
        <f>IF(AND(F3210&lt;&gt;[3]Pav.tvarkyklė!$B$12,F3210&lt;&gt;[3]Pav.tvarkyklė!$B$13),"GVTNT","X")</f>
        <v>GVTNT</v>
      </c>
      <c r="AK3210" s="39">
        <f t="shared" si="699"/>
        <v>0</v>
      </c>
      <c r="AL3210" s="41"/>
      <c r="AM3210" s="41"/>
      <c r="AN3210" s="41">
        <f t="shared" si="701"/>
        <v>1900</v>
      </c>
      <c r="AO3210" s="41"/>
      <c r="AP3210" s="41"/>
      <c r="AQ3210" s="41"/>
      <c r="AR3210" s="42"/>
      <c r="AS3210" s="42"/>
      <c r="AU3210" s="43">
        <f t="shared" si="702"/>
        <v>0</v>
      </c>
    </row>
    <row r="3211" spans="1:47" ht="15" customHeight="1" x14ac:dyDescent="0.25">
      <c r="A3211" s="11"/>
      <c r="B3211" s="19">
        <v>3380</v>
      </c>
      <c r="C3211" s="74"/>
      <c r="D3211" s="77"/>
      <c r="E3211" s="78"/>
      <c r="F3211" s="78"/>
      <c r="G3211" s="80"/>
      <c r="H3211" s="49"/>
      <c r="I3211" s="79"/>
      <c r="J3211" s="27"/>
      <c r="K3211" s="27"/>
      <c r="L3211" s="79"/>
      <c r="M3211" s="81"/>
      <c r="N3211" s="29">
        <v>0</v>
      </c>
      <c r="O3211" s="30" t="str">
        <f>IF(G3211&lt;=$N$2,"",IF(F3211=[3]Pav.tvarkyklė!$B$13,"",IF(ISBLANK(R3211),"X","")))</f>
        <v/>
      </c>
      <c r="P3211" s="91"/>
      <c r="Q3211" s="63"/>
      <c r="R3211" s="63"/>
      <c r="S3211" s="63"/>
      <c r="T3211" s="63"/>
      <c r="U3211" s="34" t="str">
        <f>IFERROR(INDEX('[3]5.Grup_T'!$G$4:$G$22,MATCH('6.Turtas'!E3211,'[3]5.Grup_T'!$E$4:$E$22,0)),"0")</f>
        <v>0</v>
      </c>
      <c r="V3211" s="35">
        <f t="shared" si="689"/>
        <v>0</v>
      </c>
      <c r="W3211" s="35">
        <f>IF(NOT(ISBLANK(H3211)),(12-DATEDIF(H3211,'[3]1.Pradzia'!$D$13,"m")),0)</f>
        <v>0</v>
      </c>
      <c r="X3211" s="35">
        <f t="shared" si="690"/>
        <v>0</v>
      </c>
      <c r="Y3211" s="35">
        <f t="shared" si="700"/>
        <v>0</v>
      </c>
      <c r="Z3211" s="35">
        <f t="shared" si="698"/>
        <v>0</v>
      </c>
      <c r="AA3211" s="36">
        <f t="shared" si="691"/>
        <v>0</v>
      </c>
      <c r="AB3211" s="36">
        <f t="shared" si="692"/>
        <v>0</v>
      </c>
      <c r="AC3211" s="37">
        <f t="shared" si="693"/>
        <v>0</v>
      </c>
      <c r="AD3211" s="35">
        <f>IF(OR(YEAR(G3211)&lt;2019,O3211="X"),0,IF(ISBLANK(H3211),DATEDIF(G3211,'[3]1.Pradzia'!$D$13,"M"),DATEDIF(G3211,H3211,"m")))</f>
        <v>0</v>
      </c>
      <c r="AE3211" s="37">
        <f>IF(E3211='[3]5.Grup_T'!$E$20,0,IF(AD3211&lt;&gt;0,M3211/V3211*MIN(12,AD3211),0))</f>
        <v>0</v>
      </c>
      <c r="AF3211" s="37">
        <f t="shared" si="694"/>
        <v>0</v>
      </c>
      <c r="AG3211" s="37">
        <f t="shared" si="695"/>
        <v>0</v>
      </c>
      <c r="AH3211" s="37">
        <f t="shared" si="696"/>
        <v>0</v>
      </c>
      <c r="AI3211" s="35" t="str">
        <f t="shared" si="697"/>
        <v>Nusidėvėjęs</v>
      </c>
      <c r="AJ3211" s="38" t="str">
        <f>IF(AND(F3211&lt;&gt;[3]Pav.tvarkyklė!$B$12,F3211&lt;&gt;[3]Pav.tvarkyklė!$B$13),"GVTNT","X")</f>
        <v>GVTNT</v>
      </c>
      <c r="AK3211" s="39">
        <f t="shared" si="699"/>
        <v>0</v>
      </c>
      <c r="AL3211" s="41"/>
      <c r="AM3211" s="41"/>
      <c r="AN3211" s="41">
        <f t="shared" si="701"/>
        <v>1900</v>
      </c>
      <c r="AO3211" s="41"/>
      <c r="AP3211" s="41"/>
      <c r="AQ3211" s="41"/>
      <c r="AR3211" s="42"/>
      <c r="AS3211" s="42"/>
      <c r="AU3211" s="43">
        <f t="shared" si="702"/>
        <v>0</v>
      </c>
    </row>
    <row r="3212" spans="1:47" ht="15" customHeight="1" x14ac:dyDescent="0.25">
      <c r="A3212" s="11"/>
      <c r="B3212" s="19">
        <v>3381</v>
      </c>
      <c r="C3212" s="74"/>
      <c r="D3212" s="77"/>
      <c r="E3212" s="78"/>
      <c r="F3212" s="78"/>
      <c r="G3212" s="80"/>
      <c r="H3212" s="49"/>
      <c r="I3212" s="79"/>
      <c r="J3212" s="27"/>
      <c r="K3212" s="27"/>
      <c r="L3212" s="79"/>
      <c r="M3212" s="81"/>
      <c r="N3212" s="29">
        <v>0</v>
      </c>
      <c r="O3212" s="30" t="str">
        <f>IF(G3212&lt;=$N$2,"",IF(F3212=[3]Pav.tvarkyklė!$B$13,"",IF(ISBLANK(R3212),"X","")))</f>
        <v/>
      </c>
      <c r="P3212" s="91"/>
      <c r="Q3212" s="63"/>
      <c r="R3212" s="63"/>
      <c r="S3212" s="63"/>
      <c r="T3212" s="63"/>
      <c r="U3212" s="34" t="str">
        <f>IFERROR(INDEX('[3]5.Grup_T'!$G$4:$G$22,MATCH('6.Turtas'!E3212,'[3]5.Grup_T'!$E$4:$E$22,0)),"0")</f>
        <v>0</v>
      </c>
      <c r="V3212" s="35">
        <f t="shared" si="689"/>
        <v>0</v>
      </c>
      <c r="W3212" s="35">
        <f>IF(NOT(ISBLANK(H3212)),(12-DATEDIF(H3212,'[3]1.Pradzia'!$D$13,"m")),0)</f>
        <v>0</v>
      </c>
      <c r="X3212" s="35">
        <f t="shared" si="690"/>
        <v>0</v>
      </c>
      <c r="Y3212" s="35">
        <f t="shared" si="700"/>
        <v>0</v>
      </c>
      <c r="Z3212" s="35">
        <f t="shared" si="698"/>
        <v>0</v>
      </c>
      <c r="AA3212" s="36">
        <f t="shared" si="691"/>
        <v>0</v>
      </c>
      <c r="AB3212" s="36">
        <f t="shared" si="692"/>
        <v>0</v>
      </c>
      <c r="AC3212" s="37">
        <f t="shared" si="693"/>
        <v>0</v>
      </c>
      <c r="AD3212" s="35">
        <f>IF(OR(YEAR(G3212)&lt;2019,O3212="X"),0,IF(ISBLANK(H3212),DATEDIF(G3212,'[3]1.Pradzia'!$D$13,"M"),DATEDIF(G3212,H3212,"m")))</f>
        <v>0</v>
      </c>
      <c r="AE3212" s="37">
        <f>IF(E3212='[3]5.Grup_T'!$E$20,0,IF(AD3212&lt;&gt;0,M3212/V3212*MIN(12,AD3212),0))</f>
        <v>0</v>
      </c>
      <c r="AF3212" s="37">
        <f t="shared" si="694"/>
        <v>0</v>
      </c>
      <c r="AG3212" s="37">
        <f t="shared" si="695"/>
        <v>0</v>
      </c>
      <c r="AH3212" s="37">
        <f t="shared" si="696"/>
        <v>0</v>
      </c>
      <c r="AI3212" s="35" t="str">
        <f t="shared" si="697"/>
        <v>Nusidėvėjęs</v>
      </c>
      <c r="AJ3212" s="38" t="str">
        <f>IF(AND(F3212&lt;&gt;[3]Pav.tvarkyklė!$B$12,F3212&lt;&gt;[3]Pav.tvarkyklė!$B$13),"GVTNT","X")</f>
        <v>GVTNT</v>
      </c>
      <c r="AK3212" s="39">
        <f t="shared" si="699"/>
        <v>0</v>
      </c>
      <c r="AL3212" s="41"/>
      <c r="AM3212" s="41"/>
      <c r="AN3212" s="41">
        <f t="shared" si="701"/>
        <v>1900</v>
      </c>
      <c r="AO3212" s="41"/>
      <c r="AP3212" s="41"/>
      <c r="AQ3212" s="41"/>
      <c r="AR3212" s="42"/>
      <c r="AS3212" s="42"/>
      <c r="AU3212" s="43">
        <f t="shared" si="702"/>
        <v>0</v>
      </c>
    </row>
    <row r="3213" spans="1:47" ht="15" customHeight="1" x14ac:dyDescent="0.25">
      <c r="A3213" s="11"/>
      <c r="B3213" s="19">
        <v>3382</v>
      </c>
      <c r="C3213" s="74"/>
      <c r="D3213" s="77"/>
      <c r="E3213" s="78"/>
      <c r="F3213" s="78"/>
      <c r="G3213" s="80"/>
      <c r="H3213" s="49"/>
      <c r="I3213" s="79"/>
      <c r="J3213" s="27"/>
      <c r="K3213" s="27"/>
      <c r="L3213" s="79"/>
      <c r="M3213" s="81"/>
      <c r="N3213" s="29">
        <v>0</v>
      </c>
      <c r="O3213" s="30" t="str">
        <f>IF(G3213&lt;=$N$2,"",IF(F3213=[3]Pav.tvarkyklė!$B$13,"",IF(ISBLANK(R3213),"X","")))</f>
        <v/>
      </c>
      <c r="P3213" s="91"/>
      <c r="Q3213" s="63"/>
      <c r="R3213" s="63"/>
      <c r="S3213" s="63"/>
      <c r="T3213" s="63"/>
      <c r="U3213" s="34" t="str">
        <f>IFERROR(INDEX('[3]5.Grup_T'!$G$4:$G$22,MATCH('6.Turtas'!E3213,'[3]5.Grup_T'!$E$4:$E$22,0)),"0")</f>
        <v>0</v>
      </c>
      <c r="V3213" s="35">
        <f t="shared" si="689"/>
        <v>0</v>
      </c>
      <c r="W3213" s="35">
        <f>IF(NOT(ISBLANK(H3213)),(12-DATEDIF(H3213,'[3]1.Pradzia'!$D$13,"m")),0)</f>
        <v>0</v>
      </c>
      <c r="X3213" s="35">
        <f t="shared" si="690"/>
        <v>0</v>
      </c>
      <c r="Y3213" s="35">
        <f t="shared" si="700"/>
        <v>0</v>
      </c>
      <c r="Z3213" s="35">
        <f t="shared" si="698"/>
        <v>0</v>
      </c>
      <c r="AA3213" s="36">
        <f t="shared" si="691"/>
        <v>0</v>
      </c>
      <c r="AB3213" s="36">
        <f t="shared" si="692"/>
        <v>0</v>
      </c>
      <c r="AC3213" s="37">
        <f t="shared" si="693"/>
        <v>0</v>
      </c>
      <c r="AD3213" s="35">
        <f>IF(OR(YEAR(G3213)&lt;2019,O3213="X"),0,IF(ISBLANK(H3213),DATEDIF(G3213,'[3]1.Pradzia'!$D$13,"M"),DATEDIF(G3213,H3213,"m")))</f>
        <v>0</v>
      </c>
      <c r="AE3213" s="37">
        <f>IF(E3213='[3]5.Grup_T'!$E$20,0,IF(AD3213&lt;&gt;0,M3213/V3213*MIN(12,AD3213),0))</f>
        <v>0</v>
      </c>
      <c r="AF3213" s="37">
        <f t="shared" si="694"/>
        <v>0</v>
      </c>
      <c r="AG3213" s="37">
        <f t="shared" si="695"/>
        <v>0</v>
      </c>
      <c r="AH3213" s="37">
        <f t="shared" si="696"/>
        <v>0</v>
      </c>
      <c r="AI3213" s="35" t="str">
        <f t="shared" si="697"/>
        <v>Nusidėvėjęs</v>
      </c>
      <c r="AJ3213" s="38" t="str">
        <f>IF(AND(F3213&lt;&gt;[3]Pav.tvarkyklė!$B$12,F3213&lt;&gt;[3]Pav.tvarkyklė!$B$13),"GVTNT","X")</f>
        <v>GVTNT</v>
      </c>
      <c r="AK3213" s="39">
        <f t="shared" si="699"/>
        <v>0</v>
      </c>
      <c r="AL3213" s="41"/>
      <c r="AM3213" s="41"/>
      <c r="AN3213" s="41">
        <f t="shared" si="701"/>
        <v>1900</v>
      </c>
      <c r="AO3213" s="41"/>
      <c r="AP3213" s="41"/>
      <c r="AQ3213" s="41"/>
      <c r="AR3213" s="42"/>
      <c r="AS3213" s="42"/>
      <c r="AU3213" s="43">
        <f t="shared" si="702"/>
        <v>0</v>
      </c>
    </row>
    <row r="3214" spans="1:47" ht="15" customHeight="1" x14ac:dyDescent="0.25">
      <c r="A3214" s="11"/>
      <c r="B3214" s="19">
        <v>3383</v>
      </c>
      <c r="C3214" s="74"/>
      <c r="D3214" s="77"/>
      <c r="E3214" s="78"/>
      <c r="F3214" s="78"/>
      <c r="G3214" s="80"/>
      <c r="H3214" s="49"/>
      <c r="I3214" s="79"/>
      <c r="J3214" s="27"/>
      <c r="K3214" s="27"/>
      <c r="L3214" s="79"/>
      <c r="M3214" s="81"/>
      <c r="N3214" s="29">
        <v>0</v>
      </c>
      <c r="O3214" s="30" t="str">
        <f>IF(G3214&lt;=$N$2,"",IF(F3214=[3]Pav.tvarkyklė!$B$13,"",IF(ISBLANK(R3214),"X","")))</f>
        <v/>
      </c>
      <c r="P3214" s="91"/>
      <c r="Q3214" s="63"/>
      <c r="R3214" s="63"/>
      <c r="S3214" s="63"/>
      <c r="T3214" s="63"/>
      <c r="U3214" s="34" t="str">
        <f>IFERROR(INDEX('[3]5.Grup_T'!$G$4:$G$22,MATCH('6.Turtas'!E3214,'[3]5.Grup_T'!$E$4:$E$22,0)),"0")</f>
        <v>0</v>
      </c>
      <c r="V3214" s="35">
        <f t="shared" si="689"/>
        <v>0</v>
      </c>
      <c r="W3214" s="35">
        <f>IF(NOT(ISBLANK(H3214)),(12-DATEDIF(H3214,'[3]1.Pradzia'!$D$13,"m")),0)</f>
        <v>0</v>
      </c>
      <c r="X3214" s="35">
        <f t="shared" si="690"/>
        <v>0</v>
      </c>
      <c r="Y3214" s="35">
        <f t="shared" si="700"/>
        <v>0</v>
      </c>
      <c r="Z3214" s="35">
        <f t="shared" si="698"/>
        <v>0</v>
      </c>
      <c r="AA3214" s="36">
        <f t="shared" si="691"/>
        <v>0</v>
      </c>
      <c r="AB3214" s="36">
        <f t="shared" si="692"/>
        <v>0</v>
      </c>
      <c r="AC3214" s="37">
        <f t="shared" si="693"/>
        <v>0</v>
      </c>
      <c r="AD3214" s="35">
        <f>IF(OR(YEAR(G3214)&lt;2019,O3214="X"),0,IF(ISBLANK(H3214),DATEDIF(G3214,'[3]1.Pradzia'!$D$13,"M"),DATEDIF(G3214,H3214,"m")))</f>
        <v>0</v>
      </c>
      <c r="AE3214" s="37">
        <f>IF(E3214='[3]5.Grup_T'!$E$20,0,IF(AD3214&lt;&gt;0,M3214/V3214*MIN(12,AD3214),0))</f>
        <v>0</v>
      </c>
      <c r="AF3214" s="37">
        <f t="shared" si="694"/>
        <v>0</v>
      </c>
      <c r="AG3214" s="37">
        <f t="shared" si="695"/>
        <v>0</v>
      </c>
      <c r="AH3214" s="37">
        <f t="shared" si="696"/>
        <v>0</v>
      </c>
      <c r="AI3214" s="35" t="str">
        <f t="shared" si="697"/>
        <v>Nusidėvėjęs</v>
      </c>
      <c r="AJ3214" s="38" t="str">
        <f>IF(AND(F3214&lt;&gt;[3]Pav.tvarkyklė!$B$12,F3214&lt;&gt;[3]Pav.tvarkyklė!$B$13),"GVTNT","X")</f>
        <v>GVTNT</v>
      </c>
      <c r="AK3214" s="39">
        <f t="shared" si="699"/>
        <v>0</v>
      </c>
      <c r="AL3214" s="41"/>
      <c r="AM3214" s="41"/>
      <c r="AN3214" s="41">
        <f t="shared" si="701"/>
        <v>1900</v>
      </c>
      <c r="AO3214" s="41"/>
      <c r="AP3214" s="41"/>
      <c r="AQ3214" s="41"/>
      <c r="AR3214" s="42"/>
      <c r="AS3214" s="42"/>
      <c r="AU3214" s="43">
        <f t="shared" si="702"/>
        <v>0</v>
      </c>
    </row>
    <row r="3215" spans="1:47" ht="15" customHeight="1" x14ac:dyDescent="0.25">
      <c r="A3215" s="11"/>
      <c r="B3215" s="19">
        <v>3384</v>
      </c>
      <c r="C3215" s="74"/>
      <c r="D3215" s="77"/>
      <c r="E3215" s="78"/>
      <c r="F3215" s="78"/>
      <c r="G3215" s="80"/>
      <c r="H3215" s="49"/>
      <c r="I3215" s="79"/>
      <c r="J3215" s="27"/>
      <c r="K3215" s="27"/>
      <c r="L3215" s="79"/>
      <c r="M3215" s="81"/>
      <c r="N3215" s="29">
        <v>0</v>
      </c>
      <c r="O3215" s="30" t="str">
        <f>IF(G3215&lt;=$N$2,"",IF(F3215=[3]Pav.tvarkyklė!$B$13,"",IF(ISBLANK(R3215),"X","")))</f>
        <v/>
      </c>
      <c r="P3215" s="91"/>
      <c r="Q3215" s="63"/>
      <c r="R3215" s="63"/>
      <c r="S3215" s="63"/>
      <c r="T3215" s="63"/>
      <c r="U3215" s="34" t="str">
        <f>IFERROR(INDEX('[3]5.Grup_T'!$G$4:$G$22,MATCH('6.Turtas'!E3215,'[3]5.Grup_T'!$E$4:$E$22,0)),"0")</f>
        <v>0</v>
      </c>
      <c r="V3215" s="35">
        <f t="shared" si="689"/>
        <v>0</v>
      </c>
      <c r="W3215" s="35">
        <f>IF(NOT(ISBLANK(H3215)),(12-DATEDIF(H3215,'[3]1.Pradzia'!$D$13,"m")),0)</f>
        <v>0</v>
      </c>
      <c r="X3215" s="35">
        <f t="shared" si="690"/>
        <v>0</v>
      </c>
      <c r="Y3215" s="35">
        <f t="shared" si="700"/>
        <v>0</v>
      </c>
      <c r="Z3215" s="35">
        <f t="shared" si="698"/>
        <v>0</v>
      </c>
      <c r="AA3215" s="36">
        <f t="shared" si="691"/>
        <v>0</v>
      </c>
      <c r="AB3215" s="36">
        <f t="shared" si="692"/>
        <v>0</v>
      </c>
      <c r="AC3215" s="37">
        <f t="shared" si="693"/>
        <v>0</v>
      </c>
      <c r="AD3215" s="35">
        <f>IF(OR(YEAR(G3215)&lt;2019,O3215="X"),0,IF(ISBLANK(H3215),DATEDIF(G3215,'[3]1.Pradzia'!$D$13,"M"),DATEDIF(G3215,H3215,"m")))</f>
        <v>0</v>
      </c>
      <c r="AE3215" s="37">
        <f>IF(E3215='[3]5.Grup_T'!$E$20,0,IF(AD3215&lt;&gt;0,M3215/V3215*MIN(12,AD3215),0))</f>
        <v>0</v>
      </c>
      <c r="AF3215" s="37">
        <f t="shared" si="694"/>
        <v>0</v>
      </c>
      <c r="AG3215" s="37">
        <f t="shared" si="695"/>
        <v>0</v>
      </c>
      <c r="AH3215" s="37">
        <f t="shared" si="696"/>
        <v>0</v>
      </c>
      <c r="AI3215" s="35" t="str">
        <f t="shared" si="697"/>
        <v>Nusidėvėjęs</v>
      </c>
      <c r="AJ3215" s="38" t="str">
        <f>IF(AND(F3215&lt;&gt;[3]Pav.tvarkyklė!$B$12,F3215&lt;&gt;[3]Pav.tvarkyklė!$B$13),"GVTNT","X")</f>
        <v>GVTNT</v>
      </c>
      <c r="AK3215" s="39">
        <f t="shared" si="699"/>
        <v>0</v>
      </c>
      <c r="AL3215" s="41"/>
      <c r="AM3215" s="41"/>
      <c r="AN3215" s="41">
        <f t="shared" si="701"/>
        <v>1900</v>
      </c>
      <c r="AO3215" s="41"/>
      <c r="AP3215" s="41"/>
      <c r="AQ3215" s="41"/>
      <c r="AR3215" s="42"/>
      <c r="AS3215" s="42"/>
      <c r="AU3215" s="43">
        <f t="shared" si="702"/>
        <v>0</v>
      </c>
    </row>
    <row r="3216" spans="1:47" ht="15" customHeight="1" x14ac:dyDescent="0.25">
      <c r="A3216" s="11"/>
      <c r="B3216" s="19">
        <v>3385</v>
      </c>
      <c r="C3216" s="74"/>
      <c r="D3216" s="77"/>
      <c r="E3216" s="78"/>
      <c r="F3216" s="78"/>
      <c r="G3216" s="80"/>
      <c r="H3216" s="49"/>
      <c r="I3216" s="79"/>
      <c r="J3216" s="27"/>
      <c r="K3216" s="27"/>
      <c r="L3216" s="79"/>
      <c r="M3216" s="81"/>
      <c r="N3216" s="29">
        <v>0</v>
      </c>
      <c r="O3216" s="30" t="str">
        <f>IF(G3216&lt;=$N$2,"",IF(F3216=[3]Pav.tvarkyklė!$B$13,"",IF(ISBLANK(R3216),"X","")))</f>
        <v/>
      </c>
      <c r="P3216" s="91"/>
      <c r="Q3216" s="63"/>
      <c r="R3216" s="63"/>
      <c r="S3216" s="63"/>
      <c r="T3216" s="63"/>
      <c r="U3216" s="34" t="str">
        <f>IFERROR(INDEX('[3]5.Grup_T'!$G$4:$G$22,MATCH('6.Turtas'!E3216,'[3]5.Grup_T'!$E$4:$E$22,0)),"0")</f>
        <v>0</v>
      </c>
      <c r="V3216" s="35">
        <f t="shared" si="689"/>
        <v>0</v>
      </c>
      <c r="W3216" s="35">
        <f>IF(NOT(ISBLANK(H3216)),(12-DATEDIF(H3216,'[3]1.Pradzia'!$D$13,"m")),0)</f>
        <v>0</v>
      </c>
      <c r="X3216" s="35">
        <f t="shared" si="690"/>
        <v>0</v>
      </c>
      <c r="Y3216" s="35">
        <f t="shared" si="700"/>
        <v>0</v>
      </c>
      <c r="Z3216" s="35">
        <f t="shared" si="698"/>
        <v>0</v>
      </c>
      <c r="AA3216" s="36">
        <f t="shared" si="691"/>
        <v>0</v>
      </c>
      <c r="AB3216" s="36">
        <f t="shared" si="692"/>
        <v>0</v>
      </c>
      <c r="AC3216" s="37">
        <f t="shared" si="693"/>
        <v>0</v>
      </c>
      <c r="AD3216" s="35">
        <f>IF(OR(YEAR(G3216)&lt;2019,O3216="X"),0,IF(ISBLANK(H3216),DATEDIF(G3216,'[3]1.Pradzia'!$D$13,"M"),DATEDIF(G3216,H3216,"m")))</f>
        <v>0</v>
      </c>
      <c r="AE3216" s="37">
        <f>IF(E3216='[3]5.Grup_T'!$E$20,0,IF(AD3216&lt;&gt;0,M3216/V3216*MIN(12,AD3216),0))</f>
        <v>0</v>
      </c>
      <c r="AF3216" s="37">
        <f t="shared" si="694"/>
        <v>0</v>
      </c>
      <c r="AG3216" s="37">
        <f t="shared" si="695"/>
        <v>0</v>
      </c>
      <c r="AH3216" s="37">
        <f t="shared" si="696"/>
        <v>0</v>
      </c>
      <c r="AI3216" s="35" t="str">
        <f t="shared" si="697"/>
        <v>Nusidėvėjęs</v>
      </c>
      <c r="AJ3216" s="38" t="str">
        <f>IF(AND(F3216&lt;&gt;[3]Pav.tvarkyklė!$B$12,F3216&lt;&gt;[3]Pav.tvarkyklė!$B$13),"GVTNT","X")</f>
        <v>GVTNT</v>
      </c>
      <c r="AK3216" s="39">
        <f t="shared" si="699"/>
        <v>0</v>
      </c>
      <c r="AL3216" s="41"/>
      <c r="AM3216" s="41"/>
      <c r="AN3216" s="41">
        <f t="shared" si="701"/>
        <v>1900</v>
      </c>
      <c r="AO3216" s="41"/>
      <c r="AP3216" s="41"/>
      <c r="AQ3216" s="41"/>
      <c r="AR3216" s="42"/>
      <c r="AS3216" s="42"/>
      <c r="AU3216" s="43">
        <f t="shared" si="702"/>
        <v>0</v>
      </c>
    </row>
    <row r="3217" spans="1:47" ht="15" customHeight="1" x14ac:dyDescent="0.25">
      <c r="A3217" s="11"/>
      <c r="B3217" s="19">
        <v>3386</v>
      </c>
      <c r="C3217" s="74"/>
      <c r="D3217" s="77"/>
      <c r="E3217" s="78"/>
      <c r="F3217" s="78"/>
      <c r="G3217" s="80"/>
      <c r="H3217" s="49"/>
      <c r="I3217" s="79"/>
      <c r="J3217" s="27"/>
      <c r="K3217" s="27"/>
      <c r="L3217" s="79"/>
      <c r="M3217" s="81"/>
      <c r="N3217" s="29">
        <v>0</v>
      </c>
      <c r="O3217" s="30" t="str">
        <f>IF(G3217&lt;=$N$2,"",IF(F3217=[3]Pav.tvarkyklė!$B$13,"",IF(ISBLANK(R3217),"X","")))</f>
        <v/>
      </c>
      <c r="P3217" s="91"/>
      <c r="Q3217" s="63"/>
      <c r="R3217" s="63"/>
      <c r="S3217" s="63"/>
      <c r="T3217" s="63"/>
      <c r="U3217" s="34" t="str">
        <f>IFERROR(INDEX('[3]5.Grup_T'!$G$4:$G$22,MATCH('6.Turtas'!E3217,'[3]5.Grup_T'!$E$4:$E$22,0)),"0")</f>
        <v>0</v>
      </c>
      <c r="V3217" s="35">
        <f t="shared" si="689"/>
        <v>0</v>
      </c>
      <c r="W3217" s="35">
        <f>IF(NOT(ISBLANK(H3217)),(12-DATEDIF(H3217,'[3]1.Pradzia'!$D$13,"m")),0)</f>
        <v>0</v>
      </c>
      <c r="X3217" s="35">
        <f t="shared" si="690"/>
        <v>0</v>
      </c>
      <c r="Y3217" s="35">
        <f t="shared" si="700"/>
        <v>0</v>
      </c>
      <c r="Z3217" s="35">
        <f t="shared" si="698"/>
        <v>0</v>
      </c>
      <c r="AA3217" s="36">
        <f t="shared" si="691"/>
        <v>0</v>
      </c>
      <c r="AB3217" s="36">
        <f t="shared" si="692"/>
        <v>0</v>
      </c>
      <c r="AC3217" s="37">
        <f t="shared" si="693"/>
        <v>0</v>
      </c>
      <c r="AD3217" s="35">
        <f>IF(OR(YEAR(G3217)&lt;2019,O3217="X"),0,IF(ISBLANK(H3217),DATEDIF(G3217,'[3]1.Pradzia'!$D$13,"M"),DATEDIF(G3217,H3217,"m")))</f>
        <v>0</v>
      </c>
      <c r="AE3217" s="37">
        <f>IF(E3217='[3]5.Grup_T'!$E$20,0,IF(AD3217&lt;&gt;0,M3217/V3217*MIN(12,AD3217),0))</f>
        <v>0</v>
      </c>
      <c r="AF3217" s="37">
        <f t="shared" si="694"/>
        <v>0</v>
      </c>
      <c r="AG3217" s="37">
        <f t="shared" si="695"/>
        <v>0</v>
      </c>
      <c r="AH3217" s="37">
        <f t="shared" si="696"/>
        <v>0</v>
      </c>
      <c r="AI3217" s="35" t="str">
        <f t="shared" si="697"/>
        <v>Nusidėvėjęs</v>
      </c>
      <c r="AJ3217" s="38" t="str">
        <f>IF(AND(F3217&lt;&gt;[3]Pav.tvarkyklė!$B$12,F3217&lt;&gt;[3]Pav.tvarkyklė!$B$13),"GVTNT","X")</f>
        <v>GVTNT</v>
      </c>
      <c r="AK3217" s="39">
        <f t="shared" si="699"/>
        <v>0</v>
      </c>
      <c r="AL3217" s="41"/>
      <c r="AM3217" s="41"/>
      <c r="AN3217" s="41">
        <f t="shared" si="701"/>
        <v>1900</v>
      </c>
      <c r="AO3217" s="41"/>
      <c r="AP3217" s="41"/>
      <c r="AQ3217" s="41"/>
      <c r="AR3217" s="42"/>
      <c r="AS3217" s="42"/>
      <c r="AU3217" s="43">
        <f t="shared" si="702"/>
        <v>0</v>
      </c>
    </row>
    <row r="3218" spans="1:47" ht="15" customHeight="1" x14ac:dyDescent="0.25">
      <c r="A3218" s="11"/>
      <c r="B3218" s="19">
        <v>3387</v>
      </c>
      <c r="C3218" s="74"/>
      <c r="D3218" s="77"/>
      <c r="E3218" s="78"/>
      <c r="F3218" s="78"/>
      <c r="G3218" s="80"/>
      <c r="H3218" s="49"/>
      <c r="I3218" s="79"/>
      <c r="J3218" s="27"/>
      <c r="K3218" s="27"/>
      <c r="L3218" s="79"/>
      <c r="M3218" s="81"/>
      <c r="N3218" s="29">
        <v>0</v>
      </c>
      <c r="O3218" s="30" t="str">
        <f>IF(G3218&lt;=$N$2,"",IF(F3218=[3]Pav.tvarkyklė!$B$13,"",IF(ISBLANK(R3218),"X","")))</f>
        <v/>
      </c>
      <c r="P3218" s="91"/>
      <c r="Q3218" s="63"/>
      <c r="R3218" s="63"/>
      <c r="S3218" s="63"/>
      <c r="T3218" s="63"/>
      <c r="U3218" s="34" t="str">
        <f>IFERROR(INDEX('[3]5.Grup_T'!$G$4:$G$22,MATCH('6.Turtas'!E3218,'[3]5.Grup_T'!$E$4:$E$22,0)),"0")</f>
        <v>0</v>
      </c>
      <c r="V3218" s="35">
        <f t="shared" ref="V3218:V3281" si="703">U3218*12</f>
        <v>0</v>
      </c>
      <c r="W3218" s="35">
        <f>IF(NOT(ISBLANK(H3218)),(12-DATEDIF(H3218,'[3]1.Pradzia'!$D$13,"m")),0)</f>
        <v>0</v>
      </c>
      <c r="X3218" s="35">
        <f t="shared" ref="X3218:X3281" si="704">IF(OR(ISBLANK(C3218),YEAR(G3218)&gt;=2019),0,DATEDIF(G3218,$N$2,"M"))</f>
        <v>0</v>
      </c>
      <c r="Y3218" s="35">
        <f t="shared" si="700"/>
        <v>0</v>
      </c>
      <c r="Z3218" s="35">
        <f t="shared" si="698"/>
        <v>0</v>
      </c>
      <c r="AA3218" s="36">
        <f t="shared" ref="AA3218:AA3281" si="705">+IF(Z3218&lt;=0,0,N3218/Z3218)</f>
        <v>0</v>
      </c>
      <c r="AB3218" s="36">
        <f t="shared" ref="AB3218:AB3281" si="706">IF(Z3218&lt;=0,N3218,N3218/Z3218*Y3218)</f>
        <v>0</v>
      </c>
      <c r="AC3218" s="37">
        <f t="shared" ref="AC3218:AC3281" si="707">IF(YEAR(G3218)&lt;2019,M3218-N3218+AB3218,0)</f>
        <v>0</v>
      </c>
      <c r="AD3218" s="35">
        <f>IF(OR(YEAR(G3218)&lt;2019,O3218="X"),0,IF(ISBLANK(H3218),DATEDIF(G3218,'[3]1.Pradzia'!$D$13,"M"),DATEDIF(G3218,H3218,"m")))</f>
        <v>0</v>
      </c>
      <c r="AE3218" s="37">
        <f>IF(E3218='[3]5.Grup_T'!$E$20,0,IF(AD3218&lt;&gt;0,M3218/V3218*MIN(12,AD3218),0))</f>
        <v>0</v>
      </c>
      <c r="AF3218" s="37">
        <f t="shared" ref="AF3218:AF3281" si="708">+AB3218+AE3218</f>
        <v>0</v>
      </c>
      <c r="AG3218" s="37">
        <f t="shared" ref="AG3218:AG3281" si="709">AC3218+AE3218</f>
        <v>0</v>
      </c>
      <c r="AH3218" s="37">
        <f t="shared" ref="AH3218:AH3281" si="710">M3218-AG3218</f>
        <v>0</v>
      </c>
      <c r="AI3218" s="35" t="str">
        <f t="shared" ref="AI3218:AI3281" si="711">IF(H3218&lt;&gt;0,"Nurašytas",IF(O3218="X","Nesuderintas",IF(AH3218&lt;=0,"Nusidėvėjęs","")))</f>
        <v>Nusidėvėjęs</v>
      </c>
      <c r="AJ3218" s="38" t="str">
        <f>IF(AND(F3218&lt;&gt;[3]Pav.tvarkyklė!$B$12,F3218&lt;&gt;[3]Pav.tvarkyklė!$B$13),"GVTNT","X")</f>
        <v>GVTNT</v>
      </c>
      <c r="AK3218" s="39">
        <f t="shared" si="699"/>
        <v>0</v>
      </c>
      <c r="AL3218" s="41"/>
      <c r="AM3218" s="41"/>
      <c r="AN3218" s="41">
        <f t="shared" si="701"/>
        <v>1900</v>
      </c>
      <c r="AO3218" s="41"/>
      <c r="AP3218" s="41"/>
      <c r="AQ3218" s="41"/>
      <c r="AR3218" s="42"/>
      <c r="AS3218" s="42"/>
      <c r="AU3218" s="43">
        <f t="shared" si="702"/>
        <v>0</v>
      </c>
    </row>
    <row r="3219" spans="1:47" ht="15" customHeight="1" x14ac:dyDescent="0.25">
      <c r="A3219" s="11"/>
      <c r="B3219" s="19">
        <v>3388</v>
      </c>
      <c r="C3219" s="74"/>
      <c r="D3219" s="77"/>
      <c r="E3219" s="78"/>
      <c r="F3219" s="74"/>
      <c r="G3219" s="80"/>
      <c r="H3219" s="49"/>
      <c r="I3219" s="79"/>
      <c r="J3219" s="27"/>
      <c r="K3219" s="27"/>
      <c r="L3219" s="79"/>
      <c r="M3219" s="81"/>
      <c r="N3219" s="29">
        <v>0</v>
      </c>
      <c r="O3219" s="30" t="str">
        <f>IF(G3219&lt;=$N$2,"",IF(F3219=[3]Pav.tvarkyklė!$B$13,"",IF(ISBLANK(R3219),"X","")))</f>
        <v/>
      </c>
      <c r="P3219" s="91"/>
      <c r="Q3219" s="63"/>
      <c r="R3219" s="63"/>
      <c r="S3219" s="63"/>
      <c r="T3219" s="63"/>
      <c r="U3219" s="34" t="str">
        <f>IFERROR(INDEX('[3]5.Grup_T'!$G$4:$G$22,MATCH('6.Turtas'!E3219,'[3]5.Grup_T'!$E$4:$E$22,0)),"0")</f>
        <v>0</v>
      </c>
      <c r="V3219" s="35">
        <f t="shared" si="703"/>
        <v>0</v>
      </c>
      <c r="W3219" s="35">
        <f>IF(NOT(ISBLANK(H3219)),(12-DATEDIF(H3219,'[3]1.Pradzia'!$D$13,"m")),0)</f>
        <v>0</v>
      </c>
      <c r="X3219" s="35">
        <f t="shared" si="704"/>
        <v>0</v>
      </c>
      <c r="Y3219" s="35">
        <f t="shared" si="700"/>
        <v>0</v>
      </c>
      <c r="Z3219" s="35">
        <f t="shared" ref="Z3219:Z3282" si="712">IF(YEAR(G3219)&gt;=2019,0,V3219-X3219)</f>
        <v>0</v>
      </c>
      <c r="AA3219" s="36">
        <f t="shared" si="705"/>
        <v>0</v>
      </c>
      <c r="AB3219" s="36">
        <f t="shared" si="706"/>
        <v>0</v>
      </c>
      <c r="AC3219" s="37">
        <f t="shared" si="707"/>
        <v>0</v>
      </c>
      <c r="AD3219" s="35">
        <f>IF(OR(YEAR(G3219)&lt;2019,O3219="X"),0,IF(ISBLANK(H3219),DATEDIF(G3219,'[3]1.Pradzia'!$D$13,"M"),DATEDIF(G3219,H3219,"m")))</f>
        <v>0</v>
      </c>
      <c r="AE3219" s="37">
        <f>IF(E3219='[3]5.Grup_T'!$E$20,0,IF(AD3219&lt;&gt;0,M3219/V3219*MIN(12,AD3219),0))</f>
        <v>0</v>
      </c>
      <c r="AF3219" s="37">
        <f t="shared" si="708"/>
        <v>0</v>
      </c>
      <c r="AG3219" s="37">
        <f t="shared" si="709"/>
        <v>0</v>
      </c>
      <c r="AH3219" s="37">
        <f t="shared" si="710"/>
        <v>0</v>
      </c>
      <c r="AI3219" s="35" t="str">
        <f t="shared" si="711"/>
        <v>Nusidėvėjęs</v>
      </c>
      <c r="AJ3219" s="38" t="str">
        <f>IF(AND(F3219&lt;&gt;[3]Pav.tvarkyklė!$B$12,F3219&lt;&gt;[3]Pav.tvarkyklė!$B$13),"GVTNT","X")</f>
        <v>GVTNT</v>
      </c>
      <c r="AK3219" s="39">
        <f t="shared" ref="AK3219:AK3282" si="713">I3219-J3219-K3219-L3219-M3219</f>
        <v>0</v>
      </c>
      <c r="AL3219" s="41"/>
      <c r="AM3219" s="41"/>
      <c r="AN3219" s="41">
        <f t="shared" si="701"/>
        <v>1900</v>
      </c>
      <c r="AO3219" s="41"/>
      <c r="AP3219" s="41"/>
      <c r="AQ3219" s="41"/>
      <c r="AR3219" s="42"/>
      <c r="AS3219" s="42"/>
      <c r="AU3219" s="43">
        <f t="shared" si="702"/>
        <v>0</v>
      </c>
    </row>
    <row r="3220" spans="1:47" ht="15" customHeight="1" x14ac:dyDescent="0.25">
      <c r="A3220" s="11"/>
      <c r="B3220" s="19">
        <v>3389</v>
      </c>
      <c r="C3220" s="74"/>
      <c r="D3220" s="77"/>
      <c r="E3220" s="78"/>
      <c r="F3220" s="74"/>
      <c r="G3220" s="80"/>
      <c r="H3220" s="49"/>
      <c r="I3220" s="79"/>
      <c r="J3220" s="27"/>
      <c r="K3220" s="27"/>
      <c r="L3220" s="79"/>
      <c r="M3220" s="81"/>
      <c r="N3220" s="29">
        <v>0</v>
      </c>
      <c r="O3220" s="30" t="str">
        <f>IF(G3220&lt;=$N$2,"",IF(F3220=[3]Pav.tvarkyklė!$B$13,"",IF(ISBLANK(R3220),"X","")))</f>
        <v/>
      </c>
      <c r="P3220" s="91"/>
      <c r="Q3220" s="63"/>
      <c r="R3220" s="63"/>
      <c r="S3220" s="63"/>
      <c r="T3220" s="63"/>
      <c r="U3220" s="34" t="str">
        <f>IFERROR(INDEX('[3]5.Grup_T'!$G$4:$G$22,MATCH('6.Turtas'!E3220,'[3]5.Grup_T'!$E$4:$E$22,0)),"0")</f>
        <v>0</v>
      </c>
      <c r="V3220" s="35">
        <f t="shared" si="703"/>
        <v>0</v>
      </c>
      <c r="W3220" s="35">
        <f>IF(NOT(ISBLANK(H3220)),(12-DATEDIF(H3220,'[3]1.Pradzia'!$D$13,"m")),0)</f>
        <v>0</v>
      </c>
      <c r="X3220" s="35">
        <f t="shared" si="704"/>
        <v>0</v>
      </c>
      <c r="Y3220" s="35">
        <f t="shared" si="700"/>
        <v>0</v>
      </c>
      <c r="Z3220" s="35">
        <f t="shared" si="712"/>
        <v>0</v>
      </c>
      <c r="AA3220" s="36">
        <f t="shared" si="705"/>
        <v>0</v>
      </c>
      <c r="AB3220" s="36">
        <f t="shared" si="706"/>
        <v>0</v>
      </c>
      <c r="AC3220" s="37">
        <f t="shared" si="707"/>
        <v>0</v>
      </c>
      <c r="AD3220" s="35">
        <f>IF(OR(YEAR(G3220)&lt;2019,O3220="X"),0,IF(ISBLANK(H3220),DATEDIF(G3220,'[3]1.Pradzia'!$D$13,"M"),DATEDIF(G3220,H3220,"m")))</f>
        <v>0</v>
      </c>
      <c r="AE3220" s="37">
        <f>IF(E3220='[3]5.Grup_T'!$E$20,0,IF(AD3220&lt;&gt;0,M3220/V3220*MIN(12,AD3220),0))</f>
        <v>0</v>
      </c>
      <c r="AF3220" s="37">
        <f t="shared" si="708"/>
        <v>0</v>
      </c>
      <c r="AG3220" s="37">
        <f t="shared" si="709"/>
        <v>0</v>
      </c>
      <c r="AH3220" s="37">
        <f t="shared" si="710"/>
        <v>0</v>
      </c>
      <c r="AI3220" s="35" t="str">
        <f t="shared" si="711"/>
        <v>Nusidėvėjęs</v>
      </c>
      <c r="AJ3220" s="38" t="str">
        <f>IF(AND(F3220&lt;&gt;[3]Pav.tvarkyklė!$B$12,F3220&lt;&gt;[3]Pav.tvarkyklė!$B$13),"GVTNT","X")</f>
        <v>GVTNT</v>
      </c>
      <c r="AK3220" s="39">
        <f t="shared" si="713"/>
        <v>0</v>
      </c>
      <c r="AL3220" s="41"/>
      <c r="AM3220" s="41"/>
      <c r="AN3220" s="41">
        <f t="shared" si="701"/>
        <v>1900</v>
      </c>
      <c r="AO3220" s="41"/>
      <c r="AP3220" s="41"/>
      <c r="AQ3220" s="41"/>
      <c r="AR3220" s="42"/>
      <c r="AS3220" s="42"/>
      <c r="AU3220" s="43">
        <f t="shared" si="702"/>
        <v>0</v>
      </c>
    </row>
    <row r="3221" spans="1:47" ht="15" customHeight="1" x14ac:dyDescent="0.25">
      <c r="A3221" s="11"/>
      <c r="B3221" s="19">
        <v>3390</v>
      </c>
      <c r="C3221" s="74"/>
      <c r="D3221" s="77"/>
      <c r="E3221" s="78"/>
      <c r="F3221" s="74"/>
      <c r="G3221" s="80"/>
      <c r="H3221" s="49"/>
      <c r="I3221" s="79"/>
      <c r="J3221" s="27"/>
      <c r="K3221" s="27"/>
      <c r="L3221" s="79"/>
      <c r="M3221" s="81"/>
      <c r="N3221" s="29">
        <v>0</v>
      </c>
      <c r="O3221" s="30" t="str">
        <f>IF(G3221&lt;=$N$2,"",IF(F3221=[3]Pav.tvarkyklė!$B$13,"",IF(ISBLANK(R3221),"X","")))</f>
        <v/>
      </c>
      <c r="P3221" s="91"/>
      <c r="Q3221" s="63"/>
      <c r="R3221" s="63"/>
      <c r="S3221" s="63"/>
      <c r="T3221" s="63"/>
      <c r="U3221" s="34" t="str">
        <f>IFERROR(INDEX('[3]5.Grup_T'!$G$4:$G$22,MATCH('6.Turtas'!E3221,'[3]5.Grup_T'!$E$4:$E$22,0)),"0")</f>
        <v>0</v>
      </c>
      <c r="V3221" s="35">
        <f t="shared" si="703"/>
        <v>0</v>
      </c>
      <c r="W3221" s="35">
        <f>IF(NOT(ISBLANK(H3221)),(12-DATEDIF(H3221,'[3]1.Pradzia'!$D$13,"m")),0)</f>
        <v>0</v>
      </c>
      <c r="X3221" s="35">
        <f t="shared" si="704"/>
        <v>0</v>
      </c>
      <c r="Y3221" s="35">
        <f t="shared" si="700"/>
        <v>0</v>
      </c>
      <c r="Z3221" s="35">
        <f t="shared" si="712"/>
        <v>0</v>
      </c>
      <c r="AA3221" s="36">
        <f t="shared" si="705"/>
        <v>0</v>
      </c>
      <c r="AB3221" s="36">
        <f t="shared" si="706"/>
        <v>0</v>
      </c>
      <c r="AC3221" s="37">
        <f t="shared" si="707"/>
        <v>0</v>
      </c>
      <c r="AD3221" s="35">
        <f>IF(OR(YEAR(G3221)&lt;2019,O3221="X"),0,IF(ISBLANK(H3221),DATEDIF(G3221,'[3]1.Pradzia'!$D$13,"M"),DATEDIF(G3221,H3221,"m")))</f>
        <v>0</v>
      </c>
      <c r="AE3221" s="37">
        <f>IF(E3221='[3]5.Grup_T'!$E$20,0,IF(AD3221&lt;&gt;0,M3221/V3221*MIN(12,AD3221),0))</f>
        <v>0</v>
      </c>
      <c r="AF3221" s="37">
        <f t="shared" si="708"/>
        <v>0</v>
      </c>
      <c r="AG3221" s="37">
        <f t="shared" si="709"/>
        <v>0</v>
      </c>
      <c r="AH3221" s="37">
        <f t="shared" si="710"/>
        <v>0</v>
      </c>
      <c r="AI3221" s="35" t="str">
        <f t="shared" si="711"/>
        <v>Nusidėvėjęs</v>
      </c>
      <c r="AJ3221" s="38" t="str">
        <f>IF(AND(F3221&lt;&gt;[3]Pav.tvarkyklė!$B$12,F3221&lt;&gt;[3]Pav.tvarkyklė!$B$13),"GVTNT","X")</f>
        <v>GVTNT</v>
      </c>
      <c r="AK3221" s="39">
        <f t="shared" si="713"/>
        <v>0</v>
      </c>
      <c r="AL3221" s="41"/>
      <c r="AM3221" s="41"/>
      <c r="AN3221" s="41">
        <f t="shared" si="701"/>
        <v>1900</v>
      </c>
      <c r="AO3221" s="41"/>
      <c r="AP3221" s="41"/>
      <c r="AQ3221" s="41"/>
      <c r="AR3221" s="42"/>
      <c r="AS3221" s="42"/>
      <c r="AU3221" s="43">
        <f t="shared" si="702"/>
        <v>0</v>
      </c>
    </row>
    <row r="3222" spans="1:47" ht="15" customHeight="1" x14ac:dyDescent="0.25">
      <c r="A3222" s="11"/>
      <c r="B3222" s="19">
        <v>3391</v>
      </c>
      <c r="C3222" s="74"/>
      <c r="D3222" s="77"/>
      <c r="E3222" s="78"/>
      <c r="F3222" s="74"/>
      <c r="G3222" s="80"/>
      <c r="H3222" s="49"/>
      <c r="I3222" s="79"/>
      <c r="J3222" s="27"/>
      <c r="K3222" s="27"/>
      <c r="L3222" s="79"/>
      <c r="M3222" s="81"/>
      <c r="N3222" s="29">
        <v>0</v>
      </c>
      <c r="O3222" s="30" t="str">
        <f>IF(G3222&lt;=$N$2,"",IF(F3222=[3]Pav.tvarkyklė!$B$13,"",IF(ISBLANK(R3222),"X","")))</f>
        <v/>
      </c>
      <c r="P3222" s="91"/>
      <c r="Q3222" s="63"/>
      <c r="R3222" s="63"/>
      <c r="S3222" s="63"/>
      <c r="T3222" s="63"/>
      <c r="U3222" s="34" t="str">
        <f>IFERROR(INDEX('[3]5.Grup_T'!$G$4:$G$22,MATCH('6.Turtas'!E3222,'[3]5.Grup_T'!$E$4:$E$22,0)),"0")</f>
        <v>0</v>
      </c>
      <c r="V3222" s="35">
        <f t="shared" si="703"/>
        <v>0</v>
      </c>
      <c r="W3222" s="35">
        <f>IF(NOT(ISBLANK(H3222)),(12-DATEDIF(H3222,'[3]1.Pradzia'!$D$13,"m")),0)</f>
        <v>0</v>
      </c>
      <c r="X3222" s="35">
        <f t="shared" si="704"/>
        <v>0</v>
      </c>
      <c r="Y3222" s="35">
        <f t="shared" si="700"/>
        <v>0</v>
      </c>
      <c r="Z3222" s="35">
        <f t="shared" si="712"/>
        <v>0</v>
      </c>
      <c r="AA3222" s="36">
        <f t="shared" si="705"/>
        <v>0</v>
      </c>
      <c r="AB3222" s="36">
        <f t="shared" si="706"/>
        <v>0</v>
      </c>
      <c r="AC3222" s="37">
        <f t="shared" si="707"/>
        <v>0</v>
      </c>
      <c r="AD3222" s="35">
        <f>IF(OR(YEAR(G3222)&lt;2019,O3222="X"),0,IF(ISBLANK(H3222),DATEDIF(G3222,'[3]1.Pradzia'!$D$13,"M"),DATEDIF(G3222,H3222,"m")))</f>
        <v>0</v>
      </c>
      <c r="AE3222" s="37">
        <f>IF(E3222='[3]5.Grup_T'!$E$20,0,IF(AD3222&lt;&gt;0,M3222/V3222*MIN(12,AD3222),0))</f>
        <v>0</v>
      </c>
      <c r="AF3222" s="37">
        <f t="shared" si="708"/>
        <v>0</v>
      </c>
      <c r="AG3222" s="37">
        <f t="shared" si="709"/>
        <v>0</v>
      </c>
      <c r="AH3222" s="37">
        <f t="shared" si="710"/>
        <v>0</v>
      </c>
      <c r="AI3222" s="35" t="str">
        <f t="shared" si="711"/>
        <v>Nusidėvėjęs</v>
      </c>
      <c r="AJ3222" s="38" t="str">
        <f>IF(AND(F3222&lt;&gt;[3]Pav.tvarkyklė!$B$12,F3222&lt;&gt;[3]Pav.tvarkyklė!$B$13),"GVTNT","X")</f>
        <v>GVTNT</v>
      </c>
      <c r="AK3222" s="39">
        <f t="shared" si="713"/>
        <v>0</v>
      </c>
      <c r="AL3222" s="41"/>
      <c r="AM3222" s="41"/>
      <c r="AN3222" s="41">
        <f t="shared" si="701"/>
        <v>1900</v>
      </c>
      <c r="AO3222" s="41"/>
      <c r="AP3222" s="41"/>
      <c r="AQ3222" s="41"/>
      <c r="AR3222" s="42"/>
      <c r="AS3222" s="42"/>
      <c r="AU3222" s="43">
        <f t="shared" si="702"/>
        <v>0</v>
      </c>
    </row>
    <row r="3223" spans="1:47" ht="15" customHeight="1" x14ac:dyDescent="0.25">
      <c r="A3223" s="11"/>
      <c r="B3223" s="19">
        <v>3392</v>
      </c>
      <c r="C3223" s="74"/>
      <c r="D3223" s="77"/>
      <c r="E3223" s="78"/>
      <c r="F3223" s="74"/>
      <c r="G3223" s="80"/>
      <c r="H3223" s="49"/>
      <c r="I3223" s="79"/>
      <c r="J3223" s="27"/>
      <c r="K3223" s="27"/>
      <c r="L3223" s="79"/>
      <c r="M3223" s="81"/>
      <c r="N3223" s="29">
        <v>0</v>
      </c>
      <c r="O3223" s="30" t="str">
        <f>IF(G3223&lt;=$N$2,"",IF(F3223=[3]Pav.tvarkyklė!$B$13,"",IF(ISBLANK(R3223),"X","")))</f>
        <v/>
      </c>
      <c r="P3223" s="91"/>
      <c r="Q3223" s="63"/>
      <c r="R3223" s="63"/>
      <c r="S3223" s="63"/>
      <c r="T3223" s="63"/>
      <c r="U3223" s="34" t="str">
        <f>IFERROR(INDEX('[3]5.Grup_T'!$G$4:$G$22,MATCH('6.Turtas'!E3223,'[3]5.Grup_T'!$E$4:$E$22,0)),"0")</f>
        <v>0</v>
      </c>
      <c r="V3223" s="35">
        <f t="shared" si="703"/>
        <v>0</v>
      </c>
      <c r="W3223" s="35">
        <f>IF(NOT(ISBLANK(H3223)),(12-DATEDIF(H3223,'[3]1.Pradzia'!$D$13,"m")),0)</f>
        <v>0</v>
      </c>
      <c r="X3223" s="35">
        <f t="shared" si="704"/>
        <v>0</v>
      </c>
      <c r="Y3223" s="35">
        <f t="shared" si="700"/>
        <v>0</v>
      </c>
      <c r="Z3223" s="35">
        <f t="shared" si="712"/>
        <v>0</v>
      </c>
      <c r="AA3223" s="36">
        <f t="shared" si="705"/>
        <v>0</v>
      </c>
      <c r="AB3223" s="36">
        <f t="shared" si="706"/>
        <v>0</v>
      </c>
      <c r="AC3223" s="37">
        <f t="shared" si="707"/>
        <v>0</v>
      </c>
      <c r="AD3223" s="35">
        <f>IF(OR(YEAR(G3223)&lt;2019,O3223="X"),0,IF(ISBLANK(H3223),DATEDIF(G3223,'[3]1.Pradzia'!$D$13,"M"),DATEDIF(G3223,H3223,"m")))</f>
        <v>0</v>
      </c>
      <c r="AE3223" s="37">
        <f>IF(E3223='[3]5.Grup_T'!$E$20,0,IF(AD3223&lt;&gt;0,M3223/V3223*MIN(12,AD3223),0))</f>
        <v>0</v>
      </c>
      <c r="AF3223" s="37">
        <f t="shared" si="708"/>
        <v>0</v>
      </c>
      <c r="AG3223" s="37">
        <f t="shared" si="709"/>
        <v>0</v>
      </c>
      <c r="AH3223" s="37">
        <f t="shared" si="710"/>
        <v>0</v>
      </c>
      <c r="AI3223" s="35" t="str">
        <f t="shared" si="711"/>
        <v>Nusidėvėjęs</v>
      </c>
      <c r="AJ3223" s="38" t="str">
        <f>IF(AND(F3223&lt;&gt;[3]Pav.tvarkyklė!$B$12,F3223&lt;&gt;[3]Pav.tvarkyklė!$B$13),"GVTNT","X")</f>
        <v>GVTNT</v>
      </c>
      <c r="AK3223" s="39">
        <f t="shared" si="713"/>
        <v>0</v>
      </c>
      <c r="AL3223" s="41"/>
      <c r="AM3223" s="41"/>
      <c r="AN3223" s="41">
        <f t="shared" si="701"/>
        <v>1900</v>
      </c>
      <c r="AO3223" s="41"/>
      <c r="AP3223" s="41"/>
      <c r="AQ3223" s="41"/>
      <c r="AR3223" s="42"/>
      <c r="AS3223" s="42"/>
      <c r="AU3223" s="43">
        <f t="shared" si="702"/>
        <v>0</v>
      </c>
    </row>
    <row r="3224" spans="1:47" ht="15" customHeight="1" x14ac:dyDescent="0.25">
      <c r="A3224" s="11"/>
      <c r="B3224" s="19">
        <v>3393</v>
      </c>
      <c r="C3224" s="74"/>
      <c r="D3224" s="77"/>
      <c r="E3224" s="78"/>
      <c r="F3224" s="74"/>
      <c r="G3224" s="80"/>
      <c r="H3224" s="49"/>
      <c r="I3224" s="79"/>
      <c r="J3224" s="27"/>
      <c r="K3224" s="27"/>
      <c r="L3224" s="79"/>
      <c r="M3224" s="81"/>
      <c r="N3224" s="29">
        <v>0</v>
      </c>
      <c r="O3224" s="30" t="str">
        <f>IF(G3224&lt;=$N$2,"",IF(F3224=[3]Pav.tvarkyklė!$B$13,"",IF(ISBLANK(R3224),"X","")))</f>
        <v/>
      </c>
      <c r="P3224" s="91"/>
      <c r="Q3224" s="63"/>
      <c r="R3224" s="63"/>
      <c r="S3224" s="63"/>
      <c r="T3224" s="63"/>
      <c r="U3224" s="34" t="str">
        <f>IFERROR(INDEX('[3]5.Grup_T'!$G$4:$G$22,MATCH('6.Turtas'!E3224,'[3]5.Grup_T'!$E$4:$E$22,0)),"0")</f>
        <v>0</v>
      </c>
      <c r="V3224" s="35">
        <f t="shared" si="703"/>
        <v>0</v>
      </c>
      <c r="W3224" s="35">
        <f>IF(NOT(ISBLANK(H3224)),(12-DATEDIF(H3224,'[3]1.Pradzia'!$D$13,"m")),0)</f>
        <v>0</v>
      </c>
      <c r="X3224" s="35">
        <f t="shared" si="704"/>
        <v>0</v>
      </c>
      <c r="Y3224" s="35">
        <f t="shared" si="700"/>
        <v>0</v>
      </c>
      <c r="Z3224" s="35">
        <f t="shared" si="712"/>
        <v>0</v>
      </c>
      <c r="AA3224" s="36">
        <f t="shared" si="705"/>
        <v>0</v>
      </c>
      <c r="AB3224" s="36">
        <f t="shared" si="706"/>
        <v>0</v>
      </c>
      <c r="AC3224" s="37">
        <f t="shared" si="707"/>
        <v>0</v>
      </c>
      <c r="AD3224" s="35">
        <f>IF(OR(YEAR(G3224)&lt;2019,O3224="X"),0,IF(ISBLANK(H3224),DATEDIF(G3224,'[3]1.Pradzia'!$D$13,"M"),DATEDIF(G3224,H3224,"m")))</f>
        <v>0</v>
      </c>
      <c r="AE3224" s="37">
        <f>IF(E3224='[3]5.Grup_T'!$E$20,0,IF(AD3224&lt;&gt;0,M3224/V3224*MIN(12,AD3224),0))</f>
        <v>0</v>
      </c>
      <c r="AF3224" s="37">
        <f t="shared" si="708"/>
        <v>0</v>
      </c>
      <c r="AG3224" s="37">
        <f t="shared" si="709"/>
        <v>0</v>
      </c>
      <c r="AH3224" s="37">
        <f t="shared" si="710"/>
        <v>0</v>
      </c>
      <c r="AI3224" s="35" t="str">
        <f t="shared" si="711"/>
        <v>Nusidėvėjęs</v>
      </c>
      <c r="AJ3224" s="38" t="str">
        <f>IF(AND(F3224&lt;&gt;[3]Pav.tvarkyklė!$B$12,F3224&lt;&gt;[3]Pav.tvarkyklė!$B$13),"GVTNT","X")</f>
        <v>GVTNT</v>
      </c>
      <c r="AK3224" s="39">
        <f t="shared" si="713"/>
        <v>0</v>
      </c>
      <c r="AL3224" s="41"/>
      <c r="AM3224" s="41"/>
      <c r="AN3224" s="41">
        <f t="shared" si="701"/>
        <v>1900</v>
      </c>
      <c r="AO3224" s="41"/>
      <c r="AP3224" s="41"/>
      <c r="AQ3224" s="41"/>
      <c r="AR3224" s="42"/>
      <c r="AS3224" s="42"/>
      <c r="AU3224" s="43">
        <f t="shared" si="702"/>
        <v>0</v>
      </c>
    </row>
    <row r="3225" spans="1:47" ht="15" customHeight="1" x14ac:dyDescent="0.25">
      <c r="A3225" s="11"/>
      <c r="B3225" s="19">
        <v>3394</v>
      </c>
      <c r="C3225" s="74"/>
      <c r="D3225" s="77"/>
      <c r="E3225" s="78"/>
      <c r="F3225" s="74"/>
      <c r="G3225" s="80"/>
      <c r="H3225" s="49"/>
      <c r="I3225" s="79"/>
      <c r="J3225" s="27"/>
      <c r="K3225" s="27"/>
      <c r="L3225" s="79"/>
      <c r="M3225" s="81"/>
      <c r="N3225" s="29">
        <v>0</v>
      </c>
      <c r="O3225" s="30" t="str">
        <f>IF(G3225&lt;=$N$2,"",IF(F3225=[3]Pav.tvarkyklė!$B$13,"",IF(ISBLANK(R3225),"X","")))</f>
        <v/>
      </c>
      <c r="P3225" s="91"/>
      <c r="Q3225" s="63"/>
      <c r="R3225" s="63"/>
      <c r="S3225" s="63"/>
      <c r="T3225" s="63"/>
      <c r="U3225" s="34" t="str">
        <f>IFERROR(INDEX('[3]5.Grup_T'!$G$4:$G$22,MATCH('6.Turtas'!E3225,'[3]5.Grup_T'!$E$4:$E$22,0)),"0")</f>
        <v>0</v>
      </c>
      <c r="V3225" s="35">
        <f t="shared" si="703"/>
        <v>0</v>
      </c>
      <c r="W3225" s="35">
        <f>IF(NOT(ISBLANK(H3225)),(12-DATEDIF(H3225,'[3]1.Pradzia'!$D$13,"m")),0)</f>
        <v>0</v>
      </c>
      <c r="X3225" s="35">
        <f t="shared" si="704"/>
        <v>0</v>
      </c>
      <c r="Y3225" s="35">
        <f t="shared" si="700"/>
        <v>0</v>
      </c>
      <c r="Z3225" s="35">
        <f t="shared" si="712"/>
        <v>0</v>
      </c>
      <c r="AA3225" s="36">
        <f t="shared" si="705"/>
        <v>0</v>
      </c>
      <c r="AB3225" s="36">
        <f t="shared" si="706"/>
        <v>0</v>
      </c>
      <c r="AC3225" s="37">
        <f t="shared" si="707"/>
        <v>0</v>
      </c>
      <c r="AD3225" s="35">
        <f>IF(OR(YEAR(G3225)&lt;2019,O3225="X"),0,IF(ISBLANK(H3225),DATEDIF(G3225,'[3]1.Pradzia'!$D$13,"M"),DATEDIF(G3225,H3225,"m")))</f>
        <v>0</v>
      </c>
      <c r="AE3225" s="37">
        <f>IF(E3225='[3]5.Grup_T'!$E$20,0,IF(AD3225&lt;&gt;0,M3225/V3225*MIN(12,AD3225),0))</f>
        <v>0</v>
      </c>
      <c r="AF3225" s="37">
        <f t="shared" si="708"/>
        <v>0</v>
      </c>
      <c r="AG3225" s="37">
        <f t="shared" si="709"/>
        <v>0</v>
      </c>
      <c r="AH3225" s="37">
        <f t="shared" si="710"/>
        <v>0</v>
      </c>
      <c r="AI3225" s="35" t="str">
        <f t="shared" si="711"/>
        <v>Nusidėvėjęs</v>
      </c>
      <c r="AJ3225" s="38" t="str">
        <f>IF(AND(F3225&lt;&gt;[3]Pav.tvarkyklė!$B$12,F3225&lt;&gt;[3]Pav.tvarkyklė!$B$13),"GVTNT","X")</f>
        <v>GVTNT</v>
      </c>
      <c r="AK3225" s="39">
        <f t="shared" si="713"/>
        <v>0</v>
      </c>
      <c r="AL3225" s="41"/>
      <c r="AM3225" s="41"/>
      <c r="AN3225" s="41">
        <f t="shared" si="701"/>
        <v>1900</v>
      </c>
      <c r="AO3225" s="41"/>
      <c r="AP3225" s="41"/>
      <c r="AQ3225" s="41"/>
      <c r="AR3225" s="42"/>
      <c r="AS3225" s="42"/>
      <c r="AU3225" s="43">
        <f t="shared" si="702"/>
        <v>0</v>
      </c>
    </row>
    <row r="3226" spans="1:47" ht="15" customHeight="1" x14ac:dyDescent="0.25">
      <c r="A3226" s="11"/>
      <c r="B3226" s="19">
        <v>3395</v>
      </c>
      <c r="C3226" s="74"/>
      <c r="D3226" s="77"/>
      <c r="E3226" s="78"/>
      <c r="F3226" s="74"/>
      <c r="G3226" s="80"/>
      <c r="H3226" s="49"/>
      <c r="I3226" s="79"/>
      <c r="J3226" s="27"/>
      <c r="K3226" s="27"/>
      <c r="L3226" s="79"/>
      <c r="M3226" s="81"/>
      <c r="N3226" s="29">
        <v>0</v>
      </c>
      <c r="O3226" s="30" t="str">
        <f>IF(G3226&lt;=$N$2,"",IF(F3226=[3]Pav.tvarkyklė!$B$13,"",IF(ISBLANK(R3226),"X","")))</f>
        <v/>
      </c>
      <c r="P3226" s="91"/>
      <c r="Q3226" s="63"/>
      <c r="R3226" s="63"/>
      <c r="S3226" s="63"/>
      <c r="T3226" s="63"/>
      <c r="U3226" s="34" t="str">
        <f>IFERROR(INDEX('[3]5.Grup_T'!$G$4:$G$22,MATCH('6.Turtas'!E3226,'[3]5.Grup_T'!$E$4:$E$22,0)),"0")</f>
        <v>0</v>
      </c>
      <c r="V3226" s="35">
        <f t="shared" si="703"/>
        <v>0</v>
      </c>
      <c r="W3226" s="35">
        <f>IF(NOT(ISBLANK(H3226)),(12-DATEDIF(H3226,'[3]1.Pradzia'!$D$13,"m")),0)</f>
        <v>0</v>
      </c>
      <c r="X3226" s="35">
        <f t="shared" si="704"/>
        <v>0</v>
      </c>
      <c r="Y3226" s="35">
        <f t="shared" si="700"/>
        <v>0</v>
      </c>
      <c r="Z3226" s="35">
        <f t="shared" si="712"/>
        <v>0</v>
      </c>
      <c r="AA3226" s="36">
        <f t="shared" si="705"/>
        <v>0</v>
      </c>
      <c r="AB3226" s="36">
        <f t="shared" si="706"/>
        <v>0</v>
      </c>
      <c r="AC3226" s="37">
        <f t="shared" si="707"/>
        <v>0</v>
      </c>
      <c r="AD3226" s="35">
        <f>IF(OR(YEAR(G3226)&lt;2019,O3226="X"),0,IF(ISBLANK(H3226),DATEDIF(G3226,'[3]1.Pradzia'!$D$13,"M"),DATEDIF(G3226,H3226,"m")))</f>
        <v>0</v>
      </c>
      <c r="AE3226" s="37">
        <f>IF(E3226='[3]5.Grup_T'!$E$20,0,IF(AD3226&lt;&gt;0,M3226/V3226*MIN(12,AD3226),0))</f>
        <v>0</v>
      </c>
      <c r="AF3226" s="37">
        <f t="shared" si="708"/>
        <v>0</v>
      </c>
      <c r="AG3226" s="37">
        <f t="shared" si="709"/>
        <v>0</v>
      </c>
      <c r="AH3226" s="37">
        <f t="shared" si="710"/>
        <v>0</v>
      </c>
      <c r="AI3226" s="35" t="str">
        <f t="shared" si="711"/>
        <v>Nusidėvėjęs</v>
      </c>
      <c r="AJ3226" s="38" t="str">
        <f>IF(AND(F3226&lt;&gt;[3]Pav.tvarkyklė!$B$12,F3226&lt;&gt;[3]Pav.tvarkyklė!$B$13),"GVTNT","X")</f>
        <v>GVTNT</v>
      </c>
      <c r="AK3226" s="39">
        <f t="shared" si="713"/>
        <v>0</v>
      </c>
      <c r="AL3226" s="41"/>
      <c r="AM3226" s="41"/>
      <c r="AN3226" s="41">
        <f t="shared" si="701"/>
        <v>1900</v>
      </c>
      <c r="AO3226" s="41"/>
      <c r="AP3226" s="41"/>
      <c r="AQ3226" s="41"/>
      <c r="AR3226" s="42"/>
      <c r="AS3226" s="42"/>
      <c r="AU3226" s="43">
        <f t="shared" si="702"/>
        <v>0</v>
      </c>
    </row>
    <row r="3227" spans="1:47" ht="15" customHeight="1" x14ac:dyDescent="0.25">
      <c r="A3227" s="11"/>
      <c r="B3227" s="19">
        <v>3396</v>
      </c>
      <c r="C3227" s="74"/>
      <c r="D3227" s="77"/>
      <c r="E3227" s="78"/>
      <c r="F3227" s="74"/>
      <c r="G3227" s="80"/>
      <c r="H3227" s="49"/>
      <c r="I3227" s="79"/>
      <c r="J3227" s="27"/>
      <c r="K3227" s="27"/>
      <c r="L3227" s="79"/>
      <c r="M3227" s="81"/>
      <c r="N3227" s="29">
        <v>0</v>
      </c>
      <c r="O3227" s="30" t="str">
        <f>IF(G3227&lt;=$N$2,"",IF(F3227=[3]Pav.tvarkyklė!$B$13,"",IF(ISBLANK(R3227),"X","")))</f>
        <v/>
      </c>
      <c r="P3227" s="91"/>
      <c r="Q3227" s="63"/>
      <c r="R3227" s="63"/>
      <c r="S3227" s="63"/>
      <c r="T3227" s="63"/>
      <c r="U3227" s="34" t="str">
        <f>IFERROR(INDEX('[3]5.Grup_T'!$G$4:$G$22,MATCH('6.Turtas'!E3227,'[3]5.Grup_T'!$E$4:$E$22,0)),"0")</f>
        <v>0</v>
      </c>
      <c r="V3227" s="35">
        <f t="shared" si="703"/>
        <v>0</v>
      </c>
      <c r="W3227" s="35">
        <f>IF(NOT(ISBLANK(H3227)),(12-DATEDIF(H3227,'[3]1.Pradzia'!$D$13,"m")),0)</f>
        <v>0</v>
      </c>
      <c r="X3227" s="35">
        <f t="shared" si="704"/>
        <v>0</v>
      </c>
      <c r="Y3227" s="35">
        <f t="shared" si="700"/>
        <v>0</v>
      </c>
      <c r="Z3227" s="35">
        <f t="shared" si="712"/>
        <v>0</v>
      </c>
      <c r="AA3227" s="36">
        <f t="shared" si="705"/>
        <v>0</v>
      </c>
      <c r="AB3227" s="36">
        <f t="shared" si="706"/>
        <v>0</v>
      </c>
      <c r="AC3227" s="37">
        <f t="shared" si="707"/>
        <v>0</v>
      </c>
      <c r="AD3227" s="35">
        <f>IF(OR(YEAR(G3227)&lt;2019,O3227="X"),0,IF(ISBLANK(H3227),DATEDIF(G3227,'[3]1.Pradzia'!$D$13,"M"),DATEDIF(G3227,H3227,"m")))</f>
        <v>0</v>
      </c>
      <c r="AE3227" s="37">
        <f>IF(E3227='[3]5.Grup_T'!$E$20,0,IF(AD3227&lt;&gt;0,M3227/V3227*MIN(12,AD3227),0))</f>
        <v>0</v>
      </c>
      <c r="AF3227" s="37">
        <f t="shared" si="708"/>
        <v>0</v>
      </c>
      <c r="AG3227" s="37">
        <f t="shared" si="709"/>
        <v>0</v>
      </c>
      <c r="AH3227" s="37">
        <f t="shared" si="710"/>
        <v>0</v>
      </c>
      <c r="AI3227" s="35" t="str">
        <f t="shared" si="711"/>
        <v>Nusidėvėjęs</v>
      </c>
      <c r="AJ3227" s="38" t="str">
        <f>IF(AND(F3227&lt;&gt;[3]Pav.tvarkyklė!$B$12,F3227&lt;&gt;[3]Pav.tvarkyklė!$B$13),"GVTNT","X")</f>
        <v>GVTNT</v>
      </c>
      <c r="AK3227" s="39">
        <f t="shared" si="713"/>
        <v>0</v>
      </c>
      <c r="AL3227" s="41"/>
      <c r="AM3227" s="41"/>
      <c r="AN3227" s="41">
        <f t="shared" si="701"/>
        <v>1900</v>
      </c>
      <c r="AO3227" s="41"/>
      <c r="AP3227" s="41"/>
      <c r="AQ3227" s="41"/>
      <c r="AR3227" s="42"/>
      <c r="AS3227" s="42"/>
      <c r="AU3227" s="43">
        <f t="shared" si="702"/>
        <v>0</v>
      </c>
    </row>
    <row r="3228" spans="1:47" ht="15" customHeight="1" x14ac:dyDescent="0.25">
      <c r="A3228" s="11"/>
      <c r="B3228" s="19">
        <v>3397</v>
      </c>
      <c r="C3228" s="74"/>
      <c r="D3228" s="77"/>
      <c r="E3228" s="78"/>
      <c r="F3228" s="74"/>
      <c r="G3228" s="80"/>
      <c r="H3228" s="49"/>
      <c r="I3228" s="79"/>
      <c r="J3228" s="27"/>
      <c r="K3228" s="27"/>
      <c r="L3228" s="79"/>
      <c r="M3228" s="81"/>
      <c r="N3228" s="29">
        <v>0</v>
      </c>
      <c r="O3228" s="30" t="str">
        <f>IF(G3228&lt;=$N$2,"",IF(F3228=[3]Pav.tvarkyklė!$B$13,"",IF(ISBLANK(R3228),"X","")))</f>
        <v/>
      </c>
      <c r="P3228" s="91"/>
      <c r="Q3228" s="63"/>
      <c r="R3228" s="63"/>
      <c r="S3228" s="63"/>
      <c r="T3228" s="63"/>
      <c r="U3228" s="34" t="str">
        <f>IFERROR(INDEX('[3]5.Grup_T'!$G$4:$G$22,MATCH('6.Turtas'!E3228,'[3]5.Grup_T'!$E$4:$E$22,0)),"0")</f>
        <v>0</v>
      </c>
      <c r="V3228" s="35">
        <f t="shared" si="703"/>
        <v>0</v>
      </c>
      <c r="W3228" s="35">
        <f>IF(NOT(ISBLANK(H3228)),(12-DATEDIF(H3228,'[3]1.Pradzia'!$D$13,"m")),0)</f>
        <v>0</v>
      </c>
      <c r="X3228" s="35">
        <f t="shared" si="704"/>
        <v>0</v>
      </c>
      <c r="Y3228" s="35">
        <f t="shared" si="700"/>
        <v>0</v>
      </c>
      <c r="Z3228" s="35">
        <f t="shared" si="712"/>
        <v>0</v>
      </c>
      <c r="AA3228" s="36">
        <f t="shared" si="705"/>
        <v>0</v>
      </c>
      <c r="AB3228" s="36">
        <f t="shared" si="706"/>
        <v>0</v>
      </c>
      <c r="AC3228" s="37">
        <f t="shared" si="707"/>
        <v>0</v>
      </c>
      <c r="AD3228" s="35">
        <f>IF(OR(YEAR(G3228)&lt;2019,O3228="X"),0,IF(ISBLANK(H3228),DATEDIF(G3228,'[3]1.Pradzia'!$D$13,"M"),DATEDIF(G3228,H3228,"m")))</f>
        <v>0</v>
      </c>
      <c r="AE3228" s="37">
        <f>IF(E3228='[3]5.Grup_T'!$E$20,0,IF(AD3228&lt;&gt;0,M3228/V3228*MIN(12,AD3228),0))</f>
        <v>0</v>
      </c>
      <c r="AF3228" s="37">
        <f t="shared" si="708"/>
        <v>0</v>
      </c>
      <c r="AG3228" s="37">
        <f t="shared" si="709"/>
        <v>0</v>
      </c>
      <c r="AH3228" s="37">
        <f t="shared" si="710"/>
        <v>0</v>
      </c>
      <c r="AI3228" s="35" t="str">
        <f t="shared" si="711"/>
        <v>Nusidėvėjęs</v>
      </c>
      <c r="AJ3228" s="38" t="str">
        <f>IF(AND(F3228&lt;&gt;[3]Pav.tvarkyklė!$B$12,F3228&lt;&gt;[3]Pav.tvarkyklė!$B$13),"GVTNT","X")</f>
        <v>GVTNT</v>
      </c>
      <c r="AK3228" s="39">
        <f t="shared" si="713"/>
        <v>0</v>
      </c>
      <c r="AL3228" s="41"/>
      <c r="AM3228" s="41"/>
      <c r="AN3228" s="41">
        <f t="shared" si="701"/>
        <v>1900</v>
      </c>
      <c r="AO3228" s="41"/>
      <c r="AP3228" s="41"/>
      <c r="AQ3228" s="41"/>
      <c r="AR3228" s="42"/>
      <c r="AS3228" s="42"/>
      <c r="AU3228" s="43">
        <f t="shared" si="702"/>
        <v>0</v>
      </c>
    </row>
    <row r="3229" spans="1:47" ht="15" customHeight="1" x14ac:dyDescent="0.25">
      <c r="A3229" s="11"/>
      <c r="B3229" s="19">
        <v>3398</v>
      </c>
      <c r="C3229" s="74"/>
      <c r="D3229" s="77"/>
      <c r="E3229" s="78"/>
      <c r="F3229" s="74"/>
      <c r="G3229" s="80"/>
      <c r="H3229" s="49"/>
      <c r="I3229" s="79"/>
      <c r="J3229" s="27"/>
      <c r="K3229" s="27"/>
      <c r="L3229" s="79"/>
      <c r="M3229" s="81"/>
      <c r="N3229" s="29">
        <v>0</v>
      </c>
      <c r="O3229" s="30" t="str">
        <f>IF(G3229&lt;=$N$2,"",IF(F3229=[3]Pav.tvarkyklė!$B$13,"",IF(ISBLANK(R3229),"X","")))</f>
        <v/>
      </c>
      <c r="P3229" s="91"/>
      <c r="Q3229" s="63"/>
      <c r="R3229" s="63"/>
      <c r="S3229" s="63"/>
      <c r="T3229" s="63"/>
      <c r="U3229" s="34" t="str">
        <f>IFERROR(INDEX('[3]5.Grup_T'!$G$4:$G$22,MATCH('6.Turtas'!E3229,'[3]5.Grup_T'!$E$4:$E$22,0)),"0")</f>
        <v>0</v>
      </c>
      <c r="V3229" s="35">
        <f t="shared" si="703"/>
        <v>0</v>
      </c>
      <c r="W3229" s="35">
        <f>IF(NOT(ISBLANK(H3229)),(12-DATEDIF(H3229,'[3]1.Pradzia'!$D$13,"m")),0)</f>
        <v>0</v>
      </c>
      <c r="X3229" s="35">
        <f t="shared" si="704"/>
        <v>0</v>
      </c>
      <c r="Y3229" s="35">
        <f t="shared" si="700"/>
        <v>0</v>
      </c>
      <c r="Z3229" s="35">
        <f t="shared" si="712"/>
        <v>0</v>
      </c>
      <c r="AA3229" s="36">
        <f t="shared" si="705"/>
        <v>0</v>
      </c>
      <c r="AB3229" s="36">
        <f t="shared" si="706"/>
        <v>0</v>
      </c>
      <c r="AC3229" s="37">
        <f t="shared" si="707"/>
        <v>0</v>
      </c>
      <c r="AD3229" s="35">
        <f>IF(OR(YEAR(G3229)&lt;2019,O3229="X"),0,IF(ISBLANK(H3229),DATEDIF(G3229,'[3]1.Pradzia'!$D$13,"M"),DATEDIF(G3229,H3229,"m")))</f>
        <v>0</v>
      </c>
      <c r="AE3229" s="37">
        <f>IF(E3229='[3]5.Grup_T'!$E$20,0,IF(AD3229&lt;&gt;0,M3229/V3229*MIN(12,AD3229),0))</f>
        <v>0</v>
      </c>
      <c r="AF3229" s="37">
        <f t="shared" si="708"/>
        <v>0</v>
      </c>
      <c r="AG3229" s="37">
        <f t="shared" si="709"/>
        <v>0</v>
      </c>
      <c r="AH3229" s="37">
        <f t="shared" si="710"/>
        <v>0</v>
      </c>
      <c r="AI3229" s="35" t="str">
        <f t="shared" si="711"/>
        <v>Nusidėvėjęs</v>
      </c>
      <c r="AJ3229" s="38" t="str">
        <f>IF(AND(F3229&lt;&gt;[3]Pav.tvarkyklė!$B$12,F3229&lt;&gt;[3]Pav.tvarkyklė!$B$13),"GVTNT","X")</f>
        <v>GVTNT</v>
      </c>
      <c r="AK3229" s="39">
        <f t="shared" si="713"/>
        <v>0</v>
      </c>
      <c r="AL3229" s="41"/>
      <c r="AM3229" s="41"/>
      <c r="AN3229" s="41">
        <f t="shared" si="701"/>
        <v>1900</v>
      </c>
      <c r="AO3229" s="41"/>
      <c r="AP3229" s="41"/>
      <c r="AQ3229" s="41"/>
      <c r="AR3229" s="42"/>
      <c r="AS3229" s="42"/>
      <c r="AU3229" s="43">
        <f t="shared" si="702"/>
        <v>0</v>
      </c>
    </row>
    <row r="3230" spans="1:47" ht="15" customHeight="1" x14ac:dyDescent="0.25">
      <c r="A3230" s="11"/>
      <c r="B3230" s="19">
        <v>3399</v>
      </c>
      <c r="C3230" s="74"/>
      <c r="D3230" s="77"/>
      <c r="E3230" s="78"/>
      <c r="F3230" s="74"/>
      <c r="G3230" s="80"/>
      <c r="H3230" s="49"/>
      <c r="I3230" s="79"/>
      <c r="J3230" s="27"/>
      <c r="K3230" s="27"/>
      <c r="L3230" s="79"/>
      <c r="M3230" s="81"/>
      <c r="N3230" s="29">
        <v>0</v>
      </c>
      <c r="O3230" s="30" t="str">
        <f>IF(G3230&lt;=$N$2,"",IF(F3230=[3]Pav.tvarkyklė!$B$13,"",IF(ISBLANK(R3230),"X","")))</f>
        <v/>
      </c>
      <c r="P3230" s="91"/>
      <c r="Q3230" s="63"/>
      <c r="R3230" s="63"/>
      <c r="S3230" s="63"/>
      <c r="T3230" s="63"/>
      <c r="U3230" s="34" t="str">
        <f>IFERROR(INDEX('[3]5.Grup_T'!$G$4:$G$22,MATCH('6.Turtas'!E3230,'[3]5.Grup_T'!$E$4:$E$22,0)),"0")</f>
        <v>0</v>
      </c>
      <c r="V3230" s="35">
        <f t="shared" si="703"/>
        <v>0</v>
      </c>
      <c r="W3230" s="35">
        <f>IF(NOT(ISBLANK(H3230)),(12-DATEDIF(H3230,'[3]1.Pradzia'!$D$13,"m")),0)</f>
        <v>0</v>
      </c>
      <c r="X3230" s="35">
        <f t="shared" si="704"/>
        <v>0</v>
      </c>
      <c r="Y3230" s="35">
        <f t="shared" si="700"/>
        <v>0</v>
      </c>
      <c r="Z3230" s="35">
        <f t="shared" si="712"/>
        <v>0</v>
      </c>
      <c r="AA3230" s="36">
        <f t="shared" si="705"/>
        <v>0</v>
      </c>
      <c r="AB3230" s="36">
        <f t="shared" si="706"/>
        <v>0</v>
      </c>
      <c r="AC3230" s="37">
        <f t="shared" si="707"/>
        <v>0</v>
      </c>
      <c r="AD3230" s="35">
        <f>IF(OR(YEAR(G3230)&lt;2019,O3230="X"),0,IF(ISBLANK(H3230),DATEDIF(G3230,'[3]1.Pradzia'!$D$13,"M"),DATEDIF(G3230,H3230,"m")))</f>
        <v>0</v>
      </c>
      <c r="AE3230" s="37">
        <f>IF(E3230='[3]5.Grup_T'!$E$20,0,IF(AD3230&lt;&gt;0,M3230/V3230*MIN(12,AD3230),0))</f>
        <v>0</v>
      </c>
      <c r="AF3230" s="37">
        <f t="shared" si="708"/>
        <v>0</v>
      </c>
      <c r="AG3230" s="37">
        <f t="shared" si="709"/>
        <v>0</v>
      </c>
      <c r="AH3230" s="37">
        <f t="shared" si="710"/>
        <v>0</v>
      </c>
      <c r="AI3230" s="35" t="str">
        <f t="shared" si="711"/>
        <v>Nusidėvėjęs</v>
      </c>
      <c r="AJ3230" s="38" t="str">
        <f>IF(AND(F3230&lt;&gt;[3]Pav.tvarkyklė!$B$12,F3230&lt;&gt;[3]Pav.tvarkyklė!$B$13),"GVTNT","X")</f>
        <v>GVTNT</v>
      </c>
      <c r="AK3230" s="39">
        <f t="shared" si="713"/>
        <v>0</v>
      </c>
      <c r="AL3230" s="41"/>
      <c r="AM3230" s="41"/>
      <c r="AN3230" s="41">
        <f t="shared" si="701"/>
        <v>1900</v>
      </c>
      <c r="AO3230" s="41"/>
      <c r="AP3230" s="41"/>
      <c r="AQ3230" s="41"/>
      <c r="AR3230" s="42"/>
      <c r="AS3230" s="42"/>
      <c r="AU3230" s="43">
        <f t="shared" si="702"/>
        <v>0</v>
      </c>
    </row>
    <row r="3231" spans="1:47" ht="15" customHeight="1" x14ac:dyDescent="0.25">
      <c r="A3231" s="11"/>
      <c r="B3231" s="19">
        <v>3400</v>
      </c>
      <c r="C3231" s="74"/>
      <c r="D3231" s="77"/>
      <c r="E3231" s="78"/>
      <c r="F3231" s="74"/>
      <c r="G3231" s="80"/>
      <c r="H3231" s="49"/>
      <c r="I3231" s="79"/>
      <c r="J3231" s="27"/>
      <c r="K3231" s="27"/>
      <c r="L3231" s="79"/>
      <c r="M3231" s="81"/>
      <c r="N3231" s="29">
        <v>0</v>
      </c>
      <c r="O3231" s="30" t="str">
        <f>IF(G3231&lt;=$N$2,"",IF(F3231=[3]Pav.tvarkyklė!$B$13,"",IF(ISBLANK(R3231),"X","")))</f>
        <v/>
      </c>
      <c r="P3231" s="91"/>
      <c r="Q3231" s="63"/>
      <c r="R3231" s="63"/>
      <c r="S3231" s="63"/>
      <c r="T3231" s="63"/>
      <c r="U3231" s="34" t="str">
        <f>IFERROR(INDEX('[3]5.Grup_T'!$G$4:$G$22,MATCH('6.Turtas'!E3231,'[3]5.Grup_T'!$E$4:$E$22,0)),"0")</f>
        <v>0</v>
      </c>
      <c r="V3231" s="35">
        <f t="shared" si="703"/>
        <v>0</v>
      </c>
      <c r="W3231" s="35">
        <f>IF(NOT(ISBLANK(H3231)),(12-DATEDIF(H3231,'[3]1.Pradzia'!$D$13,"m")),0)</f>
        <v>0</v>
      </c>
      <c r="X3231" s="35">
        <f t="shared" si="704"/>
        <v>0</v>
      </c>
      <c r="Y3231" s="35">
        <f t="shared" si="700"/>
        <v>0</v>
      </c>
      <c r="Z3231" s="35">
        <f t="shared" si="712"/>
        <v>0</v>
      </c>
      <c r="AA3231" s="36">
        <f t="shared" si="705"/>
        <v>0</v>
      </c>
      <c r="AB3231" s="36">
        <f t="shared" si="706"/>
        <v>0</v>
      </c>
      <c r="AC3231" s="37">
        <f t="shared" si="707"/>
        <v>0</v>
      </c>
      <c r="AD3231" s="35">
        <f>IF(OR(YEAR(G3231)&lt;2019,O3231="X"),0,IF(ISBLANK(H3231),DATEDIF(G3231,'[3]1.Pradzia'!$D$13,"M"),DATEDIF(G3231,H3231,"m")))</f>
        <v>0</v>
      </c>
      <c r="AE3231" s="37">
        <f>IF(E3231='[3]5.Grup_T'!$E$20,0,IF(AD3231&lt;&gt;0,M3231/V3231*MIN(12,AD3231),0))</f>
        <v>0</v>
      </c>
      <c r="AF3231" s="37">
        <f t="shared" si="708"/>
        <v>0</v>
      </c>
      <c r="AG3231" s="37">
        <f t="shared" si="709"/>
        <v>0</v>
      </c>
      <c r="AH3231" s="37">
        <f t="shared" si="710"/>
        <v>0</v>
      </c>
      <c r="AI3231" s="35" t="str">
        <f t="shared" si="711"/>
        <v>Nusidėvėjęs</v>
      </c>
      <c r="AJ3231" s="38" t="str">
        <f>IF(AND(F3231&lt;&gt;[3]Pav.tvarkyklė!$B$12,F3231&lt;&gt;[3]Pav.tvarkyklė!$B$13),"GVTNT","X")</f>
        <v>GVTNT</v>
      </c>
      <c r="AK3231" s="39">
        <f t="shared" si="713"/>
        <v>0</v>
      </c>
      <c r="AL3231" s="41"/>
      <c r="AM3231" s="41"/>
      <c r="AN3231" s="41">
        <f t="shared" si="701"/>
        <v>1900</v>
      </c>
      <c r="AO3231" s="41"/>
      <c r="AP3231" s="41"/>
      <c r="AQ3231" s="41"/>
      <c r="AR3231" s="42"/>
      <c r="AS3231" s="42"/>
      <c r="AU3231" s="43">
        <f t="shared" si="702"/>
        <v>0</v>
      </c>
    </row>
    <row r="3232" spans="1:47" ht="15" customHeight="1" x14ac:dyDescent="0.25">
      <c r="A3232" s="11"/>
      <c r="B3232" s="19">
        <v>3401</v>
      </c>
      <c r="C3232" s="74"/>
      <c r="D3232" s="77"/>
      <c r="E3232" s="78"/>
      <c r="F3232" s="78"/>
      <c r="G3232" s="80"/>
      <c r="H3232" s="49"/>
      <c r="I3232" s="79"/>
      <c r="J3232" s="27"/>
      <c r="K3232" s="27"/>
      <c r="L3232" s="79"/>
      <c r="M3232" s="81"/>
      <c r="N3232" s="29">
        <v>0</v>
      </c>
      <c r="O3232" s="30" t="str">
        <f>IF(G3232&lt;=$N$2,"",IF(F3232=[3]Pav.tvarkyklė!$B$13,"",IF(ISBLANK(R3232),"X","")))</f>
        <v/>
      </c>
      <c r="P3232" s="91"/>
      <c r="Q3232" s="63"/>
      <c r="R3232" s="63"/>
      <c r="S3232" s="63"/>
      <c r="T3232" s="63"/>
      <c r="U3232" s="34" t="str">
        <f>IFERROR(INDEX('[3]5.Grup_T'!$G$4:$G$22,MATCH('6.Turtas'!E3232,'[3]5.Grup_T'!$E$4:$E$22,0)),"0")</f>
        <v>0</v>
      </c>
      <c r="V3232" s="35">
        <f t="shared" si="703"/>
        <v>0</v>
      </c>
      <c r="W3232" s="35">
        <f>IF(NOT(ISBLANK(H3232)),(12-DATEDIF(H3232,'[3]1.Pradzia'!$D$13,"m")),0)</f>
        <v>0</v>
      </c>
      <c r="X3232" s="35">
        <f t="shared" si="704"/>
        <v>0</v>
      </c>
      <c r="Y3232" s="35">
        <f t="shared" si="700"/>
        <v>0</v>
      </c>
      <c r="Z3232" s="35">
        <f t="shared" si="712"/>
        <v>0</v>
      </c>
      <c r="AA3232" s="36">
        <f t="shared" si="705"/>
        <v>0</v>
      </c>
      <c r="AB3232" s="36">
        <f t="shared" si="706"/>
        <v>0</v>
      </c>
      <c r="AC3232" s="37">
        <f t="shared" si="707"/>
        <v>0</v>
      </c>
      <c r="AD3232" s="35">
        <f>IF(OR(YEAR(G3232)&lt;2019,O3232="X"),0,IF(ISBLANK(H3232),DATEDIF(G3232,'[3]1.Pradzia'!$D$13,"M"),DATEDIF(G3232,H3232,"m")))</f>
        <v>0</v>
      </c>
      <c r="AE3232" s="37">
        <f>IF(E3232='[3]5.Grup_T'!$E$20,0,IF(AD3232&lt;&gt;0,M3232/V3232*MIN(12,AD3232),0))</f>
        <v>0</v>
      </c>
      <c r="AF3232" s="37">
        <f t="shared" si="708"/>
        <v>0</v>
      </c>
      <c r="AG3232" s="37">
        <f t="shared" si="709"/>
        <v>0</v>
      </c>
      <c r="AH3232" s="37">
        <f t="shared" si="710"/>
        <v>0</v>
      </c>
      <c r="AI3232" s="35" t="str">
        <f t="shared" si="711"/>
        <v>Nusidėvėjęs</v>
      </c>
      <c r="AJ3232" s="38" t="str">
        <f>IF(AND(F3232&lt;&gt;[3]Pav.tvarkyklė!$B$12,F3232&lt;&gt;[3]Pav.tvarkyklė!$B$13),"GVTNT","X")</f>
        <v>GVTNT</v>
      </c>
      <c r="AK3232" s="39">
        <f t="shared" si="713"/>
        <v>0</v>
      </c>
      <c r="AL3232" s="41"/>
      <c r="AM3232" s="41"/>
      <c r="AN3232" s="41">
        <f t="shared" si="701"/>
        <v>1900</v>
      </c>
      <c r="AO3232" s="41"/>
      <c r="AP3232" s="41"/>
      <c r="AQ3232" s="41"/>
      <c r="AR3232" s="42"/>
      <c r="AS3232" s="42"/>
      <c r="AU3232" s="43">
        <f t="shared" si="702"/>
        <v>0</v>
      </c>
    </row>
    <row r="3233" spans="1:47" ht="15" customHeight="1" x14ac:dyDescent="0.25">
      <c r="A3233" s="11"/>
      <c r="B3233" s="19">
        <v>3402</v>
      </c>
      <c r="C3233" s="74"/>
      <c r="D3233" s="77"/>
      <c r="E3233" s="78"/>
      <c r="F3233" s="78"/>
      <c r="G3233" s="80"/>
      <c r="H3233" s="49"/>
      <c r="I3233" s="79"/>
      <c r="J3233" s="27"/>
      <c r="K3233" s="27"/>
      <c r="L3233" s="79"/>
      <c r="M3233" s="81"/>
      <c r="N3233" s="29">
        <v>0</v>
      </c>
      <c r="O3233" s="30" t="str">
        <f>IF(G3233&lt;=$N$2,"",IF(F3233=[3]Pav.tvarkyklė!$B$13,"",IF(ISBLANK(R3233),"X","")))</f>
        <v/>
      </c>
      <c r="P3233" s="91"/>
      <c r="Q3233" s="63"/>
      <c r="R3233" s="63"/>
      <c r="S3233" s="63"/>
      <c r="T3233" s="63"/>
      <c r="U3233" s="34" t="str">
        <f>IFERROR(INDEX('[3]5.Grup_T'!$G$4:$G$22,MATCH('6.Turtas'!E3233,'[3]5.Grup_T'!$E$4:$E$22,0)),"0")</f>
        <v>0</v>
      </c>
      <c r="V3233" s="35">
        <f t="shared" si="703"/>
        <v>0</v>
      </c>
      <c r="W3233" s="35">
        <f>IF(NOT(ISBLANK(H3233)),(12-DATEDIF(H3233,'[3]1.Pradzia'!$D$13,"m")),0)</f>
        <v>0</v>
      </c>
      <c r="X3233" s="35">
        <f t="shared" si="704"/>
        <v>0</v>
      </c>
      <c r="Y3233" s="35">
        <f t="shared" si="700"/>
        <v>0</v>
      </c>
      <c r="Z3233" s="35">
        <f t="shared" si="712"/>
        <v>0</v>
      </c>
      <c r="AA3233" s="36">
        <f t="shared" si="705"/>
        <v>0</v>
      </c>
      <c r="AB3233" s="36">
        <f t="shared" si="706"/>
        <v>0</v>
      </c>
      <c r="AC3233" s="37">
        <f t="shared" si="707"/>
        <v>0</v>
      </c>
      <c r="AD3233" s="35">
        <f>IF(OR(YEAR(G3233)&lt;2019,O3233="X"),0,IF(ISBLANK(H3233),DATEDIF(G3233,'[3]1.Pradzia'!$D$13,"M"),DATEDIF(G3233,H3233,"m")))</f>
        <v>0</v>
      </c>
      <c r="AE3233" s="37">
        <f>IF(E3233='[3]5.Grup_T'!$E$20,0,IF(AD3233&lt;&gt;0,M3233/V3233*MIN(12,AD3233),0))</f>
        <v>0</v>
      </c>
      <c r="AF3233" s="37">
        <f t="shared" si="708"/>
        <v>0</v>
      </c>
      <c r="AG3233" s="37">
        <f t="shared" si="709"/>
        <v>0</v>
      </c>
      <c r="AH3233" s="37">
        <f t="shared" si="710"/>
        <v>0</v>
      </c>
      <c r="AI3233" s="35" t="str">
        <f t="shared" si="711"/>
        <v>Nusidėvėjęs</v>
      </c>
      <c r="AJ3233" s="38" t="str">
        <f>IF(AND(F3233&lt;&gt;[3]Pav.tvarkyklė!$B$12,F3233&lt;&gt;[3]Pav.tvarkyklė!$B$13),"GVTNT","X")</f>
        <v>GVTNT</v>
      </c>
      <c r="AK3233" s="39">
        <f t="shared" si="713"/>
        <v>0</v>
      </c>
      <c r="AL3233" s="41"/>
      <c r="AM3233" s="41"/>
      <c r="AN3233" s="41">
        <f t="shared" si="701"/>
        <v>1900</v>
      </c>
      <c r="AO3233" s="41"/>
      <c r="AP3233" s="41"/>
      <c r="AQ3233" s="41"/>
      <c r="AR3233" s="42"/>
      <c r="AS3233" s="42"/>
      <c r="AU3233" s="43">
        <f t="shared" si="702"/>
        <v>0</v>
      </c>
    </row>
    <row r="3234" spans="1:47" ht="15" customHeight="1" x14ac:dyDescent="0.25">
      <c r="A3234" s="11"/>
      <c r="B3234" s="19">
        <v>3403</v>
      </c>
      <c r="C3234" s="74"/>
      <c r="D3234" s="77"/>
      <c r="E3234" s="78"/>
      <c r="F3234" s="78"/>
      <c r="G3234" s="80"/>
      <c r="H3234" s="49"/>
      <c r="I3234" s="79"/>
      <c r="J3234" s="27"/>
      <c r="K3234" s="27"/>
      <c r="L3234" s="79"/>
      <c r="M3234" s="81"/>
      <c r="N3234" s="29">
        <v>0</v>
      </c>
      <c r="O3234" s="30" t="str">
        <f>IF(G3234&lt;=$N$2,"",IF(F3234=[3]Pav.tvarkyklė!$B$13,"",IF(ISBLANK(R3234),"X","")))</f>
        <v/>
      </c>
      <c r="P3234" s="91"/>
      <c r="Q3234" s="63"/>
      <c r="R3234" s="63"/>
      <c r="S3234" s="63"/>
      <c r="T3234" s="63"/>
      <c r="U3234" s="34" t="str">
        <f>IFERROR(INDEX('[3]5.Grup_T'!$G$4:$G$22,MATCH('6.Turtas'!E3234,'[3]5.Grup_T'!$E$4:$E$22,0)),"0")</f>
        <v>0</v>
      </c>
      <c r="V3234" s="35">
        <f t="shared" si="703"/>
        <v>0</v>
      </c>
      <c r="W3234" s="35">
        <f>IF(NOT(ISBLANK(H3234)),(12-DATEDIF(H3234,'[3]1.Pradzia'!$D$13,"m")),0)</f>
        <v>0</v>
      </c>
      <c r="X3234" s="35">
        <f t="shared" si="704"/>
        <v>0</v>
      </c>
      <c r="Y3234" s="35">
        <f t="shared" si="700"/>
        <v>0</v>
      </c>
      <c r="Z3234" s="35">
        <f t="shared" si="712"/>
        <v>0</v>
      </c>
      <c r="AA3234" s="36">
        <f t="shared" si="705"/>
        <v>0</v>
      </c>
      <c r="AB3234" s="36">
        <f t="shared" si="706"/>
        <v>0</v>
      </c>
      <c r="AC3234" s="37">
        <f t="shared" si="707"/>
        <v>0</v>
      </c>
      <c r="AD3234" s="35">
        <f>IF(OR(YEAR(G3234)&lt;2019,O3234="X"),0,IF(ISBLANK(H3234),DATEDIF(G3234,'[3]1.Pradzia'!$D$13,"M"),DATEDIF(G3234,H3234,"m")))</f>
        <v>0</v>
      </c>
      <c r="AE3234" s="37">
        <f>IF(E3234='[3]5.Grup_T'!$E$20,0,IF(AD3234&lt;&gt;0,M3234/V3234*MIN(12,AD3234),0))</f>
        <v>0</v>
      </c>
      <c r="AF3234" s="37">
        <f t="shared" si="708"/>
        <v>0</v>
      </c>
      <c r="AG3234" s="37">
        <f t="shared" si="709"/>
        <v>0</v>
      </c>
      <c r="AH3234" s="37">
        <f t="shared" si="710"/>
        <v>0</v>
      </c>
      <c r="AI3234" s="35" t="str">
        <f t="shared" si="711"/>
        <v>Nusidėvėjęs</v>
      </c>
      <c r="AJ3234" s="38" t="str">
        <f>IF(AND(F3234&lt;&gt;[3]Pav.tvarkyklė!$B$12,F3234&lt;&gt;[3]Pav.tvarkyklė!$B$13),"GVTNT","X")</f>
        <v>GVTNT</v>
      </c>
      <c r="AK3234" s="39">
        <f t="shared" si="713"/>
        <v>0</v>
      </c>
      <c r="AL3234" s="41"/>
      <c r="AM3234" s="41"/>
      <c r="AN3234" s="41">
        <f t="shared" si="701"/>
        <v>1900</v>
      </c>
      <c r="AO3234" s="41"/>
      <c r="AP3234" s="41"/>
      <c r="AQ3234" s="41"/>
      <c r="AR3234" s="42"/>
      <c r="AS3234" s="42"/>
      <c r="AU3234" s="43">
        <f t="shared" si="702"/>
        <v>0</v>
      </c>
    </row>
    <row r="3235" spans="1:47" ht="15" customHeight="1" x14ac:dyDescent="0.25">
      <c r="A3235" s="11"/>
      <c r="B3235" s="19">
        <v>3404</v>
      </c>
      <c r="C3235" s="74"/>
      <c r="D3235" s="77"/>
      <c r="E3235" s="78"/>
      <c r="F3235" s="78"/>
      <c r="G3235" s="80"/>
      <c r="H3235" s="49"/>
      <c r="I3235" s="79"/>
      <c r="J3235" s="27"/>
      <c r="K3235" s="27"/>
      <c r="L3235" s="79"/>
      <c r="M3235" s="81"/>
      <c r="N3235" s="29">
        <v>0</v>
      </c>
      <c r="O3235" s="30" t="str">
        <f>IF(G3235&lt;=$N$2,"",IF(F3235=[3]Pav.tvarkyklė!$B$13,"",IF(ISBLANK(R3235),"X","")))</f>
        <v/>
      </c>
      <c r="P3235" s="91"/>
      <c r="Q3235" s="63"/>
      <c r="R3235" s="63"/>
      <c r="S3235" s="63"/>
      <c r="T3235" s="63"/>
      <c r="U3235" s="34" t="str">
        <f>IFERROR(INDEX('[3]5.Grup_T'!$G$4:$G$22,MATCH('6.Turtas'!E3235,'[3]5.Grup_T'!$E$4:$E$22,0)),"0")</f>
        <v>0</v>
      </c>
      <c r="V3235" s="35">
        <f t="shared" si="703"/>
        <v>0</v>
      </c>
      <c r="W3235" s="35">
        <f>IF(NOT(ISBLANK(H3235)),(12-DATEDIF(H3235,'[3]1.Pradzia'!$D$13,"m")),0)</f>
        <v>0</v>
      </c>
      <c r="X3235" s="35">
        <f t="shared" si="704"/>
        <v>0</v>
      </c>
      <c r="Y3235" s="35">
        <f t="shared" si="700"/>
        <v>0</v>
      </c>
      <c r="Z3235" s="35">
        <f t="shared" si="712"/>
        <v>0</v>
      </c>
      <c r="AA3235" s="36">
        <f t="shared" si="705"/>
        <v>0</v>
      </c>
      <c r="AB3235" s="36">
        <f t="shared" si="706"/>
        <v>0</v>
      </c>
      <c r="AC3235" s="37">
        <f t="shared" si="707"/>
        <v>0</v>
      </c>
      <c r="AD3235" s="35">
        <f>IF(OR(YEAR(G3235)&lt;2019,O3235="X"),0,IF(ISBLANK(H3235),DATEDIF(G3235,'[3]1.Pradzia'!$D$13,"M"),DATEDIF(G3235,H3235,"m")))</f>
        <v>0</v>
      </c>
      <c r="AE3235" s="37">
        <f>IF(E3235='[3]5.Grup_T'!$E$20,0,IF(AD3235&lt;&gt;0,M3235/V3235*MIN(12,AD3235),0))</f>
        <v>0</v>
      </c>
      <c r="AF3235" s="37">
        <f t="shared" si="708"/>
        <v>0</v>
      </c>
      <c r="AG3235" s="37">
        <f t="shared" si="709"/>
        <v>0</v>
      </c>
      <c r="AH3235" s="37">
        <f t="shared" si="710"/>
        <v>0</v>
      </c>
      <c r="AI3235" s="35" t="str">
        <f t="shared" si="711"/>
        <v>Nusidėvėjęs</v>
      </c>
      <c r="AJ3235" s="38" t="str">
        <f>IF(AND(F3235&lt;&gt;[3]Pav.tvarkyklė!$B$12,F3235&lt;&gt;[3]Pav.tvarkyklė!$B$13),"GVTNT","X")</f>
        <v>GVTNT</v>
      </c>
      <c r="AK3235" s="39">
        <f t="shared" si="713"/>
        <v>0</v>
      </c>
      <c r="AL3235" s="41"/>
      <c r="AM3235" s="41"/>
      <c r="AN3235" s="41">
        <f t="shared" si="701"/>
        <v>1900</v>
      </c>
      <c r="AO3235" s="41"/>
      <c r="AP3235" s="41"/>
      <c r="AQ3235" s="41"/>
      <c r="AR3235" s="42"/>
      <c r="AS3235" s="42"/>
      <c r="AU3235" s="43">
        <f t="shared" si="702"/>
        <v>0</v>
      </c>
    </row>
    <row r="3236" spans="1:47" ht="15" customHeight="1" x14ac:dyDescent="0.25">
      <c r="A3236" s="11"/>
      <c r="B3236" s="19">
        <v>3405</v>
      </c>
      <c r="C3236" s="74"/>
      <c r="D3236" s="77"/>
      <c r="E3236" s="78"/>
      <c r="F3236" s="78"/>
      <c r="G3236" s="80"/>
      <c r="H3236" s="49"/>
      <c r="I3236" s="79"/>
      <c r="J3236" s="27"/>
      <c r="K3236" s="27"/>
      <c r="L3236" s="79"/>
      <c r="M3236" s="81"/>
      <c r="N3236" s="29">
        <v>0</v>
      </c>
      <c r="O3236" s="30" t="str">
        <f>IF(G3236&lt;=$N$2,"",IF(F3236=[3]Pav.tvarkyklė!$B$13,"",IF(ISBLANK(R3236),"X","")))</f>
        <v/>
      </c>
      <c r="P3236" s="91"/>
      <c r="Q3236" s="63"/>
      <c r="R3236" s="63"/>
      <c r="S3236" s="63"/>
      <c r="T3236" s="63"/>
      <c r="U3236" s="34" t="str">
        <f>IFERROR(INDEX('[3]5.Grup_T'!$G$4:$G$22,MATCH('6.Turtas'!E3236,'[3]5.Grup_T'!$E$4:$E$22,0)),"0")</f>
        <v>0</v>
      </c>
      <c r="V3236" s="35">
        <f t="shared" si="703"/>
        <v>0</v>
      </c>
      <c r="W3236" s="35">
        <f>IF(NOT(ISBLANK(H3236)),(12-DATEDIF(H3236,'[3]1.Pradzia'!$D$13,"m")),0)</f>
        <v>0</v>
      </c>
      <c r="X3236" s="35">
        <f t="shared" si="704"/>
        <v>0</v>
      </c>
      <c r="Y3236" s="35">
        <f t="shared" si="700"/>
        <v>0</v>
      </c>
      <c r="Z3236" s="35">
        <f t="shared" si="712"/>
        <v>0</v>
      </c>
      <c r="AA3236" s="36">
        <f t="shared" si="705"/>
        <v>0</v>
      </c>
      <c r="AB3236" s="36">
        <f t="shared" si="706"/>
        <v>0</v>
      </c>
      <c r="AC3236" s="37">
        <f t="shared" si="707"/>
        <v>0</v>
      </c>
      <c r="AD3236" s="35">
        <f>IF(OR(YEAR(G3236)&lt;2019,O3236="X"),0,IF(ISBLANK(H3236),DATEDIF(G3236,'[3]1.Pradzia'!$D$13,"M"),DATEDIF(G3236,H3236,"m")))</f>
        <v>0</v>
      </c>
      <c r="AE3236" s="37">
        <f>IF(E3236='[3]5.Grup_T'!$E$20,0,IF(AD3236&lt;&gt;0,M3236/V3236*MIN(12,AD3236),0))</f>
        <v>0</v>
      </c>
      <c r="AF3236" s="37">
        <f t="shared" si="708"/>
        <v>0</v>
      </c>
      <c r="AG3236" s="37">
        <f t="shared" si="709"/>
        <v>0</v>
      </c>
      <c r="AH3236" s="37">
        <f t="shared" si="710"/>
        <v>0</v>
      </c>
      <c r="AI3236" s="35" t="str">
        <f t="shared" si="711"/>
        <v>Nusidėvėjęs</v>
      </c>
      <c r="AJ3236" s="38" t="str">
        <f>IF(AND(F3236&lt;&gt;[3]Pav.tvarkyklė!$B$12,F3236&lt;&gt;[3]Pav.tvarkyklė!$B$13),"GVTNT","X")</f>
        <v>GVTNT</v>
      </c>
      <c r="AK3236" s="39">
        <f t="shared" si="713"/>
        <v>0</v>
      </c>
      <c r="AL3236" s="41"/>
      <c r="AM3236" s="41"/>
      <c r="AN3236" s="41">
        <f t="shared" si="701"/>
        <v>1900</v>
      </c>
      <c r="AO3236" s="41"/>
      <c r="AP3236" s="41"/>
      <c r="AQ3236" s="41"/>
      <c r="AR3236" s="42"/>
      <c r="AS3236" s="42"/>
      <c r="AU3236" s="43">
        <f t="shared" si="702"/>
        <v>0</v>
      </c>
    </row>
    <row r="3237" spans="1:47" ht="15" customHeight="1" x14ac:dyDescent="0.25">
      <c r="A3237" s="11"/>
      <c r="B3237" s="19">
        <v>3406</v>
      </c>
      <c r="C3237" s="74"/>
      <c r="D3237" s="77"/>
      <c r="E3237" s="78"/>
      <c r="F3237" s="78"/>
      <c r="G3237" s="80"/>
      <c r="H3237" s="49"/>
      <c r="I3237" s="79"/>
      <c r="J3237" s="27"/>
      <c r="K3237" s="27"/>
      <c r="L3237" s="79"/>
      <c r="M3237" s="81"/>
      <c r="N3237" s="29">
        <v>0</v>
      </c>
      <c r="O3237" s="30" t="str">
        <f>IF(G3237&lt;=$N$2,"",IF(F3237=[3]Pav.tvarkyklė!$B$13,"",IF(ISBLANK(R3237),"X","")))</f>
        <v/>
      </c>
      <c r="P3237" s="91"/>
      <c r="Q3237" s="63"/>
      <c r="R3237" s="63"/>
      <c r="S3237" s="63"/>
      <c r="T3237" s="63"/>
      <c r="U3237" s="34" t="str">
        <f>IFERROR(INDEX('[3]5.Grup_T'!$G$4:$G$22,MATCH('6.Turtas'!E3237,'[3]5.Grup_T'!$E$4:$E$22,0)),"0")</f>
        <v>0</v>
      </c>
      <c r="V3237" s="35">
        <f t="shared" si="703"/>
        <v>0</v>
      </c>
      <c r="W3237" s="35">
        <f>IF(NOT(ISBLANK(H3237)),(12-DATEDIF(H3237,'[3]1.Pradzia'!$D$13,"m")),0)</f>
        <v>0</v>
      </c>
      <c r="X3237" s="35">
        <f t="shared" si="704"/>
        <v>0</v>
      </c>
      <c r="Y3237" s="35">
        <f t="shared" si="700"/>
        <v>0</v>
      </c>
      <c r="Z3237" s="35">
        <f t="shared" si="712"/>
        <v>0</v>
      </c>
      <c r="AA3237" s="36">
        <f t="shared" si="705"/>
        <v>0</v>
      </c>
      <c r="AB3237" s="36">
        <f t="shared" si="706"/>
        <v>0</v>
      </c>
      <c r="AC3237" s="37">
        <f t="shared" si="707"/>
        <v>0</v>
      </c>
      <c r="AD3237" s="35">
        <f>IF(OR(YEAR(G3237)&lt;2019,O3237="X"),0,IF(ISBLANK(H3237),DATEDIF(G3237,'[3]1.Pradzia'!$D$13,"M"),DATEDIF(G3237,H3237,"m")))</f>
        <v>0</v>
      </c>
      <c r="AE3237" s="37">
        <f>IF(E3237='[3]5.Grup_T'!$E$20,0,IF(AD3237&lt;&gt;0,M3237/V3237*MIN(12,AD3237),0))</f>
        <v>0</v>
      </c>
      <c r="AF3237" s="37">
        <f t="shared" si="708"/>
        <v>0</v>
      </c>
      <c r="AG3237" s="37">
        <f t="shared" si="709"/>
        <v>0</v>
      </c>
      <c r="AH3237" s="37">
        <f t="shared" si="710"/>
        <v>0</v>
      </c>
      <c r="AI3237" s="35" t="str">
        <f t="shared" si="711"/>
        <v>Nusidėvėjęs</v>
      </c>
      <c r="AJ3237" s="38" t="str">
        <f>IF(AND(F3237&lt;&gt;[3]Pav.tvarkyklė!$B$12,F3237&lt;&gt;[3]Pav.tvarkyklė!$B$13),"GVTNT","X")</f>
        <v>GVTNT</v>
      </c>
      <c r="AK3237" s="39">
        <f t="shared" si="713"/>
        <v>0</v>
      </c>
      <c r="AL3237" s="41"/>
      <c r="AM3237" s="41"/>
      <c r="AN3237" s="41">
        <f t="shared" si="701"/>
        <v>1900</v>
      </c>
      <c r="AO3237" s="41"/>
      <c r="AP3237" s="41"/>
      <c r="AQ3237" s="41"/>
      <c r="AR3237" s="42"/>
      <c r="AS3237" s="42"/>
      <c r="AU3237" s="43">
        <f t="shared" si="702"/>
        <v>0</v>
      </c>
    </row>
    <row r="3238" spans="1:47" ht="15" customHeight="1" x14ac:dyDescent="0.25">
      <c r="A3238" s="11"/>
      <c r="B3238" s="19">
        <v>3407</v>
      </c>
      <c r="C3238" s="74"/>
      <c r="D3238" s="77"/>
      <c r="E3238" s="78"/>
      <c r="F3238" s="78"/>
      <c r="G3238" s="80"/>
      <c r="H3238" s="49"/>
      <c r="I3238" s="79"/>
      <c r="J3238" s="27"/>
      <c r="K3238" s="27"/>
      <c r="L3238" s="79"/>
      <c r="M3238" s="81"/>
      <c r="N3238" s="29">
        <v>0</v>
      </c>
      <c r="O3238" s="30" t="str">
        <f>IF(G3238&lt;=$N$2,"",IF(F3238=[3]Pav.tvarkyklė!$B$13,"",IF(ISBLANK(R3238),"X","")))</f>
        <v/>
      </c>
      <c r="P3238" s="91"/>
      <c r="Q3238" s="63"/>
      <c r="R3238" s="63"/>
      <c r="S3238" s="63"/>
      <c r="T3238" s="63"/>
      <c r="U3238" s="34" t="str">
        <f>IFERROR(INDEX('[3]5.Grup_T'!$G$4:$G$22,MATCH('6.Turtas'!E3238,'[3]5.Grup_T'!$E$4:$E$22,0)),"0")</f>
        <v>0</v>
      </c>
      <c r="V3238" s="35">
        <f t="shared" si="703"/>
        <v>0</v>
      </c>
      <c r="W3238" s="35">
        <f>IF(NOT(ISBLANK(H3238)),(12-DATEDIF(H3238,'[3]1.Pradzia'!$D$13,"m")),0)</f>
        <v>0</v>
      </c>
      <c r="X3238" s="35">
        <f t="shared" si="704"/>
        <v>0</v>
      </c>
      <c r="Y3238" s="35">
        <f t="shared" si="700"/>
        <v>0</v>
      </c>
      <c r="Z3238" s="35">
        <f t="shared" si="712"/>
        <v>0</v>
      </c>
      <c r="AA3238" s="36">
        <f t="shared" si="705"/>
        <v>0</v>
      </c>
      <c r="AB3238" s="36">
        <f t="shared" si="706"/>
        <v>0</v>
      </c>
      <c r="AC3238" s="37">
        <f t="shared" si="707"/>
        <v>0</v>
      </c>
      <c r="AD3238" s="35">
        <f>IF(OR(YEAR(G3238)&lt;2019,O3238="X"),0,IF(ISBLANK(H3238),DATEDIF(G3238,'[3]1.Pradzia'!$D$13,"M"),DATEDIF(G3238,H3238,"m")))</f>
        <v>0</v>
      </c>
      <c r="AE3238" s="37">
        <f>IF(E3238='[3]5.Grup_T'!$E$20,0,IF(AD3238&lt;&gt;0,M3238/V3238*MIN(12,AD3238),0))</f>
        <v>0</v>
      </c>
      <c r="AF3238" s="37">
        <f t="shared" si="708"/>
        <v>0</v>
      </c>
      <c r="AG3238" s="37">
        <f t="shared" si="709"/>
        <v>0</v>
      </c>
      <c r="AH3238" s="37">
        <f t="shared" si="710"/>
        <v>0</v>
      </c>
      <c r="AI3238" s="35" t="str">
        <f t="shared" si="711"/>
        <v>Nusidėvėjęs</v>
      </c>
      <c r="AJ3238" s="38" t="str">
        <f>IF(AND(F3238&lt;&gt;[3]Pav.tvarkyklė!$B$12,F3238&lt;&gt;[3]Pav.tvarkyklė!$B$13),"GVTNT","X")</f>
        <v>GVTNT</v>
      </c>
      <c r="AK3238" s="39">
        <f t="shared" si="713"/>
        <v>0</v>
      </c>
      <c r="AL3238" s="41"/>
      <c r="AM3238" s="41"/>
      <c r="AN3238" s="41">
        <f t="shared" si="701"/>
        <v>1900</v>
      </c>
      <c r="AO3238" s="41"/>
      <c r="AP3238" s="41"/>
      <c r="AQ3238" s="41"/>
      <c r="AR3238" s="42"/>
      <c r="AS3238" s="42"/>
      <c r="AU3238" s="43">
        <f t="shared" si="702"/>
        <v>0</v>
      </c>
    </row>
    <row r="3239" spans="1:47" ht="15" customHeight="1" x14ac:dyDescent="0.25">
      <c r="A3239" s="11"/>
      <c r="B3239" s="19">
        <v>3408</v>
      </c>
      <c r="C3239" s="74"/>
      <c r="D3239" s="77"/>
      <c r="E3239" s="78"/>
      <c r="F3239" s="78"/>
      <c r="G3239" s="80"/>
      <c r="H3239" s="49"/>
      <c r="I3239" s="79"/>
      <c r="J3239" s="27"/>
      <c r="K3239" s="27"/>
      <c r="L3239" s="79"/>
      <c r="M3239" s="81"/>
      <c r="N3239" s="29">
        <v>0</v>
      </c>
      <c r="O3239" s="30" t="str">
        <f>IF(G3239&lt;=$N$2,"",IF(F3239=[3]Pav.tvarkyklė!$B$13,"",IF(ISBLANK(R3239),"X","")))</f>
        <v/>
      </c>
      <c r="P3239" s="91"/>
      <c r="Q3239" s="63"/>
      <c r="R3239" s="63"/>
      <c r="S3239" s="63"/>
      <c r="T3239" s="63"/>
      <c r="U3239" s="34" t="str">
        <f>IFERROR(INDEX('[3]5.Grup_T'!$G$4:$G$22,MATCH('6.Turtas'!E3239,'[3]5.Grup_T'!$E$4:$E$22,0)),"0")</f>
        <v>0</v>
      </c>
      <c r="V3239" s="35">
        <f t="shared" si="703"/>
        <v>0</v>
      </c>
      <c r="W3239" s="35">
        <f>IF(NOT(ISBLANK(H3239)),(12-DATEDIF(H3239,'[3]1.Pradzia'!$D$13,"m")),0)</f>
        <v>0</v>
      </c>
      <c r="X3239" s="35">
        <f t="shared" si="704"/>
        <v>0</v>
      </c>
      <c r="Y3239" s="35">
        <f t="shared" si="700"/>
        <v>0</v>
      </c>
      <c r="Z3239" s="35">
        <f t="shared" si="712"/>
        <v>0</v>
      </c>
      <c r="AA3239" s="36">
        <f t="shared" si="705"/>
        <v>0</v>
      </c>
      <c r="AB3239" s="36">
        <f t="shared" si="706"/>
        <v>0</v>
      </c>
      <c r="AC3239" s="37">
        <f t="shared" si="707"/>
        <v>0</v>
      </c>
      <c r="AD3239" s="35">
        <f>IF(OR(YEAR(G3239)&lt;2019,O3239="X"),0,IF(ISBLANK(H3239),DATEDIF(G3239,'[3]1.Pradzia'!$D$13,"M"),DATEDIF(G3239,H3239,"m")))</f>
        <v>0</v>
      </c>
      <c r="AE3239" s="37">
        <f>IF(E3239='[3]5.Grup_T'!$E$20,0,IF(AD3239&lt;&gt;0,M3239/V3239*MIN(12,AD3239),0))</f>
        <v>0</v>
      </c>
      <c r="AF3239" s="37">
        <f t="shared" si="708"/>
        <v>0</v>
      </c>
      <c r="AG3239" s="37">
        <f t="shared" si="709"/>
        <v>0</v>
      </c>
      <c r="AH3239" s="37">
        <f t="shared" si="710"/>
        <v>0</v>
      </c>
      <c r="AI3239" s="35" t="str">
        <f t="shared" si="711"/>
        <v>Nusidėvėjęs</v>
      </c>
      <c r="AJ3239" s="38" t="str">
        <f>IF(AND(F3239&lt;&gt;[3]Pav.tvarkyklė!$B$12,F3239&lt;&gt;[3]Pav.tvarkyklė!$B$13),"GVTNT","X")</f>
        <v>GVTNT</v>
      </c>
      <c r="AK3239" s="39">
        <f t="shared" si="713"/>
        <v>0</v>
      </c>
      <c r="AL3239" s="41"/>
      <c r="AM3239" s="41"/>
      <c r="AN3239" s="41">
        <f t="shared" si="701"/>
        <v>1900</v>
      </c>
      <c r="AO3239" s="41"/>
      <c r="AP3239" s="41"/>
      <c r="AQ3239" s="41"/>
      <c r="AR3239" s="42"/>
      <c r="AS3239" s="42"/>
      <c r="AU3239" s="43">
        <f t="shared" si="702"/>
        <v>0</v>
      </c>
    </row>
    <row r="3240" spans="1:47" ht="15" customHeight="1" x14ac:dyDescent="0.25">
      <c r="A3240" s="11"/>
      <c r="B3240" s="19">
        <v>3409</v>
      </c>
      <c r="C3240" s="74"/>
      <c r="D3240" s="77"/>
      <c r="E3240" s="78"/>
      <c r="F3240" s="78"/>
      <c r="G3240" s="80"/>
      <c r="H3240" s="49"/>
      <c r="I3240" s="79"/>
      <c r="J3240" s="27"/>
      <c r="K3240" s="27"/>
      <c r="L3240" s="79"/>
      <c r="M3240" s="81"/>
      <c r="N3240" s="29">
        <v>0</v>
      </c>
      <c r="O3240" s="30" t="str">
        <f>IF(G3240&lt;=$N$2,"",IF(F3240=[3]Pav.tvarkyklė!$B$13,"",IF(ISBLANK(R3240),"X","")))</f>
        <v/>
      </c>
      <c r="P3240" s="91"/>
      <c r="Q3240" s="63"/>
      <c r="R3240" s="63"/>
      <c r="S3240" s="63"/>
      <c r="T3240" s="63"/>
      <c r="U3240" s="34" t="str">
        <f>IFERROR(INDEX('[3]5.Grup_T'!$G$4:$G$22,MATCH('6.Turtas'!E3240,'[3]5.Grup_T'!$E$4:$E$22,0)),"0")</f>
        <v>0</v>
      </c>
      <c r="V3240" s="35">
        <f t="shared" si="703"/>
        <v>0</v>
      </c>
      <c r="W3240" s="35">
        <f>IF(NOT(ISBLANK(H3240)),(12-DATEDIF(H3240,'[3]1.Pradzia'!$D$13,"m")),0)</f>
        <v>0</v>
      </c>
      <c r="X3240" s="35">
        <f t="shared" si="704"/>
        <v>0</v>
      </c>
      <c r="Y3240" s="35">
        <f t="shared" si="700"/>
        <v>0</v>
      </c>
      <c r="Z3240" s="35">
        <f t="shared" si="712"/>
        <v>0</v>
      </c>
      <c r="AA3240" s="36">
        <f t="shared" si="705"/>
        <v>0</v>
      </c>
      <c r="AB3240" s="36">
        <f t="shared" si="706"/>
        <v>0</v>
      </c>
      <c r="AC3240" s="37">
        <f t="shared" si="707"/>
        <v>0</v>
      </c>
      <c r="AD3240" s="35">
        <f>IF(OR(YEAR(G3240)&lt;2019,O3240="X"),0,IF(ISBLANK(H3240),DATEDIF(G3240,'[3]1.Pradzia'!$D$13,"M"),DATEDIF(G3240,H3240,"m")))</f>
        <v>0</v>
      </c>
      <c r="AE3240" s="37">
        <f>IF(E3240='[3]5.Grup_T'!$E$20,0,IF(AD3240&lt;&gt;0,M3240/V3240*MIN(12,AD3240),0))</f>
        <v>0</v>
      </c>
      <c r="AF3240" s="37">
        <f t="shared" si="708"/>
        <v>0</v>
      </c>
      <c r="AG3240" s="37">
        <f t="shared" si="709"/>
        <v>0</v>
      </c>
      <c r="AH3240" s="37">
        <f t="shared" si="710"/>
        <v>0</v>
      </c>
      <c r="AI3240" s="35" t="str">
        <f t="shared" si="711"/>
        <v>Nusidėvėjęs</v>
      </c>
      <c r="AJ3240" s="38" t="str">
        <f>IF(AND(F3240&lt;&gt;[3]Pav.tvarkyklė!$B$12,F3240&lt;&gt;[3]Pav.tvarkyklė!$B$13),"GVTNT","X")</f>
        <v>GVTNT</v>
      </c>
      <c r="AK3240" s="39">
        <f t="shared" si="713"/>
        <v>0</v>
      </c>
      <c r="AL3240" s="41"/>
      <c r="AM3240" s="41"/>
      <c r="AN3240" s="41">
        <f t="shared" si="701"/>
        <v>1900</v>
      </c>
      <c r="AO3240" s="41"/>
      <c r="AP3240" s="41"/>
      <c r="AQ3240" s="41"/>
      <c r="AR3240" s="42"/>
      <c r="AS3240" s="42"/>
      <c r="AU3240" s="43">
        <f t="shared" si="702"/>
        <v>0</v>
      </c>
    </row>
    <row r="3241" spans="1:47" ht="15" customHeight="1" x14ac:dyDescent="0.25">
      <c r="A3241" s="11"/>
      <c r="B3241" s="19">
        <v>3410</v>
      </c>
      <c r="C3241" s="74"/>
      <c r="D3241" s="77"/>
      <c r="E3241" s="78"/>
      <c r="F3241" s="78"/>
      <c r="G3241" s="80"/>
      <c r="H3241" s="49"/>
      <c r="I3241" s="79"/>
      <c r="J3241" s="27"/>
      <c r="K3241" s="27"/>
      <c r="L3241" s="79"/>
      <c r="M3241" s="81"/>
      <c r="N3241" s="29">
        <v>0</v>
      </c>
      <c r="O3241" s="30" t="str">
        <f>IF(G3241&lt;=$N$2,"",IF(F3241=[3]Pav.tvarkyklė!$B$13,"",IF(ISBLANK(R3241),"X","")))</f>
        <v/>
      </c>
      <c r="P3241" s="91"/>
      <c r="Q3241" s="63"/>
      <c r="R3241" s="63"/>
      <c r="S3241" s="63"/>
      <c r="T3241" s="63"/>
      <c r="U3241" s="34" t="str">
        <f>IFERROR(INDEX('[3]5.Grup_T'!$G$4:$G$22,MATCH('6.Turtas'!E3241,'[3]5.Grup_T'!$E$4:$E$22,0)),"0")</f>
        <v>0</v>
      </c>
      <c r="V3241" s="35">
        <f t="shared" si="703"/>
        <v>0</v>
      </c>
      <c r="W3241" s="35">
        <f>IF(NOT(ISBLANK(H3241)),(12-DATEDIF(H3241,'[3]1.Pradzia'!$D$13,"m")),0)</f>
        <v>0</v>
      </c>
      <c r="X3241" s="35">
        <f t="shared" si="704"/>
        <v>0</v>
      </c>
      <c r="Y3241" s="35">
        <f t="shared" si="700"/>
        <v>0</v>
      </c>
      <c r="Z3241" s="35">
        <f t="shared" si="712"/>
        <v>0</v>
      </c>
      <c r="AA3241" s="36">
        <f t="shared" si="705"/>
        <v>0</v>
      </c>
      <c r="AB3241" s="36">
        <f t="shared" si="706"/>
        <v>0</v>
      </c>
      <c r="AC3241" s="37">
        <f t="shared" si="707"/>
        <v>0</v>
      </c>
      <c r="AD3241" s="35">
        <f>IF(OR(YEAR(G3241)&lt;2019,O3241="X"),0,IF(ISBLANK(H3241),DATEDIF(G3241,'[3]1.Pradzia'!$D$13,"M"),DATEDIF(G3241,H3241,"m")))</f>
        <v>0</v>
      </c>
      <c r="AE3241" s="37">
        <f>IF(E3241='[3]5.Grup_T'!$E$20,0,IF(AD3241&lt;&gt;0,M3241/V3241*MIN(12,AD3241),0))</f>
        <v>0</v>
      </c>
      <c r="AF3241" s="37">
        <f t="shared" si="708"/>
        <v>0</v>
      </c>
      <c r="AG3241" s="37">
        <f t="shared" si="709"/>
        <v>0</v>
      </c>
      <c r="AH3241" s="37">
        <f t="shared" si="710"/>
        <v>0</v>
      </c>
      <c r="AI3241" s="35" t="str">
        <f t="shared" si="711"/>
        <v>Nusidėvėjęs</v>
      </c>
      <c r="AJ3241" s="38" t="str">
        <f>IF(AND(F3241&lt;&gt;[3]Pav.tvarkyklė!$B$12,F3241&lt;&gt;[3]Pav.tvarkyklė!$B$13),"GVTNT","X")</f>
        <v>GVTNT</v>
      </c>
      <c r="AK3241" s="39">
        <f t="shared" si="713"/>
        <v>0</v>
      </c>
      <c r="AL3241" s="41"/>
      <c r="AM3241" s="41"/>
      <c r="AN3241" s="41">
        <f t="shared" si="701"/>
        <v>1900</v>
      </c>
      <c r="AO3241" s="41"/>
      <c r="AP3241" s="41"/>
      <c r="AQ3241" s="41"/>
      <c r="AR3241" s="42"/>
      <c r="AS3241" s="42"/>
      <c r="AU3241" s="43">
        <f t="shared" si="702"/>
        <v>0</v>
      </c>
    </row>
    <row r="3242" spans="1:47" ht="15" customHeight="1" x14ac:dyDescent="0.25">
      <c r="A3242" s="11"/>
      <c r="B3242" s="19">
        <v>3411</v>
      </c>
      <c r="C3242" s="74"/>
      <c r="D3242" s="77"/>
      <c r="E3242" s="78"/>
      <c r="F3242" s="78"/>
      <c r="G3242" s="80"/>
      <c r="H3242" s="49"/>
      <c r="I3242" s="79"/>
      <c r="J3242" s="27"/>
      <c r="K3242" s="27"/>
      <c r="L3242" s="79"/>
      <c r="M3242" s="81"/>
      <c r="N3242" s="29">
        <v>0</v>
      </c>
      <c r="O3242" s="30" t="str">
        <f>IF(G3242&lt;=$N$2,"",IF(F3242=[3]Pav.tvarkyklė!$B$13,"",IF(ISBLANK(R3242),"X","")))</f>
        <v/>
      </c>
      <c r="P3242" s="91"/>
      <c r="Q3242" s="63"/>
      <c r="R3242" s="63"/>
      <c r="S3242" s="63"/>
      <c r="T3242" s="63"/>
      <c r="U3242" s="34" t="str">
        <f>IFERROR(INDEX('[3]5.Grup_T'!$G$4:$G$22,MATCH('6.Turtas'!E3242,'[3]5.Grup_T'!$E$4:$E$22,0)),"0")</f>
        <v>0</v>
      </c>
      <c r="V3242" s="35">
        <f t="shared" si="703"/>
        <v>0</v>
      </c>
      <c r="W3242" s="35">
        <f>IF(NOT(ISBLANK(H3242)),(12-DATEDIF(H3242,'[3]1.Pradzia'!$D$13,"m")),0)</f>
        <v>0</v>
      </c>
      <c r="X3242" s="35">
        <f t="shared" si="704"/>
        <v>0</v>
      </c>
      <c r="Y3242" s="35">
        <f t="shared" si="700"/>
        <v>0</v>
      </c>
      <c r="Z3242" s="35">
        <f t="shared" si="712"/>
        <v>0</v>
      </c>
      <c r="AA3242" s="36">
        <f t="shared" si="705"/>
        <v>0</v>
      </c>
      <c r="AB3242" s="36">
        <f t="shared" si="706"/>
        <v>0</v>
      </c>
      <c r="AC3242" s="37">
        <f t="shared" si="707"/>
        <v>0</v>
      </c>
      <c r="AD3242" s="35">
        <f>IF(OR(YEAR(G3242)&lt;2019,O3242="X"),0,IF(ISBLANK(H3242),DATEDIF(G3242,'[3]1.Pradzia'!$D$13,"M"),DATEDIF(G3242,H3242,"m")))</f>
        <v>0</v>
      </c>
      <c r="AE3242" s="37">
        <f>IF(E3242='[3]5.Grup_T'!$E$20,0,IF(AD3242&lt;&gt;0,M3242/V3242*MIN(12,AD3242),0))</f>
        <v>0</v>
      </c>
      <c r="AF3242" s="37">
        <f t="shared" si="708"/>
        <v>0</v>
      </c>
      <c r="AG3242" s="37">
        <f t="shared" si="709"/>
        <v>0</v>
      </c>
      <c r="AH3242" s="37">
        <f t="shared" si="710"/>
        <v>0</v>
      </c>
      <c r="AI3242" s="35" t="str">
        <f t="shared" si="711"/>
        <v>Nusidėvėjęs</v>
      </c>
      <c r="AJ3242" s="38" t="str">
        <f>IF(AND(F3242&lt;&gt;[3]Pav.tvarkyklė!$B$12,F3242&lt;&gt;[3]Pav.tvarkyklė!$B$13),"GVTNT","X")</f>
        <v>GVTNT</v>
      </c>
      <c r="AK3242" s="39">
        <f t="shared" si="713"/>
        <v>0</v>
      </c>
      <c r="AL3242" s="41"/>
      <c r="AM3242" s="41"/>
      <c r="AN3242" s="41">
        <f t="shared" si="701"/>
        <v>1900</v>
      </c>
      <c r="AO3242" s="41"/>
      <c r="AP3242" s="41"/>
      <c r="AQ3242" s="41"/>
      <c r="AR3242" s="42"/>
      <c r="AS3242" s="42"/>
      <c r="AU3242" s="43">
        <f t="shared" si="702"/>
        <v>0</v>
      </c>
    </row>
    <row r="3243" spans="1:47" ht="15" customHeight="1" x14ac:dyDescent="0.25">
      <c r="A3243" s="11"/>
      <c r="B3243" s="19">
        <v>3412</v>
      </c>
      <c r="C3243" s="74"/>
      <c r="D3243" s="77"/>
      <c r="E3243" s="78"/>
      <c r="F3243" s="78"/>
      <c r="G3243" s="80"/>
      <c r="H3243" s="49"/>
      <c r="I3243" s="79"/>
      <c r="J3243" s="27"/>
      <c r="K3243" s="27"/>
      <c r="L3243" s="79"/>
      <c r="M3243" s="81"/>
      <c r="N3243" s="29">
        <v>0</v>
      </c>
      <c r="O3243" s="30" t="str">
        <f>IF(G3243&lt;=$N$2,"",IF(F3243=[3]Pav.tvarkyklė!$B$13,"",IF(ISBLANK(R3243),"X","")))</f>
        <v/>
      </c>
      <c r="P3243" s="91"/>
      <c r="Q3243" s="63"/>
      <c r="R3243" s="63"/>
      <c r="S3243" s="63"/>
      <c r="T3243" s="63"/>
      <c r="U3243" s="34" t="str">
        <f>IFERROR(INDEX('[3]5.Grup_T'!$G$4:$G$22,MATCH('6.Turtas'!E3243,'[3]5.Grup_T'!$E$4:$E$22,0)),"0")</f>
        <v>0</v>
      </c>
      <c r="V3243" s="35">
        <f t="shared" si="703"/>
        <v>0</v>
      </c>
      <c r="W3243" s="35">
        <f>IF(NOT(ISBLANK(H3243)),(12-DATEDIF(H3243,'[3]1.Pradzia'!$D$13,"m")),0)</f>
        <v>0</v>
      </c>
      <c r="X3243" s="35">
        <f t="shared" si="704"/>
        <v>0</v>
      </c>
      <c r="Y3243" s="35">
        <f t="shared" si="700"/>
        <v>0</v>
      </c>
      <c r="Z3243" s="35">
        <f t="shared" si="712"/>
        <v>0</v>
      </c>
      <c r="AA3243" s="36">
        <f t="shared" si="705"/>
        <v>0</v>
      </c>
      <c r="AB3243" s="36">
        <f t="shared" si="706"/>
        <v>0</v>
      </c>
      <c r="AC3243" s="37">
        <f t="shared" si="707"/>
        <v>0</v>
      </c>
      <c r="AD3243" s="35">
        <f>IF(OR(YEAR(G3243)&lt;2019,O3243="X"),0,IF(ISBLANK(H3243),DATEDIF(G3243,'[3]1.Pradzia'!$D$13,"M"),DATEDIF(G3243,H3243,"m")))</f>
        <v>0</v>
      </c>
      <c r="AE3243" s="37">
        <f>IF(E3243='[3]5.Grup_T'!$E$20,0,IF(AD3243&lt;&gt;0,M3243/V3243*MIN(12,AD3243),0))</f>
        <v>0</v>
      </c>
      <c r="AF3243" s="37">
        <f t="shared" si="708"/>
        <v>0</v>
      </c>
      <c r="AG3243" s="37">
        <f t="shared" si="709"/>
        <v>0</v>
      </c>
      <c r="AH3243" s="37">
        <f t="shared" si="710"/>
        <v>0</v>
      </c>
      <c r="AI3243" s="35" t="str">
        <f t="shared" si="711"/>
        <v>Nusidėvėjęs</v>
      </c>
      <c r="AJ3243" s="38" t="str">
        <f>IF(AND(F3243&lt;&gt;[3]Pav.tvarkyklė!$B$12,F3243&lt;&gt;[3]Pav.tvarkyklė!$B$13),"GVTNT","X")</f>
        <v>GVTNT</v>
      </c>
      <c r="AK3243" s="39">
        <f t="shared" si="713"/>
        <v>0</v>
      </c>
      <c r="AL3243" s="41"/>
      <c r="AM3243" s="41"/>
      <c r="AN3243" s="41">
        <f t="shared" si="701"/>
        <v>1900</v>
      </c>
      <c r="AO3243" s="41"/>
      <c r="AP3243" s="41"/>
      <c r="AQ3243" s="41"/>
      <c r="AR3243" s="42"/>
      <c r="AS3243" s="42"/>
      <c r="AU3243" s="43">
        <f t="shared" si="702"/>
        <v>0</v>
      </c>
    </row>
    <row r="3244" spans="1:47" ht="15" customHeight="1" x14ac:dyDescent="0.25">
      <c r="A3244" s="11"/>
      <c r="B3244" s="19">
        <v>3413</v>
      </c>
      <c r="C3244" s="74"/>
      <c r="D3244" s="77"/>
      <c r="E3244" s="78"/>
      <c r="F3244" s="78"/>
      <c r="G3244" s="80"/>
      <c r="H3244" s="49"/>
      <c r="I3244" s="79"/>
      <c r="J3244" s="27"/>
      <c r="K3244" s="27"/>
      <c r="L3244" s="79"/>
      <c r="M3244" s="81"/>
      <c r="N3244" s="29">
        <v>0</v>
      </c>
      <c r="O3244" s="30" t="str">
        <f>IF(G3244&lt;=$N$2,"",IF(F3244=[3]Pav.tvarkyklė!$B$13,"",IF(ISBLANK(R3244),"X","")))</f>
        <v/>
      </c>
      <c r="P3244" s="91"/>
      <c r="Q3244" s="63"/>
      <c r="R3244" s="63"/>
      <c r="S3244" s="63"/>
      <c r="T3244" s="63"/>
      <c r="U3244" s="34" t="str">
        <f>IFERROR(INDEX('[3]5.Grup_T'!$G$4:$G$22,MATCH('6.Turtas'!E3244,'[3]5.Grup_T'!$E$4:$E$22,0)),"0")</f>
        <v>0</v>
      </c>
      <c r="V3244" s="35">
        <f t="shared" si="703"/>
        <v>0</v>
      </c>
      <c r="W3244" s="35">
        <f>IF(NOT(ISBLANK(H3244)),(12-DATEDIF(H3244,'[3]1.Pradzia'!$D$13,"m")),0)</f>
        <v>0</v>
      </c>
      <c r="X3244" s="35">
        <f t="shared" si="704"/>
        <v>0</v>
      </c>
      <c r="Y3244" s="35">
        <f t="shared" si="700"/>
        <v>0</v>
      </c>
      <c r="Z3244" s="35">
        <f t="shared" si="712"/>
        <v>0</v>
      </c>
      <c r="AA3244" s="36">
        <f t="shared" si="705"/>
        <v>0</v>
      </c>
      <c r="AB3244" s="36">
        <f t="shared" si="706"/>
        <v>0</v>
      </c>
      <c r="AC3244" s="37">
        <f t="shared" si="707"/>
        <v>0</v>
      </c>
      <c r="AD3244" s="35">
        <f>IF(OR(YEAR(G3244)&lt;2019,O3244="X"),0,IF(ISBLANK(H3244),DATEDIF(G3244,'[3]1.Pradzia'!$D$13,"M"),DATEDIF(G3244,H3244,"m")))</f>
        <v>0</v>
      </c>
      <c r="AE3244" s="37">
        <f>IF(E3244='[3]5.Grup_T'!$E$20,0,IF(AD3244&lt;&gt;0,M3244/V3244*MIN(12,AD3244),0))</f>
        <v>0</v>
      </c>
      <c r="AF3244" s="37">
        <f t="shared" si="708"/>
        <v>0</v>
      </c>
      <c r="AG3244" s="37">
        <f t="shared" si="709"/>
        <v>0</v>
      </c>
      <c r="AH3244" s="37">
        <f t="shared" si="710"/>
        <v>0</v>
      </c>
      <c r="AI3244" s="35" t="str">
        <f t="shared" si="711"/>
        <v>Nusidėvėjęs</v>
      </c>
      <c r="AJ3244" s="38" t="str">
        <f>IF(AND(F3244&lt;&gt;[3]Pav.tvarkyklė!$B$12,F3244&lt;&gt;[3]Pav.tvarkyklė!$B$13),"GVTNT","X")</f>
        <v>GVTNT</v>
      </c>
      <c r="AK3244" s="39">
        <f t="shared" si="713"/>
        <v>0</v>
      </c>
      <c r="AL3244" s="41"/>
      <c r="AM3244" s="41"/>
      <c r="AN3244" s="41">
        <f t="shared" si="701"/>
        <v>1900</v>
      </c>
      <c r="AO3244" s="41"/>
      <c r="AP3244" s="41"/>
      <c r="AQ3244" s="41"/>
      <c r="AR3244" s="42"/>
      <c r="AS3244" s="42"/>
      <c r="AU3244" s="43">
        <f t="shared" si="702"/>
        <v>0</v>
      </c>
    </row>
    <row r="3245" spans="1:47" ht="15" customHeight="1" x14ac:dyDescent="0.25">
      <c r="A3245" s="11"/>
      <c r="B3245" s="19">
        <v>3414</v>
      </c>
      <c r="C3245" s="74"/>
      <c r="D3245" s="77"/>
      <c r="E3245" s="78"/>
      <c r="F3245" s="78"/>
      <c r="G3245" s="80"/>
      <c r="H3245" s="49"/>
      <c r="I3245" s="79"/>
      <c r="J3245" s="27"/>
      <c r="K3245" s="27"/>
      <c r="L3245" s="79"/>
      <c r="M3245" s="81"/>
      <c r="N3245" s="29">
        <v>0</v>
      </c>
      <c r="O3245" s="30" t="str">
        <f>IF(G3245&lt;=$N$2,"",IF(F3245=[3]Pav.tvarkyklė!$B$13,"",IF(ISBLANK(R3245),"X","")))</f>
        <v/>
      </c>
      <c r="P3245" s="91"/>
      <c r="Q3245" s="63"/>
      <c r="R3245" s="63"/>
      <c r="S3245" s="63"/>
      <c r="T3245" s="63"/>
      <c r="U3245" s="34" t="str">
        <f>IFERROR(INDEX('[3]5.Grup_T'!$G$4:$G$22,MATCH('6.Turtas'!E3245,'[3]5.Grup_T'!$E$4:$E$22,0)),"0")</f>
        <v>0</v>
      </c>
      <c r="V3245" s="35">
        <f t="shared" si="703"/>
        <v>0</v>
      </c>
      <c r="W3245" s="35">
        <f>IF(NOT(ISBLANK(H3245)),(12-DATEDIF(H3245,'[3]1.Pradzia'!$D$13,"m")),0)</f>
        <v>0</v>
      </c>
      <c r="X3245" s="35">
        <f t="shared" si="704"/>
        <v>0</v>
      </c>
      <c r="Y3245" s="35">
        <f t="shared" si="700"/>
        <v>0</v>
      </c>
      <c r="Z3245" s="35">
        <f t="shared" si="712"/>
        <v>0</v>
      </c>
      <c r="AA3245" s="36">
        <f t="shared" si="705"/>
        <v>0</v>
      </c>
      <c r="AB3245" s="36">
        <f t="shared" si="706"/>
        <v>0</v>
      </c>
      <c r="AC3245" s="37">
        <f t="shared" si="707"/>
        <v>0</v>
      </c>
      <c r="AD3245" s="35">
        <f>IF(OR(YEAR(G3245)&lt;2019,O3245="X"),0,IF(ISBLANK(H3245),DATEDIF(G3245,'[3]1.Pradzia'!$D$13,"M"),DATEDIF(G3245,H3245,"m")))</f>
        <v>0</v>
      </c>
      <c r="AE3245" s="37">
        <f>IF(E3245='[3]5.Grup_T'!$E$20,0,IF(AD3245&lt;&gt;0,M3245/V3245*MIN(12,AD3245),0))</f>
        <v>0</v>
      </c>
      <c r="AF3245" s="37">
        <f t="shared" si="708"/>
        <v>0</v>
      </c>
      <c r="AG3245" s="37">
        <f t="shared" si="709"/>
        <v>0</v>
      </c>
      <c r="AH3245" s="37">
        <f t="shared" si="710"/>
        <v>0</v>
      </c>
      <c r="AI3245" s="35" t="str">
        <f t="shared" si="711"/>
        <v>Nusidėvėjęs</v>
      </c>
      <c r="AJ3245" s="38" t="str">
        <f>IF(AND(F3245&lt;&gt;[3]Pav.tvarkyklė!$B$12,F3245&lt;&gt;[3]Pav.tvarkyklė!$B$13),"GVTNT","X")</f>
        <v>GVTNT</v>
      </c>
      <c r="AK3245" s="39">
        <f t="shared" si="713"/>
        <v>0</v>
      </c>
      <c r="AL3245" s="41"/>
      <c r="AM3245" s="41"/>
      <c r="AN3245" s="41">
        <f t="shared" si="701"/>
        <v>1900</v>
      </c>
      <c r="AO3245" s="41"/>
      <c r="AP3245" s="41"/>
      <c r="AQ3245" s="41"/>
      <c r="AR3245" s="42"/>
      <c r="AS3245" s="42"/>
      <c r="AU3245" s="43">
        <f t="shared" si="702"/>
        <v>0</v>
      </c>
    </row>
    <row r="3246" spans="1:47" ht="15" customHeight="1" x14ac:dyDescent="0.25">
      <c r="A3246" s="11"/>
      <c r="B3246" s="19">
        <v>3415</v>
      </c>
      <c r="C3246" s="74"/>
      <c r="D3246" s="77"/>
      <c r="E3246" s="78"/>
      <c r="F3246" s="78"/>
      <c r="G3246" s="80"/>
      <c r="H3246" s="49"/>
      <c r="I3246" s="79"/>
      <c r="J3246" s="27"/>
      <c r="K3246" s="27"/>
      <c r="L3246" s="79"/>
      <c r="M3246" s="81"/>
      <c r="N3246" s="29">
        <v>0</v>
      </c>
      <c r="O3246" s="30" t="str">
        <f>IF(G3246&lt;=$N$2,"",IF(F3246=[3]Pav.tvarkyklė!$B$13,"",IF(ISBLANK(R3246),"X","")))</f>
        <v/>
      </c>
      <c r="P3246" s="91"/>
      <c r="Q3246" s="63"/>
      <c r="R3246" s="63"/>
      <c r="S3246" s="63"/>
      <c r="T3246" s="63"/>
      <c r="U3246" s="34" t="str">
        <f>IFERROR(INDEX('[3]5.Grup_T'!$G$4:$G$22,MATCH('6.Turtas'!E3246,'[3]5.Grup_T'!$E$4:$E$22,0)),"0")</f>
        <v>0</v>
      </c>
      <c r="V3246" s="35">
        <f t="shared" si="703"/>
        <v>0</v>
      </c>
      <c r="W3246" s="35">
        <f>IF(NOT(ISBLANK(H3246)),(12-DATEDIF(H3246,'[3]1.Pradzia'!$D$13,"m")),0)</f>
        <v>0</v>
      </c>
      <c r="X3246" s="35">
        <f t="shared" si="704"/>
        <v>0</v>
      </c>
      <c r="Y3246" s="35">
        <f t="shared" si="700"/>
        <v>0</v>
      </c>
      <c r="Z3246" s="35">
        <f t="shared" si="712"/>
        <v>0</v>
      </c>
      <c r="AA3246" s="36">
        <f t="shared" si="705"/>
        <v>0</v>
      </c>
      <c r="AB3246" s="36">
        <f t="shared" si="706"/>
        <v>0</v>
      </c>
      <c r="AC3246" s="37">
        <f t="shared" si="707"/>
        <v>0</v>
      </c>
      <c r="AD3246" s="35">
        <f>IF(OR(YEAR(G3246)&lt;2019,O3246="X"),0,IF(ISBLANK(H3246),DATEDIF(G3246,'[3]1.Pradzia'!$D$13,"M"),DATEDIF(G3246,H3246,"m")))</f>
        <v>0</v>
      </c>
      <c r="AE3246" s="37">
        <f>IF(E3246='[3]5.Grup_T'!$E$20,0,IF(AD3246&lt;&gt;0,M3246/V3246*MIN(12,AD3246),0))</f>
        <v>0</v>
      </c>
      <c r="AF3246" s="37">
        <f t="shared" si="708"/>
        <v>0</v>
      </c>
      <c r="AG3246" s="37">
        <f t="shared" si="709"/>
        <v>0</v>
      </c>
      <c r="AH3246" s="37">
        <f t="shared" si="710"/>
        <v>0</v>
      </c>
      <c r="AI3246" s="35" t="str">
        <f t="shared" si="711"/>
        <v>Nusidėvėjęs</v>
      </c>
      <c r="AJ3246" s="38" t="str">
        <f>IF(AND(F3246&lt;&gt;[3]Pav.tvarkyklė!$B$12,F3246&lt;&gt;[3]Pav.tvarkyklė!$B$13),"GVTNT","X")</f>
        <v>GVTNT</v>
      </c>
      <c r="AK3246" s="39">
        <f t="shared" si="713"/>
        <v>0</v>
      </c>
      <c r="AL3246" s="41"/>
      <c r="AM3246" s="41"/>
      <c r="AN3246" s="41">
        <f t="shared" si="701"/>
        <v>1900</v>
      </c>
      <c r="AO3246" s="41"/>
      <c r="AP3246" s="41"/>
      <c r="AQ3246" s="41"/>
      <c r="AR3246" s="42"/>
      <c r="AS3246" s="42"/>
      <c r="AU3246" s="43">
        <f t="shared" si="702"/>
        <v>0</v>
      </c>
    </row>
    <row r="3247" spans="1:47" ht="15" customHeight="1" x14ac:dyDescent="0.25">
      <c r="A3247" s="11"/>
      <c r="B3247" s="19">
        <v>3416</v>
      </c>
      <c r="C3247" s="74"/>
      <c r="D3247" s="77"/>
      <c r="E3247" s="78"/>
      <c r="F3247" s="78"/>
      <c r="G3247" s="80"/>
      <c r="H3247" s="49"/>
      <c r="I3247" s="79"/>
      <c r="J3247" s="27"/>
      <c r="K3247" s="27"/>
      <c r="L3247" s="79"/>
      <c r="M3247" s="81"/>
      <c r="N3247" s="29">
        <v>0</v>
      </c>
      <c r="O3247" s="30" t="str">
        <f>IF(G3247&lt;=$N$2,"",IF(F3247=[3]Pav.tvarkyklė!$B$13,"",IF(ISBLANK(R3247),"X","")))</f>
        <v/>
      </c>
      <c r="P3247" s="91"/>
      <c r="Q3247" s="63"/>
      <c r="R3247" s="63"/>
      <c r="S3247" s="63"/>
      <c r="T3247" s="63"/>
      <c r="U3247" s="34" t="str">
        <f>IFERROR(INDEX('[3]5.Grup_T'!$G$4:$G$22,MATCH('6.Turtas'!E3247,'[3]5.Grup_T'!$E$4:$E$22,0)),"0")</f>
        <v>0</v>
      </c>
      <c r="V3247" s="35">
        <f t="shared" si="703"/>
        <v>0</v>
      </c>
      <c r="W3247" s="35">
        <f>IF(NOT(ISBLANK(H3247)),(12-DATEDIF(H3247,'[3]1.Pradzia'!$D$13,"m")),0)</f>
        <v>0</v>
      </c>
      <c r="X3247" s="35">
        <f t="shared" si="704"/>
        <v>0</v>
      </c>
      <c r="Y3247" s="35">
        <f t="shared" si="700"/>
        <v>0</v>
      </c>
      <c r="Z3247" s="35">
        <f t="shared" si="712"/>
        <v>0</v>
      </c>
      <c r="AA3247" s="36">
        <f t="shared" si="705"/>
        <v>0</v>
      </c>
      <c r="AB3247" s="36">
        <f t="shared" si="706"/>
        <v>0</v>
      </c>
      <c r="AC3247" s="37">
        <f t="shared" si="707"/>
        <v>0</v>
      </c>
      <c r="AD3247" s="35">
        <f>IF(OR(YEAR(G3247)&lt;2019,O3247="X"),0,IF(ISBLANK(H3247),DATEDIF(G3247,'[3]1.Pradzia'!$D$13,"M"),DATEDIF(G3247,H3247,"m")))</f>
        <v>0</v>
      </c>
      <c r="AE3247" s="37">
        <f>IF(E3247='[3]5.Grup_T'!$E$20,0,IF(AD3247&lt;&gt;0,M3247/V3247*MIN(12,AD3247),0))</f>
        <v>0</v>
      </c>
      <c r="AF3247" s="37">
        <f t="shared" si="708"/>
        <v>0</v>
      </c>
      <c r="AG3247" s="37">
        <f t="shared" si="709"/>
        <v>0</v>
      </c>
      <c r="AH3247" s="37">
        <f t="shared" si="710"/>
        <v>0</v>
      </c>
      <c r="AI3247" s="35" t="str">
        <f t="shared" si="711"/>
        <v>Nusidėvėjęs</v>
      </c>
      <c r="AJ3247" s="38" t="str">
        <f>IF(AND(F3247&lt;&gt;[3]Pav.tvarkyklė!$B$12,F3247&lt;&gt;[3]Pav.tvarkyklė!$B$13),"GVTNT","X")</f>
        <v>GVTNT</v>
      </c>
      <c r="AK3247" s="39">
        <f t="shared" si="713"/>
        <v>0</v>
      </c>
      <c r="AL3247" s="41"/>
      <c r="AM3247" s="41"/>
      <c r="AN3247" s="41">
        <f t="shared" si="701"/>
        <v>1900</v>
      </c>
      <c r="AO3247" s="41"/>
      <c r="AP3247" s="41"/>
      <c r="AQ3247" s="41"/>
      <c r="AR3247" s="42"/>
      <c r="AS3247" s="42"/>
      <c r="AU3247" s="43">
        <f t="shared" si="702"/>
        <v>0</v>
      </c>
    </row>
    <row r="3248" spans="1:47" ht="15" customHeight="1" x14ac:dyDescent="0.25">
      <c r="A3248" s="11"/>
      <c r="B3248" s="19">
        <v>3417</v>
      </c>
      <c r="C3248" s="74"/>
      <c r="D3248" s="77"/>
      <c r="E3248" s="78"/>
      <c r="F3248" s="78"/>
      <c r="G3248" s="80"/>
      <c r="H3248" s="49"/>
      <c r="I3248" s="79"/>
      <c r="J3248" s="27"/>
      <c r="K3248" s="27"/>
      <c r="L3248" s="79"/>
      <c r="M3248" s="81"/>
      <c r="N3248" s="29">
        <v>0</v>
      </c>
      <c r="O3248" s="30" t="str">
        <f>IF(G3248&lt;=$N$2,"",IF(F3248=[3]Pav.tvarkyklė!$B$13,"",IF(ISBLANK(R3248),"X","")))</f>
        <v/>
      </c>
      <c r="P3248" s="91"/>
      <c r="Q3248" s="63"/>
      <c r="R3248" s="63"/>
      <c r="S3248" s="63"/>
      <c r="T3248" s="63"/>
      <c r="U3248" s="34" t="str">
        <f>IFERROR(INDEX('[3]5.Grup_T'!$G$4:$G$22,MATCH('6.Turtas'!E3248,'[3]5.Grup_T'!$E$4:$E$22,0)),"0")</f>
        <v>0</v>
      </c>
      <c r="V3248" s="35">
        <f t="shared" si="703"/>
        <v>0</v>
      </c>
      <c r="W3248" s="35">
        <f>IF(NOT(ISBLANK(H3248)),(12-DATEDIF(H3248,'[3]1.Pradzia'!$D$13,"m")),0)</f>
        <v>0</v>
      </c>
      <c r="X3248" s="35">
        <f t="shared" si="704"/>
        <v>0</v>
      </c>
      <c r="Y3248" s="35">
        <f t="shared" si="700"/>
        <v>0</v>
      </c>
      <c r="Z3248" s="35">
        <f t="shared" si="712"/>
        <v>0</v>
      </c>
      <c r="AA3248" s="36">
        <f t="shared" si="705"/>
        <v>0</v>
      </c>
      <c r="AB3248" s="36">
        <f t="shared" si="706"/>
        <v>0</v>
      </c>
      <c r="AC3248" s="37">
        <f t="shared" si="707"/>
        <v>0</v>
      </c>
      <c r="AD3248" s="35">
        <f>IF(OR(YEAR(G3248)&lt;2019,O3248="X"),0,IF(ISBLANK(H3248),DATEDIF(G3248,'[3]1.Pradzia'!$D$13,"M"),DATEDIF(G3248,H3248,"m")))</f>
        <v>0</v>
      </c>
      <c r="AE3248" s="37">
        <f>IF(E3248='[3]5.Grup_T'!$E$20,0,IF(AD3248&lt;&gt;0,M3248/V3248*MIN(12,AD3248),0))</f>
        <v>0</v>
      </c>
      <c r="AF3248" s="37">
        <f t="shared" si="708"/>
        <v>0</v>
      </c>
      <c r="AG3248" s="37">
        <f t="shared" si="709"/>
        <v>0</v>
      </c>
      <c r="AH3248" s="37">
        <f t="shared" si="710"/>
        <v>0</v>
      </c>
      <c r="AI3248" s="35" t="str">
        <f t="shared" si="711"/>
        <v>Nusidėvėjęs</v>
      </c>
      <c r="AJ3248" s="38" t="str">
        <f>IF(AND(F3248&lt;&gt;[3]Pav.tvarkyklė!$B$12,F3248&lt;&gt;[3]Pav.tvarkyklė!$B$13),"GVTNT","X")</f>
        <v>GVTNT</v>
      </c>
      <c r="AK3248" s="39">
        <f t="shared" si="713"/>
        <v>0</v>
      </c>
      <c r="AL3248" s="41"/>
      <c r="AM3248" s="41"/>
      <c r="AN3248" s="41">
        <f t="shared" si="701"/>
        <v>1900</v>
      </c>
      <c r="AO3248" s="41"/>
      <c r="AP3248" s="41"/>
      <c r="AQ3248" s="41"/>
      <c r="AR3248" s="42"/>
      <c r="AS3248" s="42"/>
      <c r="AU3248" s="43">
        <f t="shared" si="702"/>
        <v>0</v>
      </c>
    </row>
    <row r="3249" spans="1:47" ht="15" customHeight="1" x14ac:dyDescent="0.25">
      <c r="A3249" s="11"/>
      <c r="B3249" s="19">
        <v>3418</v>
      </c>
      <c r="C3249" s="74"/>
      <c r="D3249" s="77"/>
      <c r="E3249" s="78"/>
      <c r="F3249" s="78"/>
      <c r="G3249" s="80"/>
      <c r="H3249" s="49"/>
      <c r="I3249" s="79"/>
      <c r="J3249" s="27"/>
      <c r="K3249" s="27"/>
      <c r="L3249" s="79"/>
      <c r="M3249" s="81"/>
      <c r="N3249" s="29">
        <v>0</v>
      </c>
      <c r="O3249" s="30" t="str">
        <f>IF(G3249&lt;=$N$2,"",IF(F3249=[3]Pav.tvarkyklė!$B$13,"",IF(ISBLANK(R3249),"X","")))</f>
        <v/>
      </c>
      <c r="P3249" s="91"/>
      <c r="Q3249" s="63"/>
      <c r="R3249" s="63"/>
      <c r="S3249" s="63"/>
      <c r="T3249" s="63"/>
      <c r="U3249" s="34" t="str">
        <f>IFERROR(INDEX('[3]5.Grup_T'!$G$4:$G$22,MATCH('6.Turtas'!E3249,'[3]5.Grup_T'!$E$4:$E$22,0)),"0")</f>
        <v>0</v>
      </c>
      <c r="V3249" s="35">
        <f t="shared" si="703"/>
        <v>0</v>
      </c>
      <c r="W3249" s="35">
        <f>IF(NOT(ISBLANK(H3249)),(12-DATEDIF(H3249,'[3]1.Pradzia'!$D$13,"m")),0)</f>
        <v>0</v>
      </c>
      <c r="X3249" s="35">
        <f t="shared" si="704"/>
        <v>0</v>
      </c>
      <c r="Y3249" s="35">
        <f t="shared" si="700"/>
        <v>0</v>
      </c>
      <c r="Z3249" s="35">
        <f t="shared" si="712"/>
        <v>0</v>
      </c>
      <c r="AA3249" s="36">
        <f t="shared" si="705"/>
        <v>0</v>
      </c>
      <c r="AB3249" s="36">
        <f t="shared" si="706"/>
        <v>0</v>
      </c>
      <c r="AC3249" s="37">
        <f t="shared" si="707"/>
        <v>0</v>
      </c>
      <c r="AD3249" s="35">
        <f>IF(OR(YEAR(G3249)&lt;2019,O3249="X"),0,IF(ISBLANK(H3249),DATEDIF(G3249,'[3]1.Pradzia'!$D$13,"M"),DATEDIF(G3249,H3249,"m")))</f>
        <v>0</v>
      </c>
      <c r="AE3249" s="37">
        <f>IF(E3249='[3]5.Grup_T'!$E$20,0,IF(AD3249&lt;&gt;0,M3249/V3249*MIN(12,AD3249),0))</f>
        <v>0</v>
      </c>
      <c r="AF3249" s="37">
        <f t="shared" si="708"/>
        <v>0</v>
      </c>
      <c r="AG3249" s="37">
        <f t="shared" si="709"/>
        <v>0</v>
      </c>
      <c r="AH3249" s="37">
        <f t="shared" si="710"/>
        <v>0</v>
      </c>
      <c r="AI3249" s="35" t="str">
        <f t="shared" si="711"/>
        <v>Nusidėvėjęs</v>
      </c>
      <c r="AJ3249" s="38" t="str">
        <f>IF(AND(F3249&lt;&gt;[3]Pav.tvarkyklė!$B$12,F3249&lt;&gt;[3]Pav.tvarkyklė!$B$13),"GVTNT","X")</f>
        <v>GVTNT</v>
      </c>
      <c r="AK3249" s="39">
        <f t="shared" si="713"/>
        <v>0</v>
      </c>
      <c r="AL3249" s="41"/>
      <c r="AM3249" s="41"/>
      <c r="AN3249" s="41">
        <f t="shared" si="701"/>
        <v>1900</v>
      </c>
      <c r="AO3249" s="41"/>
      <c r="AP3249" s="41"/>
      <c r="AQ3249" s="41"/>
      <c r="AR3249" s="42"/>
      <c r="AS3249" s="42"/>
      <c r="AU3249" s="43">
        <f t="shared" si="702"/>
        <v>0</v>
      </c>
    </row>
    <row r="3250" spans="1:47" ht="15" customHeight="1" x14ac:dyDescent="0.25">
      <c r="A3250" s="11"/>
      <c r="B3250" s="19">
        <v>3419</v>
      </c>
      <c r="C3250" s="74"/>
      <c r="D3250" s="77"/>
      <c r="E3250" s="78"/>
      <c r="F3250" s="78"/>
      <c r="G3250" s="80"/>
      <c r="H3250" s="49"/>
      <c r="I3250" s="79"/>
      <c r="J3250" s="27"/>
      <c r="K3250" s="27"/>
      <c r="L3250" s="79"/>
      <c r="M3250" s="81"/>
      <c r="N3250" s="29">
        <v>0</v>
      </c>
      <c r="O3250" s="30" t="str">
        <f>IF(G3250&lt;=$N$2,"",IF(F3250=[3]Pav.tvarkyklė!$B$13,"",IF(ISBLANK(R3250),"X","")))</f>
        <v/>
      </c>
      <c r="P3250" s="91"/>
      <c r="Q3250" s="63"/>
      <c r="R3250" s="63"/>
      <c r="S3250" s="63"/>
      <c r="T3250" s="63"/>
      <c r="U3250" s="34" t="str">
        <f>IFERROR(INDEX('[3]5.Grup_T'!$G$4:$G$22,MATCH('6.Turtas'!E3250,'[3]5.Grup_T'!$E$4:$E$22,0)),"0")</f>
        <v>0</v>
      </c>
      <c r="V3250" s="35">
        <f t="shared" si="703"/>
        <v>0</v>
      </c>
      <c r="W3250" s="35">
        <f>IF(NOT(ISBLANK(H3250)),(12-DATEDIF(H3250,'[3]1.Pradzia'!$D$13,"m")),0)</f>
        <v>0</v>
      </c>
      <c r="X3250" s="35">
        <f t="shared" si="704"/>
        <v>0</v>
      </c>
      <c r="Y3250" s="35">
        <f t="shared" si="700"/>
        <v>0</v>
      </c>
      <c r="Z3250" s="35">
        <f t="shared" si="712"/>
        <v>0</v>
      </c>
      <c r="AA3250" s="36">
        <f t="shared" si="705"/>
        <v>0</v>
      </c>
      <c r="AB3250" s="36">
        <f t="shared" si="706"/>
        <v>0</v>
      </c>
      <c r="AC3250" s="37">
        <f t="shared" si="707"/>
        <v>0</v>
      </c>
      <c r="AD3250" s="35">
        <f>IF(OR(YEAR(G3250)&lt;2019,O3250="X"),0,IF(ISBLANK(H3250),DATEDIF(G3250,'[3]1.Pradzia'!$D$13,"M"),DATEDIF(G3250,H3250,"m")))</f>
        <v>0</v>
      </c>
      <c r="AE3250" s="37">
        <f>IF(E3250='[3]5.Grup_T'!$E$20,0,IF(AD3250&lt;&gt;0,M3250/V3250*MIN(12,AD3250),0))</f>
        <v>0</v>
      </c>
      <c r="AF3250" s="37">
        <f t="shared" si="708"/>
        <v>0</v>
      </c>
      <c r="AG3250" s="37">
        <f t="shared" si="709"/>
        <v>0</v>
      </c>
      <c r="AH3250" s="37">
        <f t="shared" si="710"/>
        <v>0</v>
      </c>
      <c r="AI3250" s="35" t="str">
        <f t="shared" si="711"/>
        <v>Nusidėvėjęs</v>
      </c>
      <c r="AJ3250" s="38" t="str">
        <f>IF(AND(F3250&lt;&gt;[3]Pav.tvarkyklė!$B$12,F3250&lt;&gt;[3]Pav.tvarkyklė!$B$13),"GVTNT","X")</f>
        <v>GVTNT</v>
      </c>
      <c r="AK3250" s="39">
        <f t="shared" si="713"/>
        <v>0</v>
      </c>
      <c r="AL3250" s="41"/>
      <c r="AM3250" s="41"/>
      <c r="AN3250" s="41">
        <f t="shared" si="701"/>
        <v>1900</v>
      </c>
      <c r="AO3250" s="41"/>
      <c r="AP3250" s="41"/>
      <c r="AQ3250" s="41"/>
      <c r="AR3250" s="42"/>
      <c r="AS3250" s="42"/>
      <c r="AU3250" s="43">
        <f t="shared" si="702"/>
        <v>0</v>
      </c>
    </row>
    <row r="3251" spans="1:47" ht="15" customHeight="1" x14ac:dyDescent="0.25">
      <c r="A3251" s="11"/>
      <c r="B3251" s="19">
        <v>3420</v>
      </c>
      <c r="C3251" s="74"/>
      <c r="D3251" s="77"/>
      <c r="E3251" s="78"/>
      <c r="F3251" s="78"/>
      <c r="G3251" s="80"/>
      <c r="H3251" s="49"/>
      <c r="I3251" s="79"/>
      <c r="J3251" s="27"/>
      <c r="K3251" s="27"/>
      <c r="L3251" s="79"/>
      <c r="M3251" s="81"/>
      <c r="N3251" s="29">
        <v>0</v>
      </c>
      <c r="O3251" s="30" t="str">
        <f>IF(G3251&lt;=$N$2,"",IF(F3251=[3]Pav.tvarkyklė!$B$13,"",IF(ISBLANK(R3251),"X","")))</f>
        <v/>
      </c>
      <c r="P3251" s="91"/>
      <c r="Q3251" s="63"/>
      <c r="R3251" s="63"/>
      <c r="S3251" s="63"/>
      <c r="T3251" s="63"/>
      <c r="U3251" s="34" t="str">
        <f>IFERROR(INDEX('[3]5.Grup_T'!$G$4:$G$22,MATCH('6.Turtas'!E3251,'[3]5.Grup_T'!$E$4:$E$22,0)),"0")</f>
        <v>0</v>
      </c>
      <c r="V3251" s="35">
        <f t="shared" si="703"/>
        <v>0</v>
      </c>
      <c r="W3251" s="35">
        <f>IF(NOT(ISBLANK(H3251)),(12-DATEDIF(H3251,'[3]1.Pradzia'!$D$13,"m")),0)</f>
        <v>0</v>
      </c>
      <c r="X3251" s="35">
        <f t="shared" si="704"/>
        <v>0</v>
      </c>
      <c r="Y3251" s="35">
        <f t="shared" si="700"/>
        <v>0</v>
      </c>
      <c r="Z3251" s="35">
        <f t="shared" si="712"/>
        <v>0</v>
      </c>
      <c r="AA3251" s="36">
        <f t="shared" si="705"/>
        <v>0</v>
      </c>
      <c r="AB3251" s="36">
        <f t="shared" si="706"/>
        <v>0</v>
      </c>
      <c r="AC3251" s="37">
        <f t="shared" si="707"/>
        <v>0</v>
      </c>
      <c r="AD3251" s="35">
        <f>IF(OR(YEAR(G3251)&lt;2019,O3251="X"),0,IF(ISBLANK(H3251),DATEDIF(G3251,'[3]1.Pradzia'!$D$13,"M"),DATEDIF(G3251,H3251,"m")))</f>
        <v>0</v>
      </c>
      <c r="AE3251" s="37">
        <f>IF(E3251='[3]5.Grup_T'!$E$20,0,IF(AD3251&lt;&gt;0,M3251/V3251*MIN(12,AD3251),0))</f>
        <v>0</v>
      </c>
      <c r="AF3251" s="37">
        <f t="shared" si="708"/>
        <v>0</v>
      </c>
      <c r="AG3251" s="37">
        <f t="shared" si="709"/>
        <v>0</v>
      </c>
      <c r="AH3251" s="37">
        <f t="shared" si="710"/>
        <v>0</v>
      </c>
      <c r="AI3251" s="35" t="str">
        <f t="shared" si="711"/>
        <v>Nusidėvėjęs</v>
      </c>
      <c r="AJ3251" s="38" t="str">
        <f>IF(AND(F3251&lt;&gt;[3]Pav.tvarkyklė!$B$12,F3251&lt;&gt;[3]Pav.tvarkyklė!$B$13),"GVTNT","X")</f>
        <v>GVTNT</v>
      </c>
      <c r="AK3251" s="39">
        <f t="shared" si="713"/>
        <v>0</v>
      </c>
      <c r="AL3251" s="41"/>
      <c r="AM3251" s="41"/>
      <c r="AN3251" s="41">
        <f t="shared" si="701"/>
        <v>1900</v>
      </c>
      <c r="AO3251" s="41"/>
      <c r="AP3251" s="41"/>
      <c r="AQ3251" s="41"/>
      <c r="AR3251" s="42"/>
      <c r="AS3251" s="42"/>
      <c r="AU3251" s="43">
        <f t="shared" si="702"/>
        <v>0</v>
      </c>
    </row>
    <row r="3252" spans="1:47" ht="15" customHeight="1" x14ac:dyDescent="0.25">
      <c r="A3252" s="11"/>
      <c r="B3252" s="19">
        <v>3421</v>
      </c>
      <c r="C3252" s="74"/>
      <c r="D3252" s="77"/>
      <c r="E3252" s="78"/>
      <c r="F3252" s="78"/>
      <c r="G3252" s="80"/>
      <c r="H3252" s="49"/>
      <c r="I3252" s="79"/>
      <c r="J3252" s="27"/>
      <c r="K3252" s="27"/>
      <c r="L3252" s="79"/>
      <c r="M3252" s="81"/>
      <c r="N3252" s="29">
        <v>0</v>
      </c>
      <c r="O3252" s="30" t="str">
        <f>IF(G3252&lt;=$N$2,"",IF(F3252=[3]Pav.tvarkyklė!$B$13,"",IF(ISBLANK(R3252),"X","")))</f>
        <v/>
      </c>
      <c r="P3252" s="91"/>
      <c r="Q3252" s="63"/>
      <c r="R3252" s="63"/>
      <c r="S3252" s="63"/>
      <c r="T3252" s="63"/>
      <c r="U3252" s="34" t="str">
        <f>IFERROR(INDEX('[3]5.Grup_T'!$G$4:$G$22,MATCH('6.Turtas'!E3252,'[3]5.Grup_T'!$E$4:$E$22,0)),"0")</f>
        <v>0</v>
      </c>
      <c r="V3252" s="35">
        <f t="shared" si="703"/>
        <v>0</v>
      </c>
      <c r="W3252" s="35">
        <f>IF(NOT(ISBLANK(H3252)),(12-DATEDIF(H3252,'[3]1.Pradzia'!$D$13,"m")),0)</f>
        <v>0</v>
      </c>
      <c r="X3252" s="35">
        <f t="shared" si="704"/>
        <v>0</v>
      </c>
      <c r="Y3252" s="35">
        <f t="shared" si="700"/>
        <v>0</v>
      </c>
      <c r="Z3252" s="35">
        <f t="shared" si="712"/>
        <v>0</v>
      </c>
      <c r="AA3252" s="36">
        <f t="shared" si="705"/>
        <v>0</v>
      </c>
      <c r="AB3252" s="36">
        <f t="shared" si="706"/>
        <v>0</v>
      </c>
      <c r="AC3252" s="37">
        <f t="shared" si="707"/>
        <v>0</v>
      </c>
      <c r="AD3252" s="35">
        <f>IF(OR(YEAR(G3252)&lt;2019,O3252="X"),0,IF(ISBLANK(H3252),DATEDIF(G3252,'[3]1.Pradzia'!$D$13,"M"),DATEDIF(G3252,H3252,"m")))</f>
        <v>0</v>
      </c>
      <c r="AE3252" s="37">
        <f>IF(E3252='[3]5.Grup_T'!$E$20,0,IF(AD3252&lt;&gt;0,M3252/V3252*MIN(12,AD3252),0))</f>
        <v>0</v>
      </c>
      <c r="AF3252" s="37">
        <f t="shared" si="708"/>
        <v>0</v>
      </c>
      <c r="AG3252" s="37">
        <f t="shared" si="709"/>
        <v>0</v>
      </c>
      <c r="AH3252" s="37">
        <f t="shared" si="710"/>
        <v>0</v>
      </c>
      <c r="AI3252" s="35" t="str">
        <f t="shared" si="711"/>
        <v>Nusidėvėjęs</v>
      </c>
      <c r="AJ3252" s="38" t="str">
        <f>IF(AND(F3252&lt;&gt;[3]Pav.tvarkyklė!$B$12,F3252&lt;&gt;[3]Pav.tvarkyklė!$B$13),"GVTNT","X")</f>
        <v>GVTNT</v>
      </c>
      <c r="AK3252" s="39">
        <f t="shared" si="713"/>
        <v>0</v>
      </c>
      <c r="AL3252" s="41"/>
      <c r="AM3252" s="41"/>
      <c r="AN3252" s="41">
        <f t="shared" si="701"/>
        <v>1900</v>
      </c>
      <c r="AO3252" s="41"/>
      <c r="AP3252" s="41"/>
      <c r="AQ3252" s="41"/>
      <c r="AR3252" s="42"/>
      <c r="AS3252" s="42"/>
      <c r="AU3252" s="43">
        <f t="shared" si="702"/>
        <v>0</v>
      </c>
    </row>
    <row r="3253" spans="1:47" ht="15" customHeight="1" x14ac:dyDescent="0.25">
      <c r="A3253" s="11"/>
      <c r="B3253" s="19">
        <v>3422</v>
      </c>
      <c r="C3253" s="74"/>
      <c r="D3253" s="77"/>
      <c r="E3253" s="78"/>
      <c r="F3253" s="78"/>
      <c r="G3253" s="80"/>
      <c r="H3253" s="49"/>
      <c r="I3253" s="79"/>
      <c r="J3253" s="27"/>
      <c r="K3253" s="27"/>
      <c r="L3253" s="79"/>
      <c r="M3253" s="81"/>
      <c r="N3253" s="29">
        <v>0</v>
      </c>
      <c r="O3253" s="30" t="str">
        <f>IF(G3253&lt;=$N$2,"",IF(F3253=[3]Pav.tvarkyklė!$B$13,"",IF(ISBLANK(R3253),"X","")))</f>
        <v/>
      </c>
      <c r="P3253" s="91"/>
      <c r="Q3253" s="63"/>
      <c r="R3253" s="63"/>
      <c r="S3253" s="63"/>
      <c r="T3253" s="63"/>
      <c r="U3253" s="34" t="str">
        <f>IFERROR(INDEX('[3]5.Grup_T'!$G$4:$G$22,MATCH('6.Turtas'!E3253,'[3]5.Grup_T'!$E$4:$E$22,0)),"0")</f>
        <v>0</v>
      </c>
      <c r="V3253" s="35">
        <f t="shared" si="703"/>
        <v>0</v>
      </c>
      <c r="W3253" s="35">
        <f>IF(NOT(ISBLANK(H3253)),(12-DATEDIF(H3253,'[3]1.Pradzia'!$D$13,"m")),0)</f>
        <v>0</v>
      </c>
      <c r="X3253" s="35">
        <f t="shared" si="704"/>
        <v>0</v>
      </c>
      <c r="Y3253" s="35">
        <f t="shared" si="700"/>
        <v>0</v>
      </c>
      <c r="Z3253" s="35">
        <f t="shared" si="712"/>
        <v>0</v>
      </c>
      <c r="AA3253" s="36">
        <f t="shared" si="705"/>
        <v>0</v>
      </c>
      <c r="AB3253" s="36">
        <f t="shared" si="706"/>
        <v>0</v>
      </c>
      <c r="AC3253" s="37">
        <f t="shared" si="707"/>
        <v>0</v>
      </c>
      <c r="AD3253" s="35">
        <f>IF(OR(YEAR(G3253)&lt;2019,O3253="X"),0,IF(ISBLANK(H3253),DATEDIF(G3253,'[3]1.Pradzia'!$D$13,"M"),DATEDIF(G3253,H3253,"m")))</f>
        <v>0</v>
      </c>
      <c r="AE3253" s="37">
        <f>IF(E3253='[3]5.Grup_T'!$E$20,0,IF(AD3253&lt;&gt;0,M3253/V3253*MIN(12,AD3253),0))</f>
        <v>0</v>
      </c>
      <c r="AF3253" s="37">
        <f t="shared" si="708"/>
        <v>0</v>
      </c>
      <c r="AG3253" s="37">
        <f t="shared" si="709"/>
        <v>0</v>
      </c>
      <c r="AH3253" s="37">
        <f t="shared" si="710"/>
        <v>0</v>
      </c>
      <c r="AI3253" s="35" t="str">
        <f t="shared" si="711"/>
        <v>Nusidėvėjęs</v>
      </c>
      <c r="AJ3253" s="38" t="str">
        <f>IF(AND(F3253&lt;&gt;[3]Pav.tvarkyklė!$B$12,F3253&lt;&gt;[3]Pav.tvarkyklė!$B$13),"GVTNT","X")</f>
        <v>GVTNT</v>
      </c>
      <c r="AK3253" s="39">
        <f t="shared" si="713"/>
        <v>0</v>
      </c>
      <c r="AL3253" s="41"/>
      <c r="AM3253" s="41"/>
      <c r="AN3253" s="41">
        <f t="shared" si="701"/>
        <v>1900</v>
      </c>
      <c r="AO3253" s="41"/>
      <c r="AP3253" s="41"/>
      <c r="AQ3253" s="41"/>
      <c r="AR3253" s="42"/>
      <c r="AS3253" s="42"/>
      <c r="AU3253" s="43">
        <f t="shared" si="702"/>
        <v>0</v>
      </c>
    </row>
    <row r="3254" spans="1:47" ht="15" customHeight="1" x14ac:dyDescent="0.25">
      <c r="A3254" s="11"/>
      <c r="B3254" s="19">
        <v>3423</v>
      </c>
      <c r="C3254" s="74"/>
      <c r="D3254" s="77"/>
      <c r="E3254" s="78"/>
      <c r="F3254" s="78"/>
      <c r="G3254" s="80"/>
      <c r="H3254" s="49"/>
      <c r="I3254" s="79"/>
      <c r="J3254" s="27"/>
      <c r="K3254" s="27"/>
      <c r="L3254" s="79"/>
      <c r="M3254" s="81"/>
      <c r="N3254" s="29">
        <v>0</v>
      </c>
      <c r="O3254" s="30" t="str">
        <f>IF(G3254&lt;=$N$2,"",IF(F3254=[3]Pav.tvarkyklė!$B$13,"",IF(ISBLANK(R3254),"X","")))</f>
        <v/>
      </c>
      <c r="P3254" s="91"/>
      <c r="Q3254" s="63"/>
      <c r="R3254" s="63"/>
      <c r="S3254" s="63"/>
      <c r="T3254" s="63"/>
      <c r="U3254" s="34" t="str">
        <f>IFERROR(INDEX('[3]5.Grup_T'!$G$4:$G$22,MATCH('6.Turtas'!E3254,'[3]5.Grup_T'!$E$4:$E$22,0)),"0")</f>
        <v>0</v>
      </c>
      <c r="V3254" s="35">
        <f t="shared" si="703"/>
        <v>0</v>
      </c>
      <c r="W3254" s="35">
        <f>IF(NOT(ISBLANK(H3254)),(12-DATEDIF(H3254,'[3]1.Pradzia'!$D$13,"m")),0)</f>
        <v>0</v>
      </c>
      <c r="X3254" s="35">
        <f t="shared" si="704"/>
        <v>0</v>
      </c>
      <c r="Y3254" s="35">
        <f t="shared" si="700"/>
        <v>0</v>
      </c>
      <c r="Z3254" s="35">
        <f t="shared" si="712"/>
        <v>0</v>
      </c>
      <c r="AA3254" s="36">
        <f t="shared" si="705"/>
        <v>0</v>
      </c>
      <c r="AB3254" s="36">
        <f t="shared" si="706"/>
        <v>0</v>
      </c>
      <c r="AC3254" s="37">
        <f t="shared" si="707"/>
        <v>0</v>
      </c>
      <c r="AD3254" s="35">
        <f>IF(OR(YEAR(G3254)&lt;2019,O3254="X"),0,IF(ISBLANK(H3254),DATEDIF(G3254,'[3]1.Pradzia'!$D$13,"M"),DATEDIF(G3254,H3254,"m")))</f>
        <v>0</v>
      </c>
      <c r="AE3254" s="37">
        <f>IF(E3254='[3]5.Grup_T'!$E$20,0,IF(AD3254&lt;&gt;0,M3254/V3254*MIN(12,AD3254),0))</f>
        <v>0</v>
      </c>
      <c r="AF3254" s="37">
        <f t="shared" si="708"/>
        <v>0</v>
      </c>
      <c r="AG3254" s="37">
        <f t="shared" si="709"/>
        <v>0</v>
      </c>
      <c r="AH3254" s="37">
        <f t="shared" si="710"/>
        <v>0</v>
      </c>
      <c r="AI3254" s="35" t="str">
        <f t="shared" si="711"/>
        <v>Nusidėvėjęs</v>
      </c>
      <c r="AJ3254" s="38" t="str">
        <f>IF(AND(F3254&lt;&gt;[3]Pav.tvarkyklė!$B$12,F3254&lt;&gt;[3]Pav.tvarkyklė!$B$13),"GVTNT","X")</f>
        <v>GVTNT</v>
      </c>
      <c r="AK3254" s="39">
        <f t="shared" si="713"/>
        <v>0</v>
      </c>
      <c r="AL3254" s="41"/>
      <c r="AM3254" s="41"/>
      <c r="AN3254" s="41">
        <f t="shared" si="701"/>
        <v>1900</v>
      </c>
      <c r="AO3254" s="41"/>
      <c r="AP3254" s="41"/>
      <c r="AQ3254" s="41"/>
      <c r="AR3254" s="42"/>
      <c r="AS3254" s="42"/>
      <c r="AU3254" s="43">
        <f t="shared" si="702"/>
        <v>0</v>
      </c>
    </row>
    <row r="3255" spans="1:47" ht="15" customHeight="1" x14ac:dyDescent="0.25">
      <c r="A3255" s="11"/>
      <c r="B3255" s="19">
        <v>3424</v>
      </c>
      <c r="C3255" s="74"/>
      <c r="D3255" s="77"/>
      <c r="E3255" s="78"/>
      <c r="F3255" s="78"/>
      <c r="G3255" s="80"/>
      <c r="H3255" s="49"/>
      <c r="I3255" s="79"/>
      <c r="J3255" s="27"/>
      <c r="K3255" s="27"/>
      <c r="L3255" s="79"/>
      <c r="M3255" s="81"/>
      <c r="N3255" s="29">
        <v>0</v>
      </c>
      <c r="O3255" s="30" t="str">
        <f>IF(G3255&lt;=$N$2,"",IF(F3255=[3]Pav.tvarkyklė!$B$13,"",IF(ISBLANK(R3255),"X","")))</f>
        <v/>
      </c>
      <c r="P3255" s="91"/>
      <c r="Q3255" s="63"/>
      <c r="R3255" s="63"/>
      <c r="S3255" s="63"/>
      <c r="T3255" s="63"/>
      <c r="U3255" s="34" t="str">
        <f>IFERROR(INDEX('[3]5.Grup_T'!$G$4:$G$22,MATCH('6.Turtas'!E3255,'[3]5.Grup_T'!$E$4:$E$22,0)),"0")</f>
        <v>0</v>
      </c>
      <c r="V3255" s="35">
        <f t="shared" si="703"/>
        <v>0</v>
      </c>
      <c r="W3255" s="35">
        <f>IF(NOT(ISBLANK(H3255)),(12-DATEDIF(H3255,'[3]1.Pradzia'!$D$13,"m")),0)</f>
        <v>0</v>
      </c>
      <c r="X3255" s="35">
        <f t="shared" si="704"/>
        <v>0</v>
      </c>
      <c r="Y3255" s="35">
        <f t="shared" ref="Y3255:Y3318" si="714">IF(YEAR(G3255)&gt;=2019,0,IF(Z3255&lt;=0,0,IF(W3255&lt;&gt;0,MIN(W3255,Z3255),MIN(12,Z3255))))</f>
        <v>0</v>
      </c>
      <c r="Z3255" s="35">
        <f t="shared" si="712"/>
        <v>0</v>
      </c>
      <c r="AA3255" s="36">
        <f t="shared" si="705"/>
        <v>0</v>
      </c>
      <c r="AB3255" s="36">
        <f t="shared" si="706"/>
        <v>0</v>
      </c>
      <c r="AC3255" s="37">
        <f t="shared" si="707"/>
        <v>0</v>
      </c>
      <c r="AD3255" s="35">
        <f>IF(OR(YEAR(G3255)&lt;2019,O3255="X"),0,IF(ISBLANK(H3255),DATEDIF(G3255,'[3]1.Pradzia'!$D$13,"M"),DATEDIF(G3255,H3255,"m")))</f>
        <v>0</v>
      </c>
      <c r="AE3255" s="37">
        <f>IF(E3255='[3]5.Grup_T'!$E$20,0,IF(AD3255&lt;&gt;0,M3255/V3255*MIN(12,AD3255),0))</f>
        <v>0</v>
      </c>
      <c r="AF3255" s="37">
        <f t="shared" si="708"/>
        <v>0</v>
      </c>
      <c r="AG3255" s="37">
        <f t="shared" si="709"/>
        <v>0</v>
      </c>
      <c r="AH3255" s="37">
        <f t="shared" si="710"/>
        <v>0</v>
      </c>
      <c r="AI3255" s="35" t="str">
        <f t="shared" si="711"/>
        <v>Nusidėvėjęs</v>
      </c>
      <c r="AJ3255" s="38" t="str">
        <f>IF(AND(F3255&lt;&gt;[3]Pav.tvarkyklė!$B$12,F3255&lt;&gt;[3]Pav.tvarkyklė!$B$13),"GVTNT","X")</f>
        <v>GVTNT</v>
      </c>
      <c r="AK3255" s="39">
        <f t="shared" si="713"/>
        <v>0</v>
      </c>
      <c r="AL3255" s="41"/>
      <c r="AM3255" s="41"/>
      <c r="AN3255" s="41">
        <f t="shared" si="701"/>
        <v>1900</v>
      </c>
      <c r="AO3255" s="41"/>
      <c r="AP3255" s="41"/>
      <c r="AQ3255" s="41"/>
      <c r="AR3255" s="42"/>
      <c r="AS3255" s="42"/>
      <c r="AU3255" s="43">
        <f t="shared" si="702"/>
        <v>0</v>
      </c>
    </row>
    <row r="3256" spans="1:47" ht="15" customHeight="1" x14ac:dyDescent="0.25">
      <c r="A3256" s="11"/>
      <c r="B3256" s="19">
        <v>3425</v>
      </c>
      <c r="C3256" s="74"/>
      <c r="D3256" s="77"/>
      <c r="E3256" s="78"/>
      <c r="F3256" s="78"/>
      <c r="G3256" s="80"/>
      <c r="H3256" s="49"/>
      <c r="I3256" s="79"/>
      <c r="J3256" s="27"/>
      <c r="K3256" s="27"/>
      <c r="L3256" s="79"/>
      <c r="M3256" s="81"/>
      <c r="N3256" s="29">
        <v>0</v>
      </c>
      <c r="O3256" s="30" t="str">
        <f>IF(G3256&lt;=$N$2,"",IF(F3256=[3]Pav.tvarkyklė!$B$13,"",IF(ISBLANK(R3256),"X","")))</f>
        <v/>
      </c>
      <c r="P3256" s="91"/>
      <c r="Q3256" s="63"/>
      <c r="R3256" s="63"/>
      <c r="S3256" s="63"/>
      <c r="T3256" s="63"/>
      <c r="U3256" s="34" t="str">
        <f>IFERROR(INDEX('[3]5.Grup_T'!$G$4:$G$22,MATCH('6.Turtas'!E3256,'[3]5.Grup_T'!$E$4:$E$22,0)),"0")</f>
        <v>0</v>
      </c>
      <c r="V3256" s="35">
        <f t="shared" si="703"/>
        <v>0</v>
      </c>
      <c r="W3256" s="35">
        <f>IF(NOT(ISBLANK(H3256)),(12-DATEDIF(H3256,'[3]1.Pradzia'!$D$13,"m")),0)</f>
        <v>0</v>
      </c>
      <c r="X3256" s="35">
        <f t="shared" si="704"/>
        <v>0</v>
      </c>
      <c r="Y3256" s="35">
        <f t="shared" si="714"/>
        <v>0</v>
      </c>
      <c r="Z3256" s="35">
        <f t="shared" si="712"/>
        <v>0</v>
      </c>
      <c r="AA3256" s="36">
        <f t="shared" si="705"/>
        <v>0</v>
      </c>
      <c r="AB3256" s="36">
        <f t="shared" si="706"/>
        <v>0</v>
      </c>
      <c r="AC3256" s="37">
        <f t="shared" si="707"/>
        <v>0</v>
      </c>
      <c r="AD3256" s="35">
        <f>IF(OR(YEAR(G3256)&lt;2019,O3256="X"),0,IF(ISBLANK(H3256),DATEDIF(G3256,'[3]1.Pradzia'!$D$13,"M"),DATEDIF(G3256,H3256,"m")))</f>
        <v>0</v>
      </c>
      <c r="AE3256" s="37">
        <f>IF(E3256='[3]5.Grup_T'!$E$20,0,IF(AD3256&lt;&gt;0,M3256/V3256*MIN(12,AD3256),0))</f>
        <v>0</v>
      </c>
      <c r="AF3256" s="37">
        <f t="shared" si="708"/>
        <v>0</v>
      </c>
      <c r="AG3256" s="37">
        <f t="shared" si="709"/>
        <v>0</v>
      </c>
      <c r="AH3256" s="37">
        <f t="shared" si="710"/>
        <v>0</v>
      </c>
      <c r="AI3256" s="35" t="str">
        <f t="shared" si="711"/>
        <v>Nusidėvėjęs</v>
      </c>
      <c r="AJ3256" s="38" t="str">
        <f>IF(AND(F3256&lt;&gt;[3]Pav.tvarkyklė!$B$12,F3256&lt;&gt;[3]Pav.tvarkyklė!$B$13),"GVTNT","X")</f>
        <v>GVTNT</v>
      </c>
      <c r="AK3256" s="39">
        <f t="shared" si="713"/>
        <v>0</v>
      </c>
      <c r="AL3256" s="41"/>
      <c r="AM3256" s="41"/>
      <c r="AN3256" s="41">
        <f t="shared" si="701"/>
        <v>1900</v>
      </c>
      <c r="AO3256" s="41"/>
      <c r="AP3256" s="41"/>
      <c r="AQ3256" s="41"/>
      <c r="AR3256" s="42"/>
      <c r="AS3256" s="42"/>
      <c r="AU3256" s="43">
        <f t="shared" si="702"/>
        <v>0</v>
      </c>
    </row>
    <row r="3257" spans="1:47" ht="15" customHeight="1" x14ac:dyDescent="0.25">
      <c r="A3257" s="11"/>
      <c r="B3257" s="19">
        <v>3426</v>
      </c>
      <c r="C3257" s="74"/>
      <c r="D3257" s="77"/>
      <c r="E3257" s="78"/>
      <c r="F3257" s="78"/>
      <c r="G3257" s="80"/>
      <c r="H3257" s="49"/>
      <c r="I3257" s="79"/>
      <c r="J3257" s="27"/>
      <c r="K3257" s="27"/>
      <c r="L3257" s="79"/>
      <c r="M3257" s="81"/>
      <c r="N3257" s="29">
        <v>0</v>
      </c>
      <c r="O3257" s="30" t="str">
        <f>IF(G3257&lt;=$N$2,"",IF(F3257=[3]Pav.tvarkyklė!$B$13,"",IF(ISBLANK(R3257),"X","")))</f>
        <v/>
      </c>
      <c r="P3257" s="91"/>
      <c r="Q3257" s="63"/>
      <c r="R3257" s="63"/>
      <c r="S3257" s="63"/>
      <c r="T3257" s="63"/>
      <c r="U3257" s="34" t="str">
        <f>IFERROR(INDEX('[3]5.Grup_T'!$G$4:$G$22,MATCH('6.Turtas'!E3257,'[3]5.Grup_T'!$E$4:$E$22,0)),"0")</f>
        <v>0</v>
      </c>
      <c r="V3257" s="35">
        <f t="shared" si="703"/>
        <v>0</v>
      </c>
      <c r="W3257" s="35">
        <f>IF(NOT(ISBLANK(H3257)),(12-DATEDIF(H3257,'[3]1.Pradzia'!$D$13,"m")),0)</f>
        <v>0</v>
      </c>
      <c r="X3257" s="35">
        <f t="shared" si="704"/>
        <v>0</v>
      </c>
      <c r="Y3257" s="35">
        <f t="shared" si="714"/>
        <v>0</v>
      </c>
      <c r="Z3257" s="35">
        <f t="shared" si="712"/>
        <v>0</v>
      </c>
      <c r="AA3257" s="36">
        <f t="shared" si="705"/>
        <v>0</v>
      </c>
      <c r="AB3257" s="36">
        <f t="shared" si="706"/>
        <v>0</v>
      </c>
      <c r="AC3257" s="37">
        <f t="shared" si="707"/>
        <v>0</v>
      </c>
      <c r="AD3257" s="35">
        <f>IF(OR(YEAR(G3257)&lt;2019,O3257="X"),0,IF(ISBLANK(H3257),DATEDIF(G3257,'[3]1.Pradzia'!$D$13,"M"),DATEDIF(G3257,H3257,"m")))</f>
        <v>0</v>
      </c>
      <c r="AE3257" s="37">
        <f>IF(E3257='[3]5.Grup_T'!$E$20,0,IF(AD3257&lt;&gt;0,M3257/V3257*MIN(12,AD3257),0))</f>
        <v>0</v>
      </c>
      <c r="AF3257" s="37">
        <f t="shared" si="708"/>
        <v>0</v>
      </c>
      <c r="AG3257" s="37">
        <f t="shared" si="709"/>
        <v>0</v>
      </c>
      <c r="AH3257" s="37">
        <f t="shared" si="710"/>
        <v>0</v>
      </c>
      <c r="AI3257" s="35" t="str">
        <f t="shared" si="711"/>
        <v>Nusidėvėjęs</v>
      </c>
      <c r="AJ3257" s="38" t="str">
        <f>IF(AND(F3257&lt;&gt;[3]Pav.tvarkyklė!$B$12,F3257&lt;&gt;[3]Pav.tvarkyklė!$B$13),"GVTNT","X")</f>
        <v>GVTNT</v>
      </c>
      <c r="AK3257" s="39">
        <f t="shared" si="713"/>
        <v>0</v>
      </c>
      <c r="AL3257" s="41"/>
      <c r="AM3257" s="41"/>
      <c r="AN3257" s="41">
        <f t="shared" si="701"/>
        <v>1900</v>
      </c>
      <c r="AO3257" s="41"/>
      <c r="AP3257" s="41"/>
      <c r="AQ3257" s="41"/>
      <c r="AR3257" s="42"/>
      <c r="AS3257" s="42"/>
      <c r="AU3257" s="43">
        <f t="shared" si="702"/>
        <v>0</v>
      </c>
    </row>
    <row r="3258" spans="1:47" ht="15" customHeight="1" x14ac:dyDescent="0.25">
      <c r="A3258" s="11"/>
      <c r="B3258" s="19">
        <v>3427</v>
      </c>
      <c r="C3258" s="74"/>
      <c r="D3258" s="77"/>
      <c r="E3258" s="78"/>
      <c r="F3258" s="78"/>
      <c r="G3258" s="80"/>
      <c r="H3258" s="49"/>
      <c r="I3258" s="79"/>
      <c r="J3258" s="27"/>
      <c r="K3258" s="27"/>
      <c r="L3258" s="79"/>
      <c r="M3258" s="81"/>
      <c r="N3258" s="29">
        <v>0</v>
      </c>
      <c r="O3258" s="30" t="str">
        <f>IF(G3258&lt;=$N$2,"",IF(F3258=[3]Pav.tvarkyklė!$B$13,"",IF(ISBLANK(R3258),"X","")))</f>
        <v/>
      </c>
      <c r="P3258" s="91"/>
      <c r="Q3258" s="63"/>
      <c r="R3258" s="63"/>
      <c r="S3258" s="63"/>
      <c r="T3258" s="63"/>
      <c r="U3258" s="34" t="str">
        <f>IFERROR(INDEX('[3]5.Grup_T'!$G$4:$G$22,MATCH('6.Turtas'!E3258,'[3]5.Grup_T'!$E$4:$E$22,0)),"0")</f>
        <v>0</v>
      </c>
      <c r="V3258" s="35">
        <f t="shared" si="703"/>
        <v>0</v>
      </c>
      <c r="W3258" s="35">
        <f>IF(NOT(ISBLANK(H3258)),(12-DATEDIF(H3258,'[3]1.Pradzia'!$D$13,"m")),0)</f>
        <v>0</v>
      </c>
      <c r="X3258" s="35">
        <f t="shared" si="704"/>
        <v>0</v>
      </c>
      <c r="Y3258" s="35">
        <f t="shared" si="714"/>
        <v>0</v>
      </c>
      <c r="Z3258" s="35">
        <f t="shared" si="712"/>
        <v>0</v>
      </c>
      <c r="AA3258" s="36">
        <f t="shared" si="705"/>
        <v>0</v>
      </c>
      <c r="AB3258" s="36">
        <f t="shared" si="706"/>
        <v>0</v>
      </c>
      <c r="AC3258" s="37">
        <f t="shared" si="707"/>
        <v>0</v>
      </c>
      <c r="AD3258" s="35">
        <f>IF(OR(YEAR(G3258)&lt;2019,O3258="X"),0,IF(ISBLANK(H3258),DATEDIF(G3258,'[3]1.Pradzia'!$D$13,"M"),DATEDIF(G3258,H3258,"m")))</f>
        <v>0</v>
      </c>
      <c r="AE3258" s="37">
        <f>IF(E3258='[3]5.Grup_T'!$E$20,0,IF(AD3258&lt;&gt;0,M3258/V3258*MIN(12,AD3258),0))</f>
        <v>0</v>
      </c>
      <c r="AF3258" s="37">
        <f t="shared" si="708"/>
        <v>0</v>
      </c>
      <c r="AG3258" s="37">
        <f t="shared" si="709"/>
        <v>0</v>
      </c>
      <c r="AH3258" s="37">
        <f t="shared" si="710"/>
        <v>0</v>
      </c>
      <c r="AI3258" s="35" t="str">
        <f t="shared" si="711"/>
        <v>Nusidėvėjęs</v>
      </c>
      <c r="AJ3258" s="38" t="str">
        <f>IF(AND(F3258&lt;&gt;[3]Pav.tvarkyklė!$B$12,F3258&lt;&gt;[3]Pav.tvarkyklė!$B$13),"GVTNT","X")</f>
        <v>GVTNT</v>
      </c>
      <c r="AK3258" s="39">
        <f t="shared" si="713"/>
        <v>0</v>
      </c>
      <c r="AL3258" s="41"/>
      <c r="AM3258" s="41"/>
      <c r="AN3258" s="41">
        <f t="shared" si="701"/>
        <v>1900</v>
      </c>
      <c r="AO3258" s="41"/>
      <c r="AP3258" s="41"/>
      <c r="AQ3258" s="41"/>
      <c r="AR3258" s="42"/>
      <c r="AS3258" s="42"/>
      <c r="AU3258" s="43">
        <f t="shared" si="702"/>
        <v>0</v>
      </c>
    </row>
    <row r="3259" spans="1:47" ht="15" customHeight="1" x14ac:dyDescent="0.25">
      <c r="A3259" s="11"/>
      <c r="B3259" s="19">
        <v>3428</v>
      </c>
      <c r="C3259" s="74"/>
      <c r="D3259" s="77"/>
      <c r="E3259" s="78"/>
      <c r="F3259" s="78"/>
      <c r="G3259" s="80"/>
      <c r="H3259" s="49"/>
      <c r="I3259" s="79"/>
      <c r="J3259" s="27"/>
      <c r="K3259" s="27"/>
      <c r="L3259" s="79"/>
      <c r="M3259" s="81"/>
      <c r="N3259" s="29">
        <v>0</v>
      </c>
      <c r="O3259" s="30" t="str">
        <f>IF(G3259&lt;=$N$2,"",IF(F3259=[3]Pav.tvarkyklė!$B$13,"",IF(ISBLANK(R3259),"X","")))</f>
        <v/>
      </c>
      <c r="P3259" s="91"/>
      <c r="Q3259" s="63"/>
      <c r="R3259" s="63"/>
      <c r="S3259" s="63"/>
      <c r="T3259" s="63"/>
      <c r="U3259" s="34" t="str">
        <f>IFERROR(INDEX('[3]5.Grup_T'!$G$4:$G$22,MATCH('6.Turtas'!E3259,'[3]5.Grup_T'!$E$4:$E$22,0)),"0")</f>
        <v>0</v>
      </c>
      <c r="V3259" s="35">
        <f t="shared" si="703"/>
        <v>0</v>
      </c>
      <c r="W3259" s="35">
        <f>IF(NOT(ISBLANK(H3259)),(12-DATEDIF(H3259,'[3]1.Pradzia'!$D$13,"m")),0)</f>
        <v>0</v>
      </c>
      <c r="X3259" s="35">
        <f t="shared" si="704"/>
        <v>0</v>
      </c>
      <c r="Y3259" s="35">
        <f t="shared" si="714"/>
        <v>0</v>
      </c>
      <c r="Z3259" s="35">
        <f t="shared" si="712"/>
        <v>0</v>
      </c>
      <c r="AA3259" s="36">
        <f t="shared" si="705"/>
        <v>0</v>
      </c>
      <c r="AB3259" s="36">
        <f t="shared" si="706"/>
        <v>0</v>
      </c>
      <c r="AC3259" s="37">
        <f t="shared" si="707"/>
        <v>0</v>
      </c>
      <c r="AD3259" s="35">
        <f>IF(OR(YEAR(G3259)&lt;2019,O3259="X"),0,IF(ISBLANK(H3259),DATEDIF(G3259,'[3]1.Pradzia'!$D$13,"M"),DATEDIF(G3259,H3259,"m")))</f>
        <v>0</v>
      </c>
      <c r="AE3259" s="37">
        <f>IF(E3259='[3]5.Grup_T'!$E$20,0,IF(AD3259&lt;&gt;0,M3259/V3259*MIN(12,AD3259),0))</f>
        <v>0</v>
      </c>
      <c r="AF3259" s="37">
        <f t="shared" si="708"/>
        <v>0</v>
      </c>
      <c r="AG3259" s="37">
        <f t="shared" si="709"/>
        <v>0</v>
      </c>
      <c r="AH3259" s="37">
        <f t="shared" si="710"/>
        <v>0</v>
      </c>
      <c r="AI3259" s="35" t="str">
        <f t="shared" si="711"/>
        <v>Nusidėvėjęs</v>
      </c>
      <c r="AJ3259" s="38" t="str">
        <f>IF(AND(F3259&lt;&gt;[3]Pav.tvarkyklė!$B$12,F3259&lt;&gt;[3]Pav.tvarkyklė!$B$13),"GVTNT","X")</f>
        <v>GVTNT</v>
      </c>
      <c r="AK3259" s="39">
        <f t="shared" si="713"/>
        <v>0</v>
      </c>
      <c r="AL3259" s="41"/>
      <c r="AM3259" s="41"/>
      <c r="AN3259" s="41">
        <f t="shared" si="701"/>
        <v>1900</v>
      </c>
      <c r="AO3259" s="41"/>
      <c r="AP3259" s="41"/>
      <c r="AQ3259" s="41"/>
      <c r="AR3259" s="42"/>
      <c r="AS3259" s="42"/>
      <c r="AU3259" s="43">
        <f t="shared" si="702"/>
        <v>0</v>
      </c>
    </row>
    <row r="3260" spans="1:47" ht="15" customHeight="1" x14ac:dyDescent="0.25">
      <c r="A3260" s="11"/>
      <c r="B3260" s="19">
        <v>3429</v>
      </c>
      <c r="C3260" s="74"/>
      <c r="D3260" s="77"/>
      <c r="E3260" s="78"/>
      <c r="F3260" s="78"/>
      <c r="G3260" s="80"/>
      <c r="H3260" s="49"/>
      <c r="I3260" s="79"/>
      <c r="J3260" s="27"/>
      <c r="K3260" s="27"/>
      <c r="L3260" s="79"/>
      <c r="M3260" s="81"/>
      <c r="N3260" s="29">
        <v>0</v>
      </c>
      <c r="O3260" s="30" t="str">
        <f>IF(G3260&lt;=$N$2,"",IF(F3260=[3]Pav.tvarkyklė!$B$13,"",IF(ISBLANK(R3260),"X","")))</f>
        <v/>
      </c>
      <c r="P3260" s="91"/>
      <c r="Q3260" s="63"/>
      <c r="R3260" s="63"/>
      <c r="S3260" s="63"/>
      <c r="T3260" s="63"/>
      <c r="U3260" s="34" t="str">
        <f>IFERROR(INDEX('[3]5.Grup_T'!$G$4:$G$22,MATCH('6.Turtas'!E3260,'[3]5.Grup_T'!$E$4:$E$22,0)),"0")</f>
        <v>0</v>
      </c>
      <c r="V3260" s="35">
        <f t="shared" si="703"/>
        <v>0</v>
      </c>
      <c r="W3260" s="35">
        <f>IF(NOT(ISBLANK(H3260)),(12-DATEDIF(H3260,'[3]1.Pradzia'!$D$13,"m")),0)</f>
        <v>0</v>
      </c>
      <c r="X3260" s="35">
        <f t="shared" si="704"/>
        <v>0</v>
      </c>
      <c r="Y3260" s="35">
        <f t="shared" si="714"/>
        <v>0</v>
      </c>
      <c r="Z3260" s="35">
        <f t="shared" si="712"/>
        <v>0</v>
      </c>
      <c r="AA3260" s="36">
        <f t="shared" si="705"/>
        <v>0</v>
      </c>
      <c r="AB3260" s="36">
        <f t="shared" si="706"/>
        <v>0</v>
      </c>
      <c r="AC3260" s="37">
        <f t="shared" si="707"/>
        <v>0</v>
      </c>
      <c r="AD3260" s="35">
        <f>IF(OR(YEAR(G3260)&lt;2019,O3260="X"),0,IF(ISBLANK(H3260),DATEDIF(G3260,'[3]1.Pradzia'!$D$13,"M"),DATEDIF(G3260,H3260,"m")))</f>
        <v>0</v>
      </c>
      <c r="AE3260" s="37">
        <f>IF(E3260='[3]5.Grup_T'!$E$20,0,IF(AD3260&lt;&gt;0,M3260/V3260*MIN(12,AD3260),0))</f>
        <v>0</v>
      </c>
      <c r="AF3260" s="37">
        <f t="shared" si="708"/>
        <v>0</v>
      </c>
      <c r="AG3260" s="37">
        <f t="shared" si="709"/>
        <v>0</v>
      </c>
      <c r="AH3260" s="37">
        <f t="shared" si="710"/>
        <v>0</v>
      </c>
      <c r="AI3260" s="35" t="str">
        <f t="shared" si="711"/>
        <v>Nusidėvėjęs</v>
      </c>
      <c r="AJ3260" s="38" t="str">
        <f>IF(AND(F3260&lt;&gt;[3]Pav.tvarkyklė!$B$12,F3260&lt;&gt;[3]Pav.tvarkyklė!$B$13),"GVTNT","X")</f>
        <v>GVTNT</v>
      </c>
      <c r="AK3260" s="39">
        <f t="shared" si="713"/>
        <v>0</v>
      </c>
      <c r="AL3260" s="41"/>
      <c r="AM3260" s="41"/>
      <c r="AN3260" s="41">
        <f t="shared" si="701"/>
        <v>1900</v>
      </c>
      <c r="AO3260" s="41"/>
      <c r="AP3260" s="41"/>
      <c r="AQ3260" s="41"/>
      <c r="AR3260" s="42"/>
      <c r="AS3260" s="42"/>
      <c r="AU3260" s="43">
        <f t="shared" si="702"/>
        <v>0</v>
      </c>
    </row>
    <row r="3261" spans="1:47" ht="15" customHeight="1" x14ac:dyDescent="0.25">
      <c r="A3261" s="11"/>
      <c r="B3261" s="19">
        <v>3430</v>
      </c>
      <c r="C3261" s="74"/>
      <c r="D3261" s="77"/>
      <c r="E3261" s="78"/>
      <c r="F3261" s="78"/>
      <c r="G3261" s="80"/>
      <c r="H3261" s="49"/>
      <c r="I3261" s="79"/>
      <c r="J3261" s="27"/>
      <c r="K3261" s="27"/>
      <c r="L3261" s="79"/>
      <c r="M3261" s="81"/>
      <c r="N3261" s="29">
        <v>0</v>
      </c>
      <c r="O3261" s="30" t="str">
        <f>IF(G3261&lt;=$N$2,"",IF(F3261=[3]Pav.tvarkyklė!$B$13,"",IF(ISBLANK(R3261),"X","")))</f>
        <v/>
      </c>
      <c r="P3261" s="91"/>
      <c r="Q3261" s="63"/>
      <c r="R3261" s="63"/>
      <c r="S3261" s="63"/>
      <c r="T3261" s="63"/>
      <c r="U3261" s="34" t="str">
        <f>IFERROR(INDEX('[3]5.Grup_T'!$G$4:$G$22,MATCH('6.Turtas'!E3261,'[3]5.Grup_T'!$E$4:$E$22,0)),"0")</f>
        <v>0</v>
      </c>
      <c r="V3261" s="35">
        <f t="shared" si="703"/>
        <v>0</v>
      </c>
      <c r="W3261" s="35">
        <f>IF(NOT(ISBLANK(H3261)),(12-DATEDIF(H3261,'[3]1.Pradzia'!$D$13,"m")),0)</f>
        <v>0</v>
      </c>
      <c r="X3261" s="35">
        <f t="shared" si="704"/>
        <v>0</v>
      </c>
      <c r="Y3261" s="35">
        <f t="shared" si="714"/>
        <v>0</v>
      </c>
      <c r="Z3261" s="35">
        <f t="shared" si="712"/>
        <v>0</v>
      </c>
      <c r="AA3261" s="36">
        <f t="shared" si="705"/>
        <v>0</v>
      </c>
      <c r="AB3261" s="36">
        <f t="shared" si="706"/>
        <v>0</v>
      </c>
      <c r="AC3261" s="37">
        <f t="shared" si="707"/>
        <v>0</v>
      </c>
      <c r="AD3261" s="35">
        <f>IF(OR(YEAR(G3261)&lt;2019,O3261="X"),0,IF(ISBLANK(H3261),DATEDIF(G3261,'[3]1.Pradzia'!$D$13,"M"),DATEDIF(G3261,H3261,"m")))</f>
        <v>0</v>
      </c>
      <c r="AE3261" s="37">
        <f>IF(E3261='[3]5.Grup_T'!$E$20,0,IF(AD3261&lt;&gt;0,M3261/V3261*MIN(12,AD3261),0))</f>
        <v>0</v>
      </c>
      <c r="AF3261" s="37">
        <f t="shared" si="708"/>
        <v>0</v>
      </c>
      <c r="AG3261" s="37">
        <f t="shared" si="709"/>
        <v>0</v>
      </c>
      <c r="AH3261" s="37">
        <f t="shared" si="710"/>
        <v>0</v>
      </c>
      <c r="AI3261" s="35" t="str">
        <f t="shared" si="711"/>
        <v>Nusidėvėjęs</v>
      </c>
      <c r="AJ3261" s="38" t="str">
        <f>IF(AND(F3261&lt;&gt;[3]Pav.tvarkyklė!$B$12,F3261&lt;&gt;[3]Pav.tvarkyklė!$B$13),"GVTNT","X")</f>
        <v>GVTNT</v>
      </c>
      <c r="AK3261" s="39">
        <f t="shared" si="713"/>
        <v>0</v>
      </c>
      <c r="AL3261" s="41"/>
      <c r="AM3261" s="41"/>
      <c r="AN3261" s="41">
        <f t="shared" si="701"/>
        <v>1900</v>
      </c>
      <c r="AO3261" s="41"/>
      <c r="AP3261" s="41"/>
      <c r="AQ3261" s="41"/>
      <c r="AR3261" s="42"/>
      <c r="AS3261" s="42"/>
      <c r="AU3261" s="43">
        <f t="shared" si="702"/>
        <v>0</v>
      </c>
    </row>
    <row r="3262" spans="1:47" ht="15" customHeight="1" x14ac:dyDescent="0.25">
      <c r="A3262" s="11"/>
      <c r="B3262" s="19">
        <v>3431</v>
      </c>
      <c r="C3262" s="74"/>
      <c r="D3262" s="77"/>
      <c r="E3262" s="78"/>
      <c r="F3262" s="78"/>
      <c r="G3262" s="80"/>
      <c r="H3262" s="49"/>
      <c r="I3262" s="79"/>
      <c r="J3262" s="27"/>
      <c r="K3262" s="27"/>
      <c r="L3262" s="79"/>
      <c r="M3262" s="81"/>
      <c r="N3262" s="29">
        <v>0</v>
      </c>
      <c r="O3262" s="30" t="str">
        <f>IF(G3262&lt;=$N$2,"",IF(F3262=[3]Pav.tvarkyklė!$B$13,"",IF(ISBLANK(R3262),"X","")))</f>
        <v/>
      </c>
      <c r="P3262" s="91"/>
      <c r="Q3262" s="63"/>
      <c r="R3262" s="63"/>
      <c r="S3262" s="63"/>
      <c r="T3262" s="63"/>
      <c r="U3262" s="34" t="str">
        <f>IFERROR(INDEX('[3]5.Grup_T'!$G$4:$G$22,MATCH('6.Turtas'!E3262,'[3]5.Grup_T'!$E$4:$E$22,0)),"0")</f>
        <v>0</v>
      </c>
      <c r="V3262" s="35">
        <f t="shared" si="703"/>
        <v>0</v>
      </c>
      <c r="W3262" s="35">
        <f>IF(NOT(ISBLANK(H3262)),(12-DATEDIF(H3262,'[3]1.Pradzia'!$D$13,"m")),0)</f>
        <v>0</v>
      </c>
      <c r="X3262" s="35">
        <f t="shared" si="704"/>
        <v>0</v>
      </c>
      <c r="Y3262" s="35">
        <f t="shared" si="714"/>
        <v>0</v>
      </c>
      <c r="Z3262" s="35">
        <f t="shared" si="712"/>
        <v>0</v>
      </c>
      <c r="AA3262" s="36">
        <f t="shared" si="705"/>
        <v>0</v>
      </c>
      <c r="AB3262" s="36">
        <f t="shared" si="706"/>
        <v>0</v>
      </c>
      <c r="AC3262" s="37">
        <f t="shared" si="707"/>
        <v>0</v>
      </c>
      <c r="AD3262" s="35">
        <f>IF(OR(YEAR(G3262)&lt;2019,O3262="X"),0,IF(ISBLANK(H3262),DATEDIF(G3262,'[3]1.Pradzia'!$D$13,"M"),DATEDIF(G3262,H3262,"m")))</f>
        <v>0</v>
      </c>
      <c r="AE3262" s="37">
        <f>IF(E3262='[3]5.Grup_T'!$E$20,0,IF(AD3262&lt;&gt;0,M3262/V3262*MIN(12,AD3262),0))</f>
        <v>0</v>
      </c>
      <c r="AF3262" s="37">
        <f t="shared" si="708"/>
        <v>0</v>
      </c>
      <c r="AG3262" s="37">
        <f t="shared" si="709"/>
        <v>0</v>
      </c>
      <c r="AH3262" s="37">
        <f t="shared" si="710"/>
        <v>0</v>
      </c>
      <c r="AI3262" s="35" t="str">
        <f t="shared" si="711"/>
        <v>Nusidėvėjęs</v>
      </c>
      <c r="AJ3262" s="38" t="str">
        <f>IF(AND(F3262&lt;&gt;[3]Pav.tvarkyklė!$B$12,F3262&lt;&gt;[3]Pav.tvarkyklė!$B$13),"GVTNT","X")</f>
        <v>GVTNT</v>
      </c>
      <c r="AK3262" s="39">
        <f t="shared" si="713"/>
        <v>0</v>
      </c>
      <c r="AL3262" s="41"/>
      <c r="AM3262" s="41"/>
      <c r="AN3262" s="41">
        <f t="shared" si="701"/>
        <v>1900</v>
      </c>
      <c r="AO3262" s="41"/>
      <c r="AP3262" s="41"/>
      <c r="AQ3262" s="41"/>
      <c r="AR3262" s="42"/>
      <c r="AS3262" s="42"/>
      <c r="AU3262" s="43">
        <f t="shared" si="702"/>
        <v>0</v>
      </c>
    </row>
    <row r="3263" spans="1:47" ht="15" customHeight="1" x14ac:dyDescent="0.25">
      <c r="A3263" s="11"/>
      <c r="B3263" s="19">
        <v>3432</v>
      </c>
      <c r="C3263" s="74"/>
      <c r="D3263" s="77"/>
      <c r="E3263" s="78"/>
      <c r="F3263" s="78"/>
      <c r="G3263" s="80"/>
      <c r="H3263" s="49"/>
      <c r="I3263" s="79"/>
      <c r="J3263" s="27"/>
      <c r="K3263" s="27"/>
      <c r="L3263" s="79"/>
      <c r="M3263" s="81"/>
      <c r="N3263" s="29">
        <v>0</v>
      </c>
      <c r="O3263" s="30" t="str">
        <f>IF(G3263&lt;=$N$2,"",IF(F3263=[3]Pav.tvarkyklė!$B$13,"",IF(ISBLANK(R3263),"X","")))</f>
        <v/>
      </c>
      <c r="P3263" s="91"/>
      <c r="Q3263" s="63"/>
      <c r="R3263" s="63"/>
      <c r="S3263" s="63"/>
      <c r="T3263" s="63"/>
      <c r="U3263" s="34" t="str">
        <f>IFERROR(INDEX('[3]5.Grup_T'!$G$4:$G$22,MATCH('6.Turtas'!E3263,'[3]5.Grup_T'!$E$4:$E$22,0)),"0")</f>
        <v>0</v>
      </c>
      <c r="V3263" s="35">
        <f t="shared" si="703"/>
        <v>0</v>
      </c>
      <c r="W3263" s="35">
        <f>IF(NOT(ISBLANK(H3263)),(12-DATEDIF(H3263,'[3]1.Pradzia'!$D$13,"m")),0)</f>
        <v>0</v>
      </c>
      <c r="X3263" s="35">
        <f t="shared" si="704"/>
        <v>0</v>
      </c>
      <c r="Y3263" s="35">
        <f t="shared" si="714"/>
        <v>0</v>
      </c>
      <c r="Z3263" s="35">
        <f t="shared" si="712"/>
        <v>0</v>
      </c>
      <c r="AA3263" s="36">
        <f t="shared" si="705"/>
        <v>0</v>
      </c>
      <c r="AB3263" s="36">
        <f t="shared" si="706"/>
        <v>0</v>
      </c>
      <c r="AC3263" s="37">
        <f t="shared" si="707"/>
        <v>0</v>
      </c>
      <c r="AD3263" s="35">
        <f>IF(OR(YEAR(G3263)&lt;2019,O3263="X"),0,IF(ISBLANK(H3263),DATEDIF(G3263,'[3]1.Pradzia'!$D$13,"M"),DATEDIF(G3263,H3263,"m")))</f>
        <v>0</v>
      </c>
      <c r="AE3263" s="37">
        <f>IF(E3263='[3]5.Grup_T'!$E$20,0,IF(AD3263&lt;&gt;0,M3263/V3263*MIN(12,AD3263),0))</f>
        <v>0</v>
      </c>
      <c r="AF3263" s="37">
        <f t="shared" si="708"/>
        <v>0</v>
      </c>
      <c r="AG3263" s="37">
        <f t="shared" si="709"/>
        <v>0</v>
      </c>
      <c r="AH3263" s="37">
        <f t="shared" si="710"/>
        <v>0</v>
      </c>
      <c r="AI3263" s="35" t="str">
        <f t="shared" si="711"/>
        <v>Nusidėvėjęs</v>
      </c>
      <c r="AJ3263" s="38" t="str">
        <f>IF(AND(F3263&lt;&gt;[3]Pav.tvarkyklė!$B$12,F3263&lt;&gt;[3]Pav.tvarkyklė!$B$13),"GVTNT","X")</f>
        <v>GVTNT</v>
      </c>
      <c r="AK3263" s="39">
        <f t="shared" si="713"/>
        <v>0</v>
      </c>
      <c r="AL3263" s="41"/>
      <c r="AM3263" s="41"/>
      <c r="AN3263" s="41">
        <f t="shared" si="701"/>
        <v>1900</v>
      </c>
      <c r="AO3263" s="41"/>
      <c r="AP3263" s="41"/>
      <c r="AQ3263" s="41"/>
      <c r="AR3263" s="42"/>
      <c r="AS3263" s="42"/>
      <c r="AU3263" s="43">
        <f t="shared" si="702"/>
        <v>0</v>
      </c>
    </row>
    <row r="3264" spans="1:47" ht="15" customHeight="1" x14ac:dyDescent="0.25">
      <c r="A3264" s="11"/>
      <c r="B3264" s="19">
        <v>3433</v>
      </c>
      <c r="C3264" s="74"/>
      <c r="D3264" s="77"/>
      <c r="E3264" s="78"/>
      <c r="F3264" s="78"/>
      <c r="G3264" s="80"/>
      <c r="H3264" s="49"/>
      <c r="I3264" s="79"/>
      <c r="J3264" s="27"/>
      <c r="K3264" s="27"/>
      <c r="L3264" s="79"/>
      <c r="M3264" s="81"/>
      <c r="N3264" s="29">
        <v>0</v>
      </c>
      <c r="O3264" s="30" t="str">
        <f>IF(G3264&lt;=$N$2,"",IF(F3264=[3]Pav.tvarkyklė!$B$13,"",IF(ISBLANK(R3264),"X","")))</f>
        <v/>
      </c>
      <c r="P3264" s="91"/>
      <c r="Q3264" s="63"/>
      <c r="R3264" s="63"/>
      <c r="S3264" s="63"/>
      <c r="T3264" s="63"/>
      <c r="U3264" s="34" t="str">
        <f>IFERROR(INDEX('[3]5.Grup_T'!$G$4:$G$22,MATCH('6.Turtas'!E3264,'[3]5.Grup_T'!$E$4:$E$22,0)),"0")</f>
        <v>0</v>
      </c>
      <c r="V3264" s="35">
        <f t="shared" si="703"/>
        <v>0</v>
      </c>
      <c r="W3264" s="35">
        <f>IF(NOT(ISBLANK(H3264)),(12-DATEDIF(H3264,'[3]1.Pradzia'!$D$13,"m")),0)</f>
        <v>0</v>
      </c>
      <c r="X3264" s="35">
        <f t="shared" si="704"/>
        <v>0</v>
      </c>
      <c r="Y3264" s="35">
        <f t="shared" si="714"/>
        <v>0</v>
      </c>
      <c r="Z3264" s="35">
        <f t="shared" si="712"/>
        <v>0</v>
      </c>
      <c r="AA3264" s="36">
        <f t="shared" si="705"/>
        <v>0</v>
      </c>
      <c r="AB3264" s="36">
        <f t="shared" si="706"/>
        <v>0</v>
      </c>
      <c r="AC3264" s="37">
        <f t="shared" si="707"/>
        <v>0</v>
      </c>
      <c r="AD3264" s="35">
        <f>IF(OR(YEAR(G3264)&lt;2019,O3264="X"),0,IF(ISBLANK(H3264),DATEDIF(G3264,'[3]1.Pradzia'!$D$13,"M"),DATEDIF(G3264,H3264,"m")))</f>
        <v>0</v>
      </c>
      <c r="AE3264" s="37">
        <f>IF(E3264='[3]5.Grup_T'!$E$20,0,IF(AD3264&lt;&gt;0,M3264/V3264*MIN(12,AD3264),0))</f>
        <v>0</v>
      </c>
      <c r="AF3264" s="37">
        <f t="shared" si="708"/>
        <v>0</v>
      </c>
      <c r="AG3264" s="37">
        <f t="shared" si="709"/>
        <v>0</v>
      </c>
      <c r="AH3264" s="37">
        <f t="shared" si="710"/>
        <v>0</v>
      </c>
      <c r="AI3264" s="35" t="str">
        <f t="shared" si="711"/>
        <v>Nusidėvėjęs</v>
      </c>
      <c r="AJ3264" s="38" t="str">
        <f>IF(AND(F3264&lt;&gt;[3]Pav.tvarkyklė!$B$12,F3264&lt;&gt;[3]Pav.tvarkyklė!$B$13),"GVTNT","X")</f>
        <v>GVTNT</v>
      </c>
      <c r="AK3264" s="39">
        <f t="shared" si="713"/>
        <v>0</v>
      </c>
      <c r="AL3264" s="41"/>
      <c r="AM3264" s="41"/>
      <c r="AN3264" s="41">
        <f t="shared" si="701"/>
        <v>1900</v>
      </c>
      <c r="AO3264" s="41"/>
      <c r="AP3264" s="41"/>
      <c r="AQ3264" s="41"/>
      <c r="AR3264" s="42"/>
      <c r="AS3264" s="42"/>
      <c r="AU3264" s="43">
        <f t="shared" si="702"/>
        <v>0</v>
      </c>
    </row>
    <row r="3265" spans="1:47" ht="15" customHeight="1" x14ac:dyDescent="0.25">
      <c r="A3265" s="11"/>
      <c r="B3265" s="19">
        <v>3434</v>
      </c>
      <c r="C3265" s="74"/>
      <c r="D3265" s="77"/>
      <c r="E3265" s="78"/>
      <c r="F3265" s="78"/>
      <c r="G3265" s="80"/>
      <c r="H3265" s="49"/>
      <c r="I3265" s="79"/>
      <c r="J3265" s="27"/>
      <c r="K3265" s="27"/>
      <c r="L3265" s="79"/>
      <c r="M3265" s="81"/>
      <c r="N3265" s="29">
        <v>0</v>
      </c>
      <c r="O3265" s="30" t="str">
        <f>IF(G3265&lt;=$N$2,"",IF(F3265=[3]Pav.tvarkyklė!$B$13,"",IF(ISBLANK(R3265),"X","")))</f>
        <v/>
      </c>
      <c r="P3265" s="91"/>
      <c r="Q3265" s="63"/>
      <c r="R3265" s="63"/>
      <c r="S3265" s="63"/>
      <c r="T3265" s="63"/>
      <c r="U3265" s="34" t="str">
        <f>IFERROR(INDEX('[3]5.Grup_T'!$G$4:$G$22,MATCH('6.Turtas'!E3265,'[3]5.Grup_T'!$E$4:$E$22,0)),"0")</f>
        <v>0</v>
      </c>
      <c r="V3265" s="35">
        <f t="shared" si="703"/>
        <v>0</v>
      </c>
      <c r="W3265" s="35">
        <f>IF(NOT(ISBLANK(H3265)),(12-DATEDIF(H3265,'[3]1.Pradzia'!$D$13,"m")),0)</f>
        <v>0</v>
      </c>
      <c r="X3265" s="35">
        <f t="shared" si="704"/>
        <v>0</v>
      </c>
      <c r="Y3265" s="35">
        <f t="shared" si="714"/>
        <v>0</v>
      </c>
      <c r="Z3265" s="35">
        <f t="shared" si="712"/>
        <v>0</v>
      </c>
      <c r="AA3265" s="36">
        <f t="shared" si="705"/>
        <v>0</v>
      </c>
      <c r="AB3265" s="36">
        <f t="shared" si="706"/>
        <v>0</v>
      </c>
      <c r="AC3265" s="37">
        <f t="shared" si="707"/>
        <v>0</v>
      </c>
      <c r="AD3265" s="35">
        <f>IF(OR(YEAR(G3265)&lt;2019,O3265="X"),0,IF(ISBLANK(H3265),DATEDIF(G3265,'[3]1.Pradzia'!$D$13,"M"),DATEDIF(G3265,H3265,"m")))</f>
        <v>0</v>
      </c>
      <c r="AE3265" s="37">
        <f>IF(E3265='[3]5.Grup_T'!$E$20,0,IF(AD3265&lt;&gt;0,M3265/V3265*MIN(12,AD3265),0))</f>
        <v>0</v>
      </c>
      <c r="AF3265" s="37">
        <f t="shared" si="708"/>
        <v>0</v>
      </c>
      <c r="AG3265" s="37">
        <f t="shared" si="709"/>
        <v>0</v>
      </c>
      <c r="AH3265" s="37">
        <f t="shared" si="710"/>
        <v>0</v>
      </c>
      <c r="AI3265" s="35" t="str">
        <f t="shared" si="711"/>
        <v>Nusidėvėjęs</v>
      </c>
      <c r="AJ3265" s="38" t="str">
        <f>IF(AND(F3265&lt;&gt;[3]Pav.tvarkyklė!$B$12,F3265&lt;&gt;[3]Pav.tvarkyklė!$B$13),"GVTNT","X")</f>
        <v>GVTNT</v>
      </c>
      <c r="AK3265" s="39">
        <f t="shared" si="713"/>
        <v>0</v>
      </c>
      <c r="AL3265" s="41"/>
      <c r="AM3265" s="41"/>
      <c r="AN3265" s="41">
        <f t="shared" si="701"/>
        <v>1900</v>
      </c>
      <c r="AO3265" s="41"/>
      <c r="AP3265" s="41"/>
      <c r="AQ3265" s="41"/>
      <c r="AR3265" s="42"/>
      <c r="AS3265" s="42"/>
      <c r="AU3265" s="43">
        <f t="shared" si="702"/>
        <v>0</v>
      </c>
    </row>
    <row r="3266" spans="1:47" ht="15" customHeight="1" x14ac:dyDescent="0.25">
      <c r="A3266" s="11"/>
      <c r="B3266" s="19">
        <v>3435</v>
      </c>
      <c r="C3266" s="74"/>
      <c r="D3266" s="77"/>
      <c r="E3266" s="78"/>
      <c r="F3266" s="78"/>
      <c r="G3266" s="80"/>
      <c r="H3266" s="49"/>
      <c r="I3266" s="79"/>
      <c r="J3266" s="27"/>
      <c r="K3266" s="27"/>
      <c r="L3266" s="79"/>
      <c r="M3266" s="81"/>
      <c r="N3266" s="29">
        <v>0</v>
      </c>
      <c r="O3266" s="30" t="str">
        <f>IF(G3266&lt;=$N$2,"",IF(F3266=[3]Pav.tvarkyklė!$B$13,"",IF(ISBLANK(R3266),"X","")))</f>
        <v/>
      </c>
      <c r="P3266" s="91"/>
      <c r="Q3266" s="63"/>
      <c r="R3266" s="63"/>
      <c r="S3266" s="63"/>
      <c r="T3266" s="63"/>
      <c r="U3266" s="34" t="str">
        <f>IFERROR(INDEX('[3]5.Grup_T'!$G$4:$G$22,MATCH('6.Turtas'!E3266,'[3]5.Grup_T'!$E$4:$E$22,0)),"0")</f>
        <v>0</v>
      </c>
      <c r="V3266" s="35">
        <f t="shared" si="703"/>
        <v>0</v>
      </c>
      <c r="W3266" s="35">
        <f>IF(NOT(ISBLANK(H3266)),(12-DATEDIF(H3266,'[3]1.Pradzia'!$D$13,"m")),0)</f>
        <v>0</v>
      </c>
      <c r="X3266" s="35">
        <f t="shared" si="704"/>
        <v>0</v>
      </c>
      <c r="Y3266" s="35">
        <f t="shared" si="714"/>
        <v>0</v>
      </c>
      <c r="Z3266" s="35">
        <f t="shared" si="712"/>
        <v>0</v>
      </c>
      <c r="AA3266" s="36">
        <f t="shared" si="705"/>
        <v>0</v>
      </c>
      <c r="AB3266" s="36">
        <f t="shared" si="706"/>
        <v>0</v>
      </c>
      <c r="AC3266" s="37">
        <f t="shared" si="707"/>
        <v>0</v>
      </c>
      <c r="AD3266" s="35">
        <f>IF(OR(YEAR(G3266)&lt;2019,O3266="X"),0,IF(ISBLANK(H3266),DATEDIF(G3266,'[3]1.Pradzia'!$D$13,"M"),DATEDIF(G3266,H3266,"m")))</f>
        <v>0</v>
      </c>
      <c r="AE3266" s="37">
        <f>IF(E3266='[3]5.Grup_T'!$E$20,0,IF(AD3266&lt;&gt;0,M3266/V3266*MIN(12,AD3266),0))</f>
        <v>0</v>
      </c>
      <c r="AF3266" s="37">
        <f t="shared" si="708"/>
        <v>0</v>
      </c>
      <c r="AG3266" s="37">
        <f t="shared" si="709"/>
        <v>0</v>
      </c>
      <c r="AH3266" s="37">
        <f t="shared" si="710"/>
        <v>0</v>
      </c>
      <c r="AI3266" s="35" t="str">
        <f t="shared" si="711"/>
        <v>Nusidėvėjęs</v>
      </c>
      <c r="AJ3266" s="38" t="str">
        <f>IF(AND(F3266&lt;&gt;[3]Pav.tvarkyklė!$B$12,F3266&lt;&gt;[3]Pav.tvarkyklė!$B$13),"GVTNT","X")</f>
        <v>GVTNT</v>
      </c>
      <c r="AK3266" s="39">
        <f t="shared" si="713"/>
        <v>0</v>
      </c>
      <c r="AL3266" s="41"/>
      <c r="AM3266" s="41"/>
      <c r="AN3266" s="41">
        <f t="shared" si="701"/>
        <v>1900</v>
      </c>
      <c r="AO3266" s="41"/>
      <c r="AP3266" s="41"/>
      <c r="AQ3266" s="41"/>
      <c r="AR3266" s="42"/>
      <c r="AS3266" s="42"/>
      <c r="AU3266" s="43">
        <f t="shared" si="702"/>
        <v>0</v>
      </c>
    </row>
    <row r="3267" spans="1:47" ht="15" customHeight="1" x14ac:dyDescent="0.25">
      <c r="A3267" s="11"/>
      <c r="B3267" s="19">
        <v>3436</v>
      </c>
      <c r="C3267" s="74"/>
      <c r="D3267" s="77"/>
      <c r="E3267" s="78"/>
      <c r="F3267" s="78"/>
      <c r="G3267" s="80"/>
      <c r="H3267" s="49"/>
      <c r="I3267" s="79"/>
      <c r="J3267" s="27"/>
      <c r="K3267" s="27"/>
      <c r="L3267" s="79"/>
      <c r="M3267" s="81"/>
      <c r="N3267" s="29">
        <v>0</v>
      </c>
      <c r="O3267" s="30" t="str">
        <f>IF(G3267&lt;=$N$2,"",IF(F3267=[3]Pav.tvarkyklė!$B$13,"",IF(ISBLANK(R3267),"X","")))</f>
        <v/>
      </c>
      <c r="P3267" s="91"/>
      <c r="Q3267" s="63"/>
      <c r="R3267" s="63"/>
      <c r="S3267" s="63"/>
      <c r="T3267" s="63"/>
      <c r="U3267" s="34" t="str">
        <f>IFERROR(INDEX('[3]5.Grup_T'!$G$4:$G$22,MATCH('6.Turtas'!E3267,'[3]5.Grup_T'!$E$4:$E$22,0)),"0")</f>
        <v>0</v>
      </c>
      <c r="V3267" s="35">
        <f t="shared" si="703"/>
        <v>0</v>
      </c>
      <c r="W3267" s="35">
        <f>IF(NOT(ISBLANK(H3267)),(12-DATEDIF(H3267,'[3]1.Pradzia'!$D$13,"m")),0)</f>
        <v>0</v>
      </c>
      <c r="X3267" s="35">
        <f t="shared" si="704"/>
        <v>0</v>
      </c>
      <c r="Y3267" s="35">
        <f t="shared" si="714"/>
        <v>0</v>
      </c>
      <c r="Z3267" s="35">
        <f t="shared" si="712"/>
        <v>0</v>
      </c>
      <c r="AA3267" s="36">
        <f t="shared" si="705"/>
        <v>0</v>
      </c>
      <c r="AB3267" s="36">
        <f t="shared" si="706"/>
        <v>0</v>
      </c>
      <c r="AC3267" s="37">
        <f t="shared" si="707"/>
        <v>0</v>
      </c>
      <c r="AD3267" s="35">
        <f>IF(OR(YEAR(G3267)&lt;2019,O3267="X"),0,IF(ISBLANK(H3267),DATEDIF(G3267,'[3]1.Pradzia'!$D$13,"M"),DATEDIF(G3267,H3267,"m")))</f>
        <v>0</v>
      </c>
      <c r="AE3267" s="37">
        <f>IF(E3267='[3]5.Grup_T'!$E$20,0,IF(AD3267&lt;&gt;0,M3267/V3267*MIN(12,AD3267),0))</f>
        <v>0</v>
      </c>
      <c r="AF3267" s="37">
        <f t="shared" si="708"/>
        <v>0</v>
      </c>
      <c r="AG3267" s="37">
        <f t="shared" si="709"/>
        <v>0</v>
      </c>
      <c r="AH3267" s="37">
        <f t="shared" si="710"/>
        <v>0</v>
      </c>
      <c r="AI3267" s="35" t="str">
        <f t="shared" si="711"/>
        <v>Nusidėvėjęs</v>
      </c>
      <c r="AJ3267" s="38" t="str">
        <f>IF(AND(F3267&lt;&gt;[3]Pav.tvarkyklė!$B$12,F3267&lt;&gt;[3]Pav.tvarkyklė!$B$13),"GVTNT","X")</f>
        <v>GVTNT</v>
      </c>
      <c r="AK3267" s="39">
        <f t="shared" si="713"/>
        <v>0</v>
      </c>
      <c r="AL3267" s="41"/>
      <c r="AM3267" s="41"/>
      <c r="AN3267" s="41">
        <f t="shared" si="701"/>
        <v>1900</v>
      </c>
      <c r="AO3267" s="41"/>
      <c r="AP3267" s="41"/>
      <c r="AQ3267" s="41"/>
      <c r="AR3267" s="42"/>
      <c r="AS3267" s="42"/>
      <c r="AU3267" s="43">
        <f t="shared" si="702"/>
        <v>0</v>
      </c>
    </row>
    <row r="3268" spans="1:47" ht="15" customHeight="1" x14ac:dyDescent="0.25">
      <c r="A3268" s="11"/>
      <c r="B3268" s="19">
        <v>3437</v>
      </c>
      <c r="C3268" s="74"/>
      <c r="D3268" s="77"/>
      <c r="E3268" s="78"/>
      <c r="F3268" s="78"/>
      <c r="G3268" s="80"/>
      <c r="H3268" s="49"/>
      <c r="I3268" s="79"/>
      <c r="J3268" s="27"/>
      <c r="K3268" s="27"/>
      <c r="L3268" s="79"/>
      <c r="M3268" s="81"/>
      <c r="N3268" s="29">
        <v>0</v>
      </c>
      <c r="O3268" s="30" t="str">
        <f>IF(G3268&lt;=$N$2,"",IF(F3268=[3]Pav.tvarkyklė!$B$13,"",IF(ISBLANK(R3268),"X","")))</f>
        <v/>
      </c>
      <c r="P3268" s="91"/>
      <c r="Q3268" s="63"/>
      <c r="R3268" s="63"/>
      <c r="S3268" s="63"/>
      <c r="T3268" s="63"/>
      <c r="U3268" s="34" t="str">
        <f>IFERROR(INDEX('[3]5.Grup_T'!$G$4:$G$22,MATCH('6.Turtas'!E3268,'[3]5.Grup_T'!$E$4:$E$22,0)),"0")</f>
        <v>0</v>
      </c>
      <c r="V3268" s="35">
        <f t="shared" si="703"/>
        <v>0</v>
      </c>
      <c r="W3268" s="35">
        <f>IF(NOT(ISBLANK(H3268)),(12-DATEDIF(H3268,'[3]1.Pradzia'!$D$13,"m")),0)</f>
        <v>0</v>
      </c>
      <c r="X3268" s="35">
        <f t="shared" si="704"/>
        <v>0</v>
      </c>
      <c r="Y3268" s="35">
        <f t="shared" si="714"/>
        <v>0</v>
      </c>
      <c r="Z3268" s="35">
        <f t="shared" si="712"/>
        <v>0</v>
      </c>
      <c r="AA3268" s="36">
        <f t="shared" si="705"/>
        <v>0</v>
      </c>
      <c r="AB3268" s="36">
        <f t="shared" si="706"/>
        <v>0</v>
      </c>
      <c r="AC3268" s="37">
        <f t="shared" si="707"/>
        <v>0</v>
      </c>
      <c r="AD3268" s="35">
        <f>IF(OR(YEAR(G3268)&lt;2019,O3268="X"),0,IF(ISBLANK(H3268),DATEDIF(G3268,'[3]1.Pradzia'!$D$13,"M"),DATEDIF(G3268,H3268,"m")))</f>
        <v>0</v>
      </c>
      <c r="AE3268" s="37">
        <f>IF(E3268='[3]5.Grup_T'!$E$20,0,IF(AD3268&lt;&gt;0,M3268/V3268*MIN(12,AD3268),0))</f>
        <v>0</v>
      </c>
      <c r="AF3268" s="37">
        <f t="shared" si="708"/>
        <v>0</v>
      </c>
      <c r="AG3268" s="37">
        <f t="shared" si="709"/>
        <v>0</v>
      </c>
      <c r="AH3268" s="37">
        <f t="shared" si="710"/>
        <v>0</v>
      </c>
      <c r="AI3268" s="35" t="str">
        <f t="shared" si="711"/>
        <v>Nusidėvėjęs</v>
      </c>
      <c r="AJ3268" s="38" t="str">
        <f>IF(AND(F3268&lt;&gt;[3]Pav.tvarkyklė!$B$12,F3268&lt;&gt;[3]Pav.tvarkyklė!$B$13),"GVTNT","X")</f>
        <v>GVTNT</v>
      </c>
      <c r="AK3268" s="39">
        <f t="shared" si="713"/>
        <v>0</v>
      </c>
      <c r="AL3268" s="41"/>
      <c r="AM3268" s="41"/>
      <c r="AN3268" s="41">
        <f t="shared" si="701"/>
        <v>1900</v>
      </c>
      <c r="AO3268" s="41"/>
      <c r="AP3268" s="41"/>
      <c r="AQ3268" s="41"/>
      <c r="AR3268" s="42"/>
      <c r="AS3268" s="42"/>
      <c r="AU3268" s="43">
        <f t="shared" si="702"/>
        <v>0</v>
      </c>
    </row>
    <row r="3269" spans="1:47" ht="15" customHeight="1" x14ac:dyDescent="0.25">
      <c r="A3269" s="11"/>
      <c r="B3269" s="19">
        <v>3438</v>
      </c>
      <c r="C3269" s="74"/>
      <c r="D3269" s="77"/>
      <c r="E3269" s="78"/>
      <c r="F3269" s="78"/>
      <c r="G3269" s="80"/>
      <c r="H3269" s="49"/>
      <c r="I3269" s="79"/>
      <c r="J3269" s="27"/>
      <c r="K3269" s="27"/>
      <c r="L3269" s="79"/>
      <c r="M3269" s="81"/>
      <c r="N3269" s="29">
        <v>0</v>
      </c>
      <c r="O3269" s="30" t="str">
        <f>IF(G3269&lt;=$N$2,"",IF(F3269=[3]Pav.tvarkyklė!$B$13,"",IF(ISBLANK(R3269),"X","")))</f>
        <v/>
      </c>
      <c r="P3269" s="91"/>
      <c r="Q3269" s="63"/>
      <c r="R3269" s="63"/>
      <c r="S3269" s="63"/>
      <c r="T3269" s="63"/>
      <c r="U3269" s="34" t="str">
        <f>IFERROR(INDEX('[3]5.Grup_T'!$G$4:$G$22,MATCH('6.Turtas'!E3269,'[3]5.Grup_T'!$E$4:$E$22,0)),"0")</f>
        <v>0</v>
      </c>
      <c r="V3269" s="35">
        <f t="shared" si="703"/>
        <v>0</v>
      </c>
      <c r="W3269" s="35">
        <f>IF(NOT(ISBLANK(H3269)),(12-DATEDIF(H3269,'[3]1.Pradzia'!$D$13,"m")),0)</f>
        <v>0</v>
      </c>
      <c r="X3269" s="35">
        <f t="shared" si="704"/>
        <v>0</v>
      </c>
      <c r="Y3269" s="35">
        <f t="shared" si="714"/>
        <v>0</v>
      </c>
      <c r="Z3269" s="35">
        <f t="shared" si="712"/>
        <v>0</v>
      </c>
      <c r="AA3269" s="36">
        <f t="shared" si="705"/>
        <v>0</v>
      </c>
      <c r="AB3269" s="36">
        <f t="shared" si="706"/>
        <v>0</v>
      </c>
      <c r="AC3269" s="37">
        <f t="shared" si="707"/>
        <v>0</v>
      </c>
      <c r="AD3269" s="35">
        <f>IF(OR(YEAR(G3269)&lt;2019,O3269="X"),0,IF(ISBLANK(H3269),DATEDIF(G3269,'[3]1.Pradzia'!$D$13,"M"),DATEDIF(G3269,H3269,"m")))</f>
        <v>0</v>
      </c>
      <c r="AE3269" s="37">
        <f>IF(E3269='[3]5.Grup_T'!$E$20,0,IF(AD3269&lt;&gt;0,M3269/V3269*MIN(12,AD3269),0))</f>
        <v>0</v>
      </c>
      <c r="AF3269" s="37">
        <f t="shared" si="708"/>
        <v>0</v>
      </c>
      <c r="AG3269" s="37">
        <f t="shared" si="709"/>
        <v>0</v>
      </c>
      <c r="AH3269" s="37">
        <f t="shared" si="710"/>
        <v>0</v>
      </c>
      <c r="AI3269" s="35" t="str">
        <f t="shared" si="711"/>
        <v>Nusidėvėjęs</v>
      </c>
      <c r="AJ3269" s="38" t="str">
        <f>IF(AND(F3269&lt;&gt;[3]Pav.tvarkyklė!$B$12,F3269&lt;&gt;[3]Pav.tvarkyklė!$B$13),"GVTNT","X")</f>
        <v>GVTNT</v>
      </c>
      <c r="AK3269" s="39">
        <f t="shared" si="713"/>
        <v>0</v>
      </c>
      <c r="AL3269" s="41"/>
      <c r="AM3269" s="41"/>
      <c r="AN3269" s="41">
        <f t="shared" ref="AN3269:AN3332" si="715">YEAR(G3269)</f>
        <v>1900</v>
      </c>
      <c r="AO3269" s="41"/>
      <c r="AP3269" s="41"/>
      <c r="AQ3269" s="41"/>
      <c r="AR3269" s="42"/>
      <c r="AS3269" s="42"/>
      <c r="AU3269" s="43">
        <f t="shared" ref="AU3269:AU3332" si="716">AF3269-AT3269</f>
        <v>0</v>
      </c>
    </row>
    <row r="3270" spans="1:47" ht="15" customHeight="1" x14ac:dyDescent="0.25">
      <c r="A3270" s="11"/>
      <c r="B3270" s="19">
        <v>3439</v>
      </c>
      <c r="C3270" s="74"/>
      <c r="D3270" s="77"/>
      <c r="E3270" s="78"/>
      <c r="F3270" s="78"/>
      <c r="G3270" s="80"/>
      <c r="H3270" s="49"/>
      <c r="I3270" s="79"/>
      <c r="J3270" s="27"/>
      <c r="K3270" s="27"/>
      <c r="L3270" s="79"/>
      <c r="M3270" s="81"/>
      <c r="N3270" s="29">
        <v>0</v>
      </c>
      <c r="O3270" s="30" t="str">
        <f>IF(G3270&lt;=$N$2,"",IF(F3270=[3]Pav.tvarkyklė!$B$13,"",IF(ISBLANK(R3270),"X","")))</f>
        <v/>
      </c>
      <c r="P3270" s="91"/>
      <c r="Q3270" s="63"/>
      <c r="R3270" s="63"/>
      <c r="S3270" s="63"/>
      <c r="T3270" s="63"/>
      <c r="U3270" s="34" t="str">
        <f>IFERROR(INDEX('[3]5.Grup_T'!$G$4:$G$22,MATCH('6.Turtas'!E3270,'[3]5.Grup_T'!$E$4:$E$22,0)),"0")</f>
        <v>0</v>
      </c>
      <c r="V3270" s="35">
        <f t="shared" si="703"/>
        <v>0</v>
      </c>
      <c r="W3270" s="35">
        <f>IF(NOT(ISBLANK(H3270)),(12-DATEDIF(H3270,'[3]1.Pradzia'!$D$13,"m")),0)</f>
        <v>0</v>
      </c>
      <c r="X3270" s="35">
        <f t="shared" si="704"/>
        <v>0</v>
      </c>
      <c r="Y3270" s="35">
        <f t="shared" si="714"/>
        <v>0</v>
      </c>
      <c r="Z3270" s="35">
        <f t="shared" si="712"/>
        <v>0</v>
      </c>
      <c r="AA3270" s="36">
        <f t="shared" si="705"/>
        <v>0</v>
      </c>
      <c r="AB3270" s="36">
        <f t="shared" si="706"/>
        <v>0</v>
      </c>
      <c r="AC3270" s="37">
        <f t="shared" si="707"/>
        <v>0</v>
      </c>
      <c r="AD3270" s="35">
        <f>IF(OR(YEAR(G3270)&lt;2019,O3270="X"),0,IF(ISBLANK(H3270),DATEDIF(G3270,'[3]1.Pradzia'!$D$13,"M"),DATEDIF(G3270,H3270,"m")))</f>
        <v>0</v>
      </c>
      <c r="AE3270" s="37">
        <f>IF(E3270='[3]5.Grup_T'!$E$20,0,IF(AD3270&lt;&gt;0,M3270/V3270*MIN(12,AD3270),0))</f>
        <v>0</v>
      </c>
      <c r="AF3270" s="37">
        <f t="shared" si="708"/>
        <v>0</v>
      </c>
      <c r="AG3270" s="37">
        <f t="shared" si="709"/>
        <v>0</v>
      </c>
      <c r="AH3270" s="37">
        <f t="shared" si="710"/>
        <v>0</v>
      </c>
      <c r="AI3270" s="35" t="str">
        <f t="shared" si="711"/>
        <v>Nusidėvėjęs</v>
      </c>
      <c r="AJ3270" s="38" t="str">
        <f>IF(AND(F3270&lt;&gt;[3]Pav.tvarkyklė!$B$12,F3270&lt;&gt;[3]Pav.tvarkyklė!$B$13),"GVTNT","X")</f>
        <v>GVTNT</v>
      </c>
      <c r="AK3270" s="39">
        <f t="shared" si="713"/>
        <v>0</v>
      </c>
      <c r="AL3270" s="41"/>
      <c r="AM3270" s="41"/>
      <c r="AN3270" s="41">
        <f t="shared" si="715"/>
        <v>1900</v>
      </c>
      <c r="AO3270" s="41"/>
      <c r="AP3270" s="41"/>
      <c r="AQ3270" s="41"/>
      <c r="AR3270" s="42"/>
      <c r="AS3270" s="42"/>
      <c r="AU3270" s="43">
        <f t="shared" si="716"/>
        <v>0</v>
      </c>
    </row>
    <row r="3271" spans="1:47" ht="15" customHeight="1" x14ac:dyDescent="0.25">
      <c r="A3271" s="11"/>
      <c r="B3271" s="19">
        <v>3440</v>
      </c>
      <c r="C3271" s="74"/>
      <c r="D3271" s="77"/>
      <c r="E3271" s="78"/>
      <c r="F3271" s="78"/>
      <c r="G3271" s="80"/>
      <c r="H3271" s="49"/>
      <c r="I3271" s="79"/>
      <c r="J3271" s="27"/>
      <c r="K3271" s="27"/>
      <c r="L3271" s="79"/>
      <c r="M3271" s="81"/>
      <c r="N3271" s="29">
        <v>0</v>
      </c>
      <c r="O3271" s="30" t="str">
        <f>IF(G3271&lt;=$N$2,"",IF(F3271=[3]Pav.tvarkyklė!$B$13,"",IF(ISBLANK(R3271),"X","")))</f>
        <v/>
      </c>
      <c r="P3271" s="91"/>
      <c r="Q3271" s="63"/>
      <c r="R3271" s="63"/>
      <c r="S3271" s="63"/>
      <c r="T3271" s="63"/>
      <c r="U3271" s="34" t="str">
        <f>IFERROR(INDEX('[3]5.Grup_T'!$G$4:$G$22,MATCH('6.Turtas'!E3271,'[3]5.Grup_T'!$E$4:$E$22,0)),"0")</f>
        <v>0</v>
      </c>
      <c r="V3271" s="35">
        <f t="shared" si="703"/>
        <v>0</v>
      </c>
      <c r="W3271" s="35">
        <f>IF(NOT(ISBLANK(H3271)),(12-DATEDIF(H3271,'[3]1.Pradzia'!$D$13,"m")),0)</f>
        <v>0</v>
      </c>
      <c r="X3271" s="35">
        <f t="shared" si="704"/>
        <v>0</v>
      </c>
      <c r="Y3271" s="35">
        <f t="shared" si="714"/>
        <v>0</v>
      </c>
      <c r="Z3271" s="35">
        <f t="shared" si="712"/>
        <v>0</v>
      </c>
      <c r="AA3271" s="36">
        <f t="shared" si="705"/>
        <v>0</v>
      </c>
      <c r="AB3271" s="36">
        <f t="shared" si="706"/>
        <v>0</v>
      </c>
      <c r="AC3271" s="37">
        <f t="shared" si="707"/>
        <v>0</v>
      </c>
      <c r="AD3271" s="35">
        <f>IF(OR(YEAR(G3271)&lt;2019,O3271="X"),0,IF(ISBLANK(H3271),DATEDIF(G3271,'[3]1.Pradzia'!$D$13,"M"),DATEDIF(G3271,H3271,"m")))</f>
        <v>0</v>
      </c>
      <c r="AE3271" s="37">
        <f>IF(E3271='[3]5.Grup_T'!$E$20,0,IF(AD3271&lt;&gt;0,M3271/V3271*MIN(12,AD3271),0))</f>
        <v>0</v>
      </c>
      <c r="AF3271" s="37">
        <f t="shared" si="708"/>
        <v>0</v>
      </c>
      <c r="AG3271" s="37">
        <f t="shared" si="709"/>
        <v>0</v>
      </c>
      <c r="AH3271" s="37">
        <f t="shared" si="710"/>
        <v>0</v>
      </c>
      <c r="AI3271" s="35" t="str">
        <f t="shared" si="711"/>
        <v>Nusidėvėjęs</v>
      </c>
      <c r="AJ3271" s="38" t="str">
        <f>IF(AND(F3271&lt;&gt;[3]Pav.tvarkyklė!$B$12,F3271&lt;&gt;[3]Pav.tvarkyklė!$B$13),"GVTNT","X")</f>
        <v>GVTNT</v>
      </c>
      <c r="AK3271" s="39">
        <f t="shared" si="713"/>
        <v>0</v>
      </c>
      <c r="AL3271" s="41"/>
      <c r="AM3271" s="41"/>
      <c r="AN3271" s="41">
        <f t="shared" si="715"/>
        <v>1900</v>
      </c>
      <c r="AO3271" s="41"/>
      <c r="AP3271" s="41"/>
      <c r="AQ3271" s="41"/>
      <c r="AR3271" s="42"/>
      <c r="AS3271" s="42"/>
      <c r="AU3271" s="43">
        <f t="shared" si="716"/>
        <v>0</v>
      </c>
    </row>
    <row r="3272" spans="1:47" ht="15" customHeight="1" x14ac:dyDescent="0.25">
      <c r="A3272" s="11"/>
      <c r="B3272" s="19">
        <v>3441</v>
      </c>
      <c r="C3272" s="74"/>
      <c r="D3272" s="77"/>
      <c r="E3272" s="78"/>
      <c r="F3272" s="78"/>
      <c r="G3272" s="80"/>
      <c r="H3272" s="49"/>
      <c r="I3272" s="79"/>
      <c r="J3272" s="27"/>
      <c r="K3272" s="27"/>
      <c r="L3272" s="79"/>
      <c r="M3272" s="81"/>
      <c r="N3272" s="29">
        <v>0</v>
      </c>
      <c r="O3272" s="30" t="str">
        <f>IF(G3272&lt;=$N$2,"",IF(F3272=[3]Pav.tvarkyklė!$B$13,"",IF(ISBLANK(R3272),"X","")))</f>
        <v/>
      </c>
      <c r="P3272" s="91"/>
      <c r="Q3272" s="63"/>
      <c r="R3272" s="63"/>
      <c r="S3272" s="63"/>
      <c r="T3272" s="63"/>
      <c r="U3272" s="34" t="str">
        <f>IFERROR(INDEX('[3]5.Grup_T'!$G$4:$G$22,MATCH('6.Turtas'!E3272,'[3]5.Grup_T'!$E$4:$E$22,0)),"0")</f>
        <v>0</v>
      </c>
      <c r="V3272" s="35">
        <f t="shared" si="703"/>
        <v>0</v>
      </c>
      <c r="W3272" s="35">
        <f>IF(NOT(ISBLANK(H3272)),(12-DATEDIF(H3272,'[3]1.Pradzia'!$D$13,"m")),0)</f>
        <v>0</v>
      </c>
      <c r="X3272" s="35">
        <f t="shared" si="704"/>
        <v>0</v>
      </c>
      <c r="Y3272" s="35">
        <f t="shared" si="714"/>
        <v>0</v>
      </c>
      <c r="Z3272" s="35">
        <f t="shared" si="712"/>
        <v>0</v>
      </c>
      <c r="AA3272" s="36">
        <f t="shared" si="705"/>
        <v>0</v>
      </c>
      <c r="AB3272" s="36">
        <f t="shared" si="706"/>
        <v>0</v>
      </c>
      <c r="AC3272" s="37">
        <f t="shared" si="707"/>
        <v>0</v>
      </c>
      <c r="AD3272" s="35">
        <f>IF(OR(YEAR(G3272)&lt;2019,O3272="X"),0,IF(ISBLANK(H3272),DATEDIF(G3272,'[3]1.Pradzia'!$D$13,"M"),DATEDIF(G3272,H3272,"m")))</f>
        <v>0</v>
      </c>
      <c r="AE3272" s="37">
        <f>IF(E3272='[3]5.Grup_T'!$E$20,0,IF(AD3272&lt;&gt;0,M3272/V3272*MIN(12,AD3272),0))</f>
        <v>0</v>
      </c>
      <c r="AF3272" s="37">
        <f t="shared" si="708"/>
        <v>0</v>
      </c>
      <c r="AG3272" s="37">
        <f t="shared" si="709"/>
        <v>0</v>
      </c>
      <c r="AH3272" s="37">
        <f t="shared" si="710"/>
        <v>0</v>
      </c>
      <c r="AI3272" s="35" t="str">
        <f t="shared" si="711"/>
        <v>Nusidėvėjęs</v>
      </c>
      <c r="AJ3272" s="38" t="str">
        <f>IF(AND(F3272&lt;&gt;[3]Pav.tvarkyklė!$B$12,F3272&lt;&gt;[3]Pav.tvarkyklė!$B$13),"GVTNT","X")</f>
        <v>GVTNT</v>
      </c>
      <c r="AK3272" s="39">
        <f t="shared" si="713"/>
        <v>0</v>
      </c>
      <c r="AL3272" s="41"/>
      <c r="AM3272" s="41"/>
      <c r="AN3272" s="41">
        <f t="shared" si="715"/>
        <v>1900</v>
      </c>
      <c r="AO3272" s="41"/>
      <c r="AP3272" s="41"/>
      <c r="AQ3272" s="41"/>
      <c r="AR3272" s="42"/>
      <c r="AS3272" s="42"/>
      <c r="AU3272" s="43">
        <f t="shared" si="716"/>
        <v>0</v>
      </c>
    </row>
    <row r="3273" spans="1:47" ht="15" customHeight="1" x14ac:dyDescent="0.25">
      <c r="A3273" s="11"/>
      <c r="B3273" s="19">
        <v>3442</v>
      </c>
      <c r="C3273" s="74"/>
      <c r="D3273" s="77"/>
      <c r="E3273" s="78"/>
      <c r="F3273" s="78"/>
      <c r="G3273" s="80"/>
      <c r="H3273" s="49"/>
      <c r="I3273" s="79"/>
      <c r="J3273" s="27"/>
      <c r="K3273" s="27"/>
      <c r="L3273" s="79"/>
      <c r="M3273" s="81"/>
      <c r="N3273" s="29">
        <v>0</v>
      </c>
      <c r="O3273" s="30" t="str">
        <f>IF(G3273&lt;=$N$2,"",IF(F3273=[3]Pav.tvarkyklė!$B$13,"",IF(ISBLANK(R3273),"X","")))</f>
        <v/>
      </c>
      <c r="P3273" s="91"/>
      <c r="Q3273" s="63"/>
      <c r="R3273" s="63"/>
      <c r="S3273" s="63"/>
      <c r="T3273" s="63"/>
      <c r="U3273" s="34" t="str">
        <f>IFERROR(INDEX('[3]5.Grup_T'!$G$4:$G$22,MATCH('6.Turtas'!E3273,'[3]5.Grup_T'!$E$4:$E$22,0)),"0")</f>
        <v>0</v>
      </c>
      <c r="V3273" s="35">
        <f t="shared" si="703"/>
        <v>0</v>
      </c>
      <c r="W3273" s="35">
        <f>IF(NOT(ISBLANK(H3273)),(12-DATEDIF(H3273,'[3]1.Pradzia'!$D$13,"m")),0)</f>
        <v>0</v>
      </c>
      <c r="X3273" s="35">
        <f t="shared" si="704"/>
        <v>0</v>
      </c>
      <c r="Y3273" s="35">
        <f t="shared" si="714"/>
        <v>0</v>
      </c>
      <c r="Z3273" s="35">
        <f t="shared" si="712"/>
        <v>0</v>
      </c>
      <c r="AA3273" s="36">
        <f t="shared" si="705"/>
        <v>0</v>
      </c>
      <c r="AB3273" s="36">
        <f t="shared" si="706"/>
        <v>0</v>
      </c>
      <c r="AC3273" s="37">
        <f t="shared" si="707"/>
        <v>0</v>
      </c>
      <c r="AD3273" s="35">
        <f>IF(OR(YEAR(G3273)&lt;2019,O3273="X"),0,IF(ISBLANK(H3273),DATEDIF(G3273,'[3]1.Pradzia'!$D$13,"M"),DATEDIF(G3273,H3273,"m")))</f>
        <v>0</v>
      </c>
      <c r="AE3273" s="37">
        <f>IF(E3273='[3]5.Grup_T'!$E$20,0,IF(AD3273&lt;&gt;0,M3273/V3273*MIN(12,AD3273),0))</f>
        <v>0</v>
      </c>
      <c r="AF3273" s="37">
        <f t="shared" si="708"/>
        <v>0</v>
      </c>
      <c r="AG3273" s="37">
        <f t="shared" si="709"/>
        <v>0</v>
      </c>
      <c r="AH3273" s="37">
        <f t="shared" si="710"/>
        <v>0</v>
      </c>
      <c r="AI3273" s="35" t="str">
        <f t="shared" si="711"/>
        <v>Nusidėvėjęs</v>
      </c>
      <c r="AJ3273" s="38" t="str">
        <f>IF(AND(F3273&lt;&gt;[3]Pav.tvarkyklė!$B$12,F3273&lt;&gt;[3]Pav.tvarkyklė!$B$13),"GVTNT","X")</f>
        <v>GVTNT</v>
      </c>
      <c r="AK3273" s="39">
        <f t="shared" si="713"/>
        <v>0</v>
      </c>
      <c r="AL3273" s="41"/>
      <c r="AM3273" s="41"/>
      <c r="AN3273" s="41">
        <f t="shared" si="715"/>
        <v>1900</v>
      </c>
      <c r="AO3273" s="41"/>
      <c r="AP3273" s="41"/>
      <c r="AQ3273" s="41"/>
      <c r="AR3273" s="42"/>
      <c r="AS3273" s="42"/>
      <c r="AU3273" s="43">
        <f t="shared" si="716"/>
        <v>0</v>
      </c>
    </row>
    <row r="3274" spans="1:47" ht="15" customHeight="1" x14ac:dyDescent="0.25">
      <c r="A3274" s="11"/>
      <c r="B3274" s="19">
        <v>3443</v>
      </c>
      <c r="C3274" s="74"/>
      <c r="D3274" s="77"/>
      <c r="E3274" s="78"/>
      <c r="F3274" s="78"/>
      <c r="G3274" s="80"/>
      <c r="H3274" s="49"/>
      <c r="I3274" s="79"/>
      <c r="J3274" s="27"/>
      <c r="K3274" s="27"/>
      <c r="L3274" s="79"/>
      <c r="M3274" s="81"/>
      <c r="N3274" s="29">
        <v>0</v>
      </c>
      <c r="O3274" s="30" t="str">
        <f>IF(G3274&lt;=$N$2,"",IF(F3274=[3]Pav.tvarkyklė!$B$13,"",IF(ISBLANK(R3274),"X","")))</f>
        <v/>
      </c>
      <c r="P3274" s="91"/>
      <c r="Q3274" s="63"/>
      <c r="R3274" s="63"/>
      <c r="S3274" s="63"/>
      <c r="T3274" s="63"/>
      <c r="U3274" s="34" t="str">
        <f>IFERROR(INDEX('[3]5.Grup_T'!$G$4:$G$22,MATCH('6.Turtas'!E3274,'[3]5.Grup_T'!$E$4:$E$22,0)),"0")</f>
        <v>0</v>
      </c>
      <c r="V3274" s="35">
        <f t="shared" si="703"/>
        <v>0</v>
      </c>
      <c r="W3274" s="35">
        <f>IF(NOT(ISBLANK(H3274)),(12-DATEDIF(H3274,'[3]1.Pradzia'!$D$13,"m")),0)</f>
        <v>0</v>
      </c>
      <c r="X3274" s="35">
        <f t="shared" si="704"/>
        <v>0</v>
      </c>
      <c r="Y3274" s="35">
        <f t="shared" si="714"/>
        <v>0</v>
      </c>
      <c r="Z3274" s="35">
        <f t="shared" si="712"/>
        <v>0</v>
      </c>
      <c r="AA3274" s="36">
        <f t="shared" si="705"/>
        <v>0</v>
      </c>
      <c r="AB3274" s="36">
        <f t="shared" si="706"/>
        <v>0</v>
      </c>
      <c r="AC3274" s="37">
        <f t="shared" si="707"/>
        <v>0</v>
      </c>
      <c r="AD3274" s="35">
        <f>IF(OR(YEAR(G3274)&lt;2019,O3274="X"),0,IF(ISBLANK(H3274),DATEDIF(G3274,'[3]1.Pradzia'!$D$13,"M"),DATEDIF(G3274,H3274,"m")))</f>
        <v>0</v>
      </c>
      <c r="AE3274" s="37">
        <f>IF(E3274='[3]5.Grup_T'!$E$20,0,IF(AD3274&lt;&gt;0,M3274/V3274*MIN(12,AD3274),0))</f>
        <v>0</v>
      </c>
      <c r="AF3274" s="37">
        <f t="shared" si="708"/>
        <v>0</v>
      </c>
      <c r="AG3274" s="37">
        <f t="shared" si="709"/>
        <v>0</v>
      </c>
      <c r="AH3274" s="37">
        <f t="shared" si="710"/>
        <v>0</v>
      </c>
      <c r="AI3274" s="35" t="str">
        <f t="shared" si="711"/>
        <v>Nusidėvėjęs</v>
      </c>
      <c r="AJ3274" s="38" t="str">
        <f>IF(AND(F3274&lt;&gt;[3]Pav.tvarkyklė!$B$12,F3274&lt;&gt;[3]Pav.tvarkyklė!$B$13),"GVTNT","X")</f>
        <v>GVTNT</v>
      </c>
      <c r="AK3274" s="39">
        <f t="shared" si="713"/>
        <v>0</v>
      </c>
      <c r="AL3274" s="41"/>
      <c r="AM3274" s="41"/>
      <c r="AN3274" s="41">
        <f t="shared" si="715"/>
        <v>1900</v>
      </c>
      <c r="AO3274" s="41"/>
      <c r="AP3274" s="41"/>
      <c r="AQ3274" s="41"/>
      <c r="AR3274" s="42"/>
      <c r="AS3274" s="42"/>
      <c r="AU3274" s="43">
        <f t="shared" si="716"/>
        <v>0</v>
      </c>
    </row>
    <row r="3275" spans="1:47" ht="15" customHeight="1" x14ac:dyDescent="0.25">
      <c r="A3275" s="11"/>
      <c r="B3275" s="19">
        <v>3444</v>
      </c>
      <c r="C3275" s="74"/>
      <c r="D3275" s="77"/>
      <c r="E3275" s="75"/>
      <c r="F3275" s="78"/>
      <c r="G3275" s="80"/>
      <c r="H3275" s="49"/>
      <c r="I3275" s="79"/>
      <c r="J3275" s="27"/>
      <c r="K3275" s="27"/>
      <c r="L3275" s="79"/>
      <c r="M3275" s="81"/>
      <c r="N3275" s="29">
        <v>0</v>
      </c>
      <c r="O3275" s="30" t="str">
        <f>IF(G3275&lt;=$N$2,"",IF(F3275=[3]Pav.tvarkyklė!$B$13,"",IF(ISBLANK(R3275),"X","")))</f>
        <v/>
      </c>
      <c r="P3275" s="91"/>
      <c r="Q3275" s="63"/>
      <c r="R3275" s="63"/>
      <c r="S3275" s="63"/>
      <c r="T3275" s="63"/>
      <c r="U3275" s="34" t="str">
        <f>IFERROR(INDEX('[3]5.Grup_T'!$G$4:$G$22,MATCH('6.Turtas'!E3275,'[3]5.Grup_T'!$E$4:$E$22,0)),"0")</f>
        <v>0</v>
      </c>
      <c r="V3275" s="35">
        <f t="shared" si="703"/>
        <v>0</v>
      </c>
      <c r="W3275" s="35">
        <f>IF(NOT(ISBLANK(H3275)),(12-DATEDIF(H3275,'[3]1.Pradzia'!$D$13,"m")),0)</f>
        <v>0</v>
      </c>
      <c r="X3275" s="35">
        <f t="shared" si="704"/>
        <v>0</v>
      </c>
      <c r="Y3275" s="35">
        <f t="shared" si="714"/>
        <v>0</v>
      </c>
      <c r="Z3275" s="35">
        <f t="shared" si="712"/>
        <v>0</v>
      </c>
      <c r="AA3275" s="36">
        <f t="shared" si="705"/>
        <v>0</v>
      </c>
      <c r="AB3275" s="36">
        <f t="shared" si="706"/>
        <v>0</v>
      </c>
      <c r="AC3275" s="37">
        <f t="shared" si="707"/>
        <v>0</v>
      </c>
      <c r="AD3275" s="35">
        <f>IF(OR(YEAR(G3275)&lt;2019,O3275="X"),0,IF(ISBLANK(H3275),DATEDIF(G3275,'[3]1.Pradzia'!$D$13,"M"),DATEDIF(G3275,H3275,"m")))</f>
        <v>0</v>
      </c>
      <c r="AE3275" s="37">
        <f>IF(E3275='[3]5.Grup_T'!$E$20,0,IF(AD3275&lt;&gt;0,M3275/V3275*MIN(12,AD3275),0))</f>
        <v>0</v>
      </c>
      <c r="AF3275" s="37">
        <f t="shared" si="708"/>
        <v>0</v>
      </c>
      <c r="AG3275" s="37">
        <f t="shared" si="709"/>
        <v>0</v>
      </c>
      <c r="AH3275" s="37">
        <f t="shared" si="710"/>
        <v>0</v>
      </c>
      <c r="AI3275" s="35" t="str">
        <f t="shared" si="711"/>
        <v>Nusidėvėjęs</v>
      </c>
      <c r="AJ3275" s="38" t="str">
        <f>IF(AND(F3275&lt;&gt;[3]Pav.tvarkyklė!$B$12,F3275&lt;&gt;[3]Pav.tvarkyklė!$B$13),"GVTNT","X")</f>
        <v>GVTNT</v>
      </c>
      <c r="AK3275" s="39">
        <f t="shared" si="713"/>
        <v>0</v>
      </c>
      <c r="AL3275" s="41"/>
      <c r="AM3275" s="41"/>
      <c r="AN3275" s="41">
        <f t="shared" si="715"/>
        <v>1900</v>
      </c>
      <c r="AO3275" s="41"/>
      <c r="AP3275" s="41"/>
      <c r="AQ3275" s="41"/>
      <c r="AR3275" s="42"/>
      <c r="AS3275" s="42"/>
      <c r="AU3275" s="43">
        <f t="shared" si="716"/>
        <v>0</v>
      </c>
    </row>
    <row r="3276" spans="1:47" ht="15" customHeight="1" x14ac:dyDescent="0.25">
      <c r="A3276" s="11"/>
      <c r="B3276" s="19">
        <v>3445</v>
      </c>
      <c r="C3276" s="74"/>
      <c r="D3276" s="77"/>
      <c r="E3276" s="75"/>
      <c r="F3276" s="78"/>
      <c r="G3276" s="80"/>
      <c r="H3276" s="49"/>
      <c r="I3276" s="79"/>
      <c r="J3276" s="27"/>
      <c r="K3276" s="27"/>
      <c r="L3276" s="79"/>
      <c r="M3276" s="81"/>
      <c r="N3276" s="29">
        <v>0</v>
      </c>
      <c r="O3276" s="30" t="str">
        <f>IF(G3276&lt;=$N$2,"",IF(F3276=[3]Pav.tvarkyklė!$B$13,"",IF(ISBLANK(R3276),"X","")))</f>
        <v/>
      </c>
      <c r="P3276" s="91"/>
      <c r="Q3276" s="63"/>
      <c r="R3276" s="63"/>
      <c r="S3276" s="63"/>
      <c r="T3276" s="63"/>
      <c r="U3276" s="34" t="str">
        <f>IFERROR(INDEX('[3]5.Grup_T'!$G$4:$G$22,MATCH('6.Turtas'!E3276,'[3]5.Grup_T'!$E$4:$E$22,0)),"0")</f>
        <v>0</v>
      </c>
      <c r="V3276" s="35">
        <f t="shared" si="703"/>
        <v>0</v>
      </c>
      <c r="W3276" s="35">
        <f>IF(NOT(ISBLANK(H3276)),(12-DATEDIF(H3276,'[3]1.Pradzia'!$D$13,"m")),0)</f>
        <v>0</v>
      </c>
      <c r="X3276" s="35">
        <f t="shared" si="704"/>
        <v>0</v>
      </c>
      <c r="Y3276" s="35">
        <f t="shared" si="714"/>
        <v>0</v>
      </c>
      <c r="Z3276" s="35">
        <f t="shared" si="712"/>
        <v>0</v>
      </c>
      <c r="AA3276" s="36">
        <f t="shared" si="705"/>
        <v>0</v>
      </c>
      <c r="AB3276" s="36">
        <f t="shared" si="706"/>
        <v>0</v>
      </c>
      <c r="AC3276" s="37">
        <f t="shared" si="707"/>
        <v>0</v>
      </c>
      <c r="AD3276" s="35">
        <f>IF(OR(YEAR(G3276)&lt;2019,O3276="X"),0,IF(ISBLANK(H3276),DATEDIF(G3276,'[3]1.Pradzia'!$D$13,"M"),DATEDIF(G3276,H3276,"m")))</f>
        <v>0</v>
      </c>
      <c r="AE3276" s="37">
        <f>IF(E3276='[3]5.Grup_T'!$E$20,0,IF(AD3276&lt;&gt;0,M3276/V3276*MIN(12,AD3276),0))</f>
        <v>0</v>
      </c>
      <c r="AF3276" s="37">
        <f t="shared" si="708"/>
        <v>0</v>
      </c>
      <c r="AG3276" s="37">
        <f t="shared" si="709"/>
        <v>0</v>
      </c>
      <c r="AH3276" s="37">
        <f t="shared" si="710"/>
        <v>0</v>
      </c>
      <c r="AI3276" s="35" t="str">
        <f t="shared" si="711"/>
        <v>Nusidėvėjęs</v>
      </c>
      <c r="AJ3276" s="38" t="str">
        <f>IF(AND(F3276&lt;&gt;[3]Pav.tvarkyklė!$B$12,F3276&lt;&gt;[3]Pav.tvarkyklė!$B$13),"GVTNT","X")</f>
        <v>GVTNT</v>
      </c>
      <c r="AK3276" s="39">
        <f t="shared" si="713"/>
        <v>0</v>
      </c>
      <c r="AL3276" s="41"/>
      <c r="AM3276" s="41"/>
      <c r="AN3276" s="41">
        <f t="shared" si="715"/>
        <v>1900</v>
      </c>
      <c r="AO3276" s="41"/>
      <c r="AP3276" s="41"/>
      <c r="AQ3276" s="41"/>
      <c r="AR3276" s="42"/>
      <c r="AS3276" s="42"/>
      <c r="AU3276" s="43">
        <f t="shared" si="716"/>
        <v>0</v>
      </c>
    </row>
    <row r="3277" spans="1:47" ht="15" customHeight="1" x14ac:dyDescent="0.25">
      <c r="A3277" s="11"/>
      <c r="B3277" s="19">
        <v>3446</v>
      </c>
      <c r="C3277" s="74"/>
      <c r="D3277" s="77"/>
      <c r="E3277" s="78"/>
      <c r="F3277" s="78"/>
      <c r="G3277" s="80"/>
      <c r="H3277" s="49"/>
      <c r="I3277" s="79"/>
      <c r="J3277" s="27"/>
      <c r="K3277" s="27"/>
      <c r="L3277" s="79"/>
      <c r="M3277" s="81"/>
      <c r="N3277" s="29">
        <v>0</v>
      </c>
      <c r="O3277" s="30" t="str">
        <f>IF(G3277&lt;=$N$2,"",IF(F3277=[3]Pav.tvarkyklė!$B$13,"",IF(ISBLANK(R3277),"X","")))</f>
        <v/>
      </c>
      <c r="P3277" s="91"/>
      <c r="Q3277" s="63"/>
      <c r="R3277" s="63"/>
      <c r="S3277" s="63"/>
      <c r="T3277" s="63"/>
      <c r="U3277" s="34" t="str">
        <f>IFERROR(INDEX('[3]5.Grup_T'!$G$4:$G$22,MATCH('6.Turtas'!E3277,'[3]5.Grup_T'!$E$4:$E$22,0)),"0")</f>
        <v>0</v>
      </c>
      <c r="V3277" s="35">
        <f t="shared" si="703"/>
        <v>0</v>
      </c>
      <c r="W3277" s="35">
        <f>IF(NOT(ISBLANK(H3277)),(12-DATEDIF(H3277,'[3]1.Pradzia'!$D$13,"m")),0)</f>
        <v>0</v>
      </c>
      <c r="X3277" s="35">
        <f t="shared" si="704"/>
        <v>0</v>
      </c>
      <c r="Y3277" s="35">
        <f t="shared" si="714"/>
        <v>0</v>
      </c>
      <c r="Z3277" s="35">
        <f t="shared" si="712"/>
        <v>0</v>
      </c>
      <c r="AA3277" s="36">
        <f t="shared" si="705"/>
        <v>0</v>
      </c>
      <c r="AB3277" s="36">
        <f t="shared" si="706"/>
        <v>0</v>
      </c>
      <c r="AC3277" s="37">
        <f t="shared" si="707"/>
        <v>0</v>
      </c>
      <c r="AD3277" s="35">
        <f>IF(OR(YEAR(G3277)&lt;2019,O3277="X"),0,IF(ISBLANK(H3277),DATEDIF(G3277,'[3]1.Pradzia'!$D$13,"M"),DATEDIF(G3277,H3277,"m")))</f>
        <v>0</v>
      </c>
      <c r="AE3277" s="37">
        <f>IF(E3277='[3]5.Grup_T'!$E$20,0,IF(AD3277&lt;&gt;0,M3277/V3277*MIN(12,AD3277),0))</f>
        <v>0</v>
      </c>
      <c r="AF3277" s="37">
        <f t="shared" si="708"/>
        <v>0</v>
      </c>
      <c r="AG3277" s="37">
        <f t="shared" si="709"/>
        <v>0</v>
      </c>
      <c r="AH3277" s="37">
        <f t="shared" si="710"/>
        <v>0</v>
      </c>
      <c r="AI3277" s="35" t="str">
        <f t="shared" si="711"/>
        <v>Nusidėvėjęs</v>
      </c>
      <c r="AJ3277" s="38" t="str">
        <f>IF(AND(F3277&lt;&gt;[3]Pav.tvarkyklė!$B$12,F3277&lt;&gt;[3]Pav.tvarkyklė!$B$13),"GVTNT","X")</f>
        <v>GVTNT</v>
      </c>
      <c r="AK3277" s="39">
        <f t="shared" si="713"/>
        <v>0</v>
      </c>
      <c r="AL3277" s="41"/>
      <c r="AM3277" s="41"/>
      <c r="AN3277" s="41">
        <f t="shared" si="715"/>
        <v>1900</v>
      </c>
      <c r="AO3277" s="41"/>
      <c r="AP3277" s="41"/>
      <c r="AQ3277" s="41"/>
      <c r="AR3277" s="42"/>
      <c r="AS3277" s="42"/>
      <c r="AU3277" s="43">
        <f t="shared" si="716"/>
        <v>0</v>
      </c>
    </row>
    <row r="3278" spans="1:47" ht="15" customHeight="1" x14ac:dyDescent="0.25">
      <c r="A3278" s="11"/>
      <c r="B3278" s="19">
        <v>3447</v>
      </c>
      <c r="C3278" s="74"/>
      <c r="D3278" s="77"/>
      <c r="E3278" s="78"/>
      <c r="F3278" s="78"/>
      <c r="G3278" s="80"/>
      <c r="H3278" s="49"/>
      <c r="I3278" s="79"/>
      <c r="J3278" s="27"/>
      <c r="K3278" s="27"/>
      <c r="L3278" s="79"/>
      <c r="M3278" s="81"/>
      <c r="N3278" s="29">
        <v>0</v>
      </c>
      <c r="O3278" s="30" t="str">
        <f>IF(G3278&lt;=$N$2,"",IF(F3278=[3]Pav.tvarkyklė!$B$13,"",IF(ISBLANK(R3278),"X","")))</f>
        <v/>
      </c>
      <c r="P3278" s="91"/>
      <c r="Q3278" s="63"/>
      <c r="R3278" s="63"/>
      <c r="S3278" s="63"/>
      <c r="T3278" s="63"/>
      <c r="U3278" s="34" t="str">
        <f>IFERROR(INDEX('[3]5.Grup_T'!$G$4:$G$22,MATCH('6.Turtas'!E3278,'[3]5.Grup_T'!$E$4:$E$22,0)),"0")</f>
        <v>0</v>
      </c>
      <c r="V3278" s="35">
        <f t="shared" si="703"/>
        <v>0</v>
      </c>
      <c r="W3278" s="35">
        <f>IF(NOT(ISBLANK(H3278)),(12-DATEDIF(H3278,'[3]1.Pradzia'!$D$13,"m")),0)</f>
        <v>0</v>
      </c>
      <c r="X3278" s="35">
        <f t="shared" si="704"/>
        <v>0</v>
      </c>
      <c r="Y3278" s="35">
        <f t="shared" si="714"/>
        <v>0</v>
      </c>
      <c r="Z3278" s="35">
        <f t="shared" si="712"/>
        <v>0</v>
      </c>
      <c r="AA3278" s="36">
        <f t="shared" si="705"/>
        <v>0</v>
      </c>
      <c r="AB3278" s="36">
        <f t="shared" si="706"/>
        <v>0</v>
      </c>
      <c r="AC3278" s="37">
        <f t="shared" si="707"/>
        <v>0</v>
      </c>
      <c r="AD3278" s="35">
        <f>IF(OR(YEAR(G3278)&lt;2019,O3278="X"),0,IF(ISBLANK(H3278),DATEDIF(G3278,'[3]1.Pradzia'!$D$13,"M"),DATEDIF(G3278,H3278,"m")))</f>
        <v>0</v>
      </c>
      <c r="AE3278" s="37">
        <f>IF(E3278='[3]5.Grup_T'!$E$20,0,IF(AD3278&lt;&gt;0,M3278/V3278*MIN(12,AD3278),0))</f>
        <v>0</v>
      </c>
      <c r="AF3278" s="37">
        <f t="shared" si="708"/>
        <v>0</v>
      </c>
      <c r="AG3278" s="37">
        <f t="shared" si="709"/>
        <v>0</v>
      </c>
      <c r="AH3278" s="37">
        <f t="shared" si="710"/>
        <v>0</v>
      </c>
      <c r="AI3278" s="35" t="str">
        <f t="shared" si="711"/>
        <v>Nusidėvėjęs</v>
      </c>
      <c r="AJ3278" s="38" t="str">
        <f>IF(AND(F3278&lt;&gt;[3]Pav.tvarkyklė!$B$12,F3278&lt;&gt;[3]Pav.tvarkyklė!$B$13),"GVTNT","X")</f>
        <v>GVTNT</v>
      </c>
      <c r="AK3278" s="39">
        <f t="shared" si="713"/>
        <v>0</v>
      </c>
      <c r="AL3278" s="41"/>
      <c r="AM3278" s="41"/>
      <c r="AN3278" s="41">
        <f t="shared" si="715"/>
        <v>1900</v>
      </c>
      <c r="AO3278" s="41"/>
      <c r="AP3278" s="41"/>
      <c r="AQ3278" s="41"/>
      <c r="AR3278" s="42"/>
      <c r="AS3278" s="42"/>
      <c r="AU3278" s="43">
        <f t="shared" si="716"/>
        <v>0</v>
      </c>
    </row>
    <row r="3279" spans="1:47" ht="15" customHeight="1" x14ac:dyDescent="0.25">
      <c r="A3279" s="11"/>
      <c r="B3279" s="19">
        <v>3448</v>
      </c>
      <c r="C3279" s="74"/>
      <c r="D3279" s="77"/>
      <c r="E3279" s="75"/>
      <c r="F3279" s="78"/>
      <c r="G3279" s="80"/>
      <c r="H3279" s="49"/>
      <c r="I3279" s="79"/>
      <c r="J3279" s="27"/>
      <c r="K3279" s="27"/>
      <c r="L3279" s="79"/>
      <c r="M3279" s="81"/>
      <c r="N3279" s="29">
        <v>0</v>
      </c>
      <c r="O3279" s="30" t="str">
        <f>IF(G3279&lt;=$N$2,"",IF(F3279=[3]Pav.tvarkyklė!$B$13,"",IF(ISBLANK(R3279),"X","")))</f>
        <v/>
      </c>
      <c r="P3279" s="91"/>
      <c r="Q3279" s="63"/>
      <c r="R3279" s="63"/>
      <c r="S3279" s="63"/>
      <c r="T3279" s="63"/>
      <c r="U3279" s="34" t="str">
        <f>IFERROR(INDEX('[3]5.Grup_T'!$G$4:$G$22,MATCH('6.Turtas'!E3279,'[3]5.Grup_T'!$E$4:$E$22,0)),"0")</f>
        <v>0</v>
      </c>
      <c r="V3279" s="35">
        <f t="shared" si="703"/>
        <v>0</v>
      </c>
      <c r="W3279" s="35">
        <f>IF(NOT(ISBLANK(H3279)),(12-DATEDIF(H3279,'[3]1.Pradzia'!$D$13,"m")),0)</f>
        <v>0</v>
      </c>
      <c r="X3279" s="35">
        <f t="shared" si="704"/>
        <v>0</v>
      </c>
      <c r="Y3279" s="35">
        <f t="shared" si="714"/>
        <v>0</v>
      </c>
      <c r="Z3279" s="35">
        <f t="shared" si="712"/>
        <v>0</v>
      </c>
      <c r="AA3279" s="36">
        <f t="shared" si="705"/>
        <v>0</v>
      </c>
      <c r="AB3279" s="36">
        <f t="shared" si="706"/>
        <v>0</v>
      </c>
      <c r="AC3279" s="37">
        <f t="shared" si="707"/>
        <v>0</v>
      </c>
      <c r="AD3279" s="35">
        <f>IF(OR(YEAR(G3279)&lt;2019,O3279="X"),0,IF(ISBLANK(H3279),DATEDIF(G3279,'[3]1.Pradzia'!$D$13,"M"),DATEDIF(G3279,H3279,"m")))</f>
        <v>0</v>
      </c>
      <c r="AE3279" s="37">
        <f>IF(E3279='[3]5.Grup_T'!$E$20,0,IF(AD3279&lt;&gt;0,M3279/V3279*MIN(12,AD3279),0))</f>
        <v>0</v>
      </c>
      <c r="AF3279" s="37">
        <f t="shared" si="708"/>
        <v>0</v>
      </c>
      <c r="AG3279" s="37">
        <f t="shared" si="709"/>
        <v>0</v>
      </c>
      <c r="AH3279" s="37">
        <f t="shared" si="710"/>
        <v>0</v>
      </c>
      <c r="AI3279" s="35" t="str">
        <f t="shared" si="711"/>
        <v>Nusidėvėjęs</v>
      </c>
      <c r="AJ3279" s="38" t="str">
        <f>IF(AND(F3279&lt;&gt;[3]Pav.tvarkyklė!$B$12,F3279&lt;&gt;[3]Pav.tvarkyklė!$B$13),"GVTNT","X")</f>
        <v>GVTNT</v>
      </c>
      <c r="AK3279" s="39">
        <f t="shared" si="713"/>
        <v>0</v>
      </c>
      <c r="AL3279" s="41"/>
      <c r="AM3279" s="41"/>
      <c r="AN3279" s="41">
        <f t="shared" si="715"/>
        <v>1900</v>
      </c>
      <c r="AO3279" s="41"/>
      <c r="AP3279" s="41"/>
      <c r="AQ3279" s="41"/>
      <c r="AR3279" s="42"/>
      <c r="AS3279" s="42"/>
      <c r="AU3279" s="43">
        <f t="shared" si="716"/>
        <v>0</v>
      </c>
    </row>
    <row r="3280" spans="1:47" ht="15" customHeight="1" x14ac:dyDescent="0.25">
      <c r="A3280" s="11"/>
      <c r="B3280" s="19">
        <v>3449</v>
      </c>
      <c r="C3280" s="74"/>
      <c r="D3280" s="77"/>
      <c r="E3280" s="75"/>
      <c r="F3280" s="78"/>
      <c r="G3280" s="80"/>
      <c r="H3280" s="49"/>
      <c r="I3280" s="79"/>
      <c r="J3280" s="27"/>
      <c r="K3280" s="27"/>
      <c r="L3280" s="79"/>
      <c r="M3280" s="81"/>
      <c r="N3280" s="29">
        <v>0</v>
      </c>
      <c r="O3280" s="30" t="str">
        <f>IF(G3280&lt;=$N$2,"",IF(F3280=[3]Pav.tvarkyklė!$B$13,"",IF(ISBLANK(R3280),"X","")))</f>
        <v/>
      </c>
      <c r="P3280" s="91"/>
      <c r="Q3280" s="63"/>
      <c r="R3280" s="63"/>
      <c r="S3280" s="63"/>
      <c r="T3280" s="63"/>
      <c r="U3280" s="34" t="str">
        <f>IFERROR(INDEX('[3]5.Grup_T'!$G$4:$G$22,MATCH('6.Turtas'!E3280,'[3]5.Grup_T'!$E$4:$E$22,0)),"0")</f>
        <v>0</v>
      </c>
      <c r="V3280" s="35">
        <f t="shared" si="703"/>
        <v>0</v>
      </c>
      <c r="W3280" s="35">
        <f>IF(NOT(ISBLANK(H3280)),(12-DATEDIF(H3280,'[3]1.Pradzia'!$D$13,"m")),0)</f>
        <v>0</v>
      </c>
      <c r="X3280" s="35">
        <f t="shared" si="704"/>
        <v>0</v>
      </c>
      <c r="Y3280" s="35">
        <f t="shared" si="714"/>
        <v>0</v>
      </c>
      <c r="Z3280" s="35">
        <f t="shared" si="712"/>
        <v>0</v>
      </c>
      <c r="AA3280" s="36">
        <f t="shared" si="705"/>
        <v>0</v>
      </c>
      <c r="AB3280" s="36">
        <f t="shared" si="706"/>
        <v>0</v>
      </c>
      <c r="AC3280" s="37">
        <f t="shared" si="707"/>
        <v>0</v>
      </c>
      <c r="AD3280" s="35">
        <f>IF(OR(YEAR(G3280)&lt;2019,O3280="X"),0,IF(ISBLANK(H3280),DATEDIF(G3280,'[3]1.Pradzia'!$D$13,"M"),DATEDIF(G3280,H3280,"m")))</f>
        <v>0</v>
      </c>
      <c r="AE3280" s="37">
        <f>IF(E3280='[3]5.Grup_T'!$E$20,0,IF(AD3280&lt;&gt;0,M3280/V3280*MIN(12,AD3280),0))</f>
        <v>0</v>
      </c>
      <c r="AF3280" s="37">
        <f t="shared" si="708"/>
        <v>0</v>
      </c>
      <c r="AG3280" s="37">
        <f t="shared" si="709"/>
        <v>0</v>
      </c>
      <c r="AH3280" s="37">
        <f t="shared" si="710"/>
        <v>0</v>
      </c>
      <c r="AI3280" s="35" t="str">
        <f t="shared" si="711"/>
        <v>Nusidėvėjęs</v>
      </c>
      <c r="AJ3280" s="38" t="str">
        <f>IF(AND(F3280&lt;&gt;[3]Pav.tvarkyklė!$B$12,F3280&lt;&gt;[3]Pav.tvarkyklė!$B$13),"GVTNT","X")</f>
        <v>GVTNT</v>
      </c>
      <c r="AK3280" s="39">
        <f t="shared" si="713"/>
        <v>0</v>
      </c>
      <c r="AL3280" s="41"/>
      <c r="AM3280" s="41"/>
      <c r="AN3280" s="41">
        <f t="shared" si="715"/>
        <v>1900</v>
      </c>
      <c r="AO3280" s="41"/>
      <c r="AP3280" s="41"/>
      <c r="AQ3280" s="41"/>
      <c r="AR3280" s="42"/>
      <c r="AS3280" s="42"/>
      <c r="AU3280" s="43">
        <f t="shared" si="716"/>
        <v>0</v>
      </c>
    </row>
    <row r="3281" spans="1:47" ht="15" customHeight="1" x14ac:dyDescent="0.25">
      <c r="A3281" s="11"/>
      <c r="B3281" s="19">
        <v>3450</v>
      </c>
      <c r="C3281" s="74"/>
      <c r="D3281" s="77"/>
      <c r="E3281" s="75"/>
      <c r="F3281" s="78"/>
      <c r="G3281" s="80"/>
      <c r="H3281" s="49"/>
      <c r="I3281" s="79"/>
      <c r="J3281" s="27"/>
      <c r="K3281" s="27"/>
      <c r="L3281" s="79"/>
      <c r="M3281" s="81"/>
      <c r="N3281" s="29">
        <v>0</v>
      </c>
      <c r="O3281" s="30" t="str">
        <f>IF(G3281&lt;=$N$2,"",IF(F3281=[3]Pav.tvarkyklė!$B$13,"",IF(ISBLANK(R3281),"X","")))</f>
        <v/>
      </c>
      <c r="P3281" s="91"/>
      <c r="Q3281" s="63"/>
      <c r="R3281" s="63"/>
      <c r="S3281" s="63"/>
      <c r="T3281" s="63"/>
      <c r="U3281" s="34" t="str">
        <f>IFERROR(INDEX('[3]5.Grup_T'!$G$4:$G$22,MATCH('6.Turtas'!E3281,'[3]5.Grup_T'!$E$4:$E$22,0)),"0")</f>
        <v>0</v>
      </c>
      <c r="V3281" s="35">
        <f t="shared" si="703"/>
        <v>0</v>
      </c>
      <c r="W3281" s="35">
        <f>IF(NOT(ISBLANK(H3281)),(12-DATEDIF(H3281,'[3]1.Pradzia'!$D$13,"m")),0)</f>
        <v>0</v>
      </c>
      <c r="X3281" s="35">
        <f t="shared" si="704"/>
        <v>0</v>
      </c>
      <c r="Y3281" s="35">
        <f t="shared" si="714"/>
        <v>0</v>
      </c>
      <c r="Z3281" s="35">
        <f t="shared" si="712"/>
        <v>0</v>
      </c>
      <c r="AA3281" s="36">
        <f t="shared" si="705"/>
        <v>0</v>
      </c>
      <c r="AB3281" s="36">
        <f t="shared" si="706"/>
        <v>0</v>
      </c>
      <c r="AC3281" s="37">
        <f t="shared" si="707"/>
        <v>0</v>
      </c>
      <c r="AD3281" s="35">
        <f>IF(OR(YEAR(G3281)&lt;2019,O3281="X"),0,IF(ISBLANK(H3281),DATEDIF(G3281,'[3]1.Pradzia'!$D$13,"M"),DATEDIF(G3281,H3281,"m")))</f>
        <v>0</v>
      </c>
      <c r="AE3281" s="37">
        <f>IF(E3281='[3]5.Grup_T'!$E$20,0,IF(AD3281&lt;&gt;0,M3281/V3281*MIN(12,AD3281),0))</f>
        <v>0</v>
      </c>
      <c r="AF3281" s="37">
        <f t="shared" si="708"/>
        <v>0</v>
      </c>
      <c r="AG3281" s="37">
        <f t="shared" si="709"/>
        <v>0</v>
      </c>
      <c r="AH3281" s="37">
        <f t="shared" si="710"/>
        <v>0</v>
      </c>
      <c r="AI3281" s="35" t="str">
        <f t="shared" si="711"/>
        <v>Nusidėvėjęs</v>
      </c>
      <c r="AJ3281" s="38" t="str">
        <f>IF(AND(F3281&lt;&gt;[3]Pav.tvarkyklė!$B$12,F3281&lt;&gt;[3]Pav.tvarkyklė!$B$13),"GVTNT","X")</f>
        <v>GVTNT</v>
      </c>
      <c r="AK3281" s="39">
        <f t="shared" si="713"/>
        <v>0</v>
      </c>
      <c r="AL3281" s="41"/>
      <c r="AM3281" s="41"/>
      <c r="AN3281" s="41">
        <f t="shared" si="715"/>
        <v>1900</v>
      </c>
      <c r="AO3281" s="41"/>
      <c r="AP3281" s="41"/>
      <c r="AQ3281" s="41"/>
      <c r="AR3281" s="42"/>
      <c r="AS3281" s="42"/>
      <c r="AU3281" s="43">
        <f t="shared" si="716"/>
        <v>0</v>
      </c>
    </row>
    <row r="3282" spans="1:47" ht="15" customHeight="1" x14ac:dyDescent="0.25">
      <c r="A3282" s="11"/>
      <c r="B3282" s="19">
        <v>3451</v>
      </c>
      <c r="C3282" s="74"/>
      <c r="D3282" s="77"/>
      <c r="E3282" s="78"/>
      <c r="F3282" s="74"/>
      <c r="G3282" s="80"/>
      <c r="H3282" s="49"/>
      <c r="I3282" s="79"/>
      <c r="J3282" s="27"/>
      <c r="K3282" s="27"/>
      <c r="L3282" s="79"/>
      <c r="M3282" s="81"/>
      <c r="N3282" s="29">
        <v>0</v>
      </c>
      <c r="O3282" s="30" t="str">
        <f>IF(G3282&lt;=$N$2,"",IF(F3282=[3]Pav.tvarkyklė!$B$13,"",IF(ISBLANK(R3282),"X","")))</f>
        <v/>
      </c>
      <c r="P3282" s="91"/>
      <c r="Q3282" s="63"/>
      <c r="R3282" s="63"/>
      <c r="S3282" s="63"/>
      <c r="T3282" s="63"/>
      <c r="U3282" s="34" t="str">
        <f>IFERROR(INDEX('[3]5.Grup_T'!$G$4:$G$22,MATCH('6.Turtas'!E3282,'[3]5.Grup_T'!$E$4:$E$22,0)),"0")</f>
        <v>0</v>
      </c>
      <c r="V3282" s="35">
        <f t="shared" ref="V3282:V3345" si="717">U3282*12</f>
        <v>0</v>
      </c>
      <c r="W3282" s="35">
        <f>IF(NOT(ISBLANK(H3282)),(12-DATEDIF(H3282,'[3]1.Pradzia'!$D$13,"m")),0)</f>
        <v>0</v>
      </c>
      <c r="X3282" s="35">
        <f t="shared" ref="X3282:X3345" si="718">IF(OR(ISBLANK(C3282),YEAR(G3282)&gt;=2019),0,DATEDIF(G3282,$N$2,"M"))</f>
        <v>0</v>
      </c>
      <c r="Y3282" s="35">
        <f t="shared" si="714"/>
        <v>0</v>
      </c>
      <c r="Z3282" s="35">
        <f t="shared" si="712"/>
        <v>0</v>
      </c>
      <c r="AA3282" s="36">
        <f t="shared" ref="AA3282:AA3345" si="719">+IF(Z3282&lt;=0,0,N3282/Z3282)</f>
        <v>0</v>
      </c>
      <c r="AB3282" s="36">
        <f t="shared" ref="AB3282:AB3345" si="720">IF(Z3282&lt;=0,N3282,N3282/Z3282*Y3282)</f>
        <v>0</v>
      </c>
      <c r="AC3282" s="37">
        <f t="shared" ref="AC3282:AC3345" si="721">IF(YEAR(G3282)&lt;2019,M3282-N3282+AB3282,0)</f>
        <v>0</v>
      </c>
      <c r="AD3282" s="35">
        <f>IF(OR(YEAR(G3282)&lt;2019,O3282="X"),0,IF(ISBLANK(H3282),DATEDIF(G3282,'[3]1.Pradzia'!$D$13,"M"),DATEDIF(G3282,H3282,"m")))</f>
        <v>0</v>
      </c>
      <c r="AE3282" s="37">
        <f>IF(E3282='[3]5.Grup_T'!$E$20,0,IF(AD3282&lt;&gt;0,M3282/V3282*MIN(12,AD3282),0))</f>
        <v>0</v>
      </c>
      <c r="AF3282" s="37">
        <f t="shared" ref="AF3282:AF3345" si="722">+AB3282+AE3282</f>
        <v>0</v>
      </c>
      <c r="AG3282" s="37">
        <f t="shared" ref="AG3282:AG3345" si="723">AC3282+AE3282</f>
        <v>0</v>
      </c>
      <c r="AH3282" s="37">
        <f t="shared" ref="AH3282:AH3345" si="724">M3282-AG3282</f>
        <v>0</v>
      </c>
      <c r="AI3282" s="35" t="str">
        <f t="shared" ref="AI3282:AI3345" si="725">IF(H3282&lt;&gt;0,"Nurašytas",IF(O3282="X","Nesuderintas",IF(AH3282&lt;=0,"Nusidėvėjęs","")))</f>
        <v>Nusidėvėjęs</v>
      </c>
      <c r="AJ3282" s="38" t="str">
        <f>IF(AND(F3282&lt;&gt;[3]Pav.tvarkyklė!$B$12,F3282&lt;&gt;[3]Pav.tvarkyklė!$B$13),"GVTNT","X")</f>
        <v>GVTNT</v>
      </c>
      <c r="AK3282" s="39">
        <f t="shared" si="713"/>
        <v>0</v>
      </c>
      <c r="AL3282" s="41"/>
      <c r="AM3282" s="41"/>
      <c r="AN3282" s="41">
        <f t="shared" si="715"/>
        <v>1900</v>
      </c>
      <c r="AO3282" s="41"/>
      <c r="AP3282" s="41"/>
      <c r="AQ3282" s="41"/>
      <c r="AR3282" s="42"/>
      <c r="AS3282" s="42"/>
      <c r="AU3282" s="43">
        <f t="shared" si="716"/>
        <v>0</v>
      </c>
    </row>
    <row r="3283" spans="1:47" ht="15" customHeight="1" x14ac:dyDescent="0.25">
      <c r="A3283" s="11"/>
      <c r="B3283" s="19">
        <v>3452</v>
      </c>
      <c r="C3283" s="74"/>
      <c r="D3283" s="77"/>
      <c r="E3283" s="78"/>
      <c r="F3283" s="78"/>
      <c r="G3283" s="80"/>
      <c r="H3283" s="49"/>
      <c r="I3283" s="79"/>
      <c r="J3283" s="27"/>
      <c r="K3283" s="27"/>
      <c r="L3283" s="79"/>
      <c r="M3283" s="81"/>
      <c r="N3283" s="29">
        <v>0</v>
      </c>
      <c r="O3283" s="30" t="str">
        <f>IF(G3283&lt;=$N$2,"",IF(F3283=[3]Pav.tvarkyklė!$B$13,"",IF(ISBLANK(R3283),"X","")))</f>
        <v/>
      </c>
      <c r="P3283" s="91"/>
      <c r="Q3283" s="63"/>
      <c r="R3283" s="63"/>
      <c r="S3283" s="63"/>
      <c r="T3283" s="63"/>
      <c r="U3283" s="34" t="str">
        <f>IFERROR(INDEX('[3]5.Grup_T'!$G$4:$G$22,MATCH('6.Turtas'!E3283,'[3]5.Grup_T'!$E$4:$E$22,0)),"0")</f>
        <v>0</v>
      </c>
      <c r="V3283" s="35">
        <f t="shared" si="717"/>
        <v>0</v>
      </c>
      <c r="W3283" s="35">
        <f>IF(NOT(ISBLANK(H3283)),(12-DATEDIF(H3283,'[3]1.Pradzia'!$D$13,"m")),0)</f>
        <v>0</v>
      </c>
      <c r="X3283" s="35">
        <f t="shared" si="718"/>
        <v>0</v>
      </c>
      <c r="Y3283" s="35">
        <f t="shared" si="714"/>
        <v>0</v>
      </c>
      <c r="Z3283" s="35">
        <f t="shared" ref="Z3283:Z3346" si="726">IF(YEAR(G3283)&gt;=2019,0,V3283-X3283)</f>
        <v>0</v>
      </c>
      <c r="AA3283" s="36">
        <f t="shared" si="719"/>
        <v>0</v>
      </c>
      <c r="AB3283" s="36">
        <f t="shared" si="720"/>
        <v>0</v>
      </c>
      <c r="AC3283" s="37">
        <f t="shared" si="721"/>
        <v>0</v>
      </c>
      <c r="AD3283" s="35">
        <f>IF(OR(YEAR(G3283)&lt;2019,O3283="X"),0,IF(ISBLANK(H3283),DATEDIF(G3283,'[3]1.Pradzia'!$D$13,"M"),DATEDIF(G3283,H3283,"m")))</f>
        <v>0</v>
      </c>
      <c r="AE3283" s="37">
        <f>IF(E3283='[3]5.Grup_T'!$E$20,0,IF(AD3283&lt;&gt;0,M3283/V3283*MIN(12,AD3283),0))</f>
        <v>0</v>
      </c>
      <c r="AF3283" s="37">
        <f t="shared" si="722"/>
        <v>0</v>
      </c>
      <c r="AG3283" s="37">
        <f t="shared" si="723"/>
        <v>0</v>
      </c>
      <c r="AH3283" s="37">
        <f t="shared" si="724"/>
        <v>0</v>
      </c>
      <c r="AI3283" s="35" t="str">
        <f t="shared" si="725"/>
        <v>Nusidėvėjęs</v>
      </c>
      <c r="AJ3283" s="38" t="str">
        <f>IF(AND(F3283&lt;&gt;[3]Pav.tvarkyklė!$B$12,F3283&lt;&gt;[3]Pav.tvarkyklė!$B$13),"GVTNT","X")</f>
        <v>GVTNT</v>
      </c>
      <c r="AK3283" s="39">
        <f t="shared" ref="AK3283:AK3346" si="727">I3283-J3283-K3283-L3283-M3283</f>
        <v>0</v>
      </c>
      <c r="AL3283" s="41"/>
      <c r="AM3283" s="41"/>
      <c r="AN3283" s="41">
        <f t="shared" si="715"/>
        <v>1900</v>
      </c>
      <c r="AO3283" s="41"/>
      <c r="AP3283" s="41"/>
      <c r="AQ3283" s="41"/>
      <c r="AR3283" s="42"/>
      <c r="AS3283" s="42"/>
      <c r="AU3283" s="43">
        <f t="shared" si="716"/>
        <v>0</v>
      </c>
    </row>
    <row r="3284" spans="1:47" ht="15" customHeight="1" x14ac:dyDescent="0.25">
      <c r="A3284" s="11"/>
      <c r="B3284" s="19">
        <v>3453</v>
      </c>
      <c r="C3284" s="74"/>
      <c r="D3284" s="77"/>
      <c r="E3284" s="78"/>
      <c r="F3284" s="78"/>
      <c r="G3284" s="80"/>
      <c r="H3284" s="49"/>
      <c r="I3284" s="79"/>
      <c r="J3284" s="27"/>
      <c r="K3284" s="27"/>
      <c r="L3284" s="79"/>
      <c r="M3284" s="81"/>
      <c r="N3284" s="29">
        <v>0</v>
      </c>
      <c r="O3284" s="30" t="str">
        <f>IF(G3284&lt;=$N$2,"",IF(F3284=[3]Pav.tvarkyklė!$B$13,"",IF(ISBLANK(R3284),"X","")))</f>
        <v/>
      </c>
      <c r="P3284" s="91"/>
      <c r="Q3284" s="63"/>
      <c r="R3284" s="63"/>
      <c r="S3284" s="63"/>
      <c r="T3284" s="63"/>
      <c r="U3284" s="34" t="str">
        <f>IFERROR(INDEX('[3]5.Grup_T'!$G$4:$G$22,MATCH('6.Turtas'!E3284,'[3]5.Grup_T'!$E$4:$E$22,0)),"0")</f>
        <v>0</v>
      </c>
      <c r="V3284" s="35">
        <f t="shared" si="717"/>
        <v>0</v>
      </c>
      <c r="W3284" s="35">
        <f>IF(NOT(ISBLANK(H3284)),(12-DATEDIF(H3284,'[3]1.Pradzia'!$D$13,"m")),0)</f>
        <v>0</v>
      </c>
      <c r="X3284" s="35">
        <f t="shared" si="718"/>
        <v>0</v>
      </c>
      <c r="Y3284" s="35">
        <f t="shared" si="714"/>
        <v>0</v>
      </c>
      <c r="Z3284" s="35">
        <f t="shared" si="726"/>
        <v>0</v>
      </c>
      <c r="AA3284" s="36">
        <f t="shared" si="719"/>
        <v>0</v>
      </c>
      <c r="AB3284" s="36">
        <f t="shared" si="720"/>
        <v>0</v>
      </c>
      <c r="AC3284" s="37">
        <f t="shared" si="721"/>
        <v>0</v>
      </c>
      <c r="AD3284" s="35">
        <f>IF(OR(YEAR(G3284)&lt;2019,O3284="X"),0,IF(ISBLANK(H3284),DATEDIF(G3284,'[3]1.Pradzia'!$D$13,"M"),DATEDIF(G3284,H3284,"m")))</f>
        <v>0</v>
      </c>
      <c r="AE3284" s="37">
        <f>IF(E3284='[3]5.Grup_T'!$E$20,0,IF(AD3284&lt;&gt;0,M3284/V3284*MIN(12,AD3284),0))</f>
        <v>0</v>
      </c>
      <c r="AF3284" s="37">
        <f t="shared" si="722"/>
        <v>0</v>
      </c>
      <c r="AG3284" s="37">
        <f t="shared" si="723"/>
        <v>0</v>
      </c>
      <c r="AH3284" s="37">
        <f t="shared" si="724"/>
        <v>0</v>
      </c>
      <c r="AI3284" s="35" t="str">
        <f t="shared" si="725"/>
        <v>Nusidėvėjęs</v>
      </c>
      <c r="AJ3284" s="38" t="str">
        <f>IF(AND(F3284&lt;&gt;[3]Pav.tvarkyklė!$B$12,F3284&lt;&gt;[3]Pav.tvarkyklė!$B$13),"GVTNT","X")</f>
        <v>GVTNT</v>
      </c>
      <c r="AK3284" s="39">
        <f t="shared" si="727"/>
        <v>0</v>
      </c>
      <c r="AL3284" s="41"/>
      <c r="AM3284" s="41"/>
      <c r="AN3284" s="41">
        <f t="shared" si="715"/>
        <v>1900</v>
      </c>
      <c r="AO3284" s="41"/>
      <c r="AP3284" s="41"/>
      <c r="AQ3284" s="41"/>
      <c r="AR3284" s="42"/>
      <c r="AS3284" s="42"/>
      <c r="AU3284" s="43">
        <f t="shared" si="716"/>
        <v>0</v>
      </c>
    </row>
    <row r="3285" spans="1:47" ht="15" customHeight="1" x14ac:dyDescent="0.25">
      <c r="A3285" s="11"/>
      <c r="B3285" s="19">
        <v>3454</v>
      </c>
      <c r="C3285" s="74"/>
      <c r="D3285" s="77"/>
      <c r="E3285" s="78"/>
      <c r="F3285" s="78"/>
      <c r="G3285" s="80"/>
      <c r="H3285" s="49"/>
      <c r="I3285" s="79"/>
      <c r="J3285" s="27"/>
      <c r="K3285" s="27"/>
      <c r="L3285" s="79"/>
      <c r="M3285" s="81"/>
      <c r="N3285" s="29">
        <v>0</v>
      </c>
      <c r="O3285" s="30" t="str">
        <f>IF(G3285&lt;=$N$2,"",IF(F3285=[3]Pav.tvarkyklė!$B$13,"",IF(ISBLANK(R3285),"X","")))</f>
        <v/>
      </c>
      <c r="P3285" s="91"/>
      <c r="Q3285" s="63"/>
      <c r="R3285" s="63"/>
      <c r="S3285" s="63"/>
      <c r="T3285" s="63"/>
      <c r="U3285" s="34" t="str">
        <f>IFERROR(INDEX('[3]5.Grup_T'!$G$4:$G$22,MATCH('6.Turtas'!E3285,'[3]5.Grup_T'!$E$4:$E$22,0)),"0")</f>
        <v>0</v>
      </c>
      <c r="V3285" s="35">
        <f t="shared" si="717"/>
        <v>0</v>
      </c>
      <c r="W3285" s="35">
        <f>IF(NOT(ISBLANK(H3285)),(12-DATEDIF(H3285,'[3]1.Pradzia'!$D$13,"m")),0)</f>
        <v>0</v>
      </c>
      <c r="X3285" s="35">
        <f t="shared" si="718"/>
        <v>0</v>
      </c>
      <c r="Y3285" s="35">
        <f t="shared" si="714"/>
        <v>0</v>
      </c>
      <c r="Z3285" s="35">
        <f t="shared" si="726"/>
        <v>0</v>
      </c>
      <c r="AA3285" s="36">
        <f t="shared" si="719"/>
        <v>0</v>
      </c>
      <c r="AB3285" s="36">
        <f t="shared" si="720"/>
        <v>0</v>
      </c>
      <c r="AC3285" s="37">
        <f t="shared" si="721"/>
        <v>0</v>
      </c>
      <c r="AD3285" s="35">
        <f>IF(OR(YEAR(G3285)&lt;2019,O3285="X"),0,IF(ISBLANK(H3285),DATEDIF(G3285,'[3]1.Pradzia'!$D$13,"M"),DATEDIF(G3285,H3285,"m")))</f>
        <v>0</v>
      </c>
      <c r="AE3285" s="37">
        <f>IF(E3285='[3]5.Grup_T'!$E$20,0,IF(AD3285&lt;&gt;0,M3285/V3285*MIN(12,AD3285),0))</f>
        <v>0</v>
      </c>
      <c r="AF3285" s="37">
        <f t="shared" si="722"/>
        <v>0</v>
      </c>
      <c r="AG3285" s="37">
        <f t="shared" si="723"/>
        <v>0</v>
      </c>
      <c r="AH3285" s="37">
        <f t="shared" si="724"/>
        <v>0</v>
      </c>
      <c r="AI3285" s="35" t="str">
        <f t="shared" si="725"/>
        <v>Nusidėvėjęs</v>
      </c>
      <c r="AJ3285" s="38" t="str">
        <f>IF(AND(F3285&lt;&gt;[3]Pav.tvarkyklė!$B$12,F3285&lt;&gt;[3]Pav.tvarkyklė!$B$13),"GVTNT","X")</f>
        <v>GVTNT</v>
      </c>
      <c r="AK3285" s="39">
        <f t="shared" si="727"/>
        <v>0</v>
      </c>
      <c r="AL3285" s="41"/>
      <c r="AM3285" s="41"/>
      <c r="AN3285" s="41">
        <f t="shared" si="715"/>
        <v>1900</v>
      </c>
      <c r="AO3285" s="41"/>
      <c r="AP3285" s="41"/>
      <c r="AQ3285" s="41"/>
      <c r="AR3285" s="42"/>
      <c r="AS3285" s="42"/>
      <c r="AU3285" s="43">
        <f t="shared" si="716"/>
        <v>0</v>
      </c>
    </row>
    <row r="3286" spans="1:47" ht="15" customHeight="1" x14ac:dyDescent="0.25">
      <c r="A3286" s="11"/>
      <c r="B3286" s="19">
        <v>3455</v>
      </c>
      <c r="C3286" s="74"/>
      <c r="D3286" s="77"/>
      <c r="E3286" s="78"/>
      <c r="F3286" s="78"/>
      <c r="G3286" s="80"/>
      <c r="H3286" s="49"/>
      <c r="I3286" s="79"/>
      <c r="J3286" s="27"/>
      <c r="K3286" s="27"/>
      <c r="L3286" s="79"/>
      <c r="M3286" s="81"/>
      <c r="N3286" s="29">
        <v>0</v>
      </c>
      <c r="O3286" s="30" t="str">
        <f>IF(G3286&lt;=$N$2,"",IF(F3286=[3]Pav.tvarkyklė!$B$13,"",IF(ISBLANK(R3286),"X","")))</f>
        <v/>
      </c>
      <c r="P3286" s="91"/>
      <c r="Q3286" s="63"/>
      <c r="R3286" s="63"/>
      <c r="S3286" s="63"/>
      <c r="T3286" s="63"/>
      <c r="U3286" s="34" t="str">
        <f>IFERROR(INDEX('[3]5.Grup_T'!$G$4:$G$22,MATCH('6.Turtas'!E3286,'[3]5.Grup_T'!$E$4:$E$22,0)),"0")</f>
        <v>0</v>
      </c>
      <c r="V3286" s="35">
        <f t="shared" si="717"/>
        <v>0</v>
      </c>
      <c r="W3286" s="35">
        <f>IF(NOT(ISBLANK(H3286)),(12-DATEDIF(H3286,'[3]1.Pradzia'!$D$13,"m")),0)</f>
        <v>0</v>
      </c>
      <c r="X3286" s="35">
        <f t="shared" si="718"/>
        <v>0</v>
      </c>
      <c r="Y3286" s="35">
        <f t="shared" si="714"/>
        <v>0</v>
      </c>
      <c r="Z3286" s="35">
        <f t="shared" si="726"/>
        <v>0</v>
      </c>
      <c r="AA3286" s="36">
        <f t="shared" si="719"/>
        <v>0</v>
      </c>
      <c r="AB3286" s="36">
        <f t="shared" si="720"/>
        <v>0</v>
      </c>
      <c r="AC3286" s="37">
        <f t="shared" si="721"/>
        <v>0</v>
      </c>
      <c r="AD3286" s="35">
        <f>IF(OR(YEAR(G3286)&lt;2019,O3286="X"),0,IF(ISBLANK(H3286),DATEDIF(G3286,'[3]1.Pradzia'!$D$13,"M"),DATEDIF(G3286,H3286,"m")))</f>
        <v>0</v>
      </c>
      <c r="AE3286" s="37">
        <f>IF(E3286='[3]5.Grup_T'!$E$20,0,IF(AD3286&lt;&gt;0,M3286/V3286*MIN(12,AD3286),0))</f>
        <v>0</v>
      </c>
      <c r="AF3286" s="37">
        <f t="shared" si="722"/>
        <v>0</v>
      </c>
      <c r="AG3286" s="37">
        <f t="shared" si="723"/>
        <v>0</v>
      </c>
      <c r="AH3286" s="37">
        <f t="shared" si="724"/>
        <v>0</v>
      </c>
      <c r="AI3286" s="35" t="str">
        <f t="shared" si="725"/>
        <v>Nusidėvėjęs</v>
      </c>
      <c r="AJ3286" s="38" t="str">
        <f>IF(AND(F3286&lt;&gt;[3]Pav.tvarkyklė!$B$12,F3286&lt;&gt;[3]Pav.tvarkyklė!$B$13),"GVTNT","X")</f>
        <v>GVTNT</v>
      </c>
      <c r="AK3286" s="39">
        <f t="shared" si="727"/>
        <v>0</v>
      </c>
      <c r="AL3286" s="41"/>
      <c r="AM3286" s="41"/>
      <c r="AN3286" s="41">
        <f t="shared" si="715"/>
        <v>1900</v>
      </c>
      <c r="AO3286" s="41"/>
      <c r="AP3286" s="41"/>
      <c r="AQ3286" s="41"/>
      <c r="AR3286" s="42"/>
      <c r="AS3286" s="42"/>
      <c r="AU3286" s="43">
        <f t="shared" si="716"/>
        <v>0</v>
      </c>
    </row>
    <row r="3287" spans="1:47" ht="15" customHeight="1" x14ac:dyDescent="0.25">
      <c r="A3287" s="11"/>
      <c r="B3287" s="19">
        <v>3456</v>
      </c>
      <c r="C3287" s="74"/>
      <c r="D3287" s="77"/>
      <c r="E3287" s="78"/>
      <c r="F3287" s="78"/>
      <c r="G3287" s="80"/>
      <c r="H3287" s="49"/>
      <c r="I3287" s="79"/>
      <c r="J3287" s="27"/>
      <c r="K3287" s="27"/>
      <c r="L3287" s="79"/>
      <c r="M3287" s="81"/>
      <c r="N3287" s="29">
        <v>0</v>
      </c>
      <c r="O3287" s="30" t="str">
        <f>IF(G3287&lt;=$N$2,"",IF(F3287=[3]Pav.tvarkyklė!$B$13,"",IF(ISBLANK(R3287),"X","")))</f>
        <v/>
      </c>
      <c r="P3287" s="91"/>
      <c r="Q3287" s="63"/>
      <c r="R3287" s="63"/>
      <c r="S3287" s="63"/>
      <c r="T3287" s="63"/>
      <c r="U3287" s="34" t="str">
        <f>IFERROR(INDEX('[3]5.Grup_T'!$G$4:$G$22,MATCH('6.Turtas'!E3287,'[3]5.Grup_T'!$E$4:$E$22,0)),"0")</f>
        <v>0</v>
      </c>
      <c r="V3287" s="35">
        <f t="shared" si="717"/>
        <v>0</v>
      </c>
      <c r="W3287" s="35">
        <f>IF(NOT(ISBLANK(H3287)),(12-DATEDIF(H3287,'[3]1.Pradzia'!$D$13,"m")),0)</f>
        <v>0</v>
      </c>
      <c r="X3287" s="35">
        <f t="shared" si="718"/>
        <v>0</v>
      </c>
      <c r="Y3287" s="35">
        <f t="shared" si="714"/>
        <v>0</v>
      </c>
      <c r="Z3287" s="35">
        <f t="shared" si="726"/>
        <v>0</v>
      </c>
      <c r="AA3287" s="36">
        <f t="shared" si="719"/>
        <v>0</v>
      </c>
      <c r="AB3287" s="36">
        <f t="shared" si="720"/>
        <v>0</v>
      </c>
      <c r="AC3287" s="37">
        <f t="shared" si="721"/>
        <v>0</v>
      </c>
      <c r="AD3287" s="35">
        <f>IF(OR(YEAR(G3287)&lt;2019,O3287="X"),0,IF(ISBLANK(H3287),DATEDIF(G3287,'[3]1.Pradzia'!$D$13,"M"),DATEDIF(G3287,H3287,"m")))</f>
        <v>0</v>
      </c>
      <c r="AE3287" s="37">
        <f>IF(E3287='[3]5.Grup_T'!$E$20,0,IF(AD3287&lt;&gt;0,M3287/V3287*MIN(12,AD3287),0))</f>
        <v>0</v>
      </c>
      <c r="AF3287" s="37">
        <f t="shared" si="722"/>
        <v>0</v>
      </c>
      <c r="AG3287" s="37">
        <f t="shared" si="723"/>
        <v>0</v>
      </c>
      <c r="AH3287" s="37">
        <f t="shared" si="724"/>
        <v>0</v>
      </c>
      <c r="AI3287" s="35" t="str">
        <f t="shared" si="725"/>
        <v>Nusidėvėjęs</v>
      </c>
      <c r="AJ3287" s="38" t="str">
        <f>IF(AND(F3287&lt;&gt;[3]Pav.tvarkyklė!$B$12,F3287&lt;&gt;[3]Pav.tvarkyklė!$B$13),"GVTNT","X")</f>
        <v>GVTNT</v>
      </c>
      <c r="AK3287" s="39">
        <f t="shared" si="727"/>
        <v>0</v>
      </c>
      <c r="AL3287" s="41"/>
      <c r="AM3287" s="41"/>
      <c r="AN3287" s="41">
        <f t="shared" si="715"/>
        <v>1900</v>
      </c>
      <c r="AO3287" s="41"/>
      <c r="AP3287" s="41"/>
      <c r="AQ3287" s="41"/>
      <c r="AR3287" s="42"/>
      <c r="AS3287" s="42"/>
      <c r="AU3287" s="43">
        <f t="shared" si="716"/>
        <v>0</v>
      </c>
    </row>
    <row r="3288" spans="1:47" ht="15" customHeight="1" x14ac:dyDescent="0.25">
      <c r="A3288" s="11"/>
      <c r="B3288" s="19">
        <v>3457</v>
      </c>
      <c r="C3288" s="74"/>
      <c r="D3288" s="77"/>
      <c r="E3288" s="78"/>
      <c r="F3288" s="78"/>
      <c r="G3288" s="80"/>
      <c r="H3288" s="49"/>
      <c r="I3288" s="79"/>
      <c r="J3288" s="27"/>
      <c r="K3288" s="27"/>
      <c r="L3288" s="79"/>
      <c r="M3288" s="81"/>
      <c r="N3288" s="29">
        <v>0</v>
      </c>
      <c r="O3288" s="30" t="str">
        <f>IF(G3288&lt;=$N$2,"",IF(F3288=[3]Pav.tvarkyklė!$B$13,"",IF(ISBLANK(R3288),"X","")))</f>
        <v/>
      </c>
      <c r="P3288" s="91"/>
      <c r="Q3288" s="63"/>
      <c r="R3288" s="63"/>
      <c r="S3288" s="63"/>
      <c r="T3288" s="63"/>
      <c r="U3288" s="34" t="str">
        <f>IFERROR(INDEX('[3]5.Grup_T'!$G$4:$G$22,MATCH('6.Turtas'!E3288,'[3]5.Grup_T'!$E$4:$E$22,0)),"0")</f>
        <v>0</v>
      </c>
      <c r="V3288" s="35">
        <f t="shared" si="717"/>
        <v>0</v>
      </c>
      <c r="W3288" s="35">
        <f>IF(NOT(ISBLANK(H3288)),(12-DATEDIF(H3288,'[3]1.Pradzia'!$D$13,"m")),0)</f>
        <v>0</v>
      </c>
      <c r="X3288" s="35">
        <f t="shared" si="718"/>
        <v>0</v>
      </c>
      <c r="Y3288" s="35">
        <f t="shared" si="714"/>
        <v>0</v>
      </c>
      <c r="Z3288" s="35">
        <f t="shared" si="726"/>
        <v>0</v>
      </c>
      <c r="AA3288" s="36">
        <f t="shared" si="719"/>
        <v>0</v>
      </c>
      <c r="AB3288" s="36">
        <f t="shared" si="720"/>
        <v>0</v>
      </c>
      <c r="AC3288" s="37">
        <f t="shared" si="721"/>
        <v>0</v>
      </c>
      <c r="AD3288" s="35">
        <f>IF(OR(YEAR(G3288)&lt;2019,O3288="X"),0,IF(ISBLANK(H3288),DATEDIF(G3288,'[3]1.Pradzia'!$D$13,"M"),DATEDIF(G3288,H3288,"m")))</f>
        <v>0</v>
      </c>
      <c r="AE3288" s="37">
        <f>IF(E3288='[3]5.Grup_T'!$E$20,0,IF(AD3288&lt;&gt;0,M3288/V3288*MIN(12,AD3288),0))</f>
        <v>0</v>
      </c>
      <c r="AF3288" s="37">
        <f t="shared" si="722"/>
        <v>0</v>
      </c>
      <c r="AG3288" s="37">
        <f t="shared" si="723"/>
        <v>0</v>
      </c>
      <c r="AH3288" s="37">
        <f t="shared" si="724"/>
        <v>0</v>
      </c>
      <c r="AI3288" s="35" t="str">
        <f t="shared" si="725"/>
        <v>Nusidėvėjęs</v>
      </c>
      <c r="AJ3288" s="38" t="str">
        <f>IF(AND(F3288&lt;&gt;[3]Pav.tvarkyklė!$B$12,F3288&lt;&gt;[3]Pav.tvarkyklė!$B$13),"GVTNT","X")</f>
        <v>GVTNT</v>
      </c>
      <c r="AK3288" s="39">
        <f t="shared" si="727"/>
        <v>0</v>
      </c>
      <c r="AL3288" s="41"/>
      <c r="AM3288" s="41"/>
      <c r="AN3288" s="41">
        <f t="shared" si="715"/>
        <v>1900</v>
      </c>
      <c r="AO3288" s="41"/>
      <c r="AP3288" s="41"/>
      <c r="AQ3288" s="41"/>
      <c r="AR3288" s="42"/>
      <c r="AS3288" s="42"/>
      <c r="AU3288" s="43">
        <f t="shared" si="716"/>
        <v>0</v>
      </c>
    </row>
    <row r="3289" spans="1:47" ht="15" customHeight="1" x14ac:dyDescent="0.25">
      <c r="A3289" s="11"/>
      <c r="B3289" s="19">
        <v>3458</v>
      </c>
      <c r="C3289" s="74"/>
      <c r="D3289" s="77"/>
      <c r="E3289" s="78"/>
      <c r="F3289" s="78"/>
      <c r="G3289" s="80"/>
      <c r="H3289" s="49"/>
      <c r="I3289" s="79"/>
      <c r="J3289" s="27"/>
      <c r="K3289" s="27"/>
      <c r="L3289" s="79"/>
      <c r="M3289" s="81"/>
      <c r="N3289" s="29">
        <v>0</v>
      </c>
      <c r="O3289" s="30" t="str">
        <f>IF(G3289&lt;=$N$2,"",IF(F3289=[3]Pav.tvarkyklė!$B$13,"",IF(ISBLANK(R3289),"X","")))</f>
        <v/>
      </c>
      <c r="P3289" s="91"/>
      <c r="Q3289" s="63"/>
      <c r="R3289" s="63"/>
      <c r="S3289" s="63"/>
      <c r="T3289" s="63"/>
      <c r="U3289" s="34" t="str">
        <f>IFERROR(INDEX('[3]5.Grup_T'!$G$4:$G$22,MATCH('6.Turtas'!E3289,'[3]5.Grup_T'!$E$4:$E$22,0)),"0")</f>
        <v>0</v>
      </c>
      <c r="V3289" s="35">
        <f t="shared" si="717"/>
        <v>0</v>
      </c>
      <c r="W3289" s="35">
        <f>IF(NOT(ISBLANK(H3289)),(12-DATEDIF(H3289,'[3]1.Pradzia'!$D$13,"m")),0)</f>
        <v>0</v>
      </c>
      <c r="X3289" s="35">
        <f t="shared" si="718"/>
        <v>0</v>
      </c>
      <c r="Y3289" s="35">
        <f t="shared" si="714"/>
        <v>0</v>
      </c>
      <c r="Z3289" s="35">
        <f t="shared" si="726"/>
        <v>0</v>
      </c>
      <c r="AA3289" s="36">
        <f t="shared" si="719"/>
        <v>0</v>
      </c>
      <c r="AB3289" s="36">
        <f t="shared" si="720"/>
        <v>0</v>
      </c>
      <c r="AC3289" s="37">
        <f t="shared" si="721"/>
        <v>0</v>
      </c>
      <c r="AD3289" s="35">
        <f>IF(OR(YEAR(G3289)&lt;2019,O3289="X"),0,IF(ISBLANK(H3289),DATEDIF(G3289,'[3]1.Pradzia'!$D$13,"M"),DATEDIF(G3289,H3289,"m")))</f>
        <v>0</v>
      </c>
      <c r="AE3289" s="37">
        <f>IF(E3289='[3]5.Grup_T'!$E$20,0,IF(AD3289&lt;&gt;0,M3289/V3289*MIN(12,AD3289),0))</f>
        <v>0</v>
      </c>
      <c r="AF3289" s="37">
        <f t="shared" si="722"/>
        <v>0</v>
      </c>
      <c r="AG3289" s="37">
        <f t="shared" si="723"/>
        <v>0</v>
      </c>
      <c r="AH3289" s="37">
        <f t="shared" si="724"/>
        <v>0</v>
      </c>
      <c r="AI3289" s="35" t="str">
        <f t="shared" si="725"/>
        <v>Nusidėvėjęs</v>
      </c>
      <c r="AJ3289" s="38" t="str">
        <f>IF(AND(F3289&lt;&gt;[3]Pav.tvarkyklė!$B$12,F3289&lt;&gt;[3]Pav.tvarkyklė!$B$13),"GVTNT","X")</f>
        <v>GVTNT</v>
      </c>
      <c r="AK3289" s="39">
        <f t="shared" si="727"/>
        <v>0</v>
      </c>
      <c r="AL3289" s="41"/>
      <c r="AM3289" s="41"/>
      <c r="AN3289" s="41">
        <f t="shared" si="715"/>
        <v>1900</v>
      </c>
      <c r="AO3289" s="41"/>
      <c r="AP3289" s="41"/>
      <c r="AQ3289" s="41"/>
      <c r="AR3289" s="42"/>
      <c r="AS3289" s="42"/>
      <c r="AU3289" s="43">
        <f t="shared" si="716"/>
        <v>0</v>
      </c>
    </row>
    <row r="3290" spans="1:47" ht="15" customHeight="1" x14ac:dyDescent="0.25">
      <c r="A3290" s="11"/>
      <c r="B3290" s="19">
        <v>3459</v>
      </c>
      <c r="C3290" s="74"/>
      <c r="D3290" s="77"/>
      <c r="E3290" s="78"/>
      <c r="F3290" s="78"/>
      <c r="G3290" s="80"/>
      <c r="H3290" s="49"/>
      <c r="I3290" s="79"/>
      <c r="J3290" s="27"/>
      <c r="K3290" s="27"/>
      <c r="L3290" s="79"/>
      <c r="M3290" s="81"/>
      <c r="N3290" s="29">
        <v>0</v>
      </c>
      <c r="O3290" s="30" t="str">
        <f>IF(G3290&lt;=$N$2,"",IF(F3290=[3]Pav.tvarkyklė!$B$13,"",IF(ISBLANK(R3290),"X","")))</f>
        <v/>
      </c>
      <c r="P3290" s="91"/>
      <c r="Q3290" s="63"/>
      <c r="R3290" s="63"/>
      <c r="S3290" s="63"/>
      <c r="T3290" s="63"/>
      <c r="U3290" s="34" t="str">
        <f>IFERROR(INDEX('[3]5.Grup_T'!$G$4:$G$22,MATCH('6.Turtas'!E3290,'[3]5.Grup_T'!$E$4:$E$22,0)),"0")</f>
        <v>0</v>
      </c>
      <c r="V3290" s="35">
        <f t="shared" si="717"/>
        <v>0</v>
      </c>
      <c r="W3290" s="35">
        <f>IF(NOT(ISBLANK(H3290)),(12-DATEDIF(H3290,'[3]1.Pradzia'!$D$13,"m")),0)</f>
        <v>0</v>
      </c>
      <c r="X3290" s="35">
        <f t="shared" si="718"/>
        <v>0</v>
      </c>
      <c r="Y3290" s="35">
        <f t="shared" si="714"/>
        <v>0</v>
      </c>
      <c r="Z3290" s="35">
        <f t="shared" si="726"/>
        <v>0</v>
      </c>
      <c r="AA3290" s="36">
        <f t="shared" si="719"/>
        <v>0</v>
      </c>
      <c r="AB3290" s="36">
        <f t="shared" si="720"/>
        <v>0</v>
      </c>
      <c r="AC3290" s="37">
        <f t="shared" si="721"/>
        <v>0</v>
      </c>
      <c r="AD3290" s="35">
        <f>IF(OR(YEAR(G3290)&lt;2019,O3290="X"),0,IF(ISBLANK(H3290),DATEDIF(G3290,'[3]1.Pradzia'!$D$13,"M"),DATEDIF(G3290,H3290,"m")))</f>
        <v>0</v>
      </c>
      <c r="AE3290" s="37">
        <f>IF(E3290='[3]5.Grup_T'!$E$20,0,IF(AD3290&lt;&gt;0,M3290/V3290*MIN(12,AD3290),0))</f>
        <v>0</v>
      </c>
      <c r="AF3290" s="37">
        <f t="shared" si="722"/>
        <v>0</v>
      </c>
      <c r="AG3290" s="37">
        <f t="shared" si="723"/>
        <v>0</v>
      </c>
      <c r="AH3290" s="37">
        <f t="shared" si="724"/>
        <v>0</v>
      </c>
      <c r="AI3290" s="35" t="str">
        <f t="shared" si="725"/>
        <v>Nusidėvėjęs</v>
      </c>
      <c r="AJ3290" s="38" t="str">
        <f>IF(AND(F3290&lt;&gt;[3]Pav.tvarkyklė!$B$12,F3290&lt;&gt;[3]Pav.tvarkyklė!$B$13),"GVTNT","X")</f>
        <v>GVTNT</v>
      </c>
      <c r="AK3290" s="39">
        <f t="shared" si="727"/>
        <v>0</v>
      </c>
      <c r="AL3290" s="41"/>
      <c r="AM3290" s="41"/>
      <c r="AN3290" s="41">
        <f t="shared" si="715"/>
        <v>1900</v>
      </c>
      <c r="AO3290" s="41"/>
      <c r="AP3290" s="41"/>
      <c r="AQ3290" s="41"/>
      <c r="AR3290" s="42"/>
      <c r="AS3290" s="42"/>
      <c r="AU3290" s="43">
        <f t="shared" si="716"/>
        <v>0</v>
      </c>
    </row>
    <row r="3291" spans="1:47" ht="15" customHeight="1" x14ac:dyDescent="0.25">
      <c r="A3291" s="11"/>
      <c r="B3291" s="19">
        <v>3460</v>
      </c>
      <c r="C3291" s="74"/>
      <c r="D3291" s="77"/>
      <c r="E3291" s="78"/>
      <c r="F3291" s="78"/>
      <c r="G3291" s="80"/>
      <c r="H3291" s="49"/>
      <c r="I3291" s="79"/>
      <c r="J3291" s="27"/>
      <c r="K3291" s="27"/>
      <c r="L3291" s="79"/>
      <c r="M3291" s="81"/>
      <c r="N3291" s="29">
        <v>0</v>
      </c>
      <c r="O3291" s="30" t="str">
        <f>IF(G3291&lt;=$N$2,"",IF(F3291=[3]Pav.tvarkyklė!$B$13,"",IF(ISBLANK(R3291),"X","")))</f>
        <v/>
      </c>
      <c r="P3291" s="91"/>
      <c r="Q3291" s="63"/>
      <c r="R3291" s="63"/>
      <c r="S3291" s="63"/>
      <c r="T3291" s="63"/>
      <c r="U3291" s="34" t="str">
        <f>IFERROR(INDEX('[3]5.Grup_T'!$G$4:$G$22,MATCH('6.Turtas'!E3291,'[3]5.Grup_T'!$E$4:$E$22,0)),"0")</f>
        <v>0</v>
      </c>
      <c r="V3291" s="35">
        <f t="shared" si="717"/>
        <v>0</v>
      </c>
      <c r="W3291" s="35">
        <f>IF(NOT(ISBLANK(H3291)),(12-DATEDIF(H3291,'[3]1.Pradzia'!$D$13,"m")),0)</f>
        <v>0</v>
      </c>
      <c r="X3291" s="35">
        <f t="shared" si="718"/>
        <v>0</v>
      </c>
      <c r="Y3291" s="35">
        <f t="shared" si="714"/>
        <v>0</v>
      </c>
      <c r="Z3291" s="35">
        <f t="shared" si="726"/>
        <v>0</v>
      </c>
      <c r="AA3291" s="36">
        <f t="shared" si="719"/>
        <v>0</v>
      </c>
      <c r="AB3291" s="36">
        <f t="shared" si="720"/>
        <v>0</v>
      </c>
      <c r="AC3291" s="37">
        <f t="shared" si="721"/>
        <v>0</v>
      </c>
      <c r="AD3291" s="35">
        <f>IF(OR(YEAR(G3291)&lt;2019,O3291="X"),0,IF(ISBLANK(H3291),DATEDIF(G3291,'[3]1.Pradzia'!$D$13,"M"),DATEDIF(G3291,H3291,"m")))</f>
        <v>0</v>
      </c>
      <c r="AE3291" s="37">
        <f>IF(E3291='[3]5.Grup_T'!$E$20,0,IF(AD3291&lt;&gt;0,M3291/V3291*MIN(12,AD3291),0))</f>
        <v>0</v>
      </c>
      <c r="AF3291" s="37">
        <f t="shared" si="722"/>
        <v>0</v>
      </c>
      <c r="AG3291" s="37">
        <f t="shared" si="723"/>
        <v>0</v>
      </c>
      <c r="AH3291" s="37">
        <f t="shared" si="724"/>
        <v>0</v>
      </c>
      <c r="AI3291" s="35" t="str">
        <f t="shared" si="725"/>
        <v>Nusidėvėjęs</v>
      </c>
      <c r="AJ3291" s="38" t="str">
        <f>IF(AND(F3291&lt;&gt;[3]Pav.tvarkyklė!$B$12,F3291&lt;&gt;[3]Pav.tvarkyklė!$B$13),"GVTNT","X")</f>
        <v>GVTNT</v>
      </c>
      <c r="AK3291" s="39">
        <f t="shared" si="727"/>
        <v>0</v>
      </c>
      <c r="AL3291" s="41"/>
      <c r="AM3291" s="41"/>
      <c r="AN3291" s="41">
        <f t="shared" si="715"/>
        <v>1900</v>
      </c>
      <c r="AO3291" s="41"/>
      <c r="AP3291" s="41"/>
      <c r="AQ3291" s="41"/>
      <c r="AR3291" s="42"/>
      <c r="AS3291" s="42"/>
      <c r="AU3291" s="43">
        <f t="shared" si="716"/>
        <v>0</v>
      </c>
    </row>
    <row r="3292" spans="1:47" ht="15" customHeight="1" x14ac:dyDescent="0.25">
      <c r="A3292" s="11"/>
      <c r="B3292" s="19">
        <v>3461</v>
      </c>
      <c r="C3292" s="74"/>
      <c r="D3292" s="77"/>
      <c r="E3292" s="78"/>
      <c r="F3292" s="78"/>
      <c r="G3292" s="80"/>
      <c r="H3292" s="49"/>
      <c r="I3292" s="79"/>
      <c r="J3292" s="27"/>
      <c r="K3292" s="27"/>
      <c r="L3292" s="79"/>
      <c r="M3292" s="81"/>
      <c r="N3292" s="29">
        <v>0</v>
      </c>
      <c r="O3292" s="30" t="str">
        <f>IF(G3292&lt;=$N$2,"",IF(F3292=[3]Pav.tvarkyklė!$B$13,"",IF(ISBLANK(R3292),"X","")))</f>
        <v/>
      </c>
      <c r="P3292" s="91"/>
      <c r="Q3292" s="63"/>
      <c r="R3292" s="63"/>
      <c r="S3292" s="63"/>
      <c r="T3292" s="63"/>
      <c r="U3292" s="34" t="str">
        <f>IFERROR(INDEX('[3]5.Grup_T'!$G$4:$G$22,MATCH('6.Turtas'!E3292,'[3]5.Grup_T'!$E$4:$E$22,0)),"0")</f>
        <v>0</v>
      </c>
      <c r="V3292" s="35">
        <f t="shared" si="717"/>
        <v>0</v>
      </c>
      <c r="W3292" s="35">
        <f>IF(NOT(ISBLANK(H3292)),(12-DATEDIF(H3292,'[3]1.Pradzia'!$D$13,"m")),0)</f>
        <v>0</v>
      </c>
      <c r="X3292" s="35">
        <f t="shared" si="718"/>
        <v>0</v>
      </c>
      <c r="Y3292" s="35">
        <f t="shared" si="714"/>
        <v>0</v>
      </c>
      <c r="Z3292" s="35">
        <f t="shared" si="726"/>
        <v>0</v>
      </c>
      <c r="AA3292" s="36">
        <f t="shared" si="719"/>
        <v>0</v>
      </c>
      <c r="AB3292" s="36">
        <f t="shared" si="720"/>
        <v>0</v>
      </c>
      <c r="AC3292" s="37">
        <f t="shared" si="721"/>
        <v>0</v>
      </c>
      <c r="AD3292" s="35">
        <f>IF(OR(YEAR(G3292)&lt;2019,O3292="X"),0,IF(ISBLANK(H3292),DATEDIF(G3292,'[3]1.Pradzia'!$D$13,"M"),DATEDIF(G3292,H3292,"m")))</f>
        <v>0</v>
      </c>
      <c r="AE3292" s="37">
        <f>IF(E3292='[3]5.Grup_T'!$E$20,0,IF(AD3292&lt;&gt;0,M3292/V3292*MIN(12,AD3292),0))</f>
        <v>0</v>
      </c>
      <c r="AF3292" s="37">
        <f t="shared" si="722"/>
        <v>0</v>
      </c>
      <c r="AG3292" s="37">
        <f t="shared" si="723"/>
        <v>0</v>
      </c>
      <c r="AH3292" s="37">
        <f t="shared" si="724"/>
        <v>0</v>
      </c>
      <c r="AI3292" s="35" t="str">
        <f t="shared" si="725"/>
        <v>Nusidėvėjęs</v>
      </c>
      <c r="AJ3292" s="38" t="str">
        <f>IF(AND(F3292&lt;&gt;[3]Pav.tvarkyklė!$B$12,F3292&lt;&gt;[3]Pav.tvarkyklė!$B$13),"GVTNT","X")</f>
        <v>GVTNT</v>
      </c>
      <c r="AK3292" s="39">
        <f t="shared" si="727"/>
        <v>0</v>
      </c>
      <c r="AL3292" s="41"/>
      <c r="AM3292" s="41"/>
      <c r="AN3292" s="41">
        <f t="shared" si="715"/>
        <v>1900</v>
      </c>
      <c r="AO3292" s="41"/>
      <c r="AP3292" s="41"/>
      <c r="AQ3292" s="41"/>
      <c r="AR3292" s="42"/>
      <c r="AS3292" s="42"/>
      <c r="AU3292" s="43">
        <f t="shared" si="716"/>
        <v>0</v>
      </c>
    </row>
    <row r="3293" spans="1:47" ht="15" customHeight="1" x14ac:dyDescent="0.25">
      <c r="A3293" s="11"/>
      <c r="B3293" s="19">
        <v>3462</v>
      </c>
      <c r="C3293" s="74"/>
      <c r="D3293" s="77"/>
      <c r="E3293" s="78"/>
      <c r="F3293" s="78"/>
      <c r="G3293" s="80"/>
      <c r="H3293" s="49"/>
      <c r="I3293" s="79"/>
      <c r="J3293" s="27"/>
      <c r="K3293" s="27"/>
      <c r="L3293" s="79"/>
      <c r="M3293" s="81"/>
      <c r="N3293" s="29">
        <v>0</v>
      </c>
      <c r="O3293" s="30" t="str">
        <f>IF(G3293&lt;=$N$2,"",IF(F3293=[3]Pav.tvarkyklė!$B$13,"",IF(ISBLANK(R3293),"X","")))</f>
        <v/>
      </c>
      <c r="P3293" s="91"/>
      <c r="Q3293" s="63"/>
      <c r="R3293" s="63"/>
      <c r="S3293" s="63"/>
      <c r="T3293" s="63"/>
      <c r="U3293" s="34" t="str">
        <f>IFERROR(INDEX('[3]5.Grup_T'!$G$4:$G$22,MATCH('6.Turtas'!E3293,'[3]5.Grup_T'!$E$4:$E$22,0)),"0")</f>
        <v>0</v>
      </c>
      <c r="V3293" s="35">
        <f t="shared" si="717"/>
        <v>0</v>
      </c>
      <c r="W3293" s="35">
        <f>IF(NOT(ISBLANK(H3293)),(12-DATEDIF(H3293,'[3]1.Pradzia'!$D$13,"m")),0)</f>
        <v>0</v>
      </c>
      <c r="X3293" s="35">
        <f t="shared" si="718"/>
        <v>0</v>
      </c>
      <c r="Y3293" s="35">
        <f t="shared" si="714"/>
        <v>0</v>
      </c>
      <c r="Z3293" s="35">
        <f t="shared" si="726"/>
        <v>0</v>
      </c>
      <c r="AA3293" s="36">
        <f t="shared" si="719"/>
        <v>0</v>
      </c>
      <c r="AB3293" s="36">
        <f t="shared" si="720"/>
        <v>0</v>
      </c>
      <c r="AC3293" s="37">
        <f t="shared" si="721"/>
        <v>0</v>
      </c>
      <c r="AD3293" s="35">
        <f>IF(OR(YEAR(G3293)&lt;2019,O3293="X"),0,IF(ISBLANK(H3293),DATEDIF(G3293,'[3]1.Pradzia'!$D$13,"M"),DATEDIF(G3293,H3293,"m")))</f>
        <v>0</v>
      </c>
      <c r="AE3293" s="37">
        <f>IF(E3293='[3]5.Grup_T'!$E$20,0,IF(AD3293&lt;&gt;0,M3293/V3293*MIN(12,AD3293),0))</f>
        <v>0</v>
      </c>
      <c r="AF3293" s="37">
        <f t="shared" si="722"/>
        <v>0</v>
      </c>
      <c r="AG3293" s="37">
        <f t="shared" si="723"/>
        <v>0</v>
      </c>
      <c r="AH3293" s="37">
        <f t="shared" si="724"/>
        <v>0</v>
      </c>
      <c r="AI3293" s="35" t="str">
        <f t="shared" si="725"/>
        <v>Nusidėvėjęs</v>
      </c>
      <c r="AJ3293" s="38" t="str">
        <f>IF(AND(F3293&lt;&gt;[3]Pav.tvarkyklė!$B$12,F3293&lt;&gt;[3]Pav.tvarkyklė!$B$13),"GVTNT","X")</f>
        <v>GVTNT</v>
      </c>
      <c r="AK3293" s="39">
        <f t="shared" si="727"/>
        <v>0</v>
      </c>
      <c r="AL3293" s="41"/>
      <c r="AM3293" s="41"/>
      <c r="AN3293" s="41">
        <f t="shared" si="715"/>
        <v>1900</v>
      </c>
      <c r="AO3293" s="41"/>
      <c r="AP3293" s="41"/>
      <c r="AQ3293" s="41"/>
      <c r="AR3293" s="42"/>
      <c r="AS3293" s="42"/>
      <c r="AU3293" s="43">
        <f t="shared" si="716"/>
        <v>0</v>
      </c>
    </row>
    <row r="3294" spans="1:47" ht="15" customHeight="1" x14ac:dyDescent="0.25">
      <c r="A3294" s="11"/>
      <c r="B3294" s="19">
        <v>3463</v>
      </c>
      <c r="C3294" s="74"/>
      <c r="D3294" s="77"/>
      <c r="E3294" s="78"/>
      <c r="F3294" s="78"/>
      <c r="G3294" s="80"/>
      <c r="H3294" s="49"/>
      <c r="I3294" s="79"/>
      <c r="J3294" s="27"/>
      <c r="K3294" s="27"/>
      <c r="L3294" s="79"/>
      <c r="M3294" s="81"/>
      <c r="N3294" s="29">
        <v>0</v>
      </c>
      <c r="O3294" s="30" t="str">
        <f>IF(G3294&lt;=$N$2,"",IF(F3294=[3]Pav.tvarkyklė!$B$13,"",IF(ISBLANK(R3294),"X","")))</f>
        <v/>
      </c>
      <c r="P3294" s="91"/>
      <c r="Q3294" s="63"/>
      <c r="R3294" s="63"/>
      <c r="S3294" s="63"/>
      <c r="T3294" s="63"/>
      <c r="U3294" s="34" t="str">
        <f>IFERROR(INDEX('[3]5.Grup_T'!$G$4:$G$22,MATCH('6.Turtas'!E3294,'[3]5.Grup_T'!$E$4:$E$22,0)),"0")</f>
        <v>0</v>
      </c>
      <c r="V3294" s="35">
        <f t="shared" si="717"/>
        <v>0</v>
      </c>
      <c r="W3294" s="35">
        <f>IF(NOT(ISBLANK(H3294)),(12-DATEDIF(H3294,'[3]1.Pradzia'!$D$13,"m")),0)</f>
        <v>0</v>
      </c>
      <c r="X3294" s="35">
        <f t="shared" si="718"/>
        <v>0</v>
      </c>
      <c r="Y3294" s="35">
        <f t="shared" si="714"/>
        <v>0</v>
      </c>
      <c r="Z3294" s="35">
        <f t="shared" si="726"/>
        <v>0</v>
      </c>
      <c r="AA3294" s="36">
        <f t="shared" si="719"/>
        <v>0</v>
      </c>
      <c r="AB3294" s="36">
        <f t="shared" si="720"/>
        <v>0</v>
      </c>
      <c r="AC3294" s="37">
        <f t="shared" si="721"/>
        <v>0</v>
      </c>
      <c r="AD3294" s="35">
        <f>IF(OR(YEAR(G3294)&lt;2019,O3294="X"),0,IF(ISBLANK(H3294),DATEDIF(G3294,'[3]1.Pradzia'!$D$13,"M"),DATEDIF(G3294,H3294,"m")))</f>
        <v>0</v>
      </c>
      <c r="AE3294" s="37">
        <f>IF(E3294='[3]5.Grup_T'!$E$20,0,IF(AD3294&lt;&gt;0,M3294/V3294*MIN(12,AD3294),0))</f>
        <v>0</v>
      </c>
      <c r="AF3294" s="37">
        <f t="shared" si="722"/>
        <v>0</v>
      </c>
      <c r="AG3294" s="37">
        <f t="shared" si="723"/>
        <v>0</v>
      </c>
      <c r="AH3294" s="37">
        <f t="shared" si="724"/>
        <v>0</v>
      </c>
      <c r="AI3294" s="35" t="str">
        <f t="shared" si="725"/>
        <v>Nusidėvėjęs</v>
      </c>
      <c r="AJ3294" s="38" t="str">
        <f>IF(AND(F3294&lt;&gt;[3]Pav.tvarkyklė!$B$12,F3294&lt;&gt;[3]Pav.tvarkyklė!$B$13),"GVTNT","X")</f>
        <v>GVTNT</v>
      </c>
      <c r="AK3294" s="39">
        <f t="shared" si="727"/>
        <v>0</v>
      </c>
      <c r="AL3294" s="41"/>
      <c r="AM3294" s="41"/>
      <c r="AN3294" s="41">
        <f t="shared" si="715"/>
        <v>1900</v>
      </c>
      <c r="AO3294" s="41"/>
      <c r="AP3294" s="41"/>
      <c r="AQ3294" s="41"/>
      <c r="AR3294" s="42"/>
      <c r="AS3294" s="42"/>
      <c r="AU3294" s="43">
        <f t="shared" si="716"/>
        <v>0</v>
      </c>
    </row>
    <row r="3295" spans="1:47" ht="15" customHeight="1" x14ac:dyDescent="0.25">
      <c r="A3295" s="11"/>
      <c r="B3295" s="19">
        <v>3464</v>
      </c>
      <c r="C3295" s="74"/>
      <c r="D3295" s="77"/>
      <c r="E3295" s="78"/>
      <c r="F3295" s="78"/>
      <c r="G3295" s="80"/>
      <c r="H3295" s="49"/>
      <c r="I3295" s="79"/>
      <c r="J3295" s="27"/>
      <c r="K3295" s="27"/>
      <c r="L3295" s="79"/>
      <c r="M3295" s="81"/>
      <c r="N3295" s="29">
        <v>0</v>
      </c>
      <c r="O3295" s="30" t="str">
        <f>IF(G3295&lt;=$N$2,"",IF(F3295=[3]Pav.tvarkyklė!$B$13,"",IF(ISBLANK(R3295),"X","")))</f>
        <v/>
      </c>
      <c r="P3295" s="91"/>
      <c r="Q3295" s="63"/>
      <c r="R3295" s="63"/>
      <c r="S3295" s="63"/>
      <c r="T3295" s="63"/>
      <c r="U3295" s="34" t="str">
        <f>IFERROR(INDEX('[3]5.Grup_T'!$G$4:$G$22,MATCH('6.Turtas'!E3295,'[3]5.Grup_T'!$E$4:$E$22,0)),"0")</f>
        <v>0</v>
      </c>
      <c r="V3295" s="35">
        <f t="shared" si="717"/>
        <v>0</v>
      </c>
      <c r="W3295" s="35">
        <f>IF(NOT(ISBLANK(H3295)),(12-DATEDIF(H3295,'[3]1.Pradzia'!$D$13,"m")),0)</f>
        <v>0</v>
      </c>
      <c r="X3295" s="35">
        <f t="shared" si="718"/>
        <v>0</v>
      </c>
      <c r="Y3295" s="35">
        <f t="shared" si="714"/>
        <v>0</v>
      </c>
      <c r="Z3295" s="35">
        <f t="shared" si="726"/>
        <v>0</v>
      </c>
      <c r="AA3295" s="36">
        <f t="shared" si="719"/>
        <v>0</v>
      </c>
      <c r="AB3295" s="36">
        <f t="shared" si="720"/>
        <v>0</v>
      </c>
      <c r="AC3295" s="37">
        <f t="shared" si="721"/>
        <v>0</v>
      </c>
      <c r="AD3295" s="35">
        <f>IF(OR(YEAR(G3295)&lt;2019,O3295="X"),0,IF(ISBLANK(H3295),DATEDIF(G3295,'[3]1.Pradzia'!$D$13,"M"),DATEDIF(G3295,H3295,"m")))</f>
        <v>0</v>
      </c>
      <c r="AE3295" s="37">
        <f>IF(E3295='[3]5.Grup_T'!$E$20,0,IF(AD3295&lt;&gt;0,M3295/V3295*MIN(12,AD3295),0))</f>
        <v>0</v>
      </c>
      <c r="AF3295" s="37">
        <f t="shared" si="722"/>
        <v>0</v>
      </c>
      <c r="AG3295" s="37">
        <f t="shared" si="723"/>
        <v>0</v>
      </c>
      <c r="AH3295" s="37">
        <f t="shared" si="724"/>
        <v>0</v>
      </c>
      <c r="AI3295" s="35" t="str">
        <f t="shared" si="725"/>
        <v>Nusidėvėjęs</v>
      </c>
      <c r="AJ3295" s="38" t="str">
        <f>IF(AND(F3295&lt;&gt;[3]Pav.tvarkyklė!$B$12,F3295&lt;&gt;[3]Pav.tvarkyklė!$B$13),"GVTNT","X")</f>
        <v>GVTNT</v>
      </c>
      <c r="AK3295" s="39">
        <f t="shared" si="727"/>
        <v>0</v>
      </c>
      <c r="AL3295" s="41"/>
      <c r="AM3295" s="41"/>
      <c r="AN3295" s="41">
        <f t="shared" si="715"/>
        <v>1900</v>
      </c>
      <c r="AO3295" s="41"/>
      <c r="AP3295" s="41"/>
      <c r="AQ3295" s="41"/>
      <c r="AR3295" s="42"/>
      <c r="AS3295" s="42"/>
      <c r="AU3295" s="43">
        <f t="shared" si="716"/>
        <v>0</v>
      </c>
    </row>
    <row r="3296" spans="1:47" ht="15" customHeight="1" x14ac:dyDescent="0.25">
      <c r="A3296" s="11"/>
      <c r="B3296" s="19">
        <v>3465</v>
      </c>
      <c r="C3296" s="74"/>
      <c r="D3296" s="77"/>
      <c r="E3296" s="78"/>
      <c r="F3296" s="78"/>
      <c r="G3296" s="80"/>
      <c r="H3296" s="49"/>
      <c r="I3296" s="79"/>
      <c r="J3296" s="27"/>
      <c r="K3296" s="27"/>
      <c r="L3296" s="79"/>
      <c r="M3296" s="81"/>
      <c r="N3296" s="29">
        <v>0</v>
      </c>
      <c r="O3296" s="30" t="str">
        <f>IF(G3296&lt;=$N$2,"",IF(F3296=[3]Pav.tvarkyklė!$B$13,"",IF(ISBLANK(R3296),"X","")))</f>
        <v/>
      </c>
      <c r="P3296" s="91"/>
      <c r="Q3296" s="63"/>
      <c r="R3296" s="63"/>
      <c r="S3296" s="63"/>
      <c r="T3296" s="63"/>
      <c r="U3296" s="34" t="str">
        <f>IFERROR(INDEX('[3]5.Grup_T'!$G$4:$G$22,MATCH('6.Turtas'!E3296,'[3]5.Grup_T'!$E$4:$E$22,0)),"0")</f>
        <v>0</v>
      </c>
      <c r="V3296" s="35">
        <f t="shared" si="717"/>
        <v>0</v>
      </c>
      <c r="W3296" s="35">
        <f>IF(NOT(ISBLANK(H3296)),(12-DATEDIF(H3296,'[3]1.Pradzia'!$D$13,"m")),0)</f>
        <v>0</v>
      </c>
      <c r="X3296" s="35">
        <f t="shared" si="718"/>
        <v>0</v>
      </c>
      <c r="Y3296" s="35">
        <f t="shared" si="714"/>
        <v>0</v>
      </c>
      <c r="Z3296" s="35">
        <f t="shared" si="726"/>
        <v>0</v>
      </c>
      <c r="AA3296" s="36">
        <f t="shared" si="719"/>
        <v>0</v>
      </c>
      <c r="AB3296" s="36">
        <f t="shared" si="720"/>
        <v>0</v>
      </c>
      <c r="AC3296" s="37">
        <f t="shared" si="721"/>
        <v>0</v>
      </c>
      <c r="AD3296" s="35">
        <f>IF(OR(YEAR(G3296)&lt;2019,O3296="X"),0,IF(ISBLANK(H3296),DATEDIF(G3296,'[3]1.Pradzia'!$D$13,"M"),DATEDIF(G3296,H3296,"m")))</f>
        <v>0</v>
      </c>
      <c r="AE3296" s="37">
        <f>IF(E3296='[3]5.Grup_T'!$E$20,0,IF(AD3296&lt;&gt;0,M3296/V3296*MIN(12,AD3296),0))</f>
        <v>0</v>
      </c>
      <c r="AF3296" s="37">
        <f t="shared" si="722"/>
        <v>0</v>
      </c>
      <c r="AG3296" s="37">
        <f t="shared" si="723"/>
        <v>0</v>
      </c>
      <c r="AH3296" s="37">
        <f t="shared" si="724"/>
        <v>0</v>
      </c>
      <c r="AI3296" s="35" t="str">
        <f t="shared" si="725"/>
        <v>Nusidėvėjęs</v>
      </c>
      <c r="AJ3296" s="38" t="str">
        <f>IF(AND(F3296&lt;&gt;[3]Pav.tvarkyklė!$B$12,F3296&lt;&gt;[3]Pav.tvarkyklė!$B$13),"GVTNT","X")</f>
        <v>GVTNT</v>
      </c>
      <c r="AK3296" s="39">
        <f t="shared" si="727"/>
        <v>0</v>
      </c>
      <c r="AL3296" s="41"/>
      <c r="AM3296" s="41"/>
      <c r="AN3296" s="41">
        <f t="shared" si="715"/>
        <v>1900</v>
      </c>
      <c r="AO3296" s="41"/>
      <c r="AP3296" s="41"/>
      <c r="AQ3296" s="41"/>
      <c r="AR3296" s="42"/>
      <c r="AS3296" s="42"/>
      <c r="AU3296" s="43">
        <f t="shared" si="716"/>
        <v>0</v>
      </c>
    </row>
    <row r="3297" spans="1:47" ht="15" customHeight="1" x14ac:dyDescent="0.25">
      <c r="A3297" s="11"/>
      <c r="B3297" s="19">
        <v>3466</v>
      </c>
      <c r="C3297" s="74"/>
      <c r="D3297" s="77"/>
      <c r="E3297" s="78"/>
      <c r="F3297" s="78"/>
      <c r="G3297" s="80"/>
      <c r="H3297" s="49"/>
      <c r="I3297" s="79"/>
      <c r="J3297" s="27"/>
      <c r="K3297" s="27"/>
      <c r="L3297" s="79"/>
      <c r="M3297" s="81"/>
      <c r="N3297" s="29">
        <v>0</v>
      </c>
      <c r="O3297" s="30" t="str">
        <f>IF(G3297&lt;=$N$2,"",IF(F3297=[3]Pav.tvarkyklė!$B$13,"",IF(ISBLANK(R3297),"X","")))</f>
        <v/>
      </c>
      <c r="P3297" s="91"/>
      <c r="Q3297" s="63"/>
      <c r="R3297" s="63"/>
      <c r="S3297" s="63"/>
      <c r="T3297" s="63"/>
      <c r="U3297" s="34" t="str">
        <f>IFERROR(INDEX('[3]5.Grup_T'!$G$4:$G$22,MATCH('6.Turtas'!E3297,'[3]5.Grup_T'!$E$4:$E$22,0)),"0")</f>
        <v>0</v>
      </c>
      <c r="V3297" s="35">
        <f t="shared" si="717"/>
        <v>0</v>
      </c>
      <c r="W3297" s="35">
        <f>IF(NOT(ISBLANK(H3297)),(12-DATEDIF(H3297,'[3]1.Pradzia'!$D$13,"m")),0)</f>
        <v>0</v>
      </c>
      <c r="X3297" s="35">
        <f t="shared" si="718"/>
        <v>0</v>
      </c>
      <c r="Y3297" s="35">
        <f t="shared" si="714"/>
        <v>0</v>
      </c>
      <c r="Z3297" s="35">
        <f t="shared" si="726"/>
        <v>0</v>
      </c>
      <c r="AA3297" s="36">
        <f t="shared" si="719"/>
        <v>0</v>
      </c>
      <c r="AB3297" s="36">
        <f t="shared" si="720"/>
        <v>0</v>
      </c>
      <c r="AC3297" s="37">
        <f t="shared" si="721"/>
        <v>0</v>
      </c>
      <c r="AD3297" s="35">
        <f>IF(OR(YEAR(G3297)&lt;2019,O3297="X"),0,IF(ISBLANK(H3297),DATEDIF(G3297,'[3]1.Pradzia'!$D$13,"M"),DATEDIF(G3297,H3297,"m")))</f>
        <v>0</v>
      </c>
      <c r="AE3297" s="37">
        <f>IF(E3297='[3]5.Grup_T'!$E$20,0,IF(AD3297&lt;&gt;0,M3297/V3297*MIN(12,AD3297),0))</f>
        <v>0</v>
      </c>
      <c r="AF3297" s="37">
        <f t="shared" si="722"/>
        <v>0</v>
      </c>
      <c r="AG3297" s="37">
        <f t="shared" si="723"/>
        <v>0</v>
      </c>
      <c r="AH3297" s="37">
        <f t="shared" si="724"/>
        <v>0</v>
      </c>
      <c r="AI3297" s="35" t="str">
        <f t="shared" si="725"/>
        <v>Nusidėvėjęs</v>
      </c>
      <c r="AJ3297" s="38" t="str">
        <f>IF(AND(F3297&lt;&gt;[3]Pav.tvarkyklė!$B$12,F3297&lt;&gt;[3]Pav.tvarkyklė!$B$13),"GVTNT","X")</f>
        <v>GVTNT</v>
      </c>
      <c r="AK3297" s="39">
        <f t="shared" si="727"/>
        <v>0</v>
      </c>
      <c r="AL3297" s="41"/>
      <c r="AM3297" s="41"/>
      <c r="AN3297" s="41">
        <f t="shared" si="715"/>
        <v>1900</v>
      </c>
      <c r="AO3297" s="41"/>
      <c r="AP3297" s="41"/>
      <c r="AQ3297" s="41"/>
      <c r="AR3297" s="42"/>
      <c r="AS3297" s="42"/>
      <c r="AU3297" s="43">
        <f t="shared" si="716"/>
        <v>0</v>
      </c>
    </row>
    <row r="3298" spans="1:47" ht="15" customHeight="1" x14ac:dyDescent="0.25">
      <c r="A3298" s="11"/>
      <c r="B3298" s="19">
        <v>3467</v>
      </c>
      <c r="C3298" s="74"/>
      <c r="D3298" s="77"/>
      <c r="E3298" s="78"/>
      <c r="F3298" s="78"/>
      <c r="G3298" s="80"/>
      <c r="H3298" s="49"/>
      <c r="I3298" s="79"/>
      <c r="J3298" s="27"/>
      <c r="K3298" s="27"/>
      <c r="L3298" s="79"/>
      <c r="M3298" s="81"/>
      <c r="N3298" s="29">
        <v>0</v>
      </c>
      <c r="O3298" s="30" t="str">
        <f>IF(G3298&lt;=$N$2,"",IF(F3298=[3]Pav.tvarkyklė!$B$13,"",IF(ISBLANK(R3298),"X","")))</f>
        <v/>
      </c>
      <c r="P3298" s="91"/>
      <c r="Q3298" s="63"/>
      <c r="R3298" s="63"/>
      <c r="S3298" s="63"/>
      <c r="T3298" s="63"/>
      <c r="U3298" s="34" t="str">
        <f>IFERROR(INDEX('[3]5.Grup_T'!$G$4:$G$22,MATCH('6.Turtas'!E3298,'[3]5.Grup_T'!$E$4:$E$22,0)),"0")</f>
        <v>0</v>
      </c>
      <c r="V3298" s="35">
        <f t="shared" si="717"/>
        <v>0</v>
      </c>
      <c r="W3298" s="35">
        <f>IF(NOT(ISBLANK(H3298)),(12-DATEDIF(H3298,'[3]1.Pradzia'!$D$13,"m")),0)</f>
        <v>0</v>
      </c>
      <c r="X3298" s="35">
        <f t="shared" si="718"/>
        <v>0</v>
      </c>
      <c r="Y3298" s="35">
        <f t="shared" si="714"/>
        <v>0</v>
      </c>
      <c r="Z3298" s="35">
        <f t="shared" si="726"/>
        <v>0</v>
      </c>
      <c r="AA3298" s="36">
        <f t="shared" si="719"/>
        <v>0</v>
      </c>
      <c r="AB3298" s="36">
        <f t="shared" si="720"/>
        <v>0</v>
      </c>
      <c r="AC3298" s="37">
        <f t="shared" si="721"/>
        <v>0</v>
      </c>
      <c r="AD3298" s="35">
        <f>IF(OR(YEAR(G3298)&lt;2019,O3298="X"),0,IF(ISBLANK(H3298),DATEDIF(G3298,'[3]1.Pradzia'!$D$13,"M"),DATEDIF(G3298,H3298,"m")))</f>
        <v>0</v>
      </c>
      <c r="AE3298" s="37">
        <f>IF(E3298='[3]5.Grup_T'!$E$20,0,IF(AD3298&lt;&gt;0,M3298/V3298*MIN(12,AD3298),0))</f>
        <v>0</v>
      </c>
      <c r="AF3298" s="37">
        <f t="shared" si="722"/>
        <v>0</v>
      </c>
      <c r="AG3298" s="37">
        <f t="shared" si="723"/>
        <v>0</v>
      </c>
      <c r="AH3298" s="37">
        <f t="shared" si="724"/>
        <v>0</v>
      </c>
      <c r="AI3298" s="35" t="str">
        <f t="shared" si="725"/>
        <v>Nusidėvėjęs</v>
      </c>
      <c r="AJ3298" s="38" t="str">
        <f>IF(AND(F3298&lt;&gt;[3]Pav.tvarkyklė!$B$12,F3298&lt;&gt;[3]Pav.tvarkyklė!$B$13),"GVTNT","X")</f>
        <v>GVTNT</v>
      </c>
      <c r="AK3298" s="39">
        <f t="shared" si="727"/>
        <v>0</v>
      </c>
      <c r="AL3298" s="41"/>
      <c r="AM3298" s="41"/>
      <c r="AN3298" s="41">
        <f t="shared" si="715"/>
        <v>1900</v>
      </c>
      <c r="AO3298" s="41"/>
      <c r="AP3298" s="41"/>
      <c r="AQ3298" s="41"/>
      <c r="AR3298" s="42"/>
      <c r="AS3298" s="42"/>
      <c r="AU3298" s="43">
        <f t="shared" si="716"/>
        <v>0</v>
      </c>
    </row>
    <row r="3299" spans="1:47" ht="15" customHeight="1" x14ac:dyDescent="0.25">
      <c r="A3299" s="11"/>
      <c r="B3299" s="19">
        <v>3468</v>
      </c>
      <c r="C3299" s="74"/>
      <c r="D3299" s="77"/>
      <c r="E3299" s="78"/>
      <c r="F3299" s="78"/>
      <c r="G3299" s="80"/>
      <c r="H3299" s="49"/>
      <c r="I3299" s="79"/>
      <c r="J3299" s="27"/>
      <c r="K3299" s="27"/>
      <c r="L3299" s="79"/>
      <c r="M3299" s="81"/>
      <c r="N3299" s="29">
        <v>0</v>
      </c>
      <c r="O3299" s="30" t="str">
        <f>IF(G3299&lt;=$N$2,"",IF(F3299=[3]Pav.tvarkyklė!$B$13,"",IF(ISBLANK(R3299),"X","")))</f>
        <v/>
      </c>
      <c r="P3299" s="91"/>
      <c r="Q3299" s="63"/>
      <c r="R3299" s="63"/>
      <c r="S3299" s="63"/>
      <c r="T3299" s="63"/>
      <c r="U3299" s="34" t="str">
        <f>IFERROR(INDEX('[3]5.Grup_T'!$G$4:$G$22,MATCH('6.Turtas'!E3299,'[3]5.Grup_T'!$E$4:$E$22,0)),"0")</f>
        <v>0</v>
      </c>
      <c r="V3299" s="35">
        <f t="shared" si="717"/>
        <v>0</v>
      </c>
      <c r="W3299" s="35">
        <f>IF(NOT(ISBLANK(H3299)),(12-DATEDIF(H3299,'[3]1.Pradzia'!$D$13,"m")),0)</f>
        <v>0</v>
      </c>
      <c r="X3299" s="35">
        <f t="shared" si="718"/>
        <v>0</v>
      </c>
      <c r="Y3299" s="35">
        <f t="shared" si="714"/>
        <v>0</v>
      </c>
      <c r="Z3299" s="35">
        <f t="shared" si="726"/>
        <v>0</v>
      </c>
      <c r="AA3299" s="36">
        <f t="shared" si="719"/>
        <v>0</v>
      </c>
      <c r="AB3299" s="36">
        <f t="shared" si="720"/>
        <v>0</v>
      </c>
      <c r="AC3299" s="37">
        <f t="shared" si="721"/>
        <v>0</v>
      </c>
      <c r="AD3299" s="35">
        <f>IF(OR(YEAR(G3299)&lt;2019,O3299="X"),0,IF(ISBLANK(H3299),DATEDIF(G3299,'[3]1.Pradzia'!$D$13,"M"),DATEDIF(G3299,H3299,"m")))</f>
        <v>0</v>
      </c>
      <c r="AE3299" s="37">
        <f>IF(E3299='[3]5.Grup_T'!$E$20,0,IF(AD3299&lt;&gt;0,M3299/V3299*MIN(12,AD3299),0))</f>
        <v>0</v>
      </c>
      <c r="AF3299" s="37">
        <f t="shared" si="722"/>
        <v>0</v>
      </c>
      <c r="AG3299" s="37">
        <f t="shared" si="723"/>
        <v>0</v>
      </c>
      <c r="AH3299" s="37">
        <f t="shared" si="724"/>
        <v>0</v>
      </c>
      <c r="AI3299" s="35" t="str">
        <f t="shared" si="725"/>
        <v>Nusidėvėjęs</v>
      </c>
      <c r="AJ3299" s="38" t="str">
        <f>IF(AND(F3299&lt;&gt;[3]Pav.tvarkyklė!$B$12,F3299&lt;&gt;[3]Pav.tvarkyklė!$B$13),"GVTNT","X")</f>
        <v>GVTNT</v>
      </c>
      <c r="AK3299" s="39">
        <f t="shared" si="727"/>
        <v>0</v>
      </c>
      <c r="AL3299" s="41"/>
      <c r="AM3299" s="41"/>
      <c r="AN3299" s="41">
        <f t="shared" si="715"/>
        <v>1900</v>
      </c>
      <c r="AO3299" s="41"/>
      <c r="AP3299" s="41"/>
      <c r="AQ3299" s="41"/>
      <c r="AR3299" s="42"/>
      <c r="AS3299" s="42"/>
      <c r="AU3299" s="43">
        <f t="shared" si="716"/>
        <v>0</v>
      </c>
    </row>
    <row r="3300" spans="1:47" ht="15" customHeight="1" x14ac:dyDescent="0.25">
      <c r="A3300" s="11"/>
      <c r="B3300" s="19">
        <v>3469</v>
      </c>
      <c r="C3300" s="74"/>
      <c r="D3300" s="77"/>
      <c r="E3300" s="78"/>
      <c r="F3300" s="78"/>
      <c r="G3300" s="80"/>
      <c r="H3300" s="49"/>
      <c r="I3300" s="79"/>
      <c r="J3300" s="27"/>
      <c r="K3300" s="27"/>
      <c r="L3300" s="79"/>
      <c r="M3300" s="81"/>
      <c r="N3300" s="29">
        <v>0</v>
      </c>
      <c r="O3300" s="30" t="str">
        <f>IF(G3300&lt;=$N$2,"",IF(F3300=[3]Pav.tvarkyklė!$B$13,"",IF(ISBLANK(R3300),"X","")))</f>
        <v/>
      </c>
      <c r="P3300" s="91"/>
      <c r="Q3300" s="63"/>
      <c r="R3300" s="63"/>
      <c r="S3300" s="63"/>
      <c r="T3300" s="63"/>
      <c r="U3300" s="34" t="str">
        <f>IFERROR(INDEX('[3]5.Grup_T'!$G$4:$G$22,MATCH('6.Turtas'!E3300,'[3]5.Grup_T'!$E$4:$E$22,0)),"0")</f>
        <v>0</v>
      </c>
      <c r="V3300" s="35">
        <f t="shared" si="717"/>
        <v>0</v>
      </c>
      <c r="W3300" s="35">
        <f>IF(NOT(ISBLANK(H3300)),(12-DATEDIF(H3300,'[3]1.Pradzia'!$D$13,"m")),0)</f>
        <v>0</v>
      </c>
      <c r="X3300" s="35">
        <f t="shared" si="718"/>
        <v>0</v>
      </c>
      <c r="Y3300" s="35">
        <f t="shared" si="714"/>
        <v>0</v>
      </c>
      <c r="Z3300" s="35">
        <f t="shared" si="726"/>
        <v>0</v>
      </c>
      <c r="AA3300" s="36">
        <f t="shared" si="719"/>
        <v>0</v>
      </c>
      <c r="AB3300" s="36">
        <f t="shared" si="720"/>
        <v>0</v>
      </c>
      <c r="AC3300" s="37">
        <f t="shared" si="721"/>
        <v>0</v>
      </c>
      <c r="AD3300" s="35">
        <f>IF(OR(YEAR(G3300)&lt;2019,O3300="X"),0,IF(ISBLANK(H3300),DATEDIF(G3300,'[3]1.Pradzia'!$D$13,"M"),DATEDIF(G3300,H3300,"m")))</f>
        <v>0</v>
      </c>
      <c r="AE3300" s="37">
        <f>IF(E3300='[3]5.Grup_T'!$E$20,0,IF(AD3300&lt;&gt;0,M3300/V3300*MIN(12,AD3300),0))</f>
        <v>0</v>
      </c>
      <c r="AF3300" s="37">
        <f t="shared" si="722"/>
        <v>0</v>
      </c>
      <c r="AG3300" s="37">
        <f t="shared" si="723"/>
        <v>0</v>
      </c>
      <c r="AH3300" s="37">
        <f t="shared" si="724"/>
        <v>0</v>
      </c>
      <c r="AI3300" s="35" t="str">
        <f t="shared" si="725"/>
        <v>Nusidėvėjęs</v>
      </c>
      <c r="AJ3300" s="38" t="str">
        <f>IF(AND(F3300&lt;&gt;[3]Pav.tvarkyklė!$B$12,F3300&lt;&gt;[3]Pav.tvarkyklė!$B$13),"GVTNT","X")</f>
        <v>GVTNT</v>
      </c>
      <c r="AK3300" s="39">
        <f t="shared" si="727"/>
        <v>0</v>
      </c>
      <c r="AL3300" s="41"/>
      <c r="AM3300" s="41"/>
      <c r="AN3300" s="41">
        <f t="shared" si="715"/>
        <v>1900</v>
      </c>
      <c r="AO3300" s="41"/>
      <c r="AP3300" s="41"/>
      <c r="AQ3300" s="41"/>
      <c r="AR3300" s="42"/>
      <c r="AS3300" s="42"/>
      <c r="AU3300" s="43">
        <f t="shared" si="716"/>
        <v>0</v>
      </c>
    </row>
    <row r="3301" spans="1:47" ht="15" customHeight="1" x14ac:dyDescent="0.25">
      <c r="A3301" s="11"/>
      <c r="B3301" s="19">
        <v>3470</v>
      </c>
      <c r="C3301" s="74"/>
      <c r="D3301" s="77"/>
      <c r="E3301" s="78"/>
      <c r="F3301" s="78"/>
      <c r="G3301" s="80"/>
      <c r="H3301" s="49"/>
      <c r="I3301" s="79"/>
      <c r="J3301" s="27"/>
      <c r="K3301" s="27"/>
      <c r="L3301" s="79"/>
      <c r="M3301" s="81"/>
      <c r="N3301" s="29">
        <v>0</v>
      </c>
      <c r="O3301" s="30" t="str">
        <f>IF(G3301&lt;=$N$2,"",IF(F3301=[3]Pav.tvarkyklė!$B$13,"",IF(ISBLANK(R3301),"X","")))</f>
        <v/>
      </c>
      <c r="P3301" s="91"/>
      <c r="Q3301" s="63"/>
      <c r="R3301" s="63"/>
      <c r="S3301" s="63"/>
      <c r="T3301" s="63"/>
      <c r="U3301" s="34" t="str">
        <f>IFERROR(INDEX('[3]5.Grup_T'!$G$4:$G$22,MATCH('6.Turtas'!E3301,'[3]5.Grup_T'!$E$4:$E$22,0)),"0")</f>
        <v>0</v>
      </c>
      <c r="V3301" s="35">
        <f t="shared" si="717"/>
        <v>0</v>
      </c>
      <c r="W3301" s="35">
        <f>IF(NOT(ISBLANK(H3301)),(12-DATEDIF(H3301,'[3]1.Pradzia'!$D$13,"m")),0)</f>
        <v>0</v>
      </c>
      <c r="X3301" s="35">
        <f t="shared" si="718"/>
        <v>0</v>
      </c>
      <c r="Y3301" s="35">
        <f t="shared" si="714"/>
        <v>0</v>
      </c>
      <c r="Z3301" s="35">
        <f t="shared" si="726"/>
        <v>0</v>
      </c>
      <c r="AA3301" s="36">
        <f t="shared" si="719"/>
        <v>0</v>
      </c>
      <c r="AB3301" s="36">
        <f t="shared" si="720"/>
        <v>0</v>
      </c>
      <c r="AC3301" s="37">
        <f t="shared" si="721"/>
        <v>0</v>
      </c>
      <c r="AD3301" s="35">
        <f>IF(OR(YEAR(G3301)&lt;2019,O3301="X"),0,IF(ISBLANK(H3301),DATEDIF(G3301,'[3]1.Pradzia'!$D$13,"M"),DATEDIF(G3301,H3301,"m")))</f>
        <v>0</v>
      </c>
      <c r="AE3301" s="37">
        <f>IF(E3301='[3]5.Grup_T'!$E$20,0,IF(AD3301&lt;&gt;0,M3301/V3301*MIN(12,AD3301),0))</f>
        <v>0</v>
      </c>
      <c r="AF3301" s="37">
        <f t="shared" si="722"/>
        <v>0</v>
      </c>
      <c r="AG3301" s="37">
        <f t="shared" si="723"/>
        <v>0</v>
      </c>
      <c r="AH3301" s="37">
        <f t="shared" si="724"/>
        <v>0</v>
      </c>
      <c r="AI3301" s="35" t="str">
        <f t="shared" si="725"/>
        <v>Nusidėvėjęs</v>
      </c>
      <c r="AJ3301" s="38" t="str">
        <f>IF(AND(F3301&lt;&gt;[3]Pav.tvarkyklė!$B$12,F3301&lt;&gt;[3]Pav.tvarkyklė!$B$13),"GVTNT","X")</f>
        <v>GVTNT</v>
      </c>
      <c r="AK3301" s="39">
        <f t="shared" si="727"/>
        <v>0</v>
      </c>
      <c r="AL3301" s="41"/>
      <c r="AM3301" s="41"/>
      <c r="AN3301" s="41">
        <f t="shared" si="715"/>
        <v>1900</v>
      </c>
      <c r="AO3301" s="41"/>
      <c r="AP3301" s="41"/>
      <c r="AQ3301" s="41"/>
      <c r="AR3301" s="42"/>
      <c r="AS3301" s="42"/>
      <c r="AU3301" s="43">
        <f t="shared" si="716"/>
        <v>0</v>
      </c>
    </row>
    <row r="3302" spans="1:47" ht="15" customHeight="1" x14ac:dyDescent="0.25">
      <c r="A3302" s="11"/>
      <c r="B3302" s="19">
        <v>3471</v>
      </c>
      <c r="C3302" s="74"/>
      <c r="D3302" s="77"/>
      <c r="E3302" s="78"/>
      <c r="F3302" s="78"/>
      <c r="G3302" s="80"/>
      <c r="H3302" s="49"/>
      <c r="I3302" s="79"/>
      <c r="J3302" s="27"/>
      <c r="K3302" s="27"/>
      <c r="L3302" s="79"/>
      <c r="M3302" s="81"/>
      <c r="N3302" s="29">
        <v>0</v>
      </c>
      <c r="O3302" s="30" t="str">
        <f>IF(G3302&lt;=$N$2,"",IF(F3302=[3]Pav.tvarkyklė!$B$13,"",IF(ISBLANK(R3302),"X","")))</f>
        <v/>
      </c>
      <c r="P3302" s="91"/>
      <c r="Q3302" s="63"/>
      <c r="R3302" s="63"/>
      <c r="S3302" s="63"/>
      <c r="T3302" s="63"/>
      <c r="U3302" s="34" t="str">
        <f>IFERROR(INDEX('[3]5.Grup_T'!$G$4:$G$22,MATCH('6.Turtas'!E3302,'[3]5.Grup_T'!$E$4:$E$22,0)),"0")</f>
        <v>0</v>
      </c>
      <c r="V3302" s="35">
        <f t="shared" si="717"/>
        <v>0</v>
      </c>
      <c r="W3302" s="35">
        <f>IF(NOT(ISBLANK(H3302)),(12-DATEDIF(H3302,'[3]1.Pradzia'!$D$13,"m")),0)</f>
        <v>0</v>
      </c>
      <c r="X3302" s="35">
        <f t="shared" si="718"/>
        <v>0</v>
      </c>
      <c r="Y3302" s="35">
        <f t="shared" si="714"/>
        <v>0</v>
      </c>
      <c r="Z3302" s="35">
        <f t="shared" si="726"/>
        <v>0</v>
      </c>
      <c r="AA3302" s="36">
        <f t="shared" si="719"/>
        <v>0</v>
      </c>
      <c r="AB3302" s="36">
        <f t="shared" si="720"/>
        <v>0</v>
      </c>
      <c r="AC3302" s="37">
        <f t="shared" si="721"/>
        <v>0</v>
      </c>
      <c r="AD3302" s="35">
        <f>IF(OR(YEAR(G3302)&lt;2019,O3302="X"),0,IF(ISBLANK(H3302),DATEDIF(G3302,'[3]1.Pradzia'!$D$13,"M"),DATEDIF(G3302,H3302,"m")))</f>
        <v>0</v>
      </c>
      <c r="AE3302" s="37">
        <f>IF(E3302='[3]5.Grup_T'!$E$20,0,IF(AD3302&lt;&gt;0,M3302/V3302*MIN(12,AD3302),0))</f>
        <v>0</v>
      </c>
      <c r="AF3302" s="37">
        <f t="shared" si="722"/>
        <v>0</v>
      </c>
      <c r="AG3302" s="37">
        <f t="shared" si="723"/>
        <v>0</v>
      </c>
      <c r="AH3302" s="37">
        <f t="shared" si="724"/>
        <v>0</v>
      </c>
      <c r="AI3302" s="35" t="str">
        <f t="shared" si="725"/>
        <v>Nusidėvėjęs</v>
      </c>
      <c r="AJ3302" s="38" t="str">
        <f>IF(AND(F3302&lt;&gt;[3]Pav.tvarkyklė!$B$12,F3302&lt;&gt;[3]Pav.tvarkyklė!$B$13),"GVTNT","X")</f>
        <v>GVTNT</v>
      </c>
      <c r="AK3302" s="39">
        <f t="shared" si="727"/>
        <v>0</v>
      </c>
      <c r="AL3302" s="41"/>
      <c r="AM3302" s="41"/>
      <c r="AN3302" s="41">
        <f t="shared" si="715"/>
        <v>1900</v>
      </c>
      <c r="AO3302" s="41"/>
      <c r="AP3302" s="41"/>
      <c r="AQ3302" s="41"/>
      <c r="AR3302" s="42"/>
      <c r="AS3302" s="42"/>
      <c r="AU3302" s="43">
        <f t="shared" si="716"/>
        <v>0</v>
      </c>
    </row>
    <row r="3303" spans="1:47" ht="15" customHeight="1" x14ac:dyDescent="0.25">
      <c r="A3303" s="11"/>
      <c r="B3303" s="19">
        <v>3472</v>
      </c>
      <c r="C3303" s="74"/>
      <c r="D3303" s="77"/>
      <c r="E3303" s="78"/>
      <c r="F3303" s="78"/>
      <c r="G3303" s="80"/>
      <c r="H3303" s="49"/>
      <c r="I3303" s="79"/>
      <c r="J3303" s="27"/>
      <c r="K3303" s="27"/>
      <c r="L3303" s="79"/>
      <c r="M3303" s="81"/>
      <c r="N3303" s="29">
        <v>0</v>
      </c>
      <c r="O3303" s="30" t="str">
        <f>IF(G3303&lt;=$N$2,"",IF(F3303=[3]Pav.tvarkyklė!$B$13,"",IF(ISBLANK(R3303),"X","")))</f>
        <v/>
      </c>
      <c r="P3303" s="91"/>
      <c r="Q3303" s="63"/>
      <c r="R3303" s="63"/>
      <c r="S3303" s="63"/>
      <c r="T3303" s="63"/>
      <c r="U3303" s="34" t="str">
        <f>IFERROR(INDEX('[3]5.Grup_T'!$G$4:$G$22,MATCH('6.Turtas'!E3303,'[3]5.Grup_T'!$E$4:$E$22,0)),"0")</f>
        <v>0</v>
      </c>
      <c r="V3303" s="35">
        <f t="shared" si="717"/>
        <v>0</v>
      </c>
      <c r="W3303" s="35">
        <f>IF(NOT(ISBLANK(H3303)),(12-DATEDIF(H3303,'[3]1.Pradzia'!$D$13,"m")),0)</f>
        <v>0</v>
      </c>
      <c r="X3303" s="35">
        <f t="shared" si="718"/>
        <v>0</v>
      </c>
      <c r="Y3303" s="35">
        <f t="shared" si="714"/>
        <v>0</v>
      </c>
      <c r="Z3303" s="35">
        <f t="shared" si="726"/>
        <v>0</v>
      </c>
      <c r="AA3303" s="36">
        <f t="shared" si="719"/>
        <v>0</v>
      </c>
      <c r="AB3303" s="36">
        <f t="shared" si="720"/>
        <v>0</v>
      </c>
      <c r="AC3303" s="37">
        <f t="shared" si="721"/>
        <v>0</v>
      </c>
      <c r="AD3303" s="35">
        <f>IF(OR(YEAR(G3303)&lt;2019,O3303="X"),0,IF(ISBLANK(H3303),DATEDIF(G3303,'[3]1.Pradzia'!$D$13,"M"),DATEDIF(G3303,H3303,"m")))</f>
        <v>0</v>
      </c>
      <c r="AE3303" s="37">
        <f>IF(E3303='[3]5.Grup_T'!$E$20,0,IF(AD3303&lt;&gt;0,M3303/V3303*MIN(12,AD3303),0))</f>
        <v>0</v>
      </c>
      <c r="AF3303" s="37">
        <f t="shared" si="722"/>
        <v>0</v>
      </c>
      <c r="AG3303" s="37">
        <f t="shared" si="723"/>
        <v>0</v>
      </c>
      <c r="AH3303" s="37">
        <f t="shared" si="724"/>
        <v>0</v>
      </c>
      <c r="AI3303" s="35" t="str">
        <f t="shared" si="725"/>
        <v>Nusidėvėjęs</v>
      </c>
      <c r="AJ3303" s="38" t="str">
        <f>IF(AND(F3303&lt;&gt;[3]Pav.tvarkyklė!$B$12,F3303&lt;&gt;[3]Pav.tvarkyklė!$B$13),"GVTNT","X")</f>
        <v>GVTNT</v>
      </c>
      <c r="AK3303" s="39">
        <f t="shared" si="727"/>
        <v>0</v>
      </c>
      <c r="AL3303" s="41"/>
      <c r="AM3303" s="41"/>
      <c r="AN3303" s="41">
        <f t="shared" si="715"/>
        <v>1900</v>
      </c>
      <c r="AO3303" s="41"/>
      <c r="AP3303" s="41"/>
      <c r="AQ3303" s="41"/>
      <c r="AR3303" s="42"/>
      <c r="AS3303" s="42"/>
      <c r="AU3303" s="43">
        <f t="shared" si="716"/>
        <v>0</v>
      </c>
    </row>
    <row r="3304" spans="1:47" ht="15" customHeight="1" x14ac:dyDescent="0.25">
      <c r="A3304" s="11"/>
      <c r="B3304" s="19">
        <v>3473</v>
      </c>
      <c r="C3304" s="74"/>
      <c r="D3304" s="77"/>
      <c r="E3304" s="78"/>
      <c r="F3304" s="78"/>
      <c r="G3304" s="80"/>
      <c r="H3304" s="49"/>
      <c r="I3304" s="79"/>
      <c r="J3304" s="27"/>
      <c r="K3304" s="27"/>
      <c r="L3304" s="79"/>
      <c r="M3304" s="81"/>
      <c r="N3304" s="29">
        <v>0</v>
      </c>
      <c r="O3304" s="30" t="str">
        <f>IF(G3304&lt;=$N$2,"",IF(F3304=[3]Pav.tvarkyklė!$B$13,"",IF(ISBLANK(R3304),"X","")))</f>
        <v/>
      </c>
      <c r="P3304" s="91"/>
      <c r="Q3304" s="63"/>
      <c r="R3304" s="63"/>
      <c r="S3304" s="63"/>
      <c r="T3304" s="63"/>
      <c r="U3304" s="34" t="str">
        <f>IFERROR(INDEX('[3]5.Grup_T'!$G$4:$G$22,MATCH('6.Turtas'!E3304,'[3]5.Grup_T'!$E$4:$E$22,0)),"0")</f>
        <v>0</v>
      </c>
      <c r="V3304" s="35">
        <f t="shared" si="717"/>
        <v>0</v>
      </c>
      <c r="W3304" s="35">
        <f>IF(NOT(ISBLANK(H3304)),(12-DATEDIF(H3304,'[3]1.Pradzia'!$D$13,"m")),0)</f>
        <v>0</v>
      </c>
      <c r="X3304" s="35">
        <f t="shared" si="718"/>
        <v>0</v>
      </c>
      <c r="Y3304" s="35">
        <f t="shared" si="714"/>
        <v>0</v>
      </c>
      <c r="Z3304" s="35">
        <f t="shared" si="726"/>
        <v>0</v>
      </c>
      <c r="AA3304" s="36">
        <f t="shared" si="719"/>
        <v>0</v>
      </c>
      <c r="AB3304" s="36">
        <f t="shared" si="720"/>
        <v>0</v>
      </c>
      <c r="AC3304" s="37">
        <f t="shared" si="721"/>
        <v>0</v>
      </c>
      <c r="AD3304" s="35">
        <f>IF(OR(YEAR(G3304)&lt;2019,O3304="X"),0,IF(ISBLANK(H3304),DATEDIF(G3304,'[3]1.Pradzia'!$D$13,"M"),DATEDIF(G3304,H3304,"m")))</f>
        <v>0</v>
      </c>
      <c r="AE3304" s="37">
        <f>IF(E3304='[3]5.Grup_T'!$E$20,0,IF(AD3304&lt;&gt;0,M3304/V3304*MIN(12,AD3304),0))</f>
        <v>0</v>
      </c>
      <c r="AF3304" s="37">
        <f t="shared" si="722"/>
        <v>0</v>
      </c>
      <c r="AG3304" s="37">
        <f t="shared" si="723"/>
        <v>0</v>
      </c>
      <c r="AH3304" s="37">
        <f t="shared" si="724"/>
        <v>0</v>
      </c>
      <c r="AI3304" s="35" t="str">
        <f t="shared" si="725"/>
        <v>Nusidėvėjęs</v>
      </c>
      <c r="AJ3304" s="38" t="str">
        <f>IF(AND(F3304&lt;&gt;[3]Pav.tvarkyklė!$B$12,F3304&lt;&gt;[3]Pav.tvarkyklė!$B$13),"GVTNT","X")</f>
        <v>GVTNT</v>
      </c>
      <c r="AK3304" s="39">
        <f t="shared" si="727"/>
        <v>0</v>
      </c>
      <c r="AL3304" s="41"/>
      <c r="AM3304" s="41"/>
      <c r="AN3304" s="41">
        <f t="shared" si="715"/>
        <v>1900</v>
      </c>
      <c r="AO3304" s="41"/>
      <c r="AP3304" s="41"/>
      <c r="AQ3304" s="41"/>
      <c r="AR3304" s="42"/>
      <c r="AS3304" s="42"/>
      <c r="AU3304" s="43">
        <f t="shared" si="716"/>
        <v>0</v>
      </c>
    </row>
    <row r="3305" spans="1:47" ht="15" customHeight="1" x14ac:dyDescent="0.25">
      <c r="A3305" s="11"/>
      <c r="B3305" s="19">
        <v>3474</v>
      </c>
      <c r="C3305" s="74"/>
      <c r="D3305" s="77"/>
      <c r="E3305" s="78"/>
      <c r="F3305" s="78"/>
      <c r="G3305" s="80"/>
      <c r="H3305" s="49"/>
      <c r="I3305" s="79"/>
      <c r="J3305" s="27"/>
      <c r="K3305" s="27"/>
      <c r="L3305" s="79"/>
      <c r="M3305" s="81"/>
      <c r="N3305" s="29">
        <v>0</v>
      </c>
      <c r="O3305" s="30" t="str">
        <f>IF(G3305&lt;=$N$2,"",IF(F3305=[3]Pav.tvarkyklė!$B$13,"",IF(ISBLANK(R3305),"X","")))</f>
        <v/>
      </c>
      <c r="P3305" s="91"/>
      <c r="Q3305" s="63"/>
      <c r="R3305" s="63"/>
      <c r="S3305" s="63"/>
      <c r="T3305" s="63"/>
      <c r="U3305" s="34" t="str">
        <f>IFERROR(INDEX('[3]5.Grup_T'!$G$4:$G$22,MATCH('6.Turtas'!E3305,'[3]5.Grup_T'!$E$4:$E$22,0)),"0")</f>
        <v>0</v>
      </c>
      <c r="V3305" s="35">
        <f t="shared" si="717"/>
        <v>0</v>
      </c>
      <c r="W3305" s="35">
        <f>IF(NOT(ISBLANK(H3305)),(12-DATEDIF(H3305,'[3]1.Pradzia'!$D$13,"m")),0)</f>
        <v>0</v>
      </c>
      <c r="X3305" s="35">
        <f t="shared" si="718"/>
        <v>0</v>
      </c>
      <c r="Y3305" s="35">
        <f t="shared" si="714"/>
        <v>0</v>
      </c>
      <c r="Z3305" s="35">
        <f t="shared" si="726"/>
        <v>0</v>
      </c>
      <c r="AA3305" s="36">
        <f t="shared" si="719"/>
        <v>0</v>
      </c>
      <c r="AB3305" s="36">
        <f t="shared" si="720"/>
        <v>0</v>
      </c>
      <c r="AC3305" s="37">
        <f t="shared" si="721"/>
        <v>0</v>
      </c>
      <c r="AD3305" s="35">
        <f>IF(OR(YEAR(G3305)&lt;2019,O3305="X"),0,IF(ISBLANK(H3305),DATEDIF(G3305,'[3]1.Pradzia'!$D$13,"M"),DATEDIF(G3305,H3305,"m")))</f>
        <v>0</v>
      </c>
      <c r="AE3305" s="37">
        <f>IF(E3305='[3]5.Grup_T'!$E$20,0,IF(AD3305&lt;&gt;0,M3305/V3305*MIN(12,AD3305),0))</f>
        <v>0</v>
      </c>
      <c r="AF3305" s="37">
        <f t="shared" si="722"/>
        <v>0</v>
      </c>
      <c r="AG3305" s="37">
        <f t="shared" si="723"/>
        <v>0</v>
      </c>
      <c r="AH3305" s="37">
        <f t="shared" si="724"/>
        <v>0</v>
      </c>
      <c r="AI3305" s="35" t="str">
        <f t="shared" si="725"/>
        <v>Nusidėvėjęs</v>
      </c>
      <c r="AJ3305" s="38" t="str">
        <f>IF(AND(F3305&lt;&gt;[3]Pav.tvarkyklė!$B$12,F3305&lt;&gt;[3]Pav.tvarkyklė!$B$13),"GVTNT","X")</f>
        <v>GVTNT</v>
      </c>
      <c r="AK3305" s="39">
        <f t="shared" si="727"/>
        <v>0</v>
      </c>
      <c r="AL3305" s="41"/>
      <c r="AM3305" s="41"/>
      <c r="AN3305" s="41">
        <f t="shared" si="715"/>
        <v>1900</v>
      </c>
      <c r="AO3305" s="41"/>
      <c r="AP3305" s="41"/>
      <c r="AQ3305" s="41"/>
      <c r="AR3305" s="42"/>
      <c r="AS3305" s="42"/>
      <c r="AU3305" s="43">
        <f t="shared" si="716"/>
        <v>0</v>
      </c>
    </row>
    <row r="3306" spans="1:47" ht="15" customHeight="1" x14ac:dyDescent="0.25">
      <c r="A3306" s="11"/>
      <c r="B3306" s="19">
        <v>3475</v>
      </c>
      <c r="C3306" s="74"/>
      <c r="D3306" s="77"/>
      <c r="E3306" s="78"/>
      <c r="F3306" s="78"/>
      <c r="G3306" s="80"/>
      <c r="H3306" s="49"/>
      <c r="I3306" s="79"/>
      <c r="J3306" s="27"/>
      <c r="K3306" s="27"/>
      <c r="L3306" s="79"/>
      <c r="M3306" s="81"/>
      <c r="N3306" s="29">
        <v>0</v>
      </c>
      <c r="O3306" s="30" t="str">
        <f>IF(G3306&lt;=$N$2,"",IF(F3306=[3]Pav.tvarkyklė!$B$13,"",IF(ISBLANK(R3306),"X","")))</f>
        <v/>
      </c>
      <c r="P3306" s="91"/>
      <c r="Q3306" s="63"/>
      <c r="R3306" s="63"/>
      <c r="S3306" s="63"/>
      <c r="T3306" s="63"/>
      <c r="U3306" s="34" t="str">
        <f>IFERROR(INDEX('[3]5.Grup_T'!$G$4:$G$22,MATCH('6.Turtas'!E3306,'[3]5.Grup_T'!$E$4:$E$22,0)),"0")</f>
        <v>0</v>
      </c>
      <c r="V3306" s="35">
        <f t="shared" si="717"/>
        <v>0</v>
      </c>
      <c r="W3306" s="35">
        <f>IF(NOT(ISBLANK(H3306)),(12-DATEDIF(H3306,'[3]1.Pradzia'!$D$13,"m")),0)</f>
        <v>0</v>
      </c>
      <c r="X3306" s="35">
        <f t="shared" si="718"/>
        <v>0</v>
      </c>
      <c r="Y3306" s="35">
        <f t="shared" si="714"/>
        <v>0</v>
      </c>
      <c r="Z3306" s="35">
        <f t="shared" si="726"/>
        <v>0</v>
      </c>
      <c r="AA3306" s="36">
        <f t="shared" si="719"/>
        <v>0</v>
      </c>
      <c r="AB3306" s="36">
        <f t="shared" si="720"/>
        <v>0</v>
      </c>
      <c r="AC3306" s="37">
        <f t="shared" si="721"/>
        <v>0</v>
      </c>
      <c r="AD3306" s="35">
        <f>IF(OR(YEAR(G3306)&lt;2019,O3306="X"),0,IF(ISBLANK(H3306),DATEDIF(G3306,'[3]1.Pradzia'!$D$13,"M"),DATEDIF(G3306,H3306,"m")))</f>
        <v>0</v>
      </c>
      <c r="AE3306" s="37">
        <f>IF(E3306='[3]5.Grup_T'!$E$20,0,IF(AD3306&lt;&gt;0,M3306/V3306*MIN(12,AD3306),0))</f>
        <v>0</v>
      </c>
      <c r="AF3306" s="37">
        <f t="shared" si="722"/>
        <v>0</v>
      </c>
      <c r="AG3306" s="37">
        <f t="shared" si="723"/>
        <v>0</v>
      </c>
      <c r="AH3306" s="37">
        <f t="shared" si="724"/>
        <v>0</v>
      </c>
      <c r="AI3306" s="35" t="str">
        <f t="shared" si="725"/>
        <v>Nusidėvėjęs</v>
      </c>
      <c r="AJ3306" s="38" t="str">
        <f>IF(AND(F3306&lt;&gt;[3]Pav.tvarkyklė!$B$12,F3306&lt;&gt;[3]Pav.tvarkyklė!$B$13),"GVTNT","X")</f>
        <v>GVTNT</v>
      </c>
      <c r="AK3306" s="39">
        <f t="shared" si="727"/>
        <v>0</v>
      </c>
      <c r="AL3306" s="41"/>
      <c r="AM3306" s="41"/>
      <c r="AN3306" s="41">
        <f t="shared" si="715"/>
        <v>1900</v>
      </c>
      <c r="AO3306" s="41"/>
      <c r="AP3306" s="41"/>
      <c r="AQ3306" s="41"/>
      <c r="AR3306" s="42"/>
      <c r="AS3306" s="42"/>
      <c r="AU3306" s="43">
        <f t="shared" si="716"/>
        <v>0</v>
      </c>
    </row>
    <row r="3307" spans="1:47" ht="15" customHeight="1" x14ac:dyDescent="0.25">
      <c r="A3307" s="11"/>
      <c r="B3307" s="19">
        <v>3476</v>
      </c>
      <c r="C3307" s="74"/>
      <c r="D3307" s="77"/>
      <c r="E3307" s="78"/>
      <c r="F3307" s="78"/>
      <c r="G3307" s="80"/>
      <c r="H3307" s="49"/>
      <c r="I3307" s="79"/>
      <c r="J3307" s="27"/>
      <c r="K3307" s="27"/>
      <c r="L3307" s="79"/>
      <c r="M3307" s="81"/>
      <c r="N3307" s="29">
        <v>0</v>
      </c>
      <c r="O3307" s="30" t="str">
        <f>IF(G3307&lt;=$N$2,"",IF(F3307=[3]Pav.tvarkyklė!$B$13,"",IF(ISBLANK(R3307),"X","")))</f>
        <v/>
      </c>
      <c r="P3307" s="91"/>
      <c r="Q3307" s="63"/>
      <c r="R3307" s="63"/>
      <c r="S3307" s="63"/>
      <c r="T3307" s="63"/>
      <c r="U3307" s="34" t="str">
        <f>IFERROR(INDEX('[3]5.Grup_T'!$G$4:$G$22,MATCH('6.Turtas'!E3307,'[3]5.Grup_T'!$E$4:$E$22,0)),"0")</f>
        <v>0</v>
      </c>
      <c r="V3307" s="35">
        <f t="shared" si="717"/>
        <v>0</v>
      </c>
      <c r="W3307" s="35">
        <f>IF(NOT(ISBLANK(H3307)),(12-DATEDIF(H3307,'[3]1.Pradzia'!$D$13,"m")),0)</f>
        <v>0</v>
      </c>
      <c r="X3307" s="35">
        <f t="shared" si="718"/>
        <v>0</v>
      </c>
      <c r="Y3307" s="35">
        <f t="shared" si="714"/>
        <v>0</v>
      </c>
      <c r="Z3307" s="35">
        <f t="shared" si="726"/>
        <v>0</v>
      </c>
      <c r="AA3307" s="36">
        <f t="shared" si="719"/>
        <v>0</v>
      </c>
      <c r="AB3307" s="36">
        <f t="shared" si="720"/>
        <v>0</v>
      </c>
      <c r="AC3307" s="37">
        <f t="shared" si="721"/>
        <v>0</v>
      </c>
      <c r="AD3307" s="35">
        <f>IF(OR(YEAR(G3307)&lt;2019,O3307="X"),0,IF(ISBLANK(H3307),DATEDIF(G3307,'[3]1.Pradzia'!$D$13,"M"),DATEDIF(G3307,H3307,"m")))</f>
        <v>0</v>
      </c>
      <c r="AE3307" s="37">
        <f>IF(E3307='[3]5.Grup_T'!$E$20,0,IF(AD3307&lt;&gt;0,M3307/V3307*MIN(12,AD3307),0))</f>
        <v>0</v>
      </c>
      <c r="AF3307" s="37">
        <f t="shared" si="722"/>
        <v>0</v>
      </c>
      <c r="AG3307" s="37">
        <f t="shared" si="723"/>
        <v>0</v>
      </c>
      <c r="AH3307" s="37">
        <f t="shared" si="724"/>
        <v>0</v>
      </c>
      <c r="AI3307" s="35" t="str">
        <f t="shared" si="725"/>
        <v>Nusidėvėjęs</v>
      </c>
      <c r="AJ3307" s="38" t="str">
        <f>IF(AND(F3307&lt;&gt;[3]Pav.tvarkyklė!$B$12,F3307&lt;&gt;[3]Pav.tvarkyklė!$B$13),"GVTNT","X")</f>
        <v>GVTNT</v>
      </c>
      <c r="AK3307" s="39">
        <f t="shared" si="727"/>
        <v>0</v>
      </c>
      <c r="AL3307" s="41"/>
      <c r="AM3307" s="41"/>
      <c r="AN3307" s="41">
        <f t="shared" si="715"/>
        <v>1900</v>
      </c>
      <c r="AO3307" s="41"/>
      <c r="AP3307" s="41"/>
      <c r="AQ3307" s="41"/>
      <c r="AR3307" s="42"/>
      <c r="AS3307" s="42"/>
      <c r="AU3307" s="43">
        <f t="shared" si="716"/>
        <v>0</v>
      </c>
    </row>
    <row r="3308" spans="1:47" ht="15" customHeight="1" x14ac:dyDescent="0.25">
      <c r="A3308" s="11"/>
      <c r="B3308" s="19">
        <v>3477</v>
      </c>
      <c r="C3308" s="74"/>
      <c r="D3308" s="77"/>
      <c r="E3308" s="78"/>
      <c r="F3308" s="78"/>
      <c r="G3308" s="80"/>
      <c r="H3308" s="49"/>
      <c r="I3308" s="79"/>
      <c r="J3308" s="27"/>
      <c r="K3308" s="27"/>
      <c r="L3308" s="79"/>
      <c r="M3308" s="81"/>
      <c r="N3308" s="29">
        <v>0</v>
      </c>
      <c r="O3308" s="30" t="str">
        <f>IF(G3308&lt;=$N$2,"",IF(F3308=[3]Pav.tvarkyklė!$B$13,"",IF(ISBLANK(R3308),"X","")))</f>
        <v/>
      </c>
      <c r="P3308" s="91"/>
      <c r="Q3308" s="63"/>
      <c r="R3308" s="63"/>
      <c r="S3308" s="63"/>
      <c r="T3308" s="63"/>
      <c r="U3308" s="34" t="str">
        <f>IFERROR(INDEX('[3]5.Grup_T'!$G$4:$G$22,MATCH('6.Turtas'!E3308,'[3]5.Grup_T'!$E$4:$E$22,0)),"0")</f>
        <v>0</v>
      </c>
      <c r="V3308" s="35">
        <f t="shared" si="717"/>
        <v>0</v>
      </c>
      <c r="W3308" s="35">
        <f>IF(NOT(ISBLANK(H3308)),(12-DATEDIF(H3308,'[3]1.Pradzia'!$D$13,"m")),0)</f>
        <v>0</v>
      </c>
      <c r="X3308" s="35">
        <f t="shared" si="718"/>
        <v>0</v>
      </c>
      <c r="Y3308" s="35">
        <f t="shared" si="714"/>
        <v>0</v>
      </c>
      <c r="Z3308" s="35">
        <f t="shared" si="726"/>
        <v>0</v>
      </c>
      <c r="AA3308" s="36">
        <f t="shared" si="719"/>
        <v>0</v>
      </c>
      <c r="AB3308" s="36">
        <f t="shared" si="720"/>
        <v>0</v>
      </c>
      <c r="AC3308" s="37">
        <f t="shared" si="721"/>
        <v>0</v>
      </c>
      <c r="AD3308" s="35">
        <f>IF(OR(YEAR(G3308)&lt;2019,O3308="X"),0,IF(ISBLANK(H3308),DATEDIF(G3308,'[3]1.Pradzia'!$D$13,"M"),DATEDIF(G3308,H3308,"m")))</f>
        <v>0</v>
      </c>
      <c r="AE3308" s="37">
        <f>IF(E3308='[3]5.Grup_T'!$E$20,0,IF(AD3308&lt;&gt;0,M3308/V3308*MIN(12,AD3308),0))</f>
        <v>0</v>
      </c>
      <c r="AF3308" s="37">
        <f t="shared" si="722"/>
        <v>0</v>
      </c>
      <c r="AG3308" s="37">
        <f t="shared" si="723"/>
        <v>0</v>
      </c>
      <c r="AH3308" s="37">
        <f t="shared" si="724"/>
        <v>0</v>
      </c>
      <c r="AI3308" s="35" t="str">
        <f t="shared" si="725"/>
        <v>Nusidėvėjęs</v>
      </c>
      <c r="AJ3308" s="38" t="str">
        <f>IF(AND(F3308&lt;&gt;[3]Pav.tvarkyklė!$B$12,F3308&lt;&gt;[3]Pav.tvarkyklė!$B$13),"GVTNT","X")</f>
        <v>GVTNT</v>
      </c>
      <c r="AK3308" s="39">
        <f t="shared" si="727"/>
        <v>0</v>
      </c>
      <c r="AL3308" s="41"/>
      <c r="AM3308" s="41"/>
      <c r="AN3308" s="41">
        <f t="shared" si="715"/>
        <v>1900</v>
      </c>
      <c r="AO3308" s="41"/>
      <c r="AP3308" s="41"/>
      <c r="AQ3308" s="41"/>
      <c r="AR3308" s="42"/>
      <c r="AS3308" s="42"/>
      <c r="AU3308" s="43">
        <f t="shared" si="716"/>
        <v>0</v>
      </c>
    </row>
    <row r="3309" spans="1:47" ht="15" customHeight="1" x14ac:dyDescent="0.25">
      <c r="A3309" s="11"/>
      <c r="B3309" s="19">
        <v>3478</v>
      </c>
      <c r="C3309" s="74"/>
      <c r="D3309" s="77"/>
      <c r="E3309" s="78"/>
      <c r="F3309" s="78"/>
      <c r="G3309" s="80"/>
      <c r="H3309" s="49"/>
      <c r="I3309" s="79"/>
      <c r="J3309" s="27"/>
      <c r="K3309" s="27"/>
      <c r="L3309" s="79"/>
      <c r="M3309" s="81"/>
      <c r="N3309" s="29">
        <v>0</v>
      </c>
      <c r="O3309" s="30" t="str">
        <f>IF(G3309&lt;=$N$2,"",IF(F3309=[3]Pav.tvarkyklė!$B$13,"",IF(ISBLANK(R3309),"X","")))</f>
        <v/>
      </c>
      <c r="P3309" s="91"/>
      <c r="Q3309" s="63"/>
      <c r="R3309" s="63"/>
      <c r="S3309" s="63"/>
      <c r="T3309" s="63"/>
      <c r="U3309" s="34" t="str">
        <f>IFERROR(INDEX('[3]5.Grup_T'!$G$4:$G$22,MATCH('6.Turtas'!E3309,'[3]5.Grup_T'!$E$4:$E$22,0)),"0")</f>
        <v>0</v>
      </c>
      <c r="V3309" s="35">
        <f t="shared" si="717"/>
        <v>0</v>
      </c>
      <c r="W3309" s="35">
        <f>IF(NOT(ISBLANK(H3309)),(12-DATEDIF(H3309,'[3]1.Pradzia'!$D$13,"m")),0)</f>
        <v>0</v>
      </c>
      <c r="X3309" s="35">
        <f t="shared" si="718"/>
        <v>0</v>
      </c>
      <c r="Y3309" s="35">
        <f t="shared" si="714"/>
        <v>0</v>
      </c>
      <c r="Z3309" s="35">
        <f t="shared" si="726"/>
        <v>0</v>
      </c>
      <c r="AA3309" s="36">
        <f t="shared" si="719"/>
        <v>0</v>
      </c>
      <c r="AB3309" s="36">
        <f t="shared" si="720"/>
        <v>0</v>
      </c>
      <c r="AC3309" s="37">
        <f t="shared" si="721"/>
        <v>0</v>
      </c>
      <c r="AD3309" s="35">
        <f>IF(OR(YEAR(G3309)&lt;2019,O3309="X"),0,IF(ISBLANK(H3309),DATEDIF(G3309,'[3]1.Pradzia'!$D$13,"M"),DATEDIF(G3309,H3309,"m")))</f>
        <v>0</v>
      </c>
      <c r="AE3309" s="37">
        <f>IF(E3309='[3]5.Grup_T'!$E$20,0,IF(AD3309&lt;&gt;0,M3309/V3309*MIN(12,AD3309),0))</f>
        <v>0</v>
      </c>
      <c r="AF3309" s="37">
        <f t="shared" si="722"/>
        <v>0</v>
      </c>
      <c r="AG3309" s="37">
        <f t="shared" si="723"/>
        <v>0</v>
      </c>
      <c r="AH3309" s="37">
        <f t="shared" si="724"/>
        <v>0</v>
      </c>
      <c r="AI3309" s="35" t="str">
        <f t="shared" si="725"/>
        <v>Nusidėvėjęs</v>
      </c>
      <c r="AJ3309" s="38" t="str">
        <f>IF(AND(F3309&lt;&gt;[3]Pav.tvarkyklė!$B$12,F3309&lt;&gt;[3]Pav.tvarkyklė!$B$13),"GVTNT","X")</f>
        <v>GVTNT</v>
      </c>
      <c r="AK3309" s="39">
        <f t="shared" si="727"/>
        <v>0</v>
      </c>
      <c r="AL3309" s="41"/>
      <c r="AM3309" s="41"/>
      <c r="AN3309" s="41">
        <f t="shared" si="715"/>
        <v>1900</v>
      </c>
      <c r="AO3309" s="41"/>
      <c r="AP3309" s="41"/>
      <c r="AQ3309" s="41"/>
      <c r="AR3309" s="42"/>
      <c r="AS3309" s="42"/>
      <c r="AU3309" s="43">
        <f t="shared" si="716"/>
        <v>0</v>
      </c>
    </row>
    <row r="3310" spans="1:47" ht="15" customHeight="1" x14ac:dyDescent="0.25">
      <c r="A3310" s="11"/>
      <c r="B3310" s="19">
        <v>3479</v>
      </c>
      <c r="C3310" s="74"/>
      <c r="D3310" s="77"/>
      <c r="E3310" s="78"/>
      <c r="F3310" s="78"/>
      <c r="G3310" s="80"/>
      <c r="H3310" s="49"/>
      <c r="I3310" s="79"/>
      <c r="J3310" s="27"/>
      <c r="K3310" s="27"/>
      <c r="L3310" s="79"/>
      <c r="M3310" s="81"/>
      <c r="N3310" s="29">
        <v>0</v>
      </c>
      <c r="O3310" s="30" t="str">
        <f>IF(G3310&lt;=$N$2,"",IF(F3310=[3]Pav.tvarkyklė!$B$13,"",IF(ISBLANK(R3310),"X","")))</f>
        <v/>
      </c>
      <c r="P3310" s="91"/>
      <c r="Q3310" s="63"/>
      <c r="R3310" s="63"/>
      <c r="S3310" s="63"/>
      <c r="T3310" s="63"/>
      <c r="U3310" s="34" t="str">
        <f>IFERROR(INDEX('[3]5.Grup_T'!$G$4:$G$22,MATCH('6.Turtas'!E3310,'[3]5.Grup_T'!$E$4:$E$22,0)),"0")</f>
        <v>0</v>
      </c>
      <c r="V3310" s="35">
        <f t="shared" si="717"/>
        <v>0</v>
      </c>
      <c r="W3310" s="35">
        <f>IF(NOT(ISBLANK(H3310)),(12-DATEDIF(H3310,'[3]1.Pradzia'!$D$13,"m")),0)</f>
        <v>0</v>
      </c>
      <c r="X3310" s="35">
        <f t="shared" si="718"/>
        <v>0</v>
      </c>
      <c r="Y3310" s="35">
        <f t="shared" si="714"/>
        <v>0</v>
      </c>
      <c r="Z3310" s="35">
        <f t="shared" si="726"/>
        <v>0</v>
      </c>
      <c r="AA3310" s="36">
        <f t="shared" si="719"/>
        <v>0</v>
      </c>
      <c r="AB3310" s="36">
        <f t="shared" si="720"/>
        <v>0</v>
      </c>
      <c r="AC3310" s="37">
        <f t="shared" si="721"/>
        <v>0</v>
      </c>
      <c r="AD3310" s="35">
        <f>IF(OR(YEAR(G3310)&lt;2019,O3310="X"),0,IF(ISBLANK(H3310),DATEDIF(G3310,'[3]1.Pradzia'!$D$13,"M"),DATEDIF(G3310,H3310,"m")))</f>
        <v>0</v>
      </c>
      <c r="AE3310" s="37">
        <f>IF(E3310='[3]5.Grup_T'!$E$20,0,IF(AD3310&lt;&gt;0,M3310/V3310*MIN(12,AD3310),0))</f>
        <v>0</v>
      </c>
      <c r="AF3310" s="37">
        <f t="shared" si="722"/>
        <v>0</v>
      </c>
      <c r="AG3310" s="37">
        <f t="shared" si="723"/>
        <v>0</v>
      </c>
      <c r="AH3310" s="37">
        <f t="shared" si="724"/>
        <v>0</v>
      </c>
      <c r="AI3310" s="35" t="str">
        <f t="shared" si="725"/>
        <v>Nusidėvėjęs</v>
      </c>
      <c r="AJ3310" s="38" t="str">
        <f>IF(AND(F3310&lt;&gt;[3]Pav.tvarkyklė!$B$12,F3310&lt;&gt;[3]Pav.tvarkyklė!$B$13),"GVTNT","X")</f>
        <v>GVTNT</v>
      </c>
      <c r="AK3310" s="39">
        <f t="shared" si="727"/>
        <v>0</v>
      </c>
      <c r="AL3310" s="41"/>
      <c r="AM3310" s="41"/>
      <c r="AN3310" s="41">
        <f t="shared" si="715"/>
        <v>1900</v>
      </c>
      <c r="AO3310" s="41"/>
      <c r="AP3310" s="41"/>
      <c r="AQ3310" s="41"/>
      <c r="AR3310" s="42"/>
      <c r="AS3310" s="42"/>
      <c r="AU3310" s="43">
        <f t="shared" si="716"/>
        <v>0</v>
      </c>
    </row>
    <row r="3311" spans="1:47" ht="15" customHeight="1" x14ac:dyDescent="0.25">
      <c r="A3311" s="11"/>
      <c r="B3311" s="19">
        <v>3480</v>
      </c>
      <c r="C3311" s="74"/>
      <c r="D3311" s="77"/>
      <c r="E3311" s="78"/>
      <c r="F3311" s="78"/>
      <c r="G3311" s="80"/>
      <c r="H3311" s="49"/>
      <c r="I3311" s="79"/>
      <c r="J3311" s="27"/>
      <c r="K3311" s="27"/>
      <c r="L3311" s="79"/>
      <c r="M3311" s="81"/>
      <c r="N3311" s="29">
        <v>0</v>
      </c>
      <c r="O3311" s="30" t="str">
        <f>IF(G3311&lt;=$N$2,"",IF(F3311=[3]Pav.tvarkyklė!$B$13,"",IF(ISBLANK(R3311),"X","")))</f>
        <v/>
      </c>
      <c r="P3311" s="91"/>
      <c r="Q3311" s="63"/>
      <c r="R3311" s="63"/>
      <c r="S3311" s="63"/>
      <c r="T3311" s="63"/>
      <c r="U3311" s="34" t="str">
        <f>IFERROR(INDEX('[3]5.Grup_T'!$G$4:$G$22,MATCH('6.Turtas'!E3311,'[3]5.Grup_T'!$E$4:$E$22,0)),"0")</f>
        <v>0</v>
      </c>
      <c r="V3311" s="35">
        <f t="shared" si="717"/>
        <v>0</v>
      </c>
      <c r="W3311" s="35">
        <f>IF(NOT(ISBLANK(H3311)),(12-DATEDIF(H3311,'[3]1.Pradzia'!$D$13,"m")),0)</f>
        <v>0</v>
      </c>
      <c r="X3311" s="35">
        <f t="shared" si="718"/>
        <v>0</v>
      </c>
      <c r="Y3311" s="35">
        <f t="shared" si="714"/>
        <v>0</v>
      </c>
      <c r="Z3311" s="35">
        <f t="shared" si="726"/>
        <v>0</v>
      </c>
      <c r="AA3311" s="36">
        <f t="shared" si="719"/>
        <v>0</v>
      </c>
      <c r="AB3311" s="36">
        <f t="shared" si="720"/>
        <v>0</v>
      </c>
      <c r="AC3311" s="37">
        <f t="shared" si="721"/>
        <v>0</v>
      </c>
      <c r="AD3311" s="35">
        <f>IF(OR(YEAR(G3311)&lt;2019,O3311="X"),0,IF(ISBLANK(H3311),DATEDIF(G3311,'[3]1.Pradzia'!$D$13,"M"),DATEDIF(G3311,H3311,"m")))</f>
        <v>0</v>
      </c>
      <c r="AE3311" s="37">
        <f>IF(E3311='[3]5.Grup_T'!$E$20,0,IF(AD3311&lt;&gt;0,M3311/V3311*MIN(12,AD3311),0))</f>
        <v>0</v>
      </c>
      <c r="AF3311" s="37">
        <f t="shared" si="722"/>
        <v>0</v>
      </c>
      <c r="AG3311" s="37">
        <f t="shared" si="723"/>
        <v>0</v>
      </c>
      <c r="AH3311" s="37">
        <f t="shared" si="724"/>
        <v>0</v>
      </c>
      <c r="AI3311" s="35" t="str">
        <f t="shared" si="725"/>
        <v>Nusidėvėjęs</v>
      </c>
      <c r="AJ3311" s="38" t="str">
        <f>IF(AND(F3311&lt;&gt;[3]Pav.tvarkyklė!$B$12,F3311&lt;&gt;[3]Pav.tvarkyklė!$B$13),"GVTNT","X")</f>
        <v>GVTNT</v>
      </c>
      <c r="AK3311" s="39">
        <f t="shared" si="727"/>
        <v>0</v>
      </c>
      <c r="AL3311" s="41"/>
      <c r="AM3311" s="41"/>
      <c r="AN3311" s="41">
        <f t="shared" si="715"/>
        <v>1900</v>
      </c>
      <c r="AO3311" s="41"/>
      <c r="AP3311" s="41"/>
      <c r="AQ3311" s="41"/>
      <c r="AR3311" s="42"/>
      <c r="AS3311" s="42"/>
      <c r="AU3311" s="43">
        <f t="shared" si="716"/>
        <v>0</v>
      </c>
    </row>
    <row r="3312" spans="1:47" ht="15" customHeight="1" x14ac:dyDescent="0.25">
      <c r="A3312" s="11"/>
      <c r="B3312" s="19">
        <v>3481</v>
      </c>
      <c r="C3312" s="74"/>
      <c r="D3312" s="77"/>
      <c r="E3312" s="78"/>
      <c r="F3312" s="78"/>
      <c r="G3312" s="80"/>
      <c r="H3312" s="49"/>
      <c r="I3312" s="79"/>
      <c r="J3312" s="27"/>
      <c r="K3312" s="27"/>
      <c r="L3312" s="79"/>
      <c r="M3312" s="81"/>
      <c r="N3312" s="29">
        <v>0</v>
      </c>
      <c r="O3312" s="30" t="str">
        <f>IF(G3312&lt;=$N$2,"",IF(F3312=[3]Pav.tvarkyklė!$B$13,"",IF(ISBLANK(R3312),"X","")))</f>
        <v/>
      </c>
      <c r="P3312" s="91"/>
      <c r="Q3312" s="63"/>
      <c r="R3312" s="63"/>
      <c r="S3312" s="63"/>
      <c r="T3312" s="63"/>
      <c r="U3312" s="34" t="str">
        <f>IFERROR(INDEX('[3]5.Grup_T'!$G$4:$G$22,MATCH('6.Turtas'!E3312,'[3]5.Grup_T'!$E$4:$E$22,0)),"0")</f>
        <v>0</v>
      </c>
      <c r="V3312" s="35">
        <f t="shared" si="717"/>
        <v>0</v>
      </c>
      <c r="W3312" s="35">
        <f>IF(NOT(ISBLANK(H3312)),(12-DATEDIF(H3312,'[3]1.Pradzia'!$D$13,"m")),0)</f>
        <v>0</v>
      </c>
      <c r="X3312" s="35">
        <f t="shared" si="718"/>
        <v>0</v>
      </c>
      <c r="Y3312" s="35">
        <f t="shared" si="714"/>
        <v>0</v>
      </c>
      <c r="Z3312" s="35">
        <f t="shared" si="726"/>
        <v>0</v>
      </c>
      <c r="AA3312" s="36">
        <f t="shared" si="719"/>
        <v>0</v>
      </c>
      <c r="AB3312" s="36">
        <f t="shared" si="720"/>
        <v>0</v>
      </c>
      <c r="AC3312" s="37">
        <f t="shared" si="721"/>
        <v>0</v>
      </c>
      <c r="AD3312" s="35">
        <f>IF(OR(YEAR(G3312)&lt;2019,O3312="X"),0,IF(ISBLANK(H3312),DATEDIF(G3312,'[3]1.Pradzia'!$D$13,"M"),DATEDIF(G3312,H3312,"m")))</f>
        <v>0</v>
      </c>
      <c r="AE3312" s="37">
        <f>IF(E3312='[3]5.Grup_T'!$E$20,0,IF(AD3312&lt;&gt;0,M3312/V3312*MIN(12,AD3312),0))</f>
        <v>0</v>
      </c>
      <c r="AF3312" s="37">
        <f t="shared" si="722"/>
        <v>0</v>
      </c>
      <c r="AG3312" s="37">
        <f t="shared" si="723"/>
        <v>0</v>
      </c>
      <c r="AH3312" s="37">
        <f t="shared" si="724"/>
        <v>0</v>
      </c>
      <c r="AI3312" s="35" t="str">
        <f t="shared" si="725"/>
        <v>Nusidėvėjęs</v>
      </c>
      <c r="AJ3312" s="38" t="str">
        <f>IF(AND(F3312&lt;&gt;[3]Pav.tvarkyklė!$B$12,F3312&lt;&gt;[3]Pav.tvarkyklė!$B$13),"GVTNT","X")</f>
        <v>GVTNT</v>
      </c>
      <c r="AK3312" s="39">
        <f t="shared" si="727"/>
        <v>0</v>
      </c>
      <c r="AL3312" s="41"/>
      <c r="AM3312" s="41"/>
      <c r="AN3312" s="41">
        <f t="shared" si="715"/>
        <v>1900</v>
      </c>
      <c r="AO3312" s="41"/>
      <c r="AP3312" s="41"/>
      <c r="AQ3312" s="41"/>
      <c r="AR3312" s="42"/>
      <c r="AS3312" s="42"/>
      <c r="AU3312" s="43">
        <f t="shared" si="716"/>
        <v>0</v>
      </c>
    </row>
    <row r="3313" spans="1:47" ht="15" customHeight="1" x14ac:dyDescent="0.25">
      <c r="A3313" s="11"/>
      <c r="B3313" s="19">
        <v>3482</v>
      </c>
      <c r="C3313" s="74"/>
      <c r="D3313" s="77"/>
      <c r="E3313" s="78"/>
      <c r="F3313" s="78"/>
      <c r="G3313" s="80"/>
      <c r="H3313" s="49"/>
      <c r="I3313" s="79"/>
      <c r="J3313" s="27"/>
      <c r="K3313" s="27"/>
      <c r="L3313" s="79"/>
      <c r="M3313" s="81"/>
      <c r="N3313" s="29">
        <v>0</v>
      </c>
      <c r="O3313" s="30" t="str">
        <f>IF(G3313&lt;=$N$2,"",IF(F3313=[3]Pav.tvarkyklė!$B$13,"",IF(ISBLANK(R3313),"X","")))</f>
        <v/>
      </c>
      <c r="P3313" s="91"/>
      <c r="Q3313" s="63"/>
      <c r="R3313" s="63"/>
      <c r="S3313" s="63"/>
      <c r="T3313" s="63"/>
      <c r="U3313" s="34" t="str">
        <f>IFERROR(INDEX('[3]5.Grup_T'!$G$4:$G$22,MATCH('6.Turtas'!E3313,'[3]5.Grup_T'!$E$4:$E$22,0)),"0")</f>
        <v>0</v>
      </c>
      <c r="V3313" s="35">
        <f t="shared" si="717"/>
        <v>0</v>
      </c>
      <c r="W3313" s="35">
        <f>IF(NOT(ISBLANK(H3313)),(12-DATEDIF(H3313,'[3]1.Pradzia'!$D$13,"m")),0)</f>
        <v>0</v>
      </c>
      <c r="X3313" s="35">
        <f t="shared" si="718"/>
        <v>0</v>
      </c>
      <c r="Y3313" s="35">
        <f t="shared" si="714"/>
        <v>0</v>
      </c>
      <c r="Z3313" s="35">
        <f t="shared" si="726"/>
        <v>0</v>
      </c>
      <c r="AA3313" s="36">
        <f t="shared" si="719"/>
        <v>0</v>
      </c>
      <c r="AB3313" s="36">
        <f t="shared" si="720"/>
        <v>0</v>
      </c>
      <c r="AC3313" s="37">
        <f t="shared" si="721"/>
        <v>0</v>
      </c>
      <c r="AD3313" s="35">
        <f>IF(OR(YEAR(G3313)&lt;2019,O3313="X"),0,IF(ISBLANK(H3313),DATEDIF(G3313,'[3]1.Pradzia'!$D$13,"M"),DATEDIF(G3313,H3313,"m")))</f>
        <v>0</v>
      </c>
      <c r="AE3313" s="37">
        <f>IF(E3313='[3]5.Grup_T'!$E$20,0,IF(AD3313&lt;&gt;0,M3313/V3313*MIN(12,AD3313),0))</f>
        <v>0</v>
      </c>
      <c r="AF3313" s="37">
        <f t="shared" si="722"/>
        <v>0</v>
      </c>
      <c r="AG3313" s="37">
        <f t="shared" si="723"/>
        <v>0</v>
      </c>
      <c r="AH3313" s="37">
        <f t="shared" si="724"/>
        <v>0</v>
      </c>
      <c r="AI3313" s="35" t="str">
        <f t="shared" si="725"/>
        <v>Nusidėvėjęs</v>
      </c>
      <c r="AJ3313" s="38" t="str">
        <f>IF(AND(F3313&lt;&gt;[3]Pav.tvarkyklė!$B$12,F3313&lt;&gt;[3]Pav.tvarkyklė!$B$13),"GVTNT","X")</f>
        <v>GVTNT</v>
      </c>
      <c r="AK3313" s="39">
        <f t="shared" si="727"/>
        <v>0</v>
      </c>
      <c r="AL3313" s="41"/>
      <c r="AM3313" s="41"/>
      <c r="AN3313" s="41">
        <f t="shared" si="715"/>
        <v>1900</v>
      </c>
      <c r="AO3313" s="41"/>
      <c r="AP3313" s="41"/>
      <c r="AQ3313" s="41"/>
      <c r="AR3313" s="42"/>
      <c r="AS3313" s="42"/>
      <c r="AU3313" s="43">
        <f t="shared" si="716"/>
        <v>0</v>
      </c>
    </row>
    <row r="3314" spans="1:47" ht="15" customHeight="1" x14ac:dyDescent="0.25">
      <c r="A3314" s="11"/>
      <c r="B3314" s="19">
        <v>3483</v>
      </c>
      <c r="C3314" s="74"/>
      <c r="D3314" s="77"/>
      <c r="E3314" s="78"/>
      <c r="F3314" s="78"/>
      <c r="G3314" s="80"/>
      <c r="H3314" s="49"/>
      <c r="I3314" s="79"/>
      <c r="J3314" s="27"/>
      <c r="K3314" s="27"/>
      <c r="L3314" s="79"/>
      <c r="M3314" s="81"/>
      <c r="N3314" s="29">
        <v>0</v>
      </c>
      <c r="O3314" s="30" t="str">
        <f>IF(G3314&lt;=$N$2,"",IF(F3314=[3]Pav.tvarkyklė!$B$13,"",IF(ISBLANK(R3314),"X","")))</f>
        <v/>
      </c>
      <c r="P3314" s="91"/>
      <c r="Q3314" s="63"/>
      <c r="R3314" s="63"/>
      <c r="S3314" s="63"/>
      <c r="T3314" s="63"/>
      <c r="U3314" s="34" t="str">
        <f>IFERROR(INDEX('[3]5.Grup_T'!$G$4:$G$22,MATCH('6.Turtas'!E3314,'[3]5.Grup_T'!$E$4:$E$22,0)),"0")</f>
        <v>0</v>
      </c>
      <c r="V3314" s="35">
        <f t="shared" si="717"/>
        <v>0</v>
      </c>
      <c r="W3314" s="35">
        <f>IF(NOT(ISBLANK(H3314)),(12-DATEDIF(H3314,'[3]1.Pradzia'!$D$13,"m")),0)</f>
        <v>0</v>
      </c>
      <c r="X3314" s="35">
        <f t="shared" si="718"/>
        <v>0</v>
      </c>
      <c r="Y3314" s="35">
        <f t="shared" si="714"/>
        <v>0</v>
      </c>
      <c r="Z3314" s="35">
        <f t="shared" si="726"/>
        <v>0</v>
      </c>
      <c r="AA3314" s="36">
        <f t="shared" si="719"/>
        <v>0</v>
      </c>
      <c r="AB3314" s="36">
        <f t="shared" si="720"/>
        <v>0</v>
      </c>
      <c r="AC3314" s="37">
        <f t="shared" si="721"/>
        <v>0</v>
      </c>
      <c r="AD3314" s="35">
        <f>IF(OR(YEAR(G3314)&lt;2019,O3314="X"),0,IF(ISBLANK(H3314),DATEDIF(G3314,'[3]1.Pradzia'!$D$13,"M"),DATEDIF(G3314,H3314,"m")))</f>
        <v>0</v>
      </c>
      <c r="AE3314" s="37">
        <f>IF(E3314='[3]5.Grup_T'!$E$20,0,IF(AD3314&lt;&gt;0,M3314/V3314*MIN(12,AD3314),0))</f>
        <v>0</v>
      </c>
      <c r="AF3314" s="37">
        <f t="shared" si="722"/>
        <v>0</v>
      </c>
      <c r="AG3314" s="37">
        <f t="shared" si="723"/>
        <v>0</v>
      </c>
      <c r="AH3314" s="37">
        <f t="shared" si="724"/>
        <v>0</v>
      </c>
      <c r="AI3314" s="35" t="str">
        <f t="shared" si="725"/>
        <v>Nusidėvėjęs</v>
      </c>
      <c r="AJ3314" s="38" t="str">
        <f>IF(AND(F3314&lt;&gt;[3]Pav.tvarkyklė!$B$12,F3314&lt;&gt;[3]Pav.tvarkyklė!$B$13),"GVTNT","X")</f>
        <v>GVTNT</v>
      </c>
      <c r="AK3314" s="39">
        <f t="shared" si="727"/>
        <v>0</v>
      </c>
      <c r="AL3314" s="41"/>
      <c r="AM3314" s="41"/>
      <c r="AN3314" s="41">
        <f t="shared" si="715"/>
        <v>1900</v>
      </c>
      <c r="AO3314" s="41"/>
      <c r="AP3314" s="41"/>
      <c r="AQ3314" s="41"/>
      <c r="AR3314" s="42"/>
      <c r="AS3314" s="42"/>
      <c r="AU3314" s="43">
        <f t="shared" si="716"/>
        <v>0</v>
      </c>
    </row>
    <row r="3315" spans="1:47" ht="15" customHeight="1" x14ac:dyDescent="0.25">
      <c r="A3315" s="11"/>
      <c r="B3315" s="19">
        <v>3484</v>
      </c>
      <c r="C3315" s="74"/>
      <c r="D3315" s="77"/>
      <c r="E3315" s="78"/>
      <c r="F3315" s="78"/>
      <c r="G3315" s="80"/>
      <c r="H3315" s="49"/>
      <c r="I3315" s="79"/>
      <c r="J3315" s="27"/>
      <c r="K3315" s="27"/>
      <c r="L3315" s="79"/>
      <c r="M3315" s="81"/>
      <c r="N3315" s="29">
        <v>0</v>
      </c>
      <c r="O3315" s="30" t="str">
        <f>IF(G3315&lt;=$N$2,"",IF(F3315=[3]Pav.tvarkyklė!$B$13,"",IF(ISBLANK(R3315),"X","")))</f>
        <v/>
      </c>
      <c r="P3315" s="91"/>
      <c r="Q3315" s="63"/>
      <c r="R3315" s="63"/>
      <c r="S3315" s="63"/>
      <c r="T3315" s="63"/>
      <c r="U3315" s="34" t="str">
        <f>IFERROR(INDEX('[3]5.Grup_T'!$G$4:$G$22,MATCH('6.Turtas'!E3315,'[3]5.Grup_T'!$E$4:$E$22,0)),"0")</f>
        <v>0</v>
      </c>
      <c r="V3315" s="35">
        <f t="shared" si="717"/>
        <v>0</v>
      </c>
      <c r="W3315" s="35">
        <f>IF(NOT(ISBLANK(H3315)),(12-DATEDIF(H3315,'[3]1.Pradzia'!$D$13,"m")),0)</f>
        <v>0</v>
      </c>
      <c r="X3315" s="35">
        <f t="shared" si="718"/>
        <v>0</v>
      </c>
      <c r="Y3315" s="35">
        <f t="shared" si="714"/>
        <v>0</v>
      </c>
      <c r="Z3315" s="35">
        <f t="shared" si="726"/>
        <v>0</v>
      </c>
      <c r="AA3315" s="36">
        <f t="shared" si="719"/>
        <v>0</v>
      </c>
      <c r="AB3315" s="36">
        <f t="shared" si="720"/>
        <v>0</v>
      </c>
      <c r="AC3315" s="37">
        <f t="shared" si="721"/>
        <v>0</v>
      </c>
      <c r="AD3315" s="35">
        <f>IF(OR(YEAR(G3315)&lt;2019,O3315="X"),0,IF(ISBLANK(H3315),DATEDIF(G3315,'[3]1.Pradzia'!$D$13,"M"),DATEDIF(G3315,H3315,"m")))</f>
        <v>0</v>
      </c>
      <c r="AE3315" s="37">
        <f>IF(E3315='[3]5.Grup_T'!$E$20,0,IF(AD3315&lt;&gt;0,M3315/V3315*MIN(12,AD3315),0))</f>
        <v>0</v>
      </c>
      <c r="AF3315" s="37">
        <f t="shared" si="722"/>
        <v>0</v>
      </c>
      <c r="AG3315" s="37">
        <f t="shared" si="723"/>
        <v>0</v>
      </c>
      <c r="AH3315" s="37">
        <f t="shared" si="724"/>
        <v>0</v>
      </c>
      <c r="AI3315" s="35" t="str">
        <f t="shared" si="725"/>
        <v>Nusidėvėjęs</v>
      </c>
      <c r="AJ3315" s="38" t="str">
        <f>IF(AND(F3315&lt;&gt;[3]Pav.tvarkyklė!$B$12,F3315&lt;&gt;[3]Pav.tvarkyklė!$B$13),"GVTNT","X")</f>
        <v>GVTNT</v>
      </c>
      <c r="AK3315" s="39">
        <f t="shared" si="727"/>
        <v>0</v>
      </c>
      <c r="AL3315" s="41"/>
      <c r="AM3315" s="41"/>
      <c r="AN3315" s="41">
        <f t="shared" si="715"/>
        <v>1900</v>
      </c>
      <c r="AO3315" s="41"/>
      <c r="AP3315" s="41"/>
      <c r="AQ3315" s="41"/>
      <c r="AR3315" s="42"/>
      <c r="AS3315" s="42"/>
      <c r="AU3315" s="43">
        <f t="shared" si="716"/>
        <v>0</v>
      </c>
    </row>
    <row r="3316" spans="1:47" ht="15" customHeight="1" x14ac:dyDescent="0.25">
      <c r="A3316" s="11"/>
      <c r="B3316" s="19">
        <v>3485</v>
      </c>
      <c r="C3316" s="74"/>
      <c r="D3316" s="77"/>
      <c r="E3316" s="78"/>
      <c r="F3316" s="78"/>
      <c r="G3316" s="80"/>
      <c r="H3316" s="49"/>
      <c r="I3316" s="79"/>
      <c r="J3316" s="27"/>
      <c r="K3316" s="27"/>
      <c r="L3316" s="79"/>
      <c r="M3316" s="81"/>
      <c r="N3316" s="29">
        <v>0</v>
      </c>
      <c r="O3316" s="30" t="str">
        <f>IF(G3316&lt;=$N$2,"",IF(F3316=[3]Pav.tvarkyklė!$B$13,"",IF(ISBLANK(R3316),"X","")))</f>
        <v/>
      </c>
      <c r="P3316" s="91"/>
      <c r="Q3316" s="63"/>
      <c r="R3316" s="63"/>
      <c r="S3316" s="63"/>
      <c r="T3316" s="63"/>
      <c r="U3316" s="34" t="str">
        <f>IFERROR(INDEX('[3]5.Grup_T'!$G$4:$G$22,MATCH('6.Turtas'!E3316,'[3]5.Grup_T'!$E$4:$E$22,0)),"0")</f>
        <v>0</v>
      </c>
      <c r="V3316" s="35">
        <f t="shared" si="717"/>
        <v>0</v>
      </c>
      <c r="W3316" s="35">
        <f>IF(NOT(ISBLANK(H3316)),(12-DATEDIF(H3316,'[3]1.Pradzia'!$D$13,"m")),0)</f>
        <v>0</v>
      </c>
      <c r="X3316" s="35">
        <f t="shared" si="718"/>
        <v>0</v>
      </c>
      <c r="Y3316" s="35">
        <f t="shared" si="714"/>
        <v>0</v>
      </c>
      <c r="Z3316" s="35">
        <f t="shared" si="726"/>
        <v>0</v>
      </c>
      <c r="AA3316" s="36">
        <f t="shared" si="719"/>
        <v>0</v>
      </c>
      <c r="AB3316" s="36">
        <f t="shared" si="720"/>
        <v>0</v>
      </c>
      <c r="AC3316" s="37">
        <f t="shared" si="721"/>
        <v>0</v>
      </c>
      <c r="AD3316" s="35">
        <f>IF(OR(YEAR(G3316)&lt;2019,O3316="X"),0,IF(ISBLANK(H3316),DATEDIF(G3316,'[3]1.Pradzia'!$D$13,"M"),DATEDIF(G3316,H3316,"m")))</f>
        <v>0</v>
      </c>
      <c r="AE3316" s="37">
        <f>IF(E3316='[3]5.Grup_T'!$E$20,0,IF(AD3316&lt;&gt;0,M3316/V3316*MIN(12,AD3316),0))</f>
        <v>0</v>
      </c>
      <c r="AF3316" s="37">
        <f t="shared" si="722"/>
        <v>0</v>
      </c>
      <c r="AG3316" s="37">
        <f t="shared" si="723"/>
        <v>0</v>
      </c>
      <c r="AH3316" s="37">
        <f t="shared" si="724"/>
        <v>0</v>
      </c>
      <c r="AI3316" s="35" t="str">
        <f t="shared" si="725"/>
        <v>Nusidėvėjęs</v>
      </c>
      <c r="AJ3316" s="38" t="str">
        <f>IF(AND(F3316&lt;&gt;[3]Pav.tvarkyklė!$B$12,F3316&lt;&gt;[3]Pav.tvarkyklė!$B$13),"GVTNT","X")</f>
        <v>GVTNT</v>
      </c>
      <c r="AK3316" s="39">
        <f t="shared" si="727"/>
        <v>0</v>
      </c>
      <c r="AL3316" s="41"/>
      <c r="AM3316" s="41"/>
      <c r="AN3316" s="41">
        <f t="shared" si="715"/>
        <v>1900</v>
      </c>
      <c r="AO3316" s="41"/>
      <c r="AP3316" s="41"/>
      <c r="AQ3316" s="41"/>
      <c r="AR3316" s="42"/>
      <c r="AS3316" s="42"/>
      <c r="AU3316" s="43">
        <f t="shared" si="716"/>
        <v>0</v>
      </c>
    </row>
    <row r="3317" spans="1:47" ht="15" customHeight="1" x14ac:dyDescent="0.25">
      <c r="A3317" s="11"/>
      <c r="B3317" s="19">
        <v>3486</v>
      </c>
      <c r="C3317" s="74"/>
      <c r="D3317" s="77"/>
      <c r="E3317" s="78"/>
      <c r="F3317" s="78"/>
      <c r="G3317" s="80"/>
      <c r="H3317" s="49"/>
      <c r="I3317" s="79"/>
      <c r="J3317" s="27"/>
      <c r="K3317" s="27"/>
      <c r="L3317" s="79"/>
      <c r="M3317" s="81"/>
      <c r="N3317" s="29">
        <v>0</v>
      </c>
      <c r="O3317" s="30" t="str">
        <f>IF(G3317&lt;=$N$2,"",IF(F3317=[3]Pav.tvarkyklė!$B$13,"",IF(ISBLANK(R3317),"X","")))</f>
        <v/>
      </c>
      <c r="P3317" s="91"/>
      <c r="Q3317" s="63"/>
      <c r="R3317" s="63"/>
      <c r="S3317" s="63"/>
      <c r="T3317" s="63"/>
      <c r="U3317" s="34" t="str">
        <f>IFERROR(INDEX('[3]5.Grup_T'!$G$4:$G$22,MATCH('6.Turtas'!E3317,'[3]5.Grup_T'!$E$4:$E$22,0)),"0")</f>
        <v>0</v>
      </c>
      <c r="V3317" s="35">
        <f t="shared" si="717"/>
        <v>0</v>
      </c>
      <c r="W3317" s="35">
        <f>IF(NOT(ISBLANK(H3317)),(12-DATEDIF(H3317,'[3]1.Pradzia'!$D$13,"m")),0)</f>
        <v>0</v>
      </c>
      <c r="X3317" s="35">
        <f t="shared" si="718"/>
        <v>0</v>
      </c>
      <c r="Y3317" s="35">
        <f t="shared" si="714"/>
        <v>0</v>
      </c>
      <c r="Z3317" s="35">
        <f t="shared" si="726"/>
        <v>0</v>
      </c>
      <c r="AA3317" s="36">
        <f t="shared" si="719"/>
        <v>0</v>
      </c>
      <c r="AB3317" s="36">
        <f t="shared" si="720"/>
        <v>0</v>
      </c>
      <c r="AC3317" s="37">
        <f t="shared" si="721"/>
        <v>0</v>
      </c>
      <c r="AD3317" s="35">
        <f>IF(OR(YEAR(G3317)&lt;2019,O3317="X"),0,IF(ISBLANK(H3317),DATEDIF(G3317,'[3]1.Pradzia'!$D$13,"M"),DATEDIF(G3317,H3317,"m")))</f>
        <v>0</v>
      </c>
      <c r="AE3317" s="37">
        <f>IF(E3317='[3]5.Grup_T'!$E$20,0,IF(AD3317&lt;&gt;0,M3317/V3317*MIN(12,AD3317),0))</f>
        <v>0</v>
      </c>
      <c r="AF3317" s="37">
        <f t="shared" si="722"/>
        <v>0</v>
      </c>
      <c r="AG3317" s="37">
        <f t="shared" si="723"/>
        <v>0</v>
      </c>
      <c r="AH3317" s="37">
        <f t="shared" si="724"/>
        <v>0</v>
      </c>
      <c r="AI3317" s="35" t="str">
        <f t="shared" si="725"/>
        <v>Nusidėvėjęs</v>
      </c>
      <c r="AJ3317" s="38" t="str">
        <f>IF(AND(F3317&lt;&gt;[3]Pav.tvarkyklė!$B$12,F3317&lt;&gt;[3]Pav.tvarkyklė!$B$13),"GVTNT","X")</f>
        <v>GVTNT</v>
      </c>
      <c r="AK3317" s="39">
        <f t="shared" si="727"/>
        <v>0</v>
      </c>
      <c r="AL3317" s="41"/>
      <c r="AM3317" s="41"/>
      <c r="AN3317" s="41">
        <f t="shared" si="715"/>
        <v>1900</v>
      </c>
      <c r="AO3317" s="41"/>
      <c r="AP3317" s="41"/>
      <c r="AQ3317" s="41"/>
      <c r="AR3317" s="42"/>
      <c r="AS3317" s="42"/>
      <c r="AU3317" s="43">
        <f t="shared" si="716"/>
        <v>0</v>
      </c>
    </row>
    <row r="3318" spans="1:47" ht="15" customHeight="1" x14ac:dyDescent="0.25">
      <c r="A3318" s="11"/>
      <c r="B3318" s="19">
        <v>3487</v>
      </c>
      <c r="C3318" s="74"/>
      <c r="D3318" s="77"/>
      <c r="E3318" s="78"/>
      <c r="F3318" s="78"/>
      <c r="G3318" s="80"/>
      <c r="H3318" s="49"/>
      <c r="I3318" s="79"/>
      <c r="J3318" s="27"/>
      <c r="K3318" s="27"/>
      <c r="L3318" s="79"/>
      <c r="M3318" s="81"/>
      <c r="N3318" s="29">
        <v>0</v>
      </c>
      <c r="O3318" s="30" t="str">
        <f>IF(G3318&lt;=$N$2,"",IF(F3318=[3]Pav.tvarkyklė!$B$13,"",IF(ISBLANK(R3318),"X","")))</f>
        <v/>
      </c>
      <c r="P3318" s="91"/>
      <c r="Q3318" s="63"/>
      <c r="R3318" s="63"/>
      <c r="S3318" s="63"/>
      <c r="T3318" s="63"/>
      <c r="U3318" s="34" t="str">
        <f>IFERROR(INDEX('[3]5.Grup_T'!$G$4:$G$22,MATCH('6.Turtas'!E3318,'[3]5.Grup_T'!$E$4:$E$22,0)),"0")</f>
        <v>0</v>
      </c>
      <c r="V3318" s="35">
        <f t="shared" si="717"/>
        <v>0</v>
      </c>
      <c r="W3318" s="35">
        <f>IF(NOT(ISBLANK(H3318)),(12-DATEDIF(H3318,'[3]1.Pradzia'!$D$13,"m")),0)</f>
        <v>0</v>
      </c>
      <c r="X3318" s="35">
        <f t="shared" si="718"/>
        <v>0</v>
      </c>
      <c r="Y3318" s="35">
        <f t="shared" si="714"/>
        <v>0</v>
      </c>
      <c r="Z3318" s="35">
        <f t="shared" si="726"/>
        <v>0</v>
      </c>
      <c r="AA3318" s="36">
        <f t="shared" si="719"/>
        <v>0</v>
      </c>
      <c r="AB3318" s="36">
        <f t="shared" si="720"/>
        <v>0</v>
      </c>
      <c r="AC3318" s="37">
        <f t="shared" si="721"/>
        <v>0</v>
      </c>
      <c r="AD3318" s="35">
        <f>IF(OR(YEAR(G3318)&lt;2019,O3318="X"),0,IF(ISBLANK(H3318),DATEDIF(G3318,'[3]1.Pradzia'!$D$13,"M"),DATEDIF(G3318,H3318,"m")))</f>
        <v>0</v>
      </c>
      <c r="AE3318" s="37">
        <f>IF(E3318='[3]5.Grup_T'!$E$20,0,IF(AD3318&lt;&gt;0,M3318/V3318*MIN(12,AD3318),0))</f>
        <v>0</v>
      </c>
      <c r="AF3318" s="37">
        <f t="shared" si="722"/>
        <v>0</v>
      </c>
      <c r="AG3318" s="37">
        <f t="shared" si="723"/>
        <v>0</v>
      </c>
      <c r="AH3318" s="37">
        <f t="shared" si="724"/>
        <v>0</v>
      </c>
      <c r="AI3318" s="35" t="str">
        <f t="shared" si="725"/>
        <v>Nusidėvėjęs</v>
      </c>
      <c r="AJ3318" s="38" t="str">
        <f>IF(AND(F3318&lt;&gt;[3]Pav.tvarkyklė!$B$12,F3318&lt;&gt;[3]Pav.tvarkyklė!$B$13),"GVTNT","X")</f>
        <v>GVTNT</v>
      </c>
      <c r="AK3318" s="39">
        <f t="shared" si="727"/>
        <v>0</v>
      </c>
      <c r="AL3318" s="41"/>
      <c r="AM3318" s="41"/>
      <c r="AN3318" s="41">
        <f t="shared" si="715"/>
        <v>1900</v>
      </c>
      <c r="AO3318" s="41"/>
      <c r="AP3318" s="41"/>
      <c r="AQ3318" s="41"/>
      <c r="AR3318" s="42"/>
      <c r="AS3318" s="42"/>
      <c r="AU3318" s="43">
        <f t="shared" si="716"/>
        <v>0</v>
      </c>
    </row>
    <row r="3319" spans="1:47" ht="15" customHeight="1" x14ac:dyDescent="0.25">
      <c r="A3319" s="11"/>
      <c r="B3319" s="19">
        <v>3488</v>
      </c>
      <c r="C3319" s="74"/>
      <c r="D3319" s="77"/>
      <c r="E3319" s="78"/>
      <c r="F3319" s="78"/>
      <c r="G3319" s="80"/>
      <c r="H3319" s="49"/>
      <c r="I3319" s="79"/>
      <c r="J3319" s="27"/>
      <c r="K3319" s="27"/>
      <c r="L3319" s="79"/>
      <c r="M3319" s="81"/>
      <c r="N3319" s="29">
        <v>0</v>
      </c>
      <c r="O3319" s="30" t="str">
        <f>IF(G3319&lt;=$N$2,"",IF(F3319=[3]Pav.tvarkyklė!$B$13,"",IF(ISBLANK(R3319),"X","")))</f>
        <v/>
      </c>
      <c r="P3319" s="91"/>
      <c r="Q3319" s="63"/>
      <c r="R3319" s="63"/>
      <c r="S3319" s="63"/>
      <c r="T3319" s="63"/>
      <c r="U3319" s="34" t="str">
        <f>IFERROR(INDEX('[3]5.Grup_T'!$G$4:$G$22,MATCH('6.Turtas'!E3319,'[3]5.Grup_T'!$E$4:$E$22,0)),"0")</f>
        <v>0</v>
      </c>
      <c r="V3319" s="35">
        <f t="shared" si="717"/>
        <v>0</v>
      </c>
      <c r="W3319" s="35">
        <f>IF(NOT(ISBLANK(H3319)),(12-DATEDIF(H3319,'[3]1.Pradzia'!$D$13,"m")),0)</f>
        <v>0</v>
      </c>
      <c r="X3319" s="35">
        <f t="shared" si="718"/>
        <v>0</v>
      </c>
      <c r="Y3319" s="35">
        <f t="shared" ref="Y3319:Y3382" si="728">IF(YEAR(G3319)&gt;=2019,0,IF(Z3319&lt;=0,0,IF(W3319&lt;&gt;0,MIN(W3319,Z3319),MIN(12,Z3319))))</f>
        <v>0</v>
      </c>
      <c r="Z3319" s="35">
        <f t="shared" si="726"/>
        <v>0</v>
      </c>
      <c r="AA3319" s="36">
        <f t="shared" si="719"/>
        <v>0</v>
      </c>
      <c r="AB3319" s="36">
        <f t="shared" si="720"/>
        <v>0</v>
      </c>
      <c r="AC3319" s="37">
        <f t="shared" si="721"/>
        <v>0</v>
      </c>
      <c r="AD3319" s="35">
        <f>IF(OR(YEAR(G3319)&lt;2019,O3319="X"),0,IF(ISBLANK(H3319),DATEDIF(G3319,'[3]1.Pradzia'!$D$13,"M"),DATEDIF(G3319,H3319,"m")))</f>
        <v>0</v>
      </c>
      <c r="AE3319" s="37">
        <f>IF(E3319='[3]5.Grup_T'!$E$20,0,IF(AD3319&lt;&gt;0,M3319/V3319*MIN(12,AD3319),0))</f>
        <v>0</v>
      </c>
      <c r="AF3319" s="37">
        <f t="shared" si="722"/>
        <v>0</v>
      </c>
      <c r="AG3319" s="37">
        <f t="shared" si="723"/>
        <v>0</v>
      </c>
      <c r="AH3319" s="37">
        <f t="shared" si="724"/>
        <v>0</v>
      </c>
      <c r="AI3319" s="35" t="str">
        <f t="shared" si="725"/>
        <v>Nusidėvėjęs</v>
      </c>
      <c r="AJ3319" s="38" t="str">
        <f>IF(AND(F3319&lt;&gt;[3]Pav.tvarkyklė!$B$12,F3319&lt;&gt;[3]Pav.tvarkyklė!$B$13),"GVTNT","X")</f>
        <v>GVTNT</v>
      </c>
      <c r="AK3319" s="39">
        <f t="shared" si="727"/>
        <v>0</v>
      </c>
      <c r="AL3319" s="41"/>
      <c r="AM3319" s="41"/>
      <c r="AN3319" s="41">
        <f t="shared" si="715"/>
        <v>1900</v>
      </c>
      <c r="AO3319" s="41"/>
      <c r="AP3319" s="41"/>
      <c r="AQ3319" s="41"/>
      <c r="AR3319" s="42"/>
      <c r="AS3319" s="42"/>
      <c r="AU3319" s="43">
        <f t="shared" si="716"/>
        <v>0</v>
      </c>
    </row>
    <row r="3320" spans="1:47" ht="15" customHeight="1" x14ac:dyDescent="0.25">
      <c r="A3320" s="11"/>
      <c r="B3320" s="19">
        <v>3489</v>
      </c>
      <c r="C3320" s="74"/>
      <c r="D3320" s="77"/>
      <c r="E3320" s="75"/>
      <c r="F3320" s="78"/>
      <c r="G3320" s="80"/>
      <c r="H3320" s="49"/>
      <c r="I3320" s="79"/>
      <c r="J3320" s="27"/>
      <c r="K3320" s="27"/>
      <c r="L3320" s="79"/>
      <c r="M3320" s="81"/>
      <c r="N3320" s="29">
        <v>0</v>
      </c>
      <c r="O3320" s="30" t="str">
        <f>IF(G3320&lt;=$N$2,"",IF(F3320=[3]Pav.tvarkyklė!$B$13,"",IF(ISBLANK(R3320),"X","")))</f>
        <v/>
      </c>
      <c r="P3320" s="91"/>
      <c r="Q3320" s="63"/>
      <c r="R3320" s="63"/>
      <c r="S3320" s="63"/>
      <c r="T3320" s="63"/>
      <c r="U3320" s="34" t="str">
        <f>IFERROR(INDEX('[3]5.Grup_T'!$G$4:$G$22,MATCH('6.Turtas'!E3320,'[3]5.Grup_T'!$E$4:$E$22,0)),"0")</f>
        <v>0</v>
      </c>
      <c r="V3320" s="35">
        <f t="shared" si="717"/>
        <v>0</v>
      </c>
      <c r="W3320" s="35">
        <f>IF(NOT(ISBLANK(H3320)),(12-DATEDIF(H3320,'[3]1.Pradzia'!$D$13,"m")),0)</f>
        <v>0</v>
      </c>
      <c r="X3320" s="35">
        <f t="shared" si="718"/>
        <v>0</v>
      </c>
      <c r="Y3320" s="35">
        <f t="shared" si="728"/>
        <v>0</v>
      </c>
      <c r="Z3320" s="35">
        <f t="shared" si="726"/>
        <v>0</v>
      </c>
      <c r="AA3320" s="36">
        <f t="shared" si="719"/>
        <v>0</v>
      </c>
      <c r="AB3320" s="36">
        <f t="shared" si="720"/>
        <v>0</v>
      </c>
      <c r="AC3320" s="37">
        <f t="shared" si="721"/>
        <v>0</v>
      </c>
      <c r="AD3320" s="35">
        <f>IF(OR(YEAR(G3320)&lt;2019,O3320="X"),0,IF(ISBLANK(H3320),DATEDIF(G3320,'[3]1.Pradzia'!$D$13,"M"),DATEDIF(G3320,H3320,"m")))</f>
        <v>0</v>
      </c>
      <c r="AE3320" s="37">
        <f>IF(E3320='[3]5.Grup_T'!$E$20,0,IF(AD3320&lt;&gt;0,M3320/V3320*MIN(12,AD3320),0))</f>
        <v>0</v>
      </c>
      <c r="AF3320" s="37">
        <f t="shared" si="722"/>
        <v>0</v>
      </c>
      <c r="AG3320" s="37">
        <f t="shared" si="723"/>
        <v>0</v>
      </c>
      <c r="AH3320" s="37">
        <f t="shared" si="724"/>
        <v>0</v>
      </c>
      <c r="AI3320" s="35" t="str">
        <f t="shared" si="725"/>
        <v>Nusidėvėjęs</v>
      </c>
      <c r="AJ3320" s="38" t="str">
        <f>IF(AND(F3320&lt;&gt;[3]Pav.tvarkyklė!$B$12,F3320&lt;&gt;[3]Pav.tvarkyklė!$B$13),"GVTNT","X")</f>
        <v>GVTNT</v>
      </c>
      <c r="AK3320" s="39">
        <f t="shared" si="727"/>
        <v>0</v>
      </c>
      <c r="AL3320" s="41"/>
      <c r="AM3320" s="41"/>
      <c r="AN3320" s="41">
        <f t="shared" si="715"/>
        <v>1900</v>
      </c>
      <c r="AO3320" s="41"/>
      <c r="AP3320" s="41"/>
      <c r="AQ3320" s="41"/>
      <c r="AR3320" s="42"/>
      <c r="AS3320" s="42"/>
      <c r="AU3320" s="43">
        <f t="shared" si="716"/>
        <v>0</v>
      </c>
    </row>
    <row r="3321" spans="1:47" ht="15" customHeight="1" x14ac:dyDescent="0.25">
      <c r="A3321" s="11"/>
      <c r="B3321" s="19">
        <v>3490</v>
      </c>
      <c r="C3321" s="74"/>
      <c r="D3321" s="77"/>
      <c r="E3321" s="75"/>
      <c r="F3321" s="78"/>
      <c r="G3321" s="80"/>
      <c r="H3321" s="49"/>
      <c r="I3321" s="79"/>
      <c r="J3321" s="27"/>
      <c r="K3321" s="27"/>
      <c r="L3321" s="79"/>
      <c r="M3321" s="81"/>
      <c r="N3321" s="29">
        <v>0</v>
      </c>
      <c r="O3321" s="30" t="str">
        <f>IF(G3321&lt;=$N$2,"",IF(F3321=[3]Pav.tvarkyklė!$B$13,"",IF(ISBLANK(R3321),"X","")))</f>
        <v/>
      </c>
      <c r="P3321" s="91"/>
      <c r="Q3321" s="63"/>
      <c r="R3321" s="63"/>
      <c r="S3321" s="63"/>
      <c r="T3321" s="63"/>
      <c r="U3321" s="34" t="str">
        <f>IFERROR(INDEX('[3]5.Grup_T'!$G$4:$G$22,MATCH('6.Turtas'!E3321,'[3]5.Grup_T'!$E$4:$E$22,0)),"0")</f>
        <v>0</v>
      </c>
      <c r="V3321" s="35">
        <f t="shared" si="717"/>
        <v>0</v>
      </c>
      <c r="W3321" s="35">
        <f>IF(NOT(ISBLANK(H3321)),(12-DATEDIF(H3321,'[3]1.Pradzia'!$D$13,"m")),0)</f>
        <v>0</v>
      </c>
      <c r="X3321" s="35">
        <f t="shared" si="718"/>
        <v>0</v>
      </c>
      <c r="Y3321" s="35">
        <f t="shared" si="728"/>
        <v>0</v>
      </c>
      <c r="Z3321" s="35">
        <f t="shared" si="726"/>
        <v>0</v>
      </c>
      <c r="AA3321" s="36">
        <f t="shared" si="719"/>
        <v>0</v>
      </c>
      <c r="AB3321" s="36">
        <f t="shared" si="720"/>
        <v>0</v>
      </c>
      <c r="AC3321" s="37">
        <f t="shared" si="721"/>
        <v>0</v>
      </c>
      <c r="AD3321" s="35">
        <f>IF(OR(YEAR(G3321)&lt;2019,O3321="X"),0,IF(ISBLANK(H3321),DATEDIF(G3321,'[3]1.Pradzia'!$D$13,"M"),DATEDIF(G3321,H3321,"m")))</f>
        <v>0</v>
      </c>
      <c r="AE3321" s="37">
        <f>IF(E3321='[3]5.Grup_T'!$E$20,0,IF(AD3321&lt;&gt;0,M3321/V3321*MIN(12,AD3321),0))</f>
        <v>0</v>
      </c>
      <c r="AF3321" s="37">
        <f t="shared" si="722"/>
        <v>0</v>
      </c>
      <c r="AG3321" s="37">
        <f t="shared" si="723"/>
        <v>0</v>
      </c>
      <c r="AH3321" s="37">
        <f t="shared" si="724"/>
        <v>0</v>
      </c>
      <c r="AI3321" s="35" t="str">
        <f t="shared" si="725"/>
        <v>Nusidėvėjęs</v>
      </c>
      <c r="AJ3321" s="38" t="str">
        <f>IF(AND(F3321&lt;&gt;[3]Pav.tvarkyklė!$B$12,F3321&lt;&gt;[3]Pav.tvarkyklė!$B$13),"GVTNT","X")</f>
        <v>GVTNT</v>
      </c>
      <c r="AK3321" s="39">
        <f t="shared" si="727"/>
        <v>0</v>
      </c>
      <c r="AL3321" s="41"/>
      <c r="AM3321" s="41"/>
      <c r="AN3321" s="41">
        <f t="shared" si="715"/>
        <v>1900</v>
      </c>
      <c r="AO3321" s="41"/>
      <c r="AP3321" s="41"/>
      <c r="AQ3321" s="41"/>
      <c r="AR3321" s="42"/>
      <c r="AS3321" s="42"/>
      <c r="AU3321" s="43">
        <f t="shared" si="716"/>
        <v>0</v>
      </c>
    </row>
    <row r="3322" spans="1:47" ht="15" customHeight="1" x14ac:dyDescent="0.25">
      <c r="A3322" s="11"/>
      <c r="B3322" s="19">
        <v>3491</v>
      </c>
      <c r="C3322" s="74"/>
      <c r="D3322" s="77"/>
      <c r="E3322" s="75"/>
      <c r="F3322" s="78"/>
      <c r="G3322" s="80"/>
      <c r="H3322" s="49"/>
      <c r="I3322" s="79"/>
      <c r="J3322" s="27"/>
      <c r="K3322" s="27"/>
      <c r="L3322" s="79"/>
      <c r="M3322" s="81"/>
      <c r="N3322" s="29">
        <v>0</v>
      </c>
      <c r="O3322" s="30" t="str">
        <f>IF(G3322&lt;=$N$2,"",IF(F3322=[3]Pav.tvarkyklė!$B$13,"",IF(ISBLANK(R3322),"X","")))</f>
        <v/>
      </c>
      <c r="P3322" s="91"/>
      <c r="Q3322" s="63"/>
      <c r="R3322" s="63"/>
      <c r="S3322" s="63"/>
      <c r="T3322" s="63"/>
      <c r="U3322" s="34" t="str">
        <f>IFERROR(INDEX('[3]5.Grup_T'!$G$4:$G$22,MATCH('6.Turtas'!E3322,'[3]5.Grup_T'!$E$4:$E$22,0)),"0")</f>
        <v>0</v>
      </c>
      <c r="V3322" s="35">
        <f t="shared" si="717"/>
        <v>0</v>
      </c>
      <c r="W3322" s="35">
        <f>IF(NOT(ISBLANK(H3322)),(12-DATEDIF(H3322,'[3]1.Pradzia'!$D$13,"m")),0)</f>
        <v>0</v>
      </c>
      <c r="X3322" s="35">
        <f t="shared" si="718"/>
        <v>0</v>
      </c>
      <c r="Y3322" s="35">
        <f t="shared" si="728"/>
        <v>0</v>
      </c>
      <c r="Z3322" s="35">
        <f t="shared" si="726"/>
        <v>0</v>
      </c>
      <c r="AA3322" s="36">
        <f t="shared" si="719"/>
        <v>0</v>
      </c>
      <c r="AB3322" s="36">
        <f t="shared" si="720"/>
        <v>0</v>
      </c>
      <c r="AC3322" s="37">
        <f t="shared" si="721"/>
        <v>0</v>
      </c>
      <c r="AD3322" s="35">
        <f>IF(OR(YEAR(G3322)&lt;2019,O3322="X"),0,IF(ISBLANK(H3322),DATEDIF(G3322,'[3]1.Pradzia'!$D$13,"M"),DATEDIF(G3322,H3322,"m")))</f>
        <v>0</v>
      </c>
      <c r="AE3322" s="37">
        <f>IF(E3322='[3]5.Grup_T'!$E$20,0,IF(AD3322&lt;&gt;0,M3322/V3322*MIN(12,AD3322),0))</f>
        <v>0</v>
      </c>
      <c r="AF3322" s="37">
        <f t="shared" si="722"/>
        <v>0</v>
      </c>
      <c r="AG3322" s="37">
        <f t="shared" si="723"/>
        <v>0</v>
      </c>
      <c r="AH3322" s="37">
        <f t="shared" si="724"/>
        <v>0</v>
      </c>
      <c r="AI3322" s="35" t="str">
        <f t="shared" si="725"/>
        <v>Nusidėvėjęs</v>
      </c>
      <c r="AJ3322" s="38" t="str">
        <f>IF(AND(F3322&lt;&gt;[3]Pav.tvarkyklė!$B$12,F3322&lt;&gt;[3]Pav.tvarkyklė!$B$13),"GVTNT","X")</f>
        <v>GVTNT</v>
      </c>
      <c r="AK3322" s="39">
        <f t="shared" si="727"/>
        <v>0</v>
      </c>
      <c r="AL3322" s="41"/>
      <c r="AM3322" s="41"/>
      <c r="AN3322" s="41">
        <f t="shared" si="715"/>
        <v>1900</v>
      </c>
      <c r="AO3322" s="41"/>
      <c r="AP3322" s="41"/>
      <c r="AQ3322" s="41"/>
      <c r="AR3322" s="42"/>
      <c r="AS3322" s="42"/>
      <c r="AU3322" s="43">
        <f t="shared" si="716"/>
        <v>0</v>
      </c>
    </row>
    <row r="3323" spans="1:47" ht="15" customHeight="1" x14ac:dyDescent="0.25">
      <c r="A3323" s="11"/>
      <c r="B3323" s="19">
        <v>3492</v>
      </c>
      <c r="C3323" s="74"/>
      <c r="D3323" s="77"/>
      <c r="E3323" s="78"/>
      <c r="F3323" s="78"/>
      <c r="G3323" s="80"/>
      <c r="H3323" s="49"/>
      <c r="I3323" s="79"/>
      <c r="J3323" s="27"/>
      <c r="K3323" s="27"/>
      <c r="L3323" s="79"/>
      <c r="M3323" s="81"/>
      <c r="N3323" s="29">
        <v>0</v>
      </c>
      <c r="O3323" s="30" t="str">
        <f>IF(G3323&lt;=$N$2,"",IF(F3323=[3]Pav.tvarkyklė!$B$13,"",IF(ISBLANK(R3323),"X","")))</f>
        <v/>
      </c>
      <c r="P3323" s="91"/>
      <c r="Q3323" s="63"/>
      <c r="R3323" s="63"/>
      <c r="S3323" s="63"/>
      <c r="T3323" s="63"/>
      <c r="U3323" s="34" t="str">
        <f>IFERROR(INDEX('[3]5.Grup_T'!$G$4:$G$22,MATCH('6.Turtas'!E3323,'[3]5.Grup_T'!$E$4:$E$22,0)),"0")</f>
        <v>0</v>
      </c>
      <c r="V3323" s="35">
        <f t="shared" si="717"/>
        <v>0</v>
      </c>
      <c r="W3323" s="35">
        <f>IF(NOT(ISBLANK(H3323)),(12-DATEDIF(H3323,'[3]1.Pradzia'!$D$13,"m")),0)</f>
        <v>0</v>
      </c>
      <c r="X3323" s="35">
        <f t="shared" si="718"/>
        <v>0</v>
      </c>
      <c r="Y3323" s="35">
        <f t="shared" si="728"/>
        <v>0</v>
      </c>
      <c r="Z3323" s="35">
        <f t="shared" si="726"/>
        <v>0</v>
      </c>
      <c r="AA3323" s="36">
        <f t="shared" si="719"/>
        <v>0</v>
      </c>
      <c r="AB3323" s="36">
        <f t="shared" si="720"/>
        <v>0</v>
      </c>
      <c r="AC3323" s="37">
        <f t="shared" si="721"/>
        <v>0</v>
      </c>
      <c r="AD3323" s="35">
        <f>IF(OR(YEAR(G3323)&lt;2019,O3323="X"),0,IF(ISBLANK(H3323),DATEDIF(G3323,'[3]1.Pradzia'!$D$13,"M"),DATEDIF(G3323,H3323,"m")))</f>
        <v>0</v>
      </c>
      <c r="AE3323" s="37">
        <f>IF(E3323='[3]5.Grup_T'!$E$20,0,IF(AD3323&lt;&gt;0,M3323/V3323*MIN(12,AD3323),0))</f>
        <v>0</v>
      </c>
      <c r="AF3323" s="37">
        <f t="shared" si="722"/>
        <v>0</v>
      </c>
      <c r="AG3323" s="37">
        <f t="shared" si="723"/>
        <v>0</v>
      </c>
      <c r="AH3323" s="37">
        <f t="shared" si="724"/>
        <v>0</v>
      </c>
      <c r="AI3323" s="35" t="str">
        <f t="shared" si="725"/>
        <v>Nusidėvėjęs</v>
      </c>
      <c r="AJ3323" s="38" t="str">
        <f>IF(AND(F3323&lt;&gt;[3]Pav.tvarkyklė!$B$12,F3323&lt;&gt;[3]Pav.tvarkyklė!$B$13),"GVTNT","X")</f>
        <v>GVTNT</v>
      </c>
      <c r="AK3323" s="39">
        <f t="shared" si="727"/>
        <v>0</v>
      </c>
      <c r="AL3323" s="41"/>
      <c r="AM3323" s="41"/>
      <c r="AN3323" s="41">
        <f t="shared" si="715"/>
        <v>1900</v>
      </c>
      <c r="AO3323" s="41"/>
      <c r="AP3323" s="41"/>
      <c r="AQ3323" s="41"/>
      <c r="AR3323" s="42"/>
      <c r="AS3323" s="42"/>
      <c r="AU3323" s="43">
        <f t="shared" si="716"/>
        <v>0</v>
      </c>
    </row>
    <row r="3324" spans="1:47" ht="15" customHeight="1" x14ac:dyDescent="0.25">
      <c r="A3324" s="11"/>
      <c r="B3324" s="19">
        <v>3493</v>
      </c>
      <c r="C3324" s="74"/>
      <c r="D3324" s="77"/>
      <c r="E3324" s="78"/>
      <c r="F3324" s="78"/>
      <c r="G3324" s="80"/>
      <c r="H3324" s="49"/>
      <c r="I3324" s="79"/>
      <c r="J3324" s="27"/>
      <c r="K3324" s="27"/>
      <c r="L3324" s="79"/>
      <c r="M3324" s="81"/>
      <c r="N3324" s="29">
        <v>0</v>
      </c>
      <c r="O3324" s="30" t="str">
        <f>IF(G3324&lt;=$N$2,"",IF(F3324=[3]Pav.tvarkyklė!$B$13,"",IF(ISBLANK(R3324),"X","")))</f>
        <v/>
      </c>
      <c r="P3324" s="91"/>
      <c r="Q3324" s="63"/>
      <c r="R3324" s="63"/>
      <c r="S3324" s="63"/>
      <c r="T3324" s="63"/>
      <c r="U3324" s="34" t="str">
        <f>IFERROR(INDEX('[3]5.Grup_T'!$G$4:$G$22,MATCH('6.Turtas'!E3324,'[3]5.Grup_T'!$E$4:$E$22,0)),"0")</f>
        <v>0</v>
      </c>
      <c r="V3324" s="35">
        <f t="shared" si="717"/>
        <v>0</v>
      </c>
      <c r="W3324" s="35">
        <f>IF(NOT(ISBLANK(H3324)),(12-DATEDIF(H3324,'[3]1.Pradzia'!$D$13,"m")),0)</f>
        <v>0</v>
      </c>
      <c r="X3324" s="35">
        <f t="shared" si="718"/>
        <v>0</v>
      </c>
      <c r="Y3324" s="35">
        <f t="shared" si="728"/>
        <v>0</v>
      </c>
      <c r="Z3324" s="35">
        <f t="shared" si="726"/>
        <v>0</v>
      </c>
      <c r="AA3324" s="36">
        <f t="shared" si="719"/>
        <v>0</v>
      </c>
      <c r="AB3324" s="36">
        <f t="shared" si="720"/>
        <v>0</v>
      </c>
      <c r="AC3324" s="37">
        <f t="shared" si="721"/>
        <v>0</v>
      </c>
      <c r="AD3324" s="35">
        <f>IF(OR(YEAR(G3324)&lt;2019,O3324="X"),0,IF(ISBLANK(H3324),DATEDIF(G3324,'[3]1.Pradzia'!$D$13,"M"),DATEDIF(G3324,H3324,"m")))</f>
        <v>0</v>
      </c>
      <c r="AE3324" s="37">
        <f>IF(E3324='[3]5.Grup_T'!$E$20,0,IF(AD3324&lt;&gt;0,M3324/V3324*MIN(12,AD3324),0))</f>
        <v>0</v>
      </c>
      <c r="AF3324" s="37">
        <f t="shared" si="722"/>
        <v>0</v>
      </c>
      <c r="AG3324" s="37">
        <f t="shared" si="723"/>
        <v>0</v>
      </c>
      <c r="AH3324" s="37">
        <f t="shared" si="724"/>
        <v>0</v>
      </c>
      <c r="AI3324" s="35" t="str">
        <f t="shared" si="725"/>
        <v>Nusidėvėjęs</v>
      </c>
      <c r="AJ3324" s="38" t="str">
        <f>IF(AND(F3324&lt;&gt;[3]Pav.tvarkyklė!$B$12,F3324&lt;&gt;[3]Pav.tvarkyklė!$B$13),"GVTNT","X")</f>
        <v>GVTNT</v>
      </c>
      <c r="AK3324" s="39">
        <f t="shared" si="727"/>
        <v>0</v>
      </c>
      <c r="AL3324" s="41"/>
      <c r="AM3324" s="41"/>
      <c r="AN3324" s="41">
        <f t="shared" si="715"/>
        <v>1900</v>
      </c>
      <c r="AO3324" s="41"/>
      <c r="AP3324" s="41"/>
      <c r="AQ3324" s="41"/>
      <c r="AR3324" s="42"/>
      <c r="AS3324" s="42"/>
      <c r="AU3324" s="43">
        <f t="shared" si="716"/>
        <v>0</v>
      </c>
    </row>
    <row r="3325" spans="1:47" ht="15" customHeight="1" x14ac:dyDescent="0.25">
      <c r="A3325" s="11"/>
      <c r="B3325" s="19">
        <v>3494</v>
      </c>
      <c r="C3325" s="74"/>
      <c r="D3325" s="77"/>
      <c r="E3325" s="75"/>
      <c r="F3325" s="78"/>
      <c r="G3325" s="80"/>
      <c r="H3325" s="49"/>
      <c r="I3325" s="79"/>
      <c r="J3325" s="27"/>
      <c r="K3325" s="27"/>
      <c r="L3325" s="79"/>
      <c r="M3325" s="81"/>
      <c r="N3325" s="29">
        <v>0</v>
      </c>
      <c r="O3325" s="30" t="str">
        <f>IF(G3325&lt;=$N$2,"",IF(F3325=[3]Pav.tvarkyklė!$B$13,"",IF(ISBLANK(R3325),"X","")))</f>
        <v/>
      </c>
      <c r="P3325" s="91"/>
      <c r="Q3325" s="63"/>
      <c r="R3325" s="63"/>
      <c r="S3325" s="63"/>
      <c r="T3325" s="63"/>
      <c r="U3325" s="34" t="str">
        <f>IFERROR(INDEX('[3]5.Grup_T'!$G$4:$G$22,MATCH('6.Turtas'!E3325,'[3]5.Grup_T'!$E$4:$E$22,0)),"0")</f>
        <v>0</v>
      </c>
      <c r="V3325" s="35">
        <f t="shared" si="717"/>
        <v>0</v>
      </c>
      <c r="W3325" s="35">
        <f>IF(NOT(ISBLANK(H3325)),(12-DATEDIF(H3325,'[3]1.Pradzia'!$D$13,"m")),0)</f>
        <v>0</v>
      </c>
      <c r="X3325" s="35">
        <f t="shared" si="718"/>
        <v>0</v>
      </c>
      <c r="Y3325" s="35">
        <f t="shared" si="728"/>
        <v>0</v>
      </c>
      <c r="Z3325" s="35">
        <f t="shared" si="726"/>
        <v>0</v>
      </c>
      <c r="AA3325" s="36">
        <f t="shared" si="719"/>
        <v>0</v>
      </c>
      <c r="AB3325" s="36">
        <f t="shared" si="720"/>
        <v>0</v>
      </c>
      <c r="AC3325" s="37">
        <f t="shared" si="721"/>
        <v>0</v>
      </c>
      <c r="AD3325" s="35">
        <f>IF(OR(YEAR(G3325)&lt;2019,O3325="X"),0,IF(ISBLANK(H3325),DATEDIF(G3325,'[3]1.Pradzia'!$D$13,"M"),DATEDIF(G3325,H3325,"m")))</f>
        <v>0</v>
      </c>
      <c r="AE3325" s="37">
        <f>IF(E3325='[3]5.Grup_T'!$E$20,0,IF(AD3325&lt;&gt;0,M3325/V3325*MIN(12,AD3325),0))</f>
        <v>0</v>
      </c>
      <c r="AF3325" s="37">
        <f t="shared" si="722"/>
        <v>0</v>
      </c>
      <c r="AG3325" s="37">
        <f t="shared" si="723"/>
        <v>0</v>
      </c>
      <c r="AH3325" s="37">
        <f t="shared" si="724"/>
        <v>0</v>
      </c>
      <c r="AI3325" s="35" t="str">
        <f t="shared" si="725"/>
        <v>Nusidėvėjęs</v>
      </c>
      <c r="AJ3325" s="38" t="str">
        <f>IF(AND(F3325&lt;&gt;[3]Pav.tvarkyklė!$B$12,F3325&lt;&gt;[3]Pav.tvarkyklė!$B$13),"GVTNT","X")</f>
        <v>GVTNT</v>
      </c>
      <c r="AK3325" s="39">
        <f t="shared" si="727"/>
        <v>0</v>
      </c>
      <c r="AL3325" s="41"/>
      <c r="AM3325" s="41"/>
      <c r="AN3325" s="41">
        <f t="shared" si="715"/>
        <v>1900</v>
      </c>
      <c r="AO3325" s="41"/>
      <c r="AP3325" s="41"/>
      <c r="AQ3325" s="41"/>
      <c r="AR3325" s="42"/>
      <c r="AS3325" s="42"/>
      <c r="AU3325" s="43">
        <f t="shared" si="716"/>
        <v>0</v>
      </c>
    </row>
    <row r="3326" spans="1:47" ht="15" customHeight="1" x14ac:dyDescent="0.25">
      <c r="A3326" s="11"/>
      <c r="B3326" s="19">
        <v>3495</v>
      </c>
      <c r="C3326" s="74"/>
      <c r="D3326" s="77"/>
      <c r="E3326" s="75"/>
      <c r="F3326" s="78"/>
      <c r="G3326" s="80"/>
      <c r="H3326" s="49"/>
      <c r="I3326" s="79"/>
      <c r="J3326" s="27"/>
      <c r="K3326" s="27"/>
      <c r="L3326" s="79"/>
      <c r="M3326" s="81"/>
      <c r="N3326" s="29">
        <v>0</v>
      </c>
      <c r="O3326" s="30" t="str">
        <f>IF(G3326&lt;=$N$2,"",IF(F3326=[3]Pav.tvarkyklė!$B$13,"",IF(ISBLANK(R3326),"X","")))</f>
        <v/>
      </c>
      <c r="P3326" s="91"/>
      <c r="Q3326" s="63"/>
      <c r="R3326" s="63"/>
      <c r="S3326" s="63"/>
      <c r="T3326" s="63"/>
      <c r="U3326" s="34" t="str">
        <f>IFERROR(INDEX('[3]5.Grup_T'!$G$4:$G$22,MATCH('6.Turtas'!E3326,'[3]5.Grup_T'!$E$4:$E$22,0)),"0")</f>
        <v>0</v>
      </c>
      <c r="V3326" s="35">
        <f t="shared" si="717"/>
        <v>0</v>
      </c>
      <c r="W3326" s="35">
        <f>IF(NOT(ISBLANK(H3326)),(12-DATEDIF(H3326,'[3]1.Pradzia'!$D$13,"m")),0)</f>
        <v>0</v>
      </c>
      <c r="X3326" s="35">
        <f t="shared" si="718"/>
        <v>0</v>
      </c>
      <c r="Y3326" s="35">
        <f t="shared" si="728"/>
        <v>0</v>
      </c>
      <c r="Z3326" s="35">
        <f t="shared" si="726"/>
        <v>0</v>
      </c>
      <c r="AA3326" s="36">
        <f t="shared" si="719"/>
        <v>0</v>
      </c>
      <c r="AB3326" s="36">
        <f t="shared" si="720"/>
        <v>0</v>
      </c>
      <c r="AC3326" s="37">
        <f t="shared" si="721"/>
        <v>0</v>
      </c>
      <c r="AD3326" s="35">
        <f>IF(OR(YEAR(G3326)&lt;2019,O3326="X"),0,IF(ISBLANK(H3326),DATEDIF(G3326,'[3]1.Pradzia'!$D$13,"M"),DATEDIF(G3326,H3326,"m")))</f>
        <v>0</v>
      </c>
      <c r="AE3326" s="37">
        <f>IF(E3326='[3]5.Grup_T'!$E$20,0,IF(AD3326&lt;&gt;0,M3326/V3326*MIN(12,AD3326),0))</f>
        <v>0</v>
      </c>
      <c r="AF3326" s="37">
        <f t="shared" si="722"/>
        <v>0</v>
      </c>
      <c r="AG3326" s="37">
        <f t="shared" si="723"/>
        <v>0</v>
      </c>
      <c r="AH3326" s="37">
        <f t="shared" si="724"/>
        <v>0</v>
      </c>
      <c r="AI3326" s="35" t="str">
        <f t="shared" si="725"/>
        <v>Nusidėvėjęs</v>
      </c>
      <c r="AJ3326" s="38" t="str">
        <f>IF(AND(F3326&lt;&gt;[3]Pav.tvarkyklė!$B$12,F3326&lt;&gt;[3]Pav.tvarkyklė!$B$13),"GVTNT","X")</f>
        <v>GVTNT</v>
      </c>
      <c r="AK3326" s="39">
        <f t="shared" si="727"/>
        <v>0</v>
      </c>
      <c r="AL3326" s="41"/>
      <c r="AM3326" s="41"/>
      <c r="AN3326" s="41">
        <f t="shared" si="715"/>
        <v>1900</v>
      </c>
      <c r="AO3326" s="41"/>
      <c r="AP3326" s="41"/>
      <c r="AQ3326" s="41"/>
      <c r="AR3326" s="42"/>
      <c r="AS3326" s="42"/>
      <c r="AU3326" s="43">
        <f t="shared" si="716"/>
        <v>0</v>
      </c>
    </row>
    <row r="3327" spans="1:47" ht="15" customHeight="1" x14ac:dyDescent="0.25">
      <c r="A3327" s="11"/>
      <c r="B3327" s="19">
        <v>3496</v>
      </c>
      <c r="C3327" s="74"/>
      <c r="D3327" s="77"/>
      <c r="E3327" s="75"/>
      <c r="F3327" s="78"/>
      <c r="G3327" s="80"/>
      <c r="H3327" s="49"/>
      <c r="I3327" s="79"/>
      <c r="J3327" s="27"/>
      <c r="K3327" s="27"/>
      <c r="L3327" s="79"/>
      <c r="M3327" s="81"/>
      <c r="N3327" s="29">
        <v>0</v>
      </c>
      <c r="O3327" s="30" t="str">
        <f>IF(G3327&lt;=$N$2,"",IF(F3327=[3]Pav.tvarkyklė!$B$13,"",IF(ISBLANK(R3327),"X","")))</f>
        <v/>
      </c>
      <c r="P3327" s="91"/>
      <c r="Q3327" s="63"/>
      <c r="R3327" s="63"/>
      <c r="S3327" s="63"/>
      <c r="T3327" s="63"/>
      <c r="U3327" s="34" t="str">
        <f>IFERROR(INDEX('[3]5.Grup_T'!$G$4:$G$22,MATCH('6.Turtas'!E3327,'[3]5.Grup_T'!$E$4:$E$22,0)),"0")</f>
        <v>0</v>
      </c>
      <c r="V3327" s="35">
        <f t="shared" si="717"/>
        <v>0</v>
      </c>
      <c r="W3327" s="35">
        <f>IF(NOT(ISBLANK(H3327)),(12-DATEDIF(H3327,'[3]1.Pradzia'!$D$13,"m")),0)</f>
        <v>0</v>
      </c>
      <c r="X3327" s="35">
        <f t="shared" si="718"/>
        <v>0</v>
      </c>
      <c r="Y3327" s="35">
        <f t="shared" si="728"/>
        <v>0</v>
      </c>
      <c r="Z3327" s="35">
        <f t="shared" si="726"/>
        <v>0</v>
      </c>
      <c r="AA3327" s="36">
        <f t="shared" si="719"/>
        <v>0</v>
      </c>
      <c r="AB3327" s="36">
        <f t="shared" si="720"/>
        <v>0</v>
      </c>
      <c r="AC3327" s="37">
        <f t="shared" si="721"/>
        <v>0</v>
      </c>
      <c r="AD3327" s="35">
        <f>IF(OR(YEAR(G3327)&lt;2019,O3327="X"),0,IF(ISBLANK(H3327),DATEDIF(G3327,'[3]1.Pradzia'!$D$13,"M"),DATEDIF(G3327,H3327,"m")))</f>
        <v>0</v>
      </c>
      <c r="AE3327" s="37">
        <f>IF(E3327='[3]5.Grup_T'!$E$20,0,IF(AD3327&lt;&gt;0,M3327/V3327*MIN(12,AD3327),0))</f>
        <v>0</v>
      </c>
      <c r="AF3327" s="37">
        <f t="shared" si="722"/>
        <v>0</v>
      </c>
      <c r="AG3327" s="37">
        <f t="shared" si="723"/>
        <v>0</v>
      </c>
      <c r="AH3327" s="37">
        <f t="shared" si="724"/>
        <v>0</v>
      </c>
      <c r="AI3327" s="35" t="str">
        <f t="shared" si="725"/>
        <v>Nusidėvėjęs</v>
      </c>
      <c r="AJ3327" s="38" t="str">
        <f>IF(AND(F3327&lt;&gt;[3]Pav.tvarkyklė!$B$12,F3327&lt;&gt;[3]Pav.tvarkyklė!$B$13),"GVTNT","X")</f>
        <v>GVTNT</v>
      </c>
      <c r="AK3327" s="39">
        <f t="shared" si="727"/>
        <v>0</v>
      </c>
      <c r="AL3327" s="41"/>
      <c r="AM3327" s="41"/>
      <c r="AN3327" s="41">
        <f t="shared" si="715"/>
        <v>1900</v>
      </c>
      <c r="AO3327" s="41"/>
      <c r="AP3327" s="41"/>
      <c r="AQ3327" s="41"/>
      <c r="AR3327" s="42"/>
      <c r="AS3327" s="42"/>
      <c r="AU3327" s="43">
        <f t="shared" si="716"/>
        <v>0</v>
      </c>
    </row>
    <row r="3328" spans="1:47" ht="15" customHeight="1" x14ac:dyDescent="0.25">
      <c r="A3328" s="11"/>
      <c r="B3328" s="19">
        <v>3497</v>
      </c>
      <c r="C3328" s="74"/>
      <c r="D3328" s="77"/>
      <c r="E3328" s="75"/>
      <c r="F3328" s="78"/>
      <c r="G3328" s="80"/>
      <c r="H3328" s="49"/>
      <c r="I3328" s="79"/>
      <c r="J3328" s="27"/>
      <c r="K3328" s="27"/>
      <c r="L3328" s="79"/>
      <c r="M3328" s="81"/>
      <c r="N3328" s="29">
        <v>0</v>
      </c>
      <c r="O3328" s="30" t="str">
        <f>IF(G3328&lt;=$N$2,"",IF(F3328=[3]Pav.tvarkyklė!$B$13,"",IF(ISBLANK(R3328),"X","")))</f>
        <v/>
      </c>
      <c r="P3328" s="91"/>
      <c r="Q3328" s="63"/>
      <c r="R3328" s="63"/>
      <c r="S3328" s="63"/>
      <c r="T3328" s="63"/>
      <c r="U3328" s="34" t="str">
        <f>IFERROR(INDEX('[3]5.Grup_T'!$G$4:$G$22,MATCH('6.Turtas'!E3328,'[3]5.Grup_T'!$E$4:$E$22,0)),"0")</f>
        <v>0</v>
      </c>
      <c r="V3328" s="35">
        <f t="shared" si="717"/>
        <v>0</v>
      </c>
      <c r="W3328" s="35">
        <f>IF(NOT(ISBLANK(H3328)),(12-DATEDIF(H3328,'[3]1.Pradzia'!$D$13,"m")),0)</f>
        <v>0</v>
      </c>
      <c r="X3328" s="35">
        <f t="shared" si="718"/>
        <v>0</v>
      </c>
      <c r="Y3328" s="35">
        <f t="shared" si="728"/>
        <v>0</v>
      </c>
      <c r="Z3328" s="35">
        <f t="shared" si="726"/>
        <v>0</v>
      </c>
      <c r="AA3328" s="36">
        <f t="shared" si="719"/>
        <v>0</v>
      </c>
      <c r="AB3328" s="36">
        <f t="shared" si="720"/>
        <v>0</v>
      </c>
      <c r="AC3328" s="37">
        <f t="shared" si="721"/>
        <v>0</v>
      </c>
      <c r="AD3328" s="35">
        <f>IF(OR(YEAR(G3328)&lt;2019,O3328="X"),0,IF(ISBLANK(H3328),DATEDIF(G3328,'[3]1.Pradzia'!$D$13,"M"),DATEDIF(G3328,H3328,"m")))</f>
        <v>0</v>
      </c>
      <c r="AE3328" s="37">
        <f>IF(E3328='[3]5.Grup_T'!$E$20,0,IF(AD3328&lt;&gt;0,M3328/V3328*MIN(12,AD3328),0))</f>
        <v>0</v>
      </c>
      <c r="AF3328" s="37">
        <f t="shared" si="722"/>
        <v>0</v>
      </c>
      <c r="AG3328" s="37">
        <f t="shared" si="723"/>
        <v>0</v>
      </c>
      <c r="AH3328" s="37">
        <f t="shared" si="724"/>
        <v>0</v>
      </c>
      <c r="AI3328" s="35" t="str">
        <f t="shared" si="725"/>
        <v>Nusidėvėjęs</v>
      </c>
      <c r="AJ3328" s="38" t="str">
        <f>IF(AND(F3328&lt;&gt;[3]Pav.tvarkyklė!$B$12,F3328&lt;&gt;[3]Pav.tvarkyklė!$B$13),"GVTNT","X")</f>
        <v>GVTNT</v>
      </c>
      <c r="AK3328" s="39">
        <f t="shared" si="727"/>
        <v>0</v>
      </c>
      <c r="AL3328" s="41"/>
      <c r="AM3328" s="41"/>
      <c r="AN3328" s="41">
        <f t="shared" si="715"/>
        <v>1900</v>
      </c>
      <c r="AO3328" s="41"/>
      <c r="AP3328" s="41"/>
      <c r="AQ3328" s="41"/>
      <c r="AR3328" s="42"/>
      <c r="AS3328" s="42"/>
      <c r="AU3328" s="43">
        <f t="shared" si="716"/>
        <v>0</v>
      </c>
    </row>
    <row r="3329" spans="1:47" ht="15" customHeight="1" x14ac:dyDescent="0.25">
      <c r="A3329" s="11"/>
      <c r="B3329" s="19">
        <v>3498</v>
      </c>
      <c r="C3329" s="74"/>
      <c r="D3329" s="77"/>
      <c r="E3329" s="75"/>
      <c r="F3329" s="78"/>
      <c r="G3329" s="80"/>
      <c r="H3329" s="49"/>
      <c r="I3329" s="79"/>
      <c r="J3329" s="27"/>
      <c r="K3329" s="27"/>
      <c r="L3329" s="79"/>
      <c r="M3329" s="81"/>
      <c r="N3329" s="29">
        <v>0</v>
      </c>
      <c r="O3329" s="30" t="str">
        <f>IF(G3329&lt;=$N$2,"",IF(F3329=[3]Pav.tvarkyklė!$B$13,"",IF(ISBLANK(R3329),"X","")))</f>
        <v/>
      </c>
      <c r="P3329" s="91"/>
      <c r="Q3329" s="63"/>
      <c r="R3329" s="63"/>
      <c r="S3329" s="63"/>
      <c r="T3329" s="63"/>
      <c r="U3329" s="34" t="str">
        <f>IFERROR(INDEX('[3]5.Grup_T'!$G$4:$G$22,MATCH('6.Turtas'!E3329,'[3]5.Grup_T'!$E$4:$E$22,0)),"0")</f>
        <v>0</v>
      </c>
      <c r="V3329" s="35">
        <f t="shared" si="717"/>
        <v>0</v>
      </c>
      <c r="W3329" s="35">
        <f>IF(NOT(ISBLANK(H3329)),(12-DATEDIF(H3329,'[3]1.Pradzia'!$D$13,"m")),0)</f>
        <v>0</v>
      </c>
      <c r="X3329" s="35">
        <f t="shared" si="718"/>
        <v>0</v>
      </c>
      <c r="Y3329" s="35">
        <f t="shared" si="728"/>
        <v>0</v>
      </c>
      <c r="Z3329" s="35">
        <f t="shared" si="726"/>
        <v>0</v>
      </c>
      <c r="AA3329" s="36">
        <f t="shared" si="719"/>
        <v>0</v>
      </c>
      <c r="AB3329" s="36">
        <f t="shared" si="720"/>
        <v>0</v>
      </c>
      <c r="AC3329" s="37">
        <f t="shared" si="721"/>
        <v>0</v>
      </c>
      <c r="AD3329" s="35">
        <f>IF(OR(YEAR(G3329)&lt;2019,O3329="X"),0,IF(ISBLANK(H3329),DATEDIF(G3329,'[3]1.Pradzia'!$D$13,"M"),DATEDIF(G3329,H3329,"m")))</f>
        <v>0</v>
      </c>
      <c r="AE3329" s="37">
        <f>IF(E3329='[3]5.Grup_T'!$E$20,0,IF(AD3329&lt;&gt;0,M3329/V3329*MIN(12,AD3329),0))</f>
        <v>0</v>
      </c>
      <c r="AF3329" s="37">
        <f t="shared" si="722"/>
        <v>0</v>
      </c>
      <c r="AG3329" s="37">
        <f t="shared" si="723"/>
        <v>0</v>
      </c>
      <c r="AH3329" s="37">
        <f t="shared" si="724"/>
        <v>0</v>
      </c>
      <c r="AI3329" s="35" t="str">
        <f t="shared" si="725"/>
        <v>Nusidėvėjęs</v>
      </c>
      <c r="AJ3329" s="38" t="str">
        <f>IF(AND(F3329&lt;&gt;[3]Pav.tvarkyklė!$B$12,F3329&lt;&gt;[3]Pav.tvarkyklė!$B$13),"GVTNT","X")</f>
        <v>GVTNT</v>
      </c>
      <c r="AK3329" s="39">
        <f t="shared" si="727"/>
        <v>0</v>
      </c>
      <c r="AL3329" s="41"/>
      <c r="AM3329" s="41"/>
      <c r="AN3329" s="41">
        <f t="shared" si="715"/>
        <v>1900</v>
      </c>
      <c r="AO3329" s="41"/>
      <c r="AP3329" s="41"/>
      <c r="AQ3329" s="41"/>
      <c r="AR3329" s="42"/>
      <c r="AS3329" s="42"/>
      <c r="AU3329" s="43">
        <f t="shared" si="716"/>
        <v>0</v>
      </c>
    </row>
    <row r="3330" spans="1:47" ht="15" customHeight="1" x14ac:dyDescent="0.25">
      <c r="A3330" s="11"/>
      <c r="B3330" s="19">
        <v>3499</v>
      </c>
      <c r="C3330" s="74"/>
      <c r="D3330" s="77"/>
      <c r="E3330" s="75"/>
      <c r="F3330" s="78"/>
      <c r="G3330" s="80"/>
      <c r="H3330" s="49"/>
      <c r="I3330" s="79"/>
      <c r="J3330" s="27"/>
      <c r="K3330" s="27"/>
      <c r="L3330" s="79"/>
      <c r="M3330" s="81"/>
      <c r="N3330" s="29">
        <v>0</v>
      </c>
      <c r="O3330" s="30" t="str">
        <f>IF(G3330&lt;=$N$2,"",IF(F3330=[3]Pav.tvarkyklė!$B$13,"",IF(ISBLANK(R3330),"X","")))</f>
        <v/>
      </c>
      <c r="P3330" s="91"/>
      <c r="Q3330" s="63"/>
      <c r="R3330" s="63"/>
      <c r="S3330" s="63"/>
      <c r="T3330" s="63"/>
      <c r="U3330" s="34" t="str">
        <f>IFERROR(INDEX('[3]5.Grup_T'!$G$4:$G$22,MATCH('6.Turtas'!E3330,'[3]5.Grup_T'!$E$4:$E$22,0)),"0")</f>
        <v>0</v>
      </c>
      <c r="V3330" s="35">
        <f t="shared" si="717"/>
        <v>0</v>
      </c>
      <c r="W3330" s="35">
        <f>IF(NOT(ISBLANK(H3330)),(12-DATEDIF(H3330,'[3]1.Pradzia'!$D$13,"m")),0)</f>
        <v>0</v>
      </c>
      <c r="X3330" s="35">
        <f t="shared" si="718"/>
        <v>0</v>
      </c>
      <c r="Y3330" s="35">
        <f t="shared" si="728"/>
        <v>0</v>
      </c>
      <c r="Z3330" s="35">
        <f t="shared" si="726"/>
        <v>0</v>
      </c>
      <c r="AA3330" s="36">
        <f t="shared" si="719"/>
        <v>0</v>
      </c>
      <c r="AB3330" s="36">
        <f t="shared" si="720"/>
        <v>0</v>
      </c>
      <c r="AC3330" s="37">
        <f t="shared" si="721"/>
        <v>0</v>
      </c>
      <c r="AD3330" s="35">
        <f>IF(OR(YEAR(G3330)&lt;2019,O3330="X"),0,IF(ISBLANK(H3330),DATEDIF(G3330,'[3]1.Pradzia'!$D$13,"M"),DATEDIF(G3330,H3330,"m")))</f>
        <v>0</v>
      </c>
      <c r="AE3330" s="37">
        <f>IF(E3330='[3]5.Grup_T'!$E$20,0,IF(AD3330&lt;&gt;0,M3330/V3330*MIN(12,AD3330),0))</f>
        <v>0</v>
      </c>
      <c r="AF3330" s="37">
        <f t="shared" si="722"/>
        <v>0</v>
      </c>
      <c r="AG3330" s="37">
        <f t="shared" si="723"/>
        <v>0</v>
      </c>
      <c r="AH3330" s="37">
        <f t="shared" si="724"/>
        <v>0</v>
      </c>
      <c r="AI3330" s="35" t="str">
        <f t="shared" si="725"/>
        <v>Nusidėvėjęs</v>
      </c>
      <c r="AJ3330" s="38" t="str">
        <f>IF(AND(F3330&lt;&gt;[3]Pav.tvarkyklė!$B$12,F3330&lt;&gt;[3]Pav.tvarkyklė!$B$13),"GVTNT","X")</f>
        <v>GVTNT</v>
      </c>
      <c r="AK3330" s="39">
        <f t="shared" si="727"/>
        <v>0</v>
      </c>
      <c r="AL3330" s="41"/>
      <c r="AM3330" s="41"/>
      <c r="AN3330" s="41">
        <f t="shared" si="715"/>
        <v>1900</v>
      </c>
      <c r="AO3330" s="41"/>
      <c r="AP3330" s="41"/>
      <c r="AQ3330" s="41"/>
      <c r="AR3330" s="42"/>
      <c r="AS3330" s="42"/>
      <c r="AU3330" s="43">
        <f t="shared" si="716"/>
        <v>0</v>
      </c>
    </row>
    <row r="3331" spans="1:47" ht="15" customHeight="1" x14ac:dyDescent="0.25">
      <c r="A3331" s="11"/>
      <c r="B3331" s="19">
        <v>3500</v>
      </c>
      <c r="C3331" s="74"/>
      <c r="D3331" s="77"/>
      <c r="E3331" s="75"/>
      <c r="F3331" s="78"/>
      <c r="G3331" s="80"/>
      <c r="H3331" s="49"/>
      <c r="I3331" s="79"/>
      <c r="J3331" s="27"/>
      <c r="K3331" s="27"/>
      <c r="L3331" s="79"/>
      <c r="M3331" s="81"/>
      <c r="N3331" s="29">
        <v>0</v>
      </c>
      <c r="O3331" s="30" t="str">
        <f>IF(G3331&lt;=$N$2,"",IF(F3331=[3]Pav.tvarkyklė!$B$13,"",IF(ISBLANK(R3331),"X","")))</f>
        <v/>
      </c>
      <c r="P3331" s="91"/>
      <c r="Q3331" s="63"/>
      <c r="R3331" s="63"/>
      <c r="S3331" s="63"/>
      <c r="T3331" s="63"/>
      <c r="U3331" s="34" t="str">
        <f>IFERROR(INDEX('[3]5.Grup_T'!$G$4:$G$22,MATCH('6.Turtas'!E3331,'[3]5.Grup_T'!$E$4:$E$22,0)),"0")</f>
        <v>0</v>
      </c>
      <c r="V3331" s="35">
        <f t="shared" si="717"/>
        <v>0</v>
      </c>
      <c r="W3331" s="35">
        <f>IF(NOT(ISBLANK(H3331)),(12-DATEDIF(H3331,'[3]1.Pradzia'!$D$13,"m")),0)</f>
        <v>0</v>
      </c>
      <c r="X3331" s="35">
        <f t="shared" si="718"/>
        <v>0</v>
      </c>
      <c r="Y3331" s="35">
        <f t="shared" si="728"/>
        <v>0</v>
      </c>
      <c r="Z3331" s="35">
        <f t="shared" si="726"/>
        <v>0</v>
      </c>
      <c r="AA3331" s="36">
        <f t="shared" si="719"/>
        <v>0</v>
      </c>
      <c r="AB3331" s="36">
        <f t="shared" si="720"/>
        <v>0</v>
      </c>
      <c r="AC3331" s="37">
        <f t="shared" si="721"/>
        <v>0</v>
      </c>
      <c r="AD3331" s="35">
        <f>IF(OR(YEAR(G3331)&lt;2019,O3331="X"),0,IF(ISBLANK(H3331),DATEDIF(G3331,'[3]1.Pradzia'!$D$13,"M"),DATEDIF(G3331,H3331,"m")))</f>
        <v>0</v>
      </c>
      <c r="AE3331" s="37">
        <f>IF(E3331='[3]5.Grup_T'!$E$20,0,IF(AD3331&lt;&gt;0,M3331/V3331*MIN(12,AD3331),0))</f>
        <v>0</v>
      </c>
      <c r="AF3331" s="37">
        <f t="shared" si="722"/>
        <v>0</v>
      </c>
      <c r="AG3331" s="37">
        <f t="shared" si="723"/>
        <v>0</v>
      </c>
      <c r="AH3331" s="37">
        <f t="shared" si="724"/>
        <v>0</v>
      </c>
      <c r="AI3331" s="35" t="str">
        <f t="shared" si="725"/>
        <v>Nusidėvėjęs</v>
      </c>
      <c r="AJ3331" s="38" t="str">
        <f>IF(AND(F3331&lt;&gt;[3]Pav.tvarkyklė!$B$12,F3331&lt;&gt;[3]Pav.tvarkyklė!$B$13),"GVTNT","X")</f>
        <v>GVTNT</v>
      </c>
      <c r="AK3331" s="39">
        <f t="shared" si="727"/>
        <v>0</v>
      </c>
      <c r="AL3331" s="41"/>
      <c r="AM3331" s="41"/>
      <c r="AN3331" s="41">
        <f t="shared" si="715"/>
        <v>1900</v>
      </c>
      <c r="AO3331" s="41"/>
      <c r="AP3331" s="41"/>
      <c r="AQ3331" s="41"/>
      <c r="AR3331" s="42"/>
      <c r="AS3331" s="42"/>
      <c r="AU3331" s="43">
        <f t="shared" si="716"/>
        <v>0</v>
      </c>
    </row>
    <row r="3332" spans="1:47" ht="15" customHeight="1" x14ac:dyDescent="0.25">
      <c r="A3332" s="11"/>
      <c r="B3332" s="19">
        <v>3501</v>
      </c>
      <c r="C3332" s="74"/>
      <c r="D3332" s="77"/>
      <c r="E3332" s="75"/>
      <c r="F3332" s="78"/>
      <c r="G3332" s="80"/>
      <c r="H3332" s="49"/>
      <c r="I3332" s="79"/>
      <c r="J3332" s="27"/>
      <c r="K3332" s="27"/>
      <c r="L3332" s="79"/>
      <c r="M3332" s="81"/>
      <c r="N3332" s="29">
        <v>0</v>
      </c>
      <c r="O3332" s="30" t="str">
        <f>IF(G3332&lt;=$N$2,"",IF(F3332=[3]Pav.tvarkyklė!$B$13,"",IF(ISBLANK(R3332),"X","")))</f>
        <v/>
      </c>
      <c r="P3332" s="91"/>
      <c r="Q3332" s="63"/>
      <c r="R3332" s="63"/>
      <c r="S3332" s="63"/>
      <c r="T3332" s="63"/>
      <c r="U3332" s="34" t="str">
        <f>IFERROR(INDEX('[3]5.Grup_T'!$G$4:$G$22,MATCH('6.Turtas'!E3332,'[3]5.Grup_T'!$E$4:$E$22,0)),"0")</f>
        <v>0</v>
      </c>
      <c r="V3332" s="35">
        <f t="shared" si="717"/>
        <v>0</v>
      </c>
      <c r="W3332" s="35">
        <f>IF(NOT(ISBLANK(H3332)),(12-DATEDIF(H3332,'[3]1.Pradzia'!$D$13,"m")),0)</f>
        <v>0</v>
      </c>
      <c r="X3332" s="35">
        <f t="shared" si="718"/>
        <v>0</v>
      </c>
      <c r="Y3332" s="35">
        <f t="shared" si="728"/>
        <v>0</v>
      </c>
      <c r="Z3332" s="35">
        <f t="shared" si="726"/>
        <v>0</v>
      </c>
      <c r="AA3332" s="36">
        <f t="shared" si="719"/>
        <v>0</v>
      </c>
      <c r="AB3332" s="36">
        <f t="shared" si="720"/>
        <v>0</v>
      </c>
      <c r="AC3332" s="37">
        <f t="shared" si="721"/>
        <v>0</v>
      </c>
      <c r="AD3332" s="35">
        <f>IF(OR(YEAR(G3332)&lt;2019,O3332="X"),0,IF(ISBLANK(H3332),DATEDIF(G3332,'[3]1.Pradzia'!$D$13,"M"),DATEDIF(G3332,H3332,"m")))</f>
        <v>0</v>
      </c>
      <c r="AE3332" s="37">
        <f>IF(E3332='[3]5.Grup_T'!$E$20,0,IF(AD3332&lt;&gt;0,M3332/V3332*MIN(12,AD3332),0))</f>
        <v>0</v>
      </c>
      <c r="AF3332" s="37">
        <f t="shared" si="722"/>
        <v>0</v>
      </c>
      <c r="AG3332" s="37">
        <f t="shared" si="723"/>
        <v>0</v>
      </c>
      <c r="AH3332" s="37">
        <f t="shared" si="724"/>
        <v>0</v>
      </c>
      <c r="AI3332" s="35" t="str">
        <f t="shared" si="725"/>
        <v>Nusidėvėjęs</v>
      </c>
      <c r="AJ3332" s="38" t="str">
        <f>IF(AND(F3332&lt;&gt;[3]Pav.tvarkyklė!$B$12,F3332&lt;&gt;[3]Pav.tvarkyklė!$B$13),"GVTNT","X")</f>
        <v>GVTNT</v>
      </c>
      <c r="AK3332" s="39">
        <f t="shared" si="727"/>
        <v>0</v>
      </c>
      <c r="AL3332" s="41"/>
      <c r="AM3332" s="41"/>
      <c r="AN3332" s="41">
        <f t="shared" si="715"/>
        <v>1900</v>
      </c>
      <c r="AO3332" s="41"/>
      <c r="AP3332" s="41"/>
      <c r="AQ3332" s="41"/>
      <c r="AR3332" s="42"/>
      <c r="AS3332" s="42"/>
      <c r="AU3332" s="43">
        <f t="shared" si="716"/>
        <v>0</v>
      </c>
    </row>
    <row r="3333" spans="1:47" ht="15" customHeight="1" x14ac:dyDescent="0.25">
      <c r="A3333" s="11"/>
      <c r="B3333" s="19">
        <v>3502</v>
      </c>
      <c r="C3333" s="74"/>
      <c r="D3333" s="77"/>
      <c r="E3333" s="75"/>
      <c r="F3333" s="78"/>
      <c r="G3333" s="80"/>
      <c r="H3333" s="49"/>
      <c r="I3333" s="79"/>
      <c r="J3333" s="27"/>
      <c r="K3333" s="27"/>
      <c r="L3333" s="79"/>
      <c r="M3333" s="81"/>
      <c r="N3333" s="29">
        <v>0</v>
      </c>
      <c r="O3333" s="30" t="str">
        <f>IF(G3333&lt;=$N$2,"",IF(F3333=[3]Pav.tvarkyklė!$B$13,"",IF(ISBLANK(R3333),"X","")))</f>
        <v/>
      </c>
      <c r="P3333" s="91"/>
      <c r="Q3333" s="63"/>
      <c r="R3333" s="63"/>
      <c r="S3333" s="63"/>
      <c r="T3333" s="63"/>
      <c r="U3333" s="34" t="str">
        <f>IFERROR(INDEX('[3]5.Grup_T'!$G$4:$G$22,MATCH('6.Turtas'!E3333,'[3]5.Grup_T'!$E$4:$E$22,0)),"0")</f>
        <v>0</v>
      </c>
      <c r="V3333" s="35">
        <f t="shared" si="717"/>
        <v>0</v>
      </c>
      <c r="W3333" s="35">
        <f>IF(NOT(ISBLANK(H3333)),(12-DATEDIF(H3333,'[3]1.Pradzia'!$D$13,"m")),0)</f>
        <v>0</v>
      </c>
      <c r="X3333" s="35">
        <f t="shared" si="718"/>
        <v>0</v>
      </c>
      <c r="Y3333" s="35">
        <f t="shared" si="728"/>
        <v>0</v>
      </c>
      <c r="Z3333" s="35">
        <f t="shared" si="726"/>
        <v>0</v>
      </c>
      <c r="AA3333" s="36">
        <f t="shared" si="719"/>
        <v>0</v>
      </c>
      <c r="AB3333" s="36">
        <f t="shared" si="720"/>
        <v>0</v>
      </c>
      <c r="AC3333" s="37">
        <f t="shared" si="721"/>
        <v>0</v>
      </c>
      <c r="AD3333" s="35">
        <f>IF(OR(YEAR(G3333)&lt;2019,O3333="X"),0,IF(ISBLANK(H3333),DATEDIF(G3333,'[3]1.Pradzia'!$D$13,"M"),DATEDIF(G3333,H3333,"m")))</f>
        <v>0</v>
      </c>
      <c r="AE3333" s="37">
        <f>IF(E3333='[3]5.Grup_T'!$E$20,0,IF(AD3333&lt;&gt;0,M3333/V3333*MIN(12,AD3333),0))</f>
        <v>0</v>
      </c>
      <c r="AF3333" s="37">
        <f t="shared" si="722"/>
        <v>0</v>
      </c>
      <c r="AG3333" s="37">
        <f t="shared" si="723"/>
        <v>0</v>
      </c>
      <c r="AH3333" s="37">
        <f t="shared" si="724"/>
        <v>0</v>
      </c>
      <c r="AI3333" s="35" t="str">
        <f t="shared" si="725"/>
        <v>Nusidėvėjęs</v>
      </c>
      <c r="AJ3333" s="38" t="str">
        <f>IF(AND(F3333&lt;&gt;[3]Pav.tvarkyklė!$B$12,F3333&lt;&gt;[3]Pav.tvarkyklė!$B$13),"GVTNT","X")</f>
        <v>GVTNT</v>
      </c>
      <c r="AK3333" s="39">
        <f t="shared" si="727"/>
        <v>0</v>
      </c>
      <c r="AL3333" s="41"/>
      <c r="AM3333" s="41"/>
      <c r="AN3333" s="41">
        <f t="shared" ref="AN3333:AN3396" si="729">YEAR(G3333)</f>
        <v>1900</v>
      </c>
      <c r="AO3333" s="41"/>
      <c r="AP3333" s="41"/>
      <c r="AQ3333" s="41"/>
      <c r="AR3333" s="42"/>
      <c r="AS3333" s="42"/>
      <c r="AU3333" s="43">
        <f t="shared" ref="AU3333:AU3396" si="730">AF3333-AT3333</f>
        <v>0</v>
      </c>
    </row>
    <row r="3334" spans="1:47" ht="15" customHeight="1" x14ac:dyDescent="0.25">
      <c r="A3334" s="11"/>
      <c r="B3334" s="19">
        <v>3503</v>
      </c>
      <c r="C3334" s="74"/>
      <c r="D3334" s="77"/>
      <c r="E3334" s="75"/>
      <c r="F3334" s="78"/>
      <c r="G3334" s="80"/>
      <c r="H3334" s="49"/>
      <c r="I3334" s="79"/>
      <c r="J3334" s="27"/>
      <c r="K3334" s="27"/>
      <c r="L3334" s="79"/>
      <c r="M3334" s="81"/>
      <c r="N3334" s="29">
        <v>0</v>
      </c>
      <c r="O3334" s="30" t="str">
        <f>IF(G3334&lt;=$N$2,"",IF(F3334=[3]Pav.tvarkyklė!$B$13,"",IF(ISBLANK(R3334),"X","")))</f>
        <v/>
      </c>
      <c r="P3334" s="91"/>
      <c r="Q3334" s="63"/>
      <c r="R3334" s="63"/>
      <c r="S3334" s="63"/>
      <c r="T3334" s="63"/>
      <c r="U3334" s="34" t="str">
        <f>IFERROR(INDEX('[3]5.Grup_T'!$G$4:$G$22,MATCH('6.Turtas'!E3334,'[3]5.Grup_T'!$E$4:$E$22,0)),"0")</f>
        <v>0</v>
      </c>
      <c r="V3334" s="35">
        <f t="shared" si="717"/>
        <v>0</v>
      </c>
      <c r="W3334" s="35">
        <f>IF(NOT(ISBLANK(H3334)),(12-DATEDIF(H3334,'[3]1.Pradzia'!$D$13,"m")),0)</f>
        <v>0</v>
      </c>
      <c r="X3334" s="35">
        <f t="shared" si="718"/>
        <v>0</v>
      </c>
      <c r="Y3334" s="35">
        <f t="shared" si="728"/>
        <v>0</v>
      </c>
      <c r="Z3334" s="35">
        <f t="shared" si="726"/>
        <v>0</v>
      </c>
      <c r="AA3334" s="36">
        <f t="shared" si="719"/>
        <v>0</v>
      </c>
      <c r="AB3334" s="36">
        <f t="shared" si="720"/>
        <v>0</v>
      </c>
      <c r="AC3334" s="37">
        <f t="shared" si="721"/>
        <v>0</v>
      </c>
      <c r="AD3334" s="35">
        <f>IF(OR(YEAR(G3334)&lt;2019,O3334="X"),0,IF(ISBLANK(H3334),DATEDIF(G3334,'[3]1.Pradzia'!$D$13,"M"),DATEDIF(G3334,H3334,"m")))</f>
        <v>0</v>
      </c>
      <c r="AE3334" s="37">
        <f>IF(E3334='[3]5.Grup_T'!$E$20,0,IF(AD3334&lt;&gt;0,M3334/V3334*MIN(12,AD3334),0))</f>
        <v>0</v>
      </c>
      <c r="AF3334" s="37">
        <f t="shared" si="722"/>
        <v>0</v>
      </c>
      <c r="AG3334" s="37">
        <f t="shared" si="723"/>
        <v>0</v>
      </c>
      <c r="AH3334" s="37">
        <f t="shared" si="724"/>
        <v>0</v>
      </c>
      <c r="AI3334" s="35" t="str">
        <f t="shared" si="725"/>
        <v>Nusidėvėjęs</v>
      </c>
      <c r="AJ3334" s="38" t="str">
        <f>IF(AND(F3334&lt;&gt;[3]Pav.tvarkyklė!$B$12,F3334&lt;&gt;[3]Pav.tvarkyklė!$B$13),"GVTNT","X")</f>
        <v>GVTNT</v>
      </c>
      <c r="AK3334" s="39">
        <f t="shared" si="727"/>
        <v>0</v>
      </c>
      <c r="AL3334" s="41"/>
      <c r="AM3334" s="41"/>
      <c r="AN3334" s="41">
        <f t="shared" si="729"/>
        <v>1900</v>
      </c>
      <c r="AO3334" s="41"/>
      <c r="AP3334" s="41"/>
      <c r="AQ3334" s="41"/>
      <c r="AR3334" s="42"/>
      <c r="AS3334" s="42"/>
      <c r="AU3334" s="43">
        <f t="shared" si="730"/>
        <v>0</v>
      </c>
    </row>
    <row r="3335" spans="1:47" ht="15" customHeight="1" x14ac:dyDescent="0.25">
      <c r="A3335" s="11"/>
      <c r="B3335" s="19">
        <v>3504</v>
      </c>
      <c r="C3335" s="74"/>
      <c r="D3335" s="77"/>
      <c r="E3335" s="75"/>
      <c r="F3335" s="78"/>
      <c r="G3335" s="80"/>
      <c r="H3335" s="49"/>
      <c r="I3335" s="79"/>
      <c r="J3335" s="27"/>
      <c r="K3335" s="27"/>
      <c r="L3335" s="79"/>
      <c r="M3335" s="81"/>
      <c r="N3335" s="29">
        <v>0</v>
      </c>
      <c r="O3335" s="30" t="str">
        <f>IF(G3335&lt;=$N$2,"",IF(F3335=[3]Pav.tvarkyklė!$B$13,"",IF(ISBLANK(R3335),"X","")))</f>
        <v/>
      </c>
      <c r="P3335" s="91"/>
      <c r="Q3335" s="63"/>
      <c r="R3335" s="63"/>
      <c r="S3335" s="63"/>
      <c r="T3335" s="63"/>
      <c r="U3335" s="34" t="str">
        <f>IFERROR(INDEX('[3]5.Grup_T'!$G$4:$G$22,MATCH('6.Turtas'!E3335,'[3]5.Grup_T'!$E$4:$E$22,0)),"0")</f>
        <v>0</v>
      </c>
      <c r="V3335" s="35">
        <f t="shared" si="717"/>
        <v>0</v>
      </c>
      <c r="W3335" s="35">
        <f>IF(NOT(ISBLANK(H3335)),(12-DATEDIF(H3335,'[3]1.Pradzia'!$D$13,"m")),0)</f>
        <v>0</v>
      </c>
      <c r="X3335" s="35">
        <f t="shared" si="718"/>
        <v>0</v>
      </c>
      <c r="Y3335" s="35">
        <f t="shared" si="728"/>
        <v>0</v>
      </c>
      <c r="Z3335" s="35">
        <f t="shared" si="726"/>
        <v>0</v>
      </c>
      <c r="AA3335" s="36">
        <f t="shared" si="719"/>
        <v>0</v>
      </c>
      <c r="AB3335" s="36">
        <f t="shared" si="720"/>
        <v>0</v>
      </c>
      <c r="AC3335" s="37">
        <f t="shared" si="721"/>
        <v>0</v>
      </c>
      <c r="AD3335" s="35">
        <f>IF(OR(YEAR(G3335)&lt;2019,O3335="X"),0,IF(ISBLANK(H3335),DATEDIF(G3335,'[3]1.Pradzia'!$D$13,"M"),DATEDIF(G3335,H3335,"m")))</f>
        <v>0</v>
      </c>
      <c r="AE3335" s="37">
        <f>IF(E3335='[3]5.Grup_T'!$E$20,0,IF(AD3335&lt;&gt;0,M3335/V3335*MIN(12,AD3335),0))</f>
        <v>0</v>
      </c>
      <c r="AF3335" s="37">
        <f t="shared" si="722"/>
        <v>0</v>
      </c>
      <c r="AG3335" s="37">
        <f t="shared" si="723"/>
        <v>0</v>
      </c>
      <c r="AH3335" s="37">
        <f t="shared" si="724"/>
        <v>0</v>
      </c>
      <c r="AI3335" s="35" t="str">
        <f t="shared" si="725"/>
        <v>Nusidėvėjęs</v>
      </c>
      <c r="AJ3335" s="38" t="str">
        <f>IF(AND(F3335&lt;&gt;[3]Pav.tvarkyklė!$B$12,F3335&lt;&gt;[3]Pav.tvarkyklė!$B$13),"GVTNT","X")</f>
        <v>GVTNT</v>
      </c>
      <c r="AK3335" s="39">
        <f t="shared" si="727"/>
        <v>0</v>
      </c>
      <c r="AL3335" s="41"/>
      <c r="AM3335" s="41"/>
      <c r="AN3335" s="41">
        <f t="shared" si="729"/>
        <v>1900</v>
      </c>
      <c r="AO3335" s="41"/>
      <c r="AP3335" s="41"/>
      <c r="AQ3335" s="41"/>
      <c r="AR3335" s="42"/>
      <c r="AS3335" s="42"/>
      <c r="AU3335" s="43">
        <f t="shared" si="730"/>
        <v>0</v>
      </c>
    </row>
    <row r="3336" spans="1:47" ht="15" customHeight="1" x14ac:dyDescent="0.25">
      <c r="A3336" s="11"/>
      <c r="B3336" s="19">
        <v>3505</v>
      </c>
      <c r="C3336" s="74"/>
      <c r="D3336" s="77"/>
      <c r="E3336" s="75"/>
      <c r="F3336" s="78"/>
      <c r="G3336" s="80"/>
      <c r="H3336" s="49"/>
      <c r="I3336" s="79"/>
      <c r="J3336" s="27"/>
      <c r="K3336" s="27"/>
      <c r="L3336" s="79"/>
      <c r="M3336" s="81"/>
      <c r="N3336" s="29">
        <v>0</v>
      </c>
      <c r="O3336" s="30" t="str">
        <f>IF(G3336&lt;=$N$2,"",IF(F3336=[3]Pav.tvarkyklė!$B$13,"",IF(ISBLANK(R3336),"X","")))</f>
        <v/>
      </c>
      <c r="P3336" s="91"/>
      <c r="Q3336" s="63"/>
      <c r="R3336" s="63"/>
      <c r="S3336" s="63"/>
      <c r="T3336" s="63"/>
      <c r="U3336" s="34" t="str">
        <f>IFERROR(INDEX('[3]5.Grup_T'!$G$4:$G$22,MATCH('6.Turtas'!E3336,'[3]5.Grup_T'!$E$4:$E$22,0)),"0")</f>
        <v>0</v>
      </c>
      <c r="V3336" s="35">
        <f t="shared" si="717"/>
        <v>0</v>
      </c>
      <c r="W3336" s="35">
        <f>IF(NOT(ISBLANK(H3336)),(12-DATEDIF(H3336,'[3]1.Pradzia'!$D$13,"m")),0)</f>
        <v>0</v>
      </c>
      <c r="X3336" s="35">
        <f t="shared" si="718"/>
        <v>0</v>
      </c>
      <c r="Y3336" s="35">
        <f t="shared" si="728"/>
        <v>0</v>
      </c>
      <c r="Z3336" s="35">
        <f t="shared" si="726"/>
        <v>0</v>
      </c>
      <c r="AA3336" s="36">
        <f t="shared" si="719"/>
        <v>0</v>
      </c>
      <c r="AB3336" s="36">
        <f t="shared" si="720"/>
        <v>0</v>
      </c>
      <c r="AC3336" s="37">
        <f t="shared" si="721"/>
        <v>0</v>
      </c>
      <c r="AD3336" s="35">
        <f>IF(OR(YEAR(G3336)&lt;2019,O3336="X"),0,IF(ISBLANK(H3336),DATEDIF(G3336,'[3]1.Pradzia'!$D$13,"M"),DATEDIF(G3336,H3336,"m")))</f>
        <v>0</v>
      </c>
      <c r="AE3336" s="37">
        <f>IF(E3336='[3]5.Grup_T'!$E$20,0,IF(AD3336&lt;&gt;0,M3336/V3336*MIN(12,AD3336),0))</f>
        <v>0</v>
      </c>
      <c r="AF3336" s="37">
        <f t="shared" si="722"/>
        <v>0</v>
      </c>
      <c r="AG3336" s="37">
        <f t="shared" si="723"/>
        <v>0</v>
      </c>
      <c r="AH3336" s="37">
        <f t="shared" si="724"/>
        <v>0</v>
      </c>
      <c r="AI3336" s="35" t="str">
        <f t="shared" si="725"/>
        <v>Nusidėvėjęs</v>
      </c>
      <c r="AJ3336" s="38" t="str">
        <f>IF(AND(F3336&lt;&gt;[3]Pav.tvarkyklė!$B$12,F3336&lt;&gt;[3]Pav.tvarkyklė!$B$13),"GVTNT","X")</f>
        <v>GVTNT</v>
      </c>
      <c r="AK3336" s="39">
        <f t="shared" si="727"/>
        <v>0</v>
      </c>
      <c r="AL3336" s="41"/>
      <c r="AM3336" s="41"/>
      <c r="AN3336" s="41">
        <f t="shared" si="729"/>
        <v>1900</v>
      </c>
      <c r="AO3336" s="41"/>
      <c r="AP3336" s="41"/>
      <c r="AQ3336" s="41"/>
      <c r="AR3336" s="42"/>
      <c r="AS3336" s="42"/>
      <c r="AU3336" s="43">
        <f t="shared" si="730"/>
        <v>0</v>
      </c>
    </row>
    <row r="3337" spans="1:47" ht="15" customHeight="1" x14ac:dyDescent="0.25">
      <c r="A3337" s="11"/>
      <c r="B3337" s="19">
        <v>3506</v>
      </c>
      <c r="C3337" s="74"/>
      <c r="D3337" s="77"/>
      <c r="E3337" s="75"/>
      <c r="F3337" s="78"/>
      <c r="G3337" s="80"/>
      <c r="H3337" s="49"/>
      <c r="I3337" s="79"/>
      <c r="J3337" s="27"/>
      <c r="K3337" s="27"/>
      <c r="L3337" s="79"/>
      <c r="M3337" s="81"/>
      <c r="N3337" s="29">
        <v>0</v>
      </c>
      <c r="O3337" s="30" t="str">
        <f>IF(G3337&lt;=$N$2,"",IF(F3337=[3]Pav.tvarkyklė!$B$13,"",IF(ISBLANK(R3337),"X","")))</f>
        <v/>
      </c>
      <c r="P3337" s="91"/>
      <c r="Q3337" s="63"/>
      <c r="R3337" s="63"/>
      <c r="S3337" s="63"/>
      <c r="T3337" s="63"/>
      <c r="U3337" s="34" t="str">
        <f>IFERROR(INDEX('[3]5.Grup_T'!$G$4:$G$22,MATCH('6.Turtas'!E3337,'[3]5.Grup_T'!$E$4:$E$22,0)),"0")</f>
        <v>0</v>
      </c>
      <c r="V3337" s="35">
        <f t="shared" si="717"/>
        <v>0</v>
      </c>
      <c r="W3337" s="35">
        <f>IF(NOT(ISBLANK(H3337)),(12-DATEDIF(H3337,'[3]1.Pradzia'!$D$13,"m")),0)</f>
        <v>0</v>
      </c>
      <c r="X3337" s="35">
        <f t="shared" si="718"/>
        <v>0</v>
      </c>
      <c r="Y3337" s="35">
        <f t="shared" si="728"/>
        <v>0</v>
      </c>
      <c r="Z3337" s="35">
        <f t="shared" si="726"/>
        <v>0</v>
      </c>
      <c r="AA3337" s="36">
        <f t="shared" si="719"/>
        <v>0</v>
      </c>
      <c r="AB3337" s="36">
        <f t="shared" si="720"/>
        <v>0</v>
      </c>
      <c r="AC3337" s="37">
        <f t="shared" si="721"/>
        <v>0</v>
      </c>
      <c r="AD3337" s="35">
        <f>IF(OR(YEAR(G3337)&lt;2019,O3337="X"),0,IF(ISBLANK(H3337),DATEDIF(G3337,'[3]1.Pradzia'!$D$13,"M"),DATEDIF(G3337,H3337,"m")))</f>
        <v>0</v>
      </c>
      <c r="AE3337" s="37">
        <f>IF(E3337='[3]5.Grup_T'!$E$20,0,IF(AD3337&lt;&gt;0,M3337/V3337*MIN(12,AD3337),0))</f>
        <v>0</v>
      </c>
      <c r="AF3337" s="37">
        <f t="shared" si="722"/>
        <v>0</v>
      </c>
      <c r="AG3337" s="37">
        <f t="shared" si="723"/>
        <v>0</v>
      </c>
      <c r="AH3337" s="37">
        <f t="shared" si="724"/>
        <v>0</v>
      </c>
      <c r="AI3337" s="35" t="str">
        <f t="shared" si="725"/>
        <v>Nusidėvėjęs</v>
      </c>
      <c r="AJ3337" s="38" t="str">
        <f>IF(AND(F3337&lt;&gt;[3]Pav.tvarkyklė!$B$12,F3337&lt;&gt;[3]Pav.tvarkyklė!$B$13),"GVTNT","X")</f>
        <v>GVTNT</v>
      </c>
      <c r="AK3337" s="39">
        <f t="shared" si="727"/>
        <v>0</v>
      </c>
      <c r="AL3337" s="41"/>
      <c r="AM3337" s="41"/>
      <c r="AN3337" s="41">
        <f t="shared" si="729"/>
        <v>1900</v>
      </c>
      <c r="AO3337" s="41"/>
      <c r="AP3337" s="41"/>
      <c r="AQ3337" s="41"/>
      <c r="AR3337" s="42"/>
      <c r="AS3337" s="42"/>
      <c r="AU3337" s="43">
        <f t="shared" si="730"/>
        <v>0</v>
      </c>
    </row>
    <row r="3338" spans="1:47" ht="15" customHeight="1" x14ac:dyDescent="0.25">
      <c r="A3338" s="11"/>
      <c r="B3338" s="19">
        <v>3507</v>
      </c>
      <c r="C3338" s="74"/>
      <c r="D3338" s="77"/>
      <c r="E3338" s="75"/>
      <c r="F3338" s="78"/>
      <c r="G3338" s="80"/>
      <c r="H3338" s="49"/>
      <c r="I3338" s="79"/>
      <c r="J3338" s="27"/>
      <c r="K3338" s="27"/>
      <c r="L3338" s="79"/>
      <c r="M3338" s="81"/>
      <c r="N3338" s="29">
        <v>0</v>
      </c>
      <c r="O3338" s="30" t="str">
        <f>IF(G3338&lt;=$N$2,"",IF(F3338=[3]Pav.tvarkyklė!$B$13,"",IF(ISBLANK(R3338),"X","")))</f>
        <v/>
      </c>
      <c r="P3338" s="91"/>
      <c r="Q3338" s="63"/>
      <c r="R3338" s="63"/>
      <c r="S3338" s="63"/>
      <c r="T3338" s="63"/>
      <c r="U3338" s="34" t="str">
        <f>IFERROR(INDEX('[3]5.Grup_T'!$G$4:$G$22,MATCH('6.Turtas'!E3338,'[3]5.Grup_T'!$E$4:$E$22,0)),"0")</f>
        <v>0</v>
      </c>
      <c r="V3338" s="35">
        <f t="shared" si="717"/>
        <v>0</v>
      </c>
      <c r="W3338" s="35">
        <f>IF(NOT(ISBLANK(H3338)),(12-DATEDIF(H3338,'[3]1.Pradzia'!$D$13,"m")),0)</f>
        <v>0</v>
      </c>
      <c r="X3338" s="35">
        <f t="shared" si="718"/>
        <v>0</v>
      </c>
      <c r="Y3338" s="35">
        <f t="shared" si="728"/>
        <v>0</v>
      </c>
      <c r="Z3338" s="35">
        <f t="shared" si="726"/>
        <v>0</v>
      </c>
      <c r="AA3338" s="36">
        <f t="shared" si="719"/>
        <v>0</v>
      </c>
      <c r="AB3338" s="36">
        <f t="shared" si="720"/>
        <v>0</v>
      </c>
      <c r="AC3338" s="37">
        <f t="shared" si="721"/>
        <v>0</v>
      </c>
      <c r="AD3338" s="35">
        <f>IF(OR(YEAR(G3338)&lt;2019,O3338="X"),0,IF(ISBLANK(H3338),DATEDIF(G3338,'[3]1.Pradzia'!$D$13,"M"),DATEDIF(G3338,H3338,"m")))</f>
        <v>0</v>
      </c>
      <c r="AE3338" s="37">
        <f>IF(E3338='[3]5.Grup_T'!$E$20,0,IF(AD3338&lt;&gt;0,M3338/V3338*MIN(12,AD3338),0))</f>
        <v>0</v>
      </c>
      <c r="AF3338" s="37">
        <f t="shared" si="722"/>
        <v>0</v>
      </c>
      <c r="AG3338" s="37">
        <f t="shared" si="723"/>
        <v>0</v>
      </c>
      <c r="AH3338" s="37">
        <f t="shared" si="724"/>
        <v>0</v>
      </c>
      <c r="AI3338" s="35" t="str">
        <f t="shared" si="725"/>
        <v>Nusidėvėjęs</v>
      </c>
      <c r="AJ3338" s="38" t="str">
        <f>IF(AND(F3338&lt;&gt;[3]Pav.tvarkyklė!$B$12,F3338&lt;&gt;[3]Pav.tvarkyklė!$B$13),"GVTNT","X")</f>
        <v>GVTNT</v>
      </c>
      <c r="AK3338" s="39">
        <f t="shared" si="727"/>
        <v>0</v>
      </c>
      <c r="AL3338" s="41"/>
      <c r="AM3338" s="41"/>
      <c r="AN3338" s="41">
        <f t="shared" si="729"/>
        <v>1900</v>
      </c>
      <c r="AO3338" s="41"/>
      <c r="AP3338" s="41"/>
      <c r="AQ3338" s="41"/>
      <c r="AR3338" s="42"/>
      <c r="AS3338" s="42"/>
      <c r="AU3338" s="43">
        <f t="shared" si="730"/>
        <v>0</v>
      </c>
    </row>
    <row r="3339" spans="1:47" ht="15" customHeight="1" x14ac:dyDescent="0.25">
      <c r="A3339" s="11"/>
      <c r="B3339" s="19">
        <v>3508</v>
      </c>
      <c r="C3339" s="74"/>
      <c r="D3339" s="77"/>
      <c r="E3339" s="78"/>
      <c r="F3339" s="78"/>
      <c r="G3339" s="80"/>
      <c r="H3339" s="49"/>
      <c r="I3339" s="79"/>
      <c r="J3339" s="27"/>
      <c r="K3339" s="27"/>
      <c r="L3339" s="79"/>
      <c r="M3339" s="81"/>
      <c r="N3339" s="29">
        <v>0</v>
      </c>
      <c r="O3339" s="30" t="str">
        <f>IF(G3339&lt;=$N$2,"",IF(F3339=[3]Pav.tvarkyklė!$B$13,"",IF(ISBLANK(R3339),"X","")))</f>
        <v/>
      </c>
      <c r="P3339" s="91"/>
      <c r="Q3339" s="63"/>
      <c r="R3339" s="63"/>
      <c r="S3339" s="63"/>
      <c r="T3339" s="63"/>
      <c r="U3339" s="34" t="str">
        <f>IFERROR(INDEX('[3]5.Grup_T'!$G$4:$G$22,MATCH('6.Turtas'!E3339,'[3]5.Grup_T'!$E$4:$E$22,0)),"0")</f>
        <v>0</v>
      </c>
      <c r="V3339" s="35">
        <f t="shared" si="717"/>
        <v>0</v>
      </c>
      <c r="W3339" s="35">
        <f>IF(NOT(ISBLANK(H3339)),(12-DATEDIF(H3339,'[3]1.Pradzia'!$D$13,"m")),0)</f>
        <v>0</v>
      </c>
      <c r="X3339" s="35">
        <f t="shared" si="718"/>
        <v>0</v>
      </c>
      <c r="Y3339" s="35">
        <f t="shared" si="728"/>
        <v>0</v>
      </c>
      <c r="Z3339" s="35">
        <f t="shared" si="726"/>
        <v>0</v>
      </c>
      <c r="AA3339" s="36">
        <f t="shared" si="719"/>
        <v>0</v>
      </c>
      <c r="AB3339" s="36">
        <f t="shared" si="720"/>
        <v>0</v>
      </c>
      <c r="AC3339" s="37">
        <f t="shared" si="721"/>
        <v>0</v>
      </c>
      <c r="AD3339" s="35">
        <f>IF(OR(YEAR(G3339)&lt;2019,O3339="X"),0,IF(ISBLANK(H3339),DATEDIF(G3339,'[3]1.Pradzia'!$D$13,"M"),DATEDIF(G3339,H3339,"m")))</f>
        <v>0</v>
      </c>
      <c r="AE3339" s="37">
        <f>IF(E3339='[3]5.Grup_T'!$E$20,0,IF(AD3339&lt;&gt;0,M3339/V3339*MIN(12,AD3339),0))</f>
        <v>0</v>
      </c>
      <c r="AF3339" s="37">
        <f t="shared" si="722"/>
        <v>0</v>
      </c>
      <c r="AG3339" s="37">
        <f t="shared" si="723"/>
        <v>0</v>
      </c>
      <c r="AH3339" s="37">
        <f t="shared" si="724"/>
        <v>0</v>
      </c>
      <c r="AI3339" s="35" t="str">
        <f t="shared" si="725"/>
        <v>Nusidėvėjęs</v>
      </c>
      <c r="AJ3339" s="38" t="str">
        <f>IF(AND(F3339&lt;&gt;[3]Pav.tvarkyklė!$B$12,F3339&lt;&gt;[3]Pav.tvarkyklė!$B$13),"GVTNT","X")</f>
        <v>GVTNT</v>
      </c>
      <c r="AK3339" s="39">
        <f t="shared" si="727"/>
        <v>0</v>
      </c>
      <c r="AL3339" s="41"/>
      <c r="AM3339" s="41"/>
      <c r="AN3339" s="41">
        <f t="shared" si="729"/>
        <v>1900</v>
      </c>
      <c r="AO3339" s="41"/>
      <c r="AP3339" s="41"/>
      <c r="AQ3339" s="41"/>
      <c r="AR3339" s="42"/>
      <c r="AS3339" s="42"/>
      <c r="AU3339" s="43">
        <f t="shared" si="730"/>
        <v>0</v>
      </c>
    </row>
    <row r="3340" spans="1:47" ht="15" customHeight="1" x14ac:dyDescent="0.25">
      <c r="A3340" s="11"/>
      <c r="B3340" s="19">
        <v>3509</v>
      </c>
      <c r="C3340" s="74"/>
      <c r="D3340" s="77"/>
      <c r="E3340" s="75"/>
      <c r="F3340" s="78"/>
      <c r="G3340" s="80"/>
      <c r="H3340" s="49"/>
      <c r="I3340" s="79"/>
      <c r="J3340" s="27"/>
      <c r="K3340" s="27"/>
      <c r="L3340" s="79"/>
      <c r="M3340" s="81"/>
      <c r="N3340" s="29">
        <v>0</v>
      </c>
      <c r="O3340" s="30" t="str">
        <f>IF(G3340&lt;=$N$2,"",IF(F3340=[3]Pav.tvarkyklė!$B$13,"",IF(ISBLANK(R3340),"X","")))</f>
        <v/>
      </c>
      <c r="P3340" s="91"/>
      <c r="Q3340" s="63"/>
      <c r="R3340" s="63"/>
      <c r="S3340" s="63"/>
      <c r="T3340" s="63"/>
      <c r="U3340" s="34" t="str">
        <f>IFERROR(INDEX('[3]5.Grup_T'!$G$4:$G$22,MATCH('6.Turtas'!E3340,'[3]5.Grup_T'!$E$4:$E$22,0)),"0")</f>
        <v>0</v>
      </c>
      <c r="V3340" s="35">
        <f t="shared" si="717"/>
        <v>0</v>
      </c>
      <c r="W3340" s="35">
        <f>IF(NOT(ISBLANK(H3340)),(12-DATEDIF(H3340,'[3]1.Pradzia'!$D$13,"m")),0)</f>
        <v>0</v>
      </c>
      <c r="X3340" s="35">
        <f t="shared" si="718"/>
        <v>0</v>
      </c>
      <c r="Y3340" s="35">
        <f t="shared" si="728"/>
        <v>0</v>
      </c>
      <c r="Z3340" s="35">
        <f t="shared" si="726"/>
        <v>0</v>
      </c>
      <c r="AA3340" s="36">
        <f t="shared" si="719"/>
        <v>0</v>
      </c>
      <c r="AB3340" s="36">
        <f t="shared" si="720"/>
        <v>0</v>
      </c>
      <c r="AC3340" s="37">
        <f t="shared" si="721"/>
        <v>0</v>
      </c>
      <c r="AD3340" s="35">
        <f>IF(OR(YEAR(G3340)&lt;2019,O3340="X"),0,IF(ISBLANK(H3340),DATEDIF(G3340,'[3]1.Pradzia'!$D$13,"M"),DATEDIF(G3340,H3340,"m")))</f>
        <v>0</v>
      </c>
      <c r="AE3340" s="37">
        <f>IF(E3340='[3]5.Grup_T'!$E$20,0,IF(AD3340&lt;&gt;0,M3340/V3340*MIN(12,AD3340),0))</f>
        <v>0</v>
      </c>
      <c r="AF3340" s="37">
        <f t="shared" si="722"/>
        <v>0</v>
      </c>
      <c r="AG3340" s="37">
        <f t="shared" si="723"/>
        <v>0</v>
      </c>
      <c r="AH3340" s="37">
        <f t="shared" si="724"/>
        <v>0</v>
      </c>
      <c r="AI3340" s="35" t="str">
        <f t="shared" si="725"/>
        <v>Nusidėvėjęs</v>
      </c>
      <c r="AJ3340" s="38" t="str">
        <f>IF(AND(F3340&lt;&gt;[3]Pav.tvarkyklė!$B$12,F3340&lt;&gt;[3]Pav.tvarkyklė!$B$13),"GVTNT","X")</f>
        <v>GVTNT</v>
      </c>
      <c r="AK3340" s="39">
        <f t="shared" si="727"/>
        <v>0</v>
      </c>
      <c r="AL3340" s="41"/>
      <c r="AM3340" s="41"/>
      <c r="AN3340" s="41">
        <f t="shared" si="729"/>
        <v>1900</v>
      </c>
      <c r="AO3340" s="41"/>
      <c r="AP3340" s="41"/>
      <c r="AQ3340" s="41"/>
      <c r="AR3340" s="42"/>
      <c r="AS3340" s="42"/>
      <c r="AU3340" s="43">
        <f t="shared" si="730"/>
        <v>0</v>
      </c>
    </row>
    <row r="3341" spans="1:47" ht="15" customHeight="1" x14ac:dyDescent="0.25">
      <c r="A3341" s="11"/>
      <c r="B3341" s="19">
        <v>3510</v>
      </c>
      <c r="C3341" s="74"/>
      <c r="D3341" s="77"/>
      <c r="E3341" s="75"/>
      <c r="F3341" s="78"/>
      <c r="G3341" s="80"/>
      <c r="H3341" s="49"/>
      <c r="I3341" s="79"/>
      <c r="J3341" s="27"/>
      <c r="K3341" s="27"/>
      <c r="L3341" s="79"/>
      <c r="M3341" s="81"/>
      <c r="N3341" s="29">
        <v>0</v>
      </c>
      <c r="O3341" s="30" t="str">
        <f>IF(G3341&lt;=$N$2,"",IF(F3341=[3]Pav.tvarkyklė!$B$13,"",IF(ISBLANK(R3341),"X","")))</f>
        <v/>
      </c>
      <c r="P3341" s="91"/>
      <c r="Q3341" s="63"/>
      <c r="R3341" s="63"/>
      <c r="S3341" s="63"/>
      <c r="T3341" s="63"/>
      <c r="U3341" s="34" t="str">
        <f>IFERROR(INDEX('[3]5.Grup_T'!$G$4:$G$22,MATCH('6.Turtas'!E3341,'[3]5.Grup_T'!$E$4:$E$22,0)),"0")</f>
        <v>0</v>
      </c>
      <c r="V3341" s="35">
        <f t="shared" si="717"/>
        <v>0</v>
      </c>
      <c r="W3341" s="35">
        <f>IF(NOT(ISBLANK(H3341)),(12-DATEDIF(H3341,'[3]1.Pradzia'!$D$13,"m")),0)</f>
        <v>0</v>
      </c>
      <c r="X3341" s="35">
        <f t="shared" si="718"/>
        <v>0</v>
      </c>
      <c r="Y3341" s="35">
        <f t="shared" si="728"/>
        <v>0</v>
      </c>
      <c r="Z3341" s="35">
        <f t="shared" si="726"/>
        <v>0</v>
      </c>
      <c r="AA3341" s="36">
        <f t="shared" si="719"/>
        <v>0</v>
      </c>
      <c r="AB3341" s="36">
        <f t="shared" si="720"/>
        <v>0</v>
      </c>
      <c r="AC3341" s="37">
        <f t="shared" si="721"/>
        <v>0</v>
      </c>
      <c r="AD3341" s="35">
        <f>IF(OR(YEAR(G3341)&lt;2019,O3341="X"),0,IF(ISBLANK(H3341),DATEDIF(G3341,'[3]1.Pradzia'!$D$13,"M"),DATEDIF(G3341,H3341,"m")))</f>
        <v>0</v>
      </c>
      <c r="AE3341" s="37">
        <f>IF(E3341='[3]5.Grup_T'!$E$20,0,IF(AD3341&lt;&gt;0,M3341/V3341*MIN(12,AD3341),0))</f>
        <v>0</v>
      </c>
      <c r="AF3341" s="37">
        <f t="shared" si="722"/>
        <v>0</v>
      </c>
      <c r="AG3341" s="37">
        <f t="shared" si="723"/>
        <v>0</v>
      </c>
      <c r="AH3341" s="37">
        <f t="shared" si="724"/>
        <v>0</v>
      </c>
      <c r="AI3341" s="35" t="str">
        <f t="shared" si="725"/>
        <v>Nusidėvėjęs</v>
      </c>
      <c r="AJ3341" s="38" t="str">
        <f>IF(AND(F3341&lt;&gt;[3]Pav.tvarkyklė!$B$12,F3341&lt;&gt;[3]Pav.tvarkyklė!$B$13),"GVTNT","X")</f>
        <v>GVTNT</v>
      </c>
      <c r="AK3341" s="39">
        <f t="shared" si="727"/>
        <v>0</v>
      </c>
      <c r="AL3341" s="41"/>
      <c r="AM3341" s="41"/>
      <c r="AN3341" s="41">
        <f t="shared" si="729"/>
        <v>1900</v>
      </c>
      <c r="AO3341" s="41"/>
      <c r="AP3341" s="41"/>
      <c r="AQ3341" s="41"/>
      <c r="AR3341" s="42"/>
      <c r="AS3341" s="42"/>
      <c r="AU3341" s="43">
        <f t="shared" si="730"/>
        <v>0</v>
      </c>
    </row>
    <row r="3342" spans="1:47" ht="15" customHeight="1" x14ac:dyDescent="0.25">
      <c r="A3342" s="11"/>
      <c r="B3342" s="19">
        <v>3511</v>
      </c>
      <c r="C3342" s="74"/>
      <c r="D3342" s="77"/>
      <c r="E3342" s="75"/>
      <c r="F3342" s="78"/>
      <c r="G3342" s="80"/>
      <c r="H3342" s="49"/>
      <c r="I3342" s="79"/>
      <c r="J3342" s="27"/>
      <c r="K3342" s="27"/>
      <c r="L3342" s="79"/>
      <c r="M3342" s="81"/>
      <c r="N3342" s="29">
        <v>0</v>
      </c>
      <c r="O3342" s="30" t="str">
        <f>IF(G3342&lt;=$N$2,"",IF(F3342=[3]Pav.tvarkyklė!$B$13,"",IF(ISBLANK(R3342),"X","")))</f>
        <v/>
      </c>
      <c r="P3342" s="91"/>
      <c r="Q3342" s="63"/>
      <c r="R3342" s="63"/>
      <c r="S3342" s="63"/>
      <c r="T3342" s="63"/>
      <c r="U3342" s="34" t="str">
        <f>IFERROR(INDEX('[3]5.Grup_T'!$G$4:$G$22,MATCH('6.Turtas'!E3342,'[3]5.Grup_T'!$E$4:$E$22,0)),"0")</f>
        <v>0</v>
      </c>
      <c r="V3342" s="35">
        <f t="shared" si="717"/>
        <v>0</v>
      </c>
      <c r="W3342" s="35">
        <f>IF(NOT(ISBLANK(H3342)),(12-DATEDIF(H3342,'[3]1.Pradzia'!$D$13,"m")),0)</f>
        <v>0</v>
      </c>
      <c r="X3342" s="35">
        <f t="shared" si="718"/>
        <v>0</v>
      </c>
      <c r="Y3342" s="35">
        <f t="shared" si="728"/>
        <v>0</v>
      </c>
      <c r="Z3342" s="35">
        <f t="shared" si="726"/>
        <v>0</v>
      </c>
      <c r="AA3342" s="36">
        <f t="shared" si="719"/>
        <v>0</v>
      </c>
      <c r="AB3342" s="36">
        <f t="shared" si="720"/>
        <v>0</v>
      </c>
      <c r="AC3342" s="37">
        <f t="shared" si="721"/>
        <v>0</v>
      </c>
      <c r="AD3342" s="35">
        <f>IF(OR(YEAR(G3342)&lt;2019,O3342="X"),0,IF(ISBLANK(H3342),DATEDIF(G3342,'[3]1.Pradzia'!$D$13,"M"),DATEDIF(G3342,H3342,"m")))</f>
        <v>0</v>
      </c>
      <c r="AE3342" s="37">
        <f>IF(E3342='[3]5.Grup_T'!$E$20,0,IF(AD3342&lt;&gt;0,M3342/V3342*MIN(12,AD3342),0))</f>
        <v>0</v>
      </c>
      <c r="AF3342" s="37">
        <f t="shared" si="722"/>
        <v>0</v>
      </c>
      <c r="AG3342" s="37">
        <f t="shared" si="723"/>
        <v>0</v>
      </c>
      <c r="AH3342" s="37">
        <f t="shared" si="724"/>
        <v>0</v>
      </c>
      <c r="AI3342" s="35" t="str">
        <f t="shared" si="725"/>
        <v>Nusidėvėjęs</v>
      </c>
      <c r="AJ3342" s="38" t="str">
        <f>IF(AND(F3342&lt;&gt;[3]Pav.tvarkyklė!$B$12,F3342&lt;&gt;[3]Pav.tvarkyklė!$B$13),"GVTNT","X")</f>
        <v>GVTNT</v>
      </c>
      <c r="AK3342" s="39">
        <f t="shared" si="727"/>
        <v>0</v>
      </c>
      <c r="AL3342" s="41"/>
      <c r="AM3342" s="41"/>
      <c r="AN3342" s="41">
        <f t="shared" si="729"/>
        <v>1900</v>
      </c>
      <c r="AO3342" s="41"/>
      <c r="AP3342" s="41"/>
      <c r="AQ3342" s="41"/>
      <c r="AR3342" s="42"/>
      <c r="AS3342" s="42"/>
      <c r="AU3342" s="43">
        <f t="shared" si="730"/>
        <v>0</v>
      </c>
    </row>
    <row r="3343" spans="1:47" ht="15" customHeight="1" x14ac:dyDescent="0.25">
      <c r="A3343" s="11"/>
      <c r="B3343" s="19">
        <v>3512</v>
      </c>
      <c r="C3343" s="74"/>
      <c r="D3343" s="77"/>
      <c r="E3343" s="75"/>
      <c r="F3343" s="78"/>
      <c r="G3343" s="80"/>
      <c r="H3343" s="49"/>
      <c r="I3343" s="79"/>
      <c r="J3343" s="27"/>
      <c r="K3343" s="27"/>
      <c r="L3343" s="79"/>
      <c r="M3343" s="81"/>
      <c r="N3343" s="29">
        <v>0</v>
      </c>
      <c r="O3343" s="30" t="str">
        <f>IF(G3343&lt;=$N$2,"",IF(F3343=[3]Pav.tvarkyklė!$B$13,"",IF(ISBLANK(R3343),"X","")))</f>
        <v/>
      </c>
      <c r="P3343" s="91"/>
      <c r="Q3343" s="63"/>
      <c r="R3343" s="63"/>
      <c r="S3343" s="63"/>
      <c r="T3343" s="63"/>
      <c r="U3343" s="34" t="str">
        <f>IFERROR(INDEX('[3]5.Grup_T'!$G$4:$G$22,MATCH('6.Turtas'!E3343,'[3]5.Grup_T'!$E$4:$E$22,0)),"0")</f>
        <v>0</v>
      </c>
      <c r="V3343" s="35">
        <f t="shared" si="717"/>
        <v>0</v>
      </c>
      <c r="W3343" s="35">
        <f>IF(NOT(ISBLANK(H3343)),(12-DATEDIF(H3343,'[3]1.Pradzia'!$D$13,"m")),0)</f>
        <v>0</v>
      </c>
      <c r="X3343" s="35">
        <f t="shared" si="718"/>
        <v>0</v>
      </c>
      <c r="Y3343" s="35">
        <f t="shared" si="728"/>
        <v>0</v>
      </c>
      <c r="Z3343" s="35">
        <f t="shared" si="726"/>
        <v>0</v>
      </c>
      <c r="AA3343" s="36">
        <f t="shared" si="719"/>
        <v>0</v>
      </c>
      <c r="AB3343" s="36">
        <f t="shared" si="720"/>
        <v>0</v>
      </c>
      <c r="AC3343" s="37">
        <f t="shared" si="721"/>
        <v>0</v>
      </c>
      <c r="AD3343" s="35">
        <f>IF(OR(YEAR(G3343)&lt;2019,O3343="X"),0,IF(ISBLANK(H3343),DATEDIF(G3343,'[3]1.Pradzia'!$D$13,"M"),DATEDIF(G3343,H3343,"m")))</f>
        <v>0</v>
      </c>
      <c r="AE3343" s="37">
        <f>IF(E3343='[3]5.Grup_T'!$E$20,0,IF(AD3343&lt;&gt;0,M3343/V3343*MIN(12,AD3343),0))</f>
        <v>0</v>
      </c>
      <c r="AF3343" s="37">
        <f t="shared" si="722"/>
        <v>0</v>
      </c>
      <c r="AG3343" s="37">
        <f t="shared" si="723"/>
        <v>0</v>
      </c>
      <c r="AH3343" s="37">
        <f t="shared" si="724"/>
        <v>0</v>
      </c>
      <c r="AI3343" s="35" t="str">
        <f t="shared" si="725"/>
        <v>Nusidėvėjęs</v>
      </c>
      <c r="AJ3343" s="38" t="str">
        <f>IF(AND(F3343&lt;&gt;[3]Pav.tvarkyklė!$B$12,F3343&lt;&gt;[3]Pav.tvarkyklė!$B$13),"GVTNT","X")</f>
        <v>GVTNT</v>
      </c>
      <c r="AK3343" s="39">
        <f t="shared" si="727"/>
        <v>0</v>
      </c>
      <c r="AL3343" s="41"/>
      <c r="AM3343" s="41"/>
      <c r="AN3343" s="41">
        <f t="shared" si="729"/>
        <v>1900</v>
      </c>
      <c r="AO3343" s="41"/>
      <c r="AP3343" s="41"/>
      <c r="AQ3343" s="41"/>
      <c r="AR3343" s="42"/>
      <c r="AS3343" s="42"/>
      <c r="AU3343" s="43">
        <f t="shared" si="730"/>
        <v>0</v>
      </c>
    </row>
    <row r="3344" spans="1:47" ht="15" customHeight="1" x14ac:dyDescent="0.25">
      <c r="A3344" s="11"/>
      <c r="B3344" s="19">
        <v>3513</v>
      </c>
      <c r="C3344" s="74"/>
      <c r="D3344" s="77"/>
      <c r="E3344" s="75"/>
      <c r="F3344" s="78"/>
      <c r="G3344" s="80"/>
      <c r="H3344" s="49"/>
      <c r="I3344" s="79"/>
      <c r="J3344" s="27"/>
      <c r="K3344" s="27"/>
      <c r="L3344" s="79"/>
      <c r="M3344" s="81"/>
      <c r="N3344" s="29">
        <v>0</v>
      </c>
      <c r="O3344" s="30" t="str">
        <f>IF(G3344&lt;=$N$2,"",IF(F3344=[3]Pav.tvarkyklė!$B$13,"",IF(ISBLANK(R3344),"X","")))</f>
        <v/>
      </c>
      <c r="P3344" s="91"/>
      <c r="Q3344" s="63"/>
      <c r="R3344" s="63"/>
      <c r="S3344" s="63"/>
      <c r="T3344" s="63"/>
      <c r="U3344" s="34" t="str">
        <f>IFERROR(INDEX('[3]5.Grup_T'!$G$4:$G$22,MATCH('6.Turtas'!E3344,'[3]5.Grup_T'!$E$4:$E$22,0)),"0")</f>
        <v>0</v>
      </c>
      <c r="V3344" s="35">
        <f t="shared" si="717"/>
        <v>0</v>
      </c>
      <c r="W3344" s="35">
        <f>IF(NOT(ISBLANK(H3344)),(12-DATEDIF(H3344,'[3]1.Pradzia'!$D$13,"m")),0)</f>
        <v>0</v>
      </c>
      <c r="X3344" s="35">
        <f t="shared" si="718"/>
        <v>0</v>
      </c>
      <c r="Y3344" s="35">
        <f t="shared" si="728"/>
        <v>0</v>
      </c>
      <c r="Z3344" s="35">
        <f t="shared" si="726"/>
        <v>0</v>
      </c>
      <c r="AA3344" s="36">
        <f t="shared" si="719"/>
        <v>0</v>
      </c>
      <c r="AB3344" s="36">
        <f t="shared" si="720"/>
        <v>0</v>
      </c>
      <c r="AC3344" s="37">
        <f t="shared" si="721"/>
        <v>0</v>
      </c>
      <c r="AD3344" s="35">
        <f>IF(OR(YEAR(G3344)&lt;2019,O3344="X"),0,IF(ISBLANK(H3344),DATEDIF(G3344,'[3]1.Pradzia'!$D$13,"M"),DATEDIF(G3344,H3344,"m")))</f>
        <v>0</v>
      </c>
      <c r="AE3344" s="37">
        <f>IF(E3344='[3]5.Grup_T'!$E$20,0,IF(AD3344&lt;&gt;0,M3344/V3344*MIN(12,AD3344),0))</f>
        <v>0</v>
      </c>
      <c r="AF3344" s="37">
        <f t="shared" si="722"/>
        <v>0</v>
      </c>
      <c r="AG3344" s="37">
        <f t="shared" si="723"/>
        <v>0</v>
      </c>
      <c r="AH3344" s="37">
        <f t="shared" si="724"/>
        <v>0</v>
      </c>
      <c r="AI3344" s="35" t="str">
        <f t="shared" si="725"/>
        <v>Nusidėvėjęs</v>
      </c>
      <c r="AJ3344" s="38" t="str">
        <f>IF(AND(F3344&lt;&gt;[3]Pav.tvarkyklė!$B$12,F3344&lt;&gt;[3]Pav.tvarkyklė!$B$13),"GVTNT","X")</f>
        <v>GVTNT</v>
      </c>
      <c r="AK3344" s="39">
        <f t="shared" si="727"/>
        <v>0</v>
      </c>
      <c r="AL3344" s="41"/>
      <c r="AM3344" s="41"/>
      <c r="AN3344" s="41">
        <f t="shared" si="729"/>
        <v>1900</v>
      </c>
      <c r="AO3344" s="41"/>
      <c r="AP3344" s="41"/>
      <c r="AQ3344" s="41"/>
      <c r="AR3344" s="42"/>
      <c r="AS3344" s="42"/>
      <c r="AU3344" s="43">
        <f t="shared" si="730"/>
        <v>0</v>
      </c>
    </row>
    <row r="3345" spans="1:47" ht="15" customHeight="1" x14ac:dyDescent="0.25">
      <c r="A3345" s="11"/>
      <c r="B3345" s="19">
        <v>3514</v>
      </c>
      <c r="C3345" s="74"/>
      <c r="D3345" s="77"/>
      <c r="E3345" s="75"/>
      <c r="F3345" s="78"/>
      <c r="G3345" s="80"/>
      <c r="H3345" s="49"/>
      <c r="I3345" s="79"/>
      <c r="J3345" s="27"/>
      <c r="K3345" s="27"/>
      <c r="L3345" s="79"/>
      <c r="M3345" s="81"/>
      <c r="N3345" s="29">
        <v>0</v>
      </c>
      <c r="O3345" s="30" t="str">
        <f>IF(G3345&lt;=$N$2,"",IF(F3345=[3]Pav.tvarkyklė!$B$13,"",IF(ISBLANK(R3345),"X","")))</f>
        <v/>
      </c>
      <c r="P3345" s="91"/>
      <c r="Q3345" s="63"/>
      <c r="R3345" s="63"/>
      <c r="S3345" s="63"/>
      <c r="T3345" s="63"/>
      <c r="U3345" s="34" t="str">
        <f>IFERROR(INDEX('[3]5.Grup_T'!$G$4:$G$22,MATCH('6.Turtas'!E3345,'[3]5.Grup_T'!$E$4:$E$22,0)),"0")</f>
        <v>0</v>
      </c>
      <c r="V3345" s="35">
        <f t="shared" si="717"/>
        <v>0</v>
      </c>
      <c r="W3345" s="35">
        <f>IF(NOT(ISBLANK(H3345)),(12-DATEDIF(H3345,'[3]1.Pradzia'!$D$13,"m")),0)</f>
        <v>0</v>
      </c>
      <c r="X3345" s="35">
        <f t="shared" si="718"/>
        <v>0</v>
      </c>
      <c r="Y3345" s="35">
        <f t="shared" si="728"/>
        <v>0</v>
      </c>
      <c r="Z3345" s="35">
        <f t="shared" si="726"/>
        <v>0</v>
      </c>
      <c r="AA3345" s="36">
        <f t="shared" si="719"/>
        <v>0</v>
      </c>
      <c r="AB3345" s="36">
        <f t="shared" si="720"/>
        <v>0</v>
      </c>
      <c r="AC3345" s="37">
        <f t="shared" si="721"/>
        <v>0</v>
      </c>
      <c r="AD3345" s="35">
        <f>IF(OR(YEAR(G3345)&lt;2019,O3345="X"),0,IF(ISBLANK(H3345),DATEDIF(G3345,'[3]1.Pradzia'!$D$13,"M"),DATEDIF(G3345,H3345,"m")))</f>
        <v>0</v>
      </c>
      <c r="AE3345" s="37">
        <f>IF(E3345='[3]5.Grup_T'!$E$20,0,IF(AD3345&lt;&gt;0,M3345/V3345*MIN(12,AD3345),0))</f>
        <v>0</v>
      </c>
      <c r="AF3345" s="37">
        <f t="shared" si="722"/>
        <v>0</v>
      </c>
      <c r="AG3345" s="37">
        <f t="shared" si="723"/>
        <v>0</v>
      </c>
      <c r="AH3345" s="37">
        <f t="shared" si="724"/>
        <v>0</v>
      </c>
      <c r="AI3345" s="35" t="str">
        <f t="shared" si="725"/>
        <v>Nusidėvėjęs</v>
      </c>
      <c r="AJ3345" s="38" t="str">
        <f>IF(AND(F3345&lt;&gt;[3]Pav.tvarkyklė!$B$12,F3345&lt;&gt;[3]Pav.tvarkyklė!$B$13),"GVTNT","X")</f>
        <v>GVTNT</v>
      </c>
      <c r="AK3345" s="39">
        <f t="shared" si="727"/>
        <v>0</v>
      </c>
      <c r="AL3345" s="41"/>
      <c r="AM3345" s="41"/>
      <c r="AN3345" s="41">
        <f t="shared" si="729"/>
        <v>1900</v>
      </c>
      <c r="AO3345" s="41"/>
      <c r="AP3345" s="41"/>
      <c r="AQ3345" s="41"/>
      <c r="AR3345" s="42"/>
      <c r="AS3345" s="42"/>
      <c r="AU3345" s="43">
        <f t="shared" si="730"/>
        <v>0</v>
      </c>
    </row>
    <row r="3346" spans="1:47" ht="15" customHeight="1" x14ac:dyDescent="0.25">
      <c r="A3346" s="11"/>
      <c r="B3346" s="19">
        <v>3515</v>
      </c>
      <c r="C3346" s="74"/>
      <c r="D3346" s="77"/>
      <c r="E3346" s="75"/>
      <c r="F3346" s="78"/>
      <c r="G3346" s="80"/>
      <c r="H3346" s="49"/>
      <c r="I3346" s="79"/>
      <c r="J3346" s="27"/>
      <c r="K3346" s="27"/>
      <c r="L3346" s="79"/>
      <c r="M3346" s="81"/>
      <c r="N3346" s="29">
        <v>0</v>
      </c>
      <c r="O3346" s="30" t="str">
        <f>IF(G3346&lt;=$N$2,"",IF(F3346=[3]Pav.tvarkyklė!$B$13,"",IF(ISBLANK(R3346),"X","")))</f>
        <v/>
      </c>
      <c r="P3346" s="91"/>
      <c r="Q3346" s="63"/>
      <c r="R3346" s="63"/>
      <c r="S3346" s="63"/>
      <c r="T3346" s="63"/>
      <c r="U3346" s="34" t="str">
        <f>IFERROR(INDEX('[3]5.Grup_T'!$G$4:$G$22,MATCH('6.Turtas'!E3346,'[3]5.Grup_T'!$E$4:$E$22,0)),"0")</f>
        <v>0</v>
      </c>
      <c r="V3346" s="35">
        <f t="shared" ref="V3346:V3409" si="731">U3346*12</f>
        <v>0</v>
      </c>
      <c r="W3346" s="35">
        <f>IF(NOT(ISBLANK(H3346)),(12-DATEDIF(H3346,'[3]1.Pradzia'!$D$13,"m")),0)</f>
        <v>0</v>
      </c>
      <c r="X3346" s="35">
        <f t="shared" ref="X3346:X3409" si="732">IF(OR(ISBLANK(C3346),YEAR(G3346)&gt;=2019),0,DATEDIF(G3346,$N$2,"M"))</f>
        <v>0</v>
      </c>
      <c r="Y3346" s="35">
        <f t="shared" si="728"/>
        <v>0</v>
      </c>
      <c r="Z3346" s="35">
        <f t="shared" si="726"/>
        <v>0</v>
      </c>
      <c r="AA3346" s="36">
        <f t="shared" ref="AA3346:AA3409" si="733">+IF(Z3346&lt;=0,0,N3346/Z3346)</f>
        <v>0</v>
      </c>
      <c r="AB3346" s="36">
        <f t="shared" ref="AB3346:AB3409" si="734">IF(Z3346&lt;=0,N3346,N3346/Z3346*Y3346)</f>
        <v>0</v>
      </c>
      <c r="AC3346" s="37">
        <f t="shared" ref="AC3346:AC3409" si="735">IF(YEAR(G3346)&lt;2019,M3346-N3346+AB3346,0)</f>
        <v>0</v>
      </c>
      <c r="AD3346" s="35">
        <f>IF(OR(YEAR(G3346)&lt;2019,O3346="X"),0,IF(ISBLANK(H3346),DATEDIF(G3346,'[3]1.Pradzia'!$D$13,"M"),DATEDIF(G3346,H3346,"m")))</f>
        <v>0</v>
      </c>
      <c r="AE3346" s="37">
        <f>IF(E3346='[3]5.Grup_T'!$E$20,0,IF(AD3346&lt;&gt;0,M3346/V3346*MIN(12,AD3346),0))</f>
        <v>0</v>
      </c>
      <c r="AF3346" s="37">
        <f t="shared" ref="AF3346:AF3409" si="736">+AB3346+AE3346</f>
        <v>0</v>
      </c>
      <c r="AG3346" s="37">
        <f t="shared" ref="AG3346:AG3409" si="737">AC3346+AE3346</f>
        <v>0</v>
      </c>
      <c r="AH3346" s="37">
        <f t="shared" ref="AH3346:AH3409" si="738">M3346-AG3346</f>
        <v>0</v>
      </c>
      <c r="AI3346" s="35" t="str">
        <f t="shared" ref="AI3346:AI3409" si="739">IF(H3346&lt;&gt;0,"Nurašytas",IF(O3346="X","Nesuderintas",IF(AH3346&lt;=0,"Nusidėvėjęs","")))</f>
        <v>Nusidėvėjęs</v>
      </c>
      <c r="AJ3346" s="38" t="str">
        <f>IF(AND(F3346&lt;&gt;[3]Pav.tvarkyklė!$B$12,F3346&lt;&gt;[3]Pav.tvarkyklė!$B$13),"GVTNT","X")</f>
        <v>GVTNT</v>
      </c>
      <c r="AK3346" s="39">
        <f t="shared" si="727"/>
        <v>0</v>
      </c>
      <c r="AL3346" s="41"/>
      <c r="AM3346" s="41"/>
      <c r="AN3346" s="41">
        <f t="shared" si="729"/>
        <v>1900</v>
      </c>
      <c r="AO3346" s="41"/>
      <c r="AP3346" s="41"/>
      <c r="AQ3346" s="41"/>
      <c r="AR3346" s="42"/>
      <c r="AS3346" s="42"/>
      <c r="AU3346" s="43">
        <f t="shared" si="730"/>
        <v>0</v>
      </c>
    </row>
    <row r="3347" spans="1:47" ht="15" customHeight="1" x14ac:dyDescent="0.25">
      <c r="A3347" s="11"/>
      <c r="B3347" s="19">
        <v>3516</v>
      </c>
      <c r="C3347" s="74"/>
      <c r="D3347" s="77"/>
      <c r="E3347" s="75"/>
      <c r="F3347" s="78"/>
      <c r="G3347" s="80"/>
      <c r="H3347" s="49"/>
      <c r="I3347" s="79"/>
      <c r="J3347" s="27"/>
      <c r="K3347" s="27"/>
      <c r="L3347" s="79"/>
      <c r="M3347" s="81"/>
      <c r="N3347" s="29">
        <v>0</v>
      </c>
      <c r="O3347" s="30" t="str">
        <f>IF(G3347&lt;=$N$2,"",IF(F3347=[3]Pav.tvarkyklė!$B$13,"",IF(ISBLANK(R3347),"X","")))</f>
        <v/>
      </c>
      <c r="P3347" s="91"/>
      <c r="Q3347" s="63"/>
      <c r="R3347" s="63"/>
      <c r="S3347" s="63"/>
      <c r="T3347" s="63"/>
      <c r="U3347" s="34" t="str">
        <f>IFERROR(INDEX('[3]5.Grup_T'!$G$4:$G$22,MATCH('6.Turtas'!E3347,'[3]5.Grup_T'!$E$4:$E$22,0)),"0")</f>
        <v>0</v>
      </c>
      <c r="V3347" s="35">
        <f t="shared" si="731"/>
        <v>0</v>
      </c>
      <c r="W3347" s="35">
        <f>IF(NOT(ISBLANK(H3347)),(12-DATEDIF(H3347,'[3]1.Pradzia'!$D$13,"m")),0)</f>
        <v>0</v>
      </c>
      <c r="X3347" s="35">
        <f t="shared" si="732"/>
        <v>0</v>
      </c>
      <c r="Y3347" s="35">
        <f t="shared" si="728"/>
        <v>0</v>
      </c>
      <c r="Z3347" s="35">
        <f t="shared" ref="Z3347:Z3410" si="740">IF(YEAR(G3347)&gt;=2019,0,V3347-X3347)</f>
        <v>0</v>
      </c>
      <c r="AA3347" s="36">
        <f t="shared" si="733"/>
        <v>0</v>
      </c>
      <c r="AB3347" s="36">
        <f t="shared" si="734"/>
        <v>0</v>
      </c>
      <c r="AC3347" s="37">
        <f t="shared" si="735"/>
        <v>0</v>
      </c>
      <c r="AD3347" s="35">
        <f>IF(OR(YEAR(G3347)&lt;2019,O3347="X"),0,IF(ISBLANK(H3347),DATEDIF(G3347,'[3]1.Pradzia'!$D$13,"M"),DATEDIF(G3347,H3347,"m")))</f>
        <v>0</v>
      </c>
      <c r="AE3347" s="37">
        <f>IF(E3347='[3]5.Grup_T'!$E$20,0,IF(AD3347&lt;&gt;0,M3347/V3347*MIN(12,AD3347),0))</f>
        <v>0</v>
      </c>
      <c r="AF3347" s="37">
        <f t="shared" si="736"/>
        <v>0</v>
      </c>
      <c r="AG3347" s="37">
        <f t="shared" si="737"/>
        <v>0</v>
      </c>
      <c r="AH3347" s="37">
        <f t="shared" si="738"/>
        <v>0</v>
      </c>
      <c r="AI3347" s="35" t="str">
        <f t="shared" si="739"/>
        <v>Nusidėvėjęs</v>
      </c>
      <c r="AJ3347" s="38" t="str">
        <f>IF(AND(F3347&lt;&gt;[3]Pav.tvarkyklė!$B$12,F3347&lt;&gt;[3]Pav.tvarkyklė!$B$13),"GVTNT","X")</f>
        <v>GVTNT</v>
      </c>
      <c r="AK3347" s="39">
        <f t="shared" ref="AK3347:AK3410" si="741">I3347-J3347-K3347-L3347-M3347</f>
        <v>0</v>
      </c>
      <c r="AL3347" s="41"/>
      <c r="AM3347" s="41"/>
      <c r="AN3347" s="41">
        <f t="shared" si="729"/>
        <v>1900</v>
      </c>
      <c r="AO3347" s="41"/>
      <c r="AP3347" s="41"/>
      <c r="AQ3347" s="41"/>
      <c r="AR3347" s="42"/>
      <c r="AS3347" s="42"/>
      <c r="AU3347" s="43">
        <f t="shared" si="730"/>
        <v>0</v>
      </c>
    </row>
    <row r="3348" spans="1:47" ht="15" customHeight="1" x14ac:dyDescent="0.25">
      <c r="A3348" s="11"/>
      <c r="B3348" s="19">
        <v>3517</v>
      </c>
      <c r="C3348" s="74"/>
      <c r="D3348" s="77"/>
      <c r="E3348" s="75"/>
      <c r="F3348" s="78"/>
      <c r="G3348" s="80"/>
      <c r="H3348" s="49"/>
      <c r="I3348" s="79"/>
      <c r="J3348" s="27"/>
      <c r="K3348" s="27"/>
      <c r="L3348" s="79"/>
      <c r="M3348" s="81"/>
      <c r="N3348" s="29">
        <v>0</v>
      </c>
      <c r="O3348" s="30" t="str">
        <f>IF(G3348&lt;=$N$2,"",IF(F3348=[3]Pav.tvarkyklė!$B$13,"",IF(ISBLANK(R3348),"X","")))</f>
        <v/>
      </c>
      <c r="P3348" s="91"/>
      <c r="Q3348" s="63"/>
      <c r="R3348" s="63"/>
      <c r="S3348" s="63"/>
      <c r="T3348" s="63"/>
      <c r="U3348" s="34" t="str">
        <f>IFERROR(INDEX('[3]5.Grup_T'!$G$4:$G$22,MATCH('6.Turtas'!E3348,'[3]5.Grup_T'!$E$4:$E$22,0)),"0")</f>
        <v>0</v>
      </c>
      <c r="V3348" s="35">
        <f t="shared" si="731"/>
        <v>0</v>
      </c>
      <c r="W3348" s="35">
        <f>IF(NOT(ISBLANK(H3348)),(12-DATEDIF(H3348,'[3]1.Pradzia'!$D$13,"m")),0)</f>
        <v>0</v>
      </c>
      <c r="X3348" s="35">
        <f t="shared" si="732"/>
        <v>0</v>
      </c>
      <c r="Y3348" s="35">
        <f t="shared" si="728"/>
        <v>0</v>
      </c>
      <c r="Z3348" s="35">
        <f t="shared" si="740"/>
        <v>0</v>
      </c>
      <c r="AA3348" s="36">
        <f t="shared" si="733"/>
        <v>0</v>
      </c>
      <c r="AB3348" s="36">
        <f t="shared" si="734"/>
        <v>0</v>
      </c>
      <c r="AC3348" s="37">
        <f t="shared" si="735"/>
        <v>0</v>
      </c>
      <c r="AD3348" s="35">
        <f>IF(OR(YEAR(G3348)&lt;2019,O3348="X"),0,IF(ISBLANK(H3348),DATEDIF(G3348,'[3]1.Pradzia'!$D$13,"M"),DATEDIF(G3348,H3348,"m")))</f>
        <v>0</v>
      </c>
      <c r="AE3348" s="37">
        <f>IF(E3348='[3]5.Grup_T'!$E$20,0,IF(AD3348&lt;&gt;0,M3348/V3348*MIN(12,AD3348),0))</f>
        <v>0</v>
      </c>
      <c r="AF3348" s="37">
        <f t="shared" si="736"/>
        <v>0</v>
      </c>
      <c r="AG3348" s="37">
        <f t="shared" si="737"/>
        <v>0</v>
      </c>
      <c r="AH3348" s="37">
        <f t="shared" si="738"/>
        <v>0</v>
      </c>
      <c r="AI3348" s="35" t="str">
        <f t="shared" si="739"/>
        <v>Nusidėvėjęs</v>
      </c>
      <c r="AJ3348" s="38" t="str">
        <f>IF(AND(F3348&lt;&gt;[3]Pav.tvarkyklė!$B$12,F3348&lt;&gt;[3]Pav.tvarkyklė!$B$13),"GVTNT","X")</f>
        <v>GVTNT</v>
      </c>
      <c r="AK3348" s="39">
        <f t="shared" si="741"/>
        <v>0</v>
      </c>
      <c r="AL3348" s="41"/>
      <c r="AM3348" s="41"/>
      <c r="AN3348" s="41">
        <f t="shared" si="729"/>
        <v>1900</v>
      </c>
      <c r="AO3348" s="41"/>
      <c r="AP3348" s="41"/>
      <c r="AQ3348" s="41"/>
      <c r="AR3348" s="42"/>
      <c r="AS3348" s="42"/>
      <c r="AU3348" s="43">
        <f t="shared" si="730"/>
        <v>0</v>
      </c>
    </row>
    <row r="3349" spans="1:47" ht="15" customHeight="1" x14ac:dyDescent="0.25">
      <c r="A3349" s="11"/>
      <c r="B3349" s="19">
        <v>3518</v>
      </c>
      <c r="C3349" s="74"/>
      <c r="D3349" s="77"/>
      <c r="E3349" s="78"/>
      <c r="F3349" s="78"/>
      <c r="G3349" s="80"/>
      <c r="H3349" s="49"/>
      <c r="I3349" s="79"/>
      <c r="J3349" s="27"/>
      <c r="K3349" s="27"/>
      <c r="L3349" s="79"/>
      <c r="M3349" s="81"/>
      <c r="N3349" s="29">
        <v>0</v>
      </c>
      <c r="O3349" s="30" t="str">
        <f>IF(G3349&lt;=$N$2,"",IF(F3349=[3]Pav.tvarkyklė!$B$13,"",IF(ISBLANK(R3349),"X","")))</f>
        <v/>
      </c>
      <c r="P3349" s="91"/>
      <c r="Q3349" s="63"/>
      <c r="R3349" s="63"/>
      <c r="S3349" s="63"/>
      <c r="T3349" s="63"/>
      <c r="U3349" s="34" t="str">
        <f>IFERROR(INDEX('[3]5.Grup_T'!$G$4:$G$22,MATCH('6.Turtas'!E3349,'[3]5.Grup_T'!$E$4:$E$22,0)),"0")</f>
        <v>0</v>
      </c>
      <c r="V3349" s="35">
        <f t="shared" si="731"/>
        <v>0</v>
      </c>
      <c r="W3349" s="35">
        <f>IF(NOT(ISBLANK(H3349)),(12-DATEDIF(H3349,'[3]1.Pradzia'!$D$13,"m")),0)</f>
        <v>0</v>
      </c>
      <c r="X3349" s="35">
        <f t="shared" si="732"/>
        <v>0</v>
      </c>
      <c r="Y3349" s="35">
        <f t="shared" si="728"/>
        <v>0</v>
      </c>
      <c r="Z3349" s="35">
        <f t="shared" si="740"/>
        <v>0</v>
      </c>
      <c r="AA3349" s="36">
        <f t="shared" si="733"/>
        <v>0</v>
      </c>
      <c r="AB3349" s="36">
        <f t="shared" si="734"/>
        <v>0</v>
      </c>
      <c r="AC3349" s="37">
        <f t="shared" si="735"/>
        <v>0</v>
      </c>
      <c r="AD3349" s="35">
        <f>IF(OR(YEAR(G3349)&lt;2019,O3349="X"),0,IF(ISBLANK(H3349),DATEDIF(G3349,'[3]1.Pradzia'!$D$13,"M"),DATEDIF(G3349,H3349,"m")))</f>
        <v>0</v>
      </c>
      <c r="AE3349" s="37">
        <f>IF(E3349='[3]5.Grup_T'!$E$20,0,IF(AD3349&lt;&gt;0,M3349/V3349*MIN(12,AD3349),0))</f>
        <v>0</v>
      </c>
      <c r="AF3349" s="37">
        <f t="shared" si="736"/>
        <v>0</v>
      </c>
      <c r="AG3349" s="37">
        <f t="shared" si="737"/>
        <v>0</v>
      </c>
      <c r="AH3349" s="37">
        <f t="shared" si="738"/>
        <v>0</v>
      </c>
      <c r="AI3349" s="35" t="str">
        <f t="shared" si="739"/>
        <v>Nusidėvėjęs</v>
      </c>
      <c r="AJ3349" s="38" t="str">
        <f>IF(AND(F3349&lt;&gt;[3]Pav.tvarkyklė!$B$12,F3349&lt;&gt;[3]Pav.tvarkyklė!$B$13),"GVTNT","X")</f>
        <v>GVTNT</v>
      </c>
      <c r="AK3349" s="39">
        <f t="shared" si="741"/>
        <v>0</v>
      </c>
      <c r="AL3349" s="41"/>
      <c r="AM3349" s="41"/>
      <c r="AN3349" s="41">
        <f t="shared" si="729"/>
        <v>1900</v>
      </c>
      <c r="AO3349" s="41"/>
      <c r="AP3349" s="41"/>
      <c r="AQ3349" s="41"/>
      <c r="AR3349" s="42"/>
      <c r="AS3349" s="42"/>
      <c r="AU3349" s="43">
        <f t="shared" si="730"/>
        <v>0</v>
      </c>
    </row>
    <row r="3350" spans="1:47" ht="15" customHeight="1" x14ac:dyDescent="0.25">
      <c r="A3350" s="11"/>
      <c r="B3350" s="19">
        <v>3519</v>
      </c>
      <c r="C3350" s="74"/>
      <c r="D3350" s="77"/>
      <c r="E3350" s="75"/>
      <c r="F3350" s="78"/>
      <c r="G3350" s="80"/>
      <c r="H3350" s="49"/>
      <c r="I3350" s="79"/>
      <c r="J3350" s="27"/>
      <c r="K3350" s="27"/>
      <c r="L3350" s="79"/>
      <c r="M3350" s="81"/>
      <c r="N3350" s="29">
        <v>0</v>
      </c>
      <c r="O3350" s="30" t="str">
        <f>IF(G3350&lt;=$N$2,"",IF(F3350=[3]Pav.tvarkyklė!$B$13,"",IF(ISBLANK(R3350),"X","")))</f>
        <v/>
      </c>
      <c r="P3350" s="91"/>
      <c r="Q3350" s="63"/>
      <c r="R3350" s="63"/>
      <c r="S3350" s="63"/>
      <c r="T3350" s="63"/>
      <c r="U3350" s="34" t="str">
        <f>IFERROR(INDEX('[3]5.Grup_T'!$G$4:$G$22,MATCH('6.Turtas'!E3350,'[3]5.Grup_T'!$E$4:$E$22,0)),"0")</f>
        <v>0</v>
      </c>
      <c r="V3350" s="35">
        <f t="shared" si="731"/>
        <v>0</v>
      </c>
      <c r="W3350" s="35">
        <f>IF(NOT(ISBLANK(H3350)),(12-DATEDIF(H3350,'[3]1.Pradzia'!$D$13,"m")),0)</f>
        <v>0</v>
      </c>
      <c r="X3350" s="35">
        <f t="shared" si="732"/>
        <v>0</v>
      </c>
      <c r="Y3350" s="35">
        <f t="shared" si="728"/>
        <v>0</v>
      </c>
      <c r="Z3350" s="35">
        <f t="shared" si="740"/>
        <v>0</v>
      </c>
      <c r="AA3350" s="36">
        <f t="shared" si="733"/>
        <v>0</v>
      </c>
      <c r="AB3350" s="36">
        <f t="shared" si="734"/>
        <v>0</v>
      </c>
      <c r="AC3350" s="37">
        <f t="shared" si="735"/>
        <v>0</v>
      </c>
      <c r="AD3350" s="35">
        <f>IF(OR(YEAR(G3350)&lt;2019,O3350="X"),0,IF(ISBLANK(H3350),DATEDIF(G3350,'[3]1.Pradzia'!$D$13,"M"),DATEDIF(G3350,H3350,"m")))</f>
        <v>0</v>
      </c>
      <c r="AE3350" s="37">
        <f>IF(E3350='[3]5.Grup_T'!$E$20,0,IF(AD3350&lt;&gt;0,M3350/V3350*MIN(12,AD3350),0))</f>
        <v>0</v>
      </c>
      <c r="AF3350" s="37">
        <f t="shared" si="736"/>
        <v>0</v>
      </c>
      <c r="AG3350" s="37">
        <f t="shared" si="737"/>
        <v>0</v>
      </c>
      <c r="AH3350" s="37">
        <f t="shared" si="738"/>
        <v>0</v>
      </c>
      <c r="AI3350" s="35" t="str">
        <f t="shared" si="739"/>
        <v>Nusidėvėjęs</v>
      </c>
      <c r="AJ3350" s="38" t="str">
        <f>IF(AND(F3350&lt;&gt;[3]Pav.tvarkyklė!$B$12,F3350&lt;&gt;[3]Pav.tvarkyklė!$B$13),"GVTNT","X")</f>
        <v>GVTNT</v>
      </c>
      <c r="AK3350" s="39">
        <f t="shared" si="741"/>
        <v>0</v>
      </c>
      <c r="AL3350" s="41"/>
      <c r="AM3350" s="41"/>
      <c r="AN3350" s="41">
        <f t="shared" si="729"/>
        <v>1900</v>
      </c>
      <c r="AO3350" s="41"/>
      <c r="AP3350" s="41"/>
      <c r="AQ3350" s="41"/>
      <c r="AR3350" s="42"/>
      <c r="AS3350" s="42"/>
      <c r="AU3350" s="43">
        <f t="shared" si="730"/>
        <v>0</v>
      </c>
    </row>
    <row r="3351" spans="1:47" ht="15" customHeight="1" x14ac:dyDescent="0.25">
      <c r="A3351" s="11"/>
      <c r="B3351" s="19">
        <v>3520</v>
      </c>
      <c r="C3351" s="74"/>
      <c r="D3351" s="77"/>
      <c r="E3351" s="75"/>
      <c r="F3351" s="78"/>
      <c r="G3351" s="80"/>
      <c r="H3351" s="49"/>
      <c r="I3351" s="79"/>
      <c r="J3351" s="27"/>
      <c r="K3351" s="27"/>
      <c r="L3351" s="79"/>
      <c r="M3351" s="81"/>
      <c r="N3351" s="29">
        <v>0</v>
      </c>
      <c r="O3351" s="30" t="str">
        <f>IF(G3351&lt;=$N$2,"",IF(F3351=[3]Pav.tvarkyklė!$B$13,"",IF(ISBLANK(R3351),"X","")))</f>
        <v/>
      </c>
      <c r="P3351" s="91"/>
      <c r="Q3351" s="63"/>
      <c r="R3351" s="63"/>
      <c r="S3351" s="63"/>
      <c r="T3351" s="63"/>
      <c r="U3351" s="34" t="str">
        <f>IFERROR(INDEX('[3]5.Grup_T'!$G$4:$G$22,MATCH('6.Turtas'!E3351,'[3]5.Grup_T'!$E$4:$E$22,0)),"0")</f>
        <v>0</v>
      </c>
      <c r="V3351" s="35">
        <f t="shared" si="731"/>
        <v>0</v>
      </c>
      <c r="W3351" s="35">
        <f>IF(NOT(ISBLANK(H3351)),(12-DATEDIF(H3351,'[3]1.Pradzia'!$D$13,"m")),0)</f>
        <v>0</v>
      </c>
      <c r="X3351" s="35">
        <f t="shared" si="732"/>
        <v>0</v>
      </c>
      <c r="Y3351" s="35">
        <f t="shared" si="728"/>
        <v>0</v>
      </c>
      <c r="Z3351" s="35">
        <f t="shared" si="740"/>
        <v>0</v>
      </c>
      <c r="AA3351" s="36">
        <f t="shared" si="733"/>
        <v>0</v>
      </c>
      <c r="AB3351" s="36">
        <f t="shared" si="734"/>
        <v>0</v>
      </c>
      <c r="AC3351" s="37">
        <f t="shared" si="735"/>
        <v>0</v>
      </c>
      <c r="AD3351" s="35">
        <f>IF(OR(YEAR(G3351)&lt;2019,O3351="X"),0,IF(ISBLANK(H3351),DATEDIF(G3351,'[3]1.Pradzia'!$D$13,"M"),DATEDIF(G3351,H3351,"m")))</f>
        <v>0</v>
      </c>
      <c r="AE3351" s="37">
        <f>IF(E3351='[3]5.Grup_T'!$E$20,0,IF(AD3351&lt;&gt;0,M3351/V3351*MIN(12,AD3351),0))</f>
        <v>0</v>
      </c>
      <c r="AF3351" s="37">
        <f t="shared" si="736"/>
        <v>0</v>
      </c>
      <c r="AG3351" s="37">
        <f t="shared" si="737"/>
        <v>0</v>
      </c>
      <c r="AH3351" s="37">
        <f t="shared" si="738"/>
        <v>0</v>
      </c>
      <c r="AI3351" s="35" t="str">
        <f t="shared" si="739"/>
        <v>Nusidėvėjęs</v>
      </c>
      <c r="AJ3351" s="38" t="str">
        <f>IF(AND(F3351&lt;&gt;[3]Pav.tvarkyklė!$B$12,F3351&lt;&gt;[3]Pav.tvarkyklė!$B$13),"GVTNT","X")</f>
        <v>GVTNT</v>
      </c>
      <c r="AK3351" s="39">
        <f t="shared" si="741"/>
        <v>0</v>
      </c>
      <c r="AL3351" s="41"/>
      <c r="AM3351" s="41"/>
      <c r="AN3351" s="41">
        <f t="shared" si="729"/>
        <v>1900</v>
      </c>
      <c r="AO3351" s="41"/>
      <c r="AP3351" s="41"/>
      <c r="AQ3351" s="41"/>
      <c r="AR3351" s="42"/>
      <c r="AS3351" s="42"/>
      <c r="AU3351" s="43">
        <f t="shared" si="730"/>
        <v>0</v>
      </c>
    </row>
    <row r="3352" spans="1:47" ht="15" customHeight="1" x14ac:dyDescent="0.25">
      <c r="A3352" s="11"/>
      <c r="B3352" s="19">
        <v>3521</v>
      </c>
      <c r="C3352" s="74"/>
      <c r="D3352" s="77"/>
      <c r="E3352" s="75"/>
      <c r="F3352" s="78"/>
      <c r="G3352" s="80"/>
      <c r="H3352" s="49"/>
      <c r="I3352" s="79"/>
      <c r="J3352" s="27"/>
      <c r="K3352" s="27"/>
      <c r="L3352" s="79"/>
      <c r="M3352" s="81"/>
      <c r="N3352" s="29">
        <v>0</v>
      </c>
      <c r="O3352" s="30" t="str">
        <f>IF(G3352&lt;=$N$2,"",IF(F3352=[3]Pav.tvarkyklė!$B$13,"",IF(ISBLANK(R3352),"X","")))</f>
        <v/>
      </c>
      <c r="P3352" s="91"/>
      <c r="Q3352" s="63"/>
      <c r="R3352" s="63"/>
      <c r="S3352" s="63"/>
      <c r="T3352" s="63"/>
      <c r="U3352" s="34" t="str">
        <f>IFERROR(INDEX('[3]5.Grup_T'!$G$4:$G$22,MATCH('6.Turtas'!E3352,'[3]5.Grup_T'!$E$4:$E$22,0)),"0")</f>
        <v>0</v>
      </c>
      <c r="V3352" s="35">
        <f t="shared" si="731"/>
        <v>0</v>
      </c>
      <c r="W3352" s="35">
        <f>IF(NOT(ISBLANK(H3352)),(12-DATEDIF(H3352,'[3]1.Pradzia'!$D$13,"m")),0)</f>
        <v>0</v>
      </c>
      <c r="X3352" s="35">
        <f t="shared" si="732"/>
        <v>0</v>
      </c>
      <c r="Y3352" s="35">
        <f t="shared" si="728"/>
        <v>0</v>
      </c>
      <c r="Z3352" s="35">
        <f t="shared" si="740"/>
        <v>0</v>
      </c>
      <c r="AA3352" s="36">
        <f t="shared" si="733"/>
        <v>0</v>
      </c>
      <c r="AB3352" s="36">
        <f t="shared" si="734"/>
        <v>0</v>
      </c>
      <c r="AC3352" s="37">
        <f t="shared" si="735"/>
        <v>0</v>
      </c>
      <c r="AD3352" s="35">
        <f>IF(OR(YEAR(G3352)&lt;2019,O3352="X"),0,IF(ISBLANK(H3352),DATEDIF(G3352,'[3]1.Pradzia'!$D$13,"M"),DATEDIF(G3352,H3352,"m")))</f>
        <v>0</v>
      </c>
      <c r="AE3352" s="37">
        <f>IF(E3352='[3]5.Grup_T'!$E$20,0,IF(AD3352&lt;&gt;0,M3352/V3352*MIN(12,AD3352),0))</f>
        <v>0</v>
      </c>
      <c r="AF3352" s="37">
        <f t="shared" si="736"/>
        <v>0</v>
      </c>
      <c r="AG3352" s="37">
        <f t="shared" si="737"/>
        <v>0</v>
      </c>
      <c r="AH3352" s="37">
        <f t="shared" si="738"/>
        <v>0</v>
      </c>
      <c r="AI3352" s="35" t="str">
        <f t="shared" si="739"/>
        <v>Nusidėvėjęs</v>
      </c>
      <c r="AJ3352" s="38" t="str">
        <f>IF(AND(F3352&lt;&gt;[3]Pav.tvarkyklė!$B$12,F3352&lt;&gt;[3]Pav.tvarkyklė!$B$13),"GVTNT","X")</f>
        <v>GVTNT</v>
      </c>
      <c r="AK3352" s="39">
        <f t="shared" si="741"/>
        <v>0</v>
      </c>
      <c r="AL3352" s="41"/>
      <c r="AM3352" s="41"/>
      <c r="AN3352" s="41">
        <f t="shared" si="729"/>
        <v>1900</v>
      </c>
      <c r="AO3352" s="41"/>
      <c r="AP3352" s="41"/>
      <c r="AQ3352" s="41"/>
      <c r="AR3352" s="42"/>
      <c r="AS3352" s="42"/>
      <c r="AU3352" s="43">
        <f t="shared" si="730"/>
        <v>0</v>
      </c>
    </row>
    <row r="3353" spans="1:47" ht="15" customHeight="1" x14ac:dyDescent="0.25">
      <c r="A3353" s="11"/>
      <c r="B3353" s="19">
        <v>3522</v>
      </c>
      <c r="C3353" s="74"/>
      <c r="D3353" s="77"/>
      <c r="E3353" s="75"/>
      <c r="F3353" s="78"/>
      <c r="G3353" s="80"/>
      <c r="H3353" s="49"/>
      <c r="I3353" s="79"/>
      <c r="J3353" s="27"/>
      <c r="K3353" s="27"/>
      <c r="L3353" s="79"/>
      <c r="M3353" s="81"/>
      <c r="N3353" s="29">
        <v>0</v>
      </c>
      <c r="O3353" s="30" t="str">
        <f>IF(G3353&lt;=$N$2,"",IF(F3353=[3]Pav.tvarkyklė!$B$13,"",IF(ISBLANK(R3353),"X","")))</f>
        <v/>
      </c>
      <c r="P3353" s="91"/>
      <c r="Q3353" s="63"/>
      <c r="R3353" s="63"/>
      <c r="S3353" s="63"/>
      <c r="T3353" s="63"/>
      <c r="U3353" s="34" t="str">
        <f>IFERROR(INDEX('[3]5.Grup_T'!$G$4:$G$22,MATCH('6.Turtas'!E3353,'[3]5.Grup_T'!$E$4:$E$22,0)),"0")</f>
        <v>0</v>
      </c>
      <c r="V3353" s="35">
        <f t="shared" si="731"/>
        <v>0</v>
      </c>
      <c r="W3353" s="35">
        <f>IF(NOT(ISBLANK(H3353)),(12-DATEDIF(H3353,'[3]1.Pradzia'!$D$13,"m")),0)</f>
        <v>0</v>
      </c>
      <c r="X3353" s="35">
        <f t="shared" si="732"/>
        <v>0</v>
      </c>
      <c r="Y3353" s="35">
        <f t="shared" si="728"/>
        <v>0</v>
      </c>
      <c r="Z3353" s="35">
        <f t="shared" si="740"/>
        <v>0</v>
      </c>
      <c r="AA3353" s="36">
        <f t="shared" si="733"/>
        <v>0</v>
      </c>
      <c r="AB3353" s="36">
        <f t="shared" si="734"/>
        <v>0</v>
      </c>
      <c r="AC3353" s="37">
        <f t="shared" si="735"/>
        <v>0</v>
      </c>
      <c r="AD3353" s="35">
        <f>IF(OR(YEAR(G3353)&lt;2019,O3353="X"),0,IF(ISBLANK(H3353),DATEDIF(G3353,'[3]1.Pradzia'!$D$13,"M"),DATEDIF(G3353,H3353,"m")))</f>
        <v>0</v>
      </c>
      <c r="AE3353" s="37">
        <f>IF(E3353='[3]5.Grup_T'!$E$20,0,IF(AD3353&lt;&gt;0,M3353/V3353*MIN(12,AD3353),0))</f>
        <v>0</v>
      </c>
      <c r="AF3353" s="37">
        <f t="shared" si="736"/>
        <v>0</v>
      </c>
      <c r="AG3353" s="37">
        <f t="shared" si="737"/>
        <v>0</v>
      </c>
      <c r="AH3353" s="37">
        <f t="shared" si="738"/>
        <v>0</v>
      </c>
      <c r="AI3353" s="35" t="str">
        <f t="shared" si="739"/>
        <v>Nusidėvėjęs</v>
      </c>
      <c r="AJ3353" s="38" t="str">
        <f>IF(AND(F3353&lt;&gt;[3]Pav.tvarkyklė!$B$12,F3353&lt;&gt;[3]Pav.tvarkyklė!$B$13),"GVTNT","X")</f>
        <v>GVTNT</v>
      </c>
      <c r="AK3353" s="39">
        <f t="shared" si="741"/>
        <v>0</v>
      </c>
      <c r="AL3353" s="41"/>
      <c r="AM3353" s="41"/>
      <c r="AN3353" s="41">
        <f t="shared" si="729"/>
        <v>1900</v>
      </c>
      <c r="AO3353" s="41"/>
      <c r="AP3353" s="41"/>
      <c r="AQ3353" s="41"/>
      <c r="AR3353" s="42"/>
      <c r="AS3353" s="42"/>
      <c r="AU3353" s="43">
        <f t="shared" si="730"/>
        <v>0</v>
      </c>
    </row>
    <row r="3354" spans="1:47" ht="15" customHeight="1" x14ac:dyDescent="0.25">
      <c r="A3354" s="11"/>
      <c r="B3354" s="19">
        <v>3523</v>
      </c>
      <c r="C3354" s="74"/>
      <c r="D3354" s="77"/>
      <c r="E3354" s="75"/>
      <c r="F3354" s="78"/>
      <c r="G3354" s="80"/>
      <c r="H3354" s="49"/>
      <c r="I3354" s="79"/>
      <c r="J3354" s="27"/>
      <c r="K3354" s="27"/>
      <c r="L3354" s="79"/>
      <c r="M3354" s="81"/>
      <c r="N3354" s="29">
        <v>0</v>
      </c>
      <c r="O3354" s="30" t="str">
        <f>IF(G3354&lt;=$N$2,"",IF(F3354=[3]Pav.tvarkyklė!$B$13,"",IF(ISBLANK(R3354),"X","")))</f>
        <v/>
      </c>
      <c r="P3354" s="91"/>
      <c r="Q3354" s="63"/>
      <c r="R3354" s="63"/>
      <c r="S3354" s="63"/>
      <c r="T3354" s="63"/>
      <c r="U3354" s="34" t="str">
        <f>IFERROR(INDEX('[3]5.Grup_T'!$G$4:$G$22,MATCH('6.Turtas'!E3354,'[3]5.Grup_T'!$E$4:$E$22,0)),"0")</f>
        <v>0</v>
      </c>
      <c r="V3354" s="35">
        <f t="shared" si="731"/>
        <v>0</v>
      </c>
      <c r="W3354" s="35">
        <f>IF(NOT(ISBLANK(H3354)),(12-DATEDIF(H3354,'[3]1.Pradzia'!$D$13,"m")),0)</f>
        <v>0</v>
      </c>
      <c r="X3354" s="35">
        <f t="shared" si="732"/>
        <v>0</v>
      </c>
      <c r="Y3354" s="35">
        <f t="shared" si="728"/>
        <v>0</v>
      </c>
      <c r="Z3354" s="35">
        <f t="shared" si="740"/>
        <v>0</v>
      </c>
      <c r="AA3354" s="36">
        <f t="shared" si="733"/>
        <v>0</v>
      </c>
      <c r="AB3354" s="36">
        <f t="shared" si="734"/>
        <v>0</v>
      </c>
      <c r="AC3354" s="37">
        <f t="shared" si="735"/>
        <v>0</v>
      </c>
      <c r="AD3354" s="35">
        <f>IF(OR(YEAR(G3354)&lt;2019,O3354="X"),0,IF(ISBLANK(H3354),DATEDIF(G3354,'[3]1.Pradzia'!$D$13,"M"),DATEDIF(G3354,H3354,"m")))</f>
        <v>0</v>
      </c>
      <c r="AE3354" s="37">
        <f>IF(E3354='[3]5.Grup_T'!$E$20,0,IF(AD3354&lt;&gt;0,M3354/V3354*MIN(12,AD3354),0))</f>
        <v>0</v>
      </c>
      <c r="AF3354" s="37">
        <f t="shared" si="736"/>
        <v>0</v>
      </c>
      <c r="AG3354" s="37">
        <f t="shared" si="737"/>
        <v>0</v>
      </c>
      <c r="AH3354" s="37">
        <f t="shared" si="738"/>
        <v>0</v>
      </c>
      <c r="AI3354" s="35" t="str">
        <f t="shared" si="739"/>
        <v>Nusidėvėjęs</v>
      </c>
      <c r="AJ3354" s="38" t="str">
        <f>IF(AND(F3354&lt;&gt;[3]Pav.tvarkyklė!$B$12,F3354&lt;&gt;[3]Pav.tvarkyklė!$B$13),"GVTNT","X")</f>
        <v>GVTNT</v>
      </c>
      <c r="AK3354" s="39">
        <f t="shared" si="741"/>
        <v>0</v>
      </c>
      <c r="AL3354" s="41"/>
      <c r="AM3354" s="41"/>
      <c r="AN3354" s="41">
        <f t="shared" si="729"/>
        <v>1900</v>
      </c>
      <c r="AO3354" s="41"/>
      <c r="AP3354" s="41"/>
      <c r="AQ3354" s="41"/>
      <c r="AR3354" s="42"/>
      <c r="AS3354" s="42"/>
      <c r="AU3354" s="43">
        <f t="shared" si="730"/>
        <v>0</v>
      </c>
    </row>
    <row r="3355" spans="1:47" ht="15" customHeight="1" x14ac:dyDescent="0.25">
      <c r="A3355" s="11"/>
      <c r="B3355" s="19">
        <v>3524</v>
      </c>
      <c r="C3355" s="74"/>
      <c r="D3355" s="77"/>
      <c r="E3355" s="75"/>
      <c r="F3355" s="78"/>
      <c r="G3355" s="80"/>
      <c r="H3355" s="49"/>
      <c r="I3355" s="79"/>
      <c r="J3355" s="27"/>
      <c r="K3355" s="27"/>
      <c r="L3355" s="79"/>
      <c r="M3355" s="81"/>
      <c r="N3355" s="29">
        <v>0</v>
      </c>
      <c r="O3355" s="30" t="str">
        <f>IF(G3355&lt;=$N$2,"",IF(F3355=[3]Pav.tvarkyklė!$B$13,"",IF(ISBLANK(R3355),"X","")))</f>
        <v/>
      </c>
      <c r="P3355" s="91"/>
      <c r="Q3355" s="63"/>
      <c r="R3355" s="63"/>
      <c r="S3355" s="63"/>
      <c r="T3355" s="63"/>
      <c r="U3355" s="34" t="str">
        <f>IFERROR(INDEX('[3]5.Grup_T'!$G$4:$G$22,MATCH('6.Turtas'!E3355,'[3]5.Grup_T'!$E$4:$E$22,0)),"0")</f>
        <v>0</v>
      </c>
      <c r="V3355" s="35">
        <f t="shared" si="731"/>
        <v>0</v>
      </c>
      <c r="W3355" s="35">
        <f>IF(NOT(ISBLANK(H3355)),(12-DATEDIF(H3355,'[3]1.Pradzia'!$D$13,"m")),0)</f>
        <v>0</v>
      </c>
      <c r="X3355" s="35">
        <f t="shared" si="732"/>
        <v>0</v>
      </c>
      <c r="Y3355" s="35">
        <f t="shared" si="728"/>
        <v>0</v>
      </c>
      <c r="Z3355" s="35">
        <f t="shared" si="740"/>
        <v>0</v>
      </c>
      <c r="AA3355" s="36">
        <f t="shared" si="733"/>
        <v>0</v>
      </c>
      <c r="AB3355" s="36">
        <f t="shared" si="734"/>
        <v>0</v>
      </c>
      <c r="AC3355" s="37">
        <f t="shared" si="735"/>
        <v>0</v>
      </c>
      <c r="AD3355" s="35">
        <f>IF(OR(YEAR(G3355)&lt;2019,O3355="X"),0,IF(ISBLANK(H3355),DATEDIF(G3355,'[3]1.Pradzia'!$D$13,"M"),DATEDIF(G3355,H3355,"m")))</f>
        <v>0</v>
      </c>
      <c r="AE3355" s="37">
        <f>IF(E3355='[3]5.Grup_T'!$E$20,0,IF(AD3355&lt;&gt;0,M3355/V3355*MIN(12,AD3355),0))</f>
        <v>0</v>
      </c>
      <c r="AF3355" s="37">
        <f t="shared" si="736"/>
        <v>0</v>
      </c>
      <c r="AG3355" s="37">
        <f t="shared" si="737"/>
        <v>0</v>
      </c>
      <c r="AH3355" s="37">
        <f t="shared" si="738"/>
        <v>0</v>
      </c>
      <c r="AI3355" s="35" t="str">
        <f t="shared" si="739"/>
        <v>Nusidėvėjęs</v>
      </c>
      <c r="AJ3355" s="38" t="str">
        <f>IF(AND(F3355&lt;&gt;[3]Pav.tvarkyklė!$B$12,F3355&lt;&gt;[3]Pav.tvarkyklė!$B$13),"GVTNT","X")</f>
        <v>GVTNT</v>
      </c>
      <c r="AK3355" s="39">
        <f t="shared" si="741"/>
        <v>0</v>
      </c>
      <c r="AL3355" s="41"/>
      <c r="AM3355" s="41"/>
      <c r="AN3355" s="41">
        <f t="shared" si="729"/>
        <v>1900</v>
      </c>
      <c r="AO3355" s="41"/>
      <c r="AP3355" s="41"/>
      <c r="AQ3355" s="41"/>
      <c r="AR3355" s="42"/>
      <c r="AS3355" s="42"/>
      <c r="AU3355" s="43">
        <f t="shared" si="730"/>
        <v>0</v>
      </c>
    </row>
    <row r="3356" spans="1:47" ht="15" customHeight="1" x14ac:dyDescent="0.25">
      <c r="A3356" s="11"/>
      <c r="B3356" s="19">
        <v>3525</v>
      </c>
      <c r="C3356" s="74"/>
      <c r="D3356" s="77"/>
      <c r="E3356" s="75"/>
      <c r="F3356" s="78"/>
      <c r="G3356" s="80"/>
      <c r="H3356" s="49"/>
      <c r="I3356" s="79"/>
      <c r="J3356" s="27"/>
      <c r="K3356" s="27"/>
      <c r="L3356" s="79"/>
      <c r="M3356" s="81"/>
      <c r="N3356" s="29">
        <v>0</v>
      </c>
      <c r="O3356" s="30" t="str">
        <f>IF(G3356&lt;=$N$2,"",IF(F3356=[3]Pav.tvarkyklė!$B$13,"",IF(ISBLANK(R3356),"X","")))</f>
        <v/>
      </c>
      <c r="P3356" s="91"/>
      <c r="Q3356" s="63"/>
      <c r="R3356" s="63"/>
      <c r="S3356" s="63"/>
      <c r="T3356" s="63"/>
      <c r="U3356" s="34" t="str">
        <f>IFERROR(INDEX('[3]5.Grup_T'!$G$4:$G$22,MATCH('6.Turtas'!E3356,'[3]5.Grup_T'!$E$4:$E$22,0)),"0")</f>
        <v>0</v>
      </c>
      <c r="V3356" s="35">
        <f t="shared" si="731"/>
        <v>0</v>
      </c>
      <c r="W3356" s="35">
        <f>IF(NOT(ISBLANK(H3356)),(12-DATEDIF(H3356,'[3]1.Pradzia'!$D$13,"m")),0)</f>
        <v>0</v>
      </c>
      <c r="X3356" s="35">
        <f t="shared" si="732"/>
        <v>0</v>
      </c>
      <c r="Y3356" s="35">
        <f t="shared" si="728"/>
        <v>0</v>
      </c>
      <c r="Z3356" s="35">
        <f t="shared" si="740"/>
        <v>0</v>
      </c>
      <c r="AA3356" s="36">
        <f t="shared" si="733"/>
        <v>0</v>
      </c>
      <c r="AB3356" s="36">
        <f t="shared" si="734"/>
        <v>0</v>
      </c>
      <c r="AC3356" s="37">
        <f t="shared" si="735"/>
        <v>0</v>
      </c>
      <c r="AD3356" s="35">
        <f>IF(OR(YEAR(G3356)&lt;2019,O3356="X"),0,IF(ISBLANK(H3356),DATEDIF(G3356,'[3]1.Pradzia'!$D$13,"M"),DATEDIF(G3356,H3356,"m")))</f>
        <v>0</v>
      </c>
      <c r="AE3356" s="37">
        <f>IF(E3356='[3]5.Grup_T'!$E$20,0,IF(AD3356&lt;&gt;0,M3356/V3356*MIN(12,AD3356),0))</f>
        <v>0</v>
      </c>
      <c r="AF3356" s="37">
        <f t="shared" si="736"/>
        <v>0</v>
      </c>
      <c r="AG3356" s="37">
        <f t="shared" si="737"/>
        <v>0</v>
      </c>
      <c r="AH3356" s="37">
        <f t="shared" si="738"/>
        <v>0</v>
      </c>
      <c r="AI3356" s="35" t="str">
        <f t="shared" si="739"/>
        <v>Nusidėvėjęs</v>
      </c>
      <c r="AJ3356" s="38" t="str">
        <f>IF(AND(F3356&lt;&gt;[3]Pav.tvarkyklė!$B$12,F3356&lt;&gt;[3]Pav.tvarkyklė!$B$13),"GVTNT","X")</f>
        <v>GVTNT</v>
      </c>
      <c r="AK3356" s="39">
        <f t="shared" si="741"/>
        <v>0</v>
      </c>
      <c r="AL3356" s="41"/>
      <c r="AM3356" s="41"/>
      <c r="AN3356" s="41">
        <f t="shared" si="729"/>
        <v>1900</v>
      </c>
      <c r="AO3356" s="41"/>
      <c r="AP3356" s="41"/>
      <c r="AQ3356" s="41"/>
      <c r="AR3356" s="42"/>
      <c r="AS3356" s="42"/>
      <c r="AU3356" s="43">
        <f t="shared" si="730"/>
        <v>0</v>
      </c>
    </row>
    <row r="3357" spans="1:47" ht="15" customHeight="1" x14ac:dyDescent="0.25">
      <c r="A3357" s="11"/>
      <c r="B3357" s="19">
        <v>3526</v>
      </c>
      <c r="C3357" s="74"/>
      <c r="D3357" s="77"/>
      <c r="E3357" s="75"/>
      <c r="F3357" s="78"/>
      <c r="G3357" s="80"/>
      <c r="H3357" s="49"/>
      <c r="I3357" s="79"/>
      <c r="J3357" s="27"/>
      <c r="K3357" s="27"/>
      <c r="L3357" s="79"/>
      <c r="M3357" s="81"/>
      <c r="N3357" s="29">
        <v>0</v>
      </c>
      <c r="O3357" s="30" t="str">
        <f>IF(G3357&lt;=$N$2,"",IF(F3357=[3]Pav.tvarkyklė!$B$13,"",IF(ISBLANK(R3357),"X","")))</f>
        <v/>
      </c>
      <c r="P3357" s="91"/>
      <c r="Q3357" s="63"/>
      <c r="R3357" s="63"/>
      <c r="S3357" s="63"/>
      <c r="T3357" s="63"/>
      <c r="U3357" s="34" t="str">
        <f>IFERROR(INDEX('[3]5.Grup_T'!$G$4:$G$22,MATCH('6.Turtas'!E3357,'[3]5.Grup_T'!$E$4:$E$22,0)),"0")</f>
        <v>0</v>
      </c>
      <c r="V3357" s="35">
        <f t="shared" si="731"/>
        <v>0</v>
      </c>
      <c r="W3357" s="35">
        <f>IF(NOT(ISBLANK(H3357)),(12-DATEDIF(H3357,'[3]1.Pradzia'!$D$13,"m")),0)</f>
        <v>0</v>
      </c>
      <c r="X3357" s="35">
        <f t="shared" si="732"/>
        <v>0</v>
      </c>
      <c r="Y3357" s="35">
        <f t="shared" si="728"/>
        <v>0</v>
      </c>
      <c r="Z3357" s="35">
        <f t="shared" si="740"/>
        <v>0</v>
      </c>
      <c r="AA3357" s="36">
        <f t="shared" si="733"/>
        <v>0</v>
      </c>
      <c r="AB3357" s="36">
        <f t="shared" si="734"/>
        <v>0</v>
      </c>
      <c r="AC3357" s="37">
        <f t="shared" si="735"/>
        <v>0</v>
      </c>
      <c r="AD3357" s="35">
        <f>IF(OR(YEAR(G3357)&lt;2019,O3357="X"),0,IF(ISBLANK(H3357),DATEDIF(G3357,'[3]1.Pradzia'!$D$13,"M"),DATEDIF(G3357,H3357,"m")))</f>
        <v>0</v>
      </c>
      <c r="AE3357" s="37">
        <f>IF(E3357='[3]5.Grup_T'!$E$20,0,IF(AD3357&lt;&gt;0,M3357/V3357*MIN(12,AD3357),0))</f>
        <v>0</v>
      </c>
      <c r="AF3357" s="37">
        <f t="shared" si="736"/>
        <v>0</v>
      </c>
      <c r="AG3357" s="37">
        <f t="shared" si="737"/>
        <v>0</v>
      </c>
      <c r="AH3357" s="37">
        <f t="shared" si="738"/>
        <v>0</v>
      </c>
      <c r="AI3357" s="35" t="str">
        <f t="shared" si="739"/>
        <v>Nusidėvėjęs</v>
      </c>
      <c r="AJ3357" s="38" t="str">
        <f>IF(AND(F3357&lt;&gt;[3]Pav.tvarkyklė!$B$12,F3357&lt;&gt;[3]Pav.tvarkyklė!$B$13),"GVTNT","X")</f>
        <v>GVTNT</v>
      </c>
      <c r="AK3357" s="39">
        <f t="shared" si="741"/>
        <v>0</v>
      </c>
      <c r="AL3357" s="41"/>
      <c r="AM3357" s="41"/>
      <c r="AN3357" s="41">
        <f t="shared" si="729"/>
        <v>1900</v>
      </c>
      <c r="AO3357" s="41"/>
      <c r="AP3357" s="41"/>
      <c r="AQ3357" s="41"/>
      <c r="AR3357" s="42"/>
      <c r="AS3357" s="42"/>
      <c r="AU3357" s="43">
        <f t="shared" si="730"/>
        <v>0</v>
      </c>
    </row>
    <row r="3358" spans="1:47" ht="15" customHeight="1" x14ac:dyDescent="0.25">
      <c r="A3358" s="11"/>
      <c r="B3358" s="19">
        <v>3527</v>
      </c>
      <c r="C3358" s="74"/>
      <c r="D3358" s="77"/>
      <c r="E3358" s="75"/>
      <c r="F3358" s="78"/>
      <c r="G3358" s="80"/>
      <c r="H3358" s="49"/>
      <c r="I3358" s="79"/>
      <c r="J3358" s="27"/>
      <c r="K3358" s="27"/>
      <c r="L3358" s="79"/>
      <c r="M3358" s="81"/>
      <c r="N3358" s="29">
        <v>0</v>
      </c>
      <c r="O3358" s="30" t="str">
        <f>IF(G3358&lt;=$N$2,"",IF(F3358=[3]Pav.tvarkyklė!$B$13,"",IF(ISBLANK(R3358),"X","")))</f>
        <v/>
      </c>
      <c r="P3358" s="91"/>
      <c r="Q3358" s="63"/>
      <c r="R3358" s="63"/>
      <c r="S3358" s="63"/>
      <c r="T3358" s="63"/>
      <c r="U3358" s="34" t="str">
        <f>IFERROR(INDEX('[3]5.Grup_T'!$G$4:$G$22,MATCH('6.Turtas'!E3358,'[3]5.Grup_T'!$E$4:$E$22,0)),"0")</f>
        <v>0</v>
      </c>
      <c r="V3358" s="35">
        <f t="shared" si="731"/>
        <v>0</v>
      </c>
      <c r="W3358" s="35">
        <f>IF(NOT(ISBLANK(H3358)),(12-DATEDIF(H3358,'[3]1.Pradzia'!$D$13,"m")),0)</f>
        <v>0</v>
      </c>
      <c r="X3358" s="35">
        <f t="shared" si="732"/>
        <v>0</v>
      </c>
      <c r="Y3358" s="35">
        <f t="shared" si="728"/>
        <v>0</v>
      </c>
      <c r="Z3358" s="35">
        <f t="shared" si="740"/>
        <v>0</v>
      </c>
      <c r="AA3358" s="36">
        <f t="shared" si="733"/>
        <v>0</v>
      </c>
      <c r="AB3358" s="36">
        <f t="shared" si="734"/>
        <v>0</v>
      </c>
      <c r="AC3358" s="37">
        <f t="shared" si="735"/>
        <v>0</v>
      </c>
      <c r="AD3358" s="35">
        <f>IF(OR(YEAR(G3358)&lt;2019,O3358="X"),0,IF(ISBLANK(H3358),DATEDIF(G3358,'[3]1.Pradzia'!$D$13,"M"),DATEDIF(G3358,H3358,"m")))</f>
        <v>0</v>
      </c>
      <c r="AE3358" s="37">
        <f>IF(E3358='[3]5.Grup_T'!$E$20,0,IF(AD3358&lt;&gt;0,M3358/V3358*MIN(12,AD3358),0))</f>
        <v>0</v>
      </c>
      <c r="AF3358" s="37">
        <f t="shared" si="736"/>
        <v>0</v>
      </c>
      <c r="AG3358" s="37">
        <f t="shared" si="737"/>
        <v>0</v>
      </c>
      <c r="AH3358" s="37">
        <f t="shared" si="738"/>
        <v>0</v>
      </c>
      <c r="AI3358" s="35" t="str">
        <f t="shared" si="739"/>
        <v>Nusidėvėjęs</v>
      </c>
      <c r="AJ3358" s="38" t="str">
        <f>IF(AND(F3358&lt;&gt;[3]Pav.tvarkyklė!$B$12,F3358&lt;&gt;[3]Pav.tvarkyklė!$B$13),"GVTNT","X")</f>
        <v>GVTNT</v>
      </c>
      <c r="AK3358" s="39">
        <f t="shared" si="741"/>
        <v>0</v>
      </c>
      <c r="AL3358" s="41"/>
      <c r="AM3358" s="41"/>
      <c r="AN3358" s="41">
        <f t="shared" si="729"/>
        <v>1900</v>
      </c>
      <c r="AO3358" s="41"/>
      <c r="AP3358" s="41"/>
      <c r="AQ3358" s="41"/>
      <c r="AR3358" s="42"/>
      <c r="AS3358" s="42"/>
      <c r="AU3358" s="43">
        <f t="shared" si="730"/>
        <v>0</v>
      </c>
    </row>
    <row r="3359" spans="1:47" ht="15" customHeight="1" x14ac:dyDescent="0.25">
      <c r="A3359" s="11"/>
      <c r="B3359" s="19">
        <v>3528</v>
      </c>
      <c r="C3359" s="74"/>
      <c r="D3359" s="77"/>
      <c r="E3359" s="75"/>
      <c r="F3359" s="78"/>
      <c r="G3359" s="80"/>
      <c r="H3359" s="49"/>
      <c r="I3359" s="79"/>
      <c r="J3359" s="27"/>
      <c r="K3359" s="27"/>
      <c r="L3359" s="79"/>
      <c r="M3359" s="81"/>
      <c r="N3359" s="29">
        <v>0</v>
      </c>
      <c r="O3359" s="30" t="str">
        <f>IF(G3359&lt;=$N$2,"",IF(F3359=[3]Pav.tvarkyklė!$B$13,"",IF(ISBLANK(R3359),"X","")))</f>
        <v/>
      </c>
      <c r="P3359" s="91"/>
      <c r="Q3359" s="63"/>
      <c r="R3359" s="63"/>
      <c r="S3359" s="63"/>
      <c r="T3359" s="63"/>
      <c r="U3359" s="34" t="str">
        <f>IFERROR(INDEX('[3]5.Grup_T'!$G$4:$G$22,MATCH('6.Turtas'!E3359,'[3]5.Grup_T'!$E$4:$E$22,0)),"0")</f>
        <v>0</v>
      </c>
      <c r="V3359" s="35">
        <f t="shared" si="731"/>
        <v>0</v>
      </c>
      <c r="W3359" s="35">
        <f>IF(NOT(ISBLANK(H3359)),(12-DATEDIF(H3359,'[3]1.Pradzia'!$D$13,"m")),0)</f>
        <v>0</v>
      </c>
      <c r="X3359" s="35">
        <f t="shared" si="732"/>
        <v>0</v>
      </c>
      <c r="Y3359" s="35">
        <f t="shared" si="728"/>
        <v>0</v>
      </c>
      <c r="Z3359" s="35">
        <f t="shared" si="740"/>
        <v>0</v>
      </c>
      <c r="AA3359" s="36">
        <f t="shared" si="733"/>
        <v>0</v>
      </c>
      <c r="AB3359" s="36">
        <f t="shared" si="734"/>
        <v>0</v>
      </c>
      <c r="AC3359" s="37">
        <f t="shared" si="735"/>
        <v>0</v>
      </c>
      <c r="AD3359" s="35">
        <f>IF(OR(YEAR(G3359)&lt;2019,O3359="X"),0,IF(ISBLANK(H3359),DATEDIF(G3359,'[3]1.Pradzia'!$D$13,"M"),DATEDIF(G3359,H3359,"m")))</f>
        <v>0</v>
      </c>
      <c r="AE3359" s="37">
        <f>IF(E3359='[3]5.Grup_T'!$E$20,0,IF(AD3359&lt;&gt;0,M3359/V3359*MIN(12,AD3359),0))</f>
        <v>0</v>
      </c>
      <c r="AF3359" s="37">
        <f t="shared" si="736"/>
        <v>0</v>
      </c>
      <c r="AG3359" s="37">
        <f t="shared" si="737"/>
        <v>0</v>
      </c>
      <c r="AH3359" s="37">
        <f t="shared" si="738"/>
        <v>0</v>
      </c>
      <c r="AI3359" s="35" t="str">
        <f t="shared" si="739"/>
        <v>Nusidėvėjęs</v>
      </c>
      <c r="AJ3359" s="38" t="str">
        <f>IF(AND(F3359&lt;&gt;[3]Pav.tvarkyklė!$B$12,F3359&lt;&gt;[3]Pav.tvarkyklė!$B$13),"GVTNT","X")</f>
        <v>GVTNT</v>
      </c>
      <c r="AK3359" s="39">
        <f t="shared" si="741"/>
        <v>0</v>
      </c>
      <c r="AL3359" s="41"/>
      <c r="AM3359" s="41"/>
      <c r="AN3359" s="41">
        <f t="shared" si="729"/>
        <v>1900</v>
      </c>
      <c r="AO3359" s="41"/>
      <c r="AP3359" s="41"/>
      <c r="AQ3359" s="41"/>
      <c r="AR3359" s="42"/>
      <c r="AS3359" s="42"/>
      <c r="AU3359" s="43">
        <f t="shared" si="730"/>
        <v>0</v>
      </c>
    </row>
    <row r="3360" spans="1:47" ht="15" customHeight="1" x14ac:dyDescent="0.25">
      <c r="A3360" s="11"/>
      <c r="B3360" s="19">
        <v>3529</v>
      </c>
      <c r="C3360" s="74"/>
      <c r="D3360" s="77"/>
      <c r="E3360" s="75"/>
      <c r="F3360" s="78"/>
      <c r="G3360" s="80"/>
      <c r="H3360" s="49"/>
      <c r="I3360" s="79"/>
      <c r="J3360" s="27"/>
      <c r="K3360" s="27"/>
      <c r="L3360" s="79"/>
      <c r="M3360" s="81"/>
      <c r="N3360" s="29">
        <v>0</v>
      </c>
      <c r="O3360" s="30" t="str">
        <f>IF(G3360&lt;=$N$2,"",IF(F3360=[3]Pav.tvarkyklė!$B$13,"",IF(ISBLANK(R3360),"X","")))</f>
        <v/>
      </c>
      <c r="P3360" s="91"/>
      <c r="Q3360" s="63"/>
      <c r="R3360" s="63"/>
      <c r="S3360" s="63"/>
      <c r="T3360" s="63"/>
      <c r="U3360" s="34" t="str">
        <f>IFERROR(INDEX('[3]5.Grup_T'!$G$4:$G$22,MATCH('6.Turtas'!E3360,'[3]5.Grup_T'!$E$4:$E$22,0)),"0")</f>
        <v>0</v>
      </c>
      <c r="V3360" s="35">
        <f t="shared" si="731"/>
        <v>0</v>
      </c>
      <c r="W3360" s="35">
        <f>IF(NOT(ISBLANK(H3360)),(12-DATEDIF(H3360,'[3]1.Pradzia'!$D$13,"m")),0)</f>
        <v>0</v>
      </c>
      <c r="X3360" s="35">
        <f t="shared" si="732"/>
        <v>0</v>
      </c>
      <c r="Y3360" s="35">
        <f t="shared" si="728"/>
        <v>0</v>
      </c>
      <c r="Z3360" s="35">
        <f t="shared" si="740"/>
        <v>0</v>
      </c>
      <c r="AA3360" s="36">
        <f t="shared" si="733"/>
        <v>0</v>
      </c>
      <c r="AB3360" s="36">
        <f t="shared" si="734"/>
        <v>0</v>
      </c>
      <c r="AC3360" s="37">
        <f t="shared" si="735"/>
        <v>0</v>
      </c>
      <c r="AD3360" s="35">
        <f>IF(OR(YEAR(G3360)&lt;2019,O3360="X"),0,IF(ISBLANK(H3360),DATEDIF(G3360,'[3]1.Pradzia'!$D$13,"M"),DATEDIF(G3360,H3360,"m")))</f>
        <v>0</v>
      </c>
      <c r="AE3360" s="37">
        <f>IF(E3360='[3]5.Grup_T'!$E$20,0,IF(AD3360&lt;&gt;0,M3360/V3360*MIN(12,AD3360),0))</f>
        <v>0</v>
      </c>
      <c r="AF3360" s="37">
        <f t="shared" si="736"/>
        <v>0</v>
      </c>
      <c r="AG3360" s="37">
        <f t="shared" si="737"/>
        <v>0</v>
      </c>
      <c r="AH3360" s="37">
        <f t="shared" si="738"/>
        <v>0</v>
      </c>
      <c r="AI3360" s="35" t="str">
        <f t="shared" si="739"/>
        <v>Nusidėvėjęs</v>
      </c>
      <c r="AJ3360" s="38" t="str">
        <f>IF(AND(F3360&lt;&gt;[3]Pav.tvarkyklė!$B$12,F3360&lt;&gt;[3]Pav.tvarkyklė!$B$13),"GVTNT","X")</f>
        <v>GVTNT</v>
      </c>
      <c r="AK3360" s="39">
        <f t="shared" si="741"/>
        <v>0</v>
      </c>
      <c r="AL3360" s="41"/>
      <c r="AM3360" s="41"/>
      <c r="AN3360" s="41">
        <f t="shared" si="729"/>
        <v>1900</v>
      </c>
      <c r="AO3360" s="41"/>
      <c r="AP3360" s="41"/>
      <c r="AQ3360" s="41"/>
      <c r="AR3360" s="42"/>
      <c r="AS3360" s="42"/>
      <c r="AU3360" s="43">
        <f t="shared" si="730"/>
        <v>0</v>
      </c>
    </row>
    <row r="3361" spans="1:47" ht="15" customHeight="1" x14ac:dyDescent="0.25">
      <c r="A3361" s="11"/>
      <c r="B3361" s="19">
        <v>3530</v>
      </c>
      <c r="C3361" s="74"/>
      <c r="D3361" s="77"/>
      <c r="E3361" s="75"/>
      <c r="F3361" s="78"/>
      <c r="G3361" s="80"/>
      <c r="H3361" s="49"/>
      <c r="I3361" s="79"/>
      <c r="J3361" s="27"/>
      <c r="K3361" s="27"/>
      <c r="L3361" s="79"/>
      <c r="M3361" s="81"/>
      <c r="N3361" s="29">
        <v>0</v>
      </c>
      <c r="O3361" s="30" t="str">
        <f>IF(G3361&lt;=$N$2,"",IF(F3361=[3]Pav.tvarkyklė!$B$13,"",IF(ISBLANK(R3361),"X","")))</f>
        <v/>
      </c>
      <c r="P3361" s="91"/>
      <c r="Q3361" s="63"/>
      <c r="R3361" s="63"/>
      <c r="S3361" s="63"/>
      <c r="T3361" s="63"/>
      <c r="U3361" s="34" t="str">
        <f>IFERROR(INDEX('[3]5.Grup_T'!$G$4:$G$22,MATCH('6.Turtas'!E3361,'[3]5.Grup_T'!$E$4:$E$22,0)),"0")</f>
        <v>0</v>
      </c>
      <c r="V3361" s="35">
        <f t="shared" si="731"/>
        <v>0</v>
      </c>
      <c r="W3361" s="35">
        <f>IF(NOT(ISBLANK(H3361)),(12-DATEDIF(H3361,'[3]1.Pradzia'!$D$13,"m")),0)</f>
        <v>0</v>
      </c>
      <c r="X3361" s="35">
        <f t="shared" si="732"/>
        <v>0</v>
      </c>
      <c r="Y3361" s="35">
        <f t="shared" si="728"/>
        <v>0</v>
      </c>
      <c r="Z3361" s="35">
        <f t="shared" si="740"/>
        <v>0</v>
      </c>
      <c r="AA3361" s="36">
        <f t="shared" si="733"/>
        <v>0</v>
      </c>
      <c r="AB3361" s="36">
        <f t="shared" si="734"/>
        <v>0</v>
      </c>
      <c r="AC3361" s="37">
        <f t="shared" si="735"/>
        <v>0</v>
      </c>
      <c r="AD3361" s="35">
        <f>IF(OR(YEAR(G3361)&lt;2019,O3361="X"),0,IF(ISBLANK(H3361),DATEDIF(G3361,'[3]1.Pradzia'!$D$13,"M"),DATEDIF(G3361,H3361,"m")))</f>
        <v>0</v>
      </c>
      <c r="AE3361" s="37">
        <f>IF(E3361='[3]5.Grup_T'!$E$20,0,IF(AD3361&lt;&gt;0,M3361/V3361*MIN(12,AD3361),0))</f>
        <v>0</v>
      </c>
      <c r="AF3361" s="37">
        <f t="shared" si="736"/>
        <v>0</v>
      </c>
      <c r="AG3361" s="37">
        <f t="shared" si="737"/>
        <v>0</v>
      </c>
      <c r="AH3361" s="37">
        <f t="shared" si="738"/>
        <v>0</v>
      </c>
      <c r="AI3361" s="35" t="str">
        <f t="shared" si="739"/>
        <v>Nusidėvėjęs</v>
      </c>
      <c r="AJ3361" s="38" t="str">
        <f>IF(AND(F3361&lt;&gt;[3]Pav.tvarkyklė!$B$12,F3361&lt;&gt;[3]Pav.tvarkyklė!$B$13),"GVTNT","X")</f>
        <v>GVTNT</v>
      </c>
      <c r="AK3361" s="39">
        <f t="shared" si="741"/>
        <v>0</v>
      </c>
      <c r="AL3361" s="41"/>
      <c r="AM3361" s="41"/>
      <c r="AN3361" s="41">
        <f t="shared" si="729"/>
        <v>1900</v>
      </c>
      <c r="AO3361" s="41"/>
      <c r="AP3361" s="41"/>
      <c r="AQ3361" s="41"/>
      <c r="AR3361" s="42"/>
      <c r="AS3361" s="42"/>
      <c r="AU3361" s="43">
        <f t="shared" si="730"/>
        <v>0</v>
      </c>
    </row>
    <row r="3362" spans="1:47" ht="15" customHeight="1" x14ac:dyDescent="0.25">
      <c r="A3362" s="11"/>
      <c r="B3362" s="19">
        <v>3531</v>
      </c>
      <c r="C3362" s="74"/>
      <c r="D3362" s="77"/>
      <c r="E3362" s="75"/>
      <c r="F3362" s="78"/>
      <c r="G3362" s="80"/>
      <c r="H3362" s="49"/>
      <c r="I3362" s="79"/>
      <c r="J3362" s="27"/>
      <c r="K3362" s="27"/>
      <c r="L3362" s="79"/>
      <c r="M3362" s="81"/>
      <c r="N3362" s="29">
        <v>0</v>
      </c>
      <c r="O3362" s="30" t="str">
        <f>IF(G3362&lt;=$N$2,"",IF(F3362=[3]Pav.tvarkyklė!$B$13,"",IF(ISBLANK(R3362),"X","")))</f>
        <v/>
      </c>
      <c r="P3362" s="91"/>
      <c r="Q3362" s="63"/>
      <c r="R3362" s="63"/>
      <c r="S3362" s="63"/>
      <c r="T3362" s="63"/>
      <c r="U3362" s="34" t="str">
        <f>IFERROR(INDEX('[3]5.Grup_T'!$G$4:$G$22,MATCH('6.Turtas'!E3362,'[3]5.Grup_T'!$E$4:$E$22,0)),"0")</f>
        <v>0</v>
      </c>
      <c r="V3362" s="35">
        <f t="shared" si="731"/>
        <v>0</v>
      </c>
      <c r="W3362" s="35">
        <f>IF(NOT(ISBLANK(H3362)),(12-DATEDIF(H3362,'[3]1.Pradzia'!$D$13,"m")),0)</f>
        <v>0</v>
      </c>
      <c r="X3362" s="35">
        <f t="shared" si="732"/>
        <v>0</v>
      </c>
      <c r="Y3362" s="35">
        <f t="shared" si="728"/>
        <v>0</v>
      </c>
      <c r="Z3362" s="35">
        <f t="shared" si="740"/>
        <v>0</v>
      </c>
      <c r="AA3362" s="36">
        <f t="shared" si="733"/>
        <v>0</v>
      </c>
      <c r="AB3362" s="36">
        <f t="shared" si="734"/>
        <v>0</v>
      </c>
      <c r="AC3362" s="37">
        <f t="shared" si="735"/>
        <v>0</v>
      </c>
      <c r="AD3362" s="35">
        <f>IF(OR(YEAR(G3362)&lt;2019,O3362="X"),0,IF(ISBLANK(H3362),DATEDIF(G3362,'[3]1.Pradzia'!$D$13,"M"),DATEDIF(G3362,H3362,"m")))</f>
        <v>0</v>
      </c>
      <c r="AE3362" s="37">
        <f>IF(E3362='[3]5.Grup_T'!$E$20,0,IF(AD3362&lt;&gt;0,M3362/V3362*MIN(12,AD3362),0))</f>
        <v>0</v>
      </c>
      <c r="AF3362" s="37">
        <f t="shared" si="736"/>
        <v>0</v>
      </c>
      <c r="AG3362" s="37">
        <f t="shared" si="737"/>
        <v>0</v>
      </c>
      <c r="AH3362" s="37">
        <f t="shared" si="738"/>
        <v>0</v>
      </c>
      <c r="AI3362" s="35" t="str">
        <f t="shared" si="739"/>
        <v>Nusidėvėjęs</v>
      </c>
      <c r="AJ3362" s="38" t="str">
        <f>IF(AND(F3362&lt;&gt;[3]Pav.tvarkyklė!$B$12,F3362&lt;&gt;[3]Pav.tvarkyklė!$B$13),"GVTNT","X")</f>
        <v>GVTNT</v>
      </c>
      <c r="AK3362" s="39">
        <f t="shared" si="741"/>
        <v>0</v>
      </c>
      <c r="AL3362" s="41"/>
      <c r="AM3362" s="41"/>
      <c r="AN3362" s="41">
        <f t="shared" si="729"/>
        <v>1900</v>
      </c>
      <c r="AO3362" s="41"/>
      <c r="AP3362" s="41"/>
      <c r="AQ3362" s="41"/>
      <c r="AR3362" s="42"/>
      <c r="AS3362" s="42"/>
      <c r="AU3362" s="43">
        <f t="shared" si="730"/>
        <v>0</v>
      </c>
    </row>
    <row r="3363" spans="1:47" ht="15" customHeight="1" x14ac:dyDescent="0.25">
      <c r="A3363" s="11"/>
      <c r="B3363" s="19">
        <v>3532</v>
      </c>
      <c r="C3363" s="74"/>
      <c r="D3363" s="77"/>
      <c r="E3363" s="75"/>
      <c r="F3363" s="78"/>
      <c r="G3363" s="80"/>
      <c r="H3363" s="49"/>
      <c r="I3363" s="79"/>
      <c r="J3363" s="27"/>
      <c r="K3363" s="27"/>
      <c r="L3363" s="79"/>
      <c r="M3363" s="81"/>
      <c r="N3363" s="29">
        <v>0</v>
      </c>
      <c r="O3363" s="30" t="str">
        <f>IF(G3363&lt;=$N$2,"",IF(F3363=[3]Pav.tvarkyklė!$B$13,"",IF(ISBLANK(R3363),"X","")))</f>
        <v/>
      </c>
      <c r="P3363" s="91"/>
      <c r="Q3363" s="63"/>
      <c r="R3363" s="63"/>
      <c r="S3363" s="63"/>
      <c r="T3363" s="63"/>
      <c r="U3363" s="34" t="str">
        <f>IFERROR(INDEX('[3]5.Grup_T'!$G$4:$G$22,MATCH('6.Turtas'!E3363,'[3]5.Grup_T'!$E$4:$E$22,0)),"0")</f>
        <v>0</v>
      </c>
      <c r="V3363" s="35">
        <f t="shared" si="731"/>
        <v>0</v>
      </c>
      <c r="W3363" s="35">
        <f>IF(NOT(ISBLANK(H3363)),(12-DATEDIF(H3363,'[3]1.Pradzia'!$D$13,"m")),0)</f>
        <v>0</v>
      </c>
      <c r="X3363" s="35">
        <f t="shared" si="732"/>
        <v>0</v>
      </c>
      <c r="Y3363" s="35">
        <f t="shared" si="728"/>
        <v>0</v>
      </c>
      <c r="Z3363" s="35">
        <f t="shared" si="740"/>
        <v>0</v>
      </c>
      <c r="AA3363" s="36">
        <f t="shared" si="733"/>
        <v>0</v>
      </c>
      <c r="AB3363" s="36">
        <f t="shared" si="734"/>
        <v>0</v>
      </c>
      <c r="AC3363" s="37">
        <f t="shared" si="735"/>
        <v>0</v>
      </c>
      <c r="AD3363" s="35">
        <f>IF(OR(YEAR(G3363)&lt;2019,O3363="X"),0,IF(ISBLANK(H3363),DATEDIF(G3363,'[3]1.Pradzia'!$D$13,"M"),DATEDIF(G3363,H3363,"m")))</f>
        <v>0</v>
      </c>
      <c r="AE3363" s="37">
        <f>IF(E3363='[3]5.Grup_T'!$E$20,0,IF(AD3363&lt;&gt;0,M3363/V3363*MIN(12,AD3363),0))</f>
        <v>0</v>
      </c>
      <c r="AF3363" s="37">
        <f t="shared" si="736"/>
        <v>0</v>
      </c>
      <c r="AG3363" s="37">
        <f t="shared" si="737"/>
        <v>0</v>
      </c>
      <c r="AH3363" s="37">
        <f t="shared" si="738"/>
        <v>0</v>
      </c>
      <c r="AI3363" s="35" t="str">
        <f t="shared" si="739"/>
        <v>Nusidėvėjęs</v>
      </c>
      <c r="AJ3363" s="38" t="str">
        <f>IF(AND(F3363&lt;&gt;[3]Pav.tvarkyklė!$B$12,F3363&lt;&gt;[3]Pav.tvarkyklė!$B$13),"GVTNT","X")</f>
        <v>GVTNT</v>
      </c>
      <c r="AK3363" s="39">
        <f t="shared" si="741"/>
        <v>0</v>
      </c>
      <c r="AL3363" s="41"/>
      <c r="AM3363" s="41"/>
      <c r="AN3363" s="41">
        <f t="shared" si="729"/>
        <v>1900</v>
      </c>
      <c r="AO3363" s="41"/>
      <c r="AP3363" s="41"/>
      <c r="AQ3363" s="41"/>
      <c r="AR3363" s="42"/>
      <c r="AS3363" s="42"/>
      <c r="AU3363" s="43">
        <f t="shared" si="730"/>
        <v>0</v>
      </c>
    </row>
    <row r="3364" spans="1:47" ht="15" customHeight="1" x14ac:dyDescent="0.25">
      <c r="A3364" s="11"/>
      <c r="B3364" s="19">
        <v>3533</v>
      </c>
      <c r="C3364" s="74"/>
      <c r="D3364" s="77"/>
      <c r="E3364" s="75"/>
      <c r="F3364" s="78"/>
      <c r="G3364" s="80"/>
      <c r="H3364" s="49"/>
      <c r="I3364" s="79"/>
      <c r="J3364" s="27"/>
      <c r="K3364" s="27"/>
      <c r="L3364" s="79"/>
      <c r="M3364" s="81"/>
      <c r="N3364" s="29">
        <v>0</v>
      </c>
      <c r="O3364" s="30" t="str">
        <f>IF(G3364&lt;=$N$2,"",IF(F3364=[3]Pav.tvarkyklė!$B$13,"",IF(ISBLANK(R3364),"X","")))</f>
        <v/>
      </c>
      <c r="P3364" s="91"/>
      <c r="Q3364" s="63"/>
      <c r="R3364" s="63"/>
      <c r="S3364" s="63"/>
      <c r="T3364" s="63"/>
      <c r="U3364" s="34" t="str">
        <f>IFERROR(INDEX('[3]5.Grup_T'!$G$4:$G$22,MATCH('6.Turtas'!E3364,'[3]5.Grup_T'!$E$4:$E$22,0)),"0")</f>
        <v>0</v>
      </c>
      <c r="V3364" s="35">
        <f t="shared" si="731"/>
        <v>0</v>
      </c>
      <c r="W3364" s="35">
        <f>IF(NOT(ISBLANK(H3364)),(12-DATEDIF(H3364,'[3]1.Pradzia'!$D$13,"m")),0)</f>
        <v>0</v>
      </c>
      <c r="X3364" s="35">
        <f t="shared" si="732"/>
        <v>0</v>
      </c>
      <c r="Y3364" s="35">
        <f t="shared" si="728"/>
        <v>0</v>
      </c>
      <c r="Z3364" s="35">
        <f t="shared" si="740"/>
        <v>0</v>
      </c>
      <c r="AA3364" s="36">
        <f t="shared" si="733"/>
        <v>0</v>
      </c>
      <c r="AB3364" s="36">
        <f t="shared" si="734"/>
        <v>0</v>
      </c>
      <c r="AC3364" s="37">
        <f t="shared" si="735"/>
        <v>0</v>
      </c>
      <c r="AD3364" s="35">
        <f>IF(OR(YEAR(G3364)&lt;2019,O3364="X"),0,IF(ISBLANK(H3364),DATEDIF(G3364,'[3]1.Pradzia'!$D$13,"M"),DATEDIF(G3364,H3364,"m")))</f>
        <v>0</v>
      </c>
      <c r="AE3364" s="37">
        <f>IF(E3364='[3]5.Grup_T'!$E$20,0,IF(AD3364&lt;&gt;0,M3364/V3364*MIN(12,AD3364),0))</f>
        <v>0</v>
      </c>
      <c r="AF3364" s="37">
        <f t="shared" si="736"/>
        <v>0</v>
      </c>
      <c r="AG3364" s="37">
        <f t="shared" si="737"/>
        <v>0</v>
      </c>
      <c r="AH3364" s="37">
        <f t="shared" si="738"/>
        <v>0</v>
      </c>
      <c r="AI3364" s="35" t="str">
        <f t="shared" si="739"/>
        <v>Nusidėvėjęs</v>
      </c>
      <c r="AJ3364" s="38" t="str">
        <f>IF(AND(F3364&lt;&gt;[3]Pav.tvarkyklė!$B$12,F3364&lt;&gt;[3]Pav.tvarkyklė!$B$13),"GVTNT","X")</f>
        <v>GVTNT</v>
      </c>
      <c r="AK3364" s="39">
        <f t="shared" si="741"/>
        <v>0</v>
      </c>
      <c r="AL3364" s="41"/>
      <c r="AM3364" s="41"/>
      <c r="AN3364" s="41">
        <f t="shared" si="729"/>
        <v>1900</v>
      </c>
      <c r="AO3364" s="41"/>
      <c r="AP3364" s="41"/>
      <c r="AQ3364" s="41"/>
      <c r="AR3364" s="42"/>
      <c r="AS3364" s="42"/>
      <c r="AU3364" s="43">
        <f t="shared" si="730"/>
        <v>0</v>
      </c>
    </row>
    <row r="3365" spans="1:47" ht="15" customHeight="1" x14ac:dyDescent="0.25">
      <c r="A3365" s="11"/>
      <c r="B3365" s="19">
        <v>3534</v>
      </c>
      <c r="C3365" s="74"/>
      <c r="D3365" s="77"/>
      <c r="E3365" s="75"/>
      <c r="F3365" s="78"/>
      <c r="G3365" s="80"/>
      <c r="H3365" s="49"/>
      <c r="I3365" s="79"/>
      <c r="J3365" s="27"/>
      <c r="K3365" s="27"/>
      <c r="L3365" s="79"/>
      <c r="M3365" s="81"/>
      <c r="N3365" s="29">
        <v>0</v>
      </c>
      <c r="O3365" s="30" t="str">
        <f>IF(G3365&lt;=$N$2,"",IF(F3365=[3]Pav.tvarkyklė!$B$13,"",IF(ISBLANK(R3365),"X","")))</f>
        <v/>
      </c>
      <c r="P3365" s="91"/>
      <c r="Q3365" s="63"/>
      <c r="R3365" s="63"/>
      <c r="S3365" s="63"/>
      <c r="T3365" s="63"/>
      <c r="U3365" s="34" t="str">
        <f>IFERROR(INDEX('[3]5.Grup_T'!$G$4:$G$22,MATCH('6.Turtas'!E3365,'[3]5.Grup_T'!$E$4:$E$22,0)),"0")</f>
        <v>0</v>
      </c>
      <c r="V3365" s="35">
        <f t="shared" si="731"/>
        <v>0</v>
      </c>
      <c r="W3365" s="35">
        <f>IF(NOT(ISBLANK(H3365)),(12-DATEDIF(H3365,'[3]1.Pradzia'!$D$13,"m")),0)</f>
        <v>0</v>
      </c>
      <c r="X3365" s="35">
        <f t="shared" si="732"/>
        <v>0</v>
      </c>
      <c r="Y3365" s="35">
        <f t="shared" si="728"/>
        <v>0</v>
      </c>
      <c r="Z3365" s="35">
        <f t="shared" si="740"/>
        <v>0</v>
      </c>
      <c r="AA3365" s="36">
        <f t="shared" si="733"/>
        <v>0</v>
      </c>
      <c r="AB3365" s="36">
        <f t="shared" si="734"/>
        <v>0</v>
      </c>
      <c r="AC3365" s="37">
        <f t="shared" si="735"/>
        <v>0</v>
      </c>
      <c r="AD3365" s="35">
        <f>IF(OR(YEAR(G3365)&lt;2019,O3365="X"),0,IF(ISBLANK(H3365),DATEDIF(G3365,'[3]1.Pradzia'!$D$13,"M"),DATEDIF(G3365,H3365,"m")))</f>
        <v>0</v>
      </c>
      <c r="AE3365" s="37">
        <f>IF(E3365='[3]5.Grup_T'!$E$20,0,IF(AD3365&lt;&gt;0,M3365/V3365*MIN(12,AD3365),0))</f>
        <v>0</v>
      </c>
      <c r="AF3365" s="37">
        <f t="shared" si="736"/>
        <v>0</v>
      </c>
      <c r="AG3365" s="37">
        <f t="shared" si="737"/>
        <v>0</v>
      </c>
      <c r="AH3365" s="37">
        <f t="shared" si="738"/>
        <v>0</v>
      </c>
      <c r="AI3365" s="35" t="str">
        <f t="shared" si="739"/>
        <v>Nusidėvėjęs</v>
      </c>
      <c r="AJ3365" s="38" t="str">
        <f>IF(AND(F3365&lt;&gt;[3]Pav.tvarkyklė!$B$12,F3365&lt;&gt;[3]Pav.tvarkyklė!$B$13),"GVTNT","X")</f>
        <v>GVTNT</v>
      </c>
      <c r="AK3365" s="39">
        <f t="shared" si="741"/>
        <v>0</v>
      </c>
      <c r="AL3365" s="41"/>
      <c r="AM3365" s="41"/>
      <c r="AN3365" s="41">
        <f t="shared" si="729"/>
        <v>1900</v>
      </c>
      <c r="AO3365" s="41"/>
      <c r="AP3365" s="41"/>
      <c r="AQ3365" s="41"/>
      <c r="AR3365" s="42"/>
      <c r="AS3365" s="42"/>
      <c r="AU3365" s="43">
        <f t="shared" si="730"/>
        <v>0</v>
      </c>
    </row>
    <row r="3366" spans="1:47" ht="15" customHeight="1" x14ac:dyDescent="0.25">
      <c r="A3366" s="11"/>
      <c r="B3366" s="19">
        <v>3535</v>
      </c>
      <c r="C3366" s="74"/>
      <c r="D3366" s="77"/>
      <c r="E3366" s="75"/>
      <c r="F3366" s="78"/>
      <c r="G3366" s="80"/>
      <c r="H3366" s="49"/>
      <c r="I3366" s="79"/>
      <c r="J3366" s="27"/>
      <c r="K3366" s="27"/>
      <c r="L3366" s="79"/>
      <c r="M3366" s="81"/>
      <c r="N3366" s="29">
        <v>0</v>
      </c>
      <c r="O3366" s="30" t="str">
        <f>IF(G3366&lt;=$N$2,"",IF(F3366=[3]Pav.tvarkyklė!$B$13,"",IF(ISBLANK(R3366),"X","")))</f>
        <v/>
      </c>
      <c r="P3366" s="91"/>
      <c r="Q3366" s="63"/>
      <c r="R3366" s="63"/>
      <c r="S3366" s="63"/>
      <c r="T3366" s="63"/>
      <c r="U3366" s="34" t="str">
        <f>IFERROR(INDEX('[3]5.Grup_T'!$G$4:$G$22,MATCH('6.Turtas'!E3366,'[3]5.Grup_T'!$E$4:$E$22,0)),"0")</f>
        <v>0</v>
      </c>
      <c r="V3366" s="35">
        <f t="shared" si="731"/>
        <v>0</v>
      </c>
      <c r="W3366" s="35">
        <f>IF(NOT(ISBLANK(H3366)),(12-DATEDIF(H3366,'[3]1.Pradzia'!$D$13,"m")),0)</f>
        <v>0</v>
      </c>
      <c r="X3366" s="35">
        <f t="shared" si="732"/>
        <v>0</v>
      </c>
      <c r="Y3366" s="35">
        <f t="shared" si="728"/>
        <v>0</v>
      </c>
      <c r="Z3366" s="35">
        <f t="shared" si="740"/>
        <v>0</v>
      </c>
      <c r="AA3366" s="36">
        <f t="shared" si="733"/>
        <v>0</v>
      </c>
      <c r="AB3366" s="36">
        <f t="shared" si="734"/>
        <v>0</v>
      </c>
      <c r="AC3366" s="37">
        <f t="shared" si="735"/>
        <v>0</v>
      </c>
      <c r="AD3366" s="35">
        <f>IF(OR(YEAR(G3366)&lt;2019,O3366="X"),0,IF(ISBLANK(H3366),DATEDIF(G3366,'[3]1.Pradzia'!$D$13,"M"),DATEDIF(G3366,H3366,"m")))</f>
        <v>0</v>
      </c>
      <c r="AE3366" s="37">
        <f>IF(E3366='[3]5.Grup_T'!$E$20,0,IF(AD3366&lt;&gt;0,M3366/V3366*MIN(12,AD3366),0))</f>
        <v>0</v>
      </c>
      <c r="AF3366" s="37">
        <f t="shared" si="736"/>
        <v>0</v>
      </c>
      <c r="AG3366" s="37">
        <f t="shared" si="737"/>
        <v>0</v>
      </c>
      <c r="AH3366" s="37">
        <f t="shared" si="738"/>
        <v>0</v>
      </c>
      <c r="AI3366" s="35" t="str">
        <f t="shared" si="739"/>
        <v>Nusidėvėjęs</v>
      </c>
      <c r="AJ3366" s="38" t="str">
        <f>IF(AND(F3366&lt;&gt;[3]Pav.tvarkyklė!$B$12,F3366&lt;&gt;[3]Pav.tvarkyklė!$B$13),"GVTNT","X")</f>
        <v>GVTNT</v>
      </c>
      <c r="AK3366" s="39">
        <f t="shared" si="741"/>
        <v>0</v>
      </c>
      <c r="AL3366" s="41"/>
      <c r="AM3366" s="41"/>
      <c r="AN3366" s="41">
        <f t="shared" si="729"/>
        <v>1900</v>
      </c>
      <c r="AO3366" s="41"/>
      <c r="AP3366" s="41"/>
      <c r="AQ3366" s="41"/>
      <c r="AR3366" s="42"/>
      <c r="AS3366" s="42"/>
      <c r="AU3366" s="43">
        <f t="shared" si="730"/>
        <v>0</v>
      </c>
    </row>
    <row r="3367" spans="1:47" ht="15" customHeight="1" x14ac:dyDescent="0.25">
      <c r="A3367" s="11"/>
      <c r="B3367" s="19">
        <v>3536</v>
      </c>
      <c r="C3367" s="74"/>
      <c r="D3367" s="77"/>
      <c r="E3367" s="75"/>
      <c r="F3367" s="78"/>
      <c r="G3367" s="80"/>
      <c r="H3367" s="49"/>
      <c r="I3367" s="79"/>
      <c r="J3367" s="27"/>
      <c r="K3367" s="27"/>
      <c r="L3367" s="79"/>
      <c r="M3367" s="81"/>
      <c r="N3367" s="29">
        <v>0</v>
      </c>
      <c r="O3367" s="30" t="str">
        <f>IF(G3367&lt;=$N$2,"",IF(F3367=[3]Pav.tvarkyklė!$B$13,"",IF(ISBLANK(R3367),"X","")))</f>
        <v/>
      </c>
      <c r="P3367" s="91"/>
      <c r="Q3367" s="63"/>
      <c r="R3367" s="63"/>
      <c r="S3367" s="63"/>
      <c r="T3367" s="63"/>
      <c r="U3367" s="34" t="str">
        <f>IFERROR(INDEX('[3]5.Grup_T'!$G$4:$G$22,MATCH('6.Turtas'!E3367,'[3]5.Grup_T'!$E$4:$E$22,0)),"0")</f>
        <v>0</v>
      </c>
      <c r="V3367" s="35">
        <f t="shared" si="731"/>
        <v>0</v>
      </c>
      <c r="W3367" s="35">
        <f>IF(NOT(ISBLANK(H3367)),(12-DATEDIF(H3367,'[3]1.Pradzia'!$D$13,"m")),0)</f>
        <v>0</v>
      </c>
      <c r="X3367" s="35">
        <f t="shared" si="732"/>
        <v>0</v>
      </c>
      <c r="Y3367" s="35">
        <f t="shared" si="728"/>
        <v>0</v>
      </c>
      <c r="Z3367" s="35">
        <f t="shared" si="740"/>
        <v>0</v>
      </c>
      <c r="AA3367" s="36">
        <f t="shared" si="733"/>
        <v>0</v>
      </c>
      <c r="AB3367" s="36">
        <f t="shared" si="734"/>
        <v>0</v>
      </c>
      <c r="AC3367" s="37">
        <f t="shared" si="735"/>
        <v>0</v>
      </c>
      <c r="AD3367" s="35">
        <f>IF(OR(YEAR(G3367)&lt;2019,O3367="X"),0,IF(ISBLANK(H3367),DATEDIF(G3367,'[3]1.Pradzia'!$D$13,"M"),DATEDIF(G3367,H3367,"m")))</f>
        <v>0</v>
      </c>
      <c r="AE3367" s="37">
        <f>IF(E3367='[3]5.Grup_T'!$E$20,0,IF(AD3367&lt;&gt;0,M3367/V3367*MIN(12,AD3367),0))</f>
        <v>0</v>
      </c>
      <c r="AF3367" s="37">
        <f t="shared" si="736"/>
        <v>0</v>
      </c>
      <c r="AG3367" s="37">
        <f t="shared" si="737"/>
        <v>0</v>
      </c>
      <c r="AH3367" s="37">
        <f t="shared" si="738"/>
        <v>0</v>
      </c>
      <c r="AI3367" s="35" t="str">
        <f t="shared" si="739"/>
        <v>Nusidėvėjęs</v>
      </c>
      <c r="AJ3367" s="38" t="str">
        <f>IF(AND(F3367&lt;&gt;[3]Pav.tvarkyklė!$B$12,F3367&lt;&gt;[3]Pav.tvarkyklė!$B$13),"GVTNT","X")</f>
        <v>GVTNT</v>
      </c>
      <c r="AK3367" s="39">
        <f t="shared" si="741"/>
        <v>0</v>
      </c>
      <c r="AL3367" s="41"/>
      <c r="AM3367" s="41"/>
      <c r="AN3367" s="41">
        <f t="shared" si="729"/>
        <v>1900</v>
      </c>
      <c r="AO3367" s="41"/>
      <c r="AP3367" s="41"/>
      <c r="AQ3367" s="41"/>
      <c r="AR3367" s="42"/>
      <c r="AS3367" s="42"/>
      <c r="AU3367" s="43">
        <f t="shared" si="730"/>
        <v>0</v>
      </c>
    </row>
    <row r="3368" spans="1:47" ht="15" customHeight="1" x14ac:dyDescent="0.25">
      <c r="A3368" s="11"/>
      <c r="B3368" s="19">
        <v>3537</v>
      </c>
      <c r="C3368" s="74"/>
      <c r="D3368" s="77"/>
      <c r="E3368" s="75"/>
      <c r="F3368" s="78"/>
      <c r="G3368" s="80"/>
      <c r="H3368" s="49"/>
      <c r="I3368" s="79"/>
      <c r="J3368" s="27"/>
      <c r="K3368" s="27"/>
      <c r="L3368" s="79"/>
      <c r="M3368" s="81"/>
      <c r="N3368" s="29">
        <v>0</v>
      </c>
      <c r="O3368" s="30" t="str">
        <f>IF(G3368&lt;=$N$2,"",IF(F3368=[3]Pav.tvarkyklė!$B$13,"",IF(ISBLANK(R3368),"X","")))</f>
        <v/>
      </c>
      <c r="P3368" s="91"/>
      <c r="Q3368" s="63"/>
      <c r="R3368" s="63"/>
      <c r="S3368" s="63"/>
      <c r="T3368" s="63"/>
      <c r="U3368" s="34" t="str">
        <f>IFERROR(INDEX('[3]5.Grup_T'!$G$4:$G$22,MATCH('6.Turtas'!E3368,'[3]5.Grup_T'!$E$4:$E$22,0)),"0")</f>
        <v>0</v>
      </c>
      <c r="V3368" s="35">
        <f t="shared" si="731"/>
        <v>0</v>
      </c>
      <c r="W3368" s="35">
        <f>IF(NOT(ISBLANK(H3368)),(12-DATEDIF(H3368,'[3]1.Pradzia'!$D$13,"m")),0)</f>
        <v>0</v>
      </c>
      <c r="X3368" s="35">
        <f t="shared" si="732"/>
        <v>0</v>
      </c>
      <c r="Y3368" s="35">
        <f t="shared" si="728"/>
        <v>0</v>
      </c>
      <c r="Z3368" s="35">
        <f t="shared" si="740"/>
        <v>0</v>
      </c>
      <c r="AA3368" s="36">
        <f t="shared" si="733"/>
        <v>0</v>
      </c>
      <c r="AB3368" s="36">
        <f t="shared" si="734"/>
        <v>0</v>
      </c>
      <c r="AC3368" s="37">
        <f t="shared" si="735"/>
        <v>0</v>
      </c>
      <c r="AD3368" s="35">
        <f>IF(OR(YEAR(G3368)&lt;2019,O3368="X"),0,IF(ISBLANK(H3368),DATEDIF(G3368,'[3]1.Pradzia'!$D$13,"M"),DATEDIF(G3368,H3368,"m")))</f>
        <v>0</v>
      </c>
      <c r="AE3368" s="37">
        <f>IF(E3368='[3]5.Grup_T'!$E$20,0,IF(AD3368&lt;&gt;0,M3368/V3368*MIN(12,AD3368),0))</f>
        <v>0</v>
      </c>
      <c r="AF3368" s="37">
        <f t="shared" si="736"/>
        <v>0</v>
      </c>
      <c r="AG3368" s="37">
        <f t="shared" si="737"/>
        <v>0</v>
      </c>
      <c r="AH3368" s="37">
        <f t="shared" si="738"/>
        <v>0</v>
      </c>
      <c r="AI3368" s="35" t="str">
        <f t="shared" si="739"/>
        <v>Nusidėvėjęs</v>
      </c>
      <c r="AJ3368" s="38" t="str">
        <f>IF(AND(F3368&lt;&gt;[3]Pav.tvarkyklė!$B$12,F3368&lt;&gt;[3]Pav.tvarkyklė!$B$13),"GVTNT","X")</f>
        <v>GVTNT</v>
      </c>
      <c r="AK3368" s="39">
        <f t="shared" si="741"/>
        <v>0</v>
      </c>
      <c r="AL3368" s="41"/>
      <c r="AM3368" s="41"/>
      <c r="AN3368" s="41">
        <f t="shared" si="729"/>
        <v>1900</v>
      </c>
      <c r="AO3368" s="41"/>
      <c r="AP3368" s="41"/>
      <c r="AQ3368" s="41"/>
      <c r="AR3368" s="42"/>
      <c r="AS3368" s="42"/>
      <c r="AU3368" s="43">
        <f t="shared" si="730"/>
        <v>0</v>
      </c>
    </row>
    <row r="3369" spans="1:47" ht="15" customHeight="1" x14ac:dyDescent="0.25">
      <c r="A3369" s="11"/>
      <c r="B3369" s="19">
        <v>3538</v>
      </c>
      <c r="C3369" s="74"/>
      <c r="D3369" s="77"/>
      <c r="E3369" s="75"/>
      <c r="F3369" s="78"/>
      <c r="G3369" s="80"/>
      <c r="H3369" s="49"/>
      <c r="I3369" s="79"/>
      <c r="J3369" s="27"/>
      <c r="K3369" s="27"/>
      <c r="L3369" s="79"/>
      <c r="M3369" s="81"/>
      <c r="N3369" s="29">
        <v>0</v>
      </c>
      <c r="O3369" s="30" t="str">
        <f>IF(G3369&lt;=$N$2,"",IF(F3369=[3]Pav.tvarkyklė!$B$13,"",IF(ISBLANK(R3369),"X","")))</f>
        <v/>
      </c>
      <c r="P3369" s="91"/>
      <c r="Q3369" s="63"/>
      <c r="R3369" s="63"/>
      <c r="S3369" s="63"/>
      <c r="T3369" s="63"/>
      <c r="U3369" s="34" t="str">
        <f>IFERROR(INDEX('[3]5.Grup_T'!$G$4:$G$22,MATCH('6.Turtas'!E3369,'[3]5.Grup_T'!$E$4:$E$22,0)),"0")</f>
        <v>0</v>
      </c>
      <c r="V3369" s="35">
        <f t="shared" si="731"/>
        <v>0</v>
      </c>
      <c r="W3369" s="35">
        <f>IF(NOT(ISBLANK(H3369)),(12-DATEDIF(H3369,'[3]1.Pradzia'!$D$13,"m")),0)</f>
        <v>0</v>
      </c>
      <c r="X3369" s="35">
        <f t="shared" si="732"/>
        <v>0</v>
      </c>
      <c r="Y3369" s="35">
        <f t="shared" si="728"/>
        <v>0</v>
      </c>
      <c r="Z3369" s="35">
        <f t="shared" si="740"/>
        <v>0</v>
      </c>
      <c r="AA3369" s="36">
        <f t="shared" si="733"/>
        <v>0</v>
      </c>
      <c r="AB3369" s="36">
        <f t="shared" si="734"/>
        <v>0</v>
      </c>
      <c r="AC3369" s="37">
        <f t="shared" si="735"/>
        <v>0</v>
      </c>
      <c r="AD3369" s="35">
        <f>IF(OR(YEAR(G3369)&lt;2019,O3369="X"),0,IF(ISBLANK(H3369),DATEDIF(G3369,'[3]1.Pradzia'!$D$13,"M"),DATEDIF(G3369,H3369,"m")))</f>
        <v>0</v>
      </c>
      <c r="AE3369" s="37">
        <f>IF(E3369='[3]5.Grup_T'!$E$20,0,IF(AD3369&lt;&gt;0,M3369/V3369*MIN(12,AD3369),0))</f>
        <v>0</v>
      </c>
      <c r="AF3369" s="37">
        <f t="shared" si="736"/>
        <v>0</v>
      </c>
      <c r="AG3369" s="37">
        <f t="shared" si="737"/>
        <v>0</v>
      </c>
      <c r="AH3369" s="37">
        <f t="shared" si="738"/>
        <v>0</v>
      </c>
      <c r="AI3369" s="35" t="str">
        <f t="shared" si="739"/>
        <v>Nusidėvėjęs</v>
      </c>
      <c r="AJ3369" s="38" t="str">
        <f>IF(AND(F3369&lt;&gt;[3]Pav.tvarkyklė!$B$12,F3369&lt;&gt;[3]Pav.tvarkyklė!$B$13),"GVTNT","X")</f>
        <v>GVTNT</v>
      </c>
      <c r="AK3369" s="39">
        <f t="shared" si="741"/>
        <v>0</v>
      </c>
      <c r="AL3369" s="41"/>
      <c r="AM3369" s="41"/>
      <c r="AN3369" s="41">
        <f t="shared" si="729"/>
        <v>1900</v>
      </c>
      <c r="AO3369" s="41"/>
      <c r="AP3369" s="41"/>
      <c r="AQ3369" s="41"/>
      <c r="AR3369" s="42"/>
      <c r="AS3369" s="42"/>
      <c r="AU3369" s="43">
        <f t="shared" si="730"/>
        <v>0</v>
      </c>
    </row>
    <row r="3370" spans="1:47" ht="15" customHeight="1" x14ac:dyDescent="0.25">
      <c r="A3370" s="11"/>
      <c r="B3370" s="19">
        <v>3539</v>
      </c>
      <c r="C3370" s="74"/>
      <c r="D3370" s="77"/>
      <c r="E3370" s="75"/>
      <c r="F3370" s="78"/>
      <c r="G3370" s="80"/>
      <c r="H3370" s="49"/>
      <c r="I3370" s="79"/>
      <c r="J3370" s="27"/>
      <c r="K3370" s="27"/>
      <c r="L3370" s="79"/>
      <c r="M3370" s="81"/>
      <c r="N3370" s="29">
        <v>0</v>
      </c>
      <c r="O3370" s="30" t="str">
        <f>IF(G3370&lt;=$N$2,"",IF(F3370=[3]Pav.tvarkyklė!$B$13,"",IF(ISBLANK(R3370),"X","")))</f>
        <v/>
      </c>
      <c r="P3370" s="91"/>
      <c r="Q3370" s="63"/>
      <c r="R3370" s="63"/>
      <c r="S3370" s="63"/>
      <c r="T3370" s="63"/>
      <c r="U3370" s="34" t="str">
        <f>IFERROR(INDEX('[3]5.Grup_T'!$G$4:$G$22,MATCH('6.Turtas'!E3370,'[3]5.Grup_T'!$E$4:$E$22,0)),"0")</f>
        <v>0</v>
      </c>
      <c r="V3370" s="35">
        <f t="shared" si="731"/>
        <v>0</v>
      </c>
      <c r="W3370" s="35">
        <f>IF(NOT(ISBLANK(H3370)),(12-DATEDIF(H3370,'[3]1.Pradzia'!$D$13,"m")),0)</f>
        <v>0</v>
      </c>
      <c r="X3370" s="35">
        <f t="shared" si="732"/>
        <v>0</v>
      </c>
      <c r="Y3370" s="35">
        <f t="shared" si="728"/>
        <v>0</v>
      </c>
      <c r="Z3370" s="35">
        <f t="shared" si="740"/>
        <v>0</v>
      </c>
      <c r="AA3370" s="36">
        <f t="shared" si="733"/>
        <v>0</v>
      </c>
      <c r="AB3370" s="36">
        <f t="shared" si="734"/>
        <v>0</v>
      </c>
      <c r="AC3370" s="37">
        <f t="shared" si="735"/>
        <v>0</v>
      </c>
      <c r="AD3370" s="35">
        <f>IF(OR(YEAR(G3370)&lt;2019,O3370="X"),0,IF(ISBLANK(H3370),DATEDIF(G3370,'[3]1.Pradzia'!$D$13,"M"),DATEDIF(G3370,H3370,"m")))</f>
        <v>0</v>
      </c>
      <c r="AE3370" s="37">
        <f>IF(E3370='[3]5.Grup_T'!$E$20,0,IF(AD3370&lt;&gt;0,M3370/V3370*MIN(12,AD3370),0))</f>
        <v>0</v>
      </c>
      <c r="AF3370" s="37">
        <f t="shared" si="736"/>
        <v>0</v>
      </c>
      <c r="AG3370" s="37">
        <f t="shared" si="737"/>
        <v>0</v>
      </c>
      <c r="AH3370" s="37">
        <f t="shared" si="738"/>
        <v>0</v>
      </c>
      <c r="AI3370" s="35" t="str">
        <f t="shared" si="739"/>
        <v>Nusidėvėjęs</v>
      </c>
      <c r="AJ3370" s="38" t="str">
        <f>IF(AND(F3370&lt;&gt;[3]Pav.tvarkyklė!$B$12,F3370&lt;&gt;[3]Pav.tvarkyklė!$B$13),"GVTNT","X")</f>
        <v>GVTNT</v>
      </c>
      <c r="AK3370" s="39">
        <f t="shared" si="741"/>
        <v>0</v>
      </c>
      <c r="AL3370" s="41"/>
      <c r="AM3370" s="41"/>
      <c r="AN3370" s="41">
        <f t="shared" si="729"/>
        <v>1900</v>
      </c>
      <c r="AO3370" s="41"/>
      <c r="AP3370" s="41"/>
      <c r="AQ3370" s="41"/>
      <c r="AR3370" s="42"/>
      <c r="AS3370" s="42"/>
      <c r="AU3370" s="43">
        <f t="shared" si="730"/>
        <v>0</v>
      </c>
    </row>
    <row r="3371" spans="1:47" ht="15" customHeight="1" x14ac:dyDescent="0.25">
      <c r="A3371" s="11"/>
      <c r="B3371" s="19">
        <v>3540</v>
      </c>
      <c r="C3371" s="74"/>
      <c r="D3371" s="77"/>
      <c r="E3371" s="75"/>
      <c r="F3371" s="78"/>
      <c r="G3371" s="80"/>
      <c r="H3371" s="49"/>
      <c r="I3371" s="79"/>
      <c r="J3371" s="27"/>
      <c r="K3371" s="27"/>
      <c r="L3371" s="79"/>
      <c r="M3371" s="81"/>
      <c r="N3371" s="29">
        <v>0</v>
      </c>
      <c r="O3371" s="30" t="str">
        <f>IF(G3371&lt;=$N$2,"",IF(F3371=[3]Pav.tvarkyklė!$B$13,"",IF(ISBLANK(R3371),"X","")))</f>
        <v/>
      </c>
      <c r="P3371" s="91"/>
      <c r="Q3371" s="63"/>
      <c r="R3371" s="63"/>
      <c r="S3371" s="63"/>
      <c r="T3371" s="63"/>
      <c r="U3371" s="34" t="str">
        <f>IFERROR(INDEX('[3]5.Grup_T'!$G$4:$G$22,MATCH('6.Turtas'!E3371,'[3]5.Grup_T'!$E$4:$E$22,0)),"0")</f>
        <v>0</v>
      </c>
      <c r="V3371" s="35">
        <f t="shared" si="731"/>
        <v>0</v>
      </c>
      <c r="W3371" s="35">
        <f>IF(NOT(ISBLANK(H3371)),(12-DATEDIF(H3371,'[3]1.Pradzia'!$D$13,"m")),0)</f>
        <v>0</v>
      </c>
      <c r="X3371" s="35">
        <f t="shared" si="732"/>
        <v>0</v>
      </c>
      <c r="Y3371" s="35">
        <f t="shared" si="728"/>
        <v>0</v>
      </c>
      <c r="Z3371" s="35">
        <f t="shared" si="740"/>
        <v>0</v>
      </c>
      <c r="AA3371" s="36">
        <f t="shared" si="733"/>
        <v>0</v>
      </c>
      <c r="AB3371" s="36">
        <f t="shared" si="734"/>
        <v>0</v>
      </c>
      <c r="AC3371" s="37">
        <f t="shared" si="735"/>
        <v>0</v>
      </c>
      <c r="AD3371" s="35">
        <f>IF(OR(YEAR(G3371)&lt;2019,O3371="X"),0,IF(ISBLANK(H3371),DATEDIF(G3371,'[3]1.Pradzia'!$D$13,"M"),DATEDIF(G3371,H3371,"m")))</f>
        <v>0</v>
      </c>
      <c r="AE3371" s="37">
        <f>IF(E3371='[3]5.Grup_T'!$E$20,0,IF(AD3371&lt;&gt;0,M3371/V3371*MIN(12,AD3371),0))</f>
        <v>0</v>
      </c>
      <c r="AF3371" s="37">
        <f t="shared" si="736"/>
        <v>0</v>
      </c>
      <c r="AG3371" s="37">
        <f t="shared" si="737"/>
        <v>0</v>
      </c>
      <c r="AH3371" s="37">
        <f t="shared" si="738"/>
        <v>0</v>
      </c>
      <c r="AI3371" s="35" t="str">
        <f t="shared" si="739"/>
        <v>Nusidėvėjęs</v>
      </c>
      <c r="AJ3371" s="38" t="str">
        <f>IF(AND(F3371&lt;&gt;[3]Pav.tvarkyklė!$B$12,F3371&lt;&gt;[3]Pav.tvarkyklė!$B$13),"GVTNT","X")</f>
        <v>GVTNT</v>
      </c>
      <c r="AK3371" s="39">
        <f t="shared" si="741"/>
        <v>0</v>
      </c>
      <c r="AL3371" s="41"/>
      <c r="AM3371" s="41"/>
      <c r="AN3371" s="41">
        <f t="shared" si="729"/>
        <v>1900</v>
      </c>
      <c r="AO3371" s="41"/>
      <c r="AP3371" s="41"/>
      <c r="AQ3371" s="41"/>
      <c r="AR3371" s="42"/>
      <c r="AS3371" s="42"/>
      <c r="AU3371" s="43">
        <f t="shared" si="730"/>
        <v>0</v>
      </c>
    </row>
    <row r="3372" spans="1:47" ht="15" customHeight="1" x14ac:dyDescent="0.25">
      <c r="A3372" s="11"/>
      <c r="B3372" s="19">
        <v>3541</v>
      </c>
      <c r="C3372" s="74"/>
      <c r="D3372" s="77"/>
      <c r="E3372" s="78"/>
      <c r="F3372" s="78"/>
      <c r="G3372" s="80"/>
      <c r="H3372" s="49"/>
      <c r="I3372" s="79"/>
      <c r="J3372" s="27"/>
      <c r="K3372" s="27"/>
      <c r="L3372" s="79"/>
      <c r="M3372" s="81"/>
      <c r="N3372" s="29">
        <v>0</v>
      </c>
      <c r="O3372" s="30" t="str">
        <f>IF(G3372&lt;=$N$2,"",IF(F3372=[3]Pav.tvarkyklė!$B$13,"",IF(ISBLANK(R3372),"X","")))</f>
        <v/>
      </c>
      <c r="P3372" s="91"/>
      <c r="Q3372" s="63"/>
      <c r="R3372" s="63"/>
      <c r="S3372" s="63"/>
      <c r="T3372" s="63"/>
      <c r="U3372" s="34" t="str">
        <f>IFERROR(INDEX('[3]5.Grup_T'!$G$4:$G$22,MATCH('6.Turtas'!E3372,'[3]5.Grup_T'!$E$4:$E$22,0)),"0")</f>
        <v>0</v>
      </c>
      <c r="V3372" s="35">
        <f t="shared" si="731"/>
        <v>0</v>
      </c>
      <c r="W3372" s="35">
        <f>IF(NOT(ISBLANK(H3372)),(12-DATEDIF(H3372,'[3]1.Pradzia'!$D$13,"m")),0)</f>
        <v>0</v>
      </c>
      <c r="X3372" s="35">
        <f t="shared" si="732"/>
        <v>0</v>
      </c>
      <c r="Y3372" s="35">
        <f t="shared" si="728"/>
        <v>0</v>
      </c>
      <c r="Z3372" s="35">
        <f t="shared" si="740"/>
        <v>0</v>
      </c>
      <c r="AA3372" s="36">
        <f t="shared" si="733"/>
        <v>0</v>
      </c>
      <c r="AB3372" s="36">
        <f t="shared" si="734"/>
        <v>0</v>
      </c>
      <c r="AC3372" s="37">
        <f t="shared" si="735"/>
        <v>0</v>
      </c>
      <c r="AD3372" s="35">
        <f>IF(OR(YEAR(G3372)&lt;2019,O3372="X"),0,IF(ISBLANK(H3372),DATEDIF(G3372,'[3]1.Pradzia'!$D$13,"M"),DATEDIF(G3372,H3372,"m")))</f>
        <v>0</v>
      </c>
      <c r="AE3372" s="37">
        <f>IF(E3372='[3]5.Grup_T'!$E$20,0,IF(AD3372&lt;&gt;0,M3372/V3372*MIN(12,AD3372),0))</f>
        <v>0</v>
      </c>
      <c r="AF3372" s="37">
        <f t="shared" si="736"/>
        <v>0</v>
      </c>
      <c r="AG3372" s="37">
        <f t="shared" si="737"/>
        <v>0</v>
      </c>
      <c r="AH3372" s="37">
        <f t="shared" si="738"/>
        <v>0</v>
      </c>
      <c r="AI3372" s="35" t="str">
        <f t="shared" si="739"/>
        <v>Nusidėvėjęs</v>
      </c>
      <c r="AJ3372" s="38" t="str">
        <f>IF(AND(F3372&lt;&gt;[3]Pav.tvarkyklė!$B$12,F3372&lt;&gt;[3]Pav.tvarkyklė!$B$13),"GVTNT","X")</f>
        <v>GVTNT</v>
      </c>
      <c r="AK3372" s="39">
        <f t="shared" si="741"/>
        <v>0</v>
      </c>
      <c r="AL3372" s="41"/>
      <c r="AM3372" s="41"/>
      <c r="AN3372" s="41">
        <f t="shared" si="729"/>
        <v>1900</v>
      </c>
      <c r="AO3372" s="41"/>
      <c r="AP3372" s="41"/>
      <c r="AQ3372" s="41"/>
      <c r="AR3372" s="42"/>
      <c r="AS3372" s="42"/>
      <c r="AU3372" s="43">
        <f t="shared" si="730"/>
        <v>0</v>
      </c>
    </row>
    <row r="3373" spans="1:47" ht="15" customHeight="1" x14ac:dyDescent="0.25">
      <c r="A3373" s="11"/>
      <c r="B3373" s="19">
        <v>3542</v>
      </c>
      <c r="C3373" s="74"/>
      <c r="D3373" s="77"/>
      <c r="E3373" s="78"/>
      <c r="F3373" s="78"/>
      <c r="G3373" s="80"/>
      <c r="H3373" s="49"/>
      <c r="I3373" s="79"/>
      <c r="J3373" s="27"/>
      <c r="K3373" s="27"/>
      <c r="L3373" s="79"/>
      <c r="M3373" s="81"/>
      <c r="N3373" s="29">
        <v>0</v>
      </c>
      <c r="O3373" s="30" t="str">
        <f>IF(G3373&lt;=$N$2,"",IF(F3373=[3]Pav.tvarkyklė!$B$13,"",IF(ISBLANK(R3373),"X","")))</f>
        <v/>
      </c>
      <c r="P3373" s="91"/>
      <c r="Q3373" s="63"/>
      <c r="R3373" s="63"/>
      <c r="S3373" s="63"/>
      <c r="T3373" s="63"/>
      <c r="U3373" s="34" t="str">
        <f>IFERROR(INDEX('[3]5.Grup_T'!$G$4:$G$22,MATCH('6.Turtas'!E3373,'[3]5.Grup_T'!$E$4:$E$22,0)),"0")</f>
        <v>0</v>
      </c>
      <c r="V3373" s="35">
        <f t="shared" si="731"/>
        <v>0</v>
      </c>
      <c r="W3373" s="35">
        <f>IF(NOT(ISBLANK(H3373)),(12-DATEDIF(H3373,'[3]1.Pradzia'!$D$13,"m")),0)</f>
        <v>0</v>
      </c>
      <c r="X3373" s="35">
        <f t="shared" si="732"/>
        <v>0</v>
      </c>
      <c r="Y3373" s="35">
        <f t="shared" si="728"/>
        <v>0</v>
      </c>
      <c r="Z3373" s="35">
        <f t="shared" si="740"/>
        <v>0</v>
      </c>
      <c r="AA3373" s="36">
        <f t="shared" si="733"/>
        <v>0</v>
      </c>
      <c r="AB3373" s="36">
        <f t="shared" si="734"/>
        <v>0</v>
      </c>
      <c r="AC3373" s="37">
        <f t="shared" si="735"/>
        <v>0</v>
      </c>
      <c r="AD3373" s="35">
        <f>IF(OR(YEAR(G3373)&lt;2019,O3373="X"),0,IF(ISBLANK(H3373),DATEDIF(G3373,'[3]1.Pradzia'!$D$13,"M"),DATEDIF(G3373,H3373,"m")))</f>
        <v>0</v>
      </c>
      <c r="AE3373" s="37">
        <f>IF(E3373='[3]5.Grup_T'!$E$20,0,IF(AD3373&lt;&gt;0,M3373/V3373*MIN(12,AD3373),0))</f>
        <v>0</v>
      </c>
      <c r="AF3373" s="37">
        <f t="shared" si="736"/>
        <v>0</v>
      </c>
      <c r="AG3373" s="37">
        <f t="shared" si="737"/>
        <v>0</v>
      </c>
      <c r="AH3373" s="37">
        <f t="shared" si="738"/>
        <v>0</v>
      </c>
      <c r="AI3373" s="35" t="str">
        <f t="shared" si="739"/>
        <v>Nusidėvėjęs</v>
      </c>
      <c r="AJ3373" s="38" t="str">
        <f>IF(AND(F3373&lt;&gt;[3]Pav.tvarkyklė!$B$12,F3373&lt;&gt;[3]Pav.tvarkyklė!$B$13),"GVTNT","X")</f>
        <v>GVTNT</v>
      </c>
      <c r="AK3373" s="39">
        <f t="shared" si="741"/>
        <v>0</v>
      </c>
      <c r="AL3373" s="41"/>
      <c r="AM3373" s="41"/>
      <c r="AN3373" s="41">
        <f t="shared" si="729"/>
        <v>1900</v>
      </c>
      <c r="AO3373" s="41"/>
      <c r="AP3373" s="41"/>
      <c r="AQ3373" s="41"/>
      <c r="AR3373" s="42"/>
      <c r="AS3373" s="42"/>
      <c r="AU3373" s="43">
        <f t="shared" si="730"/>
        <v>0</v>
      </c>
    </row>
    <row r="3374" spans="1:47" ht="15" customHeight="1" x14ac:dyDescent="0.25">
      <c r="A3374" s="11"/>
      <c r="B3374" s="19">
        <v>3543</v>
      </c>
      <c r="C3374" s="74"/>
      <c r="D3374" s="77"/>
      <c r="E3374" s="75"/>
      <c r="F3374" s="78"/>
      <c r="G3374" s="80"/>
      <c r="H3374" s="49"/>
      <c r="I3374" s="79"/>
      <c r="J3374" s="27"/>
      <c r="K3374" s="27"/>
      <c r="L3374" s="79"/>
      <c r="M3374" s="81"/>
      <c r="N3374" s="29">
        <v>0</v>
      </c>
      <c r="O3374" s="30" t="str">
        <f>IF(G3374&lt;=$N$2,"",IF(F3374=[3]Pav.tvarkyklė!$B$13,"",IF(ISBLANK(R3374),"X","")))</f>
        <v/>
      </c>
      <c r="P3374" s="91"/>
      <c r="Q3374" s="63"/>
      <c r="R3374" s="63"/>
      <c r="S3374" s="63"/>
      <c r="T3374" s="63"/>
      <c r="U3374" s="34" t="str">
        <f>IFERROR(INDEX('[3]5.Grup_T'!$G$4:$G$22,MATCH('6.Turtas'!E3374,'[3]5.Grup_T'!$E$4:$E$22,0)),"0")</f>
        <v>0</v>
      </c>
      <c r="V3374" s="35">
        <f t="shared" si="731"/>
        <v>0</v>
      </c>
      <c r="W3374" s="35">
        <f>IF(NOT(ISBLANK(H3374)),(12-DATEDIF(H3374,'[3]1.Pradzia'!$D$13,"m")),0)</f>
        <v>0</v>
      </c>
      <c r="X3374" s="35">
        <f t="shared" si="732"/>
        <v>0</v>
      </c>
      <c r="Y3374" s="35">
        <f t="shared" si="728"/>
        <v>0</v>
      </c>
      <c r="Z3374" s="35">
        <f t="shared" si="740"/>
        <v>0</v>
      </c>
      <c r="AA3374" s="36">
        <f t="shared" si="733"/>
        <v>0</v>
      </c>
      <c r="AB3374" s="36">
        <f t="shared" si="734"/>
        <v>0</v>
      </c>
      <c r="AC3374" s="37">
        <f t="shared" si="735"/>
        <v>0</v>
      </c>
      <c r="AD3374" s="35">
        <f>IF(OR(YEAR(G3374)&lt;2019,O3374="X"),0,IF(ISBLANK(H3374),DATEDIF(G3374,'[3]1.Pradzia'!$D$13,"M"),DATEDIF(G3374,H3374,"m")))</f>
        <v>0</v>
      </c>
      <c r="AE3374" s="37">
        <f>IF(E3374='[3]5.Grup_T'!$E$20,0,IF(AD3374&lt;&gt;0,M3374/V3374*MIN(12,AD3374),0))</f>
        <v>0</v>
      </c>
      <c r="AF3374" s="37">
        <f t="shared" si="736"/>
        <v>0</v>
      </c>
      <c r="AG3374" s="37">
        <f t="shared" si="737"/>
        <v>0</v>
      </c>
      <c r="AH3374" s="37">
        <f t="shared" si="738"/>
        <v>0</v>
      </c>
      <c r="AI3374" s="35" t="str">
        <f t="shared" si="739"/>
        <v>Nusidėvėjęs</v>
      </c>
      <c r="AJ3374" s="38" t="str">
        <f>IF(AND(F3374&lt;&gt;[3]Pav.tvarkyklė!$B$12,F3374&lt;&gt;[3]Pav.tvarkyklė!$B$13),"GVTNT","X")</f>
        <v>GVTNT</v>
      </c>
      <c r="AK3374" s="39">
        <f t="shared" si="741"/>
        <v>0</v>
      </c>
      <c r="AL3374" s="41"/>
      <c r="AM3374" s="41"/>
      <c r="AN3374" s="41">
        <f t="shared" si="729"/>
        <v>1900</v>
      </c>
      <c r="AO3374" s="41"/>
      <c r="AP3374" s="41"/>
      <c r="AQ3374" s="41"/>
      <c r="AR3374" s="42"/>
      <c r="AS3374" s="42"/>
      <c r="AU3374" s="43">
        <f t="shared" si="730"/>
        <v>0</v>
      </c>
    </row>
    <row r="3375" spans="1:47" ht="15" customHeight="1" x14ac:dyDescent="0.25">
      <c r="A3375" s="11"/>
      <c r="B3375" s="19">
        <v>3544</v>
      </c>
      <c r="C3375" s="74"/>
      <c r="D3375" s="77"/>
      <c r="E3375" s="75"/>
      <c r="F3375" s="78"/>
      <c r="G3375" s="80"/>
      <c r="H3375" s="49"/>
      <c r="I3375" s="79"/>
      <c r="J3375" s="27"/>
      <c r="K3375" s="27"/>
      <c r="L3375" s="79"/>
      <c r="M3375" s="81"/>
      <c r="N3375" s="29">
        <v>0</v>
      </c>
      <c r="O3375" s="30" t="str">
        <f>IF(G3375&lt;=$N$2,"",IF(F3375=[3]Pav.tvarkyklė!$B$13,"",IF(ISBLANK(R3375),"X","")))</f>
        <v/>
      </c>
      <c r="P3375" s="91"/>
      <c r="Q3375" s="63"/>
      <c r="R3375" s="63"/>
      <c r="S3375" s="63"/>
      <c r="T3375" s="63"/>
      <c r="U3375" s="34" t="str">
        <f>IFERROR(INDEX('[3]5.Grup_T'!$G$4:$G$22,MATCH('6.Turtas'!E3375,'[3]5.Grup_T'!$E$4:$E$22,0)),"0")</f>
        <v>0</v>
      </c>
      <c r="V3375" s="35">
        <f t="shared" si="731"/>
        <v>0</v>
      </c>
      <c r="W3375" s="35">
        <f>IF(NOT(ISBLANK(H3375)),(12-DATEDIF(H3375,'[3]1.Pradzia'!$D$13,"m")),0)</f>
        <v>0</v>
      </c>
      <c r="X3375" s="35">
        <f t="shared" si="732"/>
        <v>0</v>
      </c>
      <c r="Y3375" s="35">
        <f t="shared" si="728"/>
        <v>0</v>
      </c>
      <c r="Z3375" s="35">
        <f t="shared" si="740"/>
        <v>0</v>
      </c>
      <c r="AA3375" s="36">
        <f t="shared" si="733"/>
        <v>0</v>
      </c>
      <c r="AB3375" s="36">
        <f t="shared" si="734"/>
        <v>0</v>
      </c>
      <c r="AC3375" s="37">
        <f t="shared" si="735"/>
        <v>0</v>
      </c>
      <c r="AD3375" s="35">
        <f>IF(OR(YEAR(G3375)&lt;2019,O3375="X"),0,IF(ISBLANK(H3375),DATEDIF(G3375,'[3]1.Pradzia'!$D$13,"M"),DATEDIF(G3375,H3375,"m")))</f>
        <v>0</v>
      </c>
      <c r="AE3375" s="37">
        <f>IF(E3375='[3]5.Grup_T'!$E$20,0,IF(AD3375&lt;&gt;0,M3375/V3375*MIN(12,AD3375),0))</f>
        <v>0</v>
      </c>
      <c r="AF3375" s="37">
        <f t="shared" si="736"/>
        <v>0</v>
      </c>
      <c r="AG3375" s="37">
        <f t="shared" si="737"/>
        <v>0</v>
      </c>
      <c r="AH3375" s="37">
        <f t="shared" si="738"/>
        <v>0</v>
      </c>
      <c r="AI3375" s="35" t="str">
        <f t="shared" si="739"/>
        <v>Nusidėvėjęs</v>
      </c>
      <c r="AJ3375" s="38" t="str">
        <f>IF(AND(F3375&lt;&gt;[3]Pav.tvarkyklė!$B$12,F3375&lt;&gt;[3]Pav.tvarkyklė!$B$13),"GVTNT","X")</f>
        <v>GVTNT</v>
      </c>
      <c r="AK3375" s="39">
        <f t="shared" si="741"/>
        <v>0</v>
      </c>
      <c r="AL3375" s="41"/>
      <c r="AM3375" s="41"/>
      <c r="AN3375" s="41">
        <f t="shared" si="729"/>
        <v>1900</v>
      </c>
      <c r="AO3375" s="41"/>
      <c r="AP3375" s="41"/>
      <c r="AQ3375" s="41"/>
      <c r="AR3375" s="42"/>
      <c r="AS3375" s="42"/>
      <c r="AU3375" s="43">
        <f t="shared" si="730"/>
        <v>0</v>
      </c>
    </row>
    <row r="3376" spans="1:47" ht="15" customHeight="1" x14ac:dyDescent="0.25">
      <c r="A3376" s="11"/>
      <c r="B3376" s="19">
        <v>3545</v>
      </c>
      <c r="C3376" s="74"/>
      <c r="D3376" s="77"/>
      <c r="E3376" s="75"/>
      <c r="F3376" s="78"/>
      <c r="G3376" s="80"/>
      <c r="H3376" s="49"/>
      <c r="I3376" s="79"/>
      <c r="J3376" s="27"/>
      <c r="K3376" s="27"/>
      <c r="L3376" s="79"/>
      <c r="M3376" s="81"/>
      <c r="N3376" s="29">
        <v>0</v>
      </c>
      <c r="O3376" s="30" t="str">
        <f>IF(G3376&lt;=$N$2,"",IF(F3376=[3]Pav.tvarkyklė!$B$13,"",IF(ISBLANK(R3376),"X","")))</f>
        <v/>
      </c>
      <c r="P3376" s="91"/>
      <c r="Q3376" s="63"/>
      <c r="R3376" s="63"/>
      <c r="S3376" s="63"/>
      <c r="T3376" s="63"/>
      <c r="U3376" s="34" t="str">
        <f>IFERROR(INDEX('[3]5.Grup_T'!$G$4:$G$22,MATCH('6.Turtas'!E3376,'[3]5.Grup_T'!$E$4:$E$22,0)),"0")</f>
        <v>0</v>
      </c>
      <c r="V3376" s="35">
        <f t="shared" si="731"/>
        <v>0</v>
      </c>
      <c r="W3376" s="35">
        <f>IF(NOT(ISBLANK(H3376)),(12-DATEDIF(H3376,'[3]1.Pradzia'!$D$13,"m")),0)</f>
        <v>0</v>
      </c>
      <c r="X3376" s="35">
        <f t="shared" si="732"/>
        <v>0</v>
      </c>
      <c r="Y3376" s="35">
        <f t="shared" si="728"/>
        <v>0</v>
      </c>
      <c r="Z3376" s="35">
        <f t="shared" si="740"/>
        <v>0</v>
      </c>
      <c r="AA3376" s="36">
        <f t="shared" si="733"/>
        <v>0</v>
      </c>
      <c r="AB3376" s="36">
        <f t="shared" si="734"/>
        <v>0</v>
      </c>
      <c r="AC3376" s="37">
        <f t="shared" si="735"/>
        <v>0</v>
      </c>
      <c r="AD3376" s="35">
        <f>IF(OR(YEAR(G3376)&lt;2019,O3376="X"),0,IF(ISBLANK(H3376),DATEDIF(G3376,'[3]1.Pradzia'!$D$13,"M"),DATEDIF(G3376,H3376,"m")))</f>
        <v>0</v>
      </c>
      <c r="AE3376" s="37">
        <f>IF(E3376='[3]5.Grup_T'!$E$20,0,IF(AD3376&lt;&gt;0,M3376/V3376*MIN(12,AD3376),0))</f>
        <v>0</v>
      </c>
      <c r="AF3376" s="37">
        <f t="shared" si="736"/>
        <v>0</v>
      </c>
      <c r="AG3376" s="37">
        <f t="shared" si="737"/>
        <v>0</v>
      </c>
      <c r="AH3376" s="37">
        <f t="shared" si="738"/>
        <v>0</v>
      </c>
      <c r="AI3376" s="35" t="str">
        <f t="shared" si="739"/>
        <v>Nusidėvėjęs</v>
      </c>
      <c r="AJ3376" s="38" t="str">
        <f>IF(AND(F3376&lt;&gt;[3]Pav.tvarkyklė!$B$12,F3376&lt;&gt;[3]Pav.tvarkyklė!$B$13),"GVTNT","X")</f>
        <v>GVTNT</v>
      </c>
      <c r="AK3376" s="39">
        <f t="shared" si="741"/>
        <v>0</v>
      </c>
      <c r="AL3376" s="41"/>
      <c r="AM3376" s="41"/>
      <c r="AN3376" s="41">
        <f t="shared" si="729"/>
        <v>1900</v>
      </c>
      <c r="AO3376" s="41"/>
      <c r="AP3376" s="41"/>
      <c r="AQ3376" s="41"/>
      <c r="AR3376" s="42"/>
      <c r="AS3376" s="42"/>
      <c r="AU3376" s="43">
        <f t="shared" si="730"/>
        <v>0</v>
      </c>
    </row>
    <row r="3377" spans="1:47" ht="15" customHeight="1" x14ac:dyDescent="0.25">
      <c r="A3377" s="11"/>
      <c r="B3377" s="19">
        <v>3546</v>
      </c>
      <c r="C3377" s="74"/>
      <c r="D3377" s="77"/>
      <c r="E3377" s="75"/>
      <c r="F3377" s="78"/>
      <c r="G3377" s="80"/>
      <c r="H3377" s="49"/>
      <c r="I3377" s="79"/>
      <c r="J3377" s="27"/>
      <c r="K3377" s="27"/>
      <c r="L3377" s="79"/>
      <c r="M3377" s="81"/>
      <c r="N3377" s="29">
        <v>0</v>
      </c>
      <c r="O3377" s="30" t="str">
        <f>IF(G3377&lt;=$N$2,"",IF(F3377=[3]Pav.tvarkyklė!$B$13,"",IF(ISBLANK(R3377),"X","")))</f>
        <v/>
      </c>
      <c r="P3377" s="91"/>
      <c r="Q3377" s="63"/>
      <c r="R3377" s="63"/>
      <c r="S3377" s="63"/>
      <c r="T3377" s="63"/>
      <c r="U3377" s="34" t="str">
        <f>IFERROR(INDEX('[3]5.Grup_T'!$G$4:$G$22,MATCH('6.Turtas'!E3377,'[3]5.Grup_T'!$E$4:$E$22,0)),"0")</f>
        <v>0</v>
      </c>
      <c r="V3377" s="35">
        <f t="shared" si="731"/>
        <v>0</v>
      </c>
      <c r="W3377" s="35">
        <f>IF(NOT(ISBLANK(H3377)),(12-DATEDIF(H3377,'[3]1.Pradzia'!$D$13,"m")),0)</f>
        <v>0</v>
      </c>
      <c r="X3377" s="35">
        <f t="shared" si="732"/>
        <v>0</v>
      </c>
      <c r="Y3377" s="35">
        <f t="shared" si="728"/>
        <v>0</v>
      </c>
      <c r="Z3377" s="35">
        <f t="shared" si="740"/>
        <v>0</v>
      </c>
      <c r="AA3377" s="36">
        <f t="shared" si="733"/>
        <v>0</v>
      </c>
      <c r="AB3377" s="36">
        <f t="shared" si="734"/>
        <v>0</v>
      </c>
      <c r="AC3377" s="37">
        <f t="shared" si="735"/>
        <v>0</v>
      </c>
      <c r="AD3377" s="35">
        <f>IF(OR(YEAR(G3377)&lt;2019,O3377="X"),0,IF(ISBLANK(H3377),DATEDIF(G3377,'[3]1.Pradzia'!$D$13,"M"),DATEDIF(G3377,H3377,"m")))</f>
        <v>0</v>
      </c>
      <c r="AE3377" s="37">
        <f>IF(E3377='[3]5.Grup_T'!$E$20,0,IF(AD3377&lt;&gt;0,M3377/V3377*MIN(12,AD3377),0))</f>
        <v>0</v>
      </c>
      <c r="AF3377" s="37">
        <f t="shared" si="736"/>
        <v>0</v>
      </c>
      <c r="AG3377" s="37">
        <f t="shared" si="737"/>
        <v>0</v>
      </c>
      <c r="AH3377" s="37">
        <f t="shared" si="738"/>
        <v>0</v>
      </c>
      <c r="AI3377" s="35" t="str">
        <f t="shared" si="739"/>
        <v>Nusidėvėjęs</v>
      </c>
      <c r="AJ3377" s="38" t="str">
        <f>IF(AND(F3377&lt;&gt;[3]Pav.tvarkyklė!$B$12,F3377&lt;&gt;[3]Pav.tvarkyklė!$B$13),"GVTNT","X")</f>
        <v>GVTNT</v>
      </c>
      <c r="AK3377" s="39">
        <f t="shared" si="741"/>
        <v>0</v>
      </c>
      <c r="AL3377" s="41"/>
      <c r="AM3377" s="41"/>
      <c r="AN3377" s="41">
        <f t="shared" si="729"/>
        <v>1900</v>
      </c>
      <c r="AO3377" s="41"/>
      <c r="AP3377" s="41"/>
      <c r="AQ3377" s="41"/>
      <c r="AR3377" s="42"/>
      <c r="AS3377" s="42"/>
      <c r="AU3377" s="43">
        <f t="shared" si="730"/>
        <v>0</v>
      </c>
    </row>
    <row r="3378" spans="1:47" ht="15" customHeight="1" x14ac:dyDescent="0.25">
      <c r="A3378" s="11"/>
      <c r="B3378" s="19">
        <v>3547</v>
      </c>
      <c r="C3378" s="74"/>
      <c r="D3378" s="77"/>
      <c r="E3378" s="75"/>
      <c r="F3378" s="78"/>
      <c r="G3378" s="80"/>
      <c r="H3378" s="49"/>
      <c r="I3378" s="79"/>
      <c r="J3378" s="27"/>
      <c r="K3378" s="27"/>
      <c r="L3378" s="79"/>
      <c r="M3378" s="81"/>
      <c r="N3378" s="29">
        <v>0</v>
      </c>
      <c r="O3378" s="30" t="str">
        <f>IF(G3378&lt;=$N$2,"",IF(F3378=[3]Pav.tvarkyklė!$B$13,"",IF(ISBLANK(R3378),"X","")))</f>
        <v/>
      </c>
      <c r="P3378" s="91"/>
      <c r="Q3378" s="63"/>
      <c r="R3378" s="63"/>
      <c r="S3378" s="63"/>
      <c r="T3378" s="63"/>
      <c r="U3378" s="34" t="str">
        <f>IFERROR(INDEX('[3]5.Grup_T'!$G$4:$G$22,MATCH('6.Turtas'!E3378,'[3]5.Grup_T'!$E$4:$E$22,0)),"0")</f>
        <v>0</v>
      </c>
      <c r="V3378" s="35">
        <f t="shared" si="731"/>
        <v>0</v>
      </c>
      <c r="W3378" s="35">
        <f>IF(NOT(ISBLANK(H3378)),(12-DATEDIF(H3378,'[3]1.Pradzia'!$D$13,"m")),0)</f>
        <v>0</v>
      </c>
      <c r="X3378" s="35">
        <f t="shared" si="732"/>
        <v>0</v>
      </c>
      <c r="Y3378" s="35">
        <f t="shared" si="728"/>
        <v>0</v>
      </c>
      <c r="Z3378" s="35">
        <f t="shared" si="740"/>
        <v>0</v>
      </c>
      <c r="AA3378" s="36">
        <f t="shared" si="733"/>
        <v>0</v>
      </c>
      <c r="AB3378" s="36">
        <f t="shared" si="734"/>
        <v>0</v>
      </c>
      <c r="AC3378" s="37">
        <f t="shared" si="735"/>
        <v>0</v>
      </c>
      <c r="AD3378" s="35">
        <f>IF(OR(YEAR(G3378)&lt;2019,O3378="X"),0,IF(ISBLANK(H3378),DATEDIF(G3378,'[3]1.Pradzia'!$D$13,"M"),DATEDIF(G3378,H3378,"m")))</f>
        <v>0</v>
      </c>
      <c r="AE3378" s="37">
        <f>IF(E3378='[3]5.Grup_T'!$E$20,0,IF(AD3378&lt;&gt;0,M3378/V3378*MIN(12,AD3378),0))</f>
        <v>0</v>
      </c>
      <c r="AF3378" s="37">
        <f t="shared" si="736"/>
        <v>0</v>
      </c>
      <c r="AG3378" s="37">
        <f t="shared" si="737"/>
        <v>0</v>
      </c>
      <c r="AH3378" s="37">
        <f t="shared" si="738"/>
        <v>0</v>
      </c>
      <c r="AI3378" s="35" t="str">
        <f t="shared" si="739"/>
        <v>Nusidėvėjęs</v>
      </c>
      <c r="AJ3378" s="38" t="str">
        <f>IF(AND(F3378&lt;&gt;[3]Pav.tvarkyklė!$B$12,F3378&lt;&gt;[3]Pav.tvarkyklė!$B$13),"GVTNT","X")</f>
        <v>GVTNT</v>
      </c>
      <c r="AK3378" s="39">
        <f t="shared" si="741"/>
        <v>0</v>
      </c>
      <c r="AL3378" s="41"/>
      <c r="AM3378" s="41"/>
      <c r="AN3378" s="41">
        <f t="shared" si="729"/>
        <v>1900</v>
      </c>
      <c r="AO3378" s="41"/>
      <c r="AP3378" s="41"/>
      <c r="AQ3378" s="41"/>
      <c r="AR3378" s="42"/>
      <c r="AS3378" s="42"/>
      <c r="AU3378" s="43">
        <f t="shared" si="730"/>
        <v>0</v>
      </c>
    </row>
    <row r="3379" spans="1:47" ht="15" customHeight="1" x14ac:dyDescent="0.25">
      <c r="A3379" s="11"/>
      <c r="B3379" s="19">
        <v>3548</v>
      </c>
      <c r="C3379" s="74"/>
      <c r="D3379" s="77"/>
      <c r="E3379" s="75"/>
      <c r="F3379" s="78"/>
      <c r="G3379" s="80"/>
      <c r="H3379" s="49"/>
      <c r="I3379" s="79"/>
      <c r="J3379" s="27"/>
      <c r="K3379" s="27"/>
      <c r="L3379" s="79"/>
      <c r="M3379" s="81"/>
      <c r="N3379" s="29">
        <v>0</v>
      </c>
      <c r="O3379" s="30" t="str">
        <f>IF(G3379&lt;=$N$2,"",IF(F3379=[3]Pav.tvarkyklė!$B$13,"",IF(ISBLANK(R3379),"X","")))</f>
        <v/>
      </c>
      <c r="P3379" s="91"/>
      <c r="Q3379" s="63"/>
      <c r="R3379" s="63"/>
      <c r="S3379" s="63"/>
      <c r="T3379" s="63"/>
      <c r="U3379" s="34" t="str">
        <f>IFERROR(INDEX('[3]5.Grup_T'!$G$4:$G$22,MATCH('6.Turtas'!E3379,'[3]5.Grup_T'!$E$4:$E$22,0)),"0")</f>
        <v>0</v>
      </c>
      <c r="V3379" s="35">
        <f t="shared" si="731"/>
        <v>0</v>
      </c>
      <c r="W3379" s="35">
        <f>IF(NOT(ISBLANK(H3379)),(12-DATEDIF(H3379,'[3]1.Pradzia'!$D$13,"m")),0)</f>
        <v>0</v>
      </c>
      <c r="X3379" s="35">
        <f t="shared" si="732"/>
        <v>0</v>
      </c>
      <c r="Y3379" s="35">
        <f t="shared" si="728"/>
        <v>0</v>
      </c>
      <c r="Z3379" s="35">
        <f t="shared" si="740"/>
        <v>0</v>
      </c>
      <c r="AA3379" s="36">
        <f t="shared" si="733"/>
        <v>0</v>
      </c>
      <c r="AB3379" s="36">
        <f t="shared" si="734"/>
        <v>0</v>
      </c>
      <c r="AC3379" s="37">
        <f t="shared" si="735"/>
        <v>0</v>
      </c>
      <c r="AD3379" s="35">
        <f>IF(OR(YEAR(G3379)&lt;2019,O3379="X"),0,IF(ISBLANK(H3379),DATEDIF(G3379,'[3]1.Pradzia'!$D$13,"M"),DATEDIF(G3379,H3379,"m")))</f>
        <v>0</v>
      </c>
      <c r="AE3379" s="37">
        <f>IF(E3379='[3]5.Grup_T'!$E$20,0,IF(AD3379&lt;&gt;0,M3379/V3379*MIN(12,AD3379),0))</f>
        <v>0</v>
      </c>
      <c r="AF3379" s="37">
        <f t="shared" si="736"/>
        <v>0</v>
      </c>
      <c r="AG3379" s="37">
        <f t="shared" si="737"/>
        <v>0</v>
      </c>
      <c r="AH3379" s="37">
        <f t="shared" si="738"/>
        <v>0</v>
      </c>
      <c r="AI3379" s="35" t="str">
        <f t="shared" si="739"/>
        <v>Nusidėvėjęs</v>
      </c>
      <c r="AJ3379" s="38" t="str">
        <f>IF(AND(F3379&lt;&gt;[3]Pav.tvarkyklė!$B$12,F3379&lt;&gt;[3]Pav.tvarkyklė!$B$13),"GVTNT","X")</f>
        <v>GVTNT</v>
      </c>
      <c r="AK3379" s="39">
        <f t="shared" si="741"/>
        <v>0</v>
      </c>
      <c r="AL3379" s="41"/>
      <c r="AM3379" s="41"/>
      <c r="AN3379" s="41">
        <f t="shared" si="729"/>
        <v>1900</v>
      </c>
      <c r="AO3379" s="41"/>
      <c r="AP3379" s="41"/>
      <c r="AQ3379" s="41"/>
      <c r="AR3379" s="42"/>
      <c r="AS3379" s="42"/>
      <c r="AU3379" s="43">
        <f t="shared" si="730"/>
        <v>0</v>
      </c>
    </row>
    <row r="3380" spans="1:47" ht="15" customHeight="1" x14ac:dyDescent="0.25">
      <c r="A3380" s="11"/>
      <c r="B3380" s="19">
        <v>3549</v>
      </c>
      <c r="C3380" s="74"/>
      <c r="D3380" s="77"/>
      <c r="E3380" s="75"/>
      <c r="F3380" s="78"/>
      <c r="G3380" s="80"/>
      <c r="H3380" s="49"/>
      <c r="I3380" s="79"/>
      <c r="J3380" s="27"/>
      <c r="K3380" s="27"/>
      <c r="L3380" s="79"/>
      <c r="M3380" s="81"/>
      <c r="N3380" s="29">
        <v>0</v>
      </c>
      <c r="O3380" s="30" t="str">
        <f>IF(G3380&lt;=$N$2,"",IF(F3380=[3]Pav.tvarkyklė!$B$13,"",IF(ISBLANK(R3380),"X","")))</f>
        <v/>
      </c>
      <c r="P3380" s="91"/>
      <c r="Q3380" s="63"/>
      <c r="R3380" s="63"/>
      <c r="S3380" s="63"/>
      <c r="T3380" s="63"/>
      <c r="U3380" s="34" t="str">
        <f>IFERROR(INDEX('[3]5.Grup_T'!$G$4:$G$22,MATCH('6.Turtas'!E3380,'[3]5.Grup_T'!$E$4:$E$22,0)),"0")</f>
        <v>0</v>
      </c>
      <c r="V3380" s="35">
        <f t="shared" si="731"/>
        <v>0</v>
      </c>
      <c r="W3380" s="35">
        <f>IF(NOT(ISBLANK(H3380)),(12-DATEDIF(H3380,'[3]1.Pradzia'!$D$13,"m")),0)</f>
        <v>0</v>
      </c>
      <c r="X3380" s="35">
        <f t="shared" si="732"/>
        <v>0</v>
      </c>
      <c r="Y3380" s="35">
        <f t="shared" si="728"/>
        <v>0</v>
      </c>
      <c r="Z3380" s="35">
        <f t="shared" si="740"/>
        <v>0</v>
      </c>
      <c r="AA3380" s="36">
        <f t="shared" si="733"/>
        <v>0</v>
      </c>
      <c r="AB3380" s="36">
        <f t="shared" si="734"/>
        <v>0</v>
      </c>
      <c r="AC3380" s="37">
        <f t="shared" si="735"/>
        <v>0</v>
      </c>
      <c r="AD3380" s="35">
        <f>IF(OR(YEAR(G3380)&lt;2019,O3380="X"),0,IF(ISBLANK(H3380),DATEDIF(G3380,'[3]1.Pradzia'!$D$13,"M"),DATEDIF(G3380,H3380,"m")))</f>
        <v>0</v>
      </c>
      <c r="AE3380" s="37">
        <f>IF(E3380='[3]5.Grup_T'!$E$20,0,IF(AD3380&lt;&gt;0,M3380/V3380*MIN(12,AD3380),0))</f>
        <v>0</v>
      </c>
      <c r="AF3380" s="37">
        <f t="shared" si="736"/>
        <v>0</v>
      </c>
      <c r="AG3380" s="37">
        <f t="shared" si="737"/>
        <v>0</v>
      </c>
      <c r="AH3380" s="37">
        <f t="shared" si="738"/>
        <v>0</v>
      </c>
      <c r="AI3380" s="35" t="str">
        <f t="shared" si="739"/>
        <v>Nusidėvėjęs</v>
      </c>
      <c r="AJ3380" s="38" t="str">
        <f>IF(AND(F3380&lt;&gt;[3]Pav.tvarkyklė!$B$12,F3380&lt;&gt;[3]Pav.tvarkyklė!$B$13),"GVTNT","X")</f>
        <v>GVTNT</v>
      </c>
      <c r="AK3380" s="39">
        <f t="shared" si="741"/>
        <v>0</v>
      </c>
      <c r="AL3380" s="41"/>
      <c r="AM3380" s="41"/>
      <c r="AN3380" s="41">
        <f t="shared" si="729"/>
        <v>1900</v>
      </c>
      <c r="AO3380" s="41"/>
      <c r="AP3380" s="41"/>
      <c r="AQ3380" s="41"/>
      <c r="AR3380" s="42"/>
      <c r="AS3380" s="42"/>
      <c r="AU3380" s="43">
        <f t="shared" si="730"/>
        <v>0</v>
      </c>
    </row>
    <row r="3381" spans="1:47" ht="15" customHeight="1" x14ac:dyDescent="0.25">
      <c r="A3381" s="11"/>
      <c r="B3381" s="19">
        <v>3550</v>
      </c>
      <c r="C3381" s="74"/>
      <c r="D3381" s="77"/>
      <c r="E3381" s="75"/>
      <c r="F3381" s="78"/>
      <c r="G3381" s="80"/>
      <c r="H3381" s="49"/>
      <c r="I3381" s="79"/>
      <c r="J3381" s="27"/>
      <c r="K3381" s="27"/>
      <c r="L3381" s="79"/>
      <c r="M3381" s="81"/>
      <c r="N3381" s="29">
        <v>0</v>
      </c>
      <c r="O3381" s="30" t="str">
        <f>IF(G3381&lt;=$N$2,"",IF(F3381=[3]Pav.tvarkyklė!$B$13,"",IF(ISBLANK(R3381),"X","")))</f>
        <v/>
      </c>
      <c r="P3381" s="91"/>
      <c r="Q3381" s="63"/>
      <c r="R3381" s="63"/>
      <c r="S3381" s="63"/>
      <c r="T3381" s="63"/>
      <c r="U3381" s="34" t="str">
        <f>IFERROR(INDEX('[3]5.Grup_T'!$G$4:$G$22,MATCH('6.Turtas'!E3381,'[3]5.Grup_T'!$E$4:$E$22,0)),"0")</f>
        <v>0</v>
      </c>
      <c r="V3381" s="35">
        <f t="shared" si="731"/>
        <v>0</v>
      </c>
      <c r="W3381" s="35">
        <f>IF(NOT(ISBLANK(H3381)),(12-DATEDIF(H3381,'[3]1.Pradzia'!$D$13,"m")),0)</f>
        <v>0</v>
      </c>
      <c r="X3381" s="35">
        <f t="shared" si="732"/>
        <v>0</v>
      </c>
      <c r="Y3381" s="35">
        <f t="shared" si="728"/>
        <v>0</v>
      </c>
      <c r="Z3381" s="35">
        <f t="shared" si="740"/>
        <v>0</v>
      </c>
      <c r="AA3381" s="36">
        <f t="shared" si="733"/>
        <v>0</v>
      </c>
      <c r="AB3381" s="36">
        <f t="shared" si="734"/>
        <v>0</v>
      </c>
      <c r="AC3381" s="37">
        <f t="shared" si="735"/>
        <v>0</v>
      </c>
      <c r="AD3381" s="35">
        <f>IF(OR(YEAR(G3381)&lt;2019,O3381="X"),0,IF(ISBLANK(H3381),DATEDIF(G3381,'[3]1.Pradzia'!$D$13,"M"),DATEDIF(G3381,H3381,"m")))</f>
        <v>0</v>
      </c>
      <c r="AE3381" s="37">
        <f>IF(E3381='[3]5.Grup_T'!$E$20,0,IF(AD3381&lt;&gt;0,M3381/V3381*MIN(12,AD3381),0))</f>
        <v>0</v>
      </c>
      <c r="AF3381" s="37">
        <f t="shared" si="736"/>
        <v>0</v>
      </c>
      <c r="AG3381" s="37">
        <f t="shared" si="737"/>
        <v>0</v>
      </c>
      <c r="AH3381" s="37">
        <f t="shared" si="738"/>
        <v>0</v>
      </c>
      <c r="AI3381" s="35" t="str">
        <f t="shared" si="739"/>
        <v>Nusidėvėjęs</v>
      </c>
      <c r="AJ3381" s="38" t="str">
        <f>IF(AND(F3381&lt;&gt;[3]Pav.tvarkyklė!$B$12,F3381&lt;&gt;[3]Pav.tvarkyklė!$B$13),"GVTNT","X")</f>
        <v>GVTNT</v>
      </c>
      <c r="AK3381" s="39">
        <f t="shared" si="741"/>
        <v>0</v>
      </c>
      <c r="AL3381" s="41"/>
      <c r="AM3381" s="41"/>
      <c r="AN3381" s="41">
        <f t="shared" si="729"/>
        <v>1900</v>
      </c>
      <c r="AO3381" s="41"/>
      <c r="AP3381" s="41"/>
      <c r="AQ3381" s="41"/>
      <c r="AR3381" s="42"/>
      <c r="AS3381" s="42"/>
      <c r="AU3381" s="43">
        <f t="shared" si="730"/>
        <v>0</v>
      </c>
    </row>
    <row r="3382" spans="1:47" ht="15" customHeight="1" x14ac:dyDescent="0.25">
      <c r="A3382" s="11"/>
      <c r="B3382" s="19">
        <v>3551</v>
      </c>
      <c r="C3382" s="74"/>
      <c r="D3382" s="77"/>
      <c r="E3382" s="75"/>
      <c r="F3382" s="78"/>
      <c r="G3382" s="80"/>
      <c r="H3382" s="49"/>
      <c r="I3382" s="79"/>
      <c r="J3382" s="27"/>
      <c r="K3382" s="27"/>
      <c r="L3382" s="79"/>
      <c r="M3382" s="81"/>
      <c r="N3382" s="29">
        <v>0</v>
      </c>
      <c r="O3382" s="30" t="str">
        <f>IF(G3382&lt;=$N$2,"",IF(F3382=[3]Pav.tvarkyklė!$B$13,"",IF(ISBLANK(R3382),"X","")))</f>
        <v/>
      </c>
      <c r="P3382" s="91"/>
      <c r="Q3382" s="63"/>
      <c r="R3382" s="63"/>
      <c r="S3382" s="63"/>
      <c r="T3382" s="63"/>
      <c r="U3382" s="34" t="str">
        <f>IFERROR(INDEX('[3]5.Grup_T'!$G$4:$G$22,MATCH('6.Turtas'!E3382,'[3]5.Grup_T'!$E$4:$E$22,0)),"0")</f>
        <v>0</v>
      </c>
      <c r="V3382" s="35">
        <f t="shared" si="731"/>
        <v>0</v>
      </c>
      <c r="W3382" s="35">
        <f>IF(NOT(ISBLANK(H3382)),(12-DATEDIF(H3382,'[3]1.Pradzia'!$D$13,"m")),0)</f>
        <v>0</v>
      </c>
      <c r="X3382" s="35">
        <f t="shared" si="732"/>
        <v>0</v>
      </c>
      <c r="Y3382" s="35">
        <f t="shared" si="728"/>
        <v>0</v>
      </c>
      <c r="Z3382" s="35">
        <f t="shared" si="740"/>
        <v>0</v>
      </c>
      <c r="AA3382" s="36">
        <f t="shared" si="733"/>
        <v>0</v>
      </c>
      <c r="AB3382" s="36">
        <f t="shared" si="734"/>
        <v>0</v>
      </c>
      <c r="AC3382" s="37">
        <f t="shared" si="735"/>
        <v>0</v>
      </c>
      <c r="AD3382" s="35">
        <f>IF(OR(YEAR(G3382)&lt;2019,O3382="X"),0,IF(ISBLANK(H3382),DATEDIF(G3382,'[3]1.Pradzia'!$D$13,"M"),DATEDIF(G3382,H3382,"m")))</f>
        <v>0</v>
      </c>
      <c r="AE3382" s="37">
        <f>IF(E3382='[3]5.Grup_T'!$E$20,0,IF(AD3382&lt;&gt;0,M3382/V3382*MIN(12,AD3382),0))</f>
        <v>0</v>
      </c>
      <c r="AF3382" s="37">
        <f t="shared" si="736"/>
        <v>0</v>
      </c>
      <c r="AG3382" s="37">
        <f t="shared" si="737"/>
        <v>0</v>
      </c>
      <c r="AH3382" s="37">
        <f t="shared" si="738"/>
        <v>0</v>
      </c>
      <c r="AI3382" s="35" t="str">
        <f t="shared" si="739"/>
        <v>Nusidėvėjęs</v>
      </c>
      <c r="AJ3382" s="38" t="str">
        <f>IF(AND(F3382&lt;&gt;[3]Pav.tvarkyklė!$B$12,F3382&lt;&gt;[3]Pav.tvarkyklė!$B$13),"GVTNT","X")</f>
        <v>GVTNT</v>
      </c>
      <c r="AK3382" s="39">
        <f t="shared" si="741"/>
        <v>0</v>
      </c>
      <c r="AL3382" s="41"/>
      <c r="AM3382" s="41"/>
      <c r="AN3382" s="41">
        <f t="shared" si="729"/>
        <v>1900</v>
      </c>
      <c r="AO3382" s="41"/>
      <c r="AP3382" s="41"/>
      <c r="AQ3382" s="41"/>
      <c r="AR3382" s="42"/>
      <c r="AS3382" s="42"/>
      <c r="AU3382" s="43">
        <f t="shared" si="730"/>
        <v>0</v>
      </c>
    </row>
    <row r="3383" spans="1:47" ht="15" customHeight="1" x14ac:dyDescent="0.25">
      <c r="A3383" s="11"/>
      <c r="B3383" s="19">
        <v>3552</v>
      </c>
      <c r="C3383" s="74"/>
      <c r="D3383" s="77"/>
      <c r="E3383" s="75"/>
      <c r="F3383" s="78"/>
      <c r="G3383" s="80"/>
      <c r="H3383" s="49"/>
      <c r="I3383" s="79"/>
      <c r="J3383" s="27"/>
      <c r="K3383" s="27"/>
      <c r="L3383" s="79"/>
      <c r="M3383" s="81"/>
      <c r="N3383" s="29">
        <v>0</v>
      </c>
      <c r="O3383" s="30" t="str">
        <f>IF(G3383&lt;=$N$2,"",IF(F3383=[3]Pav.tvarkyklė!$B$13,"",IF(ISBLANK(R3383),"X","")))</f>
        <v/>
      </c>
      <c r="P3383" s="91"/>
      <c r="Q3383" s="63"/>
      <c r="R3383" s="63"/>
      <c r="S3383" s="63"/>
      <c r="T3383" s="63"/>
      <c r="U3383" s="34" t="str">
        <f>IFERROR(INDEX('[3]5.Grup_T'!$G$4:$G$22,MATCH('6.Turtas'!E3383,'[3]5.Grup_T'!$E$4:$E$22,0)),"0")</f>
        <v>0</v>
      </c>
      <c r="V3383" s="35">
        <f t="shared" si="731"/>
        <v>0</v>
      </c>
      <c r="W3383" s="35">
        <f>IF(NOT(ISBLANK(H3383)),(12-DATEDIF(H3383,'[3]1.Pradzia'!$D$13,"m")),0)</f>
        <v>0</v>
      </c>
      <c r="X3383" s="35">
        <f t="shared" si="732"/>
        <v>0</v>
      </c>
      <c r="Y3383" s="35">
        <f t="shared" ref="Y3383:Y3446" si="742">IF(YEAR(G3383)&gt;=2019,0,IF(Z3383&lt;=0,0,IF(W3383&lt;&gt;0,MIN(W3383,Z3383),MIN(12,Z3383))))</f>
        <v>0</v>
      </c>
      <c r="Z3383" s="35">
        <f t="shared" si="740"/>
        <v>0</v>
      </c>
      <c r="AA3383" s="36">
        <f t="shared" si="733"/>
        <v>0</v>
      </c>
      <c r="AB3383" s="36">
        <f t="shared" si="734"/>
        <v>0</v>
      </c>
      <c r="AC3383" s="37">
        <f t="shared" si="735"/>
        <v>0</v>
      </c>
      <c r="AD3383" s="35">
        <f>IF(OR(YEAR(G3383)&lt;2019,O3383="X"),0,IF(ISBLANK(H3383),DATEDIF(G3383,'[3]1.Pradzia'!$D$13,"M"),DATEDIF(G3383,H3383,"m")))</f>
        <v>0</v>
      </c>
      <c r="AE3383" s="37">
        <f>IF(E3383='[3]5.Grup_T'!$E$20,0,IF(AD3383&lt;&gt;0,M3383/V3383*MIN(12,AD3383),0))</f>
        <v>0</v>
      </c>
      <c r="AF3383" s="37">
        <f t="shared" si="736"/>
        <v>0</v>
      </c>
      <c r="AG3383" s="37">
        <f t="shared" si="737"/>
        <v>0</v>
      </c>
      <c r="AH3383" s="37">
        <f t="shared" si="738"/>
        <v>0</v>
      </c>
      <c r="AI3383" s="35" t="str">
        <f t="shared" si="739"/>
        <v>Nusidėvėjęs</v>
      </c>
      <c r="AJ3383" s="38" t="str">
        <f>IF(AND(F3383&lt;&gt;[3]Pav.tvarkyklė!$B$12,F3383&lt;&gt;[3]Pav.tvarkyklė!$B$13),"GVTNT","X")</f>
        <v>GVTNT</v>
      </c>
      <c r="AK3383" s="39">
        <f t="shared" si="741"/>
        <v>0</v>
      </c>
      <c r="AL3383" s="41"/>
      <c r="AM3383" s="41"/>
      <c r="AN3383" s="41">
        <f t="shared" si="729"/>
        <v>1900</v>
      </c>
      <c r="AO3383" s="41"/>
      <c r="AP3383" s="41"/>
      <c r="AQ3383" s="41"/>
      <c r="AR3383" s="42"/>
      <c r="AS3383" s="42"/>
      <c r="AU3383" s="43">
        <f t="shared" si="730"/>
        <v>0</v>
      </c>
    </row>
    <row r="3384" spans="1:47" ht="15" customHeight="1" x14ac:dyDescent="0.25">
      <c r="A3384" s="11"/>
      <c r="B3384" s="19">
        <v>3553</v>
      </c>
      <c r="C3384" s="74"/>
      <c r="D3384" s="77"/>
      <c r="E3384" s="75"/>
      <c r="F3384" s="78"/>
      <c r="G3384" s="80"/>
      <c r="H3384" s="49"/>
      <c r="I3384" s="79"/>
      <c r="J3384" s="27"/>
      <c r="K3384" s="27"/>
      <c r="L3384" s="79"/>
      <c r="M3384" s="81"/>
      <c r="N3384" s="29">
        <v>0</v>
      </c>
      <c r="O3384" s="30" t="str">
        <f>IF(G3384&lt;=$N$2,"",IF(F3384=[3]Pav.tvarkyklė!$B$13,"",IF(ISBLANK(R3384),"X","")))</f>
        <v/>
      </c>
      <c r="P3384" s="91"/>
      <c r="Q3384" s="63"/>
      <c r="R3384" s="63"/>
      <c r="S3384" s="63"/>
      <c r="T3384" s="63"/>
      <c r="U3384" s="34" t="str">
        <f>IFERROR(INDEX('[3]5.Grup_T'!$G$4:$G$22,MATCH('6.Turtas'!E3384,'[3]5.Grup_T'!$E$4:$E$22,0)),"0")</f>
        <v>0</v>
      </c>
      <c r="V3384" s="35">
        <f t="shared" si="731"/>
        <v>0</v>
      </c>
      <c r="W3384" s="35">
        <f>IF(NOT(ISBLANK(H3384)),(12-DATEDIF(H3384,'[3]1.Pradzia'!$D$13,"m")),0)</f>
        <v>0</v>
      </c>
      <c r="X3384" s="35">
        <f t="shared" si="732"/>
        <v>0</v>
      </c>
      <c r="Y3384" s="35">
        <f t="shared" si="742"/>
        <v>0</v>
      </c>
      <c r="Z3384" s="35">
        <f t="shared" si="740"/>
        <v>0</v>
      </c>
      <c r="AA3384" s="36">
        <f t="shared" si="733"/>
        <v>0</v>
      </c>
      <c r="AB3384" s="36">
        <f t="shared" si="734"/>
        <v>0</v>
      </c>
      <c r="AC3384" s="37">
        <f t="shared" si="735"/>
        <v>0</v>
      </c>
      <c r="AD3384" s="35">
        <f>IF(OR(YEAR(G3384)&lt;2019,O3384="X"),0,IF(ISBLANK(H3384),DATEDIF(G3384,'[3]1.Pradzia'!$D$13,"M"),DATEDIF(G3384,H3384,"m")))</f>
        <v>0</v>
      </c>
      <c r="AE3384" s="37">
        <f>IF(E3384='[3]5.Grup_T'!$E$20,0,IF(AD3384&lt;&gt;0,M3384/V3384*MIN(12,AD3384),0))</f>
        <v>0</v>
      </c>
      <c r="AF3384" s="37">
        <f t="shared" si="736"/>
        <v>0</v>
      </c>
      <c r="AG3384" s="37">
        <f t="shared" si="737"/>
        <v>0</v>
      </c>
      <c r="AH3384" s="37">
        <f t="shared" si="738"/>
        <v>0</v>
      </c>
      <c r="AI3384" s="35" t="str">
        <f t="shared" si="739"/>
        <v>Nusidėvėjęs</v>
      </c>
      <c r="AJ3384" s="38" t="str">
        <f>IF(AND(F3384&lt;&gt;[3]Pav.tvarkyklė!$B$12,F3384&lt;&gt;[3]Pav.tvarkyklė!$B$13),"GVTNT","X")</f>
        <v>GVTNT</v>
      </c>
      <c r="AK3384" s="39">
        <f t="shared" si="741"/>
        <v>0</v>
      </c>
      <c r="AL3384" s="41"/>
      <c r="AM3384" s="41"/>
      <c r="AN3384" s="41">
        <f t="shared" si="729"/>
        <v>1900</v>
      </c>
      <c r="AO3384" s="41"/>
      <c r="AP3384" s="41"/>
      <c r="AQ3384" s="41"/>
      <c r="AR3384" s="42"/>
      <c r="AS3384" s="42"/>
      <c r="AU3384" s="43">
        <f t="shared" si="730"/>
        <v>0</v>
      </c>
    </row>
    <row r="3385" spans="1:47" ht="15" customHeight="1" x14ac:dyDescent="0.25">
      <c r="A3385" s="11"/>
      <c r="B3385" s="19">
        <v>3554</v>
      </c>
      <c r="C3385" s="74"/>
      <c r="D3385" s="77"/>
      <c r="E3385" s="75"/>
      <c r="F3385" s="78"/>
      <c r="G3385" s="80"/>
      <c r="H3385" s="49"/>
      <c r="I3385" s="79"/>
      <c r="J3385" s="27"/>
      <c r="K3385" s="27"/>
      <c r="L3385" s="79"/>
      <c r="M3385" s="81"/>
      <c r="N3385" s="29">
        <v>0</v>
      </c>
      <c r="O3385" s="30" t="str">
        <f>IF(G3385&lt;=$N$2,"",IF(F3385=[3]Pav.tvarkyklė!$B$13,"",IF(ISBLANK(R3385),"X","")))</f>
        <v/>
      </c>
      <c r="P3385" s="91"/>
      <c r="Q3385" s="63"/>
      <c r="R3385" s="63"/>
      <c r="S3385" s="63"/>
      <c r="T3385" s="63"/>
      <c r="U3385" s="34" t="str">
        <f>IFERROR(INDEX('[3]5.Grup_T'!$G$4:$G$22,MATCH('6.Turtas'!E3385,'[3]5.Grup_T'!$E$4:$E$22,0)),"0")</f>
        <v>0</v>
      </c>
      <c r="V3385" s="35">
        <f t="shared" si="731"/>
        <v>0</v>
      </c>
      <c r="W3385" s="35">
        <f>IF(NOT(ISBLANK(H3385)),(12-DATEDIF(H3385,'[3]1.Pradzia'!$D$13,"m")),0)</f>
        <v>0</v>
      </c>
      <c r="X3385" s="35">
        <f t="shared" si="732"/>
        <v>0</v>
      </c>
      <c r="Y3385" s="35">
        <f t="shared" si="742"/>
        <v>0</v>
      </c>
      <c r="Z3385" s="35">
        <f t="shared" si="740"/>
        <v>0</v>
      </c>
      <c r="AA3385" s="36">
        <f t="shared" si="733"/>
        <v>0</v>
      </c>
      <c r="AB3385" s="36">
        <f t="shared" si="734"/>
        <v>0</v>
      </c>
      <c r="AC3385" s="37">
        <f t="shared" si="735"/>
        <v>0</v>
      </c>
      <c r="AD3385" s="35">
        <f>IF(OR(YEAR(G3385)&lt;2019,O3385="X"),0,IF(ISBLANK(H3385),DATEDIF(G3385,'[3]1.Pradzia'!$D$13,"M"),DATEDIF(G3385,H3385,"m")))</f>
        <v>0</v>
      </c>
      <c r="AE3385" s="37">
        <f>IF(E3385='[3]5.Grup_T'!$E$20,0,IF(AD3385&lt;&gt;0,M3385/V3385*MIN(12,AD3385),0))</f>
        <v>0</v>
      </c>
      <c r="AF3385" s="37">
        <f t="shared" si="736"/>
        <v>0</v>
      </c>
      <c r="AG3385" s="37">
        <f t="shared" si="737"/>
        <v>0</v>
      </c>
      <c r="AH3385" s="37">
        <f t="shared" si="738"/>
        <v>0</v>
      </c>
      <c r="AI3385" s="35" t="str">
        <f t="shared" si="739"/>
        <v>Nusidėvėjęs</v>
      </c>
      <c r="AJ3385" s="38" t="str">
        <f>IF(AND(F3385&lt;&gt;[3]Pav.tvarkyklė!$B$12,F3385&lt;&gt;[3]Pav.tvarkyklė!$B$13),"GVTNT","X")</f>
        <v>GVTNT</v>
      </c>
      <c r="AK3385" s="39">
        <f t="shared" si="741"/>
        <v>0</v>
      </c>
      <c r="AL3385" s="41"/>
      <c r="AM3385" s="41"/>
      <c r="AN3385" s="41">
        <f t="shared" si="729"/>
        <v>1900</v>
      </c>
      <c r="AO3385" s="41"/>
      <c r="AP3385" s="41"/>
      <c r="AQ3385" s="41"/>
      <c r="AR3385" s="42"/>
      <c r="AS3385" s="42"/>
      <c r="AU3385" s="43">
        <f t="shared" si="730"/>
        <v>0</v>
      </c>
    </row>
    <row r="3386" spans="1:47" ht="15" customHeight="1" x14ac:dyDescent="0.25">
      <c r="A3386" s="11"/>
      <c r="B3386" s="19">
        <v>3555</v>
      </c>
      <c r="C3386" s="74"/>
      <c r="D3386" s="77"/>
      <c r="E3386" s="75"/>
      <c r="F3386" s="78"/>
      <c r="G3386" s="80"/>
      <c r="H3386" s="49"/>
      <c r="I3386" s="79"/>
      <c r="J3386" s="27"/>
      <c r="K3386" s="27"/>
      <c r="L3386" s="79"/>
      <c r="M3386" s="81"/>
      <c r="N3386" s="29">
        <v>0</v>
      </c>
      <c r="O3386" s="30" t="str">
        <f>IF(G3386&lt;=$N$2,"",IF(F3386=[3]Pav.tvarkyklė!$B$13,"",IF(ISBLANK(R3386),"X","")))</f>
        <v/>
      </c>
      <c r="P3386" s="91"/>
      <c r="Q3386" s="63"/>
      <c r="R3386" s="63"/>
      <c r="S3386" s="63"/>
      <c r="T3386" s="63"/>
      <c r="U3386" s="34" t="str">
        <f>IFERROR(INDEX('[3]5.Grup_T'!$G$4:$G$22,MATCH('6.Turtas'!E3386,'[3]5.Grup_T'!$E$4:$E$22,0)),"0")</f>
        <v>0</v>
      </c>
      <c r="V3386" s="35">
        <f t="shared" si="731"/>
        <v>0</v>
      </c>
      <c r="W3386" s="35">
        <f>IF(NOT(ISBLANK(H3386)),(12-DATEDIF(H3386,'[3]1.Pradzia'!$D$13,"m")),0)</f>
        <v>0</v>
      </c>
      <c r="X3386" s="35">
        <f t="shared" si="732"/>
        <v>0</v>
      </c>
      <c r="Y3386" s="35">
        <f t="shared" si="742"/>
        <v>0</v>
      </c>
      <c r="Z3386" s="35">
        <f t="shared" si="740"/>
        <v>0</v>
      </c>
      <c r="AA3386" s="36">
        <f t="shared" si="733"/>
        <v>0</v>
      </c>
      <c r="AB3386" s="36">
        <f t="shared" si="734"/>
        <v>0</v>
      </c>
      <c r="AC3386" s="37">
        <f t="shared" si="735"/>
        <v>0</v>
      </c>
      <c r="AD3386" s="35">
        <f>IF(OR(YEAR(G3386)&lt;2019,O3386="X"),0,IF(ISBLANK(H3386),DATEDIF(G3386,'[3]1.Pradzia'!$D$13,"M"),DATEDIF(G3386,H3386,"m")))</f>
        <v>0</v>
      </c>
      <c r="AE3386" s="37">
        <f>IF(E3386='[3]5.Grup_T'!$E$20,0,IF(AD3386&lt;&gt;0,M3386/V3386*MIN(12,AD3386),0))</f>
        <v>0</v>
      </c>
      <c r="AF3386" s="37">
        <f t="shared" si="736"/>
        <v>0</v>
      </c>
      <c r="AG3386" s="37">
        <f t="shared" si="737"/>
        <v>0</v>
      </c>
      <c r="AH3386" s="37">
        <f t="shared" si="738"/>
        <v>0</v>
      </c>
      <c r="AI3386" s="35" t="str">
        <f t="shared" si="739"/>
        <v>Nusidėvėjęs</v>
      </c>
      <c r="AJ3386" s="38" t="str">
        <f>IF(AND(F3386&lt;&gt;[3]Pav.tvarkyklė!$B$12,F3386&lt;&gt;[3]Pav.tvarkyklė!$B$13),"GVTNT","X")</f>
        <v>GVTNT</v>
      </c>
      <c r="AK3386" s="39">
        <f t="shared" si="741"/>
        <v>0</v>
      </c>
      <c r="AL3386" s="41"/>
      <c r="AM3386" s="41"/>
      <c r="AN3386" s="41">
        <f t="shared" si="729"/>
        <v>1900</v>
      </c>
      <c r="AO3386" s="41"/>
      <c r="AP3386" s="41"/>
      <c r="AQ3386" s="41"/>
      <c r="AR3386" s="42"/>
      <c r="AS3386" s="42"/>
      <c r="AU3386" s="43">
        <f t="shared" si="730"/>
        <v>0</v>
      </c>
    </row>
    <row r="3387" spans="1:47" ht="15" customHeight="1" x14ac:dyDescent="0.25">
      <c r="A3387" s="11"/>
      <c r="B3387" s="19">
        <v>3556</v>
      </c>
      <c r="C3387" s="74"/>
      <c r="D3387" s="77"/>
      <c r="E3387" s="75"/>
      <c r="F3387" s="78"/>
      <c r="G3387" s="80"/>
      <c r="H3387" s="49"/>
      <c r="I3387" s="79"/>
      <c r="J3387" s="27"/>
      <c r="K3387" s="27"/>
      <c r="L3387" s="79"/>
      <c r="M3387" s="81"/>
      <c r="N3387" s="29">
        <v>0</v>
      </c>
      <c r="O3387" s="30" t="str">
        <f>IF(G3387&lt;=$N$2,"",IF(F3387=[3]Pav.tvarkyklė!$B$13,"",IF(ISBLANK(R3387),"X","")))</f>
        <v/>
      </c>
      <c r="P3387" s="91"/>
      <c r="Q3387" s="63"/>
      <c r="R3387" s="63"/>
      <c r="S3387" s="63"/>
      <c r="T3387" s="63"/>
      <c r="U3387" s="34" t="str">
        <f>IFERROR(INDEX('[3]5.Grup_T'!$G$4:$G$22,MATCH('6.Turtas'!E3387,'[3]5.Grup_T'!$E$4:$E$22,0)),"0")</f>
        <v>0</v>
      </c>
      <c r="V3387" s="35">
        <f t="shared" si="731"/>
        <v>0</v>
      </c>
      <c r="W3387" s="35">
        <f>IF(NOT(ISBLANK(H3387)),(12-DATEDIF(H3387,'[3]1.Pradzia'!$D$13,"m")),0)</f>
        <v>0</v>
      </c>
      <c r="X3387" s="35">
        <f t="shared" si="732"/>
        <v>0</v>
      </c>
      <c r="Y3387" s="35">
        <f t="shared" si="742"/>
        <v>0</v>
      </c>
      <c r="Z3387" s="35">
        <f t="shared" si="740"/>
        <v>0</v>
      </c>
      <c r="AA3387" s="36">
        <f t="shared" si="733"/>
        <v>0</v>
      </c>
      <c r="AB3387" s="36">
        <f t="shared" si="734"/>
        <v>0</v>
      </c>
      <c r="AC3387" s="37">
        <f t="shared" si="735"/>
        <v>0</v>
      </c>
      <c r="AD3387" s="35">
        <f>IF(OR(YEAR(G3387)&lt;2019,O3387="X"),0,IF(ISBLANK(H3387),DATEDIF(G3387,'[3]1.Pradzia'!$D$13,"M"),DATEDIF(G3387,H3387,"m")))</f>
        <v>0</v>
      </c>
      <c r="AE3387" s="37">
        <f>IF(E3387='[3]5.Grup_T'!$E$20,0,IF(AD3387&lt;&gt;0,M3387/V3387*MIN(12,AD3387),0))</f>
        <v>0</v>
      </c>
      <c r="AF3387" s="37">
        <f t="shared" si="736"/>
        <v>0</v>
      </c>
      <c r="AG3387" s="37">
        <f t="shared" si="737"/>
        <v>0</v>
      </c>
      <c r="AH3387" s="37">
        <f t="shared" si="738"/>
        <v>0</v>
      </c>
      <c r="AI3387" s="35" t="str">
        <f t="shared" si="739"/>
        <v>Nusidėvėjęs</v>
      </c>
      <c r="AJ3387" s="38" t="str">
        <f>IF(AND(F3387&lt;&gt;[3]Pav.tvarkyklė!$B$12,F3387&lt;&gt;[3]Pav.tvarkyklė!$B$13),"GVTNT","X")</f>
        <v>GVTNT</v>
      </c>
      <c r="AK3387" s="39">
        <f t="shared" si="741"/>
        <v>0</v>
      </c>
      <c r="AL3387" s="41"/>
      <c r="AM3387" s="41"/>
      <c r="AN3387" s="41">
        <f t="shared" si="729"/>
        <v>1900</v>
      </c>
      <c r="AO3387" s="41"/>
      <c r="AP3387" s="41"/>
      <c r="AQ3387" s="41"/>
      <c r="AR3387" s="42"/>
      <c r="AS3387" s="42"/>
      <c r="AU3387" s="43">
        <f t="shared" si="730"/>
        <v>0</v>
      </c>
    </row>
    <row r="3388" spans="1:47" ht="15" customHeight="1" x14ac:dyDescent="0.25">
      <c r="A3388" s="11"/>
      <c r="B3388" s="19">
        <v>3557</v>
      </c>
      <c r="C3388" s="74"/>
      <c r="D3388" s="77"/>
      <c r="E3388" s="75"/>
      <c r="F3388" s="78"/>
      <c r="G3388" s="80"/>
      <c r="H3388" s="49"/>
      <c r="I3388" s="79"/>
      <c r="J3388" s="27"/>
      <c r="K3388" s="27"/>
      <c r="L3388" s="79"/>
      <c r="M3388" s="81"/>
      <c r="N3388" s="29">
        <v>0</v>
      </c>
      <c r="O3388" s="30" t="str">
        <f>IF(G3388&lt;=$N$2,"",IF(F3388=[3]Pav.tvarkyklė!$B$13,"",IF(ISBLANK(R3388),"X","")))</f>
        <v/>
      </c>
      <c r="P3388" s="91"/>
      <c r="Q3388" s="63"/>
      <c r="R3388" s="63"/>
      <c r="S3388" s="63"/>
      <c r="T3388" s="63"/>
      <c r="U3388" s="34" t="str">
        <f>IFERROR(INDEX('[3]5.Grup_T'!$G$4:$G$22,MATCH('6.Turtas'!E3388,'[3]5.Grup_T'!$E$4:$E$22,0)),"0")</f>
        <v>0</v>
      </c>
      <c r="V3388" s="35">
        <f t="shared" si="731"/>
        <v>0</v>
      </c>
      <c r="W3388" s="35">
        <f>IF(NOT(ISBLANK(H3388)),(12-DATEDIF(H3388,'[3]1.Pradzia'!$D$13,"m")),0)</f>
        <v>0</v>
      </c>
      <c r="X3388" s="35">
        <f t="shared" si="732"/>
        <v>0</v>
      </c>
      <c r="Y3388" s="35">
        <f t="shared" si="742"/>
        <v>0</v>
      </c>
      <c r="Z3388" s="35">
        <f t="shared" si="740"/>
        <v>0</v>
      </c>
      <c r="AA3388" s="36">
        <f t="shared" si="733"/>
        <v>0</v>
      </c>
      <c r="AB3388" s="36">
        <f t="shared" si="734"/>
        <v>0</v>
      </c>
      <c r="AC3388" s="37">
        <f t="shared" si="735"/>
        <v>0</v>
      </c>
      <c r="AD3388" s="35">
        <f>IF(OR(YEAR(G3388)&lt;2019,O3388="X"),0,IF(ISBLANK(H3388),DATEDIF(G3388,'[3]1.Pradzia'!$D$13,"M"),DATEDIF(G3388,H3388,"m")))</f>
        <v>0</v>
      </c>
      <c r="AE3388" s="37">
        <f>IF(E3388='[3]5.Grup_T'!$E$20,0,IF(AD3388&lt;&gt;0,M3388/V3388*MIN(12,AD3388),0))</f>
        <v>0</v>
      </c>
      <c r="AF3388" s="37">
        <f t="shared" si="736"/>
        <v>0</v>
      </c>
      <c r="AG3388" s="37">
        <f t="shared" si="737"/>
        <v>0</v>
      </c>
      <c r="AH3388" s="37">
        <f t="shared" si="738"/>
        <v>0</v>
      </c>
      <c r="AI3388" s="35" t="str">
        <f t="shared" si="739"/>
        <v>Nusidėvėjęs</v>
      </c>
      <c r="AJ3388" s="38" t="str">
        <f>IF(AND(F3388&lt;&gt;[3]Pav.tvarkyklė!$B$12,F3388&lt;&gt;[3]Pav.tvarkyklė!$B$13),"GVTNT","X")</f>
        <v>GVTNT</v>
      </c>
      <c r="AK3388" s="39">
        <f t="shared" si="741"/>
        <v>0</v>
      </c>
      <c r="AL3388" s="41"/>
      <c r="AM3388" s="41"/>
      <c r="AN3388" s="41">
        <f t="shared" si="729"/>
        <v>1900</v>
      </c>
      <c r="AO3388" s="41"/>
      <c r="AP3388" s="41"/>
      <c r="AQ3388" s="41"/>
      <c r="AR3388" s="42"/>
      <c r="AS3388" s="42"/>
      <c r="AU3388" s="43">
        <f t="shared" si="730"/>
        <v>0</v>
      </c>
    </row>
    <row r="3389" spans="1:47" ht="15" customHeight="1" x14ac:dyDescent="0.25">
      <c r="A3389" s="11"/>
      <c r="B3389" s="19">
        <v>3558</v>
      </c>
      <c r="C3389" s="74"/>
      <c r="D3389" s="77"/>
      <c r="E3389" s="75"/>
      <c r="F3389" s="78"/>
      <c r="G3389" s="80"/>
      <c r="H3389" s="49"/>
      <c r="I3389" s="79"/>
      <c r="J3389" s="27"/>
      <c r="K3389" s="27"/>
      <c r="L3389" s="79"/>
      <c r="M3389" s="81"/>
      <c r="N3389" s="29">
        <v>0</v>
      </c>
      <c r="O3389" s="30" t="str">
        <f>IF(G3389&lt;=$N$2,"",IF(F3389=[3]Pav.tvarkyklė!$B$13,"",IF(ISBLANK(R3389),"X","")))</f>
        <v/>
      </c>
      <c r="P3389" s="91"/>
      <c r="Q3389" s="63"/>
      <c r="R3389" s="63"/>
      <c r="S3389" s="63"/>
      <c r="T3389" s="63"/>
      <c r="U3389" s="34" t="str">
        <f>IFERROR(INDEX('[3]5.Grup_T'!$G$4:$G$22,MATCH('6.Turtas'!E3389,'[3]5.Grup_T'!$E$4:$E$22,0)),"0")</f>
        <v>0</v>
      </c>
      <c r="V3389" s="35">
        <f t="shared" si="731"/>
        <v>0</v>
      </c>
      <c r="W3389" s="35">
        <f>IF(NOT(ISBLANK(H3389)),(12-DATEDIF(H3389,'[3]1.Pradzia'!$D$13,"m")),0)</f>
        <v>0</v>
      </c>
      <c r="X3389" s="35">
        <f t="shared" si="732"/>
        <v>0</v>
      </c>
      <c r="Y3389" s="35">
        <f t="shared" si="742"/>
        <v>0</v>
      </c>
      <c r="Z3389" s="35">
        <f t="shared" si="740"/>
        <v>0</v>
      </c>
      <c r="AA3389" s="36">
        <f t="shared" si="733"/>
        <v>0</v>
      </c>
      <c r="AB3389" s="36">
        <f t="shared" si="734"/>
        <v>0</v>
      </c>
      <c r="AC3389" s="37">
        <f t="shared" si="735"/>
        <v>0</v>
      </c>
      <c r="AD3389" s="35">
        <f>IF(OR(YEAR(G3389)&lt;2019,O3389="X"),0,IF(ISBLANK(H3389),DATEDIF(G3389,'[3]1.Pradzia'!$D$13,"M"),DATEDIF(G3389,H3389,"m")))</f>
        <v>0</v>
      </c>
      <c r="AE3389" s="37">
        <f>IF(E3389='[3]5.Grup_T'!$E$20,0,IF(AD3389&lt;&gt;0,M3389/V3389*MIN(12,AD3389),0))</f>
        <v>0</v>
      </c>
      <c r="AF3389" s="37">
        <f t="shared" si="736"/>
        <v>0</v>
      </c>
      <c r="AG3389" s="37">
        <f t="shared" si="737"/>
        <v>0</v>
      </c>
      <c r="AH3389" s="37">
        <f t="shared" si="738"/>
        <v>0</v>
      </c>
      <c r="AI3389" s="35" t="str">
        <f t="shared" si="739"/>
        <v>Nusidėvėjęs</v>
      </c>
      <c r="AJ3389" s="38" t="str">
        <f>IF(AND(F3389&lt;&gt;[3]Pav.tvarkyklė!$B$12,F3389&lt;&gt;[3]Pav.tvarkyklė!$B$13),"GVTNT","X")</f>
        <v>GVTNT</v>
      </c>
      <c r="AK3389" s="39">
        <f t="shared" si="741"/>
        <v>0</v>
      </c>
      <c r="AL3389" s="41"/>
      <c r="AM3389" s="41"/>
      <c r="AN3389" s="41">
        <f t="shared" si="729"/>
        <v>1900</v>
      </c>
      <c r="AO3389" s="41"/>
      <c r="AP3389" s="41"/>
      <c r="AQ3389" s="41"/>
      <c r="AR3389" s="42"/>
      <c r="AS3389" s="42"/>
      <c r="AU3389" s="43">
        <f t="shared" si="730"/>
        <v>0</v>
      </c>
    </row>
    <row r="3390" spans="1:47" ht="15" customHeight="1" x14ac:dyDescent="0.25">
      <c r="A3390" s="11"/>
      <c r="B3390" s="19">
        <v>3559</v>
      </c>
      <c r="C3390" s="74"/>
      <c r="D3390" s="77"/>
      <c r="E3390" s="75"/>
      <c r="F3390" s="78"/>
      <c r="G3390" s="80"/>
      <c r="H3390" s="49"/>
      <c r="I3390" s="79"/>
      <c r="J3390" s="27"/>
      <c r="K3390" s="27"/>
      <c r="L3390" s="79"/>
      <c r="M3390" s="81"/>
      <c r="N3390" s="29">
        <v>0</v>
      </c>
      <c r="O3390" s="30" t="str">
        <f>IF(G3390&lt;=$N$2,"",IF(F3390=[3]Pav.tvarkyklė!$B$13,"",IF(ISBLANK(R3390),"X","")))</f>
        <v/>
      </c>
      <c r="P3390" s="91"/>
      <c r="Q3390" s="63"/>
      <c r="R3390" s="63"/>
      <c r="S3390" s="63"/>
      <c r="T3390" s="63"/>
      <c r="U3390" s="34" t="str">
        <f>IFERROR(INDEX('[3]5.Grup_T'!$G$4:$G$22,MATCH('6.Turtas'!E3390,'[3]5.Grup_T'!$E$4:$E$22,0)),"0")</f>
        <v>0</v>
      </c>
      <c r="V3390" s="35">
        <f t="shared" si="731"/>
        <v>0</v>
      </c>
      <c r="W3390" s="35">
        <f>IF(NOT(ISBLANK(H3390)),(12-DATEDIF(H3390,'[3]1.Pradzia'!$D$13,"m")),0)</f>
        <v>0</v>
      </c>
      <c r="X3390" s="35">
        <f t="shared" si="732"/>
        <v>0</v>
      </c>
      <c r="Y3390" s="35">
        <f t="shared" si="742"/>
        <v>0</v>
      </c>
      <c r="Z3390" s="35">
        <f t="shared" si="740"/>
        <v>0</v>
      </c>
      <c r="AA3390" s="36">
        <f t="shared" si="733"/>
        <v>0</v>
      </c>
      <c r="AB3390" s="36">
        <f t="shared" si="734"/>
        <v>0</v>
      </c>
      <c r="AC3390" s="37">
        <f t="shared" si="735"/>
        <v>0</v>
      </c>
      <c r="AD3390" s="35">
        <f>IF(OR(YEAR(G3390)&lt;2019,O3390="X"),0,IF(ISBLANK(H3390),DATEDIF(G3390,'[3]1.Pradzia'!$D$13,"M"),DATEDIF(G3390,H3390,"m")))</f>
        <v>0</v>
      </c>
      <c r="AE3390" s="37">
        <f>IF(E3390='[3]5.Grup_T'!$E$20,0,IF(AD3390&lt;&gt;0,M3390/V3390*MIN(12,AD3390),0))</f>
        <v>0</v>
      </c>
      <c r="AF3390" s="37">
        <f t="shared" si="736"/>
        <v>0</v>
      </c>
      <c r="AG3390" s="37">
        <f t="shared" si="737"/>
        <v>0</v>
      </c>
      <c r="AH3390" s="37">
        <f t="shared" si="738"/>
        <v>0</v>
      </c>
      <c r="AI3390" s="35" t="str">
        <f t="shared" si="739"/>
        <v>Nusidėvėjęs</v>
      </c>
      <c r="AJ3390" s="38" t="str">
        <f>IF(AND(F3390&lt;&gt;[3]Pav.tvarkyklė!$B$12,F3390&lt;&gt;[3]Pav.tvarkyklė!$B$13),"GVTNT","X")</f>
        <v>GVTNT</v>
      </c>
      <c r="AK3390" s="39">
        <f t="shared" si="741"/>
        <v>0</v>
      </c>
      <c r="AL3390" s="41"/>
      <c r="AM3390" s="41"/>
      <c r="AN3390" s="41">
        <f t="shared" si="729"/>
        <v>1900</v>
      </c>
      <c r="AO3390" s="41"/>
      <c r="AP3390" s="41"/>
      <c r="AQ3390" s="41"/>
      <c r="AR3390" s="42"/>
      <c r="AS3390" s="42"/>
      <c r="AU3390" s="43">
        <f t="shared" si="730"/>
        <v>0</v>
      </c>
    </row>
    <row r="3391" spans="1:47" ht="15" customHeight="1" x14ac:dyDescent="0.25">
      <c r="A3391" s="11"/>
      <c r="B3391" s="19">
        <v>3560</v>
      </c>
      <c r="C3391" s="74"/>
      <c r="D3391" s="77"/>
      <c r="E3391" s="75"/>
      <c r="F3391" s="78"/>
      <c r="G3391" s="80"/>
      <c r="H3391" s="49"/>
      <c r="I3391" s="79"/>
      <c r="J3391" s="27"/>
      <c r="K3391" s="27"/>
      <c r="L3391" s="79"/>
      <c r="M3391" s="81"/>
      <c r="N3391" s="29">
        <v>0</v>
      </c>
      <c r="O3391" s="30" t="str">
        <f>IF(G3391&lt;=$N$2,"",IF(F3391=[3]Pav.tvarkyklė!$B$13,"",IF(ISBLANK(R3391),"X","")))</f>
        <v/>
      </c>
      <c r="P3391" s="91"/>
      <c r="Q3391" s="63"/>
      <c r="R3391" s="63"/>
      <c r="S3391" s="63"/>
      <c r="T3391" s="63"/>
      <c r="U3391" s="34" t="str">
        <f>IFERROR(INDEX('[3]5.Grup_T'!$G$4:$G$22,MATCH('6.Turtas'!E3391,'[3]5.Grup_T'!$E$4:$E$22,0)),"0")</f>
        <v>0</v>
      </c>
      <c r="V3391" s="35">
        <f t="shared" si="731"/>
        <v>0</v>
      </c>
      <c r="W3391" s="35">
        <f>IF(NOT(ISBLANK(H3391)),(12-DATEDIF(H3391,'[3]1.Pradzia'!$D$13,"m")),0)</f>
        <v>0</v>
      </c>
      <c r="X3391" s="35">
        <f t="shared" si="732"/>
        <v>0</v>
      </c>
      <c r="Y3391" s="35">
        <f t="shared" si="742"/>
        <v>0</v>
      </c>
      <c r="Z3391" s="35">
        <f t="shared" si="740"/>
        <v>0</v>
      </c>
      <c r="AA3391" s="36">
        <f t="shared" si="733"/>
        <v>0</v>
      </c>
      <c r="AB3391" s="36">
        <f t="shared" si="734"/>
        <v>0</v>
      </c>
      <c r="AC3391" s="37">
        <f t="shared" si="735"/>
        <v>0</v>
      </c>
      <c r="AD3391" s="35">
        <f>IF(OR(YEAR(G3391)&lt;2019,O3391="X"),0,IF(ISBLANK(H3391),DATEDIF(G3391,'[3]1.Pradzia'!$D$13,"M"),DATEDIF(G3391,H3391,"m")))</f>
        <v>0</v>
      </c>
      <c r="AE3391" s="37">
        <f>IF(E3391='[3]5.Grup_T'!$E$20,0,IF(AD3391&lt;&gt;0,M3391/V3391*MIN(12,AD3391),0))</f>
        <v>0</v>
      </c>
      <c r="AF3391" s="37">
        <f t="shared" si="736"/>
        <v>0</v>
      </c>
      <c r="AG3391" s="37">
        <f t="shared" si="737"/>
        <v>0</v>
      </c>
      <c r="AH3391" s="37">
        <f t="shared" si="738"/>
        <v>0</v>
      </c>
      <c r="AI3391" s="35" t="str">
        <f t="shared" si="739"/>
        <v>Nusidėvėjęs</v>
      </c>
      <c r="AJ3391" s="38" t="str">
        <f>IF(AND(F3391&lt;&gt;[3]Pav.tvarkyklė!$B$12,F3391&lt;&gt;[3]Pav.tvarkyklė!$B$13),"GVTNT","X")</f>
        <v>GVTNT</v>
      </c>
      <c r="AK3391" s="39">
        <f t="shared" si="741"/>
        <v>0</v>
      </c>
      <c r="AL3391" s="41"/>
      <c r="AM3391" s="41"/>
      <c r="AN3391" s="41">
        <f t="shared" si="729"/>
        <v>1900</v>
      </c>
      <c r="AO3391" s="41"/>
      <c r="AP3391" s="41"/>
      <c r="AQ3391" s="41"/>
      <c r="AR3391" s="42"/>
      <c r="AS3391" s="42"/>
      <c r="AU3391" s="43">
        <f t="shared" si="730"/>
        <v>0</v>
      </c>
    </row>
    <row r="3392" spans="1:47" ht="15" customHeight="1" x14ac:dyDescent="0.25">
      <c r="A3392" s="11"/>
      <c r="B3392" s="19">
        <v>3561</v>
      </c>
      <c r="C3392" s="74"/>
      <c r="D3392" s="77"/>
      <c r="E3392" s="75"/>
      <c r="F3392" s="78"/>
      <c r="G3392" s="80"/>
      <c r="H3392" s="49"/>
      <c r="I3392" s="79"/>
      <c r="J3392" s="27"/>
      <c r="K3392" s="27"/>
      <c r="L3392" s="79"/>
      <c r="M3392" s="81"/>
      <c r="N3392" s="29">
        <v>0</v>
      </c>
      <c r="O3392" s="30" t="str">
        <f>IF(G3392&lt;=$N$2,"",IF(F3392=[3]Pav.tvarkyklė!$B$13,"",IF(ISBLANK(R3392),"X","")))</f>
        <v/>
      </c>
      <c r="P3392" s="91"/>
      <c r="Q3392" s="63"/>
      <c r="R3392" s="63"/>
      <c r="S3392" s="63"/>
      <c r="T3392" s="63"/>
      <c r="U3392" s="34" t="str">
        <f>IFERROR(INDEX('[3]5.Grup_T'!$G$4:$G$22,MATCH('6.Turtas'!E3392,'[3]5.Grup_T'!$E$4:$E$22,0)),"0")</f>
        <v>0</v>
      </c>
      <c r="V3392" s="35">
        <f t="shared" si="731"/>
        <v>0</v>
      </c>
      <c r="W3392" s="35">
        <f>IF(NOT(ISBLANK(H3392)),(12-DATEDIF(H3392,'[3]1.Pradzia'!$D$13,"m")),0)</f>
        <v>0</v>
      </c>
      <c r="X3392" s="35">
        <f t="shared" si="732"/>
        <v>0</v>
      </c>
      <c r="Y3392" s="35">
        <f t="shared" si="742"/>
        <v>0</v>
      </c>
      <c r="Z3392" s="35">
        <f t="shared" si="740"/>
        <v>0</v>
      </c>
      <c r="AA3392" s="36">
        <f t="shared" si="733"/>
        <v>0</v>
      </c>
      <c r="AB3392" s="36">
        <f t="shared" si="734"/>
        <v>0</v>
      </c>
      <c r="AC3392" s="37">
        <f t="shared" si="735"/>
        <v>0</v>
      </c>
      <c r="AD3392" s="35">
        <f>IF(OR(YEAR(G3392)&lt;2019,O3392="X"),0,IF(ISBLANK(H3392),DATEDIF(G3392,'[3]1.Pradzia'!$D$13,"M"),DATEDIF(G3392,H3392,"m")))</f>
        <v>0</v>
      </c>
      <c r="AE3392" s="37">
        <f>IF(E3392='[3]5.Grup_T'!$E$20,0,IF(AD3392&lt;&gt;0,M3392/V3392*MIN(12,AD3392),0))</f>
        <v>0</v>
      </c>
      <c r="AF3392" s="37">
        <f t="shared" si="736"/>
        <v>0</v>
      </c>
      <c r="AG3392" s="37">
        <f t="shared" si="737"/>
        <v>0</v>
      </c>
      <c r="AH3392" s="37">
        <f t="shared" si="738"/>
        <v>0</v>
      </c>
      <c r="AI3392" s="35" t="str">
        <f t="shared" si="739"/>
        <v>Nusidėvėjęs</v>
      </c>
      <c r="AJ3392" s="38" t="str">
        <f>IF(AND(F3392&lt;&gt;[3]Pav.tvarkyklė!$B$12,F3392&lt;&gt;[3]Pav.tvarkyklė!$B$13),"GVTNT","X")</f>
        <v>GVTNT</v>
      </c>
      <c r="AK3392" s="39">
        <f t="shared" si="741"/>
        <v>0</v>
      </c>
      <c r="AL3392" s="41"/>
      <c r="AM3392" s="41"/>
      <c r="AN3392" s="41">
        <f t="shared" si="729"/>
        <v>1900</v>
      </c>
      <c r="AO3392" s="41"/>
      <c r="AP3392" s="41"/>
      <c r="AQ3392" s="41"/>
      <c r="AR3392" s="42"/>
      <c r="AS3392" s="42"/>
      <c r="AU3392" s="43">
        <f t="shared" si="730"/>
        <v>0</v>
      </c>
    </row>
    <row r="3393" spans="1:47" ht="15" customHeight="1" x14ac:dyDescent="0.25">
      <c r="A3393" s="11"/>
      <c r="B3393" s="19">
        <v>3562</v>
      </c>
      <c r="C3393" s="74"/>
      <c r="D3393" s="77"/>
      <c r="E3393" s="75"/>
      <c r="F3393" s="78"/>
      <c r="G3393" s="80"/>
      <c r="H3393" s="49"/>
      <c r="I3393" s="79"/>
      <c r="J3393" s="27"/>
      <c r="K3393" s="27"/>
      <c r="L3393" s="79"/>
      <c r="M3393" s="81"/>
      <c r="N3393" s="29">
        <v>0</v>
      </c>
      <c r="O3393" s="30" t="str">
        <f>IF(G3393&lt;=$N$2,"",IF(F3393=[3]Pav.tvarkyklė!$B$13,"",IF(ISBLANK(R3393),"X","")))</f>
        <v/>
      </c>
      <c r="P3393" s="91"/>
      <c r="Q3393" s="63"/>
      <c r="R3393" s="63"/>
      <c r="S3393" s="63"/>
      <c r="T3393" s="63"/>
      <c r="U3393" s="34" t="str">
        <f>IFERROR(INDEX('[3]5.Grup_T'!$G$4:$G$22,MATCH('6.Turtas'!E3393,'[3]5.Grup_T'!$E$4:$E$22,0)),"0")</f>
        <v>0</v>
      </c>
      <c r="V3393" s="35">
        <f t="shared" si="731"/>
        <v>0</v>
      </c>
      <c r="W3393" s="35">
        <f>IF(NOT(ISBLANK(H3393)),(12-DATEDIF(H3393,'[3]1.Pradzia'!$D$13,"m")),0)</f>
        <v>0</v>
      </c>
      <c r="X3393" s="35">
        <f t="shared" si="732"/>
        <v>0</v>
      </c>
      <c r="Y3393" s="35">
        <f t="shared" si="742"/>
        <v>0</v>
      </c>
      <c r="Z3393" s="35">
        <f t="shared" si="740"/>
        <v>0</v>
      </c>
      <c r="AA3393" s="36">
        <f t="shared" si="733"/>
        <v>0</v>
      </c>
      <c r="AB3393" s="36">
        <f t="shared" si="734"/>
        <v>0</v>
      </c>
      <c r="AC3393" s="37">
        <f t="shared" si="735"/>
        <v>0</v>
      </c>
      <c r="AD3393" s="35">
        <f>IF(OR(YEAR(G3393)&lt;2019,O3393="X"),0,IF(ISBLANK(H3393),DATEDIF(G3393,'[3]1.Pradzia'!$D$13,"M"),DATEDIF(G3393,H3393,"m")))</f>
        <v>0</v>
      </c>
      <c r="AE3393" s="37">
        <f>IF(E3393='[3]5.Grup_T'!$E$20,0,IF(AD3393&lt;&gt;0,M3393/V3393*MIN(12,AD3393),0))</f>
        <v>0</v>
      </c>
      <c r="AF3393" s="37">
        <f t="shared" si="736"/>
        <v>0</v>
      </c>
      <c r="AG3393" s="37">
        <f t="shared" si="737"/>
        <v>0</v>
      </c>
      <c r="AH3393" s="37">
        <f t="shared" si="738"/>
        <v>0</v>
      </c>
      <c r="AI3393" s="35" t="str">
        <f t="shared" si="739"/>
        <v>Nusidėvėjęs</v>
      </c>
      <c r="AJ3393" s="38" t="str">
        <f>IF(AND(F3393&lt;&gt;[3]Pav.tvarkyklė!$B$12,F3393&lt;&gt;[3]Pav.tvarkyklė!$B$13),"GVTNT","X")</f>
        <v>GVTNT</v>
      </c>
      <c r="AK3393" s="39">
        <f t="shared" si="741"/>
        <v>0</v>
      </c>
      <c r="AL3393" s="41"/>
      <c r="AM3393" s="41"/>
      <c r="AN3393" s="41">
        <f t="shared" si="729"/>
        <v>1900</v>
      </c>
      <c r="AO3393" s="41"/>
      <c r="AP3393" s="41"/>
      <c r="AQ3393" s="41"/>
      <c r="AR3393" s="42"/>
      <c r="AS3393" s="42"/>
      <c r="AU3393" s="43">
        <f t="shared" si="730"/>
        <v>0</v>
      </c>
    </row>
    <row r="3394" spans="1:47" ht="15" customHeight="1" x14ac:dyDescent="0.25">
      <c r="A3394" s="11"/>
      <c r="B3394" s="19">
        <v>3563</v>
      </c>
      <c r="C3394" s="74"/>
      <c r="D3394" s="77"/>
      <c r="E3394" s="75"/>
      <c r="F3394" s="78"/>
      <c r="G3394" s="80"/>
      <c r="H3394" s="49"/>
      <c r="I3394" s="79"/>
      <c r="J3394" s="27"/>
      <c r="K3394" s="27"/>
      <c r="L3394" s="79"/>
      <c r="M3394" s="81"/>
      <c r="N3394" s="29">
        <v>0</v>
      </c>
      <c r="O3394" s="30" t="str">
        <f>IF(G3394&lt;=$N$2,"",IF(F3394=[3]Pav.tvarkyklė!$B$13,"",IF(ISBLANK(R3394),"X","")))</f>
        <v/>
      </c>
      <c r="P3394" s="91"/>
      <c r="Q3394" s="63"/>
      <c r="R3394" s="63"/>
      <c r="S3394" s="63"/>
      <c r="T3394" s="63"/>
      <c r="U3394" s="34" t="str">
        <f>IFERROR(INDEX('[3]5.Grup_T'!$G$4:$G$22,MATCH('6.Turtas'!E3394,'[3]5.Grup_T'!$E$4:$E$22,0)),"0")</f>
        <v>0</v>
      </c>
      <c r="V3394" s="35">
        <f t="shared" si="731"/>
        <v>0</v>
      </c>
      <c r="W3394" s="35">
        <f>IF(NOT(ISBLANK(H3394)),(12-DATEDIF(H3394,'[3]1.Pradzia'!$D$13,"m")),0)</f>
        <v>0</v>
      </c>
      <c r="X3394" s="35">
        <f t="shared" si="732"/>
        <v>0</v>
      </c>
      <c r="Y3394" s="35">
        <f t="shared" si="742"/>
        <v>0</v>
      </c>
      <c r="Z3394" s="35">
        <f t="shared" si="740"/>
        <v>0</v>
      </c>
      <c r="AA3394" s="36">
        <f t="shared" si="733"/>
        <v>0</v>
      </c>
      <c r="AB3394" s="36">
        <f t="shared" si="734"/>
        <v>0</v>
      </c>
      <c r="AC3394" s="37">
        <f t="shared" si="735"/>
        <v>0</v>
      </c>
      <c r="AD3394" s="35">
        <f>IF(OR(YEAR(G3394)&lt;2019,O3394="X"),0,IF(ISBLANK(H3394),DATEDIF(G3394,'[3]1.Pradzia'!$D$13,"M"),DATEDIF(G3394,H3394,"m")))</f>
        <v>0</v>
      </c>
      <c r="AE3394" s="37">
        <f>IF(E3394='[3]5.Grup_T'!$E$20,0,IF(AD3394&lt;&gt;0,M3394/V3394*MIN(12,AD3394),0))</f>
        <v>0</v>
      </c>
      <c r="AF3394" s="37">
        <f t="shared" si="736"/>
        <v>0</v>
      </c>
      <c r="AG3394" s="37">
        <f t="shared" si="737"/>
        <v>0</v>
      </c>
      <c r="AH3394" s="37">
        <f t="shared" si="738"/>
        <v>0</v>
      </c>
      <c r="AI3394" s="35" t="str">
        <f t="shared" si="739"/>
        <v>Nusidėvėjęs</v>
      </c>
      <c r="AJ3394" s="38" t="str">
        <f>IF(AND(F3394&lt;&gt;[3]Pav.tvarkyklė!$B$12,F3394&lt;&gt;[3]Pav.tvarkyklė!$B$13),"GVTNT","X")</f>
        <v>GVTNT</v>
      </c>
      <c r="AK3394" s="39">
        <f t="shared" si="741"/>
        <v>0</v>
      </c>
      <c r="AL3394" s="41"/>
      <c r="AM3394" s="41"/>
      <c r="AN3394" s="41">
        <f t="shared" si="729"/>
        <v>1900</v>
      </c>
      <c r="AO3394" s="41"/>
      <c r="AP3394" s="41"/>
      <c r="AQ3394" s="41"/>
      <c r="AR3394" s="42"/>
      <c r="AS3394" s="42"/>
      <c r="AU3394" s="43">
        <f t="shared" si="730"/>
        <v>0</v>
      </c>
    </row>
    <row r="3395" spans="1:47" ht="15" customHeight="1" x14ac:dyDescent="0.25">
      <c r="A3395" s="11"/>
      <c r="B3395" s="19">
        <v>3564</v>
      </c>
      <c r="C3395" s="74"/>
      <c r="D3395" s="77"/>
      <c r="E3395" s="75"/>
      <c r="F3395" s="78"/>
      <c r="G3395" s="80"/>
      <c r="H3395" s="49"/>
      <c r="I3395" s="79"/>
      <c r="J3395" s="27"/>
      <c r="K3395" s="27"/>
      <c r="L3395" s="79"/>
      <c r="M3395" s="81"/>
      <c r="N3395" s="29">
        <v>0</v>
      </c>
      <c r="O3395" s="30" t="str">
        <f>IF(G3395&lt;=$N$2,"",IF(F3395=[3]Pav.tvarkyklė!$B$13,"",IF(ISBLANK(R3395),"X","")))</f>
        <v/>
      </c>
      <c r="P3395" s="91"/>
      <c r="Q3395" s="63"/>
      <c r="R3395" s="63"/>
      <c r="S3395" s="63"/>
      <c r="T3395" s="63"/>
      <c r="U3395" s="34" t="str">
        <f>IFERROR(INDEX('[3]5.Grup_T'!$G$4:$G$22,MATCH('6.Turtas'!E3395,'[3]5.Grup_T'!$E$4:$E$22,0)),"0")</f>
        <v>0</v>
      </c>
      <c r="V3395" s="35">
        <f t="shared" si="731"/>
        <v>0</v>
      </c>
      <c r="W3395" s="35">
        <f>IF(NOT(ISBLANK(H3395)),(12-DATEDIF(H3395,'[3]1.Pradzia'!$D$13,"m")),0)</f>
        <v>0</v>
      </c>
      <c r="X3395" s="35">
        <f t="shared" si="732"/>
        <v>0</v>
      </c>
      <c r="Y3395" s="35">
        <f t="shared" si="742"/>
        <v>0</v>
      </c>
      <c r="Z3395" s="35">
        <f t="shared" si="740"/>
        <v>0</v>
      </c>
      <c r="AA3395" s="36">
        <f t="shared" si="733"/>
        <v>0</v>
      </c>
      <c r="AB3395" s="36">
        <f t="shared" si="734"/>
        <v>0</v>
      </c>
      <c r="AC3395" s="37">
        <f t="shared" si="735"/>
        <v>0</v>
      </c>
      <c r="AD3395" s="35">
        <f>IF(OR(YEAR(G3395)&lt;2019,O3395="X"),0,IF(ISBLANK(H3395),DATEDIF(G3395,'[3]1.Pradzia'!$D$13,"M"),DATEDIF(G3395,H3395,"m")))</f>
        <v>0</v>
      </c>
      <c r="AE3395" s="37">
        <f>IF(E3395='[3]5.Grup_T'!$E$20,0,IF(AD3395&lt;&gt;0,M3395/V3395*MIN(12,AD3395),0))</f>
        <v>0</v>
      </c>
      <c r="AF3395" s="37">
        <f t="shared" si="736"/>
        <v>0</v>
      </c>
      <c r="AG3395" s="37">
        <f t="shared" si="737"/>
        <v>0</v>
      </c>
      <c r="AH3395" s="37">
        <f t="shared" si="738"/>
        <v>0</v>
      </c>
      <c r="AI3395" s="35" t="str">
        <f t="shared" si="739"/>
        <v>Nusidėvėjęs</v>
      </c>
      <c r="AJ3395" s="38" t="str">
        <f>IF(AND(F3395&lt;&gt;[3]Pav.tvarkyklė!$B$12,F3395&lt;&gt;[3]Pav.tvarkyklė!$B$13),"GVTNT","X")</f>
        <v>GVTNT</v>
      </c>
      <c r="AK3395" s="39">
        <f t="shared" si="741"/>
        <v>0</v>
      </c>
      <c r="AL3395" s="41"/>
      <c r="AM3395" s="41"/>
      <c r="AN3395" s="41">
        <f t="shared" si="729"/>
        <v>1900</v>
      </c>
      <c r="AO3395" s="41"/>
      <c r="AP3395" s="41"/>
      <c r="AQ3395" s="41"/>
      <c r="AR3395" s="42"/>
      <c r="AS3395" s="42"/>
      <c r="AU3395" s="43">
        <f t="shared" si="730"/>
        <v>0</v>
      </c>
    </row>
    <row r="3396" spans="1:47" ht="15" customHeight="1" x14ac:dyDescent="0.25">
      <c r="A3396" s="11"/>
      <c r="B3396" s="19">
        <v>3565</v>
      </c>
      <c r="C3396" s="74"/>
      <c r="D3396" s="77"/>
      <c r="E3396" s="75"/>
      <c r="F3396" s="78"/>
      <c r="G3396" s="80"/>
      <c r="H3396" s="49"/>
      <c r="I3396" s="79"/>
      <c r="J3396" s="27"/>
      <c r="K3396" s="27"/>
      <c r="L3396" s="79"/>
      <c r="M3396" s="81"/>
      <c r="N3396" s="29">
        <v>0</v>
      </c>
      <c r="O3396" s="30" t="str">
        <f>IF(G3396&lt;=$N$2,"",IF(F3396=[3]Pav.tvarkyklė!$B$13,"",IF(ISBLANK(R3396),"X","")))</f>
        <v/>
      </c>
      <c r="P3396" s="91"/>
      <c r="Q3396" s="63"/>
      <c r="R3396" s="63"/>
      <c r="S3396" s="63"/>
      <c r="T3396" s="63"/>
      <c r="U3396" s="34" t="str">
        <f>IFERROR(INDEX('[3]5.Grup_T'!$G$4:$G$22,MATCH('6.Turtas'!E3396,'[3]5.Grup_T'!$E$4:$E$22,0)),"0")</f>
        <v>0</v>
      </c>
      <c r="V3396" s="35">
        <f t="shared" si="731"/>
        <v>0</v>
      </c>
      <c r="W3396" s="35">
        <f>IF(NOT(ISBLANK(H3396)),(12-DATEDIF(H3396,'[3]1.Pradzia'!$D$13,"m")),0)</f>
        <v>0</v>
      </c>
      <c r="X3396" s="35">
        <f t="shared" si="732"/>
        <v>0</v>
      </c>
      <c r="Y3396" s="35">
        <f t="shared" si="742"/>
        <v>0</v>
      </c>
      <c r="Z3396" s="35">
        <f t="shared" si="740"/>
        <v>0</v>
      </c>
      <c r="AA3396" s="36">
        <f t="shared" si="733"/>
        <v>0</v>
      </c>
      <c r="AB3396" s="36">
        <f t="shared" si="734"/>
        <v>0</v>
      </c>
      <c r="AC3396" s="37">
        <f t="shared" si="735"/>
        <v>0</v>
      </c>
      <c r="AD3396" s="35">
        <f>IF(OR(YEAR(G3396)&lt;2019,O3396="X"),0,IF(ISBLANK(H3396),DATEDIF(G3396,'[3]1.Pradzia'!$D$13,"M"),DATEDIF(G3396,H3396,"m")))</f>
        <v>0</v>
      </c>
      <c r="AE3396" s="37">
        <f>IF(E3396='[3]5.Grup_T'!$E$20,0,IF(AD3396&lt;&gt;0,M3396/V3396*MIN(12,AD3396),0))</f>
        <v>0</v>
      </c>
      <c r="AF3396" s="37">
        <f t="shared" si="736"/>
        <v>0</v>
      </c>
      <c r="AG3396" s="37">
        <f t="shared" si="737"/>
        <v>0</v>
      </c>
      <c r="AH3396" s="37">
        <f t="shared" si="738"/>
        <v>0</v>
      </c>
      <c r="AI3396" s="35" t="str">
        <f t="shared" si="739"/>
        <v>Nusidėvėjęs</v>
      </c>
      <c r="AJ3396" s="38" t="str">
        <f>IF(AND(F3396&lt;&gt;[3]Pav.tvarkyklė!$B$12,F3396&lt;&gt;[3]Pav.tvarkyklė!$B$13),"GVTNT","X")</f>
        <v>GVTNT</v>
      </c>
      <c r="AK3396" s="39">
        <f t="shared" si="741"/>
        <v>0</v>
      </c>
      <c r="AL3396" s="41"/>
      <c r="AM3396" s="41"/>
      <c r="AN3396" s="41">
        <f t="shared" si="729"/>
        <v>1900</v>
      </c>
      <c r="AO3396" s="41"/>
      <c r="AP3396" s="41"/>
      <c r="AQ3396" s="41"/>
      <c r="AR3396" s="42"/>
      <c r="AS3396" s="42"/>
      <c r="AU3396" s="43">
        <f t="shared" si="730"/>
        <v>0</v>
      </c>
    </row>
    <row r="3397" spans="1:47" ht="15" customHeight="1" x14ac:dyDescent="0.25">
      <c r="A3397" s="11"/>
      <c r="B3397" s="19">
        <v>3566</v>
      </c>
      <c r="C3397" s="74"/>
      <c r="D3397" s="77"/>
      <c r="E3397" s="75"/>
      <c r="F3397" s="78"/>
      <c r="G3397" s="80"/>
      <c r="H3397" s="49"/>
      <c r="I3397" s="79"/>
      <c r="J3397" s="27"/>
      <c r="K3397" s="27"/>
      <c r="L3397" s="79"/>
      <c r="M3397" s="81"/>
      <c r="N3397" s="29">
        <v>0</v>
      </c>
      <c r="O3397" s="30" t="str">
        <f>IF(G3397&lt;=$N$2,"",IF(F3397=[3]Pav.tvarkyklė!$B$13,"",IF(ISBLANK(R3397),"X","")))</f>
        <v/>
      </c>
      <c r="P3397" s="91"/>
      <c r="Q3397" s="63"/>
      <c r="R3397" s="63"/>
      <c r="S3397" s="63"/>
      <c r="T3397" s="63"/>
      <c r="U3397" s="34" t="str">
        <f>IFERROR(INDEX('[3]5.Grup_T'!$G$4:$G$22,MATCH('6.Turtas'!E3397,'[3]5.Grup_T'!$E$4:$E$22,0)),"0")</f>
        <v>0</v>
      </c>
      <c r="V3397" s="35">
        <f t="shared" si="731"/>
        <v>0</v>
      </c>
      <c r="W3397" s="35">
        <f>IF(NOT(ISBLANK(H3397)),(12-DATEDIF(H3397,'[3]1.Pradzia'!$D$13,"m")),0)</f>
        <v>0</v>
      </c>
      <c r="X3397" s="35">
        <f t="shared" si="732"/>
        <v>0</v>
      </c>
      <c r="Y3397" s="35">
        <f t="shared" si="742"/>
        <v>0</v>
      </c>
      <c r="Z3397" s="35">
        <f t="shared" si="740"/>
        <v>0</v>
      </c>
      <c r="AA3397" s="36">
        <f t="shared" si="733"/>
        <v>0</v>
      </c>
      <c r="AB3397" s="36">
        <f t="shared" si="734"/>
        <v>0</v>
      </c>
      <c r="AC3397" s="37">
        <f t="shared" si="735"/>
        <v>0</v>
      </c>
      <c r="AD3397" s="35">
        <f>IF(OR(YEAR(G3397)&lt;2019,O3397="X"),0,IF(ISBLANK(H3397),DATEDIF(G3397,'[3]1.Pradzia'!$D$13,"M"),DATEDIF(G3397,H3397,"m")))</f>
        <v>0</v>
      </c>
      <c r="AE3397" s="37">
        <f>IF(E3397='[3]5.Grup_T'!$E$20,0,IF(AD3397&lt;&gt;0,M3397/V3397*MIN(12,AD3397),0))</f>
        <v>0</v>
      </c>
      <c r="AF3397" s="37">
        <f t="shared" si="736"/>
        <v>0</v>
      </c>
      <c r="AG3397" s="37">
        <f t="shared" si="737"/>
        <v>0</v>
      </c>
      <c r="AH3397" s="37">
        <f t="shared" si="738"/>
        <v>0</v>
      </c>
      <c r="AI3397" s="35" t="str">
        <f t="shared" si="739"/>
        <v>Nusidėvėjęs</v>
      </c>
      <c r="AJ3397" s="38" t="str">
        <f>IF(AND(F3397&lt;&gt;[3]Pav.tvarkyklė!$B$12,F3397&lt;&gt;[3]Pav.tvarkyklė!$B$13),"GVTNT","X")</f>
        <v>GVTNT</v>
      </c>
      <c r="AK3397" s="39">
        <f t="shared" si="741"/>
        <v>0</v>
      </c>
      <c r="AL3397" s="41"/>
      <c r="AM3397" s="41"/>
      <c r="AN3397" s="41">
        <f t="shared" ref="AN3397:AN3460" si="743">YEAR(G3397)</f>
        <v>1900</v>
      </c>
      <c r="AO3397" s="41"/>
      <c r="AP3397" s="41"/>
      <c r="AQ3397" s="41"/>
      <c r="AR3397" s="42"/>
      <c r="AS3397" s="42"/>
      <c r="AU3397" s="43">
        <f t="shared" ref="AU3397:AU3460" si="744">AF3397-AT3397</f>
        <v>0</v>
      </c>
    </row>
    <row r="3398" spans="1:47" ht="15" customHeight="1" x14ac:dyDescent="0.25">
      <c r="A3398" s="11"/>
      <c r="B3398" s="19">
        <v>3567</v>
      </c>
      <c r="C3398" s="74"/>
      <c r="D3398" s="77"/>
      <c r="E3398" s="75"/>
      <c r="F3398" s="78"/>
      <c r="G3398" s="80"/>
      <c r="H3398" s="49"/>
      <c r="I3398" s="79"/>
      <c r="J3398" s="27"/>
      <c r="K3398" s="27"/>
      <c r="L3398" s="79"/>
      <c r="M3398" s="81"/>
      <c r="N3398" s="29">
        <v>0</v>
      </c>
      <c r="O3398" s="30" t="str">
        <f>IF(G3398&lt;=$N$2,"",IF(F3398=[3]Pav.tvarkyklė!$B$13,"",IF(ISBLANK(R3398),"X","")))</f>
        <v/>
      </c>
      <c r="P3398" s="91"/>
      <c r="Q3398" s="63"/>
      <c r="R3398" s="63"/>
      <c r="S3398" s="63"/>
      <c r="T3398" s="63"/>
      <c r="U3398" s="34" t="str">
        <f>IFERROR(INDEX('[3]5.Grup_T'!$G$4:$G$22,MATCH('6.Turtas'!E3398,'[3]5.Grup_T'!$E$4:$E$22,0)),"0")</f>
        <v>0</v>
      </c>
      <c r="V3398" s="35">
        <f t="shared" si="731"/>
        <v>0</v>
      </c>
      <c r="W3398" s="35">
        <f>IF(NOT(ISBLANK(H3398)),(12-DATEDIF(H3398,'[3]1.Pradzia'!$D$13,"m")),0)</f>
        <v>0</v>
      </c>
      <c r="X3398" s="35">
        <f t="shared" si="732"/>
        <v>0</v>
      </c>
      <c r="Y3398" s="35">
        <f t="shared" si="742"/>
        <v>0</v>
      </c>
      <c r="Z3398" s="35">
        <f t="shared" si="740"/>
        <v>0</v>
      </c>
      <c r="AA3398" s="36">
        <f t="shared" si="733"/>
        <v>0</v>
      </c>
      <c r="AB3398" s="36">
        <f t="shared" si="734"/>
        <v>0</v>
      </c>
      <c r="AC3398" s="37">
        <f t="shared" si="735"/>
        <v>0</v>
      </c>
      <c r="AD3398" s="35">
        <f>IF(OR(YEAR(G3398)&lt;2019,O3398="X"),0,IF(ISBLANK(H3398),DATEDIF(G3398,'[3]1.Pradzia'!$D$13,"M"),DATEDIF(G3398,H3398,"m")))</f>
        <v>0</v>
      </c>
      <c r="AE3398" s="37">
        <f>IF(E3398='[3]5.Grup_T'!$E$20,0,IF(AD3398&lt;&gt;0,M3398/V3398*MIN(12,AD3398),0))</f>
        <v>0</v>
      </c>
      <c r="AF3398" s="37">
        <f t="shared" si="736"/>
        <v>0</v>
      </c>
      <c r="AG3398" s="37">
        <f t="shared" si="737"/>
        <v>0</v>
      </c>
      <c r="AH3398" s="37">
        <f t="shared" si="738"/>
        <v>0</v>
      </c>
      <c r="AI3398" s="35" t="str">
        <f t="shared" si="739"/>
        <v>Nusidėvėjęs</v>
      </c>
      <c r="AJ3398" s="38" t="str">
        <f>IF(AND(F3398&lt;&gt;[3]Pav.tvarkyklė!$B$12,F3398&lt;&gt;[3]Pav.tvarkyklė!$B$13),"GVTNT","X")</f>
        <v>GVTNT</v>
      </c>
      <c r="AK3398" s="39">
        <f t="shared" si="741"/>
        <v>0</v>
      </c>
      <c r="AL3398" s="41"/>
      <c r="AM3398" s="41"/>
      <c r="AN3398" s="41">
        <f t="shared" si="743"/>
        <v>1900</v>
      </c>
      <c r="AO3398" s="41"/>
      <c r="AP3398" s="41"/>
      <c r="AQ3398" s="41"/>
      <c r="AR3398" s="42"/>
      <c r="AS3398" s="42"/>
      <c r="AU3398" s="43">
        <f t="shared" si="744"/>
        <v>0</v>
      </c>
    </row>
    <row r="3399" spans="1:47" ht="15" customHeight="1" x14ac:dyDescent="0.25">
      <c r="A3399" s="11"/>
      <c r="B3399" s="19">
        <v>3568</v>
      </c>
      <c r="C3399" s="74"/>
      <c r="D3399" s="77"/>
      <c r="E3399" s="75"/>
      <c r="F3399" s="78"/>
      <c r="G3399" s="80"/>
      <c r="H3399" s="49"/>
      <c r="I3399" s="79"/>
      <c r="J3399" s="27"/>
      <c r="K3399" s="27"/>
      <c r="L3399" s="79"/>
      <c r="M3399" s="81"/>
      <c r="N3399" s="29">
        <v>0</v>
      </c>
      <c r="O3399" s="30" t="str">
        <f>IF(G3399&lt;=$N$2,"",IF(F3399=[3]Pav.tvarkyklė!$B$13,"",IF(ISBLANK(R3399),"X","")))</f>
        <v/>
      </c>
      <c r="P3399" s="91"/>
      <c r="Q3399" s="63"/>
      <c r="R3399" s="63"/>
      <c r="S3399" s="63"/>
      <c r="T3399" s="63"/>
      <c r="U3399" s="34" t="str">
        <f>IFERROR(INDEX('[3]5.Grup_T'!$G$4:$G$22,MATCH('6.Turtas'!E3399,'[3]5.Grup_T'!$E$4:$E$22,0)),"0")</f>
        <v>0</v>
      </c>
      <c r="V3399" s="35">
        <f t="shared" si="731"/>
        <v>0</v>
      </c>
      <c r="W3399" s="35">
        <f>IF(NOT(ISBLANK(H3399)),(12-DATEDIF(H3399,'[3]1.Pradzia'!$D$13,"m")),0)</f>
        <v>0</v>
      </c>
      <c r="X3399" s="35">
        <f t="shared" si="732"/>
        <v>0</v>
      </c>
      <c r="Y3399" s="35">
        <f t="shared" si="742"/>
        <v>0</v>
      </c>
      <c r="Z3399" s="35">
        <f t="shared" si="740"/>
        <v>0</v>
      </c>
      <c r="AA3399" s="36">
        <f t="shared" si="733"/>
        <v>0</v>
      </c>
      <c r="AB3399" s="36">
        <f t="shared" si="734"/>
        <v>0</v>
      </c>
      <c r="AC3399" s="37">
        <f t="shared" si="735"/>
        <v>0</v>
      </c>
      <c r="AD3399" s="35">
        <f>IF(OR(YEAR(G3399)&lt;2019,O3399="X"),0,IF(ISBLANK(H3399),DATEDIF(G3399,'[3]1.Pradzia'!$D$13,"M"),DATEDIF(G3399,H3399,"m")))</f>
        <v>0</v>
      </c>
      <c r="AE3399" s="37">
        <f>IF(E3399='[3]5.Grup_T'!$E$20,0,IF(AD3399&lt;&gt;0,M3399/V3399*MIN(12,AD3399),0))</f>
        <v>0</v>
      </c>
      <c r="AF3399" s="37">
        <f t="shared" si="736"/>
        <v>0</v>
      </c>
      <c r="AG3399" s="37">
        <f t="shared" si="737"/>
        <v>0</v>
      </c>
      <c r="AH3399" s="37">
        <f t="shared" si="738"/>
        <v>0</v>
      </c>
      <c r="AI3399" s="35" t="str">
        <f t="shared" si="739"/>
        <v>Nusidėvėjęs</v>
      </c>
      <c r="AJ3399" s="38" t="str">
        <f>IF(AND(F3399&lt;&gt;[3]Pav.tvarkyklė!$B$12,F3399&lt;&gt;[3]Pav.tvarkyklė!$B$13),"GVTNT","X")</f>
        <v>GVTNT</v>
      </c>
      <c r="AK3399" s="39">
        <f t="shared" si="741"/>
        <v>0</v>
      </c>
      <c r="AL3399" s="41"/>
      <c r="AM3399" s="41"/>
      <c r="AN3399" s="41">
        <f t="shared" si="743"/>
        <v>1900</v>
      </c>
      <c r="AO3399" s="41"/>
      <c r="AP3399" s="41"/>
      <c r="AQ3399" s="41"/>
      <c r="AR3399" s="42"/>
      <c r="AS3399" s="42"/>
      <c r="AU3399" s="43">
        <f t="shared" si="744"/>
        <v>0</v>
      </c>
    </row>
    <row r="3400" spans="1:47" ht="15" customHeight="1" x14ac:dyDescent="0.25">
      <c r="A3400" s="11"/>
      <c r="B3400" s="19">
        <v>3569</v>
      </c>
      <c r="C3400" s="74"/>
      <c r="D3400" s="77"/>
      <c r="E3400" s="75"/>
      <c r="F3400" s="78"/>
      <c r="G3400" s="80"/>
      <c r="H3400" s="49"/>
      <c r="I3400" s="79"/>
      <c r="J3400" s="27"/>
      <c r="K3400" s="27"/>
      <c r="L3400" s="79"/>
      <c r="M3400" s="81"/>
      <c r="N3400" s="29">
        <v>0</v>
      </c>
      <c r="O3400" s="30" t="str">
        <f>IF(G3400&lt;=$N$2,"",IF(F3400=[3]Pav.tvarkyklė!$B$13,"",IF(ISBLANK(R3400),"X","")))</f>
        <v/>
      </c>
      <c r="P3400" s="91"/>
      <c r="Q3400" s="63"/>
      <c r="R3400" s="63"/>
      <c r="S3400" s="63"/>
      <c r="T3400" s="63"/>
      <c r="U3400" s="34" t="str">
        <f>IFERROR(INDEX('[3]5.Grup_T'!$G$4:$G$22,MATCH('6.Turtas'!E3400,'[3]5.Grup_T'!$E$4:$E$22,0)),"0")</f>
        <v>0</v>
      </c>
      <c r="V3400" s="35">
        <f t="shared" si="731"/>
        <v>0</v>
      </c>
      <c r="W3400" s="35">
        <f>IF(NOT(ISBLANK(H3400)),(12-DATEDIF(H3400,'[3]1.Pradzia'!$D$13,"m")),0)</f>
        <v>0</v>
      </c>
      <c r="X3400" s="35">
        <f t="shared" si="732"/>
        <v>0</v>
      </c>
      <c r="Y3400" s="35">
        <f t="shared" si="742"/>
        <v>0</v>
      </c>
      <c r="Z3400" s="35">
        <f t="shared" si="740"/>
        <v>0</v>
      </c>
      <c r="AA3400" s="36">
        <f t="shared" si="733"/>
        <v>0</v>
      </c>
      <c r="AB3400" s="36">
        <f t="shared" si="734"/>
        <v>0</v>
      </c>
      <c r="AC3400" s="37">
        <f t="shared" si="735"/>
        <v>0</v>
      </c>
      <c r="AD3400" s="35">
        <f>IF(OR(YEAR(G3400)&lt;2019,O3400="X"),0,IF(ISBLANK(H3400),DATEDIF(G3400,'[3]1.Pradzia'!$D$13,"M"),DATEDIF(G3400,H3400,"m")))</f>
        <v>0</v>
      </c>
      <c r="AE3400" s="37">
        <f>IF(E3400='[3]5.Grup_T'!$E$20,0,IF(AD3400&lt;&gt;0,M3400/V3400*MIN(12,AD3400),0))</f>
        <v>0</v>
      </c>
      <c r="AF3400" s="37">
        <f t="shared" si="736"/>
        <v>0</v>
      </c>
      <c r="AG3400" s="37">
        <f t="shared" si="737"/>
        <v>0</v>
      </c>
      <c r="AH3400" s="37">
        <f t="shared" si="738"/>
        <v>0</v>
      </c>
      <c r="AI3400" s="35" t="str">
        <f t="shared" si="739"/>
        <v>Nusidėvėjęs</v>
      </c>
      <c r="AJ3400" s="38" t="str">
        <f>IF(AND(F3400&lt;&gt;[3]Pav.tvarkyklė!$B$12,F3400&lt;&gt;[3]Pav.tvarkyklė!$B$13),"GVTNT","X")</f>
        <v>GVTNT</v>
      </c>
      <c r="AK3400" s="39">
        <f t="shared" si="741"/>
        <v>0</v>
      </c>
      <c r="AL3400" s="41"/>
      <c r="AM3400" s="41"/>
      <c r="AN3400" s="41">
        <f t="shared" si="743"/>
        <v>1900</v>
      </c>
      <c r="AO3400" s="41"/>
      <c r="AP3400" s="41"/>
      <c r="AQ3400" s="41"/>
      <c r="AR3400" s="42"/>
      <c r="AS3400" s="42"/>
      <c r="AU3400" s="43">
        <f t="shared" si="744"/>
        <v>0</v>
      </c>
    </row>
    <row r="3401" spans="1:47" ht="15" customHeight="1" x14ac:dyDescent="0.25">
      <c r="A3401" s="11"/>
      <c r="B3401" s="19">
        <v>3570</v>
      </c>
      <c r="C3401" s="74"/>
      <c r="D3401" s="77"/>
      <c r="E3401" s="75"/>
      <c r="F3401" s="78"/>
      <c r="G3401" s="80"/>
      <c r="H3401" s="49"/>
      <c r="I3401" s="79"/>
      <c r="J3401" s="27"/>
      <c r="K3401" s="27"/>
      <c r="L3401" s="79"/>
      <c r="M3401" s="81"/>
      <c r="N3401" s="29">
        <v>0</v>
      </c>
      <c r="O3401" s="30" t="str">
        <f>IF(G3401&lt;=$N$2,"",IF(F3401=[3]Pav.tvarkyklė!$B$13,"",IF(ISBLANK(R3401),"X","")))</f>
        <v/>
      </c>
      <c r="P3401" s="91"/>
      <c r="Q3401" s="63"/>
      <c r="R3401" s="63"/>
      <c r="S3401" s="63"/>
      <c r="T3401" s="63"/>
      <c r="U3401" s="34" t="str">
        <f>IFERROR(INDEX('[3]5.Grup_T'!$G$4:$G$22,MATCH('6.Turtas'!E3401,'[3]5.Grup_T'!$E$4:$E$22,0)),"0")</f>
        <v>0</v>
      </c>
      <c r="V3401" s="35">
        <f t="shared" si="731"/>
        <v>0</v>
      </c>
      <c r="W3401" s="35">
        <f>IF(NOT(ISBLANK(H3401)),(12-DATEDIF(H3401,'[3]1.Pradzia'!$D$13,"m")),0)</f>
        <v>0</v>
      </c>
      <c r="X3401" s="35">
        <f t="shared" si="732"/>
        <v>0</v>
      </c>
      <c r="Y3401" s="35">
        <f t="shared" si="742"/>
        <v>0</v>
      </c>
      <c r="Z3401" s="35">
        <f t="shared" si="740"/>
        <v>0</v>
      </c>
      <c r="AA3401" s="36">
        <f t="shared" si="733"/>
        <v>0</v>
      </c>
      <c r="AB3401" s="36">
        <f t="shared" si="734"/>
        <v>0</v>
      </c>
      <c r="AC3401" s="37">
        <f t="shared" si="735"/>
        <v>0</v>
      </c>
      <c r="AD3401" s="35">
        <f>IF(OR(YEAR(G3401)&lt;2019,O3401="X"),0,IF(ISBLANK(H3401),DATEDIF(G3401,'[3]1.Pradzia'!$D$13,"M"),DATEDIF(G3401,H3401,"m")))</f>
        <v>0</v>
      </c>
      <c r="AE3401" s="37">
        <f>IF(E3401='[3]5.Grup_T'!$E$20,0,IF(AD3401&lt;&gt;0,M3401/V3401*MIN(12,AD3401),0))</f>
        <v>0</v>
      </c>
      <c r="AF3401" s="37">
        <f t="shared" si="736"/>
        <v>0</v>
      </c>
      <c r="AG3401" s="37">
        <f t="shared" si="737"/>
        <v>0</v>
      </c>
      <c r="AH3401" s="37">
        <f t="shared" si="738"/>
        <v>0</v>
      </c>
      <c r="AI3401" s="35" t="str">
        <f t="shared" si="739"/>
        <v>Nusidėvėjęs</v>
      </c>
      <c r="AJ3401" s="38" t="str">
        <f>IF(AND(F3401&lt;&gt;[3]Pav.tvarkyklė!$B$12,F3401&lt;&gt;[3]Pav.tvarkyklė!$B$13),"GVTNT","X")</f>
        <v>GVTNT</v>
      </c>
      <c r="AK3401" s="39">
        <f t="shared" si="741"/>
        <v>0</v>
      </c>
      <c r="AL3401" s="41"/>
      <c r="AM3401" s="41"/>
      <c r="AN3401" s="41">
        <f t="shared" si="743"/>
        <v>1900</v>
      </c>
      <c r="AO3401" s="41"/>
      <c r="AP3401" s="41"/>
      <c r="AQ3401" s="41"/>
      <c r="AR3401" s="42"/>
      <c r="AS3401" s="42"/>
      <c r="AU3401" s="43">
        <f t="shared" si="744"/>
        <v>0</v>
      </c>
    </row>
    <row r="3402" spans="1:47" ht="15" customHeight="1" x14ac:dyDescent="0.25">
      <c r="A3402" s="11"/>
      <c r="B3402" s="19">
        <v>3571</v>
      </c>
      <c r="C3402" s="74"/>
      <c r="D3402" s="77"/>
      <c r="E3402" s="75"/>
      <c r="F3402" s="78"/>
      <c r="G3402" s="80"/>
      <c r="H3402" s="49"/>
      <c r="I3402" s="79"/>
      <c r="J3402" s="27"/>
      <c r="K3402" s="27"/>
      <c r="L3402" s="79"/>
      <c r="M3402" s="81"/>
      <c r="N3402" s="29">
        <v>0</v>
      </c>
      <c r="O3402" s="30" t="str">
        <f>IF(G3402&lt;=$N$2,"",IF(F3402=[3]Pav.tvarkyklė!$B$13,"",IF(ISBLANK(R3402),"X","")))</f>
        <v/>
      </c>
      <c r="P3402" s="91"/>
      <c r="Q3402" s="63"/>
      <c r="R3402" s="63"/>
      <c r="S3402" s="63"/>
      <c r="T3402" s="63"/>
      <c r="U3402" s="34" t="str">
        <f>IFERROR(INDEX('[3]5.Grup_T'!$G$4:$G$22,MATCH('6.Turtas'!E3402,'[3]5.Grup_T'!$E$4:$E$22,0)),"0")</f>
        <v>0</v>
      </c>
      <c r="V3402" s="35">
        <f t="shared" si="731"/>
        <v>0</v>
      </c>
      <c r="W3402" s="35">
        <f>IF(NOT(ISBLANK(H3402)),(12-DATEDIF(H3402,'[3]1.Pradzia'!$D$13,"m")),0)</f>
        <v>0</v>
      </c>
      <c r="X3402" s="35">
        <f t="shared" si="732"/>
        <v>0</v>
      </c>
      <c r="Y3402" s="35">
        <f t="shared" si="742"/>
        <v>0</v>
      </c>
      <c r="Z3402" s="35">
        <f t="shared" si="740"/>
        <v>0</v>
      </c>
      <c r="AA3402" s="36">
        <f t="shared" si="733"/>
        <v>0</v>
      </c>
      <c r="AB3402" s="36">
        <f t="shared" si="734"/>
        <v>0</v>
      </c>
      <c r="AC3402" s="37">
        <f t="shared" si="735"/>
        <v>0</v>
      </c>
      <c r="AD3402" s="35">
        <f>IF(OR(YEAR(G3402)&lt;2019,O3402="X"),0,IF(ISBLANK(H3402),DATEDIF(G3402,'[3]1.Pradzia'!$D$13,"M"),DATEDIF(G3402,H3402,"m")))</f>
        <v>0</v>
      </c>
      <c r="AE3402" s="37">
        <f>IF(E3402='[3]5.Grup_T'!$E$20,0,IF(AD3402&lt;&gt;0,M3402/V3402*MIN(12,AD3402),0))</f>
        <v>0</v>
      </c>
      <c r="AF3402" s="37">
        <f t="shared" si="736"/>
        <v>0</v>
      </c>
      <c r="AG3402" s="37">
        <f t="shared" si="737"/>
        <v>0</v>
      </c>
      <c r="AH3402" s="37">
        <f t="shared" si="738"/>
        <v>0</v>
      </c>
      <c r="AI3402" s="35" t="str">
        <f t="shared" si="739"/>
        <v>Nusidėvėjęs</v>
      </c>
      <c r="AJ3402" s="38" t="str">
        <f>IF(AND(F3402&lt;&gt;[3]Pav.tvarkyklė!$B$12,F3402&lt;&gt;[3]Pav.tvarkyklė!$B$13),"GVTNT","X")</f>
        <v>GVTNT</v>
      </c>
      <c r="AK3402" s="39">
        <f t="shared" si="741"/>
        <v>0</v>
      </c>
      <c r="AL3402" s="41"/>
      <c r="AM3402" s="41"/>
      <c r="AN3402" s="41">
        <f t="shared" si="743"/>
        <v>1900</v>
      </c>
      <c r="AO3402" s="41"/>
      <c r="AP3402" s="41"/>
      <c r="AQ3402" s="41"/>
      <c r="AR3402" s="42"/>
      <c r="AS3402" s="42"/>
      <c r="AU3402" s="43">
        <f t="shared" si="744"/>
        <v>0</v>
      </c>
    </row>
    <row r="3403" spans="1:47" ht="15" customHeight="1" x14ac:dyDescent="0.25">
      <c r="A3403" s="11"/>
      <c r="B3403" s="19">
        <v>3572</v>
      </c>
      <c r="C3403" s="74"/>
      <c r="D3403" s="77"/>
      <c r="E3403" s="75"/>
      <c r="F3403" s="78"/>
      <c r="G3403" s="80"/>
      <c r="H3403" s="49"/>
      <c r="I3403" s="79"/>
      <c r="J3403" s="27"/>
      <c r="K3403" s="27"/>
      <c r="L3403" s="79"/>
      <c r="M3403" s="81"/>
      <c r="N3403" s="29">
        <v>0</v>
      </c>
      <c r="O3403" s="30" t="str">
        <f>IF(G3403&lt;=$N$2,"",IF(F3403=[3]Pav.tvarkyklė!$B$13,"",IF(ISBLANK(R3403),"X","")))</f>
        <v/>
      </c>
      <c r="P3403" s="91"/>
      <c r="Q3403" s="63"/>
      <c r="R3403" s="63"/>
      <c r="S3403" s="63"/>
      <c r="T3403" s="63"/>
      <c r="U3403" s="34" t="str">
        <f>IFERROR(INDEX('[3]5.Grup_T'!$G$4:$G$22,MATCH('6.Turtas'!E3403,'[3]5.Grup_T'!$E$4:$E$22,0)),"0")</f>
        <v>0</v>
      </c>
      <c r="V3403" s="35">
        <f t="shared" si="731"/>
        <v>0</v>
      </c>
      <c r="W3403" s="35">
        <f>IF(NOT(ISBLANK(H3403)),(12-DATEDIF(H3403,'[3]1.Pradzia'!$D$13,"m")),0)</f>
        <v>0</v>
      </c>
      <c r="X3403" s="35">
        <f t="shared" si="732"/>
        <v>0</v>
      </c>
      <c r="Y3403" s="35">
        <f t="shared" si="742"/>
        <v>0</v>
      </c>
      <c r="Z3403" s="35">
        <f t="shared" si="740"/>
        <v>0</v>
      </c>
      <c r="AA3403" s="36">
        <f t="shared" si="733"/>
        <v>0</v>
      </c>
      <c r="AB3403" s="36">
        <f t="shared" si="734"/>
        <v>0</v>
      </c>
      <c r="AC3403" s="37">
        <f t="shared" si="735"/>
        <v>0</v>
      </c>
      <c r="AD3403" s="35">
        <f>IF(OR(YEAR(G3403)&lt;2019,O3403="X"),0,IF(ISBLANK(H3403),DATEDIF(G3403,'[3]1.Pradzia'!$D$13,"M"),DATEDIF(G3403,H3403,"m")))</f>
        <v>0</v>
      </c>
      <c r="AE3403" s="37">
        <f>IF(E3403='[3]5.Grup_T'!$E$20,0,IF(AD3403&lt;&gt;0,M3403/V3403*MIN(12,AD3403),0))</f>
        <v>0</v>
      </c>
      <c r="AF3403" s="37">
        <f t="shared" si="736"/>
        <v>0</v>
      </c>
      <c r="AG3403" s="37">
        <f t="shared" si="737"/>
        <v>0</v>
      </c>
      <c r="AH3403" s="37">
        <f t="shared" si="738"/>
        <v>0</v>
      </c>
      <c r="AI3403" s="35" t="str">
        <f t="shared" si="739"/>
        <v>Nusidėvėjęs</v>
      </c>
      <c r="AJ3403" s="38" t="str">
        <f>IF(AND(F3403&lt;&gt;[3]Pav.tvarkyklė!$B$12,F3403&lt;&gt;[3]Pav.tvarkyklė!$B$13),"GVTNT","X")</f>
        <v>GVTNT</v>
      </c>
      <c r="AK3403" s="39">
        <f t="shared" si="741"/>
        <v>0</v>
      </c>
      <c r="AL3403" s="41"/>
      <c r="AM3403" s="41"/>
      <c r="AN3403" s="41">
        <f t="shared" si="743"/>
        <v>1900</v>
      </c>
      <c r="AO3403" s="41"/>
      <c r="AP3403" s="41"/>
      <c r="AQ3403" s="41"/>
      <c r="AR3403" s="42"/>
      <c r="AS3403" s="42"/>
      <c r="AU3403" s="43">
        <f t="shared" si="744"/>
        <v>0</v>
      </c>
    </row>
    <row r="3404" spans="1:47" ht="15" customHeight="1" x14ac:dyDescent="0.25">
      <c r="A3404" s="11"/>
      <c r="B3404" s="19">
        <v>3573</v>
      </c>
      <c r="C3404" s="74"/>
      <c r="D3404" s="77"/>
      <c r="E3404" s="75"/>
      <c r="F3404" s="78"/>
      <c r="G3404" s="80"/>
      <c r="H3404" s="49"/>
      <c r="I3404" s="79"/>
      <c r="J3404" s="27"/>
      <c r="K3404" s="27"/>
      <c r="L3404" s="79"/>
      <c r="M3404" s="81"/>
      <c r="N3404" s="29">
        <v>0</v>
      </c>
      <c r="O3404" s="30" t="str">
        <f>IF(G3404&lt;=$N$2,"",IF(F3404=[3]Pav.tvarkyklė!$B$13,"",IF(ISBLANK(R3404),"X","")))</f>
        <v/>
      </c>
      <c r="P3404" s="91"/>
      <c r="Q3404" s="63"/>
      <c r="R3404" s="63"/>
      <c r="S3404" s="63"/>
      <c r="T3404" s="63"/>
      <c r="U3404" s="34" t="str">
        <f>IFERROR(INDEX('[3]5.Grup_T'!$G$4:$G$22,MATCH('6.Turtas'!E3404,'[3]5.Grup_T'!$E$4:$E$22,0)),"0")</f>
        <v>0</v>
      </c>
      <c r="V3404" s="35">
        <f t="shared" si="731"/>
        <v>0</v>
      </c>
      <c r="W3404" s="35">
        <f>IF(NOT(ISBLANK(H3404)),(12-DATEDIF(H3404,'[3]1.Pradzia'!$D$13,"m")),0)</f>
        <v>0</v>
      </c>
      <c r="X3404" s="35">
        <f t="shared" si="732"/>
        <v>0</v>
      </c>
      <c r="Y3404" s="35">
        <f t="shared" si="742"/>
        <v>0</v>
      </c>
      <c r="Z3404" s="35">
        <f t="shared" si="740"/>
        <v>0</v>
      </c>
      <c r="AA3404" s="36">
        <f t="shared" si="733"/>
        <v>0</v>
      </c>
      <c r="AB3404" s="36">
        <f t="shared" si="734"/>
        <v>0</v>
      </c>
      <c r="AC3404" s="37">
        <f t="shared" si="735"/>
        <v>0</v>
      </c>
      <c r="AD3404" s="35">
        <f>IF(OR(YEAR(G3404)&lt;2019,O3404="X"),0,IF(ISBLANK(H3404),DATEDIF(G3404,'[3]1.Pradzia'!$D$13,"M"),DATEDIF(G3404,H3404,"m")))</f>
        <v>0</v>
      </c>
      <c r="AE3404" s="37">
        <f>IF(E3404='[3]5.Grup_T'!$E$20,0,IF(AD3404&lt;&gt;0,M3404/V3404*MIN(12,AD3404),0))</f>
        <v>0</v>
      </c>
      <c r="AF3404" s="37">
        <f t="shared" si="736"/>
        <v>0</v>
      </c>
      <c r="AG3404" s="37">
        <f t="shared" si="737"/>
        <v>0</v>
      </c>
      <c r="AH3404" s="37">
        <f t="shared" si="738"/>
        <v>0</v>
      </c>
      <c r="AI3404" s="35" t="str">
        <f t="shared" si="739"/>
        <v>Nusidėvėjęs</v>
      </c>
      <c r="AJ3404" s="38" t="str">
        <f>IF(AND(F3404&lt;&gt;[3]Pav.tvarkyklė!$B$12,F3404&lt;&gt;[3]Pav.tvarkyklė!$B$13),"GVTNT","X")</f>
        <v>GVTNT</v>
      </c>
      <c r="AK3404" s="39">
        <f t="shared" si="741"/>
        <v>0</v>
      </c>
      <c r="AL3404" s="41"/>
      <c r="AM3404" s="41"/>
      <c r="AN3404" s="41">
        <f t="shared" si="743"/>
        <v>1900</v>
      </c>
      <c r="AO3404" s="41"/>
      <c r="AP3404" s="41"/>
      <c r="AQ3404" s="41"/>
      <c r="AR3404" s="42"/>
      <c r="AS3404" s="42"/>
      <c r="AU3404" s="43">
        <f t="shared" si="744"/>
        <v>0</v>
      </c>
    </row>
    <row r="3405" spans="1:47" ht="15" customHeight="1" x14ac:dyDescent="0.25">
      <c r="A3405" s="11"/>
      <c r="B3405" s="19">
        <v>3574</v>
      </c>
      <c r="C3405" s="74"/>
      <c r="D3405" s="77"/>
      <c r="E3405" s="75"/>
      <c r="F3405" s="78"/>
      <c r="G3405" s="80"/>
      <c r="H3405" s="49"/>
      <c r="I3405" s="79"/>
      <c r="J3405" s="27"/>
      <c r="K3405" s="27"/>
      <c r="L3405" s="79"/>
      <c r="M3405" s="81"/>
      <c r="N3405" s="29">
        <v>0</v>
      </c>
      <c r="O3405" s="30" t="str">
        <f>IF(G3405&lt;=$N$2,"",IF(F3405=[3]Pav.tvarkyklė!$B$13,"",IF(ISBLANK(R3405),"X","")))</f>
        <v/>
      </c>
      <c r="P3405" s="91"/>
      <c r="Q3405" s="63"/>
      <c r="R3405" s="63"/>
      <c r="S3405" s="63"/>
      <c r="T3405" s="63"/>
      <c r="U3405" s="34" t="str">
        <f>IFERROR(INDEX('[3]5.Grup_T'!$G$4:$G$22,MATCH('6.Turtas'!E3405,'[3]5.Grup_T'!$E$4:$E$22,0)),"0")</f>
        <v>0</v>
      </c>
      <c r="V3405" s="35">
        <f t="shared" si="731"/>
        <v>0</v>
      </c>
      <c r="W3405" s="35">
        <f>IF(NOT(ISBLANK(H3405)),(12-DATEDIF(H3405,'[3]1.Pradzia'!$D$13,"m")),0)</f>
        <v>0</v>
      </c>
      <c r="X3405" s="35">
        <f t="shared" si="732"/>
        <v>0</v>
      </c>
      <c r="Y3405" s="35">
        <f t="shared" si="742"/>
        <v>0</v>
      </c>
      <c r="Z3405" s="35">
        <f t="shared" si="740"/>
        <v>0</v>
      </c>
      <c r="AA3405" s="36">
        <f t="shared" si="733"/>
        <v>0</v>
      </c>
      <c r="AB3405" s="36">
        <f t="shared" si="734"/>
        <v>0</v>
      </c>
      <c r="AC3405" s="37">
        <f t="shared" si="735"/>
        <v>0</v>
      </c>
      <c r="AD3405" s="35">
        <f>IF(OR(YEAR(G3405)&lt;2019,O3405="X"),0,IF(ISBLANK(H3405),DATEDIF(G3405,'[3]1.Pradzia'!$D$13,"M"),DATEDIF(G3405,H3405,"m")))</f>
        <v>0</v>
      </c>
      <c r="AE3405" s="37">
        <f>IF(E3405='[3]5.Grup_T'!$E$20,0,IF(AD3405&lt;&gt;0,M3405/V3405*MIN(12,AD3405),0))</f>
        <v>0</v>
      </c>
      <c r="AF3405" s="37">
        <f t="shared" si="736"/>
        <v>0</v>
      </c>
      <c r="AG3405" s="37">
        <f t="shared" si="737"/>
        <v>0</v>
      </c>
      <c r="AH3405" s="37">
        <f t="shared" si="738"/>
        <v>0</v>
      </c>
      <c r="AI3405" s="35" t="str">
        <f t="shared" si="739"/>
        <v>Nusidėvėjęs</v>
      </c>
      <c r="AJ3405" s="38" t="str">
        <f>IF(AND(F3405&lt;&gt;[3]Pav.tvarkyklė!$B$12,F3405&lt;&gt;[3]Pav.tvarkyklė!$B$13),"GVTNT","X")</f>
        <v>GVTNT</v>
      </c>
      <c r="AK3405" s="39">
        <f t="shared" si="741"/>
        <v>0</v>
      </c>
      <c r="AL3405" s="41"/>
      <c r="AM3405" s="41"/>
      <c r="AN3405" s="41">
        <f t="shared" si="743"/>
        <v>1900</v>
      </c>
      <c r="AO3405" s="41"/>
      <c r="AP3405" s="41"/>
      <c r="AQ3405" s="41"/>
      <c r="AR3405" s="42"/>
      <c r="AS3405" s="42"/>
      <c r="AU3405" s="43">
        <f t="shared" si="744"/>
        <v>0</v>
      </c>
    </row>
    <row r="3406" spans="1:47" ht="15" customHeight="1" x14ac:dyDescent="0.25">
      <c r="A3406" s="11"/>
      <c r="B3406" s="19">
        <v>3575</v>
      </c>
      <c r="C3406" s="74"/>
      <c r="D3406" s="77"/>
      <c r="E3406" s="75"/>
      <c r="F3406" s="78"/>
      <c r="G3406" s="80"/>
      <c r="H3406" s="49"/>
      <c r="I3406" s="79"/>
      <c r="J3406" s="27"/>
      <c r="K3406" s="27"/>
      <c r="L3406" s="79"/>
      <c r="M3406" s="81"/>
      <c r="N3406" s="29">
        <v>0</v>
      </c>
      <c r="O3406" s="30" t="str">
        <f>IF(G3406&lt;=$N$2,"",IF(F3406=[3]Pav.tvarkyklė!$B$13,"",IF(ISBLANK(R3406),"X","")))</f>
        <v/>
      </c>
      <c r="P3406" s="91"/>
      <c r="Q3406" s="63"/>
      <c r="R3406" s="63"/>
      <c r="S3406" s="63"/>
      <c r="T3406" s="63"/>
      <c r="U3406" s="34" t="str">
        <f>IFERROR(INDEX('[3]5.Grup_T'!$G$4:$G$22,MATCH('6.Turtas'!E3406,'[3]5.Grup_T'!$E$4:$E$22,0)),"0")</f>
        <v>0</v>
      </c>
      <c r="V3406" s="35">
        <f t="shared" si="731"/>
        <v>0</v>
      </c>
      <c r="W3406" s="35">
        <f>IF(NOT(ISBLANK(H3406)),(12-DATEDIF(H3406,'[3]1.Pradzia'!$D$13,"m")),0)</f>
        <v>0</v>
      </c>
      <c r="X3406" s="35">
        <f t="shared" si="732"/>
        <v>0</v>
      </c>
      <c r="Y3406" s="35">
        <f t="shared" si="742"/>
        <v>0</v>
      </c>
      <c r="Z3406" s="35">
        <f t="shared" si="740"/>
        <v>0</v>
      </c>
      <c r="AA3406" s="36">
        <f t="shared" si="733"/>
        <v>0</v>
      </c>
      <c r="AB3406" s="36">
        <f t="shared" si="734"/>
        <v>0</v>
      </c>
      <c r="AC3406" s="37">
        <f t="shared" si="735"/>
        <v>0</v>
      </c>
      <c r="AD3406" s="35">
        <f>IF(OR(YEAR(G3406)&lt;2019,O3406="X"),0,IF(ISBLANK(H3406),DATEDIF(G3406,'[3]1.Pradzia'!$D$13,"M"),DATEDIF(G3406,H3406,"m")))</f>
        <v>0</v>
      </c>
      <c r="AE3406" s="37">
        <f>IF(E3406='[3]5.Grup_T'!$E$20,0,IF(AD3406&lt;&gt;0,M3406/V3406*MIN(12,AD3406),0))</f>
        <v>0</v>
      </c>
      <c r="AF3406" s="37">
        <f t="shared" si="736"/>
        <v>0</v>
      </c>
      <c r="AG3406" s="37">
        <f t="shared" si="737"/>
        <v>0</v>
      </c>
      <c r="AH3406" s="37">
        <f t="shared" si="738"/>
        <v>0</v>
      </c>
      <c r="AI3406" s="35" t="str">
        <f t="shared" si="739"/>
        <v>Nusidėvėjęs</v>
      </c>
      <c r="AJ3406" s="38" t="str">
        <f>IF(AND(F3406&lt;&gt;[3]Pav.tvarkyklė!$B$12,F3406&lt;&gt;[3]Pav.tvarkyklė!$B$13),"GVTNT","X")</f>
        <v>GVTNT</v>
      </c>
      <c r="AK3406" s="39">
        <f t="shared" si="741"/>
        <v>0</v>
      </c>
      <c r="AL3406" s="41"/>
      <c r="AM3406" s="41"/>
      <c r="AN3406" s="41">
        <f t="shared" si="743"/>
        <v>1900</v>
      </c>
      <c r="AO3406" s="41"/>
      <c r="AP3406" s="41"/>
      <c r="AQ3406" s="41"/>
      <c r="AR3406" s="42"/>
      <c r="AS3406" s="42"/>
      <c r="AU3406" s="43">
        <f t="shared" si="744"/>
        <v>0</v>
      </c>
    </row>
    <row r="3407" spans="1:47" ht="15" customHeight="1" x14ac:dyDescent="0.25">
      <c r="A3407" s="11"/>
      <c r="B3407" s="19">
        <v>3576</v>
      </c>
      <c r="C3407" s="74"/>
      <c r="D3407" s="77"/>
      <c r="E3407" s="78"/>
      <c r="F3407" s="78"/>
      <c r="G3407" s="80"/>
      <c r="H3407" s="49"/>
      <c r="I3407" s="79"/>
      <c r="J3407" s="27"/>
      <c r="K3407" s="27"/>
      <c r="L3407" s="79"/>
      <c r="M3407" s="81"/>
      <c r="N3407" s="29">
        <v>0</v>
      </c>
      <c r="O3407" s="30" t="str">
        <f>IF(G3407&lt;=$N$2,"",IF(F3407=[3]Pav.tvarkyklė!$B$13,"",IF(ISBLANK(R3407),"X","")))</f>
        <v/>
      </c>
      <c r="P3407" s="91"/>
      <c r="Q3407" s="63"/>
      <c r="R3407" s="63"/>
      <c r="S3407" s="63"/>
      <c r="T3407" s="63"/>
      <c r="U3407" s="34" t="str">
        <f>IFERROR(INDEX('[3]5.Grup_T'!$G$4:$G$22,MATCH('6.Turtas'!E3407,'[3]5.Grup_T'!$E$4:$E$22,0)),"0")</f>
        <v>0</v>
      </c>
      <c r="V3407" s="35">
        <f t="shared" si="731"/>
        <v>0</v>
      </c>
      <c r="W3407" s="35">
        <f>IF(NOT(ISBLANK(H3407)),(12-DATEDIF(H3407,'[3]1.Pradzia'!$D$13,"m")),0)</f>
        <v>0</v>
      </c>
      <c r="X3407" s="35">
        <f t="shared" si="732"/>
        <v>0</v>
      </c>
      <c r="Y3407" s="35">
        <f t="shared" si="742"/>
        <v>0</v>
      </c>
      <c r="Z3407" s="35">
        <f t="shared" si="740"/>
        <v>0</v>
      </c>
      <c r="AA3407" s="36">
        <f t="shared" si="733"/>
        <v>0</v>
      </c>
      <c r="AB3407" s="36">
        <f t="shared" si="734"/>
        <v>0</v>
      </c>
      <c r="AC3407" s="37">
        <f t="shared" si="735"/>
        <v>0</v>
      </c>
      <c r="AD3407" s="35">
        <f>IF(OR(YEAR(G3407)&lt;2019,O3407="X"),0,IF(ISBLANK(H3407),DATEDIF(G3407,'[3]1.Pradzia'!$D$13,"M"),DATEDIF(G3407,H3407,"m")))</f>
        <v>0</v>
      </c>
      <c r="AE3407" s="37">
        <f>IF(E3407='[3]5.Grup_T'!$E$20,0,IF(AD3407&lt;&gt;0,M3407/V3407*MIN(12,AD3407),0))</f>
        <v>0</v>
      </c>
      <c r="AF3407" s="37">
        <f t="shared" si="736"/>
        <v>0</v>
      </c>
      <c r="AG3407" s="37">
        <f t="shared" si="737"/>
        <v>0</v>
      </c>
      <c r="AH3407" s="37">
        <f t="shared" si="738"/>
        <v>0</v>
      </c>
      <c r="AI3407" s="35" t="str">
        <f t="shared" si="739"/>
        <v>Nusidėvėjęs</v>
      </c>
      <c r="AJ3407" s="38" t="str">
        <f>IF(AND(F3407&lt;&gt;[3]Pav.tvarkyklė!$B$12,F3407&lt;&gt;[3]Pav.tvarkyklė!$B$13),"GVTNT","X")</f>
        <v>GVTNT</v>
      </c>
      <c r="AK3407" s="39">
        <f t="shared" si="741"/>
        <v>0</v>
      </c>
      <c r="AL3407" s="41"/>
      <c r="AM3407" s="41"/>
      <c r="AN3407" s="41">
        <f t="shared" si="743"/>
        <v>1900</v>
      </c>
      <c r="AO3407" s="41"/>
      <c r="AP3407" s="41"/>
      <c r="AQ3407" s="41"/>
      <c r="AR3407" s="42"/>
      <c r="AS3407" s="42"/>
      <c r="AU3407" s="43">
        <f t="shared" si="744"/>
        <v>0</v>
      </c>
    </row>
    <row r="3408" spans="1:47" ht="15" customHeight="1" x14ac:dyDescent="0.25">
      <c r="A3408" s="11"/>
      <c r="B3408" s="19">
        <v>3577</v>
      </c>
      <c r="C3408" s="74"/>
      <c r="D3408" s="77"/>
      <c r="E3408" s="78"/>
      <c r="F3408" s="78"/>
      <c r="G3408" s="80"/>
      <c r="H3408" s="49"/>
      <c r="I3408" s="79"/>
      <c r="J3408" s="27"/>
      <c r="K3408" s="27"/>
      <c r="L3408" s="79"/>
      <c r="M3408" s="81"/>
      <c r="N3408" s="29">
        <v>0</v>
      </c>
      <c r="O3408" s="30" t="str">
        <f>IF(G3408&lt;=$N$2,"",IF(F3408=[3]Pav.tvarkyklė!$B$13,"",IF(ISBLANK(R3408),"X","")))</f>
        <v/>
      </c>
      <c r="P3408" s="91"/>
      <c r="Q3408" s="63"/>
      <c r="R3408" s="63"/>
      <c r="S3408" s="63"/>
      <c r="T3408" s="63"/>
      <c r="U3408" s="34" t="str">
        <f>IFERROR(INDEX('[3]5.Grup_T'!$G$4:$G$22,MATCH('6.Turtas'!E3408,'[3]5.Grup_T'!$E$4:$E$22,0)),"0")</f>
        <v>0</v>
      </c>
      <c r="V3408" s="35">
        <f t="shared" si="731"/>
        <v>0</v>
      </c>
      <c r="W3408" s="35">
        <f>IF(NOT(ISBLANK(H3408)),(12-DATEDIF(H3408,'[3]1.Pradzia'!$D$13,"m")),0)</f>
        <v>0</v>
      </c>
      <c r="X3408" s="35">
        <f t="shared" si="732"/>
        <v>0</v>
      </c>
      <c r="Y3408" s="35">
        <f t="shared" si="742"/>
        <v>0</v>
      </c>
      <c r="Z3408" s="35">
        <f t="shared" si="740"/>
        <v>0</v>
      </c>
      <c r="AA3408" s="36">
        <f t="shared" si="733"/>
        <v>0</v>
      </c>
      <c r="AB3408" s="36">
        <f t="shared" si="734"/>
        <v>0</v>
      </c>
      <c r="AC3408" s="37">
        <f t="shared" si="735"/>
        <v>0</v>
      </c>
      <c r="AD3408" s="35">
        <f>IF(OR(YEAR(G3408)&lt;2019,O3408="X"),0,IF(ISBLANK(H3408),DATEDIF(G3408,'[3]1.Pradzia'!$D$13,"M"),DATEDIF(G3408,H3408,"m")))</f>
        <v>0</v>
      </c>
      <c r="AE3408" s="37">
        <f>IF(E3408='[3]5.Grup_T'!$E$20,0,IF(AD3408&lt;&gt;0,M3408/V3408*MIN(12,AD3408),0))</f>
        <v>0</v>
      </c>
      <c r="AF3408" s="37">
        <f t="shared" si="736"/>
        <v>0</v>
      </c>
      <c r="AG3408" s="37">
        <f t="shared" si="737"/>
        <v>0</v>
      </c>
      <c r="AH3408" s="37">
        <f t="shared" si="738"/>
        <v>0</v>
      </c>
      <c r="AI3408" s="35" t="str">
        <f t="shared" si="739"/>
        <v>Nusidėvėjęs</v>
      </c>
      <c r="AJ3408" s="38" t="str">
        <f>IF(AND(F3408&lt;&gt;[3]Pav.tvarkyklė!$B$12,F3408&lt;&gt;[3]Pav.tvarkyklė!$B$13),"GVTNT","X")</f>
        <v>GVTNT</v>
      </c>
      <c r="AK3408" s="39">
        <f t="shared" si="741"/>
        <v>0</v>
      </c>
      <c r="AL3408" s="41"/>
      <c r="AM3408" s="41"/>
      <c r="AN3408" s="41">
        <f t="shared" si="743"/>
        <v>1900</v>
      </c>
      <c r="AO3408" s="41"/>
      <c r="AP3408" s="41"/>
      <c r="AQ3408" s="41"/>
      <c r="AR3408" s="42"/>
      <c r="AS3408" s="42"/>
      <c r="AU3408" s="43">
        <f t="shared" si="744"/>
        <v>0</v>
      </c>
    </row>
    <row r="3409" spans="1:47" ht="15" customHeight="1" x14ac:dyDescent="0.25">
      <c r="A3409" s="11"/>
      <c r="B3409" s="19">
        <v>3578</v>
      </c>
      <c r="C3409" s="74"/>
      <c r="D3409" s="77"/>
      <c r="E3409" s="78"/>
      <c r="F3409" s="78"/>
      <c r="G3409" s="80"/>
      <c r="H3409" s="49"/>
      <c r="I3409" s="79"/>
      <c r="J3409" s="27"/>
      <c r="K3409" s="27"/>
      <c r="L3409" s="79"/>
      <c r="M3409" s="81"/>
      <c r="N3409" s="29">
        <v>0</v>
      </c>
      <c r="O3409" s="30" t="str">
        <f>IF(G3409&lt;=$N$2,"",IF(F3409=[3]Pav.tvarkyklė!$B$13,"",IF(ISBLANK(R3409),"X","")))</f>
        <v/>
      </c>
      <c r="P3409" s="91"/>
      <c r="Q3409" s="63"/>
      <c r="R3409" s="63"/>
      <c r="S3409" s="63"/>
      <c r="T3409" s="63"/>
      <c r="U3409" s="34" t="str">
        <f>IFERROR(INDEX('[3]5.Grup_T'!$G$4:$G$22,MATCH('6.Turtas'!E3409,'[3]5.Grup_T'!$E$4:$E$22,0)),"0")</f>
        <v>0</v>
      </c>
      <c r="V3409" s="35">
        <f t="shared" si="731"/>
        <v>0</v>
      </c>
      <c r="W3409" s="35">
        <f>IF(NOT(ISBLANK(H3409)),(12-DATEDIF(H3409,'[3]1.Pradzia'!$D$13,"m")),0)</f>
        <v>0</v>
      </c>
      <c r="X3409" s="35">
        <f t="shared" si="732"/>
        <v>0</v>
      </c>
      <c r="Y3409" s="35">
        <f t="shared" si="742"/>
        <v>0</v>
      </c>
      <c r="Z3409" s="35">
        <f t="shared" si="740"/>
        <v>0</v>
      </c>
      <c r="AA3409" s="36">
        <f t="shared" si="733"/>
        <v>0</v>
      </c>
      <c r="AB3409" s="36">
        <f t="shared" si="734"/>
        <v>0</v>
      </c>
      <c r="AC3409" s="37">
        <f t="shared" si="735"/>
        <v>0</v>
      </c>
      <c r="AD3409" s="35">
        <f>IF(OR(YEAR(G3409)&lt;2019,O3409="X"),0,IF(ISBLANK(H3409),DATEDIF(G3409,'[3]1.Pradzia'!$D$13,"M"),DATEDIF(G3409,H3409,"m")))</f>
        <v>0</v>
      </c>
      <c r="AE3409" s="37">
        <f>IF(E3409='[3]5.Grup_T'!$E$20,0,IF(AD3409&lt;&gt;0,M3409/V3409*MIN(12,AD3409),0))</f>
        <v>0</v>
      </c>
      <c r="AF3409" s="37">
        <f t="shared" si="736"/>
        <v>0</v>
      </c>
      <c r="AG3409" s="37">
        <f t="shared" si="737"/>
        <v>0</v>
      </c>
      <c r="AH3409" s="37">
        <f t="shared" si="738"/>
        <v>0</v>
      </c>
      <c r="AI3409" s="35" t="str">
        <f t="shared" si="739"/>
        <v>Nusidėvėjęs</v>
      </c>
      <c r="AJ3409" s="38" t="str">
        <f>IF(AND(F3409&lt;&gt;[3]Pav.tvarkyklė!$B$12,F3409&lt;&gt;[3]Pav.tvarkyklė!$B$13),"GVTNT","X")</f>
        <v>GVTNT</v>
      </c>
      <c r="AK3409" s="39">
        <f t="shared" si="741"/>
        <v>0</v>
      </c>
      <c r="AL3409" s="41"/>
      <c r="AM3409" s="41"/>
      <c r="AN3409" s="41">
        <f t="shared" si="743"/>
        <v>1900</v>
      </c>
      <c r="AO3409" s="41"/>
      <c r="AP3409" s="41"/>
      <c r="AQ3409" s="41"/>
      <c r="AR3409" s="42"/>
      <c r="AS3409" s="42"/>
      <c r="AU3409" s="43">
        <f t="shared" si="744"/>
        <v>0</v>
      </c>
    </row>
    <row r="3410" spans="1:47" ht="15" customHeight="1" x14ac:dyDescent="0.25">
      <c r="A3410" s="11"/>
      <c r="B3410" s="19">
        <v>3579</v>
      </c>
      <c r="C3410" s="74"/>
      <c r="D3410" s="77"/>
      <c r="E3410" s="78"/>
      <c r="F3410" s="78"/>
      <c r="G3410" s="80"/>
      <c r="H3410" s="49"/>
      <c r="I3410" s="79"/>
      <c r="J3410" s="27"/>
      <c r="K3410" s="27"/>
      <c r="L3410" s="79"/>
      <c r="M3410" s="81"/>
      <c r="N3410" s="29">
        <v>0</v>
      </c>
      <c r="O3410" s="30" t="str">
        <f>IF(G3410&lt;=$N$2,"",IF(F3410=[3]Pav.tvarkyklė!$B$13,"",IF(ISBLANK(R3410),"X","")))</f>
        <v/>
      </c>
      <c r="P3410" s="91"/>
      <c r="Q3410" s="63"/>
      <c r="R3410" s="63"/>
      <c r="S3410" s="63"/>
      <c r="T3410" s="63"/>
      <c r="U3410" s="34" t="str">
        <f>IFERROR(INDEX('[3]5.Grup_T'!$G$4:$G$22,MATCH('6.Turtas'!E3410,'[3]5.Grup_T'!$E$4:$E$22,0)),"0")</f>
        <v>0</v>
      </c>
      <c r="V3410" s="35">
        <f t="shared" ref="V3410:V3473" si="745">U3410*12</f>
        <v>0</v>
      </c>
      <c r="W3410" s="35">
        <f>IF(NOT(ISBLANK(H3410)),(12-DATEDIF(H3410,'[3]1.Pradzia'!$D$13,"m")),0)</f>
        <v>0</v>
      </c>
      <c r="X3410" s="35">
        <f t="shared" ref="X3410:X3473" si="746">IF(OR(ISBLANK(C3410),YEAR(G3410)&gt;=2019),0,DATEDIF(G3410,$N$2,"M"))</f>
        <v>0</v>
      </c>
      <c r="Y3410" s="35">
        <f t="shared" si="742"/>
        <v>0</v>
      </c>
      <c r="Z3410" s="35">
        <f t="shared" si="740"/>
        <v>0</v>
      </c>
      <c r="AA3410" s="36">
        <f t="shared" ref="AA3410:AA3473" si="747">+IF(Z3410&lt;=0,0,N3410/Z3410)</f>
        <v>0</v>
      </c>
      <c r="AB3410" s="36">
        <f t="shared" ref="AB3410:AB3473" si="748">IF(Z3410&lt;=0,N3410,N3410/Z3410*Y3410)</f>
        <v>0</v>
      </c>
      <c r="AC3410" s="37">
        <f t="shared" ref="AC3410:AC3473" si="749">IF(YEAR(G3410)&lt;2019,M3410-N3410+AB3410,0)</f>
        <v>0</v>
      </c>
      <c r="AD3410" s="35">
        <f>IF(OR(YEAR(G3410)&lt;2019,O3410="X"),0,IF(ISBLANK(H3410),DATEDIF(G3410,'[3]1.Pradzia'!$D$13,"M"),DATEDIF(G3410,H3410,"m")))</f>
        <v>0</v>
      </c>
      <c r="AE3410" s="37">
        <f>IF(E3410='[3]5.Grup_T'!$E$20,0,IF(AD3410&lt;&gt;0,M3410/V3410*MIN(12,AD3410),0))</f>
        <v>0</v>
      </c>
      <c r="AF3410" s="37">
        <f t="shared" ref="AF3410:AF3473" si="750">+AB3410+AE3410</f>
        <v>0</v>
      </c>
      <c r="AG3410" s="37">
        <f t="shared" ref="AG3410:AG3473" si="751">AC3410+AE3410</f>
        <v>0</v>
      </c>
      <c r="AH3410" s="37">
        <f t="shared" ref="AH3410:AH3473" si="752">M3410-AG3410</f>
        <v>0</v>
      </c>
      <c r="AI3410" s="35" t="str">
        <f t="shared" ref="AI3410:AI3473" si="753">IF(H3410&lt;&gt;0,"Nurašytas",IF(O3410="X","Nesuderintas",IF(AH3410&lt;=0,"Nusidėvėjęs","")))</f>
        <v>Nusidėvėjęs</v>
      </c>
      <c r="AJ3410" s="38" t="str">
        <f>IF(AND(F3410&lt;&gt;[3]Pav.tvarkyklė!$B$12,F3410&lt;&gt;[3]Pav.tvarkyklė!$B$13),"GVTNT","X")</f>
        <v>GVTNT</v>
      </c>
      <c r="AK3410" s="39">
        <f t="shared" si="741"/>
        <v>0</v>
      </c>
      <c r="AL3410" s="41"/>
      <c r="AM3410" s="41"/>
      <c r="AN3410" s="41">
        <f t="shared" si="743"/>
        <v>1900</v>
      </c>
      <c r="AO3410" s="41"/>
      <c r="AP3410" s="41"/>
      <c r="AQ3410" s="41"/>
      <c r="AR3410" s="42"/>
      <c r="AS3410" s="42"/>
      <c r="AU3410" s="43">
        <f t="shared" si="744"/>
        <v>0</v>
      </c>
    </row>
    <row r="3411" spans="1:47" ht="15" customHeight="1" x14ac:dyDescent="0.25">
      <c r="A3411" s="11"/>
      <c r="B3411" s="19">
        <v>3580</v>
      </c>
      <c r="C3411" s="74"/>
      <c r="D3411" s="77"/>
      <c r="E3411" s="78"/>
      <c r="F3411" s="78"/>
      <c r="G3411" s="80"/>
      <c r="H3411" s="49"/>
      <c r="I3411" s="79"/>
      <c r="J3411" s="27"/>
      <c r="K3411" s="27"/>
      <c r="L3411" s="79"/>
      <c r="M3411" s="81"/>
      <c r="N3411" s="29">
        <v>0</v>
      </c>
      <c r="O3411" s="30" t="str">
        <f>IF(G3411&lt;=$N$2,"",IF(F3411=[3]Pav.tvarkyklė!$B$13,"",IF(ISBLANK(R3411),"X","")))</f>
        <v/>
      </c>
      <c r="P3411" s="91"/>
      <c r="Q3411" s="63"/>
      <c r="R3411" s="63"/>
      <c r="S3411" s="63"/>
      <c r="T3411" s="63"/>
      <c r="U3411" s="34" t="str">
        <f>IFERROR(INDEX('[3]5.Grup_T'!$G$4:$G$22,MATCH('6.Turtas'!E3411,'[3]5.Grup_T'!$E$4:$E$22,0)),"0")</f>
        <v>0</v>
      </c>
      <c r="V3411" s="35">
        <f t="shared" si="745"/>
        <v>0</v>
      </c>
      <c r="W3411" s="35">
        <f>IF(NOT(ISBLANK(H3411)),(12-DATEDIF(H3411,'[3]1.Pradzia'!$D$13,"m")),0)</f>
        <v>0</v>
      </c>
      <c r="X3411" s="35">
        <f t="shared" si="746"/>
        <v>0</v>
      </c>
      <c r="Y3411" s="35">
        <f t="shared" si="742"/>
        <v>0</v>
      </c>
      <c r="Z3411" s="35">
        <f t="shared" ref="Z3411:Z3474" si="754">IF(YEAR(G3411)&gt;=2019,0,V3411-X3411)</f>
        <v>0</v>
      </c>
      <c r="AA3411" s="36">
        <f t="shared" si="747"/>
        <v>0</v>
      </c>
      <c r="AB3411" s="36">
        <f t="shared" si="748"/>
        <v>0</v>
      </c>
      <c r="AC3411" s="37">
        <f t="shared" si="749"/>
        <v>0</v>
      </c>
      <c r="AD3411" s="35">
        <f>IF(OR(YEAR(G3411)&lt;2019,O3411="X"),0,IF(ISBLANK(H3411),DATEDIF(G3411,'[3]1.Pradzia'!$D$13,"M"),DATEDIF(G3411,H3411,"m")))</f>
        <v>0</v>
      </c>
      <c r="AE3411" s="37">
        <f>IF(E3411='[3]5.Grup_T'!$E$20,0,IF(AD3411&lt;&gt;0,M3411/V3411*MIN(12,AD3411),0))</f>
        <v>0</v>
      </c>
      <c r="AF3411" s="37">
        <f t="shared" si="750"/>
        <v>0</v>
      </c>
      <c r="AG3411" s="37">
        <f t="shared" si="751"/>
        <v>0</v>
      </c>
      <c r="AH3411" s="37">
        <f t="shared" si="752"/>
        <v>0</v>
      </c>
      <c r="AI3411" s="35" t="str">
        <f t="shared" si="753"/>
        <v>Nusidėvėjęs</v>
      </c>
      <c r="AJ3411" s="38" t="str">
        <f>IF(AND(F3411&lt;&gt;[3]Pav.tvarkyklė!$B$12,F3411&lt;&gt;[3]Pav.tvarkyklė!$B$13),"GVTNT","X")</f>
        <v>GVTNT</v>
      </c>
      <c r="AK3411" s="39">
        <f t="shared" ref="AK3411:AK3474" si="755">I3411-J3411-K3411-L3411-M3411</f>
        <v>0</v>
      </c>
      <c r="AL3411" s="41"/>
      <c r="AM3411" s="41"/>
      <c r="AN3411" s="41">
        <f t="shared" si="743"/>
        <v>1900</v>
      </c>
      <c r="AO3411" s="41"/>
      <c r="AP3411" s="41"/>
      <c r="AQ3411" s="41"/>
      <c r="AR3411" s="42"/>
      <c r="AS3411" s="42"/>
      <c r="AU3411" s="43">
        <f t="shared" si="744"/>
        <v>0</v>
      </c>
    </row>
    <row r="3412" spans="1:47" ht="15" customHeight="1" x14ac:dyDescent="0.25">
      <c r="A3412" s="11"/>
      <c r="B3412" s="19">
        <v>3581</v>
      </c>
      <c r="C3412" s="74"/>
      <c r="D3412" s="77"/>
      <c r="E3412" s="75"/>
      <c r="F3412" s="78"/>
      <c r="G3412" s="80"/>
      <c r="H3412" s="49"/>
      <c r="I3412" s="79"/>
      <c r="J3412" s="27"/>
      <c r="K3412" s="27"/>
      <c r="L3412" s="79"/>
      <c r="M3412" s="81"/>
      <c r="N3412" s="29">
        <v>0</v>
      </c>
      <c r="O3412" s="30" t="str">
        <f>IF(G3412&lt;=$N$2,"",IF(F3412=[3]Pav.tvarkyklė!$B$13,"",IF(ISBLANK(R3412),"X","")))</f>
        <v/>
      </c>
      <c r="P3412" s="91"/>
      <c r="Q3412" s="63"/>
      <c r="R3412" s="63"/>
      <c r="S3412" s="63"/>
      <c r="T3412" s="63"/>
      <c r="U3412" s="34" t="str">
        <f>IFERROR(INDEX('[3]5.Grup_T'!$G$4:$G$22,MATCH('6.Turtas'!E3412,'[3]5.Grup_T'!$E$4:$E$22,0)),"0")</f>
        <v>0</v>
      </c>
      <c r="V3412" s="35">
        <f t="shared" si="745"/>
        <v>0</v>
      </c>
      <c r="W3412" s="35">
        <f>IF(NOT(ISBLANK(H3412)),(12-DATEDIF(H3412,'[3]1.Pradzia'!$D$13,"m")),0)</f>
        <v>0</v>
      </c>
      <c r="X3412" s="35">
        <f t="shared" si="746"/>
        <v>0</v>
      </c>
      <c r="Y3412" s="35">
        <f t="shared" si="742"/>
        <v>0</v>
      </c>
      <c r="Z3412" s="35">
        <f t="shared" si="754"/>
        <v>0</v>
      </c>
      <c r="AA3412" s="36">
        <f t="shared" si="747"/>
        <v>0</v>
      </c>
      <c r="AB3412" s="36">
        <f t="shared" si="748"/>
        <v>0</v>
      </c>
      <c r="AC3412" s="37">
        <f t="shared" si="749"/>
        <v>0</v>
      </c>
      <c r="AD3412" s="35">
        <f>IF(OR(YEAR(G3412)&lt;2019,O3412="X"),0,IF(ISBLANK(H3412),DATEDIF(G3412,'[3]1.Pradzia'!$D$13,"M"),DATEDIF(G3412,H3412,"m")))</f>
        <v>0</v>
      </c>
      <c r="AE3412" s="37">
        <f>IF(E3412='[3]5.Grup_T'!$E$20,0,IF(AD3412&lt;&gt;0,M3412/V3412*MIN(12,AD3412),0))</f>
        <v>0</v>
      </c>
      <c r="AF3412" s="37">
        <f t="shared" si="750"/>
        <v>0</v>
      </c>
      <c r="AG3412" s="37">
        <f t="shared" si="751"/>
        <v>0</v>
      </c>
      <c r="AH3412" s="37">
        <f t="shared" si="752"/>
        <v>0</v>
      </c>
      <c r="AI3412" s="35" t="str">
        <f t="shared" si="753"/>
        <v>Nusidėvėjęs</v>
      </c>
      <c r="AJ3412" s="38" t="str">
        <f>IF(AND(F3412&lt;&gt;[3]Pav.tvarkyklė!$B$12,F3412&lt;&gt;[3]Pav.tvarkyklė!$B$13),"GVTNT","X")</f>
        <v>GVTNT</v>
      </c>
      <c r="AK3412" s="39">
        <f t="shared" si="755"/>
        <v>0</v>
      </c>
      <c r="AL3412" s="41"/>
      <c r="AM3412" s="41"/>
      <c r="AN3412" s="41">
        <f t="shared" si="743"/>
        <v>1900</v>
      </c>
      <c r="AO3412" s="41"/>
      <c r="AP3412" s="41"/>
      <c r="AQ3412" s="41"/>
      <c r="AR3412" s="42"/>
      <c r="AS3412" s="42"/>
      <c r="AU3412" s="43">
        <f t="shared" si="744"/>
        <v>0</v>
      </c>
    </row>
    <row r="3413" spans="1:47" ht="15" customHeight="1" x14ac:dyDescent="0.25">
      <c r="A3413" s="11"/>
      <c r="B3413" s="19">
        <v>3582</v>
      </c>
      <c r="C3413" s="74"/>
      <c r="D3413" s="77"/>
      <c r="E3413" s="78"/>
      <c r="F3413" s="78"/>
      <c r="G3413" s="80"/>
      <c r="H3413" s="49"/>
      <c r="I3413" s="79"/>
      <c r="J3413" s="27"/>
      <c r="K3413" s="27"/>
      <c r="L3413" s="79"/>
      <c r="M3413" s="81"/>
      <c r="N3413" s="29">
        <v>0</v>
      </c>
      <c r="O3413" s="30" t="str">
        <f>IF(G3413&lt;=$N$2,"",IF(F3413=[3]Pav.tvarkyklė!$B$13,"",IF(ISBLANK(R3413),"X","")))</f>
        <v/>
      </c>
      <c r="P3413" s="91"/>
      <c r="Q3413" s="63"/>
      <c r="R3413" s="63"/>
      <c r="S3413" s="63"/>
      <c r="T3413" s="63"/>
      <c r="U3413" s="34" t="str">
        <f>IFERROR(INDEX('[3]5.Grup_T'!$G$4:$G$22,MATCH('6.Turtas'!E3413,'[3]5.Grup_T'!$E$4:$E$22,0)),"0")</f>
        <v>0</v>
      </c>
      <c r="V3413" s="35">
        <f t="shared" si="745"/>
        <v>0</v>
      </c>
      <c r="W3413" s="35">
        <f>IF(NOT(ISBLANK(H3413)),(12-DATEDIF(H3413,'[3]1.Pradzia'!$D$13,"m")),0)</f>
        <v>0</v>
      </c>
      <c r="X3413" s="35">
        <f t="shared" si="746"/>
        <v>0</v>
      </c>
      <c r="Y3413" s="35">
        <f t="shared" si="742"/>
        <v>0</v>
      </c>
      <c r="Z3413" s="35">
        <f t="shared" si="754"/>
        <v>0</v>
      </c>
      <c r="AA3413" s="36">
        <f t="shared" si="747"/>
        <v>0</v>
      </c>
      <c r="AB3413" s="36">
        <f t="shared" si="748"/>
        <v>0</v>
      </c>
      <c r="AC3413" s="37">
        <f t="shared" si="749"/>
        <v>0</v>
      </c>
      <c r="AD3413" s="35">
        <f>IF(OR(YEAR(G3413)&lt;2019,O3413="X"),0,IF(ISBLANK(H3413),DATEDIF(G3413,'[3]1.Pradzia'!$D$13,"M"),DATEDIF(G3413,H3413,"m")))</f>
        <v>0</v>
      </c>
      <c r="AE3413" s="37">
        <f>IF(E3413='[3]5.Grup_T'!$E$20,0,IF(AD3413&lt;&gt;0,M3413/V3413*MIN(12,AD3413),0))</f>
        <v>0</v>
      </c>
      <c r="AF3413" s="37">
        <f t="shared" si="750"/>
        <v>0</v>
      </c>
      <c r="AG3413" s="37">
        <f t="shared" si="751"/>
        <v>0</v>
      </c>
      <c r="AH3413" s="37">
        <f t="shared" si="752"/>
        <v>0</v>
      </c>
      <c r="AI3413" s="35" t="str">
        <f t="shared" si="753"/>
        <v>Nusidėvėjęs</v>
      </c>
      <c r="AJ3413" s="38" t="str">
        <f>IF(AND(F3413&lt;&gt;[3]Pav.tvarkyklė!$B$12,F3413&lt;&gt;[3]Pav.tvarkyklė!$B$13),"GVTNT","X")</f>
        <v>GVTNT</v>
      </c>
      <c r="AK3413" s="39">
        <f t="shared" si="755"/>
        <v>0</v>
      </c>
      <c r="AL3413" s="41"/>
      <c r="AM3413" s="41"/>
      <c r="AN3413" s="41">
        <f t="shared" si="743"/>
        <v>1900</v>
      </c>
      <c r="AO3413" s="41"/>
      <c r="AP3413" s="41"/>
      <c r="AQ3413" s="41"/>
      <c r="AR3413" s="42"/>
      <c r="AS3413" s="42"/>
      <c r="AU3413" s="43">
        <f t="shared" si="744"/>
        <v>0</v>
      </c>
    </row>
    <row r="3414" spans="1:47" ht="15" customHeight="1" x14ac:dyDescent="0.25">
      <c r="A3414" s="11"/>
      <c r="B3414" s="19">
        <v>3583</v>
      </c>
      <c r="C3414" s="74"/>
      <c r="D3414" s="77"/>
      <c r="E3414" s="75"/>
      <c r="F3414" s="78"/>
      <c r="G3414" s="80"/>
      <c r="H3414" s="49"/>
      <c r="I3414" s="79"/>
      <c r="J3414" s="27"/>
      <c r="K3414" s="27"/>
      <c r="L3414" s="79"/>
      <c r="M3414" s="81"/>
      <c r="N3414" s="29">
        <v>0</v>
      </c>
      <c r="O3414" s="30" t="str">
        <f>IF(G3414&lt;=$N$2,"",IF(F3414=[3]Pav.tvarkyklė!$B$13,"",IF(ISBLANK(R3414),"X","")))</f>
        <v/>
      </c>
      <c r="P3414" s="91"/>
      <c r="Q3414" s="63"/>
      <c r="R3414" s="63"/>
      <c r="S3414" s="63"/>
      <c r="T3414" s="63"/>
      <c r="U3414" s="34" t="str">
        <f>IFERROR(INDEX('[3]5.Grup_T'!$G$4:$G$22,MATCH('6.Turtas'!E3414,'[3]5.Grup_T'!$E$4:$E$22,0)),"0")</f>
        <v>0</v>
      </c>
      <c r="V3414" s="35">
        <f t="shared" si="745"/>
        <v>0</v>
      </c>
      <c r="W3414" s="35">
        <f>IF(NOT(ISBLANK(H3414)),(12-DATEDIF(H3414,'[3]1.Pradzia'!$D$13,"m")),0)</f>
        <v>0</v>
      </c>
      <c r="X3414" s="35">
        <f t="shared" si="746"/>
        <v>0</v>
      </c>
      <c r="Y3414" s="35">
        <f t="shared" si="742"/>
        <v>0</v>
      </c>
      <c r="Z3414" s="35">
        <f t="shared" si="754"/>
        <v>0</v>
      </c>
      <c r="AA3414" s="36">
        <f t="shared" si="747"/>
        <v>0</v>
      </c>
      <c r="AB3414" s="36">
        <f t="shared" si="748"/>
        <v>0</v>
      </c>
      <c r="AC3414" s="37">
        <f t="shared" si="749"/>
        <v>0</v>
      </c>
      <c r="AD3414" s="35">
        <f>IF(OR(YEAR(G3414)&lt;2019,O3414="X"),0,IF(ISBLANK(H3414),DATEDIF(G3414,'[3]1.Pradzia'!$D$13,"M"),DATEDIF(G3414,H3414,"m")))</f>
        <v>0</v>
      </c>
      <c r="AE3414" s="37">
        <f>IF(E3414='[3]5.Grup_T'!$E$20,0,IF(AD3414&lt;&gt;0,M3414/V3414*MIN(12,AD3414),0))</f>
        <v>0</v>
      </c>
      <c r="AF3414" s="37">
        <f t="shared" si="750"/>
        <v>0</v>
      </c>
      <c r="AG3414" s="37">
        <f t="shared" si="751"/>
        <v>0</v>
      </c>
      <c r="AH3414" s="37">
        <f t="shared" si="752"/>
        <v>0</v>
      </c>
      <c r="AI3414" s="35" t="str">
        <f t="shared" si="753"/>
        <v>Nusidėvėjęs</v>
      </c>
      <c r="AJ3414" s="38" t="str">
        <f>IF(AND(F3414&lt;&gt;[3]Pav.tvarkyklė!$B$12,F3414&lt;&gt;[3]Pav.tvarkyklė!$B$13),"GVTNT","X")</f>
        <v>GVTNT</v>
      </c>
      <c r="AK3414" s="39">
        <f t="shared" si="755"/>
        <v>0</v>
      </c>
      <c r="AL3414" s="41"/>
      <c r="AM3414" s="41"/>
      <c r="AN3414" s="41">
        <f t="shared" si="743"/>
        <v>1900</v>
      </c>
      <c r="AO3414" s="41"/>
      <c r="AP3414" s="41"/>
      <c r="AQ3414" s="41"/>
      <c r="AR3414" s="42"/>
      <c r="AS3414" s="42"/>
      <c r="AU3414" s="43">
        <f t="shared" si="744"/>
        <v>0</v>
      </c>
    </row>
    <row r="3415" spans="1:47" ht="15" customHeight="1" x14ac:dyDescent="0.25">
      <c r="A3415" s="11"/>
      <c r="B3415" s="19">
        <v>3584</v>
      </c>
      <c r="C3415" s="74"/>
      <c r="D3415" s="77"/>
      <c r="E3415" s="78"/>
      <c r="F3415" s="78"/>
      <c r="G3415" s="80"/>
      <c r="H3415" s="49"/>
      <c r="I3415" s="79"/>
      <c r="J3415" s="27"/>
      <c r="K3415" s="27"/>
      <c r="L3415" s="79"/>
      <c r="M3415" s="81"/>
      <c r="N3415" s="29">
        <v>0</v>
      </c>
      <c r="O3415" s="30" t="str">
        <f>IF(G3415&lt;=$N$2,"",IF(F3415=[3]Pav.tvarkyklė!$B$13,"",IF(ISBLANK(R3415),"X","")))</f>
        <v/>
      </c>
      <c r="P3415" s="91"/>
      <c r="Q3415" s="63"/>
      <c r="R3415" s="63"/>
      <c r="S3415" s="63"/>
      <c r="T3415" s="63"/>
      <c r="U3415" s="34" t="str">
        <f>IFERROR(INDEX('[3]5.Grup_T'!$G$4:$G$22,MATCH('6.Turtas'!E3415,'[3]5.Grup_T'!$E$4:$E$22,0)),"0")</f>
        <v>0</v>
      </c>
      <c r="V3415" s="35">
        <f t="shared" si="745"/>
        <v>0</v>
      </c>
      <c r="W3415" s="35">
        <f>IF(NOT(ISBLANK(H3415)),(12-DATEDIF(H3415,'[3]1.Pradzia'!$D$13,"m")),0)</f>
        <v>0</v>
      </c>
      <c r="X3415" s="35">
        <f t="shared" si="746"/>
        <v>0</v>
      </c>
      <c r="Y3415" s="35">
        <f t="shared" si="742"/>
        <v>0</v>
      </c>
      <c r="Z3415" s="35">
        <f t="shared" si="754"/>
        <v>0</v>
      </c>
      <c r="AA3415" s="36">
        <f t="shared" si="747"/>
        <v>0</v>
      </c>
      <c r="AB3415" s="36">
        <f t="shared" si="748"/>
        <v>0</v>
      </c>
      <c r="AC3415" s="37">
        <f t="shared" si="749"/>
        <v>0</v>
      </c>
      <c r="AD3415" s="35">
        <f>IF(OR(YEAR(G3415)&lt;2019,O3415="X"),0,IF(ISBLANK(H3415),DATEDIF(G3415,'[3]1.Pradzia'!$D$13,"M"),DATEDIF(G3415,H3415,"m")))</f>
        <v>0</v>
      </c>
      <c r="AE3415" s="37">
        <f>IF(E3415='[3]5.Grup_T'!$E$20,0,IF(AD3415&lt;&gt;0,M3415/V3415*MIN(12,AD3415),0))</f>
        <v>0</v>
      </c>
      <c r="AF3415" s="37">
        <f t="shared" si="750"/>
        <v>0</v>
      </c>
      <c r="AG3415" s="37">
        <f t="shared" si="751"/>
        <v>0</v>
      </c>
      <c r="AH3415" s="37">
        <f t="shared" si="752"/>
        <v>0</v>
      </c>
      <c r="AI3415" s="35" t="str">
        <f t="shared" si="753"/>
        <v>Nusidėvėjęs</v>
      </c>
      <c r="AJ3415" s="38" t="str">
        <f>IF(AND(F3415&lt;&gt;[3]Pav.tvarkyklė!$B$12,F3415&lt;&gt;[3]Pav.tvarkyklė!$B$13),"GVTNT","X")</f>
        <v>GVTNT</v>
      </c>
      <c r="AK3415" s="39">
        <f t="shared" si="755"/>
        <v>0</v>
      </c>
      <c r="AL3415" s="41"/>
      <c r="AM3415" s="41"/>
      <c r="AN3415" s="41">
        <f t="shared" si="743"/>
        <v>1900</v>
      </c>
      <c r="AO3415" s="41"/>
      <c r="AP3415" s="41"/>
      <c r="AQ3415" s="41"/>
      <c r="AR3415" s="42"/>
      <c r="AS3415" s="42"/>
      <c r="AU3415" s="43">
        <f t="shared" si="744"/>
        <v>0</v>
      </c>
    </row>
    <row r="3416" spans="1:47" ht="15" customHeight="1" x14ac:dyDescent="0.25">
      <c r="A3416" s="11"/>
      <c r="B3416" s="19">
        <v>3585</v>
      </c>
      <c r="C3416" s="74"/>
      <c r="D3416" s="77"/>
      <c r="E3416" s="75"/>
      <c r="F3416" s="78"/>
      <c r="G3416" s="80"/>
      <c r="H3416" s="49"/>
      <c r="I3416" s="79"/>
      <c r="J3416" s="27"/>
      <c r="K3416" s="27"/>
      <c r="L3416" s="79"/>
      <c r="M3416" s="81"/>
      <c r="N3416" s="29">
        <v>0</v>
      </c>
      <c r="O3416" s="30" t="str">
        <f>IF(G3416&lt;=$N$2,"",IF(F3416=[3]Pav.tvarkyklė!$B$13,"",IF(ISBLANK(R3416),"X","")))</f>
        <v/>
      </c>
      <c r="P3416" s="91"/>
      <c r="Q3416" s="63"/>
      <c r="R3416" s="63"/>
      <c r="S3416" s="63"/>
      <c r="T3416" s="63"/>
      <c r="U3416" s="34" t="str">
        <f>IFERROR(INDEX('[3]5.Grup_T'!$G$4:$G$22,MATCH('6.Turtas'!E3416,'[3]5.Grup_T'!$E$4:$E$22,0)),"0")</f>
        <v>0</v>
      </c>
      <c r="V3416" s="35">
        <f t="shared" si="745"/>
        <v>0</v>
      </c>
      <c r="W3416" s="35">
        <f>IF(NOT(ISBLANK(H3416)),(12-DATEDIF(H3416,'[3]1.Pradzia'!$D$13,"m")),0)</f>
        <v>0</v>
      </c>
      <c r="X3416" s="35">
        <f t="shared" si="746"/>
        <v>0</v>
      </c>
      <c r="Y3416" s="35">
        <f t="shared" si="742"/>
        <v>0</v>
      </c>
      <c r="Z3416" s="35">
        <f t="shared" si="754"/>
        <v>0</v>
      </c>
      <c r="AA3416" s="36">
        <f t="shared" si="747"/>
        <v>0</v>
      </c>
      <c r="AB3416" s="36">
        <f t="shared" si="748"/>
        <v>0</v>
      </c>
      <c r="AC3416" s="37">
        <f t="shared" si="749"/>
        <v>0</v>
      </c>
      <c r="AD3416" s="35">
        <f>IF(OR(YEAR(G3416)&lt;2019,O3416="X"),0,IF(ISBLANK(H3416),DATEDIF(G3416,'[3]1.Pradzia'!$D$13,"M"),DATEDIF(G3416,H3416,"m")))</f>
        <v>0</v>
      </c>
      <c r="AE3416" s="37">
        <f>IF(E3416='[3]5.Grup_T'!$E$20,0,IF(AD3416&lt;&gt;0,M3416/V3416*MIN(12,AD3416),0))</f>
        <v>0</v>
      </c>
      <c r="AF3416" s="37">
        <f t="shared" si="750"/>
        <v>0</v>
      </c>
      <c r="AG3416" s="37">
        <f t="shared" si="751"/>
        <v>0</v>
      </c>
      <c r="AH3416" s="37">
        <f t="shared" si="752"/>
        <v>0</v>
      </c>
      <c r="AI3416" s="35" t="str">
        <f t="shared" si="753"/>
        <v>Nusidėvėjęs</v>
      </c>
      <c r="AJ3416" s="38" t="str">
        <f>IF(AND(F3416&lt;&gt;[3]Pav.tvarkyklė!$B$12,F3416&lt;&gt;[3]Pav.tvarkyklė!$B$13),"GVTNT","X")</f>
        <v>GVTNT</v>
      </c>
      <c r="AK3416" s="39">
        <f t="shared" si="755"/>
        <v>0</v>
      </c>
      <c r="AL3416" s="41"/>
      <c r="AM3416" s="41"/>
      <c r="AN3416" s="41">
        <f t="shared" si="743"/>
        <v>1900</v>
      </c>
      <c r="AO3416" s="41"/>
      <c r="AP3416" s="41"/>
      <c r="AQ3416" s="41"/>
      <c r="AR3416" s="42"/>
      <c r="AS3416" s="42"/>
      <c r="AU3416" s="43">
        <f t="shared" si="744"/>
        <v>0</v>
      </c>
    </row>
    <row r="3417" spans="1:47" ht="15" customHeight="1" x14ac:dyDescent="0.25">
      <c r="A3417" s="11"/>
      <c r="B3417" s="19">
        <v>3586</v>
      </c>
      <c r="C3417" s="74"/>
      <c r="D3417" s="77"/>
      <c r="E3417" s="78"/>
      <c r="F3417" s="78"/>
      <c r="G3417" s="80"/>
      <c r="H3417" s="49"/>
      <c r="I3417" s="79"/>
      <c r="J3417" s="27"/>
      <c r="K3417" s="27"/>
      <c r="L3417" s="79"/>
      <c r="M3417" s="81"/>
      <c r="N3417" s="29">
        <v>0</v>
      </c>
      <c r="O3417" s="30" t="str">
        <f>IF(G3417&lt;=$N$2,"",IF(F3417=[3]Pav.tvarkyklė!$B$13,"",IF(ISBLANK(R3417),"X","")))</f>
        <v/>
      </c>
      <c r="P3417" s="91"/>
      <c r="Q3417" s="63"/>
      <c r="R3417" s="63"/>
      <c r="S3417" s="63"/>
      <c r="T3417" s="63"/>
      <c r="U3417" s="34" t="str">
        <f>IFERROR(INDEX('[3]5.Grup_T'!$G$4:$G$22,MATCH('6.Turtas'!E3417,'[3]5.Grup_T'!$E$4:$E$22,0)),"0")</f>
        <v>0</v>
      </c>
      <c r="V3417" s="35">
        <f t="shared" si="745"/>
        <v>0</v>
      </c>
      <c r="W3417" s="35">
        <f>IF(NOT(ISBLANK(H3417)),(12-DATEDIF(H3417,'[3]1.Pradzia'!$D$13,"m")),0)</f>
        <v>0</v>
      </c>
      <c r="X3417" s="35">
        <f t="shared" si="746"/>
        <v>0</v>
      </c>
      <c r="Y3417" s="35">
        <f t="shared" si="742"/>
        <v>0</v>
      </c>
      <c r="Z3417" s="35">
        <f t="shared" si="754"/>
        <v>0</v>
      </c>
      <c r="AA3417" s="36">
        <f t="shared" si="747"/>
        <v>0</v>
      </c>
      <c r="AB3417" s="36">
        <f t="shared" si="748"/>
        <v>0</v>
      </c>
      <c r="AC3417" s="37">
        <f t="shared" si="749"/>
        <v>0</v>
      </c>
      <c r="AD3417" s="35">
        <f>IF(OR(YEAR(G3417)&lt;2019,O3417="X"),0,IF(ISBLANK(H3417),DATEDIF(G3417,'[3]1.Pradzia'!$D$13,"M"),DATEDIF(G3417,H3417,"m")))</f>
        <v>0</v>
      </c>
      <c r="AE3417" s="37">
        <f>IF(E3417='[3]5.Grup_T'!$E$20,0,IF(AD3417&lt;&gt;0,M3417/V3417*MIN(12,AD3417),0))</f>
        <v>0</v>
      </c>
      <c r="AF3417" s="37">
        <f t="shared" si="750"/>
        <v>0</v>
      </c>
      <c r="AG3417" s="37">
        <f t="shared" si="751"/>
        <v>0</v>
      </c>
      <c r="AH3417" s="37">
        <f t="shared" si="752"/>
        <v>0</v>
      </c>
      <c r="AI3417" s="35" t="str">
        <f t="shared" si="753"/>
        <v>Nusidėvėjęs</v>
      </c>
      <c r="AJ3417" s="38" t="str">
        <f>IF(AND(F3417&lt;&gt;[3]Pav.tvarkyklė!$B$12,F3417&lt;&gt;[3]Pav.tvarkyklė!$B$13),"GVTNT","X")</f>
        <v>GVTNT</v>
      </c>
      <c r="AK3417" s="39">
        <f t="shared" si="755"/>
        <v>0</v>
      </c>
      <c r="AL3417" s="41"/>
      <c r="AM3417" s="41"/>
      <c r="AN3417" s="41">
        <f t="shared" si="743"/>
        <v>1900</v>
      </c>
      <c r="AO3417" s="41"/>
      <c r="AP3417" s="41"/>
      <c r="AQ3417" s="41"/>
      <c r="AR3417" s="42"/>
      <c r="AS3417" s="42"/>
      <c r="AU3417" s="43">
        <f t="shared" si="744"/>
        <v>0</v>
      </c>
    </row>
    <row r="3418" spans="1:47" ht="15" customHeight="1" x14ac:dyDescent="0.25">
      <c r="A3418" s="11"/>
      <c r="B3418" s="19">
        <v>3587</v>
      </c>
      <c r="C3418" s="74"/>
      <c r="D3418" s="77"/>
      <c r="E3418" s="78"/>
      <c r="F3418" s="78"/>
      <c r="G3418" s="80"/>
      <c r="H3418" s="49"/>
      <c r="I3418" s="79"/>
      <c r="J3418" s="27"/>
      <c r="K3418" s="27"/>
      <c r="L3418" s="79"/>
      <c r="M3418" s="81"/>
      <c r="N3418" s="29">
        <v>0</v>
      </c>
      <c r="O3418" s="30" t="str">
        <f>IF(G3418&lt;=$N$2,"",IF(F3418=[3]Pav.tvarkyklė!$B$13,"",IF(ISBLANK(R3418),"X","")))</f>
        <v/>
      </c>
      <c r="P3418" s="91"/>
      <c r="Q3418" s="63"/>
      <c r="R3418" s="63"/>
      <c r="S3418" s="63"/>
      <c r="T3418" s="63"/>
      <c r="U3418" s="34" t="str">
        <f>IFERROR(INDEX('[3]5.Grup_T'!$G$4:$G$22,MATCH('6.Turtas'!E3418,'[3]5.Grup_T'!$E$4:$E$22,0)),"0")</f>
        <v>0</v>
      </c>
      <c r="V3418" s="35">
        <f t="shared" si="745"/>
        <v>0</v>
      </c>
      <c r="W3418" s="35">
        <f>IF(NOT(ISBLANK(H3418)),(12-DATEDIF(H3418,'[3]1.Pradzia'!$D$13,"m")),0)</f>
        <v>0</v>
      </c>
      <c r="X3418" s="35">
        <f t="shared" si="746"/>
        <v>0</v>
      </c>
      <c r="Y3418" s="35">
        <f t="shared" si="742"/>
        <v>0</v>
      </c>
      <c r="Z3418" s="35">
        <f t="shared" si="754"/>
        <v>0</v>
      </c>
      <c r="AA3418" s="36">
        <f t="shared" si="747"/>
        <v>0</v>
      </c>
      <c r="AB3418" s="36">
        <f t="shared" si="748"/>
        <v>0</v>
      </c>
      <c r="AC3418" s="37">
        <f t="shared" si="749"/>
        <v>0</v>
      </c>
      <c r="AD3418" s="35">
        <f>IF(OR(YEAR(G3418)&lt;2019,O3418="X"),0,IF(ISBLANK(H3418),DATEDIF(G3418,'[3]1.Pradzia'!$D$13,"M"),DATEDIF(G3418,H3418,"m")))</f>
        <v>0</v>
      </c>
      <c r="AE3418" s="37">
        <f>IF(E3418='[3]5.Grup_T'!$E$20,0,IF(AD3418&lt;&gt;0,M3418/V3418*MIN(12,AD3418),0))</f>
        <v>0</v>
      </c>
      <c r="AF3418" s="37">
        <f t="shared" si="750"/>
        <v>0</v>
      </c>
      <c r="AG3418" s="37">
        <f t="shared" si="751"/>
        <v>0</v>
      </c>
      <c r="AH3418" s="37">
        <f t="shared" si="752"/>
        <v>0</v>
      </c>
      <c r="AI3418" s="35" t="str">
        <f t="shared" si="753"/>
        <v>Nusidėvėjęs</v>
      </c>
      <c r="AJ3418" s="38" t="str">
        <f>IF(AND(F3418&lt;&gt;[3]Pav.tvarkyklė!$B$12,F3418&lt;&gt;[3]Pav.tvarkyklė!$B$13),"GVTNT","X")</f>
        <v>GVTNT</v>
      </c>
      <c r="AK3418" s="39">
        <f t="shared" si="755"/>
        <v>0</v>
      </c>
      <c r="AL3418" s="41"/>
      <c r="AM3418" s="41"/>
      <c r="AN3418" s="41">
        <f t="shared" si="743"/>
        <v>1900</v>
      </c>
      <c r="AO3418" s="41"/>
      <c r="AP3418" s="41"/>
      <c r="AQ3418" s="41"/>
      <c r="AR3418" s="42"/>
      <c r="AS3418" s="42"/>
      <c r="AU3418" s="43">
        <f t="shared" si="744"/>
        <v>0</v>
      </c>
    </row>
    <row r="3419" spans="1:47" ht="15" customHeight="1" x14ac:dyDescent="0.25">
      <c r="A3419" s="11"/>
      <c r="B3419" s="19">
        <v>3588</v>
      </c>
      <c r="C3419" s="74"/>
      <c r="D3419" s="77"/>
      <c r="E3419" s="75"/>
      <c r="F3419" s="78"/>
      <c r="G3419" s="80"/>
      <c r="H3419" s="49"/>
      <c r="I3419" s="79"/>
      <c r="J3419" s="27"/>
      <c r="K3419" s="27"/>
      <c r="L3419" s="79"/>
      <c r="M3419" s="81"/>
      <c r="N3419" s="29">
        <v>0</v>
      </c>
      <c r="O3419" s="30" t="str">
        <f>IF(G3419&lt;=$N$2,"",IF(F3419=[3]Pav.tvarkyklė!$B$13,"",IF(ISBLANK(R3419),"X","")))</f>
        <v/>
      </c>
      <c r="P3419" s="91"/>
      <c r="Q3419" s="63"/>
      <c r="R3419" s="63"/>
      <c r="S3419" s="63"/>
      <c r="T3419" s="63"/>
      <c r="U3419" s="34" t="str">
        <f>IFERROR(INDEX('[3]5.Grup_T'!$G$4:$G$22,MATCH('6.Turtas'!E3419,'[3]5.Grup_T'!$E$4:$E$22,0)),"0")</f>
        <v>0</v>
      </c>
      <c r="V3419" s="35">
        <f t="shared" si="745"/>
        <v>0</v>
      </c>
      <c r="W3419" s="35">
        <f>IF(NOT(ISBLANK(H3419)),(12-DATEDIF(H3419,'[3]1.Pradzia'!$D$13,"m")),0)</f>
        <v>0</v>
      </c>
      <c r="X3419" s="35">
        <f t="shared" si="746"/>
        <v>0</v>
      </c>
      <c r="Y3419" s="35">
        <f t="shared" si="742"/>
        <v>0</v>
      </c>
      <c r="Z3419" s="35">
        <f t="shared" si="754"/>
        <v>0</v>
      </c>
      <c r="AA3419" s="36">
        <f t="shared" si="747"/>
        <v>0</v>
      </c>
      <c r="AB3419" s="36">
        <f t="shared" si="748"/>
        <v>0</v>
      </c>
      <c r="AC3419" s="37">
        <f t="shared" si="749"/>
        <v>0</v>
      </c>
      <c r="AD3419" s="35">
        <f>IF(OR(YEAR(G3419)&lt;2019,O3419="X"),0,IF(ISBLANK(H3419),DATEDIF(G3419,'[3]1.Pradzia'!$D$13,"M"),DATEDIF(G3419,H3419,"m")))</f>
        <v>0</v>
      </c>
      <c r="AE3419" s="37">
        <f>IF(E3419='[3]5.Grup_T'!$E$20,0,IF(AD3419&lt;&gt;0,M3419/V3419*MIN(12,AD3419),0))</f>
        <v>0</v>
      </c>
      <c r="AF3419" s="37">
        <f t="shared" si="750"/>
        <v>0</v>
      </c>
      <c r="AG3419" s="37">
        <f t="shared" si="751"/>
        <v>0</v>
      </c>
      <c r="AH3419" s="37">
        <f t="shared" si="752"/>
        <v>0</v>
      </c>
      <c r="AI3419" s="35" t="str">
        <f t="shared" si="753"/>
        <v>Nusidėvėjęs</v>
      </c>
      <c r="AJ3419" s="38" t="str">
        <f>IF(AND(F3419&lt;&gt;[3]Pav.tvarkyklė!$B$12,F3419&lt;&gt;[3]Pav.tvarkyklė!$B$13),"GVTNT","X")</f>
        <v>GVTNT</v>
      </c>
      <c r="AK3419" s="39">
        <f t="shared" si="755"/>
        <v>0</v>
      </c>
      <c r="AL3419" s="41"/>
      <c r="AM3419" s="41"/>
      <c r="AN3419" s="41">
        <f t="shared" si="743"/>
        <v>1900</v>
      </c>
      <c r="AO3419" s="41"/>
      <c r="AP3419" s="41"/>
      <c r="AQ3419" s="41"/>
      <c r="AR3419" s="42"/>
      <c r="AS3419" s="42"/>
      <c r="AU3419" s="43">
        <f t="shared" si="744"/>
        <v>0</v>
      </c>
    </row>
    <row r="3420" spans="1:47" ht="15" customHeight="1" x14ac:dyDescent="0.25">
      <c r="A3420" s="11"/>
      <c r="B3420" s="19">
        <v>3589</v>
      </c>
      <c r="C3420" s="74"/>
      <c r="D3420" s="77"/>
      <c r="E3420" s="75"/>
      <c r="F3420" s="78"/>
      <c r="G3420" s="80"/>
      <c r="H3420" s="49"/>
      <c r="I3420" s="79"/>
      <c r="J3420" s="27"/>
      <c r="K3420" s="27"/>
      <c r="L3420" s="79"/>
      <c r="M3420" s="81"/>
      <c r="N3420" s="29">
        <v>0</v>
      </c>
      <c r="O3420" s="30" t="str">
        <f>IF(G3420&lt;=$N$2,"",IF(F3420=[3]Pav.tvarkyklė!$B$13,"",IF(ISBLANK(R3420),"X","")))</f>
        <v/>
      </c>
      <c r="P3420" s="91"/>
      <c r="Q3420" s="63"/>
      <c r="R3420" s="63"/>
      <c r="S3420" s="63"/>
      <c r="T3420" s="63"/>
      <c r="U3420" s="34" t="str">
        <f>IFERROR(INDEX('[3]5.Grup_T'!$G$4:$G$22,MATCH('6.Turtas'!E3420,'[3]5.Grup_T'!$E$4:$E$22,0)),"0")</f>
        <v>0</v>
      </c>
      <c r="V3420" s="35">
        <f t="shared" si="745"/>
        <v>0</v>
      </c>
      <c r="W3420" s="35">
        <f>IF(NOT(ISBLANK(H3420)),(12-DATEDIF(H3420,'[3]1.Pradzia'!$D$13,"m")),0)</f>
        <v>0</v>
      </c>
      <c r="X3420" s="35">
        <f t="shared" si="746"/>
        <v>0</v>
      </c>
      <c r="Y3420" s="35">
        <f t="shared" si="742"/>
        <v>0</v>
      </c>
      <c r="Z3420" s="35">
        <f t="shared" si="754"/>
        <v>0</v>
      </c>
      <c r="AA3420" s="36">
        <f t="shared" si="747"/>
        <v>0</v>
      </c>
      <c r="AB3420" s="36">
        <f t="shared" si="748"/>
        <v>0</v>
      </c>
      <c r="AC3420" s="37">
        <f t="shared" si="749"/>
        <v>0</v>
      </c>
      <c r="AD3420" s="35">
        <f>IF(OR(YEAR(G3420)&lt;2019,O3420="X"),0,IF(ISBLANK(H3420),DATEDIF(G3420,'[3]1.Pradzia'!$D$13,"M"),DATEDIF(G3420,H3420,"m")))</f>
        <v>0</v>
      </c>
      <c r="AE3420" s="37">
        <f>IF(E3420='[3]5.Grup_T'!$E$20,0,IF(AD3420&lt;&gt;0,M3420/V3420*MIN(12,AD3420),0))</f>
        <v>0</v>
      </c>
      <c r="AF3420" s="37">
        <f t="shared" si="750"/>
        <v>0</v>
      </c>
      <c r="AG3420" s="37">
        <f t="shared" si="751"/>
        <v>0</v>
      </c>
      <c r="AH3420" s="37">
        <f t="shared" si="752"/>
        <v>0</v>
      </c>
      <c r="AI3420" s="35" t="str">
        <f t="shared" si="753"/>
        <v>Nusidėvėjęs</v>
      </c>
      <c r="AJ3420" s="38" t="str">
        <f>IF(AND(F3420&lt;&gt;[3]Pav.tvarkyklė!$B$12,F3420&lt;&gt;[3]Pav.tvarkyklė!$B$13),"GVTNT","X")</f>
        <v>GVTNT</v>
      </c>
      <c r="AK3420" s="39">
        <f t="shared" si="755"/>
        <v>0</v>
      </c>
      <c r="AL3420" s="41"/>
      <c r="AM3420" s="41"/>
      <c r="AN3420" s="41">
        <f t="shared" si="743"/>
        <v>1900</v>
      </c>
      <c r="AO3420" s="41"/>
      <c r="AP3420" s="41"/>
      <c r="AQ3420" s="41"/>
      <c r="AR3420" s="42"/>
      <c r="AS3420" s="42"/>
      <c r="AU3420" s="43">
        <f t="shared" si="744"/>
        <v>0</v>
      </c>
    </row>
    <row r="3421" spans="1:47" ht="15" customHeight="1" x14ac:dyDescent="0.25">
      <c r="A3421" s="11"/>
      <c r="B3421" s="19">
        <v>3590</v>
      </c>
      <c r="C3421" s="74"/>
      <c r="D3421" s="77"/>
      <c r="E3421" s="75"/>
      <c r="F3421" s="78"/>
      <c r="G3421" s="80"/>
      <c r="H3421" s="49"/>
      <c r="I3421" s="79"/>
      <c r="J3421" s="27"/>
      <c r="K3421" s="27"/>
      <c r="L3421" s="79"/>
      <c r="M3421" s="81"/>
      <c r="N3421" s="29">
        <v>0</v>
      </c>
      <c r="O3421" s="30" t="str">
        <f>IF(G3421&lt;=$N$2,"",IF(F3421=[3]Pav.tvarkyklė!$B$13,"",IF(ISBLANK(R3421),"X","")))</f>
        <v/>
      </c>
      <c r="P3421" s="91"/>
      <c r="Q3421" s="63"/>
      <c r="R3421" s="63"/>
      <c r="S3421" s="63"/>
      <c r="T3421" s="63"/>
      <c r="U3421" s="34" t="str">
        <f>IFERROR(INDEX('[3]5.Grup_T'!$G$4:$G$22,MATCH('6.Turtas'!E3421,'[3]5.Grup_T'!$E$4:$E$22,0)),"0")</f>
        <v>0</v>
      </c>
      <c r="V3421" s="35">
        <f t="shared" si="745"/>
        <v>0</v>
      </c>
      <c r="W3421" s="35">
        <f>IF(NOT(ISBLANK(H3421)),(12-DATEDIF(H3421,'[3]1.Pradzia'!$D$13,"m")),0)</f>
        <v>0</v>
      </c>
      <c r="X3421" s="35">
        <f t="shared" si="746"/>
        <v>0</v>
      </c>
      <c r="Y3421" s="35">
        <f t="shared" si="742"/>
        <v>0</v>
      </c>
      <c r="Z3421" s="35">
        <f t="shared" si="754"/>
        <v>0</v>
      </c>
      <c r="AA3421" s="36">
        <f t="shared" si="747"/>
        <v>0</v>
      </c>
      <c r="AB3421" s="36">
        <f t="shared" si="748"/>
        <v>0</v>
      </c>
      <c r="AC3421" s="37">
        <f t="shared" si="749"/>
        <v>0</v>
      </c>
      <c r="AD3421" s="35">
        <f>IF(OR(YEAR(G3421)&lt;2019,O3421="X"),0,IF(ISBLANK(H3421),DATEDIF(G3421,'[3]1.Pradzia'!$D$13,"M"),DATEDIF(G3421,H3421,"m")))</f>
        <v>0</v>
      </c>
      <c r="AE3421" s="37">
        <f>IF(E3421='[3]5.Grup_T'!$E$20,0,IF(AD3421&lt;&gt;0,M3421/V3421*MIN(12,AD3421),0))</f>
        <v>0</v>
      </c>
      <c r="AF3421" s="37">
        <f t="shared" si="750"/>
        <v>0</v>
      </c>
      <c r="AG3421" s="37">
        <f t="shared" si="751"/>
        <v>0</v>
      </c>
      <c r="AH3421" s="37">
        <f t="shared" si="752"/>
        <v>0</v>
      </c>
      <c r="AI3421" s="35" t="str">
        <f t="shared" si="753"/>
        <v>Nusidėvėjęs</v>
      </c>
      <c r="AJ3421" s="38" t="str">
        <f>IF(AND(F3421&lt;&gt;[3]Pav.tvarkyklė!$B$12,F3421&lt;&gt;[3]Pav.tvarkyklė!$B$13),"GVTNT","X")</f>
        <v>GVTNT</v>
      </c>
      <c r="AK3421" s="39">
        <f t="shared" si="755"/>
        <v>0</v>
      </c>
      <c r="AL3421" s="41"/>
      <c r="AM3421" s="41"/>
      <c r="AN3421" s="41">
        <f t="shared" si="743"/>
        <v>1900</v>
      </c>
      <c r="AO3421" s="41"/>
      <c r="AP3421" s="41"/>
      <c r="AQ3421" s="41"/>
      <c r="AR3421" s="42"/>
      <c r="AS3421" s="42"/>
      <c r="AU3421" s="43">
        <f t="shared" si="744"/>
        <v>0</v>
      </c>
    </row>
    <row r="3422" spans="1:47" ht="15" customHeight="1" x14ac:dyDescent="0.25">
      <c r="A3422" s="11"/>
      <c r="B3422" s="19">
        <v>3591</v>
      </c>
      <c r="C3422" s="74"/>
      <c r="D3422" s="77"/>
      <c r="E3422" s="75"/>
      <c r="F3422" s="78"/>
      <c r="G3422" s="80"/>
      <c r="H3422" s="49"/>
      <c r="I3422" s="79"/>
      <c r="J3422" s="27"/>
      <c r="K3422" s="27"/>
      <c r="L3422" s="79"/>
      <c r="M3422" s="81"/>
      <c r="N3422" s="29">
        <v>0</v>
      </c>
      <c r="O3422" s="30" t="str">
        <f>IF(G3422&lt;=$N$2,"",IF(F3422=[3]Pav.tvarkyklė!$B$13,"",IF(ISBLANK(R3422),"X","")))</f>
        <v/>
      </c>
      <c r="P3422" s="91"/>
      <c r="Q3422" s="63"/>
      <c r="R3422" s="63"/>
      <c r="S3422" s="63"/>
      <c r="T3422" s="63"/>
      <c r="U3422" s="34" t="str">
        <f>IFERROR(INDEX('[3]5.Grup_T'!$G$4:$G$22,MATCH('6.Turtas'!E3422,'[3]5.Grup_T'!$E$4:$E$22,0)),"0")</f>
        <v>0</v>
      </c>
      <c r="V3422" s="35">
        <f t="shared" si="745"/>
        <v>0</v>
      </c>
      <c r="W3422" s="35">
        <f>IF(NOT(ISBLANK(H3422)),(12-DATEDIF(H3422,'[3]1.Pradzia'!$D$13,"m")),0)</f>
        <v>0</v>
      </c>
      <c r="X3422" s="35">
        <f t="shared" si="746"/>
        <v>0</v>
      </c>
      <c r="Y3422" s="35">
        <f t="shared" si="742"/>
        <v>0</v>
      </c>
      <c r="Z3422" s="35">
        <f t="shared" si="754"/>
        <v>0</v>
      </c>
      <c r="AA3422" s="36">
        <f t="shared" si="747"/>
        <v>0</v>
      </c>
      <c r="AB3422" s="36">
        <f t="shared" si="748"/>
        <v>0</v>
      </c>
      <c r="AC3422" s="37">
        <f t="shared" si="749"/>
        <v>0</v>
      </c>
      <c r="AD3422" s="35">
        <f>IF(OR(YEAR(G3422)&lt;2019,O3422="X"),0,IF(ISBLANK(H3422),DATEDIF(G3422,'[3]1.Pradzia'!$D$13,"M"),DATEDIF(G3422,H3422,"m")))</f>
        <v>0</v>
      </c>
      <c r="AE3422" s="37">
        <f>IF(E3422='[3]5.Grup_T'!$E$20,0,IF(AD3422&lt;&gt;0,M3422/V3422*MIN(12,AD3422),0))</f>
        <v>0</v>
      </c>
      <c r="AF3422" s="37">
        <f t="shared" si="750"/>
        <v>0</v>
      </c>
      <c r="AG3422" s="37">
        <f t="shared" si="751"/>
        <v>0</v>
      </c>
      <c r="AH3422" s="37">
        <f t="shared" si="752"/>
        <v>0</v>
      </c>
      <c r="AI3422" s="35" t="str">
        <f t="shared" si="753"/>
        <v>Nusidėvėjęs</v>
      </c>
      <c r="AJ3422" s="38" t="str">
        <f>IF(AND(F3422&lt;&gt;[3]Pav.tvarkyklė!$B$12,F3422&lt;&gt;[3]Pav.tvarkyklė!$B$13),"GVTNT","X")</f>
        <v>GVTNT</v>
      </c>
      <c r="AK3422" s="39">
        <f t="shared" si="755"/>
        <v>0</v>
      </c>
      <c r="AL3422" s="41"/>
      <c r="AM3422" s="41"/>
      <c r="AN3422" s="41">
        <f t="shared" si="743"/>
        <v>1900</v>
      </c>
      <c r="AO3422" s="41"/>
      <c r="AP3422" s="41"/>
      <c r="AQ3422" s="41"/>
      <c r="AR3422" s="42"/>
      <c r="AS3422" s="42"/>
      <c r="AU3422" s="43">
        <f t="shared" si="744"/>
        <v>0</v>
      </c>
    </row>
    <row r="3423" spans="1:47" ht="15" customHeight="1" x14ac:dyDescent="0.25">
      <c r="A3423" s="11"/>
      <c r="B3423" s="19">
        <v>3592</v>
      </c>
      <c r="C3423" s="74"/>
      <c r="D3423" s="77"/>
      <c r="E3423" s="78"/>
      <c r="F3423" s="78"/>
      <c r="G3423" s="80"/>
      <c r="H3423" s="49"/>
      <c r="I3423" s="79"/>
      <c r="J3423" s="27"/>
      <c r="K3423" s="27"/>
      <c r="L3423" s="79"/>
      <c r="M3423" s="81"/>
      <c r="N3423" s="29">
        <v>0</v>
      </c>
      <c r="O3423" s="30" t="str">
        <f>IF(G3423&lt;=$N$2,"",IF(F3423=[3]Pav.tvarkyklė!$B$13,"",IF(ISBLANK(R3423),"X","")))</f>
        <v/>
      </c>
      <c r="P3423" s="91"/>
      <c r="Q3423" s="63"/>
      <c r="R3423" s="63"/>
      <c r="S3423" s="63"/>
      <c r="T3423" s="63"/>
      <c r="U3423" s="34" t="str">
        <f>IFERROR(INDEX('[3]5.Grup_T'!$G$4:$G$22,MATCH('6.Turtas'!E3423,'[3]5.Grup_T'!$E$4:$E$22,0)),"0")</f>
        <v>0</v>
      </c>
      <c r="V3423" s="35">
        <f t="shared" si="745"/>
        <v>0</v>
      </c>
      <c r="W3423" s="35">
        <f>IF(NOT(ISBLANK(H3423)),(12-DATEDIF(H3423,'[3]1.Pradzia'!$D$13,"m")),0)</f>
        <v>0</v>
      </c>
      <c r="X3423" s="35">
        <f t="shared" si="746"/>
        <v>0</v>
      </c>
      <c r="Y3423" s="35">
        <f t="shared" si="742"/>
        <v>0</v>
      </c>
      <c r="Z3423" s="35">
        <f t="shared" si="754"/>
        <v>0</v>
      </c>
      <c r="AA3423" s="36">
        <f t="shared" si="747"/>
        <v>0</v>
      </c>
      <c r="AB3423" s="36">
        <f t="shared" si="748"/>
        <v>0</v>
      </c>
      <c r="AC3423" s="37">
        <f t="shared" si="749"/>
        <v>0</v>
      </c>
      <c r="AD3423" s="35">
        <f>IF(OR(YEAR(G3423)&lt;2019,O3423="X"),0,IF(ISBLANK(H3423),DATEDIF(G3423,'[3]1.Pradzia'!$D$13,"M"),DATEDIF(G3423,H3423,"m")))</f>
        <v>0</v>
      </c>
      <c r="AE3423" s="37">
        <f>IF(E3423='[3]5.Grup_T'!$E$20,0,IF(AD3423&lt;&gt;0,M3423/V3423*MIN(12,AD3423),0))</f>
        <v>0</v>
      </c>
      <c r="AF3423" s="37">
        <f t="shared" si="750"/>
        <v>0</v>
      </c>
      <c r="AG3423" s="37">
        <f t="shared" si="751"/>
        <v>0</v>
      </c>
      <c r="AH3423" s="37">
        <f t="shared" si="752"/>
        <v>0</v>
      </c>
      <c r="AI3423" s="35" t="str">
        <f t="shared" si="753"/>
        <v>Nusidėvėjęs</v>
      </c>
      <c r="AJ3423" s="38" t="str">
        <f>IF(AND(F3423&lt;&gt;[3]Pav.tvarkyklė!$B$12,F3423&lt;&gt;[3]Pav.tvarkyklė!$B$13),"GVTNT","X")</f>
        <v>GVTNT</v>
      </c>
      <c r="AK3423" s="39">
        <f t="shared" si="755"/>
        <v>0</v>
      </c>
      <c r="AL3423" s="41"/>
      <c r="AM3423" s="41"/>
      <c r="AN3423" s="41">
        <f t="shared" si="743"/>
        <v>1900</v>
      </c>
      <c r="AO3423" s="41"/>
      <c r="AP3423" s="41"/>
      <c r="AQ3423" s="41"/>
      <c r="AR3423" s="42"/>
      <c r="AS3423" s="42"/>
      <c r="AU3423" s="43">
        <f t="shared" si="744"/>
        <v>0</v>
      </c>
    </row>
    <row r="3424" spans="1:47" ht="15" customHeight="1" x14ac:dyDescent="0.25">
      <c r="A3424" s="11"/>
      <c r="B3424" s="19">
        <v>3593</v>
      </c>
      <c r="C3424" s="74"/>
      <c r="D3424" s="77"/>
      <c r="E3424" s="78"/>
      <c r="F3424" s="78"/>
      <c r="G3424" s="80"/>
      <c r="H3424" s="49"/>
      <c r="I3424" s="79"/>
      <c r="J3424" s="27"/>
      <c r="K3424" s="27"/>
      <c r="L3424" s="79"/>
      <c r="M3424" s="81"/>
      <c r="N3424" s="29">
        <v>0</v>
      </c>
      <c r="O3424" s="30" t="str">
        <f>IF(G3424&lt;=$N$2,"",IF(F3424=[3]Pav.tvarkyklė!$B$13,"",IF(ISBLANK(R3424),"X","")))</f>
        <v/>
      </c>
      <c r="P3424" s="91"/>
      <c r="Q3424" s="63"/>
      <c r="R3424" s="63"/>
      <c r="S3424" s="63"/>
      <c r="T3424" s="63"/>
      <c r="U3424" s="34" t="str">
        <f>IFERROR(INDEX('[3]5.Grup_T'!$G$4:$G$22,MATCH('6.Turtas'!E3424,'[3]5.Grup_T'!$E$4:$E$22,0)),"0")</f>
        <v>0</v>
      </c>
      <c r="V3424" s="35">
        <f t="shared" si="745"/>
        <v>0</v>
      </c>
      <c r="W3424" s="35">
        <f>IF(NOT(ISBLANK(H3424)),(12-DATEDIF(H3424,'[3]1.Pradzia'!$D$13,"m")),0)</f>
        <v>0</v>
      </c>
      <c r="X3424" s="35">
        <f t="shared" si="746"/>
        <v>0</v>
      </c>
      <c r="Y3424" s="35">
        <f t="shared" si="742"/>
        <v>0</v>
      </c>
      <c r="Z3424" s="35">
        <f t="shared" si="754"/>
        <v>0</v>
      </c>
      <c r="AA3424" s="36">
        <f t="shared" si="747"/>
        <v>0</v>
      </c>
      <c r="AB3424" s="36">
        <f t="shared" si="748"/>
        <v>0</v>
      </c>
      <c r="AC3424" s="37">
        <f t="shared" si="749"/>
        <v>0</v>
      </c>
      <c r="AD3424" s="35">
        <f>IF(OR(YEAR(G3424)&lt;2019,O3424="X"),0,IF(ISBLANK(H3424),DATEDIF(G3424,'[3]1.Pradzia'!$D$13,"M"),DATEDIF(G3424,H3424,"m")))</f>
        <v>0</v>
      </c>
      <c r="AE3424" s="37">
        <f>IF(E3424='[3]5.Grup_T'!$E$20,0,IF(AD3424&lt;&gt;0,M3424/V3424*MIN(12,AD3424),0))</f>
        <v>0</v>
      </c>
      <c r="AF3424" s="37">
        <f t="shared" si="750"/>
        <v>0</v>
      </c>
      <c r="AG3424" s="37">
        <f t="shared" si="751"/>
        <v>0</v>
      </c>
      <c r="AH3424" s="37">
        <f t="shared" si="752"/>
        <v>0</v>
      </c>
      <c r="AI3424" s="35" t="str">
        <f t="shared" si="753"/>
        <v>Nusidėvėjęs</v>
      </c>
      <c r="AJ3424" s="38" t="str">
        <f>IF(AND(F3424&lt;&gt;[3]Pav.tvarkyklė!$B$12,F3424&lt;&gt;[3]Pav.tvarkyklė!$B$13),"GVTNT","X")</f>
        <v>GVTNT</v>
      </c>
      <c r="AK3424" s="39">
        <f t="shared" si="755"/>
        <v>0</v>
      </c>
      <c r="AL3424" s="41"/>
      <c r="AM3424" s="41"/>
      <c r="AN3424" s="41">
        <f t="shared" si="743"/>
        <v>1900</v>
      </c>
      <c r="AO3424" s="41"/>
      <c r="AP3424" s="41"/>
      <c r="AQ3424" s="41"/>
      <c r="AR3424" s="42"/>
      <c r="AS3424" s="42"/>
      <c r="AU3424" s="43">
        <f t="shared" si="744"/>
        <v>0</v>
      </c>
    </row>
    <row r="3425" spans="1:47" ht="15" customHeight="1" x14ac:dyDescent="0.25">
      <c r="A3425" s="11"/>
      <c r="B3425" s="19">
        <v>3594</v>
      </c>
      <c r="C3425" s="74"/>
      <c r="D3425" s="77"/>
      <c r="E3425" s="78"/>
      <c r="F3425" s="78"/>
      <c r="G3425" s="80"/>
      <c r="H3425" s="49"/>
      <c r="I3425" s="79"/>
      <c r="J3425" s="27"/>
      <c r="K3425" s="27"/>
      <c r="L3425" s="79"/>
      <c r="M3425" s="81"/>
      <c r="N3425" s="29">
        <v>0</v>
      </c>
      <c r="O3425" s="30" t="str">
        <f>IF(G3425&lt;=$N$2,"",IF(F3425=[3]Pav.tvarkyklė!$B$13,"",IF(ISBLANK(R3425),"X","")))</f>
        <v/>
      </c>
      <c r="P3425" s="91"/>
      <c r="Q3425" s="63"/>
      <c r="R3425" s="63"/>
      <c r="S3425" s="63"/>
      <c r="T3425" s="63"/>
      <c r="U3425" s="34" t="str">
        <f>IFERROR(INDEX('[3]5.Grup_T'!$G$4:$G$22,MATCH('6.Turtas'!E3425,'[3]5.Grup_T'!$E$4:$E$22,0)),"0")</f>
        <v>0</v>
      </c>
      <c r="V3425" s="35">
        <f t="shared" si="745"/>
        <v>0</v>
      </c>
      <c r="W3425" s="35">
        <f>IF(NOT(ISBLANK(H3425)),(12-DATEDIF(H3425,'[3]1.Pradzia'!$D$13,"m")),0)</f>
        <v>0</v>
      </c>
      <c r="X3425" s="35">
        <f t="shared" si="746"/>
        <v>0</v>
      </c>
      <c r="Y3425" s="35">
        <f t="shared" si="742"/>
        <v>0</v>
      </c>
      <c r="Z3425" s="35">
        <f t="shared" si="754"/>
        <v>0</v>
      </c>
      <c r="AA3425" s="36">
        <f t="shared" si="747"/>
        <v>0</v>
      </c>
      <c r="AB3425" s="36">
        <f t="shared" si="748"/>
        <v>0</v>
      </c>
      <c r="AC3425" s="37">
        <f t="shared" si="749"/>
        <v>0</v>
      </c>
      <c r="AD3425" s="35">
        <f>IF(OR(YEAR(G3425)&lt;2019,O3425="X"),0,IF(ISBLANK(H3425),DATEDIF(G3425,'[3]1.Pradzia'!$D$13,"M"),DATEDIF(G3425,H3425,"m")))</f>
        <v>0</v>
      </c>
      <c r="AE3425" s="37">
        <f>IF(E3425='[3]5.Grup_T'!$E$20,0,IF(AD3425&lt;&gt;0,M3425/V3425*MIN(12,AD3425),0))</f>
        <v>0</v>
      </c>
      <c r="AF3425" s="37">
        <f t="shared" si="750"/>
        <v>0</v>
      </c>
      <c r="AG3425" s="37">
        <f t="shared" si="751"/>
        <v>0</v>
      </c>
      <c r="AH3425" s="37">
        <f t="shared" si="752"/>
        <v>0</v>
      </c>
      <c r="AI3425" s="35" t="str">
        <f t="shared" si="753"/>
        <v>Nusidėvėjęs</v>
      </c>
      <c r="AJ3425" s="38" t="str">
        <f>IF(AND(F3425&lt;&gt;[3]Pav.tvarkyklė!$B$12,F3425&lt;&gt;[3]Pav.tvarkyklė!$B$13),"GVTNT","X")</f>
        <v>GVTNT</v>
      </c>
      <c r="AK3425" s="39">
        <f t="shared" si="755"/>
        <v>0</v>
      </c>
      <c r="AL3425" s="41"/>
      <c r="AM3425" s="41"/>
      <c r="AN3425" s="41">
        <f t="shared" si="743"/>
        <v>1900</v>
      </c>
      <c r="AO3425" s="41"/>
      <c r="AP3425" s="41"/>
      <c r="AQ3425" s="41"/>
      <c r="AR3425" s="42"/>
      <c r="AS3425" s="42"/>
      <c r="AU3425" s="43">
        <f t="shared" si="744"/>
        <v>0</v>
      </c>
    </row>
    <row r="3426" spans="1:47" ht="15" customHeight="1" x14ac:dyDescent="0.25">
      <c r="A3426" s="11"/>
      <c r="B3426" s="19">
        <v>3595</v>
      </c>
      <c r="C3426" s="74"/>
      <c r="D3426" s="77"/>
      <c r="E3426" s="75"/>
      <c r="F3426" s="78"/>
      <c r="G3426" s="80"/>
      <c r="H3426" s="49"/>
      <c r="I3426" s="79"/>
      <c r="J3426" s="27"/>
      <c r="K3426" s="27"/>
      <c r="L3426" s="79"/>
      <c r="M3426" s="81"/>
      <c r="N3426" s="29">
        <v>0</v>
      </c>
      <c r="O3426" s="30" t="str">
        <f>IF(G3426&lt;=$N$2,"",IF(F3426=[3]Pav.tvarkyklė!$B$13,"",IF(ISBLANK(R3426),"X","")))</f>
        <v/>
      </c>
      <c r="P3426" s="91"/>
      <c r="Q3426" s="63"/>
      <c r="R3426" s="63"/>
      <c r="S3426" s="63"/>
      <c r="T3426" s="63"/>
      <c r="U3426" s="34" t="str">
        <f>IFERROR(INDEX('[3]5.Grup_T'!$G$4:$G$22,MATCH('6.Turtas'!E3426,'[3]5.Grup_T'!$E$4:$E$22,0)),"0")</f>
        <v>0</v>
      </c>
      <c r="V3426" s="35">
        <f t="shared" si="745"/>
        <v>0</v>
      </c>
      <c r="W3426" s="35">
        <f>IF(NOT(ISBLANK(H3426)),(12-DATEDIF(H3426,'[3]1.Pradzia'!$D$13,"m")),0)</f>
        <v>0</v>
      </c>
      <c r="X3426" s="35">
        <f t="shared" si="746"/>
        <v>0</v>
      </c>
      <c r="Y3426" s="35">
        <f t="shared" si="742"/>
        <v>0</v>
      </c>
      <c r="Z3426" s="35">
        <f t="shared" si="754"/>
        <v>0</v>
      </c>
      <c r="AA3426" s="36">
        <f t="shared" si="747"/>
        <v>0</v>
      </c>
      <c r="AB3426" s="36">
        <f t="shared" si="748"/>
        <v>0</v>
      </c>
      <c r="AC3426" s="37">
        <f t="shared" si="749"/>
        <v>0</v>
      </c>
      <c r="AD3426" s="35">
        <f>IF(OR(YEAR(G3426)&lt;2019,O3426="X"),0,IF(ISBLANK(H3426),DATEDIF(G3426,'[3]1.Pradzia'!$D$13,"M"),DATEDIF(G3426,H3426,"m")))</f>
        <v>0</v>
      </c>
      <c r="AE3426" s="37">
        <f>IF(E3426='[3]5.Grup_T'!$E$20,0,IF(AD3426&lt;&gt;0,M3426/V3426*MIN(12,AD3426),0))</f>
        <v>0</v>
      </c>
      <c r="AF3426" s="37">
        <f t="shared" si="750"/>
        <v>0</v>
      </c>
      <c r="AG3426" s="37">
        <f t="shared" si="751"/>
        <v>0</v>
      </c>
      <c r="AH3426" s="37">
        <f t="shared" si="752"/>
        <v>0</v>
      </c>
      <c r="AI3426" s="35" t="str">
        <f t="shared" si="753"/>
        <v>Nusidėvėjęs</v>
      </c>
      <c r="AJ3426" s="38" t="str">
        <f>IF(AND(F3426&lt;&gt;[3]Pav.tvarkyklė!$B$12,F3426&lt;&gt;[3]Pav.tvarkyklė!$B$13),"GVTNT","X")</f>
        <v>GVTNT</v>
      </c>
      <c r="AK3426" s="39">
        <f t="shared" si="755"/>
        <v>0</v>
      </c>
      <c r="AL3426" s="41"/>
      <c r="AM3426" s="41"/>
      <c r="AN3426" s="41">
        <f t="shared" si="743"/>
        <v>1900</v>
      </c>
      <c r="AO3426" s="41"/>
      <c r="AP3426" s="41"/>
      <c r="AQ3426" s="41"/>
      <c r="AR3426" s="42"/>
      <c r="AS3426" s="42"/>
      <c r="AU3426" s="43">
        <f t="shared" si="744"/>
        <v>0</v>
      </c>
    </row>
    <row r="3427" spans="1:47" ht="15" customHeight="1" x14ac:dyDescent="0.25">
      <c r="A3427" s="11"/>
      <c r="B3427" s="19">
        <v>3596</v>
      </c>
      <c r="C3427" s="74"/>
      <c r="D3427" s="77"/>
      <c r="E3427" s="75"/>
      <c r="F3427" s="78"/>
      <c r="G3427" s="80"/>
      <c r="H3427" s="49"/>
      <c r="I3427" s="79"/>
      <c r="J3427" s="27"/>
      <c r="K3427" s="27"/>
      <c r="L3427" s="79"/>
      <c r="M3427" s="81"/>
      <c r="N3427" s="29">
        <v>0</v>
      </c>
      <c r="O3427" s="30" t="str">
        <f>IF(G3427&lt;=$N$2,"",IF(F3427=[3]Pav.tvarkyklė!$B$13,"",IF(ISBLANK(R3427),"X","")))</f>
        <v/>
      </c>
      <c r="P3427" s="91"/>
      <c r="Q3427" s="63"/>
      <c r="R3427" s="63"/>
      <c r="S3427" s="63"/>
      <c r="T3427" s="63"/>
      <c r="U3427" s="34" t="str">
        <f>IFERROR(INDEX('[3]5.Grup_T'!$G$4:$G$22,MATCH('6.Turtas'!E3427,'[3]5.Grup_T'!$E$4:$E$22,0)),"0")</f>
        <v>0</v>
      </c>
      <c r="V3427" s="35">
        <f t="shared" si="745"/>
        <v>0</v>
      </c>
      <c r="W3427" s="35">
        <f>IF(NOT(ISBLANK(H3427)),(12-DATEDIF(H3427,'[3]1.Pradzia'!$D$13,"m")),0)</f>
        <v>0</v>
      </c>
      <c r="X3427" s="35">
        <f t="shared" si="746"/>
        <v>0</v>
      </c>
      <c r="Y3427" s="35">
        <f t="shared" si="742"/>
        <v>0</v>
      </c>
      <c r="Z3427" s="35">
        <f t="shared" si="754"/>
        <v>0</v>
      </c>
      <c r="AA3427" s="36">
        <f t="shared" si="747"/>
        <v>0</v>
      </c>
      <c r="AB3427" s="36">
        <f t="shared" si="748"/>
        <v>0</v>
      </c>
      <c r="AC3427" s="37">
        <f t="shared" si="749"/>
        <v>0</v>
      </c>
      <c r="AD3427" s="35">
        <f>IF(OR(YEAR(G3427)&lt;2019,O3427="X"),0,IF(ISBLANK(H3427),DATEDIF(G3427,'[3]1.Pradzia'!$D$13,"M"),DATEDIF(G3427,H3427,"m")))</f>
        <v>0</v>
      </c>
      <c r="AE3427" s="37">
        <f>IF(E3427='[3]5.Grup_T'!$E$20,0,IF(AD3427&lt;&gt;0,M3427/V3427*MIN(12,AD3427),0))</f>
        <v>0</v>
      </c>
      <c r="AF3427" s="37">
        <f t="shared" si="750"/>
        <v>0</v>
      </c>
      <c r="AG3427" s="37">
        <f t="shared" si="751"/>
        <v>0</v>
      </c>
      <c r="AH3427" s="37">
        <f t="shared" si="752"/>
        <v>0</v>
      </c>
      <c r="AI3427" s="35" t="str">
        <f t="shared" si="753"/>
        <v>Nusidėvėjęs</v>
      </c>
      <c r="AJ3427" s="38" t="str">
        <f>IF(AND(F3427&lt;&gt;[3]Pav.tvarkyklė!$B$12,F3427&lt;&gt;[3]Pav.tvarkyklė!$B$13),"GVTNT","X")</f>
        <v>GVTNT</v>
      </c>
      <c r="AK3427" s="39">
        <f t="shared" si="755"/>
        <v>0</v>
      </c>
      <c r="AL3427" s="41"/>
      <c r="AM3427" s="41"/>
      <c r="AN3427" s="41">
        <f t="shared" si="743"/>
        <v>1900</v>
      </c>
      <c r="AO3427" s="41"/>
      <c r="AP3427" s="41"/>
      <c r="AQ3427" s="41"/>
      <c r="AR3427" s="42"/>
      <c r="AS3427" s="42"/>
      <c r="AU3427" s="43">
        <f t="shared" si="744"/>
        <v>0</v>
      </c>
    </row>
    <row r="3428" spans="1:47" ht="15" customHeight="1" x14ac:dyDescent="0.25">
      <c r="A3428" s="11"/>
      <c r="B3428" s="19">
        <v>3597</v>
      </c>
      <c r="C3428" s="74"/>
      <c r="D3428" s="77"/>
      <c r="E3428" s="75"/>
      <c r="F3428" s="78"/>
      <c r="G3428" s="80"/>
      <c r="H3428" s="49"/>
      <c r="I3428" s="79"/>
      <c r="J3428" s="27"/>
      <c r="K3428" s="27"/>
      <c r="L3428" s="79"/>
      <c r="M3428" s="81"/>
      <c r="N3428" s="29">
        <v>0</v>
      </c>
      <c r="O3428" s="30" t="str">
        <f>IF(G3428&lt;=$N$2,"",IF(F3428=[3]Pav.tvarkyklė!$B$13,"",IF(ISBLANK(R3428),"X","")))</f>
        <v/>
      </c>
      <c r="P3428" s="91"/>
      <c r="Q3428" s="63"/>
      <c r="R3428" s="63"/>
      <c r="S3428" s="63"/>
      <c r="T3428" s="63"/>
      <c r="U3428" s="34" t="str">
        <f>IFERROR(INDEX('[3]5.Grup_T'!$G$4:$G$22,MATCH('6.Turtas'!E3428,'[3]5.Grup_T'!$E$4:$E$22,0)),"0")</f>
        <v>0</v>
      </c>
      <c r="V3428" s="35">
        <f t="shared" si="745"/>
        <v>0</v>
      </c>
      <c r="W3428" s="35">
        <f>IF(NOT(ISBLANK(H3428)),(12-DATEDIF(H3428,'[3]1.Pradzia'!$D$13,"m")),0)</f>
        <v>0</v>
      </c>
      <c r="X3428" s="35">
        <f t="shared" si="746"/>
        <v>0</v>
      </c>
      <c r="Y3428" s="35">
        <f t="shared" si="742"/>
        <v>0</v>
      </c>
      <c r="Z3428" s="35">
        <f t="shared" si="754"/>
        <v>0</v>
      </c>
      <c r="AA3428" s="36">
        <f t="shared" si="747"/>
        <v>0</v>
      </c>
      <c r="AB3428" s="36">
        <f t="shared" si="748"/>
        <v>0</v>
      </c>
      <c r="AC3428" s="37">
        <f t="shared" si="749"/>
        <v>0</v>
      </c>
      <c r="AD3428" s="35">
        <f>IF(OR(YEAR(G3428)&lt;2019,O3428="X"),0,IF(ISBLANK(H3428),DATEDIF(G3428,'[3]1.Pradzia'!$D$13,"M"),DATEDIF(G3428,H3428,"m")))</f>
        <v>0</v>
      </c>
      <c r="AE3428" s="37">
        <f>IF(E3428='[3]5.Grup_T'!$E$20,0,IF(AD3428&lt;&gt;0,M3428/V3428*MIN(12,AD3428),0))</f>
        <v>0</v>
      </c>
      <c r="AF3428" s="37">
        <f t="shared" si="750"/>
        <v>0</v>
      </c>
      <c r="AG3428" s="37">
        <f t="shared" si="751"/>
        <v>0</v>
      </c>
      <c r="AH3428" s="37">
        <f t="shared" si="752"/>
        <v>0</v>
      </c>
      <c r="AI3428" s="35" t="str">
        <f t="shared" si="753"/>
        <v>Nusidėvėjęs</v>
      </c>
      <c r="AJ3428" s="38" t="str">
        <f>IF(AND(F3428&lt;&gt;[3]Pav.tvarkyklė!$B$12,F3428&lt;&gt;[3]Pav.tvarkyklė!$B$13),"GVTNT","X")</f>
        <v>GVTNT</v>
      </c>
      <c r="AK3428" s="39">
        <f t="shared" si="755"/>
        <v>0</v>
      </c>
      <c r="AL3428" s="41"/>
      <c r="AM3428" s="41"/>
      <c r="AN3428" s="41">
        <f t="shared" si="743"/>
        <v>1900</v>
      </c>
      <c r="AO3428" s="41"/>
      <c r="AP3428" s="41"/>
      <c r="AQ3428" s="41"/>
      <c r="AR3428" s="42"/>
      <c r="AS3428" s="42"/>
      <c r="AU3428" s="43">
        <f t="shared" si="744"/>
        <v>0</v>
      </c>
    </row>
    <row r="3429" spans="1:47" ht="15" customHeight="1" x14ac:dyDescent="0.25">
      <c r="A3429" s="11"/>
      <c r="B3429" s="19">
        <v>3598</v>
      </c>
      <c r="C3429" s="74"/>
      <c r="D3429" s="77"/>
      <c r="E3429" s="78"/>
      <c r="F3429" s="78"/>
      <c r="G3429" s="80"/>
      <c r="H3429" s="49"/>
      <c r="I3429" s="79"/>
      <c r="J3429" s="27"/>
      <c r="K3429" s="27"/>
      <c r="L3429" s="79"/>
      <c r="M3429" s="81"/>
      <c r="N3429" s="29">
        <v>0</v>
      </c>
      <c r="O3429" s="30" t="str">
        <f>IF(G3429&lt;=$N$2,"",IF(F3429=[3]Pav.tvarkyklė!$B$13,"",IF(ISBLANK(R3429),"X","")))</f>
        <v/>
      </c>
      <c r="P3429" s="91"/>
      <c r="Q3429" s="63"/>
      <c r="R3429" s="63"/>
      <c r="S3429" s="63"/>
      <c r="T3429" s="63"/>
      <c r="U3429" s="34" t="str">
        <f>IFERROR(INDEX('[3]5.Grup_T'!$G$4:$G$22,MATCH('6.Turtas'!E3429,'[3]5.Grup_T'!$E$4:$E$22,0)),"0")</f>
        <v>0</v>
      </c>
      <c r="V3429" s="35">
        <f t="shared" si="745"/>
        <v>0</v>
      </c>
      <c r="W3429" s="35">
        <f>IF(NOT(ISBLANK(H3429)),(12-DATEDIF(H3429,'[3]1.Pradzia'!$D$13,"m")),0)</f>
        <v>0</v>
      </c>
      <c r="X3429" s="35">
        <f t="shared" si="746"/>
        <v>0</v>
      </c>
      <c r="Y3429" s="35">
        <f t="shared" si="742"/>
        <v>0</v>
      </c>
      <c r="Z3429" s="35">
        <f t="shared" si="754"/>
        <v>0</v>
      </c>
      <c r="AA3429" s="36">
        <f t="shared" si="747"/>
        <v>0</v>
      </c>
      <c r="AB3429" s="36">
        <f t="shared" si="748"/>
        <v>0</v>
      </c>
      <c r="AC3429" s="37">
        <f t="shared" si="749"/>
        <v>0</v>
      </c>
      <c r="AD3429" s="35">
        <f>IF(OR(YEAR(G3429)&lt;2019,O3429="X"),0,IF(ISBLANK(H3429),DATEDIF(G3429,'[3]1.Pradzia'!$D$13,"M"),DATEDIF(G3429,H3429,"m")))</f>
        <v>0</v>
      </c>
      <c r="AE3429" s="37">
        <f>IF(E3429='[3]5.Grup_T'!$E$20,0,IF(AD3429&lt;&gt;0,M3429/V3429*MIN(12,AD3429),0))</f>
        <v>0</v>
      </c>
      <c r="AF3429" s="37">
        <f t="shared" si="750"/>
        <v>0</v>
      </c>
      <c r="AG3429" s="37">
        <f t="shared" si="751"/>
        <v>0</v>
      </c>
      <c r="AH3429" s="37">
        <f t="shared" si="752"/>
        <v>0</v>
      </c>
      <c r="AI3429" s="35" t="str">
        <f t="shared" si="753"/>
        <v>Nusidėvėjęs</v>
      </c>
      <c r="AJ3429" s="38" t="str">
        <f>IF(AND(F3429&lt;&gt;[3]Pav.tvarkyklė!$B$12,F3429&lt;&gt;[3]Pav.tvarkyklė!$B$13),"GVTNT","X")</f>
        <v>GVTNT</v>
      </c>
      <c r="AK3429" s="39">
        <f t="shared" si="755"/>
        <v>0</v>
      </c>
      <c r="AL3429" s="41"/>
      <c r="AM3429" s="41"/>
      <c r="AN3429" s="41">
        <f t="shared" si="743"/>
        <v>1900</v>
      </c>
      <c r="AO3429" s="41"/>
      <c r="AP3429" s="41"/>
      <c r="AQ3429" s="41"/>
      <c r="AR3429" s="42"/>
      <c r="AS3429" s="42"/>
      <c r="AU3429" s="43">
        <f t="shared" si="744"/>
        <v>0</v>
      </c>
    </row>
    <row r="3430" spans="1:47" ht="15" customHeight="1" x14ac:dyDescent="0.25">
      <c r="A3430" s="11"/>
      <c r="B3430" s="19">
        <v>3599</v>
      </c>
      <c r="C3430" s="74"/>
      <c r="D3430" s="77"/>
      <c r="E3430" s="78"/>
      <c r="F3430" s="78"/>
      <c r="G3430" s="80"/>
      <c r="H3430" s="49"/>
      <c r="I3430" s="79"/>
      <c r="J3430" s="27"/>
      <c r="K3430" s="27"/>
      <c r="L3430" s="79"/>
      <c r="M3430" s="81"/>
      <c r="N3430" s="29">
        <v>0</v>
      </c>
      <c r="O3430" s="30" t="str">
        <f>IF(G3430&lt;=$N$2,"",IF(F3430=[3]Pav.tvarkyklė!$B$13,"",IF(ISBLANK(R3430),"X","")))</f>
        <v/>
      </c>
      <c r="P3430" s="91"/>
      <c r="Q3430" s="63"/>
      <c r="R3430" s="63"/>
      <c r="S3430" s="63"/>
      <c r="T3430" s="63"/>
      <c r="U3430" s="34" t="str">
        <f>IFERROR(INDEX('[3]5.Grup_T'!$G$4:$G$22,MATCH('6.Turtas'!E3430,'[3]5.Grup_T'!$E$4:$E$22,0)),"0")</f>
        <v>0</v>
      </c>
      <c r="V3430" s="35">
        <f t="shared" si="745"/>
        <v>0</v>
      </c>
      <c r="W3430" s="35">
        <f>IF(NOT(ISBLANK(H3430)),(12-DATEDIF(H3430,'[3]1.Pradzia'!$D$13,"m")),0)</f>
        <v>0</v>
      </c>
      <c r="X3430" s="35">
        <f t="shared" si="746"/>
        <v>0</v>
      </c>
      <c r="Y3430" s="35">
        <f t="shared" si="742"/>
        <v>0</v>
      </c>
      <c r="Z3430" s="35">
        <f t="shared" si="754"/>
        <v>0</v>
      </c>
      <c r="AA3430" s="36">
        <f t="shared" si="747"/>
        <v>0</v>
      </c>
      <c r="AB3430" s="36">
        <f t="shared" si="748"/>
        <v>0</v>
      </c>
      <c r="AC3430" s="37">
        <f t="shared" si="749"/>
        <v>0</v>
      </c>
      <c r="AD3430" s="35">
        <f>IF(OR(YEAR(G3430)&lt;2019,O3430="X"),0,IF(ISBLANK(H3430),DATEDIF(G3430,'[3]1.Pradzia'!$D$13,"M"),DATEDIF(G3430,H3430,"m")))</f>
        <v>0</v>
      </c>
      <c r="AE3430" s="37">
        <f>IF(E3430='[3]5.Grup_T'!$E$20,0,IF(AD3430&lt;&gt;0,M3430/V3430*MIN(12,AD3430),0))</f>
        <v>0</v>
      </c>
      <c r="AF3430" s="37">
        <f t="shared" si="750"/>
        <v>0</v>
      </c>
      <c r="AG3430" s="37">
        <f t="shared" si="751"/>
        <v>0</v>
      </c>
      <c r="AH3430" s="37">
        <f t="shared" si="752"/>
        <v>0</v>
      </c>
      <c r="AI3430" s="35" t="str">
        <f t="shared" si="753"/>
        <v>Nusidėvėjęs</v>
      </c>
      <c r="AJ3430" s="38" t="str">
        <f>IF(AND(F3430&lt;&gt;[3]Pav.tvarkyklė!$B$12,F3430&lt;&gt;[3]Pav.tvarkyklė!$B$13),"GVTNT","X")</f>
        <v>GVTNT</v>
      </c>
      <c r="AK3430" s="39">
        <f t="shared" si="755"/>
        <v>0</v>
      </c>
      <c r="AL3430" s="41"/>
      <c r="AM3430" s="41"/>
      <c r="AN3430" s="41">
        <f t="shared" si="743"/>
        <v>1900</v>
      </c>
      <c r="AO3430" s="41"/>
      <c r="AP3430" s="41"/>
      <c r="AQ3430" s="41"/>
      <c r="AR3430" s="42"/>
      <c r="AS3430" s="42"/>
      <c r="AU3430" s="43">
        <f t="shared" si="744"/>
        <v>0</v>
      </c>
    </row>
    <row r="3431" spans="1:47" ht="15" customHeight="1" x14ac:dyDescent="0.25">
      <c r="A3431" s="11"/>
      <c r="B3431" s="19">
        <v>3600</v>
      </c>
      <c r="C3431" s="74"/>
      <c r="D3431" s="77"/>
      <c r="E3431" s="78"/>
      <c r="F3431" s="78"/>
      <c r="G3431" s="80"/>
      <c r="H3431" s="49"/>
      <c r="I3431" s="79"/>
      <c r="J3431" s="27"/>
      <c r="K3431" s="27"/>
      <c r="L3431" s="79"/>
      <c r="M3431" s="81"/>
      <c r="N3431" s="29">
        <v>0</v>
      </c>
      <c r="O3431" s="30" t="str">
        <f>IF(G3431&lt;=$N$2,"",IF(F3431=[3]Pav.tvarkyklė!$B$13,"",IF(ISBLANK(R3431),"X","")))</f>
        <v/>
      </c>
      <c r="P3431" s="91"/>
      <c r="Q3431" s="63"/>
      <c r="R3431" s="63"/>
      <c r="S3431" s="63"/>
      <c r="T3431" s="63"/>
      <c r="U3431" s="34" t="str">
        <f>IFERROR(INDEX('[3]5.Grup_T'!$G$4:$G$22,MATCH('6.Turtas'!E3431,'[3]5.Grup_T'!$E$4:$E$22,0)),"0")</f>
        <v>0</v>
      </c>
      <c r="V3431" s="35">
        <f t="shared" si="745"/>
        <v>0</v>
      </c>
      <c r="W3431" s="35">
        <f>IF(NOT(ISBLANK(H3431)),(12-DATEDIF(H3431,'[3]1.Pradzia'!$D$13,"m")),0)</f>
        <v>0</v>
      </c>
      <c r="X3431" s="35">
        <f t="shared" si="746"/>
        <v>0</v>
      </c>
      <c r="Y3431" s="35">
        <f t="shared" si="742"/>
        <v>0</v>
      </c>
      <c r="Z3431" s="35">
        <f t="shared" si="754"/>
        <v>0</v>
      </c>
      <c r="AA3431" s="36">
        <f t="shared" si="747"/>
        <v>0</v>
      </c>
      <c r="AB3431" s="36">
        <f t="shared" si="748"/>
        <v>0</v>
      </c>
      <c r="AC3431" s="37">
        <f t="shared" si="749"/>
        <v>0</v>
      </c>
      <c r="AD3431" s="35">
        <f>IF(OR(YEAR(G3431)&lt;2019,O3431="X"),0,IF(ISBLANK(H3431),DATEDIF(G3431,'[3]1.Pradzia'!$D$13,"M"),DATEDIF(G3431,H3431,"m")))</f>
        <v>0</v>
      </c>
      <c r="AE3431" s="37">
        <f>IF(E3431='[3]5.Grup_T'!$E$20,0,IF(AD3431&lt;&gt;0,M3431/V3431*MIN(12,AD3431),0))</f>
        <v>0</v>
      </c>
      <c r="AF3431" s="37">
        <f t="shared" si="750"/>
        <v>0</v>
      </c>
      <c r="AG3431" s="37">
        <f t="shared" si="751"/>
        <v>0</v>
      </c>
      <c r="AH3431" s="37">
        <f t="shared" si="752"/>
        <v>0</v>
      </c>
      <c r="AI3431" s="35" t="str">
        <f t="shared" si="753"/>
        <v>Nusidėvėjęs</v>
      </c>
      <c r="AJ3431" s="38" t="str">
        <f>IF(AND(F3431&lt;&gt;[3]Pav.tvarkyklė!$B$12,F3431&lt;&gt;[3]Pav.tvarkyklė!$B$13),"GVTNT","X")</f>
        <v>GVTNT</v>
      </c>
      <c r="AK3431" s="39">
        <f t="shared" si="755"/>
        <v>0</v>
      </c>
      <c r="AL3431" s="41"/>
      <c r="AM3431" s="41"/>
      <c r="AN3431" s="41">
        <f t="shared" si="743"/>
        <v>1900</v>
      </c>
      <c r="AO3431" s="41"/>
      <c r="AP3431" s="41"/>
      <c r="AQ3431" s="41"/>
      <c r="AR3431" s="42"/>
      <c r="AS3431" s="42"/>
      <c r="AU3431" s="43">
        <f t="shared" si="744"/>
        <v>0</v>
      </c>
    </row>
    <row r="3432" spans="1:47" ht="15" customHeight="1" x14ac:dyDescent="0.25">
      <c r="A3432" s="11"/>
      <c r="B3432" s="19">
        <v>3601</v>
      </c>
      <c r="C3432" s="74"/>
      <c r="D3432" s="77"/>
      <c r="E3432" s="75"/>
      <c r="F3432" s="78"/>
      <c r="G3432" s="80"/>
      <c r="H3432" s="49"/>
      <c r="I3432" s="79"/>
      <c r="J3432" s="27"/>
      <c r="K3432" s="27"/>
      <c r="L3432" s="79"/>
      <c r="M3432" s="81"/>
      <c r="N3432" s="29">
        <v>0</v>
      </c>
      <c r="O3432" s="30" t="str">
        <f>IF(G3432&lt;=$N$2,"",IF(F3432=[3]Pav.tvarkyklė!$B$13,"",IF(ISBLANK(R3432),"X","")))</f>
        <v/>
      </c>
      <c r="P3432" s="91"/>
      <c r="Q3432" s="63"/>
      <c r="R3432" s="63"/>
      <c r="S3432" s="63"/>
      <c r="T3432" s="63"/>
      <c r="U3432" s="34" t="str">
        <f>IFERROR(INDEX('[3]5.Grup_T'!$G$4:$G$22,MATCH('6.Turtas'!E3432,'[3]5.Grup_T'!$E$4:$E$22,0)),"0")</f>
        <v>0</v>
      </c>
      <c r="V3432" s="35">
        <f t="shared" si="745"/>
        <v>0</v>
      </c>
      <c r="W3432" s="35">
        <f>IF(NOT(ISBLANK(H3432)),(12-DATEDIF(H3432,'[3]1.Pradzia'!$D$13,"m")),0)</f>
        <v>0</v>
      </c>
      <c r="X3432" s="35">
        <f t="shared" si="746"/>
        <v>0</v>
      </c>
      <c r="Y3432" s="35">
        <f t="shared" si="742"/>
        <v>0</v>
      </c>
      <c r="Z3432" s="35">
        <f t="shared" si="754"/>
        <v>0</v>
      </c>
      <c r="AA3432" s="36">
        <f t="shared" si="747"/>
        <v>0</v>
      </c>
      <c r="AB3432" s="36">
        <f t="shared" si="748"/>
        <v>0</v>
      </c>
      <c r="AC3432" s="37">
        <f t="shared" si="749"/>
        <v>0</v>
      </c>
      <c r="AD3432" s="35">
        <f>IF(OR(YEAR(G3432)&lt;2019,O3432="X"),0,IF(ISBLANK(H3432),DATEDIF(G3432,'[3]1.Pradzia'!$D$13,"M"),DATEDIF(G3432,H3432,"m")))</f>
        <v>0</v>
      </c>
      <c r="AE3432" s="37">
        <f>IF(E3432='[3]5.Grup_T'!$E$20,0,IF(AD3432&lt;&gt;0,M3432/V3432*MIN(12,AD3432),0))</f>
        <v>0</v>
      </c>
      <c r="AF3432" s="37">
        <f t="shared" si="750"/>
        <v>0</v>
      </c>
      <c r="AG3432" s="37">
        <f t="shared" si="751"/>
        <v>0</v>
      </c>
      <c r="AH3432" s="37">
        <f t="shared" si="752"/>
        <v>0</v>
      </c>
      <c r="AI3432" s="35" t="str">
        <f t="shared" si="753"/>
        <v>Nusidėvėjęs</v>
      </c>
      <c r="AJ3432" s="38" t="str">
        <f>IF(AND(F3432&lt;&gt;[3]Pav.tvarkyklė!$B$12,F3432&lt;&gt;[3]Pav.tvarkyklė!$B$13),"GVTNT","X")</f>
        <v>GVTNT</v>
      </c>
      <c r="AK3432" s="39">
        <f t="shared" si="755"/>
        <v>0</v>
      </c>
      <c r="AL3432" s="41"/>
      <c r="AM3432" s="41"/>
      <c r="AN3432" s="41">
        <f t="shared" si="743"/>
        <v>1900</v>
      </c>
      <c r="AO3432" s="41"/>
      <c r="AP3432" s="41"/>
      <c r="AQ3432" s="41"/>
      <c r="AR3432" s="42"/>
      <c r="AS3432" s="42"/>
      <c r="AU3432" s="43">
        <f t="shared" si="744"/>
        <v>0</v>
      </c>
    </row>
    <row r="3433" spans="1:47" ht="15" customHeight="1" x14ac:dyDescent="0.25">
      <c r="A3433" s="11"/>
      <c r="B3433" s="19">
        <v>3602</v>
      </c>
      <c r="C3433" s="74"/>
      <c r="D3433" s="77"/>
      <c r="E3433" s="78"/>
      <c r="F3433" s="78"/>
      <c r="G3433" s="80"/>
      <c r="H3433" s="49"/>
      <c r="I3433" s="79"/>
      <c r="J3433" s="27"/>
      <c r="K3433" s="27"/>
      <c r="L3433" s="79"/>
      <c r="M3433" s="81"/>
      <c r="N3433" s="29">
        <v>0</v>
      </c>
      <c r="O3433" s="30" t="str">
        <f>IF(G3433&lt;=$N$2,"",IF(F3433=[3]Pav.tvarkyklė!$B$13,"",IF(ISBLANK(R3433),"X","")))</f>
        <v/>
      </c>
      <c r="P3433" s="91"/>
      <c r="Q3433" s="63"/>
      <c r="R3433" s="63"/>
      <c r="S3433" s="63"/>
      <c r="T3433" s="63"/>
      <c r="U3433" s="34" t="str">
        <f>IFERROR(INDEX('[3]5.Grup_T'!$G$4:$G$22,MATCH('6.Turtas'!E3433,'[3]5.Grup_T'!$E$4:$E$22,0)),"0")</f>
        <v>0</v>
      </c>
      <c r="V3433" s="35">
        <f t="shared" si="745"/>
        <v>0</v>
      </c>
      <c r="W3433" s="35">
        <f>IF(NOT(ISBLANK(H3433)),(12-DATEDIF(H3433,'[3]1.Pradzia'!$D$13,"m")),0)</f>
        <v>0</v>
      </c>
      <c r="X3433" s="35">
        <f t="shared" si="746"/>
        <v>0</v>
      </c>
      <c r="Y3433" s="35">
        <f t="shared" si="742"/>
        <v>0</v>
      </c>
      <c r="Z3433" s="35">
        <f t="shared" si="754"/>
        <v>0</v>
      </c>
      <c r="AA3433" s="36">
        <f t="shared" si="747"/>
        <v>0</v>
      </c>
      <c r="AB3433" s="36">
        <f t="shared" si="748"/>
        <v>0</v>
      </c>
      <c r="AC3433" s="37">
        <f t="shared" si="749"/>
        <v>0</v>
      </c>
      <c r="AD3433" s="35">
        <f>IF(OR(YEAR(G3433)&lt;2019,O3433="X"),0,IF(ISBLANK(H3433),DATEDIF(G3433,'[3]1.Pradzia'!$D$13,"M"),DATEDIF(G3433,H3433,"m")))</f>
        <v>0</v>
      </c>
      <c r="AE3433" s="37">
        <f>IF(E3433='[3]5.Grup_T'!$E$20,0,IF(AD3433&lt;&gt;0,M3433/V3433*MIN(12,AD3433),0))</f>
        <v>0</v>
      </c>
      <c r="AF3433" s="37">
        <f t="shared" si="750"/>
        <v>0</v>
      </c>
      <c r="AG3433" s="37">
        <f t="shared" si="751"/>
        <v>0</v>
      </c>
      <c r="AH3433" s="37">
        <f t="shared" si="752"/>
        <v>0</v>
      </c>
      <c r="AI3433" s="35" t="str">
        <f t="shared" si="753"/>
        <v>Nusidėvėjęs</v>
      </c>
      <c r="AJ3433" s="38" t="str">
        <f>IF(AND(F3433&lt;&gt;[3]Pav.tvarkyklė!$B$12,F3433&lt;&gt;[3]Pav.tvarkyklė!$B$13),"GVTNT","X")</f>
        <v>GVTNT</v>
      </c>
      <c r="AK3433" s="39">
        <f t="shared" si="755"/>
        <v>0</v>
      </c>
      <c r="AL3433" s="41"/>
      <c r="AM3433" s="41"/>
      <c r="AN3433" s="41">
        <f t="shared" si="743"/>
        <v>1900</v>
      </c>
      <c r="AO3433" s="41"/>
      <c r="AP3433" s="41"/>
      <c r="AQ3433" s="41"/>
      <c r="AR3433" s="42"/>
      <c r="AS3433" s="42"/>
      <c r="AU3433" s="43">
        <f t="shared" si="744"/>
        <v>0</v>
      </c>
    </row>
    <row r="3434" spans="1:47" ht="15" customHeight="1" x14ac:dyDescent="0.25">
      <c r="A3434" s="11"/>
      <c r="B3434" s="19">
        <v>3603</v>
      </c>
      <c r="C3434" s="74"/>
      <c r="D3434" s="77"/>
      <c r="E3434" s="78"/>
      <c r="F3434" s="78"/>
      <c r="G3434" s="80"/>
      <c r="H3434" s="49"/>
      <c r="I3434" s="79"/>
      <c r="J3434" s="27"/>
      <c r="K3434" s="27"/>
      <c r="L3434" s="79"/>
      <c r="M3434" s="81"/>
      <c r="N3434" s="29">
        <v>0</v>
      </c>
      <c r="O3434" s="30" t="str">
        <f>IF(G3434&lt;=$N$2,"",IF(F3434=[3]Pav.tvarkyklė!$B$13,"",IF(ISBLANK(R3434),"X","")))</f>
        <v/>
      </c>
      <c r="P3434" s="91"/>
      <c r="Q3434" s="63"/>
      <c r="R3434" s="63"/>
      <c r="S3434" s="63"/>
      <c r="T3434" s="63"/>
      <c r="U3434" s="34" t="str">
        <f>IFERROR(INDEX('[3]5.Grup_T'!$G$4:$G$22,MATCH('6.Turtas'!E3434,'[3]5.Grup_T'!$E$4:$E$22,0)),"0")</f>
        <v>0</v>
      </c>
      <c r="V3434" s="35">
        <f t="shared" si="745"/>
        <v>0</v>
      </c>
      <c r="W3434" s="35">
        <f>IF(NOT(ISBLANK(H3434)),(12-DATEDIF(H3434,'[3]1.Pradzia'!$D$13,"m")),0)</f>
        <v>0</v>
      </c>
      <c r="X3434" s="35">
        <f t="shared" si="746"/>
        <v>0</v>
      </c>
      <c r="Y3434" s="35">
        <f t="shared" si="742"/>
        <v>0</v>
      </c>
      <c r="Z3434" s="35">
        <f t="shared" si="754"/>
        <v>0</v>
      </c>
      <c r="AA3434" s="36">
        <f t="shared" si="747"/>
        <v>0</v>
      </c>
      <c r="AB3434" s="36">
        <f t="shared" si="748"/>
        <v>0</v>
      </c>
      <c r="AC3434" s="37">
        <f t="shared" si="749"/>
        <v>0</v>
      </c>
      <c r="AD3434" s="35">
        <f>IF(OR(YEAR(G3434)&lt;2019,O3434="X"),0,IF(ISBLANK(H3434),DATEDIF(G3434,'[3]1.Pradzia'!$D$13,"M"),DATEDIF(G3434,H3434,"m")))</f>
        <v>0</v>
      </c>
      <c r="AE3434" s="37">
        <f>IF(E3434='[3]5.Grup_T'!$E$20,0,IF(AD3434&lt;&gt;0,M3434/V3434*MIN(12,AD3434),0))</f>
        <v>0</v>
      </c>
      <c r="AF3434" s="37">
        <f t="shared" si="750"/>
        <v>0</v>
      </c>
      <c r="AG3434" s="37">
        <f t="shared" si="751"/>
        <v>0</v>
      </c>
      <c r="AH3434" s="37">
        <f t="shared" si="752"/>
        <v>0</v>
      </c>
      <c r="AI3434" s="35" t="str">
        <f t="shared" si="753"/>
        <v>Nusidėvėjęs</v>
      </c>
      <c r="AJ3434" s="38" t="str">
        <f>IF(AND(F3434&lt;&gt;[3]Pav.tvarkyklė!$B$12,F3434&lt;&gt;[3]Pav.tvarkyklė!$B$13),"GVTNT","X")</f>
        <v>GVTNT</v>
      </c>
      <c r="AK3434" s="39">
        <f t="shared" si="755"/>
        <v>0</v>
      </c>
      <c r="AL3434" s="41"/>
      <c r="AM3434" s="41"/>
      <c r="AN3434" s="41">
        <f t="shared" si="743"/>
        <v>1900</v>
      </c>
      <c r="AO3434" s="41"/>
      <c r="AP3434" s="41"/>
      <c r="AQ3434" s="41"/>
      <c r="AR3434" s="42"/>
      <c r="AS3434" s="42"/>
      <c r="AU3434" s="43">
        <f t="shared" si="744"/>
        <v>0</v>
      </c>
    </row>
    <row r="3435" spans="1:47" ht="15" customHeight="1" x14ac:dyDescent="0.25">
      <c r="A3435" s="11"/>
      <c r="B3435" s="19">
        <v>3604</v>
      </c>
      <c r="C3435" s="74"/>
      <c r="D3435" s="77"/>
      <c r="E3435" s="78"/>
      <c r="F3435" s="78"/>
      <c r="G3435" s="80"/>
      <c r="H3435" s="49"/>
      <c r="I3435" s="79"/>
      <c r="J3435" s="27"/>
      <c r="K3435" s="27"/>
      <c r="L3435" s="79"/>
      <c r="M3435" s="81"/>
      <c r="N3435" s="29">
        <v>0</v>
      </c>
      <c r="O3435" s="30" t="str">
        <f>IF(G3435&lt;=$N$2,"",IF(F3435=[3]Pav.tvarkyklė!$B$13,"",IF(ISBLANK(R3435),"X","")))</f>
        <v/>
      </c>
      <c r="P3435" s="91"/>
      <c r="Q3435" s="63"/>
      <c r="R3435" s="63"/>
      <c r="S3435" s="63"/>
      <c r="T3435" s="63"/>
      <c r="U3435" s="34" t="str">
        <f>IFERROR(INDEX('[3]5.Grup_T'!$G$4:$G$22,MATCH('6.Turtas'!E3435,'[3]5.Grup_T'!$E$4:$E$22,0)),"0")</f>
        <v>0</v>
      </c>
      <c r="V3435" s="35">
        <f t="shared" si="745"/>
        <v>0</v>
      </c>
      <c r="W3435" s="35">
        <f>IF(NOT(ISBLANK(H3435)),(12-DATEDIF(H3435,'[3]1.Pradzia'!$D$13,"m")),0)</f>
        <v>0</v>
      </c>
      <c r="X3435" s="35">
        <f t="shared" si="746"/>
        <v>0</v>
      </c>
      <c r="Y3435" s="35">
        <f t="shared" si="742"/>
        <v>0</v>
      </c>
      <c r="Z3435" s="35">
        <f t="shared" si="754"/>
        <v>0</v>
      </c>
      <c r="AA3435" s="36">
        <f t="shared" si="747"/>
        <v>0</v>
      </c>
      <c r="AB3435" s="36">
        <f t="shared" si="748"/>
        <v>0</v>
      </c>
      <c r="AC3435" s="37">
        <f t="shared" si="749"/>
        <v>0</v>
      </c>
      <c r="AD3435" s="35">
        <f>IF(OR(YEAR(G3435)&lt;2019,O3435="X"),0,IF(ISBLANK(H3435),DATEDIF(G3435,'[3]1.Pradzia'!$D$13,"M"),DATEDIF(G3435,H3435,"m")))</f>
        <v>0</v>
      </c>
      <c r="AE3435" s="37">
        <f>IF(E3435='[3]5.Grup_T'!$E$20,0,IF(AD3435&lt;&gt;0,M3435/V3435*MIN(12,AD3435),0))</f>
        <v>0</v>
      </c>
      <c r="AF3435" s="37">
        <f t="shared" si="750"/>
        <v>0</v>
      </c>
      <c r="AG3435" s="37">
        <f t="shared" si="751"/>
        <v>0</v>
      </c>
      <c r="AH3435" s="37">
        <f t="shared" si="752"/>
        <v>0</v>
      </c>
      <c r="AI3435" s="35" t="str">
        <f t="shared" si="753"/>
        <v>Nusidėvėjęs</v>
      </c>
      <c r="AJ3435" s="38" t="str">
        <f>IF(AND(F3435&lt;&gt;[3]Pav.tvarkyklė!$B$12,F3435&lt;&gt;[3]Pav.tvarkyklė!$B$13),"GVTNT","X")</f>
        <v>GVTNT</v>
      </c>
      <c r="AK3435" s="39">
        <f t="shared" si="755"/>
        <v>0</v>
      </c>
      <c r="AL3435" s="41"/>
      <c r="AM3435" s="41"/>
      <c r="AN3435" s="41">
        <f t="shared" si="743"/>
        <v>1900</v>
      </c>
      <c r="AO3435" s="41"/>
      <c r="AP3435" s="41"/>
      <c r="AQ3435" s="41"/>
      <c r="AR3435" s="42"/>
      <c r="AS3435" s="42"/>
      <c r="AU3435" s="43">
        <f t="shared" si="744"/>
        <v>0</v>
      </c>
    </row>
    <row r="3436" spans="1:47" ht="15" customHeight="1" x14ac:dyDescent="0.25">
      <c r="A3436" s="11"/>
      <c r="B3436" s="19">
        <v>3605</v>
      </c>
      <c r="C3436" s="74"/>
      <c r="D3436" s="77"/>
      <c r="E3436" s="75"/>
      <c r="F3436" s="78"/>
      <c r="G3436" s="80"/>
      <c r="H3436" s="49"/>
      <c r="I3436" s="79"/>
      <c r="J3436" s="27"/>
      <c r="K3436" s="27"/>
      <c r="L3436" s="79"/>
      <c r="M3436" s="81"/>
      <c r="N3436" s="29">
        <v>0</v>
      </c>
      <c r="O3436" s="30" t="str">
        <f>IF(G3436&lt;=$N$2,"",IF(F3436=[3]Pav.tvarkyklė!$B$13,"",IF(ISBLANK(R3436),"X","")))</f>
        <v/>
      </c>
      <c r="P3436" s="91"/>
      <c r="Q3436" s="63"/>
      <c r="R3436" s="63"/>
      <c r="S3436" s="63"/>
      <c r="T3436" s="63"/>
      <c r="U3436" s="34" t="str">
        <f>IFERROR(INDEX('[3]5.Grup_T'!$G$4:$G$22,MATCH('6.Turtas'!E3436,'[3]5.Grup_T'!$E$4:$E$22,0)),"0")</f>
        <v>0</v>
      </c>
      <c r="V3436" s="35">
        <f t="shared" si="745"/>
        <v>0</v>
      </c>
      <c r="W3436" s="35">
        <f>IF(NOT(ISBLANK(H3436)),(12-DATEDIF(H3436,'[3]1.Pradzia'!$D$13,"m")),0)</f>
        <v>0</v>
      </c>
      <c r="X3436" s="35">
        <f t="shared" si="746"/>
        <v>0</v>
      </c>
      <c r="Y3436" s="35">
        <f t="shared" si="742"/>
        <v>0</v>
      </c>
      <c r="Z3436" s="35">
        <f t="shared" si="754"/>
        <v>0</v>
      </c>
      <c r="AA3436" s="36">
        <f t="shared" si="747"/>
        <v>0</v>
      </c>
      <c r="AB3436" s="36">
        <f t="shared" si="748"/>
        <v>0</v>
      </c>
      <c r="AC3436" s="37">
        <f t="shared" si="749"/>
        <v>0</v>
      </c>
      <c r="AD3436" s="35">
        <f>IF(OR(YEAR(G3436)&lt;2019,O3436="X"),0,IF(ISBLANK(H3436),DATEDIF(G3436,'[3]1.Pradzia'!$D$13,"M"),DATEDIF(G3436,H3436,"m")))</f>
        <v>0</v>
      </c>
      <c r="AE3436" s="37">
        <f>IF(E3436='[3]5.Grup_T'!$E$20,0,IF(AD3436&lt;&gt;0,M3436/V3436*MIN(12,AD3436),0))</f>
        <v>0</v>
      </c>
      <c r="AF3436" s="37">
        <f t="shared" si="750"/>
        <v>0</v>
      </c>
      <c r="AG3436" s="37">
        <f t="shared" si="751"/>
        <v>0</v>
      </c>
      <c r="AH3436" s="37">
        <f t="shared" si="752"/>
        <v>0</v>
      </c>
      <c r="AI3436" s="35" t="str">
        <f t="shared" si="753"/>
        <v>Nusidėvėjęs</v>
      </c>
      <c r="AJ3436" s="38" t="str">
        <f>IF(AND(F3436&lt;&gt;[3]Pav.tvarkyklė!$B$12,F3436&lt;&gt;[3]Pav.tvarkyklė!$B$13),"GVTNT","X")</f>
        <v>GVTNT</v>
      </c>
      <c r="AK3436" s="39">
        <f t="shared" si="755"/>
        <v>0</v>
      </c>
      <c r="AL3436" s="41"/>
      <c r="AM3436" s="41"/>
      <c r="AN3436" s="41">
        <f t="shared" si="743"/>
        <v>1900</v>
      </c>
      <c r="AO3436" s="41"/>
      <c r="AP3436" s="41"/>
      <c r="AQ3436" s="41"/>
      <c r="AR3436" s="42"/>
      <c r="AS3436" s="42"/>
      <c r="AU3436" s="43">
        <f t="shared" si="744"/>
        <v>0</v>
      </c>
    </row>
    <row r="3437" spans="1:47" ht="15" customHeight="1" x14ac:dyDescent="0.25">
      <c r="A3437" s="11"/>
      <c r="B3437" s="19">
        <v>3606</v>
      </c>
      <c r="C3437" s="74"/>
      <c r="D3437" s="77"/>
      <c r="E3437" s="75"/>
      <c r="F3437" s="78"/>
      <c r="G3437" s="80"/>
      <c r="H3437" s="49"/>
      <c r="I3437" s="79"/>
      <c r="J3437" s="27"/>
      <c r="K3437" s="27"/>
      <c r="L3437" s="79"/>
      <c r="M3437" s="81"/>
      <c r="N3437" s="29">
        <v>0</v>
      </c>
      <c r="O3437" s="30" t="str">
        <f>IF(G3437&lt;=$N$2,"",IF(F3437=[3]Pav.tvarkyklė!$B$13,"",IF(ISBLANK(R3437),"X","")))</f>
        <v/>
      </c>
      <c r="P3437" s="91"/>
      <c r="Q3437" s="63"/>
      <c r="R3437" s="63"/>
      <c r="S3437" s="63"/>
      <c r="T3437" s="63"/>
      <c r="U3437" s="34" t="str">
        <f>IFERROR(INDEX('[3]5.Grup_T'!$G$4:$G$22,MATCH('6.Turtas'!E3437,'[3]5.Grup_T'!$E$4:$E$22,0)),"0")</f>
        <v>0</v>
      </c>
      <c r="V3437" s="35">
        <f t="shared" si="745"/>
        <v>0</v>
      </c>
      <c r="W3437" s="35">
        <f>IF(NOT(ISBLANK(H3437)),(12-DATEDIF(H3437,'[3]1.Pradzia'!$D$13,"m")),0)</f>
        <v>0</v>
      </c>
      <c r="X3437" s="35">
        <f t="shared" si="746"/>
        <v>0</v>
      </c>
      <c r="Y3437" s="35">
        <f t="shared" si="742"/>
        <v>0</v>
      </c>
      <c r="Z3437" s="35">
        <f t="shared" si="754"/>
        <v>0</v>
      </c>
      <c r="AA3437" s="36">
        <f t="shared" si="747"/>
        <v>0</v>
      </c>
      <c r="AB3437" s="36">
        <f t="shared" si="748"/>
        <v>0</v>
      </c>
      <c r="AC3437" s="37">
        <f t="shared" si="749"/>
        <v>0</v>
      </c>
      <c r="AD3437" s="35">
        <f>IF(OR(YEAR(G3437)&lt;2019,O3437="X"),0,IF(ISBLANK(H3437),DATEDIF(G3437,'[3]1.Pradzia'!$D$13,"M"),DATEDIF(G3437,H3437,"m")))</f>
        <v>0</v>
      </c>
      <c r="AE3437" s="37">
        <f>IF(E3437='[3]5.Grup_T'!$E$20,0,IF(AD3437&lt;&gt;0,M3437/V3437*MIN(12,AD3437),0))</f>
        <v>0</v>
      </c>
      <c r="AF3437" s="37">
        <f t="shared" si="750"/>
        <v>0</v>
      </c>
      <c r="AG3437" s="37">
        <f t="shared" si="751"/>
        <v>0</v>
      </c>
      <c r="AH3437" s="37">
        <f t="shared" si="752"/>
        <v>0</v>
      </c>
      <c r="AI3437" s="35" t="str">
        <f t="shared" si="753"/>
        <v>Nusidėvėjęs</v>
      </c>
      <c r="AJ3437" s="38" t="str">
        <f>IF(AND(F3437&lt;&gt;[3]Pav.tvarkyklė!$B$12,F3437&lt;&gt;[3]Pav.tvarkyklė!$B$13),"GVTNT","X")</f>
        <v>GVTNT</v>
      </c>
      <c r="AK3437" s="39">
        <f t="shared" si="755"/>
        <v>0</v>
      </c>
      <c r="AL3437" s="41"/>
      <c r="AM3437" s="41"/>
      <c r="AN3437" s="41">
        <f t="shared" si="743"/>
        <v>1900</v>
      </c>
      <c r="AO3437" s="41"/>
      <c r="AP3437" s="41"/>
      <c r="AQ3437" s="41"/>
      <c r="AR3437" s="42"/>
      <c r="AS3437" s="42"/>
      <c r="AU3437" s="43">
        <f t="shared" si="744"/>
        <v>0</v>
      </c>
    </row>
    <row r="3438" spans="1:47" ht="15" customHeight="1" x14ac:dyDescent="0.25">
      <c r="A3438" s="11"/>
      <c r="B3438" s="19">
        <v>3607</v>
      </c>
      <c r="C3438" s="74"/>
      <c r="D3438" s="77"/>
      <c r="E3438" s="78"/>
      <c r="F3438" s="78"/>
      <c r="G3438" s="80"/>
      <c r="H3438" s="49"/>
      <c r="I3438" s="79"/>
      <c r="J3438" s="27"/>
      <c r="K3438" s="27"/>
      <c r="L3438" s="79"/>
      <c r="M3438" s="81"/>
      <c r="N3438" s="29">
        <v>0</v>
      </c>
      <c r="O3438" s="30" t="str">
        <f>IF(G3438&lt;=$N$2,"",IF(F3438=[3]Pav.tvarkyklė!$B$13,"",IF(ISBLANK(R3438),"X","")))</f>
        <v/>
      </c>
      <c r="P3438" s="91"/>
      <c r="Q3438" s="63"/>
      <c r="R3438" s="63"/>
      <c r="S3438" s="63"/>
      <c r="T3438" s="63"/>
      <c r="U3438" s="34" t="str">
        <f>IFERROR(INDEX('[3]5.Grup_T'!$G$4:$G$22,MATCH('6.Turtas'!E3438,'[3]5.Grup_T'!$E$4:$E$22,0)),"0")</f>
        <v>0</v>
      </c>
      <c r="V3438" s="35">
        <f t="shared" si="745"/>
        <v>0</v>
      </c>
      <c r="W3438" s="35">
        <f>IF(NOT(ISBLANK(H3438)),(12-DATEDIF(H3438,'[3]1.Pradzia'!$D$13,"m")),0)</f>
        <v>0</v>
      </c>
      <c r="X3438" s="35">
        <f t="shared" si="746"/>
        <v>0</v>
      </c>
      <c r="Y3438" s="35">
        <f t="shared" si="742"/>
        <v>0</v>
      </c>
      <c r="Z3438" s="35">
        <f t="shared" si="754"/>
        <v>0</v>
      </c>
      <c r="AA3438" s="36">
        <f t="shared" si="747"/>
        <v>0</v>
      </c>
      <c r="AB3438" s="36">
        <f t="shared" si="748"/>
        <v>0</v>
      </c>
      <c r="AC3438" s="37">
        <f t="shared" si="749"/>
        <v>0</v>
      </c>
      <c r="AD3438" s="35">
        <f>IF(OR(YEAR(G3438)&lt;2019,O3438="X"),0,IF(ISBLANK(H3438),DATEDIF(G3438,'[3]1.Pradzia'!$D$13,"M"),DATEDIF(G3438,H3438,"m")))</f>
        <v>0</v>
      </c>
      <c r="AE3438" s="37">
        <f>IF(E3438='[3]5.Grup_T'!$E$20,0,IF(AD3438&lt;&gt;0,M3438/V3438*MIN(12,AD3438),0))</f>
        <v>0</v>
      </c>
      <c r="AF3438" s="37">
        <f t="shared" si="750"/>
        <v>0</v>
      </c>
      <c r="AG3438" s="37">
        <f t="shared" si="751"/>
        <v>0</v>
      </c>
      <c r="AH3438" s="37">
        <f t="shared" si="752"/>
        <v>0</v>
      </c>
      <c r="AI3438" s="35" t="str">
        <f t="shared" si="753"/>
        <v>Nusidėvėjęs</v>
      </c>
      <c r="AJ3438" s="38" t="str">
        <f>IF(AND(F3438&lt;&gt;[3]Pav.tvarkyklė!$B$12,F3438&lt;&gt;[3]Pav.tvarkyklė!$B$13),"GVTNT","X")</f>
        <v>GVTNT</v>
      </c>
      <c r="AK3438" s="39">
        <f t="shared" si="755"/>
        <v>0</v>
      </c>
      <c r="AL3438" s="41"/>
      <c r="AM3438" s="41"/>
      <c r="AN3438" s="41">
        <f t="shared" si="743"/>
        <v>1900</v>
      </c>
      <c r="AO3438" s="41"/>
      <c r="AP3438" s="41"/>
      <c r="AQ3438" s="41"/>
      <c r="AR3438" s="42"/>
      <c r="AS3438" s="42"/>
      <c r="AU3438" s="43">
        <f t="shared" si="744"/>
        <v>0</v>
      </c>
    </row>
    <row r="3439" spans="1:47" ht="15" customHeight="1" x14ac:dyDescent="0.25">
      <c r="A3439" s="11"/>
      <c r="B3439" s="19">
        <v>3608</v>
      </c>
      <c r="C3439" s="74"/>
      <c r="D3439" s="77"/>
      <c r="E3439" s="78"/>
      <c r="F3439" s="78"/>
      <c r="G3439" s="80"/>
      <c r="H3439" s="49"/>
      <c r="I3439" s="79"/>
      <c r="J3439" s="27"/>
      <c r="K3439" s="27"/>
      <c r="L3439" s="79"/>
      <c r="M3439" s="81"/>
      <c r="N3439" s="29">
        <v>0</v>
      </c>
      <c r="O3439" s="30" t="str">
        <f>IF(G3439&lt;=$N$2,"",IF(F3439=[3]Pav.tvarkyklė!$B$13,"",IF(ISBLANK(R3439),"X","")))</f>
        <v/>
      </c>
      <c r="P3439" s="91"/>
      <c r="Q3439" s="63"/>
      <c r="R3439" s="63"/>
      <c r="S3439" s="63"/>
      <c r="T3439" s="63"/>
      <c r="U3439" s="34" t="str">
        <f>IFERROR(INDEX('[3]5.Grup_T'!$G$4:$G$22,MATCH('6.Turtas'!E3439,'[3]5.Grup_T'!$E$4:$E$22,0)),"0")</f>
        <v>0</v>
      </c>
      <c r="V3439" s="35">
        <f t="shared" si="745"/>
        <v>0</v>
      </c>
      <c r="W3439" s="35">
        <f>IF(NOT(ISBLANK(H3439)),(12-DATEDIF(H3439,'[3]1.Pradzia'!$D$13,"m")),0)</f>
        <v>0</v>
      </c>
      <c r="X3439" s="35">
        <f t="shared" si="746"/>
        <v>0</v>
      </c>
      <c r="Y3439" s="35">
        <f t="shared" si="742"/>
        <v>0</v>
      </c>
      <c r="Z3439" s="35">
        <f t="shared" si="754"/>
        <v>0</v>
      </c>
      <c r="AA3439" s="36">
        <f t="shared" si="747"/>
        <v>0</v>
      </c>
      <c r="AB3439" s="36">
        <f t="shared" si="748"/>
        <v>0</v>
      </c>
      <c r="AC3439" s="37">
        <f t="shared" si="749"/>
        <v>0</v>
      </c>
      <c r="AD3439" s="35">
        <f>IF(OR(YEAR(G3439)&lt;2019,O3439="X"),0,IF(ISBLANK(H3439),DATEDIF(G3439,'[3]1.Pradzia'!$D$13,"M"),DATEDIF(G3439,H3439,"m")))</f>
        <v>0</v>
      </c>
      <c r="AE3439" s="37">
        <f>IF(E3439='[3]5.Grup_T'!$E$20,0,IF(AD3439&lt;&gt;0,M3439/V3439*MIN(12,AD3439),0))</f>
        <v>0</v>
      </c>
      <c r="AF3439" s="37">
        <f t="shared" si="750"/>
        <v>0</v>
      </c>
      <c r="AG3439" s="37">
        <f t="shared" si="751"/>
        <v>0</v>
      </c>
      <c r="AH3439" s="37">
        <f t="shared" si="752"/>
        <v>0</v>
      </c>
      <c r="AI3439" s="35" t="str">
        <f t="shared" si="753"/>
        <v>Nusidėvėjęs</v>
      </c>
      <c r="AJ3439" s="38" t="str">
        <f>IF(AND(F3439&lt;&gt;[3]Pav.tvarkyklė!$B$12,F3439&lt;&gt;[3]Pav.tvarkyklė!$B$13),"GVTNT","X")</f>
        <v>GVTNT</v>
      </c>
      <c r="AK3439" s="39">
        <f t="shared" si="755"/>
        <v>0</v>
      </c>
      <c r="AL3439" s="41"/>
      <c r="AM3439" s="41"/>
      <c r="AN3439" s="41">
        <f t="shared" si="743"/>
        <v>1900</v>
      </c>
      <c r="AO3439" s="41"/>
      <c r="AP3439" s="41"/>
      <c r="AQ3439" s="41"/>
      <c r="AR3439" s="42"/>
      <c r="AS3439" s="42"/>
      <c r="AU3439" s="43">
        <f t="shared" si="744"/>
        <v>0</v>
      </c>
    </row>
    <row r="3440" spans="1:47" ht="15" customHeight="1" x14ac:dyDescent="0.25">
      <c r="A3440" s="11"/>
      <c r="B3440" s="19">
        <v>3609</v>
      </c>
      <c r="C3440" s="74"/>
      <c r="D3440" s="77"/>
      <c r="E3440" s="75"/>
      <c r="F3440" s="78"/>
      <c r="G3440" s="80"/>
      <c r="H3440" s="49"/>
      <c r="I3440" s="79"/>
      <c r="J3440" s="27"/>
      <c r="K3440" s="27"/>
      <c r="L3440" s="79"/>
      <c r="M3440" s="81"/>
      <c r="N3440" s="29">
        <v>0</v>
      </c>
      <c r="O3440" s="30" t="str">
        <f>IF(G3440&lt;=$N$2,"",IF(F3440=[3]Pav.tvarkyklė!$B$13,"",IF(ISBLANK(R3440),"X","")))</f>
        <v/>
      </c>
      <c r="P3440" s="91"/>
      <c r="Q3440" s="63"/>
      <c r="R3440" s="63"/>
      <c r="S3440" s="63"/>
      <c r="T3440" s="63"/>
      <c r="U3440" s="34" t="str">
        <f>IFERROR(INDEX('[3]5.Grup_T'!$G$4:$G$22,MATCH('6.Turtas'!E3440,'[3]5.Grup_T'!$E$4:$E$22,0)),"0")</f>
        <v>0</v>
      </c>
      <c r="V3440" s="35">
        <f t="shared" si="745"/>
        <v>0</v>
      </c>
      <c r="W3440" s="35">
        <f>IF(NOT(ISBLANK(H3440)),(12-DATEDIF(H3440,'[3]1.Pradzia'!$D$13,"m")),0)</f>
        <v>0</v>
      </c>
      <c r="X3440" s="35">
        <f t="shared" si="746"/>
        <v>0</v>
      </c>
      <c r="Y3440" s="35">
        <f t="shared" si="742"/>
        <v>0</v>
      </c>
      <c r="Z3440" s="35">
        <f t="shared" si="754"/>
        <v>0</v>
      </c>
      <c r="AA3440" s="36">
        <f t="shared" si="747"/>
        <v>0</v>
      </c>
      <c r="AB3440" s="36">
        <f t="shared" si="748"/>
        <v>0</v>
      </c>
      <c r="AC3440" s="37">
        <f t="shared" si="749"/>
        <v>0</v>
      </c>
      <c r="AD3440" s="35">
        <f>IF(OR(YEAR(G3440)&lt;2019,O3440="X"),0,IF(ISBLANK(H3440),DATEDIF(G3440,'[3]1.Pradzia'!$D$13,"M"),DATEDIF(G3440,H3440,"m")))</f>
        <v>0</v>
      </c>
      <c r="AE3440" s="37">
        <f>IF(E3440='[3]5.Grup_T'!$E$20,0,IF(AD3440&lt;&gt;0,M3440/V3440*MIN(12,AD3440),0))</f>
        <v>0</v>
      </c>
      <c r="AF3440" s="37">
        <f t="shared" si="750"/>
        <v>0</v>
      </c>
      <c r="AG3440" s="37">
        <f t="shared" si="751"/>
        <v>0</v>
      </c>
      <c r="AH3440" s="37">
        <f t="shared" si="752"/>
        <v>0</v>
      </c>
      <c r="AI3440" s="35" t="str">
        <f t="shared" si="753"/>
        <v>Nusidėvėjęs</v>
      </c>
      <c r="AJ3440" s="38" t="str">
        <f>IF(AND(F3440&lt;&gt;[3]Pav.tvarkyklė!$B$12,F3440&lt;&gt;[3]Pav.tvarkyklė!$B$13),"GVTNT","X")</f>
        <v>GVTNT</v>
      </c>
      <c r="AK3440" s="39">
        <f t="shared" si="755"/>
        <v>0</v>
      </c>
      <c r="AL3440" s="41"/>
      <c r="AM3440" s="41"/>
      <c r="AN3440" s="41">
        <f t="shared" si="743"/>
        <v>1900</v>
      </c>
      <c r="AO3440" s="41"/>
      <c r="AP3440" s="41"/>
      <c r="AQ3440" s="41"/>
      <c r="AR3440" s="42"/>
      <c r="AS3440" s="42"/>
      <c r="AU3440" s="43">
        <f t="shared" si="744"/>
        <v>0</v>
      </c>
    </row>
    <row r="3441" spans="1:47" ht="15" customHeight="1" x14ac:dyDescent="0.25">
      <c r="A3441" s="11"/>
      <c r="B3441" s="19">
        <v>3610</v>
      </c>
      <c r="C3441" s="74"/>
      <c r="D3441" s="77"/>
      <c r="E3441" s="75"/>
      <c r="F3441" s="78"/>
      <c r="G3441" s="80"/>
      <c r="H3441" s="49"/>
      <c r="I3441" s="79"/>
      <c r="J3441" s="27"/>
      <c r="K3441" s="27"/>
      <c r="L3441" s="79"/>
      <c r="M3441" s="81"/>
      <c r="N3441" s="29">
        <v>0</v>
      </c>
      <c r="O3441" s="30" t="str">
        <f>IF(G3441&lt;=$N$2,"",IF(F3441=[3]Pav.tvarkyklė!$B$13,"",IF(ISBLANK(R3441),"X","")))</f>
        <v/>
      </c>
      <c r="P3441" s="91"/>
      <c r="Q3441" s="63"/>
      <c r="R3441" s="63"/>
      <c r="S3441" s="63"/>
      <c r="T3441" s="63"/>
      <c r="U3441" s="34" t="str">
        <f>IFERROR(INDEX('[3]5.Grup_T'!$G$4:$G$22,MATCH('6.Turtas'!E3441,'[3]5.Grup_T'!$E$4:$E$22,0)),"0")</f>
        <v>0</v>
      </c>
      <c r="V3441" s="35">
        <f t="shared" si="745"/>
        <v>0</v>
      </c>
      <c r="W3441" s="35">
        <f>IF(NOT(ISBLANK(H3441)),(12-DATEDIF(H3441,'[3]1.Pradzia'!$D$13,"m")),0)</f>
        <v>0</v>
      </c>
      <c r="X3441" s="35">
        <f t="shared" si="746"/>
        <v>0</v>
      </c>
      <c r="Y3441" s="35">
        <f t="shared" si="742"/>
        <v>0</v>
      </c>
      <c r="Z3441" s="35">
        <f t="shared" si="754"/>
        <v>0</v>
      </c>
      <c r="AA3441" s="36">
        <f t="shared" si="747"/>
        <v>0</v>
      </c>
      <c r="AB3441" s="36">
        <f t="shared" si="748"/>
        <v>0</v>
      </c>
      <c r="AC3441" s="37">
        <f t="shared" si="749"/>
        <v>0</v>
      </c>
      <c r="AD3441" s="35">
        <f>IF(OR(YEAR(G3441)&lt;2019,O3441="X"),0,IF(ISBLANK(H3441),DATEDIF(G3441,'[3]1.Pradzia'!$D$13,"M"),DATEDIF(G3441,H3441,"m")))</f>
        <v>0</v>
      </c>
      <c r="AE3441" s="37">
        <f>IF(E3441='[3]5.Grup_T'!$E$20,0,IF(AD3441&lt;&gt;0,M3441/V3441*MIN(12,AD3441),0))</f>
        <v>0</v>
      </c>
      <c r="AF3441" s="37">
        <f t="shared" si="750"/>
        <v>0</v>
      </c>
      <c r="AG3441" s="37">
        <f t="shared" si="751"/>
        <v>0</v>
      </c>
      <c r="AH3441" s="37">
        <f t="shared" si="752"/>
        <v>0</v>
      </c>
      <c r="AI3441" s="35" t="str">
        <f t="shared" si="753"/>
        <v>Nusidėvėjęs</v>
      </c>
      <c r="AJ3441" s="38" t="str">
        <f>IF(AND(F3441&lt;&gt;[3]Pav.tvarkyklė!$B$12,F3441&lt;&gt;[3]Pav.tvarkyklė!$B$13),"GVTNT","X")</f>
        <v>GVTNT</v>
      </c>
      <c r="AK3441" s="39">
        <f t="shared" si="755"/>
        <v>0</v>
      </c>
      <c r="AL3441" s="41"/>
      <c r="AM3441" s="41"/>
      <c r="AN3441" s="41">
        <f t="shared" si="743"/>
        <v>1900</v>
      </c>
      <c r="AO3441" s="41"/>
      <c r="AP3441" s="41"/>
      <c r="AQ3441" s="41"/>
      <c r="AR3441" s="42"/>
      <c r="AS3441" s="42"/>
      <c r="AU3441" s="43">
        <f t="shared" si="744"/>
        <v>0</v>
      </c>
    </row>
    <row r="3442" spans="1:47" ht="15" customHeight="1" x14ac:dyDescent="0.25">
      <c r="A3442" s="11"/>
      <c r="B3442" s="19">
        <v>3611</v>
      </c>
      <c r="C3442" s="74"/>
      <c r="D3442" s="77"/>
      <c r="E3442" s="75"/>
      <c r="F3442" s="78"/>
      <c r="G3442" s="80"/>
      <c r="H3442" s="49"/>
      <c r="I3442" s="79"/>
      <c r="J3442" s="27"/>
      <c r="K3442" s="27"/>
      <c r="L3442" s="79"/>
      <c r="M3442" s="81"/>
      <c r="N3442" s="29">
        <v>0</v>
      </c>
      <c r="O3442" s="30" t="str">
        <f>IF(G3442&lt;=$N$2,"",IF(F3442=[3]Pav.tvarkyklė!$B$13,"",IF(ISBLANK(R3442),"X","")))</f>
        <v/>
      </c>
      <c r="P3442" s="91"/>
      <c r="Q3442" s="63"/>
      <c r="R3442" s="63"/>
      <c r="S3442" s="63"/>
      <c r="T3442" s="63"/>
      <c r="U3442" s="34" t="str">
        <f>IFERROR(INDEX('[3]5.Grup_T'!$G$4:$G$22,MATCH('6.Turtas'!E3442,'[3]5.Grup_T'!$E$4:$E$22,0)),"0")</f>
        <v>0</v>
      </c>
      <c r="V3442" s="35">
        <f t="shared" si="745"/>
        <v>0</v>
      </c>
      <c r="W3442" s="35">
        <f>IF(NOT(ISBLANK(H3442)),(12-DATEDIF(H3442,'[3]1.Pradzia'!$D$13,"m")),0)</f>
        <v>0</v>
      </c>
      <c r="X3442" s="35">
        <f t="shared" si="746"/>
        <v>0</v>
      </c>
      <c r="Y3442" s="35">
        <f t="shared" si="742"/>
        <v>0</v>
      </c>
      <c r="Z3442" s="35">
        <f t="shared" si="754"/>
        <v>0</v>
      </c>
      <c r="AA3442" s="36">
        <f t="shared" si="747"/>
        <v>0</v>
      </c>
      <c r="AB3442" s="36">
        <f t="shared" si="748"/>
        <v>0</v>
      </c>
      <c r="AC3442" s="37">
        <f t="shared" si="749"/>
        <v>0</v>
      </c>
      <c r="AD3442" s="35">
        <f>IF(OR(YEAR(G3442)&lt;2019,O3442="X"),0,IF(ISBLANK(H3442),DATEDIF(G3442,'[3]1.Pradzia'!$D$13,"M"),DATEDIF(G3442,H3442,"m")))</f>
        <v>0</v>
      </c>
      <c r="AE3442" s="37">
        <f>IF(E3442='[3]5.Grup_T'!$E$20,0,IF(AD3442&lt;&gt;0,M3442/V3442*MIN(12,AD3442),0))</f>
        <v>0</v>
      </c>
      <c r="AF3442" s="37">
        <f t="shared" si="750"/>
        <v>0</v>
      </c>
      <c r="AG3442" s="37">
        <f t="shared" si="751"/>
        <v>0</v>
      </c>
      <c r="AH3442" s="37">
        <f t="shared" si="752"/>
        <v>0</v>
      </c>
      <c r="AI3442" s="35" t="str">
        <f t="shared" si="753"/>
        <v>Nusidėvėjęs</v>
      </c>
      <c r="AJ3442" s="38" t="str">
        <f>IF(AND(F3442&lt;&gt;[3]Pav.tvarkyklė!$B$12,F3442&lt;&gt;[3]Pav.tvarkyklė!$B$13),"GVTNT","X")</f>
        <v>GVTNT</v>
      </c>
      <c r="AK3442" s="39">
        <f t="shared" si="755"/>
        <v>0</v>
      </c>
      <c r="AL3442" s="41"/>
      <c r="AM3442" s="41"/>
      <c r="AN3442" s="41">
        <f t="shared" si="743"/>
        <v>1900</v>
      </c>
      <c r="AO3442" s="41"/>
      <c r="AP3442" s="41"/>
      <c r="AQ3442" s="41"/>
      <c r="AR3442" s="42"/>
      <c r="AS3442" s="42"/>
      <c r="AU3442" s="43">
        <f t="shared" si="744"/>
        <v>0</v>
      </c>
    </row>
    <row r="3443" spans="1:47" ht="15" customHeight="1" x14ac:dyDescent="0.25">
      <c r="A3443" s="11"/>
      <c r="B3443" s="19">
        <v>3612</v>
      </c>
      <c r="C3443" s="74"/>
      <c r="D3443" s="77"/>
      <c r="E3443" s="75"/>
      <c r="F3443" s="78"/>
      <c r="G3443" s="80"/>
      <c r="H3443" s="49"/>
      <c r="I3443" s="79"/>
      <c r="J3443" s="27"/>
      <c r="K3443" s="27"/>
      <c r="L3443" s="79"/>
      <c r="M3443" s="81"/>
      <c r="N3443" s="29">
        <v>0</v>
      </c>
      <c r="O3443" s="30" t="str">
        <f>IF(G3443&lt;=$N$2,"",IF(F3443=[3]Pav.tvarkyklė!$B$13,"",IF(ISBLANK(R3443),"X","")))</f>
        <v/>
      </c>
      <c r="P3443" s="91"/>
      <c r="Q3443" s="63"/>
      <c r="R3443" s="63"/>
      <c r="S3443" s="63"/>
      <c r="T3443" s="63"/>
      <c r="U3443" s="34" t="str">
        <f>IFERROR(INDEX('[3]5.Grup_T'!$G$4:$G$22,MATCH('6.Turtas'!E3443,'[3]5.Grup_T'!$E$4:$E$22,0)),"0")</f>
        <v>0</v>
      </c>
      <c r="V3443" s="35">
        <f t="shared" si="745"/>
        <v>0</v>
      </c>
      <c r="W3443" s="35">
        <f>IF(NOT(ISBLANK(H3443)),(12-DATEDIF(H3443,'[3]1.Pradzia'!$D$13,"m")),0)</f>
        <v>0</v>
      </c>
      <c r="X3443" s="35">
        <f t="shared" si="746"/>
        <v>0</v>
      </c>
      <c r="Y3443" s="35">
        <f t="shared" si="742"/>
        <v>0</v>
      </c>
      <c r="Z3443" s="35">
        <f t="shared" si="754"/>
        <v>0</v>
      </c>
      <c r="AA3443" s="36">
        <f t="shared" si="747"/>
        <v>0</v>
      </c>
      <c r="AB3443" s="36">
        <f t="shared" si="748"/>
        <v>0</v>
      </c>
      <c r="AC3443" s="37">
        <f t="shared" si="749"/>
        <v>0</v>
      </c>
      <c r="AD3443" s="35">
        <f>IF(OR(YEAR(G3443)&lt;2019,O3443="X"),0,IF(ISBLANK(H3443),DATEDIF(G3443,'[3]1.Pradzia'!$D$13,"M"),DATEDIF(G3443,H3443,"m")))</f>
        <v>0</v>
      </c>
      <c r="AE3443" s="37">
        <f>IF(E3443='[3]5.Grup_T'!$E$20,0,IF(AD3443&lt;&gt;0,M3443/V3443*MIN(12,AD3443),0))</f>
        <v>0</v>
      </c>
      <c r="AF3443" s="37">
        <f t="shared" si="750"/>
        <v>0</v>
      </c>
      <c r="AG3443" s="37">
        <f t="shared" si="751"/>
        <v>0</v>
      </c>
      <c r="AH3443" s="37">
        <f t="shared" si="752"/>
        <v>0</v>
      </c>
      <c r="AI3443" s="35" t="str">
        <f t="shared" si="753"/>
        <v>Nusidėvėjęs</v>
      </c>
      <c r="AJ3443" s="38" t="str">
        <f>IF(AND(F3443&lt;&gt;[3]Pav.tvarkyklė!$B$12,F3443&lt;&gt;[3]Pav.tvarkyklė!$B$13),"GVTNT","X")</f>
        <v>GVTNT</v>
      </c>
      <c r="AK3443" s="39">
        <f t="shared" si="755"/>
        <v>0</v>
      </c>
      <c r="AL3443" s="41"/>
      <c r="AM3443" s="41"/>
      <c r="AN3443" s="41">
        <f t="shared" si="743"/>
        <v>1900</v>
      </c>
      <c r="AO3443" s="41"/>
      <c r="AP3443" s="41"/>
      <c r="AQ3443" s="41"/>
      <c r="AR3443" s="42"/>
      <c r="AS3443" s="42"/>
      <c r="AU3443" s="43">
        <f t="shared" si="744"/>
        <v>0</v>
      </c>
    </row>
    <row r="3444" spans="1:47" ht="15" customHeight="1" x14ac:dyDescent="0.25">
      <c r="A3444" s="11"/>
      <c r="B3444" s="19">
        <v>3613</v>
      </c>
      <c r="C3444" s="74"/>
      <c r="D3444" s="77"/>
      <c r="E3444" s="75"/>
      <c r="F3444" s="78"/>
      <c r="G3444" s="80"/>
      <c r="H3444" s="49"/>
      <c r="I3444" s="79"/>
      <c r="J3444" s="27"/>
      <c r="K3444" s="27"/>
      <c r="L3444" s="79"/>
      <c r="M3444" s="81"/>
      <c r="N3444" s="29">
        <v>0</v>
      </c>
      <c r="O3444" s="30" t="str">
        <f>IF(G3444&lt;=$N$2,"",IF(F3444=[3]Pav.tvarkyklė!$B$13,"",IF(ISBLANK(R3444),"X","")))</f>
        <v/>
      </c>
      <c r="P3444" s="91"/>
      <c r="Q3444" s="63"/>
      <c r="R3444" s="63"/>
      <c r="S3444" s="63"/>
      <c r="T3444" s="63"/>
      <c r="U3444" s="34" t="str">
        <f>IFERROR(INDEX('[3]5.Grup_T'!$G$4:$G$22,MATCH('6.Turtas'!E3444,'[3]5.Grup_T'!$E$4:$E$22,0)),"0")</f>
        <v>0</v>
      </c>
      <c r="V3444" s="35">
        <f t="shared" si="745"/>
        <v>0</v>
      </c>
      <c r="W3444" s="35">
        <f>IF(NOT(ISBLANK(H3444)),(12-DATEDIF(H3444,'[3]1.Pradzia'!$D$13,"m")),0)</f>
        <v>0</v>
      </c>
      <c r="X3444" s="35">
        <f t="shared" si="746"/>
        <v>0</v>
      </c>
      <c r="Y3444" s="35">
        <f t="shared" si="742"/>
        <v>0</v>
      </c>
      <c r="Z3444" s="35">
        <f t="shared" si="754"/>
        <v>0</v>
      </c>
      <c r="AA3444" s="36">
        <f t="shared" si="747"/>
        <v>0</v>
      </c>
      <c r="AB3444" s="36">
        <f t="shared" si="748"/>
        <v>0</v>
      </c>
      <c r="AC3444" s="37">
        <f t="shared" si="749"/>
        <v>0</v>
      </c>
      <c r="AD3444" s="35">
        <f>IF(OR(YEAR(G3444)&lt;2019,O3444="X"),0,IF(ISBLANK(H3444),DATEDIF(G3444,'[3]1.Pradzia'!$D$13,"M"),DATEDIF(G3444,H3444,"m")))</f>
        <v>0</v>
      </c>
      <c r="AE3444" s="37">
        <f>IF(E3444='[3]5.Grup_T'!$E$20,0,IF(AD3444&lt;&gt;0,M3444/V3444*MIN(12,AD3444),0))</f>
        <v>0</v>
      </c>
      <c r="AF3444" s="37">
        <f t="shared" si="750"/>
        <v>0</v>
      </c>
      <c r="AG3444" s="37">
        <f t="shared" si="751"/>
        <v>0</v>
      </c>
      <c r="AH3444" s="37">
        <f t="shared" si="752"/>
        <v>0</v>
      </c>
      <c r="AI3444" s="35" t="str">
        <f t="shared" si="753"/>
        <v>Nusidėvėjęs</v>
      </c>
      <c r="AJ3444" s="38" t="str">
        <f>IF(AND(F3444&lt;&gt;[3]Pav.tvarkyklė!$B$12,F3444&lt;&gt;[3]Pav.tvarkyklė!$B$13),"GVTNT","X")</f>
        <v>GVTNT</v>
      </c>
      <c r="AK3444" s="39">
        <f t="shared" si="755"/>
        <v>0</v>
      </c>
      <c r="AL3444" s="41"/>
      <c r="AM3444" s="41"/>
      <c r="AN3444" s="41">
        <f t="shared" si="743"/>
        <v>1900</v>
      </c>
      <c r="AO3444" s="41"/>
      <c r="AP3444" s="41"/>
      <c r="AQ3444" s="41"/>
      <c r="AR3444" s="42"/>
      <c r="AS3444" s="42"/>
      <c r="AU3444" s="43">
        <f t="shared" si="744"/>
        <v>0</v>
      </c>
    </row>
    <row r="3445" spans="1:47" ht="15" customHeight="1" x14ac:dyDescent="0.25">
      <c r="A3445" s="11"/>
      <c r="B3445" s="19">
        <v>3614</v>
      </c>
      <c r="C3445" s="74"/>
      <c r="D3445" s="77"/>
      <c r="E3445" s="75"/>
      <c r="F3445" s="78"/>
      <c r="G3445" s="80"/>
      <c r="H3445" s="49"/>
      <c r="I3445" s="79"/>
      <c r="J3445" s="27"/>
      <c r="K3445" s="27"/>
      <c r="L3445" s="79"/>
      <c r="M3445" s="81"/>
      <c r="N3445" s="29">
        <v>0</v>
      </c>
      <c r="O3445" s="30" t="str">
        <f>IF(G3445&lt;=$N$2,"",IF(F3445=[3]Pav.tvarkyklė!$B$13,"",IF(ISBLANK(R3445),"X","")))</f>
        <v/>
      </c>
      <c r="P3445" s="91"/>
      <c r="Q3445" s="63"/>
      <c r="R3445" s="63"/>
      <c r="S3445" s="63"/>
      <c r="T3445" s="63"/>
      <c r="U3445" s="34" t="str">
        <f>IFERROR(INDEX('[3]5.Grup_T'!$G$4:$G$22,MATCH('6.Turtas'!E3445,'[3]5.Grup_T'!$E$4:$E$22,0)),"0")</f>
        <v>0</v>
      </c>
      <c r="V3445" s="35">
        <f t="shared" si="745"/>
        <v>0</v>
      </c>
      <c r="W3445" s="35">
        <f>IF(NOT(ISBLANK(H3445)),(12-DATEDIF(H3445,'[3]1.Pradzia'!$D$13,"m")),0)</f>
        <v>0</v>
      </c>
      <c r="X3445" s="35">
        <f t="shared" si="746"/>
        <v>0</v>
      </c>
      <c r="Y3445" s="35">
        <f t="shared" si="742"/>
        <v>0</v>
      </c>
      <c r="Z3445" s="35">
        <f t="shared" si="754"/>
        <v>0</v>
      </c>
      <c r="AA3445" s="36">
        <f t="shared" si="747"/>
        <v>0</v>
      </c>
      <c r="AB3445" s="36">
        <f t="shared" si="748"/>
        <v>0</v>
      </c>
      <c r="AC3445" s="37">
        <f t="shared" si="749"/>
        <v>0</v>
      </c>
      <c r="AD3445" s="35">
        <f>IF(OR(YEAR(G3445)&lt;2019,O3445="X"),0,IF(ISBLANK(H3445),DATEDIF(G3445,'[3]1.Pradzia'!$D$13,"M"),DATEDIF(G3445,H3445,"m")))</f>
        <v>0</v>
      </c>
      <c r="AE3445" s="37">
        <f>IF(E3445='[3]5.Grup_T'!$E$20,0,IF(AD3445&lt;&gt;0,M3445/V3445*MIN(12,AD3445),0))</f>
        <v>0</v>
      </c>
      <c r="AF3445" s="37">
        <f t="shared" si="750"/>
        <v>0</v>
      </c>
      <c r="AG3445" s="37">
        <f t="shared" si="751"/>
        <v>0</v>
      </c>
      <c r="AH3445" s="37">
        <f t="shared" si="752"/>
        <v>0</v>
      </c>
      <c r="AI3445" s="35" t="str">
        <f t="shared" si="753"/>
        <v>Nusidėvėjęs</v>
      </c>
      <c r="AJ3445" s="38" t="str">
        <f>IF(AND(F3445&lt;&gt;[3]Pav.tvarkyklė!$B$12,F3445&lt;&gt;[3]Pav.tvarkyklė!$B$13),"GVTNT","X")</f>
        <v>GVTNT</v>
      </c>
      <c r="AK3445" s="39">
        <f t="shared" si="755"/>
        <v>0</v>
      </c>
      <c r="AL3445" s="41"/>
      <c r="AM3445" s="41"/>
      <c r="AN3445" s="41">
        <f t="shared" si="743"/>
        <v>1900</v>
      </c>
      <c r="AO3445" s="41"/>
      <c r="AP3445" s="41"/>
      <c r="AQ3445" s="41"/>
      <c r="AR3445" s="42"/>
      <c r="AS3445" s="42"/>
      <c r="AU3445" s="43">
        <f t="shared" si="744"/>
        <v>0</v>
      </c>
    </row>
    <row r="3446" spans="1:47" ht="15" customHeight="1" x14ac:dyDescent="0.25">
      <c r="A3446" s="11"/>
      <c r="B3446" s="19">
        <v>3615</v>
      </c>
      <c r="C3446" s="74"/>
      <c r="D3446" s="77"/>
      <c r="E3446" s="75"/>
      <c r="F3446" s="78"/>
      <c r="G3446" s="80"/>
      <c r="H3446" s="49"/>
      <c r="I3446" s="79"/>
      <c r="J3446" s="27"/>
      <c r="K3446" s="27"/>
      <c r="L3446" s="79"/>
      <c r="M3446" s="81"/>
      <c r="N3446" s="29">
        <v>0</v>
      </c>
      <c r="O3446" s="30" t="str">
        <f>IF(G3446&lt;=$N$2,"",IF(F3446=[3]Pav.tvarkyklė!$B$13,"",IF(ISBLANK(R3446),"X","")))</f>
        <v/>
      </c>
      <c r="P3446" s="91"/>
      <c r="Q3446" s="63"/>
      <c r="R3446" s="63"/>
      <c r="S3446" s="63"/>
      <c r="T3446" s="63"/>
      <c r="U3446" s="34" t="str">
        <f>IFERROR(INDEX('[3]5.Grup_T'!$G$4:$G$22,MATCH('6.Turtas'!E3446,'[3]5.Grup_T'!$E$4:$E$22,0)),"0")</f>
        <v>0</v>
      </c>
      <c r="V3446" s="35">
        <f t="shared" si="745"/>
        <v>0</v>
      </c>
      <c r="W3446" s="35">
        <f>IF(NOT(ISBLANK(H3446)),(12-DATEDIF(H3446,'[3]1.Pradzia'!$D$13,"m")),0)</f>
        <v>0</v>
      </c>
      <c r="X3446" s="35">
        <f t="shared" si="746"/>
        <v>0</v>
      </c>
      <c r="Y3446" s="35">
        <f t="shared" si="742"/>
        <v>0</v>
      </c>
      <c r="Z3446" s="35">
        <f t="shared" si="754"/>
        <v>0</v>
      </c>
      <c r="AA3446" s="36">
        <f t="shared" si="747"/>
        <v>0</v>
      </c>
      <c r="AB3446" s="36">
        <f t="shared" si="748"/>
        <v>0</v>
      </c>
      <c r="AC3446" s="37">
        <f t="shared" si="749"/>
        <v>0</v>
      </c>
      <c r="AD3446" s="35">
        <f>IF(OR(YEAR(G3446)&lt;2019,O3446="X"),0,IF(ISBLANK(H3446),DATEDIF(G3446,'[3]1.Pradzia'!$D$13,"M"),DATEDIF(G3446,H3446,"m")))</f>
        <v>0</v>
      </c>
      <c r="AE3446" s="37">
        <f>IF(E3446='[3]5.Grup_T'!$E$20,0,IF(AD3446&lt;&gt;0,M3446/V3446*MIN(12,AD3446),0))</f>
        <v>0</v>
      </c>
      <c r="AF3446" s="37">
        <f t="shared" si="750"/>
        <v>0</v>
      </c>
      <c r="AG3446" s="37">
        <f t="shared" si="751"/>
        <v>0</v>
      </c>
      <c r="AH3446" s="37">
        <f t="shared" si="752"/>
        <v>0</v>
      </c>
      <c r="AI3446" s="35" t="str">
        <f t="shared" si="753"/>
        <v>Nusidėvėjęs</v>
      </c>
      <c r="AJ3446" s="38" t="str">
        <f>IF(AND(F3446&lt;&gt;[3]Pav.tvarkyklė!$B$12,F3446&lt;&gt;[3]Pav.tvarkyklė!$B$13),"GVTNT","X")</f>
        <v>GVTNT</v>
      </c>
      <c r="AK3446" s="39">
        <f t="shared" si="755"/>
        <v>0</v>
      </c>
      <c r="AL3446" s="41"/>
      <c r="AM3446" s="41"/>
      <c r="AN3446" s="41">
        <f t="shared" si="743"/>
        <v>1900</v>
      </c>
      <c r="AO3446" s="41"/>
      <c r="AP3446" s="41"/>
      <c r="AQ3446" s="41"/>
      <c r="AR3446" s="42"/>
      <c r="AS3446" s="42"/>
      <c r="AU3446" s="43">
        <f t="shared" si="744"/>
        <v>0</v>
      </c>
    </row>
    <row r="3447" spans="1:47" ht="15" customHeight="1" x14ac:dyDescent="0.25">
      <c r="A3447" s="11"/>
      <c r="B3447" s="19">
        <v>3616</v>
      </c>
      <c r="C3447" s="74"/>
      <c r="D3447" s="77"/>
      <c r="E3447" s="75"/>
      <c r="F3447" s="78"/>
      <c r="G3447" s="80"/>
      <c r="H3447" s="49"/>
      <c r="I3447" s="79"/>
      <c r="J3447" s="27"/>
      <c r="K3447" s="27"/>
      <c r="L3447" s="79"/>
      <c r="M3447" s="81"/>
      <c r="N3447" s="29">
        <v>0</v>
      </c>
      <c r="O3447" s="30" t="str">
        <f>IF(G3447&lt;=$N$2,"",IF(F3447=[3]Pav.tvarkyklė!$B$13,"",IF(ISBLANK(R3447),"X","")))</f>
        <v/>
      </c>
      <c r="P3447" s="91"/>
      <c r="Q3447" s="63"/>
      <c r="R3447" s="63"/>
      <c r="S3447" s="63"/>
      <c r="T3447" s="63"/>
      <c r="U3447" s="34" t="str">
        <f>IFERROR(INDEX('[3]5.Grup_T'!$G$4:$G$22,MATCH('6.Turtas'!E3447,'[3]5.Grup_T'!$E$4:$E$22,0)),"0")</f>
        <v>0</v>
      </c>
      <c r="V3447" s="35">
        <f t="shared" si="745"/>
        <v>0</v>
      </c>
      <c r="W3447" s="35">
        <f>IF(NOT(ISBLANK(H3447)),(12-DATEDIF(H3447,'[3]1.Pradzia'!$D$13,"m")),0)</f>
        <v>0</v>
      </c>
      <c r="X3447" s="35">
        <f t="shared" si="746"/>
        <v>0</v>
      </c>
      <c r="Y3447" s="35">
        <f t="shared" ref="Y3447:Y3510" si="756">IF(YEAR(G3447)&gt;=2019,0,IF(Z3447&lt;=0,0,IF(W3447&lt;&gt;0,MIN(W3447,Z3447),MIN(12,Z3447))))</f>
        <v>0</v>
      </c>
      <c r="Z3447" s="35">
        <f t="shared" si="754"/>
        <v>0</v>
      </c>
      <c r="AA3447" s="36">
        <f t="shared" si="747"/>
        <v>0</v>
      </c>
      <c r="AB3447" s="36">
        <f t="shared" si="748"/>
        <v>0</v>
      </c>
      <c r="AC3447" s="37">
        <f t="shared" si="749"/>
        <v>0</v>
      </c>
      <c r="AD3447" s="35">
        <f>IF(OR(YEAR(G3447)&lt;2019,O3447="X"),0,IF(ISBLANK(H3447),DATEDIF(G3447,'[3]1.Pradzia'!$D$13,"M"),DATEDIF(G3447,H3447,"m")))</f>
        <v>0</v>
      </c>
      <c r="AE3447" s="37">
        <f>IF(E3447='[3]5.Grup_T'!$E$20,0,IF(AD3447&lt;&gt;0,M3447/V3447*MIN(12,AD3447),0))</f>
        <v>0</v>
      </c>
      <c r="AF3447" s="37">
        <f t="shared" si="750"/>
        <v>0</v>
      </c>
      <c r="AG3447" s="37">
        <f t="shared" si="751"/>
        <v>0</v>
      </c>
      <c r="AH3447" s="37">
        <f t="shared" si="752"/>
        <v>0</v>
      </c>
      <c r="AI3447" s="35" t="str">
        <f t="shared" si="753"/>
        <v>Nusidėvėjęs</v>
      </c>
      <c r="AJ3447" s="38" t="str">
        <f>IF(AND(F3447&lt;&gt;[3]Pav.tvarkyklė!$B$12,F3447&lt;&gt;[3]Pav.tvarkyklė!$B$13),"GVTNT","X")</f>
        <v>GVTNT</v>
      </c>
      <c r="AK3447" s="39">
        <f t="shared" si="755"/>
        <v>0</v>
      </c>
      <c r="AL3447" s="41"/>
      <c r="AM3447" s="41"/>
      <c r="AN3447" s="41">
        <f t="shared" si="743"/>
        <v>1900</v>
      </c>
      <c r="AO3447" s="41"/>
      <c r="AP3447" s="41"/>
      <c r="AQ3447" s="41"/>
      <c r="AR3447" s="42"/>
      <c r="AS3447" s="42"/>
      <c r="AU3447" s="43">
        <f t="shared" si="744"/>
        <v>0</v>
      </c>
    </row>
    <row r="3448" spans="1:47" ht="15" customHeight="1" x14ac:dyDescent="0.25">
      <c r="A3448" s="11"/>
      <c r="B3448" s="19">
        <v>3617</v>
      </c>
      <c r="C3448" s="74"/>
      <c r="D3448" s="77"/>
      <c r="E3448" s="78"/>
      <c r="F3448" s="78"/>
      <c r="G3448" s="80"/>
      <c r="H3448" s="49"/>
      <c r="I3448" s="79"/>
      <c r="J3448" s="27"/>
      <c r="K3448" s="27"/>
      <c r="L3448" s="79"/>
      <c r="M3448" s="81"/>
      <c r="N3448" s="29">
        <v>0</v>
      </c>
      <c r="O3448" s="30" t="str">
        <f>IF(G3448&lt;=$N$2,"",IF(F3448=[3]Pav.tvarkyklė!$B$13,"",IF(ISBLANK(R3448),"X","")))</f>
        <v/>
      </c>
      <c r="P3448" s="91"/>
      <c r="Q3448" s="63"/>
      <c r="R3448" s="63"/>
      <c r="S3448" s="63"/>
      <c r="T3448" s="63"/>
      <c r="U3448" s="34" t="str">
        <f>IFERROR(INDEX('[3]5.Grup_T'!$G$4:$G$22,MATCH('6.Turtas'!E3448,'[3]5.Grup_T'!$E$4:$E$22,0)),"0")</f>
        <v>0</v>
      </c>
      <c r="V3448" s="35">
        <f t="shared" si="745"/>
        <v>0</v>
      </c>
      <c r="W3448" s="35">
        <f>IF(NOT(ISBLANK(H3448)),(12-DATEDIF(H3448,'[3]1.Pradzia'!$D$13,"m")),0)</f>
        <v>0</v>
      </c>
      <c r="X3448" s="35">
        <f t="shared" si="746"/>
        <v>0</v>
      </c>
      <c r="Y3448" s="35">
        <f t="shared" si="756"/>
        <v>0</v>
      </c>
      <c r="Z3448" s="35">
        <f t="shared" si="754"/>
        <v>0</v>
      </c>
      <c r="AA3448" s="36">
        <f t="shared" si="747"/>
        <v>0</v>
      </c>
      <c r="AB3448" s="36">
        <f t="shared" si="748"/>
        <v>0</v>
      </c>
      <c r="AC3448" s="37">
        <f t="shared" si="749"/>
        <v>0</v>
      </c>
      <c r="AD3448" s="35">
        <f>IF(OR(YEAR(G3448)&lt;2019,O3448="X"),0,IF(ISBLANK(H3448),DATEDIF(G3448,'[3]1.Pradzia'!$D$13,"M"),DATEDIF(G3448,H3448,"m")))</f>
        <v>0</v>
      </c>
      <c r="AE3448" s="37">
        <f>IF(E3448='[3]5.Grup_T'!$E$20,0,IF(AD3448&lt;&gt;0,M3448/V3448*MIN(12,AD3448),0))</f>
        <v>0</v>
      </c>
      <c r="AF3448" s="37">
        <f t="shared" si="750"/>
        <v>0</v>
      </c>
      <c r="AG3448" s="37">
        <f t="shared" si="751"/>
        <v>0</v>
      </c>
      <c r="AH3448" s="37">
        <f t="shared" si="752"/>
        <v>0</v>
      </c>
      <c r="AI3448" s="35" t="str">
        <f t="shared" si="753"/>
        <v>Nusidėvėjęs</v>
      </c>
      <c r="AJ3448" s="38" t="str">
        <f>IF(AND(F3448&lt;&gt;[3]Pav.tvarkyklė!$B$12,F3448&lt;&gt;[3]Pav.tvarkyklė!$B$13),"GVTNT","X")</f>
        <v>GVTNT</v>
      </c>
      <c r="AK3448" s="39">
        <f t="shared" si="755"/>
        <v>0</v>
      </c>
      <c r="AL3448" s="41"/>
      <c r="AM3448" s="41"/>
      <c r="AN3448" s="41">
        <f t="shared" si="743"/>
        <v>1900</v>
      </c>
      <c r="AO3448" s="41"/>
      <c r="AP3448" s="41"/>
      <c r="AQ3448" s="41"/>
      <c r="AR3448" s="42"/>
      <c r="AS3448" s="42"/>
      <c r="AU3448" s="43">
        <f t="shared" si="744"/>
        <v>0</v>
      </c>
    </row>
    <row r="3449" spans="1:47" ht="15" customHeight="1" x14ac:dyDescent="0.25">
      <c r="A3449" s="11"/>
      <c r="B3449" s="19">
        <v>3618</v>
      </c>
      <c r="C3449" s="74"/>
      <c r="D3449" s="77"/>
      <c r="E3449" s="78"/>
      <c r="F3449" s="78"/>
      <c r="G3449" s="80"/>
      <c r="H3449" s="49"/>
      <c r="I3449" s="79"/>
      <c r="J3449" s="27"/>
      <c r="K3449" s="27"/>
      <c r="L3449" s="79"/>
      <c r="M3449" s="81"/>
      <c r="N3449" s="29">
        <v>0</v>
      </c>
      <c r="O3449" s="30" t="str">
        <f>IF(G3449&lt;=$N$2,"",IF(F3449=[3]Pav.tvarkyklė!$B$13,"",IF(ISBLANK(R3449),"X","")))</f>
        <v/>
      </c>
      <c r="P3449" s="91"/>
      <c r="Q3449" s="63"/>
      <c r="R3449" s="63"/>
      <c r="S3449" s="63"/>
      <c r="T3449" s="63"/>
      <c r="U3449" s="34" t="str">
        <f>IFERROR(INDEX('[3]5.Grup_T'!$G$4:$G$22,MATCH('6.Turtas'!E3449,'[3]5.Grup_T'!$E$4:$E$22,0)),"0")</f>
        <v>0</v>
      </c>
      <c r="V3449" s="35">
        <f t="shared" si="745"/>
        <v>0</v>
      </c>
      <c r="W3449" s="35">
        <f>IF(NOT(ISBLANK(H3449)),(12-DATEDIF(H3449,'[3]1.Pradzia'!$D$13,"m")),0)</f>
        <v>0</v>
      </c>
      <c r="X3449" s="35">
        <f t="shared" si="746"/>
        <v>0</v>
      </c>
      <c r="Y3449" s="35">
        <f t="shared" si="756"/>
        <v>0</v>
      </c>
      <c r="Z3449" s="35">
        <f t="shared" si="754"/>
        <v>0</v>
      </c>
      <c r="AA3449" s="36">
        <f t="shared" si="747"/>
        <v>0</v>
      </c>
      <c r="AB3449" s="36">
        <f t="shared" si="748"/>
        <v>0</v>
      </c>
      <c r="AC3449" s="37">
        <f t="shared" si="749"/>
        <v>0</v>
      </c>
      <c r="AD3449" s="35">
        <f>IF(OR(YEAR(G3449)&lt;2019,O3449="X"),0,IF(ISBLANK(H3449),DATEDIF(G3449,'[3]1.Pradzia'!$D$13,"M"),DATEDIF(G3449,H3449,"m")))</f>
        <v>0</v>
      </c>
      <c r="AE3449" s="37">
        <f>IF(E3449='[3]5.Grup_T'!$E$20,0,IF(AD3449&lt;&gt;0,M3449/V3449*MIN(12,AD3449),0))</f>
        <v>0</v>
      </c>
      <c r="AF3449" s="37">
        <f t="shared" si="750"/>
        <v>0</v>
      </c>
      <c r="AG3449" s="37">
        <f t="shared" si="751"/>
        <v>0</v>
      </c>
      <c r="AH3449" s="37">
        <f t="shared" si="752"/>
        <v>0</v>
      </c>
      <c r="AI3449" s="35" t="str">
        <f t="shared" si="753"/>
        <v>Nusidėvėjęs</v>
      </c>
      <c r="AJ3449" s="38" t="str">
        <f>IF(AND(F3449&lt;&gt;[3]Pav.tvarkyklė!$B$12,F3449&lt;&gt;[3]Pav.tvarkyklė!$B$13),"GVTNT","X")</f>
        <v>GVTNT</v>
      </c>
      <c r="AK3449" s="39">
        <f t="shared" si="755"/>
        <v>0</v>
      </c>
      <c r="AL3449" s="41"/>
      <c r="AM3449" s="41"/>
      <c r="AN3449" s="41">
        <f t="shared" si="743"/>
        <v>1900</v>
      </c>
      <c r="AO3449" s="41"/>
      <c r="AP3449" s="41"/>
      <c r="AQ3449" s="41"/>
      <c r="AR3449" s="42"/>
      <c r="AS3449" s="42"/>
      <c r="AU3449" s="43">
        <f t="shared" si="744"/>
        <v>0</v>
      </c>
    </row>
    <row r="3450" spans="1:47" ht="15" customHeight="1" x14ac:dyDescent="0.25">
      <c r="A3450" s="11"/>
      <c r="B3450" s="19">
        <v>3619</v>
      </c>
      <c r="C3450" s="74"/>
      <c r="D3450" s="77"/>
      <c r="E3450" s="78"/>
      <c r="F3450" s="78"/>
      <c r="G3450" s="80"/>
      <c r="H3450" s="49"/>
      <c r="I3450" s="79"/>
      <c r="J3450" s="27"/>
      <c r="K3450" s="27"/>
      <c r="L3450" s="79"/>
      <c r="M3450" s="81"/>
      <c r="N3450" s="29">
        <v>0</v>
      </c>
      <c r="O3450" s="30" t="str">
        <f>IF(G3450&lt;=$N$2,"",IF(F3450=[3]Pav.tvarkyklė!$B$13,"",IF(ISBLANK(R3450),"X","")))</f>
        <v/>
      </c>
      <c r="P3450" s="91"/>
      <c r="Q3450" s="63"/>
      <c r="R3450" s="63"/>
      <c r="S3450" s="63"/>
      <c r="T3450" s="63"/>
      <c r="U3450" s="34" t="str">
        <f>IFERROR(INDEX('[3]5.Grup_T'!$G$4:$G$22,MATCH('6.Turtas'!E3450,'[3]5.Grup_T'!$E$4:$E$22,0)),"0")</f>
        <v>0</v>
      </c>
      <c r="V3450" s="35">
        <f t="shared" si="745"/>
        <v>0</v>
      </c>
      <c r="W3450" s="35">
        <f>IF(NOT(ISBLANK(H3450)),(12-DATEDIF(H3450,'[3]1.Pradzia'!$D$13,"m")),0)</f>
        <v>0</v>
      </c>
      <c r="X3450" s="35">
        <f t="shared" si="746"/>
        <v>0</v>
      </c>
      <c r="Y3450" s="35">
        <f t="shared" si="756"/>
        <v>0</v>
      </c>
      <c r="Z3450" s="35">
        <f t="shared" si="754"/>
        <v>0</v>
      </c>
      <c r="AA3450" s="36">
        <f t="shared" si="747"/>
        <v>0</v>
      </c>
      <c r="AB3450" s="36">
        <f t="shared" si="748"/>
        <v>0</v>
      </c>
      <c r="AC3450" s="37">
        <f t="shared" si="749"/>
        <v>0</v>
      </c>
      <c r="AD3450" s="35">
        <f>IF(OR(YEAR(G3450)&lt;2019,O3450="X"),0,IF(ISBLANK(H3450),DATEDIF(G3450,'[3]1.Pradzia'!$D$13,"M"),DATEDIF(G3450,H3450,"m")))</f>
        <v>0</v>
      </c>
      <c r="AE3450" s="37">
        <f>IF(E3450='[3]5.Grup_T'!$E$20,0,IF(AD3450&lt;&gt;0,M3450/V3450*MIN(12,AD3450),0))</f>
        <v>0</v>
      </c>
      <c r="AF3450" s="37">
        <f t="shared" si="750"/>
        <v>0</v>
      </c>
      <c r="AG3450" s="37">
        <f t="shared" si="751"/>
        <v>0</v>
      </c>
      <c r="AH3450" s="37">
        <f t="shared" si="752"/>
        <v>0</v>
      </c>
      <c r="AI3450" s="35" t="str">
        <f t="shared" si="753"/>
        <v>Nusidėvėjęs</v>
      </c>
      <c r="AJ3450" s="38" t="str">
        <f>IF(AND(F3450&lt;&gt;[3]Pav.tvarkyklė!$B$12,F3450&lt;&gt;[3]Pav.tvarkyklė!$B$13),"GVTNT","X")</f>
        <v>GVTNT</v>
      </c>
      <c r="AK3450" s="39">
        <f t="shared" si="755"/>
        <v>0</v>
      </c>
      <c r="AL3450" s="41"/>
      <c r="AM3450" s="41"/>
      <c r="AN3450" s="41">
        <f t="shared" si="743"/>
        <v>1900</v>
      </c>
      <c r="AO3450" s="41"/>
      <c r="AP3450" s="41"/>
      <c r="AQ3450" s="41"/>
      <c r="AR3450" s="42"/>
      <c r="AS3450" s="42"/>
      <c r="AU3450" s="43">
        <f t="shared" si="744"/>
        <v>0</v>
      </c>
    </row>
    <row r="3451" spans="1:47" ht="15" customHeight="1" x14ac:dyDescent="0.25">
      <c r="A3451" s="11"/>
      <c r="B3451" s="19">
        <v>3620</v>
      </c>
      <c r="C3451" s="74"/>
      <c r="D3451" s="77"/>
      <c r="E3451" s="78"/>
      <c r="F3451" s="78"/>
      <c r="G3451" s="80"/>
      <c r="H3451" s="49"/>
      <c r="I3451" s="79"/>
      <c r="J3451" s="27"/>
      <c r="K3451" s="27"/>
      <c r="L3451" s="79"/>
      <c r="M3451" s="81"/>
      <c r="N3451" s="29">
        <v>0</v>
      </c>
      <c r="O3451" s="30" t="str">
        <f>IF(G3451&lt;=$N$2,"",IF(F3451=[3]Pav.tvarkyklė!$B$13,"",IF(ISBLANK(R3451),"X","")))</f>
        <v/>
      </c>
      <c r="P3451" s="91"/>
      <c r="Q3451" s="63"/>
      <c r="R3451" s="63"/>
      <c r="S3451" s="63"/>
      <c r="T3451" s="63"/>
      <c r="U3451" s="34" t="str">
        <f>IFERROR(INDEX('[3]5.Grup_T'!$G$4:$G$22,MATCH('6.Turtas'!E3451,'[3]5.Grup_T'!$E$4:$E$22,0)),"0")</f>
        <v>0</v>
      </c>
      <c r="V3451" s="35">
        <f t="shared" si="745"/>
        <v>0</v>
      </c>
      <c r="W3451" s="35">
        <f>IF(NOT(ISBLANK(H3451)),(12-DATEDIF(H3451,'[3]1.Pradzia'!$D$13,"m")),0)</f>
        <v>0</v>
      </c>
      <c r="X3451" s="35">
        <f t="shared" si="746"/>
        <v>0</v>
      </c>
      <c r="Y3451" s="35">
        <f t="shared" si="756"/>
        <v>0</v>
      </c>
      <c r="Z3451" s="35">
        <f t="shared" si="754"/>
        <v>0</v>
      </c>
      <c r="AA3451" s="36">
        <f t="shared" si="747"/>
        <v>0</v>
      </c>
      <c r="AB3451" s="36">
        <f t="shared" si="748"/>
        <v>0</v>
      </c>
      <c r="AC3451" s="37">
        <f t="shared" si="749"/>
        <v>0</v>
      </c>
      <c r="AD3451" s="35">
        <f>IF(OR(YEAR(G3451)&lt;2019,O3451="X"),0,IF(ISBLANK(H3451),DATEDIF(G3451,'[3]1.Pradzia'!$D$13,"M"),DATEDIF(G3451,H3451,"m")))</f>
        <v>0</v>
      </c>
      <c r="AE3451" s="37">
        <f>IF(E3451='[3]5.Grup_T'!$E$20,0,IF(AD3451&lt;&gt;0,M3451/V3451*MIN(12,AD3451),0))</f>
        <v>0</v>
      </c>
      <c r="AF3451" s="37">
        <f t="shared" si="750"/>
        <v>0</v>
      </c>
      <c r="AG3451" s="37">
        <f t="shared" si="751"/>
        <v>0</v>
      </c>
      <c r="AH3451" s="37">
        <f t="shared" si="752"/>
        <v>0</v>
      </c>
      <c r="AI3451" s="35" t="str">
        <f t="shared" si="753"/>
        <v>Nusidėvėjęs</v>
      </c>
      <c r="AJ3451" s="38" t="str">
        <f>IF(AND(F3451&lt;&gt;[3]Pav.tvarkyklė!$B$12,F3451&lt;&gt;[3]Pav.tvarkyklė!$B$13),"GVTNT","X")</f>
        <v>GVTNT</v>
      </c>
      <c r="AK3451" s="39">
        <f t="shared" si="755"/>
        <v>0</v>
      </c>
      <c r="AL3451" s="41"/>
      <c r="AM3451" s="41"/>
      <c r="AN3451" s="41">
        <f t="shared" si="743"/>
        <v>1900</v>
      </c>
      <c r="AO3451" s="41"/>
      <c r="AP3451" s="41"/>
      <c r="AQ3451" s="41"/>
      <c r="AR3451" s="42"/>
      <c r="AS3451" s="42"/>
      <c r="AU3451" s="43">
        <f t="shared" si="744"/>
        <v>0</v>
      </c>
    </row>
    <row r="3452" spans="1:47" ht="15" customHeight="1" x14ac:dyDescent="0.25">
      <c r="A3452" s="11"/>
      <c r="B3452" s="19">
        <v>3621</v>
      </c>
      <c r="C3452" s="74"/>
      <c r="D3452" s="77"/>
      <c r="E3452" s="78"/>
      <c r="F3452" s="78"/>
      <c r="G3452" s="80"/>
      <c r="H3452" s="49"/>
      <c r="I3452" s="79"/>
      <c r="J3452" s="27"/>
      <c r="K3452" s="27"/>
      <c r="L3452" s="79"/>
      <c r="M3452" s="81"/>
      <c r="N3452" s="29">
        <v>0</v>
      </c>
      <c r="O3452" s="30" t="str">
        <f>IF(G3452&lt;=$N$2,"",IF(F3452=[3]Pav.tvarkyklė!$B$13,"",IF(ISBLANK(R3452),"X","")))</f>
        <v/>
      </c>
      <c r="P3452" s="91"/>
      <c r="Q3452" s="63"/>
      <c r="R3452" s="63"/>
      <c r="S3452" s="63"/>
      <c r="T3452" s="63"/>
      <c r="U3452" s="34" t="str">
        <f>IFERROR(INDEX('[3]5.Grup_T'!$G$4:$G$22,MATCH('6.Turtas'!E3452,'[3]5.Grup_T'!$E$4:$E$22,0)),"0")</f>
        <v>0</v>
      </c>
      <c r="V3452" s="35">
        <f t="shared" si="745"/>
        <v>0</v>
      </c>
      <c r="W3452" s="35">
        <f>IF(NOT(ISBLANK(H3452)),(12-DATEDIF(H3452,'[3]1.Pradzia'!$D$13,"m")),0)</f>
        <v>0</v>
      </c>
      <c r="X3452" s="35">
        <f t="shared" si="746"/>
        <v>0</v>
      </c>
      <c r="Y3452" s="35">
        <f t="shared" si="756"/>
        <v>0</v>
      </c>
      <c r="Z3452" s="35">
        <f t="shared" si="754"/>
        <v>0</v>
      </c>
      <c r="AA3452" s="36">
        <f t="shared" si="747"/>
        <v>0</v>
      </c>
      <c r="AB3452" s="36">
        <f t="shared" si="748"/>
        <v>0</v>
      </c>
      <c r="AC3452" s="37">
        <f t="shared" si="749"/>
        <v>0</v>
      </c>
      <c r="AD3452" s="35">
        <f>IF(OR(YEAR(G3452)&lt;2019,O3452="X"),0,IF(ISBLANK(H3452),DATEDIF(G3452,'[3]1.Pradzia'!$D$13,"M"),DATEDIF(G3452,H3452,"m")))</f>
        <v>0</v>
      </c>
      <c r="AE3452" s="37">
        <f>IF(E3452='[3]5.Grup_T'!$E$20,0,IF(AD3452&lt;&gt;0,M3452/V3452*MIN(12,AD3452),0))</f>
        <v>0</v>
      </c>
      <c r="AF3452" s="37">
        <f t="shared" si="750"/>
        <v>0</v>
      </c>
      <c r="AG3452" s="37">
        <f t="shared" si="751"/>
        <v>0</v>
      </c>
      <c r="AH3452" s="37">
        <f t="shared" si="752"/>
        <v>0</v>
      </c>
      <c r="AI3452" s="35" t="str">
        <f t="shared" si="753"/>
        <v>Nusidėvėjęs</v>
      </c>
      <c r="AJ3452" s="38" t="str">
        <f>IF(AND(F3452&lt;&gt;[3]Pav.tvarkyklė!$B$12,F3452&lt;&gt;[3]Pav.tvarkyklė!$B$13),"GVTNT","X")</f>
        <v>GVTNT</v>
      </c>
      <c r="AK3452" s="39">
        <f t="shared" si="755"/>
        <v>0</v>
      </c>
      <c r="AL3452" s="41"/>
      <c r="AM3452" s="41"/>
      <c r="AN3452" s="41">
        <f t="shared" si="743"/>
        <v>1900</v>
      </c>
      <c r="AO3452" s="41"/>
      <c r="AP3452" s="41"/>
      <c r="AQ3452" s="41"/>
      <c r="AR3452" s="42"/>
      <c r="AS3452" s="42"/>
      <c r="AU3452" s="43">
        <f t="shared" si="744"/>
        <v>0</v>
      </c>
    </row>
    <row r="3453" spans="1:47" ht="15" customHeight="1" x14ac:dyDescent="0.25">
      <c r="A3453" s="11"/>
      <c r="B3453" s="19">
        <v>3622</v>
      </c>
      <c r="C3453" s="74"/>
      <c r="D3453" s="77"/>
      <c r="E3453" s="78"/>
      <c r="F3453" s="78"/>
      <c r="G3453" s="80"/>
      <c r="H3453" s="49"/>
      <c r="I3453" s="79"/>
      <c r="J3453" s="27"/>
      <c r="K3453" s="27"/>
      <c r="L3453" s="79"/>
      <c r="M3453" s="81"/>
      <c r="N3453" s="29">
        <v>0</v>
      </c>
      <c r="O3453" s="30" t="str">
        <f>IF(G3453&lt;=$N$2,"",IF(F3453=[3]Pav.tvarkyklė!$B$13,"",IF(ISBLANK(R3453),"X","")))</f>
        <v/>
      </c>
      <c r="P3453" s="91"/>
      <c r="Q3453" s="63"/>
      <c r="R3453" s="63"/>
      <c r="S3453" s="63"/>
      <c r="T3453" s="63"/>
      <c r="U3453" s="34" t="str">
        <f>IFERROR(INDEX('[3]5.Grup_T'!$G$4:$G$22,MATCH('6.Turtas'!E3453,'[3]5.Grup_T'!$E$4:$E$22,0)),"0")</f>
        <v>0</v>
      </c>
      <c r="V3453" s="35">
        <f t="shared" si="745"/>
        <v>0</v>
      </c>
      <c r="W3453" s="35">
        <f>IF(NOT(ISBLANK(H3453)),(12-DATEDIF(H3453,'[3]1.Pradzia'!$D$13,"m")),0)</f>
        <v>0</v>
      </c>
      <c r="X3453" s="35">
        <f t="shared" si="746"/>
        <v>0</v>
      </c>
      <c r="Y3453" s="35">
        <f t="shared" si="756"/>
        <v>0</v>
      </c>
      <c r="Z3453" s="35">
        <f t="shared" si="754"/>
        <v>0</v>
      </c>
      <c r="AA3453" s="36">
        <f t="shared" si="747"/>
        <v>0</v>
      </c>
      <c r="AB3453" s="36">
        <f t="shared" si="748"/>
        <v>0</v>
      </c>
      <c r="AC3453" s="37">
        <f t="shared" si="749"/>
        <v>0</v>
      </c>
      <c r="AD3453" s="35">
        <f>IF(OR(YEAR(G3453)&lt;2019,O3453="X"),0,IF(ISBLANK(H3453),DATEDIF(G3453,'[3]1.Pradzia'!$D$13,"M"),DATEDIF(G3453,H3453,"m")))</f>
        <v>0</v>
      </c>
      <c r="AE3453" s="37">
        <f>IF(E3453='[3]5.Grup_T'!$E$20,0,IF(AD3453&lt;&gt;0,M3453/V3453*MIN(12,AD3453),0))</f>
        <v>0</v>
      </c>
      <c r="AF3453" s="37">
        <f t="shared" si="750"/>
        <v>0</v>
      </c>
      <c r="AG3453" s="37">
        <f t="shared" si="751"/>
        <v>0</v>
      </c>
      <c r="AH3453" s="37">
        <f t="shared" si="752"/>
        <v>0</v>
      </c>
      <c r="AI3453" s="35" t="str">
        <f t="shared" si="753"/>
        <v>Nusidėvėjęs</v>
      </c>
      <c r="AJ3453" s="38" t="str">
        <f>IF(AND(F3453&lt;&gt;[3]Pav.tvarkyklė!$B$12,F3453&lt;&gt;[3]Pav.tvarkyklė!$B$13),"GVTNT","X")</f>
        <v>GVTNT</v>
      </c>
      <c r="AK3453" s="39">
        <f t="shared" si="755"/>
        <v>0</v>
      </c>
      <c r="AL3453" s="41"/>
      <c r="AM3453" s="41"/>
      <c r="AN3453" s="41">
        <f t="shared" si="743"/>
        <v>1900</v>
      </c>
      <c r="AO3453" s="41"/>
      <c r="AP3453" s="41"/>
      <c r="AQ3453" s="41"/>
      <c r="AR3453" s="42"/>
      <c r="AS3453" s="42"/>
      <c r="AU3453" s="43">
        <f t="shared" si="744"/>
        <v>0</v>
      </c>
    </row>
    <row r="3454" spans="1:47" ht="15" customHeight="1" x14ac:dyDescent="0.25">
      <c r="A3454" s="11"/>
      <c r="B3454" s="19">
        <v>3623</v>
      </c>
      <c r="C3454" s="74"/>
      <c r="D3454" s="77"/>
      <c r="E3454" s="78"/>
      <c r="F3454" s="78"/>
      <c r="G3454" s="80"/>
      <c r="H3454" s="49"/>
      <c r="I3454" s="79"/>
      <c r="J3454" s="27"/>
      <c r="K3454" s="27"/>
      <c r="L3454" s="79"/>
      <c r="M3454" s="81"/>
      <c r="N3454" s="29">
        <v>0</v>
      </c>
      <c r="O3454" s="30" t="str">
        <f>IF(G3454&lt;=$N$2,"",IF(F3454=[3]Pav.tvarkyklė!$B$13,"",IF(ISBLANK(R3454),"X","")))</f>
        <v/>
      </c>
      <c r="P3454" s="91"/>
      <c r="Q3454" s="63"/>
      <c r="R3454" s="63"/>
      <c r="S3454" s="63"/>
      <c r="T3454" s="63"/>
      <c r="U3454" s="34" t="str">
        <f>IFERROR(INDEX('[3]5.Grup_T'!$G$4:$G$22,MATCH('6.Turtas'!E3454,'[3]5.Grup_T'!$E$4:$E$22,0)),"0")</f>
        <v>0</v>
      </c>
      <c r="V3454" s="35">
        <f t="shared" si="745"/>
        <v>0</v>
      </c>
      <c r="W3454" s="35">
        <f>IF(NOT(ISBLANK(H3454)),(12-DATEDIF(H3454,'[3]1.Pradzia'!$D$13,"m")),0)</f>
        <v>0</v>
      </c>
      <c r="X3454" s="35">
        <f t="shared" si="746"/>
        <v>0</v>
      </c>
      <c r="Y3454" s="35">
        <f t="shared" si="756"/>
        <v>0</v>
      </c>
      <c r="Z3454" s="35">
        <f t="shared" si="754"/>
        <v>0</v>
      </c>
      <c r="AA3454" s="36">
        <f t="shared" si="747"/>
        <v>0</v>
      </c>
      <c r="AB3454" s="36">
        <f t="shared" si="748"/>
        <v>0</v>
      </c>
      <c r="AC3454" s="37">
        <f t="shared" si="749"/>
        <v>0</v>
      </c>
      <c r="AD3454" s="35">
        <f>IF(OR(YEAR(G3454)&lt;2019,O3454="X"),0,IF(ISBLANK(H3454),DATEDIF(G3454,'[3]1.Pradzia'!$D$13,"M"),DATEDIF(G3454,H3454,"m")))</f>
        <v>0</v>
      </c>
      <c r="AE3454" s="37">
        <f>IF(E3454='[3]5.Grup_T'!$E$20,0,IF(AD3454&lt;&gt;0,M3454/V3454*MIN(12,AD3454),0))</f>
        <v>0</v>
      </c>
      <c r="AF3454" s="37">
        <f t="shared" si="750"/>
        <v>0</v>
      </c>
      <c r="AG3454" s="37">
        <f t="shared" si="751"/>
        <v>0</v>
      </c>
      <c r="AH3454" s="37">
        <f t="shared" si="752"/>
        <v>0</v>
      </c>
      <c r="AI3454" s="35" t="str">
        <f t="shared" si="753"/>
        <v>Nusidėvėjęs</v>
      </c>
      <c r="AJ3454" s="38" t="str">
        <f>IF(AND(F3454&lt;&gt;[3]Pav.tvarkyklė!$B$12,F3454&lt;&gt;[3]Pav.tvarkyklė!$B$13),"GVTNT","X")</f>
        <v>GVTNT</v>
      </c>
      <c r="AK3454" s="39">
        <f t="shared" si="755"/>
        <v>0</v>
      </c>
      <c r="AL3454" s="41"/>
      <c r="AM3454" s="41"/>
      <c r="AN3454" s="41">
        <f t="shared" si="743"/>
        <v>1900</v>
      </c>
      <c r="AO3454" s="41"/>
      <c r="AP3454" s="41"/>
      <c r="AQ3454" s="41"/>
      <c r="AR3454" s="42"/>
      <c r="AS3454" s="42"/>
      <c r="AU3454" s="43">
        <f t="shared" si="744"/>
        <v>0</v>
      </c>
    </row>
    <row r="3455" spans="1:47" ht="15" customHeight="1" x14ac:dyDescent="0.25">
      <c r="A3455" s="11"/>
      <c r="B3455" s="19">
        <v>3624</v>
      </c>
      <c r="C3455" s="74"/>
      <c r="D3455" s="77"/>
      <c r="E3455" s="78"/>
      <c r="F3455" s="78"/>
      <c r="G3455" s="80"/>
      <c r="H3455" s="49"/>
      <c r="I3455" s="79"/>
      <c r="J3455" s="27"/>
      <c r="K3455" s="27"/>
      <c r="L3455" s="79"/>
      <c r="M3455" s="81"/>
      <c r="N3455" s="29">
        <v>0</v>
      </c>
      <c r="O3455" s="30" t="str">
        <f>IF(G3455&lt;=$N$2,"",IF(F3455=[3]Pav.tvarkyklė!$B$13,"",IF(ISBLANK(R3455),"X","")))</f>
        <v/>
      </c>
      <c r="P3455" s="91"/>
      <c r="Q3455" s="63"/>
      <c r="R3455" s="63"/>
      <c r="S3455" s="63"/>
      <c r="T3455" s="63"/>
      <c r="U3455" s="34" t="str">
        <f>IFERROR(INDEX('[3]5.Grup_T'!$G$4:$G$22,MATCH('6.Turtas'!E3455,'[3]5.Grup_T'!$E$4:$E$22,0)),"0")</f>
        <v>0</v>
      </c>
      <c r="V3455" s="35">
        <f t="shared" si="745"/>
        <v>0</v>
      </c>
      <c r="W3455" s="35">
        <f>IF(NOT(ISBLANK(H3455)),(12-DATEDIF(H3455,'[3]1.Pradzia'!$D$13,"m")),0)</f>
        <v>0</v>
      </c>
      <c r="X3455" s="35">
        <f t="shared" si="746"/>
        <v>0</v>
      </c>
      <c r="Y3455" s="35">
        <f t="shared" si="756"/>
        <v>0</v>
      </c>
      <c r="Z3455" s="35">
        <f t="shared" si="754"/>
        <v>0</v>
      </c>
      <c r="AA3455" s="36">
        <f t="shared" si="747"/>
        <v>0</v>
      </c>
      <c r="AB3455" s="36">
        <f t="shared" si="748"/>
        <v>0</v>
      </c>
      <c r="AC3455" s="37">
        <f t="shared" si="749"/>
        <v>0</v>
      </c>
      <c r="AD3455" s="35">
        <f>IF(OR(YEAR(G3455)&lt;2019,O3455="X"),0,IF(ISBLANK(H3455),DATEDIF(G3455,'[3]1.Pradzia'!$D$13,"M"),DATEDIF(G3455,H3455,"m")))</f>
        <v>0</v>
      </c>
      <c r="AE3455" s="37">
        <f>IF(E3455='[3]5.Grup_T'!$E$20,0,IF(AD3455&lt;&gt;0,M3455/V3455*MIN(12,AD3455),0))</f>
        <v>0</v>
      </c>
      <c r="AF3455" s="37">
        <f t="shared" si="750"/>
        <v>0</v>
      </c>
      <c r="AG3455" s="37">
        <f t="shared" si="751"/>
        <v>0</v>
      </c>
      <c r="AH3455" s="37">
        <f t="shared" si="752"/>
        <v>0</v>
      </c>
      <c r="AI3455" s="35" t="str">
        <f t="shared" si="753"/>
        <v>Nusidėvėjęs</v>
      </c>
      <c r="AJ3455" s="38" t="str">
        <f>IF(AND(F3455&lt;&gt;[3]Pav.tvarkyklė!$B$12,F3455&lt;&gt;[3]Pav.tvarkyklė!$B$13),"GVTNT","X")</f>
        <v>GVTNT</v>
      </c>
      <c r="AK3455" s="39">
        <f t="shared" si="755"/>
        <v>0</v>
      </c>
      <c r="AL3455" s="41"/>
      <c r="AM3455" s="41"/>
      <c r="AN3455" s="41">
        <f t="shared" si="743"/>
        <v>1900</v>
      </c>
      <c r="AO3455" s="41"/>
      <c r="AP3455" s="41"/>
      <c r="AQ3455" s="41"/>
      <c r="AR3455" s="42"/>
      <c r="AS3455" s="42"/>
      <c r="AU3455" s="43">
        <f t="shared" si="744"/>
        <v>0</v>
      </c>
    </row>
    <row r="3456" spans="1:47" ht="15" customHeight="1" x14ac:dyDescent="0.25">
      <c r="A3456" s="11"/>
      <c r="B3456" s="19">
        <v>3625</v>
      </c>
      <c r="C3456" s="74"/>
      <c r="D3456" s="77"/>
      <c r="E3456" s="78"/>
      <c r="F3456" s="78"/>
      <c r="G3456" s="80"/>
      <c r="H3456" s="49"/>
      <c r="I3456" s="79"/>
      <c r="J3456" s="27"/>
      <c r="K3456" s="27"/>
      <c r="L3456" s="79"/>
      <c r="M3456" s="81"/>
      <c r="N3456" s="29">
        <v>0</v>
      </c>
      <c r="O3456" s="30" t="str">
        <f>IF(G3456&lt;=$N$2,"",IF(F3456=[3]Pav.tvarkyklė!$B$13,"",IF(ISBLANK(R3456),"X","")))</f>
        <v/>
      </c>
      <c r="P3456" s="91"/>
      <c r="Q3456" s="63"/>
      <c r="R3456" s="63"/>
      <c r="S3456" s="63"/>
      <c r="T3456" s="63"/>
      <c r="U3456" s="34" t="str">
        <f>IFERROR(INDEX('[3]5.Grup_T'!$G$4:$G$22,MATCH('6.Turtas'!E3456,'[3]5.Grup_T'!$E$4:$E$22,0)),"0")</f>
        <v>0</v>
      </c>
      <c r="V3456" s="35">
        <f t="shared" si="745"/>
        <v>0</v>
      </c>
      <c r="W3456" s="35">
        <f>IF(NOT(ISBLANK(H3456)),(12-DATEDIF(H3456,'[3]1.Pradzia'!$D$13,"m")),0)</f>
        <v>0</v>
      </c>
      <c r="X3456" s="35">
        <f t="shared" si="746"/>
        <v>0</v>
      </c>
      <c r="Y3456" s="35">
        <f t="shared" si="756"/>
        <v>0</v>
      </c>
      <c r="Z3456" s="35">
        <f t="shared" si="754"/>
        <v>0</v>
      </c>
      <c r="AA3456" s="36">
        <f t="shared" si="747"/>
        <v>0</v>
      </c>
      <c r="AB3456" s="36">
        <f t="shared" si="748"/>
        <v>0</v>
      </c>
      <c r="AC3456" s="37">
        <f t="shared" si="749"/>
        <v>0</v>
      </c>
      <c r="AD3456" s="35">
        <f>IF(OR(YEAR(G3456)&lt;2019,O3456="X"),0,IF(ISBLANK(H3456),DATEDIF(G3456,'[3]1.Pradzia'!$D$13,"M"),DATEDIF(G3456,H3456,"m")))</f>
        <v>0</v>
      </c>
      <c r="AE3456" s="37">
        <f>IF(E3456='[3]5.Grup_T'!$E$20,0,IF(AD3456&lt;&gt;0,M3456/V3456*MIN(12,AD3456),0))</f>
        <v>0</v>
      </c>
      <c r="AF3456" s="37">
        <f t="shared" si="750"/>
        <v>0</v>
      </c>
      <c r="AG3456" s="37">
        <f t="shared" si="751"/>
        <v>0</v>
      </c>
      <c r="AH3456" s="37">
        <f t="shared" si="752"/>
        <v>0</v>
      </c>
      <c r="AI3456" s="35" t="str">
        <f t="shared" si="753"/>
        <v>Nusidėvėjęs</v>
      </c>
      <c r="AJ3456" s="38" t="str">
        <f>IF(AND(F3456&lt;&gt;[3]Pav.tvarkyklė!$B$12,F3456&lt;&gt;[3]Pav.tvarkyklė!$B$13),"GVTNT","X")</f>
        <v>GVTNT</v>
      </c>
      <c r="AK3456" s="39">
        <f t="shared" si="755"/>
        <v>0</v>
      </c>
      <c r="AL3456" s="41"/>
      <c r="AM3456" s="41"/>
      <c r="AN3456" s="41">
        <f t="shared" si="743"/>
        <v>1900</v>
      </c>
      <c r="AO3456" s="41"/>
      <c r="AP3456" s="41"/>
      <c r="AQ3456" s="41"/>
      <c r="AR3456" s="42"/>
      <c r="AS3456" s="42"/>
      <c r="AU3456" s="43">
        <f t="shared" si="744"/>
        <v>0</v>
      </c>
    </row>
    <row r="3457" spans="1:47" ht="15" customHeight="1" x14ac:dyDescent="0.25">
      <c r="A3457" s="11"/>
      <c r="B3457" s="19">
        <v>3626</v>
      </c>
      <c r="C3457" s="74"/>
      <c r="D3457" s="77"/>
      <c r="E3457" s="78"/>
      <c r="F3457" s="78"/>
      <c r="G3457" s="80"/>
      <c r="H3457" s="49"/>
      <c r="I3457" s="79"/>
      <c r="J3457" s="27"/>
      <c r="K3457" s="27"/>
      <c r="L3457" s="79"/>
      <c r="M3457" s="81"/>
      <c r="N3457" s="29">
        <v>0</v>
      </c>
      <c r="O3457" s="30" t="str">
        <f>IF(G3457&lt;=$N$2,"",IF(F3457=[3]Pav.tvarkyklė!$B$13,"",IF(ISBLANK(R3457),"X","")))</f>
        <v/>
      </c>
      <c r="P3457" s="91"/>
      <c r="Q3457" s="63"/>
      <c r="R3457" s="63"/>
      <c r="S3457" s="63"/>
      <c r="T3457" s="63"/>
      <c r="U3457" s="34" t="str">
        <f>IFERROR(INDEX('[3]5.Grup_T'!$G$4:$G$22,MATCH('6.Turtas'!E3457,'[3]5.Grup_T'!$E$4:$E$22,0)),"0")</f>
        <v>0</v>
      </c>
      <c r="V3457" s="35">
        <f t="shared" si="745"/>
        <v>0</v>
      </c>
      <c r="W3457" s="35">
        <f>IF(NOT(ISBLANK(H3457)),(12-DATEDIF(H3457,'[3]1.Pradzia'!$D$13,"m")),0)</f>
        <v>0</v>
      </c>
      <c r="X3457" s="35">
        <f t="shared" si="746"/>
        <v>0</v>
      </c>
      <c r="Y3457" s="35">
        <f t="shared" si="756"/>
        <v>0</v>
      </c>
      <c r="Z3457" s="35">
        <f t="shared" si="754"/>
        <v>0</v>
      </c>
      <c r="AA3457" s="36">
        <f t="shared" si="747"/>
        <v>0</v>
      </c>
      <c r="AB3457" s="36">
        <f t="shared" si="748"/>
        <v>0</v>
      </c>
      <c r="AC3457" s="37">
        <f t="shared" si="749"/>
        <v>0</v>
      </c>
      <c r="AD3457" s="35">
        <f>IF(OR(YEAR(G3457)&lt;2019,O3457="X"),0,IF(ISBLANK(H3457),DATEDIF(G3457,'[3]1.Pradzia'!$D$13,"M"),DATEDIF(G3457,H3457,"m")))</f>
        <v>0</v>
      </c>
      <c r="AE3457" s="37">
        <f>IF(E3457='[3]5.Grup_T'!$E$20,0,IF(AD3457&lt;&gt;0,M3457/V3457*MIN(12,AD3457),0))</f>
        <v>0</v>
      </c>
      <c r="AF3457" s="37">
        <f t="shared" si="750"/>
        <v>0</v>
      </c>
      <c r="AG3457" s="37">
        <f t="shared" si="751"/>
        <v>0</v>
      </c>
      <c r="AH3457" s="37">
        <f t="shared" si="752"/>
        <v>0</v>
      </c>
      <c r="AI3457" s="35" t="str">
        <f t="shared" si="753"/>
        <v>Nusidėvėjęs</v>
      </c>
      <c r="AJ3457" s="38" t="str">
        <f>IF(AND(F3457&lt;&gt;[3]Pav.tvarkyklė!$B$12,F3457&lt;&gt;[3]Pav.tvarkyklė!$B$13),"GVTNT","X")</f>
        <v>GVTNT</v>
      </c>
      <c r="AK3457" s="39">
        <f t="shared" si="755"/>
        <v>0</v>
      </c>
      <c r="AL3457" s="41"/>
      <c r="AM3457" s="41"/>
      <c r="AN3457" s="41">
        <f t="shared" si="743"/>
        <v>1900</v>
      </c>
      <c r="AO3457" s="41"/>
      <c r="AP3457" s="41"/>
      <c r="AQ3457" s="41"/>
      <c r="AR3457" s="42"/>
      <c r="AS3457" s="42"/>
      <c r="AU3457" s="43">
        <f t="shared" si="744"/>
        <v>0</v>
      </c>
    </row>
    <row r="3458" spans="1:47" ht="15" customHeight="1" x14ac:dyDescent="0.25">
      <c r="A3458" s="11"/>
      <c r="B3458" s="19">
        <v>3627</v>
      </c>
      <c r="C3458" s="74"/>
      <c r="D3458" s="77"/>
      <c r="E3458" s="78"/>
      <c r="F3458" s="78"/>
      <c r="G3458" s="80"/>
      <c r="H3458" s="49"/>
      <c r="I3458" s="79"/>
      <c r="J3458" s="27"/>
      <c r="K3458" s="27"/>
      <c r="L3458" s="79"/>
      <c r="M3458" s="81"/>
      <c r="N3458" s="29">
        <v>0</v>
      </c>
      <c r="O3458" s="30" t="str">
        <f>IF(G3458&lt;=$N$2,"",IF(F3458=[3]Pav.tvarkyklė!$B$13,"",IF(ISBLANK(R3458),"X","")))</f>
        <v/>
      </c>
      <c r="P3458" s="91"/>
      <c r="Q3458" s="63"/>
      <c r="R3458" s="63"/>
      <c r="S3458" s="63"/>
      <c r="T3458" s="63"/>
      <c r="U3458" s="34" t="str">
        <f>IFERROR(INDEX('[3]5.Grup_T'!$G$4:$G$22,MATCH('6.Turtas'!E3458,'[3]5.Grup_T'!$E$4:$E$22,0)),"0")</f>
        <v>0</v>
      </c>
      <c r="V3458" s="35">
        <f t="shared" si="745"/>
        <v>0</v>
      </c>
      <c r="W3458" s="35">
        <f>IF(NOT(ISBLANK(H3458)),(12-DATEDIF(H3458,'[3]1.Pradzia'!$D$13,"m")),0)</f>
        <v>0</v>
      </c>
      <c r="X3458" s="35">
        <f t="shared" si="746"/>
        <v>0</v>
      </c>
      <c r="Y3458" s="35">
        <f t="shared" si="756"/>
        <v>0</v>
      </c>
      <c r="Z3458" s="35">
        <f t="shared" si="754"/>
        <v>0</v>
      </c>
      <c r="AA3458" s="36">
        <f t="shared" si="747"/>
        <v>0</v>
      </c>
      <c r="AB3458" s="36">
        <f t="shared" si="748"/>
        <v>0</v>
      </c>
      <c r="AC3458" s="37">
        <f t="shared" si="749"/>
        <v>0</v>
      </c>
      <c r="AD3458" s="35">
        <f>IF(OR(YEAR(G3458)&lt;2019,O3458="X"),0,IF(ISBLANK(H3458),DATEDIF(G3458,'[3]1.Pradzia'!$D$13,"M"),DATEDIF(G3458,H3458,"m")))</f>
        <v>0</v>
      </c>
      <c r="AE3458" s="37">
        <f>IF(E3458='[3]5.Grup_T'!$E$20,0,IF(AD3458&lt;&gt;0,M3458/V3458*MIN(12,AD3458),0))</f>
        <v>0</v>
      </c>
      <c r="AF3458" s="37">
        <f t="shared" si="750"/>
        <v>0</v>
      </c>
      <c r="AG3458" s="37">
        <f t="shared" si="751"/>
        <v>0</v>
      </c>
      <c r="AH3458" s="37">
        <f t="shared" si="752"/>
        <v>0</v>
      </c>
      <c r="AI3458" s="35" t="str">
        <f t="shared" si="753"/>
        <v>Nusidėvėjęs</v>
      </c>
      <c r="AJ3458" s="38" t="str">
        <f>IF(AND(F3458&lt;&gt;[3]Pav.tvarkyklė!$B$12,F3458&lt;&gt;[3]Pav.tvarkyklė!$B$13),"GVTNT","X")</f>
        <v>GVTNT</v>
      </c>
      <c r="AK3458" s="39">
        <f t="shared" si="755"/>
        <v>0</v>
      </c>
      <c r="AL3458" s="41"/>
      <c r="AM3458" s="41"/>
      <c r="AN3458" s="41">
        <f t="shared" si="743"/>
        <v>1900</v>
      </c>
      <c r="AO3458" s="41"/>
      <c r="AP3458" s="41"/>
      <c r="AQ3458" s="41"/>
      <c r="AR3458" s="42"/>
      <c r="AS3458" s="42"/>
      <c r="AU3458" s="43">
        <f t="shared" si="744"/>
        <v>0</v>
      </c>
    </row>
    <row r="3459" spans="1:47" ht="15" customHeight="1" x14ac:dyDescent="0.25">
      <c r="A3459" s="11"/>
      <c r="B3459" s="19">
        <v>3628</v>
      </c>
      <c r="C3459" s="74"/>
      <c r="D3459" s="77"/>
      <c r="E3459" s="78"/>
      <c r="F3459" s="78"/>
      <c r="G3459" s="80"/>
      <c r="H3459" s="49"/>
      <c r="I3459" s="79"/>
      <c r="J3459" s="27"/>
      <c r="K3459" s="27"/>
      <c r="L3459" s="79"/>
      <c r="M3459" s="81"/>
      <c r="N3459" s="29">
        <v>0</v>
      </c>
      <c r="O3459" s="30" t="str">
        <f>IF(G3459&lt;=$N$2,"",IF(F3459=[3]Pav.tvarkyklė!$B$13,"",IF(ISBLANK(R3459),"X","")))</f>
        <v/>
      </c>
      <c r="P3459" s="91"/>
      <c r="Q3459" s="63"/>
      <c r="R3459" s="63"/>
      <c r="S3459" s="63"/>
      <c r="T3459" s="63"/>
      <c r="U3459" s="34" t="str">
        <f>IFERROR(INDEX('[3]5.Grup_T'!$G$4:$G$22,MATCH('6.Turtas'!E3459,'[3]5.Grup_T'!$E$4:$E$22,0)),"0")</f>
        <v>0</v>
      </c>
      <c r="V3459" s="35">
        <f t="shared" si="745"/>
        <v>0</v>
      </c>
      <c r="W3459" s="35">
        <f>IF(NOT(ISBLANK(H3459)),(12-DATEDIF(H3459,'[3]1.Pradzia'!$D$13,"m")),0)</f>
        <v>0</v>
      </c>
      <c r="X3459" s="35">
        <f t="shared" si="746"/>
        <v>0</v>
      </c>
      <c r="Y3459" s="35">
        <f t="shared" si="756"/>
        <v>0</v>
      </c>
      <c r="Z3459" s="35">
        <f t="shared" si="754"/>
        <v>0</v>
      </c>
      <c r="AA3459" s="36">
        <f t="shared" si="747"/>
        <v>0</v>
      </c>
      <c r="AB3459" s="36">
        <f t="shared" si="748"/>
        <v>0</v>
      </c>
      <c r="AC3459" s="37">
        <f t="shared" si="749"/>
        <v>0</v>
      </c>
      <c r="AD3459" s="35">
        <f>IF(OR(YEAR(G3459)&lt;2019,O3459="X"),0,IF(ISBLANK(H3459),DATEDIF(G3459,'[3]1.Pradzia'!$D$13,"M"),DATEDIF(G3459,H3459,"m")))</f>
        <v>0</v>
      </c>
      <c r="AE3459" s="37">
        <f>IF(E3459='[3]5.Grup_T'!$E$20,0,IF(AD3459&lt;&gt;0,M3459/V3459*MIN(12,AD3459),0))</f>
        <v>0</v>
      </c>
      <c r="AF3459" s="37">
        <f t="shared" si="750"/>
        <v>0</v>
      </c>
      <c r="AG3459" s="37">
        <f t="shared" si="751"/>
        <v>0</v>
      </c>
      <c r="AH3459" s="37">
        <f t="shared" si="752"/>
        <v>0</v>
      </c>
      <c r="AI3459" s="35" t="str">
        <f t="shared" si="753"/>
        <v>Nusidėvėjęs</v>
      </c>
      <c r="AJ3459" s="38" t="str">
        <f>IF(AND(F3459&lt;&gt;[3]Pav.tvarkyklė!$B$12,F3459&lt;&gt;[3]Pav.tvarkyklė!$B$13),"GVTNT","X")</f>
        <v>GVTNT</v>
      </c>
      <c r="AK3459" s="39">
        <f t="shared" si="755"/>
        <v>0</v>
      </c>
      <c r="AL3459" s="41"/>
      <c r="AM3459" s="41"/>
      <c r="AN3459" s="41">
        <f t="shared" si="743"/>
        <v>1900</v>
      </c>
      <c r="AO3459" s="41"/>
      <c r="AP3459" s="41"/>
      <c r="AQ3459" s="41"/>
      <c r="AR3459" s="42"/>
      <c r="AS3459" s="42"/>
      <c r="AU3459" s="43">
        <f t="shared" si="744"/>
        <v>0</v>
      </c>
    </row>
    <row r="3460" spans="1:47" ht="15" customHeight="1" x14ac:dyDescent="0.25">
      <c r="A3460" s="11"/>
      <c r="B3460" s="19">
        <v>3629</v>
      </c>
      <c r="C3460" s="74"/>
      <c r="D3460" s="77"/>
      <c r="E3460" s="78"/>
      <c r="F3460" s="78"/>
      <c r="G3460" s="80"/>
      <c r="H3460" s="49"/>
      <c r="I3460" s="79"/>
      <c r="J3460" s="27"/>
      <c r="K3460" s="27"/>
      <c r="L3460" s="79"/>
      <c r="M3460" s="81"/>
      <c r="N3460" s="29">
        <v>0</v>
      </c>
      <c r="O3460" s="30" t="str">
        <f>IF(G3460&lt;=$N$2,"",IF(F3460=[3]Pav.tvarkyklė!$B$13,"",IF(ISBLANK(R3460),"X","")))</f>
        <v/>
      </c>
      <c r="P3460" s="91"/>
      <c r="Q3460" s="63"/>
      <c r="R3460" s="63"/>
      <c r="S3460" s="63"/>
      <c r="T3460" s="63"/>
      <c r="U3460" s="34" t="str">
        <f>IFERROR(INDEX('[3]5.Grup_T'!$G$4:$G$22,MATCH('6.Turtas'!E3460,'[3]5.Grup_T'!$E$4:$E$22,0)),"0")</f>
        <v>0</v>
      </c>
      <c r="V3460" s="35">
        <f t="shared" si="745"/>
        <v>0</v>
      </c>
      <c r="W3460" s="35">
        <f>IF(NOT(ISBLANK(H3460)),(12-DATEDIF(H3460,'[3]1.Pradzia'!$D$13,"m")),0)</f>
        <v>0</v>
      </c>
      <c r="X3460" s="35">
        <f t="shared" si="746"/>
        <v>0</v>
      </c>
      <c r="Y3460" s="35">
        <f t="shared" si="756"/>
        <v>0</v>
      </c>
      <c r="Z3460" s="35">
        <f t="shared" si="754"/>
        <v>0</v>
      </c>
      <c r="AA3460" s="36">
        <f t="shared" si="747"/>
        <v>0</v>
      </c>
      <c r="AB3460" s="36">
        <f t="shared" si="748"/>
        <v>0</v>
      </c>
      <c r="AC3460" s="37">
        <f t="shared" si="749"/>
        <v>0</v>
      </c>
      <c r="AD3460" s="35">
        <f>IF(OR(YEAR(G3460)&lt;2019,O3460="X"),0,IF(ISBLANK(H3460),DATEDIF(G3460,'[3]1.Pradzia'!$D$13,"M"),DATEDIF(G3460,H3460,"m")))</f>
        <v>0</v>
      </c>
      <c r="AE3460" s="37">
        <f>IF(E3460='[3]5.Grup_T'!$E$20,0,IF(AD3460&lt;&gt;0,M3460/V3460*MIN(12,AD3460),0))</f>
        <v>0</v>
      </c>
      <c r="AF3460" s="37">
        <f t="shared" si="750"/>
        <v>0</v>
      </c>
      <c r="AG3460" s="37">
        <f t="shared" si="751"/>
        <v>0</v>
      </c>
      <c r="AH3460" s="37">
        <f t="shared" si="752"/>
        <v>0</v>
      </c>
      <c r="AI3460" s="35" t="str">
        <f t="shared" si="753"/>
        <v>Nusidėvėjęs</v>
      </c>
      <c r="AJ3460" s="38" t="str">
        <f>IF(AND(F3460&lt;&gt;[3]Pav.tvarkyklė!$B$12,F3460&lt;&gt;[3]Pav.tvarkyklė!$B$13),"GVTNT","X")</f>
        <v>GVTNT</v>
      </c>
      <c r="AK3460" s="39">
        <f t="shared" si="755"/>
        <v>0</v>
      </c>
      <c r="AL3460" s="41"/>
      <c r="AM3460" s="41"/>
      <c r="AN3460" s="41">
        <f t="shared" si="743"/>
        <v>1900</v>
      </c>
      <c r="AO3460" s="41"/>
      <c r="AP3460" s="41"/>
      <c r="AQ3460" s="41"/>
      <c r="AR3460" s="42"/>
      <c r="AS3460" s="42"/>
      <c r="AU3460" s="43">
        <f t="shared" si="744"/>
        <v>0</v>
      </c>
    </row>
    <row r="3461" spans="1:47" ht="15" customHeight="1" x14ac:dyDescent="0.25">
      <c r="A3461" s="11"/>
      <c r="B3461" s="19">
        <v>3630</v>
      </c>
      <c r="C3461" s="74"/>
      <c r="D3461" s="77"/>
      <c r="E3461" s="78"/>
      <c r="F3461" s="78"/>
      <c r="G3461" s="80"/>
      <c r="H3461" s="49"/>
      <c r="I3461" s="79"/>
      <c r="J3461" s="27"/>
      <c r="K3461" s="27"/>
      <c r="L3461" s="79"/>
      <c r="M3461" s="81"/>
      <c r="N3461" s="29">
        <v>0</v>
      </c>
      <c r="O3461" s="30" t="str">
        <f>IF(G3461&lt;=$N$2,"",IF(F3461=[3]Pav.tvarkyklė!$B$13,"",IF(ISBLANK(R3461),"X","")))</f>
        <v/>
      </c>
      <c r="P3461" s="91"/>
      <c r="Q3461" s="63"/>
      <c r="R3461" s="63"/>
      <c r="S3461" s="63"/>
      <c r="T3461" s="63"/>
      <c r="U3461" s="34" t="str">
        <f>IFERROR(INDEX('[3]5.Grup_T'!$G$4:$G$22,MATCH('6.Turtas'!E3461,'[3]5.Grup_T'!$E$4:$E$22,0)),"0")</f>
        <v>0</v>
      </c>
      <c r="V3461" s="35">
        <f t="shared" si="745"/>
        <v>0</v>
      </c>
      <c r="W3461" s="35">
        <f>IF(NOT(ISBLANK(H3461)),(12-DATEDIF(H3461,'[3]1.Pradzia'!$D$13,"m")),0)</f>
        <v>0</v>
      </c>
      <c r="X3461" s="35">
        <f t="shared" si="746"/>
        <v>0</v>
      </c>
      <c r="Y3461" s="35">
        <f t="shared" si="756"/>
        <v>0</v>
      </c>
      <c r="Z3461" s="35">
        <f t="shared" si="754"/>
        <v>0</v>
      </c>
      <c r="AA3461" s="36">
        <f t="shared" si="747"/>
        <v>0</v>
      </c>
      <c r="AB3461" s="36">
        <f t="shared" si="748"/>
        <v>0</v>
      </c>
      <c r="AC3461" s="37">
        <f t="shared" si="749"/>
        <v>0</v>
      </c>
      <c r="AD3461" s="35">
        <f>IF(OR(YEAR(G3461)&lt;2019,O3461="X"),0,IF(ISBLANK(H3461),DATEDIF(G3461,'[3]1.Pradzia'!$D$13,"M"),DATEDIF(G3461,H3461,"m")))</f>
        <v>0</v>
      </c>
      <c r="AE3461" s="37">
        <f>IF(E3461='[3]5.Grup_T'!$E$20,0,IF(AD3461&lt;&gt;0,M3461/V3461*MIN(12,AD3461),0))</f>
        <v>0</v>
      </c>
      <c r="AF3461" s="37">
        <f t="shared" si="750"/>
        <v>0</v>
      </c>
      <c r="AG3461" s="37">
        <f t="shared" si="751"/>
        <v>0</v>
      </c>
      <c r="AH3461" s="37">
        <f t="shared" si="752"/>
        <v>0</v>
      </c>
      <c r="AI3461" s="35" t="str">
        <f t="shared" si="753"/>
        <v>Nusidėvėjęs</v>
      </c>
      <c r="AJ3461" s="38" t="str">
        <f>IF(AND(F3461&lt;&gt;[3]Pav.tvarkyklė!$B$12,F3461&lt;&gt;[3]Pav.tvarkyklė!$B$13),"GVTNT","X")</f>
        <v>GVTNT</v>
      </c>
      <c r="AK3461" s="39">
        <f t="shared" si="755"/>
        <v>0</v>
      </c>
      <c r="AL3461" s="41"/>
      <c r="AM3461" s="41"/>
      <c r="AN3461" s="41">
        <f t="shared" ref="AN3461:AN3524" si="757">YEAR(G3461)</f>
        <v>1900</v>
      </c>
      <c r="AO3461" s="41"/>
      <c r="AP3461" s="41"/>
      <c r="AQ3461" s="41"/>
      <c r="AR3461" s="42"/>
      <c r="AS3461" s="42"/>
      <c r="AU3461" s="43">
        <f t="shared" ref="AU3461:AU3524" si="758">AF3461-AT3461</f>
        <v>0</v>
      </c>
    </row>
    <row r="3462" spans="1:47" ht="15" customHeight="1" x14ac:dyDescent="0.25">
      <c r="A3462" s="11"/>
      <c r="B3462" s="19">
        <v>3631</v>
      </c>
      <c r="C3462" s="74"/>
      <c r="D3462" s="77"/>
      <c r="E3462" s="78"/>
      <c r="F3462" s="78"/>
      <c r="G3462" s="80"/>
      <c r="H3462" s="49"/>
      <c r="I3462" s="79"/>
      <c r="J3462" s="27"/>
      <c r="K3462" s="27"/>
      <c r="L3462" s="79"/>
      <c r="M3462" s="81"/>
      <c r="N3462" s="29">
        <v>0</v>
      </c>
      <c r="O3462" s="30" t="str">
        <f>IF(G3462&lt;=$N$2,"",IF(F3462=[3]Pav.tvarkyklė!$B$13,"",IF(ISBLANK(R3462),"X","")))</f>
        <v/>
      </c>
      <c r="P3462" s="91"/>
      <c r="Q3462" s="63"/>
      <c r="R3462" s="63"/>
      <c r="S3462" s="63"/>
      <c r="T3462" s="63"/>
      <c r="U3462" s="34" t="str">
        <f>IFERROR(INDEX('[3]5.Grup_T'!$G$4:$G$22,MATCH('6.Turtas'!E3462,'[3]5.Grup_T'!$E$4:$E$22,0)),"0")</f>
        <v>0</v>
      </c>
      <c r="V3462" s="35">
        <f t="shared" si="745"/>
        <v>0</v>
      </c>
      <c r="W3462" s="35">
        <f>IF(NOT(ISBLANK(H3462)),(12-DATEDIF(H3462,'[3]1.Pradzia'!$D$13,"m")),0)</f>
        <v>0</v>
      </c>
      <c r="X3462" s="35">
        <f t="shared" si="746"/>
        <v>0</v>
      </c>
      <c r="Y3462" s="35">
        <f t="shared" si="756"/>
        <v>0</v>
      </c>
      <c r="Z3462" s="35">
        <f t="shared" si="754"/>
        <v>0</v>
      </c>
      <c r="AA3462" s="36">
        <f t="shared" si="747"/>
        <v>0</v>
      </c>
      <c r="AB3462" s="36">
        <f t="shared" si="748"/>
        <v>0</v>
      </c>
      <c r="AC3462" s="37">
        <f t="shared" si="749"/>
        <v>0</v>
      </c>
      <c r="AD3462" s="35">
        <f>IF(OR(YEAR(G3462)&lt;2019,O3462="X"),0,IF(ISBLANK(H3462),DATEDIF(G3462,'[3]1.Pradzia'!$D$13,"M"),DATEDIF(G3462,H3462,"m")))</f>
        <v>0</v>
      </c>
      <c r="AE3462" s="37">
        <f>IF(E3462='[3]5.Grup_T'!$E$20,0,IF(AD3462&lt;&gt;0,M3462/V3462*MIN(12,AD3462),0))</f>
        <v>0</v>
      </c>
      <c r="AF3462" s="37">
        <f t="shared" si="750"/>
        <v>0</v>
      </c>
      <c r="AG3462" s="37">
        <f t="shared" si="751"/>
        <v>0</v>
      </c>
      <c r="AH3462" s="37">
        <f t="shared" si="752"/>
        <v>0</v>
      </c>
      <c r="AI3462" s="35" t="str">
        <f t="shared" si="753"/>
        <v>Nusidėvėjęs</v>
      </c>
      <c r="AJ3462" s="38" t="str">
        <f>IF(AND(F3462&lt;&gt;[3]Pav.tvarkyklė!$B$12,F3462&lt;&gt;[3]Pav.tvarkyklė!$B$13),"GVTNT","X")</f>
        <v>GVTNT</v>
      </c>
      <c r="AK3462" s="39">
        <f t="shared" si="755"/>
        <v>0</v>
      </c>
      <c r="AL3462" s="41"/>
      <c r="AM3462" s="41"/>
      <c r="AN3462" s="41">
        <f t="shared" si="757"/>
        <v>1900</v>
      </c>
      <c r="AO3462" s="41"/>
      <c r="AP3462" s="41"/>
      <c r="AQ3462" s="41"/>
      <c r="AR3462" s="42"/>
      <c r="AS3462" s="42"/>
      <c r="AU3462" s="43">
        <f t="shared" si="758"/>
        <v>0</v>
      </c>
    </row>
    <row r="3463" spans="1:47" ht="15" customHeight="1" x14ac:dyDescent="0.25">
      <c r="A3463" s="11"/>
      <c r="B3463" s="19">
        <v>3632</v>
      </c>
      <c r="C3463" s="74"/>
      <c r="D3463" s="77"/>
      <c r="E3463" s="78"/>
      <c r="F3463" s="78"/>
      <c r="G3463" s="80"/>
      <c r="H3463" s="49"/>
      <c r="I3463" s="79"/>
      <c r="J3463" s="27"/>
      <c r="K3463" s="27"/>
      <c r="L3463" s="79"/>
      <c r="M3463" s="81"/>
      <c r="N3463" s="29">
        <v>0</v>
      </c>
      <c r="O3463" s="30" t="str">
        <f>IF(G3463&lt;=$N$2,"",IF(F3463=[3]Pav.tvarkyklė!$B$13,"",IF(ISBLANK(R3463),"X","")))</f>
        <v/>
      </c>
      <c r="P3463" s="91"/>
      <c r="Q3463" s="63"/>
      <c r="R3463" s="63"/>
      <c r="S3463" s="63"/>
      <c r="T3463" s="63"/>
      <c r="U3463" s="34" t="str">
        <f>IFERROR(INDEX('[3]5.Grup_T'!$G$4:$G$22,MATCH('6.Turtas'!E3463,'[3]5.Grup_T'!$E$4:$E$22,0)),"0")</f>
        <v>0</v>
      </c>
      <c r="V3463" s="35">
        <f t="shared" si="745"/>
        <v>0</v>
      </c>
      <c r="W3463" s="35">
        <f>IF(NOT(ISBLANK(H3463)),(12-DATEDIF(H3463,'[3]1.Pradzia'!$D$13,"m")),0)</f>
        <v>0</v>
      </c>
      <c r="X3463" s="35">
        <f t="shared" si="746"/>
        <v>0</v>
      </c>
      <c r="Y3463" s="35">
        <f t="shared" si="756"/>
        <v>0</v>
      </c>
      <c r="Z3463" s="35">
        <f t="shared" si="754"/>
        <v>0</v>
      </c>
      <c r="AA3463" s="36">
        <f t="shared" si="747"/>
        <v>0</v>
      </c>
      <c r="AB3463" s="36">
        <f t="shared" si="748"/>
        <v>0</v>
      </c>
      <c r="AC3463" s="37">
        <f t="shared" si="749"/>
        <v>0</v>
      </c>
      <c r="AD3463" s="35">
        <f>IF(OR(YEAR(G3463)&lt;2019,O3463="X"),0,IF(ISBLANK(H3463),DATEDIF(G3463,'[3]1.Pradzia'!$D$13,"M"),DATEDIF(G3463,H3463,"m")))</f>
        <v>0</v>
      </c>
      <c r="AE3463" s="37">
        <f>IF(E3463='[3]5.Grup_T'!$E$20,0,IF(AD3463&lt;&gt;0,M3463/V3463*MIN(12,AD3463),0))</f>
        <v>0</v>
      </c>
      <c r="AF3463" s="37">
        <f t="shared" si="750"/>
        <v>0</v>
      </c>
      <c r="AG3463" s="37">
        <f t="shared" si="751"/>
        <v>0</v>
      </c>
      <c r="AH3463" s="37">
        <f t="shared" si="752"/>
        <v>0</v>
      </c>
      <c r="AI3463" s="35" t="str">
        <f t="shared" si="753"/>
        <v>Nusidėvėjęs</v>
      </c>
      <c r="AJ3463" s="38" t="str">
        <f>IF(AND(F3463&lt;&gt;[3]Pav.tvarkyklė!$B$12,F3463&lt;&gt;[3]Pav.tvarkyklė!$B$13),"GVTNT","X")</f>
        <v>GVTNT</v>
      </c>
      <c r="AK3463" s="39">
        <f t="shared" si="755"/>
        <v>0</v>
      </c>
      <c r="AL3463" s="41"/>
      <c r="AM3463" s="41"/>
      <c r="AN3463" s="41">
        <f t="shared" si="757"/>
        <v>1900</v>
      </c>
      <c r="AO3463" s="41"/>
      <c r="AP3463" s="41"/>
      <c r="AQ3463" s="41"/>
      <c r="AR3463" s="42"/>
      <c r="AS3463" s="42"/>
      <c r="AU3463" s="43">
        <f t="shared" si="758"/>
        <v>0</v>
      </c>
    </row>
    <row r="3464" spans="1:47" ht="15" customHeight="1" x14ac:dyDescent="0.25">
      <c r="A3464" s="11"/>
      <c r="B3464" s="19">
        <v>3633</v>
      </c>
      <c r="C3464" s="74"/>
      <c r="D3464" s="77"/>
      <c r="E3464" s="78"/>
      <c r="F3464" s="78"/>
      <c r="G3464" s="80"/>
      <c r="H3464" s="49"/>
      <c r="I3464" s="79"/>
      <c r="J3464" s="27"/>
      <c r="K3464" s="27"/>
      <c r="L3464" s="79"/>
      <c r="M3464" s="81"/>
      <c r="N3464" s="29">
        <v>0</v>
      </c>
      <c r="O3464" s="30" t="str">
        <f>IF(G3464&lt;=$N$2,"",IF(F3464=[3]Pav.tvarkyklė!$B$13,"",IF(ISBLANK(R3464),"X","")))</f>
        <v/>
      </c>
      <c r="P3464" s="91"/>
      <c r="Q3464" s="63"/>
      <c r="R3464" s="63"/>
      <c r="S3464" s="63"/>
      <c r="T3464" s="63"/>
      <c r="U3464" s="34" t="str">
        <f>IFERROR(INDEX('[3]5.Grup_T'!$G$4:$G$22,MATCH('6.Turtas'!E3464,'[3]5.Grup_T'!$E$4:$E$22,0)),"0")</f>
        <v>0</v>
      </c>
      <c r="V3464" s="35">
        <f t="shared" si="745"/>
        <v>0</v>
      </c>
      <c r="W3464" s="35">
        <f>IF(NOT(ISBLANK(H3464)),(12-DATEDIF(H3464,'[3]1.Pradzia'!$D$13,"m")),0)</f>
        <v>0</v>
      </c>
      <c r="X3464" s="35">
        <f t="shared" si="746"/>
        <v>0</v>
      </c>
      <c r="Y3464" s="35">
        <f t="shared" si="756"/>
        <v>0</v>
      </c>
      <c r="Z3464" s="35">
        <f t="shared" si="754"/>
        <v>0</v>
      </c>
      <c r="AA3464" s="36">
        <f t="shared" si="747"/>
        <v>0</v>
      </c>
      <c r="AB3464" s="36">
        <f t="shared" si="748"/>
        <v>0</v>
      </c>
      <c r="AC3464" s="37">
        <f t="shared" si="749"/>
        <v>0</v>
      </c>
      <c r="AD3464" s="35">
        <f>IF(OR(YEAR(G3464)&lt;2019,O3464="X"),0,IF(ISBLANK(H3464),DATEDIF(G3464,'[3]1.Pradzia'!$D$13,"M"),DATEDIF(G3464,H3464,"m")))</f>
        <v>0</v>
      </c>
      <c r="AE3464" s="37">
        <f>IF(E3464='[3]5.Grup_T'!$E$20,0,IF(AD3464&lt;&gt;0,M3464/V3464*MIN(12,AD3464),0))</f>
        <v>0</v>
      </c>
      <c r="AF3464" s="37">
        <f t="shared" si="750"/>
        <v>0</v>
      </c>
      <c r="AG3464" s="37">
        <f t="shared" si="751"/>
        <v>0</v>
      </c>
      <c r="AH3464" s="37">
        <f t="shared" si="752"/>
        <v>0</v>
      </c>
      <c r="AI3464" s="35" t="str">
        <f t="shared" si="753"/>
        <v>Nusidėvėjęs</v>
      </c>
      <c r="AJ3464" s="38" t="str">
        <f>IF(AND(F3464&lt;&gt;[3]Pav.tvarkyklė!$B$12,F3464&lt;&gt;[3]Pav.tvarkyklė!$B$13),"GVTNT","X")</f>
        <v>GVTNT</v>
      </c>
      <c r="AK3464" s="39">
        <f t="shared" si="755"/>
        <v>0</v>
      </c>
      <c r="AL3464" s="41"/>
      <c r="AM3464" s="41"/>
      <c r="AN3464" s="41">
        <f t="shared" si="757"/>
        <v>1900</v>
      </c>
      <c r="AO3464" s="41"/>
      <c r="AP3464" s="41"/>
      <c r="AQ3464" s="41"/>
      <c r="AR3464" s="42"/>
      <c r="AS3464" s="42"/>
      <c r="AU3464" s="43">
        <f t="shared" si="758"/>
        <v>0</v>
      </c>
    </row>
    <row r="3465" spans="1:47" ht="15" customHeight="1" x14ac:dyDescent="0.25">
      <c r="A3465" s="11"/>
      <c r="B3465" s="19">
        <v>3634</v>
      </c>
      <c r="C3465" s="74"/>
      <c r="D3465" s="77"/>
      <c r="E3465" s="75"/>
      <c r="F3465" s="78"/>
      <c r="G3465" s="80"/>
      <c r="H3465" s="25"/>
      <c r="I3465" s="79"/>
      <c r="J3465" s="27"/>
      <c r="K3465" s="27"/>
      <c r="L3465" s="79"/>
      <c r="M3465" s="81"/>
      <c r="N3465" s="29">
        <v>0</v>
      </c>
      <c r="O3465" s="30" t="str">
        <f>IF(G3465&lt;=$N$2,"",IF(F3465=[3]Pav.tvarkyklė!$B$13,"",IF(ISBLANK(R3465),"X","")))</f>
        <v/>
      </c>
      <c r="P3465" s="91"/>
      <c r="Q3465" s="63"/>
      <c r="R3465" s="63"/>
      <c r="S3465" s="63"/>
      <c r="T3465" s="63"/>
      <c r="U3465" s="34" t="str">
        <f>IFERROR(INDEX('[3]5.Grup_T'!$G$4:$G$22,MATCH('6.Turtas'!E3465,'[3]5.Grup_T'!$E$4:$E$22,0)),"0")</f>
        <v>0</v>
      </c>
      <c r="V3465" s="35">
        <f t="shared" si="745"/>
        <v>0</v>
      </c>
      <c r="W3465" s="35">
        <f>IF(NOT(ISBLANK(H3465)),(12-DATEDIF(H3465,'[3]1.Pradzia'!$D$13,"m")),0)</f>
        <v>0</v>
      </c>
      <c r="X3465" s="35">
        <f t="shared" si="746"/>
        <v>0</v>
      </c>
      <c r="Y3465" s="35">
        <f t="shared" si="756"/>
        <v>0</v>
      </c>
      <c r="Z3465" s="35">
        <f t="shared" si="754"/>
        <v>0</v>
      </c>
      <c r="AA3465" s="36">
        <f t="shared" si="747"/>
        <v>0</v>
      </c>
      <c r="AB3465" s="36">
        <f t="shared" si="748"/>
        <v>0</v>
      </c>
      <c r="AC3465" s="37">
        <f t="shared" si="749"/>
        <v>0</v>
      </c>
      <c r="AD3465" s="35">
        <f>IF(OR(YEAR(G3465)&lt;2019,O3465="X"),0,IF(ISBLANK(H3465),DATEDIF(G3465,'[3]1.Pradzia'!$D$13,"M"),DATEDIF(G3465,H3465,"m")))</f>
        <v>0</v>
      </c>
      <c r="AE3465" s="37">
        <f>IF(E3465='[3]5.Grup_T'!$E$20,0,IF(AD3465&lt;&gt;0,M3465/V3465*MIN(12,AD3465),0))</f>
        <v>0</v>
      </c>
      <c r="AF3465" s="37">
        <f t="shared" si="750"/>
        <v>0</v>
      </c>
      <c r="AG3465" s="37">
        <f t="shared" si="751"/>
        <v>0</v>
      </c>
      <c r="AH3465" s="37">
        <f t="shared" si="752"/>
        <v>0</v>
      </c>
      <c r="AI3465" s="35" t="str">
        <f t="shared" si="753"/>
        <v>Nusidėvėjęs</v>
      </c>
      <c r="AJ3465" s="38" t="str">
        <f>IF(AND(F3465&lt;&gt;[3]Pav.tvarkyklė!$B$12,F3465&lt;&gt;[3]Pav.tvarkyklė!$B$13),"GVTNT","X")</f>
        <v>GVTNT</v>
      </c>
      <c r="AK3465" s="39">
        <f t="shared" si="755"/>
        <v>0</v>
      </c>
      <c r="AL3465" s="41"/>
      <c r="AM3465" s="41"/>
      <c r="AN3465" s="41">
        <f t="shared" si="757"/>
        <v>1900</v>
      </c>
      <c r="AO3465" s="41"/>
      <c r="AP3465" s="41"/>
      <c r="AQ3465" s="41"/>
      <c r="AR3465" s="42"/>
      <c r="AS3465" s="42"/>
      <c r="AU3465" s="43">
        <f t="shared" si="758"/>
        <v>0</v>
      </c>
    </row>
    <row r="3466" spans="1:47" ht="15" customHeight="1" x14ac:dyDescent="0.25">
      <c r="A3466" s="11"/>
      <c r="B3466" s="19">
        <v>3635</v>
      </c>
      <c r="C3466" s="74"/>
      <c r="D3466" s="77"/>
      <c r="E3466" s="75"/>
      <c r="F3466" s="78"/>
      <c r="G3466" s="80"/>
      <c r="H3466" s="25"/>
      <c r="I3466" s="79"/>
      <c r="J3466" s="27"/>
      <c r="K3466" s="27"/>
      <c r="L3466" s="79"/>
      <c r="M3466" s="81"/>
      <c r="N3466" s="29">
        <v>0</v>
      </c>
      <c r="O3466" s="30" t="str">
        <f>IF(G3466&lt;=$N$2,"",IF(F3466=[3]Pav.tvarkyklė!$B$13,"",IF(ISBLANK(R3466),"X","")))</f>
        <v/>
      </c>
      <c r="P3466" s="91"/>
      <c r="Q3466" s="63"/>
      <c r="R3466" s="63"/>
      <c r="S3466" s="63"/>
      <c r="T3466" s="63"/>
      <c r="U3466" s="34" t="str">
        <f>IFERROR(INDEX('[3]5.Grup_T'!$G$4:$G$22,MATCH('6.Turtas'!E3466,'[3]5.Grup_T'!$E$4:$E$22,0)),"0")</f>
        <v>0</v>
      </c>
      <c r="V3466" s="35">
        <f t="shared" si="745"/>
        <v>0</v>
      </c>
      <c r="W3466" s="35">
        <f>IF(NOT(ISBLANK(H3466)),(12-DATEDIF(H3466,'[3]1.Pradzia'!$D$13,"m")),0)</f>
        <v>0</v>
      </c>
      <c r="X3466" s="35">
        <f t="shared" si="746"/>
        <v>0</v>
      </c>
      <c r="Y3466" s="35">
        <f t="shared" si="756"/>
        <v>0</v>
      </c>
      <c r="Z3466" s="35">
        <f t="shared" si="754"/>
        <v>0</v>
      </c>
      <c r="AA3466" s="36">
        <f t="shared" si="747"/>
        <v>0</v>
      </c>
      <c r="AB3466" s="36">
        <f t="shared" si="748"/>
        <v>0</v>
      </c>
      <c r="AC3466" s="37">
        <f t="shared" si="749"/>
        <v>0</v>
      </c>
      <c r="AD3466" s="35">
        <f>IF(OR(YEAR(G3466)&lt;2019,O3466="X"),0,IF(ISBLANK(H3466),DATEDIF(G3466,'[3]1.Pradzia'!$D$13,"M"),DATEDIF(G3466,H3466,"m")))</f>
        <v>0</v>
      </c>
      <c r="AE3466" s="37">
        <f>IF(E3466='[3]5.Grup_T'!$E$20,0,IF(AD3466&lt;&gt;0,M3466/V3466*MIN(12,AD3466),0))</f>
        <v>0</v>
      </c>
      <c r="AF3466" s="37">
        <f t="shared" si="750"/>
        <v>0</v>
      </c>
      <c r="AG3466" s="37">
        <f t="shared" si="751"/>
        <v>0</v>
      </c>
      <c r="AH3466" s="37">
        <f t="shared" si="752"/>
        <v>0</v>
      </c>
      <c r="AI3466" s="35" t="str">
        <f t="shared" si="753"/>
        <v>Nusidėvėjęs</v>
      </c>
      <c r="AJ3466" s="38" t="str">
        <f>IF(AND(F3466&lt;&gt;[3]Pav.tvarkyklė!$B$12,F3466&lt;&gt;[3]Pav.tvarkyklė!$B$13),"GVTNT","X")</f>
        <v>GVTNT</v>
      </c>
      <c r="AK3466" s="39">
        <f t="shared" si="755"/>
        <v>0</v>
      </c>
      <c r="AL3466" s="41"/>
      <c r="AM3466" s="41"/>
      <c r="AN3466" s="41">
        <f t="shared" si="757"/>
        <v>1900</v>
      </c>
      <c r="AO3466" s="41"/>
      <c r="AP3466" s="41"/>
      <c r="AQ3466" s="41"/>
      <c r="AR3466" s="42"/>
      <c r="AS3466" s="42"/>
      <c r="AU3466" s="43">
        <f t="shared" si="758"/>
        <v>0</v>
      </c>
    </row>
    <row r="3467" spans="1:47" ht="15" customHeight="1" x14ac:dyDescent="0.25">
      <c r="A3467" s="11"/>
      <c r="B3467" s="19">
        <v>3636</v>
      </c>
      <c r="C3467" s="74"/>
      <c r="D3467" s="77"/>
      <c r="E3467" s="78"/>
      <c r="F3467" s="78"/>
      <c r="G3467" s="80"/>
      <c r="H3467" s="25"/>
      <c r="I3467" s="79"/>
      <c r="J3467" s="27"/>
      <c r="K3467" s="27"/>
      <c r="L3467" s="79"/>
      <c r="M3467" s="81"/>
      <c r="N3467" s="29">
        <v>0</v>
      </c>
      <c r="O3467" s="30" t="str">
        <f>IF(G3467&lt;=$N$2,"",IF(F3467=[3]Pav.tvarkyklė!$B$13,"",IF(ISBLANK(R3467),"X","")))</f>
        <v/>
      </c>
      <c r="P3467" s="91"/>
      <c r="Q3467" s="63"/>
      <c r="R3467" s="63"/>
      <c r="S3467" s="63"/>
      <c r="T3467" s="63"/>
      <c r="U3467" s="34" t="str">
        <f>IFERROR(INDEX('[3]5.Grup_T'!$G$4:$G$22,MATCH('6.Turtas'!E3467,'[3]5.Grup_T'!$E$4:$E$22,0)),"0")</f>
        <v>0</v>
      </c>
      <c r="V3467" s="35">
        <f t="shared" si="745"/>
        <v>0</v>
      </c>
      <c r="W3467" s="35">
        <f>IF(NOT(ISBLANK(H3467)),(12-DATEDIF(H3467,'[3]1.Pradzia'!$D$13,"m")),0)</f>
        <v>0</v>
      </c>
      <c r="X3467" s="35">
        <f t="shared" si="746"/>
        <v>0</v>
      </c>
      <c r="Y3467" s="35">
        <f t="shared" si="756"/>
        <v>0</v>
      </c>
      <c r="Z3467" s="35">
        <f t="shared" si="754"/>
        <v>0</v>
      </c>
      <c r="AA3467" s="36">
        <f t="shared" si="747"/>
        <v>0</v>
      </c>
      <c r="AB3467" s="36">
        <f t="shared" si="748"/>
        <v>0</v>
      </c>
      <c r="AC3467" s="37">
        <f t="shared" si="749"/>
        <v>0</v>
      </c>
      <c r="AD3467" s="35">
        <f>IF(OR(YEAR(G3467)&lt;2019,O3467="X"),0,IF(ISBLANK(H3467),DATEDIF(G3467,'[3]1.Pradzia'!$D$13,"M"),DATEDIF(G3467,H3467,"m")))</f>
        <v>0</v>
      </c>
      <c r="AE3467" s="37">
        <f>IF(E3467='[3]5.Grup_T'!$E$20,0,IF(AD3467&lt;&gt;0,M3467/V3467*MIN(12,AD3467),0))</f>
        <v>0</v>
      </c>
      <c r="AF3467" s="37">
        <f t="shared" si="750"/>
        <v>0</v>
      </c>
      <c r="AG3467" s="37">
        <f t="shared" si="751"/>
        <v>0</v>
      </c>
      <c r="AH3467" s="37">
        <f t="shared" si="752"/>
        <v>0</v>
      </c>
      <c r="AI3467" s="35" t="str">
        <f t="shared" si="753"/>
        <v>Nusidėvėjęs</v>
      </c>
      <c r="AJ3467" s="38" t="str">
        <f>IF(AND(F3467&lt;&gt;[3]Pav.tvarkyklė!$B$12,F3467&lt;&gt;[3]Pav.tvarkyklė!$B$13),"GVTNT","X")</f>
        <v>GVTNT</v>
      </c>
      <c r="AK3467" s="39">
        <f t="shared" si="755"/>
        <v>0</v>
      </c>
      <c r="AL3467" s="41"/>
      <c r="AM3467" s="41"/>
      <c r="AN3467" s="41">
        <f t="shared" si="757"/>
        <v>1900</v>
      </c>
      <c r="AO3467" s="41"/>
      <c r="AP3467" s="41"/>
      <c r="AQ3467" s="41"/>
      <c r="AR3467" s="42"/>
      <c r="AS3467" s="42"/>
      <c r="AU3467" s="43">
        <f t="shared" si="758"/>
        <v>0</v>
      </c>
    </row>
    <row r="3468" spans="1:47" ht="15" customHeight="1" x14ac:dyDescent="0.25">
      <c r="A3468" s="11"/>
      <c r="B3468" s="19">
        <v>3637</v>
      </c>
      <c r="C3468" s="74"/>
      <c r="D3468" s="77"/>
      <c r="E3468" s="78"/>
      <c r="F3468" s="78"/>
      <c r="G3468" s="80"/>
      <c r="H3468" s="25"/>
      <c r="I3468" s="79"/>
      <c r="J3468" s="27"/>
      <c r="K3468" s="27"/>
      <c r="L3468" s="79"/>
      <c r="M3468" s="81"/>
      <c r="N3468" s="29">
        <v>0</v>
      </c>
      <c r="O3468" s="30" t="str">
        <f>IF(G3468&lt;=$N$2,"",IF(F3468=[3]Pav.tvarkyklė!$B$13,"",IF(ISBLANK(R3468),"X","")))</f>
        <v/>
      </c>
      <c r="P3468" s="91"/>
      <c r="Q3468" s="63"/>
      <c r="R3468" s="63"/>
      <c r="S3468" s="63"/>
      <c r="T3468" s="63"/>
      <c r="U3468" s="34" t="str">
        <f>IFERROR(INDEX('[3]5.Grup_T'!$G$4:$G$22,MATCH('6.Turtas'!E3468,'[3]5.Grup_T'!$E$4:$E$22,0)),"0")</f>
        <v>0</v>
      </c>
      <c r="V3468" s="35">
        <f t="shared" si="745"/>
        <v>0</v>
      </c>
      <c r="W3468" s="35">
        <f>IF(NOT(ISBLANK(H3468)),(12-DATEDIF(H3468,'[3]1.Pradzia'!$D$13,"m")),0)</f>
        <v>0</v>
      </c>
      <c r="X3468" s="35">
        <f t="shared" si="746"/>
        <v>0</v>
      </c>
      <c r="Y3468" s="35">
        <f t="shared" si="756"/>
        <v>0</v>
      </c>
      <c r="Z3468" s="35">
        <f t="shared" si="754"/>
        <v>0</v>
      </c>
      <c r="AA3468" s="36">
        <f t="shared" si="747"/>
        <v>0</v>
      </c>
      <c r="AB3468" s="36">
        <f t="shared" si="748"/>
        <v>0</v>
      </c>
      <c r="AC3468" s="37">
        <f t="shared" si="749"/>
        <v>0</v>
      </c>
      <c r="AD3468" s="35">
        <f>IF(OR(YEAR(G3468)&lt;2019,O3468="X"),0,IF(ISBLANK(H3468),DATEDIF(G3468,'[3]1.Pradzia'!$D$13,"M"),DATEDIF(G3468,H3468,"m")))</f>
        <v>0</v>
      </c>
      <c r="AE3468" s="37">
        <f>IF(E3468='[3]5.Grup_T'!$E$20,0,IF(AD3468&lt;&gt;0,M3468/V3468*MIN(12,AD3468),0))</f>
        <v>0</v>
      </c>
      <c r="AF3468" s="37">
        <f t="shared" si="750"/>
        <v>0</v>
      </c>
      <c r="AG3468" s="37">
        <f t="shared" si="751"/>
        <v>0</v>
      </c>
      <c r="AH3468" s="37">
        <f t="shared" si="752"/>
        <v>0</v>
      </c>
      <c r="AI3468" s="35" t="str">
        <f t="shared" si="753"/>
        <v>Nusidėvėjęs</v>
      </c>
      <c r="AJ3468" s="38" t="str">
        <f>IF(AND(F3468&lt;&gt;[3]Pav.tvarkyklė!$B$12,F3468&lt;&gt;[3]Pav.tvarkyklė!$B$13),"GVTNT","X")</f>
        <v>GVTNT</v>
      </c>
      <c r="AK3468" s="39">
        <f t="shared" si="755"/>
        <v>0</v>
      </c>
      <c r="AL3468" s="41"/>
      <c r="AM3468" s="41"/>
      <c r="AN3468" s="41">
        <f t="shared" si="757"/>
        <v>1900</v>
      </c>
      <c r="AO3468" s="41"/>
      <c r="AP3468" s="41"/>
      <c r="AQ3468" s="41"/>
      <c r="AR3468" s="42"/>
      <c r="AS3468" s="42"/>
      <c r="AU3468" s="43">
        <f t="shared" si="758"/>
        <v>0</v>
      </c>
    </row>
    <row r="3469" spans="1:47" ht="15" customHeight="1" x14ac:dyDescent="0.25">
      <c r="A3469" s="11"/>
      <c r="B3469" s="19">
        <v>3638</v>
      </c>
      <c r="C3469" s="74"/>
      <c r="D3469" s="77"/>
      <c r="E3469" s="78"/>
      <c r="F3469" s="78"/>
      <c r="G3469" s="80"/>
      <c r="H3469" s="25"/>
      <c r="I3469" s="79"/>
      <c r="J3469" s="27"/>
      <c r="K3469" s="27"/>
      <c r="L3469" s="79"/>
      <c r="M3469" s="81"/>
      <c r="N3469" s="29">
        <v>0</v>
      </c>
      <c r="O3469" s="30" t="str">
        <f>IF(G3469&lt;=$N$2,"",IF(F3469=[3]Pav.tvarkyklė!$B$13,"",IF(ISBLANK(R3469),"X","")))</f>
        <v/>
      </c>
      <c r="P3469" s="91"/>
      <c r="Q3469" s="63"/>
      <c r="R3469" s="63"/>
      <c r="S3469" s="63"/>
      <c r="T3469" s="63"/>
      <c r="U3469" s="34" t="str">
        <f>IFERROR(INDEX('[3]5.Grup_T'!$G$4:$G$22,MATCH('6.Turtas'!E3469,'[3]5.Grup_T'!$E$4:$E$22,0)),"0")</f>
        <v>0</v>
      </c>
      <c r="V3469" s="35">
        <f t="shared" si="745"/>
        <v>0</v>
      </c>
      <c r="W3469" s="35">
        <f>IF(NOT(ISBLANK(H3469)),(12-DATEDIF(H3469,'[3]1.Pradzia'!$D$13,"m")),0)</f>
        <v>0</v>
      </c>
      <c r="X3469" s="35">
        <f t="shared" si="746"/>
        <v>0</v>
      </c>
      <c r="Y3469" s="35">
        <f t="shared" si="756"/>
        <v>0</v>
      </c>
      <c r="Z3469" s="35">
        <f t="shared" si="754"/>
        <v>0</v>
      </c>
      <c r="AA3469" s="36">
        <f t="shared" si="747"/>
        <v>0</v>
      </c>
      <c r="AB3469" s="36">
        <f t="shared" si="748"/>
        <v>0</v>
      </c>
      <c r="AC3469" s="37">
        <f t="shared" si="749"/>
        <v>0</v>
      </c>
      <c r="AD3469" s="35">
        <f>IF(OR(YEAR(G3469)&lt;2019,O3469="X"),0,IF(ISBLANK(H3469),DATEDIF(G3469,'[3]1.Pradzia'!$D$13,"M"),DATEDIF(G3469,H3469,"m")))</f>
        <v>0</v>
      </c>
      <c r="AE3469" s="37">
        <f>IF(E3469='[3]5.Grup_T'!$E$20,0,IF(AD3469&lt;&gt;0,M3469/V3469*MIN(12,AD3469),0))</f>
        <v>0</v>
      </c>
      <c r="AF3469" s="37">
        <f t="shared" si="750"/>
        <v>0</v>
      </c>
      <c r="AG3469" s="37">
        <f t="shared" si="751"/>
        <v>0</v>
      </c>
      <c r="AH3469" s="37">
        <f t="shared" si="752"/>
        <v>0</v>
      </c>
      <c r="AI3469" s="35" t="str">
        <f t="shared" si="753"/>
        <v>Nusidėvėjęs</v>
      </c>
      <c r="AJ3469" s="38" t="str">
        <f>IF(AND(F3469&lt;&gt;[3]Pav.tvarkyklė!$B$12,F3469&lt;&gt;[3]Pav.tvarkyklė!$B$13),"GVTNT","X")</f>
        <v>GVTNT</v>
      </c>
      <c r="AK3469" s="39">
        <f t="shared" si="755"/>
        <v>0</v>
      </c>
      <c r="AL3469" s="41"/>
      <c r="AM3469" s="41"/>
      <c r="AN3469" s="41">
        <f t="shared" si="757"/>
        <v>1900</v>
      </c>
      <c r="AO3469" s="41"/>
      <c r="AP3469" s="41"/>
      <c r="AQ3469" s="41"/>
      <c r="AR3469" s="42"/>
      <c r="AS3469" s="42"/>
      <c r="AU3469" s="43">
        <f t="shared" si="758"/>
        <v>0</v>
      </c>
    </row>
    <row r="3470" spans="1:47" ht="15" customHeight="1" x14ac:dyDescent="0.25">
      <c r="A3470" s="11"/>
      <c r="B3470" s="19">
        <v>3639</v>
      </c>
      <c r="C3470" s="74"/>
      <c r="D3470" s="77"/>
      <c r="E3470" s="78"/>
      <c r="F3470" s="78"/>
      <c r="G3470" s="80"/>
      <c r="H3470" s="25"/>
      <c r="I3470" s="79"/>
      <c r="J3470" s="27"/>
      <c r="K3470" s="27"/>
      <c r="L3470" s="79"/>
      <c r="M3470" s="81"/>
      <c r="N3470" s="29">
        <v>0</v>
      </c>
      <c r="O3470" s="30" t="str">
        <f>IF(G3470&lt;=$N$2,"",IF(F3470=[3]Pav.tvarkyklė!$B$13,"",IF(ISBLANK(R3470),"X","")))</f>
        <v/>
      </c>
      <c r="P3470" s="91"/>
      <c r="Q3470" s="63"/>
      <c r="R3470" s="63"/>
      <c r="S3470" s="63"/>
      <c r="T3470" s="63"/>
      <c r="U3470" s="34" t="str">
        <f>IFERROR(INDEX('[3]5.Grup_T'!$G$4:$G$22,MATCH('6.Turtas'!E3470,'[3]5.Grup_T'!$E$4:$E$22,0)),"0")</f>
        <v>0</v>
      </c>
      <c r="V3470" s="35">
        <f t="shared" si="745"/>
        <v>0</v>
      </c>
      <c r="W3470" s="35">
        <f>IF(NOT(ISBLANK(H3470)),(12-DATEDIF(H3470,'[3]1.Pradzia'!$D$13,"m")),0)</f>
        <v>0</v>
      </c>
      <c r="X3470" s="35">
        <f t="shared" si="746"/>
        <v>0</v>
      </c>
      <c r="Y3470" s="35">
        <f t="shared" si="756"/>
        <v>0</v>
      </c>
      <c r="Z3470" s="35">
        <f t="shared" si="754"/>
        <v>0</v>
      </c>
      <c r="AA3470" s="36">
        <f t="shared" si="747"/>
        <v>0</v>
      </c>
      <c r="AB3470" s="36">
        <f t="shared" si="748"/>
        <v>0</v>
      </c>
      <c r="AC3470" s="37">
        <f t="shared" si="749"/>
        <v>0</v>
      </c>
      <c r="AD3470" s="35">
        <f>IF(OR(YEAR(G3470)&lt;2019,O3470="X"),0,IF(ISBLANK(H3470),DATEDIF(G3470,'[3]1.Pradzia'!$D$13,"M"),DATEDIF(G3470,H3470,"m")))</f>
        <v>0</v>
      </c>
      <c r="AE3470" s="37">
        <f>IF(E3470='[3]5.Grup_T'!$E$20,0,IF(AD3470&lt;&gt;0,M3470/V3470*MIN(12,AD3470),0))</f>
        <v>0</v>
      </c>
      <c r="AF3470" s="37">
        <f t="shared" si="750"/>
        <v>0</v>
      </c>
      <c r="AG3470" s="37">
        <f t="shared" si="751"/>
        <v>0</v>
      </c>
      <c r="AH3470" s="37">
        <f t="shared" si="752"/>
        <v>0</v>
      </c>
      <c r="AI3470" s="35" t="str">
        <f t="shared" si="753"/>
        <v>Nusidėvėjęs</v>
      </c>
      <c r="AJ3470" s="38" t="str">
        <f>IF(AND(F3470&lt;&gt;[3]Pav.tvarkyklė!$B$12,F3470&lt;&gt;[3]Pav.tvarkyklė!$B$13),"GVTNT","X")</f>
        <v>GVTNT</v>
      </c>
      <c r="AK3470" s="39">
        <f t="shared" si="755"/>
        <v>0</v>
      </c>
      <c r="AL3470" s="41"/>
      <c r="AM3470" s="41"/>
      <c r="AN3470" s="41">
        <f t="shared" si="757"/>
        <v>1900</v>
      </c>
      <c r="AO3470" s="41"/>
      <c r="AP3470" s="41"/>
      <c r="AQ3470" s="41"/>
      <c r="AR3470" s="42"/>
      <c r="AS3470" s="42"/>
      <c r="AU3470" s="43">
        <f t="shared" si="758"/>
        <v>0</v>
      </c>
    </row>
    <row r="3471" spans="1:47" ht="15" customHeight="1" x14ac:dyDescent="0.25">
      <c r="A3471" s="11"/>
      <c r="B3471" s="19">
        <v>3640</v>
      </c>
      <c r="C3471" s="74"/>
      <c r="D3471" s="77"/>
      <c r="E3471" s="78"/>
      <c r="F3471" s="78"/>
      <c r="G3471" s="80"/>
      <c r="H3471" s="25"/>
      <c r="I3471" s="79"/>
      <c r="J3471" s="27"/>
      <c r="K3471" s="27"/>
      <c r="L3471" s="79"/>
      <c r="M3471" s="81"/>
      <c r="N3471" s="29">
        <v>0</v>
      </c>
      <c r="O3471" s="30" t="str">
        <f>IF(G3471&lt;=$N$2,"",IF(F3471=[3]Pav.tvarkyklė!$B$13,"",IF(ISBLANK(R3471),"X","")))</f>
        <v/>
      </c>
      <c r="P3471" s="91"/>
      <c r="Q3471" s="63"/>
      <c r="R3471" s="63"/>
      <c r="S3471" s="63"/>
      <c r="T3471" s="63"/>
      <c r="U3471" s="34" t="str">
        <f>IFERROR(INDEX('[3]5.Grup_T'!$G$4:$G$22,MATCH('6.Turtas'!E3471,'[3]5.Grup_T'!$E$4:$E$22,0)),"0")</f>
        <v>0</v>
      </c>
      <c r="V3471" s="35">
        <f t="shared" si="745"/>
        <v>0</v>
      </c>
      <c r="W3471" s="35">
        <f>IF(NOT(ISBLANK(H3471)),(12-DATEDIF(H3471,'[3]1.Pradzia'!$D$13,"m")),0)</f>
        <v>0</v>
      </c>
      <c r="X3471" s="35">
        <f t="shared" si="746"/>
        <v>0</v>
      </c>
      <c r="Y3471" s="35">
        <f t="shared" si="756"/>
        <v>0</v>
      </c>
      <c r="Z3471" s="35">
        <f t="shared" si="754"/>
        <v>0</v>
      </c>
      <c r="AA3471" s="36">
        <f t="shared" si="747"/>
        <v>0</v>
      </c>
      <c r="AB3471" s="36">
        <f t="shared" si="748"/>
        <v>0</v>
      </c>
      <c r="AC3471" s="37">
        <f t="shared" si="749"/>
        <v>0</v>
      </c>
      <c r="AD3471" s="35">
        <f>IF(OR(YEAR(G3471)&lt;2019,O3471="X"),0,IF(ISBLANK(H3471),DATEDIF(G3471,'[3]1.Pradzia'!$D$13,"M"),DATEDIF(G3471,H3471,"m")))</f>
        <v>0</v>
      </c>
      <c r="AE3471" s="37">
        <f>IF(E3471='[3]5.Grup_T'!$E$20,0,IF(AD3471&lt;&gt;0,M3471/V3471*MIN(12,AD3471),0))</f>
        <v>0</v>
      </c>
      <c r="AF3471" s="37">
        <f t="shared" si="750"/>
        <v>0</v>
      </c>
      <c r="AG3471" s="37">
        <f t="shared" si="751"/>
        <v>0</v>
      </c>
      <c r="AH3471" s="37">
        <f t="shared" si="752"/>
        <v>0</v>
      </c>
      <c r="AI3471" s="35" t="str">
        <f t="shared" si="753"/>
        <v>Nusidėvėjęs</v>
      </c>
      <c r="AJ3471" s="38" t="str">
        <f>IF(AND(F3471&lt;&gt;[3]Pav.tvarkyklė!$B$12,F3471&lt;&gt;[3]Pav.tvarkyklė!$B$13),"GVTNT","X")</f>
        <v>GVTNT</v>
      </c>
      <c r="AK3471" s="39">
        <f t="shared" si="755"/>
        <v>0</v>
      </c>
      <c r="AL3471" s="41"/>
      <c r="AM3471" s="41"/>
      <c r="AN3471" s="41">
        <f t="shared" si="757"/>
        <v>1900</v>
      </c>
      <c r="AO3471" s="41"/>
      <c r="AP3471" s="41"/>
      <c r="AQ3471" s="41"/>
      <c r="AR3471" s="42"/>
      <c r="AS3471" s="42"/>
      <c r="AU3471" s="43">
        <f t="shared" si="758"/>
        <v>0</v>
      </c>
    </row>
    <row r="3472" spans="1:47" ht="15" customHeight="1" x14ac:dyDescent="0.25">
      <c r="A3472" s="11"/>
      <c r="B3472" s="19">
        <v>3641</v>
      </c>
      <c r="C3472" s="74"/>
      <c r="D3472" s="77"/>
      <c r="E3472" s="78"/>
      <c r="F3472" s="78"/>
      <c r="G3472" s="80"/>
      <c r="H3472" s="25"/>
      <c r="I3472" s="79"/>
      <c r="J3472" s="27"/>
      <c r="K3472" s="27"/>
      <c r="L3472" s="79"/>
      <c r="M3472" s="81"/>
      <c r="N3472" s="29">
        <v>0</v>
      </c>
      <c r="O3472" s="30" t="str">
        <f>IF(G3472&lt;=$N$2,"",IF(F3472=[3]Pav.tvarkyklė!$B$13,"",IF(ISBLANK(R3472),"X","")))</f>
        <v/>
      </c>
      <c r="P3472" s="91"/>
      <c r="Q3472" s="63"/>
      <c r="R3472" s="63"/>
      <c r="S3472" s="63"/>
      <c r="T3472" s="63"/>
      <c r="U3472" s="34" t="str">
        <f>IFERROR(INDEX('[3]5.Grup_T'!$G$4:$G$22,MATCH('6.Turtas'!E3472,'[3]5.Grup_T'!$E$4:$E$22,0)),"0")</f>
        <v>0</v>
      </c>
      <c r="V3472" s="35">
        <f t="shared" si="745"/>
        <v>0</v>
      </c>
      <c r="W3472" s="35">
        <f>IF(NOT(ISBLANK(H3472)),(12-DATEDIF(H3472,'[3]1.Pradzia'!$D$13,"m")),0)</f>
        <v>0</v>
      </c>
      <c r="X3472" s="35">
        <f t="shared" si="746"/>
        <v>0</v>
      </c>
      <c r="Y3472" s="35">
        <f t="shared" si="756"/>
        <v>0</v>
      </c>
      <c r="Z3472" s="35">
        <f t="shared" si="754"/>
        <v>0</v>
      </c>
      <c r="AA3472" s="36">
        <f t="shared" si="747"/>
        <v>0</v>
      </c>
      <c r="AB3472" s="36">
        <f t="shared" si="748"/>
        <v>0</v>
      </c>
      <c r="AC3472" s="37">
        <f t="shared" si="749"/>
        <v>0</v>
      </c>
      <c r="AD3472" s="35">
        <f>IF(OR(YEAR(G3472)&lt;2019,O3472="X"),0,IF(ISBLANK(H3472),DATEDIF(G3472,'[3]1.Pradzia'!$D$13,"M"),DATEDIF(G3472,H3472,"m")))</f>
        <v>0</v>
      </c>
      <c r="AE3472" s="37">
        <f>IF(E3472='[3]5.Grup_T'!$E$20,0,IF(AD3472&lt;&gt;0,M3472/V3472*MIN(12,AD3472),0))</f>
        <v>0</v>
      </c>
      <c r="AF3472" s="37">
        <f t="shared" si="750"/>
        <v>0</v>
      </c>
      <c r="AG3472" s="37">
        <f t="shared" si="751"/>
        <v>0</v>
      </c>
      <c r="AH3472" s="37">
        <f t="shared" si="752"/>
        <v>0</v>
      </c>
      <c r="AI3472" s="35" t="str">
        <f t="shared" si="753"/>
        <v>Nusidėvėjęs</v>
      </c>
      <c r="AJ3472" s="38" t="str">
        <f>IF(AND(F3472&lt;&gt;[3]Pav.tvarkyklė!$B$12,F3472&lt;&gt;[3]Pav.tvarkyklė!$B$13),"GVTNT","X")</f>
        <v>GVTNT</v>
      </c>
      <c r="AK3472" s="39">
        <f t="shared" si="755"/>
        <v>0</v>
      </c>
      <c r="AL3472" s="41"/>
      <c r="AM3472" s="41"/>
      <c r="AN3472" s="41">
        <f t="shared" si="757"/>
        <v>1900</v>
      </c>
      <c r="AO3472" s="41"/>
      <c r="AP3472" s="41"/>
      <c r="AQ3472" s="41"/>
      <c r="AR3472" s="42"/>
      <c r="AS3472" s="42"/>
      <c r="AU3472" s="43">
        <f t="shared" si="758"/>
        <v>0</v>
      </c>
    </row>
    <row r="3473" spans="1:47" ht="15" customHeight="1" x14ac:dyDescent="0.25">
      <c r="A3473" s="11"/>
      <c r="B3473" s="19">
        <v>3642</v>
      </c>
      <c r="C3473" s="74"/>
      <c r="D3473" s="77"/>
      <c r="E3473" s="78"/>
      <c r="F3473" s="78"/>
      <c r="G3473" s="80"/>
      <c r="H3473" s="25"/>
      <c r="I3473" s="79"/>
      <c r="J3473" s="27"/>
      <c r="K3473" s="27"/>
      <c r="L3473" s="79"/>
      <c r="M3473" s="81"/>
      <c r="N3473" s="29">
        <v>0</v>
      </c>
      <c r="O3473" s="30" t="str">
        <f>IF(G3473&lt;=$N$2,"",IF(F3473=[3]Pav.tvarkyklė!$B$13,"",IF(ISBLANK(R3473),"X","")))</f>
        <v/>
      </c>
      <c r="P3473" s="91"/>
      <c r="Q3473" s="63"/>
      <c r="R3473" s="63"/>
      <c r="S3473" s="63"/>
      <c r="T3473" s="63"/>
      <c r="U3473" s="34" t="str">
        <f>IFERROR(INDEX('[3]5.Grup_T'!$G$4:$G$22,MATCH('6.Turtas'!E3473,'[3]5.Grup_T'!$E$4:$E$22,0)),"0")</f>
        <v>0</v>
      </c>
      <c r="V3473" s="35">
        <f t="shared" si="745"/>
        <v>0</v>
      </c>
      <c r="W3473" s="35">
        <f>IF(NOT(ISBLANK(H3473)),(12-DATEDIF(H3473,'[3]1.Pradzia'!$D$13,"m")),0)</f>
        <v>0</v>
      </c>
      <c r="X3473" s="35">
        <f t="shared" si="746"/>
        <v>0</v>
      </c>
      <c r="Y3473" s="35">
        <f t="shared" si="756"/>
        <v>0</v>
      </c>
      <c r="Z3473" s="35">
        <f t="shared" si="754"/>
        <v>0</v>
      </c>
      <c r="AA3473" s="36">
        <f t="shared" si="747"/>
        <v>0</v>
      </c>
      <c r="AB3473" s="36">
        <f t="shared" si="748"/>
        <v>0</v>
      </c>
      <c r="AC3473" s="37">
        <f t="shared" si="749"/>
        <v>0</v>
      </c>
      <c r="AD3473" s="35">
        <f>IF(OR(YEAR(G3473)&lt;2019,O3473="X"),0,IF(ISBLANK(H3473),DATEDIF(G3473,'[3]1.Pradzia'!$D$13,"M"),DATEDIF(G3473,H3473,"m")))</f>
        <v>0</v>
      </c>
      <c r="AE3473" s="37">
        <f>IF(E3473='[3]5.Grup_T'!$E$20,0,IF(AD3473&lt;&gt;0,M3473/V3473*MIN(12,AD3473),0))</f>
        <v>0</v>
      </c>
      <c r="AF3473" s="37">
        <f t="shared" si="750"/>
        <v>0</v>
      </c>
      <c r="AG3473" s="37">
        <f t="shared" si="751"/>
        <v>0</v>
      </c>
      <c r="AH3473" s="37">
        <f t="shared" si="752"/>
        <v>0</v>
      </c>
      <c r="AI3473" s="35" t="str">
        <f t="shared" si="753"/>
        <v>Nusidėvėjęs</v>
      </c>
      <c r="AJ3473" s="38" t="str">
        <f>IF(AND(F3473&lt;&gt;[3]Pav.tvarkyklė!$B$12,F3473&lt;&gt;[3]Pav.tvarkyklė!$B$13),"GVTNT","X")</f>
        <v>GVTNT</v>
      </c>
      <c r="AK3473" s="39">
        <f t="shared" si="755"/>
        <v>0</v>
      </c>
      <c r="AL3473" s="41"/>
      <c r="AM3473" s="41"/>
      <c r="AN3473" s="41">
        <f t="shared" si="757"/>
        <v>1900</v>
      </c>
      <c r="AO3473" s="41"/>
      <c r="AP3473" s="41"/>
      <c r="AQ3473" s="41"/>
      <c r="AR3473" s="42"/>
      <c r="AS3473" s="42"/>
      <c r="AU3473" s="43">
        <f t="shared" si="758"/>
        <v>0</v>
      </c>
    </row>
    <row r="3474" spans="1:47" ht="15" customHeight="1" x14ac:dyDescent="0.25">
      <c r="A3474" s="11"/>
      <c r="B3474" s="19">
        <v>3643</v>
      </c>
      <c r="C3474" s="74"/>
      <c r="D3474" s="77"/>
      <c r="E3474" s="78"/>
      <c r="F3474" s="78"/>
      <c r="G3474" s="80"/>
      <c r="H3474" s="25"/>
      <c r="I3474" s="79"/>
      <c r="J3474" s="27"/>
      <c r="K3474" s="27"/>
      <c r="L3474" s="79"/>
      <c r="M3474" s="81"/>
      <c r="N3474" s="29">
        <v>0</v>
      </c>
      <c r="O3474" s="30" t="str">
        <f>IF(G3474&lt;=$N$2,"",IF(F3474=[3]Pav.tvarkyklė!$B$13,"",IF(ISBLANK(R3474),"X","")))</f>
        <v/>
      </c>
      <c r="P3474" s="91"/>
      <c r="Q3474" s="63"/>
      <c r="R3474" s="63"/>
      <c r="S3474" s="63"/>
      <c r="T3474" s="63"/>
      <c r="U3474" s="34" t="str">
        <f>IFERROR(INDEX('[3]5.Grup_T'!$G$4:$G$22,MATCH('6.Turtas'!E3474,'[3]5.Grup_T'!$E$4:$E$22,0)),"0")</f>
        <v>0</v>
      </c>
      <c r="V3474" s="35">
        <f t="shared" ref="V3474:V3537" si="759">U3474*12</f>
        <v>0</v>
      </c>
      <c r="W3474" s="35">
        <f>IF(NOT(ISBLANK(H3474)),(12-DATEDIF(H3474,'[3]1.Pradzia'!$D$13,"m")),0)</f>
        <v>0</v>
      </c>
      <c r="X3474" s="35">
        <f t="shared" ref="X3474:X3537" si="760">IF(OR(ISBLANK(C3474),YEAR(G3474)&gt;=2019),0,DATEDIF(G3474,$N$2,"M"))</f>
        <v>0</v>
      </c>
      <c r="Y3474" s="35">
        <f t="shared" si="756"/>
        <v>0</v>
      </c>
      <c r="Z3474" s="35">
        <f t="shared" si="754"/>
        <v>0</v>
      </c>
      <c r="AA3474" s="36">
        <f t="shared" ref="AA3474:AA3537" si="761">+IF(Z3474&lt;=0,0,N3474/Z3474)</f>
        <v>0</v>
      </c>
      <c r="AB3474" s="36">
        <f t="shared" ref="AB3474:AB3537" si="762">IF(Z3474&lt;=0,N3474,N3474/Z3474*Y3474)</f>
        <v>0</v>
      </c>
      <c r="AC3474" s="37">
        <f t="shared" ref="AC3474:AC3537" si="763">IF(YEAR(G3474)&lt;2019,M3474-N3474+AB3474,0)</f>
        <v>0</v>
      </c>
      <c r="AD3474" s="35">
        <f>IF(OR(YEAR(G3474)&lt;2019,O3474="X"),0,IF(ISBLANK(H3474),DATEDIF(G3474,'[3]1.Pradzia'!$D$13,"M"),DATEDIF(G3474,H3474,"m")))</f>
        <v>0</v>
      </c>
      <c r="AE3474" s="37">
        <f>IF(E3474='[3]5.Grup_T'!$E$20,0,IF(AD3474&lt;&gt;0,M3474/V3474*MIN(12,AD3474),0))</f>
        <v>0</v>
      </c>
      <c r="AF3474" s="37">
        <f t="shared" ref="AF3474:AF3537" si="764">+AB3474+AE3474</f>
        <v>0</v>
      </c>
      <c r="AG3474" s="37">
        <f t="shared" ref="AG3474:AG3537" si="765">AC3474+AE3474</f>
        <v>0</v>
      </c>
      <c r="AH3474" s="37">
        <f t="shared" ref="AH3474:AH3537" si="766">M3474-AG3474</f>
        <v>0</v>
      </c>
      <c r="AI3474" s="35" t="str">
        <f t="shared" ref="AI3474:AI3537" si="767">IF(H3474&lt;&gt;0,"Nurašytas",IF(O3474="X","Nesuderintas",IF(AH3474&lt;=0,"Nusidėvėjęs","")))</f>
        <v>Nusidėvėjęs</v>
      </c>
      <c r="AJ3474" s="38" t="str">
        <f>IF(AND(F3474&lt;&gt;[3]Pav.tvarkyklė!$B$12,F3474&lt;&gt;[3]Pav.tvarkyklė!$B$13),"GVTNT","X")</f>
        <v>GVTNT</v>
      </c>
      <c r="AK3474" s="39">
        <f t="shared" si="755"/>
        <v>0</v>
      </c>
      <c r="AL3474" s="41"/>
      <c r="AM3474" s="41"/>
      <c r="AN3474" s="41">
        <f t="shared" si="757"/>
        <v>1900</v>
      </c>
      <c r="AO3474" s="41"/>
      <c r="AP3474" s="41"/>
      <c r="AQ3474" s="41"/>
      <c r="AR3474" s="42"/>
      <c r="AS3474" s="42"/>
      <c r="AU3474" s="43">
        <f t="shared" si="758"/>
        <v>0</v>
      </c>
    </row>
    <row r="3475" spans="1:47" ht="15" customHeight="1" x14ac:dyDescent="0.25">
      <c r="A3475" s="11"/>
      <c r="B3475" s="19">
        <v>3644</v>
      </c>
      <c r="C3475" s="74"/>
      <c r="D3475" s="77"/>
      <c r="E3475" s="75"/>
      <c r="F3475" s="78"/>
      <c r="G3475" s="80"/>
      <c r="H3475" s="25"/>
      <c r="I3475" s="79"/>
      <c r="J3475" s="27"/>
      <c r="K3475" s="27"/>
      <c r="L3475" s="79"/>
      <c r="M3475" s="81"/>
      <c r="N3475" s="29">
        <v>0</v>
      </c>
      <c r="O3475" s="30" t="str">
        <f>IF(G3475&lt;=$N$2,"",IF(F3475=[3]Pav.tvarkyklė!$B$13,"",IF(ISBLANK(R3475),"X","")))</f>
        <v/>
      </c>
      <c r="P3475" s="91"/>
      <c r="Q3475" s="63"/>
      <c r="R3475" s="63"/>
      <c r="S3475" s="63"/>
      <c r="T3475" s="63"/>
      <c r="U3475" s="34" t="str">
        <f>IFERROR(INDEX('[3]5.Grup_T'!$G$4:$G$22,MATCH('6.Turtas'!E3475,'[3]5.Grup_T'!$E$4:$E$22,0)),"0")</f>
        <v>0</v>
      </c>
      <c r="V3475" s="35">
        <f t="shared" si="759"/>
        <v>0</v>
      </c>
      <c r="W3475" s="35">
        <f>IF(NOT(ISBLANK(H3475)),(12-DATEDIF(H3475,'[3]1.Pradzia'!$D$13,"m")),0)</f>
        <v>0</v>
      </c>
      <c r="X3475" s="35">
        <f t="shared" si="760"/>
        <v>0</v>
      </c>
      <c r="Y3475" s="35">
        <f t="shared" si="756"/>
        <v>0</v>
      </c>
      <c r="Z3475" s="35">
        <f t="shared" ref="Z3475:Z3538" si="768">IF(YEAR(G3475)&gt;=2019,0,V3475-X3475)</f>
        <v>0</v>
      </c>
      <c r="AA3475" s="36">
        <f t="shared" si="761"/>
        <v>0</v>
      </c>
      <c r="AB3475" s="36">
        <f t="shared" si="762"/>
        <v>0</v>
      </c>
      <c r="AC3475" s="37">
        <f t="shared" si="763"/>
        <v>0</v>
      </c>
      <c r="AD3475" s="35">
        <f>IF(OR(YEAR(G3475)&lt;2019,O3475="X"),0,IF(ISBLANK(H3475),DATEDIF(G3475,'[3]1.Pradzia'!$D$13,"M"),DATEDIF(G3475,H3475,"m")))</f>
        <v>0</v>
      </c>
      <c r="AE3475" s="37">
        <f>IF(E3475='[3]5.Grup_T'!$E$20,0,IF(AD3475&lt;&gt;0,M3475/V3475*MIN(12,AD3475),0))</f>
        <v>0</v>
      </c>
      <c r="AF3475" s="37">
        <f t="shared" si="764"/>
        <v>0</v>
      </c>
      <c r="AG3475" s="37">
        <f t="shared" si="765"/>
        <v>0</v>
      </c>
      <c r="AH3475" s="37">
        <f t="shared" si="766"/>
        <v>0</v>
      </c>
      <c r="AI3475" s="35" t="str">
        <f t="shared" si="767"/>
        <v>Nusidėvėjęs</v>
      </c>
      <c r="AJ3475" s="38" t="str">
        <f>IF(AND(F3475&lt;&gt;[3]Pav.tvarkyklė!$B$12,F3475&lt;&gt;[3]Pav.tvarkyklė!$B$13),"GVTNT","X")</f>
        <v>GVTNT</v>
      </c>
      <c r="AK3475" s="39">
        <f t="shared" ref="AK3475:AK3538" si="769">I3475-J3475-K3475-L3475-M3475</f>
        <v>0</v>
      </c>
      <c r="AL3475" s="41"/>
      <c r="AM3475" s="41"/>
      <c r="AN3475" s="41">
        <f t="shared" si="757"/>
        <v>1900</v>
      </c>
      <c r="AO3475" s="41"/>
      <c r="AP3475" s="41"/>
      <c r="AQ3475" s="41"/>
      <c r="AR3475" s="42"/>
      <c r="AS3475" s="42"/>
      <c r="AU3475" s="43">
        <f t="shared" si="758"/>
        <v>0</v>
      </c>
    </row>
    <row r="3476" spans="1:47" ht="15" customHeight="1" x14ac:dyDescent="0.25">
      <c r="A3476" s="11"/>
      <c r="B3476" s="19">
        <v>3645</v>
      </c>
      <c r="C3476" s="74"/>
      <c r="D3476" s="77"/>
      <c r="E3476" s="75"/>
      <c r="F3476" s="78"/>
      <c r="G3476" s="80"/>
      <c r="H3476" s="25"/>
      <c r="I3476" s="79"/>
      <c r="J3476" s="27"/>
      <c r="K3476" s="27"/>
      <c r="L3476" s="79"/>
      <c r="M3476" s="81"/>
      <c r="N3476" s="29">
        <v>0</v>
      </c>
      <c r="O3476" s="30" t="str">
        <f>IF(G3476&lt;=$N$2,"",IF(F3476=[3]Pav.tvarkyklė!$B$13,"",IF(ISBLANK(R3476),"X","")))</f>
        <v/>
      </c>
      <c r="P3476" s="91"/>
      <c r="Q3476" s="63"/>
      <c r="R3476" s="63"/>
      <c r="S3476" s="63"/>
      <c r="T3476" s="63"/>
      <c r="U3476" s="34" t="str">
        <f>IFERROR(INDEX('[3]5.Grup_T'!$G$4:$G$22,MATCH('6.Turtas'!E3476,'[3]5.Grup_T'!$E$4:$E$22,0)),"0")</f>
        <v>0</v>
      </c>
      <c r="V3476" s="35">
        <f t="shared" si="759"/>
        <v>0</v>
      </c>
      <c r="W3476" s="35">
        <f>IF(NOT(ISBLANK(H3476)),(12-DATEDIF(H3476,'[3]1.Pradzia'!$D$13,"m")),0)</f>
        <v>0</v>
      </c>
      <c r="X3476" s="35">
        <f t="shared" si="760"/>
        <v>0</v>
      </c>
      <c r="Y3476" s="35">
        <f t="shared" si="756"/>
        <v>0</v>
      </c>
      <c r="Z3476" s="35">
        <f t="shared" si="768"/>
        <v>0</v>
      </c>
      <c r="AA3476" s="36">
        <f t="shared" si="761"/>
        <v>0</v>
      </c>
      <c r="AB3476" s="36">
        <f t="shared" si="762"/>
        <v>0</v>
      </c>
      <c r="AC3476" s="37">
        <f t="shared" si="763"/>
        <v>0</v>
      </c>
      <c r="AD3476" s="35">
        <f>IF(OR(YEAR(G3476)&lt;2019,O3476="X"),0,IF(ISBLANK(H3476),DATEDIF(G3476,'[3]1.Pradzia'!$D$13,"M"),DATEDIF(G3476,H3476,"m")))</f>
        <v>0</v>
      </c>
      <c r="AE3476" s="37">
        <f>IF(E3476='[3]5.Grup_T'!$E$20,0,IF(AD3476&lt;&gt;0,M3476/V3476*MIN(12,AD3476),0))</f>
        <v>0</v>
      </c>
      <c r="AF3476" s="37">
        <f t="shared" si="764"/>
        <v>0</v>
      </c>
      <c r="AG3476" s="37">
        <f t="shared" si="765"/>
        <v>0</v>
      </c>
      <c r="AH3476" s="37">
        <f t="shared" si="766"/>
        <v>0</v>
      </c>
      <c r="AI3476" s="35" t="str">
        <f t="shared" si="767"/>
        <v>Nusidėvėjęs</v>
      </c>
      <c r="AJ3476" s="38" t="str">
        <f>IF(AND(F3476&lt;&gt;[3]Pav.tvarkyklė!$B$12,F3476&lt;&gt;[3]Pav.tvarkyklė!$B$13),"GVTNT","X")</f>
        <v>GVTNT</v>
      </c>
      <c r="AK3476" s="39">
        <f t="shared" si="769"/>
        <v>0</v>
      </c>
      <c r="AL3476" s="41"/>
      <c r="AM3476" s="41"/>
      <c r="AN3476" s="41">
        <f t="shared" si="757"/>
        <v>1900</v>
      </c>
      <c r="AO3476" s="41"/>
      <c r="AP3476" s="41"/>
      <c r="AQ3476" s="41"/>
      <c r="AR3476" s="42"/>
      <c r="AS3476" s="42"/>
      <c r="AU3476" s="43">
        <f t="shared" si="758"/>
        <v>0</v>
      </c>
    </row>
    <row r="3477" spans="1:47" ht="15" customHeight="1" x14ac:dyDescent="0.25">
      <c r="A3477" s="11"/>
      <c r="B3477" s="19">
        <v>3646</v>
      </c>
      <c r="C3477" s="74"/>
      <c r="D3477" s="77"/>
      <c r="E3477" s="75"/>
      <c r="F3477" s="78"/>
      <c r="G3477" s="80"/>
      <c r="H3477" s="25"/>
      <c r="I3477" s="79"/>
      <c r="J3477" s="27"/>
      <c r="K3477" s="27"/>
      <c r="L3477" s="79"/>
      <c r="M3477" s="81"/>
      <c r="N3477" s="29">
        <v>0</v>
      </c>
      <c r="O3477" s="30" t="str">
        <f>IF(G3477&lt;=$N$2,"",IF(F3477=[3]Pav.tvarkyklė!$B$13,"",IF(ISBLANK(R3477),"X","")))</f>
        <v/>
      </c>
      <c r="P3477" s="91"/>
      <c r="Q3477" s="63"/>
      <c r="R3477" s="63"/>
      <c r="S3477" s="63"/>
      <c r="T3477" s="63"/>
      <c r="U3477" s="34" t="str">
        <f>IFERROR(INDEX('[3]5.Grup_T'!$G$4:$G$22,MATCH('6.Turtas'!E3477,'[3]5.Grup_T'!$E$4:$E$22,0)),"0")</f>
        <v>0</v>
      </c>
      <c r="V3477" s="35">
        <f t="shared" si="759"/>
        <v>0</v>
      </c>
      <c r="W3477" s="35">
        <f>IF(NOT(ISBLANK(H3477)),(12-DATEDIF(H3477,'[3]1.Pradzia'!$D$13,"m")),0)</f>
        <v>0</v>
      </c>
      <c r="X3477" s="35">
        <f t="shared" si="760"/>
        <v>0</v>
      </c>
      <c r="Y3477" s="35">
        <f t="shared" si="756"/>
        <v>0</v>
      </c>
      <c r="Z3477" s="35">
        <f t="shared" si="768"/>
        <v>0</v>
      </c>
      <c r="AA3477" s="36">
        <f t="shared" si="761"/>
        <v>0</v>
      </c>
      <c r="AB3477" s="36">
        <f t="shared" si="762"/>
        <v>0</v>
      </c>
      <c r="AC3477" s="37">
        <f t="shared" si="763"/>
        <v>0</v>
      </c>
      <c r="AD3477" s="35">
        <f>IF(OR(YEAR(G3477)&lt;2019,O3477="X"),0,IF(ISBLANK(H3477),DATEDIF(G3477,'[3]1.Pradzia'!$D$13,"M"),DATEDIF(G3477,H3477,"m")))</f>
        <v>0</v>
      </c>
      <c r="AE3477" s="37">
        <f>IF(E3477='[3]5.Grup_T'!$E$20,0,IF(AD3477&lt;&gt;0,M3477/V3477*MIN(12,AD3477),0))</f>
        <v>0</v>
      </c>
      <c r="AF3477" s="37">
        <f t="shared" si="764"/>
        <v>0</v>
      </c>
      <c r="AG3477" s="37">
        <f t="shared" si="765"/>
        <v>0</v>
      </c>
      <c r="AH3477" s="37">
        <f t="shared" si="766"/>
        <v>0</v>
      </c>
      <c r="AI3477" s="35" t="str">
        <f t="shared" si="767"/>
        <v>Nusidėvėjęs</v>
      </c>
      <c r="AJ3477" s="38" t="str">
        <f>IF(AND(F3477&lt;&gt;[3]Pav.tvarkyklė!$B$12,F3477&lt;&gt;[3]Pav.tvarkyklė!$B$13),"GVTNT","X")</f>
        <v>GVTNT</v>
      </c>
      <c r="AK3477" s="39">
        <f t="shared" si="769"/>
        <v>0</v>
      </c>
      <c r="AL3477" s="41"/>
      <c r="AM3477" s="41"/>
      <c r="AN3477" s="41">
        <f t="shared" si="757"/>
        <v>1900</v>
      </c>
      <c r="AO3477" s="41"/>
      <c r="AP3477" s="41"/>
      <c r="AQ3477" s="41"/>
      <c r="AR3477" s="42"/>
      <c r="AS3477" s="42"/>
      <c r="AU3477" s="43">
        <f t="shared" si="758"/>
        <v>0</v>
      </c>
    </row>
    <row r="3478" spans="1:47" ht="15" customHeight="1" x14ac:dyDescent="0.25">
      <c r="A3478" s="11"/>
      <c r="B3478" s="19">
        <v>3647</v>
      </c>
      <c r="C3478" s="74"/>
      <c r="D3478" s="77"/>
      <c r="E3478" s="75"/>
      <c r="F3478" s="78"/>
      <c r="G3478" s="80"/>
      <c r="H3478" s="25"/>
      <c r="I3478" s="79"/>
      <c r="J3478" s="27"/>
      <c r="K3478" s="27"/>
      <c r="L3478" s="79"/>
      <c r="M3478" s="81"/>
      <c r="N3478" s="29">
        <v>0</v>
      </c>
      <c r="O3478" s="30" t="str">
        <f>IF(G3478&lt;=$N$2,"",IF(F3478=[3]Pav.tvarkyklė!$B$13,"",IF(ISBLANK(R3478),"X","")))</f>
        <v/>
      </c>
      <c r="P3478" s="91"/>
      <c r="Q3478" s="63"/>
      <c r="R3478" s="63"/>
      <c r="S3478" s="63"/>
      <c r="T3478" s="63"/>
      <c r="U3478" s="34" t="str">
        <f>IFERROR(INDEX('[3]5.Grup_T'!$G$4:$G$22,MATCH('6.Turtas'!E3478,'[3]5.Grup_T'!$E$4:$E$22,0)),"0")</f>
        <v>0</v>
      </c>
      <c r="V3478" s="35">
        <f t="shared" si="759"/>
        <v>0</v>
      </c>
      <c r="W3478" s="35">
        <f>IF(NOT(ISBLANK(H3478)),(12-DATEDIF(H3478,'[3]1.Pradzia'!$D$13,"m")),0)</f>
        <v>0</v>
      </c>
      <c r="X3478" s="35">
        <f t="shared" si="760"/>
        <v>0</v>
      </c>
      <c r="Y3478" s="35">
        <f t="shared" si="756"/>
        <v>0</v>
      </c>
      <c r="Z3478" s="35">
        <f t="shared" si="768"/>
        <v>0</v>
      </c>
      <c r="AA3478" s="36">
        <f t="shared" si="761"/>
        <v>0</v>
      </c>
      <c r="AB3478" s="36">
        <f t="shared" si="762"/>
        <v>0</v>
      </c>
      <c r="AC3478" s="37">
        <f t="shared" si="763"/>
        <v>0</v>
      </c>
      <c r="AD3478" s="35">
        <f>IF(OR(YEAR(G3478)&lt;2019,O3478="X"),0,IF(ISBLANK(H3478),DATEDIF(G3478,'[3]1.Pradzia'!$D$13,"M"),DATEDIF(G3478,H3478,"m")))</f>
        <v>0</v>
      </c>
      <c r="AE3478" s="37">
        <f>IF(E3478='[3]5.Grup_T'!$E$20,0,IF(AD3478&lt;&gt;0,M3478/V3478*MIN(12,AD3478),0))</f>
        <v>0</v>
      </c>
      <c r="AF3478" s="37">
        <f t="shared" si="764"/>
        <v>0</v>
      </c>
      <c r="AG3478" s="37">
        <f t="shared" si="765"/>
        <v>0</v>
      </c>
      <c r="AH3478" s="37">
        <f t="shared" si="766"/>
        <v>0</v>
      </c>
      <c r="AI3478" s="35" t="str">
        <f t="shared" si="767"/>
        <v>Nusidėvėjęs</v>
      </c>
      <c r="AJ3478" s="38" t="str">
        <f>IF(AND(F3478&lt;&gt;[3]Pav.tvarkyklė!$B$12,F3478&lt;&gt;[3]Pav.tvarkyklė!$B$13),"GVTNT","X")</f>
        <v>GVTNT</v>
      </c>
      <c r="AK3478" s="39">
        <f t="shared" si="769"/>
        <v>0</v>
      </c>
      <c r="AL3478" s="41"/>
      <c r="AM3478" s="41"/>
      <c r="AN3478" s="41">
        <f t="shared" si="757"/>
        <v>1900</v>
      </c>
      <c r="AO3478" s="41"/>
      <c r="AP3478" s="41"/>
      <c r="AQ3478" s="41"/>
      <c r="AR3478" s="42"/>
      <c r="AS3478" s="42"/>
      <c r="AU3478" s="43">
        <f t="shared" si="758"/>
        <v>0</v>
      </c>
    </row>
    <row r="3479" spans="1:47" ht="15" customHeight="1" x14ac:dyDescent="0.25">
      <c r="A3479" s="11"/>
      <c r="B3479" s="19">
        <v>3648</v>
      </c>
      <c r="C3479" s="74"/>
      <c r="D3479" s="77"/>
      <c r="E3479" s="75"/>
      <c r="F3479" s="78"/>
      <c r="G3479" s="80"/>
      <c r="H3479" s="25"/>
      <c r="I3479" s="79"/>
      <c r="J3479" s="27"/>
      <c r="K3479" s="27"/>
      <c r="L3479" s="79"/>
      <c r="M3479" s="81"/>
      <c r="N3479" s="29">
        <v>0</v>
      </c>
      <c r="O3479" s="30" t="str">
        <f>IF(G3479&lt;=$N$2,"",IF(F3479=[3]Pav.tvarkyklė!$B$13,"",IF(ISBLANK(R3479),"X","")))</f>
        <v/>
      </c>
      <c r="P3479" s="91"/>
      <c r="Q3479" s="63"/>
      <c r="R3479" s="63"/>
      <c r="S3479" s="63"/>
      <c r="T3479" s="63"/>
      <c r="U3479" s="34" t="str">
        <f>IFERROR(INDEX('[3]5.Grup_T'!$G$4:$G$22,MATCH('6.Turtas'!E3479,'[3]5.Grup_T'!$E$4:$E$22,0)),"0")</f>
        <v>0</v>
      </c>
      <c r="V3479" s="35">
        <f t="shared" si="759"/>
        <v>0</v>
      </c>
      <c r="W3479" s="35">
        <f>IF(NOT(ISBLANK(H3479)),(12-DATEDIF(H3479,'[3]1.Pradzia'!$D$13,"m")),0)</f>
        <v>0</v>
      </c>
      <c r="X3479" s="35">
        <f t="shared" si="760"/>
        <v>0</v>
      </c>
      <c r="Y3479" s="35">
        <f t="shared" si="756"/>
        <v>0</v>
      </c>
      <c r="Z3479" s="35">
        <f t="shared" si="768"/>
        <v>0</v>
      </c>
      <c r="AA3479" s="36">
        <f t="shared" si="761"/>
        <v>0</v>
      </c>
      <c r="AB3479" s="36">
        <f t="shared" si="762"/>
        <v>0</v>
      </c>
      <c r="AC3479" s="37">
        <f t="shared" si="763"/>
        <v>0</v>
      </c>
      <c r="AD3479" s="35">
        <f>IF(OR(YEAR(G3479)&lt;2019,O3479="X"),0,IF(ISBLANK(H3479),DATEDIF(G3479,'[3]1.Pradzia'!$D$13,"M"),DATEDIF(G3479,H3479,"m")))</f>
        <v>0</v>
      </c>
      <c r="AE3479" s="37">
        <f>IF(E3479='[3]5.Grup_T'!$E$20,0,IF(AD3479&lt;&gt;0,M3479/V3479*MIN(12,AD3479),0))</f>
        <v>0</v>
      </c>
      <c r="AF3479" s="37">
        <f t="shared" si="764"/>
        <v>0</v>
      </c>
      <c r="AG3479" s="37">
        <f t="shared" si="765"/>
        <v>0</v>
      </c>
      <c r="AH3479" s="37">
        <f t="shared" si="766"/>
        <v>0</v>
      </c>
      <c r="AI3479" s="35" t="str">
        <f t="shared" si="767"/>
        <v>Nusidėvėjęs</v>
      </c>
      <c r="AJ3479" s="38" t="str">
        <f>IF(AND(F3479&lt;&gt;[3]Pav.tvarkyklė!$B$12,F3479&lt;&gt;[3]Pav.tvarkyklė!$B$13),"GVTNT","X")</f>
        <v>GVTNT</v>
      </c>
      <c r="AK3479" s="39">
        <f t="shared" si="769"/>
        <v>0</v>
      </c>
      <c r="AL3479" s="41"/>
      <c r="AM3479" s="41"/>
      <c r="AN3479" s="41">
        <f t="shared" si="757"/>
        <v>1900</v>
      </c>
      <c r="AO3479" s="41"/>
      <c r="AP3479" s="41"/>
      <c r="AQ3479" s="41"/>
      <c r="AR3479" s="42"/>
      <c r="AS3479" s="42"/>
      <c r="AU3479" s="43">
        <f t="shared" si="758"/>
        <v>0</v>
      </c>
    </row>
    <row r="3480" spans="1:47" ht="15" customHeight="1" x14ac:dyDescent="0.25">
      <c r="A3480" s="11"/>
      <c r="B3480" s="19">
        <v>3649</v>
      </c>
      <c r="C3480" s="74"/>
      <c r="D3480" s="77"/>
      <c r="E3480" s="75"/>
      <c r="F3480" s="78"/>
      <c r="G3480" s="80"/>
      <c r="H3480" s="25"/>
      <c r="I3480" s="79"/>
      <c r="J3480" s="27"/>
      <c r="K3480" s="27"/>
      <c r="L3480" s="79"/>
      <c r="M3480" s="81"/>
      <c r="N3480" s="29">
        <v>0</v>
      </c>
      <c r="O3480" s="30" t="str">
        <f>IF(G3480&lt;=$N$2,"",IF(F3480=[3]Pav.tvarkyklė!$B$13,"",IF(ISBLANK(R3480),"X","")))</f>
        <v/>
      </c>
      <c r="P3480" s="91"/>
      <c r="Q3480" s="63"/>
      <c r="R3480" s="63"/>
      <c r="S3480" s="63"/>
      <c r="T3480" s="63"/>
      <c r="U3480" s="34" t="str">
        <f>IFERROR(INDEX('[3]5.Grup_T'!$G$4:$G$22,MATCH('6.Turtas'!E3480,'[3]5.Grup_T'!$E$4:$E$22,0)),"0")</f>
        <v>0</v>
      </c>
      <c r="V3480" s="35">
        <f t="shared" si="759"/>
        <v>0</v>
      </c>
      <c r="W3480" s="35">
        <f>IF(NOT(ISBLANK(H3480)),(12-DATEDIF(H3480,'[3]1.Pradzia'!$D$13,"m")),0)</f>
        <v>0</v>
      </c>
      <c r="X3480" s="35">
        <f t="shared" si="760"/>
        <v>0</v>
      </c>
      <c r="Y3480" s="35">
        <f t="shared" si="756"/>
        <v>0</v>
      </c>
      <c r="Z3480" s="35">
        <f t="shared" si="768"/>
        <v>0</v>
      </c>
      <c r="AA3480" s="36">
        <f t="shared" si="761"/>
        <v>0</v>
      </c>
      <c r="AB3480" s="36">
        <f t="shared" si="762"/>
        <v>0</v>
      </c>
      <c r="AC3480" s="37">
        <f t="shared" si="763"/>
        <v>0</v>
      </c>
      <c r="AD3480" s="35">
        <f>IF(OR(YEAR(G3480)&lt;2019,O3480="X"),0,IF(ISBLANK(H3480),DATEDIF(G3480,'[3]1.Pradzia'!$D$13,"M"),DATEDIF(G3480,H3480,"m")))</f>
        <v>0</v>
      </c>
      <c r="AE3480" s="37">
        <f>IF(E3480='[3]5.Grup_T'!$E$20,0,IF(AD3480&lt;&gt;0,M3480/V3480*MIN(12,AD3480),0))</f>
        <v>0</v>
      </c>
      <c r="AF3480" s="37">
        <f t="shared" si="764"/>
        <v>0</v>
      </c>
      <c r="AG3480" s="37">
        <f t="shared" si="765"/>
        <v>0</v>
      </c>
      <c r="AH3480" s="37">
        <f t="shared" si="766"/>
        <v>0</v>
      </c>
      <c r="AI3480" s="35" t="str">
        <f t="shared" si="767"/>
        <v>Nusidėvėjęs</v>
      </c>
      <c r="AJ3480" s="38" t="str">
        <f>IF(AND(F3480&lt;&gt;[3]Pav.tvarkyklė!$B$12,F3480&lt;&gt;[3]Pav.tvarkyklė!$B$13),"GVTNT","X")</f>
        <v>GVTNT</v>
      </c>
      <c r="AK3480" s="39">
        <f t="shared" si="769"/>
        <v>0</v>
      </c>
      <c r="AL3480" s="41"/>
      <c r="AM3480" s="41"/>
      <c r="AN3480" s="41">
        <f t="shared" si="757"/>
        <v>1900</v>
      </c>
      <c r="AO3480" s="41"/>
      <c r="AP3480" s="41"/>
      <c r="AQ3480" s="41"/>
      <c r="AR3480" s="42"/>
      <c r="AS3480" s="42"/>
      <c r="AU3480" s="43">
        <f t="shared" si="758"/>
        <v>0</v>
      </c>
    </row>
    <row r="3481" spans="1:47" ht="15" customHeight="1" x14ac:dyDescent="0.25">
      <c r="A3481" s="11"/>
      <c r="B3481" s="19">
        <v>3650</v>
      </c>
      <c r="C3481" s="74"/>
      <c r="D3481" s="77"/>
      <c r="E3481" s="75"/>
      <c r="F3481" s="78"/>
      <c r="G3481" s="80"/>
      <c r="H3481" s="25"/>
      <c r="I3481" s="79"/>
      <c r="J3481" s="27"/>
      <c r="K3481" s="27"/>
      <c r="L3481" s="79"/>
      <c r="M3481" s="81"/>
      <c r="N3481" s="29">
        <v>0</v>
      </c>
      <c r="O3481" s="30" t="str">
        <f>IF(G3481&lt;=$N$2,"",IF(F3481=[3]Pav.tvarkyklė!$B$13,"",IF(ISBLANK(R3481),"X","")))</f>
        <v/>
      </c>
      <c r="P3481" s="91"/>
      <c r="Q3481" s="63"/>
      <c r="R3481" s="63"/>
      <c r="S3481" s="63"/>
      <c r="T3481" s="63"/>
      <c r="U3481" s="34" t="str">
        <f>IFERROR(INDEX('[3]5.Grup_T'!$G$4:$G$22,MATCH('6.Turtas'!E3481,'[3]5.Grup_T'!$E$4:$E$22,0)),"0")</f>
        <v>0</v>
      </c>
      <c r="V3481" s="35">
        <f t="shared" si="759"/>
        <v>0</v>
      </c>
      <c r="W3481" s="35">
        <f>IF(NOT(ISBLANK(H3481)),(12-DATEDIF(H3481,'[3]1.Pradzia'!$D$13,"m")),0)</f>
        <v>0</v>
      </c>
      <c r="X3481" s="35">
        <f t="shared" si="760"/>
        <v>0</v>
      </c>
      <c r="Y3481" s="35">
        <f t="shared" si="756"/>
        <v>0</v>
      </c>
      <c r="Z3481" s="35">
        <f t="shared" si="768"/>
        <v>0</v>
      </c>
      <c r="AA3481" s="36">
        <f t="shared" si="761"/>
        <v>0</v>
      </c>
      <c r="AB3481" s="36">
        <f t="shared" si="762"/>
        <v>0</v>
      </c>
      <c r="AC3481" s="37">
        <f t="shared" si="763"/>
        <v>0</v>
      </c>
      <c r="AD3481" s="35">
        <f>IF(OR(YEAR(G3481)&lt;2019,O3481="X"),0,IF(ISBLANK(H3481),DATEDIF(G3481,'[3]1.Pradzia'!$D$13,"M"),DATEDIF(G3481,H3481,"m")))</f>
        <v>0</v>
      </c>
      <c r="AE3481" s="37">
        <f>IF(E3481='[3]5.Grup_T'!$E$20,0,IF(AD3481&lt;&gt;0,M3481/V3481*MIN(12,AD3481),0))</f>
        <v>0</v>
      </c>
      <c r="AF3481" s="37">
        <f t="shared" si="764"/>
        <v>0</v>
      </c>
      <c r="AG3481" s="37">
        <f t="shared" si="765"/>
        <v>0</v>
      </c>
      <c r="AH3481" s="37">
        <f t="shared" si="766"/>
        <v>0</v>
      </c>
      <c r="AI3481" s="35" t="str">
        <f t="shared" si="767"/>
        <v>Nusidėvėjęs</v>
      </c>
      <c r="AJ3481" s="38" t="str">
        <f>IF(AND(F3481&lt;&gt;[3]Pav.tvarkyklė!$B$12,F3481&lt;&gt;[3]Pav.tvarkyklė!$B$13),"GVTNT","X")</f>
        <v>GVTNT</v>
      </c>
      <c r="AK3481" s="39">
        <f t="shared" si="769"/>
        <v>0</v>
      </c>
      <c r="AL3481" s="41"/>
      <c r="AM3481" s="41"/>
      <c r="AN3481" s="41">
        <f t="shared" si="757"/>
        <v>1900</v>
      </c>
      <c r="AO3481" s="41"/>
      <c r="AP3481" s="41"/>
      <c r="AQ3481" s="41"/>
      <c r="AR3481" s="42"/>
      <c r="AS3481" s="42"/>
      <c r="AU3481" s="43">
        <f t="shared" si="758"/>
        <v>0</v>
      </c>
    </row>
    <row r="3482" spans="1:47" ht="15" customHeight="1" x14ac:dyDescent="0.25">
      <c r="A3482" s="11"/>
      <c r="B3482" s="19">
        <v>3651</v>
      </c>
      <c r="C3482" s="74"/>
      <c r="D3482" s="77"/>
      <c r="E3482" s="75"/>
      <c r="F3482" s="78"/>
      <c r="G3482" s="80"/>
      <c r="H3482" s="25"/>
      <c r="I3482" s="79"/>
      <c r="J3482" s="27"/>
      <c r="K3482" s="27"/>
      <c r="L3482" s="79"/>
      <c r="M3482" s="81"/>
      <c r="N3482" s="29">
        <v>0</v>
      </c>
      <c r="O3482" s="30" t="str">
        <f>IF(G3482&lt;=$N$2,"",IF(F3482=[3]Pav.tvarkyklė!$B$13,"",IF(ISBLANK(R3482),"X","")))</f>
        <v/>
      </c>
      <c r="P3482" s="91"/>
      <c r="Q3482" s="63"/>
      <c r="R3482" s="63"/>
      <c r="S3482" s="63"/>
      <c r="T3482" s="63"/>
      <c r="U3482" s="34" t="str">
        <f>IFERROR(INDEX('[3]5.Grup_T'!$G$4:$G$22,MATCH('6.Turtas'!E3482,'[3]5.Grup_T'!$E$4:$E$22,0)),"0")</f>
        <v>0</v>
      </c>
      <c r="V3482" s="35">
        <f t="shared" si="759"/>
        <v>0</v>
      </c>
      <c r="W3482" s="35">
        <f>IF(NOT(ISBLANK(H3482)),(12-DATEDIF(H3482,'[3]1.Pradzia'!$D$13,"m")),0)</f>
        <v>0</v>
      </c>
      <c r="X3482" s="35">
        <f t="shared" si="760"/>
        <v>0</v>
      </c>
      <c r="Y3482" s="35">
        <f t="shared" si="756"/>
        <v>0</v>
      </c>
      <c r="Z3482" s="35">
        <f t="shared" si="768"/>
        <v>0</v>
      </c>
      <c r="AA3482" s="36">
        <f t="shared" si="761"/>
        <v>0</v>
      </c>
      <c r="AB3482" s="36">
        <f t="shared" si="762"/>
        <v>0</v>
      </c>
      <c r="AC3482" s="37">
        <f t="shared" si="763"/>
        <v>0</v>
      </c>
      <c r="AD3482" s="35">
        <f>IF(OR(YEAR(G3482)&lt;2019,O3482="X"),0,IF(ISBLANK(H3482),DATEDIF(G3482,'[3]1.Pradzia'!$D$13,"M"),DATEDIF(G3482,H3482,"m")))</f>
        <v>0</v>
      </c>
      <c r="AE3482" s="37">
        <f>IF(E3482='[3]5.Grup_T'!$E$20,0,IF(AD3482&lt;&gt;0,M3482/V3482*MIN(12,AD3482),0))</f>
        <v>0</v>
      </c>
      <c r="AF3482" s="37">
        <f t="shared" si="764"/>
        <v>0</v>
      </c>
      <c r="AG3482" s="37">
        <f t="shared" si="765"/>
        <v>0</v>
      </c>
      <c r="AH3482" s="37">
        <f t="shared" si="766"/>
        <v>0</v>
      </c>
      <c r="AI3482" s="35" t="str">
        <f t="shared" si="767"/>
        <v>Nusidėvėjęs</v>
      </c>
      <c r="AJ3482" s="38" t="str">
        <f>IF(AND(F3482&lt;&gt;[3]Pav.tvarkyklė!$B$12,F3482&lt;&gt;[3]Pav.tvarkyklė!$B$13),"GVTNT","X")</f>
        <v>GVTNT</v>
      </c>
      <c r="AK3482" s="39">
        <f t="shared" si="769"/>
        <v>0</v>
      </c>
      <c r="AL3482" s="41"/>
      <c r="AM3482" s="41"/>
      <c r="AN3482" s="41">
        <f t="shared" si="757"/>
        <v>1900</v>
      </c>
      <c r="AO3482" s="41"/>
      <c r="AP3482" s="41"/>
      <c r="AQ3482" s="41"/>
      <c r="AR3482" s="42"/>
      <c r="AS3482" s="42"/>
      <c r="AU3482" s="43">
        <f t="shared" si="758"/>
        <v>0</v>
      </c>
    </row>
    <row r="3483" spans="1:47" ht="15" customHeight="1" x14ac:dyDescent="0.25">
      <c r="A3483" s="11"/>
      <c r="B3483" s="19">
        <v>3652</v>
      </c>
      <c r="C3483" s="74"/>
      <c r="D3483" s="77"/>
      <c r="E3483" s="78"/>
      <c r="F3483" s="78"/>
      <c r="G3483" s="80"/>
      <c r="H3483" s="25"/>
      <c r="I3483" s="79"/>
      <c r="J3483" s="27"/>
      <c r="K3483" s="27"/>
      <c r="L3483" s="79"/>
      <c r="M3483" s="81"/>
      <c r="N3483" s="29">
        <v>0</v>
      </c>
      <c r="O3483" s="30" t="str">
        <f>IF(G3483&lt;=$N$2,"",IF(F3483=[3]Pav.tvarkyklė!$B$13,"",IF(ISBLANK(R3483),"X","")))</f>
        <v/>
      </c>
      <c r="P3483" s="91"/>
      <c r="Q3483" s="63"/>
      <c r="R3483" s="63"/>
      <c r="S3483" s="63"/>
      <c r="T3483" s="63"/>
      <c r="U3483" s="34" t="str">
        <f>IFERROR(INDEX('[3]5.Grup_T'!$G$4:$G$22,MATCH('6.Turtas'!E3483,'[3]5.Grup_T'!$E$4:$E$22,0)),"0")</f>
        <v>0</v>
      </c>
      <c r="V3483" s="35">
        <f t="shared" si="759"/>
        <v>0</v>
      </c>
      <c r="W3483" s="35">
        <f>IF(NOT(ISBLANK(H3483)),(12-DATEDIF(H3483,'[3]1.Pradzia'!$D$13,"m")),0)</f>
        <v>0</v>
      </c>
      <c r="X3483" s="35">
        <f t="shared" si="760"/>
        <v>0</v>
      </c>
      <c r="Y3483" s="35">
        <f t="shared" si="756"/>
        <v>0</v>
      </c>
      <c r="Z3483" s="35">
        <f t="shared" si="768"/>
        <v>0</v>
      </c>
      <c r="AA3483" s="36">
        <f t="shared" si="761"/>
        <v>0</v>
      </c>
      <c r="AB3483" s="36">
        <f t="shared" si="762"/>
        <v>0</v>
      </c>
      <c r="AC3483" s="37">
        <f t="shared" si="763"/>
        <v>0</v>
      </c>
      <c r="AD3483" s="35">
        <f>IF(OR(YEAR(G3483)&lt;2019,O3483="X"),0,IF(ISBLANK(H3483),DATEDIF(G3483,'[3]1.Pradzia'!$D$13,"M"),DATEDIF(G3483,H3483,"m")))</f>
        <v>0</v>
      </c>
      <c r="AE3483" s="37">
        <f>IF(E3483='[3]5.Grup_T'!$E$20,0,IF(AD3483&lt;&gt;0,M3483/V3483*MIN(12,AD3483),0))</f>
        <v>0</v>
      </c>
      <c r="AF3483" s="37">
        <f t="shared" si="764"/>
        <v>0</v>
      </c>
      <c r="AG3483" s="37">
        <f t="shared" si="765"/>
        <v>0</v>
      </c>
      <c r="AH3483" s="37">
        <f t="shared" si="766"/>
        <v>0</v>
      </c>
      <c r="AI3483" s="35" t="str">
        <f t="shared" si="767"/>
        <v>Nusidėvėjęs</v>
      </c>
      <c r="AJ3483" s="38" t="str">
        <f>IF(AND(F3483&lt;&gt;[3]Pav.tvarkyklė!$B$12,F3483&lt;&gt;[3]Pav.tvarkyklė!$B$13),"GVTNT","X")</f>
        <v>GVTNT</v>
      </c>
      <c r="AK3483" s="39">
        <f t="shared" si="769"/>
        <v>0</v>
      </c>
      <c r="AL3483" s="41"/>
      <c r="AM3483" s="41"/>
      <c r="AN3483" s="41">
        <f t="shared" si="757"/>
        <v>1900</v>
      </c>
      <c r="AO3483" s="41"/>
      <c r="AP3483" s="41"/>
      <c r="AQ3483" s="41"/>
      <c r="AR3483" s="42"/>
      <c r="AS3483" s="42"/>
      <c r="AU3483" s="43">
        <f t="shared" si="758"/>
        <v>0</v>
      </c>
    </row>
    <row r="3484" spans="1:47" ht="15" customHeight="1" x14ac:dyDescent="0.25">
      <c r="A3484" s="11"/>
      <c r="B3484" s="19">
        <v>3653</v>
      </c>
      <c r="C3484" s="74"/>
      <c r="D3484" s="77"/>
      <c r="E3484" s="78"/>
      <c r="F3484" s="74"/>
      <c r="G3484" s="80"/>
      <c r="H3484" s="25"/>
      <c r="I3484" s="79"/>
      <c r="J3484" s="27"/>
      <c r="K3484" s="27"/>
      <c r="L3484" s="79"/>
      <c r="M3484" s="81"/>
      <c r="N3484" s="29">
        <v>0</v>
      </c>
      <c r="O3484" s="30" t="str">
        <f>IF(G3484&lt;=$N$2,"",IF(F3484=[3]Pav.tvarkyklė!$B$13,"",IF(ISBLANK(R3484),"X","")))</f>
        <v/>
      </c>
      <c r="P3484" s="91"/>
      <c r="Q3484" s="63"/>
      <c r="R3484" s="63"/>
      <c r="S3484" s="63"/>
      <c r="T3484" s="63"/>
      <c r="U3484" s="34" t="str">
        <f>IFERROR(INDEX('[3]5.Grup_T'!$G$4:$G$22,MATCH('6.Turtas'!E3484,'[3]5.Grup_T'!$E$4:$E$22,0)),"0")</f>
        <v>0</v>
      </c>
      <c r="V3484" s="35">
        <f t="shared" si="759"/>
        <v>0</v>
      </c>
      <c r="W3484" s="35">
        <f>IF(NOT(ISBLANK(H3484)),(12-DATEDIF(H3484,'[3]1.Pradzia'!$D$13,"m")),0)</f>
        <v>0</v>
      </c>
      <c r="X3484" s="35">
        <f t="shared" si="760"/>
        <v>0</v>
      </c>
      <c r="Y3484" s="35">
        <f t="shared" si="756"/>
        <v>0</v>
      </c>
      <c r="Z3484" s="35">
        <f t="shared" si="768"/>
        <v>0</v>
      </c>
      <c r="AA3484" s="36">
        <f t="shared" si="761"/>
        <v>0</v>
      </c>
      <c r="AB3484" s="36">
        <f t="shared" si="762"/>
        <v>0</v>
      </c>
      <c r="AC3484" s="37">
        <f t="shared" si="763"/>
        <v>0</v>
      </c>
      <c r="AD3484" s="35">
        <f>IF(OR(YEAR(G3484)&lt;2019,O3484="X"),0,IF(ISBLANK(H3484),DATEDIF(G3484,'[3]1.Pradzia'!$D$13,"M"),DATEDIF(G3484,H3484,"m")))</f>
        <v>0</v>
      </c>
      <c r="AE3484" s="37">
        <f>IF(E3484='[3]5.Grup_T'!$E$20,0,IF(AD3484&lt;&gt;0,M3484/V3484*MIN(12,AD3484),0))</f>
        <v>0</v>
      </c>
      <c r="AF3484" s="37">
        <f t="shared" si="764"/>
        <v>0</v>
      </c>
      <c r="AG3484" s="37">
        <f t="shared" si="765"/>
        <v>0</v>
      </c>
      <c r="AH3484" s="37">
        <f t="shared" si="766"/>
        <v>0</v>
      </c>
      <c r="AI3484" s="35" t="str">
        <f t="shared" si="767"/>
        <v>Nusidėvėjęs</v>
      </c>
      <c r="AJ3484" s="38" t="str">
        <f>IF(AND(F3484&lt;&gt;[3]Pav.tvarkyklė!$B$12,F3484&lt;&gt;[3]Pav.tvarkyklė!$B$13),"GVTNT","X")</f>
        <v>GVTNT</v>
      </c>
      <c r="AK3484" s="39">
        <f t="shared" si="769"/>
        <v>0</v>
      </c>
      <c r="AL3484" s="41"/>
      <c r="AM3484" s="41"/>
      <c r="AN3484" s="41">
        <f t="shared" si="757"/>
        <v>1900</v>
      </c>
      <c r="AO3484" s="41"/>
      <c r="AP3484" s="41"/>
      <c r="AQ3484" s="41"/>
      <c r="AR3484" s="42"/>
      <c r="AS3484" s="42"/>
      <c r="AU3484" s="43">
        <f t="shared" si="758"/>
        <v>0</v>
      </c>
    </row>
    <row r="3485" spans="1:47" ht="15" customHeight="1" x14ac:dyDescent="0.25">
      <c r="A3485" s="11"/>
      <c r="B3485" s="19">
        <v>3654</v>
      </c>
      <c r="C3485" s="74"/>
      <c r="D3485" s="77"/>
      <c r="E3485" s="78"/>
      <c r="F3485" s="74"/>
      <c r="G3485" s="80"/>
      <c r="H3485" s="25"/>
      <c r="I3485" s="79"/>
      <c r="J3485" s="27"/>
      <c r="K3485" s="27"/>
      <c r="L3485" s="79"/>
      <c r="M3485" s="81"/>
      <c r="N3485" s="29">
        <v>0</v>
      </c>
      <c r="O3485" s="30" t="str">
        <f>IF(G3485&lt;=$N$2,"",IF(F3485=[3]Pav.tvarkyklė!$B$13,"",IF(ISBLANK(R3485),"X","")))</f>
        <v/>
      </c>
      <c r="P3485" s="91"/>
      <c r="Q3485" s="63"/>
      <c r="R3485" s="63"/>
      <c r="S3485" s="63"/>
      <c r="T3485" s="63"/>
      <c r="U3485" s="34" t="str">
        <f>IFERROR(INDEX('[3]5.Grup_T'!$G$4:$G$22,MATCH('6.Turtas'!E3485,'[3]5.Grup_T'!$E$4:$E$22,0)),"0")</f>
        <v>0</v>
      </c>
      <c r="V3485" s="35">
        <f t="shared" si="759"/>
        <v>0</v>
      </c>
      <c r="W3485" s="35">
        <f>IF(NOT(ISBLANK(H3485)),(12-DATEDIF(H3485,'[3]1.Pradzia'!$D$13,"m")),0)</f>
        <v>0</v>
      </c>
      <c r="X3485" s="35">
        <f t="shared" si="760"/>
        <v>0</v>
      </c>
      <c r="Y3485" s="35">
        <f t="shared" si="756"/>
        <v>0</v>
      </c>
      <c r="Z3485" s="35">
        <f t="shared" si="768"/>
        <v>0</v>
      </c>
      <c r="AA3485" s="36">
        <f t="shared" si="761"/>
        <v>0</v>
      </c>
      <c r="AB3485" s="36">
        <f t="shared" si="762"/>
        <v>0</v>
      </c>
      <c r="AC3485" s="37">
        <f t="shared" si="763"/>
        <v>0</v>
      </c>
      <c r="AD3485" s="35">
        <f>IF(OR(YEAR(G3485)&lt;2019,O3485="X"),0,IF(ISBLANK(H3485),DATEDIF(G3485,'[3]1.Pradzia'!$D$13,"M"),DATEDIF(G3485,H3485,"m")))</f>
        <v>0</v>
      </c>
      <c r="AE3485" s="37">
        <f>IF(E3485='[3]5.Grup_T'!$E$20,0,IF(AD3485&lt;&gt;0,M3485/V3485*MIN(12,AD3485),0))</f>
        <v>0</v>
      </c>
      <c r="AF3485" s="37">
        <f t="shared" si="764"/>
        <v>0</v>
      </c>
      <c r="AG3485" s="37">
        <f t="shared" si="765"/>
        <v>0</v>
      </c>
      <c r="AH3485" s="37">
        <f t="shared" si="766"/>
        <v>0</v>
      </c>
      <c r="AI3485" s="35" t="str">
        <f t="shared" si="767"/>
        <v>Nusidėvėjęs</v>
      </c>
      <c r="AJ3485" s="38" t="str">
        <f>IF(AND(F3485&lt;&gt;[3]Pav.tvarkyklė!$B$12,F3485&lt;&gt;[3]Pav.tvarkyklė!$B$13),"GVTNT","X")</f>
        <v>GVTNT</v>
      </c>
      <c r="AK3485" s="39">
        <f t="shared" si="769"/>
        <v>0</v>
      </c>
      <c r="AL3485" s="41"/>
      <c r="AM3485" s="41"/>
      <c r="AN3485" s="41">
        <f t="shared" si="757"/>
        <v>1900</v>
      </c>
      <c r="AO3485" s="41"/>
      <c r="AP3485" s="41"/>
      <c r="AQ3485" s="41"/>
      <c r="AR3485" s="42"/>
      <c r="AS3485" s="42"/>
      <c r="AU3485" s="43">
        <f t="shared" si="758"/>
        <v>0</v>
      </c>
    </row>
    <row r="3486" spans="1:47" ht="15" customHeight="1" x14ac:dyDescent="0.25">
      <c r="A3486" s="11"/>
      <c r="B3486" s="19">
        <v>3655</v>
      </c>
      <c r="C3486" s="74"/>
      <c r="D3486" s="77"/>
      <c r="E3486" s="78"/>
      <c r="F3486" s="74"/>
      <c r="G3486" s="80"/>
      <c r="H3486" s="25"/>
      <c r="I3486" s="79"/>
      <c r="J3486" s="27"/>
      <c r="K3486" s="27"/>
      <c r="L3486" s="79"/>
      <c r="M3486" s="81"/>
      <c r="N3486" s="29">
        <v>0</v>
      </c>
      <c r="O3486" s="30" t="str">
        <f>IF(G3486&lt;=$N$2,"",IF(F3486=[3]Pav.tvarkyklė!$B$13,"",IF(ISBLANK(R3486),"X","")))</f>
        <v/>
      </c>
      <c r="P3486" s="91"/>
      <c r="Q3486" s="63"/>
      <c r="R3486" s="63"/>
      <c r="S3486" s="63"/>
      <c r="T3486" s="63"/>
      <c r="U3486" s="34" t="str">
        <f>IFERROR(INDEX('[3]5.Grup_T'!$G$4:$G$22,MATCH('6.Turtas'!E3486,'[3]5.Grup_T'!$E$4:$E$22,0)),"0")</f>
        <v>0</v>
      </c>
      <c r="V3486" s="35">
        <f t="shared" si="759"/>
        <v>0</v>
      </c>
      <c r="W3486" s="35">
        <f>IF(NOT(ISBLANK(H3486)),(12-DATEDIF(H3486,'[3]1.Pradzia'!$D$13,"m")),0)</f>
        <v>0</v>
      </c>
      <c r="X3486" s="35">
        <f t="shared" si="760"/>
        <v>0</v>
      </c>
      <c r="Y3486" s="35">
        <f t="shared" si="756"/>
        <v>0</v>
      </c>
      <c r="Z3486" s="35">
        <f t="shared" si="768"/>
        <v>0</v>
      </c>
      <c r="AA3486" s="36">
        <f t="shared" si="761"/>
        <v>0</v>
      </c>
      <c r="AB3486" s="36">
        <f t="shared" si="762"/>
        <v>0</v>
      </c>
      <c r="AC3486" s="37">
        <f t="shared" si="763"/>
        <v>0</v>
      </c>
      <c r="AD3486" s="35">
        <f>IF(OR(YEAR(G3486)&lt;2019,O3486="X"),0,IF(ISBLANK(H3486),DATEDIF(G3486,'[3]1.Pradzia'!$D$13,"M"),DATEDIF(G3486,H3486,"m")))</f>
        <v>0</v>
      </c>
      <c r="AE3486" s="37">
        <f>IF(E3486='[3]5.Grup_T'!$E$20,0,IF(AD3486&lt;&gt;0,M3486/V3486*MIN(12,AD3486),0))</f>
        <v>0</v>
      </c>
      <c r="AF3486" s="37">
        <f t="shared" si="764"/>
        <v>0</v>
      </c>
      <c r="AG3486" s="37">
        <f t="shared" si="765"/>
        <v>0</v>
      </c>
      <c r="AH3486" s="37">
        <f t="shared" si="766"/>
        <v>0</v>
      </c>
      <c r="AI3486" s="35" t="str">
        <f t="shared" si="767"/>
        <v>Nusidėvėjęs</v>
      </c>
      <c r="AJ3486" s="38" t="str">
        <f>IF(AND(F3486&lt;&gt;[3]Pav.tvarkyklė!$B$12,F3486&lt;&gt;[3]Pav.tvarkyklė!$B$13),"GVTNT","X")</f>
        <v>GVTNT</v>
      </c>
      <c r="AK3486" s="39">
        <f t="shared" si="769"/>
        <v>0</v>
      </c>
      <c r="AL3486" s="41"/>
      <c r="AM3486" s="41"/>
      <c r="AN3486" s="41">
        <f t="shared" si="757"/>
        <v>1900</v>
      </c>
      <c r="AO3486" s="41"/>
      <c r="AP3486" s="41"/>
      <c r="AQ3486" s="41"/>
      <c r="AR3486" s="42"/>
      <c r="AS3486" s="42"/>
      <c r="AU3486" s="43">
        <f t="shared" si="758"/>
        <v>0</v>
      </c>
    </row>
    <row r="3487" spans="1:47" ht="15" customHeight="1" x14ac:dyDescent="0.25">
      <c r="A3487" s="11"/>
      <c r="B3487" s="19">
        <v>3656</v>
      </c>
      <c r="C3487" s="74"/>
      <c r="D3487" s="77"/>
      <c r="E3487" s="78"/>
      <c r="F3487" s="74"/>
      <c r="G3487" s="80"/>
      <c r="H3487" s="25"/>
      <c r="I3487" s="79"/>
      <c r="J3487" s="27"/>
      <c r="K3487" s="27"/>
      <c r="L3487" s="79"/>
      <c r="M3487" s="81"/>
      <c r="N3487" s="29">
        <v>0</v>
      </c>
      <c r="O3487" s="30" t="str">
        <f>IF(G3487&lt;=$N$2,"",IF(F3487=[3]Pav.tvarkyklė!$B$13,"",IF(ISBLANK(R3487),"X","")))</f>
        <v/>
      </c>
      <c r="P3487" s="91"/>
      <c r="Q3487" s="63"/>
      <c r="R3487" s="63"/>
      <c r="S3487" s="63"/>
      <c r="T3487" s="63"/>
      <c r="U3487" s="34" t="str">
        <f>IFERROR(INDEX('[3]5.Grup_T'!$G$4:$G$22,MATCH('6.Turtas'!E3487,'[3]5.Grup_T'!$E$4:$E$22,0)),"0")</f>
        <v>0</v>
      </c>
      <c r="V3487" s="35">
        <f t="shared" si="759"/>
        <v>0</v>
      </c>
      <c r="W3487" s="35">
        <f>IF(NOT(ISBLANK(H3487)),(12-DATEDIF(H3487,'[3]1.Pradzia'!$D$13,"m")),0)</f>
        <v>0</v>
      </c>
      <c r="X3487" s="35">
        <f t="shared" si="760"/>
        <v>0</v>
      </c>
      <c r="Y3487" s="35">
        <f t="shared" si="756"/>
        <v>0</v>
      </c>
      <c r="Z3487" s="35">
        <f t="shared" si="768"/>
        <v>0</v>
      </c>
      <c r="AA3487" s="36">
        <f t="shared" si="761"/>
        <v>0</v>
      </c>
      <c r="AB3487" s="36">
        <f t="shared" si="762"/>
        <v>0</v>
      </c>
      <c r="AC3487" s="37">
        <f t="shared" si="763"/>
        <v>0</v>
      </c>
      <c r="AD3487" s="35">
        <f>IF(OR(YEAR(G3487)&lt;2019,O3487="X"),0,IF(ISBLANK(H3487),DATEDIF(G3487,'[3]1.Pradzia'!$D$13,"M"),DATEDIF(G3487,H3487,"m")))</f>
        <v>0</v>
      </c>
      <c r="AE3487" s="37">
        <f>IF(E3487='[3]5.Grup_T'!$E$20,0,IF(AD3487&lt;&gt;0,M3487/V3487*MIN(12,AD3487),0))</f>
        <v>0</v>
      </c>
      <c r="AF3487" s="37">
        <f t="shared" si="764"/>
        <v>0</v>
      </c>
      <c r="AG3487" s="37">
        <f t="shared" si="765"/>
        <v>0</v>
      </c>
      <c r="AH3487" s="37">
        <f t="shared" si="766"/>
        <v>0</v>
      </c>
      <c r="AI3487" s="35" t="str">
        <f t="shared" si="767"/>
        <v>Nusidėvėjęs</v>
      </c>
      <c r="AJ3487" s="38" t="str">
        <f>IF(AND(F3487&lt;&gt;[3]Pav.tvarkyklė!$B$12,F3487&lt;&gt;[3]Pav.tvarkyklė!$B$13),"GVTNT","X")</f>
        <v>GVTNT</v>
      </c>
      <c r="AK3487" s="39">
        <f t="shared" si="769"/>
        <v>0</v>
      </c>
      <c r="AL3487" s="41"/>
      <c r="AM3487" s="41"/>
      <c r="AN3487" s="41">
        <f t="shared" si="757"/>
        <v>1900</v>
      </c>
      <c r="AO3487" s="41"/>
      <c r="AP3487" s="41"/>
      <c r="AQ3487" s="41"/>
      <c r="AR3487" s="42"/>
      <c r="AS3487" s="42"/>
      <c r="AU3487" s="43">
        <f t="shared" si="758"/>
        <v>0</v>
      </c>
    </row>
    <row r="3488" spans="1:47" ht="15" customHeight="1" x14ac:dyDescent="0.25">
      <c r="A3488" s="11"/>
      <c r="B3488" s="19">
        <v>3657</v>
      </c>
      <c r="C3488" s="74"/>
      <c r="D3488" s="77"/>
      <c r="E3488" s="75"/>
      <c r="F3488" s="74"/>
      <c r="G3488" s="80"/>
      <c r="H3488" s="25"/>
      <c r="I3488" s="79"/>
      <c r="J3488" s="27"/>
      <c r="K3488" s="27"/>
      <c r="L3488" s="79"/>
      <c r="M3488" s="81"/>
      <c r="N3488" s="29">
        <v>0</v>
      </c>
      <c r="O3488" s="30" t="str">
        <f>IF(G3488&lt;=$N$2,"",IF(F3488=[3]Pav.tvarkyklė!$B$13,"",IF(ISBLANK(R3488),"X","")))</f>
        <v/>
      </c>
      <c r="P3488" s="91"/>
      <c r="Q3488" s="63"/>
      <c r="R3488" s="63"/>
      <c r="S3488" s="63"/>
      <c r="T3488" s="63"/>
      <c r="U3488" s="34" t="str">
        <f>IFERROR(INDEX('[3]5.Grup_T'!$G$4:$G$22,MATCH('6.Turtas'!E3488,'[3]5.Grup_T'!$E$4:$E$22,0)),"0")</f>
        <v>0</v>
      </c>
      <c r="V3488" s="35">
        <f t="shared" si="759"/>
        <v>0</v>
      </c>
      <c r="W3488" s="35">
        <f>IF(NOT(ISBLANK(H3488)),(12-DATEDIF(H3488,'[3]1.Pradzia'!$D$13,"m")),0)</f>
        <v>0</v>
      </c>
      <c r="X3488" s="35">
        <f t="shared" si="760"/>
        <v>0</v>
      </c>
      <c r="Y3488" s="35">
        <f t="shared" si="756"/>
        <v>0</v>
      </c>
      <c r="Z3488" s="35">
        <f t="shared" si="768"/>
        <v>0</v>
      </c>
      <c r="AA3488" s="36">
        <f t="shared" si="761"/>
        <v>0</v>
      </c>
      <c r="AB3488" s="36">
        <f t="shared" si="762"/>
        <v>0</v>
      </c>
      <c r="AC3488" s="37">
        <f t="shared" si="763"/>
        <v>0</v>
      </c>
      <c r="AD3488" s="35">
        <f>IF(OR(YEAR(G3488)&lt;2019,O3488="X"),0,IF(ISBLANK(H3488),DATEDIF(G3488,'[3]1.Pradzia'!$D$13,"M"),DATEDIF(G3488,H3488,"m")))</f>
        <v>0</v>
      </c>
      <c r="AE3488" s="37">
        <f>IF(E3488='[3]5.Grup_T'!$E$20,0,IF(AD3488&lt;&gt;0,M3488/V3488*MIN(12,AD3488),0))</f>
        <v>0</v>
      </c>
      <c r="AF3488" s="37">
        <f t="shared" si="764"/>
        <v>0</v>
      </c>
      <c r="AG3488" s="37">
        <f t="shared" si="765"/>
        <v>0</v>
      </c>
      <c r="AH3488" s="37">
        <f t="shared" si="766"/>
        <v>0</v>
      </c>
      <c r="AI3488" s="35" t="str">
        <f t="shared" si="767"/>
        <v>Nusidėvėjęs</v>
      </c>
      <c r="AJ3488" s="38" t="str">
        <f>IF(AND(F3488&lt;&gt;[3]Pav.tvarkyklė!$B$12,F3488&lt;&gt;[3]Pav.tvarkyklė!$B$13),"GVTNT","X")</f>
        <v>GVTNT</v>
      </c>
      <c r="AK3488" s="39">
        <f t="shared" si="769"/>
        <v>0</v>
      </c>
      <c r="AL3488" s="41"/>
      <c r="AM3488" s="41"/>
      <c r="AN3488" s="41">
        <f t="shared" si="757"/>
        <v>1900</v>
      </c>
      <c r="AO3488" s="41"/>
      <c r="AP3488" s="41"/>
      <c r="AQ3488" s="41"/>
      <c r="AR3488" s="42"/>
      <c r="AS3488" s="42"/>
      <c r="AU3488" s="43">
        <f t="shared" si="758"/>
        <v>0</v>
      </c>
    </row>
    <row r="3489" spans="1:47" ht="15" customHeight="1" x14ac:dyDescent="0.25">
      <c r="A3489" s="11"/>
      <c r="B3489" s="19">
        <v>3658</v>
      </c>
      <c r="C3489" s="74"/>
      <c r="D3489" s="77"/>
      <c r="E3489" s="75"/>
      <c r="F3489" s="74"/>
      <c r="G3489" s="80"/>
      <c r="H3489" s="25"/>
      <c r="I3489" s="79"/>
      <c r="J3489" s="27"/>
      <c r="K3489" s="27"/>
      <c r="L3489" s="79"/>
      <c r="M3489" s="81"/>
      <c r="N3489" s="29">
        <v>0</v>
      </c>
      <c r="O3489" s="30" t="str">
        <f>IF(G3489&lt;=$N$2,"",IF(F3489=[3]Pav.tvarkyklė!$B$13,"",IF(ISBLANK(R3489),"X","")))</f>
        <v/>
      </c>
      <c r="P3489" s="91"/>
      <c r="Q3489" s="63"/>
      <c r="R3489" s="63"/>
      <c r="S3489" s="63"/>
      <c r="T3489" s="63"/>
      <c r="U3489" s="34" t="str">
        <f>IFERROR(INDEX('[3]5.Grup_T'!$G$4:$G$22,MATCH('6.Turtas'!E3489,'[3]5.Grup_T'!$E$4:$E$22,0)),"0")</f>
        <v>0</v>
      </c>
      <c r="V3489" s="35">
        <f t="shared" si="759"/>
        <v>0</v>
      </c>
      <c r="W3489" s="35">
        <f>IF(NOT(ISBLANK(H3489)),(12-DATEDIF(H3489,'[3]1.Pradzia'!$D$13,"m")),0)</f>
        <v>0</v>
      </c>
      <c r="X3489" s="35">
        <f t="shared" si="760"/>
        <v>0</v>
      </c>
      <c r="Y3489" s="35">
        <f t="shared" si="756"/>
        <v>0</v>
      </c>
      <c r="Z3489" s="35">
        <f t="shared" si="768"/>
        <v>0</v>
      </c>
      <c r="AA3489" s="36">
        <f t="shared" si="761"/>
        <v>0</v>
      </c>
      <c r="AB3489" s="36">
        <f t="shared" si="762"/>
        <v>0</v>
      </c>
      <c r="AC3489" s="37">
        <f t="shared" si="763"/>
        <v>0</v>
      </c>
      <c r="AD3489" s="35">
        <f>IF(OR(YEAR(G3489)&lt;2019,O3489="X"),0,IF(ISBLANK(H3489),DATEDIF(G3489,'[3]1.Pradzia'!$D$13,"M"),DATEDIF(G3489,H3489,"m")))</f>
        <v>0</v>
      </c>
      <c r="AE3489" s="37">
        <f>IF(E3489='[3]5.Grup_T'!$E$20,0,IF(AD3489&lt;&gt;0,M3489/V3489*MIN(12,AD3489),0))</f>
        <v>0</v>
      </c>
      <c r="AF3489" s="37">
        <f t="shared" si="764"/>
        <v>0</v>
      </c>
      <c r="AG3489" s="37">
        <f t="shared" si="765"/>
        <v>0</v>
      </c>
      <c r="AH3489" s="37">
        <f t="shared" si="766"/>
        <v>0</v>
      </c>
      <c r="AI3489" s="35" t="str">
        <f t="shared" si="767"/>
        <v>Nusidėvėjęs</v>
      </c>
      <c r="AJ3489" s="38" t="str">
        <f>IF(AND(F3489&lt;&gt;[3]Pav.tvarkyklė!$B$12,F3489&lt;&gt;[3]Pav.tvarkyklė!$B$13),"GVTNT","X")</f>
        <v>GVTNT</v>
      </c>
      <c r="AK3489" s="39">
        <f t="shared" si="769"/>
        <v>0</v>
      </c>
      <c r="AL3489" s="41"/>
      <c r="AM3489" s="41"/>
      <c r="AN3489" s="41">
        <f t="shared" si="757"/>
        <v>1900</v>
      </c>
      <c r="AO3489" s="41"/>
      <c r="AP3489" s="41"/>
      <c r="AQ3489" s="41"/>
      <c r="AR3489" s="42"/>
      <c r="AS3489" s="42"/>
      <c r="AU3489" s="43">
        <f t="shared" si="758"/>
        <v>0</v>
      </c>
    </row>
    <row r="3490" spans="1:47" ht="15" customHeight="1" x14ac:dyDescent="0.25">
      <c r="A3490" s="11"/>
      <c r="B3490" s="19">
        <v>3659</v>
      </c>
      <c r="C3490" s="74"/>
      <c r="D3490" s="77"/>
      <c r="E3490" s="75"/>
      <c r="F3490" s="74"/>
      <c r="G3490" s="80"/>
      <c r="H3490" s="25"/>
      <c r="I3490" s="79"/>
      <c r="J3490" s="27"/>
      <c r="K3490" s="27"/>
      <c r="L3490" s="79"/>
      <c r="M3490" s="81"/>
      <c r="N3490" s="29">
        <v>0</v>
      </c>
      <c r="O3490" s="30" t="str">
        <f>IF(G3490&lt;=$N$2,"",IF(F3490=[3]Pav.tvarkyklė!$B$13,"",IF(ISBLANK(R3490),"X","")))</f>
        <v/>
      </c>
      <c r="P3490" s="91"/>
      <c r="Q3490" s="63"/>
      <c r="R3490" s="63"/>
      <c r="S3490" s="63"/>
      <c r="T3490" s="63"/>
      <c r="U3490" s="34" t="str">
        <f>IFERROR(INDEX('[3]5.Grup_T'!$G$4:$G$22,MATCH('6.Turtas'!E3490,'[3]5.Grup_T'!$E$4:$E$22,0)),"0")</f>
        <v>0</v>
      </c>
      <c r="V3490" s="35">
        <f t="shared" si="759"/>
        <v>0</v>
      </c>
      <c r="W3490" s="35">
        <f>IF(NOT(ISBLANK(H3490)),(12-DATEDIF(H3490,'[3]1.Pradzia'!$D$13,"m")),0)</f>
        <v>0</v>
      </c>
      <c r="X3490" s="35">
        <f t="shared" si="760"/>
        <v>0</v>
      </c>
      <c r="Y3490" s="35">
        <f t="shared" si="756"/>
        <v>0</v>
      </c>
      <c r="Z3490" s="35">
        <f t="shared" si="768"/>
        <v>0</v>
      </c>
      <c r="AA3490" s="36">
        <f t="shared" si="761"/>
        <v>0</v>
      </c>
      <c r="AB3490" s="36">
        <f t="shared" si="762"/>
        <v>0</v>
      </c>
      <c r="AC3490" s="37">
        <f t="shared" si="763"/>
        <v>0</v>
      </c>
      <c r="AD3490" s="35">
        <f>IF(OR(YEAR(G3490)&lt;2019,O3490="X"),0,IF(ISBLANK(H3490),DATEDIF(G3490,'[3]1.Pradzia'!$D$13,"M"),DATEDIF(G3490,H3490,"m")))</f>
        <v>0</v>
      </c>
      <c r="AE3490" s="37">
        <f>IF(E3490='[3]5.Grup_T'!$E$20,0,IF(AD3490&lt;&gt;0,M3490/V3490*MIN(12,AD3490),0))</f>
        <v>0</v>
      </c>
      <c r="AF3490" s="37">
        <f t="shared" si="764"/>
        <v>0</v>
      </c>
      <c r="AG3490" s="37">
        <f t="shared" si="765"/>
        <v>0</v>
      </c>
      <c r="AH3490" s="37">
        <f t="shared" si="766"/>
        <v>0</v>
      </c>
      <c r="AI3490" s="35" t="str">
        <f t="shared" si="767"/>
        <v>Nusidėvėjęs</v>
      </c>
      <c r="AJ3490" s="38" t="str">
        <f>IF(AND(F3490&lt;&gt;[3]Pav.tvarkyklė!$B$12,F3490&lt;&gt;[3]Pav.tvarkyklė!$B$13),"GVTNT","X")</f>
        <v>GVTNT</v>
      </c>
      <c r="AK3490" s="39">
        <f t="shared" si="769"/>
        <v>0</v>
      </c>
      <c r="AL3490" s="41"/>
      <c r="AM3490" s="41"/>
      <c r="AN3490" s="41">
        <f t="shared" si="757"/>
        <v>1900</v>
      </c>
      <c r="AO3490" s="41"/>
      <c r="AP3490" s="41"/>
      <c r="AQ3490" s="41"/>
      <c r="AR3490" s="42"/>
      <c r="AS3490" s="42"/>
      <c r="AU3490" s="43">
        <f t="shared" si="758"/>
        <v>0</v>
      </c>
    </row>
    <row r="3491" spans="1:47" ht="15" customHeight="1" x14ac:dyDescent="0.25">
      <c r="A3491" s="11"/>
      <c r="B3491" s="19">
        <v>3660</v>
      </c>
      <c r="C3491" s="74"/>
      <c r="D3491" s="77"/>
      <c r="E3491" s="75"/>
      <c r="F3491" s="74"/>
      <c r="G3491" s="80"/>
      <c r="H3491" s="25"/>
      <c r="I3491" s="79"/>
      <c r="J3491" s="27"/>
      <c r="K3491" s="27"/>
      <c r="L3491" s="79"/>
      <c r="M3491" s="81"/>
      <c r="N3491" s="29">
        <v>0</v>
      </c>
      <c r="O3491" s="30" t="str">
        <f>IF(G3491&lt;=$N$2,"",IF(F3491=[3]Pav.tvarkyklė!$B$13,"",IF(ISBLANK(R3491),"X","")))</f>
        <v/>
      </c>
      <c r="P3491" s="91"/>
      <c r="Q3491" s="63"/>
      <c r="R3491" s="63"/>
      <c r="S3491" s="63"/>
      <c r="T3491" s="63"/>
      <c r="U3491" s="34" t="str">
        <f>IFERROR(INDEX('[3]5.Grup_T'!$G$4:$G$22,MATCH('6.Turtas'!E3491,'[3]5.Grup_T'!$E$4:$E$22,0)),"0")</f>
        <v>0</v>
      </c>
      <c r="V3491" s="35">
        <f t="shared" si="759"/>
        <v>0</v>
      </c>
      <c r="W3491" s="35">
        <f>IF(NOT(ISBLANK(H3491)),(12-DATEDIF(H3491,'[3]1.Pradzia'!$D$13,"m")),0)</f>
        <v>0</v>
      </c>
      <c r="X3491" s="35">
        <f t="shared" si="760"/>
        <v>0</v>
      </c>
      <c r="Y3491" s="35">
        <f t="shared" si="756"/>
        <v>0</v>
      </c>
      <c r="Z3491" s="35">
        <f t="shared" si="768"/>
        <v>0</v>
      </c>
      <c r="AA3491" s="36">
        <f t="shared" si="761"/>
        <v>0</v>
      </c>
      <c r="AB3491" s="36">
        <f t="shared" si="762"/>
        <v>0</v>
      </c>
      <c r="AC3491" s="37">
        <f t="shared" si="763"/>
        <v>0</v>
      </c>
      <c r="AD3491" s="35">
        <f>IF(OR(YEAR(G3491)&lt;2019,O3491="X"),0,IF(ISBLANK(H3491),DATEDIF(G3491,'[3]1.Pradzia'!$D$13,"M"),DATEDIF(G3491,H3491,"m")))</f>
        <v>0</v>
      </c>
      <c r="AE3491" s="37">
        <f>IF(E3491='[3]5.Grup_T'!$E$20,0,IF(AD3491&lt;&gt;0,M3491/V3491*MIN(12,AD3491),0))</f>
        <v>0</v>
      </c>
      <c r="AF3491" s="37">
        <f t="shared" si="764"/>
        <v>0</v>
      </c>
      <c r="AG3491" s="37">
        <f t="shared" si="765"/>
        <v>0</v>
      </c>
      <c r="AH3491" s="37">
        <f t="shared" si="766"/>
        <v>0</v>
      </c>
      <c r="AI3491" s="35" t="str">
        <f t="shared" si="767"/>
        <v>Nusidėvėjęs</v>
      </c>
      <c r="AJ3491" s="38" t="str">
        <f>IF(AND(F3491&lt;&gt;[3]Pav.tvarkyklė!$B$12,F3491&lt;&gt;[3]Pav.tvarkyklė!$B$13),"GVTNT","X")</f>
        <v>GVTNT</v>
      </c>
      <c r="AK3491" s="39">
        <f t="shared" si="769"/>
        <v>0</v>
      </c>
      <c r="AL3491" s="41"/>
      <c r="AM3491" s="41"/>
      <c r="AN3491" s="41">
        <f t="shared" si="757"/>
        <v>1900</v>
      </c>
      <c r="AO3491" s="41"/>
      <c r="AP3491" s="41"/>
      <c r="AQ3491" s="41"/>
      <c r="AR3491" s="42"/>
      <c r="AS3491" s="42"/>
      <c r="AU3491" s="43">
        <f t="shared" si="758"/>
        <v>0</v>
      </c>
    </row>
    <row r="3492" spans="1:47" ht="15" customHeight="1" x14ac:dyDescent="0.25">
      <c r="A3492" s="11"/>
      <c r="B3492" s="19">
        <v>3661</v>
      </c>
      <c r="C3492" s="74"/>
      <c r="D3492" s="77"/>
      <c r="E3492" s="75"/>
      <c r="F3492" s="74"/>
      <c r="G3492" s="80"/>
      <c r="H3492" s="25"/>
      <c r="I3492" s="79"/>
      <c r="J3492" s="27"/>
      <c r="K3492" s="27"/>
      <c r="L3492" s="79"/>
      <c r="M3492" s="81"/>
      <c r="N3492" s="29">
        <v>0</v>
      </c>
      <c r="O3492" s="30" t="str">
        <f>IF(G3492&lt;=$N$2,"",IF(F3492=[3]Pav.tvarkyklė!$B$13,"",IF(ISBLANK(R3492),"X","")))</f>
        <v/>
      </c>
      <c r="P3492" s="91"/>
      <c r="Q3492" s="63"/>
      <c r="R3492" s="63"/>
      <c r="S3492" s="63"/>
      <c r="T3492" s="63"/>
      <c r="U3492" s="34" t="str">
        <f>IFERROR(INDEX('[3]5.Grup_T'!$G$4:$G$22,MATCH('6.Turtas'!E3492,'[3]5.Grup_T'!$E$4:$E$22,0)),"0")</f>
        <v>0</v>
      </c>
      <c r="V3492" s="35">
        <f t="shared" si="759"/>
        <v>0</v>
      </c>
      <c r="W3492" s="35">
        <f>IF(NOT(ISBLANK(H3492)),(12-DATEDIF(H3492,'[3]1.Pradzia'!$D$13,"m")),0)</f>
        <v>0</v>
      </c>
      <c r="X3492" s="35">
        <f t="shared" si="760"/>
        <v>0</v>
      </c>
      <c r="Y3492" s="35">
        <f t="shared" si="756"/>
        <v>0</v>
      </c>
      <c r="Z3492" s="35">
        <f t="shared" si="768"/>
        <v>0</v>
      </c>
      <c r="AA3492" s="36">
        <f t="shared" si="761"/>
        <v>0</v>
      </c>
      <c r="AB3492" s="36">
        <f t="shared" si="762"/>
        <v>0</v>
      </c>
      <c r="AC3492" s="37">
        <f t="shared" si="763"/>
        <v>0</v>
      </c>
      <c r="AD3492" s="35">
        <f>IF(OR(YEAR(G3492)&lt;2019,O3492="X"),0,IF(ISBLANK(H3492),DATEDIF(G3492,'[3]1.Pradzia'!$D$13,"M"),DATEDIF(G3492,H3492,"m")))</f>
        <v>0</v>
      </c>
      <c r="AE3492" s="37">
        <f>IF(E3492='[3]5.Grup_T'!$E$20,0,IF(AD3492&lt;&gt;0,M3492/V3492*MIN(12,AD3492),0))</f>
        <v>0</v>
      </c>
      <c r="AF3492" s="37">
        <f t="shared" si="764"/>
        <v>0</v>
      </c>
      <c r="AG3492" s="37">
        <f t="shared" si="765"/>
        <v>0</v>
      </c>
      <c r="AH3492" s="37">
        <f t="shared" si="766"/>
        <v>0</v>
      </c>
      <c r="AI3492" s="35" t="str">
        <f t="shared" si="767"/>
        <v>Nusidėvėjęs</v>
      </c>
      <c r="AJ3492" s="38" t="str">
        <f>IF(AND(F3492&lt;&gt;[3]Pav.tvarkyklė!$B$12,F3492&lt;&gt;[3]Pav.tvarkyklė!$B$13),"GVTNT","X")</f>
        <v>GVTNT</v>
      </c>
      <c r="AK3492" s="39">
        <f t="shared" si="769"/>
        <v>0</v>
      </c>
      <c r="AL3492" s="41"/>
      <c r="AM3492" s="41"/>
      <c r="AN3492" s="41">
        <f t="shared" si="757"/>
        <v>1900</v>
      </c>
      <c r="AO3492" s="41"/>
      <c r="AP3492" s="41"/>
      <c r="AQ3492" s="41"/>
      <c r="AR3492" s="42"/>
      <c r="AS3492" s="42"/>
      <c r="AU3492" s="43">
        <f t="shared" si="758"/>
        <v>0</v>
      </c>
    </row>
    <row r="3493" spans="1:47" ht="15" customHeight="1" x14ac:dyDescent="0.25">
      <c r="A3493" s="11"/>
      <c r="B3493" s="19">
        <v>3662</v>
      </c>
      <c r="C3493" s="74"/>
      <c r="D3493" s="77"/>
      <c r="E3493" s="78"/>
      <c r="F3493" s="74"/>
      <c r="G3493" s="80"/>
      <c r="H3493" s="25"/>
      <c r="I3493" s="79"/>
      <c r="J3493" s="27"/>
      <c r="K3493" s="27"/>
      <c r="L3493" s="79"/>
      <c r="M3493" s="81"/>
      <c r="N3493" s="29">
        <v>0</v>
      </c>
      <c r="O3493" s="30" t="str">
        <f>IF(G3493&lt;=$N$2,"",IF(F3493=[3]Pav.tvarkyklė!$B$13,"",IF(ISBLANK(R3493),"X","")))</f>
        <v/>
      </c>
      <c r="P3493" s="91"/>
      <c r="Q3493" s="63"/>
      <c r="R3493" s="63"/>
      <c r="S3493" s="63"/>
      <c r="T3493" s="63"/>
      <c r="U3493" s="34" t="str">
        <f>IFERROR(INDEX('[3]5.Grup_T'!$G$4:$G$22,MATCH('6.Turtas'!E3493,'[3]5.Grup_T'!$E$4:$E$22,0)),"0")</f>
        <v>0</v>
      </c>
      <c r="V3493" s="35">
        <f t="shared" si="759"/>
        <v>0</v>
      </c>
      <c r="W3493" s="35">
        <f>IF(NOT(ISBLANK(H3493)),(12-DATEDIF(H3493,'[3]1.Pradzia'!$D$13,"m")),0)</f>
        <v>0</v>
      </c>
      <c r="X3493" s="35">
        <f t="shared" si="760"/>
        <v>0</v>
      </c>
      <c r="Y3493" s="35">
        <f t="shared" si="756"/>
        <v>0</v>
      </c>
      <c r="Z3493" s="35">
        <f t="shared" si="768"/>
        <v>0</v>
      </c>
      <c r="AA3493" s="36">
        <f t="shared" si="761"/>
        <v>0</v>
      </c>
      <c r="AB3493" s="36">
        <f t="shared" si="762"/>
        <v>0</v>
      </c>
      <c r="AC3493" s="37">
        <f t="shared" si="763"/>
        <v>0</v>
      </c>
      <c r="AD3493" s="35">
        <f>IF(OR(YEAR(G3493)&lt;2019,O3493="X"),0,IF(ISBLANK(H3493),DATEDIF(G3493,'[3]1.Pradzia'!$D$13,"M"),DATEDIF(G3493,H3493,"m")))</f>
        <v>0</v>
      </c>
      <c r="AE3493" s="37">
        <f>IF(E3493='[3]5.Grup_T'!$E$20,0,IF(AD3493&lt;&gt;0,M3493/V3493*MIN(12,AD3493),0))</f>
        <v>0</v>
      </c>
      <c r="AF3493" s="37">
        <f t="shared" si="764"/>
        <v>0</v>
      </c>
      <c r="AG3493" s="37">
        <f t="shared" si="765"/>
        <v>0</v>
      </c>
      <c r="AH3493" s="37">
        <f t="shared" si="766"/>
        <v>0</v>
      </c>
      <c r="AI3493" s="35" t="str">
        <f t="shared" si="767"/>
        <v>Nusidėvėjęs</v>
      </c>
      <c r="AJ3493" s="38" t="str">
        <f>IF(AND(F3493&lt;&gt;[3]Pav.tvarkyklė!$B$12,F3493&lt;&gt;[3]Pav.tvarkyklė!$B$13),"GVTNT","X")</f>
        <v>GVTNT</v>
      </c>
      <c r="AK3493" s="39">
        <f t="shared" si="769"/>
        <v>0</v>
      </c>
      <c r="AL3493" s="41"/>
      <c r="AM3493" s="41"/>
      <c r="AN3493" s="41">
        <f t="shared" si="757"/>
        <v>1900</v>
      </c>
      <c r="AO3493" s="41"/>
      <c r="AP3493" s="41"/>
      <c r="AQ3493" s="41"/>
      <c r="AR3493" s="42"/>
      <c r="AS3493" s="42"/>
      <c r="AU3493" s="43">
        <f t="shared" si="758"/>
        <v>0</v>
      </c>
    </row>
    <row r="3494" spans="1:47" ht="15" customHeight="1" x14ac:dyDescent="0.25">
      <c r="A3494" s="11"/>
      <c r="B3494" s="19">
        <v>3663</v>
      </c>
      <c r="C3494" s="74"/>
      <c r="D3494" s="77"/>
      <c r="E3494" s="75"/>
      <c r="F3494" s="74"/>
      <c r="G3494" s="80"/>
      <c r="H3494" s="25"/>
      <c r="I3494" s="79"/>
      <c r="J3494" s="27"/>
      <c r="K3494" s="27"/>
      <c r="L3494" s="79"/>
      <c r="M3494" s="81"/>
      <c r="N3494" s="29">
        <v>0</v>
      </c>
      <c r="O3494" s="30" t="str">
        <f>IF(G3494&lt;=$N$2,"",IF(F3494=[3]Pav.tvarkyklė!$B$13,"",IF(ISBLANK(R3494),"X","")))</f>
        <v/>
      </c>
      <c r="P3494" s="91"/>
      <c r="Q3494" s="63"/>
      <c r="R3494" s="63"/>
      <c r="S3494" s="63"/>
      <c r="T3494" s="63"/>
      <c r="U3494" s="34" t="str">
        <f>IFERROR(INDEX('[3]5.Grup_T'!$G$4:$G$22,MATCH('6.Turtas'!E3494,'[3]5.Grup_T'!$E$4:$E$22,0)),"0")</f>
        <v>0</v>
      </c>
      <c r="V3494" s="35">
        <f t="shared" si="759"/>
        <v>0</v>
      </c>
      <c r="W3494" s="35">
        <f>IF(NOT(ISBLANK(H3494)),(12-DATEDIF(H3494,'[3]1.Pradzia'!$D$13,"m")),0)</f>
        <v>0</v>
      </c>
      <c r="X3494" s="35">
        <f t="shared" si="760"/>
        <v>0</v>
      </c>
      <c r="Y3494" s="35">
        <f t="shared" si="756"/>
        <v>0</v>
      </c>
      <c r="Z3494" s="35">
        <f t="shared" si="768"/>
        <v>0</v>
      </c>
      <c r="AA3494" s="36">
        <f t="shared" si="761"/>
        <v>0</v>
      </c>
      <c r="AB3494" s="36">
        <f t="shared" si="762"/>
        <v>0</v>
      </c>
      <c r="AC3494" s="37">
        <f t="shared" si="763"/>
        <v>0</v>
      </c>
      <c r="AD3494" s="35">
        <f>IF(OR(YEAR(G3494)&lt;2019,O3494="X"),0,IF(ISBLANK(H3494),DATEDIF(G3494,'[3]1.Pradzia'!$D$13,"M"),DATEDIF(G3494,H3494,"m")))</f>
        <v>0</v>
      </c>
      <c r="AE3494" s="37">
        <f>IF(E3494='[3]5.Grup_T'!$E$20,0,IF(AD3494&lt;&gt;0,M3494/V3494*MIN(12,AD3494),0))</f>
        <v>0</v>
      </c>
      <c r="AF3494" s="37">
        <f t="shared" si="764"/>
        <v>0</v>
      </c>
      <c r="AG3494" s="37">
        <f t="shared" si="765"/>
        <v>0</v>
      </c>
      <c r="AH3494" s="37">
        <f t="shared" si="766"/>
        <v>0</v>
      </c>
      <c r="AI3494" s="35" t="str">
        <f t="shared" si="767"/>
        <v>Nusidėvėjęs</v>
      </c>
      <c r="AJ3494" s="38" t="str">
        <f>IF(AND(F3494&lt;&gt;[3]Pav.tvarkyklė!$B$12,F3494&lt;&gt;[3]Pav.tvarkyklė!$B$13),"GVTNT","X")</f>
        <v>GVTNT</v>
      </c>
      <c r="AK3494" s="39">
        <f t="shared" si="769"/>
        <v>0</v>
      </c>
      <c r="AL3494" s="41"/>
      <c r="AM3494" s="41"/>
      <c r="AN3494" s="41">
        <f t="shared" si="757"/>
        <v>1900</v>
      </c>
      <c r="AO3494" s="41"/>
      <c r="AP3494" s="41"/>
      <c r="AQ3494" s="41"/>
      <c r="AR3494" s="42"/>
      <c r="AS3494" s="42"/>
      <c r="AU3494" s="43">
        <f t="shared" si="758"/>
        <v>0</v>
      </c>
    </row>
    <row r="3495" spans="1:47" ht="15" customHeight="1" x14ac:dyDescent="0.25">
      <c r="A3495" s="11"/>
      <c r="B3495" s="19">
        <v>3664</v>
      </c>
      <c r="C3495" s="74"/>
      <c r="D3495" s="77"/>
      <c r="E3495" s="78"/>
      <c r="F3495" s="74"/>
      <c r="G3495" s="80"/>
      <c r="H3495" s="25"/>
      <c r="I3495" s="79"/>
      <c r="J3495" s="27"/>
      <c r="K3495" s="27"/>
      <c r="L3495" s="79"/>
      <c r="M3495" s="81"/>
      <c r="N3495" s="29">
        <v>0</v>
      </c>
      <c r="O3495" s="30" t="str">
        <f>IF(G3495&lt;=$N$2,"",IF(F3495=[3]Pav.tvarkyklė!$B$13,"",IF(ISBLANK(R3495),"X","")))</f>
        <v/>
      </c>
      <c r="P3495" s="91"/>
      <c r="Q3495" s="63"/>
      <c r="R3495" s="63"/>
      <c r="S3495" s="63"/>
      <c r="T3495" s="63"/>
      <c r="U3495" s="34" t="str">
        <f>IFERROR(INDEX('[3]5.Grup_T'!$G$4:$G$22,MATCH('6.Turtas'!E3495,'[3]5.Grup_T'!$E$4:$E$22,0)),"0")</f>
        <v>0</v>
      </c>
      <c r="V3495" s="35">
        <f t="shared" si="759"/>
        <v>0</v>
      </c>
      <c r="W3495" s="35">
        <f>IF(NOT(ISBLANK(H3495)),(12-DATEDIF(H3495,'[3]1.Pradzia'!$D$13,"m")),0)</f>
        <v>0</v>
      </c>
      <c r="X3495" s="35">
        <f t="shared" si="760"/>
        <v>0</v>
      </c>
      <c r="Y3495" s="35">
        <f t="shared" si="756"/>
        <v>0</v>
      </c>
      <c r="Z3495" s="35">
        <f t="shared" si="768"/>
        <v>0</v>
      </c>
      <c r="AA3495" s="36">
        <f t="shared" si="761"/>
        <v>0</v>
      </c>
      <c r="AB3495" s="36">
        <f t="shared" si="762"/>
        <v>0</v>
      </c>
      <c r="AC3495" s="37">
        <f t="shared" si="763"/>
        <v>0</v>
      </c>
      <c r="AD3495" s="35">
        <f>IF(OR(YEAR(G3495)&lt;2019,O3495="X"),0,IF(ISBLANK(H3495),DATEDIF(G3495,'[3]1.Pradzia'!$D$13,"M"),DATEDIF(G3495,H3495,"m")))</f>
        <v>0</v>
      </c>
      <c r="AE3495" s="37">
        <f>IF(E3495='[3]5.Grup_T'!$E$20,0,IF(AD3495&lt;&gt;0,M3495/V3495*MIN(12,AD3495),0))</f>
        <v>0</v>
      </c>
      <c r="AF3495" s="37">
        <f t="shared" si="764"/>
        <v>0</v>
      </c>
      <c r="AG3495" s="37">
        <f t="shared" si="765"/>
        <v>0</v>
      </c>
      <c r="AH3495" s="37">
        <f t="shared" si="766"/>
        <v>0</v>
      </c>
      <c r="AI3495" s="35" t="str">
        <f t="shared" si="767"/>
        <v>Nusidėvėjęs</v>
      </c>
      <c r="AJ3495" s="38" t="str">
        <f>IF(AND(F3495&lt;&gt;[3]Pav.tvarkyklė!$B$12,F3495&lt;&gt;[3]Pav.tvarkyklė!$B$13),"GVTNT","X")</f>
        <v>GVTNT</v>
      </c>
      <c r="AK3495" s="39">
        <f t="shared" si="769"/>
        <v>0</v>
      </c>
      <c r="AL3495" s="41"/>
      <c r="AM3495" s="41"/>
      <c r="AN3495" s="41">
        <f t="shared" si="757"/>
        <v>1900</v>
      </c>
      <c r="AO3495" s="41"/>
      <c r="AP3495" s="41"/>
      <c r="AQ3495" s="41"/>
      <c r="AR3495" s="42"/>
      <c r="AS3495" s="42"/>
      <c r="AU3495" s="43">
        <f t="shared" si="758"/>
        <v>0</v>
      </c>
    </row>
    <row r="3496" spans="1:47" ht="15" customHeight="1" x14ac:dyDescent="0.25">
      <c r="A3496" s="11"/>
      <c r="B3496" s="19">
        <v>3665</v>
      </c>
      <c r="C3496" s="74"/>
      <c r="D3496" s="77"/>
      <c r="E3496" s="78"/>
      <c r="F3496" s="74"/>
      <c r="G3496" s="80"/>
      <c r="H3496" s="25"/>
      <c r="I3496" s="79"/>
      <c r="J3496" s="27"/>
      <c r="K3496" s="27"/>
      <c r="L3496" s="79"/>
      <c r="M3496" s="81"/>
      <c r="N3496" s="29">
        <v>0</v>
      </c>
      <c r="O3496" s="30" t="str">
        <f>IF(G3496&lt;=$N$2,"",IF(F3496=[3]Pav.tvarkyklė!$B$13,"",IF(ISBLANK(R3496),"X","")))</f>
        <v/>
      </c>
      <c r="P3496" s="91"/>
      <c r="Q3496" s="63"/>
      <c r="R3496" s="63"/>
      <c r="S3496" s="63"/>
      <c r="T3496" s="63"/>
      <c r="U3496" s="34" t="str">
        <f>IFERROR(INDEX('[3]5.Grup_T'!$G$4:$G$22,MATCH('6.Turtas'!E3496,'[3]5.Grup_T'!$E$4:$E$22,0)),"0")</f>
        <v>0</v>
      </c>
      <c r="V3496" s="35">
        <f t="shared" si="759"/>
        <v>0</v>
      </c>
      <c r="W3496" s="35">
        <f>IF(NOT(ISBLANK(H3496)),(12-DATEDIF(H3496,'[3]1.Pradzia'!$D$13,"m")),0)</f>
        <v>0</v>
      </c>
      <c r="X3496" s="35">
        <f t="shared" si="760"/>
        <v>0</v>
      </c>
      <c r="Y3496" s="35">
        <f t="shared" si="756"/>
        <v>0</v>
      </c>
      <c r="Z3496" s="35">
        <f t="shared" si="768"/>
        <v>0</v>
      </c>
      <c r="AA3496" s="36">
        <f t="shared" si="761"/>
        <v>0</v>
      </c>
      <c r="AB3496" s="36">
        <f t="shared" si="762"/>
        <v>0</v>
      </c>
      <c r="AC3496" s="37">
        <f t="shared" si="763"/>
        <v>0</v>
      </c>
      <c r="AD3496" s="35">
        <f>IF(OR(YEAR(G3496)&lt;2019,O3496="X"),0,IF(ISBLANK(H3496),DATEDIF(G3496,'[3]1.Pradzia'!$D$13,"M"),DATEDIF(G3496,H3496,"m")))</f>
        <v>0</v>
      </c>
      <c r="AE3496" s="37">
        <f>IF(E3496='[3]5.Grup_T'!$E$20,0,IF(AD3496&lt;&gt;0,M3496/V3496*MIN(12,AD3496),0))</f>
        <v>0</v>
      </c>
      <c r="AF3496" s="37">
        <f t="shared" si="764"/>
        <v>0</v>
      </c>
      <c r="AG3496" s="37">
        <f t="shared" si="765"/>
        <v>0</v>
      </c>
      <c r="AH3496" s="37">
        <f t="shared" si="766"/>
        <v>0</v>
      </c>
      <c r="AI3496" s="35" t="str">
        <f t="shared" si="767"/>
        <v>Nusidėvėjęs</v>
      </c>
      <c r="AJ3496" s="38" t="str">
        <f>IF(AND(F3496&lt;&gt;[3]Pav.tvarkyklė!$B$12,F3496&lt;&gt;[3]Pav.tvarkyklė!$B$13),"GVTNT","X")</f>
        <v>GVTNT</v>
      </c>
      <c r="AK3496" s="39">
        <f t="shared" si="769"/>
        <v>0</v>
      </c>
      <c r="AL3496" s="41"/>
      <c r="AM3496" s="41"/>
      <c r="AN3496" s="41">
        <f t="shared" si="757"/>
        <v>1900</v>
      </c>
      <c r="AO3496" s="41"/>
      <c r="AP3496" s="41"/>
      <c r="AQ3496" s="41"/>
      <c r="AR3496" s="42"/>
      <c r="AS3496" s="42"/>
      <c r="AU3496" s="43">
        <f t="shared" si="758"/>
        <v>0</v>
      </c>
    </row>
    <row r="3497" spans="1:47" ht="15" customHeight="1" x14ac:dyDescent="0.25">
      <c r="A3497" s="11"/>
      <c r="B3497" s="19">
        <v>3666</v>
      </c>
      <c r="C3497" s="74"/>
      <c r="D3497" s="77"/>
      <c r="E3497" s="78"/>
      <c r="F3497" s="74"/>
      <c r="G3497" s="80"/>
      <c r="H3497" s="25"/>
      <c r="I3497" s="79"/>
      <c r="J3497" s="27"/>
      <c r="K3497" s="27"/>
      <c r="L3497" s="79"/>
      <c r="M3497" s="81"/>
      <c r="N3497" s="29">
        <v>0</v>
      </c>
      <c r="O3497" s="30" t="str">
        <f>IF(G3497&lt;=$N$2,"",IF(F3497=[3]Pav.tvarkyklė!$B$13,"",IF(ISBLANK(R3497),"X","")))</f>
        <v/>
      </c>
      <c r="P3497" s="91"/>
      <c r="Q3497" s="63"/>
      <c r="R3497" s="63"/>
      <c r="S3497" s="63"/>
      <c r="T3497" s="63"/>
      <c r="U3497" s="34" t="str">
        <f>IFERROR(INDEX('[3]5.Grup_T'!$G$4:$G$22,MATCH('6.Turtas'!E3497,'[3]5.Grup_T'!$E$4:$E$22,0)),"0")</f>
        <v>0</v>
      </c>
      <c r="V3497" s="35">
        <f t="shared" si="759"/>
        <v>0</v>
      </c>
      <c r="W3497" s="35">
        <f>IF(NOT(ISBLANK(H3497)),(12-DATEDIF(H3497,'[3]1.Pradzia'!$D$13,"m")),0)</f>
        <v>0</v>
      </c>
      <c r="X3497" s="35">
        <f t="shared" si="760"/>
        <v>0</v>
      </c>
      <c r="Y3497" s="35">
        <f t="shared" si="756"/>
        <v>0</v>
      </c>
      <c r="Z3497" s="35">
        <f t="shared" si="768"/>
        <v>0</v>
      </c>
      <c r="AA3497" s="36">
        <f t="shared" si="761"/>
        <v>0</v>
      </c>
      <c r="AB3497" s="36">
        <f t="shared" si="762"/>
        <v>0</v>
      </c>
      <c r="AC3497" s="37">
        <f t="shared" si="763"/>
        <v>0</v>
      </c>
      <c r="AD3497" s="35">
        <f>IF(OR(YEAR(G3497)&lt;2019,O3497="X"),0,IF(ISBLANK(H3497),DATEDIF(G3497,'[3]1.Pradzia'!$D$13,"M"),DATEDIF(G3497,H3497,"m")))</f>
        <v>0</v>
      </c>
      <c r="AE3497" s="37">
        <f>IF(E3497='[3]5.Grup_T'!$E$20,0,IF(AD3497&lt;&gt;0,M3497/V3497*MIN(12,AD3497),0))</f>
        <v>0</v>
      </c>
      <c r="AF3497" s="37">
        <f t="shared" si="764"/>
        <v>0</v>
      </c>
      <c r="AG3497" s="37">
        <f t="shared" si="765"/>
        <v>0</v>
      </c>
      <c r="AH3497" s="37">
        <f t="shared" si="766"/>
        <v>0</v>
      </c>
      <c r="AI3497" s="35" t="str">
        <f t="shared" si="767"/>
        <v>Nusidėvėjęs</v>
      </c>
      <c r="AJ3497" s="38" t="str">
        <f>IF(AND(F3497&lt;&gt;[3]Pav.tvarkyklė!$B$12,F3497&lt;&gt;[3]Pav.tvarkyklė!$B$13),"GVTNT","X")</f>
        <v>GVTNT</v>
      </c>
      <c r="AK3497" s="39">
        <f t="shared" si="769"/>
        <v>0</v>
      </c>
      <c r="AL3497" s="41"/>
      <c r="AM3497" s="41"/>
      <c r="AN3497" s="41">
        <f t="shared" si="757"/>
        <v>1900</v>
      </c>
      <c r="AO3497" s="41"/>
      <c r="AP3497" s="41"/>
      <c r="AQ3497" s="41"/>
      <c r="AR3497" s="42"/>
      <c r="AS3497" s="42"/>
      <c r="AU3497" s="43">
        <f t="shared" si="758"/>
        <v>0</v>
      </c>
    </row>
    <row r="3498" spans="1:47" ht="15" customHeight="1" x14ac:dyDescent="0.25">
      <c r="A3498" s="11"/>
      <c r="B3498" s="19">
        <v>3667</v>
      </c>
      <c r="C3498" s="74"/>
      <c r="D3498" s="77"/>
      <c r="E3498" s="78"/>
      <c r="F3498" s="74"/>
      <c r="G3498" s="80"/>
      <c r="H3498" s="25"/>
      <c r="I3498" s="79"/>
      <c r="J3498" s="27"/>
      <c r="K3498" s="27"/>
      <c r="L3498" s="79"/>
      <c r="M3498" s="81"/>
      <c r="N3498" s="29">
        <v>0</v>
      </c>
      <c r="O3498" s="30" t="str">
        <f>IF(G3498&lt;=$N$2,"",IF(F3498=[3]Pav.tvarkyklė!$B$13,"",IF(ISBLANK(R3498),"X","")))</f>
        <v/>
      </c>
      <c r="P3498" s="91"/>
      <c r="Q3498" s="63"/>
      <c r="R3498" s="63"/>
      <c r="S3498" s="63"/>
      <c r="T3498" s="63"/>
      <c r="U3498" s="34" t="str">
        <f>IFERROR(INDEX('[3]5.Grup_T'!$G$4:$G$22,MATCH('6.Turtas'!E3498,'[3]5.Grup_T'!$E$4:$E$22,0)),"0")</f>
        <v>0</v>
      </c>
      <c r="V3498" s="35">
        <f t="shared" si="759"/>
        <v>0</v>
      </c>
      <c r="W3498" s="35">
        <f>IF(NOT(ISBLANK(H3498)),(12-DATEDIF(H3498,'[3]1.Pradzia'!$D$13,"m")),0)</f>
        <v>0</v>
      </c>
      <c r="X3498" s="35">
        <f t="shared" si="760"/>
        <v>0</v>
      </c>
      <c r="Y3498" s="35">
        <f t="shared" si="756"/>
        <v>0</v>
      </c>
      <c r="Z3498" s="35">
        <f t="shared" si="768"/>
        <v>0</v>
      </c>
      <c r="AA3498" s="36">
        <f t="shared" si="761"/>
        <v>0</v>
      </c>
      <c r="AB3498" s="36">
        <f t="shared" si="762"/>
        <v>0</v>
      </c>
      <c r="AC3498" s="37">
        <f t="shared" si="763"/>
        <v>0</v>
      </c>
      <c r="AD3498" s="35">
        <f>IF(OR(YEAR(G3498)&lt;2019,O3498="X"),0,IF(ISBLANK(H3498),DATEDIF(G3498,'[3]1.Pradzia'!$D$13,"M"),DATEDIF(G3498,H3498,"m")))</f>
        <v>0</v>
      </c>
      <c r="AE3498" s="37">
        <f>IF(E3498='[3]5.Grup_T'!$E$20,0,IF(AD3498&lt;&gt;0,M3498/V3498*MIN(12,AD3498),0))</f>
        <v>0</v>
      </c>
      <c r="AF3498" s="37">
        <f t="shared" si="764"/>
        <v>0</v>
      </c>
      <c r="AG3498" s="37">
        <f t="shared" si="765"/>
        <v>0</v>
      </c>
      <c r="AH3498" s="37">
        <f t="shared" si="766"/>
        <v>0</v>
      </c>
      <c r="AI3498" s="35" t="str">
        <f t="shared" si="767"/>
        <v>Nusidėvėjęs</v>
      </c>
      <c r="AJ3498" s="38" t="str">
        <f>IF(AND(F3498&lt;&gt;[3]Pav.tvarkyklė!$B$12,F3498&lt;&gt;[3]Pav.tvarkyklė!$B$13),"GVTNT","X")</f>
        <v>GVTNT</v>
      </c>
      <c r="AK3498" s="39">
        <f t="shared" si="769"/>
        <v>0</v>
      </c>
      <c r="AL3498" s="41"/>
      <c r="AM3498" s="41"/>
      <c r="AN3498" s="41">
        <f t="shared" si="757"/>
        <v>1900</v>
      </c>
      <c r="AO3498" s="41"/>
      <c r="AP3498" s="41"/>
      <c r="AQ3498" s="41"/>
      <c r="AR3498" s="42"/>
      <c r="AS3498" s="42"/>
      <c r="AU3498" s="43">
        <f t="shared" si="758"/>
        <v>0</v>
      </c>
    </row>
    <row r="3499" spans="1:47" ht="15" customHeight="1" x14ac:dyDescent="0.25">
      <c r="A3499" s="11"/>
      <c r="B3499" s="19">
        <v>3668</v>
      </c>
      <c r="C3499" s="74"/>
      <c r="D3499" s="77"/>
      <c r="E3499" s="75"/>
      <c r="F3499" s="74"/>
      <c r="G3499" s="80"/>
      <c r="H3499" s="25"/>
      <c r="I3499" s="79"/>
      <c r="J3499" s="27"/>
      <c r="K3499" s="27"/>
      <c r="L3499" s="79"/>
      <c r="M3499" s="81"/>
      <c r="N3499" s="29">
        <v>0</v>
      </c>
      <c r="O3499" s="30" t="str">
        <f>IF(G3499&lt;=$N$2,"",IF(F3499=[3]Pav.tvarkyklė!$B$13,"",IF(ISBLANK(R3499),"X","")))</f>
        <v/>
      </c>
      <c r="P3499" s="91"/>
      <c r="Q3499" s="63"/>
      <c r="R3499" s="63"/>
      <c r="S3499" s="63"/>
      <c r="T3499" s="63"/>
      <c r="U3499" s="34" t="str">
        <f>IFERROR(INDEX('[3]5.Grup_T'!$G$4:$G$22,MATCH('6.Turtas'!E3499,'[3]5.Grup_T'!$E$4:$E$22,0)),"0")</f>
        <v>0</v>
      </c>
      <c r="V3499" s="35">
        <f t="shared" si="759"/>
        <v>0</v>
      </c>
      <c r="W3499" s="35">
        <f>IF(NOT(ISBLANK(H3499)),(12-DATEDIF(H3499,'[3]1.Pradzia'!$D$13,"m")),0)</f>
        <v>0</v>
      </c>
      <c r="X3499" s="35">
        <f t="shared" si="760"/>
        <v>0</v>
      </c>
      <c r="Y3499" s="35">
        <f t="shared" si="756"/>
        <v>0</v>
      </c>
      <c r="Z3499" s="35">
        <f t="shared" si="768"/>
        <v>0</v>
      </c>
      <c r="AA3499" s="36">
        <f t="shared" si="761"/>
        <v>0</v>
      </c>
      <c r="AB3499" s="36">
        <f t="shared" si="762"/>
        <v>0</v>
      </c>
      <c r="AC3499" s="37">
        <f t="shared" si="763"/>
        <v>0</v>
      </c>
      <c r="AD3499" s="35">
        <f>IF(OR(YEAR(G3499)&lt;2019,O3499="X"),0,IF(ISBLANK(H3499),DATEDIF(G3499,'[3]1.Pradzia'!$D$13,"M"),DATEDIF(G3499,H3499,"m")))</f>
        <v>0</v>
      </c>
      <c r="AE3499" s="37">
        <f>IF(E3499='[3]5.Grup_T'!$E$20,0,IF(AD3499&lt;&gt;0,M3499/V3499*MIN(12,AD3499),0))</f>
        <v>0</v>
      </c>
      <c r="AF3499" s="37">
        <f t="shared" si="764"/>
        <v>0</v>
      </c>
      <c r="AG3499" s="37">
        <f t="shared" si="765"/>
        <v>0</v>
      </c>
      <c r="AH3499" s="37">
        <f t="shared" si="766"/>
        <v>0</v>
      </c>
      <c r="AI3499" s="35" t="str">
        <f t="shared" si="767"/>
        <v>Nusidėvėjęs</v>
      </c>
      <c r="AJ3499" s="38" t="str">
        <f>IF(AND(F3499&lt;&gt;[3]Pav.tvarkyklė!$B$12,F3499&lt;&gt;[3]Pav.tvarkyklė!$B$13),"GVTNT","X")</f>
        <v>GVTNT</v>
      </c>
      <c r="AK3499" s="39">
        <f t="shared" si="769"/>
        <v>0</v>
      </c>
      <c r="AL3499" s="41"/>
      <c r="AM3499" s="41"/>
      <c r="AN3499" s="41">
        <f t="shared" si="757"/>
        <v>1900</v>
      </c>
      <c r="AO3499" s="41"/>
      <c r="AP3499" s="41"/>
      <c r="AQ3499" s="41"/>
      <c r="AR3499" s="42"/>
      <c r="AS3499" s="42"/>
      <c r="AU3499" s="43">
        <f t="shared" si="758"/>
        <v>0</v>
      </c>
    </row>
    <row r="3500" spans="1:47" ht="15" customHeight="1" x14ac:dyDescent="0.25">
      <c r="A3500" s="11"/>
      <c r="B3500" s="19">
        <v>3669</v>
      </c>
      <c r="C3500" s="74"/>
      <c r="D3500" s="77"/>
      <c r="E3500" s="75"/>
      <c r="F3500" s="74"/>
      <c r="G3500" s="80"/>
      <c r="H3500" s="25"/>
      <c r="I3500" s="79"/>
      <c r="J3500" s="27"/>
      <c r="K3500" s="27"/>
      <c r="L3500" s="79"/>
      <c r="M3500" s="81"/>
      <c r="N3500" s="29">
        <v>0</v>
      </c>
      <c r="O3500" s="30" t="str">
        <f>IF(G3500&lt;=$N$2,"",IF(F3500=[3]Pav.tvarkyklė!$B$13,"",IF(ISBLANK(R3500),"X","")))</f>
        <v/>
      </c>
      <c r="P3500" s="91"/>
      <c r="Q3500" s="63"/>
      <c r="R3500" s="63"/>
      <c r="S3500" s="63"/>
      <c r="T3500" s="63"/>
      <c r="U3500" s="34" t="str">
        <f>IFERROR(INDEX('[3]5.Grup_T'!$G$4:$G$22,MATCH('6.Turtas'!E3500,'[3]5.Grup_T'!$E$4:$E$22,0)),"0")</f>
        <v>0</v>
      </c>
      <c r="V3500" s="35">
        <f t="shared" si="759"/>
        <v>0</v>
      </c>
      <c r="W3500" s="35">
        <f>IF(NOT(ISBLANK(H3500)),(12-DATEDIF(H3500,'[3]1.Pradzia'!$D$13,"m")),0)</f>
        <v>0</v>
      </c>
      <c r="X3500" s="35">
        <f t="shared" si="760"/>
        <v>0</v>
      </c>
      <c r="Y3500" s="35">
        <f t="shared" si="756"/>
        <v>0</v>
      </c>
      <c r="Z3500" s="35">
        <f t="shared" si="768"/>
        <v>0</v>
      </c>
      <c r="AA3500" s="36">
        <f t="shared" si="761"/>
        <v>0</v>
      </c>
      <c r="AB3500" s="36">
        <f t="shared" si="762"/>
        <v>0</v>
      </c>
      <c r="AC3500" s="37">
        <f t="shared" si="763"/>
        <v>0</v>
      </c>
      <c r="AD3500" s="35">
        <f>IF(OR(YEAR(G3500)&lt;2019,O3500="X"),0,IF(ISBLANK(H3500),DATEDIF(G3500,'[3]1.Pradzia'!$D$13,"M"),DATEDIF(G3500,H3500,"m")))</f>
        <v>0</v>
      </c>
      <c r="AE3500" s="37">
        <f>IF(E3500='[3]5.Grup_T'!$E$20,0,IF(AD3500&lt;&gt;0,M3500/V3500*MIN(12,AD3500),0))</f>
        <v>0</v>
      </c>
      <c r="AF3500" s="37">
        <f t="shared" si="764"/>
        <v>0</v>
      </c>
      <c r="AG3500" s="37">
        <f t="shared" si="765"/>
        <v>0</v>
      </c>
      <c r="AH3500" s="37">
        <f t="shared" si="766"/>
        <v>0</v>
      </c>
      <c r="AI3500" s="35" t="str">
        <f t="shared" si="767"/>
        <v>Nusidėvėjęs</v>
      </c>
      <c r="AJ3500" s="38" t="str">
        <f>IF(AND(F3500&lt;&gt;[3]Pav.tvarkyklė!$B$12,F3500&lt;&gt;[3]Pav.tvarkyklė!$B$13),"GVTNT","X")</f>
        <v>GVTNT</v>
      </c>
      <c r="AK3500" s="39">
        <f t="shared" si="769"/>
        <v>0</v>
      </c>
      <c r="AL3500" s="41"/>
      <c r="AM3500" s="41"/>
      <c r="AN3500" s="41">
        <f t="shared" si="757"/>
        <v>1900</v>
      </c>
      <c r="AO3500" s="41"/>
      <c r="AP3500" s="41"/>
      <c r="AQ3500" s="41"/>
      <c r="AR3500" s="42"/>
      <c r="AS3500" s="42"/>
      <c r="AU3500" s="43">
        <f t="shared" si="758"/>
        <v>0</v>
      </c>
    </row>
    <row r="3501" spans="1:47" ht="15" customHeight="1" x14ac:dyDescent="0.25">
      <c r="A3501" s="11"/>
      <c r="B3501" s="19">
        <v>3670</v>
      </c>
      <c r="C3501" s="74"/>
      <c r="D3501" s="77"/>
      <c r="E3501" s="78"/>
      <c r="F3501" s="74"/>
      <c r="G3501" s="80"/>
      <c r="H3501" s="25"/>
      <c r="I3501" s="79"/>
      <c r="J3501" s="27"/>
      <c r="K3501" s="27"/>
      <c r="L3501" s="79"/>
      <c r="M3501" s="81"/>
      <c r="N3501" s="29">
        <v>0</v>
      </c>
      <c r="O3501" s="30" t="str">
        <f>IF(G3501&lt;=$N$2,"",IF(F3501=[3]Pav.tvarkyklė!$B$13,"",IF(ISBLANK(R3501),"X","")))</f>
        <v/>
      </c>
      <c r="P3501" s="91"/>
      <c r="Q3501" s="63"/>
      <c r="R3501" s="63"/>
      <c r="S3501" s="63"/>
      <c r="T3501" s="63"/>
      <c r="U3501" s="34" t="str">
        <f>IFERROR(INDEX('[3]5.Grup_T'!$G$4:$G$22,MATCH('6.Turtas'!E3501,'[3]5.Grup_T'!$E$4:$E$22,0)),"0")</f>
        <v>0</v>
      </c>
      <c r="V3501" s="35">
        <f t="shared" si="759"/>
        <v>0</v>
      </c>
      <c r="W3501" s="35">
        <f>IF(NOT(ISBLANK(H3501)),(12-DATEDIF(H3501,'[3]1.Pradzia'!$D$13,"m")),0)</f>
        <v>0</v>
      </c>
      <c r="X3501" s="35">
        <f t="shared" si="760"/>
        <v>0</v>
      </c>
      <c r="Y3501" s="35">
        <f t="shared" si="756"/>
        <v>0</v>
      </c>
      <c r="Z3501" s="35">
        <f t="shared" si="768"/>
        <v>0</v>
      </c>
      <c r="AA3501" s="36">
        <f t="shared" si="761"/>
        <v>0</v>
      </c>
      <c r="AB3501" s="36">
        <f t="shared" si="762"/>
        <v>0</v>
      </c>
      <c r="AC3501" s="37">
        <f t="shared" si="763"/>
        <v>0</v>
      </c>
      <c r="AD3501" s="35">
        <f>IF(OR(YEAR(G3501)&lt;2019,O3501="X"),0,IF(ISBLANK(H3501),DATEDIF(G3501,'[3]1.Pradzia'!$D$13,"M"),DATEDIF(G3501,H3501,"m")))</f>
        <v>0</v>
      </c>
      <c r="AE3501" s="37">
        <f>IF(E3501='[3]5.Grup_T'!$E$20,0,IF(AD3501&lt;&gt;0,M3501/V3501*MIN(12,AD3501),0))</f>
        <v>0</v>
      </c>
      <c r="AF3501" s="37">
        <f t="shared" si="764"/>
        <v>0</v>
      </c>
      <c r="AG3501" s="37">
        <f t="shared" si="765"/>
        <v>0</v>
      </c>
      <c r="AH3501" s="37">
        <f t="shared" si="766"/>
        <v>0</v>
      </c>
      <c r="AI3501" s="35" t="str">
        <f t="shared" si="767"/>
        <v>Nusidėvėjęs</v>
      </c>
      <c r="AJ3501" s="38" t="str">
        <f>IF(AND(F3501&lt;&gt;[3]Pav.tvarkyklė!$B$12,F3501&lt;&gt;[3]Pav.tvarkyklė!$B$13),"GVTNT","X")</f>
        <v>GVTNT</v>
      </c>
      <c r="AK3501" s="39">
        <f t="shared" si="769"/>
        <v>0</v>
      </c>
      <c r="AL3501" s="41"/>
      <c r="AM3501" s="41"/>
      <c r="AN3501" s="41">
        <f t="shared" si="757"/>
        <v>1900</v>
      </c>
      <c r="AO3501" s="41"/>
      <c r="AP3501" s="41"/>
      <c r="AQ3501" s="41"/>
      <c r="AR3501" s="42"/>
      <c r="AS3501" s="42"/>
      <c r="AU3501" s="43">
        <f t="shared" si="758"/>
        <v>0</v>
      </c>
    </row>
    <row r="3502" spans="1:47" ht="15" customHeight="1" x14ac:dyDescent="0.25">
      <c r="A3502" s="11"/>
      <c r="B3502" s="19">
        <v>3671</v>
      </c>
      <c r="C3502" s="74"/>
      <c r="D3502" s="77"/>
      <c r="E3502" s="75"/>
      <c r="F3502" s="74"/>
      <c r="G3502" s="80"/>
      <c r="H3502" s="25"/>
      <c r="I3502" s="79"/>
      <c r="J3502" s="27"/>
      <c r="K3502" s="27"/>
      <c r="L3502" s="79"/>
      <c r="M3502" s="81"/>
      <c r="N3502" s="29">
        <v>0</v>
      </c>
      <c r="O3502" s="30" t="str">
        <f>IF(G3502&lt;=$N$2,"",IF(F3502=[3]Pav.tvarkyklė!$B$13,"",IF(ISBLANK(R3502),"X","")))</f>
        <v/>
      </c>
      <c r="P3502" s="91"/>
      <c r="Q3502" s="63"/>
      <c r="R3502" s="63"/>
      <c r="S3502" s="63"/>
      <c r="T3502" s="63"/>
      <c r="U3502" s="34" t="str">
        <f>IFERROR(INDEX('[3]5.Grup_T'!$G$4:$G$22,MATCH('6.Turtas'!E3502,'[3]5.Grup_T'!$E$4:$E$22,0)),"0")</f>
        <v>0</v>
      </c>
      <c r="V3502" s="35">
        <f t="shared" si="759"/>
        <v>0</v>
      </c>
      <c r="W3502" s="35">
        <f>IF(NOT(ISBLANK(H3502)),(12-DATEDIF(H3502,'[3]1.Pradzia'!$D$13,"m")),0)</f>
        <v>0</v>
      </c>
      <c r="X3502" s="35">
        <f t="shared" si="760"/>
        <v>0</v>
      </c>
      <c r="Y3502" s="35">
        <f t="shared" si="756"/>
        <v>0</v>
      </c>
      <c r="Z3502" s="35">
        <f t="shared" si="768"/>
        <v>0</v>
      </c>
      <c r="AA3502" s="36">
        <f t="shared" si="761"/>
        <v>0</v>
      </c>
      <c r="AB3502" s="36">
        <f t="shared" si="762"/>
        <v>0</v>
      </c>
      <c r="AC3502" s="37">
        <f t="shared" si="763"/>
        <v>0</v>
      </c>
      <c r="AD3502" s="35">
        <f>IF(OR(YEAR(G3502)&lt;2019,O3502="X"),0,IF(ISBLANK(H3502),DATEDIF(G3502,'[3]1.Pradzia'!$D$13,"M"),DATEDIF(G3502,H3502,"m")))</f>
        <v>0</v>
      </c>
      <c r="AE3502" s="37">
        <f>IF(E3502='[3]5.Grup_T'!$E$20,0,IF(AD3502&lt;&gt;0,M3502/V3502*MIN(12,AD3502),0))</f>
        <v>0</v>
      </c>
      <c r="AF3502" s="37">
        <f t="shared" si="764"/>
        <v>0</v>
      </c>
      <c r="AG3502" s="37">
        <f t="shared" si="765"/>
        <v>0</v>
      </c>
      <c r="AH3502" s="37">
        <f t="shared" si="766"/>
        <v>0</v>
      </c>
      <c r="AI3502" s="35" t="str">
        <f t="shared" si="767"/>
        <v>Nusidėvėjęs</v>
      </c>
      <c r="AJ3502" s="38" t="str">
        <f>IF(AND(F3502&lt;&gt;[3]Pav.tvarkyklė!$B$12,F3502&lt;&gt;[3]Pav.tvarkyklė!$B$13),"GVTNT","X")</f>
        <v>GVTNT</v>
      </c>
      <c r="AK3502" s="39">
        <f t="shared" si="769"/>
        <v>0</v>
      </c>
      <c r="AL3502" s="41"/>
      <c r="AM3502" s="41"/>
      <c r="AN3502" s="41">
        <f t="shared" si="757"/>
        <v>1900</v>
      </c>
      <c r="AO3502" s="41"/>
      <c r="AP3502" s="41"/>
      <c r="AQ3502" s="41"/>
      <c r="AR3502" s="42"/>
      <c r="AS3502" s="42"/>
      <c r="AU3502" s="43">
        <f t="shared" si="758"/>
        <v>0</v>
      </c>
    </row>
    <row r="3503" spans="1:47" ht="15" customHeight="1" x14ac:dyDescent="0.25">
      <c r="A3503" s="11"/>
      <c r="B3503" s="19">
        <v>3672</v>
      </c>
      <c r="C3503" s="74"/>
      <c r="D3503" s="77"/>
      <c r="E3503" s="75"/>
      <c r="F3503" s="74"/>
      <c r="G3503" s="80"/>
      <c r="H3503" s="25"/>
      <c r="I3503" s="79"/>
      <c r="J3503" s="27"/>
      <c r="K3503" s="27"/>
      <c r="L3503" s="79"/>
      <c r="M3503" s="81"/>
      <c r="N3503" s="29">
        <v>0</v>
      </c>
      <c r="O3503" s="30" t="str">
        <f>IF(G3503&lt;=$N$2,"",IF(F3503=[3]Pav.tvarkyklė!$B$13,"",IF(ISBLANK(R3503),"X","")))</f>
        <v/>
      </c>
      <c r="P3503" s="91"/>
      <c r="Q3503" s="63"/>
      <c r="R3503" s="63"/>
      <c r="S3503" s="63"/>
      <c r="T3503" s="63"/>
      <c r="U3503" s="34" t="str">
        <f>IFERROR(INDEX('[3]5.Grup_T'!$G$4:$G$22,MATCH('6.Turtas'!E3503,'[3]5.Grup_T'!$E$4:$E$22,0)),"0")</f>
        <v>0</v>
      </c>
      <c r="V3503" s="35">
        <f t="shared" si="759"/>
        <v>0</v>
      </c>
      <c r="W3503" s="35">
        <f>IF(NOT(ISBLANK(H3503)),(12-DATEDIF(H3503,'[3]1.Pradzia'!$D$13,"m")),0)</f>
        <v>0</v>
      </c>
      <c r="X3503" s="35">
        <f t="shared" si="760"/>
        <v>0</v>
      </c>
      <c r="Y3503" s="35">
        <f t="shared" si="756"/>
        <v>0</v>
      </c>
      <c r="Z3503" s="35">
        <f t="shared" si="768"/>
        <v>0</v>
      </c>
      <c r="AA3503" s="36">
        <f t="shared" si="761"/>
        <v>0</v>
      </c>
      <c r="AB3503" s="36">
        <f t="shared" si="762"/>
        <v>0</v>
      </c>
      <c r="AC3503" s="37">
        <f t="shared" si="763"/>
        <v>0</v>
      </c>
      <c r="AD3503" s="35">
        <f>IF(OR(YEAR(G3503)&lt;2019,O3503="X"),0,IF(ISBLANK(H3503),DATEDIF(G3503,'[3]1.Pradzia'!$D$13,"M"),DATEDIF(G3503,H3503,"m")))</f>
        <v>0</v>
      </c>
      <c r="AE3503" s="37">
        <f>IF(E3503='[3]5.Grup_T'!$E$20,0,IF(AD3503&lt;&gt;0,M3503/V3503*MIN(12,AD3503),0))</f>
        <v>0</v>
      </c>
      <c r="AF3503" s="37">
        <f t="shared" si="764"/>
        <v>0</v>
      </c>
      <c r="AG3503" s="37">
        <f t="shared" si="765"/>
        <v>0</v>
      </c>
      <c r="AH3503" s="37">
        <f t="shared" si="766"/>
        <v>0</v>
      </c>
      <c r="AI3503" s="35" t="str">
        <f t="shared" si="767"/>
        <v>Nusidėvėjęs</v>
      </c>
      <c r="AJ3503" s="38" t="str">
        <f>IF(AND(F3503&lt;&gt;[3]Pav.tvarkyklė!$B$12,F3503&lt;&gt;[3]Pav.tvarkyklė!$B$13),"GVTNT","X")</f>
        <v>GVTNT</v>
      </c>
      <c r="AK3503" s="39">
        <f t="shared" si="769"/>
        <v>0</v>
      </c>
      <c r="AL3503" s="41"/>
      <c r="AM3503" s="41"/>
      <c r="AN3503" s="41">
        <f t="shared" si="757"/>
        <v>1900</v>
      </c>
      <c r="AO3503" s="41"/>
      <c r="AP3503" s="41"/>
      <c r="AQ3503" s="41"/>
      <c r="AR3503" s="42"/>
      <c r="AS3503" s="42"/>
      <c r="AU3503" s="43">
        <f t="shared" si="758"/>
        <v>0</v>
      </c>
    </row>
    <row r="3504" spans="1:47" ht="15" customHeight="1" x14ac:dyDescent="0.25">
      <c r="A3504" s="11"/>
      <c r="B3504" s="19">
        <v>3673</v>
      </c>
      <c r="C3504" s="74"/>
      <c r="D3504" s="77"/>
      <c r="E3504" s="78"/>
      <c r="F3504" s="74"/>
      <c r="G3504" s="80"/>
      <c r="H3504" s="25"/>
      <c r="I3504" s="79"/>
      <c r="J3504" s="27"/>
      <c r="K3504" s="27"/>
      <c r="L3504" s="79"/>
      <c r="M3504" s="81"/>
      <c r="N3504" s="29">
        <v>0</v>
      </c>
      <c r="O3504" s="30" t="str">
        <f>IF(G3504&lt;=$N$2,"",IF(F3504=[3]Pav.tvarkyklė!$B$13,"",IF(ISBLANK(R3504),"X","")))</f>
        <v/>
      </c>
      <c r="P3504" s="91"/>
      <c r="Q3504" s="63"/>
      <c r="R3504" s="63"/>
      <c r="S3504" s="63"/>
      <c r="T3504" s="63"/>
      <c r="U3504" s="34" t="str">
        <f>IFERROR(INDEX('[3]5.Grup_T'!$G$4:$G$22,MATCH('6.Turtas'!E3504,'[3]5.Grup_T'!$E$4:$E$22,0)),"0")</f>
        <v>0</v>
      </c>
      <c r="V3504" s="35">
        <f t="shared" si="759"/>
        <v>0</v>
      </c>
      <c r="W3504" s="35">
        <f>IF(NOT(ISBLANK(H3504)),(12-DATEDIF(H3504,'[3]1.Pradzia'!$D$13,"m")),0)</f>
        <v>0</v>
      </c>
      <c r="X3504" s="35">
        <f t="shared" si="760"/>
        <v>0</v>
      </c>
      <c r="Y3504" s="35">
        <f t="shared" si="756"/>
        <v>0</v>
      </c>
      <c r="Z3504" s="35">
        <f t="shared" si="768"/>
        <v>0</v>
      </c>
      <c r="AA3504" s="36">
        <f t="shared" si="761"/>
        <v>0</v>
      </c>
      <c r="AB3504" s="36">
        <f t="shared" si="762"/>
        <v>0</v>
      </c>
      <c r="AC3504" s="37">
        <f t="shared" si="763"/>
        <v>0</v>
      </c>
      <c r="AD3504" s="35">
        <f>IF(OR(YEAR(G3504)&lt;2019,O3504="X"),0,IF(ISBLANK(H3504),DATEDIF(G3504,'[3]1.Pradzia'!$D$13,"M"),DATEDIF(G3504,H3504,"m")))</f>
        <v>0</v>
      </c>
      <c r="AE3504" s="37">
        <f>IF(E3504='[3]5.Grup_T'!$E$20,0,IF(AD3504&lt;&gt;0,M3504/V3504*MIN(12,AD3504),0))</f>
        <v>0</v>
      </c>
      <c r="AF3504" s="37">
        <f t="shared" si="764"/>
        <v>0</v>
      </c>
      <c r="AG3504" s="37">
        <f t="shared" si="765"/>
        <v>0</v>
      </c>
      <c r="AH3504" s="37">
        <f t="shared" si="766"/>
        <v>0</v>
      </c>
      <c r="AI3504" s="35" t="str">
        <f t="shared" si="767"/>
        <v>Nusidėvėjęs</v>
      </c>
      <c r="AJ3504" s="38" t="str">
        <f>IF(AND(F3504&lt;&gt;[3]Pav.tvarkyklė!$B$12,F3504&lt;&gt;[3]Pav.tvarkyklė!$B$13),"GVTNT","X")</f>
        <v>GVTNT</v>
      </c>
      <c r="AK3504" s="39">
        <f t="shared" si="769"/>
        <v>0</v>
      </c>
      <c r="AL3504" s="41"/>
      <c r="AM3504" s="41"/>
      <c r="AN3504" s="41">
        <f t="shared" si="757"/>
        <v>1900</v>
      </c>
      <c r="AO3504" s="41"/>
      <c r="AP3504" s="41"/>
      <c r="AQ3504" s="41"/>
      <c r="AR3504" s="42"/>
      <c r="AS3504" s="42"/>
      <c r="AU3504" s="43">
        <f t="shared" si="758"/>
        <v>0</v>
      </c>
    </row>
    <row r="3505" spans="1:47" ht="15" customHeight="1" x14ac:dyDescent="0.25">
      <c r="A3505" s="11"/>
      <c r="B3505" s="19">
        <v>3674</v>
      </c>
      <c r="C3505" s="74"/>
      <c r="D3505" s="77"/>
      <c r="E3505" s="78"/>
      <c r="F3505" s="74"/>
      <c r="G3505" s="80"/>
      <c r="H3505" s="25"/>
      <c r="I3505" s="79"/>
      <c r="J3505" s="27"/>
      <c r="K3505" s="27"/>
      <c r="L3505" s="79"/>
      <c r="M3505" s="81"/>
      <c r="N3505" s="29">
        <v>0</v>
      </c>
      <c r="O3505" s="30" t="str">
        <f>IF(G3505&lt;=$N$2,"",IF(F3505=[3]Pav.tvarkyklė!$B$13,"",IF(ISBLANK(R3505),"X","")))</f>
        <v/>
      </c>
      <c r="P3505" s="91"/>
      <c r="Q3505" s="63"/>
      <c r="R3505" s="63"/>
      <c r="S3505" s="63"/>
      <c r="T3505" s="63"/>
      <c r="U3505" s="34" t="str">
        <f>IFERROR(INDEX('[3]5.Grup_T'!$G$4:$G$22,MATCH('6.Turtas'!E3505,'[3]5.Grup_T'!$E$4:$E$22,0)),"0")</f>
        <v>0</v>
      </c>
      <c r="V3505" s="35">
        <f t="shared" si="759"/>
        <v>0</v>
      </c>
      <c r="W3505" s="35">
        <f>IF(NOT(ISBLANK(H3505)),(12-DATEDIF(H3505,'[3]1.Pradzia'!$D$13,"m")),0)</f>
        <v>0</v>
      </c>
      <c r="X3505" s="35">
        <f t="shared" si="760"/>
        <v>0</v>
      </c>
      <c r="Y3505" s="35">
        <f t="shared" si="756"/>
        <v>0</v>
      </c>
      <c r="Z3505" s="35">
        <f t="shared" si="768"/>
        <v>0</v>
      </c>
      <c r="AA3505" s="36">
        <f t="shared" si="761"/>
        <v>0</v>
      </c>
      <c r="AB3505" s="36">
        <f t="shared" si="762"/>
        <v>0</v>
      </c>
      <c r="AC3505" s="37">
        <f t="shared" si="763"/>
        <v>0</v>
      </c>
      <c r="AD3505" s="35">
        <f>IF(OR(YEAR(G3505)&lt;2019,O3505="X"),0,IF(ISBLANK(H3505),DATEDIF(G3505,'[3]1.Pradzia'!$D$13,"M"),DATEDIF(G3505,H3505,"m")))</f>
        <v>0</v>
      </c>
      <c r="AE3505" s="37">
        <f>IF(E3505='[3]5.Grup_T'!$E$20,0,IF(AD3505&lt;&gt;0,M3505/V3505*MIN(12,AD3505),0))</f>
        <v>0</v>
      </c>
      <c r="AF3505" s="37">
        <f t="shared" si="764"/>
        <v>0</v>
      </c>
      <c r="AG3505" s="37">
        <f t="shared" si="765"/>
        <v>0</v>
      </c>
      <c r="AH3505" s="37">
        <f t="shared" si="766"/>
        <v>0</v>
      </c>
      <c r="AI3505" s="35" t="str">
        <f t="shared" si="767"/>
        <v>Nusidėvėjęs</v>
      </c>
      <c r="AJ3505" s="38" t="str">
        <f>IF(AND(F3505&lt;&gt;[3]Pav.tvarkyklė!$B$12,F3505&lt;&gt;[3]Pav.tvarkyklė!$B$13),"GVTNT","X")</f>
        <v>GVTNT</v>
      </c>
      <c r="AK3505" s="39">
        <f t="shared" si="769"/>
        <v>0</v>
      </c>
      <c r="AL3505" s="41"/>
      <c r="AM3505" s="41"/>
      <c r="AN3505" s="41">
        <f t="shared" si="757"/>
        <v>1900</v>
      </c>
      <c r="AO3505" s="41"/>
      <c r="AP3505" s="41"/>
      <c r="AQ3505" s="41"/>
      <c r="AR3505" s="42"/>
      <c r="AS3505" s="42"/>
      <c r="AU3505" s="43">
        <f t="shared" si="758"/>
        <v>0</v>
      </c>
    </row>
    <row r="3506" spans="1:47" ht="15" customHeight="1" x14ac:dyDescent="0.25">
      <c r="A3506" s="11"/>
      <c r="B3506" s="19">
        <v>3675</v>
      </c>
      <c r="C3506" s="74"/>
      <c r="D3506" s="77"/>
      <c r="E3506" s="78"/>
      <c r="F3506" s="74"/>
      <c r="G3506" s="80"/>
      <c r="H3506" s="25"/>
      <c r="I3506" s="79"/>
      <c r="J3506" s="27"/>
      <c r="K3506" s="27"/>
      <c r="L3506" s="79"/>
      <c r="M3506" s="81"/>
      <c r="N3506" s="29">
        <v>0</v>
      </c>
      <c r="O3506" s="30" t="str">
        <f>IF(G3506&lt;=$N$2,"",IF(F3506=[3]Pav.tvarkyklė!$B$13,"",IF(ISBLANK(R3506),"X","")))</f>
        <v/>
      </c>
      <c r="P3506" s="91"/>
      <c r="Q3506" s="63"/>
      <c r="R3506" s="63"/>
      <c r="S3506" s="63"/>
      <c r="T3506" s="63"/>
      <c r="U3506" s="34" t="str">
        <f>IFERROR(INDEX('[3]5.Grup_T'!$G$4:$G$22,MATCH('6.Turtas'!E3506,'[3]5.Grup_T'!$E$4:$E$22,0)),"0")</f>
        <v>0</v>
      </c>
      <c r="V3506" s="35">
        <f t="shared" si="759"/>
        <v>0</v>
      </c>
      <c r="W3506" s="35">
        <f>IF(NOT(ISBLANK(H3506)),(12-DATEDIF(H3506,'[3]1.Pradzia'!$D$13,"m")),0)</f>
        <v>0</v>
      </c>
      <c r="X3506" s="35">
        <f t="shared" si="760"/>
        <v>0</v>
      </c>
      <c r="Y3506" s="35">
        <f t="shared" si="756"/>
        <v>0</v>
      </c>
      <c r="Z3506" s="35">
        <f t="shared" si="768"/>
        <v>0</v>
      </c>
      <c r="AA3506" s="36">
        <f t="shared" si="761"/>
        <v>0</v>
      </c>
      <c r="AB3506" s="36">
        <f t="shared" si="762"/>
        <v>0</v>
      </c>
      <c r="AC3506" s="37">
        <f t="shared" si="763"/>
        <v>0</v>
      </c>
      <c r="AD3506" s="35">
        <f>IF(OR(YEAR(G3506)&lt;2019,O3506="X"),0,IF(ISBLANK(H3506),DATEDIF(G3506,'[3]1.Pradzia'!$D$13,"M"),DATEDIF(G3506,H3506,"m")))</f>
        <v>0</v>
      </c>
      <c r="AE3506" s="37">
        <f>IF(E3506='[3]5.Grup_T'!$E$20,0,IF(AD3506&lt;&gt;0,M3506/V3506*MIN(12,AD3506),0))</f>
        <v>0</v>
      </c>
      <c r="AF3506" s="37">
        <f t="shared" si="764"/>
        <v>0</v>
      </c>
      <c r="AG3506" s="37">
        <f t="shared" si="765"/>
        <v>0</v>
      </c>
      <c r="AH3506" s="37">
        <f t="shared" si="766"/>
        <v>0</v>
      </c>
      <c r="AI3506" s="35" t="str">
        <f t="shared" si="767"/>
        <v>Nusidėvėjęs</v>
      </c>
      <c r="AJ3506" s="38" t="str">
        <f>IF(AND(F3506&lt;&gt;[3]Pav.tvarkyklė!$B$12,F3506&lt;&gt;[3]Pav.tvarkyklė!$B$13),"GVTNT","X")</f>
        <v>GVTNT</v>
      </c>
      <c r="AK3506" s="39">
        <f t="shared" si="769"/>
        <v>0</v>
      </c>
      <c r="AL3506" s="41"/>
      <c r="AM3506" s="41"/>
      <c r="AN3506" s="41">
        <f t="shared" si="757"/>
        <v>1900</v>
      </c>
      <c r="AO3506" s="41"/>
      <c r="AP3506" s="41"/>
      <c r="AQ3506" s="41"/>
      <c r="AR3506" s="42"/>
      <c r="AS3506" s="42"/>
      <c r="AU3506" s="43">
        <f t="shared" si="758"/>
        <v>0</v>
      </c>
    </row>
    <row r="3507" spans="1:47" ht="15" customHeight="1" x14ac:dyDescent="0.25">
      <c r="A3507" s="11"/>
      <c r="B3507" s="19">
        <v>3676</v>
      </c>
      <c r="C3507" s="74"/>
      <c r="D3507" s="77"/>
      <c r="E3507" s="78"/>
      <c r="F3507" s="74"/>
      <c r="G3507" s="80"/>
      <c r="H3507" s="25"/>
      <c r="I3507" s="79"/>
      <c r="J3507" s="27"/>
      <c r="K3507" s="27"/>
      <c r="L3507" s="79"/>
      <c r="M3507" s="81"/>
      <c r="N3507" s="29">
        <v>0</v>
      </c>
      <c r="O3507" s="30" t="str">
        <f>IF(G3507&lt;=$N$2,"",IF(F3507=[3]Pav.tvarkyklė!$B$13,"",IF(ISBLANK(R3507),"X","")))</f>
        <v/>
      </c>
      <c r="P3507" s="91"/>
      <c r="Q3507" s="63"/>
      <c r="R3507" s="63"/>
      <c r="S3507" s="63"/>
      <c r="T3507" s="63"/>
      <c r="U3507" s="34" t="str">
        <f>IFERROR(INDEX('[3]5.Grup_T'!$G$4:$G$22,MATCH('6.Turtas'!E3507,'[3]5.Grup_T'!$E$4:$E$22,0)),"0")</f>
        <v>0</v>
      </c>
      <c r="V3507" s="35">
        <f t="shared" si="759"/>
        <v>0</v>
      </c>
      <c r="W3507" s="35">
        <f>IF(NOT(ISBLANK(H3507)),(12-DATEDIF(H3507,'[3]1.Pradzia'!$D$13,"m")),0)</f>
        <v>0</v>
      </c>
      <c r="X3507" s="35">
        <f t="shared" si="760"/>
        <v>0</v>
      </c>
      <c r="Y3507" s="35">
        <f t="shared" si="756"/>
        <v>0</v>
      </c>
      <c r="Z3507" s="35">
        <f t="shared" si="768"/>
        <v>0</v>
      </c>
      <c r="AA3507" s="36">
        <f t="shared" si="761"/>
        <v>0</v>
      </c>
      <c r="AB3507" s="36">
        <f t="shared" si="762"/>
        <v>0</v>
      </c>
      <c r="AC3507" s="37">
        <f t="shared" si="763"/>
        <v>0</v>
      </c>
      <c r="AD3507" s="35">
        <f>IF(OR(YEAR(G3507)&lt;2019,O3507="X"),0,IF(ISBLANK(H3507),DATEDIF(G3507,'[3]1.Pradzia'!$D$13,"M"),DATEDIF(G3507,H3507,"m")))</f>
        <v>0</v>
      </c>
      <c r="AE3507" s="37">
        <f>IF(E3507='[3]5.Grup_T'!$E$20,0,IF(AD3507&lt;&gt;0,M3507/V3507*MIN(12,AD3507),0))</f>
        <v>0</v>
      </c>
      <c r="AF3507" s="37">
        <f t="shared" si="764"/>
        <v>0</v>
      </c>
      <c r="AG3507" s="37">
        <f t="shared" si="765"/>
        <v>0</v>
      </c>
      <c r="AH3507" s="37">
        <f t="shared" si="766"/>
        <v>0</v>
      </c>
      <c r="AI3507" s="35" t="str">
        <f t="shared" si="767"/>
        <v>Nusidėvėjęs</v>
      </c>
      <c r="AJ3507" s="38" t="str">
        <f>IF(AND(F3507&lt;&gt;[3]Pav.tvarkyklė!$B$12,F3507&lt;&gt;[3]Pav.tvarkyklė!$B$13),"GVTNT","X")</f>
        <v>GVTNT</v>
      </c>
      <c r="AK3507" s="39">
        <f t="shared" si="769"/>
        <v>0</v>
      </c>
      <c r="AL3507" s="41"/>
      <c r="AM3507" s="41"/>
      <c r="AN3507" s="41">
        <f t="shared" si="757"/>
        <v>1900</v>
      </c>
      <c r="AO3507" s="41"/>
      <c r="AP3507" s="41"/>
      <c r="AQ3507" s="41"/>
      <c r="AR3507" s="42"/>
      <c r="AS3507" s="42"/>
      <c r="AU3507" s="43">
        <f t="shared" si="758"/>
        <v>0</v>
      </c>
    </row>
    <row r="3508" spans="1:47" ht="15" customHeight="1" x14ac:dyDescent="0.25">
      <c r="A3508" s="11"/>
      <c r="B3508" s="19">
        <v>3677</v>
      </c>
      <c r="C3508" s="74"/>
      <c r="D3508" s="77"/>
      <c r="E3508" s="78"/>
      <c r="F3508" s="74"/>
      <c r="G3508" s="80"/>
      <c r="H3508" s="25"/>
      <c r="I3508" s="79"/>
      <c r="J3508" s="27"/>
      <c r="K3508" s="27"/>
      <c r="L3508" s="79"/>
      <c r="M3508" s="81"/>
      <c r="N3508" s="29">
        <v>0</v>
      </c>
      <c r="O3508" s="30" t="str">
        <f>IF(G3508&lt;=$N$2,"",IF(F3508=[3]Pav.tvarkyklė!$B$13,"",IF(ISBLANK(R3508),"X","")))</f>
        <v/>
      </c>
      <c r="P3508" s="91"/>
      <c r="Q3508" s="63"/>
      <c r="R3508" s="63"/>
      <c r="S3508" s="63"/>
      <c r="T3508" s="63"/>
      <c r="U3508" s="34" t="str">
        <f>IFERROR(INDEX('[3]5.Grup_T'!$G$4:$G$22,MATCH('6.Turtas'!E3508,'[3]5.Grup_T'!$E$4:$E$22,0)),"0")</f>
        <v>0</v>
      </c>
      <c r="V3508" s="35">
        <f t="shared" si="759"/>
        <v>0</v>
      </c>
      <c r="W3508" s="35">
        <f>IF(NOT(ISBLANK(H3508)),(12-DATEDIF(H3508,'[3]1.Pradzia'!$D$13,"m")),0)</f>
        <v>0</v>
      </c>
      <c r="X3508" s="35">
        <f t="shared" si="760"/>
        <v>0</v>
      </c>
      <c r="Y3508" s="35">
        <f t="shared" si="756"/>
        <v>0</v>
      </c>
      <c r="Z3508" s="35">
        <f t="shared" si="768"/>
        <v>0</v>
      </c>
      <c r="AA3508" s="36">
        <f t="shared" si="761"/>
        <v>0</v>
      </c>
      <c r="AB3508" s="36">
        <f t="shared" si="762"/>
        <v>0</v>
      </c>
      <c r="AC3508" s="37">
        <f t="shared" si="763"/>
        <v>0</v>
      </c>
      <c r="AD3508" s="35">
        <f>IF(OR(YEAR(G3508)&lt;2019,O3508="X"),0,IF(ISBLANK(H3508),DATEDIF(G3508,'[3]1.Pradzia'!$D$13,"M"),DATEDIF(G3508,H3508,"m")))</f>
        <v>0</v>
      </c>
      <c r="AE3508" s="37">
        <f>IF(E3508='[3]5.Grup_T'!$E$20,0,IF(AD3508&lt;&gt;0,M3508/V3508*MIN(12,AD3508),0))</f>
        <v>0</v>
      </c>
      <c r="AF3508" s="37">
        <f t="shared" si="764"/>
        <v>0</v>
      </c>
      <c r="AG3508" s="37">
        <f t="shared" si="765"/>
        <v>0</v>
      </c>
      <c r="AH3508" s="37">
        <f t="shared" si="766"/>
        <v>0</v>
      </c>
      <c r="AI3508" s="35" t="str">
        <f t="shared" si="767"/>
        <v>Nusidėvėjęs</v>
      </c>
      <c r="AJ3508" s="38" t="str">
        <f>IF(AND(F3508&lt;&gt;[3]Pav.tvarkyklė!$B$12,F3508&lt;&gt;[3]Pav.tvarkyklė!$B$13),"GVTNT","X")</f>
        <v>GVTNT</v>
      </c>
      <c r="AK3508" s="39">
        <f t="shared" si="769"/>
        <v>0</v>
      </c>
      <c r="AL3508" s="41"/>
      <c r="AM3508" s="41"/>
      <c r="AN3508" s="41">
        <f t="shared" si="757"/>
        <v>1900</v>
      </c>
      <c r="AO3508" s="41"/>
      <c r="AP3508" s="41"/>
      <c r="AQ3508" s="41"/>
      <c r="AR3508" s="42"/>
      <c r="AS3508" s="42"/>
      <c r="AU3508" s="43">
        <f t="shared" si="758"/>
        <v>0</v>
      </c>
    </row>
    <row r="3509" spans="1:47" ht="15" customHeight="1" x14ac:dyDescent="0.25">
      <c r="A3509" s="11"/>
      <c r="B3509" s="19">
        <v>3678</v>
      </c>
      <c r="C3509" s="74"/>
      <c r="D3509" s="77"/>
      <c r="E3509" s="78"/>
      <c r="F3509" s="74"/>
      <c r="G3509" s="80"/>
      <c r="H3509" s="25"/>
      <c r="I3509" s="79"/>
      <c r="J3509" s="27"/>
      <c r="K3509" s="27"/>
      <c r="L3509" s="79"/>
      <c r="M3509" s="81"/>
      <c r="N3509" s="29">
        <v>0</v>
      </c>
      <c r="O3509" s="30" t="str">
        <f>IF(G3509&lt;=$N$2,"",IF(F3509=[3]Pav.tvarkyklė!$B$13,"",IF(ISBLANK(R3509),"X","")))</f>
        <v/>
      </c>
      <c r="P3509" s="91"/>
      <c r="Q3509" s="63"/>
      <c r="R3509" s="63"/>
      <c r="S3509" s="63"/>
      <c r="T3509" s="63"/>
      <c r="U3509" s="34" t="str">
        <f>IFERROR(INDEX('[3]5.Grup_T'!$G$4:$G$22,MATCH('6.Turtas'!E3509,'[3]5.Grup_T'!$E$4:$E$22,0)),"0")</f>
        <v>0</v>
      </c>
      <c r="V3509" s="35">
        <f t="shared" si="759"/>
        <v>0</v>
      </c>
      <c r="W3509" s="35">
        <f>IF(NOT(ISBLANK(H3509)),(12-DATEDIF(H3509,'[3]1.Pradzia'!$D$13,"m")),0)</f>
        <v>0</v>
      </c>
      <c r="X3509" s="35">
        <f t="shared" si="760"/>
        <v>0</v>
      </c>
      <c r="Y3509" s="35">
        <f t="shared" si="756"/>
        <v>0</v>
      </c>
      <c r="Z3509" s="35">
        <f t="shared" si="768"/>
        <v>0</v>
      </c>
      <c r="AA3509" s="36">
        <f t="shared" si="761"/>
        <v>0</v>
      </c>
      <c r="AB3509" s="36">
        <f t="shared" si="762"/>
        <v>0</v>
      </c>
      <c r="AC3509" s="37">
        <f t="shared" si="763"/>
        <v>0</v>
      </c>
      <c r="AD3509" s="35">
        <f>IF(OR(YEAR(G3509)&lt;2019,O3509="X"),0,IF(ISBLANK(H3509),DATEDIF(G3509,'[3]1.Pradzia'!$D$13,"M"),DATEDIF(G3509,H3509,"m")))</f>
        <v>0</v>
      </c>
      <c r="AE3509" s="37">
        <f>IF(E3509='[3]5.Grup_T'!$E$20,0,IF(AD3509&lt;&gt;0,M3509/V3509*MIN(12,AD3509),0))</f>
        <v>0</v>
      </c>
      <c r="AF3509" s="37">
        <f t="shared" si="764"/>
        <v>0</v>
      </c>
      <c r="AG3509" s="37">
        <f t="shared" si="765"/>
        <v>0</v>
      </c>
      <c r="AH3509" s="37">
        <f t="shared" si="766"/>
        <v>0</v>
      </c>
      <c r="AI3509" s="35" t="str">
        <f t="shared" si="767"/>
        <v>Nusidėvėjęs</v>
      </c>
      <c r="AJ3509" s="38" t="str">
        <f>IF(AND(F3509&lt;&gt;[3]Pav.tvarkyklė!$B$12,F3509&lt;&gt;[3]Pav.tvarkyklė!$B$13),"GVTNT","X")</f>
        <v>GVTNT</v>
      </c>
      <c r="AK3509" s="39">
        <f t="shared" si="769"/>
        <v>0</v>
      </c>
      <c r="AL3509" s="41"/>
      <c r="AM3509" s="41"/>
      <c r="AN3509" s="41">
        <f t="shared" si="757"/>
        <v>1900</v>
      </c>
      <c r="AO3509" s="41"/>
      <c r="AP3509" s="41"/>
      <c r="AQ3509" s="41"/>
      <c r="AR3509" s="42"/>
      <c r="AS3509" s="42"/>
      <c r="AU3509" s="43">
        <f t="shared" si="758"/>
        <v>0</v>
      </c>
    </row>
    <row r="3510" spans="1:47" ht="15" customHeight="1" x14ac:dyDescent="0.25">
      <c r="A3510" s="11"/>
      <c r="B3510" s="19">
        <v>3679</v>
      </c>
      <c r="C3510" s="74"/>
      <c r="D3510" s="77"/>
      <c r="E3510" s="75"/>
      <c r="F3510" s="74"/>
      <c r="G3510" s="80"/>
      <c r="H3510" s="25"/>
      <c r="I3510" s="79"/>
      <c r="J3510" s="27"/>
      <c r="K3510" s="27"/>
      <c r="L3510" s="79"/>
      <c r="M3510" s="81"/>
      <c r="N3510" s="29">
        <v>0</v>
      </c>
      <c r="O3510" s="30" t="str">
        <f>IF(G3510&lt;=$N$2,"",IF(F3510=[3]Pav.tvarkyklė!$B$13,"",IF(ISBLANK(R3510),"X","")))</f>
        <v/>
      </c>
      <c r="P3510" s="91"/>
      <c r="Q3510" s="63"/>
      <c r="R3510" s="63"/>
      <c r="S3510" s="63"/>
      <c r="T3510" s="63"/>
      <c r="U3510" s="34" t="str">
        <f>IFERROR(INDEX('[3]5.Grup_T'!$G$4:$G$22,MATCH('6.Turtas'!E3510,'[3]5.Grup_T'!$E$4:$E$22,0)),"0")</f>
        <v>0</v>
      </c>
      <c r="V3510" s="35">
        <f t="shared" si="759"/>
        <v>0</v>
      </c>
      <c r="W3510" s="35">
        <f>IF(NOT(ISBLANK(H3510)),(12-DATEDIF(H3510,'[3]1.Pradzia'!$D$13,"m")),0)</f>
        <v>0</v>
      </c>
      <c r="X3510" s="35">
        <f t="shared" si="760"/>
        <v>0</v>
      </c>
      <c r="Y3510" s="35">
        <f t="shared" si="756"/>
        <v>0</v>
      </c>
      <c r="Z3510" s="35">
        <f t="shared" si="768"/>
        <v>0</v>
      </c>
      <c r="AA3510" s="36">
        <f t="shared" si="761"/>
        <v>0</v>
      </c>
      <c r="AB3510" s="36">
        <f t="shared" si="762"/>
        <v>0</v>
      </c>
      <c r="AC3510" s="37">
        <f t="shared" si="763"/>
        <v>0</v>
      </c>
      <c r="AD3510" s="35">
        <f>IF(OR(YEAR(G3510)&lt;2019,O3510="X"),0,IF(ISBLANK(H3510),DATEDIF(G3510,'[3]1.Pradzia'!$D$13,"M"),DATEDIF(G3510,H3510,"m")))</f>
        <v>0</v>
      </c>
      <c r="AE3510" s="37">
        <f>IF(E3510='[3]5.Grup_T'!$E$20,0,IF(AD3510&lt;&gt;0,M3510/V3510*MIN(12,AD3510),0))</f>
        <v>0</v>
      </c>
      <c r="AF3510" s="37">
        <f t="shared" si="764"/>
        <v>0</v>
      </c>
      <c r="AG3510" s="37">
        <f t="shared" si="765"/>
        <v>0</v>
      </c>
      <c r="AH3510" s="37">
        <f t="shared" si="766"/>
        <v>0</v>
      </c>
      <c r="AI3510" s="35" t="str">
        <f t="shared" si="767"/>
        <v>Nusidėvėjęs</v>
      </c>
      <c r="AJ3510" s="38" t="str">
        <f>IF(AND(F3510&lt;&gt;[3]Pav.tvarkyklė!$B$12,F3510&lt;&gt;[3]Pav.tvarkyklė!$B$13),"GVTNT","X")</f>
        <v>GVTNT</v>
      </c>
      <c r="AK3510" s="39">
        <f t="shared" si="769"/>
        <v>0</v>
      </c>
      <c r="AL3510" s="41"/>
      <c r="AM3510" s="41"/>
      <c r="AN3510" s="41">
        <f t="shared" si="757"/>
        <v>1900</v>
      </c>
      <c r="AO3510" s="41"/>
      <c r="AP3510" s="41"/>
      <c r="AQ3510" s="41"/>
      <c r="AR3510" s="42"/>
      <c r="AS3510" s="42"/>
      <c r="AU3510" s="43">
        <f t="shared" si="758"/>
        <v>0</v>
      </c>
    </row>
    <row r="3511" spans="1:47" ht="15" customHeight="1" x14ac:dyDescent="0.25">
      <c r="A3511" s="11"/>
      <c r="B3511" s="19">
        <v>3680</v>
      </c>
      <c r="C3511" s="74"/>
      <c r="D3511" s="77"/>
      <c r="E3511" s="75"/>
      <c r="F3511" s="74"/>
      <c r="G3511" s="80"/>
      <c r="H3511" s="25"/>
      <c r="I3511" s="79"/>
      <c r="J3511" s="27"/>
      <c r="K3511" s="27"/>
      <c r="L3511" s="79"/>
      <c r="M3511" s="81"/>
      <c r="N3511" s="29">
        <v>0</v>
      </c>
      <c r="O3511" s="30" t="str">
        <f>IF(G3511&lt;=$N$2,"",IF(F3511=[3]Pav.tvarkyklė!$B$13,"",IF(ISBLANK(R3511),"X","")))</f>
        <v/>
      </c>
      <c r="P3511" s="91"/>
      <c r="Q3511" s="63"/>
      <c r="R3511" s="63"/>
      <c r="S3511" s="63"/>
      <c r="T3511" s="63"/>
      <c r="U3511" s="34" t="str">
        <f>IFERROR(INDEX('[3]5.Grup_T'!$G$4:$G$22,MATCH('6.Turtas'!E3511,'[3]5.Grup_T'!$E$4:$E$22,0)),"0")</f>
        <v>0</v>
      </c>
      <c r="V3511" s="35">
        <f t="shared" si="759"/>
        <v>0</v>
      </c>
      <c r="W3511" s="35">
        <f>IF(NOT(ISBLANK(H3511)),(12-DATEDIF(H3511,'[3]1.Pradzia'!$D$13,"m")),0)</f>
        <v>0</v>
      </c>
      <c r="X3511" s="35">
        <f t="shared" si="760"/>
        <v>0</v>
      </c>
      <c r="Y3511" s="35">
        <f t="shared" ref="Y3511:Y3574" si="770">IF(YEAR(G3511)&gt;=2019,0,IF(Z3511&lt;=0,0,IF(W3511&lt;&gt;0,MIN(W3511,Z3511),MIN(12,Z3511))))</f>
        <v>0</v>
      </c>
      <c r="Z3511" s="35">
        <f t="shared" si="768"/>
        <v>0</v>
      </c>
      <c r="AA3511" s="36">
        <f t="shared" si="761"/>
        <v>0</v>
      </c>
      <c r="AB3511" s="36">
        <f t="shared" si="762"/>
        <v>0</v>
      </c>
      <c r="AC3511" s="37">
        <f t="shared" si="763"/>
        <v>0</v>
      </c>
      <c r="AD3511" s="35">
        <f>IF(OR(YEAR(G3511)&lt;2019,O3511="X"),0,IF(ISBLANK(H3511),DATEDIF(G3511,'[3]1.Pradzia'!$D$13,"M"),DATEDIF(G3511,H3511,"m")))</f>
        <v>0</v>
      </c>
      <c r="AE3511" s="37">
        <f>IF(E3511='[3]5.Grup_T'!$E$20,0,IF(AD3511&lt;&gt;0,M3511/V3511*MIN(12,AD3511),0))</f>
        <v>0</v>
      </c>
      <c r="AF3511" s="37">
        <f t="shared" si="764"/>
        <v>0</v>
      </c>
      <c r="AG3511" s="37">
        <f t="shared" si="765"/>
        <v>0</v>
      </c>
      <c r="AH3511" s="37">
        <f t="shared" si="766"/>
        <v>0</v>
      </c>
      <c r="AI3511" s="35" t="str">
        <f t="shared" si="767"/>
        <v>Nusidėvėjęs</v>
      </c>
      <c r="AJ3511" s="38" t="str">
        <f>IF(AND(F3511&lt;&gt;[3]Pav.tvarkyklė!$B$12,F3511&lt;&gt;[3]Pav.tvarkyklė!$B$13),"GVTNT","X")</f>
        <v>GVTNT</v>
      </c>
      <c r="AK3511" s="39">
        <f t="shared" si="769"/>
        <v>0</v>
      </c>
      <c r="AL3511" s="41"/>
      <c r="AM3511" s="41"/>
      <c r="AN3511" s="41">
        <f t="shared" si="757"/>
        <v>1900</v>
      </c>
      <c r="AO3511" s="41"/>
      <c r="AP3511" s="41"/>
      <c r="AQ3511" s="41"/>
      <c r="AR3511" s="42"/>
      <c r="AS3511" s="42"/>
      <c r="AU3511" s="43">
        <f t="shared" si="758"/>
        <v>0</v>
      </c>
    </row>
    <row r="3512" spans="1:47" ht="15" customHeight="1" x14ac:dyDescent="0.25">
      <c r="A3512" s="11"/>
      <c r="B3512" s="19">
        <v>3681</v>
      </c>
      <c r="C3512" s="74"/>
      <c r="D3512" s="77"/>
      <c r="E3512" s="75"/>
      <c r="F3512" s="74"/>
      <c r="G3512" s="80"/>
      <c r="H3512" s="25"/>
      <c r="I3512" s="79"/>
      <c r="J3512" s="27"/>
      <c r="K3512" s="27"/>
      <c r="L3512" s="79"/>
      <c r="M3512" s="81"/>
      <c r="N3512" s="29">
        <v>0</v>
      </c>
      <c r="O3512" s="30" t="str">
        <f>IF(G3512&lt;=$N$2,"",IF(F3512=[3]Pav.tvarkyklė!$B$13,"",IF(ISBLANK(R3512),"X","")))</f>
        <v/>
      </c>
      <c r="P3512" s="91"/>
      <c r="Q3512" s="63"/>
      <c r="R3512" s="63"/>
      <c r="S3512" s="63"/>
      <c r="T3512" s="63"/>
      <c r="U3512" s="34" t="str">
        <f>IFERROR(INDEX('[3]5.Grup_T'!$G$4:$G$22,MATCH('6.Turtas'!E3512,'[3]5.Grup_T'!$E$4:$E$22,0)),"0")</f>
        <v>0</v>
      </c>
      <c r="V3512" s="35">
        <f t="shared" si="759"/>
        <v>0</v>
      </c>
      <c r="W3512" s="35">
        <f>IF(NOT(ISBLANK(H3512)),(12-DATEDIF(H3512,'[3]1.Pradzia'!$D$13,"m")),0)</f>
        <v>0</v>
      </c>
      <c r="X3512" s="35">
        <f t="shared" si="760"/>
        <v>0</v>
      </c>
      <c r="Y3512" s="35">
        <f t="shared" si="770"/>
        <v>0</v>
      </c>
      <c r="Z3512" s="35">
        <f t="shared" si="768"/>
        <v>0</v>
      </c>
      <c r="AA3512" s="36">
        <f t="shared" si="761"/>
        <v>0</v>
      </c>
      <c r="AB3512" s="36">
        <f t="shared" si="762"/>
        <v>0</v>
      </c>
      <c r="AC3512" s="37">
        <f t="shared" si="763"/>
        <v>0</v>
      </c>
      <c r="AD3512" s="35">
        <f>IF(OR(YEAR(G3512)&lt;2019,O3512="X"),0,IF(ISBLANK(H3512),DATEDIF(G3512,'[3]1.Pradzia'!$D$13,"M"),DATEDIF(G3512,H3512,"m")))</f>
        <v>0</v>
      </c>
      <c r="AE3512" s="37">
        <f>IF(E3512='[3]5.Grup_T'!$E$20,0,IF(AD3512&lt;&gt;0,M3512/V3512*MIN(12,AD3512),0))</f>
        <v>0</v>
      </c>
      <c r="AF3512" s="37">
        <f t="shared" si="764"/>
        <v>0</v>
      </c>
      <c r="AG3512" s="37">
        <f t="shared" si="765"/>
        <v>0</v>
      </c>
      <c r="AH3512" s="37">
        <f t="shared" si="766"/>
        <v>0</v>
      </c>
      <c r="AI3512" s="35" t="str">
        <f t="shared" si="767"/>
        <v>Nusidėvėjęs</v>
      </c>
      <c r="AJ3512" s="38" t="str">
        <f>IF(AND(F3512&lt;&gt;[3]Pav.tvarkyklė!$B$12,F3512&lt;&gt;[3]Pav.tvarkyklė!$B$13),"GVTNT","X")</f>
        <v>GVTNT</v>
      </c>
      <c r="AK3512" s="39">
        <f t="shared" si="769"/>
        <v>0</v>
      </c>
      <c r="AL3512" s="41"/>
      <c r="AM3512" s="41"/>
      <c r="AN3512" s="41">
        <f t="shared" si="757"/>
        <v>1900</v>
      </c>
      <c r="AO3512" s="41"/>
      <c r="AP3512" s="41"/>
      <c r="AQ3512" s="41"/>
      <c r="AR3512" s="42"/>
      <c r="AS3512" s="42"/>
      <c r="AU3512" s="43">
        <f t="shared" si="758"/>
        <v>0</v>
      </c>
    </row>
    <row r="3513" spans="1:47" ht="15" customHeight="1" x14ac:dyDescent="0.25">
      <c r="A3513" s="11"/>
      <c r="B3513" s="19">
        <v>3682</v>
      </c>
      <c r="C3513" s="74"/>
      <c r="D3513" s="77"/>
      <c r="E3513" s="78"/>
      <c r="F3513" s="74"/>
      <c r="G3513" s="80"/>
      <c r="H3513" s="25"/>
      <c r="I3513" s="79"/>
      <c r="J3513" s="27"/>
      <c r="K3513" s="27"/>
      <c r="L3513" s="79"/>
      <c r="M3513" s="81"/>
      <c r="N3513" s="29">
        <v>0</v>
      </c>
      <c r="O3513" s="30" t="str">
        <f>IF(G3513&lt;=$N$2,"",IF(F3513=[3]Pav.tvarkyklė!$B$13,"",IF(ISBLANK(R3513),"X","")))</f>
        <v/>
      </c>
      <c r="P3513" s="91"/>
      <c r="Q3513" s="63"/>
      <c r="R3513" s="63"/>
      <c r="S3513" s="63"/>
      <c r="T3513" s="63"/>
      <c r="U3513" s="34" t="str">
        <f>IFERROR(INDEX('[3]5.Grup_T'!$G$4:$G$22,MATCH('6.Turtas'!E3513,'[3]5.Grup_T'!$E$4:$E$22,0)),"0")</f>
        <v>0</v>
      </c>
      <c r="V3513" s="35">
        <f t="shared" si="759"/>
        <v>0</v>
      </c>
      <c r="W3513" s="35">
        <f>IF(NOT(ISBLANK(H3513)),(12-DATEDIF(H3513,'[3]1.Pradzia'!$D$13,"m")),0)</f>
        <v>0</v>
      </c>
      <c r="X3513" s="35">
        <f t="shared" si="760"/>
        <v>0</v>
      </c>
      <c r="Y3513" s="35">
        <f t="shared" si="770"/>
        <v>0</v>
      </c>
      <c r="Z3513" s="35">
        <f t="shared" si="768"/>
        <v>0</v>
      </c>
      <c r="AA3513" s="36">
        <f t="shared" si="761"/>
        <v>0</v>
      </c>
      <c r="AB3513" s="36">
        <f t="shared" si="762"/>
        <v>0</v>
      </c>
      <c r="AC3513" s="37">
        <f t="shared" si="763"/>
        <v>0</v>
      </c>
      <c r="AD3513" s="35">
        <f>IF(OR(YEAR(G3513)&lt;2019,O3513="X"),0,IF(ISBLANK(H3513),DATEDIF(G3513,'[3]1.Pradzia'!$D$13,"M"),DATEDIF(G3513,H3513,"m")))</f>
        <v>0</v>
      </c>
      <c r="AE3513" s="37">
        <f>IF(E3513='[3]5.Grup_T'!$E$20,0,IF(AD3513&lt;&gt;0,M3513/V3513*MIN(12,AD3513),0))</f>
        <v>0</v>
      </c>
      <c r="AF3513" s="37">
        <f t="shared" si="764"/>
        <v>0</v>
      </c>
      <c r="AG3513" s="37">
        <f t="shared" si="765"/>
        <v>0</v>
      </c>
      <c r="AH3513" s="37">
        <f t="shared" si="766"/>
        <v>0</v>
      </c>
      <c r="AI3513" s="35" t="str">
        <f t="shared" si="767"/>
        <v>Nusidėvėjęs</v>
      </c>
      <c r="AJ3513" s="38" t="str">
        <f>IF(AND(F3513&lt;&gt;[3]Pav.tvarkyklė!$B$12,F3513&lt;&gt;[3]Pav.tvarkyklė!$B$13),"GVTNT","X")</f>
        <v>GVTNT</v>
      </c>
      <c r="AK3513" s="39">
        <f t="shared" si="769"/>
        <v>0</v>
      </c>
      <c r="AL3513" s="41"/>
      <c r="AM3513" s="41"/>
      <c r="AN3513" s="41">
        <f t="shared" si="757"/>
        <v>1900</v>
      </c>
      <c r="AO3513" s="41"/>
      <c r="AP3513" s="41"/>
      <c r="AQ3513" s="41"/>
      <c r="AR3513" s="42"/>
      <c r="AS3513" s="42"/>
      <c r="AU3513" s="43">
        <f t="shared" si="758"/>
        <v>0</v>
      </c>
    </row>
    <row r="3514" spans="1:47" ht="15" customHeight="1" x14ac:dyDescent="0.25">
      <c r="A3514" s="11"/>
      <c r="B3514" s="19">
        <v>3683</v>
      </c>
      <c r="C3514" s="74"/>
      <c r="D3514" s="77"/>
      <c r="E3514" s="78"/>
      <c r="F3514" s="74"/>
      <c r="G3514" s="80"/>
      <c r="H3514" s="25"/>
      <c r="I3514" s="79"/>
      <c r="J3514" s="27"/>
      <c r="K3514" s="27"/>
      <c r="L3514" s="79"/>
      <c r="M3514" s="81"/>
      <c r="N3514" s="29">
        <v>0</v>
      </c>
      <c r="O3514" s="30" t="str">
        <f>IF(G3514&lt;=$N$2,"",IF(F3514=[3]Pav.tvarkyklė!$B$13,"",IF(ISBLANK(R3514),"X","")))</f>
        <v/>
      </c>
      <c r="P3514" s="91"/>
      <c r="Q3514" s="63"/>
      <c r="R3514" s="63"/>
      <c r="S3514" s="63"/>
      <c r="T3514" s="63"/>
      <c r="U3514" s="34" t="str">
        <f>IFERROR(INDEX('[3]5.Grup_T'!$G$4:$G$22,MATCH('6.Turtas'!E3514,'[3]5.Grup_T'!$E$4:$E$22,0)),"0")</f>
        <v>0</v>
      </c>
      <c r="V3514" s="35">
        <f t="shared" si="759"/>
        <v>0</v>
      </c>
      <c r="W3514" s="35">
        <f>IF(NOT(ISBLANK(H3514)),(12-DATEDIF(H3514,'[3]1.Pradzia'!$D$13,"m")),0)</f>
        <v>0</v>
      </c>
      <c r="X3514" s="35">
        <f t="shared" si="760"/>
        <v>0</v>
      </c>
      <c r="Y3514" s="35">
        <f t="shared" si="770"/>
        <v>0</v>
      </c>
      <c r="Z3514" s="35">
        <f t="shared" si="768"/>
        <v>0</v>
      </c>
      <c r="AA3514" s="36">
        <f t="shared" si="761"/>
        <v>0</v>
      </c>
      <c r="AB3514" s="36">
        <f t="shared" si="762"/>
        <v>0</v>
      </c>
      <c r="AC3514" s="37">
        <f t="shared" si="763"/>
        <v>0</v>
      </c>
      <c r="AD3514" s="35">
        <f>IF(OR(YEAR(G3514)&lt;2019,O3514="X"),0,IF(ISBLANK(H3514),DATEDIF(G3514,'[3]1.Pradzia'!$D$13,"M"),DATEDIF(G3514,H3514,"m")))</f>
        <v>0</v>
      </c>
      <c r="AE3514" s="37">
        <f>IF(E3514='[3]5.Grup_T'!$E$20,0,IF(AD3514&lt;&gt;0,M3514/V3514*MIN(12,AD3514),0))</f>
        <v>0</v>
      </c>
      <c r="AF3514" s="37">
        <f t="shared" si="764"/>
        <v>0</v>
      </c>
      <c r="AG3514" s="37">
        <f t="shared" si="765"/>
        <v>0</v>
      </c>
      <c r="AH3514" s="37">
        <f t="shared" si="766"/>
        <v>0</v>
      </c>
      <c r="AI3514" s="35" t="str">
        <f t="shared" si="767"/>
        <v>Nusidėvėjęs</v>
      </c>
      <c r="AJ3514" s="38" t="str">
        <f>IF(AND(F3514&lt;&gt;[3]Pav.tvarkyklė!$B$12,F3514&lt;&gt;[3]Pav.tvarkyklė!$B$13),"GVTNT","X")</f>
        <v>GVTNT</v>
      </c>
      <c r="AK3514" s="39">
        <f t="shared" si="769"/>
        <v>0</v>
      </c>
      <c r="AL3514" s="41"/>
      <c r="AM3514" s="41"/>
      <c r="AN3514" s="41">
        <f t="shared" si="757"/>
        <v>1900</v>
      </c>
      <c r="AO3514" s="41"/>
      <c r="AP3514" s="41"/>
      <c r="AQ3514" s="41"/>
      <c r="AR3514" s="42"/>
      <c r="AS3514" s="42"/>
      <c r="AU3514" s="43">
        <f t="shared" si="758"/>
        <v>0</v>
      </c>
    </row>
    <row r="3515" spans="1:47" ht="15" customHeight="1" x14ac:dyDescent="0.25">
      <c r="A3515" s="11"/>
      <c r="B3515" s="19">
        <v>3684</v>
      </c>
      <c r="C3515" s="74"/>
      <c r="D3515" s="77"/>
      <c r="E3515" s="78"/>
      <c r="F3515" s="74"/>
      <c r="G3515" s="80"/>
      <c r="H3515" s="25"/>
      <c r="I3515" s="79"/>
      <c r="J3515" s="27"/>
      <c r="K3515" s="27"/>
      <c r="L3515" s="79"/>
      <c r="M3515" s="81"/>
      <c r="N3515" s="29">
        <v>0</v>
      </c>
      <c r="O3515" s="30" t="str">
        <f>IF(G3515&lt;=$N$2,"",IF(F3515=[3]Pav.tvarkyklė!$B$13,"",IF(ISBLANK(R3515),"X","")))</f>
        <v/>
      </c>
      <c r="P3515" s="91"/>
      <c r="Q3515" s="63"/>
      <c r="R3515" s="63"/>
      <c r="S3515" s="63"/>
      <c r="T3515" s="63"/>
      <c r="U3515" s="34" t="str">
        <f>IFERROR(INDEX('[3]5.Grup_T'!$G$4:$G$22,MATCH('6.Turtas'!E3515,'[3]5.Grup_T'!$E$4:$E$22,0)),"0")</f>
        <v>0</v>
      </c>
      <c r="V3515" s="35">
        <f t="shared" si="759"/>
        <v>0</v>
      </c>
      <c r="W3515" s="35">
        <f>IF(NOT(ISBLANK(H3515)),(12-DATEDIF(H3515,'[3]1.Pradzia'!$D$13,"m")),0)</f>
        <v>0</v>
      </c>
      <c r="X3515" s="35">
        <f t="shared" si="760"/>
        <v>0</v>
      </c>
      <c r="Y3515" s="35">
        <f t="shared" si="770"/>
        <v>0</v>
      </c>
      <c r="Z3515" s="35">
        <f t="shared" si="768"/>
        <v>0</v>
      </c>
      <c r="AA3515" s="36">
        <f t="shared" si="761"/>
        <v>0</v>
      </c>
      <c r="AB3515" s="36">
        <f t="shared" si="762"/>
        <v>0</v>
      </c>
      <c r="AC3515" s="37">
        <f t="shared" si="763"/>
        <v>0</v>
      </c>
      <c r="AD3515" s="35">
        <f>IF(OR(YEAR(G3515)&lt;2019,O3515="X"),0,IF(ISBLANK(H3515),DATEDIF(G3515,'[3]1.Pradzia'!$D$13,"M"),DATEDIF(G3515,H3515,"m")))</f>
        <v>0</v>
      </c>
      <c r="AE3515" s="37">
        <f>IF(E3515='[3]5.Grup_T'!$E$20,0,IF(AD3515&lt;&gt;0,M3515/V3515*MIN(12,AD3515),0))</f>
        <v>0</v>
      </c>
      <c r="AF3515" s="37">
        <f t="shared" si="764"/>
        <v>0</v>
      </c>
      <c r="AG3515" s="37">
        <f t="shared" si="765"/>
        <v>0</v>
      </c>
      <c r="AH3515" s="37">
        <f t="shared" si="766"/>
        <v>0</v>
      </c>
      <c r="AI3515" s="35" t="str">
        <f t="shared" si="767"/>
        <v>Nusidėvėjęs</v>
      </c>
      <c r="AJ3515" s="38" t="str">
        <f>IF(AND(F3515&lt;&gt;[3]Pav.tvarkyklė!$B$12,F3515&lt;&gt;[3]Pav.tvarkyklė!$B$13),"GVTNT","X")</f>
        <v>GVTNT</v>
      </c>
      <c r="AK3515" s="39">
        <f t="shared" si="769"/>
        <v>0</v>
      </c>
      <c r="AL3515" s="41"/>
      <c r="AM3515" s="41"/>
      <c r="AN3515" s="41">
        <f t="shared" si="757"/>
        <v>1900</v>
      </c>
      <c r="AO3515" s="41"/>
      <c r="AP3515" s="41"/>
      <c r="AQ3515" s="41"/>
      <c r="AR3515" s="42"/>
      <c r="AS3515" s="42"/>
      <c r="AU3515" s="43">
        <f t="shared" si="758"/>
        <v>0</v>
      </c>
    </row>
    <row r="3516" spans="1:47" ht="15" customHeight="1" x14ac:dyDescent="0.25">
      <c r="A3516" s="11"/>
      <c r="B3516" s="19">
        <v>3685</v>
      </c>
      <c r="C3516" s="74"/>
      <c r="D3516" s="77"/>
      <c r="E3516" s="75"/>
      <c r="F3516" s="74"/>
      <c r="G3516" s="80"/>
      <c r="H3516" s="25"/>
      <c r="I3516" s="79"/>
      <c r="J3516" s="27"/>
      <c r="K3516" s="27"/>
      <c r="L3516" s="79"/>
      <c r="M3516" s="81"/>
      <c r="N3516" s="29">
        <v>0</v>
      </c>
      <c r="O3516" s="30" t="str">
        <f>IF(G3516&lt;=$N$2,"",IF(F3516=[3]Pav.tvarkyklė!$B$13,"",IF(ISBLANK(R3516),"X","")))</f>
        <v/>
      </c>
      <c r="P3516" s="91"/>
      <c r="Q3516" s="63"/>
      <c r="R3516" s="63"/>
      <c r="S3516" s="63"/>
      <c r="T3516" s="63"/>
      <c r="U3516" s="34" t="str">
        <f>IFERROR(INDEX('[3]5.Grup_T'!$G$4:$G$22,MATCH('6.Turtas'!E3516,'[3]5.Grup_T'!$E$4:$E$22,0)),"0")</f>
        <v>0</v>
      </c>
      <c r="V3516" s="35">
        <f t="shared" si="759"/>
        <v>0</v>
      </c>
      <c r="W3516" s="35">
        <f>IF(NOT(ISBLANK(H3516)),(12-DATEDIF(H3516,'[3]1.Pradzia'!$D$13,"m")),0)</f>
        <v>0</v>
      </c>
      <c r="X3516" s="35">
        <f t="shared" si="760"/>
        <v>0</v>
      </c>
      <c r="Y3516" s="35">
        <f t="shared" si="770"/>
        <v>0</v>
      </c>
      <c r="Z3516" s="35">
        <f t="shared" si="768"/>
        <v>0</v>
      </c>
      <c r="AA3516" s="36">
        <f t="shared" si="761"/>
        <v>0</v>
      </c>
      <c r="AB3516" s="36">
        <f t="shared" si="762"/>
        <v>0</v>
      </c>
      <c r="AC3516" s="37">
        <f t="shared" si="763"/>
        <v>0</v>
      </c>
      <c r="AD3516" s="35">
        <f>IF(OR(YEAR(G3516)&lt;2019,O3516="X"),0,IF(ISBLANK(H3516),DATEDIF(G3516,'[3]1.Pradzia'!$D$13,"M"),DATEDIF(G3516,H3516,"m")))</f>
        <v>0</v>
      </c>
      <c r="AE3516" s="37">
        <f>IF(E3516='[3]5.Grup_T'!$E$20,0,IF(AD3516&lt;&gt;0,M3516/V3516*MIN(12,AD3516),0))</f>
        <v>0</v>
      </c>
      <c r="AF3516" s="37">
        <f t="shared" si="764"/>
        <v>0</v>
      </c>
      <c r="AG3516" s="37">
        <f t="shared" si="765"/>
        <v>0</v>
      </c>
      <c r="AH3516" s="37">
        <f t="shared" si="766"/>
        <v>0</v>
      </c>
      <c r="AI3516" s="35" t="str">
        <f t="shared" si="767"/>
        <v>Nusidėvėjęs</v>
      </c>
      <c r="AJ3516" s="38" t="str">
        <f>IF(AND(F3516&lt;&gt;[3]Pav.tvarkyklė!$B$12,F3516&lt;&gt;[3]Pav.tvarkyklė!$B$13),"GVTNT","X")</f>
        <v>GVTNT</v>
      </c>
      <c r="AK3516" s="39">
        <f t="shared" si="769"/>
        <v>0</v>
      </c>
      <c r="AL3516" s="41"/>
      <c r="AM3516" s="41"/>
      <c r="AN3516" s="41">
        <f t="shared" si="757"/>
        <v>1900</v>
      </c>
      <c r="AO3516" s="41"/>
      <c r="AP3516" s="41"/>
      <c r="AQ3516" s="41"/>
      <c r="AR3516" s="42"/>
      <c r="AS3516" s="42"/>
      <c r="AU3516" s="43">
        <f t="shared" si="758"/>
        <v>0</v>
      </c>
    </row>
    <row r="3517" spans="1:47" ht="15" customHeight="1" x14ac:dyDescent="0.25">
      <c r="A3517" s="11"/>
      <c r="B3517" s="19">
        <v>3686</v>
      </c>
      <c r="C3517" s="74"/>
      <c r="D3517" s="77"/>
      <c r="E3517" s="78"/>
      <c r="F3517" s="74"/>
      <c r="G3517" s="80"/>
      <c r="H3517" s="25"/>
      <c r="I3517" s="79"/>
      <c r="J3517" s="27"/>
      <c r="K3517" s="27"/>
      <c r="L3517" s="79"/>
      <c r="M3517" s="81"/>
      <c r="N3517" s="29">
        <v>0</v>
      </c>
      <c r="O3517" s="30" t="str">
        <f>IF(G3517&lt;=$N$2,"",IF(F3517=[3]Pav.tvarkyklė!$B$13,"",IF(ISBLANK(R3517),"X","")))</f>
        <v/>
      </c>
      <c r="P3517" s="91"/>
      <c r="Q3517" s="63"/>
      <c r="R3517" s="63"/>
      <c r="S3517" s="63"/>
      <c r="T3517" s="63"/>
      <c r="U3517" s="34" t="str">
        <f>IFERROR(INDEX('[3]5.Grup_T'!$G$4:$G$22,MATCH('6.Turtas'!E3517,'[3]5.Grup_T'!$E$4:$E$22,0)),"0")</f>
        <v>0</v>
      </c>
      <c r="V3517" s="35">
        <f t="shared" si="759"/>
        <v>0</v>
      </c>
      <c r="W3517" s="35">
        <f>IF(NOT(ISBLANK(H3517)),(12-DATEDIF(H3517,'[3]1.Pradzia'!$D$13,"m")),0)</f>
        <v>0</v>
      </c>
      <c r="X3517" s="35">
        <f t="shared" si="760"/>
        <v>0</v>
      </c>
      <c r="Y3517" s="35">
        <f t="shared" si="770"/>
        <v>0</v>
      </c>
      <c r="Z3517" s="35">
        <f t="shared" si="768"/>
        <v>0</v>
      </c>
      <c r="AA3517" s="36">
        <f t="shared" si="761"/>
        <v>0</v>
      </c>
      <c r="AB3517" s="36">
        <f t="shared" si="762"/>
        <v>0</v>
      </c>
      <c r="AC3517" s="37">
        <f t="shared" si="763"/>
        <v>0</v>
      </c>
      <c r="AD3517" s="35">
        <f>IF(OR(YEAR(G3517)&lt;2019,O3517="X"),0,IF(ISBLANK(H3517),DATEDIF(G3517,'[3]1.Pradzia'!$D$13,"M"),DATEDIF(G3517,H3517,"m")))</f>
        <v>0</v>
      </c>
      <c r="AE3517" s="37">
        <f>IF(E3517='[3]5.Grup_T'!$E$20,0,IF(AD3517&lt;&gt;0,M3517/V3517*MIN(12,AD3517),0))</f>
        <v>0</v>
      </c>
      <c r="AF3517" s="37">
        <f t="shared" si="764"/>
        <v>0</v>
      </c>
      <c r="AG3517" s="37">
        <f t="shared" si="765"/>
        <v>0</v>
      </c>
      <c r="AH3517" s="37">
        <f t="shared" si="766"/>
        <v>0</v>
      </c>
      <c r="AI3517" s="35" t="str">
        <f t="shared" si="767"/>
        <v>Nusidėvėjęs</v>
      </c>
      <c r="AJ3517" s="38" t="str">
        <f>IF(AND(F3517&lt;&gt;[3]Pav.tvarkyklė!$B$12,F3517&lt;&gt;[3]Pav.tvarkyklė!$B$13),"GVTNT","X")</f>
        <v>GVTNT</v>
      </c>
      <c r="AK3517" s="39">
        <f t="shared" si="769"/>
        <v>0</v>
      </c>
      <c r="AL3517" s="41"/>
      <c r="AM3517" s="41"/>
      <c r="AN3517" s="41">
        <f t="shared" si="757"/>
        <v>1900</v>
      </c>
      <c r="AO3517" s="41"/>
      <c r="AP3517" s="41"/>
      <c r="AQ3517" s="41"/>
      <c r="AR3517" s="42"/>
      <c r="AS3517" s="42"/>
      <c r="AU3517" s="43">
        <f t="shared" si="758"/>
        <v>0</v>
      </c>
    </row>
    <row r="3518" spans="1:47" ht="15" customHeight="1" x14ac:dyDescent="0.25">
      <c r="A3518" s="11"/>
      <c r="B3518" s="19">
        <v>3687</v>
      </c>
      <c r="C3518" s="74"/>
      <c r="D3518" s="77"/>
      <c r="E3518" s="75"/>
      <c r="F3518" s="74"/>
      <c r="G3518" s="80"/>
      <c r="H3518" s="25"/>
      <c r="I3518" s="79"/>
      <c r="J3518" s="27"/>
      <c r="K3518" s="27"/>
      <c r="L3518" s="79"/>
      <c r="M3518" s="81"/>
      <c r="N3518" s="29">
        <v>0</v>
      </c>
      <c r="O3518" s="30" t="str">
        <f>IF(G3518&lt;=$N$2,"",IF(F3518=[3]Pav.tvarkyklė!$B$13,"",IF(ISBLANK(R3518),"X","")))</f>
        <v/>
      </c>
      <c r="P3518" s="91"/>
      <c r="Q3518" s="63"/>
      <c r="R3518" s="63"/>
      <c r="S3518" s="63"/>
      <c r="T3518" s="63"/>
      <c r="U3518" s="34" t="str">
        <f>IFERROR(INDEX('[3]5.Grup_T'!$G$4:$G$22,MATCH('6.Turtas'!E3518,'[3]5.Grup_T'!$E$4:$E$22,0)),"0")</f>
        <v>0</v>
      </c>
      <c r="V3518" s="35">
        <f t="shared" si="759"/>
        <v>0</v>
      </c>
      <c r="W3518" s="35">
        <f>IF(NOT(ISBLANK(H3518)),(12-DATEDIF(H3518,'[3]1.Pradzia'!$D$13,"m")),0)</f>
        <v>0</v>
      </c>
      <c r="X3518" s="35">
        <f t="shared" si="760"/>
        <v>0</v>
      </c>
      <c r="Y3518" s="35">
        <f t="shared" si="770"/>
        <v>0</v>
      </c>
      <c r="Z3518" s="35">
        <f t="shared" si="768"/>
        <v>0</v>
      </c>
      <c r="AA3518" s="36">
        <f t="shared" si="761"/>
        <v>0</v>
      </c>
      <c r="AB3518" s="36">
        <f t="shared" si="762"/>
        <v>0</v>
      </c>
      <c r="AC3518" s="37">
        <f t="shared" si="763"/>
        <v>0</v>
      </c>
      <c r="AD3518" s="35">
        <f>IF(OR(YEAR(G3518)&lt;2019,O3518="X"),0,IF(ISBLANK(H3518),DATEDIF(G3518,'[3]1.Pradzia'!$D$13,"M"),DATEDIF(G3518,H3518,"m")))</f>
        <v>0</v>
      </c>
      <c r="AE3518" s="37">
        <f>IF(E3518='[3]5.Grup_T'!$E$20,0,IF(AD3518&lt;&gt;0,M3518/V3518*MIN(12,AD3518),0))</f>
        <v>0</v>
      </c>
      <c r="AF3518" s="37">
        <f t="shared" si="764"/>
        <v>0</v>
      </c>
      <c r="AG3518" s="37">
        <f t="shared" si="765"/>
        <v>0</v>
      </c>
      <c r="AH3518" s="37">
        <f t="shared" si="766"/>
        <v>0</v>
      </c>
      <c r="AI3518" s="35" t="str">
        <f t="shared" si="767"/>
        <v>Nusidėvėjęs</v>
      </c>
      <c r="AJ3518" s="38" t="str">
        <f>IF(AND(F3518&lt;&gt;[3]Pav.tvarkyklė!$B$12,F3518&lt;&gt;[3]Pav.tvarkyklė!$B$13),"GVTNT","X")</f>
        <v>GVTNT</v>
      </c>
      <c r="AK3518" s="39">
        <f t="shared" si="769"/>
        <v>0</v>
      </c>
      <c r="AL3518" s="41"/>
      <c r="AM3518" s="41"/>
      <c r="AN3518" s="41">
        <f t="shared" si="757"/>
        <v>1900</v>
      </c>
      <c r="AO3518" s="41"/>
      <c r="AP3518" s="41"/>
      <c r="AQ3518" s="41"/>
      <c r="AR3518" s="42"/>
      <c r="AS3518" s="42"/>
      <c r="AU3518" s="43">
        <f t="shared" si="758"/>
        <v>0</v>
      </c>
    </row>
    <row r="3519" spans="1:47" ht="15" customHeight="1" x14ac:dyDescent="0.25">
      <c r="A3519" s="11"/>
      <c r="B3519" s="19">
        <v>3688</v>
      </c>
      <c r="C3519" s="74"/>
      <c r="D3519" s="77"/>
      <c r="E3519" s="78"/>
      <c r="F3519" s="74"/>
      <c r="G3519" s="80"/>
      <c r="H3519" s="25"/>
      <c r="I3519" s="79"/>
      <c r="J3519" s="27"/>
      <c r="K3519" s="27"/>
      <c r="L3519" s="79"/>
      <c r="M3519" s="81"/>
      <c r="N3519" s="29">
        <v>0</v>
      </c>
      <c r="O3519" s="30" t="str">
        <f>IF(G3519&lt;=$N$2,"",IF(F3519=[3]Pav.tvarkyklė!$B$13,"",IF(ISBLANK(R3519),"X","")))</f>
        <v/>
      </c>
      <c r="P3519" s="91"/>
      <c r="Q3519" s="63"/>
      <c r="R3519" s="63"/>
      <c r="S3519" s="63"/>
      <c r="T3519" s="63"/>
      <c r="U3519" s="34" t="str">
        <f>IFERROR(INDEX('[3]5.Grup_T'!$G$4:$G$22,MATCH('6.Turtas'!E3519,'[3]5.Grup_T'!$E$4:$E$22,0)),"0")</f>
        <v>0</v>
      </c>
      <c r="V3519" s="35">
        <f t="shared" si="759"/>
        <v>0</v>
      </c>
      <c r="W3519" s="35">
        <f>IF(NOT(ISBLANK(H3519)),(12-DATEDIF(H3519,'[3]1.Pradzia'!$D$13,"m")),0)</f>
        <v>0</v>
      </c>
      <c r="X3519" s="35">
        <f t="shared" si="760"/>
        <v>0</v>
      </c>
      <c r="Y3519" s="35">
        <f t="shared" si="770"/>
        <v>0</v>
      </c>
      <c r="Z3519" s="35">
        <f t="shared" si="768"/>
        <v>0</v>
      </c>
      <c r="AA3519" s="36">
        <f t="shared" si="761"/>
        <v>0</v>
      </c>
      <c r="AB3519" s="36">
        <f t="shared" si="762"/>
        <v>0</v>
      </c>
      <c r="AC3519" s="37">
        <f t="shared" si="763"/>
        <v>0</v>
      </c>
      <c r="AD3519" s="35">
        <f>IF(OR(YEAR(G3519)&lt;2019,O3519="X"),0,IF(ISBLANK(H3519),DATEDIF(G3519,'[3]1.Pradzia'!$D$13,"M"),DATEDIF(G3519,H3519,"m")))</f>
        <v>0</v>
      </c>
      <c r="AE3519" s="37">
        <f>IF(E3519='[3]5.Grup_T'!$E$20,0,IF(AD3519&lt;&gt;0,M3519/V3519*MIN(12,AD3519),0))</f>
        <v>0</v>
      </c>
      <c r="AF3519" s="37">
        <f t="shared" si="764"/>
        <v>0</v>
      </c>
      <c r="AG3519" s="37">
        <f t="shared" si="765"/>
        <v>0</v>
      </c>
      <c r="AH3519" s="37">
        <f t="shared" si="766"/>
        <v>0</v>
      </c>
      <c r="AI3519" s="35" t="str">
        <f t="shared" si="767"/>
        <v>Nusidėvėjęs</v>
      </c>
      <c r="AJ3519" s="38" t="str">
        <f>IF(AND(F3519&lt;&gt;[3]Pav.tvarkyklė!$B$12,F3519&lt;&gt;[3]Pav.tvarkyklė!$B$13),"GVTNT","X")</f>
        <v>GVTNT</v>
      </c>
      <c r="AK3519" s="39">
        <f t="shared" si="769"/>
        <v>0</v>
      </c>
      <c r="AL3519" s="41"/>
      <c r="AM3519" s="41"/>
      <c r="AN3519" s="41">
        <f t="shared" si="757"/>
        <v>1900</v>
      </c>
      <c r="AO3519" s="41"/>
      <c r="AP3519" s="41"/>
      <c r="AQ3519" s="41"/>
      <c r="AR3519" s="42"/>
      <c r="AS3519" s="42"/>
      <c r="AU3519" s="43">
        <f t="shared" si="758"/>
        <v>0</v>
      </c>
    </row>
    <row r="3520" spans="1:47" ht="15" customHeight="1" x14ac:dyDescent="0.25">
      <c r="A3520" s="11"/>
      <c r="B3520" s="19">
        <v>3689</v>
      </c>
      <c r="C3520" s="74"/>
      <c r="D3520" s="77"/>
      <c r="E3520" s="78"/>
      <c r="F3520" s="74"/>
      <c r="G3520" s="80"/>
      <c r="H3520" s="25"/>
      <c r="I3520" s="79"/>
      <c r="J3520" s="27"/>
      <c r="K3520" s="27"/>
      <c r="L3520" s="79"/>
      <c r="M3520" s="81"/>
      <c r="N3520" s="29">
        <v>0</v>
      </c>
      <c r="O3520" s="30" t="str">
        <f>IF(G3520&lt;=$N$2,"",IF(F3520=[3]Pav.tvarkyklė!$B$13,"",IF(ISBLANK(R3520),"X","")))</f>
        <v/>
      </c>
      <c r="P3520" s="91"/>
      <c r="Q3520" s="63"/>
      <c r="R3520" s="63"/>
      <c r="S3520" s="63"/>
      <c r="T3520" s="63"/>
      <c r="U3520" s="34" t="str">
        <f>IFERROR(INDEX('[3]5.Grup_T'!$G$4:$G$22,MATCH('6.Turtas'!E3520,'[3]5.Grup_T'!$E$4:$E$22,0)),"0")</f>
        <v>0</v>
      </c>
      <c r="V3520" s="35">
        <f t="shared" si="759"/>
        <v>0</v>
      </c>
      <c r="W3520" s="35">
        <f>IF(NOT(ISBLANK(H3520)),(12-DATEDIF(H3520,'[3]1.Pradzia'!$D$13,"m")),0)</f>
        <v>0</v>
      </c>
      <c r="X3520" s="35">
        <f t="shared" si="760"/>
        <v>0</v>
      </c>
      <c r="Y3520" s="35">
        <f t="shared" si="770"/>
        <v>0</v>
      </c>
      <c r="Z3520" s="35">
        <f t="shared" si="768"/>
        <v>0</v>
      </c>
      <c r="AA3520" s="36">
        <f t="shared" si="761"/>
        <v>0</v>
      </c>
      <c r="AB3520" s="36">
        <f t="shared" si="762"/>
        <v>0</v>
      </c>
      <c r="AC3520" s="37">
        <f t="shared" si="763"/>
        <v>0</v>
      </c>
      <c r="AD3520" s="35">
        <f>IF(OR(YEAR(G3520)&lt;2019,O3520="X"),0,IF(ISBLANK(H3520),DATEDIF(G3520,'[3]1.Pradzia'!$D$13,"M"),DATEDIF(G3520,H3520,"m")))</f>
        <v>0</v>
      </c>
      <c r="AE3520" s="37">
        <f>IF(E3520='[3]5.Grup_T'!$E$20,0,IF(AD3520&lt;&gt;0,M3520/V3520*MIN(12,AD3520),0))</f>
        <v>0</v>
      </c>
      <c r="AF3520" s="37">
        <f t="shared" si="764"/>
        <v>0</v>
      </c>
      <c r="AG3520" s="37">
        <f t="shared" si="765"/>
        <v>0</v>
      </c>
      <c r="AH3520" s="37">
        <f t="shared" si="766"/>
        <v>0</v>
      </c>
      <c r="AI3520" s="35" t="str">
        <f t="shared" si="767"/>
        <v>Nusidėvėjęs</v>
      </c>
      <c r="AJ3520" s="38" t="str">
        <f>IF(AND(F3520&lt;&gt;[3]Pav.tvarkyklė!$B$12,F3520&lt;&gt;[3]Pav.tvarkyklė!$B$13),"GVTNT","X")</f>
        <v>GVTNT</v>
      </c>
      <c r="AK3520" s="39">
        <f t="shared" si="769"/>
        <v>0</v>
      </c>
      <c r="AL3520" s="41"/>
      <c r="AM3520" s="41"/>
      <c r="AN3520" s="41">
        <f t="shared" si="757"/>
        <v>1900</v>
      </c>
      <c r="AO3520" s="41"/>
      <c r="AP3520" s="41"/>
      <c r="AQ3520" s="41"/>
      <c r="AR3520" s="42"/>
      <c r="AS3520" s="42"/>
      <c r="AU3520" s="43">
        <f t="shared" si="758"/>
        <v>0</v>
      </c>
    </row>
    <row r="3521" spans="1:47" ht="15" customHeight="1" x14ac:dyDescent="0.25">
      <c r="A3521" s="11"/>
      <c r="B3521" s="19">
        <v>3690</v>
      </c>
      <c r="C3521" s="74"/>
      <c r="D3521" s="77"/>
      <c r="E3521" s="78"/>
      <c r="F3521" s="74"/>
      <c r="G3521" s="80"/>
      <c r="H3521" s="25"/>
      <c r="I3521" s="79"/>
      <c r="J3521" s="27"/>
      <c r="K3521" s="27"/>
      <c r="L3521" s="79"/>
      <c r="M3521" s="79"/>
      <c r="N3521" s="29">
        <v>0</v>
      </c>
      <c r="O3521" s="30" t="str">
        <f>IF(G3521&lt;=$N$2,"",IF(F3521=[3]Pav.tvarkyklė!$B$13,"",IF(ISBLANK(R3521),"X","")))</f>
        <v/>
      </c>
      <c r="P3521" s="91"/>
      <c r="Q3521" s="63"/>
      <c r="R3521" s="63"/>
      <c r="S3521" s="63"/>
      <c r="T3521" s="63"/>
      <c r="U3521" s="34" t="str">
        <f>IFERROR(INDEX('[3]5.Grup_T'!$G$4:$G$22,MATCH('6.Turtas'!E3521,'[3]5.Grup_T'!$E$4:$E$22,0)),"0")</f>
        <v>0</v>
      </c>
      <c r="V3521" s="35">
        <f t="shared" si="759"/>
        <v>0</v>
      </c>
      <c r="W3521" s="35">
        <f>IF(NOT(ISBLANK(H3521)),(12-DATEDIF(H3521,'[3]1.Pradzia'!$D$13,"m")),0)</f>
        <v>0</v>
      </c>
      <c r="X3521" s="35">
        <f t="shared" si="760"/>
        <v>0</v>
      </c>
      <c r="Y3521" s="35">
        <f t="shared" si="770"/>
        <v>0</v>
      </c>
      <c r="Z3521" s="35">
        <f t="shared" si="768"/>
        <v>0</v>
      </c>
      <c r="AA3521" s="36">
        <f t="shared" si="761"/>
        <v>0</v>
      </c>
      <c r="AB3521" s="36">
        <f t="shared" si="762"/>
        <v>0</v>
      </c>
      <c r="AC3521" s="37">
        <f t="shared" si="763"/>
        <v>0</v>
      </c>
      <c r="AD3521" s="35">
        <f>IF(OR(YEAR(G3521)&lt;2019,O3521="X"),0,IF(ISBLANK(H3521),DATEDIF(G3521,'[3]1.Pradzia'!$D$13,"M"),DATEDIF(G3521,H3521,"m")))</f>
        <v>0</v>
      </c>
      <c r="AE3521" s="37">
        <f>IF(E3521='[3]5.Grup_T'!$E$20,0,IF(AD3521&lt;&gt;0,M3521/V3521*MIN(12,AD3521),0))</f>
        <v>0</v>
      </c>
      <c r="AF3521" s="37">
        <f t="shared" si="764"/>
        <v>0</v>
      </c>
      <c r="AG3521" s="37">
        <f t="shared" si="765"/>
        <v>0</v>
      </c>
      <c r="AH3521" s="37">
        <f t="shared" si="766"/>
        <v>0</v>
      </c>
      <c r="AI3521" s="35" t="str">
        <f t="shared" si="767"/>
        <v>Nusidėvėjęs</v>
      </c>
      <c r="AJ3521" s="38" t="str">
        <f>IF(AND(F3521&lt;&gt;[3]Pav.tvarkyklė!$B$12,F3521&lt;&gt;[3]Pav.tvarkyklė!$B$13),"GVTNT","X")</f>
        <v>GVTNT</v>
      </c>
      <c r="AK3521" s="39">
        <f t="shared" si="769"/>
        <v>0</v>
      </c>
      <c r="AL3521" s="41"/>
      <c r="AM3521" s="41"/>
      <c r="AN3521" s="41">
        <f t="shared" si="757"/>
        <v>1900</v>
      </c>
      <c r="AO3521" s="41"/>
      <c r="AP3521" s="41"/>
      <c r="AQ3521" s="41"/>
      <c r="AR3521" s="42"/>
      <c r="AS3521" s="42"/>
      <c r="AU3521" s="43">
        <f t="shared" si="758"/>
        <v>0</v>
      </c>
    </row>
    <row r="3522" spans="1:47" ht="15" customHeight="1" x14ac:dyDescent="0.25">
      <c r="A3522" s="11"/>
      <c r="B3522" s="19">
        <v>3691</v>
      </c>
      <c r="C3522" s="74"/>
      <c r="D3522" s="87"/>
      <c r="E3522" s="75"/>
      <c r="F3522" s="74"/>
      <c r="G3522" s="80"/>
      <c r="H3522" s="25"/>
      <c r="I3522" s="79"/>
      <c r="J3522" s="27"/>
      <c r="K3522" s="27"/>
      <c r="L3522" s="79"/>
      <c r="M3522" s="81"/>
      <c r="N3522" s="29">
        <v>0</v>
      </c>
      <c r="O3522" s="30" t="str">
        <f>IF(G3522&lt;=$N$2,"",IF(F3522=[3]Pav.tvarkyklė!$B$13,"",IF(ISBLANK(R3522),"X","")))</f>
        <v/>
      </c>
      <c r="P3522" s="91"/>
      <c r="Q3522" s="63"/>
      <c r="R3522" s="63"/>
      <c r="S3522" s="63"/>
      <c r="T3522" s="63"/>
      <c r="U3522" s="34" t="str">
        <f>IFERROR(INDEX('[3]5.Grup_T'!$G$4:$G$22,MATCH('6.Turtas'!E3522,'[3]5.Grup_T'!$E$4:$E$22,0)),"0")</f>
        <v>0</v>
      </c>
      <c r="V3522" s="35">
        <f t="shared" si="759"/>
        <v>0</v>
      </c>
      <c r="W3522" s="35">
        <f>IF(NOT(ISBLANK(H3522)),(12-DATEDIF(H3522,'[3]1.Pradzia'!$D$13,"m")),0)</f>
        <v>0</v>
      </c>
      <c r="X3522" s="35">
        <f t="shared" si="760"/>
        <v>0</v>
      </c>
      <c r="Y3522" s="35">
        <f t="shared" si="770"/>
        <v>0</v>
      </c>
      <c r="Z3522" s="35">
        <f t="shared" si="768"/>
        <v>0</v>
      </c>
      <c r="AA3522" s="36">
        <f t="shared" si="761"/>
        <v>0</v>
      </c>
      <c r="AB3522" s="36">
        <f t="shared" si="762"/>
        <v>0</v>
      </c>
      <c r="AC3522" s="37">
        <f t="shared" si="763"/>
        <v>0</v>
      </c>
      <c r="AD3522" s="35">
        <f>IF(OR(YEAR(G3522)&lt;2019,O3522="X"),0,IF(ISBLANK(H3522),DATEDIF(G3522,'[3]1.Pradzia'!$D$13,"M"),DATEDIF(G3522,H3522,"m")))</f>
        <v>0</v>
      </c>
      <c r="AE3522" s="37">
        <f>IF(E3522='[3]5.Grup_T'!$E$20,0,IF(AD3522&lt;&gt;0,M3522/V3522*MIN(12,AD3522),0))</f>
        <v>0</v>
      </c>
      <c r="AF3522" s="37">
        <f t="shared" si="764"/>
        <v>0</v>
      </c>
      <c r="AG3522" s="37">
        <f t="shared" si="765"/>
        <v>0</v>
      </c>
      <c r="AH3522" s="37">
        <f t="shared" si="766"/>
        <v>0</v>
      </c>
      <c r="AI3522" s="35" t="str">
        <f t="shared" si="767"/>
        <v>Nusidėvėjęs</v>
      </c>
      <c r="AJ3522" s="38" t="str">
        <f>IF(AND(F3522&lt;&gt;[3]Pav.tvarkyklė!$B$12,F3522&lt;&gt;[3]Pav.tvarkyklė!$B$13),"GVTNT","X")</f>
        <v>GVTNT</v>
      </c>
      <c r="AK3522" s="39">
        <f t="shared" si="769"/>
        <v>0</v>
      </c>
      <c r="AL3522" s="41"/>
      <c r="AM3522" s="41"/>
      <c r="AN3522" s="41">
        <f t="shared" si="757"/>
        <v>1900</v>
      </c>
      <c r="AO3522" s="41"/>
      <c r="AP3522" s="41"/>
      <c r="AQ3522" s="41"/>
      <c r="AR3522" s="42"/>
      <c r="AS3522" s="42"/>
      <c r="AU3522" s="43">
        <f t="shared" si="758"/>
        <v>0</v>
      </c>
    </row>
    <row r="3523" spans="1:47" ht="15" customHeight="1" x14ac:dyDescent="0.25">
      <c r="A3523" s="11"/>
      <c r="B3523" s="19">
        <v>3692</v>
      </c>
      <c r="C3523" s="74"/>
      <c r="D3523" s="77"/>
      <c r="E3523" s="78"/>
      <c r="F3523" s="74"/>
      <c r="G3523" s="80"/>
      <c r="H3523" s="25"/>
      <c r="I3523" s="79"/>
      <c r="J3523" s="27"/>
      <c r="K3523" s="27"/>
      <c r="L3523" s="79"/>
      <c r="M3523" s="81"/>
      <c r="N3523" s="29">
        <v>0</v>
      </c>
      <c r="O3523" s="30" t="str">
        <f>IF(G3523&lt;=$N$2,"",IF(F3523=[3]Pav.tvarkyklė!$B$13,"",IF(ISBLANK(R3523),"X","")))</f>
        <v/>
      </c>
      <c r="P3523" s="91"/>
      <c r="Q3523" s="63"/>
      <c r="R3523" s="63"/>
      <c r="S3523" s="63"/>
      <c r="T3523" s="63"/>
      <c r="U3523" s="34" t="str">
        <f>IFERROR(INDEX('[3]5.Grup_T'!$G$4:$G$22,MATCH('6.Turtas'!E3523,'[3]5.Grup_T'!$E$4:$E$22,0)),"0")</f>
        <v>0</v>
      </c>
      <c r="V3523" s="35">
        <f t="shared" si="759"/>
        <v>0</v>
      </c>
      <c r="W3523" s="35">
        <f>IF(NOT(ISBLANK(H3523)),(12-DATEDIF(H3523,'[3]1.Pradzia'!$D$13,"m")),0)</f>
        <v>0</v>
      </c>
      <c r="X3523" s="35">
        <f t="shared" si="760"/>
        <v>0</v>
      </c>
      <c r="Y3523" s="35">
        <f t="shared" si="770"/>
        <v>0</v>
      </c>
      <c r="Z3523" s="35">
        <f t="shared" si="768"/>
        <v>0</v>
      </c>
      <c r="AA3523" s="36">
        <f t="shared" si="761"/>
        <v>0</v>
      </c>
      <c r="AB3523" s="36">
        <f t="shared" si="762"/>
        <v>0</v>
      </c>
      <c r="AC3523" s="37">
        <f t="shared" si="763"/>
        <v>0</v>
      </c>
      <c r="AD3523" s="35">
        <f>IF(OR(YEAR(G3523)&lt;2019,O3523="X"),0,IF(ISBLANK(H3523),DATEDIF(G3523,'[3]1.Pradzia'!$D$13,"M"),DATEDIF(G3523,H3523,"m")))</f>
        <v>0</v>
      </c>
      <c r="AE3523" s="37">
        <f>IF(E3523='[3]5.Grup_T'!$E$20,0,IF(AD3523&lt;&gt;0,M3523/V3523*MIN(12,AD3523),0))</f>
        <v>0</v>
      </c>
      <c r="AF3523" s="37">
        <f t="shared" si="764"/>
        <v>0</v>
      </c>
      <c r="AG3523" s="37">
        <f t="shared" si="765"/>
        <v>0</v>
      </c>
      <c r="AH3523" s="37">
        <f t="shared" si="766"/>
        <v>0</v>
      </c>
      <c r="AI3523" s="35" t="str">
        <f t="shared" si="767"/>
        <v>Nusidėvėjęs</v>
      </c>
      <c r="AJ3523" s="38" t="str">
        <f>IF(AND(F3523&lt;&gt;[3]Pav.tvarkyklė!$B$12,F3523&lt;&gt;[3]Pav.tvarkyklė!$B$13),"GVTNT","X")</f>
        <v>GVTNT</v>
      </c>
      <c r="AK3523" s="39">
        <f t="shared" si="769"/>
        <v>0</v>
      </c>
      <c r="AL3523" s="41"/>
      <c r="AM3523" s="41"/>
      <c r="AN3523" s="41">
        <f t="shared" si="757"/>
        <v>1900</v>
      </c>
      <c r="AO3523" s="41"/>
      <c r="AP3523" s="41"/>
      <c r="AQ3523" s="41"/>
      <c r="AR3523" s="42"/>
      <c r="AS3523" s="42"/>
      <c r="AU3523" s="43">
        <f t="shared" si="758"/>
        <v>0</v>
      </c>
    </row>
    <row r="3524" spans="1:47" ht="15" customHeight="1" x14ac:dyDescent="0.25">
      <c r="A3524" s="11"/>
      <c r="B3524" s="19">
        <v>3693</v>
      </c>
      <c r="C3524" s="74"/>
      <c r="D3524" s="77"/>
      <c r="E3524" s="78"/>
      <c r="F3524" s="74"/>
      <c r="G3524" s="80"/>
      <c r="H3524" s="25"/>
      <c r="I3524" s="79"/>
      <c r="J3524" s="27"/>
      <c r="K3524" s="27"/>
      <c r="L3524" s="79"/>
      <c r="M3524" s="81"/>
      <c r="N3524" s="29">
        <v>0</v>
      </c>
      <c r="O3524" s="30" t="str">
        <f>IF(G3524&lt;=$N$2,"",IF(F3524=[3]Pav.tvarkyklė!$B$13,"",IF(ISBLANK(R3524),"X","")))</f>
        <v/>
      </c>
      <c r="P3524" s="91"/>
      <c r="Q3524" s="63"/>
      <c r="R3524" s="63"/>
      <c r="S3524" s="63"/>
      <c r="T3524" s="63"/>
      <c r="U3524" s="34" t="str">
        <f>IFERROR(INDEX('[3]5.Grup_T'!$G$4:$G$22,MATCH('6.Turtas'!E3524,'[3]5.Grup_T'!$E$4:$E$22,0)),"0")</f>
        <v>0</v>
      </c>
      <c r="V3524" s="35">
        <f t="shared" si="759"/>
        <v>0</v>
      </c>
      <c r="W3524" s="35">
        <f>IF(NOT(ISBLANK(H3524)),(12-DATEDIF(H3524,'[3]1.Pradzia'!$D$13,"m")),0)</f>
        <v>0</v>
      </c>
      <c r="X3524" s="35">
        <f t="shared" si="760"/>
        <v>0</v>
      </c>
      <c r="Y3524" s="35">
        <f t="shared" si="770"/>
        <v>0</v>
      </c>
      <c r="Z3524" s="35">
        <f t="shared" si="768"/>
        <v>0</v>
      </c>
      <c r="AA3524" s="36">
        <f t="shared" si="761"/>
        <v>0</v>
      </c>
      <c r="AB3524" s="36">
        <f t="shared" si="762"/>
        <v>0</v>
      </c>
      <c r="AC3524" s="37">
        <f t="shared" si="763"/>
        <v>0</v>
      </c>
      <c r="AD3524" s="35">
        <f>IF(OR(YEAR(G3524)&lt;2019,O3524="X"),0,IF(ISBLANK(H3524),DATEDIF(G3524,'[3]1.Pradzia'!$D$13,"M"),DATEDIF(G3524,H3524,"m")))</f>
        <v>0</v>
      </c>
      <c r="AE3524" s="37">
        <f>IF(E3524='[3]5.Grup_T'!$E$20,0,IF(AD3524&lt;&gt;0,M3524/V3524*MIN(12,AD3524),0))</f>
        <v>0</v>
      </c>
      <c r="AF3524" s="37">
        <f t="shared" si="764"/>
        <v>0</v>
      </c>
      <c r="AG3524" s="37">
        <f t="shared" si="765"/>
        <v>0</v>
      </c>
      <c r="AH3524" s="37">
        <f t="shared" si="766"/>
        <v>0</v>
      </c>
      <c r="AI3524" s="35" t="str">
        <f t="shared" si="767"/>
        <v>Nusidėvėjęs</v>
      </c>
      <c r="AJ3524" s="38" t="str">
        <f>IF(AND(F3524&lt;&gt;[3]Pav.tvarkyklė!$B$12,F3524&lt;&gt;[3]Pav.tvarkyklė!$B$13),"GVTNT","X")</f>
        <v>GVTNT</v>
      </c>
      <c r="AK3524" s="39">
        <f t="shared" si="769"/>
        <v>0</v>
      </c>
      <c r="AL3524" s="41"/>
      <c r="AM3524" s="41"/>
      <c r="AN3524" s="41">
        <f t="shared" si="757"/>
        <v>1900</v>
      </c>
      <c r="AO3524" s="41"/>
      <c r="AP3524" s="41"/>
      <c r="AQ3524" s="41"/>
      <c r="AR3524" s="42"/>
      <c r="AS3524" s="42"/>
      <c r="AU3524" s="43">
        <f t="shared" si="758"/>
        <v>0</v>
      </c>
    </row>
    <row r="3525" spans="1:47" ht="15" customHeight="1" x14ac:dyDescent="0.25">
      <c r="A3525" s="11"/>
      <c r="B3525" s="19">
        <v>3694</v>
      </c>
      <c r="C3525" s="74"/>
      <c r="D3525" s="77"/>
      <c r="E3525" s="78"/>
      <c r="F3525" s="74"/>
      <c r="G3525" s="80"/>
      <c r="H3525" s="25"/>
      <c r="I3525" s="79"/>
      <c r="J3525" s="27"/>
      <c r="K3525" s="27"/>
      <c r="L3525" s="79"/>
      <c r="M3525" s="81"/>
      <c r="N3525" s="29">
        <v>0</v>
      </c>
      <c r="O3525" s="30" t="str">
        <f>IF(G3525&lt;=$N$2,"",IF(F3525=[3]Pav.tvarkyklė!$B$13,"",IF(ISBLANK(R3525),"X","")))</f>
        <v/>
      </c>
      <c r="P3525" s="91"/>
      <c r="Q3525" s="63"/>
      <c r="R3525" s="63"/>
      <c r="S3525" s="63"/>
      <c r="T3525" s="63"/>
      <c r="U3525" s="34" t="str">
        <f>IFERROR(INDEX('[3]5.Grup_T'!$G$4:$G$22,MATCH('6.Turtas'!E3525,'[3]5.Grup_T'!$E$4:$E$22,0)),"0")</f>
        <v>0</v>
      </c>
      <c r="V3525" s="35">
        <f t="shared" si="759"/>
        <v>0</v>
      </c>
      <c r="W3525" s="35">
        <f>IF(NOT(ISBLANK(H3525)),(12-DATEDIF(H3525,'[3]1.Pradzia'!$D$13,"m")),0)</f>
        <v>0</v>
      </c>
      <c r="X3525" s="35">
        <f t="shared" si="760"/>
        <v>0</v>
      </c>
      <c r="Y3525" s="35">
        <f t="shared" si="770"/>
        <v>0</v>
      </c>
      <c r="Z3525" s="35">
        <f t="shared" si="768"/>
        <v>0</v>
      </c>
      <c r="AA3525" s="36">
        <f t="shared" si="761"/>
        <v>0</v>
      </c>
      <c r="AB3525" s="36">
        <f t="shared" si="762"/>
        <v>0</v>
      </c>
      <c r="AC3525" s="37">
        <f t="shared" si="763"/>
        <v>0</v>
      </c>
      <c r="AD3525" s="35">
        <f>IF(OR(YEAR(G3525)&lt;2019,O3525="X"),0,IF(ISBLANK(H3525),DATEDIF(G3525,'[3]1.Pradzia'!$D$13,"M"),DATEDIF(G3525,H3525,"m")))</f>
        <v>0</v>
      </c>
      <c r="AE3525" s="37">
        <f>IF(E3525='[3]5.Grup_T'!$E$20,0,IF(AD3525&lt;&gt;0,M3525/V3525*MIN(12,AD3525),0))</f>
        <v>0</v>
      </c>
      <c r="AF3525" s="37">
        <f t="shared" si="764"/>
        <v>0</v>
      </c>
      <c r="AG3525" s="37">
        <f t="shared" si="765"/>
        <v>0</v>
      </c>
      <c r="AH3525" s="37">
        <f t="shared" si="766"/>
        <v>0</v>
      </c>
      <c r="AI3525" s="35" t="str">
        <f t="shared" si="767"/>
        <v>Nusidėvėjęs</v>
      </c>
      <c r="AJ3525" s="38" t="str">
        <f>IF(AND(F3525&lt;&gt;[3]Pav.tvarkyklė!$B$12,F3525&lt;&gt;[3]Pav.tvarkyklė!$B$13),"GVTNT","X")</f>
        <v>GVTNT</v>
      </c>
      <c r="AK3525" s="39">
        <f t="shared" si="769"/>
        <v>0</v>
      </c>
      <c r="AL3525" s="41"/>
      <c r="AM3525" s="41"/>
      <c r="AN3525" s="41">
        <f t="shared" ref="AN3525:AN3588" si="771">YEAR(G3525)</f>
        <v>1900</v>
      </c>
      <c r="AO3525" s="41"/>
      <c r="AP3525" s="41"/>
      <c r="AQ3525" s="41"/>
      <c r="AR3525" s="42"/>
      <c r="AS3525" s="42"/>
      <c r="AU3525" s="43">
        <f t="shared" ref="AU3525:AU3588" si="772">AF3525-AT3525</f>
        <v>0</v>
      </c>
    </row>
    <row r="3526" spans="1:47" ht="15" customHeight="1" x14ac:dyDescent="0.25">
      <c r="A3526" s="11"/>
      <c r="B3526" s="19">
        <v>3695</v>
      </c>
      <c r="C3526" s="74"/>
      <c r="D3526" s="77"/>
      <c r="E3526" s="78"/>
      <c r="F3526" s="74"/>
      <c r="G3526" s="80"/>
      <c r="H3526" s="25"/>
      <c r="I3526" s="79"/>
      <c r="J3526" s="27"/>
      <c r="K3526" s="27"/>
      <c r="L3526" s="79"/>
      <c r="M3526" s="81"/>
      <c r="N3526" s="29">
        <v>0</v>
      </c>
      <c r="O3526" s="30" t="str">
        <f>IF(G3526&lt;=$N$2,"",IF(F3526=[3]Pav.tvarkyklė!$B$13,"",IF(ISBLANK(R3526),"X","")))</f>
        <v/>
      </c>
      <c r="P3526" s="91"/>
      <c r="Q3526" s="63"/>
      <c r="R3526" s="63"/>
      <c r="S3526" s="63"/>
      <c r="T3526" s="63"/>
      <c r="U3526" s="34" t="str">
        <f>IFERROR(INDEX('[3]5.Grup_T'!$G$4:$G$22,MATCH('6.Turtas'!E3526,'[3]5.Grup_T'!$E$4:$E$22,0)),"0")</f>
        <v>0</v>
      </c>
      <c r="V3526" s="35">
        <f t="shared" si="759"/>
        <v>0</v>
      </c>
      <c r="W3526" s="35">
        <f>IF(NOT(ISBLANK(H3526)),(12-DATEDIF(H3526,'[3]1.Pradzia'!$D$13,"m")),0)</f>
        <v>0</v>
      </c>
      <c r="X3526" s="35">
        <f t="shared" si="760"/>
        <v>0</v>
      </c>
      <c r="Y3526" s="35">
        <f t="shared" si="770"/>
        <v>0</v>
      </c>
      <c r="Z3526" s="35">
        <f t="shared" si="768"/>
        <v>0</v>
      </c>
      <c r="AA3526" s="36">
        <f t="shared" si="761"/>
        <v>0</v>
      </c>
      <c r="AB3526" s="36">
        <f t="shared" si="762"/>
        <v>0</v>
      </c>
      <c r="AC3526" s="37">
        <f t="shared" si="763"/>
        <v>0</v>
      </c>
      <c r="AD3526" s="35">
        <f>IF(OR(YEAR(G3526)&lt;2019,O3526="X"),0,IF(ISBLANK(H3526),DATEDIF(G3526,'[3]1.Pradzia'!$D$13,"M"),DATEDIF(G3526,H3526,"m")))</f>
        <v>0</v>
      </c>
      <c r="AE3526" s="37">
        <f>IF(E3526='[3]5.Grup_T'!$E$20,0,IF(AD3526&lt;&gt;0,M3526/V3526*MIN(12,AD3526),0))</f>
        <v>0</v>
      </c>
      <c r="AF3526" s="37">
        <f t="shared" si="764"/>
        <v>0</v>
      </c>
      <c r="AG3526" s="37">
        <f t="shared" si="765"/>
        <v>0</v>
      </c>
      <c r="AH3526" s="37">
        <f t="shared" si="766"/>
        <v>0</v>
      </c>
      <c r="AI3526" s="35" t="str">
        <f t="shared" si="767"/>
        <v>Nusidėvėjęs</v>
      </c>
      <c r="AJ3526" s="38" t="str">
        <f>IF(AND(F3526&lt;&gt;[3]Pav.tvarkyklė!$B$12,F3526&lt;&gt;[3]Pav.tvarkyklė!$B$13),"GVTNT","X")</f>
        <v>GVTNT</v>
      </c>
      <c r="AK3526" s="39">
        <f t="shared" si="769"/>
        <v>0</v>
      </c>
      <c r="AL3526" s="41"/>
      <c r="AM3526" s="41"/>
      <c r="AN3526" s="41">
        <f t="shared" si="771"/>
        <v>1900</v>
      </c>
      <c r="AO3526" s="41"/>
      <c r="AP3526" s="41"/>
      <c r="AQ3526" s="41"/>
      <c r="AR3526" s="42"/>
      <c r="AS3526" s="42"/>
      <c r="AU3526" s="43">
        <f t="shared" si="772"/>
        <v>0</v>
      </c>
    </row>
    <row r="3527" spans="1:47" ht="15" customHeight="1" x14ac:dyDescent="0.25">
      <c r="A3527" s="11"/>
      <c r="B3527" s="19">
        <v>3696</v>
      </c>
      <c r="C3527" s="74"/>
      <c r="D3527" s="77"/>
      <c r="E3527" s="78"/>
      <c r="F3527" s="74"/>
      <c r="G3527" s="80"/>
      <c r="H3527" s="25"/>
      <c r="I3527" s="79"/>
      <c r="J3527" s="27"/>
      <c r="K3527" s="27"/>
      <c r="L3527" s="79"/>
      <c r="M3527" s="81"/>
      <c r="N3527" s="29">
        <v>0</v>
      </c>
      <c r="O3527" s="30" t="str">
        <f>IF(G3527&lt;=$N$2,"",IF(F3527=[3]Pav.tvarkyklė!$B$13,"",IF(ISBLANK(R3527),"X","")))</f>
        <v/>
      </c>
      <c r="P3527" s="91"/>
      <c r="Q3527" s="63"/>
      <c r="R3527" s="63"/>
      <c r="S3527" s="63"/>
      <c r="T3527" s="63"/>
      <c r="U3527" s="34" t="str">
        <f>IFERROR(INDEX('[3]5.Grup_T'!$G$4:$G$22,MATCH('6.Turtas'!E3527,'[3]5.Grup_T'!$E$4:$E$22,0)),"0")</f>
        <v>0</v>
      </c>
      <c r="V3527" s="35">
        <f t="shared" si="759"/>
        <v>0</v>
      </c>
      <c r="W3527" s="35">
        <f>IF(NOT(ISBLANK(H3527)),(12-DATEDIF(H3527,'[3]1.Pradzia'!$D$13,"m")),0)</f>
        <v>0</v>
      </c>
      <c r="X3527" s="35">
        <f t="shared" si="760"/>
        <v>0</v>
      </c>
      <c r="Y3527" s="35">
        <f t="shared" si="770"/>
        <v>0</v>
      </c>
      <c r="Z3527" s="35">
        <f t="shared" si="768"/>
        <v>0</v>
      </c>
      <c r="AA3527" s="36">
        <f t="shared" si="761"/>
        <v>0</v>
      </c>
      <c r="AB3527" s="36">
        <f t="shared" si="762"/>
        <v>0</v>
      </c>
      <c r="AC3527" s="37">
        <f t="shared" si="763"/>
        <v>0</v>
      </c>
      <c r="AD3527" s="35">
        <f>IF(OR(YEAR(G3527)&lt;2019,O3527="X"),0,IF(ISBLANK(H3527),DATEDIF(G3527,'[3]1.Pradzia'!$D$13,"M"),DATEDIF(G3527,H3527,"m")))</f>
        <v>0</v>
      </c>
      <c r="AE3527" s="37">
        <f>IF(E3527='[3]5.Grup_T'!$E$20,0,IF(AD3527&lt;&gt;0,M3527/V3527*MIN(12,AD3527),0))</f>
        <v>0</v>
      </c>
      <c r="AF3527" s="37">
        <f t="shared" si="764"/>
        <v>0</v>
      </c>
      <c r="AG3527" s="37">
        <f t="shared" si="765"/>
        <v>0</v>
      </c>
      <c r="AH3527" s="37">
        <f t="shared" si="766"/>
        <v>0</v>
      </c>
      <c r="AI3527" s="35" t="str">
        <f t="shared" si="767"/>
        <v>Nusidėvėjęs</v>
      </c>
      <c r="AJ3527" s="38" t="str">
        <f>IF(AND(F3527&lt;&gt;[3]Pav.tvarkyklė!$B$12,F3527&lt;&gt;[3]Pav.tvarkyklė!$B$13),"GVTNT","X")</f>
        <v>GVTNT</v>
      </c>
      <c r="AK3527" s="39">
        <f t="shared" si="769"/>
        <v>0</v>
      </c>
      <c r="AL3527" s="41"/>
      <c r="AM3527" s="41"/>
      <c r="AN3527" s="41">
        <f t="shared" si="771"/>
        <v>1900</v>
      </c>
      <c r="AO3527" s="41"/>
      <c r="AP3527" s="41"/>
      <c r="AQ3527" s="41"/>
      <c r="AR3527" s="42"/>
      <c r="AS3527" s="42"/>
      <c r="AU3527" s="43">
        <f t="shared" si="772"/>
        <v>0</v>
      </c>
    </row>
    <row r="3528" spans="1:47" ht="15" customHeight="1" x14ac:dyDescent="0.25">
      <c r="A3528" s="11"/>
      <c r="B3528" s="19">
        <v>3697</v>
      </c>
      <c r="C3528" s="74"/>
      <c r="D3528" s="77"/>
      <c r="E3528" s="78"/>
      <c r="F3528" s="74"/>
      <c r="G3528" s="80"/>
      <c r="H3528" s="25"/>
      <c r="I3528" s="79"/>
      <c r="J3528" s="27"/>
      <c r="K3528" s="27"/>
      <c r="L3528" s="79"/>
      <c r="M3528" s="81"/>
      <c r="N3528" s="29">
        <v>0</v>
      </c>
      <c r="O3528" s="30" t="str">
        <f>IF(G3528&lt;=$N$2,"",IF(F3528=[3]Pav.tvarkyklė!$B$13,"",IF(ISBLANK(R3528),"X","")))</f>
        <v/>
      </c>
      <c r="P3528" s="91"/>
      <c r="Q3528" s="63"/>
      <c r="R3528" s="63"/>
      <c r="S3528" s="63"/>
      <c r="T3528" s="63"/>
      <c r="U3528" s="34" t="str">
        <f>IFERROR(INDEX('[3]5.Grup_T'!$G$4:$G$22,MATCH('6.Turtas'!E3528,'[3]5.Grup_T'!$E$4:$E$22,0)),"0")</f>
        <v>0</v>
      </c>
      <c r="V3528" s="35">
        <f t="shared" si="759"/>
        <v>0</v>
      </c>
      <c r="W3528" s="35">
        <f>IF(NOT(ISBLANK(H3528)),(12-DATEDIF(H3528,'[3]1.Pradzia'!$D$13,"m")),0)</f>
        <v>0</v>
      </c>
      <c r="X3528" s="35">
        <f t="shared" si="760"/>
        <v>0</v>
      </c>
      <c r="Y3528" s="35">
        <f t="shared" si="770"/>
        <v>0</v>
      </c>
      <c r="Z3528" s="35">
        <f t="shared" si="768"/>
        <v>0</v>
      </c>
      <c r="AA3528" s="36">
        <f t="shared" si="761"/>
        <v>0</v>
      </c>
      <c r="AB3528" s="36">
        <f t="shared" si="762"/>
        <v>0</v>
      </c>
      <c r="AC3528" s="37">
        <f t="shared" si="763"/>
        <v>0</v>
      </c>
      <c r="AD3528" s="35">
        <f>IF(OR(YEAR(G3528)&lt;2019,O3528="X"),0,IF(ISBLANK(H3528),DATEDIF(G3528,'[3]1.Pradzia'!$D$13,"M"),DATEDIF(G3528,H3528,"m")))</f>
        <v>0</v>
      </c>
      <c r="AE3528" s="37">
        <f>IF(E3528='[3]5.Grup_T'!$E$20,0,IF(AD3528&lt;&gt;0,M3528/V3528*MIN(12,AD3528),0))</f>
        <v>0</v>
      </c>
      <c r="AF3528" s="37">
        <f t="shared" si="764"/>
        <v>0</v>
      </c>
      <c r="AG3528" s="37">
        <f t="shared" si="765"/>
        <v>0</v>
      </c>
      <c r="AH3528" s="37">
        <f t="shared" si="766"/>
        <v>0</v>
      </c>
      <c r="AI3528" s="35" t="str">
        <f t="shared" si="767"/>
        <v>Nusidėvėjęs</v>
      </c>
      <c r="AJ3528" s="38" t="str">
        <f>IF(AND(F3528&lt;&gt;[3]Pav.tvarkyklė!$B$12,F3528&lt;&gt;[3]Pav.tvarkyklė!$B$13),"GVTNT","X")</f>
        <v>GVTNT</v>
      </c>
      <c r="AK3528" s="39">
        <f t="shared" si="769"/>
        <v>0</v>
      </c>
      <c r="AL3528" s="41"/>
      <c r="AM3528" s="41"/>
      <c r="AN3528" s="41">
        <f t="shared" si="771"/>
        <v>1900</v>
      </c>
      <c r="AO3528" s="41"/>
      <c r="AP3528" s="41"/>
      <c r="AQ3528" s="41"/>
      <c r="AR3528" s="42"/>
      <c r="AS3528" s="42"/>
      <c r="AU3528" s="43">
        <f t="shared" si="772"/>
        <v>0</v>
      </c>
    </row>
    <row r="3529" spans="1:47" ht="15" customHeight="1" x14ac:dyDescent="0.25">
      <c r="A3529" s="11"/>
      <c r="B3529" s="19">
        <v>3698</v>
      </c>
      <c r="C3529" s="74"/>
      <c r="D3529" s="77"/>
      <c r="E3529" s="78"/>
      <c r="F3529" s="74"/>
      <c r="G3529" s="80"/>
      <c r="H3529" s="25"/>
      <c r="I3529" s="79"/>
      <c r="J3529" s="27"/>
      <c r="K3529" s="27"/>
      <c r="L3529" s="79"/>
      <c r="M3529" s="81"/>
      <c r="N3529" s="29">
        <v>0</v>
      </c>
      <c r="O3529" s="30" t="str">
        <f>IF(G3529&lt;=$N$2,"",IF(F3529=[3]Pav.tvarkyklė!$B$13,"",IF(ISBLANK(R3529),"X","")))</f>
        <v/>
      </c>
      <c r="P3529" s="91"/>
      <c r="Q3529" s="63"/>
      <c r="R3529" s="63"/>
      <c r="S3529" s="63"/>
      <c r="T3529" s="63"/>
      <c r="U3529" s="34" t="str">
        <f>IFERROR(INDEX('[3]5.Grup_T'!$G$4:$G$22,MATCH('6.Turtas'!E3529,'[3]5.Grup_T'!$E$4:$E$22,0)),"0")</f>
        <v>0</v>
      </c>
      <c r="V3529" s="35">
        <f t="shared" si="759"/>
        <v>0</v>
      </c>
      <c r="W3529" s="35">
        <f>IF(NOT(ISBLANK(H3529)),(12-DATEDIF(H3529,'[3]1.Pradzia'!$D$13,"m")),0)</f>
        <v>0</v>
      </c>
      <c r="X3529" s="35">
        <f t="shared" si="760"/>
        <v>0</v>
      </c>
      <c r="Y3529" s="35">
        <f t="shared" si="770"/>
        <v>0</v>
      </c>
      <c r="Z3529" s="35">
        <f t="shared" si="768"/>
        <v>0</v>
      </c>
      <c r="AA3529" s="36">
        <f t="shared" si="761"/>
        <v>0</v>
      </c>
      <c r="AB3529" s="36">
        <f t="shared" si="762"/>
        <v>0</v>
      </c>
      <c r="AC3529" s="37">
        <f t="shared" si="763"/>
        <v>0</v>
      </c>
      <c r="AD3529" s="35">
        <f>IF(OR(YEAR(G3529)&lt;2019,O3529="X"),0,IF(ISBLANK(H3529),DATEDIF(G3529,'[3]1.Pradzia'!$D$13,"M"),DATEDIF(G3529,H3529,"m")))</f>
        <v>0</v>
      </c>
      <c r="AE3529" s="37">
        <f>IF(E3529='[3]5.Grup_T'!$E$20,0,IF(AD3529&lt;&gt;0,M3529/V3529*MIN(12,AD3529),0))</f>
        <v>0</v>
      </c>
      <c r="AF3529" s="37">
        <f t="shared" si="764"/>
        <v>0</v>
      </c>
      <c r="AG3529" s="37">
        <f t="shared" si="765"/>
        <v>0</v>
      </c>
      <c r="AH3529" s="37">
        <f t="shared" si="766"/>
        <v>0</v>
      </c>
      <c r="AI3529" s="35" t="str">
        <f t="shared" si="767"/>
        <v>Nusidėvėjęs</v>
      </c>
      <c r="AJ3529" s="38" t="str">
        <f>IF(AND(F3529&lt;&gt;[3]Pav.tvarkyklė!$B$12,F3529&lt;&gt;[3]Pav.tvarkyklė!$B$13),"GVTNT","X")</f>
        <v>GVTNT</v>
      </c>
      <c r="AK3529" s="39">
        <f t="shared" si="769"/>
        <v>0</v>
      </c>
      <c r="AL3529" s="41"/>
      <c r="AM3529" s="41"/>
      <c r="AN3529" s="41">
        <f t="shared" si="771"/>
        <v>1900</v>
      </c>
      <c r="AO3529" s="41"/>
      <c r="AP3529" s="41"/>
      <c r="AQ3529" s="41"/>
      <c r="AR3529" s="42"/>
      <c r="AS3529" s="42"/>
      <c r="AU3529" s="43">
        <f t="shared" si="772"/>
        <v>0</v>
      </c>
    </row>
    <row r="3530" spans="1:47" ht="15" customHeight="1" x14ac:dyDescent="0.25">
      <c r="A3530" s="11"/>
      <c r="B3530" s="19">
        <v>3699</v>
      </c>
      <c r="C3530" s="74"/>
      <c r="D3530" s="77"/>
      <c r="E3530" s="75"/>
      <c r="F3530" s="74"/>
      <c r="G3530" s="80"/>
      <c r="H3530" s="25"/>
      <c r="I3530" s="79"/>
      <c r="J3530" s="27"/>
      <c r="K3530" s="27"/>
      <c r="L3530" s="79"/>
      <c r="M3530" s="81"/>
      <c r="N3530" s="29">
        <v>0</v>
      </c>
      <c r="O3530" s="30" t="str">
        <f>IF(G3530&lt;=$N$2,"",IF(F3530=[3]Pav.tvarkyklė!$B$13,"",IF(ISBLANK(R3530),"X","")))</f>
        <v/>
      </c>
      <c r="P3530" s="91"/>
      <c r="Q3530" s="63"/>
      <c r="R3530" s="63"/>
      <c r="S3530" s="63"/>
      <c r="T3530" s="63"/>
      <c r="U3530" s="34" t="str">
        <f>IFERROR(INDEX('[3]5.Grup_T'!$G$4:$G$22,MATCH('6.Turtas'!E3530,'[3]5.Grup_T'!$E$4:$E$22,0)),"0")</f>
        <v>0</v>
      </c>
      <c r="V3530" s="35">
        <f t="shared" si="759"/>
        <v>0</v>
      </c>
      <c r="W3530" s="35">
        <f>IF(NOT(ISBLANK(H3530)),(12-DATEDIF(H3530,'[3]1.Pradzia'!$D$13,"m")),0)</f>
        <v>0</v>
      </c>
      <c r="X3530" s="35">
        <f t="shared" si="760"/>
        <v>0</v>
      </c>
      <c r="Y3530" s="35">
        <f t="shared" si="770"/>
        <v>0</v>
      </c>
      <c r="Z3530" s="35">
        <f t="shared" si="768"/>
        <v>0</v>
      </c>
      <c r="AA3530" s="36">
        <f t="shared" si="761"/>
        <v>0</v>
      </c>
      <c r="AB3530" s="36">
        <f t="shared" si="762"/>
        <v>0</v>
      </c>
      <c r="AC3530" s="37">
        <f t="shared" si="763"/>
        <v>0</v>
      </c>
      <c r="AD3530" s="35">
        <f>IF(OR(YEAR(G3530)&lt;2019,O3530="X"),0,IF(ISBLANK(H3530),DATEDIF(G3530,'[3]1.Pradzia'!$D$13,"M"),DATEDIF(G3530,H3530,"m")))</f>
        <v>0</v>
      </c>
      <c r="AE3530" s="37">
        <f>IF(E3530='[3]5.Grup_T'!$E$20,0,IF(AD3530&lt;&gt;0,M3530/V3530*MIN(12,AD3530),0))</f>
        <v>0</v>
      </c>
      <c r="AF3530" s="37">
        <f t="shared" si="764"/>
        <v>0</v>
      </c>
      <c r="AG3530" s="37">
        <f t="shared" si="765"/>
        <v>0</v>
      </c>
      <c r="AH3530" s="37">
        <f t="shared" si="766"/>
        <v>0</v>
      </c>
      <c r="AI3530" s="35" t="str">
        <f t="shared" si="767"/>
        <v>Nusidėvėjęs</v>
      </c>
      <c r="AJ3530" s="38" t="str">
        <f>IF(AND(F3530&lt;&gt;[3]Pav.tvarkyklė!$B$12,F3530&lt;&gt;[3]Pav.tvarkyklė!$B$13),"GVTNT","X")</f>
        <v>GVTNT</v>
      </c>
      <c r="AK3530" s="39">
        <f t="shared" si="769"/>
        <v>0</v>
      </c>
      <c r="AL3530" s="41"/>
      <c r="AM3530" s="41"/>
      <c r="AN3530" s="41">
        <f t="shared" si="771"/>
        <v>1900</v>
      </c>
      <c r="AO3530" s="41"/>
      <c r="AP3530" s="41"/>
      <c r="AQ3530" s="41"/>
      <c r="AR3530" s="42"/>
      <c r="AS3530" s="42"/>
      <c r="AU3530" s="43">
        <f t="shared" si="772"/>
        <v>0</v>
      </c>
    </row>
    <row r="3531" spans="1:47" ht="15" customHeight="1" x14ac:dyDescent="0.25">
      <c r="A3531" s="11"/>
      <c r="B3531" s="19">
        <v>3700</v>
      </c>
      <c r="C3531" s="74"/>
      <c r="D3531" s="77"/>
      <c r="E3531" s="75"/>
      <c r="F3531" s="74"/>
      <c r="G3531" s="80"/>
      <c r="H3531" s="25"/>
      <c r="I3531" s="79"/>
      <c r="J3531" s="27"/>
      <c r="K3531" s="27"/>
      <c r="L3531" s="79"/>
      <c r="M3531" s="81"/>
      <c r="N3531" s="29">
        <v>0</v>
      </c>
      <c r="O3531" s="30" t="str">
        <f>IF(G3531&lt;=$N$2,"",IF(F3531=[3]Pav.tvarkyklė!$B$13,"",IF(ISBLANK(R3531),"X","")))</f>
        <v/>
      </c>
      <c r="P3531" s="91"/>
      <c r="Q3531" s="63"/>
      <c r="R3531" s="63"/>
      <c r="S3531" s="63"/>
      <c r="T3531" s="63"/>
      <c r="U3531" s="34" t="str">
        <f>IFERROR(INDEX('[3]5.Grup_T'!$G$4:$G$22,MATCH('6.Turtas'!E3531,'[3]5.Grup_T'!$E$4:$E$22,0)),"0")</f>
        <v>0</v>
      </c>
      <c r="V3531" s="35">
        <f t="shared" si="759"/>
        <v>0</v>
      </c>
      <c r="W3531" s="35">
        <f>IF(NOT(ISBLANK(H3531)),(12-DATEDIF(H3531,'[3]1.Pradzia'!$D$13,"m")),0)</f>
        <v>0</v>
      </c>
      <c r="X3531" s="35">
        <f t="shared" si="760"/>
        <v>0</v>
      </c>
      <c r="Y3531" s="35">
        <f t="shared" si="770"/>
        <v>0</v>
      </c>
      <c r="Z3531" s="35">
        <f t="shared" si="768"/>
        <v>0</v>
      </c>
      <c r="AA3531" s="36">
        <f t="shared" si="761"/>
        <v>0</v>
      </c>
      <c r="AB3531" s="36">
        <f t="shared" si="762"/>
        <v>0</v>
      </c>
      <c r="AC3531" s="37">
        <f t="shared" si="763"/>
        <v>0</v>
      </c>
      <c r="AD3531" s="35">
        <f>IF(OR(YEAR(G3531)&lt;2019,O3531="X"),0,IF(ISBLANK(H3531),DATEDIF(G3531,'[3]1.Pradzia'!$D$13,"M"),DATEDIF(G3531,H3531,"m")))</f>
        <v>0</v>
      </c>
      <c r="AE3531" s="37">
        <f>IF(E3531='[3]5.Grup_T'!$E$20,0,IF(AD3531&lt;&gt;0,M3531/V3531*MIN(12,AD3531),0))</f>
        <v>0</v>
      </c>
      <c r="AF3531" s="37">
        <f t="shared" si="764"/>
        <v>0</v>
      </c>
      <c r="AG3531" s="37">
        <f t="shared" si="765"/>
        <v>0</v>
      </c>
      <c r="AH3531" s="37">
        <f t="shared" si="766"/>
        <v>0</v>
      </c>
      <c r="AI3531" s="35" t="str">
        <f t="shared" si="767"/>
        <v>Nusidėvėjęs</v>
      </c>
      <c r="AJ3531" s="38" t="str">
        <f>IF(AND(F3531&lt;&gt;[3]Pav.tvarkyklė!$B$12,F3531&lt;&gt;[3]Pav.tvarkyklė!$B$13),"GVTNT","X")</f>
        <v>GVTNT</v>
      </c>
      <c r="AK3531" s="39">
        <f t="shared" si="769"/>
        <v>0</v>
      </c>
      <c r="AL3531" s="41"/>
      <c r="AM3531" s="41"/>
      <c r="AN3531" s="41">
        <f t="shared" si="771"/>
        <v>1900</v>
      </c>
      <c r="AO3531" s="41"/>
      <c r="AP3531" s="41"/>
      <c r="AQ3531" s="41"/>
      <c r="AR3531" s="42"/>
      <c r="AS3531" s="42"/>
      <c r="AU3531" s="43">
        <f t="shared" si="772"/>
        <v>0</v>
      </c>
    </row>
    <row r="3532" spans="1:47" ht="15" customHeight="1" x14ac:dyDescent="0.25">
      <c r="A3532" s="11"/>
      <c r="B3532" s="19">
        <v>3701</v>
      </c>
      <c r="C3532" s="74"/>
      <c r="D3532" s="77"/>
      <c r="E3532" s="75"/>
      <c r="F3532" s="74"/>
      <c r="G3532" s="80"/>
      <c r="H3532" s="25"/>
      <c r="I3532" s="79"/>
      <c r="J3532" s="27"/>
      <c r="K3532" s="27"/>
      <c r="L3532" s="79"/>
      <c r="M3532" s="81"/>
      <c r="N3532" s="29">
        <v>0</v>
      </c>
      <c r="O3532" s="30" t="str">
        <f>IF(G3532&lt;=$N$2,"",IF(F3532=[3]Pav.tvarkyklė!$B$13,"",IF(ISBLANK(R3532),"X","")))</f>
        <v/>
      </c>
      <c r="P3532" s="91"/>
      <c r="Q3532" s="63"/>
      <c r="R3532" s="63"/>
      <c r="S3532" s="63"/>
      <c r="T3532" s="63"/>
      <c r="U3532" s="34" t="str">
        <f>IFERROR(INDEX('[3]5.Grup_T'!$G$4:$G$22,MATCH('6.Turtas'!E3532,'[3]5.Grup_T'!$E$4:$E$22,0)),"0")</f>
        <v>0</v>
      </c>
      <c r="V3532" s="35">
        <f t="shared" si="759"/>
        <v>0</v>
      </c>
      <c r="W3532" s="35">
        <f>IF(NOT(ISBLANK(H3532)),(12-DATEDIF(H3532,'[3]1.Pradzia'!$D$13,"m")),0)</f>
        <v>0</v>
      </c>
      <c r="X3532" s="35">
        <f t="shared" si="760"/>
        <v>0</v>
      </c>
      <c r="Y3532" s="35">
        <f t="shared" si="770"/>
        <v>0</v>
      </c>
      <c r="Z3532" s="35">
        <f t="shared" si="768"/>
        <v>0</v>
      </c>
      <c r="AA3532" s="36">
        <f t="shared" si="761"/>
        <v>0</v>
      </c>
      <c r="AB3532" s="36">
        <f t="shared" si="762"/>
        <v>0</v>
      </c>
      <c r="AC3532" s="37">
        <f t="shared" si="763"/>
        <v>0</v>
      </c>
      <c r="AD3532" s="35">
        <f>IF(OR(YEAR(G3532)&lt;2019,O3532="X"),0,IF(ISBLANK(H3532),DATEDIF(G3532,'[3]1.Pradzia'!$D$13,"M"),DATEDIF(G3532,H3532,"m")))</f>
        <v>0</v>
      </c>
      <c r="AE3532" s="37">
        <f>IF(E3532='[3]5.Grup_T'!$E$20,0,IF(AD3532&lt;&gt;0,M3532/V3532*MIN(12,AD3532),0))</f>
        <v>0</v>
      </c>
      <c r="AF3532" s="37">
        <f t="shared" si="764"/>
        <v>0</v>
      </c>
      <c r="AG3532" s="37">
        <f t="shared" si="765"/>
        <v>0</v>
      </c>
      <c r="AH3532" s="37">
        <f t="shared" si="766"/>
        <v>0</v>
      </c>
      <c r="AI3532" s="35" t="str">
        <f t="shared" si="767"/>
        <v>Nusidėvėjęs</v>
      </c>
      <c r="AJ3532" s="38" t="str">
        <f>IF(AND(F3532&lt;&gt;[3]Pav.tvarkyklė!$B$12,F3532&lt;&gt;[3]Pav.tvarkyklė!$B$13),"GVTNT","X")</f>
        <v>GVTNT</v>
      </c>
      <c r="AK3532" s="39">
        <f t="shared" si="769"/>
        <v>0</v>
      </c>
      <c r="AL3532" s="41"/>
      <c r="AM3532" s="41"/>
      <c r="AN3532" s="41">
        <f t="shared" si="771"/>
        <v>1900</v>
      </c>
      <c r="AO3532" s="41"/>
      <c r="AP3532" s="41"/>
      <c r="AQ3532" s="41"/>
      <c r="AR3532" s="42"/>
      <c r="AS3532" s="42"/>
      <c r="AU3532" s="43">
        <f t="shared" si="772"/>
        <v>0</v>
      </c>
    </row>
    <row r="3533" spans="1:47" ht="15" customHeight="1" x14ac:dyDescent="0.25">
      <c r="A3533" s="11"/>
      <c r="B3533" s="19">
        <v>3702</v>
      </c>
      <c r="C3533" s="74"/>
      <c r="D3533" s="77"/>
      <c r="E3533" s="75"/>
      <c r="F3533" s="74"/>
      <c r="G3533" s="80"/>
      <c r="H3533" s="25"/>
      <c r="I3533" s="79"/>
      <c r="J3533" s="27"/>
      <c r="K3533" s="27"/>
      <c r="L3533" s="79"/>
      <c r="M3533" s="81"/>
      <c r="N3533" s="29">
        <v>0</v>
      </c>
      <c r="O3533" s="30" t="str">
        <f>IF(G3533&lt;=$N$2,"",IF(F3533=[3]Pav.tvarkyklė!$B$13,"",IF(ISBLANK(R3533),"X","")))</f>
        <v/>
      </c>
      <c r="P3533" s="91"/>
      <c r="Q3533" s="63"/>
      <c r="R3533" s="63"/>
      <c r="S3533" s="63"/>
      <c r="T3533" s="63"/>
      <c r="U3533" s="34" t="str">
        <f>IFERROR(INDEX('[3]5.Grup_T'!$G$4:$G$22,MATCH('6.Turtas'!E3533,'[3]5.Grup_T'!$E$4:$E$22,0)),"0")</f>
        <v>0</v>
      </c>
      <c r="V3533" s="35">
        <f t="shared" si="759"/>
        <v>0</v>
      </c>
      <c r="W3533" s="35">
        <f>IF(NOT(ISBLANK(H3533)),(12-DATEDIF(H3533,'[3]1.Pradzia'!$D$13,"m")),0)</f>
        <v>0</v>
      </c>
      <c r="X3533" s="35">
        <f t="shared" si="760"/>
        <v>0</v>
      </c>
      <c r="Y3533" s="35">
        <f t="shared" si="770"/>
        <v>0</v>
      </c>
      <c r="Z3533" s="35">
        <f t="shared" si="768"/>
        <v>0</v>
      </c>
      <c r="AA3533" s="36">
        <f t="shared" si="761"/>
        <v>0</v>
      </c>
      <c r="AB3533" s="36">
        <f t="shared" si="762"/>
        <v>0</v>
      </c>
      <c r="AC3533" s="37">
        <f t="shared" si="763"/>
        <v>0</v>
      </c>
      <c r="AD3533" s="35">
        <f>IF(OR(YEAR(G3533)&lt;2019,O3533="X"),0,IF(ISBLANK(H3533),DATEDIF(G3533,'[3]1.Pradzia'!$D$13,"M"),DATEDIF(G3533,H3533,"m")))</f>
        <v>0</v>
      </c>
      <c r="AE3533" s="37">
        <f>IF(E3533='[3]5.Grup_T'!$E$20,0,IF(AD3533&lt;&gt;0,M3533/V3533*MIN(12,AD3533),0))</f>
        <v>0</v>
      </c>
      <c r="AF3533" s="37">
        <f t="shared" si="764"/>
        <v>0</v>
      </c>
      <c r="AG3533" s="37">
        <f t="shared" si="765"/>
        <v>0</v>
      </c>
      <c r="AH3533" s="37">
        <f t="shared" si="766"/>
        <v>0</v>
      </c>
      <c r="AI3533" s="35" t="str">
        <f t="shared" si="767"/>
        <v>Nusidėvėjęs</v>
      </c>
      <c r="AJ3533" s="38" t="str">
        <f>IF(AND(F3533&lt;&gt;[3]Pav.tvarkyklė!$B$12,F3533&lt;&gt;[3]Pav.tvarkyklė!$B$13),"GVTNT","X")</f>
        <v>GVTNT</v>
      </c>
      <c r="AK3533" s="39">
        <f t="shared" si="769"/>
        <v>0</v>
      </c>
      <c r="AL3533" s="41"/>
      <c r="AM3533" s="41"/>
      <c r="AN3533" s="41">
        <f t="shared" si="771"/>
        <v>1900</v>
      </c>
      <c r="AO3533" s="41"/>
      <c r="AP3533" s="41"/>
      <c r="AQ3533" s="41"/>
      <c r="AR3533" s="42"/>
      <c r="AS3533" s="42"/>
      <c r="AU3533" s="43">
        <f t="shared" si="772"/>
        <v>0</v>
      </c>
    </row>
    <row r="3534" spans="1:47" ht="15" customHeight="1" x14ac:dyDescent="0.25">
      <c r="A3534" s="11"/>
      <c r="B3534" s="19">
        <v>3703</v>
      </c>
      <c r="C3534" s="74"/>
      <c r="D3534" s="77"/>
      <c r="E3534" s="75"/>
      <c r="F3534" s="74"/>
      <c r="G3534" s="80"/>
      <c r="H3534" s="25"/>
      <c r="I3534" s="79"/>
      <c r="J3534" s="27"/>
      <c r="K3534" s="27"/>
      <c r="L3534" s="79"/>
      <c r="M3534" s="81"/>
      <c r="N3534" s="29">
        <v>0</v>
      </c>
      <c r="O3534" s="30" t="str">
        <f>IF(G3534&lt;=$N$2,"",IF(F3534=[3]Pav.tvarkyklė!$B$13,"",IF(ISBLANK(R3534),"X","")))</f>
        <v/>
      </c>
      <c r="P3534" s="91"/>
      <c r="Q3534" s="63"/>
      <c r="R3534" s="63"/>
      <c r="S3534" s="63"/>
      <c r="T3534" s="63"/>
      <c r="U3534" s="34" t="str">
        <f>IFERROR(INDEX('[3]5.Grup_T'!$G$4:$G$22,MATCH('6.Turtas'!E3534,'[3]5.Grup_T'!$E$4:$E$22,0)),"0")</f>
        <v>0</v>
      </c>
      <c r="V3534" s="35">
        <f t="shared" si="759"/>
        <v>0</v>
      </c>
      <c r="W3534" s="35">
        <f>IF(NOT(ISBLANK(H3534)),(12-DATEDIF(H3534,'[3]1.Pradzia'!$D$13,"m")),0)</f>
        <v>0</v>
      </c>
      <c r="X3534" s="35">
        <f t="shared" si="760"/>
        <v>0</v>
      </c>
      <c r="Y3534" s="35">
        <f t="shared" si="770"/>
        <v>0</v>
      </c>
      <c r="Z3534" s="35">
        <f t="shared" si="768"/>
        <v>0</v>
      </c>
      <c r="AA3534" s="36">
        <f t="shared" si="761"/>
        <v>0</v>
      </c>
      <c r="AB3534" s="36">
        <f t="shared" si="762"/>
        <v>0</v>
      </c>
      <c r="AC3534" s="37">
        <f t="shared" si="763"/>
        <v>0</v>
      </c>
      <c r="AD3534" s="35">
        <f>IF(OR(YEAR(G3534)&lt;2019,O3534="X"),0,IF(ISBLANK(H3534),DATEDIF(G3534,'[3]1.Pradzia'!$D$13,"M"),DATEDIF(G3534,H3534,"m")))</f>
        <v>0</v>
      </c>
      <c r="AE3534" s="37">
        <f>IF(E3534='[3]5.Grup_T'!$E$20,0,IF(AD3534&lt;&gt;0,M3534/V3534*MIN(12,AD3534),0))</f>
        <v>0</v>
      </c>
      <c r="AF3534" s="37">
        <f t="shared" si="764"/>
        <v>0</v>
      </c>
      <c r="AG3534" s="37">
        <f t="shared" si="765"/>
        <v>0</v>
      </c>
      <c r="AH3534" s="37">
        <f t="shared" si="766"/>
        <v>0</v>
      </c>
      <c r="AI3534" s="35" t="str">
        <f t="shared" si="767"/>
        <v>Nusidėvėjęs</v>
      </c>
      <c r="AJ3534" s="38" t="str">
        <f>IF(AND(F3534&lt;&gt;[3]Pav.tvarkyklė!$B$12,F3534&lt;&gt;[3]Pav.tvarkyklė!$B$13),"GVTNT","X")</f>
        <v>GVTNT</v>
      </c>
      <c r="AK3534" s="39">
        <f t="shared" si="769"/>
        <v>0</v>
      </c>
      <c r="AL3534" s="41"/>
      <c r="AM3534" s="41"/>
      <c r="AN3534" s="41">
        <f t="shared" si="771"/>
        <v>1900</v>
      </c>
      <c r="AO3534" s="41"/>
      <c r="AP3534" s="41"/>
      <c r="AQ3534" s="41"/>
      <c r="AR3534" s="42"/>
      <c r="AS3534" s="42"/>
      <c r="AU3534" s="43">
        <f t="shared" si="772"/>
        <v>0</v>
      </c>
    </row>
    <row r="3535" spans="1:47" ht="15" customHeight="1" x14ac:dyDescent="0.25">
      <c r="A3535" s="11"/>
      <c r="B3535" s="19">
        <v>3704</v>
      </c>
      <c r="C3535" s="74"/>
      <c r="D3535" s="77"/>
      <c r="E3535" s="75"/>
      <c r="F3535" s="74"/>
      <c r="G3535" s="80"/>
      <c r="H3535" s="25"/>
      <c r="I3535" s="79"/>
      <c r="J3535" s="27"/>
      <c r="K3535" s="27"/>
      <c r="L3535" s="79"/>
      <c r="M3535" s="79"/>
      <c r="N3535" s="29">
        <v>0</v>
      </c>
      <c r="O3535" s="30" t="str">
        <f>IF(G3535&lt;=$N$2,"",IF(F3535=[3]Pav.tvarkyklė!$B$13,"",IF(ISBLANK(R3535),"X","")))</f>
        <v/>
      </c>
      <c r="P3535" s="91"/>
      <c r="Q3535" s="63"/>
      <c r="R3535" s="63"/>
      <c r="S3535" s="63"/>
      <c r="T3535" s="63"/>
      <c r="U3535" s="34" t="str">
        <f>IFERROR(INDEX('[3]5.Grup_T'!$G$4:$G$22,MATCH('6.Turtas'!E3535,'[3]5.Grup_T'!$E$4:$E$22,0)),"0")</f>
        <v>0</v>
      </c>
      <c r="V3535" s="35">
        <f t="shared" si="759"/>
        <v>0</v>
      </c>
      <c r="W3535" s="35">
        <f>IF(NOT(ISBLANK(H3535)),(12-DATEDIF(H3535,'[3]1.Pradzia'!$D$13,"m")),0)</f>
        <v>0</v>
      </c>
      <c r="X3535" s="35">
        <f t="shared" si="760"/>
        <v>0</v>
      </c>
      <c r="Y3535" s="35">
        <f t="shared" si="770"/>
        <v>0</v>
      </c>
      <c r="Z3535" s="35">
        <f t="shared" si="768"/>
        <v>0</v>
      </c>
      <c r="AA3535" s="36">
        <f t="shared" si="761"/>
        <v>0</v>
      </c>
      <c r="AB3535" s="36">
        <f t="shared" si="762"/>
        <v>0</v>
      </c>
      <c r="AC3535" s="37">
        <f t="shared" si="763"/>
        <v>0</v>
      </c>
      <c r="AD3535" s="35">
        <f>IF(OR(YEAR(G3535)&lt;2019,O3535="X"),0,IF(ISBLANK(H3535),DATEDIF(G3535,'[3]1.Pradzia'!$D$13,"M"),DATEDIF(G3535,H3535,"m")))</f>
        <v>0</v>
      </c>
      <c r="AE3535" s="37">
        <f>IF(E3535='[3]5.Grup_T'!$E$20,0,IF(AD3535&lt;&gt;0,M3535/V3535*MIN(12,AD3535),0))</f>
        <v>0</v>
      </c>
      <c r="AF3535" s="37">
        <f t="shared" si="764"/>
        <v>0</v>
      </c>
      <c r="AG3535" s="37">
        <f t="shared" si="765"/>
        <v>0</v>
      </c>
      <c r="AH3535" s="37">
        <f t="shared" si="766"/>
        <v>0</v>
      </c>
      <c r="AI3535" s="35" t="str">
        <f t="shared" si="767"/>
        <v>Nusidėvėjęs</v>
      </c>
      <c r="AJ3535" s="38" t="str">
        <f>IF(AND(F3535&lt;&gt;[3]Pav.tvarkyklė!$B$12,F3535&lt;&gt;[3]Pav.tvarkyklė!$B$13),"GVTNT","X")</f>
        <v>GVTNT</v>
      </c>
      <c r="AK3535" s="39">
        <f t="shared" si="769"/>
        <v>0</v>
      </c>
      <c r="AL3535" s="41"/>
      <c r="AM3535" s="41"/>
      <c r="AN3535" s="41">
        <f t="shared" si="771"/>
        <v>1900</v>
      </c>
      <c r="AO3535" s="41"/>
      <c r="AP3535" s="41"/>
      <c r="AQ3535" s="41"/>
      <c r="AR3535" s="42"/>
      <c r="AS3535" s="42"/>
      <c r="AU3535" s="43">
        <f t="shared" si="772"/>
        <v>0</v>
      </c>
    </row>
    <row r="3536" spans="1:47" ht="15" customHeight="1" x14ac:dyDescent="0.25">
      <c r="A3536" s="11"/>
      <c r="B3536" s="19">
        <v>3705</v>
      </c>
      <c r="C3536" s="74"/>
      <c r="D3536" s="77"/>
      <c r="E3536" s="75"/>
      <c r="F3536" s="74"/>
      <c r="G3536" s="80"/>
      <c r="H3536" s="25"/>
      <c r="I3536" s="79"/>
      <c r="J3536" s="27"/>
      <c r="K3536" s="27"/>
      <c r="L3536" s="79"/>
      <c r="M3536" s="81"/>
      <c r="N3536" s="29">
        <v>0</v>
      </c>
      <c r="O3536" s="30" t="str">
        <f>IF(G3536&lt;=$N$2,"",IF(F3536=[3]Pav.tvarkyklė!$B$13,"",IF(ISBLANK(R3536),"X","")))</f>
        <v/>
      </c>
      <c r="P3536" s="91"/>
      <c r="Q3536" s="63"/>
      <c r="R3536" s="63"/>
      <c r="S3536" s="63"/>
      <c r="T3536" s="63"/>
      <c r="U3536" s="34" t="str">
        <f>IFERROR(INDEX('[3]5.Grup_T'!$G$4:$G$22,MATCH('6.Turtas'!E3536,'[3]5.Grup_T'!$E$4:$E$22,0)),"0")</f>
        <v>0</v>
      </c>
      <c r="V3536" s="35">
        <f t="shared" si="759"/>
        <v>0</v>
      </c>
      <c r="W3536" s="35">
        <f>IF(NOT(ISBLANK(H3536)),(12-DATEDIF(H3536,'[3]1.Pradzia'!$D$13,"m")),0)</f>
        <v>0</v>
      </c>
      <c r="X3536" s="35">
        <f t="shared" si="760"/>
        <v>0</v>
      </c>
      <c r="Y3536" s="35">
        <f t="shared" si="770"/>
        <v>0</v>
      </c>
      <c r="Z3536" s="35">
        <f t="shared" si="768"/>
        <v>0</v>
      </c>
      <c r="AA3536" s="36">
        <f t="shared" si="761"/>
        <v>0</v>
      </c>
      <c r="AB3536" s="36">
        <f t="shared" si="762"/>
        <v>0</v>
      </c>
      <c r="AC3536" s="37">
        <f t="shared" si="763"/>
        <v>0</v>
      </c>
      <c r="AD3536" s="35">
        <f>IF(OR(YEAR(G3536)&lt;2019,O3536="X"),0,IF(ISBLANK(H3536),DATEDIF(G3536,'[3]1.Pradzia'!$D$13,"M"),DATEDIF(G3536,H3536,"m")))</f>
        <v>0</v>
      </c>
      <c r="AE3536" s="37">
        <f>IF(E3536='[3]5.Grup_T'!$E$20,0,IF(AD3536&lt;&gt;0,M3536/V3536*MIN(12,AD3536),0))</f>
        <v>0</v>
      </c>
      <c r="AF3536" s="37">
        <f t="shared" si="764"/>
        <v>0</v>
      </c>
      <c r="AG3536" s="37">
        <f t="shared" si="765"/>
        <v>0</v>
      </c>
      <c r="AH3536" s="37">
        <f t="shared" si="766"/>
        <v>0</v>
      </c>
      <c r="AI3536" s="35" t="str">
        <f t="shared" si="767"/>
        <v>Nusidėvėjęs</v>
      </c>
      <c r="AJ3536" s="38" t="str">
        <f>IF(AND(F3536&lt;&gt;[3]Pav.tvarkyklė!$B$12,F3536&lt;&gt;[3]Pav.tvarkyklė!$B$13),"GVTNT","X")</f>
        <v>GVTNT</v>
      </c>
      <c r="AK3536" s="39">
        <f t="shared" si="769"/>
        <v>0</v>
      </c>
      <c r="AL3536" s="41"/>
      <c r="AM3536" s="41"/>
      <c r="AN3536" s="41">
        <f t="shared" si="771"/>
        <v>1900</v>
      </c>
      <c r="AO3536" s="41"/>
      <c r="AP3536" s="41"/>
      <c r="AQ3536" s="41"/>
      <c r="AR3536" s="42"/>
      <c r="AS3536" s="42"/>
      <c r="AU3536" s="43">
        <f t="shared" si="772"/>
        <v>0</v>
      </c>
    </row>
    <row r="3537" spans="1:47" ht="15" customHeight="1" x14ac:dyDescent="0.25">
      <c r="A3537" s="11"/>
      <c r="B3537" s="19">
        <v>3706</v>
      </c>
      <c r="C3537" s="74"/>
      <c r="D3537" s="77"/>
      <c r="E3537" s="75"/>
      <c r="F3537" s="74"/>
      <c r="G3537" s="80"/>
      <c r="H3537" s="25"/>
      <c r="I3537" s="79"/>
      <c r="J3537" s="27"/>
      <c r="K3537" s="27"/>
      <c r="L3537" s="79"/>
      <c r="M3537" s="81"/>
      <c r="N3537" s="29">
        <v>0</v>
      </c>
      <c r="O3537" s="30" t="str">
        <f>IF(G3537&lt;=$N$2,"",IF(F3537=[3]Pav.tvarkyklė!$B$13,"",IF(ISBLANK(R3537),"X","")))</f>
        <v/>
      </c>
      <c r="P3537" s="91"/>
      <c r="Q3537" s="63"/>
      <c r="R3537" s="63"/>
      <c r="S3537" s="63"/>
      <c r="T3537" s="63"/>
      <c r="U3537" s="34" t="str">
        <f>IFERROR(INDEX('[3]5.Grup_T'!$G$4:$G$22,MATCH('6.Turtas'!E3537,'[3]5.Grup_T'!$E$4:$E$22,0)),"0")</f>
        <v>0</v>
      </c>
      <c r="V3537" s="35">
        <f t="shared" si="759"/>
        <v>0</v>
      </c>
      <c r="W3537" s="35">
        <f>IF(NOT(ISBLANK(H3537)),(12-DATEDIF(H3537,'[3]1.Pradzia'!$D$13,"m")),0)</f>
        <v>0</v>
      </c>
      <c r="X3537" s="35">
        <f t="shared" si="760"/>
        <v>0</v>
      </c>
      <c r="Y3537" s="35">
        <f t="shared" si="770"/>
        <v>0</v>
      </c>
      <c r="Z3537" s="35">
        <f t="shared" si="768"/>
        <v>0</v>
      </c>
      <c r="AA3537" s="36">
        <f t="shared" si="761"/>
        <v>0</v>
      </c>
      <c r="AB3537" s="36">
        <f t="shared" si="762"/>
        <v>0</v>
      </c>
      <c r="AC3537" s="37">
        <f t="shared" si="763"/>
        <v>0</v>
      </c>
      <c r="AD3537" s="35">
        <f>IF(OR(YEAR(G3537)&lt;2019,O3537="X"),0,IF(ISBLANK(H3537),DATEDIF(G3537,'[3]1.Pradzia'!$D$13,"M"),DATEDIF(G3537,H3537,"m")))</f>
        <v>0</v>
      </c>
      <c r="AE3537" s="37">
        <f>IF(E3537='[3]5.Grup_T'!$E$20,0,IF(AD3537&lt;&gt;0,M3537/V3537*MIN(12,AD3537),0))</f>
        <v>0</v>
      </c>
      <c r="AF3537" s="37">
        <f t="shared" si="764"/>
        <v>0</v>
      </c>
      <c r="AG3537" s="37">
        <f t="shared" si="765"/>
        <v>0</v>
      </c>
      <c r="AH3537" s="37">
        <f t="shared" si="766"/>
        <v>0</v>
      </c>
      <c r="AI3537" s="35" t="str">
        <f t="shared" si="767"/>
        <v>Nusidėvėjęs</v>
      </c>
      <c r="AJ3537" s="38" t="str">
        <f>IF(AND(F3537&lt;&gt;[3]Pav.tvarkyklė!$B$12,F3537&lt;&gt;[3]Pav.tvarkyklė!$B$13),"GVTNT","X")</f>
        <v>GVTNT</v>
      </c>
      <c r="AK3537" s="39">
        <f t="shared" si="769"/>
        <v>0</v>
      </c>
      <c r="AL3537" s="41"/>
      <c r="AM3537" s="41"/>
      <c r="AN3537" s="41">
        <f t="shared" si="771"/>
        <v>1900</v>
      </c>
      <c r="AO3537" s="41"/>
      <c r="AP3537" s="41"/>
      <c r="AQ3537" s="41"/>
      <c r="AR3537" s="42"/>
      <c r="AS3537" s="42"/>
      <c r="AU3537" s="43">
        <f t="shared" si="772"/>
        <v>0</v>
      </c>
    </row>
    <row r="3538" spans="1:47" ht="15" customHeight="1" x14ac:dyDescent="0.25">
      <c r="A3538" s="11"/>
      <c r="B3538" s="19">
        <v>3707</v>
      </c>
      <c r="C3538" s="74"/>
      <c r="D3538" s="77"/>
      <c r="E3538" s="75"/>
      <c r="F3538" s="74"/>
      <c r="G3538" s="80"/>
      <c r="H3538" s="25"/>
      <c r="I3538" s="79"/>
      <c r="J3538" s="27"/>
      <c r="K3538" s="27"/>
      <c r="L3538" s="79"/>
      <c r="M3538" s="81"/>
      <c r="N3538" s="29">
        <v>0</v>
      </c>
      <c r="O3538" s="30" t="str">
        <f>IF(G3538&lt;=$N$2,"",IF(F3538=[3]Pav.tvarkyklė!$B$13,"",IF(ISBLANK(R3538),"X","")))</f>
        <v/>
      </c>
      <c r="P3538" s="91"/>
      <c r="Q3538" s="63"/>
      <c r="R3538" s="63"/>
      <c r="S3538" s="63"/>
      <c r="T3538" s="63"/>
      <c r="U3538" s="34" t="str">
        <f>IFERROR(INDEX('[3]5.Grup_T'!$G$4:$G$22,MATCH('6.Turtas'!E3538,'[3]5.Grup_T'!$E$4:$E$22,0)),"0")</f>
        <v>0</v>
      </c>
      <c r="V3538" s="35">
        <f t="shared" ref="V3538:V3601" si="773">U3538*12</f>
        <v>0</v>
      </c>
      <c r="W3538" s="35">
        <f>IF(NOT(ISBLANK(H3538)),(12-DATEDIF(H3538,'[3]1.Pradzia'!$D$13,"m")),0)</f>
        <v>0</v>
      </c>
      <c r="X3538" s="35">
        <f t="shared" ref="X3538:X3601" si="774">IF(OR(ISBLANK(C3538),YEAR(G3538)&gt;=2019),0,DATEDIF(G3538,$N$2,"M"))</f>
        <v>0</v>
      </c>
      <c r="Y3538" s="35">
        <f t="shared" si="770"/>
        <v>0</v>
      </c>
      <c r="Z3538" s="35">
        <f t="shared" si="768"/>
        <v>0</v>
      </c>
      <c r="AA3538" s="36">
        <f t="shared" ref="AA3538:AA3601" si="775">+IF(Z3538&lt;=0,0,N3538/Z3538)</f>
        <v>0</v>
      </c>
      <c r="AB3538" s="36">
        <f t="shared" ref="AB3538:AB3601" si="776">IF(Z3538&lt;=0,N3538,N3538/Z3538*Y3538)</f>
        <v>0</v>
      </c>
      <c r="AC3538" s="37">
        <f t="shared" ref="AC3538:AC3601" si="777">IF(YEAR(G3538)&lt;2019,M3538-N3538+AB3538,0)</f>
        <v>0</v>
      </c>
      <c r="AD3538" s="35">
        <f>IF(OR(YEAR(G3538)&lt;2019,O3538="X"),0,IF(ISBLANK(H3538),DATEDIF(G3538,'[3]1.Pradzia'!$D$13,"M"),DATEDIF(G3538,H3538,"m")))</f>
        <v>0</v>
      </c>
      <c r="AE3538" s="37">
        <f>IF(E3538='[3]5.Grup_T'!$E$20,0,IF(AD3538&lt;&gt;0,M3538/V3538*MIN(12,AD3538),0))</f>
        <v>0</v>
      </c>
      <c r="AF3538" s="37">
        <f t="shared" ref="AF3538:AF3601" si="778">+AB3538+AE3538</f>
        <v>0</v>
      </c>
      <c r="AG3538" s="37">
        <f t="shared" ref="AG3538:AG3601" si="779">AC3538+AE3538</f>
        <v>0</v>
      </c>
      <c r="AH3538" s="37">
        <f t="shared" ref="AH3538:AH3601" si="780">M3538-AG3538</f>
        <v>0</v>
      </c>
      <c r="AI3538" s="35" t="str">
        <f t="shared" ref="AI3538:AI3601" si="781">IF(H3538&lt;&gt;0,"Nurašytas",IF(O3538="X","Nesuderintas",IF(AH3538&lt;=0,"Nusidėvėjęs","")))</f>
        <v>Nusidėvėjęs</v>
      </c>
      <c r="AJ3538" s="38" t="str">
        <f>IF(AND(F3538&lt;&gt;[3]Pav.tvarkyklė!$B$12,F3538&lt;&gt;[3]Pav.tvarkyklė!$B$13),"GVTNT","X")</f>
        <v>GVTNT</v>
      </c>
      <c r="AK3538" s="39">
        <f t="shared" si="769"/>
        <v>0</v>
      </c>
      <c r="AL3538" s="41"/>
      <c r="AM3538" s="41"/>
      <c r="AN3538" s="41">
        <f t="shared" si="771"/>
        <v>1900</v>
      </c>
      <c r="AO3538" s="41"/>
      <c r="AP3538" s="41"/>
      <c r="AQ3538" s="41"/>
      <c r="AR3538" s="42"/>
      <c r="AS3538" s="42"/>
      <c r="AU3538" s="43">
        <f t="shared" si="772"/>
        <v>0</v>
      </c>
    </row>
    <row r="3539" spans="1:47" ht="15" customHeight="1" x14ac:dyDescent="0.25">
      <c r="A3539" s="11"/>
      <c r="B3539" s="19">
        <v>3708</v>
      </c>
      <c r="C3539" s="74"/>
      <c r="D3539" s="77"/>
      <c r="E3539" s="75"/>
      <c r="F3539" s="74"/>
      <c r="G3539" s="80"/>
      <c r="H3539" s="25"/>
      <c r="I3539" s="79"/>
      <c r="J3539" s="27"/>
      <c r="K3539" s="27"/>
      <c r="L3539" s="79"/>
      <c r="M3539" s="81"/>
      <c r="N3539" s="29">
        <v>0</v>
      </c>
      <c r="O3539" s="30" t="str">
        <f>IF(G3539&lt;=$N$2,"",IF(F3539=[3]Pav.tvarkyklė!$B$13,"",IF(ISBLANK(R3539),"X","")))</f>
        <v/>
      </c>
      <c r="P3539" s="91"/>
      <c r="Q3539" s="63"/>
      <c r="R3539" s="63"/>
      <c r="S3539" s="63"/>
      <c r="T3539" s="63"/>
      <c r="U3539" s="34" t="str">
        <f>IFERROR(INDEX('[3]5.Grup_T'!$G$4:$G$22,MATCH('6.Turtas'!E3539,'[3]5.Grup_T'!$E$4:$E$22,0)),"0")</f>
        <v>0</v>
      </c>
      <c r="V3539" s="35">
        <f t="shared" si="773"/>
        <v>0</v>
      </c>
      <c r="W3539" s="35">
        <f>IF(NOT(ISBLANK(H3539)),(12-DATEDIF(H3539,'[3]1.Pradzia'!$D$13,"m")),0)</f>
        <v>0</v>
      </c>
      <c r="X3539" s="35">
        <f t="shared" si="774"/>
        <v>0</v>
      </c>
      <c r="Y3539" s="35">
        <f t="shared" si="770"/>
        <v>0</v>
      </c>
      <c r="Z3539" s="35">
        <f t="shared" ref="Z3539:Z3602" si="782">IF(YEAR(G3539)&gt;=2019,0,V3539-X3539)</f>
        <v>0</v>
      </c>
      <c r="AA3539" s="36">
        <f t="shared" si="775"/>
        <v>0</v>
      </c>
      <c r="AB3539" s="36">
        <f t="shared" si="776"/>
        <v>0</v>
      </c>
      <c r="AC3539" s="37">
        <f t="shared" si="777"/>
        <v>0</v>
      </c>
      <c r="AD3539" s="35">
        <f>IF(OR(YEAR(G3539)&lt;2019,O3539="X"),0,IF(ISBLANK(H3539),DATEDIF(G3539,'[3]1.Pradzia'!$D$13,"M"),DATEDIF(G3539,H3539,"m")))</f>
        <v>0</v>
      </c>
      <c r="AE3539" s="37">
        <f>IF(E3539='[3]5.Grup_T'!$E$20,0,IF(AD3539&lt;&gt;0,M3539/V3539*MIN(12,AD3539),0))</f>
        <v>0</v>
      </c>
      <c r="AF3539" s="37">
        <f t="shared" si="778"/>
        <v>0</v>
      </c>
      <c r="AG3539" s="37">
        <f t="shared" si="779"/>
        <v>0</v>
      </c>
      <c r="AH3539" s="37">
        <f t="shared" si="780"/>
        <v>0</v>
      </c>
      <c r="AI3539" s="35" t="str">
        <f t="shared" si="781"/>
        <v>Nusidėvėjęs</v>
      </c>
      <c r="AJ3539" s="38" t="str">
        <f>IF(AND(F3539&lt;&gt;[3]Pav.tvarkyklė!$B$12,F3539&lt;&gt;[3]Pav.tvarkyklė!$B$13),"GVTNT","X")</f>
        <v>GVTNT</v>
      </c>
      <c r="AK3539" s="39">
        <f t="shared" ref="AK3539:AK3602" si="783">I3539-J3539-K3539-L3539-M3539</f>
        <v>0</v>
      </c>
      <c r="AL3539" s="41"/>
      <c r="AM3539" s="41"/>
      <c r="AN3539" s="41">
        <f t="shared" si="771"/>
        <v>1900</v>
      </c>
      <c r="AO3539" s="41"/>
      <c r="AP3539" s="41"/>
      <c r="AQ3539" s="41"/>
      <c r="AR3539" s="42"/>
      <c r="AS3539" s="42"/>
      <c r="AU3539" s="43">
        <f t="shared" si="772"/>
        <v>0</v>
      </c>
    </row>
    <row r="3540" spans="1:47" ht="15" customHeight="1" x14ac:dyDescent="0.25">
      <c r="A3540" s="11"/>
      <c r="B3540" s="19">
        <v>3709</v>
      </c>
      <c r="C3540" s="74"/>
      <c r="D3540" s="77"/>
      <c r="E3540" s="75"/>
      <c r="F3540" s="74"/>
      <c r="G3540" s="80"/>
      <c r="H3540" s="25"/>
      <c r="I3540" s="79"/>
      <c r="J3540" s="27"/>
      <c r="K3540" s="27"/>
      <c r="L3540" s="79"/>
      <c r="M3540" s="81"/>
      <c r="N3540" s="29">
        <v>0</v>
      </c>
      <c r="O3540" s="30" t="str">
        <f>IF(G3540&lt;=$N$2,"",IF(F3540=[3]Pav.tvarkyklė!$B$13,"",IF(ISBLANK(R3540),"X","")))</f>
        <v/>
      </c>
      <c r="P3540" s="91"/>
      <c r="Q3540" s="63"/>
      <c r="R3540" s="63"/>
      <c r="S3540" s="63"/>
      <c r="T3540" s="63"/>
      <c r="U3540" s="34" t="str">
        <f>IFERROR(INDEX('[3]5.Grup_T'!$G$4:$G$22,MATCH('6.Turtas'!E3540,'[3]5.Grup_T'!$E$4:$E$22,0)),"0")</f>
        <v>0</v>
      </c>
      <c r="V3540" s="35">
        <f t="shared" si="773"/>
        <v>0</v>
      </c>
      <c r="W3540" s="35">
        <f>IF(NOT(ISBLANK(H3540)),(12-DATEDIF(H3540,'[3]1.Pradzia'!$D$13,"m")),0)</f>
        <v>0</v>
      </c>
      <c r="X3540" s="35">
        <f t="shared" si="774"/>
        <v>0</v>
      </c>
      <c r="Y3540" s="35">
        <f t="shared" si="770"/>
        <v>0</v>
      </c>
      <c r="Z3540" s="35">
        <f t="shared" si="782"/>
        <v>0</v>
      </c>
      <c r="AA3540" s="36">
        <f t="shared" si="775"/>
        <v>0</v>
      </c>
      <c r="AB3540" s="36">
        <f t="shared" si="776"/>
        <v>0</v>
      </c>
      <c r="AC3540" s="37">
        <f t="shared" si="777"/>
        <v>0</v>
      </c>
      <c r="AD3540" s="35">
        <f>IF(OR(YEAR(G3540)&lt;2019,O3540="X"),0,IF(ISBLANK(H3540),DATEDIF(G3540,'[3]1.Pradzia'!$D$13,"M"),DATEDIF(G3540,H3540,"m")))</f>
        <v>0</v>
      </c>
      <c r="AE3540" s="37">
        <f>IF(E3540='[3]5.Grup_T'!$E$20,0,IF(AD3540&lt;&gt;0,M3540/V3540*MIN(12,AD3540),0))</f>
        <v>0</v>
      </c>
      <c r="AF3540" s="37">
        <f t="shared" si="778"/>
        <v>0</v>
      </c>
      <c r="AG3540" s="37">
        <f t="shared" si="779"/>
        <v>0</v>
      </c>
      <c r="AH3540" s="37">
        <f t="shared" si="780"/>
        <v>0</v>
      </c>
      <c r="AI3540" s="35" t="str">
        <f t="shared" si="781"/>
        <v>Nusidėvėjęs</v>
      </c>
      <c r="AJ3540" s="38" t="str">
        <f>IF(AND(F3540&lt;&gt;[3]Pav.tvarkyklė!$B$12,F3540&lt;&gt;[3]Pav.tvarkyklė!$B$13),"GVTNT","X")</f>
        <v>GVTNT</v>
      </c>
      <c r="AK3540" s="39">
        <f t="shared" si="783"/>
        <v>0</v>
      </c>
      <c r="AL3540" s="41"/>
      <c r="AM3540" s="41"/>
      <c r="AN3540" s="41">
        <f t="shared" si="771"/>
        <v>1900</v>
      </c>
      <c r="AO3540" s="41"/>
      <c r="AP3540" s="41"/>
      <c r="AQ3540" s="41"/>
      <c r="AR3540" s="42"/>
      <c r="AS3540" s="42"/>
      <c r="AU3540" s="43">
        <f t="shared" si="772"/>
        <v>0</v>
      </c>
    </row>
    <row r="3541" spans="1:47" ht="15" customHeight="1" x14ac:dyDescent="0.25">
      <c r="A3541" s="11"/>
      <c r="B3541" s="19">
        <v>3710</v>
      </c>
      <c r="C3541" s="74"/>
      <c r="D3541" s="77"/>
      <c r="E3541" s="75"/>
      <c r="F3541" s="74"/>
      <c r="G3541" s="80"/>
      <c r="H3541" s="25"/>
      <c r="I3541" s="79"/>
      <c r="J3541" s="27"/>
      <c r="K3541" s="27"/>
      <c r="L3541" s="79"/>
      <c r="M3541" s="81"/>
      <c r="N3541" s="29">
        <v>0</v>
      </c>
      <c r="O3541" s="30" t="str">
        <f>IF(G3541&lt;=$N$2,"",IF(F3541=[3]Pav.tvarkyklė!$B$13,"",IF(ISBLANK(R3541),"X","")))</f>
        <v/>
      </c>
      <c r="P3541" s="91"/>
      <c r="Q3541" s="63"/>
      <c r="R3541" s="63"/>
      <c r="S3541" s="63"/>
      <c r="T3541" s="63"/>
      <c r="U3541" s="34" t="str">
        <f>IFERROR(INDEX('[3]5.Grup_T'!$G$4:$G$22,MATCH('6.Turtas'!E3541,'[3]5.Grup_T'!$E$4:$E$22,0)),"0")</f>
        <v>0</v>
      </c>
      <c r="V3541" s="35">
        <f t="shared" si="773"/>
        <v>0</v>
      </c>
      <c r="W3541" s="35">
        <f>IF(NOT(ISBLANK(H3541)),(12-DATEDIF(H3541,'[3]1.Pradzia'!$D$13,"m")),0)</f>
        <v>0</v>
      </c>
      <c r="X3541" s="35">
        <f t="shared" si="774"/>
        <v>0</v>
      </c>
      <c r="Y3541" s="35">
        <f t="shared" si="770"/>
        <v>0</v>
      </c>
      <c r="Z3541" s="35">
        <f t="shared" si="782"/>
        <v>0</v>
      </c>
      <c r="AA3541" s="36">
        <f t="shared" si="775"/>
        <v>0</v>
      </c>
      <c r="AB3541" s="36">
        <f t="shared" si="776"/>
        <v>0</v>
      </c>
      <c r="AC3541" s="37">
        <f t="shared" si="777"/>
        <v>0</v>
      </c>
      <c r="AD3541" s="35">
        <f>IF(OR(YEAR(G3541)&lt;2019,O3541="X"),0,IF(ISBLANK(H3541),DATEDIF(G3541,'[3]1.Pradzia'!$D$13,"M"),DATEDIF(G3541,H3541,"m")))</f>
        <v>0</v>
      </c>
      <c r="AE3541" s="37">
        <f>IF(E3541='[3]5.Grup_T'!$E$20,0,IF(AD3541&lt;&gt;0,M3541/V3541*MIN(12,AD3541),0))</f>
        <v>0</v>
      </c>
      <c r="AF3541" s="37">
        <f t="shared" si="778"/>
        <v>0</v>
      </c>
      <c r="AG3541" s="37">
        <f t="shared" si="779"/>
        <v>0</v>
      </c>
      <c r="AH3541" s="37">
        <f t="shared" si="780"/>
        <v>0</v>
      </c>
      <c r="AI3541" s="35" t="str">
        <f t="shared" si="781"/>
        <v>Nusidėvėjęs</v>
      </c>
      <c r="AJ3541" s="38" t="str">
        <f>IF(AND(F3541&lt;&gt;[3]Pav.tvarkyklė!$B$12,F3541&lt;&gt;[3]Pav.tvarkyklė!$B$13),"GVTNT","X")</f>
        <v>GVTNT</v>
      </c>
      <c r="AK3541" s="39">
        <f t="shared" si="783"/>
        <v>0</v>
      </c>
      <c r="AL3541" s="41"/>
      <c r="AM3541" s="41"/>
      <c r="AN3541" s="41">
        <f t="shared" si="771"/>
        <v>1900</v>
      </c>
      <c r="AO3541" s="41"/>
      <c r="AP3541" s="41"/>
      <c r="AQ3541" s="41"/>
      <c r="AR3541" s="42"/>
      <c r="AS3541" s="42"/>
      <c r="AU3541" s="43">
        <f t="shared" si="772"/>
        <v>0</v>
      </c>
    </row>
    <row r="3542" spans="1:47" ht="15" customHeight="1" x14ac:dyDescent="0.25">
      <c r="A3542" s="11"/>
      <c r="B3542" s="19">
        <v>3711</v>
      </c>
      <c r="C3542" s="74"/>
      <c r="D3542" s="77"/>
      <c r="E3542" s="75"/>
      <c r="F3542" s="74"/>
      <c r="G3542" s="80"/>
      <c r="H3542" s="25"/>
      <c r="I3542" s="79"/>
      <c r="J3542" s="27"/>
      <c r="K3542" s="27"/>
      <c r="L3542" s="79"/>
      <c r="M3542" s="81"/>
      <c r="N3542" s="29">
        <v>0</v>
      </c>
      <c r="O3542" s="30" t="str">
        <f>IF(G3542&lt;=$N$2,"",IF(F3542=[3]Pav.tvarkyklė!$B$13,"",IF(ISBLANK(R3542),"X","")))</f>
        <v/>
      </c>
      <c r="P3542" s="91"/>
      <c r="Q3542" s="63"/>
      <c r="R3542" s="63"/>
      <c r="S3542" s="63"/>
      <c r="T3542" s="63"/>
      <c r="U3542" s="34" t="str">
        <f>IFERROR(INDEX('[3]5.Grup_T'!$G$4:$G$22,MATCH('6.Turtas'!E3542,'[3]5.Grup_T'!$E$4:$E$22,0)),"0")</f>
        <v>0</v>
      </c>
      <c r="V3542" s="35">
        <f t="shared" si="773"/>
        <v>0</v>
      </c>
      <c r="W3542" s="35">
        <f>IF(NOT(ISBLANK(H3542)),(12-DATEDIF(H3542,'[3]1.Pradzia'!$D$13,"m")),0)</f>
        <v>0</v>
      </c>
      <c r="X3542" s="35">
        <f t="shared" si="774"/>
        <v>0</v>
      </c>
      <c r="Y3542" s="35">
        <f t="shared" si="770"/>
        <v>0</v>
      </c>
      <c r="Z3542" s="35">
        <f t="shared" si="782"/>
        <v>0</v>
      </c>
      <c r="AA3542" s="36">
        <f t="shared" si="775"/>
        <v>0</v>
      </c>
      <c r="AB3542" s="36">
        <f t="shared" si="776"/>
        <v>0</v>
      </c>
      <c r="AC3542" s="37">
        <f t="shared" si="777"/>
        <v>0</v>
      </c>
      <c r="AD3542" s="35">
        <f>IF(OR(YEAR(G3542)&lt;2019,O3542="X"),0,IF(ISBLANK(H3542),DATEDIF(G3542,'[3]1.Pradzia'!$D$13,"M"),DATEDIF(G3542,H3542,"m")))</f>
        <v>0</v>
      </c>
      <c r="AE3542" s="37">
        <f>IF(E3542='[3]5.Grup_T'!$E$20,0,IF(AD3542&lt;&gt;0,M3542/V3542*MIN(12,AD3542),0))</f>
        <v>0</v>
      </c>
      <c r="AF3542" s="37">
        <f t="shared" si="778"/>
        <v>0</v>
      </c>
      <c r="AG3542" s="37">
        <f t="shared" si="779"/>
        <v>0</v>
      </c>
      <c r="AH3542" s="37">
        <f t="shared" si="780"/>
        <v>0</v>
      </c>
      <c r="AI3542" s="35" t="str">
        <f t="shared" si="781"/>
        <v>Nusidėvėjęs</v>
      </c>
      <c r="AJ3542" s="38" t="str">
        <f>IF(AND(F3542&lt;&gt;[3]Pav.tvarkyklė!$B$12,F3542&lt;&gt;[3]Pav.tvarkyklė!$B$13),"GVTNT","X")</f>
        <v>GVTNT</v>
      </c>
      <c r="AK3542" s="39">
        <f t="shared" si="783"/>
        <v>0</v>
      </c>
      <c r="AL3542" s="41"/>
      <c r="AM3542" s="41"/>
      <c r="AN3542" s="41">
        <f t="shared" si="771"/>
        <v>1900</v>
      </c>
      <c r="AO3542" s="41"/>
      <c r="AP3542" s="41"/>
      <c r="AQ3542" s="41"/>
      <c r="AR3542" s="42"/>
      <c r="AS3542" s="42"/>
      <c r="AU3542" s="43">
        <f t="shared" si="772"/>
        <v>0</v>
      </c>
    </row>
    <row r="3543" spans="1:47" ht="15" customHeight="1" x14ac:dyDescent="0.25">
      <c r="A3543" s="11"/>
      <c r="B3543" s="19">
        <v>3712</v>
      </c>
      <c r="C3543" s="74"/>
      <c r="D3543" s="77"/>
      <c r="E3543" s="75"/>
      <c r="F3543" s="74"/>
      <c r="G3543" s="80"/>
      <c r="H3543" s="25"/>
      <c r="I3543" s="79"/>
      <c r="J3543" s="27"/>
      <c r="K3543" s="27"/>
      <c r="L3543" s="79"/>
      <c r="M3543" s="81"/>
      <c r="N3543" s="29">
        <v>0</v>
      </c>
      <c r="O3543" s="30" t="str">
        <f>IF(G3543&lt;=$N$2,"",IF(F3543=[3]Pav.tvarkyklė!$B$13,"",IF(ISBLANK(R3543),"X","")))</f>
        <v/>
      </c>
      <c r="P3543" s="91"/>
      <c r="Q3543" s="63"/>
      <c r="R3543" s="63"/>
      <c r="S3543" s="63"/>
      <c r="T3543" s="63"/>
      <c r="U3543" s="34" t="str">
        <f>IFERROR(INDEX('[3]5.Grup_T'!$G$4:$G$22,MATCH('6.Turtas'!E3543,'[3]5.Grup_T'!$E$4:$E$22,0)),"0")</f>
        <v>0</v>
      </c>
      <c r="V3543" s="35">
        <f t="shared" si="773"/>
        <v>0</v>
      </c>
      <c r="W3543" s="35">
        <f>IF(NOT(ISBLANK(H3543)),(12-DATEDIF(H3543,'[3]1.Pradzia'!$D$13,"m")),0)</f>
        <v>0</v>
      </c>
      <c r="X3543" s="35">
        <f t="shared" si="774"/>
        <v>0</v>
      </c>
      <c r="Y3543" s="35">
        <f t="shared" si="770"/>
        <v>0</v>
      </c>
      <c r="Z3543" s="35">
        <f t="shared" si="782"/>
        <v>0</v>
      </c>
      <c r="AA3543" s="36">
        <f t="shared" si="775"/>
        <v>0</v>
      </c>
      <c r="AB3543" s="36">
        <f t="shared" si="776"/>
        <v>0</v>
      </c>
      <c r="AC3543" s="37">
        <f t="shared" si="777"/>
        <v>0</v>
      </c>
      <c r="AD3543" s="35">
        <f>IF(OR(YEAR(G3543)&lt;2019,O3543="X"),0,IF(ISBLANK(H3543),DATEDIF(G3543,'[3]1.Pradzia'!$D$13,"M"),DATEDIF(G3543,H3543,"m")))</f>
        <v>0</v>
      </c>
      <c r="AE3543" s="37">
        <f>IF(E3543='[3]5.Grup_T'!$E$20,0,IF(AD3543&lt;&gt;0,M3543/V3543*MIN(12,AD3543),0))</f>
        <v>0</v>
      </c>
      <c r="AF3543" s="37">
        <f t="shared" si="778"/>
        <v>0</v>
      </c>
      <c r="AG3543" s="37">
        <f t="shared" si="779"/>
        <v>0</v>
      </c>
      <c r="AH3543" s="37">
        <f t="shared" si="780"/>
        <v>0</v>
      </c>
      <c r="AI3543" s="35" t="str">
        <f t="shared" si="781"/>
        <v>Nusidėvėjęs</v>
      </c>
      <c r="AJ3543" s="38" t="str">
        <f>IF(AND(F3543&lt;&gt;[3]Pav.tvarkyklė!$B$12,F3543&lt;&gt;[3]Pav.tvarkyklė!$B$13),"GVTNT","X")</f>
        <v>GVTNT</v>
      </c>
      <c r="AK3543" s="39">
        <f t="shared" si="783"/>
        <v>0</v>
      </c>
      <c r="AL3543" s="41"/>
      <c r="AM3543" s="41"/>
      <c r="AN3543" s="41">
        <f t="shared" si="771"/>
        <v>1900</v>
      </c>
      <c r="AO3543" s="41"/>
      <c r="AP3543" s="41"/>
      <c r="AQ3543" s="41"/>
      <c r="AR3543" s="42"/>
      <c r="AS3543" s="42"/>
      <c r="AU3543" s="43">
        <f t="shared" si="772"/>
        <v>0</v>
      </c>
    </row>
    <row r="3544" spans="1:47" ht="15" customHeight="1" x14ac:dyDescent="0.25">
      <c r="A3544" s="11"/>
      <c r="B3544" s="19">
        <v>3713</v>
      </c>
      <c r="C3544" s="74"/>
      <c r="D3544" s="77"/>
      <c r="E3544" s="75"/>
      <c r="F3544" s="74"/>
      <c r="G3544" s="80"/>
      <c r="H3544" s="25"/>
      <c r="I3544" s="79"/>
      <c r="J3544" s="27"/>
      <c r="K3544" s="27"/>
      <c r="L3544" s="79"/>
      <c r="M3544" s="81"/>
      <c r="N3544" s="29">
        <v>0</v>
      </c>
      <c r="O3544" s="30" t="str">
        <f>IF(G3544&lt;=$N$2,"",IF(F3544=[3]Pav.tvarkyklė!$B$13,"",IF(ISBLANK(R3544),"X","")))</f>
        <v/>
      </c>
      <c r="P3544" s="91"/>
      <c r="Q3544" s="63"/>
      <c r="R3544" s="63"/>
      <c r="S3544" s="63"/>
      <c r="T3544" s="63"/>
      <c r="U3544" s="34" t="str">
        <f>IFERROR(INDEX('[3]5.Grup_T'!$G$4:$G$22,MATCH('6.Turtas'!E3544,'[3]5.Grup_T'!$E$4:$E$22,0)),"0")</f>
        <v>0</v>
      </c>
      <c r="V3544" s="35">
        <f t="shared" si="773"/>
        <v>0</v>
      </c>
      <c r="W3544" s="35">
        <f>IF(NOT(ISBLANK(H3544)),(12-DATEDIF(H3544,'[3]1.Pradzia'!$D$13,"m")),0)</f>
        <v>0</v>
      </c>
      <c r="X3544" s="35">
        <f t="shared" si="774"/>
        <v>0</v>
      </c>
      <c r="Y3544" s="35">
        <f t="shared" si="770"/>
        <v>0</v>
      </c>
      <c r="Z3544" s="35">
        <f t="shared" si="782"/>
        <v>0</v>
      </c>
      <c r="AA3544" s="36">
        <f t="shared" si="775"/>
        <v>0</v>
      </c>
      <c r="AB3544" s="36">
        <f t="shared" si="776"/>
        <v>0</v>
      </c>
      <c r="AC3544" s="37">
        <f t="shared" si="777"/>
        <v>0</v>
      </c>
      <c r="AD3544" s="35">
        <f>IF(OR(YEAR(G3544)&lt;2019,O3544="X"),0,IF(ISBLANK(H3544),DATEDIF(G3544,'[3]1.Pradzia'!$D$13,"M"),DATEDIF(G3544,H3544,"m")))</f>
        <v>0</v>
      </c>
      <c r="AE3544" s="37">
        <f>IF(E3544='[3]5.Grup_T'!$E$20,0,IF(AD3544&lt;&gt;0,M3544/V3544*MIN(12,AD3544),0))</f>
        <v>0</v>
      </c>
      <c r="AF3544" s="37">
        <f t="shared" si="778"/>
        <v>0</v>
      </c>
      <c r="AG3544" s="37">
        <f t="shared" si="779"/>
        <v>0</v>
      </c>
      <c r="AH3544" s="37">
        <f t="shared" si="780"/>
        <v>0</v>
      </c>
      <c r="AI3544" s="35" t="str">
        <f t="shared" si="781"/>
        <v>Nusidėvėjęs</v>
      </c>
      <c r="AJ3544" s="38" t="str">
        <f>IF(AND(F3544&lt;&gt;[3]Pav.tvarkyklė!$B$12,F3544&lt;&gt;[3]Pav.tvarkyklė!$B$13),"GVTNT","X")</f>
        <v>GVTNT</v>
      </c>
      <c r="AK3544" s="39">
        <f t="shared" si="783"/>
        <v>0</v>
      </c>
      <c r="AL3544" s="41"/>
      <c r="AM3544" s="41"/>
      <c r="AN3544" s="41">
        <f t="shared" si="771"/>
        <v>1900</v>
      </c>
      <c r="AO3544" s="41"/>
      <c r="AP3544" s="41"/>
      <c r="AQ3544" s="41"/>
      <c r="AR3544" s="42"/>
      <c r="AS3544" s="42"/>
      <c r="AU3544" s="43">
        <f t="shared" si="772"/>
        <v>0</v>
      </c>
    </row>
    <row r="3545" spans="1:47" ht="15" customHeight="1" x14ac:dyDescent="0.25">
      <c r="A3545" s="11"/>
      <c r="B3545" s="19">
        <v>3714</v>
      </c>
      <c r="C3545" s="74"/>
      <c r="D3545" s="77"/>
      <c r="E3545" s="75"/>
      <c r="F3545" s="74"/>
      <c r="G3545" s="80"/>
      <c r="H3545" s="25"/>
      <c r="I3545" s="79"/>
      <c r="J3545" s="27"/>
      <c r="K3545" s="27"/>
      <c r="L3545" s="79"/>
      <c r="M3545" s="81"/>
      <c r="N3545" s="29">
        <v>0</v>
      </c>
      <c r="O3545" s="30" t="str">
        <f>IF(G3545&lt;=$N$2,"",IF(F3545=[3]Pav.tvarkyklė!$B$13,"",IF(ISBLANK(R3545),"X","")))</f>
        <v/>
      </c>
      <c r="P3545" s="91"/>
      <c r="Q3545" s="63"/>
      <c r="R3545" s="63"/>
      <c r="S3545" s="63"/>
      <c r="T3545" s="63"/>
      <c r="U3545" s="34" t="str">
        <f>IFERROR(INDEX('[3]5.Grup_T'!$G$4:$G$22,MATCH('6.Turtas'!E3545,'[3]5.Grup_T'!$E$4:$E$22,0)),"0")</f>
        <v>0</v>
      </c>
      <c r="V3545" s="35">
        <f t="shared" si="773"/>
        <v>0</v>
      </c>
      <c r="W3545" s="35">
        <f>IF(NOT(ISBLANK(H3545)),(12-DATEDIF(H3545,'[3]1.Pradzia'!$D$13,"m")),0)</f>
        <v>0</v>
      </c>
      <c r="X3545" s="35">
        <f t="shared" si="774"/>
        <v>0</v>
      </c>
      <c r="Y3545" s="35">
        <f t="shared" si="770"/>
        <v>0</v>
      </c>
      <c r="Z3545" s="35">
        <f t="shared" si="782"/>
        <v>0</v>
      </c>
      <c r="AA3545" s="36">
        <f t="shared" si="775"/>
        <v>0</v>
      </c>
      <c r="AB3545" s="36">
        <f t="shared" si="776"/>
        <v>0</v>
      </c>
      <c r="AC3545" s="37">
        <f t="shared" si="777"/>
        <v>0</v>
      </c>
      <c r="AD3545" s="35">
        <f>IF(OR(YEAR(G3545)&lt;2019,O3545="X"),0,IF(ISBLANK(H3545),DATEDIF(G3545,'[3]1.Pradzia'!$D$13,"M"),DATEDIF(G3545,H3545,"m")))</f>
        <v>0</v>
      </c>
      <c r="AE3545" s="37">
        <f>IF(E3545='[3]5.Grup_T'!$E$20,0,IF(AD3545&lt;&gt;0,M3545/V3545*MIN(12,AD3545),0))</f>
        <v>0</v>
      </c>
      <c r="AF3545" s="37">
        <f t="shared" si="778"/>
        <v>0</v>
      </c>
      <c r="AG3545" s="37">
        <f t="shared" si="779"/>
        <v>0</v>
      </c>
      <c r="AH3545" s="37">
        <f t="shared" si="780"/>
        <v>0</v>
      </c>
      <c r="AI3545" s="35" t="str">
        <f t="shared" si="781"/>
        <v>Nusidėvėjęs</v>
      </c>
      <c r="AJ3545" s="38" t="str">
        <f>IF(AND(F3545&lt;&gt;[3]Pav.tvarkyklė!$B$12,F3545&lt;&gt;[3]Pav.tvarkyklė!$B$13),"GVTNT","X")</f>
        <v>GVTNT</v>
      </c>
      <c r="AK3545" s="39">
        <f t="shared" si="783"/>
        <v>0</v>
      </c>
      <c r="AL3545" s="41"/>
      <c r="AM3545" s="41"/>
      <c r="AN3545" s="41">
        <f t="shared" si="771"/>
        <v>1900</v>
      </c>
      <c r="AO3545" s="41"/>
      <c r="AP3545" s="41"/>
      <c r="AQ3545" s="41"/>
      <c r="AR3545" s="42"/>
      <c r="AS3545" s="42"/>
      <c r="AU3545" s="43">
        <f t="shared" si="772"/>
        <v>0</v>
      </c>
    </row>
    <row r="3546" spans="1:47" ht="15" customHeight="1" x14ac:dyDescent="0.25">
      <c r="A3546" s="11"/>
      <c r="B3546" s="19">
        <v>3715</v>
      </c>
      <c r="C3546" s="74"/>
      <c r="D3546" s="77"/>
      <c r="E3546" s="75"/>
      <c r="F3546" s="74"/>
      <c r="G3546" s="80"/>
      <c r="H3546" s="25"/>
      <c r="I3546" s="79"/>
      <c r="J3546" s="27"/>
      <c r="K3546" s="27"/>
      <c r="L3546" s="79"/>
      <c r="M3546" s="81"/>
      <c r="N3546" s="29">
        <v>0</v>
      </c>
      <c r="O3546" s="30" t="str">
        <f>IF(G3546&lt;=$N$2,"",IF(F3546=[3]Pav.tvarkyklė!$B$13,"",IF(ISBLANK(R3546),"X","")))</f>
        <v/>
      </c>
      <c r="P3546" s="91"/>
      <c r="Q3546" s="63"/>
      <c r="R3546" s="63"/>
      <c r="S3546" s="63"/>
      <c r="T3546" s="63"/>
      <c r="U3546" s="34" t="str">
        <f>IFERROR(INDEX('[3]5.Grup_T'!$G$4:$G$22,MATCH('6.Turtas'!E3546,'[3]5.Grup_T'!$E$4:$E$22,0)),"0")</f>
        <v>0</v>
      </c>
      <c r="V3546" s="35">
        <f t="shared" si="773"/>
        <v>0</v>
      </c>
      <c r="W3546" s="35">
        <f>IF(NOT(ISBLANK(H3546)),(12-DATEDIF(H3546,'[3]1.Pradzia'!$D$13,"m")),0)</f>
        <v>0</v>
      </c>
      <c r="X3546" s="35">
        <f t="shared" si="774"/>
        <v>0</v>
      </c>
      <c r="Y3546" s="35">
        <f t="shared" si="770"/>
        <v>0</v>
      </c>
      <c r="Z3546" s="35">
        <f t="shared" si="782"/>
        <v>0</v>
      </c>
      <c r="AA3546" s="36">
        <f t="shared" si="775"/>
        <v>0</v>
      </c>
      <c r="AB3546" s="36">
        <f t="shared" si="776"/>
        <v>0</v>
      </c>
      <c r="AC3546" s="37">
        <f t="shared" si="777"/>
        <v>0</v>
      </c>
      <c r="AD3546" s="35">
        <f>IF(OR(YEAR(G3546)&lt;2019,O3546="X"),0,IF(ISBLANK(H3546),DATEDIF(G3546,'[3]1.Pradzia'!$D$13,"M"),DATEDIF(G3546,H3546,"m")))</f>
        <v>0</v>
      </c>
      <c r="AE3546" s="37">
        <f>IF(E3546='[3]5.Grup_T'!$E$20,0,IF(AD3546&lt;&gt;0,M3546/V3546*MIN(12,AD3546),0))</f>
        <v>0</v>
      </c>
      <c r="AF3546" s="37">
        <f t="shared" si="778"/>
        <v>0</v>
      </c>
      <c r="AG3546" s="37">
        <f t="shared" si="779"/>
        <v>0</v>
      </c>
      <c r="AH3546" s="37">
        <f t="shared" si="780"/>
        <v>0</v>
      </c>
      <c r="AI3546" s="35" t="str">
        <f t="shared" si="781"/>
        <v>Nusidėvėjęs</v>
      </c>
      <c r="AJ3546" s="38" t="str">
        <f>IF(AND(F3546&lt;&gt;[3]Pav.tvarkyklė!$B$12,F3546&lt;&gt;[3]Pav.tvarkyklė!$B$13),"GVTNT","X")</f>
        <v>GVTNT</v>
      </c>
      <c r="AK3546" s="39">
        <f t="shared" si="783"/>
        <v>0</v>
      </c>
      <c r="AL3546" s="41"/>
      <c r="AM3546" s="41"/>
      <c r="AN3546" s="41">
        <f t="shared" si="771"/>
        <v>1900</v>
      </c>
      <c r="AO3546" s="41"/>
      <c r="AP3546" s="41"/>
      <c r="AQ3546" s="41"/>
      <c r="AR3546" s="42"/>
      <c r="AS3546" s="42"/>
      <c r="AU3546" s="43">
        <f t="shared" si="772"/>
        <v>0</v>
      </c>
    </row>
    <row r="3547" spans="1:47" ht="15" customHeight="1" x14ac:dyDescent="0.25">
      <c r="A3547" s="11"/>
      <c r="B3547" s="19">
        <v>3716</v>
      </c>
      <c r="C3547" s="74"/>
      <c r="D3547" s="77"/>
      <c r="E3547" s="75"/>
      <c r="F3547" s="74"/>
      <c r="G3547" s="80"/>
      <c r="H3547" s="25"/>
      <c r="I3547" s="79"/>
      <c r="J3547" s="27"/>
      <c r="K3547" s="27"/>
      <c r="L3547" s="79"/>
      <c r="M3547" s="81"/>
      <c r="N3547" s="29">
        <v>0</v>
      </c>
      <c r="O3547" s="30" t="str">
        <f>IF(G3547&lt;=$N$2,"",IF(F3547=[3]Pav.tvarkyklė!$B$13,"",IF(ISBLANK(R3547),"X","")))</f>
        <v/>
      </c>
      <c r="P3547" s="91"/>
      <c r="Q3547" s="63"/>
      <c r="R3547" s="63"/>
      <c r="S3547" s="63"/>
      <c r="T3547" s="63"/>
      <c r="U3547" s="34" t="str">
        <f>IFERROR(INDEX('[3]5.Grup_T'!$G$4:$G$22,MATCH('6.Turtas'!E3547,'[3]5.Grup_T'!$E$4:$E$22,0)),"0")</f>
        <v>0</v>
      </c>
      <c r="V3547" s="35">
        <f t="shared" si="773"/>
        <v>0</v>
      </c>
      <c r="W3547" s="35">
        <f>IF(NOT(ISBLANK(H3547)),(12-DATEDIF(H3547,'[3]1.Pradzia'!$D$13,"m")),0)</f>
        <v>0</v>
      </c>
      <c r="X3547" s="35">
        <f t="shared" si="774"/>
        <v>0</v>
      </c>
      <c r="Y3547" s="35">
        <f t="shared" si="770"/>
        <v>0</v>
      </c>
      <c r="Z3547" s="35">
        <f t="shared" si="782"/>
        <v>0</v>
      </c>
      <c r="AA3547" s="36">
        <f t="shared" si="775"/>
        <v>0</v>
      </c>
      <c r="AB3547" s="36">
        <f t="shared" si="776"/>
        <v>0</v>
      </c>
      <c r="AC3547" s="37">
        <f t="shared" si="777"/>
        <v>0</v>
      </c>
      <c r="AD3547" s="35">
        <f>IF(OR(YEAR(G3547)&lt;2019,O3547="X"),0,IF(ISBLANK(H3547),DATEDIF(G3547,'[3]1.Pradzia'!$D$13,"M"),DATEDIF(G3547,H3547,"m")))</f>
        <v>0</v>
      </c>
      <c r="AE3547" s="37">
        <f>IF(E3547='[3]5.Grup_T'!$E$20,0,IF(AD3547&lt;&gt;0,M3547/V3547*MIN(12,AD3547),0))</f>
        <v>0</v>
      </c>
      <c r="AF3547" s="37">
        <f t="shared" si="778"/>
        <v>0</v>
      </c>
      <c r="AG3547" s="37">
        <f t="shared" si="779"/>
        <v>0</v>
      </c>
      <c r="AH3547" s="37">
        <f t="shared" si="780"/>
        <v>0</v>
      </c>
      <c r="AI3547" s="35" t="str">
        <f t="shared" si="781"/>
        <v>Nusidėvėjęs</v>
      </c>
      <c r="AJ3547" s="38" t="str">
        <f>IF(AND(F3547&lt;&gt;[3]Pav.tvarkyklė!$B$12,F3547&lt;&gt;[3]Pav.tvarkyklė!$B$13),"GVTNT","X")</f>
        <v>GVTNT</v>
      </c>
      <c r="AK3547" s="39">
        <f t="shared" si="783"/>
        <v>0</v>
      </c>
      <c r="AL3547" s="41"/>
      <c r="AM3547" s="41"/>
      <c r="AN3547" s="41">
        <f t="shared" si="771"/>
        <v>1900</v>
      </c>
      <c r="AO3547" s="41"/>
      <c r="AP3547" s="41"/>
      <c r="AQ3547" s="41"/>
      <c r="AR3547" s="42"/>
      <c r="AS3547" s="42"/>
      <c r="AU3547" s="43">
        <f t="shared" si="772"/>
        <v>0</v>
      </c>
    </row>
    <row r="3548" spans="1:47" ht="15" customHeight="1" x14ac:dyDescent="0.25">
      <c r="A3548" s="11"/>
      <c r="B3548" s="19">
        <v>3717</v>
      </c>
      <c r="C3548" s="74"/>
      <c r="D3548" s="77"/>
      <c r="E3548" s="75"/>
      <c r="F3548" s="74"/>
      <c r="G3548" s="80"/>
      <c r="H3548" s="25"/>
      <c r="I3548" s="79"/>
      <c r="J3548" s="27"/>
      <c r="K3548" s="27"/>
      <c r="L3548" s="79"/>
      <c r="M3548" s="81"/>
      <c r="N3548" s="29">
        <v>0</v>
      </c>
      <c r="O3548" s="30" t="str">
        <f>IF(G3548&lt;=$N$2,"",IF(F3548=[3]Pav.tvarkyklė!$B$13,"",IF(ISBLANK(R3548),"X","")))</f>
        <v/>
      </c>
      <c r="P3548" s="91"/>
      <c r="Q3548" s="63"/>
      <c r="R3548" s="63"/>
      <c r="S3548" s="63"/>
      <c r="T3548" s="63"/>
      <c r="U3548" s="34" t="str">
        <f>IFERROR(INDEX('[3]5.Grup_T'!$G$4:$G$22,MATCH('6.Turtas'!E3548,'[3]5.Grup_T'!$E$4:$E$22,0)),"0")</f>
        <v>0</v>
      </c>
      <c r="V3548" s="35">
        <f t="shared" si="773"/>
        <v>0</v>
      </c>
      <c r="W3548" s="35">
        <f>IF(NOT(ISBLANK(H3548)),(12-DATEDIF(H3548,'[3]1.Pradzia'!$D$13,"m")),0)</f>
        <v>0</v>
      </c>
      <c r="X3548" s="35">
        <f t="shared" si="774"/>
        <v>0</v>
      </c>
      <c r="Y3548" s="35">
        <f t="shared" si="770"/>
        <v>0</v>
      </c>
      <c r="Z3548" s="35">
        <f t="shared" si="782"/>
        <v>0</v>
      </c>
      <c r="AA3548" s="36">
        <f t="shared" si="775"/>
        <v>0</v>
      </c>
      <c r="AB3548" s="36">
        <f t="shared" si="776"/>
        <v>0</v>
      </c>
      <c r="AC3548" s="37">
        <f t="shared" si="777"/>
        <v>0</v>
      </c>
      <c r="AD3548" s="35">
        <f>IF(OR(YEAR(G3548)&lt;2019,O3548="X"),0,IF(ISBLANK(H3548),DATEDIF(G3548,'[3]1.Pradzia'!$D$13,"M"),DATEDIF(G3548,H3548,"m")))</f>
        <v>0</v>
      </c>
      <c r="AE3548" s="37">
        <f>IF(E3548='[3]5.Grup_T'!$E$20,0,IF(AD3548&lt;&gt;0,M3548/V3548*MIN(12,AD3548),0))</f>
        <v>0</v>
      </c>
      <c r="AF3548" s="37">
        <f t="shared" si="778"/>
        <v>0</v>
      </c>
      <c r="AG3548" s="37">
        <f t="shared" si="779"/>
        <v>0</v>
      </c>
      <c r="AH3548" s="37">
        <f t="shared" si="780"/>
        <v>0</v>
      </c>
      <c r="AI3548" s="35" t="str">
        <f t="shared" si="781"/>
        <v>Nusidėvėjęs</v>
      </c>
      <c r="AJ3548" s="38" t="str">
        <f>IF(AND(F3548&lt;&gt;[3]Pav.tvarkyklė!$B$12,F3548&lt;&gt;[3]Pav.tvarkyklė!$B$13),"GVTNT","X")</f>
        <v>GVTNT</v>
      </c>
      <c r="AK3548" s="39">
        <f t="shared" si="783"/>
        <v>0</v>
      </c>
      <c r="AL3548" s="41"/>
      <c r="AM3548" s="41"/>
      <c r="AN3548" s="41">
        <f t="shared" si="771"/>
        <v>1900</v>
      </c>
      <c r="AO3548" s="41"/>
      <c r="AP3548" s="41"/>
      <c r="AQ3548" s="41"/>
      <c r="AR3548" s="42"/>
      <c r="AS3548" s="42"/>
      <c r="AU3548" s="43">
        <f t="shared" si="772"/>
        <v>0</v>
      </c>
    </row>
    <row r="3549" spans="1:47" ht="15" customHeight="1" x14ac:dyDescent="0.25">
      <c r="A3549" s="11"/>
      <c r="B3549" s="19">
        <v>3718</v>
      </c>
      <c r="C3549" s="74"/>
      <c r="D3549" s="77"/>
      <c r="E3549" s="75"/>
      <c r="F3549" s="74"/>
      <c r="G3549" s="80"/>
      <c r="H3549" s="25"/>
      <c r="I3549" s="79"/>
      <c r="J3549" s="27"/>
      <c r="K3549" s="27"/>
      <c r="L3549" s="79"/>
      <c r="M3549" s="81"/>
      <c r="N3549" s="29">
        <v>0</v>
      </c>
      <c r="O3549" s="30" t="str">
        <f>IF(G3549&lt;=$N$2,"",IF(F3549=[3]Pav.tvarkyklė!$B$13,"",IF(ISBLANK(R3549),"X","")))</f>
        <v/>
      </c>
      <c r="P3549" s="91"/>
      <c r="Q3549" s="63"/>
      <c r="R3549" s="63"/>
      <c r="S3549" s="63"/>
      <c r="T3549" s="63"/>
      <c r="U3549" s="34" t="str">
        <f>IFERROR(INDEX('[3]5.Grup_T'!$G$4:$G$22,MATCH('6.Turtas'!E3549,'[3]5.Grup_T'!$E$4:$E$22,0)),"0")</f>
        <v>0</v>
      </c>
      <c r="V3549" s="35">
        <f t="shared" si="773"/>
        <v>0</v>
      </c>
      <c r="W3549" s="35">
        <f>IF(NOT(ISBLANK(H3549)),(12-DATEDIF(H3549,'[3]1.Pradzia'!$D$13,"m")),0)</f>
        <v>0</v>
      </c>
      <c r="X3549" s="35">
        <f t="shared" si="774"/>
        <v>0</v>
      </c>
      <c r="Y3549" s="35">
        <f t="shared" si="770"/>
        <v>0</v>
      </c>
      <c r="Z3549" s="35">
        <f t="shared" si="782"/>
        <v>0</v>
      </c>
      <c r="AA3549" s="36">
        <f t="shared" si="775"/>
        <v>0</v>
      </c>
      <c r="AB3549" s="36">
        <f t="shared" si="776"/>
        <v>0</v>
      </c>
      <c r="AC3549" s="37">
        <f t="shared" si="777"/>
        <v>0</v>
      </c>
      <c r="AD3549" s="35">
        <f>IF(OR(YEAR(G3549)&lt;2019,O3549="X"),0,IF(ISBLANK(H3549),DATEDIF(G3549,'[3]1.Pradzia'!$D$13,"M"),DATEDIF(G3549,H3549,"m")))</f>
        <v>0</v>
      </c>
      <c r="AE3549" s="37">
        <f>IF(E3549='[3]5.Grup_T'!$E$20,0,IF(AD3549&lt;&gt;0,M3549/V3549*MIN(12,AD3549),0))</f>
        <v>0</v>
      </c>
      <c r="AF3549" s="37">
        <f t="shared" si="778"/>
        <v>0</v>
      </c>
      <c r="AG3549" s="37">
        <f t="shared" si="779"/>
        <v>0</v>
      </c>
      <c r="AH3549" s="37">
        <f t="shared" si="780"/>
        <v>0</v>
      </c>
      <c r="AI3549" s="35" t="str">
        <f t="shared" si="781"/>
        <v>Nusidėvėjęs</v>
      </c>
      <c r="AJ3549" s="38" t="str">
        <f>IF(AND(F3549&lt;&gt;[3]Pav.tvarkyklė!$B$12,F3549&lt;&gt;[3]Pav.tvarkyklė!$B$13),"GVTNT","X")</f>
        <v>GVTNT</v>
      </c>
      <c r="AK3549" s="39">
        <f t="shared" si="783"/>
        <v>0</v>
      </c>
      <c r="AL3549" s="41"/>
      <c r="AM3549" s="41"/>
      <c r="AN3549" s="41">
        <f t="shared" si="771"/>
        <v>1900</v>
      </c>
      <c r="AO3549" s="41"/>
      <c r="AP3549" s="41"/>
      <c r="AQ3549" s="41"/>
      <c r="AR3549" s="42"/>
      <c r="AS3549" s="42"/>
      <c r="AU3549" s="43">
        <f t="shared" si="772"/>
        <v>0</v>
      </c>
    </row>
    <row r="3550" spans="1:47" ht="15" customHeight="1" x14ac:dyDescent="0.25">
      <c r="A3550" s="11"/>
      <c r="B3550" s="19">
        <v>3719</v>
      </c>
      <c r="C3550" s="74"/>
      <c r="D3550" s="77"/>
      <c r="E3550" s="75"/>
      <c r="F3550" s="74"/>
      <c r="G3550" s="80"/>
      <c r="H3550" s="25"/>
      <c r="I3550" s="79"/>
      <c r="J3550" s="27"/>
      <c r="K3550" s="27"/>
      <c r="L3550" s="79"/>
      <c r="M3550" s="81"/>
      <c r="N3550" s="29">
        <v>0</v>
      </c>
      <c r="O3550" s="30" t="str">
        <f>IF(G3550&lt;=$N$2,"",IF(F3550=[3]Pav.tvarkyklė!$B$13,"",IF(ISBLANK(R3550),"X","")))</f>
        <v/>
      </c>
      <c r="P3550" s="91"/>
      <c r="Q3550" s="63"/>
      <c r="R3550" s="63"/>
      <c r="S3550" s="63"/>
      <c r="T3550" s="63"/>
      <c r="U3550" s="34" t="str">
        <f>IFERROR(INDEX('[3]5.Grup_T'!$G$4:$G$22,MATCH('6.Turtas'!E3550,'[3]5.Grup_T'!$E$4:$E$22,0)),"0")</f>
        <v>0</v>
      </c>
      <c r="V3550" s="35">
        <f t="shared" si="773"/>
        <v>0</v>
      </c>
      <c r="W3550" s="35">
        <f>IF(NOT(ISBLANK(H3550)),(12-DATEDIF(H3550,'[3]1.Pradzia'!$D$13,"m")),0)</f>
        <v>0</v>
      </c>
      <c r="X3550" s="35">
        <f t="shared" si="774"/>
        <v>0</v>
      </c>
      <c r="Y3550" s="35">
        <f t="shared" si="770"/>
        <v>0</v>
      </c>
      <c r="Z3550" s="35">
        <f t="shared" si="782"/>
        <v>0</v>
      </c>
      <c r="AA3550" s="36">
        <f t="shared" si="775"/>
        <v>0</v>
      </c>
      <c r="AB3550" s="36">
        <f t="shared" si="776"/>
        <v>0</v>
      </c>
      <c r="AC3550" s="37">
        <f t="shared" si="777"/>
        <v>0</v>
      </c>
      <c r="AD3550" s="35">
        <f>IF(OR(YEAR(G3550)&lt;2019,O3550="X"),0,IF(ISBLANK(H3550),DATEDIF(G3550,'[3]1.Pradzia'!$D$13,"M"),DATEDIF(G3550,H3550,"m")))</f>
        <v>0</v>
      </c>
      <c r="AE3550" s="37">
        <f>IF(E3550='[3]5.Grup_T'!$E$20,0,IF(AD3550&lt;&gt;0,M3550/V3550*MIN(12,AD3550),0))</f>
        <v>0</v>
      </c>
      <c r="AF3550" s="37">
        <f t="shared" si="778"/>
        <v>0</v>
      </c>
      <c r="AG3550" s="37">
        <f t="shared" si="779"/>
        <v>0</v>
      </c>
      <c r="AH3550" s="37">
        <f t="shared" si="780"/>
        <v>0</v>
      </c>
      <c r="AI3550" s="35" t="str">
        <f t="shared" si="781"/>
        <v>Nusidėvėjęs</v>
      </c>
      <c r="AJ3550" s="38" t="str">
        <f>IF(AND(F3550&lt;&gt;[3]Pav.tvarkyklė!$B$12,F3550&lt;&gt;[3]Pav.tvarkyklė!$B$13),"GVTNT","X")</f>
        <v>GVTNT</v>
      </c>
      <c r="AK3550" s="39">
        <f t="shared" si="783"/>
        <v>0</v>
      </c>
      <c r="AL3550" s="41"/>
      <c r="AM3550" s="41"/>
      <c r="AN3550" s="41">
        <f t="shared" si="771"/>
        <v>1900</v>
      </c>
      <c r="AO3550" s="41"/>
      <c r="AP3550" s="41"/>
      <c r="AQ3550" s="41"/>
      <c r="AR3550" s="42"/>
      <c r="AS3550" s="42"/>
      <c r="AU3550" s="43">
        <f t="shared" si="772"/>
        <v>0</v>
      </c>
    </row>
    <row r="3551" spans="1:47" ht="15" customHeight="1" x14ac:dyDescent="0.25">
      <c r="A3551" s="11"/>
      <c r="B3551" s="19">
        <v>3720</v>
      </c>
      <c r="C3551" s="74"/>
      <c r="D3551" s="77"/>
      <c r="E3551" s="75"/>
      <c r="F3551" s="74"/>
      <c r="G3551" s="80"/>
      <c r="H3551" s="25"/>
      <c r="I3551" s="79"/>
      <c r="J3551" s="27"/>
      <c r="K3551" s="27"/>
      <c r="L3551" s="79"/>
      <c r="M3551" s="81"/>
      <c r="N3551" s="29">
        <v>0</v>
      </c>
      <c r="O3551" s="30" t="str">
        <f>IF(G3551&lt;=$N$2,"",IF(F3551=[3]Pav.tvarkyklė!$B$13,"",IF(ISBLANK(R3551),"X","")))</f>
        <v/>
      </c>
      <c r="P3551" s="91"/>
      <c r="Q3551" s="63"/>
      <c r="R3551" s="63"/>
      <c r="S3551" s="63"/>
      <c r="T3551" s="63"/>
      <c r="U3551" s="34" t="str">
        <f>IFERROR(INDEX('[3]5.Grup_T'!$G$4:$G$22,MATCH('6.Turtas'!E3551,'[3]5.Grup_T'!$E$4:$E$22,0)),"0")</f>
        <v>0</v>
      </c>
      <c r="V3551" s="35">
        <f t="shared" si="773"/>
        <v>0</v>
      </c>
      <c r="W3551" s="35">
        <f>IF(NOT(ISBLANK(H3551)),(12-DATEDIF(H3551,'[3]1.Pradzia'!$D$13,"m")),0)</f>
        <v>0</v>
      </c>
      <c r="X3551" s="35">
        <f t="shared" si="774"/>
        <v>0</v>
      </c>
      <c r="Y3551" s="35">
        <f t="shared" si="770"/>
        <v>0</v>
      </c>
      <c r="Z3551" s="35">
        <f t="shared" si="782"/>
        <v>0</v>
      </c>
      <c r="AA3551" s="36">
        <f t="shared" si="775"/>
        <v>0</v>
      </c>
      <c r="AB3551" s="36">
        <f t="shared" si="776"/>
        <v>0</v>
      </c>
      <c r="AC3551" s="37">
        <f t="shared" si="777"/>
        <v>0</v>
      </c>
      <c r="AD3551" s="35">
        <f>IF(OR(YEAR(G3551)&lt;2019,O3551="X"),0,IF(ISBLANK(H3551),DATEDIF(G3551,'[3]1.Pradzia'!$D$13,"M"),DATEDIF(G3551,H3551,"m")))</f>
        <v>0</v>
      </c>
      <c r="AE3551" s="37">
        <f>IF(E3551='[3]5.Grup_T'!$E$20,0,IF(AD3551&lt;&gt;0,M3551/V3551*MIN(12,AD3551),0))</f>
        <v>0</v>
      </c>
      <c r="AF3551" s="37">
        <f t="shared" si="778"/>
        <v>0</v>
      </c>
      <c r="AG3551" s="37">
        <f t="shared" si="779"/>
        <v>0</v>
      </c>
      <c r="AH3551" s="37">
        <f t="shared" si="780"/>
        <v>0</v>
      </c>
      <c r="AI3551" s="35" t="str">
        <f t="shared" si="781"/>
        <v>Nusidėvėjęs</v>
      </c>
      <c r="AJ3551" s="38" t="str">
        <f>IF(AND(F3551&lt;&gt;[3]Pav.tvarkyklė!$B$12,F3551&lt;&gt;[3]Pav.tvarkyklė!$B$13),"GVTNT","X")</f>
        <v>GVTNT</v>
      </c>
      <c r="AK3551" s="39">
        <f t="shared" si="783"/>
        <v>0</v>
      </c>
      <c r="AL3551" s="41"/>
      <c r="AM3551" s="41"/>
      <c r="AN3551" s="41">
        <f t="shared" si="771"/>
        <v>1900</v>
      </c>
      <c r="AO3551" s="41"/>
      <c r="AP3551" s="41"/>
      <c r="AQ3551" s="41"/>
      <c r="AR3551" s="42"/>
      <c r="AS3551" s="42"/>
      <c r="AU3551" s="43">
        <f t="shared" si="772"/>
        <v>0</v>
      </c>
    </row>
    <row r="3552" spans="1:47" ht="15" customHeight="1" x14ac:dyDescent="0.25">
      <c r="A3552" s="11"/>
      <c r="B3552" s="19">
        <v>3721</v>
      </c>
      <c r="C3552" s="74"/>
      <c r="D3552" s="77"/>
      <c r="E3552" s="75"/>
      <c r="F3552" s="74"/>
      <c r="G3552" s="80"/>
      <c r="H3552" s="25"/>
      <c r="I3552" s="79"/>
      <c r="J3552" s="27"/>
      <c r="K3552" s="27"/>
      <c r="L3552" s="79"/>
      <c r="M3552" s="81"/>
      <c r="N3552" s="29">
        <v>0</v>
      </c>
      <c r="O3552" s="30" t="str">
        <f>IF(G3552&lt;=$N$2,"",IF(F3552=[3]Pav.tvarkyklė!$B$13,"",IF(ISBLANK(R3552),"X","")))</f>
        <v/>
      </c>
      <c r="P3552" s="91"/>
      <c r="Q3552" s="63"/>
      <c r="R3552" s="63"/>
      <c r="S3552" s="63"/>
      <c r="T3552" s="63"/>
      <c r="U3552" s="34" t="str">
        <f>IFERROR(INDEX('[3]5.Grup_T'!$G$4:$G$22,MATCH('6.Turtas'!E3552,'[3]5.Grup_T'!$E$4:$E$22,0)),"0")</f>
        <v>0</v>
      </c>
      <c r="V3552" s="35">
        <f t="shared" si="773"/>
        <v>0</v>
      </c>
      <c r="W3552" s="35">
        <f>IF(NOT(ISBLANK(H3552)),(12-DATEDIF(H3552,'[3]1.Pradzia'!$D$13,"m")),0)</f>
        <v>0</v>
      </c>
      <c r="X3552" s="35">
        <f t="shared" si="774"/>
        <v>0</v>
      </c>
      <c r="Y3552" s="35">
        <f t="shared" si="770"/>
        <v>0</v>
      </c>
      <c r="Z3552" s="35">
        <f t="shared" si="782"/>
        <v>0</v>
      </c>
      <c r="AA3552" s="36">
        <f t="shared" si="775"/>
        <v>0</v>
      </c>
      <c r="AB3552" s="36">
        <f t="shared" si="776"/>
        <v>0</v>
      </c>
      <c r="AC3552" s="37">
        <f t="shared" si="777"/>
        <v>0</v>
      </c>
      <c r="AD3552" s="35">
        <f>IF(OR(YEAR(G3552)&lt;2019,O3552="X"),0,IF(ISBLANK(H3552),DATEDIF(G3552,'[3]1.Pradzia'!$D$13,"M"),DATEDIF(G3552,H3552,"m")))</f>
        <v>0</v>
      </c>
      <c r="AE3552" s="37">
        <f>IF(E3552='[3]5.Grup_T'!$E$20,0,IF(AD3552&lt;&gt;0,M3552/V3552*MIN(12,AD3552),0))</f>
        <v>0</v>
      </c>
      <c r="AF3552" s="37">
        <f t="shared" si="778"/>
        <v>0</v>
      </c>
      <c r="AG3552" s="37">
        <f t="shared" si="779"/>
        <v>0</v>
      </c>
      <c r="AH3552" s="37">
        <f t="shared" si="780"/>
        <v>0</v>
      </c>
      <c r="AI3552" s="35" t="str">
        <f t="shared" si="781"/>
        <v>Nusidėvėjęs</v>
      </c>
      <c r="AJ3552" s="38" t="str">
        <f>IF(AND(F3552&lt;&gt;[3]Pav.tvarkyklė!$B$12,F3552&lt;&gt;[3]Pav.tvarkyklė!$B$13),"GVTNT","X")</f>
        <v>GVTNT</v>
      </c>
      <c r="AK3552" s="39">
        <f t="shared" si="783"/>
        <v>0</v>
      </c>
      <c r="AL3552" s="41"/>
      <c r="AM3552" s="41"/>
      <c r="AN3552" s="41">
        <f t="shared" si="771"/>
        <v>1900</v>
      </c>
      <c r="AO3552" s="41"/>
      <c r="AP3552" s="41"/>
      <c r="AQ3552" s="41"/>
      <c r="AR3552" s="42"/>
      <c r="AS3552" s="42"/>
      <c r="AU3552" s="43">
        <f t="shared" si="772"/>
        <v>0</v>
      </c>
    </row>
    <row r="3553" spans="1:47" ht="15" customHeight="1" x14ac:dyDescent="0.25">
      <c r="A3553" s="11"/>
      <c r="B3553" s="19">
        <v>3722</v>
      </c>
      <c r="C3553" s="74"/>
      <c r="D3553" s="77"/>
      <c r="E3553" s="75"/>
      <c r="F3553" s="74"/>
      <c r="G3553" s="80"/>
      <c r="H3553" s="25"/>
      <c r="I3553" s="79"/>
      <c r="J3553" s="27"/>
      <c r="K3553" s="27"/>
      <c r="L3553" s="79"/>
      <c r="M3553" s="81"/>
      <c r="N3553" s="29">
        <v>0</v>
      </c>
      <c r="O3553" s="30" t="str">
        <f>IF(G3553&lt;=$N$2,"",IF(F3553=[3]Pav.tvarkyklė!$B$13,"",IF(ISBLANK(R3553),"X","")))</f>
        <v/>
      </c>
      <c r="P3553" s="91"/>
      <c r="Q3553" s="63"/>
      <c r="R3553" s="63"/>
      <c r="S3553" s="63"/>
      <c r="T3553" s="63"/>
      <c r="U3553" s="34" t="str">
        <f>IFERROR(INDEX('[3]5.Grup_T'!$G$4:$G$22,MATCH('6.Turtas'!E3553,'[3]5.Grup_T'!$E$4:$E$22,0)),"0")</f>
        <v>0</v>
      </c>
      <c r="V3553" s="35">
        <f t="shared" si="773"/>
        <v>0</v>
      </c>
      <c r="W3553" s="35">
        <f>IF(NOT(ISBLANK(H3553)),(12-DATEDIF(H3553,'[3]1.Pradzia'!$D$13,"m")),0)</f>
        <v>0</v>
      </c>
      <c r="X3553" s="35">
        <f t="shared" si="774"/>
        <v>0</v>
      </c>
      <c r="Y3553" s="35">
        <f t="shared" si="770"/>
        <v>0</v>
      </c>
      <c r="Z3553" s="35">
        <f t="shared" si="782"/>
        <v>0</v>
      </c>
      <c r="AA3553" s="36">
        <f t="shared" si="775"/>
        <v>0</v>
      </c>
      <c r="AB3553" s="36">
        <f t="shared" si="776"/>
        <v>0</v>
      </c>
      <c r="AC3553" s="37">
        <f t="shared" si="777"/>
        <v>0</v>
      </c>
      <c r="AD3553" s="35">
        <f>IF(OR(YEAR(G3553)&lt;2019,O3553="X"),0,IF(ISBLANK(H3553),DATEDIF(G3553,'[3]1.Pradzia'!$D$13,"M"),DATEDIF(G3553,H3553,"m")))</f>
        <v>0</v>
      </c>
      <c r="AE3553" s="37">
        <f>IF(E3553='[3]5.Grup_T'!$E$20,0,IF(AD3553&lt;&gt;0,M3553/V3553*MIN(12,AD3553),0))</f>
        <v>0</v>
      </c>
      <c r="AF3553" s="37">
        <f t="shared" si="778"/>
        <v>0</v>
      </c>
      <c r="AG3553" s="37">
        <f t="shared" si="779"/>
        <v>0</v>
      </c>
      <c r="AH3553" s="37">
        <f t="shared" si="780"/>
        <v>0</v>
      </c>
      <c r="AI3553" s="35" t="str">
        <f t="shared" si="781"/>
        <v>Nusidėvėjęs</v>
      </c>
      <c r="AJ3553" s="38" t="str">
        <f>IF(AND(F3553&lt;&gt;[3]Pav.tvarkyklė!$B$12,F3553&lt;&gt;[3]Pav.tvarkyklė!$B$13),"GVTNT","X")</f>
        <v>GVTNT</v>
      </c>
      <c r="AK3553" s="39">
        <f t="shared" si="783"/>
        <v>0</v>
      </c>
      <c r="AL3553" s="41"/>
      <c r="AM3553" s="41"/>
      <c r="AN3553" s="41">
        <f t="shared" si="771"/>
        <v>1900</v>
      </c>
      <c r="AO3553" s="41"/>
      <c r="AP3553" s="41"/>
      <c r="AQ3553" s="41"/>
      <c r="AR3553" s="42"/>
      <c r="AS3553" s="42"/>
      <c r="AU3553" s="43">
        <f t="shared" si="772"/>
        <v>0</v>
      </c>
    </row>
    <row r="3554" spans="1:47" ht="15" customHeight="1" x14ac:dyDescent="0.25">
      <c r="A3554" s="11"/>
      <c r="B3554" s="19">
        <v>3723</v>
      </c>
      <c r="C3554" s="74"/>
      <c r="D3554" s="77"/>
      <c r="E3554" s="75"/>
      <c r="F3554" s="74"/>
      <c r="G3554" s="80"/>
      <c r="H3554" s="25"/>
      <c r="I3554" s="79"/>
      <c r="J3554" s="27"/>
      <c r="K3554" s="27"/>
      <c r="L3554" s="79"/>
      <c r="M3554" s="81"/>
      <c r="N3554" s="29">
        <v>0</v>
      </c>
      <c r="O3554" s="30" t="str">
        <f>IF(G3554&lt;=$N$2,"",IF(F3554=[3]Pav.tvarkyklė!$B$13,"",IF(ISBLANK(R3554),"X","")))</f>
        <v/>
      </c>
      <c r="P3554" s="91"/>
      <c r="Q3554" s="63"/>
      <c r="R3554" s="63"/>
      <c r="S3554" s="63"/>
      <c r="T3554" s="63"/>
      <c r="U3554" s="34" t="str">
        <f>IFERROR(INDEX('[3]5.Grup_T'!$G$4:$G$22,MATCH('6.Turtas'!E3554,'[3]5.Grup_T'!$E$4:$E$22,0)),"0")</f>
        <v>0</v>
      </c>
      <c r="V3554" s="35">
        <f t="shared" si="773"/>
        <v>0</v>
      </c>
      <c r="W3554" s="35">
        <f>IF(NOT(ISBLANK(H3554)),(12-DATEDIF(H3554,'[3]1.Pradzia'!$D$13,"m")),0)</f>
        <v>0</v>
      </c>
      <c r="X3554" s="35">
        <f t="shared" si="774"/>
        <v>0</v>
      </c>
      <c r="Y3554" s="35">
        <f t="shared" si="770"/>
        <v>0</v>
      </c>
      <c r="Z3554" s="35">
        <f t="shared" si="782"/>
        <v>0</v>
      </c>
      <c r="AA3554" s="36">
        <f t="shared" si="775"/>
        <v>0</v>
      </c>
      <c r="AB3554" s="36">
        <f t="shared" si="776"/>
        <v>0</v>
      </c>
      <c r="AC3554" s="37">
        <f t="shared" si="777"/>
        <v>0</v>
      </c>
      <c r="AD3554" s="35">
        <f>IF(OR(YEAR(G3554)&lt;2019,O3554="X"),0,IF(ISBLANK(H3554),DATEDIF(G3554,'[3]1.Pradzia'!$D$13,"M"),DATEDIF(G3554,H3554,"m")))</f>
        <v>0</v>
      </c>
      <c r="AE3554" s="37">
        <f>IF(E3554='[3]5.Grup_T'!$E$20,0,IF(AD3554&lt;&gt;0,M3554/V3554*MIN(12,AD3554),0))</f>
        <v>0</v>
      </c>
      <c r="AF3554" s="37">
        <f t="shared" si="778"/>
        <v>0</v>
      </c>
      <c r="AG3554" s="37">
        <f t="shared" si="779"/>
        <v>0</v>
      </c>
      <c r="AH3554" s="37">
        <f t="shared" si="780"/>
        <v>0</v>
      </c>
      <c r="AI3554" s="35" t="str">
        <f t="shared" si="781"/>
        <v>Nusidėvėjęs</v>
      </c>
      <c r="AJ3554" s="38" t="str">
        <f>IF(AND(F3554&lt;&gt;[3]Pav.tvarkyklė!$B$12,F3554&lt;&gt;[3]Pav.tvarkyklė!$B$13),"GVTNT","X")</f>
        <v>GVTNT</v>
      </c>
      <c r="AK3554" s="39">
        <f t="shared" si="783"/>
        <v>0</v>
      </c>
      <c r="AL3554" s="41"/>
      <c r="AM3554" s="41"/>
      <c r="AN3554" s="41">
        <f t="shared" si="771"/>
        <v>1900</v>
      </c>
      <c r="AO3554" s="41"/>
      <c r="AP3554" s="41"/>
      <c r="AQ3554" s="41"/>
      <c r="AR3554" s="42"/>
      <c r="AS3554" s="42"/>
      <c r="AU3554" s="43">
        <f t="shared" si="772"/>
        <v>0</v>
      </c>
    </row>
    <row r="3555" spans="1:47" ht="15" customHeight="1" x14ac:dyDescent="0.25">
      <c r="A3555" s="11"/>
      <c r="B3555" s="19">
        <v>3724</v>
      </c>
      <c r="C3555" s="74"/>
      <c r="D3555" s="77"/>
      <c r="E3555" s="75"/>
      <c r="F3555" s="74"/>
      <c r="G3555" s="80"/>
      <c r="H3555" s="25"/>
      <c r="I3555" s="79"/>
      <c r="J3555" s="27"/>
      <c r="K3555" s="27"/>
      <c r="L3555" s="79"/>
      <c r="M3555" s="81"/>
      <c r="N3555" s="29">
        <v>0</v>
      </c>
      <c r="O3555" s="30" t="str">
        <f>IF(G3555&lt;=$N$2,"",IF(F3555=[3]Pav.tvarkyklė!$B$13,"",IF(ISBLANK(R3555),"X","")))</f>
        <v/>
      </c>
      <c r="P3555" s="91"/>
      <c r="Q3555" s="63"/>
      <c r="R3555" s="63"/>
      <c r="S3555" s="63"/>
      <c r="T3555" s="63"/>
      <c r="U3555" s="34" t="str">
        <f>IFERROR(INDEX('[3]5.Grup_T'!$G$4:$G$22,MATCH('6.Turtas'!E3555,'[3]5.Grup_T'!$E$4:$E$22,0)),"0")</f>
        <v>0</v>
      </c>
      <c r="V3555" s="35">
        <f t="shared" si="773"/>
        <v>0</v>
      </c>
      <c r="W3555" s="35">
        <f>IF(NOT(ISBLANK(H3555)),(12-DATEDIF(H3555,'[3]1.Pradzia'!$D$13,"m")),0)</f>
        <v>0</v>
      </c>
      <c r="X3555" s="35">
        <f t="shared" si="774"/>
        <v>0</v>
      </c>
      <c r="Y3555" s="35">
        <f t="shared" si="770"/>
        <v>0</v>
      </c>
      <c r="Z3555" s="35">
        <f t="shared" si="782"/>
        <v>0</v>
      </c>
      <c r="AA3555" s="36">
        <f t="shared" si="775"/>
        <v>0</v>
      </c>
      <c r="AB3555" s="36">
        <f t="shared" si="776"/>
        <v>0</v>
      </c>
      <c r="AC3555" s="37">
        <f t="shared" si="777"/>
        <v>0</v>
      </c>
      <c r="AD3555" s="35">
        <f>IF(OR(YEAR(G3555)&lt;2019,O3555="X"),0,IF(ISBLANK(H3555),DATEDIF(G3555,'[3]1.Pradzia'!$D$13,"M"),DATEDIF(G3555,H3555,"m")))</f>
        <v>0</v>
      </c>
      <c r="AE3555" s="37">
        <f>IF(E3555='[3]5.Grup_T'!$E$20,0,IF(AD3555&lt;&gt;0,M3555/V3555*MIN(12,AD3555),0))</f>
        <v>0</v>
      </c>
      <c r="AF3555" s="37">
        <f t="shared" si="778"/>
        <v>0</v>
      </c>
      <c r="AG3555" s="37">
        <f t="shared" si="779"/>
        <v>0</v>
      </c>
      <c r="AH3555" s="37">
        <f t="shared" si="780"/>
        <v>0</v>
      </c>
      <c r="AI3555" s="35" t="str">
        <f t="shared" si="781"/>
        <v>Nusidėvėjęs</v>
      </c>
      <c r="AJ3555" s="38" t="str">
        <f>IF(AND(F3555&lt;&gt;[3]Pav.tvarkyklė!$B$12,F3555&lt;&gt;[3]Pav.tvarkyklė!$B$13),"GVTNT","X")</f>
        <v>GVTNT</v>
      </c>
      <c r="AK3555" s="39">
        <f t="shared" si="783"/>
        <v>0</v>
      </c>
      <c r="AL3555" s="41"/>
      <c r="AM3555" s="41"/>
      <c r="AN3555" s="41">
        <f t="shared" si="771"/>
        <v>1900</v>
      </c>
      <c r="AO3555" s="41"/>
      <c r="AP3555" s="41"/>
      <c r="AQ3555" s="41"/>
      <c r="AR3555" s="42"/>
      <c r="AS3555" s="42"/>
      <c r="AU3555" s="43">
        <f t="shared" si="772"/>
        <v>0</v>
      </c>
    </row>
    <row r="3556" spans="1:47" ht="15" customHeight="1" x14ac:dyDescent="0.25">
      <c r="A3556" s="11"/>
      <c r="B3556" s="19">
        <v>3725</v>
      </c>
      <c r="C3556" s="74"/>
      <c r="D3556" s="77"/>
      <c r="E3556" s="75"/>
      <c r="F3556" s="74"/>
      <c r="G3556" s="80"/>
      <c r="H3556" s="25"/>
      <c r="I3556" s="79"/>
      <c r="J3556" s="27"/>
      <c r="K3556" s="27"/>
      <c r="L3556" s="79"/>
      <c r="M3556" s="81"/>
      <c r="N3556" s="29">
        <v>0</v>
      </c>
      <c r="O3556" s="30" t="str">
        <f>IF(G3556&lt;=$N$2,"",IF(F3556=[3]Pav.tvarkyklė!$B$13,"",IF(ISBLANK(R3556),"X","")))</f>
        <v/>
      </c>
      <c r="P3556" s="91"/>
      <c r="Q3556" s="63"/>
      <c r="R3556" s="63"/>
      <c r="S3556" s="63"/>
      <c r="T3556" s="63"/>
      <c r="U3556" s="34" t="str">
        <f>IFERROR(INDEX('[3]5.Grup_T'!$G$4:$G$22,MATCH('6.Turtas'!E3556,'[3]5.Grup_T'!$E$4:$E$22,0)),"0")</f>
        <v>0</v>
      </c>
      <c r="V3556" s="35">
        <f t="shared" si="773"/>
        <v>0</v>
      </c>
      <c r="W3556" s="35">
        <f>IF(NOT(ISBLANK(H3556)),(12-DATEDIF(H3556,'[3]1.Pradzia'!$D$13,"m")),0)</f>
        <v>0</v>
      </c>
      <c r="X3556" s="35">
        <f t="shared" si="774"/>
        <v>0</v>
      </c>
      <c r="Y3556" s="35">
        <f t="shared" si="770"/>
        <v>0</v>
      </c>
      <c r="Z3556" s="35">
        <f t="shared" si="782"/>
        <v>0</v>
      </c>
      <c r="AA3556" s="36">
        <f t="shared" si="775"/>
        <v>0</v>
      </c>
      <c r="AB3556" s="36">
        <f t="shared" si="776"/>
        <v>0</v>
      </c>
      <c r="AC3556" s="37">
        <f t="shared" si="777"/>
        <v>0</v>
      </c>
      <c r="AD3556" s="35">
        <f>IF(OR(YEAR(G3556)&lt;2019,O3556="X"),0,IF(ISBLANK(H3556),DATEDIF(G3556,'[3]1.Pradzia'!$D$13,"M"),DATEDIF(G3556,H3556,"m")))</f>
        <v>0</v>
      </c>
      <c r="AE3556" s="37">
        <f>IF(E3556='[3]5.Grup_T'!$E$20,0,IF(AD3556&lt;&gt;0,M3556/V3556*MIN(12,AD3556),0))</f>
        <v>0</v>
      </c>
      <c r="AF3556" s="37">
        <f t="shared" si="778"/>
        <v>0</v>
      </c>
      <c r="AG3556" s="37">
        <f t="shared" si="779"/>
        <v>0</v>
      </c>
      <c r="AH3556" s="37">
        <f t="shared" si="780"/>
        <v>0</v>
      </c>
      <c r="AI3556" s="35" t="str">
        <f t="shared" si="781"/>
        <v>Nusidėvėjęs</v>
      </c>
      <c r="AJ3556" s="38" t="str">
        <f>IF(AND(F3556&lt;&gt;[3]Pav.tvarkyklė!$B$12,F3556&lt;&gt;[3]Pav.tvarkyklė!$B$13),"GVTNT","X")</f>
        <v>GVTNT</v>
      </c>
      <c r="AK3556" s="39">
        <f t="shared" si="783"/>
        <v>0</v>
      </c>
      <c r="AL3556" s="41"/>
      <c r="AM3556" s="41"/>
      <c r="AN3556" s="41">
        <f t="shared" si="771"/>
        <v>1900</v>
      </c>
      <c r="AO3556" s="41"/>
      <c r="AP3556" s="41"/>
      <c r="AQ3556" s="41"/>
      <c r="AR3556" s="42"/>
      <c r="AS3556" s="42"/>
      <c r="AU3556" s="43">
        <f t="shared" si="772"/>
        <v>0</v>
      </c>
    </row>
    <row r="3557" spans="1:47" ht="15" customHeight="1" x14ac:dyDescent="0.25">
      <c r="A3557" s="11"/>
      <c r="B3557" s="19">
        <v>3726</v>
      </c>
      <c r="C3557" s="74"/>
      <c r="D3557" s="77"/>
      <c r="E3557" s="75"/>
      <c r="F3557" s="74"/>
      <c r="G3557" s="80"/>
      <c r="H3557" s="25"/>
      <c r="I3557" s="79"/>
      <c r="J3557" s="27"/>
      <c r="K3557" s="27"/>
      <c r="L3557" s="79"/>
      <c r="M3557" s="81"/>
      <c r="N3557" s="29">
        <v>0</v>
      </c>
      <c r="O3557" s="30" t="str">
        <f>IF(G3557&lt;=$N$2,"",IF(F3557=[3]Pav.tvarkyklė!$B$13,"",IF(ISBLANK(R3557),"X","")))</f>
        <v/>
      </c>
      <c r="P3557" s="91"/>
      <c r="Q3557" s="63"/>
      <c r="R3557" s="63"/>
      <c r="S3557" s="63"/>
      <c r="T3557" s="63"/>
      <c r="U3557" s="34" t="str">
        <f>IFERROR(INDEX('[3]5.Grup_T'!$G$4:$G$22,MATCH('6.Turtas'!E3557,'[3]5.Grup_T'!$E$4:$E$22,0)),"0")</f>
        <v>0</v>
      </c>
      <c r="V3557" s="35">
        <f t="shared" si="773"/>
        <v>0</v>
      </c>
      <c r="W3557" s="35">
        <f>IF(NOT(ISBLANK(H3557)),(12-DATEDIF(H3557,'[3]1.Pradzia'!$D$13,"m")),0)</f>
        <v>0</v>
      </c>
      <c r="X3557" s="35">
        <f t="shared" si="774"/>
        <v>0</v>
      </c>
      <c r="Y3557" s="35">
        <f t="shared" si="770"/>
        <v>0</v>
      </c>
      <c r="Z3557" s="35">
        <f t="shared" si="782"/>
        <v>0</v>
      </c>
      <c r="AA3557" s="36">
        <f t="shared" si="775"/>
        <v>0</v>
      </c>
      <c r="AB3557" s="36">
        <f t="shared" si="776"/>
        <v>0</v>
      </c>
      <c r="AC3557" s="37">
        <f t="shared" si="777"/>
        <v>0</v>
      </c>
      <c r="AD3557" s="35">
        <f>IF(OR(YEAR(G3557)&lt;2019,O3557="X"),0,IF(ISBLANK(H3557),DATEDIF(G3557,'[3]1.Pradzia'!$D$13,"M"),DATEDIF(G3557,H3557,"m")))</f>
        <v>0</v>
      </c>
      <c r="AE3557" s="37">
        <f>IF(E3557='[3]5.Grup_T'!$E$20,0,IF(AD3557&lt;&gt;0,M3557/V3557*MIN(12,AD3557),0))</f>
        <v>0</v>
      </c>
      <c r="AF3557" s="37">
        <f t="shared" si="778"/>
        <v>0</v>
      </c>
      <c r="AG3557" s="37">
        <f t="shared" si="779"/>
        <v>0</v>
      </c>
      <c r="AH3557" s="37">
        <f t="shared" si="780"/>
        <v>0</v>
      </c>
      <c r="AI3557" s="35" t="str">
        <f t="shared" si="781"/>
        <v>Nusidėvėjęs</v>
      </c>
      <c r="AJ3557" s="38" t="str">
        <f>IF(AND(F3557&lt;&gt;[3]Pav.tvarkyklė!$B$12,F3557&lt;&gt;[3]Pav.tvarkyklė!$B$13),"GVTNT","X")</f>
        <v>GVTNT</v>
      </c>
      <c r="AK3557" s="39">
        <f t="shared" si="783"/>
        <v>0</v>
      </c>
      <c r="AL3557" s="41"/>
      <c r="AM3557" s="41"/>
      <c r="AN3557" s="41">
        <f t="shared" si="771"/>
        <v>1900</v>
      </c>
      <c r="AO3557" s="41"/>
      <c r="AP3557" s="41"/>
      <c r="AQ3557" s="41"/>
      <c r="AR3557" s="42"/>
      <c r="AS3557" s="42"/>
      <c r="AU3557" s="43">
        <f t="shared" si="772"/>
        <v>0</v>
      </c>
    </row>
    <row r="3558" spans="1:47" ht="15" customHeight="1" x14ac:dyDescent="0.25">
      <c r="A3558" s="11"/>
      <c r="B3558" s="19">
        <v>3727</v>
      </c>
      <c r="C3558" s="74"/>
      <c r="D3558" s="77"/>
      <c r="E3558" s="75"/>
      <c r="F3558" s="74"/>
      <c r="G3558" s="80"/>
      <c r="H3558" s="25"/>
      <c r="I3558" s="79"/>
      <c r="J3558" s="27"/>
      <c r="K3558" s="27"/>
      <c r="L3558" s="79"/>
      <c r="M3558" s="81"/>
      <c r="N3558" s="29">
        <v>0</v>
      </c>
      <c r="O3558" s="30" t="str">
        <f>IF(G3558&lt;=$N$2,"",IF(F3558=[3]Pav.tvarkyklė!$B$13,"",IF(ISBLANK(R3558),"X","")))</f>
        <v/>
      </c>
      <c r="P3558" s="91"/>
      <c r="Q3558" s="63"/>
      <c r="R3558" s="63"/>
      <c r="S3558" s="63"/>
      <c r="T3558" s="63"/>
      <c r="U3558" s="34" t="str">
        <f>IFERROR(INDEX('[3]5.Grup_T'!$G$4:$G$22,MATCH('6.Turtas'!E3558,'[3]5.Grup_T'!$E$4:$E$22,0)),"0")</f>
        <v>0</v>
      </c>
      <c r="V3558" s="35">
        <f t="shared" si="773"/>
        <v>0</v>
      </c>
      <c r="W3558" s="35">
        <f>IF(NOT(ISBLANK(H3558)),(12-DATEDIF(H3558,'[3]1.Pradzia'!$D$13,"m")),0)</f>
        <v>0</v>
      </c>
      <c r="X3558" s="35">
        <f t="shared" si="774"/>
        <v>0</v>
      </c>
      <c r="Y3558" s="35">
        <f t="shared" si="770"/>
        <v>0</v>
      </c>
      <c r="Z3558" s="35">
        <f t="shared" si="782"/>
        <v>0</v>
      </c>
      <c r="AA3558" s="36">
        <f t="shared" si="775"/>
        <v>0</v>
      </c>
      <c r="AB3558" s="36">
        <f t="shared" si="776"/>
        <v>0</v>
      </c>
      <c r="AC3558" s="37">
        <f t="shared" si="777"/>
        <v>0</v>
      </c>
      <c r="AD3558" s="35">
        <f>IF(OR(YEAR(G3558)&lt;2019,O3558="X"),0,IF(ISBLANK(H3558),DATEDIF(G3558,'[3]1.Pradzia'!$D$13,"M"),DATEDIF(G3558,H3558,"m")))</f>
        <v>0</v>
      </c>
      <c r="AE3558" s="37">
        <f>IF(E3558='[3]5.Grup_T'!$E$20,0,IF(AD3558&lt;&gt;0,M3558/V3558*MIN(12,AD3558),0))</f>
        <v>0</v>
      </c>
      <c r="AF3558" s="37">
        <f t="shared" si="778"/>
        <v>0</v>
      </c>
      <c r="AG3558" s="37">
        <f t="shared" si="779"/>
        <v>0</v>
      </c>
      <c r="AH3558" s="37">
        <f t="shared" si="780"/>
        <v>0</v>
      </c>
      <c r="AI3558" s="35" t="str">
        <f t="shared" si="781"/>
        <v>Nusidėvėjęs</v>
      </c>
      <c r="AJ3558" s="38" t="str">
        <f>IF(AND(F3558&lt;&gt;[3]Pav.tvarkyklė!$B$12,F3558&lt;&gt;[3]Pav.tvarkyklė!$B$13),"GVTNT","X")</f>
        <v>GVTNT</v>
      </c>
      <c r="AK3558" s="39">
        <f t="shared" si="783"/>
        <v>0</v>
      </c>
      <c r="AL3558" s="41"/>
      <c r="AM3558" s="41"/>
      <c r="AN3558" s="41">
        <f t="shared" si="771"/>
        <v>1900</v>
      </c>
      <c r="AO3558" s="41"/>
      <c r="AP3558" s="41"/>
      <c r="AQ3558" s="41"/>
      <c r="AR3558" s="42"/>
      <c r="AS3558" s="42"/>
      <c r="AU3558" s="43">
        <f t="shared" si="772"/>
        <v>0</v>
      </c>
    </row>
    <row r="3559" spans="1:47" ht="15" customHeight="1" x14ac:dyDescent="0.25">
      <c r="A3559" s="11"/>
      <c r="B3559" s="19">
        <v>3728</v>
      </c>
      <c r="C3559" s="74"/>
      <c r="D3559" s="77"/>
      <c r="E3559" s="75"/>
      <c r="F3559" s="74"/>
      <c r="G3559" s="80"/>
      <c r="H3559" s="25"/>
      <c r="I3559" s="79"/>
      <c r="J3559" s="27"/>
      <c r="K3559" s="27"/>
      <c r="L3559" s="79"/>
      <c r="M3559" s="81"/>
      <c r="N3559" s="29">
        <v>0</v>
      </c>
      <c r="O3559" s="30" t="str">
        <f>IF(G3559&lt;=$N$2,"",IF(F3559=[3]Pav.tvarkyklė!$B$13,"",IF(ISBLANK(R3559),"X","")))</f>
        <v/>
      </c>
      <c r="P3559" s="91"/>
      <c r="Q3559" s="63"/>
      <c r="R3559" s="63"/>
      <c r="S3559" s="63"/>
      <c r="T3559" s="63"/>
      <c r="U3559" s="34" t="str">
        <f>IFERROR(INDEX('[3]5.Grup_T'!$G$4:$G$22,MATCH('6.Turtas'!E3559,'[3]5.Grup_T'!$E$4:$E$22,0)),"0")</f>
        <v>0</v>
      </c>
      <c r="V3559" s="35">
        <f t="shared" si="773"/>
        <v>0</v>
      </c>
      <c r="W3559" s="35">
        <f>IF(NOT(ISBLANK(H3559)),(12-DATEDIF(H3559,'[3]1.Pradzia'!$D$13,"m")),0)</f>
        <v>0</v>
      </c>
      <c r="X3559" s="35">
        <f t="shared" si="774"/>
        <v>0</v>
      </c>
      <c r="Y3559" s="35">
        <f t="shared" si="770"/>
        <v>0</v>
      </c>
      <c r="Z3559" s="35">
        <f t="shared" si="782"/>
        <v>0</v>
      </c>
      <c r="AA3559" s="36">
        <f t="shared" si="775"/>
        <v>0</v>
      </c>
      <c r="AB3559" s="36">
        <f t="shared" si="776"/>
        <v>0</v>
      </c>
      <c r="AC3559" s="37">
        <f t="shared" si="777"/>
        <v>0</v>
      </c>
      <c r="AD3559" s="35">
        <f>IF(OR(YEAR(G3559)&lt;2019,O3559="X"),0,IF(ISBLANK(H3559),DATEDIF(G3559,'[3]1.Pradzia'!$D$13,"M"),DATEDIF(G3559,H3559,"m")))</f>
        <v>0</v>
      </c>
      <c r="AE3559" s="37">
        <f>IF(E3559='[3]5.Grup_T'!$E$20,0,IF(AD3559&lt;&gt;0,M3559/V3559*MIN(12,AD3559),0))</f>
        <v>0</v>
      </c>
      <c r="AF3559" s="37">
        <f t="shared" si="778"/>
        <v>0</v>
      </c>
      <c r="AG3559" s="37">
        <f t="shared" si="779"/>
        <v>0</v>
      </c>
      <c r="AH3559" s="37">
        <f t="shared" si="780"/>
        <v>0</v>
      </c>
      <c r="AI3559" s="35" t="str">
        <f t="shared" si="781"/>
        <v>Nusidėvėjęs</v>
      </c>
      <c r="AJ3559" s="38" t="str">
        <f>IF(AND(F3559&lt;&gt;[3]Pav.tvarkyklė!$B$12,F3559&lt;&gt;[3]Pav.tvarkyklė!$B$13),"GVTNT","X")</f>
        <v>GVTNT</v>
      </c>
      <c r="AK3559" s="39">
        <f t="shared" si="783"/>
        <v>0</v>
      </c>
      <c r="AL3559" s="41"/>
      <c r="AM3559" s="41"/>
      <c r="AN3559" s="41">
        <f t="shared" si="771"/>
        <v>1900</v>
      </c>
      <c r="AO3559" s="41"/>
      <c r="AP3559" s="41"/>
      <c r="AQ3559" s="41"/>
      <c r="AR3559" s="42"/>
      <c r="AS3559" s="42"/>
      <c r="AU3559" s="43">
        <f t="shared" si="772"/>
        <v>0</v>
      </c>
    </row>
    <row r="3560" spans="1:47" ht="15" customHeight="1" x14ac:dyDescent="0.25">
      <c r="A3560" s="11"/>
      <c r="B3560" s="19">
        <v>3729</v>
      </c>
      <c r="C3560" s="74"/>
      <c r="D3560" s="77"/>
      <c r="E3560" s="75"/>
      <c r="F3560" s="74"/>
      <c r="G3560" s="80"/>
      <c r="H3560" s="25"/>
      <c r="I3560" s="79"/>
      <c r="J3560" s="27"/>
      <c r="K3560" s="27"/>
      <c r="L3560" s="79"/>
      <c r="M3560" s="81"/>
      <c r="N3560" s="29">
        <v>0</v>
      </c>
      <c r="O3560" s="30" t="str">
        <f>IF(G3560&lt;=$N$2,"",IF(F3560=[3]Pav.tvarkyklė!$B$13,"",IF(ISBLANK(R3560),"X","")))</f>
        <v/>
      </c>
      <c r="P3560" s="91"/>
      <c r="Q3560" s="63"/>
      <c r="R3560" s="63"/>
      <c r="S3560" s="63"/>
      <c r="T3560" s="63"/>
      <c r="U3560" s="34" t="str">
        <f>IFERROR(INDEX('[3]5.Grup_T'!$G$4:$G$22,MATCH('6.Turtas'!E3560,'[3]5.Grup_T'!$E$4:$E$22,0)),"0")</f>
        <v>0</v>
      </c>
      <c r="V3560" s="35">
        <f t="shared" si="773"/>
        <v>0</v>
      </c>
      <c r="W3560" s="35">
        <f>IF(NOT(ISBLANK(H3560)),(12-DATEDIF(H3560,'[3]1.Pradzia'!$D$13,"m")),0)</f>
        <v>0</v>
      </c>
      <c r="X3560" s="35">
        <f t="shared" si="774"/>
        <v>0</v>
      </c>
      <c r="Y3560" s="35">
        <f t="shared" si="770"/>
        <v>0</v>
      </c>
      <c r="Z3560" s="35">
        <f t="shared" si="782"/>
        <v>0</v>
      </c>
      <c r="AA3560" s="36">
        <f t="shared" si="775"/>
        <v>0</v>
      </c>
      <c r="AB3560" s="36">
        <f t="shared" si="776"/>
        <v>0</v>
      </c>
      <c r="AC3560" s="37">
        <f t="shared" si="777"/>
        <v>0</v>
      </c>
      <c r="AD3560" s="35">
        <f>IF(OR(YEAR(G3560)&lt;2019,O3560="X"),0,IF(ISBLANK(H3560),DATEDIF(G3560,'[3]1.Pradzia'!$D$13,"M"),DATEDIF(G3560,H3560,"m")))</f>
        <v>0</v>
      </c>
      <c r="AE3560" s="37">
        <f>IF(E3560='[3]5.Grup_T'!$E$20,0,IF(AD3560&lt;&gt;0,M3560/V3560*MIN(12,AD3560),0))</f>
        <v>0</v>
      </c>
      <c r="AF3560" s="37">
        <f t="shared" si="778"/>
        <v>0</v>
      </c>
      <c r="AG3560" s="37">
        <f t="shared" si="779"/>
        <v>0</v>
      </c>
      <c r="AH3560" s="37">
        <f t="shared" si="780"/>
        <v>0</v>
      </c>
      <c r="AI3560" s="35" t="str">
        <f t="shared" si="781"/>
        <v>Nusidėvėjęs</v>
      </c>
      <c r="AJ3560" s="38" t="str">
        <f>IF(AND(F3560&lt;&gt;[3]Pav.tvarkyklė!$B$12,F3560&lt;&gt;[3]Pav.tvarkyklė!$B$13),"GVTNT","X")</f>
        <v>GVTNT</v>
      </c>
      <c r="AK3560" s="39">
        <f t="shared" si="783"/>
        <v>0</v>
      </c>
      <c r="AL3560" s="41"/>
      <c r="AM3560" s="41"/>
      <c r="AN3560" s="41">
        <f t="shared" si="771"/>
        <v>1900</v>
      </c>
      <c r="AO3560" s="41"/>
      <c r="AP3560" s="41"/>
      <c r="AQ3560" s="41"/>
      <c r="AR3560" s="42"/>
      <c r="AS3560" s="42"/>
      <c r="AU3560" s="43">
        <f t="shared" si="772"/>
        <v>0</v>
      </c>
    </row>
    <row r="3561" spans="1:47" ht="15" customHeight="1" x14ac:dyDescent="0.25">
      <c r="A3561" s="11"/>
      <c r="B3561" s="19">
        <v>3730</v>
      </c>
      <c r="C3561" s="74"/>
      <c r="D3561" s="77"/>
      <c r="E3561" s="75"/>
      <c r="F3561" s="74"/>
      <c r="G3561" s="80"/>
      <c r="H3561" s="25"/>
      <c r="I3561" s="79"/>
      <c r="J3561" s="27"/>
      <c r="K3561" s="27"/>
      <c r="L3561" s="79"/>
      <c r="M3561" s="81"/>
      <c r="N3561" s="29">
        <v>0</v>
      </c>
      <c r="O3561" s="30" t="str">
        <f>IF(G3561&lt;=$N$2,"",IF(F3561=[3]Pav.tvarkyklė!$B$13,"",IF(ISBLANK(R3561),"X","")))</f>
        <v/>
      </c>
      <c r="P3561" s="91"/>
      <c r="Q3561" s="63"/>
      <c r="R3561" s="63"/>
      <c r="S3561" s="63"/>
      <c r="T3561" s="63"/>
      <c r="U3561" s="34" t="str">
        <f>IFERROR(INDEX('[3]5.Grup_T'!$G$4:$G$22,MATCH('6.Turtas'!E3561,'[3]5.Grup_T'!$E$4:$E$22,0)),"0")</f>
        <v>0</v>
      </c>
      <c r="V3561" s="35">
        <f t="shared" si="773"/>
        <v>0</v>
      </c>
      <c r="W3561" s="35">
        <f>IF(NOT(ISBLANK(H3561)),(12-DATEDIF(H3561,'[3]1.Pradzia'!$D$13,"m")),0)</f>
        <v>0</v>
      </c>
      <c r="X3561" s="35">
        <f t="shared" si="774"/>
        <v>0</v>
      </c>
      <c r="Y3561" s="35">
        <f t="shared" si="770"/>
        <v>0</v>
      </c>
      <c r="Z3561" s="35">
        <f t="shared" si="782"/>
        <v>0</v>
      </c>
      <c r="AA3561" s="36">
        <f t="shared" si="775"/>
        <v>0</v>
      </c>
      <c r="AB3561" s="36">
        <f t="shared" si="776"/>
        <v>0</v>
      </c>
      <c r="AC3561" s="37">
        <f t="shared" si="777"/>
        <v>0</v>
      </c>
      <c r="AD3561" s="35">
        <f>IF(OR(YEAR(G3561)&lt;2019,O3561="X"),0,IF(ISBLANK(H3561),DATEDIF(G3561,'[3]1.Pradzia'!$D$13,"M"),DATEDIF(G3561,H3561,"m")))</f>
        <v>0</v>
      </c>
      <c r="AE3561" s="37">
        <f>IF(E3561='[3]5.Grup_T'!$E$20,0,IF(AD3561&lt;&gt;0,M3561/V3561*MIN(12,AD3561),0))</f>
        <v>0</v>
      </c>
      <c r="AF3561" s="37">
        <f t="shared" si="778"/>
        <v>0</v>
      </c>
      <c r="AG3561" s="37">
        <f t="shared" si="779"/>
        <v>0</v>
      </c>
      <c r="AH3561" s="37">
        <f t="shared" si="780"/>
        <v>0</v>
      </c>
      <c r="AI3561" s="35" t="str">
        <f t="shared" si="781"/>
        <v>Nusidėvėjęs</v>
      </c>
      <c r="AJ3561" s="38" t="str">
        <f>IF(AND(F3561&lt;&gt;[3]Pav.tvarkyklė!$B$12,F3561&lt;&gt;[3]Pav.tvarkyklė!$B$13),"GVTNT","X")</f>
        <v>GVTNT</v>
      </c>
      <c r="AK3561" s="39">
        <f t="shared" si="783"/>
        <v>0</v>
      </c>
      <c r="AL3561" s="41"/>
      <c r="AM3561" s="41"/>
      <c r="AN3561" s="41">
        <f t="shared" si="771"/>
        <v>1900</v>
      </c>
      <c r="AO3561" s="41"/>
      <c r="AP3561" s="41"/>
      <c r="AQ3561" s="41"/>
      <c r="AR3561" s="42"/>
      <c r="AS3561" s="42"/>
      <c r="AU3561" s="43">
        <f t="shared" si="772"/>
        <v>0</v>
      </c>
    </row>
    <row r="3562" spans="1:47" ht="15" customHeight="1" x14ac:dyDescent="0.25">
      <c r="A3562" s="11"/>
      <c r="B3562" s="19">
        <v>3731</v>
      </c>
      <c r="C3562" s="74"/>
      <c r="D3562" s="77"/>
      <c r="E3562" s="75"/>
      <c r="F3562" s="74"/>
      <c r="G3562" s="80"/>
      <c r="H3562" s="25"/>
      <c r="I3562" s="79"/>
      <c r="J3562" s="27"/>
      <c r="K3562" s="27"/>
      <c r="L3562" s="79"/>
      <c r="M3562" s="81"/>
      <c r="N3562" s="29">
        <v>0</v>
      </c>
      <c r="O3562" s="30" t="str">
        <f>IF(G3562&lt;=$N$2,"",IF(F3562=[3]Pav.tvarkyklė!$B$13,"",IF(ISBLANK(R3562),"X","")))</f>
        <v/>
      </c>
      <c r="P3562" s="91"/>
      <c r="Q3562" s="63"/>
      <c r="R3562" s="63"/>
      <c r="S3562" s="63"/>
      <c r="T3562" s="63"/>
      <c r="U3562" s="34" t="str">
        <f>IFERROR(INDEX('[3]5.Grup_T'!$G$4:$G$22,MATCH('6.Turtas'!E3562,'[3]5.Grup_T'!$E$4:$E$22,0)),"0")</f>
        <v>0</v>
      </c>
      <c r="V3562" s="35">
        <f t="shared" si="773"/>
        <v>0</v>
      </c>
      <c r="W3562" s="35">
        <f>IF(NOT(ISBLANK(H3562)),(12-DATEDIF(H3562,'[3]1.Pradzia'!$D$13,"m")),0)</f>
        <v>0</v>
      </c>
      <c r="X3562" s="35">
        <f t="shared" si="774"/>
        <v>0</v>
      </c>
      <c r="Y3562" s="35">
        <f t="shared" si="770"/>
        <v>0</v>
      </c>
      <c r="Z3562" s="35">
        <f t="shared" si="782"/>
        <v>0</v>
      </c>
      <c r="AA3562" s="36">
        <f t="shared" si="775"/>
        <v>0</v>
      </c>
      <c r="AB3562" s="36">
        <f t="shared" si="776"/>
        <v>0</v>
      </c>
      <c r="AC3562" s="37">
        <f t="shared" si="777"/>
        <v>0</v>
      </c>
      <c r="AD3562" s="35">
        <f>IF(OR(YEAR(G3562)&lt;2019,O3562="X"),0,IF(ISBLANK(H3562),DATEDIF(G3562,'[3]1.Pradzia'!$D$13,"M"),DATEDIF(G3562,H3562,"m")))</f>
        <v>0</v>
      </c>
      <c r="AE3562" s="37">
        <f>IF(E3562='[3]5.Grup_T'!$E$20,0,IF(AD3562&lt;&gt;0,M3562/V3562*MIN(12,AD3562),0))</f>
        <v>0</v>
      </c>
      <c r="AF3562" s="37">
        <f t="shared" si="778"/>
        <v>0</v>
      </c>
      <c r="AG3562" s="37">
        <f t="shared" si="779"/>
        <v>0</v>
      </c>
      <c r="AH3562" s="37">
        <f t="shared" si="780"/>
        <v>0</v>
      </c>
      <c r="AI3562" s="35" t="str">
        <f t="shared" si="781"/>
        <v>Nusidėvėjęs</v>
      </c>
      <c r="AJ3562" s="38" t="str">
        <f>IF(AND(F3562&lt;&gt;[3]Pav.tvarkyklė!$B$12,F3562&lt;&gt;[3]Pav.tvarkyklė!$B$13),"GVTNT","X")</f>
        <v>GVTNT</v>
      </c>
      <c r="AK3562" s="39">
        <f t="shared" si="783"/>
        <v>0</v>
      </c>
      <c r="AL3562" s="41"/>
      <c r="AM3562" s="41"/>
      <c r="AN3562" s="41">
        <f t="shared" si="771"/>
        <v>1900</v>
      </c>
      <c r="AO3562" s="41"/>
      <c r="AP3562" s="41"/>
      <c r="AQ3562" s="41"/>
      <c r="AR3562" s="42"/>
      <c r="AS3562" s="42"/>
      <c r="AU3562" s="43">
        <f t="shared" si="772"/>
        <v>0</v>
      </c>
    </row>
    <row r="3563" spans="1:47" ht="15" customHeight="1" x14ac:dyDescent="0.25">
      <c r="A3563" s="11"/>
      <c r="B3563" s="19">
        <v>3732</v>
      </c>
      <c r="C3563" s="74"/>
      <c r="D3563" s="77"/>
      <c r="E3563" s="75"/>
      <c r="F3563" s="74"/>
      <c r="G3563" s="80"/>
      <c r="H3563" s="25"/>
      <c r="I3563" s="79"/>
      <c r="J3563" s="27"/>
      <c r="K3563" s="27"/>
      <c r="L3563" s="79"/>
      <c r="M3563" s="81"/>
      <c r="N3563" s="29">
        <v>0</v>
      </c>
      <c r="O3563" s="30" t="str">
        <f>IF(G3563&lt;=$N$2,"",IF(F3563=[3]Pav.tvarkyklė!$B$13,"",IF(ISBLANK(R3563),"X","")))</f>
        <v/>
      </c>
      <c r="P3563" s="91"/>
      <c r="Q3563" s="63"/>
      <c r="R3563" s="63"/>
      <c r="S3563" s="63"/>
      <c r="T3563" s="63"/>
      <c r="U3563" s="34" t="str">
        <f>IFERROR(INDEX('[3]5.Grup_T'!$G$4:$G$22,MATCH('6.Turtas'!E3563,'[3]5.Grup_T'!$E$4:$E$22,0)),"0")</f>
        <v>0</v>
      </c>
      <c r="V3563" s="35">
        <f t="shared" si="773"/>
        <v>0</v>
      </c>
      <c r="W3563" s="35">
        <f>IF(NOT(ISBLANK(H3563)),(12-DATEDIF(H3563,'[3]1.Pradzia'!$D$13,"m")),0)</f>
        <v>0</v>
      </c>
      <c r="X3563" s="35">
        <f t="shared" si="774"/>
        <v>0</v>
      </c>
      <c r="Y3563" s="35">
        <f t="shared" si="770"/>
        <v>0</v>
      </c>
      <c r="Z3563" s="35">
        <f t="shared" si="782"/>
        <v>0</v>
      </c>
      <c r="AA3563" s="36">
        <f t="shared" si="775"/>
        <v>0</v>
      </c>
      <c r="AB3563" s="36">
        <f t="shared" si="776"/>
        <v>0</v>
      </c>
      <c r="AC3563" s="37">
        <f t="shared" si="777"/>
        <v>0</v>
      </c>
      <c r="AD3563" s="35">
        <f>IF(OR(YEAR(G3563)&lt;2019,O3563="X"),0,IF(ISBLANK(H3563),DATEDIF(G3563,'[3]1.Pradzia'!$D$13,"M"),DATEDIF(G3563,H3563,"m")))</f>
        <v>0</v>
      </c>
      <c r="AE3563" s="37">
        <f>IF(E3563='[3]5.Grup_T'!$E$20,0,IF(AD3563&lt;&gt;0,M3563/V3563*MIN(12,AD3563),0))</f>
        <v>0</v>
      </c>
      <c r="AF3563" s="37">
        <f t="shared" si="778"/>
        <v>0</v>
      </c>
      <c r="AG3563" s="37">
        <f t="shared" si="779"/>
        <v>0</v>
      </c>
      <c r="AH3563" s="37">
        <f t="shared" si="780"/>
        <v>0</v>
      </c>
      <c r="AI3563" s="35" t="str">
        <f t="shared" si="781"/>
        <v>Nusidėvėjęs</v>
      </c>
      <c r="AJ3563" s="38" t="str">
        <f>IF(AND(F3563&lt;&gt;[3]Pav.tvarkyklė!$B$12,F3563&lt;&gt;[3]Pav.tvarkyklė!$B$13),"GVTNT","X")</f>
        <v>GVTNT</v>
      </c>
      <c r="AK3563" s="39">
        <f t="shared" si="783"/>
        <v>0</v>
      </c>
      <c r="AL3563" s="41"/>
      <c r="AM3563" s="41"/>
      <c r="AN3563" s="41">
        <f t="shared" si="771"/>
        <v>1900</v>
      </c>
      <c r="AO3563" s="41"/>
      <c r="AP3563" s="41"/>
      <c r="AQ3563" s="41"/>
      <c r="AR3563" s="42"/>
      <c r="AS3563" s="42"/>
      <c r="AU3563" s="43">
        <f t="shared" si="772"/>
        <v>0</v>
      </c>
    </row>
    <row r="3564" spans="1:47" ht="15" customHeight="1" x14ac:dyDescent="0.25">
      <c r="A3564" s="11"/>
      <c r="B3564" s="19">
        <v>3733</v>
      </c>
      <c r="C3564" s="74"/>
      <c r="D3564" s="87"/>
      <c r="E3564" s="78"/>
      <c r="F3564" s="74"/>
      <c r="G3564" s="80"/>
      <c r="H3564" s="25"/>
      <c r="I3564" s="79"/>
      <c r="J3564" s="27"/>
      <c r="K3564" s="27"/>
      <c r="L3564" s="79"/>
      <c r="M3564" s="81"/>
      <c r="N3564" s="29">
        <v>0</v>
      </c>
      <c r="O3564" s="30" t="str">
        <f>IF(G3564&lt;=$N$2,"",IF(F3564=[3]Pav.tvarkyklė!$B$13,"",IF(ISBLANK(R3564),"X","")))</f>
        <v/>
      </c>
      <c r="P3564" s="91"/>
      <c r="Q3564" s="63"/>
      <c r="R3564" s="63"/>
      <c r="S3564" s="63"/>
      <c r="T3564" s="63"/>
      <c r="U3564" s="34" t="str">
        <f>IFERROR(INDEX('[3]5.Grup_T'!$G$4:$G$22,MATCH('6.Turtas'!E3564,'[3]5.Grup_T'!$E$4:$E$22,0)),"0")</f>
        <v>0</v>
      </c>
      <c r="V3564" s="35">
        <f t="shared" si="773"/>
        <v>0</v>
      </c>
      <c r="W3564" s="35">
        <f>IF(NOT(ISBLANK(H3564)),(12-DATEDIF(H3564,'[3]1.Pradzia'!$D$13,"m")),0)</f>
        <v>0</v>
      </c>
      <c r="X3564" s="35">
        <f t="shared" si="774"/>
        <v>0</v>
      </c>
      <c r="Y3564" s="35">
        <f t="shared" si="770"/>
        <v>0</v>
      </c>
      <c r="Z3564" s="35">
        <f t="shared" si="782"/>
        <v>0</v>
      </c>
      <c r="AA3564" s="36">
        <f t="shared" si="775"/>
        <v>0</v>
      </c>
      <c r="AB3564" s="36">
        <f t="shared" si="776"/>
        <v>0</v>
      </c>
      <c r="AC3564" s="37">
        <f t="shared" si="777"/>
        <v>0</v>
      </c>
      <c r="AD3564" s="35">
        <f>IF(OR(YEAR(G3564)&lt;2019,O3564="X"),0,IF(ISBLANK(H3564),DATEDIF(G3564,'[3]1.Pradzia'!$D$13,"M"),DATEDIF(G3564,H3564,"m")))</f>
        <v>0</v>
      </c>
      <c r="AE3564" s="37">
        <f>IF(E3564='[3]5.Grup_T'!$E$20,0,IF(AD3564&lt;&gt;0,M3564/V3564*MIN(12,AD3564),0))</f>
        <v>0</v>
      </c>
      <c r="AF3564" s="37">
        <f t="shared" si="778"/>
        <v>0</v>
      </c>
      <c r="AG3564" s="37">
        <f t="shared" si="779"/>
        <v>0</v>
      </c>
      <c r="AH3564" s="37">
        <f t="shared" si="780"/>
        <v>0</v>
      </c>
      <c r="AI3564" s="35" t="str">
        <f t="shared" si="781"/>
        <v>Nusidėvėjęs</v>
      </c>
      <c r="AJ3564" s="38" t="str">
        <f>IF(AND(F3564&lt;&gt;[3]Pav.tvarkyklė!$B$12,F3564&lt;&gt;[3]Pav.tvarkyklė!$B$13),"GVTNT","X")</f>
        <v>GVTNT</v>
      </c>
      <c r="AK3564" s="39">
        <f t="shared" si="783"/>
        <v>0</v>
      </c>
      <c r="AL3564" s="41"/>
      <c r="AM3564" s="41"/>
      <c r="AN3564" s="41">
        <f t="shared" si="771"/>
        <v>1900</v>
      </c>
      <c r="AO3564" s="41"/>
      <c r="AP3564" s="41"/>
      <c r="AQ3564" s="41"/>
      <c r="AR3564" s="42"/>
      <c r="AS3564" s="42"/>
      <c r="AU3564" s="43">
        <f t="shared" si="772"/>
        <v>0</v>
      </c>
    </row>
    <row r="3565" spans="1:47" ht="15" customHeight="1" x14ac:dyDescent="0.25">
      <c r="A3565" s="11"/>
      <c r="B3565" s="19">
        <v>3734</v>
      </c>
      <c r="C3565" s="74"/>
      <c r="D3565" s="77"/>
      <c r="E3565" s="78"/>
      <c r="F3565" s="74"/>
      <c r="G3565" s="80"/>
      <c r="H3565" s="25"/>
      <c r="I3565" s="79"/>
      <c r="J3565" s="27"/>
      <c r="K3565" s="27"/>
      <c r="L3565" s="79"/>
      <c r="M3565" s="81"/>
      <c r="N3565" s="29">
        <v>0</v>
      </c>
      <c r="O3565" s="30" t="str">
        <f>IF(G3565&lt;=$N$2,"",IF(F3565=[3]Pav.tvarkyklė!$B$13,"",IF(ISBLANK(R3565),"X","")))</f>
        <v/>
      </c>
      <c r="P3565" s="91"/>
      <c r="Q3565" s="63"/>
      <c r="R3565" s="63"/>
      <c r="S3565" s="63"/>
      <c r="T3565" s="63"/>
      <c r="U3565" s="34" t="str">
        <f>IFERROR(INDEX('[3]5.Grup_T'!$G$4:$G$22,MATCH('6.Turtas'!E3565,'[3]5.Grup_T'!$E$4:$E$22,0)),"0")</f>
        <v>0</v>
      </c>
      <c r="V3565" s="35">
        <f t="shared" si="773"/>
        <v>0</v>
      </c>
      <c r="W3565" s="35">
        <f>IF(NOT(ISBLANK(H3565)),(12-DATEDIF(H3565,'[3]1.Pradzia'!$D$13,"m")),0)</f>
        <v>0</v>
      </c>
      <c r="X3565" s="35">
        <f t="shared" si="774"/>
        <v>0</v>
      </c>
      <c r="Y3565" s="35">
        <f t="shared" si="770"/>
        <v>0</v>
      </c>
      <c r="Z3565" s="35">
        <f t="shared" si="782"/>
        <v>0</v>
      </c>
      <c r="AA3565" s="36">
        <f t="shared" si="775"/>
        <v>0</v>
      </c>
      <c r="AB3565" s="36">
        <f t="shared" si="776"/>
        <v>0</v>
      </c>
      <c r="AC3565" s="37">
        <f t="shared" si="777"/>
        <v>0</v>
      </c>
      <c r="AD3565" s="35">
        <f>IF(OR(YEAR(G3565)&lt;2019,O3565="X"),0,IF(ISBLANK(H3565),DATEDIF(G3565,'[3]1.Pradzia'!$D$13,"M"),DATEDIF(G3565,H3565,"m")))</f>
        <v>0</v>
      </c>
      <c r="AE3565" s="37">
        <f>IF(E3565='[3]5.Grup_T'!$E$20,0,IF(AD3565&lt;&gt;0,M3565/V3565*MIN(12,AD3565),0))</f>
        <v>0</v>
      </c>
      <c r="AF3565" s="37">
        <f t="shared" si="778"/>
        <v>0</v>
      </c>
      <c r="AG3565" s="37">
        <f t="shared" si="779"/>
        <v>0</v>
      </c>
      <c r="AH3565" s="37">
        <f t="shared" si="780"/>
        <v>0</v>
      </c>
      <c r="AI3565" s="35" t="str">
        <f t="shared" si="781"/>
        <v>Nusidėvėjęs</v>
      </c>
      <c r="AJ3565" s="38" t="str">
        <f>IF(AND(F3565&lt;&gt;[3]Pav.tvarkyklė!$B$12,F3565&lt;&gt;[3]Pav.tvarkyklė!$B$13),"GVTNT","X")</f>
        <v>GVTNT</v>
      </c>
      <c r="AK3565" s="39">
        <f t="shared" si="783"/>
        <v>0</v>
      </c>
      <c r="AL3565" s="41"/>
      <c r="AM3565" s="41"/>
      <c r="AN3565" s="41">
        <f t="shared" si="771"/>
        <v>1900</v>
      </c>
      <c r="AO3565" s="41"/>
      <c r="AP3565" s="41"/>
      <c r="AQ3565" s="41"/>
      <c r="AR3565" s="42"/>
      <c r="AS3565" s="42"/>
      <c r="AU3565" s="43">
        <f t="shared" si="772"/>
        <v>0</v>
      </c>
    </row>
    <row r="3566" spans="1:47" ht="15" customHeight="1" x14ac:dyDescent="0.25">
      <c r="A3566" s="11"/>
      <c r="B3566" s="19">
        <v>3735</v>
      </c>
      <c r="C3566" s="74"/>
      <c r="D3566" s="77"/>
      <c r="E3566" s="78"/>
      <c r="F3566" s="74"/>
      <c r="G3566" s="80"/>
      <c r="H3566" s="25"/>
      <c r="I3566" s="79"/>
      <c r="J3566" s="27"/>
      <c r="K3566" s="27"/>
      <c r="L3566" s="79"/>
      <c r="M3566" s="81"/>
      <c r="N3566" s="29">
        <v>0</v>
      </c>
      <c r="O3566" s="30" t="str">
        <f>IF(G3566&lt;=$N$2,"",IF(F3566=[3]Pav.tvarkyklė!$B$13,"",IF(ISBLANK(R3566),"X","")))</f>
        <v/>
      </c>
      <c r="P3566" s="91"/>
      <c r="Q3566" s="63"/>
      <c r="R3566" s="63"/>
      <c r="S3566" s="63"/>
      <c r="T3566" s="63"/>
      <c r="U3566" s="34" t="str">
        <f>IFERROR(INDEX('[3]5.Grup_T'!$G$4:$G$22,MATCH('6.Turtas'!E3566,'[3]5.Grup_T'!$E$4:$E$22,0)),"0")</f>
        <v>0</v>
      </c>
      <c r="V3566" s="35">
        <f t="shared" si="773"/>
        <v>0</v>
      </c>
      <c r="W3566" s="35">
        <f>IF(NOT(ISBLANK(H3566)),(12-DATEDIF(H3566,'[3]1.Pradzia'!$D$13,"m")),0)</f>
        <v>0</v>
      </c>
      <c r="X3566" s="35">
        <f t="shared" si="774"/>
        <v>0</v>
      </c>
      <c r="Y3566" s="35">
        <f t="shared" si="770"/>
        <v>0</v>
      </c>
      <c r="Z3566" s="35">
        <f t="shared" si="782"/>
        <v>0</v>
      </c>
      <c r="AA3566" s="36">
        <f t="shared" si="775"/>
        <v>0</v>
      </c>
      <c r="AB3566" s="36">
        <f t="shared" si="776"/>
        <v>0</v>
      </c>
      <c r="AC3566" s="37">
        <f t="shared" si="777"/>
        <v>0</v>
      </c>
      <c r="AD3566" s="35">
        <f>IF(OR(YEAR(G3566)&lt;2019,O3566="X"),0,IF(ISBLANK(H3566),DATEDIF(G3566,'[3]1.Pradzia'!$D$13,"M"),DATEDIF(G3566,H3566,"m")))</f>
        <v>0</v>
      </c>
      <c r="AE3566" s="37">
        <f>IF(E3566='[3]5.Grup_T'!$E$20,0,IF(AD3566&lt;&gt;0,M3566/V3566*MIN(12,AD3566),0))</f>
        <v>0</v>
      </c>
      <c r="AF3566" s="37">
        <f t="shared" si="778"/>
        <v>0</v>
      </c>
      <c r="AG3566" s="37">
        <f t="shared" si="779"/>
        <v>0</v>
      </c>
      <c r="AH3566" s="37">
        <f t="shared" si="780"/>
        <v>0</v>
      </c>
      <c r="AI3566" s="35" t="str">
        <f t="shared" si="781"/>
        <v>Nusidėvėjęs</v>
      </c>
      <c r="AJ3566" s="38" t="str">
        <f>IF(AND(F3566&lt;&gt;[3]Pav.tvarkyklė!$B$12,F3566&lt;&gt;[3]Pav.tvarkyklė!$B$13),"GVTNT","X")</f>
        <v>GVTNT</v>
      </c>
      <c r="AK3566" s="39">
        <f t="shared" si="783"/>
        <v>0</v>
      </c>
      <c r="AL3566" s="41"/>
      <c r="AM3566" s="41"/>
      <c r="AN3566" s="41">
        <f t="shared" si="771"/>
        <v>1900</v>
      </c>
      <c r="AO3566" s="41"/>
      <c r="AP3566" s="41"/>
      <c r="AQ3566" s="41"/>
      <c r="AR3566" s="42"/>
      <c r="AS3566" s="42"/>
      <c r="AU3566" s="43">
        <f t="shared" si="772"/>
        <v>0</v>
      </c>
    </row>
    <row r="3567" spans="1:47" ht="15" customHeight="1" x14ac:dyDescent="0.25">
      <c r="A3567" s="11"/>
      <c r="B3567" s="19">
        <v>3736</v>
      </c>
      <c r="C3567" s="74"/>
      <c r="D3567" s="77"/>
      <c r="E3567" s="78"/>
      <c r="F3567" s="74"/>
      <c r="G3567" s="80"/>
      <c r="H3567" s="25"/>
      <c r="I3567" s="79"/>
      <c r="J3567" s="27"/>
      <c r="K3567" s="27"/>
      <c r="L3567" s="79"/>
      <c r="M3567" s="81"/>
      <c r="N3567" s="29">
        <v>0</v>
      </c>
      <c r="O3567" s="30" t="str">
        <f>IF(G3567&lt;=$N$2,"",IF(F3567=[3]Pav.tvarkyklė!$B$13,"",IF(ISBLANK(R3567),"X","")))</f>
        <v/>
      </c>
      <c r="P3567" s="91"/>
      <c r="Q3567" s="63"/>
      <c r="R3567" s="63"/>
      <c r="S3567" s="63"/>
      <c r="T3567" s="63"/>
      <c r="U3567" s="34" t="str">
        <f>IFERROR(INDEX('[3]5.Grup_T'!$G$4:$G$22,MATCH('6.Turtas'!E3567,'[3]5.Grup_T'!$E$4:$E$22,0)),"0")</f>
        <v>0</v>
      </c>
      <c r="V3567" s="35">
        <f t="shared" si="773"/>
        <v>0</v>
      </c>
      <c r="W3567" s="35">
        <f>IF(NOT(ISBLANK(H3567)),(12-DATEDIF(H3567,'[3]1.Pradzia'!$D$13,"m")),0)</f>
        <v>0</v>
      </c>
      <c r="X3567" s="35">
        <f t="shared" si="774"/>
        <v>0</v>
      </c>
      <c r="Y3567" s="35">
        <f t="shared" si="770"/>
        <v>0</v>
      </c>
      <c r="Z3567" s="35">
        <f t="shared" si="782"/>
        <v>0</v>
      </c>
      <c r="AA3567" s="36">
        <f t="shared" si="775"/>
        <v>0</v>
      </c>
      <c r="AB3567" s="36">
        <f t="shared" si="776"/>
        <v>0</v>
      </c>
      <c r="AC3567" s="37">
        <f t="shared" si="777"/>
        <v>0</v>
      </c>
      <c r="AD3567" s="35">
        <f>IF(OR(YEAR(G3567)&lt;2019,O3567="X"),0,IF(ISBLANK(H3567),DATEDIF(G3567,'[3]1.Pradzia'!$D$13,"M"),DATEDIF(G3567,H3567,"m")))</f>
        <v>0</v>
      </c>
      <c r="AE3567" s="37">
        <f>IF(E3567='[3]5.Grup_T'!$E$20,0,IF(AD3567&lt;&gt;0,M3567/V3567*MIN(12,AD3567),0))</f>
        <v>0</v>
      </c>
      <c r="AF3567" s="37">
        <f t="shared" si="778"/>
        <v>0</v>
      </c>
      <c r="AG3567" s="37">
        <f t="shared" si="779"/>
        <v>0</v>
      </c>
      <c r="AH3567" s="37">
        <f t="shared" si="780"/>
        <v>0</v>
      </c>
      <c r="AI3567" s="35" t="str">
        <f t="shared" si="781"/>
        <v>Nusidėvėjęs</v>
      </c>
      <c r="AJ3567" s="38" t="str">
        <f>IF(AND(F3567&lt;&gt;[3]Pav.tvarkyklė!$B$12,F3567&lt;&gt;[3]Pav.tvarkyklė!$B$13),"GVTNT","X")</f>
        <v>GVTNT</v>
      </c>
      <c r="AK3567" s="39">
        <f t="shared" si="783"/>
        <v>0</v>
      </c>
      <c r="AL3567" s="41"/>
      <c r="AM3567" s="41"/>
      <c r="AN3567" s="41">
        <f t="shared" si="771"/>
        <v>1900</v>
      </c>
      <c r="AO3567" s="41"/>
      <c r="AP3567" s="41"/>
      <c r="AQ3567" s="41"/>
      <c r="AR3567" s="42"/>
      <c r="AS3567" s="42"/>
      <c r="AU3567" s="43">
        <f t="shared" si="772"/>
        <v>0</v>
      </c>
    </row>
    <row r="3568" spans="1:47" ht="15" customHeight="1" x14ac:dyDescent="0.25">
      <c r="A3568" s="11"/>
      <c r="B3568" s="19">
        <v>3737</v>
      </c>
      <c r="C3568" s="74"/>
      <c r="D3568" s="77"/>
      <c r="E3568" s="78"/>
      <c r="F3568" s="74"/>
      <c r="G3568" s="80"/>
      <c r="H3568" s="25"/>
      <c r="I3568" s="79"/>
      <c r="J3568" s="27"/>
      <c r="K3568" s="27"/>
      <c r="L3568" s="79"/>
      <c r="M3568" s="81"/>
      <c r="N3568" s="29">
        <v>0</v>
      </c>
      <c r="O3568" s="30" t="str">
        <f>IF(G3568&lt;=$N$2,"",IF(F3568=[3]Pav.tvarkyklė!$B$13,"",IF(ISBLANK(R3568),"X","")))</f>
        <v/>
      </c>
      <c r="P3568" s="91"/>
      <c r="Q3568" s="63"/>
      <c r="R3568" s="63"/>
      <c r="S3568" s="63"/>
      <c r="T3568" s="63"/>
      <c r="U3568" s="34" t="str">
        <f>IFERROR(INDEX('[3]5.Grup_T'!$G$4:$G$22,MATCH('6.Turtas'!E3568,'[3]5.Grup_T'!$E$4:$E$22,0)),"0")</f>
        <v>0</v>
      </c>
      <c r="V3568" s="35">
        <f t="shared" si="773"/>
        <v>0</v>
      </c>
      <c r="W3568" s="35">
        <f>IF(NOT(ISBLANK(H3568)),(12-DATEDIF(H3568,'[3]1.Pradzia'!$D$13,"m")),0)</f>
        <v>0</v>
      </c>
      <c r="X3568" s="35">
        <f t="shared" si="774"/>
        <v>0</v>
      </c>
      <c r="Y3568" s="35">
        <f t="shared" si="770"/>
        <v>0</v>
      </c>
      <c r="Z3568" s="35">
        <f t="shared" si="782"/>
        <v>0</v>
      </c>
      <c r="AA3568" s="36">
        <f t="shared" si="775"/>
        <v>0</v>
      </c>
      <c r="AB3568" s="36">
        <f t="shared" si="776"/>
        <v>0</v>
      </c>
      <c r="AC3568" s="37">
        <f t="shared" si="777"/>
        <v>0</v>
      </c>
      <c r="AD3568" s="35">
        <f>IF(OR(YEAR(G3568)&lt;2019,O3568="X"),0,IF(ISBLANK(H3568),DATEDIF(G3568,'[3]1.Pradzia'!$D$13,"M"),DATEDIF(G3568,H3568,"m")))</f>
        <v>0</v>
      </c>
      <c r="AE3568" s="37">
        <f>IF(E3568='[3]5.Grup_T'!$E$20,0,IF(AD3568&lt;&gt;0,M3568/V3568*MIN(12,AD3568),0))</f>
        <v>0</v>
      </c>
      <c r="AF3568" s="37">
        <f t="shared" si="778"/>
        <v>0</v>
      </c>
      <c r="AG3568" s="37">
        <f t="shared" si="779"/>
        <v>0</v>
      </c>
      <c r="AH3568" s="37">
        <f t="shared" si="780"/>
        <v>0</v>
      </c>
      <c r="AI3568" s="35" t="str">
        <f t="shared" si="781"/>
        <v>Nusidėvėjęs</v>
      </c>
      <c r="AJ3568" s="38" t="str">
        <f>IF(AND(F3568&lt;&gt;[3]Pav.tvarkyklė!$B$12,F3568&lt;&gt;[3]Pav.tvarkyklė!$B$13),"GVTNT","X")</f>
        <v>GVTNT</v>
      </c>
      <c r="AK3568" s="39">
        <f t="shared" si="783"/>
        <v>0</v>
      </c>
      <c r="AL3568" s="41"/>
      <c r="AM3568" s="41"/>
      <c r="AN3568" s="41">
        <f t="shared" si="771"/>
        <v>1900</v>
      </c>
      <c r="AO3568" s="41"/>
      <c r="AP3568" s="41"/>
      <c r="AQ3568" s="41"/>
      <c r="AR3568" s="42"/>
      <c r="AS3568" s="42"/>
      <c r="AU3568" s="43">
        <f t="shared" si="772"/>
        <v>0</v>
      </c>
    </row>
    <row r="3569" spans="1:47" ht="15" customHeight="1" x14ac:dyDescent="0.25">
      <c r="A3569" s="11"/>
      <c r="B3569" s="19">
        <v>3738</v>
      </c>
      <c r="C3569" s="74"/>
      <c r="D3569" s="77"/>
      <c r="E3569" s="78"/>
      <c r="F3569" s="74"/>
      <c r="G3569" s="80"/>
      <c r="H3569" s="25"/>
      <c r="I3569" s="79"/>
      <c r="J3569" s="27"/>
      <c r="K3569" s="27"/>
      <c r="L3569" s="79"/>
      <c r="M3569" s="81"/>
      <c r="N3569" s="29">
        <v>0</v>
      </c>
      <c r="O3569" s="30" t="str">
        <f>IF(G3569&lt;=$N$2,"",IF(F3569=[3]Pav.tvarkyklė!$B$13,"",IF(ISBLANK(R3569),"X","")))</f>
        <v/>
      </c>
      <c r="P3569" s="91"/>
      <c r="Q3569" s="63"/>
      <c r="R3569" s="63"/>
      <c r="S3569" s="63"/>
      <c r="T3569" s="63"/>
      <c r="U3569" s="34" t="str">
        <f>IFERROR(INDEX('[3]5.Grup_T'!$G$4:$G$22,MATCH('6.Turtas'!E3569,'[3]5.Grup_T'!$E$4:$E$22,0)),"0")</f>
        <v>0</v>
      </c>
      <c r="V3569" s="35">
        <f t="shared" si="773"/>
        <v>0</v>
      </c>
      <c r="W3569" s="35">
        <f>IF(NOT(ISBLANK(H3569)),(12-DATEDIF(H3569,'[3]1.Pradzia'!$D$13,"m")),0)</f>
        <v>0</v>
      </c>
      <c r="X3569" s="35">
        <f t="shared" si="774"/>
        <v>0</v>
      </c>
      <c r="Y3569" s="35">
        <f t="shared" si="770"/>
        <v>0</v>
      </c>
      <c r="Z3569" s="35">
        <f t="shared" si="782"/>
        <v>0</v>
      </c>
      <c r="AA3569" s="36">
        <f t="shared" si="775"/>
        <v>0</v>
      </c>
      <c r="AB3569" s="36">
        <f t="shared" si="776"/>
        <v>0</v>
      </c>
      <c r="AC3569" s="37">
        <f t="shared" si="777"/>
        <v>0</v>
      </c>
      <c r="AD3569" s="35">
        <f>IF(OR(YEAR(G3569)&lt;2019,O3569="X"),0,IF(ISBLANK(H3569),DATEDIF(G3569,'[3]1.Pradzia'!$D$13,"M"),DATEDIF(G3569,H3569,"m")))</f>
        <v>0</v>
      </c>
      <c r="AE3569" s="37">
        <f>IF(E3569='[3]5.Grup_T'!$E$20,0,IF(AD3569&lt;&gt;0,M3569/V3569*MIN(12,AD3569),0))</f>
        <v>0</v>
      </c>
      <c r="AF3569" s="37">
        <f t="shared" si="778"/>
        <v>0</v>
      </c>
      <c r="AG3569" s="37">
        <f t="shared" si="779"/>
        <v>0</v>
      </c>
      <c r="AH3569" s="37">
        <f t="shared" si="780"/>
        <v>0</v>
      </c>
      <c r="AI3569" s="35" t="str">
        <f t="shared" si="781"/>
        <v>Nusidėvėjęs</v>
      </c>
      <c r="AJ3569" s="38" t="str">
        <f>IF(AND(F3569&lt;&gt;[3]Pav.tvarkyklė!$B$12,F3569&lt;&gt;[3]Pav.tvarkyklė!$B$13),"GVTNT","X")</f>
        <v>GVTNT</v>
      </c>
      <c r="AK3569" s="39">
        <f t="shared" si="783"/>
        <v>0</v>
      </c>
      <c r="AL3569" s="41"/>
      <c r="AM3569" s="41"/>
      <c r="AN3569" s="41">
        <f t="shared" si="771"/>
        <v>1900</v>
      </c>
      <c r="AO3569" s="41"/>
      <c r="AP3569" s="41"/>
      <c r="AQ3569" s="41"/>
      <c r="AR3569" s="42"/>
      <c r="AS3569" s="42"/>
      <c r="AU3569" s="43">
        <f t="shared" si="772"/>
        <v>0</v>
      </c>
    </row>
    <row r="3570" spans="1:47" ht="15" customHeight="1" x14ac:dyDescent="0.25">
      <c r="A3570" s="11"/>
      <c r="B3570" s="19">
        <v>3739</v>
      </c>
      <c r="C3570" s="74"/>
      <c r="D3570" s="77"/>
      <c r="E3570" s="75"/>
      <c r="F3570" s="74"/>
      <c r="G3570" s="80"/>
      <c r="H3570" s="25"/>
      <c r="I3570" s="79"/>
      <c r="J3570" s="27"/>
      <c r="K3570" s="27"/>
      <c r="L3570" s="79"/>
      <c r="M3570" s="81"/>
      <c r="N3570" s="29">
        <v>0</v>
      </c>
      <c r="O3570" s="30" t="str">
        <f>IF(G3570&lt;=$N$2,"",IF(F3570=[3]Pav.tvarkyklė!$B$13,"",IF(ISBLANK(R3570),"X","")))</f>
        <v/>
      </c>
      <c r="P3570" s="91"/>
      <c r="Q3570" s="63"/>
      <c r="R3570" s="63"/>
      <c r="S3570" s="63"/>
      <c r="T3570" s="63"/>
      <c r="U3570" s="34" t="str">
        <f>IFERROR(INDEX('[3]5.Grup_T'!$G$4:$G$22,MATCH('6.Turtas'!E3570,'[3]5.Grup_T'!$E$4:$E$22,0)),"0")</f>
        <v>0</v>
      </c>
      <c r="V3570" s="35">
        <f t="shared" si="773"/>
        <v>0</v>
      </c>
      <c r="W3570" s="35">
        <f>IF(NOT(ISBLANK(H3570)),(12-DATEDIF(H3570,'[3]1.Pradzia'!$D$13,"m")),0)</f>
        <v>0</v>
      </c>
      <c r="X3570" s="35">
        <f t="shared" si="774"/>
        <v>0</v>
      </c>
      <c r="Y3570" s="35">
        <f t="shared" si="770"/>
        <v>0</v>
      </c>
      <c r="Z3570" s="35">
        <f t="shared" si="782"/>
        <v>0</v>
      </c>
      <c r="AA3570" s="36">
        <f t="shared" si="775"/>
        <v>0</v>
      </c>
      <c r="AB3570" s="36">
        <f t="shared" si="776"/>
        <v>0</v>
      </c>
      <c r="AC3570" s="37">
        <f t="shared" si="777"/>
        <v>0</v>
      </c>
      <c r="AD3570" s="35">
        <f>IF(OR(YEAR(G3570)&lt;2019,O3570="X"),0,IF(ISBLANK(H3570),DATEDIF(G3570,'[3]1.Pradzia'!$D$13,"M"),DATEDIF(G3570,H3570,"m")))</f>
        <v>0</v>
      </c>
      <c r="AE3570" s="37">
        <f>IF(E3570='[3]5.Grup_T'!$E$20,0,IF(AD3570&lt;&gt;0,M3570/V3570*MIN(12,AD3570),0))</f>
        <v>0</v>
      </c>
      <c r="AF3570" s="37">
        <f t="shared" si="778"/>
        <v>0</v>
      </c>
      <c r="AG3570" s="37">
        <f t="shared" si="779"/>
        <v>0</v>
      </c>
      <c r="AH3570" s="37">
        <f t="shared" si="780"/>
        <v>0</v>
      </c>
      <c r="AI3570" s="35" t="str">
        <f t="shared" si="781"/>
        <v>Nusidėvėjęs</v>
      </c>
      <c r="AJ3570" s="38" t="str">
        <f>IF(AND(F3570&lt;&gt;[3]Pav.tvarkyklė!$B$12,F3570&lt;&gt;[3]Pav.tvarkyklė!$B$13),"GVTNT","X")</f>
        <v>GVTNT</v>
      </c>
      <c r="AK3570" s="39">
        <f t="shared" si="783"/>
        <v>0</v>
      </c>
      <c r="AL3570" s="41"/>
      <c r="AM3570" s="41"/>
      <c r="AN3570" s="41">
        <f t="shared" si="771"/>
        <v>1900</v>
      </c>
      <c r="AO3570" s="41"/>
      <c r="AP3570" s="41"/>
      <c r="AQ3570" s="41"/>
      <c r="AR3570" s="42"/>
      <c r="AS3570" s="42"/>
      <c r="AU3570" s="43">
        <f t="shared" si="772"/>
        <v>0</v>
      </c>
    </row>
    <row r="3571" spans="1:47" ht="15" customHeight="1" x14ac:dyDescent="0.25">
      <c r="A3571" s="11"/>
      <c r="B3571" s="19">
        <v>3740</v>
      </c>
      <c r="C3571" s="74"/>
      <c r="D3571" s="77"/>
      <c r="E3571" s="75"/>
      <c r="F3571" s="74"/>
      <c r="G3571" s="80"/>
      <c r="H3571" s="25"/>
      <c r="I3571" s="79"/>
      <c r="J3571" s="27"/>
      <c r="K3571" s="27"/>
      <c r="L3571" s="79"/>
      <c r="M3571" s="81"/>
      <c r="N3571" s="29">
        <v>0</v>
      </c>
      <c r="O3571" s="30" t="str">
        <f>IF(G3571&lt;=$N$2,"",IF(F3571=[3]Pav.tvarkyklė!$B$13,"",IF(ISBLANK(R3571),"X","")))</f>
        <v/>
      </c>
      <c r="P3571" s="91"/>
      <c r="Q3571" s="63"/>
      <c r="R3571" s="63"/>
      <c r="S3571" s="63"/>
      <c r="T3571" s="63"/>
      <c r="U3571" s="34" t="str">
        <f>IFERROR(INDEX('[3]5.Grup_T'!$G$4:$G$22,MATCH('6.Turtas'!E3571,'[3]5.Grup_T'!$E$4:$E$22,0)),"0")</f>
        <v>0</v>
      </c>
      <c r="V3571" s="35">
        <f t="shared" si="773"/>
        <v>0</v>
      </c>
      <c r="W3571" s="35">
        <f>IF(NOT(ISBLANK(H3571)),(12-DATEDIF(H3571,'[3]1.Pradzia'!$D$13,"m")),0)</f>
        <v>0</v>
      </c>
      <c r="X3571" s="35">
        <f t="shared" si="774"/>
        <v>0</v>
      </c>
      <c r="Y3571" s="35">
        <f t="shared" si="770"/>
        <v>0</v>
      </c>
      <c r="Z3571" s="35">
        <f t="shared" si="782"/>
        <v>0</v>
      </c>
      <c r="AA3571" s="36">
        <f t="shared" si="775"/>
        <v>0</v>
      </c>
      <c r="AB3571" s="36">
        <f t="shared" si="776"/>
        <v>0</v>
      </c>
      <c r="AC3571" s="37">
        <f t="shared" si="777"/>
        <v>0</v>
      </c>
      <c r="AD3571" s="35">
        <f>IF(OR(YEAR(G3571)&lt;2019,O3571="X"),0,IF(ISBLANK(H3571),DATEDIF(G3571,'[3]1.Pradzia'!$D$13,"M"),DATEDIF(G3571,H3571,"m")))</f>
        <v>0</v>
      </c>
      <c r="AE3571" s="37">
        <f>IF(E3571='[3]5.Grup_T'!$E$20,0,IF(AD3571&lt;&gt;0,M3571/V3571*MIN(12,AD3571),0))</f>
        <v>0</v>
      </c>
      <c r="AF3571" s="37">
        <f t="shared" si="778"/>
        <v>0</v>
      </c>
      <c r="AG3571" s="37">
        <f t="shared" si="779"/>
        <v>0</v>
      </c>
      <c r="AH3571" s="37">
        <f t="shared" si="780"/>
        <v>0</v>
      </c>
      <c r="AI3571" s="35" t="str">
        <f t="shared" si="781"/>
        <v>Nusidėvėjęs</v>
      </c>
      <c r="AJ3571" s="38" t="str">
        <f>IF(AND(F3571&lt;&gt;[3]Pav.tvarkyklė!$B$12,F3571&lt;&gt;[3]Pav.tvarkyklė!$B$13),"GVTNT","X")</f>
        <v>GVTNT</v>
      </c>
      <c r="AK3571" s="39">
        <f t="shared" si="783"/>
        <v>0</v>
      </c>
      <c r="AL3571" s="41"/>
      <c r="AM3571" s="41"/>
      <c r="AN3571" s="41">
        <f t="shared" si="771"/>
        <v>1900</v>
      </c>
      <c r="AO3571" s="41"/>
      <c r="AP3571" s="41"/>
      <c r="AQ3571" s="41"/>
      <c r="AR3571" s="42"/>
      <c r="AS3571" s="42"/>
      <c r="AU3571" s="43">
        <f t="shared" si="772"/>
        <v>0</v>
      </c>
    </row>
    <row r="3572" spans="1:47" ht="15" customHeight="1" x14ac:dyDescent="0.25">
      <c r="A3572" s="11"/>
      <c r="B3572" s="19">
        <v>3741</v>
      </c>
      <c r="C3572" s="74"/>
      <c r="D3572" s="77"/>
      <c r="E3572" s="78"/>
      <c r="F3572" s="74"/>
      <c r="G3572" s="80"/>
      <c r="H3572" s="25"/>
      <c r="I3572" s="79"/>
      <c r="J3572" s="27"/>
      <c r="K3572" s="27"/>
      <c r="L3572" s="79"/>
      <c r="M3572" s="81"/>
      <c r="N3572" s="29">
        <v>0</v>
      </c>
      <c r="O3572" s="30" t="str">
        <f>IF(G3572&lt;=$N$2,"",IF(F3572=[3]Pav.tvarkyklė!$B$13,"",IF(ISBLANK(R3572),"X","")))</f>
        <v/>
      </c>
      <c r="P3572" s="91"/>
      <c r="Q3572" s="63"/>
      <c r="R3572" s="63"/>
      <c r="S3572" s="63"/>
      <c r="T3572" s="63"/>
      <c r="U3572" s="34" t="str">
        <f>IFERROR(INDEX('[3]5.Grup_T'!$G$4:$G$22,MATCH('6.Turtas'!E3572,'[3]5.Grup_T'!$E$4:$E$22,0)),"0")</f>
        <v>0</v>
      </c>
      <c r="V3572" s="35">
        <f t="shared" si="773"/>
        <v>0</v>
      </c>
      <c r="W3572" s="35">
        <f>IF(NOT(ISBLANK(H3572)),(12-DATEDIF(H3572,'[3]1.Pradzia'!$D$13,"m")),0)</f>
        <v>0</v>
      </c>
      <c r="X3572" s="35">
        <f t="shared" si="774"/>
        <v>0</v>
      </c>
      <c r="Y3572" s="35">
        <f t="shared" si="770"/>
        <v>0</v>
      </c>
      <c r="Z3572" s="35">
        <f t="shared" si="782"/>
        <v>0</v>
      </c>
      <c r="AA3572" s="36">
        <f t="shared" si="775"/>
        <v>0</v>
      </c>
      <c r="AB3572" s="36">
        <f t="shared" si="776"/>
        <v>0</v>
      </c>
      <c r="AC3572" s="37">
        <f t="shared" si="777"/>
        <v>0</v>
      </c>
      <c r="AD3572" s="35">
        <f>IF(OR(YEAR(G3572)&lt;2019,O3572="X"),0,IF(ISBLANK(H3572),DATEDIF(G3572,'[3]1.Pradzia'!$D$13,"M"),DATEDIF(G3572,H3572,"m")))</f>
        <v>0</v>
      </c>
      <c r="AE3572" s="37">
        <f>IF(E3572='[3]5.Grup_T'!$E$20,0,IF(AD3572&lt;&gt;0,M3572/V3572*MIN(12,AD3572),0))</f>
        <v>0</v>
      </c>
      <c r="AF3572" s="37">
        <f t="shared" si="778"/>
        <v>0</v>
      </c>
      <c r="AG3572" s="37">
        <f t="shared" si="779"/>
        <v>0</v>
      </c>
      <c r="AH3572" s="37">
        <f t="shared" si="780"/>
        <v>0</v>
      </c>
      <c r="AI3572" s="35" t="str">
        <f t="shared" si="781"/>
        <v>Nusidėvėjęs</v>
      </c>
      <c r="AJ3572" s="38" t="str">
        <f>IF(AND(F3572&lt;&gt;[3]Pav.tvarkyklė!$B$12,F3572&lt;&gt;[3]Pav.tvarkyklė!$B$13),"GVTNT","X")</f>
        <v>GVTNT</v>
      </c>
      <c r="AK3572" s="39">
        <f t="shared" si="783"/>
        <v>0</v>
      </c>
      <c r="AL3572" s="41"/>
      <c r="AM3572" s="41"/>
      <c r="AN3572" s="41">
        <f t="shared" si="771"/>
        <v>1900</v>
      </c>
      <c r="AO3572" s="41"/>
      <c r="AP3572" s="41"/>
      <c r="AQ3572" s="41"/>
      <c r="AR3572" s="42"/>
      <c r="AS3572" s="42"/>
      <c r="AU3572" s="43">
        <f t="shared" si="772"/>
        <v>0</v>
      </c>
    </row>
    <row r="3573" spans="1:47" ht="15" customHeight="1" x14ac:dyDescent="0.25">
      <c r="A3573" s="11"/>
      <c r="B3573" s="19">
        <v>3742</v>
      </c>
      <c r="C3573" s="74"/>
      <c r="D3573" s="77"/>
      <c r="E3573" s="78"/>
      <c r="F3573" s="74"/>
      <c r="G3573" s="80"/>
      <c r="H3573" s="25"/>
      <c r="I3573" s="79"/>
      <c r="J3573" s="27"/>
      <c r="K3573" s="27"/>
      <c r="L3573" s="79"/>
      <c r="M3573" s="81"/>
      <c r="N3573" s="29">
        <v>0</v>
      </c>
      <c r="O3573" s="30" t="str">
        <f>IF(G3573&lt;=$N$2,"",IF(F3573=[3]Pav.tvarkyklė!$B$13,"",IF(ISBLANK(R3573),"X","")))</f>
        <v/>
      </c>
      <c r="P3573" s="91"/>
      <c r="Q3573" s="63"/>
      <c r="R3573" s="63"/>
      <c r="S3573" s="63"/>
      <c r="T3573" s="63"/>
      <c r="U3573" s="34" t="str">
        <f>IFERROR(INDEX('[3]5.Grup_T'!$G$4:$G$22,MATCH('6.Turtas'!E3573,'[3]5.Grup_T'!$E$4:$E$22,0)),"0")</f>
        <v>0</v>
      </c>
      <c r="V3573" s="35">
        <f t="shared" si="773"/>
        <v>0</v>
      </c>
      <c r="W3573" s="35">
        <f>IF(NOT(ISBLANK(H3573)),(12-DATEDIF(H3573,'[3]1.Pradzia'!$D$13,"m")),0)</f>
        <v>0</v>
      </c>
      <c r="X3573" s="35">
        <f t="shared" si="774"/>
        <v>0</v>
      </c>
      <c r="Y3573" s="35">
        <f t="shared" si="770"/>
        <v>0</v>
      </c>
      <c r="Z3573" s="35">
        <f t="shared" si="782"/>
        <v>0</v>
      </c>
      <c r="AA3573" s="36">
        <f t="shared" si="775"/>
        <v>0</v>
      </c>
      <c r="AB3573" s="36">
        <f t="shared" si="776"/>
        <v>0</v>
      </c>
      <c r="AC3573" s="37">
        <f t="shared" si="777"/>
        <v>0</v>
      </c>
      <c r="AD3573" s="35">
        <f>IF(OR(YEAR(G3573)&lt;2019,O3573="X"),0,IF(ISBLANK(H3573),DATEDIF(G3573,'[3]1.Pradzia'!$D$13,"M"),DATEDIF(G3573,H3573,"m")))</f>
        <v>0</v>
      </c>
      <c r="AE3573" s="37">
        <f>IF(E3573='[3]5.Grup_T'!$E$20,0,IF(AD3573&lt;&gt;0,M3573/V3573*MIN(12,AD3573),0))</f>
        <v>0</v>
      </c>
      <c r="AF3573" s="37">
        <f t="shared" si="778"/>
        <v>0</v>
      </c>
      <c r="AG3573" s="37">
        <f t="shared" si="779"/>
        <v>0</v>
      </c>
      <c r="AH3573" s="37">
        <f t="shared" si="780"/>
        <v>0</v>
      </c>
      <c r="AI3573" s="35" t="str">
        <f t="shared" si="781"/>
        <v>Nusidėvėjęs</v>
      </c>
      <c r="AJ3573" s="38" t="str">
        <f>IF(AND(F3573&lt;&gt;[3]Pav.tvarkyklė!$B$12,F3573&lt;&gt;[3]Pav.tvarkyklė!$B$13),"GVTNT","X")</f>
        <v>GVTNT</v>
      </c>
      <c r="AK3573" s="39">
        <f t="shared" si="783"/>
        <v>0</v>
      </c>
      <c r="AL3573" s="41"/>
      <c r="AM3573" s="41"/>
      <c r="AN3573" s="41">
        <f t="shared" si="771"/>
        <v>1900</v>
      </c>
      <c r="AO3573" s="41"/>
      <c r="AP3573" s="41"/>
      <c r="AQ3573" s="41"/>
      <c r="AR3573" s="42"/>
      <c r="AS3573" s="42"/>
      <c r="AU3573" s="43">
        <f t="shared" si="772"/>
        <v>0</v>
      </c>
    </row>
    <row r="3574" spans="1:47" ht="15" customHeight="1" x14ac:dyDescent="0.25">
      <c r="A3574" s="11"/>
      <c r="B3574" s="19">
        <v>3743</v>
      </c>
      <c r="C3574" s="74"/>
      <c r="D3574" s="77"/>
      <c r="E3574" s="78"/>
      <c r="F3574" s="74"/>
      <c r="G3574" s="80"/>
      <c r="H3574" s="25"/>
      <c r="I3574" s="79"/>
      <c r="J3574" s="27"/>
      <c r="K3574" s="27"/>
      <c r="L3574" s="79"/>
      <c r="M3574" s="81"/>
      <c r="N3574" s="29">
        <v>0</v>
      </c>
      <c r="O3574" s="30" t="str">
        <f>IF(G3574&lt;=$N$2,"",IF(F3574=[3]Pav.tvarkyklė!$B$13,"",IF(ISBLANK(R3574),"X","")))</f>
        <v/>
      </c>
      <c r="P3574" s="91"/>
      <c r="Q3574" s="63"/>
      <c r="R3574" s="63"/>
      <c r="S3574" s="63"/>
      <c r="T3574" s="63"/>
      <c r="U3574" s="34" t="str">
        <f>IFERROR(INDEX('[3]5.Grup_T'!$G$4:$G$22,MATCH('6.Turtas'!E3574,'[3]5.Grup_T'!$E$4:$E$22,0)),"0")</f>
        <v>0</v>
      </c>
      <c r="V3574" s="35">
        <f t="shared" si="773"/>
        <v>0</v>
      </c>
      <c r="W3574" s="35">
        <f>IF(NOT(ISBLANK(H3574)),(12-DATEDIF(H3574,'[3]1.Pradzia'!$D$13,"m")),0)</f>
        <v>0</v>
      </c>
      <c r="X3574" s="35">
        <f t="shared" si="774"/>
        <v>0</v>
      </c>
      <c r="Y3574" s="35">
        <f t="shared" si="770"/>
        <v>0</v>
      </c>
      <c r="Z3574" s="35">
        <f t="shared" si="782"/>
        <v>0</v>
      </c>
      <c r="AA3574" s="36">
        <f t="shared" si="775"/>
        <v>0</v>
      </c>
      <c r="AB3574" s="36">
        <f t="shared" si="776"/>
        <v>0</v>
      </c>
      <c r="AC3574" s="37">
        <f t="shared" si="777"/>
        <v>0</v>
      </c>
      <c r="AD3574" s="35">
        <f>IF(OR(YEAR(G3574)&lt;2019,O3574="X"),0,IF(ISBLANK(H3574),DATEDIF(G3574,'[3]1.Pradzia'!$D$13,"M"),DATEDIF(G3574,H3574,"m")))</f>
        <v>0</v>
      </c>
      <c r="AE3574" s="37">
        <f>IF(E3574='[3]5.Grup_T'!$E$20,0,IF(AD3574&lt;&gt;0,M3574/V3574*MIN(12,AD3574),0))</f>
        <v>0</v>
      </c>
      <c r="AF3574" s="37">
        <f t="shared" si="778"/>
        <v>0</v>
      </c>
      <c r="AG3574" s="37">
        <f t="shared" si="779"/>
        <v>0</v>
      </c>
      <c r="AH3574" s="37">
        <f t="shared" si="780"/>
        <v>0</v>
      </c>
      <c r="AI3574" s="35" t="str">
        <f t="shared" si="781"/>
        <v>Nusidėvėjęs</v>
      </c>
      <c r="AJ3574" s="38" t="str">
        <f>IF(AND(F3574&lt;&gt;[3]Pav.tvarkyklė!$B$12,F3574&lt;&gt;[3]Pav.tvarkyklė!$B$13),"GVTNT","X")</f>
        <v>GVTNT</v>
      </c>
      <c r="AK3574" s="39">
        <f t="shared" si="783"/>
        <v>0</v>
      </c>
      <c r="AL3574" s="41"/>
      <c r="AM3574" s="41"/>
      <c r="AN3574" s="41">
        <f t="shared" si="771"/>
        <v>1900</v>
      </c>
      <c r="AO3574" s="41"/>
      <c r="AP3574" s="41"/>
      <c r="AQ3574" s="41"/>
      <c r="AR3574" s="42"/>
      <c r="AS3574" s="42"/>
      <c r="AU3574" s="43">
        <f t="shared" si="772"/>
        <v>0</v>
      </c>
    </row>
    <row r="3575" spans="1:47" ht="15" customHeight="1" x14ac:dyDescent="0.25">
      <c r="A3575" s="11"/>
      <c r="B3575" s="19">
        <v>3744</v>
      </c>
      <c r="C3575" s="74"/>
      <c r="D3575" s="77"/>
      <c r="E3575" s="75"/>
      <c r="F3575" s="74"/>
      <c r="G3575" s="80"/>
      <c r="H3575" s="25"/>
      <c r="I3575" s="79"/>
      <c r="J3575" s="27"/>
      <c r="K3575" s="27"/>
      <c r="L3575" s="79"/>
      <c r="M3575" s="81"/>
      <c r="N3575" s="29">
        <v>0</v>
      </c>
      <c r="O3575" s="30" t="str">
        <f>IF(G3575&lt;=$N$2,"",IF(F3575=[3]Pav.tvarkyklė!$B$13,"",IF(ISBLANK(R3575),"X","")))</f>
        <v/>
      </c>
      <c r="P3575" s="91"/>
      <c r="Q3575" s="63"/>
      <c r="R3575" s="63"/>
      <c r="S3575" s="63"/>
      <c r="T3575" s="63"/>
      <c r="U3575" s="34" t="str">
        <f>IFERROR(INDEX('[3]5.Grup_T'!$G$4:$G$22,MATCH('6.Turtas'!E3575,'[3]5.Grup_T'!$E$4:$E$22,0)),"0")</f>
        <v>0</v>
      </c>
      <c r="V3575" s="35">
        <f t="shared" si="773"/>
        <v>0</v>
      </c>
      <c r="W3575" s="35">
        <f>IF(NOT(ISBLANK(H3575)),(12-DATEDIF(H3575,'[3]1.Pradzia'!$D$13,"m")),0)</f>
        <v>0</v>
      </c>
      <c r="X3575" s="35">
        <f t="shared" si="774"/>
        <v>0</v>
      </c>
      <c r="Y3575" s="35">
        <f t="shared" ref="Y3575:Y3638" si="784">IF(YEAR(G3575)&gt;=2019,0,IF(Z3575&lt;=0,0,IF(W3575&lt;&gt;0,MIN(W3575,Z3575),MIN(12,Z3575))))</f>
        <v>0</v>
      </c>
      <c r="Z3575" s="35">
        <f t="shared" si="782"/>
        <v>0</v>
      </c>
      <c r="AA3575" s="36">
        <f t="shared" si="775"/>
        <v>0</v>
      </c>
      <c r="AB3575" s="36">
        <f t="shared" si="776"/>
        <v>0</v>
      </c>
      <c r="AC3575" s="37">
        <f t="shared" si="777"/>
        <v>0</v>
      </c>
      <c r="AD3575" s="35">
        <f>IF(OR(YEAR(G3575)&lt;2019,O3575="X"),0,IF(ISBLANK(H3575),DATEDIF(G3575,'[3]1.Pradzia'!$D$13,"M"),DATEDIF(G3575,H3575,"m")))</f>
        <v>0</v>
      </c>
      <c r="AE3575" s="37">
        <f>IF(E3575='[3]5.Grup_T'!$E$20,0,IF(AD3575&lt;&gt;0,M3575/V3575*MIN(12,AD3575),0))</f>
        <v>0</v>
      </c>
      <c r="AF3575" s="37">
        <f t="shared" si="778"/>
        <v>0</v>
      </c>
      <c r="AG3575" s="37">
        <f t="shared" si="779"/>
        <v>0</v>
      </c>
      <c r="AH3575" s="37">
        <f t="shared" si="780"/>
        <v>0</v>
      </c>
      <c r="AI3575" s="35" t="str">
        <f t="shared" si="781"/>
        <v>Nusidėvėjęs</v>
      </c>
      <c r="AJ3575" s="38" t="str">
        <f>IF(AND(F3575&lt;&gt;[3]Pav.tvarkyklė!$B$12,F3575&lt;&gt;[3]Pav.tvarkyklė!$B$13),"GVTNT","X")</f>
        <v>GVTNT</v>
      </c>
      <c r="AK3575" s="39">
        <f t="shared" si="783"/>
        <v>0</v>
      </c>
      <c r="AL3575" s="41"/>
      <c r="AM3575" s="41"/>
      <c r="AN3575" s="41">
        <f t="shared" si="771"/>
        <v>1900</v>
      </c>
      <c r="AO3575" s="41"/>
      <c r="AP3575" s="41"/>
      <c r="AQ3575" s="41"/>
      <c r="AR3575" s="42"/>
      <c r="AS3575" s="42"/>
      <c r="AU3575" s="43">
        <f t="shared" si="772"/>
        <v>0</v>
      </c>
    </row>
    <row r="3576" spans="1:47" ht="15" customHeight="1" x14ac:dyDescent="0.25">
      <c r="A3576" s="11"/>
      <c r="B3576" s="19">
        <v>3745</v>
      </c>
      <c r="C3576" s="75"/>
      <c r="D3576" s="75"/>
      <c r="E3576" s="75"/>
      <c r="F3576" s="74"/>
      <c r="G3576" s="80"/>
      <c r="H3576" s="47"/>
      <c r="I3576" s="79"/>
      <c r="J3576" s="27"/>
      <c r="K3576" s="27"/>
      <c r="L3576" s="79"/>
      <c r="M3576" s="81"/>
      <c r="N3576" s="29">
        <v>0</v>
      </c>
      <c r="O3576" s="30" t="str">
        <f>IF(G3576&lt;=$N$2,"",IF(F3576=[3]Pav.tvarkyklė!$B$13,"",IF(ISBLANK(R3576),"X","")))</f>
        <v/>
      </c>
      <c r="P3576" s="91"/>
      <c r="Q3576" s="63"/>
      <c r="R3576" s="63"/>
      <c r="S3576" s="63"/>
      <c r="T3576" s="63"/>
      <c r="U3576" s="34" t="str">
        <f>IFERROR(INDEX('[3]5.Grup_T'!$G$4:$G$22,MATCH('6.Turtas'!E3576,'[3]5.Grup_T'!$E$4:$E$22,0)),"0")</f>
        <v>0</v>
      </c>
      <c r="V3576" s="35">
        <f t="shared" si="773"/>
        <v>0</v>
      </c>
      <c r="W3576" s="35">
        <f>IF(NOT(ISBLANK(H3576)),(12-DATEDIF(H3576,'[3]1.Pradzia'!$D$13,"m")),0)</f>
        <v>0</v>
      </c>
      <c r="X3576" s="35">
        <f t="shared" si="774"/>
        <v>0</v>
      </c>
      <c r="Y3576" s="35">
        <f t="shared" si="784"/>
        <v>0</v>
      </c>
      <c r="Z3576" s="35">
        <f t="shared" si="782"/>
        <v>0</v>
      </c>
      <c r="AA3576" s="36">
        <f t="shared" si="775"/>
        <v>0</v>
      </c>
      <c r="AB3576" s="36">
        <f t="shared" si="776"/>
        <v>0</v>
      </c>
      <c r="AC3576" s="37">
        <f t="shared" si="777"/>
        <v>0</v>
      </c>
      <c r="AD3576" s="35">
        <f>IF(OR(YEAR(G3576)&lt;2019,O3576="X"),0,IF(ISBLANK(H3576),DATEDIF(G3576,'[3]1.Pradzia'!$D$13,"M"),DATEDIF(G3576,H3576,"m")))</f>
        <v>0</v>
      </c>
      <c r="AE3576" s="37">
        <f>IF(E3576='[3]5.Grup_T'!$E$20,0,IF(AD3576&lt;&gt;0,M3576/V3576*MIN(12,AD3576),0))</f>
        <v>0</v>
      </c>
      <c r="AF3576" s="37">
        <f t="shared" si="778"/>
        <v>0</v>
      </c>
      <c r="AG3576" s="37">
        <f t="shared" si="779"/>
        <v>0</v>
      </c>
      <c r="AH3576" s="37">
        <f t="shared" si="780"/>
        <v>0</v>
      </c>
      <c r="AI3576" s="35" t="str">
        <f t="shared" si="781"/>
        <v>Nusidėvėjęs</v>
      </c>
      <c r="AJ3576" s="38" t="str">
        <f>IF(AND(F3576&lt;&gt;[3]Pav.tvarkyklė!$B$12,F3576&lt;&gt;[3]Pav.tvarkyklė!$B$13),"GVTNT","X")</f>
        <v>GVTNT</v>
      </c>
      <c r="AK3576" s="39">
        <f t="shared" si="783"/>
        <v>0</v>
      </c>
      <c r="AL3576" s="41"/>
      <c r="AM3576" s="41"/>
      <c r="AN3576" s="41">
        <f t="shared" si="771"/>
        <v>1900</v>
      </c>
      <c r="AO3576" s="41"/>
      <c r="AP3576" s="41"/>
      <c r="AQ3576" s="41"/>
      <c r="AR3576" s="42"/>
      <c r="AS3576" s="42"/>
      <c r="AU3576" s="43">
        <f t="shared" si="772"/>
        <v>0</v>
      </c>
    </row>
    <row r="3577" spans="1:47" ht="15" customHeight="1" x14ac:dyDescent="0.25">
      <c r="A3577" s="11"/>
      <c r="B3577" s="19">
        <v>3746</v>
      </c>
      <c r="C3577" s="75"/>
      <c r="D3577" s="75"/>
      <c r="E3577" s="75"/>
      <c r="F3577" s="74"/>
      <c r="G3577" s="80"/>
      <c r="H3577" s="47"/>
      <c r="I3577" s="79"/>
      <c r="J3577" s="27"/>
      <c r="K3577" s="27"/>
      <c r="L3577" s="79"/>
      <c r="M3577" s="81"/>
      <c r="N3577" s="29">
        <v>0</v>
      </c>
      <c r="O3577" s="30" t="str">
        <f>IF(G3577&lt;=$N$2,"",IF(F3577=[3]Pav.tvarkyklė!$B$13,"",IF(ISBLANK(R3577),"X","")))</f>
        <v/>
      </c>
      <c r="P3577" s="91"/>
      <c r="Q3577" s="63"/>
      <c r="R3577" s="63"/>
      <c r="S3577" s="63"/>
      <c r="T3577" s="63"/>
      <c r="U3577" s="34" t="str">
        <f>IFERROR(INDEX('[3]5.Grup_T'!$G$4:$G$22,MATCH('6.Turtas'!E3577,'[3]5.Grup_T'!$E$4:$E$22,0)),"0")</f>
        <v>0</v>
      </c>
      <c r="V3577" s="35">
        <f t="shared" si="773"/>
        <v>0</v>
      </c>
      <c r="W3577" s="35">
        <f>IF(NOT(ISBLANK(H3577)),(12-DATEDIF(H3577,'[3]1.Pradzia'!$D$13,"m")),0)</f>
        <v>0</v>
      </c>
      <c r="X3577" s="35">
        <f t="shared" si="774"/>
        <v>0</v>
      </c>
      <c r="Y3577" s="35">
        <f t="shared" si="784"/>
        <v>0</v>
      </c>
      <c r="Z3577" s="35">
        <f t="shared" si="782"/>
        <v>0</v>
      </c>
      <c r="AA3577" s="36">
        <f t="shared" si="775"/>
        <v>0</v>
      </c>
      <c r="AB3577" s="36">
        <f t="shared" si="776"/>
        <v>0</v>
      </c>
      <c r="AC3577" s="37">
        <f t="shared" si="777"/>
        <v>0</v>
      </c>
      <c r="AD3577" s="35">
        <f>IF(OR(YEAR(G3577)&lt;2019,O3577="X"),0,IF(ISBLANK(H3577),DATEDIF(G3577,'[3]1.Pradzia'!$D$13,"M"),DATEDIF(G3577,H3577,"m")))</f>
        <v>0</v>
      </c>
      <c r="AE3577" s="37">
        <f>IF(E3577='[3]5.Grup_T'!$E$20,0,IF(AD3577&lt;&gt;0,M3577/V3577*MIN(12,AD3577),0))</f>
        <v>0</v>
      </c>
      <c r="AF3577" s="37">
        <f t="shared" si="778"/>
        <v>0</v>
      </c>
      <c r="AG3577" s="37">
        <f t="shared" si="779"/>
        <v>0</v>
      </c>
      <c r="AH3577" s="37">
        <f t="shared" si="780"/>
        <v>0</v>
      </c>
      <c r="AI3577" s="35" t="str">
        <f t="shared" si="781"/>
        <v>Nusidėvėjęs</v>
      </c>
      <c r="AJ3577" s="38" t="str">
        <f>IF(AND(F3577&lt;&gt;[3]Pav.tvarkyklė!$B$12,F3577&lt;&gt;[3]Pav.tvarkyklė!$B$13),"GVTNT","X")</f>
        <v>GVTNT</v>
      </c>
      <c r="AK3577" s="39">
        <f t="shared" si="783"/>
        <v>0</v>
      </c>
      <c r="AL3577" s="41"/>
      <c r="AM3577" s="41"/>
      <c r="AN3577" s="41">
        <f t="shared" si="771"/>
        <v>1900</v>
      </c>
      <c r="AO3577" s="41"/>
      <c r="AP3577" s="41"/>
      <c r="AQ3577" s="41"/>
      <c r="AR3577" s="42"/>
      <c r="AS3577" s="42"/>
      <c r="AU3577" s="43">
        <f t="shared" si="772"/>
        <v>0</v>
      </c>
    </row>
    <row r="3578" spans="1:47" ht="15" customHeight="1" x14ac:dyDescent="0.25">
      <c r="A3578" s="11"/>
      <c r="B3578" s="19">
        <v>3747</v>
      </c>
      <c r="C3578" s="75"/>
      <c r="D3578" s="75"/>
      <c r="E3578" s="75"/>
      <c r="F3578" s="74"/>
      <c r="G3578" s="80"/>
      <c r="H3578" s="47"/>
      <c r="I3578" s="79"/>
      <c r="J3578" s="27"/>
      <c r="K3578" s="27"/>
      <c r="L3578" s="79"/>
      <c r="M3578" s="81"/>
      <c r="N3578" s="29">
        <v>0</v>
      </c>
      <c r="O3578" s="30" t="str">
        <f>IF(G3578&lt;=$N$2,"",IF(F3578=[3]Pav.tvarkyklė!$B$13,"",IF(ISBLANK(R3578),"X","")))</f>
        <v/>
      </c>
      <c r="P3578" s="91"/>
      <c r="Q3578" s="63"/>
      <c r="R3578" s="63"/>
      <c r="S3578" s="63"/>
      <c r="T3578" s="63"/>
      <c r="U3578" s="34" t="str">
        <f>IFERROR(INDEX('[3]5.Grup_T'!$G$4:$G$22,MATCH('6.Turtas'!E3578,'[3]5.Grup_T'!$E$4:$E$22,0)),"0")</f>
        <v>0</v>
      </c>
      <c r="V3578" s="35">
        <f t="shared" si="773"/>
        <v>0</v>
      </c>
      <c r="W3578" s="35">
        <f>IF(NOT(ISBLANK(H3578)),(12-DATEDIF(H3578,'[3]1.Pradzia'!$D$13,"m")),0)</f>
        <v>0</v>
      </c>
      <c r="X3578" s="35">
        <f t="shared" si="774"/>
        <v>0</v>
      </c>
      <c r="Y3578" s="35">
        <f t="shared" si="784"/>
        <v>0</v>
      </c>
      <c r="Z3578" s="35">
        <f t="shared" si="782"/>
        <v>0</v>
      </c>
      <c r="AA3578" s="36">
        <f t="shared" si="775"/>
        <v>0</v>
      </c>
      <c r="AB3578" s="36">
        <f t="shared" si="776"/>
        <v>0</v>
      </c>
      <c r="AC3578" s="37">
        <f t="shared" si="777"/>
        <v>0</v>
      </c>
      <c r="AD3578" s="35">
        <f>IF(OR(YEAR(G3578)&lt;2019,O3578="X"),0,IF(ISBLANK(H3578),DATEDIF(G3578,'[3]1.Pradzia'!$D$13,"M"),DATEDIF(G3578,H3578,"m")))</f>
        <v>0</v>
      </c>
      <c r="AE3578" s="37">
        <f>IF(E3578='[3]5.Grup_T'!$E$20,0,IF(AD3578&lt;&gt;0,M3578/V3578*MIN(12,AD3578),0))</f>
        <v>0</v>
      </c>
      <c r="AF3578" s="37">
        <f t="shared" si="778"/>
        <v>0</v>
      </c>
      <c r="AG3578" s="37">
        <f t="shared" si="779"/>
        <v>0</v>
      </c>
      <c r="AH3578" s="37">
        <f t="shared" si="780"/>
        <v>0</v>
      </c>
      <c r="AI3578" s="35" t="str">
        <f t="shared" si="781"/>
        <v>Nusidėvėjęs</v>
      </c>
      <c r="AJ3578" s="38" t="str">
        <f>IF(AND(F3578&lt;&gt;[3]Pav.tvarkyklė!$B$12,F3578&lt;&gt;[3]Pav.tvarkyklė!$B$13),"GVTNT","X")</f>
        <v>GVTNT</v>
      </c>
      <c r="AK3578" s="39">
        <f t="shared" si="783"/>
        <v>0</v>
      </c>
      <c r="AL3578" s="41"/>
      <c r="AM3578" s="41"/>
      <c r="AN3578" s="41">
        <f t="shared" si="771"/>
        <v>1900</v>
      </c>
      <c r="AO3578" s="41"/>
      <c r="AP3578" s="41"/>
      <c r="AQ3578" s="41"/>
      <c r="AR3578" s="42"/>
      <c r="AS3578" s="42"/>
      <c r="AU3578" s="43">
        <f t="shared" si="772"/>
        <v>0</v>
      </c>
    </row>
    <row r="3579" spans="1:47" ht="15" customHeight="1" x14ac:dyDescent="0.25">
      <c r="A3579" s="11"/>
      <c r="B3579" s="19">
        <v>3748</v>
      </c>
      <c r="C3579" s="75"/>
      <c r="D3579" s="75"/>
      <c r="E3579" s="75"/>
      <c r="F3579" s="74"/>
      <c r="G3579" s="80"/>
      <c r="H3579" s="47"/>
      <c r="I3579" s="79"/>
      <c r="J3579" s="27"/>
      <c r="K3579" s="27"/>
      <c r="L3579" s="79"/>
      <c r="M3579" s="81"/>
      <c r="N3579" s="29">
        <v>0</v>
      </c>
      <c r="O3579" s="30" t="str">
        <f>IF(G3579&lt;=$N$2,"",IF(F3579=[3]Pav.tvarkyklė!$B$13,"",IF(ISBLANK(R3579),"X","")))</f>
        <v/>
      </c>
      <c r="P3579" s="91"/>
      <c r="Q3579" s="63"/>
      <c r="R3579" s="63"/>
      <c r="S3579" s="63"/>
      <c r="T3579" s="63"/>
      <c r="U3579" s="34" t="str">
        <f>IFERROR(INDEX('[3]5.Grup_T'!$G$4:$G$22,MATCH('6.Turtas'!E3579,'[3]5.Grup_T'!$E$4:$E$22,0)),"0")</f>
        <v>0</v>
      </c>
      <c r="V3579" s="35">
        <f t="shared" si="773"/>
        <v>0</v>
      </c>
      <c r="W3579" s="35">
        <f>IF(NOT(ISBLANK(H3579)),(12-DATEDIF(H3579,'[3]1.Pradzia'!$D$13,"m")),0)</f>
        <v>0</v>
      </c>
      <c r="X3579" s="35">
        <f t="shared" si="774"/>
        <v>0</v>
      </c>
      <c r="Y3579" s="35">
        <f t="shared" si="784"/>
        <v>0</v>
      </c>
      <c r="Z3579" s="35">
        <f t="shared" si="782"/>
        <v>0</v>
      </c>
      <c r="AA3579" s="36">
        <f t="shared" si="775"/>
        <v>0</v>
      </c>
      <c r="AB3579" s="36">
        <f t="shared" si="776"/>
        <v>0</v>
      </c>
      <c r="AC3579" s="37">
        <f t="shared" si="777"/>
        <v>0</v>
      </c>
      <c r="AD3579" s="35">
        <f>IF(OR(YEAR(G3579)&lt;2019,O3579="X"),0,IF(ISBLANK(H3579),DATEDIF(G3579,'[3]1.Pradzia'!$D$13,"M"),DATEDIF(G3579,H3579,"m")))</f>
        <v>0</v>
      </c>
      <c r="AE3579" s="37">
        <f>IF(E3579='[3]5.Grup_T'!$E$20,0,IF(AD3579&lt;&gt;0,M3579/V3579*MIN(12,AD3579),0))</f>
        <v>0</v>
      </c>
      <c r="AF3579" s="37">
        <f t="shared" si="778"/>
        <v>0</v>
      </c>
      <c r="AG3579" s="37">
        <f t="shared" si="779"/>
        <v>0</v>
      </c>
      <c r="AH3579" s="37">
        <f t="shared" si="780"/>
        <v>0</v>
      </c>
      <c r="AI3579" s="35" t="str">
        <f t="shared" si="781"/>
        <v>Nusidėvėjęs</v>
      </c>
      <c r="AJ3579" s="38" t="str">
        <f>IF(AND(F3579&lt;&gt;[3]Pav.tvarkyklė!$B$12,F3579&lt;&gt;[3]Pav.tvarkyklė!$B$13),"GVTNT","X")</f>
        <v>GVTNT</v>
      </c>
      <c r="AK3579" s="39">
        <f t="shared" si="783"/>
        <v>0</v>
      </c>
      <c r="AL3579" s="41"/>
      <c r="AM3579" s="41"/>
      <c r="AN3579" s="41">
        <f t="shared" si="771"/>
        <v>1900</v>
      </c>
      <c r="AO3579" s="41"/>
      <c r="AP3579" s="41"/>
      <c r="AQ3579" s="41"/>
      <c r="AR3579" s="42"/>
      <c r="AS3579" s="42"/>
      <c r="AU3579" s="43">
        <f t="shared" si="772"/>
        <v>0</v>
      </c>
    </row>
    <row r="3580" spans="1:47" ht="15" customHeight="1" x14ac:dyDescent="0.25">
      <c r="A3580" s="11"/>
      <c r="B3580" s="19">
        <v>3749</v>
      </c>
      <c r="C3580" s="75"/>
      <c r="D3580" s="75"/>
      <c r="E3580" s="75"/>
      <c r="F3580" s="75"/>
      <c r="G3580" s="80"/>
      <c r="H3580" s="47"/>
      <c r="I3580" s="79"/>
      <c r="J3580" s="27"/>
      <c r="K3580" s="27"/>
      <c r="L3580" s="79"/>
      <c r="M3580" s="81"/>
      <c r="N3580" s="29">
        <v>0</v>
      </c>
      <c r="O3580" s="30" t="str">
        <f>IF(G3580&lt;=$N$2,"",IF(F3580=[3]Pav.tvarkyklė!$B$13,"",IF(ISBLANK(R3580),"X","")))</f>
        <v/>
      </c>
      <c r="P3580" s="91"/>
      <c r="Q3580" s="63"/>
      <c r="R3580" s="63"/>
      <c r="S3580" s="63"/>
      <c r="T3580" s="63"/>
      <c r="U3580" s="34" t="str">
        <f>IFERROR(INDEX('[3]5.Grup_T'!$G$4:$G$22,MATCH('6.Turtas'!E3580,'[3]5.Grup_T'!$E$4:$E$22,0)),"0")</f>
        <v>0</v>
      </c>
      <c r="V3580" s="35">
        <f t="shared" si="773"/>
        <v>0</v>
      </c>
      <c r="W3580" s="35">
        <f>IF(NOT(ISBLANK(H3580)),(12-DATEDIF(H3580,'[3]1.Pradzia'!$D$13,"m")),0)</f>
        <v>0</v>
      </c>
      <c r="X3580" s="35">
        <f t="shared" si="774"/>
        <v>0</v>
      </c>
      <c r="Y3580" s="35">
        <f t="shared" si="784"/>
        <v>0</v>
      </c>
      <c r="Z3580" s="35">
        <f t="shared" si="782"/>
        <v>0</v>
      </c>
      <c r="AA3580" s="36">
        <f t="shared" si="775"/>
        <v>0</v>
      </c>
      <c r="AB3580" s="36">
        <f t="shared" si="776"/>
        <v>0</v>
      </c>
      <c r="AC3580" s="37">
        <f t="shared" si="777"/>
        <v>0</v>
      </c>
      <c r="AD3580" s="35">
        <f>IF(OR(YEAR(G3580)&lt;2019,O3580="X"),0,IF(ISBLANK(H3580),DATEDIF(G3580,'[3]1.Pradzia'!$D$13,"M"),DATEDIF(G3580,H3580,"m")))</f>
        <v>0</v>
      </c>
      <c r="AE3580" s="37">
        <f>IF(E3580='[3]5.Grup_T'!$E$20,0,IF(AD3580&lt;&gt;0,M3580/V3580*MIN(12,AD3580),0))</f>
        <v>0</v>
      </c>
      <c r="AF3580" s="37">
        <f t="shared" si="778"/>
        <v>0</v>
      </c>
      <c r="AG3580" s="37">
        <f t="shared" si="779"/>
        <v>0</v>
      </c>
      <c r="AH3580" s="37">
        <f t="shared" si="780"/>
        <v>0</v>
      </c>
      <c r="AI3580" s="35" t="str">
        <f t="shared" si="781"/>
        <v>Nusidėvėjęs</v>
      </c>
      <c r="AJ3580" s="38" t="str">
        <f>IF(AND(F3580&lt;&gt;[3]Pav.tvarkyklė!$B$12,F3580&lt;&gt;[3]Pav.tvarkyklė!$B$13),"GVTNT","X")</f>
        <v>GVTNT</v>
      </c>
      <c r="AK3580" s="39">
        <f t="shared" si="783"/>
        <v>0</v>
      </c>
      <c r="AL3580" s="41"/>
      <c r="AM3580" s="41"/>
      <c r="AN3580" s="41">
        <f t="shared" si="771"/>
        <v>1900</v>
      </c>
      <c r="AO3580" s="41"/>
      <c r="AP3580" s="41"/>
      <c r="AQ3580" s="41"/>
      <c r="AR3580" s="42"/>
      <c r="AS3580" s="42"/>
      <c r="AU3580" s="43">
        <f t="shared" si="772"/>
        <v>0</v>
      </c>
    </row>
    <row r="3581" spans="1:47" ht="15" customHeight="1" x14ac:dyDescent="0.25">
      <c r="A3581" s="11"/>
      <c r="B3581" s="19">
        <v>3750</v>
      </c>
      <c r="C3581" s="75"/>
      <c r="D3581" s="75"/>
      <c r="E3581" s="78"/>
      <c r="F3581" s="75"/>
      <c r="G3581" s="80"/>
      <c r="H3581" s="47"/>
      <c r="I3581" s="79"/>
      <c r="J3581" s="27"/>
      <c r="K3581" s="27"/>
      <c r="L3581" s="79"/>
      <c r="M3581" s="81"/>
      <c r="N3581" s="29">
        <v>0</v>
      </c>
      <c r="O3581" s="30" t="str">
        <f>IF(G3581&lt;=$N$2,"",IF(F3581=[3]Pav.tvarkyklė!$B$13,"",IF(ISBLANK(R3581),"X","")))</f>
        <v/>
      </c>
      <c r="P3581" s="91"/>
      <c r="Q3581" s="63"/>
      <c r="R3581" s="63"/>
      <c r="S3581" s="63"/>
      <c r="T3581" s="63"/>
      <c r="U3581" s="34" t="str">
        <f>IFERROR(INDEX('[3]5.Grup_T'!$G$4:$G$22,MATCH('6.Turtas'!E3581,'[3]5.Grup_T'!$E$4:$E$22,0)),"0")</f>
        <v>0</v>
      </c>
      <c r="V3581" s="35">
        <f t="shared" si="773"/>
        <v>0</v>
      </c>
      <c r="W3581" s="35">
        <f>IF(NOT(ISBLANK(H3581)),(12-DATEDIF(H3581,'[3]1.Pradzia'!$D$13,"m")),0)</f>
        <v>0</v>
      </c>
      <c r="X3581" s="35">
        <f t="shared" si="774"/>
        <v>0</v>
      </c>
      <c r="Y3581" s="35">
        <f t="shared" si="784"/>
        <v>0</v>
      </c>
      <c r="Z3581" s="35">
        <f t="shared" si="782"/>
        <v>0</v>
      </c>
      <c r="AA3581" s="36">
        <f t="shared" si="775"/>
        <v>0</v>
      </c>
      <c r="AB3581" s="36">
        <f t="shared" si="776"/>
        <v>0</v>
      </c>
      <c r="AC3581" s="37">
        <f t="shared" si="777"/>
        <v>0</v>
      </c>
      <c r="AD3581" s="35">
        <f>IF(OR(YEAR(G3581)&lt;2019,O3581="X"),0,IF(ISBLANK(H3581),DATEDIF(G3581,'[3]1.Pradzia'!$D$13,"M"),DATEDIF(G3581,H3581,"m")))</f>
        <v>0</v>
      </c>
      <c r="AE3581" s="37">
        <f>IF(E3581='[3]5.Grup_T'!$E$20,0,IF(AD3581&lt;&gt;0,M3581/V3581*MIN(12,AD3581),0))</f>
        <v>0</v>
      </c>
      <c r="AF3581" s="37">
        <f t="shared" si="778"/>
        <v>0</v>
      </c>
      <c r="AG3581" s="37">
        <f t="shared" si="779"/>
        <v>0</v>
      </c>
      <c r="AH3581" s="37">
        <f t="shared" si="780"/>
        <v>0</v>
      </c>
      <c r="AI3581" s="35" t="str">
        <f t="shared" si="781"/>
        <v>Nusidėvėjęs</v>
      </c>
      <c r="AJ3581" s="38" t="str">
        <f>IF(AND(F3581&lt;&gt;[3]Pav.tvarkyklė!$B$12,F3581&lt;&gt;[3]Pav.tvarkyklė!$B$13),"GVTNT","X")</f>
        <v>GVTNT</v>
      </c>
      <c r="AK3581" s="39">
        <f t="shared" si="783"/>
        <v>0</v>
      </c>
      <c r="AL3581" s="41"/>
      <c r="AM3581" s="41"/>
      <c r="AN3581" s="41">
        <f t="shared" si="771"/>
        <v>1900</v>
      </c>
      <c r="AO3581" s="41"/>
      <c r="AP3581" s="41"/>
      <c r="AQ3581" s="41"/>
      <c r="AR3581" s="42"/>
      <c r="AS3581" s="42"/>
      <c r="AU3581" s="43">
        <f t="shared" si="772"/>
        <v>0</v>
      </c>
    </row>
    <row r="3582" spans="1:47" ht="15" customHeight="1" x14ac:dyDescent="0.25">
      <c r="A3582" s="11"/>
      <c r="B3582" s="19">
        <v>3751</v>
      </c>
      <c r="C3582" s="74"/>
      <c r="D3582" s="77"/>
      <c r="E3582" s="75"/>
      <c r="F3582" s="74"/>
      <c r="G3582" s="80"/>
      <c r="H3582" s="25"/>
      <c r="I3582" s="79"/>
      <c r="J3582" s="27"/>
      <c r="K3582" s="27"/>
      <c r="L3582" s="79"/>
      <c r="M3582" s="81"/>
      <c r="N3582" s="29">
        <v>0</v>
      </c>
      <c r="O3582" s="30" t="str">
        <f>IF(G3582&lt;=$N$2,"",IF(F3582=[3]Pav.tvarkyklė!$B$13,"",IF(ISBLANK(R3582),"X","")))</f>
        <v/>
      </c>
      <c r="P3582" s="91"/>
      <c r="Q3582" s="63"/>
      <c r="R3582" s="63"/>
      <c r="S3582" s="63"/>
      <c r="T3582" s="63"/>
      <c r="U3582" s="34" t="str">
        <f>IFERROR(INDEX('[3]5.Grup_T'!$G$4:$G$22,MATCH('6.Turtas'!E3582,'[3]5.Grup_T'!$E$4:$E$22,0)),"0")</f>
        <v>0</v>
      </c>
      <c r="V3582" s="35">
        <f t="shared" si="773"/>
        <v>0</v>
      </c>
      <c r="W3582" s="35">
        <f>IF(NOT(ISBLANK(H3582)),(12-DATEDIF(H3582,'[3]1.Pradzia'!$D$13,"m")),0)</f>
        <v>0</v>
      </c>
      <c r="X3582" s="35">
        <f t="shared" si="774"/>
        <v>0</v>
      </c>
      <c r="Y3582" s="35">
        <f t="shared" si="784"/>
        <v>0</v>
      </c>
      <c r="Z3582" s="35">
        <f t="shared" si="782"/>
        <v>0</v>
      </c>
      <c r="AA3582" s="36">
        <f t="shared" si="775"/>
        <v>0</v>
      </c>
      <c r="AB3582" s="36">
        <f t="shared" si="776"/>
        <v>0</v>
      </c>
      <c r="AC3582" s="37">
        <f t="shared" si="777"/>
        <v>0</v>
      </c>
      <c r="AD3582" s="35">
        <f>IF(OR(YEAR(G3582)&lt;2019,O3582="X"),0,IF(ISBLANK(H3582),DATEDIF(G3582,'[3]1.Pradzia'!$D$13,"M"),DATEDIF(G3582,H3582,"m")))</f>
        <v>0</v>
      </c>
      <c r="AE3582" s="37">
        <f>IF(E3582='[3]5.Grup_T'!$E$20,0,IF(AD3582&lt;&gt;0,M3582/V3582*MIN(12,AD3582),0))</f>
        <v>0</v>
      </c>
      <c r="AF3582" s="37">
        <f t="shared" si="778"/>
        <v>0</v>
      </c>
      <c r="AG3582" s="37">
        <f t="shared" si="779"/>
        <v>0</v>
      </c>
      <c r="AH3582" s="37">
        <f t="shared" si="780"/>
        <v>0</v>
      </c>
      <c r="AI3582" s="35" t="str">
        <f t="shared" si="781"/>
        <v>Nusidėvėjęs</v>
      </c>
      <c r="AJ3582" s="38" t="str">
        <f>IF(AND(F3582&lt;&gt;[3]Pav.tvarkyklė!$B$12,F3582&lt;&gt;[3]Pav.tvarkyklė!$B$13),"GVTNT","X")</f>
        <v>GVTNT</v>
      </c>
      <c r="AK3582" s="39">
        <f t="shared" si="783"/>
        <v>0</v>
      </c>
      <c r="AL3582" s="41"/>
      <c r="AM3582" s="41"/>
      <c r="AN3582" s="41">
        <f t="shared" si="771"/>
        <v>1900</v>
      </c>
      <c r="AO3582" s="41"/>
      <c r="AP3582" s="41"/>
      <c r="AQ3582" s="41"/>
      <c r="AR3582" s="42"/>
      <c r="AS3582" s="42"/>
      <c r="AU3582" s="43">
        <f t="shared" si="772"/>
        <v>0</v>
      </c>
    </row>
    <row r="3583" spans="1:47" ht="15" customHeight="1" x14ac:dyDescent="0.25">
      <c r="A3583" s="11"/>
      <c r="B3583" s="19">
        <v>3752</v>
      </c>
      <c r="C3583" s="74"/>
      <c r="D3583" s="77"/>
      <c r="E3583" s="78"/>
      <c r="F3583" s="74"/>
      <c r="G3583" s="80"/>
      <c r="H3583" s="25"/>
      <c r="I3583" s="79"/>
      <c r="J3583" s="27"/>
      <c r="K3583" s="27"/>
      <c r="L3583" s="79"/>
      <c r="M3583" s="81"/>
      <c r="N3583" s="29">
        <v>0</v>
      </c>
      <c r="O3583" s="30" t="str">
        <f>IF(G3583&lt;=$N$2,"",IF(F3583=[3]Pav.tvarkyklė!$B$13,"",IF(ISBLANK(R3583),"X","")))</f>
        <v/>
      </c>
      <c r="P3583" s="91"/>
      <c r="Q3583" s="63"/>
      <c r="R3583" s="63"/>
      <c r="S3583" s="63"/>
      <c r="T3583" s="63"/>
      <c r="U3583" s="34" t="str">
        <f>IFERROR(INDEX('[3]5.Grup_T'!$G$4:$G$22,MATCH('6.Turtas'!E3583,'[3]5.Grup_T'!$E$4:$E$22,0)),"0")</f>
        <v>0</v>
      </c>
      <c r="V3583" s="35">
        <f t="shared" si="773"/>
        <v>0</v>
      </c>
      <c r="W3583" s="35">
        <f>IF(NOT(ISBLANK(H3583)),(12-DATEDIF(H3583,'[3]1.Pradzia'!$D$13,"m")),0)</f>
        <v>0</v>
      </c>
      <c r="X3583" s="35">
        <f t="shared" si="774"/>
        <v>0</v>
      </c>
      <c r="Y3583" s="35">
        <f t="shared" si="784"/>
        <v>0</v>
      </c>
      <c r="Z3583" s="35">
        <f t="shared" si="782"/>
        <v>0</v>
      </c>
      <c r="AA3583" s="36">
        <f t="shared" si="775"/>
        <v>0</v>
      </c>
      <c r="AB3583" s="36">
        <f t="shared" si="776"/>
        <v>0</v>
      </c>
      <c r="AC3583" s="37">
        <f t="shared" si="777"/>
        <v>0</v>
      </c>
      <c r="AD3583" s="35">
        <f>IF(OR(YEAR(G3583)&lt;2019,O3583="X"),0,IF(ISBLANK(H3583),DATEDIF(G3583,'[3]1.Pradzia'!$D$13,"M"),DATEDIF(G3583,H3583,"m")))</f>
        <v>0</v>
      </c>
      <c r="AE3583" s="37">
        <f>IF(E3583='[3]5.Grup_T'!$E$20,0,IF(AD3583&lt;&gt;0,M3583/V3583*MIN(12,AD3583),0))</f>
        <v>0</v>
      </c>
      <c r="AF3583" s="37">
        <f t="shared" si="778"/>
        <v>0</v>
      </c>
      <c r="AG3583" s="37">
        <f t="shared" si="779"/>
        <v>0</v>
      </c>
      <c r="AH3583" s="37">
        <f t="shared" si="780"/>
        <v>0</v>
      </c>
      <c r="AI3583" s="35" t="str">
        <f t="shared" si="781"/>
        <v>Nusidėvėjęs</v>
      </c>
      <c r="AJ3583" s="38" t="str">
        <f>IF(AND(F3583&lt;&gt;[3]Pav.tvarkyklė!$B$12,F3583&lt;&gt;[3]Pav.tvarkyklė!$B$13),"GVTNT","X")</f>
        <v>GVTNT</v>
      </c>
      <c r="AK3583" s="39">
        <f t="shared" si="783"/>
        <v>0</v>
      </c>
      <c r="AL3583" s="41"/>
      <c r="AM3583" s="41"/>
      <c r="AN3583" s="41">
        <f t="shared" si="771"/>
        <v>1900</v>
      </c>
      <c r="AO3583" s="41"/>
      <c r="AP3583" s="41"/>
      <c r="AQ3583" s="41"/>
      <c r="AR3583" s="42"/>
      <c r="AS3583" s="42"/>
      <c r="AU3583" s="43">
        <f t="shared" si="772"/>
        <v>0</v>
      </c>
    </row>
    <row r="3584" spans="1:47" ht="15" customHeight="1" x14ac:dyDescent="0.25">
      <c r="A3584" s="11"/>
      <c r="B3584" s="19">
        <v>3753</v>
      </c>
      <c r="C3584" s="74"/>
      <c r="D3584" s="77"/>
      <c r="E3584" s="75"/>
      <c r="F3584" s="74"/>
      <c r="G3584" s="80"/>
      <c r="H3584" s="25"/>
      <c r="I3584" s="79"/>
      <c r="J3584" s="27"/>
      <c r="K3584" s="27"/>
      <c r="L3584" s="79"/>
      <c r="M3584" s="81"/>
      <c r="N3584" s="29">
        <v>0</v>
      </c>
      <c r="O3584" s="30" t="str">
        <f>IF(G3584&lt;=$N$2,"",IF(F3584=[3]Pav.tvarkyklė!$B$13,"",IF(ISBLANK(R3584),"X","")))</f>
        <v/>
      </c>
      <c r="P3584" s="91"/>
      <c r="Q3584" s="63"/>
      <c r="R3584" s="63"/>
      <c r="S3584" s="63"/>
      <c r="T3584" s="63"/>
      <c r="U3584" s="34" t="str">
        <f>IFERROR(INDEX('[3]5.Grup_T'!$G$4:$G$22,MATCH('6.Turtas'!E3584,'[3]5.Grup_T'!$E$4:$E$22,0)),"0")</f>
        <v>0</v>
      </c>
      <c r="V3584" s="35">
        <f t="shared" si="773"/>
        <v>0</v>
      </c>
      <c r="W3584" s="35">
        <f>IF(NOT(ISBLANK(H3584)),(12-DATEDIF(H3584,'[3]1.Pradzia'!$D$13,"m")),0)</f>
        <v>0</v>
      </c>
      <c r="X3584" s="35">
        <f t="shared" si="774"/>
        <v>0</v>
      </c>
      <c r="Y3584" s="35">
        <f t="shared" si="784"/>
        <v>0</v>
      </c>
      <c r="Z3584" s="35">
        <f t="shared" si="782"/>
        <v>0</v>
      </c>
      <c r="AA3584" s="36">
        <f t="shared" si="775"/>
        <v>0</v>
      </c>
      <c r="AB3584" s="36">
        <f t="shared" si="776"/>
        <v>0</v>
      </c>
      <c r="AC3584" s="37">
        <f t="shared" si="777"/>
        <v>0</v>
      </c>
      <c r="AD3584" s="35">
        <f>IF(OR(YEAR(G3584)&lt;2019,O3584="X"),0,IF(ISBLANK(H3584),DATEDIF(G3584,'[3]1.Pradzia'!$D$13,"M"),DATEDIF(G3584,H3584,"m")))</f>
        <v>0</v>
      </c>
      <c r="AE3584" s="37">
        <f>IF(E3584='[3]5.Grup_T'!$E$20,0,IF(AD3584&lt;&gt;0,M3584/V3584*MIN(12,AD3584),0))</f>
        <v>0</v>
      </c>
      <c r="AF3584" s="37">
        <f t="shared" si="778"/>
        <v>0</v>
      </c>
      <c r="AG3584" s="37">
        <f t="shared" si="779"/>
        <v>0</v>
      </c>
      <c r="AH3584" s="37">
        <f t="shared" si="780"/>
        <v>0</v>
      </c>
      <c r="AI3584" s="35" t="str">
        <f t="shared" si="781"/>
        <v>Nusidėvėjęs</v>
      </c>
      <c r="AJ3584" s="38" t="str">
        <f>IF(AND(F3584&lt;&gt;[3]Pav.tvarkyklė!$B$12,F3584&lt;&gt;[3]Pav.tvarkyklė!$B$13),"GVTNT","X")</f>
        <v>GVTNT</v>
      </c>
      <c r="AK3584" s="39">
        <f t="shared" si="783"/>
        <v>0</v>
      </c>
      <c r="AL3584" s="41"/>
      <c r="AM3584" s="41"/>
      <c r="AN3584" s="41">
        <f t="shared" si="771"/>
        <v>1900</v>
      </c>
      <c r="AO3584" s="41"/>
      <c r="AP3584" s="41"/>
      <c r="AQ3584" s="41"/>
      <c r="AR3584" s="42"/>
      <c r="AS3584" s="42"/>
      <c r="AU3584" s="43">
        <f t="shared" si="772"/>
        <v>0</v>
      </c>
    </row>
    <row r="3585" spans="1:47" ht="15" customHeight="1" x14ac:dyDescent="0.25">
      <c r="A3585" s="11"/>
      <c r="B3585" s="19">
        <v>3754</v>
      </c>
      <c r="C3585" s="74"/>
      <c r="D3585" s="77"/>
      <c r="E3585" s="78"/>
      <c r="F3585" s="74"/>
      <c r="G3585" s="80"/>
      <c r="H3585" s="25"/>
      <c r="I3585" s="79"/>
      <c r="J3585" s="27"/>
      <c r="K3585" s="27"/>
      <c r="L3585" s="79"/>
      <c r="M3585" s="81"/>
      <c r="N3585" s="29">
        <v>0</v>
      </c>
      <c r="O3585" s="30" t="str">
        <f>IF(G3585&lt;=$N$2,"",IF(F3585=[3]Pav.tvarkyklė!$B$13,"",IF(ISBLANK(R3585),"X","")))</f>
        <v/>
      </c>
      <c r="P3585" s="91"/>
      <c r="Q3585" s="63"/>
      <c r="R3585" s="63"/>
      <c r="S3585" s="63"/>
      <c r="T3585" s="63"/>
      <c r="U3585" s="34" t="str">
        <f>IFERROR(INDEX('[3]5.Grup_T'!$G$4:$G$22,MATCH('6.Turtas'!E3585,'[3]5.Grup_T'!$E$4:$E$22,0)),"0")</f>
        <v>0</v>
      </c>
      <c r="V3585" s="35">
        <f t="shared" si="773"/>
        <v>0</v>
      </c>
      <c r="W3585" s="35">
        <f>IF(NOT(ISBLANK(H3585)),(12-DATEDIF(H3585,'[3]1.Pradzia'!$D$13,"m")),0)</f>
        <v>0</v>
      </c>
      <c r="X3585" s="35">
        <f t="shared" si="774"/>
        <v>0</v>
      </c>
      <c r="Y3585" s="35">
        <f t="shared" si="784"/>
        <v>0</v>
      </c>
      <c r="Z3585" s="35">
        <f t="shared" si="782"/>
        <v>0</v>
      </c>
      <c r="AA3585" s="36">
        <f t="shared" si="775"/>
        <v>0</v>
      </c>
      <c r="AB3585" s="36">
        <f t="shared" si="776"/>
        <v>0</v>
      </c>
      <c r="AC3585" s="37">
        <f t="shared" si="777"/>
        <v>0</v>
      </c>
      <c r="AD3585" s="35">
        <f>IF(OR(YEAR(G3585)&lt;2019,O3585="X"),0,IF(ISBLANK(H3585),DATEDIF(G3585,'[3]1.Pradzia'!$D$13,"M"),DATEDIF(G3585,H3585,"m")))</f>
        <v>0</v>
      </c>
      <c r="AE3585" s="37">
        <f>IF(E3585='[3]5.Grup_T'!$E$20,0,IF(AD3585&lt;&gt;0,M3585/V3585*MIN(12,AD3585),0))</f>
        <v>0</v>
      </c>
      <c r="AF3585" s="37">
        <f t="shared" si="778"/>
        <v>0</v>
      </c>
      <c r="AG3585" s="37">
        <f t="shared" si="779"/>
        <v>0</v>
      </c>
      <c r="AH3585" s="37">
        <f t="shared" si="780"/>
        <v>0</v>
      </c>
      <c r="AI3585" s="35" t="str">
        <f t="shared" si="781"/>
        <v>Nusidėvėjęs</v>
      </c>
      <c r="AJ3585" s="38" t="str">
        <f>IF(AND(F3585&lt;&gt;[3]Pav.tvarkyklė!$B$12,F3585&lt;&gt;[3]Pav.tvarkyklė!$B$13),"GVTNT","X")</f>
        <v>GVTNT</v>
      </c>
      <c r="AK3585" s="39">
        <f t="shared" si="783"/>
        <v>0</v>
      </c>
      <c r="AL3585" s="41"/>
      <c r="AM3585" s="41"/>
      <c r="AN3585" s="41">
        <f t="shared" si="771"/>
        <v>1900</v>
      </c>
      <c r="AO3585" s="41"/>
      <c r="AP3585" s="41"/>
      <c r="AQ3585" s="41"/>
      <c r="AR3585" s="42"/>
      <c r="AS3585" s="42"/>
      <c r="AU3585" s="43">
        <f t="shared" si="772"/>
        <v>0</v>
      </c>
    </row>
    <row r="3586" spans="1:47" ht="15" customHeight="1" x14ac:dyDescent="0.25">
      <c r="A3586" s="11"/>
      <c r="B3586" s="19">
        <v>3755</v>
      </c>
      <c r="C3586" s="74"/>
      <c r="D3586" s="77"/>
      <c r="E3586" s="78"/>
      <c r="F3586" s="74"/>
      <c r="G3586" s="80"/>
      <c r="H3586" s="25"/>
      <c r="I3586" s="79"/>
      <c r="J3586" s="27"/>
      <c r="K3586" s="27"/>
      <c r="L3586" s="79"/>
      <c r="M3586" s="81"/>
      <c r="N3586" s="29">
        <v>0</v>
      </c>
      <c r="O3586" s="30" t="str">
        <f>IF(G3586&lt;=$N$2,"",IF(F3586=[3]Pav.tvarkyklė!$B$13,"",IF(ISBLANK(R3586),"X","")))</f>
        <v/>
      </c>
      <c r="P3586" s="91"/>
      <c r="Q3586" s="63"/>
      <c r="R3586" s="63"/>
      <c r="S3586" s="63"/>
      <c r="T3586" s="63"/>
      <c r="U3586" s="34" t="str">
        <f>IFERROR(INDEX('[3]5.Grup_T'!$G$4:$G$22,MATCH('6.Turtas'!E3586,'[3]5.Grup_T'!$E$4:$E$22,0)),"0")</f>
        <v>0</v>
      </c>
      <c r="V3586" s="35">
        <f t="shared" si="773"/>
        <v>0</v>
      </c>
      <c r="W3586" s="35">
        <f>IF(NOT(ISBLANK(H3586)),(12-DATEDIF(H3586,'[3]1.Pradzia'!$D$13,"m")),0)</f>
        <v>0</v>
      </c>
      <c r="X3586" s="35">
        <f t="shared" si="774"/>
        <v>0</v>
      </c>
      <c r="Y3586" s="35">
        <f t="shared" si="784"/>
        <v>0</v>
      </c>
      <c r="Z3586" s="35">
        <f t="shared" si="782"/>
        <v>0</v>
      </c>
      <c r="AA3586" s="36">
        <f t="shared" si="775"/>
        <v>0</v>
      </c>
      <c r="AB3586" s="36">
        <f t="shared" si="776"/>
        <v>0</v>
      </c>
      <c r="AC3586" s="37">
        <f t="shared" si="777"/>
        <v>0</v>
      </c>
      <c r="AD3586" s="35">
        <f>IF(OR(YEAR(G3586)&lt;2019,O3586="X"),0,IF(ISBLANK(H3586),DATEDIF(G3586,'[3]1.Pradzia'!$D$13,"M"),DATEDIF(G3586,H3586,"m")))</f>
        <v>0</v>
      </c>
      <c r="AE3586" s="37">
        <f>IF(E3586='[3]5.Grup_T'!$E$20,0,IF(AD3586&lt;&gt;0,M3586/V3586*MIN(12,AD3586),0))</f>
        <v>0</v>
      </c>
      <c r="AF3586" s="37">
        <f t="shared" si="778"/>
        <v>0</v>
      </c>
      <c r="AG3586" s="37">
        <f t="shared" si="779"/>
        <v>0</v>
      </c>
      <c r="AH3586" s="37">
        <f t="shared" si="780"/>
        <v>0</v>
      </c>
      <c r="AI3586" s="35" t="str">
        <f t="shared" si="781"/>
        <v>Nusidėvėjęs</v>
      </c>
      <c r="AJ3586" s="38" t="str">
        <f>IF(AND(F3586&lt;&gt;[3]Pav.tvarkyklė!$B$12,F3586&lt;&gt;[3]Pav.tvarkyklė!$B$13),"GVTNT","X")</f>
        <v>GVTNT</v>
      </c>
      <c r="AK3586" s="39">
        <f t="shared" si="783"/>
        <v>0</v>
      </c>
      <c r="AL3586" s="41"/>
      <c r="AM3586" s="41"/>
      <c r="AN3586" s="41">
        <f t="shared" si="771"/>
        <v>1900</v>
      </c>
      <c r="AO3586" s="41"/>
      <c r="AP3586" s="41"/>
      <c r="AQ3586" s="41"/>
      <c r="AR3586" s="42"/>
      <c r="AS3586" s="42"/>
      <c r="AU3586" s="43">
        <f t="shared" si="772"/>
        <v>0</v>
      </c>
    </row>
    <row r="3587" spans="1:47" ht="15" customHeight="1" x14ac:dyDescent="0.25">
      <c r="A3587" s="11"/>
      <c r="B3587" s="19">
        <v>3756</v>
      </c>
      <c r="C3587" s="74"/>
      <c r="D3587" s="77"/>
      <c r="E3587" s="78"/>
      <c r="F3587" s="74"/>
      <c r="G3587" s="80"/>
      <c r="H3587" s="25"/>
      <c r="I3587" s="79"/>
      <c r="J3587" s="27"/>
      <c r="K3587" s="27"/>
      <c r="L3587" s="79"/>
      <c r="M3587" s="81"/>
      <c r="N3587" s="29">
        <v>0</v>
      </c>
      <c r="O3587" s="30" t="str">
        <f>IF(G3587&lt;=$N$2,"",IF(F3587=[3]Pav.tvarkyklė!$B$13,"",IF(ISBLANK(R3587),"X","")))</f>
        <v/>
      </c>
      <c r="P3587" s="91"/>
      <c r="Q3587" s="63"/>
      <c r="R3587" s="63"/>
      <c r="S3587" s="63"/>
      <c r="T3587" s="63"/>
      <c r="U3587" s="34" t="str">
        <f>IFERROR(INDEX('[3]5.Grup_T'!$G$4:$G$22,MATCH('6.Turtas'!E3587,'[3]5.Grup_T'!$E$4:$E$22,0)),"0")</f>
        <v>0</v>
      </c>
      <c r="V3587" s="35">
        <f t="shared" si="773"/>
        <v>0</v>
      </c>
      <c r="W3587" s="35">
        <f>IF(NOT(ISBLANK(H3587)),(12-DATEDIF(H3587,'[3]1.Pradzia'!$D$13,"m")),0)</f>
        <v>0</v>
      </c>
      <c r="X3587" s="35">
        <f t="shared" si="774"/>
        <v>0</v>
      </c>
      <c r="Y3587" s="35">
        <f t="shared" si="784"/>
        <v>0</v>
      </c>
      <c r="Z3587" s="35">
        <f t="shared" si="782"/>
        <v>0</v>
      </c>
      <c r="AA3587" s="36">
        <f t="shared" si="775"/>
        <v>0</v>
      </c>
      <c r="AB3587" s="36">
        <f t="shared" si="776"/>
        <v>0</v>
      </c>
      <c r="AC3587" s="37">
        <f t="shared" si="777"/>
        <v>0</v>
      </c>
      <c r="AD3587" s="35">
        <f>IF(OR(YEAR(G3587)&lt;2019,O3587="X"),0,IF(ISBLANK(H3587),DATEDIF(G3587,'[3]1.Pradzia'!$D$13,"M"),DATEDIF(G3587,H3587,"m")))</f>
        <v>0</v>
      </c>
      <c r="AE3587" s="37">
        <f>IF(E3587='[3]5.Grup_T'!$E$20,0,IF(AD3587&lt;&gt;0,M3587/V3587*MIN(12,AD3587),0))</f>
        <v>0</v>
      </c>
      <c r="AF3587" s="37">
        <f t="shared" si="778"/>
        <v>0</v>
      </c>
      <c r="AG3587" s="37">
        <f t="shared" si="779"/>
        <v>0</v>
      </c>
      <c r="AH3587" s="37">
        <f t="shared" si="780"/>
        <v>0</v>
      </c>
      <c r="AI3587" s="35" t="str">
        <f t="shared" si="781"/>
        <v>Nusidėvėjęs</v>
      </c>
      <c r="AJ3587" s="38" t="str">
        <f>IF(AND(F3587&lt;&gt;[3]Pav.tvarkyklė!$B$12,F3587&lt;&gt;[3]Pav.tvarkyklė!$B$13),"GVTNT","X")</f>
        <v>GVTNT</v>
      </c>
      <c r="AK3587" s="39">
        <f t="shared" si="783"/>
        <v>0</v>
      </c>
      <c r="AL3587" s="41"/>
      <c r="AM3587" s="41"/>
      <c r="AN3587" s="41">
        <f t="shared" si="771"/>
        <v>1900</v>
      </c>
      <c r="AO3587" s="41"/>
      <c r="AP3587" s="41"/>
      <c r="AQ3587" s="41"/>
      <c r="AR3587" s="42"/>
      <c r="AS3587" s="42"/>
      <c r="AU3587" s="43">
        <f t="shared" si="772"/>
        <v>0</v>
      </c>
    </row>
    <row r="3588" spans="1:47" ht="15" customHeight="1" x14ac:dyDescent="0.25">
      <c r="A3588" s="11"/>
      <c r="B3588" s="19">
        <v>3757</v>
      </c>
      <c r="C3588" s="74"/>
      <c r="D3588" s="77"/>
      <c r="E3588" s="78"/>
      <c r="F3588" s="74"/>
      <c r="G3588" s="80"/>
      <c r="H3588" s="25"/>
      <c r="I3588" s="79"/>
      <c r="J3588" s="27"/>
      <c r="K3588" s="27"/>
      <c r="L3588" s="79"/>
      <c r="M3588" s="81"/>
      <c r="N3588" s="29">
        <v>0</v>
      </c>
      <c r="O3588" s="30" t="str">
        <f>IF(G3588&lt;=$N$2,"",IF(F3588=[3]Pav.tvarkyklė!$B$13,"",IF(ISBLANK(R3588),"X","")))</f>
        <v/>
      </c>
      <c r="P3588" s="91"/>
      <c r="Q3588" s="63"/>
      <c r="R3588" s="63"/>
      <c r="S3588" s="63"/>
      <c r="T3588" s="63"/>
      <c r="U3588" s="34" t="str">
        <f>IFERROR(INDEX('[3]5.Grup_T'!$G$4:$G$22,MATCH('6.Turtas'!E3588,'[3]5.Grup_T'!$E$4:$E$22,0)),"0")</f>
        <v>0</v>
      </c>
      <c r="V3588" s="35">
        <f t="shared" si="773"/>
        <v>0</v>
      </c>
      <c r="W3588" s="35">
        <f>IF(NOT(ISBLANK(H3588)),(12-DATEDIF(H3588,'[3]1.Pradzia'!$D$13,"m")),0)</f>
        <v>0</v>
      </c>
      <c r="X3588" s="35">
        <f t="shared" si="774"/>
        <v>0</v>
      </c>
      <c r="Y3588" s="35">
        <f t="shared" si="784"/>
        <v>0</v>
      </c>
      <c r="Z3588" s="35">
        <f t="shared" si="782"/>
        <v>0</v>
      </c>
      <c r="AA3588" s="36">
        <f t="shared" si="775"/>
        <v>0</v>
      </c>
      <c r="AB3588" s="36">
        <f t="shared" si="776"/>
        <v>0</v>
      </c>
      <c r="AC3588" s="37">
        <f t="shared" si="777"/>
        <v>0</v>
      </c>
      <c r="AD3588" s="35">
        <f>IF(OR(YEAR(G3588)&lt;2019,O3588="X"),0,IF(ISBLANK(H3588),DATEDIF(G3588,'[3]1.Pradzia'!$D$13,"M"),DATEDIF(G3588,H3588,"m")))</f>
        <v>0</v>
      </c>
      <c r="AE3588" s="37">
        <f>IF(E3588='[3]5.Grup_T'!$E$20,0,IF(AD3588&lt;&gt;0,M3588/V3588*MIN(12,AD3588),0))</f>
        <v>0</v>
      </c>
      <c r="AF3588" s="37">
        <f t="shared" si="778"/>
        <v>0</v>
      </c>
      <c r="AG3588" s="37">
        <f t="shared" si="779"/>
        <v>0</v>
      </c>
      <c r="AH3588" s="37">
        <f t="shared" si="780"/>
        <v>0</v>
      </c>
      <c r="AI3588" s="35" t="str">
        <f t="shared" si="781"/>
        <v>Nusidėvėjęs</v>
      </c>
      <c r="AJ3588" s="38" t="str">
        <f>IF(AND(F3588&lt;&gt;[3]Pav.tvarkyklė!$B$12,F3588&lt;&gt;[3]Pav.tvarkyklė!$B$13),"GVTNT","X")</f>
        <v>GVTNT</v>
      </c>
      <c r="AK3588" s="39">
        <f t="shared" si="783"/>
        <v>0</v>
      </c>
      <c r="AL3588" s="41"/>
      <c r="AM3588" s="41"/>
      <c r="AN3588" s="41">
        <f t="shared" si="771"/>
        <v>1900</v>
      </c>
      <c r="AO3588" s="41"/>
      <c r="AP3588" s="41"/>
      <c r="AQ3588" s="41"/>
      <c r="AR3588" s="42"/>
      <c r="AS3588" s="42"/>
      <c r="AU3588" s="43">
        <f t="shared" si="772"/>
        <v>0</v>
      </c>
    </row>
    <row r="3589" spans="1:47" ht="15" customHeight="1" x14ac:dyDescent="0.25">
      <c r="A3589" s="11"/>
      <c r="B3589" s="19">
        <v>3758</v>
      </c>
      <c r="C3589" s="74"/>
      <c r="D3589" s="77"/>
      <c r="E3589" s="78"/>
      <c r="F3589" s="74"/>
      <c r="G3589" s="80"/>
      <c r="H3589" s="25"/>
      <c r="I3589" s="79"/>
      <c r="J3589" s="27"/>
      <c r="K3589" s="27"/>
      <c r="L3589" s="79"/>
      <c r="M3589" s="81"/>
      <c r="N3589" s="29">
        <v>0</v>
      </c>
      <c r="O3589" s="30" t="str">
        <f>IF(G3589&lt;=$N$2,"",IF(F3589=[3]Pav.tvarkyklė!$B$13,"",IF(ISBLANK(R3589),"X","")))</f>
        <v/>
      </c>
      <c r="P3589" s="91"/>
      <c r="Q3589" s="63"/>
      <c r="R3589" s="63"/>
      <c r="S3589" s="63"/>
      <c r="T3589" s="63"/>
      <c r="U3589" s="34" t="str">
        <f>IFERROR(INDEX('[3]5.Grup_T'!$G$4:$G$22,MATCH('6.Turtas'!E3589,'[3]5.Grup_T'!$E$4:$E$22,0)),"0")</f>
        <v>0</v>
      </c>
      <c r="V3589" s="35">
        <f t="shared" si="773"/>
        <v>0</v>
      </c>
      <c r="W3589" s="35">
        <f>IF(NOT(ISBLANK(H3589)),(12-DATEDIF(H3589,'[3]1.Pradzia'!$D$13,"m")),0)</f>
        <v>0</v>
      </c>
      <c r="X3589" s="35">
        <f t="shared" si="774"/>
        <v>0</v>
      </c>
      <c r="Y3589" s="35">
        <f t="shared" si="784"/>
        <v>0</v>
      </c>
      <c r="Z3589" s="35">
        <f t="shared" si="782"/>
        <v>0</v>
      </c>
      <c r="AA3589" s="36">
        <f t="shared" si="775"/>
        <v>0</v>
      </c>
      <c r="AB3589" s="36">
        <f t="shared" si="776"/>
        <v>0</v>
      </c>
      <c r="AC3589" s="37">
        <f t="shared" si="777"/>
        <v>0</v>
      </c>
      <c r="AD3589" s="35">
        <f>IF(OR(YEAR(G3589)&lt;2019,O3589="X"),0,IF(ISBLANK(H3589),DATEDIF(G3589,'[3]1.Pradzia'!$D$13,"M"),DATEDIF(G3589,H3589,"m")))</f>
        <v>0</v>
      </c>
      <c r="AE3589" s="37">
        <f>IF(E3589='[3]5.Grup_T'!$E$20,0,IF(AD3589&lt;&gt;0,M3589/V3589*MIN(12,AD3589),0))</f>
        <v>0</v>
      </c>
      <c r="AF3589" s="37">
        <f t="shared" si="778"/>
        <v>0</v>
      </c>
      <c r="AG3589" s="37">
        <f t="shared" si="779"/>
        <v>0</v>
      </c>
      <c r="AH3589" s="37">
        <f t="shared" si="780"/>
        <v>0</v>
      </c>
      <c r="AI3589" s="35" t="str">
        <f t="shared" si="781"/>
        <v>Nusidėvėjęs</v>
      </c>
      <c r="AJ3589" s="38" t="str">
        <f>IF(AND(F3589&lt;&gt;[3]Pav.tvarkyklė!$B$12,F3589&lt;&gt;[3]Pav.tvarkyklė!$B$13),"GVTNT","X")</f>
        <v>GVTNT</v>
      </c>
      <c r="AK3589" s="39">
        <f t="shared" si="783"/>
        <v>0</v>
      </c>
      <c r="AL3589" s="41"/>
      <c r="AM3589" s="41"/>
      <c r="AN3589" s="41">
        <f t="shared" ref="AN3589:AN3652" si="785">YEAR(G3589)</f>
        <v>1900</v>
      </c>
      <c r="AO3589" s="41"/>
      <c r="AP3589" s="41"/>
      <c r="AQ3589" s="41"/>
      <c r="AR3589" s="42"/>
      <c r="AS3589" s="42"/>
      <c r="AU3589" s="43">
        <f t="shared" ref="AU3589:AU3652" si="786">AF3589-AT3589</f>
        <v>0</v>
      </c>
    </row>
    <row r="3590" spans="1:47" ht="15" customHeight="1" x14ac:dyDescent="0.25">
      <c r="A3590" s="11"/>
      <c r="B3590" s="19">
        <v>3759</v>
      </c>
      <c r="C3590" s="74"/>
      <c r="D3590" s="77"/>
      <c r="E3590" s="75"/>
      <c r="F3590" s="74"/>
      <c r="G3590" s="80"/>
      <c r="H3590" s="25"/>
      <c r="I3590" s="79"/>
      <c r="J3590" s="27"/>
      <c r="K3590" s="27"/>
      <c r="L3590" s="79"/>
      <c r="M3590" s="81"/>
      <c r="N3590" s="29">
        <v>0</v>
      </c>
      <c r="O3590" s="30" t="str">
        <f>IF(G3590&lt;=$N$2,"",IF(F3590=[3]Pav.tvarkyklė!$B$13,"",IF(ISBLANK(R3590),"X","")))</f>
        <v/>
      </c>
      <c r="P3590" s="91"/>
      <c r="Q3590" s="63"/>
      <c r="R3590" s="63"/>
      <c r="S3590" s="63"/>
      <c r="T3590" s="63"/>
      <c r="U3590" s="34" t="str">
        <f>IFERROR(INDEX('[3]5.Grup_T'!$G$4:$G$22,MATCH('6.Turtas'!E3590,'[3]5.Grup_T'!$E$4:$E$22,0)),"0")</f>
        <v>0</v>
      </c>
      <c r="V3590" s="35">
        <f t="shared" si="773"/>
        <v>0</v>
      </c>
      <c r="W3590" s="35">
        <f>IF(NOT(ISBLANK(H3590)),(12-DATEDIF(H3590,'[3]1.Pradzia'!$D$13,"m")),0)</f>
        <v>0</v>
      </c>
      <c r="X3590" s="35">
        <f t="shared" si="774"/>
        <v>0</v>
      </c>
      <c r="Y3590" s="35">
        <f t="shared" si="784"/>
        <v>0</v>
      </c>
      <c r="Z3590" s="35">
        <f t="shared" si="782"/>
        <v>0</v>
      </c>
      <c r="AA3590" s="36">
        <f t="shared" si="775"/>
        <v>0</v>
      </c>
      <c r="AB3590" s="36">
        <f t="shared" si="776"/>
        <v>0</v>
      </c>
      <c r="AC3590" s="37">
        <f t="shared" si="777"/>
        <v>0</v>
      </c>
      <c r="AD3590" s="35">
        <f>IF(OR(YEAR(G3590)&lt;2019,O3590="X"),0,IF(ISBLANK(H3590),DATEDIF(G3590,'[3]1.Pradzia'!$D$13,"M"),DATEDIF(G3590,H3590,"m")))</f>
        <v>0</v>
      </c>
      <c r="AE3590" s="37">
        <f>IF(E3590='[3]5.Grup_T'!$E$20,0,IF(AD3590&lt;&gt;0,M3590/V3590*MIN(12,AD3590),0))</f>
        <v>0</v>
      </c>
      <c r="AF3590" s="37">
        <f t="shared" si="778"/>
        <v>0</v>
      </c>
      <c r="AG3590" s="37">
        <f t="shared" si="779"/>
        <v>0</v>
      </c>
      <c r="AH3590" s="37">
        <f t="shared" si="780"/>
        <v>0</v>
      </c>
      <c r="AI3590" s="35" t="str">
        <f t="shared" si="781"/>
        <v>Nusidėvėjęs</v>
      </c>
      <c r="AJ3590" s="38" t="str">
        <f>IF(AND(F3590&lt;&gt;[3]Pav.tvarkyklė!$B$12,F3590&lt;&gt;[3]Pav.tvarkyklė!$B$13),"GVTNT","X")</f>
        <v>GVTNT</v>
      </c>
      <c r="AK3590" s="39">
        <f t="shared" si="783"/>
        <v>0</v>
      </c>
      <c r="AL3590" s="41"/>
      <c r="AM3590" s="41"/>
      <c r="AN3590" s="41">
        <f t="shared" si="785"/>
        <v>1900</v>
      </c>
      <c r="AO3590" s="41"/>
      <c r="AP3590" s="41"/>
      <c r="AQ3590" s="41"/>
      <c r="AR3590" s="42"/>
      <c r="AS3590" s="42"/>
      <c r="AU3590" s="43">
        <f t="shared" si="786"/>
        <v>0</v>
      </c>
    </row>
    <row r="3591" spans="1:47" ht="15" customHeight="1" x14ac:dyDescent="0.25">
      <c r="A3591" s="11"/>
      <c r="B3591" s="19">
        <v>3760</v>
      </c>
      <c r="C3591" s="74"/>
      <c r="D3591" s="77"/>
      <c r="E3591" s="75"/>
      <c r="F3591" s="74"/>
      <c r="G3591" s="80"/>
      <c r="H3591" s="25"/>
      <c r="I3591" s="79"/>
      <c r="J3591" s="27"/>
      <c r="K3591" s="27"/>
      <c r="L3591" s="79"/>
      <c r="M3591" s="81"/>
      <c r="N3591" s="29">
        <v>0</v>
      </c>
      <c r="O3591" s="30" t="str">
        <f>IF(G3591&lt;=$N$2,"",IF(F3591=[3]Pav.tvarkyklė!$B$13,"",IF(ISBLANK(R3591),"X","")))</f>
        <v/>
      </c>
      <c r="P3591" s="91"/>
      <c r="Q3591" s="63"/>
      <c r="R3591" s="63"/>
      <c r="S3591" s="63"/>
      <c r="T3591" s="63"/>
      <c r="U3591" s="34" t="str">
        <f>IFERROR(INDEX('[3]5.Grup_T'!$G$4:$G$22,MATCH('6.Turtas'!E3591,'[3]5.Grup_T'!$E$4:$E$22,0)),"0")</f>
        <v>0</v>
      </c>
      <c r="V3591" s="35">
        <f t="shared" si="773"/>
        <v>0</v>
      </c>
      <c r="W3591" s="35">
        <f>IF(NOT(ISBLANK(H3591)),(12-DATEDIF(H3591,'[3]1.Pradzia'!$D$13,"m")),0)</f>
        <v>0</v>
      </c>
      <c r="X3591" s="35">
        <f t="shared" si="774"/>
        <v>0</v>
      </c>
      <c r="Y3591" s="35">
        <f t="shared" si="784"/>
        <v>0</v>
      </c>
      <c r="Z3591" s="35">
        <f t="shared" si="782"/>
        <v>0</v>
      </c>
      <c r="AA3591" s="36">
        <f t="shared" si="775"/>
        <v>0</v>
      </c>
      <c r="AB3591" s="36">
        <f t="shared" si="776"/>
        <v>0</v>
      </c>
      <c r="AC3591" s="37">
        <f t="shared" si="777"/>
        <v>0</v>
      </c>
      <c r="AD3591" s="35">
        <f>IF(OR(YEAR(G3591)&lt;2019,O3591="X"),0,IF(ISBLANK(H3591),DATEDIF(G3591,'[3]1.Pradzia'!$D$13,"M"),DATEDIF(G3591,H3591,"m")))</f>
        <v>0</v>
      </c>
      <c r="AE3591" s="37">
        <f>IF(E3591='[3]5.Grup_T'!$E$20,0,IF(AD3591&lt;&gt;0,M3591/V3591*MIN(12,AD3591),0))</f>
        <v>0</v>
      </c>
      <c r="AF3591" s="37">
        <f t="shared" si="778"/>
        <v>0</v>
      </c>
      <c r="AG3591" s="37">
        <f t="shared" si="779"/>
        <v>0</v>
      </c>
      <c r="AH3591" s="37">
        <f t="shared" si="780"/>
        <v>0</v>
      </c>
      <c r="AI3591" s="35" t="str">
        <f t="shared" si="781"/>
        <v>Nusidėvėjęs</v>
      </c>
      <c r="AJ3591" s="38" t="str">
        <f>IF(AND(F3591&lt;&gt;[3]Pav.tvarkyklė!$B$12,F3591&lt;&gt;[3]Pav.tvarkyklė!$B$13),"GVTNT","X")</f>
        <v>GVTNT</v>
      </c>
      <c r="AK3591" s="39">
        <f t="shared" si="783"/>
        <v>0</v>
      </c>
      <c r="AL3591" s="41"/>
      <c r="AM3591" s="41"/>
      <c r="AN3591" s="41">
        <f t="shared" si="785"/>
        <v>1900</v>
      </c>
      <c r="AO3591" s="41"/>
      <c r="AP3591" s="41"/>
      <c r="AQ3591" s="41"/>
      <c r="AR3591" s="42"/>
      <c r="AS3591" s="42"/>
      <c r="AU3591" s="43">
        <f t="shared" si="786"/>
        <v>0</v>
      </c>
    </row>
    <row r="3592" spans="1:47" ht="15" customHeight="1" x14ac:dyDescent="0.25">
      <c r="A3592" s="11"/>
      <c r="B3592" s="19">
        <v>3761</v>
      </c>
      <c r="C3592" s="74"/>
      <c r="D3592" s="77"/>
      <c r="E3592" s="75"/>
      <c r="F3592" s="74"/>
      <c r="G3592" s="80"/>
      <c r="H3592" s="25"/>
      <c r="I3592" s="79"/>
      <c r="J3592" s="27"/>
      <c r="K3592" s="27"/>
      <c r="L3592" s="79"/>
      <c r="M3592" s="81"/>
      <c r="N3592" s="29">
        <v>0</v>
      </c>
      <c r="O3592" s="30" t="str">
        <f>IF(G3592&lt;=$N$2,"",IF(F3592=[3]Pav.tvarkyklė!$B$13,"",IF(ISBLANK(R3592),"X","")))</f>
        <v/>
      </c>
      <c r="P3592" s="91"/>
      <c r="Q3592" s="63"/>
      <c r="R3592" s="63"/>
      <c r="S3592" s="63"/>
      <c r="T3592" s="63"/>
      <c r="U3592" s="34" t="str">
        <f>IFERROR(INDEX('[3]5.Grup_T'!$G$4:$G$22,MATCH('6.Turtas'!E3592,'[3]5.Grup_T'!$E$4:$E$22,0)),"0")</f>
        <v>0</v>
      </c>
      <c r="V3592" s="35">
        <f t="shared" si="773"/>
        <v>0</v>
      </c>
      <c r="W3592" s="35">
        <f>IF(NOT(ISBLANK(H3592)),(12-DATEDIF(H3592,'[3]1.Pradzia'!$D$13,"m")),0)</f>
        <v>0</v>
      </c>
      <c r="X3592" s="35">
        <f t="shared" si="774"/>
        <v>0</v>
      </c>
      <c r="Y3592" s="35">
        <f t="shared" si="784"/>
        <v>0</v>
      </c>
      <c r="Z3592" s="35">
        <f t="shared" si="782"/>
        <v>0</v>
      </c>
      <c r="AA3592" s="36">
        <f t="shared" si="775"/>
        <v>0</v>
      </c>
      <c r="AB3592" s="36">
        <f t="shared" si="776"/>
        <v>0</v>
      </c>
      <c r="AC3592" s="37">
        <f t="shared" si="777"/>
        <v>0</v>
      </c>
      <c r="AD3592" s="35">
        <f>IF(OR(YEAR(G3592)&lt;2019,O3592="X"),0,IF(ISBLANK(H3592),DATEDIF(G3592,'[3]1.Pradzia'!$D$13,"M"),DATEDIF(G3592,H3592,"m")))</f>
        <v>0</v>
      </c>
      <c r="AE3592" s="37">
        <f>IF(E3592='[3]5.Grup_T'!$E$20,0,IF(AD3592&lt;&gt;0,M3592/V3592*MIN(12,AD3592),0))</f>
        <v>0</v>
      </c>
      <c r="AF3592" s="37">
        <f t="shared" si="778"/>
        <v>0</v>
      </c>
      <c r="AG3592" s="37">
        <f t="shared" si="779"/>
        <v>0</v>
      </c>
      <c r="AH3592" s="37">
        <f t="shared" si="780"/>
        <v>0</v>
      </c>
      <c r="AI3592" s="35" t="str">
        <f t="shared" si="781"/>
        <v>Nusidėvėjęs</v>
      </c>
      <c r="AJ3592" s="38" t="str">
        <f>IF(AND(F3592&lt;&gt;[3]Pav.tvarkyklė!$B$12,F3592&lt;&gt;[3]Pav.tvarkyklė!$B$13),"GVTNT","X")</f>
        <v>GVTNT</v>
      </c>
      <c r="AK3592" s="39">
        <f t="shared" si="783"/>
        <v>0</v>
      </c>
      <c r="AL3592" s="41"/>
      <c r="AM3592" s="41"/>
      <c r="AN3592" s="41">
        <f t="shared" si="785"/>
        <v>1900</v>
      </c>
      <c r="AO3592" s="41"/>
      <c r="AP3592" s="41"/>
      <c r="AQ3592" s="41"/>
      <c r="AR3592" s="42"/>
      <c r="AS3592" s="42"/>
      <c r="AU3592" s="43">
        <f t="shared" si="786"/>
        <v>0</v>
      </c>
    </row>
    <row r="3593" spans="1:47" ht="15" customHeight="1" x14ac:dyDescent="0.25">
      <c r="A3593" s="11"/>
      <c r="B3593" s="19">
        <v>3762</v>
      </c>
      <c r="C3593" s="74"/>
      <c r="D3593" s="77"/>
      <c r="E3593" s="75"/>
      <c r="F3593" s="74"/>
      <c r="G3593" s="80"/>
      <c r="H3593" s="25"/>
      <c r="I3593" s="79"/>
      <c r="J3593" s="27"/>
      <c r="K3593" s="27"/>
      <c r="L3593" s="79"/>
      <c r="M3593" s="81"/>
      <c r="N3593" s="29">
        <v>0</v>
      </c>
      <c r="O3593" s="30" t="str">
        <f>IF(G3593&lt;=$N$2,"",IF(F3593=[3]Pav.tvarkyklė!$B$13,"",IF(ISBLANK(R3593),"X","")))</f>
        <v/>
      </c>
      <c r="P3593" s="91"/>
      <c r="Q3593" s="63"/>
      <c r="R3593" s="63"/>
      <c r="S3593" s="63"/>
      <c r="T3593" s="63"/>
      <c r="U3593" s="34" t="str">
        <f>IFERROR(INDEX('[3]5.Grup_T'!$G$4:$G$22,MATCH('6.Turtas'!E3593,'[3]5.Grup_T'!$E$4:$E$22,0)),"0")</f>
        <v>0</v>
      </c>
      <c r="V3593" s="35">
        <f t="shared" si="773"/>
        <v>0</v>
      </c>
      <c r="W3593" s="35">
        <f>IF(NOT(ISBLANK(H3593)),(12-DATEDIF(H3593,'[3]1.Pradzia'!$D$13,"m")),0)</f>
        <v>0</v>
      </c>
      <c r="X3593" s="35">
        <f t="shared" si="774"/>
        <v>0</v>
      </c>
      <c r="Y3593" s="35">
        <f t="shared" si="784"/>
        <v>0</v>
      </c>
      <c r="Z3593" s="35">
        <f t="shared" si="782"/>
        <v>0</v>
      </c>
      <c r="AA3593" s="36">
        <f t="shared" si="775"/>
        <v>0</v>
      </c>
      <c r="AB3593" s="36">
        <f t="shared" si="776"/>
        <v>0</v>
      </c>
      <c r="AC3593" s="37">
        <f t="shared" si="777"/>
        <v>0</v>
      </c>
      <c r="AD3593" s="35">
        <f>IF(OR(YEAR(G3593)&lt;2019,O3593="X"),0,IF(ISBLANK(H3593),DATEDIF(G3593,'[3]1.Pradzia'!$D$13,"M"),DATEDIF(G3593,H3593,"m")))</f>
        <v>0</v>
      </c>
      <c r="AE3593" s="37">
        <f>IF(E3593='[3]5.Grup_T'!$E$20,0,IF(AD3593&lt;&gt;0,M3593/V3593*MIN(12,AD3593),0))</f>
        <v>0</v>
      </c>
      <c r="AF3593" s="37">
        <f t="shared" si="778"/>
        <v>0</v>
      </c>
      <c r="AG3593" s="37">
        <f t="shared" si="779"/>
        <v>0</v>
      </c>
      <c r="AH3593" s="37">
        <f t="shared" si="780"/>
        <v>0</v>
      </c>
      <c r="AI3593" s="35" t="str">
        <f t="shared" si="781"/>
        <v>Nusidėvėjęs</v>
      </c>
      <c r="AJ3593" s="38" t="str">
        <f>IF(AND(F3593&lt;&gt;[3]Pav.tvarkyklė!$B$12,F3593&lt;&gt;[3]Pav.tvarkyklė!$B$13),"GVTNT","X")</f>
        <v>GVTNT</v>
      </c>
      <c r="AK3593" s="39">
        <f t="shared" si="783"/>
        <v>0</v>
      </c>
      <c r="AL3593" s="41"/>
      <c r="AM3593" s="41"/>
      <c r="AN3593" s="41">
        <f t="shared" si="785"/>
        <v>1900</v>
      </c>
      <c r="AO3593" s="41"/>
      <c r="AP3593" s="41"/>
      <c r="AQ3593" s="41"/>
      <c r="AR3593" s="42"/>
      <c r="AS3593" s="42"/>
      <c r="AU3593" s="43">
        <f t="shared" si="786"/>
        <v>0</v>
      </c>
    </row>
    <row r="3594" spans="1:47" ht="15" customHeight="1" x14ac:dyDescent="0.25">
      <c r="A3594" s="11"/>
      <c r="B3594" s="19">
        <v>3763</v>
      </c>
      <c r="C3594" s="74"/>
      <c r="D3594" s="77"/>
      <c r="E3594" s="75"/>
      <c r="F3594" s="74"/>
      <c r="G3594" s="80"/>
      <c r="H3594" s="25"/>
      <c r="I3594" s="79"/>
      <c r="J3594" s="27"/>
      <c r="K3594" s="27"/>
      <c r="L3594" s="79"/>
      <c r="M3594" s="81"/>
      <c r="N3594" s="29">
        <v>0</v>
      </c>
      <c r="O3594" s="30" t="str">
        <f>IF(G3594&lt;=$N$2,"",IF(F3594=[3]Pav.tvarkyklė!$B$13,"",IF(ISBLANK(R3594),"X","")))</f>
        <v/>
      </c>
      <c r="P3594" s="91"/>
      <c r="Q3594" s="63"/>
      <c r="R3594" s="63"/>
      <c r="S3594" s="63"/>
      <c r="T3594" s="63"/>
      <c r="U3594" s="34" t="str">
        <f>IFERROR(INDEX('[3]5.Grup_T'!$G$4:$G$22,MATCH('6.Turtas'!E3594,'[3]5.Grup_T'!$E$4:$E$22,0)),"0")</f>
        <v>0</v>
      </c>
      <c r="V3594" s="35">
        <f t="shared" si="773"/>
        <v>0</v>
      </c>
      <c r="W3594" s="35">
        <f>IF(NOT(ISBLANK(H3594)),(12-DATEDIF(H3594,'[3]1.Pradzia'!$D$13,"m")),0)</f>
        <v>0</v>
      </c>
      <c r="X3594" s="35">
        <f t="shared" si="774"/>
        <v>0</v>
      </c>
      <c r="Y3594" s="35">
        <f t="shared" si="784"/>
        <v>0</v>
      </c>
      <c r="Z3594" s="35">
        <f t="shared" si="782"/>
        <v>0</v>
      </c>
      <c r="AA3594" s="36">
        <f t="shared" si="775"/>
        <v>0</v>
      </c>
      <c r="AB3594" s="36">
        <f t="shared" si="776"/>
        <v>0</v>
      </c>
      <c r="AC3594" s="37">
        <f t="shared" si="777"/>
        <v>0</v>
      </c>
      <c r="AD3594" s="35">
        <f>IF(OR(YEAR(G3594)&lt;2019,O3594="X"),0,IF(ISBLANK(H3594),DATEDIF(G3594,'[3]1.Pradzia'!$D$13,"M"),DATEDIF(G3594,H3594,"m")))</f>
        <v>0</v>
      </c>
      <c r="AE3594" s="37">
        <f>IF(E3594='[3]5.Grup_T'!$E$20,0,IF(AD3594&lt;&gt;0,M3594/V3594*MIN(12,AD3594),0))</f>
        <v>0</v>
      </c>
      <c r="AF3594" s="37">
        <f t="shared" si="778"/>
        <v>0</v>
      </c>
      <c r="AG3594" s="37">
        <f t="shared" si="779"/>
        <v>0</v>
      </c>
      <c r="AH3594" s="37">
        <f t="shared" si="780"/>
        <v>0</v>
      </c>
      <c r="AI3594" s="35" t="str">
        <f t="shared" si="781"/>
        <v>Nusidėvėjęs</v>
      </c>
      <c r="AJ3594" s="38" t="str">
        <f>IF(AND(F3594&lt;&gt;[3]Pav.tvarkyklė!$B$12,F3594&lt;&gt;[3]Pav.tvarkyklė!$B$13),"GVTNT","X")</f>
        <v>GVTNT</v>
      </c>
      <c r="AK3594" s="39">
        <f t="shared" si="783"/>
        <v>0</v>
      </c>
      <c r="AL3594" s="41"/>
      <c r="AM3594" s="41"/>
      <c r="AN3594" s="41">
        <f t="shared" si="785"/>
        <v>1900</v>
      </c>
      <c r="AO3594" s="41"/>
      <c r="AP3594" s="41"/>
      <c r="AQ3594" s="41"/>
      <c r="AR3594" s="42"/>
      <c r="AS3594" s="42"/>
      <c r="AU3594" s="43">
        <f t="shared" si="786"/>
        <v>0</v>
      </c>
    </row>
    <row r="3595" spans="1:47" ht="15" customHeight="1" x14ac:dyDescent="0.25">
      <c r="A3595" s="11"/>
      <c r="B3595" s="19">
        <v>3764</v>
      </c>
      <c r="C3595" s="74"/>
      <c r="D3595" s="77"/>
      <c r="E3595" s="75"/>
      <c r="F3595" s="74"/>
      <c r="G3595" s="80"/>
      <c r="H3595" s="25"/>
      <c r="I3595" s="79"/>
      <c r="J3595" s="27"/>
      <c r="K3595" s="27"/>
      <c r="L3595" s="79"/>
      <c r="M3595" s="81"/>
      <c r="N3595" s="29">
        <v>0</v>
      </c>
      <c r="O3595" s="30" t="str">
        <f>IF(G3595&lt;=$N$2,"",IF(F3595=[3]Pav.tvarkyklė!$B$13,"",IF(ISBLANK(R3595),"X","")))</f>
        <v/>
      </c>
      <c r="P3595" s="91"/>
      <c r="Q3595" s="63"/>
      <c r="R3595" s="63"/>
      <c r="S3595" s="63"/>
      <c r="T3595" s="63"/>
      <c r="U3595" s="34" t="str">
        <f>IFERROR(INDEX('[3]5.Grup_T'!$G$4:$G$22,MATCH('6.Turtas'!E3595,'[3]5.Grup_T'!$E$4:$E$22,0)),"0")</f>
        <v>0</v>
      </c>
      <c r="V3595" s="35">
        <f t="shared" si="773"/>
        <v>0</v>
      </c>
      <c r="W3595" s="35">
        <f>IF(NOT(ISBLANK(H3595)),(12-DATEDIF(H3595,'[3]1.Pradzia'!$D$13,"m")),0)</f>
        <v>0</v>
      </c>
      <c r="X3595" s="35">
        <f t="shared" si="774"/>
        <v>0</v>
      </c>
      <c r="Y3595" s="35">
        <f t="shared" si="784"/>
        <v>0</v>
      </c>
      <c r="Z3595" s="35">
        <f t="shared" si="782"/>
        <v>0</v>
      </c>
      <c r="AA3595" s="36">
        <f t="shared" si="775"/>
        <v>0</v>
      </c>
      <c r="AB3595" s="36">
        <f t="shared" si="776"/>
        <v>0</v>
      </c>
      <c r="AC3595" s="37">
        <f t="shared" si="777"/>
        <v>0</v>
      </c>
      <c r="AD3595" s="35">
        <f>IF(OR(YEAR(G3595)&lt;2019,O3595="X"),0,IF(ISBLANK(H3595),DATEDIF(G3595,'[3]1.Pradzia'!$D$13,"M"),DATEDIF(G3595,H3595,"m")))</f>
        <v>0</v>
      </c>
      <c r="AE3595" s="37">
        <f>IF(E3595='[3]5.Grup_T'!$E$20,0,IF(AD3595&lt;&gt;0,M3595/V3595*MIN(12,AD3595),0))</f>
        <v>0</v>
      </c>
      <c r="AF3595" s="37">
        <f t="shared" si="778"/>
        <v>0</v>
      </c>
      <c r="AG3595" s="37">
        <f t="shared" si="779"/>
        <v>0</v>
      </c>
      <c r="AH3595" s="37">
        <f t="shared" si="780"/>
        <v>0</v>
      </c>
      <c r="AI3595" s="35" t="str">
        <f t="shared" si="781"/>
        <v>Nusidėvėjęs</v>
      </c>
      <c r="AJ3595" s="38" t="str">
        <f>IF(AND(F3595&lt;&gt;[3]Pav.tvarkyklė!$B$12,F3595&lt;&gt;[3]Pav.tvarkyklė!$B$13),"GVTNT","X")</f>
        <v>GVTNT</v>
      </c>
      <c r="AK3595" s="39">
        <f t="shared" si="783"/>
        <v>0</v>
      </c>
      <c r="AL3595" s="41"/>
      <c r="AM3595" s="41"/>
      <c r="AN3595" s="41">
        <f t="shared" si="785"/>
        <v>1900</v>
      </c>
      <c r="AO3595" s="41"/>
      <c r="AP3595" s="41"/>
      <c r="AQ3595" s="41"/>
      <c r="AR3595" s="42"/>
      <c r="AS3595" s="42"/>
      <c r="AU3595" s="43">
        <f t="shared" si="786"/>
        <v>0</v>
      </c>
    </row>
    <row r="3596" spans="1:47" ht="15" customHeight="1" x14ac:dyDescent="0.25">
      <c r="A3596" s="11"/>
      <c r="B3596" s="19">
        <v>3765</v>
      </c>
      <c r="C3596" s="74"/>
      <c r="D3596" s="77"/>
      <c r="E3596" s="75"/>
      <c r="F3596" s="74"/>
      <c r="G3596" s="80"/>
      <c r="H3596" s="25"/>
      <c r="I3596" s="79"/>
      <c r="J3596" s="27"/>
      <c r="K3596" s="27"/>
      <c r="L3596" s="79"/>
      <c r="M3596" s="81"/>
      <c r="N3596" s="29">
        <v>0</v>
      </c>
      <c r="O3596" s="30" t="str">
        <f>IF(G3596&lt;=$N$2,"",IF(F3596=[3]Pav.tvarkyklė!$B$13,"",IF(ISBLANK(R3596),"X","")))</f>
        <v/>
      </c>
      <c r="P3596" s="91"/>
      <c r="Q3596" s="63"/>
      <c r="R3596" s="63"/>
      <c r="S3596" s="63"/>
      <c r="T3596" s="63"/>
      <c r="U3596" s="34" t="str">
        <f>IFERROR(INDEX('[3]5.Grup_T'!$G$4:$G$22,MATCH('6.Turtas'!E3596,'[3]5.Grup_T'!$E$4:$E$22,0)),"0")</f>
        <v>0</v>
      </c>
      <c r="V3596" s="35">
        <f t="shared" si="773"/>
        <v>0</v>
      </c>
      <c r="W3596" s="35">
        <f>IF(NOT(ISBLANK(H3596)),(12-DATEDIF(H3596,'[3]1.Pradzia'!$D$13,"m")),0)</f>
        <v>0</v>
      </c>
      <c r="X3596" s="35">
        <f t="shared" si="774"/>
        <v>0</v>
      </c>
      <c r="Y3596" s="35">
        <f t="shared" si="784"/>
        <v>0</v>
      </c>
      <c r="Z3596" s="35">
        <f t="shared" si="782"/>
        <v>0</v>
      </c>
      <c r="AA3596" s="36">
        <f t="shared" si="775"/>
        <v>0</v>
      </c>
      <c r="AB3596" s="36">
        <f t="shared" si="776"/>
        <v>0</v>
      </c>
      <c r="AC3596" s="37">
        <f t="shared" si="777"/>
        <v>0</v>
      </c>
      <c r="AD3596" s="35">
        <f>IF(OR(YEAR(G3596)&lt;2019,O3596="X"),0,IF(ISBLANK(H3596),DATEDIF(G3596,'[3]1.Pradzia'!$D$13,"M"),DATEDIF(G3596,H3596,"m")))</f>
        <v>0</v>
      </c>
      <c r="AE3596" s="37">
        <f>IF(E3596='[3]5.Grup_T'!$E$20,0,IF(AD3596&lt;&gt;0,M3596/V3596*MIN(12,AD3596),0))</f>
        <v>0</v>
      </c>
      <c r="AF3596" s="37">
        <f t="shared" si="778"/>
        <v>0</v>
      </c>
      <c r="AG3596" s="37">
        <f t="shared" si="779"/>
        <v>0</v>
      </c>
      <c r="AH3596" s="37">
        <f t="shared" si="780"/>
        <v>0</v>
      </c>
      <c r="AI3596" s="35" t="str">
        <f t="shared" si="781"/>
        <v>Nusidėvėjęs</v>
      </c>
      <c r="AJ3596" s="38" t="str">
        <f>IF(AND(F3596&lt;&gt;[3]Pav.tvarkyklė!$B$12,F3596&lt;&gt;[3]Pav.tvarkyklė!$B$13),"GVTNT","X")</f>
        <v>GVTNT</v>
      </c>
      <c r="AK3596" s="39">
        <f t="shared" si="783"/>
        <v>0</v>
      </c>
      <c r="AL3596" s="41"/>
      <c r="AM3596" s="41"/>
      <c r="AN3596" s="41">
        <f t="shared" si="785"/>
        <v>1900</v>
      </c>
      <c r="AO3596" s="41"/>
      <c r="AP3596" s="41"/>
      <c r="AQ3596" s="41"/>
      <c r="AR3596" s="42"/>
      <c r="AS3596" s="42"/>
      <c r="AU3596" s="43">
        <f t="shared" si="786"/>
        <v>0</v>
      </c>
    </row>
    <row r="3597" spans="1:47" ht="15" customHeight="1" x14ac:dyDescent="0.25">
      <c r="A3597" s="11"/>
      <c r="B3597" s="19">
        <v>3766</v>
      </c>
      <c r="C3597" s="74"/>
      <c r="D3597" s="77"/>
      <c r="E3597" s="75"/>
      <c r="F3597" s="74"/>
      <c r="G3597" s="80"/>
      <c r="H3597" s="25"/>
      <c r="I3597" s="79"/>
      <c r="J3597" s="27"/>
      <c r="K3597" s="27"/>
      <c r="L3597" s="79"/>
      <c r="M3597" s="81"/>
      <c r="N3597" s="29">
        <v>0</v>
      </c>
      <c r="O3597" s="30" t="str">
        <f>IF(G3597&lt;=$N$2,"",IF(F3597=[3]Pav.tvarkyklė!$B$13,"",IF(ISBLANK(R3597),"X","")))</f>
        <v/>
      </c>
      <c r="P3597" s="91"/>
      <c r="Q3597" s="63"/>
      <c r="R3597" s="63"/>
      <c r="S3597" s="63"/>
      <c r="T3597" s="63"/>
      <c r="U3597" s="34" t="str">
        <f>IFERROR(INDEX('[3]5.Grup_T'!$G$4:$G$22,MATCH('6.Turtas'!E3597,'[3]5.Grup_T'!$E$4:$E$22,0)),"0")</f>
        <v>0</v>
      </c>
      <c r="V3597" s="35">
        <f t="shared" si="773"/>
        <v>0</v>
      </c>
      <c r="W3597" s="35">
        <f>IF(NOT(ISBLANK(H3597)),(12-DATEDIF(H3597,'[3]1.Pradzia'!$D$13,"m")),0)</f>
        <v>0</v>
      </c>
      <c r="X3597" s="35">
        <f t="shared" si="774"/>
        <v>0</v>
      </c>
      <c r="Y3597" s="35">
        <f t="shared" si="784"/>
        <v>0</v>
      </c>
      <c r="Z3597" s="35">
        <f t="shared" si="782"/>
        <v>0</v>
      </c>
      <c r="AA3597" s="36">
        <f t="shared" si="775"/>
        <v>0</v>
      </c>
      <c r="AB3597" s="36">
        <f t="shared" si="776"/>
        <v>0</v>
      </c>
      <c r="AC3597" s="37">
        <f t="shared" si="777"/>
        <v>0</v>
      </c>
      <c r="AD3597" s="35">
        <f>IF(OR(YEAR(G3597)&lt;2019,O3597="X"),0,IF(ISBLANK(H3597),DATEDIF(G3597,'[3]1.Pradzia'!$D$13,"M"),DATEDIF(G3597,H3597,"m")))</f>
        <v>0</v>
      </c>
      <c r="AE3597" s="37">
        <f>IF(E3597='[3]5.Grup_T'!$E$20,0,IF(AD3597&lt;&gt;0,M3597/V3597*MIN(12,AD3597),0))</f>
        <v>0</v>
      </c>
      <c r="AF3597" s="37">
        <f t="shared" si="778"/>
        <v>0</v>
      </c>
      <c r="AG3597" s="37">
        <f t="shared" si="779"/>
        <v>0</v>
      </c>
      <c r="AH3597" s="37">
        <f t="shared" si="780"/>
        <v>0</v>
      </c>
      <c r="AI3597" s="35" t="str">
        <f t="shared" si="781"/>
        <v>Nusidėvėjęs</v>
      </c>
      <c r="AJ3597" s="38" t="str">
        <f>IF(AND(F3597&lt;&gt;[3]Pav.tvarkyklė!$B$12,F3597&lt;&gt;[3]Pav.tvarkyklė!$B$13),"GVTNT","X")</f>
        <v>GVTNT</v>
      </c>
      <c r="AK3597" s="39">
        <f t="shared" si="783"/>
        <v>0</v>
      </c>
      <c r="AL3597" s="41"/>
      <c r="AM3597" s="41"/>
      <c r="AN3597" s="41">
        <f t="shared" si="785"/>
        <v>1900</v>
      </c>
      <c r="AO3597" s="41"/>
      <c r="AP3597" s="41"/>
      <c r="AQ3597" s="41"/>
      <c r="AR3597" s="42"/>
      <c r="AS3597" s="42"/>
      <c r="AU3597" s="43">
        <f t="shared" si="786"/>
        <v>0</v>
      </c>
    </row>
    <row r="3598" spans="1:47" ht="15" customHeight="1" x14ac:dyDescent="0.25">
      <c r="A3598" s="11"/>
      <c r="B3598" s="19">
        <v>3767</v>
      </c>
      <c r="C3598" s="74"/>
      <c r="D3598" s="77"/>
      <c r="E3598" s="75"/>
      <c r="F3598" s="74"/>
      <c r="G3598" s="80"/>
      <c r="H3598" s="25"/>
      <c r="I3598" s="79"/>
      <c r="J3598" s="27"/>
      <c r="K3598" s="27"/>
      <c r="L3598" s="79"/>
      <c r="M3598" s="81"/>
      <c r="N3598" s="29">
        <v>0</v>
      </c>
      <c r="O3598" s="30" t="str">
        <f>IF(G3598&lt;=$N$2,"",IF(F3598=[3]Pav.tvarkyklė!$B$13,"",IF(ISBLANK(R3598),"X","")))</f>
        <v/>
      </c>
      <c r="P3598" s="91"/>
      <c r="Q3598" s="63"/>
      <c r="R3598" s="63"/>
      <c r="S3598" s="63"/>
      <c r="T3598" s="63"/>
      <c r="U3598" s="34" t="str">
        <f>IFERROR(INDEX('[3]5.Grup_T'!$G$4:$G$22,MATCH('6.Turtas'!E3598,'[3]5.Grup_T'!$E$4:$E$22,0)),"0")</f>
        <v>0</v>
      </c>
      <c r="V3598" s="35">
        <f t="shared" si="773"/>
        <v>0</v>
      </c>
      <c r="W3598" s="35">
        <f>IF(NOT(ISBLANK(H3598)),(12-DATEDIF(H3598,'[3]1.Pradzia'!$D$13,"m")),0)</f>
        <v>0</v>
      </c>
      <c r="X3598" s="35">
        <f t="shared" si="774"/>
        <v>0</v>
      </c>
      <c r="Y3598" s="35">
        <f t="shared" si="784"/>
        <v>0</v>
      </c>
      <c r="Z3598" s="35">
        <f t="shared" si="782"/>
        <v>0</v>
      </c>
      <c r="AA3598" s="36">
        <f t="shared" si="775"/>
        <v>0</v>
      </c>
      <c r="AB3598" s="36">
        <f t="shared" si="776"/>
        <v>0</v>
      </c>
      <c r="AC3598" s="37">
        <f t="shared" si="777"/>
        <v>0</v>
      </c>
      <c r="AD3598" s="35">
        <f>IF(OR(YEAR(G3598)&lt;2019,O3598="X"),0,IF(ISBLANK(H3598),DATEDIF(G3598,'[3]1.Pradzia'!$D$13,"M"),DATEDIF(G3598,H3598,"m")))</f>
        <v>0</v>
      </c>
      <c r="AE3598" s="37">
        <f>IF(E3598='[3]5.Grup_T'!$E$20,0,IF(AD3598&lt;&gt;0,M3598/V3598*MIN(12,AD3598),0))</f>
        <v>0</v>
      </c>
      <c r="AF3598" s="37">
        <f t="shared" si="778"/>
        <v>0</v>
      </c>
      <c r="AG3598" s="37">
        <f t="shared" si="779"/>
        <v>0</v>
      </c>
      <c r="AH3598" s="37">
        <f t="shared" si="780"/>
        <v>0</v>
      </c>
      <c r="AI3598" s="35" t="str">
        <f t="shared" si="781"/>
        <v>Nusidėvėjęs</v>
      </c>
      <c r="AJ3598" s="38" t="str">
        <f>IF(AND(F3598&lt;&gt;[3]Pav.tvarkyklė!$B$12,F3598&lt;&gt;[3]Pav.tvarkyklė!$B$13),"GVTNT","X")</f>
        <v>GVTNT</v>
      </c>
      <c r="AK3598" s="39">
        <f t="shared" si="783"/>
        <v>0</v>
      </c>
      <c r="AL3598" s="41"/>
      <c r="AM3598" s="41"/>
      <c r="AN3598" s="41">
        <f t="shared" si="785"/>
        <v>1900</v>
      </c>
      <c r="AO3598" s="41"/>
      <c r="AP3598" s="41"/>
      <c r="AQ3598" s="41"/>
      <c r="AR3598" s="42"/>
      <c r="AS3598" s="42"/>
      <c r="AU3598" s="43">
        <f t="shared" si="786"/>
        <v>0</v>
      </c>
    </row>
    <row r="3599" spans="1:47" ht="15" customHeight="1" x14ac:dyDescent="0.25">
      <c r="A3599" s="11"/>
      <c r="B3599" s="19">
        <v>3768</v>
      </c>
      <c r="C3599" s="74"/>
      <c r="D3599" s="77"/>
      <c r="E3599" s="75"/>
      <c r="F3599" s="74"/>
      <c r="G3599" s="80"/>
      <c r="H3599" s="25"/>
      <c r="I3599" s="79"/>
      <c r="J3599" s="27"/>
      <c r="K3599" s="27"/>
      <c r="L3599" s="79"/>
      <c r="M3599" s="81"/>
      <c r="N3599" s="29">
        <v>0</v>
      </c>
      <c r="O3599" s="30" t="str">
        <f>IF(G3599&lt;=$N$2,"",IF(F3599=[3]Pav.tvarkyklė!$B$13,"",IF(ISBLANK(R3599),"X","")))</f>
        <v/>
      </c>
      <c r="P3599" s="91"/>
      <c r="Q3599" s="63"/>
      <c r="R3599" s="63"/>
      <c r="S3599" s="63"/>
      <c r="T3599" s="63"/>
      <c r="U3599" s="34" t="str">
        <f>IFERROR(INDEX('[3]5.Grup_T'!$G$4:$G$22,MATCH('6.Turtas'!E3599,'[3]5.Grup_T'!$E$4:$E$22,0)),"0")</f>
        <v>0</v>
      </c>
      <c r="V3599" s="35">
        <f t="shared" si="773"/>
        <v>0</v>
      </c>
      <c r="W3599" s="35">
        <f>IF(NOT(ISBLANK(H3599)),(12-DATEDIF(H3599,'[3]1.Pradzia'!$D$13,"m")),0)</f>
        <v>0</v>
      </c>
      <c r="X3599" s="35">
        <f t="shared" si="774"/>
        <v>0</v>
      </c>
      <c r="Y3599" s="35">
        <f t="shared" si="784"/>
        <v>0</v>
      </c>
      <c r="Z3599" s="35">
        <f t="shared" si="782"/>
        <v>0</v>
      </c>
      <c r="AA3599" s="36">
        <f t="shared" si="775"/>
        <v>0</v>
      </c>
      <c r="AB3599" s="36">
        <f t="shared" si="776"/>
        <v>0</v>
      </c>
      <c r="AC3599" s="37">
        <f t="shared" si="777"/>
        <v>0</v>
      </c>
      <c r="AD3599" s="35">
        <f>IF(OR(YEAR(G3599)&lt;2019,O3599="X"),0,IF(ISBLANK(H3599),DATEDIF(G3599,'[3]1.Pradzia'!$D$13,"M"),DATEDIF(G3599,H3599,"m")))</f>
        <v>0</v>
      </c>
      <c r="AE3599" s="37">
        <f>IF(E3599='[3]5.Grup_T'!$E$20,0,IF(AD3599&lt;&gt;0,M3599/V3599*MIN(12,AD3599),0))</f>
        <v>0</v>
      </c>
      <c r="AF3599" s="37">
        <f t="shared" si="778"/>
        <v>0</v>
      </c>
      <c r="AG3599" s="37">
        <f t="shared" si="779"/>
        <v>0</v>
      </c>
      <c r="AH3599" s="37">
        <f t="shared" si="780"/>
        <v>0</v>
      </c>
      <c r="AI3599" s="35" t="str">
        <f t="shared" si="781"/>
        <v>Nusidėvėjęs</v>
      </c>
      <c r="AJ3599" s="38" t="str">
        <f>IF(AND(F3599&lt;&gt;[3]Pav.tvarkyklė!$B$12,F3599&lt;&gt;[3]Pav.tvarkyklė!$B$13),"GVTNT","X")</f>
        <v>GVTNT</v>
      </c>
      <c r="AK3599" s="39">
        <f t="shared" si="783"/>
        <v>0</v>
      </c>
      <c r="AL3599" s="41"/>
      <c r="AM3599" s="41"/>
      <c r="AN3599" s="41">
        <f t="shared" si="785"/>
        <v>1900</v>
      </c>
      <c r="AO3599" s="41"/>
      <c r="AP3599" s="41"/>
      <c r="AQ3599" s="41"/>
      <c r="AR3599" s="42"/>
      <c r="AS3599" s="42"/>
      <c r="AU3599" s="43">
        <f t="shared" si="786"/>
        <v>0</v>
      </c>
    </row>
    <row r="3600" spans="1:47" ht="15" customHeight="1" x14ac:dyDescent="0.25">
      <c r="A3600" s="11"/>
      <c r="B3600" s="19">
        <v>3769</v>
      </c>
      <c r="C3600" s="74"/>
      <c r="D3600" s="77"/>
      <c r="E3600" s="75"/>
      <c r="F3600" s="74"/>
      <c r="G3600" s="80"/>
      <c r="H3600" s="25"/>
      <c r="I3600" s="79"/>
      <c r="J3600" s="27"/>
      <c r="K3600" s="27"/>
      <c r="L3600" s="79"/>
      <c r="M3600" s="81"/>
      <c r="N3600" s="29">
        <v>0</v>
      </c>
      <c r="O3600" s="30" t="str">
        <f>IF(G3600&lt;=$N$2,"",IF(F3600=[3]Pav.tvarkyklė!$B$13,"",IF(ISBLANK(R3600),"X","")))</f>
        <v/>
      </c>
      <c r="P3600" s="91"/>
      <c r="Q3600" s="63"/>
      <c r="R3600" s="63"/>
      <c r="S3600" s="63"/>
      <c r="T3600" s="63"/>
      <c r="U3600" s="34" t="str">
        <f>IFERROR(INDEX('[3]5.Grup_T'!$G$4:$G$22,MATCH('6.Turtas'!E3600,'[3]5.Grup_T'!$E$4:$E$22,0)),"0")</f>
        <v>0</v>
      </c>
      <c r="V3600" s="35">
        <f t="shared" si="773"/>
        <v>0</v>
      </c>
      <c r="W3600" s="35">
        <f>IF(NOT(ISBLANK(H3600)),(12-DATEDIF(H3600,'[3]1.Pradzia'!$D$13,"m")),0)</f>
        <v>0</v>
      </c>
      <c r="X3600" s="35">
        <f t="shared" si="774"/>
        <v>0</v>
      </c>
      <c r="Y3600" s="35">
        <f t="shared" si="784"/>
        <v>0</v>
      </c>
      <c r="Z3600" s="35">
        <f t="shared" si="782"/>
        <v>0</v>
      </c>
      <c r="AA3600" s="36">
        <f t="shared" si="775"/>
        <v>0</v>
      </c>
      <c r="AB3600" s="36">
        <f t="shared" si="776"/>
        <v>0</v>
      </c>
      <c r="AC3600" s="37">
        <f t="shared" si="777"/>
        <v>0</v>
      </c>
      <c r="AD3600" s="35">
        <f>IF(OR(YEAR(G3600)&lt;2019,O3600="X"),0,IF(ISBLANK(H3600),DATEDIF(G3600,'[3]1.Pradzia'!$D$13,"M"),DATEDIF(G3600,H3600,"m")))</f>
        <v>0</v>
      </c>
      <c r="AE3600" s="37">
        <f>IF(E3600='[3]5.Grup_T'!$E$20,0,IF(AD3600&lt;&gt;0,M3600/V3600*MIN(12,AD3600),0))</f>
        <v>0</v>
      </c>
      <c r="AF3600" s="37">
        <f t="shared" si="778"/>
        <v>0</v>
      </c>
      <c r="AG3600" s="37">
        <f t="shared" si="779"/>
        <v>0</v>
      </c>
      <c r="AH3600" s="37">
        <f t="shared" si="780"/>
        <v>0</v>
      </c>
      <c r="AI3600" s="35" t="str">
        <f t="shared" si="781"/>
        <v>Nusidėvėjęs</v>
      </c>
      <c r="AJ3600" s="38" t="str">
        <f>IF(AND(F3600&lt;&gt;[3]Pav.tvarkyklė!$B$12,F3600&lt;&gt;[3]Pav.tvarkyklė!$B$13),"GVTNT","X")</f>
        <v>GVTNT</v>
      </c>
      <c r="AK3600" s="39">
        <f t="shared" si="783"/>
        <v>0</v>
      </c>
      <c r="AL3600" s="41"/>
      <c r="AM3600" s="41"/>
      <c r="AN3600" s="41">
        <f t="shared" si="785"/>
        <v>1900</v>
      </c>
      <c r="AO3600" s="41"/>
      <c r="AP3600" s="41"/>
      <c r="AQ3600" s="41"/>
      <c r="AR3600" s="42"/>
      <c r="AS3600" s="42"/>
      <c r="AU3600" s="43">
        <f t="shared" si="786"/>
        <v>0</v>
      </c>
    </row>
    <row r="3601" spans="1:47" ht="15" customHeight="1" x14ac:dyDescent="0.25">
      <c r="A3601" s="11"/>
      <c r="B3601" s="19">
        <v>3770</v>
      </c>
      <c r="C3601" s="74"/>
      <c r="D3601" s="77"/>
      <c r="E3601" s="75"/>
      <c r="F3601" s="74"/>
      <c r="G3601" s="80"/>
      <c r="H3601" s="25"/>
      <c r="I3601" s="79"/>
      <c r="J3601" s="27"/>
      <c r="K3601" s="27"/>
      <c r="L3601" s="79"/>
      <c r="M3601" s="81"/>
      <c r="N3601" s="29">
        <v>0</v>
      </c>
      <c r="O3601" s="30" t="str">
        <f>IF(G3601&lt;=$N$2,"",IF(F3601=[3]Pav.tvarkyklė!$B$13,"",IF(ISBLANK(R3601),"X","")))</f>
        <v/>
      </c>
      <c r="P3601" s="91"/>
      <c r="Q3601" s="63"/>
      <c r="R3601" s="63"/>
      <c r="S3601" s="63"/>
      <c r="T3601" s="63"/>
      <c r="U3601" s="34" t="str">
        <f>IFERROR(INDEX('[3]5.Grup_T'!$G$4:$G$22,MATCH('6.Turtas'!E3601,'[3]5.Grup_T'!$E$4:$E$22,0)),"0")</f>
        <v>0</v>
      </c>
      <c r="V3601" s="35">
        <f t="shared" si="773"/>
        <v>0</v>
      </c>
      <c r="W3601" s="35">
        <f>IF(NOT(ISBLANK(H3601)),(12-DATEDIF(H3601,'[3]1.Pradzia'!$D$13,"m")),0)</f>
        <v>0</v>
      </c>
      <c r="X3601" s="35">
        <f t="shared" si="774"/>
        <v>0</v>
      </c>
      <c r="Y3601" s="35">
        <f t="shared" si="784"/>
        <v>0</v>
      </c>
      <c r="Z3601" s="35">
        <f t="shared" si="782"/>
        <v>0</v>
      </c>
      <c r="AA3601" s="36">
        <f t="shared" si="775"/>
        <v>0</v>
      </c>
      <c r="AB3601" s="36">
        <f t="shared" si="776"/>
        <v>0</v>
      </c>
      <c r="AC3601" s="37">
        <f t="shared" si="777"/>
        <v>0</v>
      </c>
      <c r="AD3601" s="35">
        <f>IF(OR(YEAR(G3601)&lt;2019,O3601="X"),0,IF(ISBLANK(H3601),DATEDIF(G3601,'[3]1.Pradzia'!$D$13,"M"),DATEDIF(G3601,H3601,"m")))</f>
        <v>0</v>
      </c>
      <c r="AE3601" s="37">
        <f>IF(E3601='[3]5.Grup_T'!$E$20,0,IF(AD3601&lt;&gt;0,M3601/V3601*MIN(12,AD3601),0))</f>
        <v>0</v>
      </c>
      <c r="AF3601" s="37">
        <f t="shared" si="778"/>
        <v>0</v>
      </c>
      <c r="AG3601" s="37">
        <f t="shared" si="779"/>
        <v>0</v>
      </c>
      <c r="AH3601" s="37">
        <f t="shared" si="780"/>
        <v>0</v>
      </c>
      <c r="AI3601" s="35" t="str">
        <f t="shared" si="781"/>
        <v>Nusidėvėjęs</v>
      </c>
      <c r="AJ3601" s="38" t="str">
        <f>IF(AND(F3601&lt;&gt;[3]Pav.tvarkyklė!$B$12,F3601&lt;&gt;[3]Pav.tvarkyklė!$B$13),"GVTNT","X")</f>
        <v>GVTNT</v>
      </c>
      <c r="AK3601" s="39">
        <f t="shared" si="783"/>
        <v>0</v>
      </c>
      <c r="AL3601" s="41"/>
      <c r="AM3601" s="41"/>
      <c r="AN3601" s="41">
        <f t="shared" si="785"/>
        <v>1900</v>
      </c>
      <c r="AO3601" s="41"/>
      <c r="AP3601" s="41"/>
      <c r="AQ3601" s="41"/>
      <c r="AR3601" s="42"/>
      <c r="AS3601" s="42"/>
      <c r="AU3601" s="43">
        <f t="shared" si="786"/>
        <v>0</v>
      </c>
    </row>
    <row r="3602" spans="1:47" ht="15" customHeight="1" x14ac:dyDescent="0.25">
      <c r="A3602" s="11"/>
      <c r="B3602" s="19">
        <v>3771</v>
      </c>
      <c r="C3602" s="74"/>
      <c r="D3602" s="77"/>
      <c r="E3602" s="78"/>
      <c r="F3602" s="74"/>
      <c r="G3602" s="80"/>
      <c r="H3602" s="25"/>
      <c r="I3602" s="79"/>
      <c r="J3602" s="27"/>
      <c r="K3602" s="27"/>
      <c r="L3602" s="79"/>
      <c r="M3602" s="81"/>
      <c r="N3602" s="29">
        <v>0</v>
      </c>
      <c r="O3602" s="30" t="str">
        <f>IF(G3602&lt;=$N$2,"",IF(F3602=[3]Pav.tvarkyklė!$B$13,"",IF(ISBLANK(R3602),"X","")))</f>
        <v/>
      </c>
      <c r="P3602" s="91"/>
      <c r="Q3602" s="63"/>
      <c r="R3602" s="63"/>
      <c r="S3602" s="63"/>
      <c r="T3602" s="63"/>
      <c r="U3602" s="34" t="str">
        <f>IFERROR(INDEX('[3]5.Grup_T'!$G$4:$G$22,MATCH('6.Turtas'!E3602,'[3]5.Grup_T'!$E$4:$E$22,0)),"0")</f>
        <v>0</v>
      </c>
      <c r="V3602" s="35">
        <f t="shared" ref="V3602:V3665" si="787">U3602*12</f>
        <v>0</v>
      </c>
      <c r="W3602" s="35">
        <f>IF(NOT(ISBLANK(H3602)),(12-DATEDIF(H3602,'[3]1.Pradzia'!$D$13,"m")),0)</f>
        <v>0</v>
      </c>
      <c r="X3602" s="35">
        <f t="shared" ref="X3602:X3665" si="788">IF(OR(ISBLANK(C3602),YEAR(G3602)&gt;=2019),0,DATEDIF(G3602,$N$2,"M"))</f>
        <v>0</v>
      </c>
      <c r="Y3602" s="35">
        <f t="shared" si="784"/>
        <v>0</v>
      </c>
      <c r="Z3602" s="35">
        <f t="shared" si="782"/>
        <v>0</v>
      </c>
      <c r="AA3602" s="36">
        <f t="shared" ref="AA3602:AA3665" si="789">+IF(Z3602&lt;=0,0,N3602/Z3602)</f>
        <v>0</v>
      </c>
      <c r="AB3602" s="36">
        <f t="shared" ref="AB3602:AB3665" si="790">IF(Z3602&lt;=0,N3602,N3602/Z3602*Y3602)</f>
        <v>0</v>
      </c>
      <c r="AC3602" s="37">
        <f t="shared" ref="AC3602:AC3665" si="791">IF(YEAR(G3602)&lt;2019,M3602-N3602+AB3602,0)</f>
        <v>0</v>
      </c>
      <c r="AD3602" s="35">
        <f>IF(OR(YEAR(G3602)&lt;2019,O3602="X"),0,IF(ISBLANK(H3602),DATEDIF(G3602,'[3]1.Pradzia'!$D$13,"M"),DATEDIF(G3602,H3602,"m")))</f>
        <v>0</v>
      </c>
      <c r="AE3602" s="37">
        <f>IF(E3602='[3]5.Grup_T'!$E$20,0,IF(AD3602&lt;&gt;0,M3602/V3602*MIN(12,AD3602),0))</f>
        <v>0</v>
      </c>
      <c r="AF3602" s="37">
        <f t="shared" ref="AF3602:AF3665" si="792">+AB3602+AE3602</f>
        <v>0</v>
      </c>
      <c r="AG3602" s="37">
        <f t="shared" ref="AG3602:AG3665" si="793">AC3602+AE3602</f>
        <v>0</v>
      </c>
      <c r="AH3602" s="37">
        <f t="shared" ref="AH3602:AH3665" si="794">M3602-AG3602</f>
        <v>0</v>
      </c>
      <c r="AI3602" s="35" t="str">
        <f t="shared" ref="AI3602:AI3665" si="795">IF(H3602&lt;&gt;0,"Nurašytas",IF(O3602="X","Nesuderintas",IF(AH3602&lt;=0,"Nusidėvėjęs","")))</f>
        <v>Nusidėvėjęs</v>
      </c>
      <c r="AJ3602" s="38" t="str">
        <f>IF(AND(F3602&lt;&gt;[3]Pav.tvarkyklė!$B$12,F3602&lt;&gt;[3]Pav.tvarkyklė!$B$13),"GVTNT","X")</f>
        <v>GVTNT</v>
      </c>
      <c r="AK3602" s="39">
        <f t="shared" si="783"/>
        <v>0</v>
      </c>
      <c r="AL3602" s="41"/>
      <c r="AM3602" s="41"/>
      <c r="AN3602" s="41">
        <f t="shared" si="785"/>
        <v>1900</v>
      </c>
      <c r="AO3602" s="41"/>
      <c r="AP3602" s="41"/>
      <c r="AQ3602" s="41"/>
      <c r="AR3602" s="42"/>
      <c r="AS3602" s="42"/>
      <c r="AU3602" s="43">
        <f t="shared" si="786"/>
        <v>0</v>
      </c>
    </row>
    <row r="3603" spans="1:47" ht="15" customHeight="1" x14ac:dyDescent="0.25">
      <c r="A3603" s="11"/>
      <c r="B3603" s="19">
        <v>3772</v>
      </c>
      <c r="C3603" s="74"/>
      <c r="D3603" s="77"/>
      <c r="E3603" s="78"/>
      <c r="F3603" s="74"/>
      <c r="G3603" s="80"/>
      <c r="H3603" s="25"/>
      <c r="I3603" s="79"/>
      <c r="J3603" s="27"/>
      <c r="K3603" s="27"/>
      <c r="L3603" s="79"/>
      <c r="M3603" s="81"/>
      <c r="N3603" s="29">
        <v>0</v>
      </c>
      <c r="O3603" s="30" t="str">
        <f>IF(G3603&lt;=$N$2,"",IF(F3603=[3]Pav.tvarkyklė!$B$13,"",IF(ISBLANK(R3603),"X","")))</f>
        <v/>
      </c>
      <c r="P3603" s="91"/>
      <c r="Q3603" s="63"/>
      <c r="R3603" s="63"/>
      <c r="S3603" s="63"/>
      <c r="T3603" s="63"/>
      <c r="U3603" s="34" t="str">
        <f>IFERROR(INDEX('[3]5.Grup_T'!$G$4:$G$22,MATCH('6.Turtas'!E3603,'[3]5.Grup_T'!$E$4:$E$22,0)),"0")</f>
        <v>0</v>
      </c>
      <c r="V3603" s="35">
        <f t="shared" si="787"/>
        <v>0</v>
      </c>
      <c r="W3603" s="35">
        <f>IF(NOT(ISBLANK(H3603)),(12-DATEDIF(H3603,'[3]1.Pradzia'!$D$13,"m")),0)</f>
        <v>0</v>
      </c>
      <c r="X3603" s="35">
        <f t="shared" si="788"/>
        <v>0</v>
      </c>
      <c r="Y3603" s="35">
        <f t="shared" si="784"/>
        <v>0</v>
      </c>
      <c r="Z3603" s="35">
        <f t="shared" ref="Z3603:Z3666" si="796">IF(YEAR(G3603)&gt;=2019,0,V3603-X3603)</f>
        <v>0</v>
      </c>
      <c r="AA3603" s="36">
        <f t="shared" si="789"/>
        <v>0</v>
      </c>
      <c r="AB3603" s="36">
        <f t="shared" si="790"/>
        <v>0</v>
      </c>
      <c r="AC3603" s="37">
        <f t="shared" si="791"/>
        <v>0</v>
      </c>
      <c r="AD3603" s="35">
        <f>IF(OR(YEAR(G3603)&lt;2019,O3603="X"),0,IF(ISBLANK(H3603),DATEDIF(G3603,'[3]1.Pradzia'!$D$13,"M"),DATEDIF(G3603,H3603,"m")))</f>
        <v>0</v>
      </c>
      <c r="AE3603" s="37">
        <f>IF(E3603='[3]5.Grup_T'!$E$20,0,IF(AD3603&lt;&gt;0,M3603/V3603*MIN(12,AD3603),0))</f>
        <v>0</v>
      </c>
      <c r="AF3603" s="37">
        <f t="shared" si="792"/>
        <v>0</v>
      </c>
      <c r="AG3603" s="37">
        <f t="shared" si="793"/>
        <v>0</v>
      </c>
      <c r="AH3603" s="37">
        <f t="shared" si="794"/>
        <v>0</v>
      </c>
      <c r="AI3603" s="35" t="str">
        <f t="shared" si="795"/>
        <v>Nusidėvėjęs</v>
      </c>
      <c r="AJ3603" s="38" t="str">
        <f>IF(AND(F3603&lt;&gt;[3]Pav.tvarkyklė!$B$12,F3603&lt;&gt;[3]Pav.tvarkyklė!$B$13),"GVTNT","X")</f>
        <v>GVTNT</v>
      </c>
      <c r="AK3603" s="39">
        <f t="shared" ref="AK3603:AK3666" si="797">I3603-J3603-K3603-L3603-M3603</f>
        <v>0</v>
      </c>
      <c r="AL3603" s="41"/>
      <c r="AM3603" s="41"/>
      <c r="AN3603" s="41">
        <f t="shared" si="785"/>
        <v>1900</v>
      </c>
      <c r="AO3603" s="41"/>
      <c r="AP3603" s="41"/>
      <c r="AQ3603" s="41"/>
      <c r="AR3603" s="42"/>
      <c r="AS3603" s="42"/>
      <c r="AU3603" s="43">
        <f t="shared" si="786"/>
        <v>0</v>
      </c>
    </row>
    <row r="3604" spans="1:47" ht="15" customHeight="1" x14ac:dyDescent="0.25">
      <c r="A3604" s="11"/>
      <c r="B3604" s="19">
        <v>3773</v>
      </c>
      <c r="C3604" s="74"/>
      <c r="D3604" s="77"/>
      <c r="E3604" s="78"/>
      <c r="F3604" s="74"/>
      <c r="G3604" s="80"/>
      <c r="H3604" s="25"/>
      <c r="I3604" s="79"/>
      <c r="J3604" s="27"/>
      <c r="K3604" s="27"/>
      <c r="L3604" s="79"/>
      <c r="M3604" s="81"/>
      <c r="N3604" s="29">
        <v>0</v>
      </c>
      <c r="O3604" s="30" t="str">
        <f>IF(G3604&lt;=$N$2,"",IF(F3604=[3]Pav.tvarkyklė!$B$13,"",IF(ISBLANK(R3604),"X","")))</f>
        <v/>
      </c>
      <c r="P3604" s="91"/>
      <c r="Q3604" s="63"/>
      <c r="R3604" s="63"/>
      <c r="S3604" s="63"/>
      <c r="T3604" s="63"/>
      <c r="U3604" s="34" t="str">
        <f>IFERROR(INDEX('[3]5.Grup_T'!$G$4:$G$22,MATCH('6.Turtas'!E3604,'[3]5.Grup_T'!$E$4:$E$22,0)),"0")</f>
        <v>0</v>
      </c>
      <c r="V3604" s="35">
        <f t="shared" si="787"/>
        <v>0</v>
      </c>
      <c r="W3604" s="35">
        <f>IF(NOT(ISBLANK(H3604)),(12-DATEDIF(H3604,'[3]1.Pradzia'!$D$13,"m")),0)</f>
        <v>0</v>
      </c>
      <c r="X3604" s="35">
        <f t="shared" si="788"/>
        <v>0</v>
      </c>
      <c r="Y3604" s="35">
        <f t="shared" si="784"/>
        <v>0</v>
      </c>
      <c r="Z3604" s="35">
        <f t="shared" si="796"/>
        <v>0</v>
      </c>
      <c r="AA3604" s="36">
        <f t="shared" si="789"/>
        <v>0</v>
      </c>
      <c r="AB3604" s="36">
        <f t="shared" si="790"/>
        <v>0</v>
      </c>
      <c r="AC3604" s="37">
        <f t="shared" si="791"/>
        <v>0</v>
      </c>
      <c r="AD3604" s="35">
        <f>IF(OR(YEAR(G3604)&lt;2019,O3604="X"),0,IF(ISBLANK(H3604),DATEDIF(G3604,'[3]1.Pradzia'!$D$13,"M"),DATEDIF(G3604,H3604,"m")))</f>
        <v>0</v>
      </c>
      <c r="AE3604" s="37">
        <f>IF(E3604='[3]5.Grup_T'!$E$20,0,IF(AD3604&lt;&gt;0,M3604/V3604*MIN(12,AD3604),0))</f>
        <v>0</v>
      </c>
      <c r="AF3604" s="37">
        <f t="shared" si="792"/>
        <v>0</v>
      </c>
      <c r="AG3604" s="37">
        <f t="shared" si="793"/>
        <v>0</v>
      </c>
      <c r="AH3604" s="37">
        <f t="shared" si="794"/>
        <v>0</v>
      </c>
      <c r="AI3604" s="35" t="str">
        <f t="shared" si="795"/>
        <v>Nusidėvėjęs</v>
      </c>
      <c r="AJ3604" s="38" t="str">
        <f>IF(AND(F3604&lt;&gt;[3]Pav.tvarkyklė!$B$12,F3604&lt;&gt;[3]Pav.tvarkyklė!$B$13),"GVTNT","X")</f>
        <v>GVTNT</v>
      </c>
      <c r="AK3604" s="39">
        <f t="shared" si="797"/>
        <v>0</v>
      </c>
      <c r="AL3604" s="41"/>
      <c r="AM3604" s="41"/>
      <c r="AN3604" s="41">
        <f t="shared" si="785"/>
        <v>1900</v>
      </c>
      <c r="AO3604" s="41"/>
      <c r="AP3604" s="41"/>
      <c r="AQ3604" s="41"/>
      <c r="AR3604" s="42"/>
      <c r="AS3604" s="42"/>
      <c r="AU3604" s="43">
        <f t="shared" si="786"/>
        <v>0</v>
      </c>
    </row>
    <row r="3605" spans="1:47" ht="15" customHeight="1" x14ac:dyDescent="0.25">
      <c r="A3605" s="11"/>
      <c r="B3605" s="19">
        <v>3774</v>
      </c>
      <c r="C3605" s="74"/>
      <c r="D3605" s="77"/>
      <c r="E3605" s="78"/>
      <c r="F3605" s="74"/>
      <c r="G3605" s="80"/>
      <c r="H3605" s="25"/>
      <c r="I3605" s="79"/>
      <c r="J3605" s="27"/>
      <c r="K3605" s="27"/>
      <c r="L3605" s="79"/>
      <c r="M3605" s="81"/>
      <c r="N3605" s="29">
        <v>0</v>
      </c>
      <c r="O3605" s="30" t="str">
        <f>IF(G3605&lt;=$N$2,"",IF(F3605=[3]Pav.tvarkyklė!$B$13,"",IF(ISBLANK(R3605),"X","")))</f>
        <v/>
      </c>
      <c r="P3605" s="91"/>
      <c r="Q3605" s="63"/>
      <c r="R3605" s="63"/>
      <c r="S3605" s="63"/>
      <c r="T3605" s="63"/>
      <c r="U3605" s="34" t="str">
        <f>IFERROR(INDEX('[3]5.Grup_T'!$G$4:$G$22,MATCH('6.Turtas'!E3605,'[3]5.Grup_T'!$E$4:$E$22,0)),"0")</f>
        <v>0</v>
      </c>
      <c r="V3605" s="35">
        <f t="shared" si="787"/>
        <v>0</v>
      </c>
      <c r="W3605" s="35">
        <f>IF(NOT(ISBLANK(H3605)),(12-DATEDIF(H3605,'[3]1.Pradzia'!$D$13,"m")),0)</f>
        <v>0</v>
      </c>
      <c r="X3605" s="35">
        <f t="shared" si="788"/>
        <v>0</v>
      </c>
      <c r="Y3605" s="35">
        <f t="shared" si="784"/>
        <v>0</v>
      </c>
      <c r="Z3605" s="35">
        <f t="shared" si="796"/>
        <v>0</v>
      </c>
      <c r="AA3605" s="36">
        <f t="shared" si="789"/>
        <v>0</v>
      </c>
      <c r="AB3605" s="36">
        <f t="shared" si="790"/>
        <v>0</v>
      </c>
      <c r="AC3605" s="37">
        <f t="shared" si="791"/>
        <v>0</v>
      </c>
      <c r="AD3605" s="35">
        <f>IF(OR(YEAR(G3605)&lt;2019,O3605="X"),0,IF(ISBLANK(H3605),DATEDIF(G3605,'[3]1.Pradzia'!$D$13,"M"),DATEDIF(G3605,H3605,"m")))</f>
        <v>0</v>
      </c>
      <c r="AE3605" s="37">
        <f>IF(E3605='[3]5.Grup_T'!$E$20,0,IF(AD3605&lt;&gt;0,M3605/V3605*MIN(12,AD3605),0))</f>
        <v>0</v>
      </c>
      <c r="AF3605" s="37">
        <f t="shared" si="792"/>
        <v>0</v>
      </c>
      <c r="AG3605" s="37">
        <f t="shared" si="793"/>
        <v>0</v>
      </c>
      <c r="AH3605" s="37">
        <f t="shared" si="794"/>
        <v>0</v>
      </c>
      <c r="AI3605" s="35" t="str">
        <f t="shared" si="795"/>
        <v>Nusidėvėjęs</v>
      </c>
      <c r="AJ3605" s="38" t="str">
        <f>IF(AND(F3605&lt;&gt;[3]Pav.tvarkyklė!$B$12,F3605&lt;&gt;[3]Pav.tvarkyklė!$B$13),"GVTNT","X")</f>
        <v>GVTNT</v>
      </c>
      <c r="AK3605" s="39">
        <f t="shared" si="797"/>
        <v>0</v>
      </c>
      <c r="AL3605" s="41"/>
      <c r="AM3605" s="41"/>
      <c r="AN3605" s="41">
        <f t="shared" si="785"/>
        <v>1900</v>
      </c>
      <c r="AO3605" s="41"/>
      <c r="AP3605" s="41"/>
      <c r="AQ3605" s="41"/>
      <c r="AR3605" s="42"/>
      <c r="AS3605" s="42"/>
      <c r="AU3605" s="43">
        <f t="shared" si="786"/>
        <v>0</v>
      </c>
    </row>
    <row r="3606" spans="1:47" ht="15" customHeight="1" x14ac:dyDescent="0.25">
      <c r="A3606" s="11"/>
      <c r="B3606" s="19">
        <v>3775</v>
      </c>
      <c r="C3606" s="74"/>
      <c r="D3606" s="77"/>
      <c r="E3606" s="78"/>
      <c r="F3606" s="74"/>
      <c r="G3606" s="80"/>
      <c r="H3606" s="25"/>
      <c r="I3606" s="79"/>
      <c r="J3606" s="27"/>
      <c r="K3606" s="27"/>
      <c r="L3606" s="79"/>
      <c r="M3606" s="81"/>
      <c r="N3606" s="29">
        <v>0</v>
      </c>
      <c r="O3606" s="30" t="str">
        <f>IF(G3606&lt;=$N$2,"",IF(F3606=[3]Pav.tvarkyklė!$B$13,"",IF(ISBLANK(R3606),"X","")))</f>
        <v/>
      </c>
      <c r="P3606" s="91"/>
      <c r="Q3606" s="63"/>
      <c r="R3606" s="63"/>
      <c r="S3606" s="63"/>
      <c r="T3606" s="63"/>
      <c r="U3606" s="34" t="str">
        <f>IFERROR(INDEX('[3]5.Grup_T'!$G$4:$G$22,MATCH('6.Turtas'!E3606,'[3]5.Grup_T'!$E$4:$E$22,0)),"0")</f>
        <v>0</v>
      </c>
      <c r="V3606" s="35">
        <f t="shared" si="787"/>
        <v>0</v>
      </c>
      <c r="W3606" s="35">
        <f>IF(NOT(ISBLANK(H3606)),(12-DATEDIF(H3606,'[3]1.Pradzia'!$D$13,"m")),0)</f>
        <v>0</v>
      </c>
      <c r="X3606" s="35">
        <f t="shared" si="788"/>
        <v>0</v>
      </c>
      <c r="Y3606" s="35">
        <f t="shared" si="784"/>
        <v>0</v>
      </c>
      <c r="Z3606" s="35">
        <f t="shared" si="796"/>
        <v>0</v>
      </c>
      <c r="AA3606" s="36">
        <f t="shared" si="789"/>
        <v>0</v>
      </c>
      <c r="AB3606" s="36">
        <f t="shared" si="790"/>
        <v>0</v>
      </c>
      <c r="AC3606" s="37">
        <f t="shared" si="791"/>
        <v>0</v>
      </c>
      <c r="AD3606" s="35">
        <f>IF(OR(YEAR(G3606)&lt;2019,O3606="X"),0,IF(ISBLANK(H3606),DATEDIF(G3606,'[3]1.Pradzia'!$D$13,"M"),DATEDIF(G3606,H3606,"m")))</f>
        <v>0</v>
      </c>
      <c r="AE3606" s="37">
        <f>IF(E3606='[3]5.Grup_T'!$E$20,0,IF(AD3606&lt;&gt;0,M3606/V3606*MIN(12,AD3606),0))</f>
        <v>0</v>
      </c>
      <c r="AF3606" s="37">
        <f t="shared" si="792"/>
        <v>0</v>
      </c>
      <c r="AG3606" s="37">
        <f t="shared" si="793"/>
        <v>0</v>
      </c>
      <c r="AH3606" s="37">
        <f t="shared" si="794"/>
        <v>0</v>
      </c>
      <c r="AI3606" s="35" t="str">
        <f t="shared" si="795"/>
        <v>Nusidėvėjęs</v>
      </c>
      <c r="AJ3606" s="38" t="str">
        <f>IF(AND(F3606&lt;&gt;[3]Pav.tvarkyklė!$B$12,F3606&lt;&gt;[3]Pav.tvarkyklė!$B$13),"GVTNT","X")</f>
        <v>GVTNT</v>
      </c>
      <c r="AK3606" s="39">
        <f t="shared" si="797"/>
        <v>0</v>
      </c>
      <c r="AL3606" s="41"/>
      <c r="AM3606" s="41"/>
      <c r="AN3606" s="41">
        <f t="shared" si="785"/>
        <v>1900</v>
      </c>
      <c r="AO3606" s="41"/>
      <c r="AP3606" s="41"/>
      <c r="AQ3606" s="41"/>
      <c r="AR3606" s="42"/>
      <c r="AS3606" s="42"/>
      <c r="AU3606" s="43">
        <f t="shared" si="786"/>
        <v>0</v>
      </c>
    </row>
    <row r="3607" spans="1:47" ht="15" customHeight="1" x14ac:dyDescent="0.25">
      <c r="A3607" s="11"/>
      <c r="B3607" s="19">
        <v>3776</v>
      </c>
      <c r="C3607" s="74"/>
      <c r="D3607" s="77"/>
      <c r="E3607" s="78"/>
      <c r="F3607" s="74"/>
      <c r="G3607" s="80"/>
      <c r="H3607" s="25"/>
      <c r="I3607" s="79"/>
      <c r="J3607" s="27"/>
      <c r="K3607" s="27"/>
      <c r="L3607" s="79"/>
      <c r="M3607" s="81"/>
      <c r="N3607" s="29">
        <v>0</v>
      </c>
      <c r="O3607" s="30" t="str">
        <f>IF(G3607&lt;=$N$2,"",IF(F3607=[3]Pav.tvarkyklė!$B$13,"",IF(ISBLANK(R3607),"X","")))</f>
        <v/>
      </c>
      <c r="P3607" s="91"/>
      <c r="Q3607" s="63"/>
      <c r="R3607" s="63"/>
      <c r="S3607" s="63"/>
      <c r="T3607" s="63"/>
      <c r="U3607" s="34" t="str">
        <f>IFERROR(INDEX('[3]5.Grup_T'!$G$4:$G$22,MATCH('6.Turtas'!E3607,'[3]5.Grup_T'!$E$4:$E$22,0)),"0")</f>
        <v>0</v>
      </c>
      <c r="V3607" s="35">
        <f t="shared" si="787"/>
        <v>0</v>
      </c>
      <c r="W3607" s="35">
        <f>IF(NOT(ISBLANK(H3607)),(12-DATEDIF(H3607,'[3]1.Pradzia'!$D$13,"m")),0)</f>
        <v>0</v>
      </c>
      <c r="X3607" s="35">
        <f t="shared" si="788"/>
        <v>0</v>
      </c>
      <c r="Y3607" s="35">
        <f t="shared" si="784"/>
        <v>0</v>
      </c>
      <c r="Z3607" s="35">
        <f t="shared" si="796"/>
        <v>0</v>
      </c>
      <c r="AA3607" s="36">
        <f t="shared" si="789"/>
        <v>0</v>
      </c>
      <c r="AB3607" s="36">
        <f t="shared" si="790"/>
        <v>0</v>
      </c>
      <c r="AC3607" s="37">
        <f t="shared" si="791"/>
        <v>0</v>
      </c>
      <c r="AD3607" s="35">
        <f>IF(OR(YEAR(G3607)&lt;2019,O3607="X"),0,IF(ISBLANK(H3607),DATEDIF(G3607,'[3]1.Pradzia'!$D$13,"M"),DATEDIF(G3607,H3607,"m")))</f>
        <v>0</v>
      </c>
      <c r="AE3607" s="37">
        <f>IF(E3607='[3]5.Grup_T'!$E$20,0,IF(AD3607&lt;&gt;0,M3607/V3607*MIN(12,AD3607),0))</f>
        <v>0</v>
      </c>
      <c r="AF3607" s="37">
        <f t="shared" si="792"/>
        <v>0</v>
      </c>
      <c r="AG3607" s="37">
        <f t="shared" si="793"/>
        <v>0</v>
      </c>
      <c r="AH3607" s="37">
        <f t="shared" si="794"/>
        <v>0</v>
      </c>
      <c r="AI3607" s="35" t="str">
        <f t="shared" si="795"/>
        <v>Nusidėvėjęs</v>
      </c>
      <c r="AJ3607" s="38" t="str">
        <f>IF(AND(F3607&lt;&gt;[3]Pav.tvarkyklė!$B$12,F3607&lt;&gt;[3]Pav.tvarkyklė!$B$13),"GVTNT","X")</f>
        <v>GVTNT</v>
      </c>
      <c r="AK3607" s="39">
        <f t="shared" si="797"/>
        <v>0</v>
      </c>
      <c r="AL3607" s="41"/>
      <c r="AM3607" s="41"/>
      <c r="AN3607" s="41">
        <f t="shared" si="785"/>
        <v>1900</v>
      </c>
      <c r="AO3607" s="41"/>
      <c r="AP3607" s="41"/>
      <c r="AQ3607" s="41"/>
      <c r="AR3607" s="42"/>
      <c r="AS3607" s="42"/>
      <c r="AU3607" s="43">
        <f t="shared" si="786"/>
        <v>0</v>
      </c>
    </row>
    <row r="3608" spans="1:47" ht="15" customHeight="1" x14ac:dyDescent="0.25">
      <c r="A3608" s="11"/>
      <c r="B3608" s="19">
        <v>3777</v>
      </c>
      <c r="C3608" s="74"/>
      <c r="D3608" s="77"/>
      <c r="E3608" s="78"/>
      <c r="F3608" s="74"/>
      <c r="G3608" s="80"/>
      <c r="H3608" s="25"/>
      <c r="I3608" s="79"/>
      <c r="J3608" s="27"/>
      <c r="K3608" s="27"/>
      <c r="L3608" s="79"/>
      <c r="M3608" s="81"/>
      <c r="N3608" s="29">
        <v>0</v>
      </c>
      <c r="O3608" s="30" t="str">
        <f>IF(G3608&lt;=$N$2,"",IF(F3608=[3]Pav.tvarkyklė!$B$13,"",IF(ISBLANK(R3608),"X","")))</f>
        <v/>
      </c>
      <c r="P3608" s="91"/>
      <c r="Q3608" s="63"/>
      <c r="R3608" s="63"/>
      <c r="S3608" s="63"/>
      <c r="T3608" s="63"/>
      <c r="U3608" s="34" t="str">
        <f>IFERROR(INDEX('[3]5.Grup_T'!$G$4:$G$22,MATCH('6.Turtas'!E3608,'[3]5.Grup_T'!$E$4:$E$22,0)),"0")</f>
        <v>0</v>
      </c>
      <c r="V3608" s="35">
        <f t="shared" si="787"/>
        <v>0</v>
      </c>
      <c r="W3608" s="35">
        <f>IF(NOT(ISBLANK(H3608)),(12-DATEDIF(H3608,'[3]1.Pradzia'!$D$13,"m")),0)</f>
        <v>0</v>
      </c>
      <c r="X3608" s="35">
        <f t="shared" si="788"/>
        <v>0</v>
      </c>
      <c r="Y3608" s="35">
        <f t="shared" si="784"/>
        <v>0</v>
      </c>
      <c r="Z3608" s="35">
        <f t="shared" si="796"/>
        <v>0</v>
      </c>
      <c r="AA3608" s="36">
        <f t="shared" si="789"/>
        <v>0</v>
      </c>
      <c r="AB3608" s="36">
        <f t="shared" si="790"/>
        <v>0</v>
      </c>
      <c r="AC3608" s="37">
        <f t="shared" si="791"/>
        <v>0</v>
      </c>
      <c r="AD3608" s="35">
        <f>IF(OR(YEAR(G3608)&lt;2019,O3608="X"),0,IF(ISBLANK(H3608),DATEDIF(G3608,'[3]1.Pradzia'!$D$13,"M"),DATEDIF(G3608,H3608,"m")))</f>
        <v>0</v>
      </c>
      <c r="AE3608" s="37">
        <f>IF(E3608='[3]5.Grup_T'!$E$20,0,IF(AD3608&lt;&gt;0,M3608/V3608*MIN(12,AD3608),0))</f>
        <v>0</v>
      </c>
      <c r="AF3608" s="37">
        <f t="shared" si="792"/>
        <v>0</v>
      </c>
      <c r="AG3608" s="37">
        <f t="shared" si="793"/>
        <v>0</v>
      </c>
      <c r="AH3608" s="37">
        <f t="shared" si="794"/>
        <v>0</v>
      </c>
      <c r="AI3608" s="35" t="str">
        <f t="shared" si="795"/>
        <v>Nusidėvėjęs</v>
      </c>
      <c r="AJ3608" s="38" t="str">
        <f>IF(AND(F3608&lt;&gt;[3]Pav.tvarkyklė!$B$12,F3608&lt;&gt;[3]Pav.tvarkyklė!$B$13),"GVTNT","X")</f>
        <v>GVTNT</v>
      </c>
      <c r="AK3608" s="39">
        <f t="shared" si="797"/>
        <v>0</v>
      </c>
      <c r="AL3608" s="41"/>
      <c r="AM3608" s="41"/>
      <c r="AN3608" s="41">
        <f t="shared" si="785"/>
        <v>1900</v>
      </c>
      <c r="AO3608" s="41"/>
      <c r="AP3608" s="41"/>
      <c r="AQ3608" s="41"/>
      <c r="AR3608" s="42"/>
      <c r="AS3608" s="42"/>
      <c r="AU3608" s="43">
        <f t="shared" si="786"/>
        <v>0</v>
      </c>
    </row>
    <row r="3609" spans="1:47" ht="15" customHeight="1" x14ac:dyDescent="0.25">
      <c r="A3609" s="11"/>
      <c r="B3609" s="19">
        <v>3778</v>
      </c>
      <c r="C3609" s="74"/>
      <c r="D3609" s="77"/>
      <c r="E3609" s="78"/>
      <c r="F3609" s="74"/>
      <c r="G3609" s="80"/>
      <c r="H3609" s="25"/>
      <c r="I3609" s="79"/>
      <c r="J3609" s="27"/>
      <c r="K3609" s="27"/>
      <c r="L3609" s="79"/>
      <c r="M3609" s="81"/>
      <c r="N3609" s="29">
        <v>0</v>
      </c>
      <c r="O3609" s="30" t="str">
        <f>IF(G3609&lt;=$N$2,"",IF(F3609=[3]Pav.tvarkyklė!$B$13,"",IF(ISBLANK(R3609),"X","")))</f>
        <v/>
      </c>
      <c r="P3609" s="91"/>
      <c r="Q3609" s="63"/>
      <c r="R3609" s="63"/>
      <c r="S3609" s="63"/>
      <c r="T3609" s="63"/>
      <c r="U3609" s="34" t="str">
        <f>IFERROR(INDEX('[3]5.Grup_T'!$G$4:$G$22,MATCH('6.Turtas'!E3609,'[3]5.Grup_T'!$E$4:$E$22,0)),"0")</f>
        <v>0</v>
      </c>
      <c r="V3609" s="35">
        <f t="shared" si="787"/>
        <v>0</v>
      </c>
      <c r="W3609" s="35">
        <f>IF(NOT(ISBLANK(H3609)),(12-DATEDIF(H3609,'[3]1.Pradzia'!$D$13,"m")),0)</f>
        <v>0</v>
      </c>
      <c r="X3609" s="35">
        <f t="shared" si="788"/>
        <v>0</v>
      </c>
      <c r="Y3609" s="35">
        <f t="shared" si="784"/>
        <v>0</v>
      </c>
      <c r="Z3609" s="35">
        <f t="shared" si="796"/>
        <v>0</v>
      </c>
      <c r="AA3609" s="36">
        <f t="shared" si="789"/>
        <v>0</v>
      </c>
      <c r="AB3609" s="36">
        <f t="shared" si="790"/>
        <v>0</v>
      </c>
      <c r="AC3609" s="37">
        <f t="shared" si="791"/>
        <v>0</v>
      </c>
      <c r="AD3609" s="35">
        <f>IF(OR(YEAR(G3609)&lt;2019,O3609="X"),0,IF(ISBLANK(H3609),DATEDIF(G3609,'[3]1.Pradzia'!$D$13,"M"),DATEDIF(G3609,H3609,"m")))</f>
        <v>0</v>
      </c>
      <c r="AE3609" s="37">
        <f>IF(E3609='[3]5.Grup_T'!$E$20,0,IF(AD3609&lt;&gt;0,M3609/V3609*MIN(12,AD3609),0))</f>
        <v>0</v>
      </c>
      <c r="AF3609" s="37">
        <f t="shared" si="792"/>
        <v>0</v>
      </c>
      <c r="AG3609" s="37">
        <f t="shared" si="793"/>
        <v>0</v>
      </c>
      <c r="AH3609" s="37">
        <f t="shared" si="794"/>
        <v>0</v>
      </c>
      <c r="AI3609" s="35" t="str">
        <f t="shared" si="795"/>
        <v>Nusidėvėjęs</v>
      </c>
      <c r="AJ3609" s="38" t="str">
        <f>IF(AND(F3609&lt;&gt;[3]Pav.tvarkyklė!$B$12,F3609&lt;&gt;[3]Pav.tvarkyklė!$B$13),"GVTNT","X")</f>
        <v>GVTNT</v>
      </c>
      <c r="AK3609" s="39">
        <f t="shared" si="797"/>
        <v>0</v>
      </c>
      <c r="AL3609" s="41"/>
      <c r="AM3609" s="41"/>
      <c r="AN3609" s="41">
        <f t="shared" si="785"/>
        <v>1900</v>
      </c>
      <c r="AO3609" s="41"/>
      <c r="AP3609" s="41"/>
      <c r="AQ3609" s="41"/>
      <c r="AR3609" s="42"/>
      <c r="AS3609" s="42"/>
      <c r="AU3609" s="43">
        <f t="shared" si="786"/>
        <v>0</v>
      </c>
    </row>
    <row r="3610" spans="1:47" ht="15" customHeight="1" x14ac:dyDescent="0.25">
      <c r="A3610" s="11"/>
      <c r="B3610" s="19">
        <v>3779</v>
      </c>
      <c r="C3610" s="74"/>
      <c r="D3610" s="77"/>
      <c r="E3610" s="78"/>
      <c r="F3610" s="74"/>
      <c r="G3610" s="80"/>
      <c r="H3610" s="25"/>
      <c r="I3610" s="79"/>
      <c r="J3610" s="27"/>
      <c r="K3610" s="27"/>
      <c r="L3610" s="79"/>
      <c r="M3610" s="81"/>
      <c r="N3610" s="29">
        <v>0</v>
      </c>
      <c r="O3610" s="30" t="str">
        <f>IF(G3610&lt;=$N$2,"",IF(F3610=[3]Pav.tvarkyklė!$B$13,"",IF(ISBLANK(R3610),"X","")))</f>
        <v/>
      </c>
      <c r="P3610" s="91"/>
      <c r="Q3610" s="63"/>
      <c r="R3610" s="63"/>
      <c r="S3610" s="63"/>
      <c r="T3610" s="63"/>
      <c r="U3610" s="34" t="str">
        <f>IFERROR(INDEX('[3]5.Grup_T'!$G$4:$G$22,MATCH('6.Turtas'!E3610,'[3]5.Grup_T'!$E$4:$E$22,0)),"0")</f>
        <v>0</v>
      </c>
      <c r="V3610" s="35">
        <f t="shared" si="787"/>
        <v>0</v>
      </c>
      <c r="W3610" s="35">
        <f>IF(NOT(ISBLANK(H3610)),(12-DATEDIF(H3610,'[3]1.Pradzia'!$D$13,"m")),0)</f>
        <v>0</v>
      </c>
      <c r="X3610" s="35">
        <f t="shared" si="788"/>
        <v>0</v>
      </c>
      <c r="Y3610" s="35">
        <f t="shared" si="784"/>
        <v>0</v>
      </c>
      <c r="Z3610" s="35">
        <f t="shared" si="796"/>
        <v>0</v>
      </c>
      <c r="AA3610" s="36">
        <f t="shared" si="789"/>
        <v>0</v>
      </c>
      <c r="AB3610" s="36">
        <f t="shared" si="790"/>
        <v>0</v>
      </c>
      <c r="AC3610" s="37">
        <f t="shared" si="791"/>
        <v>0</v>
      </c>
      <c r="AD3610" s="35">
        <f>IF(OR(YEAR(G3610)&lt;2019,O3610="X"),0,IF(ISBLANK(H3610),DATEDIF(G3610,'[3]1.Pradzia'!$D$13,"M"),DATEDIF(G3610,H3610,"m")))</f>
        <v>0</v>
      </c>
      <c r="AE3610" s="37">
        <f>IF(E3610='[3]5.Grup_T'!$E$20,0,IF(AD3610&lt;&gt;0,M3610/V3610*MIN(12,AD3610),0))</f>
        <v>0</v>
      </c>
      <c r="AF3610" s="37">
        <f t="shared" si="792"/>
        <v>0</v>
      </c>
      <c r="AG3610" s="37">
        <f t="shared" si="793"/>
        <v>0</v>
      </c>
      <c r="AH3610" s="37">
        <f t="shared" si="794"/>
        <v>0</v>
      </c>
      <c r="AI3610" s="35" t="str">
        <f t="shared" si="795"/>
        <v>Nusidėvėjęs</v>
      </c>
      <c r="AJ3610" s="38" t="str">
        <f>IF(AND(F3610&lt;&gt;[3]Pav.tvarkyklė!$B$12,F3610&lt;&gt;[3]Pav.tvarkyklė!$B$13),"GVTNT","X")</f>
        <v>GVTNT</v>
      </c>
      <c r="AK3610" s="39">
        <f t="shared" si="797"/>
        <v>0</v>
      </c>
      <c r="AL3610" s="41"/>
      <c r="AM3610" s="41"/>
      <c r="AN3610" s="41">
        <f t="shared" si="785"/>
        <v>1900</v>
      </c>
      <c r="AO3610" s="41"/>
      <c r="AP3610" s="41"/>
      <c r="AQ3610" s="41"/>
      <c r="AR3610" s="42"/>
      <c r="AS3610" s="42"/>
      <c r="AU3610" s="43">
        <f t="shared" si="786"/>
        <v>0</v>
      </c>
    </row>
    <row r="3611" spans="1:47" ht="15" customHeight="1" x14ac:dyDescent="0.25">
      <c r="A3611" s="11"/>
      <c r="B3611" s="19">
        <v>3780</v>
      </c>
      <c r="C3611" s="74"/>
      <c r="D3611" s="77"/>
      <c r="E3611" s="78"/>
      <c r="F3611" s="74"/>
      <c r="G3611" s="80"/>
      <c r="H3611" s="25"/>
      <c r="I3611" s="79"/>
      <c r="J3611" s="27"/>
      <c r="K3611" s="27"/>
      <c r="L3611" s="79"/>
      <c r="M3611" s="81"/>
      <c r="N3611" s="29">
        <v>0</v>
      </c>
      <c r="O3611" s="30" t="str">
        <f>IF(G3611&lt;=$N$2,"",IF(F3611=[3]Pav.tvarkyklė!$B$13,"",IF(ISBLANK(R3611),"X","")))</f>
        <v/>
      </c>
      <c r="P3611" s="91"/>
      <c r="Q3611" s="63"/>
      <c r="R3611" s="63"/>
      <c r="S3611" s="63"/>
      <c r="T3611" s="63"/>
      <c r="U3611" s="34" t="str">
        <f>IFERROR(INDEX('[3]5.Grup_T'!$G$4:$G$22,MATCH('6.Turtas'!E3611,'[3]5.Grup_T'!$E$4:$E$22,0)),"0")</f>
        <v>0</v>
      </c>
      <c r="V3611" s="35">
        <f t="shared" si="787"/>
        <v>0</v>
      </c>
      <c r="W3611" s="35">
        <f>IF(NOT(ISBLANK(H3611)),(12-DATEDIF(H3611,'[3]1.Pradzia'!$D$13,"m")),0)</f>
        <v>0</v>
      </c>
      <c r="X3611" s="35">
        <f t="shared" si="788"/>
        <v>0</v>
      </c>
      <c r="Y3611" s="35">
        <f t="shared" si="784"/>
        <v>0</v>
      </c>
      <c r="Z3611" s="35">
        <f t="shared" si="796"/>
        <v>0</v>
      </c>
      <c r="AA3611" s="36">
        <f t="shared" si="789"/>
        <v>0</v>
      </c>
      <c r="AB3611" s="36">
        <f t="shared" si="790"/>
        <v>0</v>
      </c>
      <c r="AC3611" s="37">
        <f t="shared" si="791"/>
        <v>0</v>
      </c>
      <c r="AD3611" s="35">
        <f>IF(OR(YEAR(G3611)&lt;2019,O3611="X"),0,IF(ISBLANK(H3611),DATEDIF(G3611,'[3]1.Pradzia'!$D$13,"M"),DATEDIF(G3611,H3611,"m")))</f>
        <v>0</v>
      </c>
      <c r="AE3611" s="37">
        <f>IF(E3611='[3]5.Grup_T'!$E$20,0,IF(AD3611&lt;&gt;0,M3611/V3611*MIN(12,AD3611),0))</f>
        <v>0</v>
      </c>
      <c r="AF3611" s="37">
        <f t="shared" si="792"/>
        <v>0</v>
      </c>
      <c r="AG3611" s="37">
        <f t="shared" si="793"/>
        <v>0</v>
      </c>
      <c r="AH3611" s="37">
        <f t="shared" si="794"/>
        <v>0</v>
      </c>
      <c r="AI3611" s="35" t="str">
        <f t="shared" si="795"/>
        <v>Nusidėvėjęs</v>
      </c>
      <c r="AJ3611" s="38" t="str">
        <f>IF(AND(F3611&lt;&gt;[3]Pav.tvarkyklė!$B$12,F3611&lt;&gt;[3]Pav.tvarkyklė!$B$13),"GVTNT","X")</f>
        <v>GVTNT</v>
      </c>
      <c r="AK3611" s="39">
        <f t="shared" si="797"/>
        <v>0</v>
      </c>
      <c r="AL3611" s="41"/>
      <c r="AM3611" s="41"/>
      <c r="AN3611" s="41">
        <f t="shared" si="785"/>
        <v>1900</v>
      </c>
      <c r="AO3611" s="41"/>
      <c r="AP3611" s="41"/>
      <c r="AQ3611" s="41"/>
      <c r="AR3611" s="42"/>
      <c r="AS3611" s="42"/>
      <c r="AU3611" s="43">
        <f t="shared" si="786"/>
        <v>0</v>
      </c>
    </row>
    <row r="3612" spans="1:47" ht="15" customHeight="1" x14ac:dyDescent="0.25">
      <c r="A3612" s="11"/>
      <c r="B3612" s="19">
        <v>3781</v>
      </c>
      <c r="C3612" s="74"/>
      <c r="D3612" s="77"/>
      <c r="E3612" s="78"/>
      <c r="F3612" s="74"/>
      <c r="G3612" s="80"/>
      <c r="H3612" s="25"/>
      <c r="I3612" s="79"/>
      <c r="J3612" s="27"/>
      <c r="K3612" s="27"/>
      <c r="L3612" s="79"/>
      <c r="M3612" s="81"/>
      <c r="N3612" s="29">
        <v>0</v>
      </c>
      <c r="O3612" s="30" t="str">
        <f>IF(G3612&lt;=$N$2,"",IF(F3612=[3]Pav.tvarkyklė!$B$13,"",IF(ISBLANK(R3612),"X","")))</f>
        <v/>
      </c>
      <c r="P3612" s="91"/>
      <c r="Q3612" s="63"/>
      <c r="R3612" s="63"/>
      <c r="S3612" s="63"/>
      <c r="T3612" s="63"/>
      <c r="U3612" s="34" t="str">
        <f>IFERROR(INDEX('[3]5.Grup_T'!$G$4:$G$22,MATCH('6.Turtas'!E3612,'[3]5.Grup_T'!$E$4:$E$22,0)),"0")</f>
        <v>0</v>
      </c>
      <c r="V3612" s="35">
        <f t="shared" si="787"/>
        <v>0</v>
      </c>
      <c r="W3612" s="35">
        <f>IF(NOT(ISBLANK(H3612)),(12-DATEDIF(H3612,'[3]1.Pradzia'!$D$13,"m")),0)</f>
        <v>0</v>
      </c>
      <c r="X3612" s="35">
        <f t="shared" si="788"/>
        <v>0</v>
      </c>
      <c r="Y3612" s="35">
        <f t="shared" si="784"/>
        <v>0</v>
      </c>
      <c r="Z3612" s="35">
        <f t="shared" si="796"/>
        <v>0</v>
      </c>
      <c r="AA3612" s="36">
        <f t="shared" si="789"/>
        <v>0</v>
      </c>
      <c r="AB3612" s="36">
        <f t="shared" si="790"/>
        <v>0</v>
      </c>
      <c r="AC3612" s="37">
        <f t="shared" si="791"/>
        <v>0</v>
      </c>
      <c r="AD3612" s="35">
        <f>IF(OR(YEAR(G3612)&lt;2019,O3612="X"),0,IF(ISBLANK(H3612),DATEDIF(G3612,'[3]1.Pradzia'!$D$13,"M"),DATEDIF(G3612,H3612,"m")))</f>
        <v>0</v>
      </c>
      <c r="AE3612" s="37">
        <f>IF(E3612='[3]5.Grup_T'!$E$20,0,IF(AD3612&lt;&gt;0,M3612/V3612*MIN(12,AD3612),0))</f>
        <v>0</v>
      </c>
      <c r="AF3612" s="37">
        <f t="shared" si="792"/>
        <v>0</v>
      </c>
      <c r="AG3612" s="37">
        <f t="shared" si="793"/>
        <v>0</v>
      </c>
      <c r="AH3612" s="37">
        <f t="shared" si="794"/>
        <v>0</v>
      </c>
      <c r="AI3612" s="35" t="str">
        <f t="shared" si="795"/>
        <v>Nusidėvėjęs</v>
      </c>
      <c r="AJ3612" s="38" t="str">
        <f>IF(AND(F3612&lt;&gt;[3]Pav.tvarkyklė!$B$12,F3612&lt;&gt;[3]Pav.tvarkyklė!$B$13),"GVTNT","X")</f>
        <v>GVTNT</v>
      </c>
      <c r="AK3612" s="39">
        <f t="shared" si="797"/>
        <v>0</v>
      </c>
      <c r="AL3612" s="41"/>
      <c r="AM3612" s="41"/>
      <c r="AN3612" s="41">
        <f t="shared" si="785"/>
        <v>1900</v>
      </c>
      <c r="AO3612" s="41"/>
      <c r="AP3612" s="41"/>
      <c r="AQ3612" s="41"/>
      <c r="AR3612" s="42"/>
      <c r="AS3612" s="42"/>
      <c r="AU3612" s="43">
        <f t="shared" si="786"/>
        <v>0</v>
      </c>
    </row>
    <row r="3613" spans="1:47" ht="15" customHeight="1" x14ac:dyDescent="0.25">
      <c r="A3613" s="11"/>
      <c r="B3613" s="19">
        <v>3782</v>
      </c>
      <c r="C3613" s="74"/>
      <c r="D3613" s="77"/>
      <c r="E3613" s="78"/>
      <c r="F3613" s="74"/>
      <c r="G3613" s="80"/>
      <c r="H3613" s="25"/>
      <c r="I3613" s="79"/>
      <c r="J3613" s="27"/>
      <c r="K3613" s="27"/>
      <c r="L3613" s="79"/>
      <c r="M3613" s="81"/>
      <c r="N3613" s="29">
        <v>0</v>
      </c>
      <c r="O3613" s="30" t="str">
        <f>IF(G3613&lt;=$N$2,"",IF(F3613=[3]Pav.tvarkyklė!$B$13,"",IF(ISBLANK(R3613),"X","")))</f>
        <v/>
      </c>
      <c r="P3613" s="91"/>
      <c r="Q3613" s="63"/>
      <c r="R3613" s="63"/>
      <c r="S3613" s="63"/>
      <c r="T3613" s="63"/>
      <c r="U3613" s="34" t="str">
        <f>IFERROR(INDEX('[3]5.Grup_T'!$G$4:$G$22,MATCH('6.Turtas'!E3613,'[3]5.Grup_T'!$E$4:$E$22,0)),"0")</f>
        <v>0</v>
      </c>
      <c r="V3613" s="35">
        <f t="shared" si="787"/>
        <v>0</v>
      </c>
      <c r="W3613" s="35">
        <f>IF(NOT(ISBLANK(H3613)),(12-DATEDIF(H3613,'[3]1.Pradzia'!$D$13,"m")),0)</f>
        <v>0</v>
      </c>
      <c r="X3613" s="35">
        <f t="shared" si="788"/>
        <v>0</v>
      </c>
      <c r="Y3613" s="35">
        <f t="shared" si="784"/>
        <v>0</v>
      </c>
      <c r="Z3613" s="35">
        <f t="shared" si="796"/>
        <v>0</v>
      </c>
      <c r="AA3613" s="36">
        <f t="shared" si="789"/>
        <v>0</v>
      </c>
      <c r="AB3613" s="36">
        <f t="shared" si="790"/>
        <v>0</v>
      </c>
      <c r="AC3613" s="37">
        <f t="shared" si="791"/>
        <v>0</v>
      </c>
      <c r="AD3613" s="35">
        <f>IF(OR(YEAR(G3613)&lt;2019,O3613="X"),0,IF(ISBLANK(H3613),DATEDIF(G3613,'[3]1.Pradzia'!$D$13,"M"),DATEDIF(G3613,H3613,"m")))</f>
        <v>0</v>
      </c>
      <c r="AE3613" s="37">
        <f>IF(E3613='[3]5.Grup_T'!$E$20,0,IF(AD3613&lt;&gt;0,M3613/V3613*MIN(12,AD3613),0))</f>
        <v>0</v>
      </c>
      <c r="AF3613" s="37">
        <f t="shared" si="792"/>
        <v>0</v>
      </c>
      <c r="AG3613" s="37">
        <f t="shared" si="793"/>
        <v>0</v>
      </c>
      <c r="AH3613" s="37">
        <f t="shared" si="794"/>
        <v>0</v>
      </c>
      <c r="AI3613" s="35" t="str">
        <f t="shared" si="795"/>
        <v>Nusidėvėjęs</v>
      </c>
      <c r="AJ3613" s="38" t="str">
        <f>IF(AND(F3613&lt;&gt;[3]Pav.tvarkyklė!$B$12,F3613&lt;&gt;[3]Pav.tvarkyklė!$B$13),"GVTNT","X")</f>
        <v>GVTNT</v>
      </c>
      <c r="AK3613" s="39">
        <f t="shared" si="797"/>
        <v>0</v>
      </c>
      <c r="AL3613" s="41"/>
      <c r="AM3613" s="41"/>
      <c r="AN3613" s="41">
        <f t="shared" si="785"/>
        <v>1900</v>
      </c>
      <c r="AO3613" s="41"/>
      <c r="AP3613" s="41"/>
      <c r="AQ3613" s="41"/>
      <c r="AR3613" s="42"/>
      <c r="AS3613" s="42"/>
      <c r="AU3613" s="43">
        <f t="shared" si="786"/>
        <v>0</v>
      </c>
    </row>
    <row r="3614" spans="1:47" ht="15" customHeight="1" x14ac:dyDescent="0.25">
      <c r="A3614" s="11"/>
      <c r="B3614" s="19">
        <v>3783</v>
      </c>
      <c r="C3614" s="74"/>
      <c r="D3614" s="77"/>
      <c r="E3614" s="78"/>
      <c r="F3614" s="74"/>
      <c r="G3614" s="80"/>
      <c r="H3614" s="25"/>
      <c r="I3614" s="79"/>
      <c r="J3614" s="27"/>
      <c r="K3614" s="27"/>
      <c r="L3614" s="79"/>
      <c r="M3614" s="81"/>
      <c r="N3614" s="29">
        <v>0</v>
      </c>
      <c r="O3614" s="30" t="str">
        <f>IF(G3614&lt;=$N$2,"",IF(F3614=[3]Pav.tvarkyklė!$B$13,"",IF(ISBLANK(R3614),"X","")))</f>
        <v/>
      </c>
      <c r="P3614" s="91"/>
      <c r="Q3614" s="63"/>
      <c r="R3614" s="63"/>
      <c r="S3614" s="63"/>
      <c r="T3614" s="63"/>
      <c r="U3614" s="34" t="str">
        <f>IFERROR(INDEX('[3]5.Grup_T'!$G$4:$G$22,MATCH('6.Turtas'!E3614,'[3]5.Grup_T'!$E$4:$E$22,0)),"0")</f>
        <v>0</v>
      </c>
      <c r="V3614" s="35">
        <f t="shared" si="787"/>
        <v>0</v>
      </c>
      <c r="W3614" s="35">
        <f>IF(NOT(ISBLANK(H3614)),(12-DATEDIF(H3614,'[3]1.Pradzia'!$D$13,"m")),0)</f>
        <v>0</v>
      </c>
      <c r="X3614" s="35">
        <f t="shared" si="788"/>
        <v>0</v>
      </c>
      <c r="Y3614" s="35">
        <f t="shared" si="784"/>
        <v>0</v>
      </c>
      <c r="Z3614" s="35">
        <f t="shared" si="796"/>
        <v>0</v>
      </c>
      <c r="AA3614" s="36">
        <f t="shared" si="789"/>
        <v>0</v>
      </c>
      <c r="AB3614" s="36">
        <f t="shared" si="790"/>
        <v>0</v>
      </c>
      <c r="AC3614" s="37">
        <f t="shared" si="791"/>
        <v>0</v>
      </c>
      <c r="AD3614" s="35">
        <f>IF(OR(YEAR(G3614)&lt;2019,O3614="X"),0,IF(ISBLANK(H3614),DATEDIF(G3614,'[3]1.Pradzia'!$D$13,"M"),DATEDIF(G3614,H3614,"m")))</f>
        <v>0</v>
      </c>
      <c r="AE3614" s="37">
        <f>IF(E3614='[3]5.Grup_T'!$E$20,0,IF(AD3614&lt;&gt;0,M3614/V3614*MIN(12,AD3614),0))</f>
        <v>0</v>
      </c>
      <c r="AF3614" s="37">
        <f t="shared" si="792"/>
        <v>0</v>
      </c>
      <c r="AG3614" s="37">
        <f t="shared" si="793"/>
        <v>0</v>
      </c>
      <c r="AH3614" s="37">
        <f t="shared" si="794"/>
        <v>0</v>
      </c>
      <c r="AI3614" s="35" t="str">
        <f t="shared" si="795"/>
        <v>Nusidėvėjęs</v>
      </c>
      <c r="AJ3614" s="38" t="str">
        <f>IF(AND(F3614&lt;&gt;[3]Pav.tvarkyklė!$B$12,F3614&lt;&gt;[3]Pav.tvarkyklė!$B$13),"GVTNT","X")</f>
        <v>GVTNT</v>
      </c>
      <c r="AK3614" s="39">
        <f t="shared" si="797"/>
        <v>0</v>
      </c>
      <c r="AL3614" s="41"/>
      <c r="AM3614" s="41"/>
      <c r="AN3614" s="41">
        <f t="shared" si="785"/>
        <v>1900</v>
      </c>
      <c r="AO3614" s="41"/>
      <c r="AP3614" s="41"/>
      <c r="AQ3614" s="41"/>
      <c r="AR3614" s="42"/>
      <c r="AS3614" s="42"/>
      <c r="AU3614" s="43">
        <f t="shared" si="786"/>
        <v>0</v>
      </c>
    </row>
    <row r="3615" spans="1:47" ht="15" customHeight="1" x14ac:dyDescent="0.25">
      <c r="A3615" s="11"/>
      <c r="B3615" s="19">
        <v>3784</v>
      </c>
      <c r="C3615" s="74"/>
      <c r="D3615" s="77"/>
      <c r="E3615" s="78"/>
      <c r="F3615" s="74"/>
      <c r="G3615" s="80"/>
      <c r="H3615" s="25"/>
      <c r="I3615" s="79"/>
      <c r="J3615" s="27"/>
      <c r="K3615" s="27"/>
      <c r="L3615" s="79"/>
      <c r="M3615" s="81"/>
      <c r="N3615" s="29">
        <v>0</v>
      </c>
      <c r="O3615" s="30" t="str">
        <f>IF(G3615&lt;=$N$2,"",IF(F3615=[3]Pav.tvarkyklė!$B$13,"",IF(ISBLANK(R3615),"X","")))</f>
        <v/>
      </c>
      <c r="P3615" s="91"/>
      <c r="Q3615" s="63"/>
      <c r="R3615" s="63"/>
      <c r="S3615" s="63"/>
      <c r="T3615" s="63"/>
      <c r="U3615" s="34" t="str">
        <f>IFERROR(INDEX('[3]5.Grup_T'!$G$4:$G$22,MATCH('6.Turtas'!E3615,'[3]5.Grup_T'!$E$4:$E$22,0)),"0")</f>
        <v>0</v>
      </c>
      <c r="V3615" s="35">
        <f t="shared" si="787"/>
        <v>0</v>
      </c>
      <c r="W3615" s="35">
        <f>IF(NOT(ISBLANK(H3615)),(12-DATEDIF(H3615,'[3]1.Pradzia'!$D$13,"m")),0)</f>
        <v>0</v>
      </c>
      <c r="X3615" s="35">
        <f t="shared" si="788"/>
        <v>0</v>
      </c>
      <c r="Y3615" s="35">
        <f t="shared" si="784"/>
        <v>0</v>
      </c>
      <c r="Z3615" s="35">
        <f t="shared" si="796"/>
        <v>0</v>
      </c>
      <c r="AA3615" s="36">
        <f t="shared" si="789"/>
        <v>0</v>
      </c>
      <c r="AB3615" s="36">
        <f t="shared" si="790"/>
        <v>0</v>
      </c>
      <c r="AC3615" s="37">
        <f t="shared" si="791"/>
        <v>0</v>
      </c>
      <c r="AD3615" s="35">
        <f>IF(OR(YEAR(G3615)&lt;2019,O3615="X"),0,IF(ISBLANK(H3615),DATEDIF(G3615,'[3]1.Pradzia'!$D$13,"M"),DATEDIF(G3615,H3615,"m")))</f>
        <v>0</v>
      </c>
      <c r="AE3615" s="37">
        <f>IF(E3615='[3]5.Grup_T'!$E$20,0,IF(AD3615&lt;&gt;0,M3615/V3615*MIN(12,AD3615),0))</f>
        <v>0</v>
      </c>
      <c r="AF3615" s="37">
        <f t="shared" si="792"/>
        <v>0</v>
      </c>
      <c r="AG3615" s="37">
        <f t="shared" si="793"/>
        <v>0</v>
      </c>
      <c r="AH3615" s="37">
        <f t="shared" si="794"/>
        <v>0</v>
      </c>
      <c r="AI3615" s="35" t="str">
        <f t="shared" si="795"/>
        <v>Nusidėvėjęs</v>
      </c>
      <c r="AJ3615" s="38" t="str">
        <f>IF(AND(F3615&lt;&gt;[3]Pav.tvarkyklė!$B$12,F3615&lt;&gt;[3]Pav.tvarkyklė!$B$13),"GVTNT","X")</f>
        <v>GVTNT</v>
      </c>
      <c r="AK3615" s="39">
        <f t="shared" si="797"/>
        <v>0</v>
      </c>
      <c r="AL3615" s="41"/>
      <c r="AM3615" s="41"/>
      <c r="AN3615" s="41">
        <f t="shared" si="785"/>
        <v>1900</v>
      </c>
      <c r="AO3615" s="41"/>
      <c r="AP3615" s="41"/>
      <c r="AQ3615" s="41"/>
      <c r="AR3615" s="42"/>
      <c r="AS3615" s="42"/>
      <c r="AU3615" s="43">
        <f t="shared" si="786"/>
        <v>0</v>
      </c>
    </row>
    <row r="3616" spans="1:47" ht="15" customHeight="1" x14ac:dyDescent="0.25">
      <c r="A3616" s="11"/>
      <c r="B3616" s="19">
        <v>3785</v>
      </c>
      <c r="C3616" s="74"/>
      <c r="D3616" s="77"/>
      <c r="E3616" s="78"/>
      <c r="F3616" s="74"/>
      <c r="G3616" s="80"/>
      <c r="H3616" s="25"/>
      <c r="I3616" s="79"/>
      <c r="J3616" s="27"/>
      <c r="K3616" s="27"/>
      <c r="L3616" s="79"/>
      <c r="M3616" s="81"/>
      <c r="N3616" s="29">
        <v>0</v>
      </c>
      <c r="O3616" s="30" t="str">
        <f>IF(G3616&lt;=$N$2,"",IF(F3616=[3]Pav.tvarkyklė!$B$13,"",IF(ISBLANK(R3616),"X","")))</f>
        <v/>
      </c>
      <c r="P3616" s="91"/>
      <c r="Q3616" s="63"/>
      <c r="R3616" s="63"/>
      <c r="S3616" s="63"/>
      <c r="T3616" s="63"/>
      <c r="U3616" s="34" t="str">
        <f>IFERROR(INDEX('[3]5.Grup_T'!$G$4:$G$22,MATCH('6.Turtas'!E3616,'[3]5.Grup_T'!$E$4:$E$22,0)),"0")</f>
        <v>0</v>
      </c>
      <c r="V3616" s="35">
        <f t="shared" si="787"/>
        <v>0</v>
      </c>
      <c r="W3616" s="35">
        <f>IF(NOT(ISBLANK(H3616)),(12-DATEDIF(H3616,'[3]1.Pradzia'!$D$13,"m")),0)</f>
        <v>0</v>
      </c>
      <c r="X3616" s="35">
        <f t="shared" si="788"/>
        <v>0</v>
      </c>
      <c r="Y3616" s="35">
        <f t="shared" si="784"/>
        <v>0</v>
      </c>
      <c r="Z3616" s="35">
        <f t="shared" si="796"/>
        <v>0</v>
      </c>
      <c r="AA3616" s="36">
        <f t="shared" si="789"/>
        <v>0</v>
      </c>
      <c r="AB3616" s="36">
        <f t="shared" si="790"/>
        <v>0</v>
      </c>
      <c r="AC3616" s="37">
        <f t="shared" si="791"/>
        <v>0</v>
      </c>
      <c r="AD3616" s="35">
        <f>IF(OR(YEAR(G3616)&lt;2019,O3616="X"),0,IF(ISBLANK(H3616),DATEDIF(G3616,'[3]1.Pradzia'!$D$13,"M"),DATEDIF(G3616,H3616,"m")))</f>
        <v>0</v>
      </c>
      <c r="AE3616" s="37">
        <f>IF(E3616='[3]5.Grup_T'!$E$20,0,IF(AD3616&lt;&gt;0,M3616/V3616*MIN(12,AD3616),0))</f>
        <v>0</v>
      </c>
      <c r="AF3616" s="37">
        <f t="shared" si="792"/>
        <v>0</v>
      </c>
      <c r="AG3616" s="37">
        <f t="shared" si="793"/>
        <v>0</v>
      </c>
      <c r="AH3616" s="37">
        <f t="shared" si="794"/>
        <v>0</v>
      </c>
      <c r="AI3616" s="35" t="str">
        <f t="shared" si="795"/>
        <v>Nusidėvėjęs</v>
      </c>
      <c r="AJ3616" s="38" t="str">
        <f>IF(AND(F3616&lt;&gt;[3]Pav.tvarkyklė!$B$12,F3616&lt;&gt;[3]Pav.tvarkyklė!$B$13),"GVTNT","X")</f>
        <v>GVTNT</v>
      </c>
      <c r="AK3616" s="39">
        <f t="shared" si="797"/>
        <v>0</v>
      </c>
      <c r="AL3616" s="41"/>
      <c r="AM3616" s="41"/>
      <c r="AN3616" s="41">
        <f t="shared" si="785"/>
        <v>1900</v>
      </c>
      <c r="AO3616" s="41"/>
      <c r="AP3616" s="41"/>
      <c r="AQ3616" s="41"/>
      <c r="AR3616" s="42"/>
      <c r="AS3616" s="42"/>
      <c r="AU3616" s="43">
        <f t="shared" si="786"/>
        <v>0</v>
      </c>
    </row>
    <row r="3617" spans="1:47" ht="15" customHeight="1" x14ac:dyDescent="0.25">
      <c r="A3617" s="11"/>
      <c r="B3617" s="19">
        <v>3786</v>
      </c>
      <c r="C3617" s="74"/>
      <c r="D3617" s="77"/>
      <c r="E3617" s="78"/>
      <c r="F3617" s="74"/>
      <c r="G3617" s="80"/>
      <c r="H3617" s="25"/>
      <c r="I3617" s="79"/>
      <c r="J3617" s="27"/>
      <c r="K3617" s="27"/>
      <c r="L3617" s="79"/>
      <c r="M3617" s="81"/>
      <c r="N3617" s="29">
        <v>0</v>
      </c>
      <c r="O3617" s="30" t="str">
        <f>IF(G3617&lt;=$N$2,"",IF(F3617=[3]Pav.tvarkyklė!$B$13,"",IF(ISBLANK(R3617),"X","")))</f>
        <v/>
      </c>
      <c r="P3617" s="91"/>
      <c r="Q3617" s="63"/>
      <c r="R3617" s="63"/>
      <c r="S3617" s="63"/>
      <c r="T3617" s="63"/>
      <c r="U3617" s="34" t="str">
        <f>IFERROR(INDEX('[3]5.Grup_T'!$G$4:$G$22,MATCH('6.Turtas'!E3617,'[3]5.Grup_T'!$E$4:$E$22,0)),"0")</f>
        <v>0</v>
      </c>
      <c r="V3617" s="35">
        <f t="shared" si="787"/>
        <v>0</v>
      </c>
      <c r="W3617" s="35">
        <f>IF(NOT(ISBLANK(H3617)),(12-DATEDIF(H3617,'[3]1.Pradzia'!$D$13,"m")),0)</f>
        <v>0</v>
      </c>
      <c r="X3617" s="35">
        <f t="shared" si="788"/>
        <v>0</v>
      </c>
      <c r="Y3617" s="35">
        <f t="shared" si="784"/>
        <v>0</v>
      </c>
      <c r="Z3617" s="35">
        <f t="shared" si="796"/>
        <v>0</v>
      </c>
      <c r="AA3617" s="36">
        <f t="shared" si="789"/>
        <v>0</v>
      </c>
      <c r="AB3617" s="36">
        <f t="shared" si="790"/>
        <v>0</v>
      </c>
      <c r="AC3617" s="37">
        <f t="shared" si="791"/>
        <v>0</v>
      </c>
      <c r="AD3617" s="35">
        <f>IF(OR(YEAR(G3617)&lt;2019,O3617="X"),0,IF(ISBLANK(H3617),DATEDIF(G3617,'[3]1.Pradzia'!$D$13,"M"),DATEDIF(G3617,H3617,"m")))</f>
        <v>0</v>
      </c>
      <c r="AE3617" s="37">
        <f>IF(E3617='[3]5.Grup_T'!$E$20,0,IF(AD3617&lt;&gt;0,M3617/V3617*MIN(12,AD3617),0))</f>
        <v>0</v>
      </c>
      <c r="AF3617" s="37">
        <f t="shared" si="792"/>
        <v>0</v>
      </c>
      <c r="AG3617" s="37">
        <f t="shared" si="793"/>
        <v>0</v>
      </c>
      <c r="AH3617" s="37">
        <f t="shared" si="794"/>
        <v>0</v>
      </c>
      <c r="AI3617" s="35" t="str">
        <f t="shared" si="795"/>
        <v>Nusidėvėjęs</v>
      </c>
      <c r="AJ3617" s="38" t="str">
        <f>IF(AND(F3617&lt;&gt;[3]Pav.tvarkyklė!$B$12,F3617&lt;&gt;[3]Pav.tvarkyklė!$B$13),"GVTNT","X")</f>
        <v>GVTNT</v>
      </c>
      <c r="AK3617" s="39">
        <f t="shared" si="797"/>
        <v>0</v>
      </c>
      <c r="AL3617" s="41"/>
      <c r="AM3617" s="41"/>
      <c r="AN3617" s="41">
        <f t="shared" si="785"/>
        <v>1900</v>
      </c>
      <c r="AO3617" s="41"/>
      <c r="AP3617" s="41"/>
      <c r="AQ3617" s="41"/>
      <c r="AR3617" s="42"/>
      <c r="AS3617" s="42"/>
      <c r="AU3617" s="43">
        <f t="shared" si="786"/>
        <v>0</v>
      </c>
    </row>
    <row r="3618" spans="1:47" ht="15" customHeight="1" x14ac:dyDescent="0.25">
      <c r="A3618" s="11"/>
      <c r="B3618" s="19">
        <v>3787</v>
      </c>
      <c r="C3618" s="74"/>
      <c r="D3618" s="77"/>
      <c r="E3618" s="78"/>
      <c r="F3618" s="74"/>
      <c r="G3618" s="80"/>
      <c r="H3618" s="25"/>
      <c r="I3618" s="79"/>
      <c r="J3618" s="27"/>
      <c r="K3618" s="27"/>
      <c r="L3618" s="79"/>
      <c r="M3618" s="81"/>
      <c r="N3618" s="29">
        <v>0</v>
      </c>
      <c r="O3618" s="30" t="str">
        <f>IF(G3618&lt;=$N$2,"",IF(F3618=[3]Pav.tvarkyklė!$B$13,"",IF(ISBLANK(R3618),"X","")))</f>
        <v/>
      </c>
      <c r="P3618" s="91"/>
      <c r="Q3618" s="63"/>
      <c r="R3618" s="63"/>
      <c r="S3618" s="63"/>
      <c r="T3618" s="63"/>
      <c r="U3618" s="34" t="str">
        <f>IFERROR(INDEX('[3]5.Grup_T'!$G$4:$G$22,MATCH('6.Turtas'!E3618,'[3]5.Grup_T'!$E$4:$E$22,0)),"0")</f>
        <v>0</v>
      </c>
      <c r="V3618" s="35">
        <f t="shared" si="787"/>
        <v>0</v>
      </c>
      <c r="W3618" s="35">
        <f>IF(NOT(ISBLANK(H3618)),(12-DATEDIF(H3618,'[3]1.Pradzia'!$D$13,"m")),0)</f>
        <v>0</v>
      </c>
      <c r="X3618" s="35">
        <f t="shared" si="788"/>
        <v>0</v>
      </c>
      <c r="Y3618" s="35">
        <f t="shared" si="784"/>
        <v>0</v>
      </c>
      <c r="Z3618" s="35">
        <f t="shared" si="796"/>
        <v>0</v>
      </c>
      <c r="AA3618" s="36">
        <f t="shared" si="789"/>
        <v>0</v>
      </c>
      <c r="AB3618" s="36">
        <f t="shared" si="790"/>
        <v>0</v>
      </c>
      <c r="AC3618" s="37">
        <f t="shared" si="791"/>
        <v>0</v>
      </c>
      <c r="AD3618" s="35">
        <f>IF(OR(YEAR(G3618)&lt;2019,O3618="X"),0,IF(ISBLANK(H3618),DATEDIF(G3618,'[3]1.Pradzia'!$D$13,"M"),DATEDIF(G3618,H3618,"m")))</f>
        <v>0</v>
      </c>
      <c r="AE3618" s="37">
        <f>IF(E3618='[3]5.Grup_T'!$E$20,0,IF(AD3618&lt;&gt;0,M3618/V3618*MIN(12,AD3618),0))</f>
        <v>0</v>
      </c>
      <c r="AF3618" s="37">
        <f t="shared" si="792"/>
        <v>0</v>
      </c>
      <c r="AG3618" s="37">
        <f t="shared" si="793"/>
        <v>0</v>
      </c>
      <c r="AH3618" s="37">
        <f t="shared" si="794"/>
        <v>0</v>
      </c>
      <c r="AI3618" s="35" t="str">
        <f t="shared" si="795"/>
        <v>Nusidėvėjęs</v>
      </c>
      <c r="AJ3618" s="38" t="str">
        <f>IF(AND(F3618&lt;&gt;[3]Pav.tvarkyklė!$B$12,F3618&lt;&gt;[3]Pav.tvarkyklė!$B$13),"GVTNT","X")</f>
        <v>GVTNT</v>
      </c>
      <c r="AK3618" s="39">
        <f t="shared" si="797"/>
        <v>0</v>
      </c>
      <c r="AL3618" s="41"/>
      <c r="AM3618" s="41"/>
      <c r="AN3618" s="41">
        <f t="shared" si="785"/>
        <v>1900</v>
      </c>
      <c r="AO3618" s="41"/>
      <c r="AP3618" s="41"/>
      <c r="AQ3618" s="41"/>
      <c r="AR3618" s="42"/>
      <c r="AS3618" s="42"/>
      <c r="AU3618" s="43">
        <f t="shared" si="786"/>
        <v>0</v>
      </c>
    </row>
    <row r="3619" spans="1:47" ht="15" customHeight="1" x14ac:dyDescent="0.25">
      <c r="A3619" s="11"/>
      <c r="B3619" s="19">
        <v>3788</v>
      </c>
      <c r="C3619" s="74"/>
      <c r="D3619" s="77"/>
      <c r="E3619" s="78"/>
      <c r="F3619" s="74"/>
      <c r="G3619" s="80"/>
      <c r="H3619" s="25"/>
      <c r="I3619" s="79"/>
      <c r="J3619" s="27"/>
      <c r="K3619" s="27"/>
      <c r="L3619" s="79"/>
      <c r="M3619" s="81"/>
      <c r="N3619" s="29">
        <v>0</v>
      </c>
      <c r="O3619" s="30" t="str">
        <f>IF(G3619&lt;=$N$2,"",IF(F3619=[3]Pav.tvarkyklė!$B$13,"",IF(ISBLANK(R3619),"X","")))</f>
        <v/>
      </c>
      <c r="P3619" s="91"/>
      <c r="Q3619" s="63"/>
      <c r="R3619" s="63"/>
      <c r="S3619" s="63"/>
      <c r="T3619" s="63"/>
      <c r="U3619" s="34" t="str">
        <f>IFERROR(INDEX('[3]5.Grup_T'!$G$4:$G$22,MATCH('6.Turtas'!E3619,'[3]5.Grup_T'!$E$4:$E$22,0)),"0")</f>
        <v>0</v>
      </c>
      <c r="V3619" s="35">
        <f t="shared" si="787"/>
        <v>0</v>
      </c>
      <c r="W3619" s="35">
        <f>IF(NOT(ISBLANK(H3619)),(12-DATEDIF(H3619,'[3]1.Pradzia'!$D$13,"m")),0)</f>
        <v>0</v>
      </c>
      <c r="X3619" s="35">
        <f t="shared" si="788"/>
        <v>0</v>
      </c>
      <c r="Y3619" s="35">
        <f t="shared" si="784"/>
        <v>0</v>
      </c>
      <c r="Z3619" s="35">
        <f t="shared" si="796"/>
        <v>0</v>
      </c>
      <c r="AA3619" s="36">
        <f t="shared" si="789"/>
        <v>0</v>
      </c>
      <c r="AB3619" s="36">
        <f t="shared" si="790"/>
        <v>0</v>
      </c>
      <c r="AC3619" s="37">
        <f t="shared" si="791"/>
        <v>0</v>
      </c>
      <c r="AD3619" s="35">
        <f>IF(OR(YEAR(G3619)&lt;2019,O3619="X"),0,IF(ISBLANK(H3619),DATEDIF(G3619,'[3]1.Pradzia'!$D$13,"M"),DATEDIF(G3619,H3619,"m")))</f>
        <v>0</v>
      </c>
      <c r="AE3619" s="37">
        <f>IF(E3619='[3]5.Grup_T'!$E$20,0,IF(AD3619&lt;&gt;0,M3619/V3619*MIN(12,AD3619),0))</f>
        <v>0</v>
      </c>
      <c r="AF3619" s="37">
        <f t="shared" si="792"/>
        <v>0</v>
      </c>
      <c r="AG3619" s="37">
        <f t="shared" si="793"/>
        <v>0</v>
      </c>
      <c r="AH3619" s="37">
        <f t="shared" si="794"/>
        <v>0</v>
      </c>
      <c r="AI3619" s="35" t="str">
        <f t="shared" si="795"/>
        <v>Nusidėvėjęs</v>
      </c>
      <c r="AJ3619" s="38" t="str">
        <f>IF(AND(F3619&lt;&gt;[3]Pav.tvarkyklė!$B$12,F3619&lt;&gt;[3]Pav.tvarkyklė!$B$13),"GVTNT","X")</f>
        <v>GVTNT</v>
      </c>
      <c r="AK3619" s="39">
        <f t="shared" si="797"/>
        <v>0</v>
      </c>
      <c r="AL3619" s="41"/>
      <c r="AM3619" s="41"/>
      <c r="AN3619" s="41">
        <f t="shared" si="785"/>
        <v>1900</v>
      </c>
      <c r="AO3619" s="41"/>
      <c r="AP3619" s="41"/>
      <c r="AQ3619" s="41"/>
      <c r="AR3619" s="42"/>
      <c r="AS3619" s="42"/>
      <c r="AU3619" s="43">
        <f t="shared" si="786"/>
        <v>0</v>
      </c>
    </row>
    <row r="3620" spans="1:47" ht="15" customHeight="1" x14ac:dyDescent="0.25">
      <c r="A3620" s="11"/>
      <c r="B3620" s="19">
        <v>3789</v>
      </c>
      <c r="C3620" s="74"/>
      <c r="D3620" s="77"/>
      <c r="E3620" s="78"/>
      <c r="F3620" s="74"/>
      <c r="G3620" s="80"/>
      <c r="H3620" s="25"/>
      <c r="I3620" s="79"/>
      <c r="J3620" s="27"/>
      <c r="K3620" s="27"/>
      <c r="L3620" s="79"/>
      <c r="M3620" s="81"/>
      <c r="N3620" s="29">
        <v>0</v>
      </c>
      <c r="O3620" s="30" t="str">
        <f>IF(G3620&lt;=$N$2,"",IF(F3620=[3]Pav.tvarkyklė!$B$13,"",IF(ISBLANK(R3620),"X","")))</f>
        <v/>
      </c>
      <c r="P3620" s="91"/>
      <c r="Q3620" s="63"/>
      <c r="R3620" s="63"/>
      <c r="S3620" s="63"/>
      <c r="T3620" s="63"/>
      <c r="U3620" s="34" t="str">
        <f>IFERROR(INDEX('[3]5.Grup_T'!$G$4:$G$22,MATCH('6.Turtas'!E3620,'[3]5.Grup_T'!$E$4:$E$22,0)),"0")</f>
        <v>0</v>
      </c>
      <c r="V3620" s="35">
        <f t="shared" si="787"/>
        <v>0</v>
      </c>
      <c r="W3620" s="35">
        <f>IF(NOT(ISBLANK(H3620)),(12-DATEDIF(H3620,'[3]1.Pradzia'!$D$13,"m")),0)</f>
        <v>0</v>
      </c>
      <c r="X3620" s="35">
        <f t="shared" si="788"/>
        <v>0</v>
      </c>
      <c r="Y3620" s="35">
        <f t="shared" si="784"/>
        <v>0</v>
      </c>
      <c r="Z3620" s="35">
        <f t="shared" si="796"/>
        <v>0</v>
      </c>
      <c r="AA3620" s="36">
        <f t="shared" si="789"/>
        <v>0</v>
      </c>
      <c r="AB3620" s="36">
        <f t="shared" si="790"/>
        <v>0</v>
      </c>
      <c r="AC3620" s="37">
        <f t="shared" si="791"/>
        <v>0</v>
      </c>
      <c r="AD3620" s="35">
        <f>IF(OR(YEAR(G3620)&lt;2019,O3620="X"),0,IF(ISBLANK(H3620),DATEDIF(G3620,'[3]1.Pradzia'!$D$13,"M"),DATEDIF(G3620,H3620,"m")))</f>
        <v>0</v>
      </c>
      <c r="AE3620" s="37">
        <f>IF(E3620='[3]5.Grup_T'!$E$20,0,IF(AD3620&lt;&gt;0,M3620/V3620*MIN(12,AD3620),0))</f>
        <v>0</v>
      </c>
      <c r="AF3620" s="37">
        <f t="shared" si="792"/>
        <v>0</v>
      </c>
      <c r="AG3620" s="37">
        <f t="shared" si="793"/>
        <v>0</v>
      </c>
      <c r="AH3620" s="37">
        <f t="shared" si="794"/>
        <v>0</v>
      </c>
      <c r="AI3620" s="35" t="str">
        <f t="shared" si="795"/>
        <v>Nusidėvėjęs</v>
      </c>
      <c r="AJ3620" s="38" t="str">
        <f>IF(AND(F3620&lt;&gt;[3]Pav.tvarkyklė!$B$12,F3620&lt;&gt;[3]Pav.tvarkyklė!$B$13),"GVTNT","X")</f>
        <v>GVTNT</v>
      </c>
      <c r="AK3620" s="39">
        <f t="shared" si="797"/>
        <v>0</v>
      </c>
      <c r="AL3620" s="41"/>
      <c r="AM3620" s="41"/>
      <c r="AN3620" s="41">
        <f t="shared" si="785"/>
        <v>1900</v>
      </c>
      <c r="AO3620" s="41"/>
      <c r="AP3620" s="41"/>
      <c r="AQ3620" s="41"/>
      <c r="AR3620" s="42"/>
      <c r="AS3620" s="42"/>
      <c r="AU3620" s="43">
        <f t="shared" si="786"/>
        <v>0</v>
      </c>
    </row>
    <row r="3621" spans="1:47" ht="15" customHeight="1" x14ac:dyDescent="0.25">
      <c r="A3621" s="11"/>
      <c r="B3621" s="19">
        <v>3790</v>
      </c>
      <c r="C3621" s="74"/>
      <c r="D3621" s="77"/>
      <c r="E3621" s="78"/>
      <c r="F3621" s="74"/>
      <c r="G3621" s="80"/>
      <c r="H3621" s="25"/>
      <c r="I3621" s="79"/>
      <c r="J3621" s="27"/>
      <c r="K3621" s="27"/>
      <c r="L3621" s="79"/>
      <c r="M3621" s="81"/>
      <c r="N3621" s="29">
        <v>0</v>
      </c>
      <c r="O3621" s="30" t="str">
        <f>IF(G3621&lt;=$N$2,"",IF(F3621=[3]Pav.tvarkyklė!$B$13,"",IF(ISBLANK(R3621),"X","")))</f>
        <v/>
      </c>
      <c r="P3621" s="91"/>
      <c r="Q3621" s="63"/>
      <c r="R3621" s="63"/>
      <c r="S3621" s="63"/>
      <c r="T3621" s="63"/>
      <c r="U3621" s="34" t="str">
        <f>IFERROR(INDEX('[3]5.Grup_T'!$G$4:$G$22,MATCH('6.Turtas'!E3621,'[3]5.Grup_T'!$E$4:$E$22,0)),"0")</f>
        <v>0</v>
      </c>
      <c r="V3621" s="35">
        <f t="shared" si="787"/>
        <v>0</v>
      </c>
      <c r="W3621" s="35">
        <f>IF(NOT(ISBLANK(H3621)),(12-DATEDIF(H3621,'[3]1.Pradzia'!$D$13,"m")),0)</f>
        <v>0</v>
      </c>
      <c r="X3621" s="35">
        <f t="shared" si="788"/>
        <v>0</v>
      </c>
      <c r="Y3621" s="35">
        <f t="shared" si="784"/>
        <v>0</v>
      </c>
      <c r="Z3621" s="35">
        <f t="shared" si="796"/>
        <v>0</v>
      </c>
      <c r="AA3621" s="36">
        <f t="shared" si="789"/>
        <v>0</v>
      </c>
      <c r="AB3621" s="36">
        <f t="shared" si="790"/>
        <v>0</v>
      </c>
      <c r="AC3621" s="37">
        <f t="shared" si="791"/>
        <v>0</v>
      </c>
      <c r="AD3621" s="35">
        <f>IF(OR(YEAR(G3621)&lt;2019,O3621="X"),0,IF(ISBLANK(H3621),DATEDIF(G3621,'[3]1.Pradzia'!$D$13,"M"),DATEDIF(G3621,H3621,"m")))</f>
        <v>0</v>
      </c>
      <c r="AE3621" s="37">
        <f>IF(E3621='[3]5.Grup_T'!$E$20,0,IF(AD3621&lt;&gt;0,M3621/V3621*MIN(12,AD3621),0))</f>
        <v>0</v>
      </c>
      <c r="AF3621" s="37">
        <f t="shared" si="792"/>
        <v>0</v>
      </c>
      <c r="AG3621" s="37">
        <f t="shared" si="793"/>
        <v>0</v>
      </c>
      <c r="AH3621" s="37">
        <f t="shared" si="794"/>
        <v>0</v>
      </c>
      <c r="AI3621" s="35" t="str">
        <f t="shared" si="795"/>
        <v>Nusidėvėjęs</v>
      </c>
      <c r="AJ3621" s="38" t="str">
        <f>IF(AND(F3621&lt;&gt;[3]Pav.tvarkyklė!$B$12,F3621&lt;&gt;[3]Pav.tvarkyklė!$B$13),"GVTNT","X")</f>
        <v>GVTNT</v>
      </c>
      <c r="AK3621" s="39">
        <f t="shared" si="797"/>
        <v>0</v>
      </c>
      <c r="AL3621" s="41"/>
      <c r="AM3621" s="41"/>
      <c r="AN3621" s="41">
        <f t="shared" si="785"/>
        <v>1900</v>
      </c>
      <c r="AO3621" s="41"/>
      <c r="AP3621" s="41"/>
      <c r="AQ3621" s="41"/>
      <c r="AR3621" s="42"/>
      <c r="AS3621" s="42"/>
      <c r="AU3621" s="43">
        <f t="shared" si="786"/>
        <v>0</v>
      </c>
    </row>
    <row r="3622" spans="1:47" ht="15" customHeight="1" x14ac:dyDescent="0.25">
      <c r="A3622" s="11"/>
      <c r="B3622" s="19">
        <v>3791</v>
      </c>
      <c r="C3622" s="74"/>
      <c r="D3622" s="77"/>
      <c r="E3622" s="78"/>
      <c r="F3622" s="74"/>
      <c r="G3622" s="80"/>
      <c r="H3622" s="25"/>
      <c r="I3622" s="79"/>
      <c r="J3622" s="27"/>
      <c r="K3622" s="27"/>
      <c r="L3622" s="79"/>
      <c r="M3622" s="81"/>
      <c r="N3622" s="29">
        <v>0</v>
      </c>
      <c r="O3622" s="30" t="str">
        <f>IF(G3622&lt;=$N$2,"",IF(F3622=[3]Pav.tvarkyklė!$B$13,"",IF(ISBLANK(R3622),"X","")))</f>
        <v/>
      </c>
      <c r="P3622" s="91"/>
      <c r="Q3622" s="63"/>
      <c r="R3622" s="63"/>
      <c r="S3622" s="63"/>
      <c r="T3622" s="63"/>
      <c r="U3622" s="34" t="str">
        <f>IFERROR(INDEX('[3]5.Grup_T'!$G$4:$G$22,MATCH('6.Turtas'!E3622,'[3]5.Grup_T'!$E$4:$E$22,0)),"0")</f>
        <v>0</v>
      </c>
      <c r="V3622" s="35">
        <f t="shared" si="787"/>
        <v>0</v>
      </c>
      <c r="W3622" s="35">
        <f>IF(NOT(ISBLANK(H3622)),(12-DATEDIF(H3622,'[3]1.Pradzia'!$D$13,"m")),0)</f>
        <v>0</v>
      </c>
      <c r="X3622" s="35">
        <f t="shared" si="788"/>
        <v>0</v>
      </c>
      <c r="Y3622" s="35">
        <f t="shared" si="784"/>
        <v>0</v>
      </c>
      <c r="Z3622" s="35">
        <f t="shared" si="796"/>
        <v>0</v>
      </c>
      <c r="AA3622" s="36">
        <f t="shared" si="789"/>
        <v>0</v>
      </c>
      <c r="AB3622" s="36">
        <f t="shared" si="790"/>
        <v>0</v>
      </c>
      <c r="AC3622" s="37">
        <f t="shared" si="791"/>
        <v>0</v>
      </c>
      <c r="AD3622" s="35">
        <f>IF(OR(YEAR(G3622)&lt;2019,O3622="X"),0,IF(ISBLANK(H3622),DATEDIF(G3622,'[3]1.Pradzia'!$D$13,"M"),DATEDIF(G3622,H3622,"m")))</f>
        <v>0</v>
      </c>
      <c r="AE3622" s="37">
        <f>IF(E3622='[3]5.Grup_T'!$E$20,0,IF(AD3622&lt;&gt;0,M3622/V3622*MIN(12,AD3622),0))</f>
        <v>0</v>
      </c>
      <c r="AF3622" s="37">
        <f t="shared" si="792"/>
        <v>0</v>
      </c>
      <c r="AG3622" s="37">
        <f t="shared" si="793"/>
        <v>0</v>
      </c>
      <c r="AH3622" s="37">
        <f t="shared" si="794"/>
        <v>0</v>
      </c>
      <c r="AI3622" s="35" t="str">
        <f t="shared" si="795"/>
        <v>Nusidėvėjęs</v>
      </c>
      <c r="AJ3622" s="38" t="str">
        <f>IF(AND(F3622&lt;&gt;[3]Pav.tvarkyklė!$B$12,F3622&lt;&gt;[3]Pav.tvarkyklė!$B$13),"GVTNT","X")</f>
        <v>GVTNT</v>
      </c>
      <c r="AK3622" s="39">
        <f t="shared" si="797"/>
        <v>0</v>
      </c>
      <c r="AL3622" s="41"/>
      <c r="AM3622" s="41"/>
      <c r="AN3622" s="41">
        <f t="shared" si="785"/>
        <v>1900</v>
      </c>
      <c r="AO3622" s="41"/>
      <c r="AP3622" s="41"/>
      <c r="AQ3622" s="41"/>
      <c r="AR3622" s="42"/>
      <c r="AS3622" s="42"/>
      <c r="AU3622" s="43">
        <f t="shared" si="786"/>
        <v>0</v>
      </c>
    </row>
    <row r="3623" spans="1:47" ht="15" customHeight="1" x14ac:dyDescent="0.25">
      <c r="A3623" s="11"/>
      <c r="B3623" s="19">
        <v>3792</v>
      </c>
      <c r="C3623" s="74"/>
      <c r="D3623" s="77"/>
      <c r="E3623" s="78"/>
      <c r="F3623" s="74"/>
      <c r="G3623" s="80"/>
      <c r="H3623" s="25"/>
      <c r="I3623" s="79"/>
      <c r="J3623" s="27"/>
      <c r="K3623" s="27"/>
      <c r="L3623" s="79"/>
      <c r="M3623" s="81"/>
      <c r="N3623" s="29">
        <v>0</v>
      </c>
      <c r="O3623" s="30" t="str">
        <f>IF(G3623&lt;=$N$2,"",IF(F3623=[3]Pav.tvarkyklė!$B$13,"",IF(ISBLANK(R3623),"X","")))</f>
        <v/>
      </c>
      <c r="P3623" s="91"/>
      <c r="Q3623" s="63"/>
      <c r="R3623" s="63"/>
      <c r="S3623" s="63"/>
      <c r="T3623" s="63"/>
      <c r="U3623" s="34" t="str">
        <f>IFERROR(INDEX('[3]5.Grup_T'!$G$4:$G$22,MATCH('6.Turtas'!E3623,'[3]5.Grup_T'!$E$4:$E$22,0)),"0")</f>
        <v>0</v>
      </c>
      <c r="V3623" s="35">
        <f t="shared" si="787"/>
        <v>0</v>
      </c>
      <c r="W3623" s="35">
        <f>IF(NOT(ISBLANK(H3623)),(12-DATEDIF(H3623,'[3]1.Pradzia'!$D$13,"m")),0)</f>
        <v>0</v>
      </c>
      <c r="X3623" s="35">
        <f t="shared" si="788"/>
        <v>0</v>
      </c>
      <c r="Y3623" s="35">
        <f t="shared" si="784"/>
        <v>0</v>
      </c>
      <c r="Z3623" s="35">
        <f t="shared" si="796"/>
        <v>0</v>
      </c>
      <c r="AA3623" s="36">
        <f t="shared" si="789"/>
        <v>0</v>
      </c>
      <c r="AB3623" s="36">
        <f t="shared" si="790"/>
        <v>0</v>
      </c>
      <c r="AC3623" s="37">
        <f t="shared" si="791"/>
        <v>0</v>
      </c>
      <c r="AD3623" s="35">
        <f>IF(OR(YEAR(G3623)&lt;2019,O3623="X"),0,IF(ISBLANK(H3623),DATEDIF(G3623,'[3]1.Pradzia'!$D$13,"M"),DATEDIF(G3623,H3623,"m")))</f>
        <v>0</v>
      </c>
      <c r="AE3623" s="37">
        <f>IF(E3623='[3]5.Grup_T'!$E$20,0,IF(AD3623&lt;&gt;0,M3623/V3623*MIN(12,AD3623),0))</f>
        <v>0</v>
      </c>
      <c r="AF3623" s="37">
        <f t="shared" si="792"/>
        <v>0</v>
      </c>
      <c r="AG3623" s="37">
        <f t="shared" si="793"/>
        <v>0</v>
      </c>
      <c r="AH3623" s="37">
        <f t="shared" si="794"/>
        <v>0</v>
      </c>
      <c r="AI3623" s="35" t="str">
        <f t="shared" si="795"/>
        <v>Nusidėvėjęs</v>
      </c>
      <c r="AJ3623" s="38" t="str">
        <f>IF(AND(F3623&lt;&gt;[3]Pav.tvarkyklė!$B$12,F3623&lt;&gt;[3]Pav.tvarkyklė!$B$13),"GVTNT","X")</f>
        <v>GVTNT</v>
      </c>
      <c r="AK3623" s="39">
        <f t="shared" si="797"/>
        <v>0</v>
      </c>
      <c r="AL3623" s="41"/>
      <c r="AM3623" s="41"/>
      <c r="AN3623" s="41">
        <f t="shared" si="785"/>
        <v>1900</v>
      </c>
      <c r="AO3623" s="41"/>
      <c r="AP3623" s="41"/>
      <c r="AQ3623" s="41"/>
      <c r="AR3623" s="42"/>
      <c r="AS3623" s="42"/>
      <c r="AU3623" s="43">
        <f t="shared" si="786"/>
        <v>0</v>
      </c>
    </row>
    <row r="3624" spans="1:47" ht="15" customHeight="1" x14ac:dyDescent="0.25">
      <c r="A3624" s="11"/>
      <c r="B3624" s="19">
        <v>3793</v>
      </c>
      <c r="C3624" s="74"/>
      <c r="D3624" s="77"/>
      <c r="E3624" s="78"/>
      <c r="F3624" s="74"/>
      <c r="G3624" s="80"/>
      <c r="H3624" s="25"/>
      <c r="I3624" s="79"/>
      <c r="J3624" s="27"/>
      <c r="K3624" s="27"/>
      <c r="L3624" s="79"/>
      <c r="M3624" s="81"/>
      <c r="N3624" s="29">
        <v>0</v>
      </c>
      <c r="O3624" s="30" t="str">
        <f>IF(G3624&lt;=$N$2,"",IF(F3624=[3]Pav.tvarkyklė!$B$13,"",IF(ISBLANK(R3624),"X","")))</f>
        <v/>
      </c>
      <c r="P3624" s="91"/>
      <c r="Q3624" s="63"/>
      <c r="R3624" s="63"/>
      <c r="S3624" s="63"/>
      <c r="T3624" s="63"/>
      <c r="U3624" s="34" t="str">
        <f>IFERROR(INDEX('[3]5.Grup_T'!$G$4:$G$22,MATCH('6.Turtas'!E3624,'[3]5.Grup_T'!$E$4:$E$22,0)),"0")</f>
        <v>0</v>
      </c>
      <c r="V3624" s="35">
        <f t="shared" si="787"/>
        <v>0</v>
      </c>
      <c r="W3624" s="35">
        <f>IF(NOT(ISBLANK(H3624)),(12-DATEDIF(H3624,'[3]1.Pradzia'!$D$13,"m")),0)</f>
        <v>0</v>
      </c>
      <c r="X3624" s="35">
        <f t="shared" si="788"/>
        <v>0</v>
      </c>
      <c r="Y3624" s="35">
        <f t="shared" si="784"/>
        <v>0</v>
      </c>
      <c r="Z3624" s="35">
        <f t="shared" si="796"/>
        <v>0</v>
      </c>
      <c r="AA3624" s="36">
        <f t="shared" si="789"/>
        <v>0</v>
      </c>
      <c r="AB3624" s="36">
        <f t="shared" si="790"/>
        <v>0</v>
      </c>
      <c r="AC3624" s="37">
        <f t="shared" si="791"/>
        <v>0</v>
      </c>
      <c r="AD3624" s="35">
        <f>IF(OR(YEAR(G3624)&lt;2019,O3624="X"),0,IF(ISBLANK(H3624),DATEDIF(G3624,'[3]1.Pradzia'!$D$13,"M"),DATEDIF(G3624,H3624,"m")))</f>
        <v>0</v>
      </c>
      <c r="AE3624" s="37">
        <f>IF(E3624='[3]5.Grup_T'!$E$20,0,IF(AD3624&lt;&gt;0,M3624/V3624*MIN(12,AD3624),0))</f>
        <v>0</v>
      </c>
      <c r="AF3624" s="37">
        <f t="shared" si="792"/>
        <v>0</v>
      </c>
      <c r="AG3624" s="37">
        <f t="shared" si="793"/>
        <v>0</v>
      </c>
      <c r="AH3624" s="37">
        <f t="shared" si="794"/>
        <v>0</v>
      </c>
      <c r="AI3624" s="35" t="str">
        <f t="shared" si="795"/>
        <v>Nusidėvėjęs</v>
      </c>
      <c r="AJ3624" s="38" t="str">
        <f>IF(AND(F3624&lt;&gt;[3]Pav.tvarkyklė!$B$12,F3624&lt;&gt;[3]Pav.tvarkyklė!$B$13),"GVTNT","X")</f>
        <v>GVTNT</v>
      </c>
      <c r="AK3624" s="39">
        <f t="shared" si="797"/>
        <v>0</v>
      </c>
      <c r="AL3624" s="41"/>
      <c r="AM3624" s="41"/>
      <c r="AN3624" s="41">
        <f t="shared" si="785"/>
        <v>1900</v>
      </c>
      <c r="AO3624" s="41"/>
      <c r="AP3624" s="41"/>
      <c r="AQ3624" s="41"/>
      <c r="AR3624" s="42"/>
      <c r="AS3624" s="42"/>
      <c r="AU3624" s="43">
        <f t="shared" si="786"/>
        <v>0</v>
      </c>
    </row>
    <row r="3625" spans="1:47" ht="15" customHeight="1" x14ac:dyDescent="0.25">
      <c r="A3625" s="11"/>
      <c r="B3625" s="19">
        <v>3794</v>
      </c>
      <c r="C3625" s="74"/>
      <c r="D3625" s="77"/>
      <c r="E3625" s="78"/>
      <c r="F3625" s="74"/>
      <c r="G3625" s="80"/>
      <c r="H3625" s="25"/>
      <c r="I3625" s="79"/>
      <c r="J3625" s="27"/>
      <c r="K3625" s="27"/>
      <c r="L3625" s="79"/>
      <c r="M3625" s="81"/>
      <c r="N3625" s="29">
        <v>0</v>
      </c>
      <c r="O3625" s="30" t="str">
        <f>IF(G3625&lt;=$N$2,"",IF(F3625=[3]Pav.tvarkyklė!$B$13,"",IF(ISBLANK(R3625),"X","")))</f>
        <v/>
      </c>
      <c r="P3625" s="91"/>
      <c r="Q3625" s="63"/>
      <c r="R3625" s="63"/>
      <c r="S3625" s="63"/>
      <c r="T3625" s="63"/>
      <c r="U3625" s="34" t="str">
        <f>IFERROR(INDEX('[3]5.Grup_T'!$G$4:$G$22,MATCH('6.Turtas'!E3625,'[3]5.Grup_T'!$E$4:$E$22,0)),"0")</f>
        <v>0</v>
      </c>
      <c r="V3625" s="35">
        <f t="shared" si="787"/>
        <v>0</v>
      </c>
      <c r="W3625" s="35">
        <f>IF(NOT(ISBLANK(H3625)),(12-DATEDIF(H3625,'[3]1.Pradzia'!$D$13,"m")),0)</f>
        <v>0</v>
      </c>
      <c r="X3625" s="35">
        <f t="shared" si="788"/>
        <v>0</v>
      </c>
      <c r="Y3625" s="35">
        <f t="shared" si="784"/>
        <v>0</v>
      </c>
      <c r="Z3625" s="35">
        <f t="shared" si="796"/>
        <v>0</v>
      </c>
      <c r="AA3625" s="36">
        <f t="shared" si="789"/>
        <v>0</v>
      </c>
      <c r="AB3625" s="36">
        <f t="shared" si="790"/>
        <v>0</v>
      </c>
      <c r="AC3625" s="37">
        <f t="shared" si="791"/>
        <v>0</v>
      </c>
      <c r="AD3625" s="35">
        <f>IF(OR(YEAR(G3625)&lt;2019,O3625="X"),0,IF(ISBLANK(H3625),DATEDIF(G3625,'[3]1.Pradzia'!$D$13,"M"),DATEDIF(G3625,H3625,"m")))</f>
        <v>0</v>
      </c>
      <c r="AE3625" s="37">
        <f>IF(E3625='[3]5.Grup_T'!$E$20,0,IF(AD3625&lt;&gt;0,M3625/V3625*MIN(12,AD3625),0))</f>
        <v>0</v>
      </c>
      <c r="AF3625" s="37">
        <f t="shared" si="792"/>
        <v>0</v>
      </c>
      <c r="AG3625" s="37">
        <f t="shared" si="793"/>
        <v>0</v>
      </c>
      <c r="AH3625" s="37">
        <f t="shared" si="794"/>
        <v>0</v>
      </c>
      <c r="AI3625" s="35" t="str">
        <f t="shared" si="795"/>
        <v>Nusidėvėjęs</v>
      </c>
      <c r="AJ3625" s="38" t="str">
        <f>IF(AND(F3625&lt;&gt;[3]Pav.tvarkyklė!$B$12,F3625&lt;&gt;[3]Pav.tvarkyklė!$B$13),"GVTNT","X")</f>
        <v>GVTNT</v>
      </c>
      <c r="AK3625" s="39">
        <f t="shared" si="797"/>
        <v>0</v>
      </c>
      <c r="AL3625" s="41"/>
      <c r="AM3625" s="41"/>
      <c r="AN3625" s="41">
        <f t="shared" si="785"/>
        <v>1900</v>
      </c>
      <c r="AO3625" s="41"/>
      <c r="AP3625" s="41"/>
      <c r="AQ3625" s="41"/>
      <c r="AR3625" s="42"/>
      <c r="AS3625" s="42"/>
      <c r="AU3625" s="43">
        <f t="shared" si="786"/>
        <v>0</v>
      </c>
    </row>
    <row r="3626" spans="1:47" ht="15" customHeight="1" x14ac:dyDescent="0.25">
      <c r="A3626" s="11"/>
      <c r="B3626" s="19">
        <v>3795</v>
      </c>
      <c r="C3626" s="74"/>
      <c r="D3626" s="77"/>
      <c r="E3626" s="78"/>
      <c r="F3626" s="74"/>
      <c r="G3626" s="80"/>
      <c r="H3626" s="25"/>
      <c r="I3626" s="79"/>
      <c r="J3626" s="27"/>
      <c r="K3626" s="27"/>
      <c r="L3626" s="79"/>
      <c r="M3626" s="81"/>
      <c r="N3626" s="29">
        <v>0</v>
      </c>
      <c r="O3626" s="30" t="str">
        <f>IF(G3626&lt;=$N$2,"",IF(F3626=[3]Pav.tvarkyklė!$B$13,"",IF(ISBLANK(R3626),"X","")))</f>
        <v/>
      </c>
      <c r="P3626" s="91"/>
      <c r="Q3626" s="63"/>
      <c r="R3626" s="63"/>
      <c r="S3626" s="63"/>
      <c r="T3626" s="63"/>
      <c r="U3626" s="34" t="str">
        <f>IFERROR(INDEX('[3]5.Grup_T'!$G$4:$G$22,MATCH('6.Turtas'!E3626,'[3]5.Grup_T'!$E$4:$E$22,0)),"0")</f>
        <v>0</v>
      </c>
      <c r="V3626" s="35">
        <f t="shared" si="787"/>
        <v>0</v>
      </c>
      <c r="W3626" s="35">
        <f>IF(NOT(ISBLANK(H3626)),(12-DATEDIF(H3626,'[3]1.Pradzia'!$D$13,"m")),0)</f>
        <v>0</v>
      </c>
      <c r="X3626" s="35">
        <f t="shared" si="788"/>
        <v>0</v>
      </c>
      <c r="Y3626" s="35">
        <f t="shared" si="784"/>
        <v>0</v>
      </c>
      <c r="Z3626" s="35">
        <f t="shared" si="796"/>
        <v>0</v>
      </c>
      <c r="AA3626" s="36">
        <f t="shared" si="789"/>
        <v>0</v>
      </c>
      <c r="AB3626" s="36">
        <f t="shared" si="790"/>
        <v>0</v>
      </c>
      <c r="AC3626" s="37">
        <f t="shared" si="791"/>
        <v>0</v>
      </c>
      <c r="AD3626" s="35">
        <f>IF(OR(YEAR(G3626)&lt;2019,O3626="X"),0,IF(ISBLANK(H3626),DATEDIF(G3626,'[3]1.Pradzia'!$D$13,"M"),DATEDIF(G3626,H3626,"m")))</f>
        <v>0</v>
      </c>
      <c r="AE3626" s="37">
        <f>IF(E3626='[3]5.Grup_T'!$E$20,0,IF(AD3626&lt;&gt;0,M3626/V3626*MIN(12,AD3626),0))</f>
        <v>0</v>
      </c>
      <c r="AF3626" s="37">
        <f t="shared" si="792"/>
        <v>0</v>
      </c>
      <c r="AG3626" s="37">
        <f t="shared" si="793"/>
        <v>0</v>
      </c>
      <c r="AH3626" s="37">
        <f t="shared" si="794"/>
        <v>0</v>
      </c>
      <c r="AI3626" s="35" t="str">
        <f t="shared" si="795"/>
        <v>Nusidėvėjęs</v>
      </c>
      <c r="AJ3626" s="38" t="str">
        <f>IF(AND(F3626&lt;&gt;[3]Pav.tvarkyklė!$B$12,F3626&lt;&gt;[3]Pav.tvarkyklė!$B$13),"GVTNT","X")</f>
        <v>GVTNT</v>
      </c>
      <c r="AK3626" s="39">
        <f t="shared" si="797"/>
        <v>0</v>
      </c>
      <c r="AL3626" s="41"/>
      <c r="AM3626" s="41"/>
      <c r="AN3626" s="41">
        <f t="shared" si="785"/>
        <v>1900</v>
      </c>
      <c r="AO3626" s="41"/>
      <c r="AP3626" s="41"/>
      <c r="AQ3626" s="41"/>
      <c r="AR3626" s="42"/>
      <c r="AS3626" s="42"/>
      <c r="AU3626" s="43">
        <f t="shared" si="786"/>
        <v>0</v>
      </c>
    </row>
    <row r="3627" spans="1:47" ht="15" customHeight="1" x14ac:dyDescent="0.25">
      <c r="A3627" s="11"/>
      <c r="B3627" s="19">
        <v>3796</v>
      </c>
      <c r="C3627" s="74"/>
      <c r="D3627" s="77"/>
      <c r="E3627" s="78"/>
      <c r="F3627" s="74"/>
      <c r="G3627" s="80"/>
      <c r="H3627" s="25"/>
      <c r="I3627" s="79"/>
      <c r="J3627" s="27"/>
      <c r="K3627" s="27"/>
      <c r="L3627" s="79"/>
      <c r="M3627" s="81"/>
      <c r="N3627" s="29">
        <v>0</v>
      </c>
      <c r="O3627" s="30" t="str">
        <f>IF(G3627&lt;=$N$2,"",IF(F3627=[3]Pav.tvarkyklė!$B$13,"",IF(ISBLANK(R3627),"X","")))</f>
        <v/>
      </c>
      <c r="P3627" s="91"/>
      <c r="Q3627" s="63"/>
      <c r="R3627" s="63"/>
      <c r="S3627" s="63"/>
      <c r="T3627" s="63"/>
      <c r="U3627" s="34" t="str">
        <f>IFERROR(INDEX('[3]5.Grup_T'!$G$4:$G$22,MATCH('6.Turtas'!E3627,'[3]5.Grup_T'!$E$4:$E$22,0)),"0")</f>
        <v>0</v>
      </c>
      <c r="V3627" s="35">
        <f t="shared" si="787"/>
        <v>0</v>
      </c>
      <c r="W3627" s="35">
        <f>IF(NOT(ISBLANK(H3627)),(12-DATEDIF(H3627,'[3]1.Pradzia'!$D$13,"m")),0)</f>
        <v>0</v>
      </c>
      <c r="X3627" s="35">
        <f t="shared" si="788"/>
        <v>0</v>
      </c>
      <c r="Y3627" s="35">
        <f t="shared" si="784"/>
        <v>0</v>
      </c>
      <c r="Z3627" s="35">
        <f t="shared" si="796"/>
        <v>0</v>
      </c>
      <c r="AA3627" s="36">
        <f t="shared" si="789"/>
        <v>0</v>
      </c>
      <c r="AB3627" s="36">
        <f t="shared" si="790"/>
        <v>0</v>
      </c>
      <c r="AC3627" s="37">
        <f t="shared" si="791"/>
        <v>0</v>
      </c>
      <c r="AD3627" s="35">
        <f>IF(OR(YEAR(G3627)&lt;2019,O3627="X"),0,IF(ISBLANK(H3627),DATEDIF(G3627,'[3]1.Pradzia'!$D$13,"M"),DATEDIF(G3627,H3627,"m")))</f>
        <v>0</v>
      </c>
      <c r="AE3627" s="37">
        <f>IF(E3627='[3]5.Grup_T'!$E$20,0,IF(AD3627&lt;&gt;0,M3627/V3627*MIN(12,AD3627),0))</f>
        <v>0</v>
      </c>
      <c r="AF3627" s="37">
        <f t="shared" si="792"/>
        <v>0</v>
      </c>
      <c r="AG3627" s="37">
        <f t="shared" si="793"/>
        <v>0</v>
      </c>
      <c r="AH3627" s="37">
        <f t="shared" si="794"/>
        <v>0</v>
      </c>
      <c r="AI3627" s="35" t="str">
        <f t="shared" si="795"/>
        <v>Nusidėvėjęs</v>
      </c>
      <c r="AJ3627" s="38" t="str">
        <f>IF(AND(F3627&lt;&gt;[3]Pav.tvarkyklė!$B$12,F3627&lt;&gt;[3]Pav.tvarkyklė!$B$13),"GVTNT","X")</f>
        <v>GVTNT</v>
      </c>
      <c r="AK3627" s="39">
        <f t="shared" si="797"/>
        <v>0</v>
      </c>
      <c r="AL3627" s="41"/>
      <c r="AM3627" s="41"/>
      <c r="AN3627" s="41">
        <f t="shared" si="785"/>
        <v>1900</v>
      </c>
      <c r="AO3627" s="41"/>
      <c r="AP3627" s="41"/>
      <c r="AQ3627" s="41"/>
      <c r="AR3627" s="42"/>
      <c r="AS3627" s="42"/>
      <c r="AU3627" s="43">
        <f t="shared" si="786"/>
        <v>0</v>
      </c>
    </row>
    <row r="3628" spans="1:47" ht="15" customHeight="1" x14ac:dyDescent="0.25">
      <c r="A3628" s="11"/>
      <c r="B3628" s="19">
        <v>3797</v>
      </c>
      <c r="C3628" s="74"/>
      <c r="D3628" s="77"/>
      <c r="E3628" s="78"/>
      <c r="F3628" s="74"/>
      <c r="G3628" s="80"/>
      <c r="H3628" s="25"/>
      <c r="I3628" s="79"/>
      <c r="J3628" s="27"/>
      <c r="K3628" s="27"/>
      <c r="L3628" s="79"/>
      <c r="M3628" s="81"/>
      <c r="N3628" s="29">
        <v>0</v>
      </c>
      <c r="O3628" s="30" t="str">
        <f>IF(G3628&lt;=$N$2,"",IF(F3628=[3]Pav.tvarkyklė!$B$13,"",IF(ISBLANK(R3628),"X","")))</f>
        <v/>
      </c>
      <c r="P3628" s="91"/>
      <c r="Q3628" s="63"/>
      <c r="R3628" s="63"/>
      <c r="S3628" s="63"/>
      <c r="T3628" s="63"/>
      <c r="U3628" s="34" t="str">
        <f>IFERROR(INDEX('[3]5.Grup_T'!$G$4:$G$22,MATCH('6.Turtas'!E3628,'[3]5.Grup_T'!$E$4:$E$22,0)),"0")</f>
        <v>0</v>
      </c>
      <c r="V3628" s="35">
        <f t="shared" si="787"/>
        <v>0</v>
      </c>
      <c r="W3628" s="35">
        <f>IF(NOT(ISBLANK(H3628)),(12-DATEDIF(H3628,'[3]1.Pradzia'!$D$13,"m")),0)</f>
        <v>0</v>
      </c>
      <c r="X3628" s="35">
        <f t="shared" si="788"/>
        <v>0</v>
      </c>
      <c r="Y3628" s="35">
        <f t="shared" si="784"/>
        <v>0</v>
      </c>
      <c r="Z3628" s="35">
        <f t="shared" si="796"/>
        <v>0</v>
      </c>
      <c r="AA3628" s="36">
        <f t="shared" si="789"/>
        <v>0</v>
      </c>
      <c r="AB3628" s="36">
        <f t="shared" si="790"/>
        <v>0</v>
      </c>
      <c r="AC3628" s="37">
        <f t="shared" si="791"/>
        <v>0</v>
      </c>
      <c r="AD3628" s="35">
        <f>IF(OR(YEAR(G3628)&lt;2019,O3628="X"),0,IF(ISBLANK(H3628),DATEDIF(G3628,'[3]1.Pradzia'!$D$13,"M"),DATEDIF(G3628,H3628,"m")))</f>
        <v>0</v>
      </c>
      <c r="AE3628" s="37">
        <f>IF(E3628='[3]5.Grup_T'!$E$20,0,IF(AD3628&lt;&gt;0,M3628/V3628*MIN(12,AD3628),0))</f>
        <v>0</v>
      </c>
      <c r="AF3628" s="37">
        <f t="shared" si="792"/>
        <v>0</v>
      </c>
      <c r="AG3628" s="37">
        <f t="shared" si="793"/>
        <v>0</v>
      </c>
      <c r="AH3628" s="37">
        <f t="shared" si="794"/>
        <v>0</v>
      </c>
      <c r="AI3628" s="35" t="str">
        <f t="shared" si="795"/>
        <v>Nusidėvėjęs</v>
      </c>
      <c r="AJ3628" s="38" t="str">
        <f>IF(AND(F3628&lt;&gt;[3]Pav.tvarkyklė!$B$12,F3628&lt;&gt;[3]Pav.tvarkyklė!$B$13),"GVTNT","X")</f>
        <v>GVTNT</v>
      </c>
      <c r="AK3628" s="39">
        <f t="shared" si="797"/>
        <v>0</v>
      </c>
      <c r="AL3628" s="41"/>
      <c r="AM3628" s="41"/>
      <c r="AN3628" s="41">
        <f t="shared" si="785"/>
        <v>1900</v>
      </c>
      <c r="AO3628" s="41"/>
      <c r="AP3628" s="41"/>
      <c r="AQ3628" s="41"/>
      <c r="AR3628" s="42"/>
      <c r="AS3628" s="42"/>
      <c r="AU3628" s="43">
        <f t="shared" si="786"/>
        <v>0</v>
      </c>
    </row>
    <row r="3629" spans="1:47" ht="15" customHeight="1" x14ac:dyDescent="0.25">
      <c r="A3629" s="11"/>
      <c r="B3629" s="19">
        <v>3798</v>
      </c>
      <c r="C3629" s="74"/>
      <c r="D3629" s="77"/>
      <c r="E3629" s="78"/>
      <c r="F3629" s="74"/>
      <c r="G3629" s="80"/>
      <c r="H3629" s="25"/>
      <c r="I3629" s="79"/>
      <c r="J3629" s="27"/>
      <c r="K3629" s="27"/>
      <c r="L3629" s="79"/>
      <c r="M3629" s="81"/>
      <c r="N3629" s="29">
        <v>0</v>
      </c>
      <c r="O3629" s="30" t="str">
        <f>IF(G3629&lt;=$N$2,"",IF(F3629=[3]Pav.tvarkyklė!$B$13,"",IF(ISBLANK(R3629),"X","")))</f>
        <v/>
      </c>
      <c r="P3629" s="91"/>
      <c r="Q3629" s="63"/>
      <c r="R3629" s="63"/>
      <c r="S3629" s="63"/>
      <c r="T3629" s="63"/>
      <c r="U3629" s="34" t="str">
        <f>IFERROR(INDEX('[3]5.Grup_T'!$G$4:$G$22,MATCH('6.Turtas'!E3629,'[3]5.Grup_T'!$E$4:$E$22,0)),"0")</f>
        <v>0</v>
      </c>
      <c r="V3629" s="35">
        <f t="shared" si="787"/>
        <v>0</v>
      </c>
      <c r="W3629" s="35">
        <f>IF(NOT(ISBLANK(H3629)),(12-DATEDIF(H3629,'[3]1.Pradzia'!$D$13,"m")),0)</f>
        <v>0</v>
      </c>
      <c r="X3629" s="35">
        <f t="shared" si="788"/>
        <v>0</v>
      </c>
      <c r="Y3629" s="35">
        <f t="shared" si="784"/>
        <v>0</v>
      </c>
      <c r="Z3629" s="35">
        <f t="shared" si="796"/>
        <v>0</v>
      </c>
      <c r="AA3629" s="36">
        <f t="shared" si="789"/>
        <v>0</v>
      </c>
      <c r="AB3629" s="36">
        <f t="shared" si="790"/>
        <v>0</v>
      </c>
      <c r="AC3629" s="37">
        <f t="shared" si="791"/>
        <v>0</v>
      </c>
      <c r="AD3629" s="35">
        <f>IF(OR(YEAR(G3629)&lt;2019,O3629="X"),0,IF(ISBLANK(H3629),DATEDIF(G3629,'[3]1.Pradzia'!$D$13,"M"),DATEDIF(G3629,H3629,"m")))</f>
        <v>0</v>
      </c>
      <c r="AE3629" s="37">
        <f>IF(E3629='[3]5.Grup_T'!$E$20,0,IF(AD3629&lt;&gt;0,M3629/V3629*MIN(12,AD3629),0))</f>
        <v>0</v>
      </c>
      <c r="AF3629" s="37">
        <f t="shared" si="792"/>
        <v>0</v>
      </c>
      <c r="AG3629" s="37">
        <f t="shared" si="793"/>
        <v>0</v>
      </c>
      <c r="AH3629" s="37">
        <f t="shared" si="794"/>
        <v>0</v>
      </c>
      <c r="AI3629" s="35" t="str">
        <f t="shared" si="795"/>
        <v>Nusidėvėjęs</v>
      </c>
      <c r="AJ3629" s="38" t="str">
        <f>IF(AND(F3629&lt;&gt;[3]Pav.tvarkyklė!$B$12,F3629&lt;&gt;[3]Pav.tvarkyklė!$B$13),"GVTNT","X")</f>
        <v>GVTNT</v>
      </c>
      <c r="AK3629" s="39">
        <f t="shared" si="797"/>
        <v>0</v>
      </c>
      <c r="AL3629" s="41"/>
      <c r="AM3629" s="41"/>
      <c r="AN3629" s="41">
        <f t="shared" si="785"/>
        <v>1900</v>
      </c>
      <c r="AO3629" s="41"/>
      <c r="AP3629" s="41"/>
      <c r="AQ3629" s="41"/>
      <c r="AR3629" s="42"/>
      <c r="AS3629" s="42"/>
      <c r="AU3629" s="43">
        <f t="shared" si="786"/>
        <v>0</v>
      </c>
    </row>
    <row r="3630" spans="1:47" ht="15" customHeight="1" x14ac:dyDescent="0.25">
      <c r="A3630" s="11"/>
      <c r="B3630" s="19">
        <v>3799</v>
      </c>
      <c r="C3630" s="74"/>
      <c r="D3630" s="77"/>
      <c r="E3630" s="78"/>
      <c r="F3630" s="74"/>
      <c r="G3630" s="80"/>
      <c r="H3630" s="25"/>
      <c r="I3630" s="79"/>
      <c r="J3630" s="27"/>
      <c r="K3630" s="27"/>
      <c r="L3630" s="79"/>
      <c r="M3630" s="81"/>
      <c r="N3630" s="29">
        <v>0</v>
      </c>
      <c r="O3630" s="30" t="str">
        <f>IF(G3630&lt;=$N$2,"",IF(F3630=[3]Pav.tvarkyklė!$B$13,"",IF(ISBLANK(R3630),"X","")))</f>
        <v/>
      </c>
      <c r="P3630" s="91"/>
      <c r="Q3630" s="63"/>
      <c r="R3630" s="63"/>
      <c r="S3630" s="63"/>
      <c r="T3630" s="63"/>
      <c r="U3630" s="34" t="str">
        <f>IFERROR(INDEX('[3]5.Grup_T'!$G$4:$G$22,MATCH('6.Turtas'!E3630,'[3]5.Grup_T'!$E$4:$E$22,0)),"0")</f>
        <v>0</v>
      </c>
      <c r="V3630" s="35">
        <f t="shared" si="787"/>
        <v>0</v>
      </c>
      <c r="W3630" s="35">
        <f>IF(NOT(ISBLANK(H3630)),(12-DATEDIF(H3630,'[3]1.Pradzia'!$D$13,"m")),0)</f>
        <v>0</v>
      </c>
      <c r="X3630" s="35">
        <f t="shared" si="788"/>
        <v>0</v>
      </c>
      <c r="Y3630" s="35">
        <f t="shared" si="784"/>
        <v>0</v>
      </c>
      <c r="Z3630" s="35">
        <f t="shared" si="796"/>
        <v>0</v>
      </c>
      <c r="AA3630" s="36">
        <f t="shared" si="789"/>
        <v>0</v>
      </c>
      <c r="AB3630" s="36">
        <f t="shared" si="790"/>
        <v>0</v>
      </c>
      <c r="AC3630" s="37">
        <f t="shared" si="791"/>
        <v>0</v>
      </c>
      <c r="AD3630" s="35">
        <f>IF(OR(YEAR(G3630)&lt;2019,O3630="X"),0,IF(ISBLANK(H3630),DATEDIF(G3630,'[3]1.Pradzia'!$D$13,"M"),DATEDIF(G3630,H3630,"m")))</f>
        <v>0</v>
      </c>
      <c r="AE3630" s="37">
        <f>IF(E3630='[3]5.Grup_T'!$E$20,0,IF(AD3630&lt;&gt;0,M3630/V3630*MIN(12,AD3630),0))</f>
        <v>0</v>
      </c>
      <c r="AF3630" s="37">
        <f t="shared" si="792"/>
        <v>0</v>
      </c>
      <c r="AG3630" s="37">
        <f t="shared" si="793"/>
        <v>0</v>
      </c>
      <c r="AH3630" s="37">
        <f t="shared" si="794"/>
        <v>0</v>
      </c>
      <c r="AI3630" s="35" t="str">
        <f t="shared" si="795"/>
        <v>Nusidėvėjęs</v>
      </c>
      <c r="AJ3630" s="38" t="str">
        <f>IF(AND(F3630&lt;&gt;[3]Pav.tvarkyklė!$B$12,F3630&lt;&gt;[3]Pav.tvarkyklė!$B$13),"GVTNT","X")</f>
        <v>GVTNT</v>
      </c>
      <c r="AK3630" s="39">
        <f t="shared" si="797"/>
        <v>0</v>
      </c>
      <c r="AL3630" s="41"/>
      <c r="AM3630" s="41"/>
      <c r="AN3630" s="41">
        <f t="shared" si="785"/>
        <v>1900</v>
      </c>
      <c r="AO3630" s="41"/>
      <c r="AP3630" s="41"/>
      <c r="AQ3630" s="41"/>
      <c r="AR3630" s="42"/>
      <c r="AS3630" s="42"/>
      <c r="AU3630" s="43">
        <f t="shared" si="786"/>
        <v>0</v>
      </c>
    </row>
    <row r="3631" spans="1:47" ht="15" customHeight="1" x14ac:dyDescent="0.25">
      <c r="A3631" s="11"/>
      <c r="B3631" s="19">
        <v>3800</v>
      </c>
      <c r="C3631" s="74"/>
      <c r="D3631" s="77"/>
      <c r="E3631" s="78"/>
      <c r="F3631" s="74"/>
      <c r="G3631" s="80"/>
      <c r="H3631" s="25"/>
      <c r="I3631" s="79"/>
      <c r="J3631" s="27"/>
      <c r="K3631" s="27"/>
      <c r="L3631" s="79"/>
      <c r="M3631" s="81"/>
      <c r="N3631" s="29">
        <v>0</v>
      </c>
      <c r="O3631" s="30" t="str">
        <f>IF(G3631&lt;=$N$2,"",IF(F3631=[3]Pav.tvarkyklė!$B$13,"",IF(ISBLANK(R3631),"X","")))</f>
        <v/>
      </c>
      <c r="P3631" s="91"/>
      <c r="Q3631" s="63"/>
      <c r="R3631" s="63"/>
      <c r="S3631" s="63"/>
      <c r="T3631" s="63"/>
      <c r="U3631" s="34" t="str">
        <f>IFERROR(INDEX('[3]5.Grup_T'!$G$4:$G$22,MATCH('6.Turtas'!E3631,'[3]5.Grup_T'!$E$4:$E$22,0)),"0")</f>
        <v>0</v>
      </c>
      <c r="V3631" s="35">
        <f t="shared" si="787"/>
        <v>0</v>
      </c>
      <c r="W3631" s="35">
        <f>IF(NOT(ISBLANK(H3631)),(12-DATEDIF(H3631,'[3]1.Pradzia'!$D$13,"m")),0)</f>
        <v>0</v>
      </c>
      <c r="X3631" s="35">
        <f t="shared" si="788"/>
        <v>0</v>
      </c>
      <c r="Y3631" s="35">
        <f t="shared" si="784"/>
        <v>0</v>
      </c>
      <c r="Z3631" s="35">
        <f t="shared" si="796"/>
        <v>0</v>
      </c>
      <c r="AA3631" s="36">
        <f t="shared" si="789"/>
        <v>0</v>
      </c>
      <c r="AB3631" s="36">
        <f t="shared" si="790"/>
        <v>0</v>
      </c>
      <c r="AC3631" s="37">
        <f t="shared" si="791"/>
        <v>0</v>
      </c>
      <c r="AD3631" s="35">
        <f>IF(OR(YEAR(G3631)&lt;2019,O3631="X"),0,IF(ISBLANK(H3631),DATEDIF(G3631,'[3]1.Pradzia'!$D$13,"M"),DATEDIF(G3631,H3631,"m")))</f>
        <v>0</v>
      </c>
      <c r="AE3631" s="37">
        <f>IF(E3631='[3]5.Grup_T'!$E$20,0,IF(AD3631&lt;&gt;0,M3631/V3631*MIN(12,AD3631),0))</f>
        <v>0</v>
      </c>
      <c r="AF3631" s="37">
        <f t="shared" si="792"/>
        <v>0</v>
      </c>
      <c r="AG3631" s="37">
        <f t="shared" si="793"/>
        <v>0</v>
      </c>
      <c r="AH3631" s="37">
        <f t="shared" si="794"/>
        <v>0</v>
      </c>
      <c r="AI3631" s="35" t="str">
        <f t="shared" si="795"/>
        <v>Nusidėvėjęs</v>
      </c>
      <c r="AJ3631" s="38" t="str">
        <f>IF(AND(F3631&lt;&gt;[3]Pav.tvarkyklė!$B$12,F3631&lt;&gt;[3]Pav.tvarkyklė!$B$13),"GVTNT","X")</f>
        <v>GVTNT</v>
      </c>
      <c r="AK3631" s="39">
        <f t="shared" si="797"/>
        <v>0</v>
      </c>
      <c r="AL3631" s="41"/>
      <c r="AM3631" s="41"/>
      <c r="AN3631" s="41">
        <f t="shared" si="785"/>
        <v>1900</v>
      </c>
      <c r="AO3631" s="41"/>
      <c r="AP3631" s="41"/>
      <c r="AQ3631" s="41"/>
      <c r="AR3631" s="42"/>
      <c r="AS3631" s="42"/>
      <c r="AU3631" s="43">
        <f t="shared" si="786"/>
        <v>0</v>
      </c>
    </row>
    <row r="3632" spans="1:47" ht="15" customHeight="1" x14ac:dyDescent="0.25">
      <c r="A3632" s="11"/>
      <c r="B3632" s="19">
        <v>3801</v>
      </c>
      <c r="C3632" s="74"/>
      <c r="D3632" s="77"/>
      <c r="E3632" s="78"/>
      <c r="F3632" s="74"/>
      <c r="G3632" s="80"/>
      <c r="H3632" s="25"/>
      <c r="I3632" s="79"/>
      <c r="J3632" s="27"/>
      <c r="K3632" s="27"/>
      <c r="L3632" s="79"/>
      <c r="M3632" s="81"/>
      <c r="N3632" s="29">
        <v>0</v>
      </c>
      <c r="O3632" s="30" t="str">
        <f>IF(G3632&lt;=$N$2,"",IF(F3632=[3]Pav.tvarkyklė!$B$13,"",IF(ISBLANK(R3632),"X","")))</f>
        <v/>
      </c>
      <c r="P3632" s="91"/>
      <c r="Q3632" s="63"/>
      <c r="R3632" s="63"/>
      <c r="S3632" s="63"/>
      <c r="T3632" s="63"/>
      <c r="U3632" s="34" t="str">
        <f>IFERROR(INDEX('[3]5.Grup_T'!$G$4:$G$22,MATCH('6.Turtas'!E3632,'[3]5.Grup_T'!$E$4:$E$22,0)),"0")</f>
        <v>0</v>
      </c>
      <c r="V3632" s="35">
        <f t="shared" si="787"/>
        <v>0</v>
      </c>
      <c r="W3632" s="35">
        <f>IF(NOT(ISBLANK(H3632)),(12-DATEDIF(H3632,'[3]1.Pradzia'!$D$13,"m")),0)</f>
        <v>0</v>
      </c>
      <c r="X3632" s="35">
        <f t="shared" si="788"/>
        <v>0</v>
      </c>
      <c r="Y3632" s="35">
        <f t="shared" si="784"/>
        <v>0</v>
      </c>
      <c r="Z3632" s="35">
        <f t="shared" si="796"/>
        <v>0</v>
      </c>
      <c r="AA3632" s="36">
        <f t="shared" si="789"/>
        <v>0</v>
      </c>
      <c r="AB3632" s="36">
        <f t="shared" si="790"/>
        <v>0</v>
      </c>
      <c r="AC3632" s="37">
        <f t="shared" si="791"/>
        <v>0</v>
      </c>
      <c r="AD3632" s="35">
        <f>IF(OR(YEAR(G3632)&lt;2019,O3632="X"),0,IF(ISBLANK(H3632),DATEDIF(G3632,'[3]1.Pradzia'!$D$13,"M"),DATEDIF(G3632,H3632,"m")))</f>
        <v>0</v>
      </c>
      <c r="AE3632" s="37">
        <f>IF(E3632='[3]5.Grup_T'!$E$20,0,IF(AD3632&lt;&gt;0,M3632/V3632*MIN(12,AD3632),0))</f>
        <v>0</v>
      </c>
      <c r="AF3632" s="37">
        <f t="shared" si="792"/>
        <v>0</v>
      </c>
      <c r="AG3632" s="37">
        <f t="shared" si="793"/>
        <v>0</v>
      </c>
      <c r="AH3632" s="37">
        <f t="shared" si="794"/>
        <v>0</v>
      </c>
      <c r="AI3632" s="35" t="str">
        <f t="shared" si="795"/>
        <v>Nusidėvėjęs</v>
      </c>
      <c r="AJ3632" s="38" t="str">
        <f>IF(AND(F3632&lt;&gt;[3]Pav.tvarkyklė!$B$12,F3632&lt;&gt;[3]Pav.tvarkyklė!$B$13),"GVTNT","X")</f>
        <v>GVTNT</v>
      </c>
      <c r="AK3632" s="39">
        <f t="shared" si="797"/>
        <v>0</v>
      </c>
      <c r="AL3632" s="41"/>
      <c r="AM3632" s="41"/>
      <c r="AN3632" s="41">
        <f t="shared" si="785"/>
        <v>1900</v>
      </c>
      <c r="AO3632" s="41"/>
      <c r="AP3632" s="41"/>
      <c r="AQ3632" s="41"/>
      <c r="AR3632" s="42"/>
      <c r="AS3632" s="42"/>
      <c r="AU3632" s="43">
        <f t="shared" si="786"/>
        <v>0</v>
      </c>
    </row>
    <row r="3633" spans="1:47" ht="15" customHeight="1" x14ac:dyDescent="0.25">
      <c r="A3633" s="11"/>
      <c r="B3633" s="19">
        <v>3802</v>
      </c>
      <c r="C3633" s="74"/>
      <c r="D3633" s="77"/>
      <c r="E3633" s="78"/>
      <c r="F3633" s="74"/>
      <c r="G3633" s="80"/>
      <c r="H3633" s="25"/>
      <c r="I3633" s="79"/>
      <c r="J3633" s="27"/>
      <c r="K3633" s="27"/>
      <c r="L3633" s="79"/>
      <c r="M3633" s="81"/>
      <c r="N3633" s="29">
        <v>0</v>
      </c>
      <c r="O3633" s="30" t="str">
        <f>IF(G3633&lt;=$N$2,"",IF(F3633=[3]Pav.tvarkyklė!$B$13,"",IF(ISBLANK(R3633),"X","")))</f>
        <v/>
      </c>
      <c r="P3633" s="91"/>
      <c r="Q3633" s="63"/>
      <c r="R3633" s="63"/>
      <c r="S3633" s="63"/>
      <c r="T3633" s="63"/>
      <c r="U3633" s="34" t="str">
        <f>IFERROR(INDEX('[3]5.Grup_T'!$G$4:$G$22,MATCH('6.Turtas'!E3633,'[3]5.Grup_T'!$E$4:$E$22,0)),"0")</f>
        <v>0</v>
      </c>
      <c r="V3633" s="35">
        <f t="shared" si="787"/>
        <v>0</v>
      </c>
      <c r="W3633" s="35">
        <f>IF(NOT(ISBLANK(H3633)),(12-DATEDIF(H3633,'[3]1.Pradzia'!$D$13,"m")),0)</f>
        <v>0</v>
      </c>
      <c r="X3633" s="35">
        <f t="shared" si="788"/>
        <v>0</v>
      </c>
      <c r="Y3633" s="35">
        <f t="shared" si="784"/>
        <v>0</v>
      </c>
      <c r="Z3633" s="35">
        <f t="shared" si="796"/>
        <v>0</v>
      </c>
      <c r="AA3633" s="36">
        <f t="shared" si="789"/>
        <v>0</v>
      </c>
      <c r="AB3633" s="36">
        <f t="shared" si="790"/>
        <v>0</v>
      </c>
      <c r="AC3633" s="37">
        <f t="shared" si="791"/>
        <v>0</v>
      </c>
      <c r="AD3633" s="35">
        <f>IF(OR(YEAR(G3633)&lt;2019,O3633="X"),0,IF(ISBLANK(H3633),DATEDIF(G3633,'[3]1.Pradzia'!$D$13,"M"),DATEDIF(G3633,H3633,"m")))</f>
        <v>0</v>
      </c>
      <c r="AE3633" s="37">
        <f>IF(E3633='[3]5.Grup_T'!$E$20,0,IF(AD3633&lt;&gt;0,M3633/V3633*MIN(12,AD3633),0))</f>
        <v>0</v>
      </c>
      <c r="AF3633" s="37">
        <f t="shared" si="792"/>
        <v>0</v>
      </c>
      <c r="AG3633" s="37">
        <f t="shared" si="793"/>
        <v>0</v>
      </c>
      <c r="AH3633" s="37">
        <f t="shared" si="794"/>
        <v>0</v>
      </c>
      <c r="AI3633" s="35" t="str">
        <f t="shared" si="795"/>
        <v>Nusidėvėjęs</v>
      </c>
      <c r="AJ3633" s="38" t="str">
        <f>IF(AND(F3633&lt;&gt;[3]Pav.tvarkyklė!$B$12,F3633&lt;&gt;[3]Pav.tvarkyklė!$B$13),"GVTNT","X")</f>
        <v>GVTNT</v>
      </c>
      <c r="AK3633" s="39">
        <f t="shared" si="797"/>
        <v>0</v>
      </c>
      <c r="AL3633" s="41"/>
      <c r="AM3633" s="41"/>
      <c r="AN3633" s="41">
        <f t="shared" si="785"/>
        <v>1900</v>
      </c>
      <c r="AO3633" s="41"/>
      <c r="AP3633" s="41"/>
      <c r="AQ3633" s="41"/>
      <c r="AR3633" s="42"/>
      <c r="AS3633" s="42"/>
      <c r="AU3633" s="43">
        <f t="shared" si="786"/>
        <v>0</v>
      </c>
    </row>
    <row r="3634" spans="1:47" ht="15" customHeight="1" x14ac:dyDescent="0.25">
      <c r="A3634" s="11"/>
      <c r="B3634" s="19">
        <v>3803</v>
      </c>
      <c r="C3634" s="74"/>
      <c r="D3634" s="77"/>
      <c r="E3634" s="78"/>
      <c r="F3634" s="74"/>
      <c r="G3634" s="80"/>
      <c r="H3634" s="25"/>
      <c r="I3634" s="79"/>
      <c r="J3634" s="27"/>
      <c r="K3634" s="27"/>
      <c r="L3634" s="79"/>
      <c r="M3634" s="81"/>
      <c r="N3634" s="29">
        <v>0</v>
      </c>
      <c r="O3634" s="30" t="str">
        <f>IF(G3634&lt;=$N$2,"",IF(F3634=[3]Pav.tvarkyklė!$B$13,"",IF(ISBLANK(R3634),"X","")))</f>
        <v/>
      </c>
      <c r="P3634" s="91"/>
      <c r="Q3634" s="63"/>
      <c r="R3634" s="63"/>
      <c r="S3634" s="63"/>
      <c r="T3634" s="63"/>
      <c r="U3634" s="34" t="str">
        <f>IFERROR(INDEX('[3]5.Grup_T'!$G$4:$G$22,MATCH('6.Turtas'!E3634,'[3]5.Grup_T'!$E$4:$E$22,0)),"0")</f>
        <v>0</v>
      </c>
      <c r="V3634" s="35">
        <f t="shared" si="787"/>
        <v>0</v>
      </c>
      <c r="W3634" s="35">
        <f>IF(NOT(ISBLANK(H3634)),(12-DATEDIF(H3634,'[3]1.Pradzia'!$D$13,"m")),0)</f>
        <v>0</v>
      </c>
      <c r="X3634" s="35">
        <f t="shared" si="788"/>
        <v>0</v>
      </c>
      <c r="Y3634" s="35">
        <f t="shared" si="784"/>
        <v>0</v>
      </c>
      <c r="Z3634" s="35">
        <f t="shared" si="796"/>
        <v>0</v>
      </c>
      <c r="AA3634" s="36">
        <f t="shared" si="789"/>
        <v>0</v>
      </c>
      <c r="AB3634" s="36">
        <f t="shared" si="790"/>
        <v>0</v>
      </c>
      <c r="AC3634" s="37">
        <f t="shared" si="791"/>
        <v>0</v>
      </c>
      <c r="AD3634" s="35">
        <f>IF(OR(YEAR(G3634)&lt;2019,O3634="X"),0,IF(ISBLANK(H3634),DATEDIF(G3634,'[3]1.Pradzia'!$D$13,"M"),DATEDIF(G3634,H3634,"m")))</f>
        <v>0</v>
      </c>
      <c r="AE3634" s="37">
        <f>IF(E3634='[3]5.Grup_T'!$E$20,0,IF(AD3634&lt;&gt;0,M3634/V3634*MIN(12,AD3634),0))</f>
        <v>0</v>
      </c>
      <c r="AF3634" s="37">
        <f t="shared" si="792"/>
        <v>0</v>
      </c>
      <c r="AG3634" s="37">
        <f t="shared" si="793"/>
        <v>0</v>
      </c>
      <c r="AH3634" s="37">
        <f t="shared" si="794"/>
        <v>0</v>
      </c>
      <c r="AI3634" s="35" t="str">
        <f t="shared" si="795"/>
        <v>Nusidėvėjęs</v>
      </c>
      <c r="AJ3634" s="38" t="str">
        <f>IF(AND(F3634&lt;&gt;[3]Pav.tvarkyklė!$B$12,F3634&lt;&gt;[3]Pav.tvarkyklė!$B$13),"GVTNT","X")</f>
        <v>GVTNT</v>
      </c>
      <c r="AK3634" s="39">
        <f t="shared" si="797"/>
        <v>0</v>
      </c>
      <c r="AL3634" s="41"/>
      <c r="AM3634" s="41"/>
      <c r="AN3634" s="41">
        <f t="shared" si="785"/>
        <v>1900</v>
      </c>
      <c r="AO3634" s="41"/>
      <c r="AP3634" s="41"/>
      <c r="AQ3634" s="41"/>
      <c r="AR3634" s="42"/>
      <c r="AS3634" s="42"/>
      <c r="AU3634" s="43">
        <f t="shared" si="786"/>
        <v>0</v>
      </c>
    </row>
    <row r="3635" spans="1:47" ht="15" customHeight="1" x14ac:dyDescent="0.25">
      <c r="A3635" s="11"/>
      <c r="B3635" s="19">
        <v>3804</v>
      </c>
      <c r="C3635" s="74"/>
      <c r="D3635" s="77"/>
      <c r="E3635" s="78"/>
      <c r="F3635" s="74"/>
      <c r="G3635" s="80"/>
      <c r="H3635" s="25"/>
      <c r="I3635" s="79"/>
      <c r="J3635" s="27"/>
      <c r="K3635" s="27"/>
      <c r="L3635" s="79"/>
      <c r="M3635" s="81"/>
      <c r="N3635" s="29">
        <v>0</v>
      </c>
      <c r="O3635" s="30" t="str">
        <f>IF(G3635&lt;=$N$2,"",IF(F3635=[3]Pav.tvarkyklė!$B$13,"",IF(ISBLANK(R3635),"X","")))</f>
        <v/>
      </c>
      <c r="P3635" s="91"/>
      <c r="Q3635" s="63"/>
      <c r="R3635" s="63"/>
      <c r="S3635" s="63"/>
      <c r="T3635" s="63"/>
      <c r="U3635" s="34" t="str">
        <f>IFERROR(INDEX('[3]5.Grup_T'!$G$4:$G$22,MATCH('6.Turtas'!E3635,'[3]5.Grup_T'!$E$4:$E$22,0)),"0")</f>
        <v>0</v>
      </c>
      <c r="V3635" s="35">
        <f t="shared" si="787"/>
        <v>0</v>
      </c>
      <c r="W3635" s="35">
        <f>IF(NOT(ISBLANK(H3635)),(12-DATEDIF(H3635,'[3]1.Pradzia'!$D$13,"m")),0)</f>
        <v>0</v>
      </c>
      <c r="X3635" s="35">
        <f t="shared" si="788"/>
        <v>0</v>
      </c>
      <c r="Y3635" s="35">
        <f t="shared" si="784"/>
        <v>0</v>
      </c>
      <c r="Z3635" s="35">
        <f t="shared" si="796"/>
        <v>0</v>
      </c>
      <c r="AA3635" s="36">
        <f t="shared" si="789"/>
        <v>0</v>
      </c>
      <c r="AB3635" s="36">
        <f t="shared" si="790"/>
        <v>0</v>
      </c>
      <c r="AC3635" s="37">
        <f t="shared" si="791"/>
        <v>0</v>
      </c>
      <c r="AD3635" s="35">
        <f>IF(OR(YEAR(G3635)&lt;2019,O3635="X"),0,IF(ISBLANK(H3635),DATEDIF(G3635,'[3]1.Pradzia'!$D$13,"M"),DATEDIF(G3635,H3635,"m")))</f>
        <v>0</v>
      </c>
      <c r="AE3635" s="37">
        <f>IF(E3635='[3]5.Grup_T'!$E$20,0,IF(AD3635&lt;&gt;0,M3635/V3635*MIN(12,AD3635),0))</f>
        <v>0</v>
      </c>
      <c r="AF3635" s="37">
        <f t="shared" si="792"/>
        <v>0</v>
      </c>
      <c r="AG3635" s="37">
        <f t="shared" si="793"/>
        <v>0</v>
      </c>
      <c r="AH3635" s="37">
        <f t="shared" si="794"/>
        <v>0</v>
      </c>
      <c r="AI3635" s="35" t="str">
        <f t="shared" si="795"/>
        <v>Nusidėvėjęs</v>
      </c>
      <c r="AJ3635" s="38" t="str">
        <f>IF(AND(F3635&lt;&gt;[3]Pav.tvarkyklė!$B$12,F3635&lt;&gt;[3]Pav.tvarkyklė!$B$13),"GVTNT","X")</f>
        <v>GVTNT</v>
      </c>
      <c r="AK3635" s="39">
        <f t="shared" si="797"/>
        <v>0</v>
      </c>
      <c r="AL3635" s="41"/>
      <c r="AM3635" s="41"/>
      <c r="AN3635" s="41">
        <f t="shared" si="785"/>
        <v>1900</v>
      </c>
      <c r="AO3635" s="41"/>
      <c r="AP3635" s="41"/>
      <c r="AQ3635" s="41"/>
      <c r="AR3635" s="42"/>
      <c r="AS3635" s="42"/>
      <c r="AU3635" s="43">
        <f t="shared" si="786"/>
        <v>0</v>
      </c>
    </row>
    <row r="3636" spans="1:47" ht="15" customHeight="1" x14ac:dyDescent="0.25">
      <c r="A3636" s="11"/>
      <c r="B3636" s="19">
        <v>3805</v>
      </c>
      <c r="C3636" s="74"/>
      <c r="D3636" s="77"/>
      <c r="E3636" s="78"/>
      <c r="F3636" s="74"/>
      <c r="G3636" s="80"/>
      <c r="H3636" s="25"/>
      <c r="I3636" s="79"/>
      <c r="J3636" s="27"/>
      <c r="K3636" s="27"/>
      <c r="L3636" s="79"/>
      <c r="M3636" s="81"/>
      <c r="N3636" s="29">
        <v>0</v>
      </c>
      <c r="O3636" s="30" t="str">
        <f>IF(G3636&lt;=$N$2,"",IF(F3636=[3]Pav.tvarkyklė!$B$13,"",IF(ISBLANK(R3636),"X","")))</f>
        <v/>
      </c>
      <c r="P3636" s="91"/>
      <c r="Q3636" s="63"/>
      <c r="R3636" s="63"/>
      <c r="S3636" s="63"/>
      <c r="T3636" s="63"/>
      <c r="U3636" s="34" t="str">
        <f>IFERROR(INDEX('[3]5.Grup_T'!$G$4:$G$22,MATCH('6.Turtas'!E3636,'[3]5.Grup_T'!$E$4:$E$22,0)),"0")</f>
        <v>0</v>
      </c>
      <c r="V3636" s="35">
        <f t="shared" si="787"/>
        <v>0</v>
      </c>
      <c r="W3636" s="35">
        <f>IF(NOT(ISBLANK(H3636)),(12-DATEDIF(H3636,'[3]1.Pradzia'!$D$13,"m")),0)</f>
        <v>0</v>
      </c>
      <c r="X3636" s="35">
        <f t="shared" si="788"/>
        <v>0</v>
      </c>
      <c r="Y3636" s="35">
        <f t="shared" si="784"/>
        <v>0</v>
      </c>
      <c r="Z3636" s="35">
        <f t="shared" si="796"/>
        <v>0</v>
      </c>
      <c r="AA3636" s="36">
        <f t="shared" si="789"/>
        <v>0</v>
      </c>
      <c r="AB3636" s="36">
        <f t="shared" si="790"/>
        <v>0</v>
      </c>
      <c r="AC3636" s="37">
        <f t="shared" si="791"/>
        <v>0</v>
      </c>
      <c r="AD3636" s="35">
        <f>IF(OR(YEAR(G3636)&lt;2019,O3636="X"),0,IF(ISBLANK(H3636),DATEDIF(G3636,'[3]1.Pradzia'!$D$13,"M"),DATEDIF(G3636,H3636,"m")))</f>
        <v>0</v>
      </c>
      <c r="AE3636" s="37">
        <f>IF(E3636='[3]5.Grup_T'!$E$20,0,IF(AD3636&lt;&gt;0,M3636/V3636*MIN(12,AD3636),0))</f>
        <v>0</v>
      </c>
      <c r="AF3636" s="37">
        <f t="shared" si="792"/>
        <v>0</v>
      </c>
      <c r="AG3636" s="37">
        <f t="shared" si="793"/>
        <v>0</v>
      </c>
      <c r="AH3636" s="37">
        <f t="shared" si="794"/>
        <v>0</v>
      </c>
      <c r="AI3636" s="35" t="str">
        <f t="shared" si="795"/>
        <v>Nusidėvėjęs</v>
      </c>
      <c r="AJ3636" s="38" t="str">
        <f>IF(AND(F3636&lt;&gt;[3]Pav.tvarkyklė!$B$12,F3636&lt;&gt;[3]Pav.tvarkyklė!$B$13),"GVTNT","X")</f>
        <v>GVTNT</v>
      </c>
      <c r="AK3636" s="39">
        <f t="shared" si="797"/>
        <v>0</v>
      </c>
      <c r="AL3636" s="41"/>
      <c r="AM3636" s="41"/>
      <c r="AN3636" s="41">
        <f t="shared" si="785"/>
        <v>1900</v>
      </c>
      <c r="AO3636" s="41"/>
      <c r="AP3636" s="41"/>
      <c r="AQ3636" s="41"/>
      <c r="AR3636" s="42"/>
      <c r="AS3636" s="42"/>
      <c r="AU3636" s="43">
        <f t="shared" si="786"/>
        <v>0</v>
      </c>
    </row>
    <row r="3637" spans="1:47" ht="15" customHeight="1" x14ac:dyDescent="0.25">
      <c r="A3637" s="11"/>
      <c r="B3637" s="19">
        <v>3806</v>
      </c>
      <c r="C3637" s="74"/>
      <c r="D3637" s="77"/>
      <c r="E3637" s="78"/>
      <c r="F3637" s="74"/>
      <c r="G3637" s="80"/>
      <c r="H3637" s="25"/>
      <c r="I3637" s="79"/>
      <c r="J3637" s="27"/>
      <c r="K3637" s="27"/>
      <c r="L3637" s="79"/>
      <c r="M3637" s="81"/>
      <c r="N3637" s="29">
        <v>0</v>
      </c>
      <c r="O3637" s="30" t="str">
        <f>IF(G3637&lt;=$N$2,"",IF(F3637=[3]Pav.tvarkyklė!$B$13,"",IF(ISBLANK(R3637),"X","")))</f>
        <v/>
      </c>
      <c r="P3637" s="91"/>
      <c r="Q3637" s="63"/>
      <c r="R3637" s="63"/>
      <c r="S3637" s="63"/>
      <c r="T3637" s="63"/>
      <c r="U3637" s="34" t="str">
        <f>IFERROR(INDEX('[3]5.Grup_T'!$G$4:$G$22,MATCH('6.Turtas'!E3637,'[3]5.Grup_T'!$E$4:$E$22,0)),"0")</f>
        <v>0</v>
      </c>
      <c r="V3637" s="35">
        <f t="shared" si="787"/>
        <v>0</v>
      </c>
      <c r="W3637" s="35">
        <f>IF(NOT(ISBLANK(H3637)),(12-DATEDIF(H3637,'[3]1.Pradzia'!$D$13,"m")),0)</f>
        <v>0</v>
      </c>
      <c r="X3637" s="35">
        <f t="shared" si="788"/>
        <v>0</v>
      </c>
      <c r="Y3637" s="35">
        <f t="shared" si="784"/>
        <v>0</v>
      </c>
      <c r="Z3637" s="35">
        <f t="shared" si="796"/>
        <v>0</v>
      </c>
      <c r="AA3637" s="36">
        <f t="shared" si="789"/>
        <v>0</v>
      </c>
      <c r="AB3637" s="36">
        <f t="shared" si="790"/>
        <v>0</v>
      </c>
      <c r="AC3637" s="37">
        <f t="shared" si="791"/>
        <v>0</v>
      </c>
      <c r="AD3637" s="35">
        <f>IF(OR(YEAR(G3637)&lt;2019,O3637="X"),0,IF(ISBLANK(H3637),DATEDIF(G3637,'[3]1.Pradzia'!$D$13,"M"),DATEDIF(G3637,H3637,"m")))</f>
        <v>0</v>
      </c>
      <c r="AE3637" s="37">
        <f>IF(E3637='[3]5.Grup_T'!$E$20,0,IF(AD3637&lt;&gt;0,M3637/V3637*MIN(12,AD3637),0))</f>
        <v>0</v>
      </c>
      <c r="AF3637" s="37">
        <f t="shared" si="792"/>
        <v>0</v>
      </c>
      <c r="AG3637" s="37">
        <f t="shared" si="793"/>
        <v>0</v>
      </c>
      <c r="AH3637" s="37">
        <f t="shared" si="794"/>
        <v>0</v>
      </c>
      <c r="AI3637" s="35" t="str">
        <f t="shared" si="795"/>
        <v>Nusidėvėjęs</v>
      </c>
      <c r="AJ3637" s="38" t="str">
        <f>IF(AND(F3637&lt;&gt;[3]Pav.tvarkyklė!$B$12,F3637&lt;&gt;[3]Pav.tvarkyklė!$B$13),"GVTNT","X")</f>
        <v>GVTNT</v>
      </c>
      <c r="AK3637" s="39">
        <f t="shared" si="797"/>
        <v>0</v>
      </c>
      <c r="AL3637" s="41"/>
      <c r="AM3637" s="41"/>
      <c r="AN3637" s="41">
        <f t="shared" si="785"/>
        <v>1900</v>
      </c>
      <c r="AO3637" s="41"/>
      <c r="AP3637" s="41"/>
      <c r="AQ3637" s="41"/>
      <c r="AR3637" s="42"/>
      <c r="AS3637" s="42"/>
      <c r="AU3637" s="43">
        <f t="shared" si="786"/>
        <v>0</v>
      </c>
    </row>
    <row r="3638" spans="1:47" ht="15" customHeight="1" x14ac:dyDescent="0.25">
      <c r="A3638" s="11"/>
      <c r="B3638" s="19">
        <v>3807</v>
      </c>
      <c r="C3638" s="74"/>
      <c r="D3638" s="77"/>
      <c r="E3638" s="78"/>
      <c r="F3638" s="74"/>
      <c r="G3638" s="80"/>
      <c r="H3638" s="25"/>
      <c r="I3638" s="79"/>
      <c r="J3638" s="27"/>
      <c r="K3638" s="27"/>
      <c r="L3638" s="79"/>
      <c r="M3638" s="81"/>
      <c r="N3638" s="29">
        <v>0</v>
      </c>
      <c r="O3638" s="30" t="str">
        <f>IF(G3638&lt;=$N$2,"",IF(F3638=[3]Pav.tvarkyklė!$B$13,"",IF(ISBLANK(R3638),"X","")))</f>
        <v/>
      </c>
      <c r="P3638" s="91"/>
      <c r="Q3638" s="63"/>
      <c r="R3638" s="63"/>
      <c r="S3638" s="63"/>
      <c r="T3638" s="63"/>
      <c r="U3638" s="34" t="str">
        <f>IFERROR(INDEX('[3]5.Grup_T'!$G$4:$G$22,MATCH('6.Turtas'!E3638,'[3]5.Grup_T'!$E$4:$E$22,0)),"0")</f>
        <v>0</v>
      </c>
      <c r="V3638" s="35">
        <f t="shared" si="787"/>
        <v>0</v>
      </c>
      <c r="W3638" s="35">
        <f>IF(NOT(ISBLANK(H3638)),(12-DATEDIF(H3638,'[3]1.Pradzia'!$D$13,"m")),0)</f>
        <v>0</v>
      </c>
      <c r="X3638" s="35">
        <f t="shared" si="788"/>
        <v>0</v>
      </c>
      <c r="Y3638" s="35">
        <f t="shared" si="784"/>
        <v>0</v>
      </c>
      <c r="Z3638" s="35">
        <f t="shared" si="796"/>
        <v>0</v>
      </c>
      <c r="AA3638" s="36">
        <f t="shared" si="789"/>
        <v>0</v>
      </c>
      <c r="AB3638" s="36">
        <f t="shared" si="790"/>
        <v>0</v>
      </c>
      <c r="AC3638" s="37">
        <f t="shared" si="791"/>
        <v>0</v>
      </c>
      <c r="AD3638" s="35">
        <f>IF(OR(YEAR(G3638)&lt;2019,O3638="X"),0,IF(ISBLANK(H3638),DATEDIF(G3638,'[3]1.Pradzia'!$D$13,"M"),DATEDIF(G3638,H3638,"m")))</f>
        <v>0</v>
      </c>
      <c r="AE3638" s="37">
        <f>IF(E3638='[3]5.Grup_T'!$E$20,0,IF(AD3638&lt;&gt;0,M3638/V3638*MIN(12,AD3638),0))</f>
        <v>0</v>
      </c>
      <c r="AF3638" s="37">
        <f t="shared" si="792"/>
        <v>0</v>
      </c>
      <c r="AG3638" s="37">
        <f t="shared" si="793"/>
        <v>0</v>
      </c>
      <c r="AH3638" s="37">
        <f t="shared" si="794"/>
        <v>0</v>
      </c>
      <c r="AI3638" s="35" t="str">
        <f t="shared" si="795"/>
        <v>Nusidėvėjęs</v>
      </c>
      <c r="AJ3638" s="38" t="str">
        <f>IF(AND(F3638&lt;&gt;[3]Pav.tvarkyklė!$B$12,F3638&lt;&gt;[3]Pav.tvarkyklė!$B$13),"GVTNT","X")</f>
        <v>GVTNT</v>
      </c>
      <c r="AK3638" s="39">
        <f t="shared" si="797"/>
        <v>0</v>
      </c>
      <c r="AL3638" s="41"/>
      <c r="AM3638" s="41"/>
      <c r="AN3638" s="41">
        <f t="shared" si="785"/>
        <v>1900</v>
      </c>
      <c r="AO3638" s="41"/>
      <c r="AP3638" s="41"/>
      <c r="AQ3638" s="41"/>
      <c r="AR3638" s="42"/>
      <c r="AS3638" s="42"/>
      <c r="AU3638" s="43">
        <f t="shared" si="786"/>
        <v>0</v>
      </c>
    </row>
    <row r="3639" spans="1:47" ht="15" customHeight="1" x14ac:dyDescent="0.25">
      <c r="A3639" s="11"/>
      <c r="B3639" s="19">
        <v>3808</v>
      </c>
      <c r="C3639" s="74"/>
      <c r="D3639" s="77"/>
      <c r="E3639" s="78"/>
      <c r="F3639" s="74"/>
      <c r="G3639" s="80"/>
      <c r="H3639" s="25"/>
      <c r="I3639" s="79"/>
      <c r="J3639" s="27"/>
      <c r="K3639" s="27"/>
      <c r="L3639" s="79"/>
      <c r="M3639" s="81"/>
      <c r="N3639" s="29">
        <v>0</v>
      </c>
      <c r="O3639" s="30" t="str">
        <f>IF(G3639&lt;=$N$2,"",IF(F3639=[3]Pav.tvarkyklė!$B$13,"",IF(ISBLANK(R3639),"X","")))</f>
        <v/>
      </c>
      <c r="P3639" s="91"/>
      <c r="Q3639" s="63"/>
      <c r="R3639" s="63"/>
      <c r="S3639" s="63"/>
      <c r="T3639" s="63"/>
      <c r="U3639" s="34" t="str">
        <f>IFERROR(INDEX('[3]5.Grup_T'!$G$4:$G$22,MATCH('6.Turtas'!E3639,'[3]5.Grup_T'!$E$4:$E$22,0)),"0")</f>
        <v>0</v>
      </c>
      <c r="V3639" s="35">
        <f t="shared" si="787"/>
        <v>0</v>
      </c>
      <c r="W3639" s="35">
        <f>IF(NOT(ISBLANK(H3639)),(12-DATEDIF(H3639,'[3]1.Pradzia'!$D$13,"m")),0)</f>
        <v>0</v>
      </c>
      <c r="X3639" s="35">
        <f t="shared" si="788"/>
        <v>0</v>
      </c>
      <c r="Y3639" s="35">
        <f t="shared" ref="Y3639:Y3702" si="798">IF(YEAR(G3639)&gt;=2019,0,IF(Z3639&lt;=0,0,IF(W3639&lt;&gt;0,MIN(W3639,Z3639),MIN(12,Z3639))))</f>
        <v>0</v>
      </c>
      <c r="Z3639" s="35">
        <f t="shared" si="796"/>
        <v>0</v>
      </c>
      <c r="AA3639" s="36">
        <f t="shared" si="789"/>
        <v>0</v>
      </c>
      <c r="AB3639" s="36">
        <f t="shared" si="790"/>
        <v>0</v>
      </c>
      <c r="AC3639" s="37">
        <f t="shared" si="791"/>
        <v>0</v>
      </c>
      <c r="AD3639" s="35">
        <f>IF(OR(YEAR(G3639)&lt;2019,O3639="X"),0,IF(ISBLANK(H3639),DATEDIF(G3639,'[3]1.Pradzia'!$D$13,"M"),DATEDIF(G3639,H3639,"m")))</f>
        <v>0</v>
      </c>
      <c r="AE3639" s="37">
        <f>IF(E3639='[3]5.Grup_T'!$E$20,0,IF(AD3639&lt;&gt;0,M3639/V3639*MIN(12,AD3639),0))</f>
        <v>0</v>
      </c>
      <c r="AF3639" s="37">
        <f t="shared" si="792"/>
        <v>0</v>
      </c>
      <c r="AG3639" s="37">
        <f t="shared" si="793"/>
        <v>0</v>
      </c>
      <c r="AH3639" s="37">
        <f t="shared" si="794"/>
        <v>0</v>
      </c>
      <c r="AI3639" s="35" t="str">
        <f t="shared" si="795"/>
        <v>Nusidėvėjęs</v>
      </c>
      <c r="AJ3639" s="38" t="str">
        <f>IF(AND(F3639&lt;&gt;[3]Pav.tvarkyklė!$B$12,F3639&lt;&gt;[3]Pav.tvarkyklė!$B$13),"GVTNT","X")</f>
        <v>GVTNT</v>
      </c>
      <c r="AK3639" s="39">
        <f t="shared" si="797"/>
        <v>0</v>
      </c>
      <c r="AL3639" s="41"/>
      <c r="AM3639" s="41"/>
      <c r="AN3639" s="41">
        <f t="shared" si="785"/>
        <v>1900</v>
      </c>
      <c r="AO3639" s="41"/>
      <c r="AP3639" s="41"/>
      <c r="AQ3639" s="41"/>
      <c r="AR3639" s="42"/>
      <c r="AS3639" s="42"/>
      <c r="AU3639" s="43">
        <f t="shared" si="786"/>
        <v>0</v>
      </c>
    </row>
    <row r="3640" spans="1:47" ht="15" customHeight="1" x14ac:dyDescent="0.25">
      <c r="A3640" s="11"/>
      <c r="B3640" s="19">
        <v>3809</v>
      </c>
      <c r="C3640" s="74"/>
      <c r="D3640" s="77"/>
      <c r="E3640" s="75"/>
      <c r="F3640" s="74"/>
      <c r="G3640" s="80"/>
      <c r="H3640" s="25"/>
      <c r="I3640" s="79"/>
      <c r="J3640" s="27"/>
      <c r="K3640" s="27"/>
      <c r="L3640" s="79"/>
      <c r="M3640" s="81"/>
      <c r="N3640" s="29">
        <v>0</v>
      </c>
      <c r="O3640" s="30" t="str">
        <f>IF(G3640&lt;=$N$2,"",IF(F3640=[3]Pav.tvarkyklė!$B$13,"",IF(ISBLANK(R3640),"X","")))</f>
        <v/>
      </c>
      <c r="P3640" s="91"/>
      <c r="Q3640" s="63"/>
      <c r="R3640" s="63"/>
      <c r="S3640" s="63"/>
      <c r="T3640" s="63"/>
      <c r="U3640" s="34" t="str">
        <f>IFERROR(INDEX('[3]5.Grup_T'!$G$4:$G$22,MATCH('6.Turtas'!E3640,'[3]5.Grup_T'!$E$4:$E$22,0)),"0")</f>
        <v>0</v>
      </c>
      <c r="V3640" s="35">
        <f t="shared" si="787"/>
        <v>0</v>
      </c>
      <c r="W3640" s="35">
        <f>IF(NOT(ISBLANK(H3640)),(12-DATEDIF(H3640,'[3]1.Pradzia'!$D$13,"m")),0)</f>
        <v>0</v>
      </c>
      <c r="X3640" s="35">
        <f t="shared" si="788"/>
        <v>0</v>
      </c>
      <c r="Y3640" s="35">
        <f t="shared" si="798"/>
        <v>0</v>
      </c>
      <c r="Z3640" s="35">
        <f t="shared" si="796"/>
        <v>0</v>
      </c>
      <c r="AA3640" s="36">
        <f t="shared" si="789"/>
        <v>0</v>
      </c>
      <c r="AB3640" s="36">
        <f t="shared" si="790"/>
        <v>0</v>
      </c>
      <c r="AC3640" s="37">
        <f t="shared" si="791"/>
        <v>0</v>
      </c>
      <c r="AD3640" s="35">
        <f>IF(OR(YEAR(G3640)&lt;2019,O3640="X"),0,IF(ISBLANK(H3640),DATEDIF(G3640,'[3]1.Pradzia'!$D$13,"M"),DATEDIF(G3640,H3640,"m")))</f>
        <v>0</v>
      </c>
      <c r="AE3640" s="37">
        <f>IF(E3640='[3]5.Grup_T'!$E$20,0,IF(AD3640&lt;&gt;0,M3640/V3640*MIN(12,AD3640),0))</f>
        <v>0</v>
      </c>
      <c r="AF3640" s="37">
        <f t="shared" si="792"/>
        <v>0</v>
      </c>
      <c r="AG3640" s="37">
        <f t="shared" si="793"/>
        <v>0</v>
      </c>
      <c r="AH3640" s="37">
        <f t="shared" si="794"/>
        <v>0</v>
      </c>
      <c r="AI3640" s="35" t="str">
        <f t="shared" si="795"/>
        <v>Nusidėvėjęs</v>
      </c>
      <c r="AJ3640" s="38" t="str">
        <f>IF(AND(F3640&lt;&gt;[3]Pav.tvarkyklė!$B$12,F3640&lt;&gt;[3]Pav.tvarkyklė!$B$13),"GVTNT","X")</f>
        <v>GVTNT</v>
      </c>
      <c r="AK3640" s="39">
        <f t="shared" si="797"/>
        <v>0</v>
      </c>
      <c r="AL3640" s="41"/>
      <c r="AM3640" s="41"/>
      <c r="AN3640" s="41">
        <f t="shared" si="785"/>
        <v>1900</v>
      </c>
      <c r="AO3640" s="41"/>
      <c r="AP3640" s="41"/>
      <c r="AQ3640" s="41"/>
      <c r="AR3640" s="42"/>
      <c r="AS3640" s="42"/>
      <c r="AU3640" s="43">
        <f t="shared" si="786"/>
        <v>0</v>
      </c>
    </row>
    <row r="3641" spans="1:47" ht="15" customHeight="1" x14ac:dyDescent="0.25">
      <c r="A3641" s="11"/>
      <c r="B3641" s="19">
        <v>3810</v>
      </c>
      <c r="C3641" s="74"/>
      <c r="D3641" s="77"/>
      <c r="E3641" s="75"/>
      <c r="F3641" s="74"/>
      <c r="G3641" s="80"/>
      <c r="H3641" s="25"/>
      <c r="I3641" s="79"/>
      <c r="J3641" s="27"/>
      <c r="K3641" s="27"/>
      <c r="L3641" s="79"/>
      <c r="M3641" s="81"/>
      <c r="N3641" s="29">
        <v>0</v>
      </c>
      <c r="O3641" s="30" t="str">
        <f>IF(G3641&lt;=$N$2,"",IF(F3641=[3]Pav.tvarkyklė!$B$13,"",IF(ISBLANK(R3641),"X","")))</f>
        <v/>
      </c>
      <c r="P3641" s="91"/>
      <c r="Q3641" s="63"/>
      <c r="R3641" s="63"/>
      <c r="S3641" s="63"/>
      <c r="T3641" s="63"/>
      <c r="U3641" s="34" t="str">
        <f>IFERROR(INDEX('[3]5.Grup_T'!$G$4:$G$22,MATCH('6.Turtas'!E3641,'[3]5.Grup_T'!$E$4:$E$22,0)),"0")</f>
        <v>0</v>
      </c>
      <c r="V3641" s="35">
        <f t="shared" si="787"/>
        <v>0</v>
      </c>
      <c r="W3641" s="35">
        <f>IF(NOT(ISBLANK(H3641)),(12-DATEDIF(H3641,'[3]1.Pradzia'!$D$13,"m")),0)</f>
        <v>0</v>
      </c>
      <c r="X3641" s="35">
        <f t="shared" si="788"/>
        <v>0</v>
      </c>
      <c r="Y3641" s="35">
        <f t="shared" si="798"/>
        <v>0</v>
      </c>
      <c r="Z3641" s="35">
        <f t="shared" si="796"/>
        <v>0</v>
      </c>
      <c r="AA3641" s="36">
        <f t="shared" si="789"/>
        <v>0</v>
      </c>
      <c r="AB3641" s="36">
        <f t="shared" si="790"/>
        <v>0</v>
      </c>
      <c r="AC3641" s="37">
        <f t="shared" si="791"/>
        <v>0</v>
      </c>
      <c r="AD3641" s="35">
        <f>IF(OR(YEAR(G3641)&lt;2019,O3641="X"),0,IF(ISBLANK(H3641),DATEDIF(G3641,'[3]1.Pradzia'!$D$13,"M"),DATEDIF(G3641,H3641,"m")))</f>
        <v>0</v>
      </c>
      <c r="AE3641" s="37">
        <f>IF(E3641='[3]5.Grup_T'!$E$20,0,IF(AD3641&lt;&gt;0,M3641/V3641*MIN(12,AD3641),0))</f>
        <v>0</v>
      </c>
      <c r="AF3641" s="37">
        <f t="shared" si="792"/>
        <v>0</v>
      </c>
      <c r="AG3641" s="37">
        <f t="shared" si="793"/>
        <v>0</v>
      </c>
      <c r="AH3641" s="37">
        <f t="shared" si="794"/>
        <v>0</v>
      </c>
      <c r="AI3641" s="35" t="str">
        <f t="shared" si="795"/>
        <v>Nusidėvėjęs</v>
      </c>
      <c r="AJ3641" s="38" t="str">
        <f>IF(AND(F3641&lt;&gt;[3]Pav.tvarkyklė!$B$12,F3641&lt;&gt;[3]Pav.tvarkyklė!$B$13),"GVTNT","X")</f>
        <v>GVTNT</v>
      </c>
      <c r="AK3641" s="39">
        <f t="shared" si="797"/>
        <v>0</v>
      </c>
      <c r="AL3641" s="41"/>
      <c r="AM3641" s="41"/>
      <c r="AN3641" s="41">
        <f t="shared" si="785"/>
        <v>1900</v>
      </c>
      <c r="AO3641" s="41"/>
      <c r="AP3641" s="41"/>
      <c r="AQ3641" s="41"/>
      <c r="AR3641" s="42"/>
      <c r="AS3641" s="42"/>
      <c r="AU3641" s="43">
        <f t="shared" si="786"/>
        <v>0</v>
      </c>
    </row>
    <row r="3642" spans="1:47" ht="15" customHeight="1" x14ac:dyDescent="0.25">
      <c r="A3642" s="11"/>
      <c r="B3642" s="19">
        <v>3811</v>
      </c>
      <c r="C3642" s="74"/>
      <c r="D3642" s="77"/>
      <c r="E3642" s="75"/>
      <c r="F3642" s="74"/>
      <c r="G3642" s="80"/>
      <c r="H3642" s="25"/>
      <c r="I3642" s="79"/>
      <c r="J3642" s="27"/>
      <c r="K3642" s="27"/>
      <c r="L3642" s="79"/>
      <c r="M3642" s="81"/>
      <c r="N3642" s="29">
        <v>0</v>
      </c>
      <c r="O3642" s="30" t="str">
        <f>IF(G3642&lt;=$N$2,"",IF(F3642=[3]Pav.tvarkyklė!$B$13,"",IF(ISBLANK(R3642),"X","")))</f>
        <v/>
      </c>
      <c r="P3642" s="91"/>
      <c r="Q3642" s="63"/>
      <c r="R3642" s="63"/>
      <c r="S3642" s="63"/>
      <c r="T3642" s="63"/>
      <c r="U3642" s="34" t="str">
        <f>IFERROR(INDEX('[3]5.Grup_T'!$G$4:$G$22,MATCH('6.Turtas'!E3642,'[3]5.Grup_T'!$E$4:$E$22,0)),"0")</f>
        <v>0</v>
      </c>
      <c r="V3642" s="35">
        <f t="shared" si="787"/>
        <v>0</v>
      </c>
      <c r="W3642" s="35">
        <f>IF(NOT(ISBLANK(H3642)),(12-DATEDIF(H3642,'[3]1.Pradzia'!$D$13,"m")),0)</f>
        <v>0</v>
      </c>
      <c r="X3642" s="35">
        <f t="shared" si="788"/>
        <v>0</v>
      </c>
      <c r="Y3642" s="35">
        <f t="shared" si="798"/>
        <v>0</v>
      </c>
      <c r="Z3642" s="35">
        <f t="shared" si="796"/>
        <v>0</v>
      </c>
      <c r="AA3642" s="36">
        <f t="shared" si="789"/>
        <v>0</v>
      </c>
      <c r="AB3642" s="36">
        <f t="shared" si="790"/>
        <v>0</v>
      </c>
      <c r="AC3642" s="37">
        <f t="shared" si="791"/>
        <v>0</v>
      </c>
      <c r="AD3642" s="35">
        <f>IF(OR(YEAR(G3642)&lt;2019,O3642="X"),0,IF(ISBLANK(H3642),DATEDIF(G3642,'[3]1.Pradzia'!$D$13,"M"),DATEDIF(G3642,H3642,"m")))</f>
        <v>0</v>
      </c>
      <c r="AE3642" s="37">
        <f>IF(E3642='[3]5.Grup_T'!$E$20,0,IF(AD3642&lt;&gt;0,M3642/V3642*MIN(12,AD3642),0))</f>
        <v>0</v>
      </c>
      <c r="AF3642" s="37">
        <f t="shared" si="792"/>
        <v>0</v>
      </c>
      <c r="AG3642" s="37">
        <f t="shared" si="793"/>
        <v>0</v>
      </c>
      <c r="AH3642" s="37">
        <f t="shared" si="794"/>
        <v>0</v>
      </c>
      <c r="AI3642" s="35" t="str">
        <f t="shared" si="795"/>
        <v>Nusidėvėjęs</v>
      </c>
      <c r="AJ3642" s="38" t="str">
        <f>IF(AND(F3642&lt;&gt;[3]Pav.tvarkyklė!$B$12,F3642&lt;&gt;[3]Pav.tvarkyklė!$B$13),"GVTNT","X")</f>
        <v>GVTNT</v>
      </c>
      <c r="AK3642" s="39">
        <f t="shared" si="797"/>
        <v>0</v>
      </c>
      <c r="AL3642" s="41"/>
      <c r="AM3642" s="41"/>
      <c r="AN3642" s="41">
        <f t="shared" si="785"/>
        <v>1900</v>
      </c>
      <c r="AO3642" s="41"/>
      <c r="AP3642" s="41"/>
      <c r="AQ3642" s="41"/>
      <c r="AR3642" s="42"/>
      <c r="AS3642" s="42"/>
      <c r="AU3642" s="43">
        <f t="shared" si="786"/>
        <v>0</v>
      </c>
    </row>
    <row r="3643" spans="1:47" ht="15" customHeight="1" x14ac:dyDescent="0.25">
      <c r="A3643" s="11"/>
      <c r="B3643" s="19">
        <v>3812</v>
      </c>
      <c r="C3643" s="74"/>
      <c r="D3643" s="77"/>
      <c r="E3643" s="75"/>
      <c r="F3643" s="74"/>
      <c r="G3643" s="80"/>
      <c r="H3643" s="25"/>
      <c r="I3643" s="79"/>
      <c r="J3643" s="27"/>
      <c r="K3643" s="27"/>
      <c r="L3643" s="79"/>
      <c r="M3643" s="81"/>
      <c r="N3643" s="29">
        <v>0</v>
      </c>
      <c r="O3643" s="30" t="str">
        <f>IF(G3643&lt;=$N$2,"",IF(F3643=[3]Pav.tvarkyklė!$B$13,"",IF(ISBLANK(R3643),"X","")))</f>
        <v/>
      </c>
      <c r="P3643" s="91"/>
      <c r="Q3643" s="63"/>
      <c r="R3643" s="63"/>
      <c r="S3643" s="63"/>
      <c r="T3643" s="63"/>
      <c r="U3643" s="34" t="str">
        <f>IFERROR(INDEX('[3]5.Grup_T'!$G$4:$G$22,MATCH('6.Turtas'!E3643,'[3]5.Grup_T'!$E$4:$E$22,0)),"0")</f>
        <v>0</v>
      </c>
      <c r="V3643" s="35">
        <f t="shared" si="787"/>
        <v>0</v>
      </c>
      <c r="W3643" s="35">
        <f>IF(NOT(ISBLANK(H3643)),(12-DATEDIF(H3643,'[3]1.Pradzia'!$D$13,"m")),0)</f>
        <v>0</v>
      </c>
      <c r="X3643" s="35">
        <f t="shared" si="788"/>
        <v>0</v>
      </c>
      <c r="Y3643" s="35">
        <f t="shared" si="798"/>
        <v>0</v>
      </c>
      <c r="Z3643" s="35">
        <f t="shared" si="796"/>
        <v>0</v>
      </c>
      <c r="AA3643" s="36">
        <f t="shared" si="789"/>
        <v>0</v>
      </c>
      <c r="AB3643" s="36">
        <f t="shared" si="790"/>
        <v>0</v>
      </c>
      <c r="AC3643" s="37">
        <f t="shared" si="791"/>
        <v>0</v>
      </c>
      <c r="AD3643" s="35">
        <f>IF(OR(YEAR(G3643)&lt;2019,O3643="X"),0,IF(ISBLANK(H3643),DATEDIF(G3643,'[3]1.Pradzia'!$D$13,"M"),DATEDIF(G3643,H3643,"m")))</f>
        <v>0</v>
      </c>
      <c r="AE3643" s="37">
        <f>IF(E3643='[3]5.Grup_T'!$E$20,0,IF(AD3643&lt;&gt;0,M3643/V3643*MIN(12,AD3643),0))</f>
        <v>0</v>
      </c>
      <c r="AF3643" s="37">
        <f t="shared" si="792"/>
        <v>0</v>
      </c>
      <c r="AG3643" s="37">
        <f t="shared" si="793"/>
        <v>0</v>
      </c>
      <c r="AH3643" s="37">
        <f t="shared" si="794"/>
        <v>0</v>
      </c>
      <c r="AI3643" s="35" t="str">
        <f t="shared" si="795"/>
        <v>Nusidėvėjęs</v>
      </c>
      <c r="AJ3643" s="38" t="str">
        <f>IF(AND(F3643&lt;&gt;[3]Pav.tvarkyklė!$B$12,F3643&lt;&gt;[3]Pav.tvarkyklė!$B$13),"GVTNT","X")</f>
        <v>GVTNT</v>
      </c>
      <c r="AK3643" s="39">
        <f t="shared" si="797"/>
        <v>0</v>
      </c>
      <c r="AL3643" s="41"/>
      <c r="AM3643" s="41"/>
      <c r="AN3643" s="41">
        <f t="shared" si="785"/>
        <v>1900</v>
      </c>
      <c r="AO3643" s="41"/>
      <c r="AP3643" s="41"/>
      <c r="AQ3643" s="41"/>
      <c r="AR3643" s="42"/>
      <c r="AS3643" s="42"/>
      <c r="AU3643" s="43">
        <f t="shared" si="786"/>
        <v>0</v>
      </c>
    </row>
    <row r="3644" spans="1:47" ht="15" customHeight="1" x14ac:dyDescent="0.25">
      <c r="A3644" s="11"/>
      <c r="B3644" s="19">
        <v>3813</v>
      </c>
      <c r="C3644" s="74"/>
      <c r="D3644" s="77"/>
      <c r="E3644" s="75"/>
      <c r="F3644" s="74"/>
      <c r="G3644" s="80"/>
      <c r="H3644" s="49"/>
      <c r="I3644" s="79"/>
      <c r="J3644" s="27"/>
      <c r="K3644" s="27"/>
      <c r="L3644" s="79"/>
      <c r="M3644" s="81"/>
      <c r="N3644" s="29">
        <v>0</v>
      </c>
      <c r="O3644" s="30" t="str">
        <f>IF(G3644&lt;=$N$2,"",IF(F3644=[3]Pav.tvarkyklė!$B$13,"",IF(ISBLANK(R3644),"X","")))</f>
        <v/>
      </c>
      <c r="P3644" s="91"/>
      <c r="Q3644" s="63"/>
      <c r="R3644" s="63"/>
      <c r="S3644" s="63"/>
      <c r="T3644" s="63"/>
      <c r="U3644" s="34" t="str">
        <f>IFERROR(INDEX('[3]5.Grup_T'!$G$4:$G$22,MATCH('6.Turtas'!E3644,'[3]5.Grup_T'!$E$4:$E$22,0)),"0")</f>
        <v>0</v>
      </c>
      <c r="V3644" s="35">
        <f t="shared" si="787"/>
        <v>0</v>
      </c>
      <c r="W3644" s="35">
        <f>IF(NOT(ISBLANK(H3644)),(12-DATEDIF(H3644,'[3]1.Pradzia'!$D$13,"m")),0)</f>
        <v>0</v>
      </c>
      <c r="X3644" s="35">
        <f t="shared" si="788"/>
        <v>0</v>
      </c>
      <c r="Y3644" s="35">
        <f t="shared" si="798"/>
        <v>0</v>
      </c>
      <c r="Z3644" s="35">
        <f t="shared" si="796"/>
        <v>0</v>
      </c>
      <c r="AA3644" s="36">
        <f t="shared" si="789"/>
        <v>0</v>
      </c>
      <c r="AB3644" s="36">
        <f t="shared" si="790"/>
        <v>0</v>
      </c>
      <c r="AC3644" s="37">
        <f t="shared" si="791"/>
        <v>0</v>
      </c>
      <c r="AD3644" s="35">
        <f>IF(OR(YEAR(G3644)&lt;2019,O3644="X"),0,IF(ISBLANK(H3644),DATEDIF(G3644,'[3]1.Pradzia'!$D$13,"M"),DATEDIF(G3644,H3644,"m")))</f>
        <v>0</v>
      </c>
      <c r="AE3644" s="37">
        <f>IF(E3644='[3]5.Grup_T'!$E$20,0,IF(AD3644&lt;&gt;0,M3644/V3644*MIN(12,AD3644),0))</f>
        <v>0</v>
      </c>
      <c r="AF3644" s="37">
        <f t="shared" si="792"/>
        <v>0</v>
      </c>
      <c r="AG3644" s="37">
        <f t="shared" si="793"/>
        <v>0</v>
      </c>
      <c r="AH3644" s="37">
        <f t="shared" si="794"/>
        <v>0</v>
      </c>
      <c r="AI3644" s="35" t="str">
        <f t="shared" si="795"/>
        <v>Nusidėvėjęs</v>
      </c>
      <c r="AJ3644" s="38" t="str">
        <f>IF(AND(F3644&lt;&gt;[3]Pav.tvarkyklė!$B$12,F3644&lt;&gt;[3]Pav.tvarkyklė!$B$13),"GVTNT","X")</f>
        <v>GVTNT</v>
      </c>
      <c r="AK3644" s="39">
        <f t="shared" si="797"/>
        <v>0</v>
      </c>
      <c r="AL3644" s="41"/>
      <c r="AM3644" s="41"/>
      <c r="AN3644" s="41">
        <f t="shared" si="785"/>
        <v>1900</v>
      </c>
      <c r="AO3644" s="41"/>
      <c r="AP3644" s="41"/>
      <c r="AQ3644" s="41"/>
      <c r="AR3644" s="42"/>
      <c r="AS3644" s="42"/>
      <c r="AU3644" s="43">
        <f t="shared" si="786"/>
        <v>0</v>
      </c>
    </row>
    <row r="3645" spans="1:47" ht="15" customHeight="1" x14ac:dyDescent="0.25">
      <c r="A3645" s="11"/>
      <c r="B3645" s="19">
        <v>3814</v>
      </c>
      <c r="C3645" s="74"/>
      <c r="D3645" s="77"/>
      <c r="E3645" s="78"/>
      <c r="F3645" s="74"/>
      <c r="G3645" s="80"/>
      <c r="H3645" s="49"/>
      <c r="I3645" s="79"/>
      <c r="J3645" s="27"/>
      <c r="K3645" s="27"/>
      <c r="L3645" s="79"/>
      <c r="M3645" s="81"/>
      <c r="N3645" s="29">
        <v>0</v>
      </c>
      <c r="O3645" s="30" t="str">
        <f>IF(G3645&lt;=$N$2,"",IF(F3645=[3]Pav.tvarkyklė!$B$13,"",IF(ISBLANK(R3645),"X","")))</f>
        <v/>
      </c>
      <c r="P3645" s="91"/>
      <c r="Q3645" s="63"/>
      <c r="R3645" s="63"/>
      <c r="S3645" s="63"/>
      <c r="T3645" s="63"/>
      <c r="U3645" s="34" t="str">
        <f>IFERROR(INDEX('[3]5.Grup_T'!$G$4:$G$22,MATCH('6.Turtas'!E3645,'[3]5.Grup_T'!$E$4:$E$22,0)),"0")</f>
        <v>0</v>
      </c>
      <c r="V3645" s="35">
        <f t="shared" si="787"/>
        <v>0</v>
      </c>
      <c r="W3645" s="35">
        <f>IF(NOT(ISBLANK(H3645)),(12-DATEDIF(H3645,'[3]1.Pradzia'!$D$13,"m")),0)</f>
        <v>0</v>
      </c>
      <c r="X3645" s="35">
        <f t="shared" si="788"/>
        <v>0</v>
      </c>
      <c r="Y3645" s="35">
        <f t="shared" si="798"/>
        <v>0</v>
      </c>
      <c r="Z3645" s="35">
        <f t="shared" si="796"/>
        <v>0</v>
      </c>
      <c r="AA3645" s="36">
        <f t="shared" si="789"/>
        <v>0</v>
      </c>
      <c r="AB3645" s="36">
        <f t="shared" si="790"/>
        <v>0</v>
      </c>
      <c r="AC3645" s="37">
        <f t="shared" si="791"/>
        <v>0</v>
      </c>
      <c r="AD3645" s="35">
        <f>IF(OR(YEAR(G3645)&lt;2019,O3645="X"),0,IF(ISBLANK(H3645),DATEDIF(G3645,'[3]1.Pradzia'!$D$13,"M"),DATEDIF(G3645,H3645,"m")))</f>
        <v>0</v>
      </c>
      <c r="AE3645" s="37">
        <f>IF(E3645='[3]5.Grup_T'!$E$20,0,IF(AD3645&lt;&gt;0,M3645/V3645*MIN(12,AD3645),0))</f>
        <v>0</v>
      </c>
      <c r="AF3645" s="37">
        <f t="shared" si="792"/>
        <v>0</v>
      </c>
      <c r="AG3645" s="37">
        <f t="shared" si="793"/>
        <v>0</v>
      </c>
      <c r="AH3645" s="37">
        <f t="shared" si="794"/>
        <v>0</v>
      </c>
      <c r="AI3645" s="35" t="str">
        <f t="shared" si="795"/>
        <v>Nusidėvėjęs</v>
      </c>
      <c r="AJ3645" s="38" t="str">
        <f>IF(AND(F3645&lt;&gt;[3]Pav.tvarkyklė!$B$12,F3645&lt;&gt;[3]Pav.tvarkyklė!$B$13),"GVTNT","X")</f>
        <v>GVTNT</v>
      </c>
      <c r="AK3645" s="39">
        <f t="shared" si="797"/>
        <v>0</v>
      </c>
      <c r="AL3645" s="41"/>
      <c r="AM3645" s="41"/>
      <c r="AN3645" s="41">
        <f t="shared" si="785"/>
        <v>1900</v>
      </c>
      <c r="AO3645" s="41"/>
      <c r="AP3645" s="41"/>
      <c r="AQ3645" s="41"/>
      <c r="AR3645" s="42"/>
      <c r="AS3645" s="42"/>
      <c r="AU3645" s="43">
        <f t="shared" si="786"/>
        <v>0</v>
      </c>
    </row>
    <row r="3646" spans="1:47" ht="15" customHeight="1" x14ac:dyDescent="0.25">
      <c r="A3646" s="11"/>
      <c r="B3646" s="19">
        <v>3815</v>
      </c>
      <c r="C3646" s="74"/>
      <c r="D3646" s="77"/>
      <c r="E3646" s="78"/>
      <c r="F3646" s="74"/>
      <c r="G3646" s="80"/>
      <c r="H3646" s="49"/>
      <c r="I3646" s="79"/>
      <c r="J3646" s="27"/>
      <c r="K3646" s="27"/>
      <c r="L3646" s="79"/>
      <c r="M3646" s="81"/>
      <c r="N3646" s="29">
        <v>0</v>
      </c>
      <c r="O3646" s="30" t="str">
        <f>IF(G3646&lt;=$N$2,"",IF(F3646=[3]Pav.tvarkyklė!$B$13,"",IF(ISBLANK(R3646),"X","")))</f>
        <v/>
      </c>
      <c r="P3646" s="91"/>
      <c r="Q3646" s="63"/>
      <c r="R3646" s="63"/>
      <c r="S3646" s="63"/>
      <c r="T3646" s="63"/>
      <c r="U3646" s="34" t="str">
        <f>IFERROR(INDEX('[3]5.Grup_T'!$G$4:$G$22,MATCH('6.Turtas'!E3646,'[3]5.Grup_T'!$E$4:$E$22,0)),"0")</f>
        <v>0</v>
      </c>
      <c r="V3646" s="35">
        <f t="shared" si="787"/>
        <v>0</v>
      </c>
      <c r="W3646" s="35">
        <f>IF(NOT(ISBLANK(H3646)),(12-DATEDIF(H3646,'[3]1.Pradzia'!$D$13,"m")),0)</f>
        <v>0</v>
      </c>
      <c r="X3646" s="35">
        <f t="shared" si="788"/>
        <v>0</v>
      </c>
      <c r="Y3646" s="35">
        <f t="shared" si="798"/>
        <v>0</v>
      </c>
      <c r="Z3646" s="35">
        <f t="shared" si="796"/>
        <v>0</v>
      </c>
      <c r="AA3646" s="36">
        <f t="shared" si="789"/>
        <v>0</v>
      </c>
      <c r="AB3646" s="36">
        <f t="shared" si="790"/>
        <v>0</v>
      </c>
      <c r="AC3646" s="37">
        <f t="shared" si="791"/>
        <v>0</v>
      </c>
      <c r="AD3646" s="35">
        <f>IF(OR(YEAR(G3646)&lt;2019,O3646="X"),0,IF(ISBLANK(H3646),DATEDIF(G3646,'[3]1.Pradzia'!$D$13,"M"),DATEDIF(G3646,H3646,"m")))</f>
        <v>0</v>
      </c>
      <c r="AE3646" s="37">
        <f>IF(E3646='[3]5.Grup_T'!$E$20,0,IF(AD3646&lt;&gt;0,M3646/V3646*MIN(12,AD3646),0))</f>
        <v>0</v>
      </c>
      <c r="AF3646" s="37">
        <f t="shared" si="792"/>
        <v>0</v>
      </c>
      <c r="AG3646" s="37">
        <f t="shared" si="793"/>
        <v>0</v>
      </c>
      <c r="AH3646" s="37">
        <f t="shared" si="794"/>
        <v>0</v>
      </c>
      <c r="AI3646" s="35" t="str">
        <f t="shared" si="795"/>
        <v>Nusidėvėjęs</v>
      </c>
      <c r="AJ3646" s="38" t="str">
        <f>IF(AND(F3646&lt;&gt;[3]Pav.tvarkyklė!$B$12,F3646&lt;&gt;[3]Pav.tvarkyklė!$B$13),"GVTNT","X")</f>
        <v>GVTNT</v>
      </c>
      <c r="AK3646" s="39">
        <f t="shared" si="797"/>
        <v>0</v>
      </c>
      <c r="AL3646" s="41"/>
      <c r="AM3646" s="41"/>
      <c r="AN3646" s="41">
        <f t="shared" si="785"/>
        <v>1900</v>
      </c>
      <c r="AO3646" s="41"/>
      <c r="AP3646" s="41"/>
      <c r="AQ3646" s="41"/>
      <c r="AR3646" s="42"/>
      <c r="AS3646" s="42"/>
      <c r="AU3646" s="43">
        <f t="shared" si="786"/>
        <v>0</v>
      </c>
    </row>
    <row r="3647" spans="1:47" ht="15" customHeight="1" x14ac:dyDescent="0.25">
      <c r="A3647" s="11"/>
      <c r="B3647" s="19">
        <v>3816</v>
      </c>
      <c r="C3647" s="74"/>
      <c r="D3647" s="77"/>
      <c r="E3647" s="78"/>
      <c r="F3647" s="74"/>
      <c r="G3647" s="80"/>
      <c r="H3647" s="49"/>
      <c r="I3647" s="79"/>
      <c r="J3647" s="27"/>
      <c r="K3647" s="27"/>
      <c r="L3647" s="79"/>
      <c r="M3647" s="81"/>
      <c r="N3647" s="29">
        <v>0</v>
      </c>
      <c r="O3647" s="30" t="str">
        <f>IF(G3647&lt;=$N$2,"",IF(F3647=[3]Pav.tvarkyklė!$B$13,"",IF(ISBLANK(R3647),"X","")))</f>
        <v/>
      </c>
      <c r="P3647" s="91"/>
      <c r="Q3647" s="63"/>
      <c r="R3647" s="63"/>
      <c r="S3647" s="63"/>
      <c r="T3647" s="63"/>
      <c r="U3647" s="34" t="str">
        <f>IFERROR(INDEX('[3]5.Grup_T'!$G$4:$G$22,MATCH('6.Turtas'!E3647,'[3]5.Grup_T'!$E$4:$E$22,0)),"0")</f>
        <v>0</v>
      </c>
      <c r="V3647" s="35">
        <f t="shared" si="787"/>
        <v>0</v>
      </c>
      <c r="W3647" s="35">
        <f>IF(NOT(ISBLANK(H3647)),(12-DATEDIF(H3647,'[3]1.Pradzia'!$D$13,"m")),0)</f>
        <v>0</v>
      </c>
      <c r="X3647" s="35">
        <f t="shared" si="788"/>
        <v>0</v>
      </c>
      <c r="Y3647" s="35">
        <f t="shared" si="798"/>
        <v>0</v>
      </c>
      <c r="Z3647" s="35">
        <f t="shared" si="796"/>
        <v>0</v>
      </c>
      <c r="AA3647" s="36">
        <f t="shared" si="789"/>
        <v>0</v>
      </c>
      <c r="AB3647" s="36">
        <f t="shared" si="790"/>
        <v>0</v>
      </c>
      <c r="AC3647" s="37">
        <f t="shared" si="791"/>
        <v>0</v>
      </c>
      <c r="AD3647" s="35">
        <f>IF(OR(YEAR(G3647)&lt;2019,O3647="X"),0,IF(ISBLANK(H3647),DATEDIF(G3647,'[3]1.Pradzia'!$D$13,"M"),DATEDIF(G3647,H3647,"m")))</f>
        <v>0</v>
      </c>
      <c r="AE3647" s="37">
        <f>IF(E3647='[3]5.Grup_T'!$E$20,0,IF(AD3647&lt;&gt;0,M3647/V3647*MIN(12,AD3647),0))</f>
        <v>0</v>
      </c>
      <c r="AF3647" s="37">
        <f t="shared" si="792"/>
        <v>0</v>
      </c>
      <c r="AG3647" s="37">
        <f t="shared" si="793"/>
        <v>0</v>
      </c>
      <c r="AH3647" s="37">
        <f t="shared" si="794"/>
        <v>0</v>
      </c>
      <c r="AI3647" s="35" t="str">
        <f t="shared" si="795"/>
        <v>Nusidėvėjęs</v>
      </c>
      <c r="AJ3647" s="38" t="str">
        <f>IF(AND(F3647&lt;&gt;[3]Pav.tvarkyklė!$B$12,F3647&lt;&gt;[3]Pav.tvarkyklė!$B$13),"GVTNT","X")</f>
        <v>GVTNT</v>
      </c>
      <c r="AK3647" s="39">
        <f t="shared" si="797"/>
        <v>0</v>
      </c>
      <c r="AL3647" s="41"/>
      <c r="AM3647" s="41"/>
      <c r="AN3647" s="41">
        <f t="shared" si="785"/>
        <v>1900</v>
      </c>
      <c r="AO3647" s="41"/>
      <c r="AP3647" s="41"/>
      <c r="AQ3647" s="41"/>
      <c r="AR3647" s="42"/>
      <c r="AS3647" s="42"/>
      <c r="AU3647" s="43">
        <f t="shared" si="786"/>
        <v>0</v>
      </c>
    </row>
    <row r="3648" spans="1:47" ht="15" customHeight="1" x14ac:dyDescent="0.25">
      <c r="A3648" s="11"/>
      <c r="B3648" s="19">
        <v>3817</v>
      </c>
      <c r="C3648" s="74"/>
      <c r="D3648" s="77"/>
      <c r="E3648" s="78"/>
      <c r="F3648" s="74"/>
      <c r="G3648" s="80"/>
      <c r="H3648" s="49"/>
      <c r="I3648" s="79"/>
      <c r="J3648" s="27"/>
      <c r="K3648" s="27"/>
      <c r="L3648" s="79"/>
      <c r="M3648" s="81"/>
      <c r="N3648" s="29">
        <v>0</v>
      </c>
      <c r="O3648" s="30" t="str">
        <f>IF(G3648&lt;=$N$2,"",IF(F3648=[3]Pav.tvarkyklė!$B$13,"",IF(ISBLANK(R3648),"X","")))</f>
        <v/>
      </c>
      <c r="P3648" s="91"/>
      <c r="Q3648" s="63"/>
      <c r="R3648" s="63"/>
      <c r="S3648" s="63"/>
      <c r="T3648" s="63"/>
      <c r="U3648" s="34" t="str">
        <f>IFERROR(INDEX('[3]5.Grup_T'!$G$4:$G$22,MATCH('6.Turtas'!E3648,'[3]5.Grup_T'!$E$4:$E$22,0)),"0")</f>
        <v>0</v>
      </c>
      <c r="V3648" s="35">
        <f t="shared" si="787"/>
        <v>0</v>
      </c>
      <c r="W3648" s="35">
        <f>IF(NOT(ISBLANK(H3648)),(12-DATEDIF(H3648,'[3]1.Pradzia'!$D$13,"m")),0)</f>
        <v>0</v>
      </c>
      <c r="X3648" s="35">
        <f t="shared" si="788"/>
        <v>0</v>
      </c>
      <c r="Y3648" s="35">
        <f t="shared" si="798"/>
        <v>0</v>
      </c>
      <c r="Z3648" s="35">
        <f t="shared" si="796"/>
        <v>0</v>
      </c>
      <c r="AA3648" s="36">
        <f t="shared" si="789"/>
        <v>0</v>
      </c>
      <c r="AB3648" s="36">
        <f t="shared" si="790"/>
        <v>0</v>
      </c>
      <c r="AC3648" s="37">
        <f t="shared" si="791"/>
        <v>0</v>
      </c>
      <c r="AD3648" s="35">
        <f>IF(OR(YEAR(G3648)&lt;2019,O3648="X"),0,IF(ISBLANK(H3648),DATEDIF(G3648,'[3]1.Pradzia'!$D$13,"M"),DATEDIF(G3648,H3648,"m")))</f>
        <v>0</v>
      </c>
      <c r="AE3648" s="37">
        <f>IF(E3648='[3]5.Grup_T'!$E$20,0,IF(AD3648&lt;&gt;0,M3648/V3648*MIN(12,AD3648),0))</f>
        <v>0</v>
      </c>
      <c r="AF3648" s="37">
        <f t="shared" si="792"/>
        <v>0</v>
      </c>
      <c r="AG3648" s="37">
        <f t="shared" si="793"/>
        <v>0</v>
      </c>
      <c r="AH3648" s="37">
        <f t="shared" si="794"/>
        <v>0</v>
      </c>
      <c r="AI3648" s="35" t="str">
        <f t="shared" si="795"/>
        <v>Nusidėvėjęs</v>
      </c>
      <c r="AJ3648" s="38" t="str">
        <f>IF(AND(F3648&lt;&gt;[3]Pav.tvarkyklė!$B$12,F3648&lt;&gt;[3]Pav.tvarkyklė!$B$13),"GVTNT","X")</f>
        <v>GVTNT</v>
      </c>
      <c r="AK3648" s="39">
        <f t="shared" si="797"/>
        <v>0</v>
      </c>
      <c r="AL3648" s="41"/>
      <c r="AM3648" s="41"/>
      <c r="AN3648" s="41">
        <f t="shared" si="785"/>
        <v>1900</v>
      </c>
      <c r="AO3648" s="41"/>
      <c r="AP3648" s="41"/>
      <c r="AQ3648" s="41"/>
      <c r="AR3648" s="42"/>
      <c r="AS3648" s="42"/>
      <c r="AU3648" s="43">
        <f t="shared" si="786"/>
        <v>0</v>
      </c>
    </row>
    <row r="3649" spans="1:47" ht="15" customHeight="1" x14ac:dyDescent="0.25">
      <c r="A3649" s="11"/>
      <c r="B3649" s="19">
        <v>3818</v>
      </c>
      <c r="C3649" s="74"/>
      <c r="D3649" s="77"/>
      <c r="E3649" s="78"/>
      <c r="F3649" s="74"/>
      <c r="G3649" s="80"/>
      <c r="H3649" s="49"/>
      <c r="I3649" s="79"/>
      <c r="J3649" s="27"/>
      <c r="K3649" s="27"/>
      <c r="L3649" s="79"/>
      <c r="M3649" s="81"/>
      <c r="N3649" s="29">
        <v>0</v>
      </c>
      <c r="O3649" s="30" t="str">
        <f>IF(G3649&lt;=$N$2,"",IF(F3649=[3]Pav.tvarkyklė!$B$13,"",IF(ISBLANK(R3649),"X","")))</f>
        <v/>
      </c>
      <c r="P3649" s="91"/>
      <c r="Q3649" s="63"/>
      <c r="R3649" s="63"/>
      <c r="S3649" s="63"/>
      <c r="T3649" s="63"/>
      <c r="U3649" s="34" t="str">
        <f>IFERROR(INDEX('[3]5.Grup_T'!$G$4:$G$22,MATCH('6.Turtas'!E3649,'[3]5.Grup_T'!$E$4:$E$22,0)),"0")</f>
        <v>0</v>
      </c>
      <c r="V3649" s="35">
        <f t="shared" si="787"/>
        <v>0</v>
      </c>
      <c r="W3649" s="35">
        <f>IF(NOT(ISBLANK(H3649)),(12-DATEDIF(H3649,'[3]1.Pradzia'!$D$13,"m")),0)</f>
        <v>0</v>
      </c>
      <c r="X3649" s="35">
        <f t="shared" si="788"/>
        <v>0</v>
      </c>
      <c r="Y3649" s="35">
        <f t="shared" si="798"/>
        <v>0</v>
      </c>
      <c r="Z3649" s="35">
        <f t="shared" si="796"/>
        <v>0</v>
      </c>
      <c r="AA3649" s="36">
        <f t="shared" si="789"/>
        <v>0</v>
      </c>
      <c r="AB3649" s="36">
        <f t="shared" si="790"/>
        <v>0</v>
      </c>
      <c r="AC3649" s="37">
        <f t="shared" si="791"/>
        <v>0</v>
      </c>
      <c r="AD3649" s="35">
        <f>IF(OR(YEAR(G3649)&lt;2019,O3649="X"),0,IF(ISBLANK(H3649),DATEDIF(G3649,'[3]1.Pradzia'!$D$13,"M"),DATEDIF(G3649,H3649,"m")))</f>
        <v>0</v>
      </c>
      <c r="AE3649" s="37">
        <f>IF(E3649='[3]5.Grup_T'!$E$20,0,IF(AD3649&lt;&gt;0,M3649/V3649*MIN(12,AD3649),0))</f>
        <v>0</v>
      </c>
      <c r="AF3649" s="37">
        <f t="shared" si="792"/>
        <v>0</v>
      </c>
      <c r="AG3649" s="37">
        <f t="shared" si="793"/>
        <v>0</v>
      </c>
      <c r="AH3649" s="37">
        <f t="shared" si="794"/>
        <v>0</v>
      </c>
      <c r="AI3649" s="35" t="str">
        <f t="shared" si="795"/>
        <v>Nusidėvėjęs</v>
      </c>
      <c r="AJ3649" s="38" t="str">
        <f>IF(AND(F3649&lt;&gt;[3]Pav.tvarkyklė!$B$12,F3649&lt;&gt;[3]Pav.tvarkyklė!$B$13),"GVTNT","X")</f>
        <v>GVTNT</v>
      </c>
      <c r="AK3649" s="39">
        <f t="shared" si="797"/>
        <v>0</v>
      </c>
      <c r="AL3649" s="41"/>
      <c r="AM3649" s="41"/>
      <c r="AN3649" s="41">
        <f t="shared" si="785"/>
        <v>1900</v>
      </c>
      <c r="AO3649" s="41"/>
      <c r="AP3649" s="41"/>
      <c r="AQ3649" s="41"/>
      <c r="AR3649" s="42"/>
      <c r="AS3649" s="42"/>
      <c r="AU3649" s="43">
        <f t="shared" si="786"/>
        <v>0</v>
      </c>
    </row>
    <row r="3650" spans="1:47" ht="15" customHeight="1" x14ac:dyDescent="0.25">
      <c r="A3650" s="11"/>
      <c r="B3650" s="19">
        <v>3819</v>
      </c>
      <c r="C3650" s="74"/>
      <c r="D3650" s="77"/>
      <c r="E3650" s="78"/>
      <c r="F3650" s="74"/>
      <c r="G3650" s="80"/>
      <c r="H3650" s="49"/>
      <c r="I3650" s="79"/>
      <c r="J3650" s="27"/>
      <c r="K3650" s="27"/>
      <c r="L3650" s="79"/>
      <c r="M3650" s="81"/>
      <c r="N3650" s="29">
        <v>0</v>
      </c>
      <c r="O3650" s="30" t="str">
        <f>IF(G3650&lt;=$N$2,"",IF(F3650=[3]Pav.tvarkyklė!$B$13,"",IF(ISBLANK(R3650),"X","")))</f>
        <v/>
      </c>
      <c r="P3650" s="91"/>
      <c r="Q3650" s="63"/>
      <c r="R3650" s="63"/>
      <c r="S3650" s="63"/>
      <c r="T3650" s="63"/>
      <c r="U3650" s="34" t="str">
        <f>IFERROR(INDEX('[3]5.Grup_T'!$G$4:$G$22,MATCH('6.Turtas'!E3650,'[3]5.Grup_T'!$E$4:$E$22,0)),"0")</f>
        <v>0</v>
      </c>
      <c r="V3650" s="35">
        <f t="shared" si="787"/>
        <v>0</v>
      </c>
      <c r="W3650" s="35">
        <f>IF(NOT(ISBLANK(H3650)),(12-DATEDIF(H3650,'[3]1.Pradzia'!$D$13,"m")),0)</f>
        <v>0</v>
      </c>
      <c r="X3650" s="35">
        <f t="shared" si="788"/>
        <v>0</v>
      </c>
      <c r="Y3650" s="35">
        <f t="shared" si="798"/>
        <v>0</v>
      </c>
      <c r="Z3650" s="35">
        <f t="shared" si="796"/>
        <v>0</v>
      </c>
      <c r="AA3650" s="36">
        <f t="shared" si="789"/>
        <v>0</v>
      </c>
      <c r="AB3650" s="36">
        <f t="shared" si="790"/>
        <v>0</v>
      </c>
      <c r="AC3650" s="37">
        <f t="shared" si="791"/>
        <v>0</v>
      </c>
      <c r="AD3650" s="35">
        <f>IF(OR(YEAR(G3650)&lt;2019,O3650="X"),0,IF(ISBLANK(H3650),DATEDIF(G3650,'[3]1.Pradzia'!$D$13,"M"),DATEDIF(G3650,H3650,"m")))</f>
        <v>0</v>
      </c>
      <c r="AE3650" s="37">
        <f>IF(E3650='[3]5.Grup_T'!$E$20,0,IF(AD3650&lt;&gt;0,M3650/V3650*MIN(12,AD3650),0))</f>
        <v>0</v>
      </c>
      <c r="AF3650" s="37">
        <f t="shared" si="792"/>
        <v>0</v>
      </c>
      <c r="AG3650" s="37">
        <f t="shared" si="793"/>
        <v>0</v>
      </c>
      <c r="AH3650" s="37">
        <f t="shared" si="794"/>
        <v>0</v>
      </c>
      <c r="AI3650" s="35" t="str">
        <f t="shared" si="795"/>
        <v>Nusidėvėjęs</v>
      </c>
      <c r="AJ3650" s="38" t="str">
        <f>IF(AND(F3650&lt;&gt;[3]Pav.tvarkyklė!$B$12,F3650&lt;&gt;[3]Pav.tvarkyklė!$B$13),"GVTNT","X")</f>
        <v>GVTNT</v>
      </c>
      <c r="AK3650" s="39">
        <f t="shared" si="797"/>
        <v>0</v>
      </c>
      <c r="AL3650" s="41"/>
      <c r="AM3650" s="41"/>
      <c r="AN3650" s="41">
        <f t="shared" si="785"/>
        <v>1900</v>
      </c>
      <c r="AO3650" s="41"/>
      <c r="AP3650" s="41"/>
      <c r="AQ3650" s="41"/>
      <c r="AR3650" s="42"/>
      <c r="AS3650" s="42"/>
      <c r="AU3650" s="43">
        <f t="shared" si="786"/>
        <v>0</v>
      </c>
    </row>
    <row r="3651" spans="1:47" ht="15" customHeight="1" x14ac:dyDescent="0.25">
      <c r="A3651" s="11"/>
      <c r="B3651" s="19">
        <v>3820</v>
      </c>
      <c r="C3651" s="74"/>
      <c r="D3651" s="77"/>
      <c r="E3651" s="78"/>
      <c r="F3651" s="74"/>
      <c r="G3651" s="80"/>
      <c r="H3651" s="49"/>
      <c r="I3651" s="79"/>
      <c r="J3651" s="27"/>
      <c r="K3651" s="27"/>
      <c r="L3651" s="79"/>
      <c r="M3651" s="81"/>
      <c r="N3651" s="29">
        <v>0</v>
      </c>
      <c r="O3651" s="30" t="str">
        <f>IF(G3651&lt;=$N$2,"",IF(F3651=[3]Pav.tvarkyklė!$B$13,"",IF(ISBLANK(R3651),"X","")))</f>
        <v/>
      </c>
      <c r="P3651" s="91"/>
      <c r="Q3651" s="63"/>
      <c r="R3651" s="63"/>
      <c r="S3651" s="63"/>
      <c r="T3651" s="63"/>
      <c r="U3651" s="34" t="str">
        <f>IFERROR(INDEX('[3]5.Grup_T'!$G$4:$G$22,MATCH('6.Turtas'!E3651,'[3]5.Grup_T'!$E$4:$E$22,0)),"0")</f>
        <v>0</v>
      </c>
      <c r="V3651" s="35">
        <f t="shared" si="787"/>
        <v>0</v>
      </c>
      <c r="W3651" s="35">
        <f>IF(NOT(ISBLANK(H3651)),(12-DATEDIF(H3651,'[3]1.Pradzia'!$D$13,"m")),0)</f>
        <v>0</v>
      </c>
      <c r="X3651" s="35">
        <f t="shared" si="788"/>
        <v>0</v>
      </c>
      <c r="Y3651" s="35">
        <f t="shared" si="798"/>
        <v>0</v>
      </c>
      <c r="Z3651" s="35">
        <f t="shared" si="796"/>
        <v>0</v>
      </c>
      <c r="AA3651" s="36">
        <f t="shared" si="789"/>
        <v>0</v>
      </c>
      <c r="AB3651" s="36">
        <f t="shared" si="790"/>
        <v>0</v>
      </c>
      <c r="AC3651" s="37">
        <f t="shared" si="791"/>
        <v>0</v>
      </c>
      <c r="AD3651" s="35">
        <f>IF(OR(YEAR(G3651)&lt;2019,O3651="X"),0,IF(ISBLANK(H3651),DATEDIF(G3651,'[3]1.Pradzia'!$D$13,"M"),DATEDIF(G3651,H3651,"m")))</f>
        <v>0</v>
      </c>
      <c r="AE3651" s="37">
        <f>IF(E3651='[3]5.Grup_T'!$E$20,0,IF(AD3651&lt;&gt;0,M3651/V3651*MIN(12,AD3651),0))</f>
        <v>0</v>
      </c>
      <c r="AF3651" s="37">
        <f t="shared" si="792"/>
        <v>0</v>
      </c>
      <c r="AG3651" s="37">
        <f t="shared" si="793"/>
        <v>0</v>
      </c>
      <c r="AH3651" s="37">
        <f t="shared" si="794"/>
        <v>0</v>
      </c>
      <c r="AI3651" s="35" t="str">
        <f t="shared" si="795"/>
        <v>Nusidėvėjęs</v>
      </c>
      <c r="AJ3651" s="38" t="str">
        <f>IF(AND(F3651&lt;&gt;[3]Pav.tvarkyklė!$B$12,F3651&lt;&gt;[3]Pav.tvarkyklė!$B$13),"GVTNT","X")</f>
        <v>GVTNT</v>
      </c>
      <c r="AK3651" s="39">
        <f t="shared" si="797"/>
        <v>0</v>
      </c>
      <c r="AL3651" s="41"/>
      <c r="AM3651" s="41"/>
      <c r="AN3651" s="41">
        <f t="shared" si="785"/>
        <v>1900</v>
      </c>
      <c r="AO3651" s="41"/>
      <c r="AP3651" s="41"/>
      <c r="AQ3651" s="41"/>
      <c r="AR3651" s="42"/>
      <c r="AS3651" s="42"/>
      <c r="AU3651" s="43">
        <f t="shared" si="786"/>
        <v>0</v>
      </c>
    </row>
    <row r="3652" spans="1:47" ht="15" customHeight="1" x14ac:dyDescent="0.25">
      <c r="A3652" s="11"/>
      <c r="B3652" s="19">
        <v>3821</v>
      </c>
      <c r="C3652" s="74"/>
      <c r="D3652" s="77"/>
      <c r="E3652" s="75"/>
      <c r="F3652" s="74"/>
      <c r="G3652" s="80"/>
      <c r="H3652" s="49"/>
      <c r="I3652" s="79"/>
      <c r="J3652" s="27"/>
      <c r="K3652" s="27"/>
      <c r="L3652" s="79"/>
      <c r="M3652" s="81"/>
      <c r="N3652" s="29">
        <v>0</v>
      </c>
      <c r="O3652" s="30" t="str">
        <f>IF(G3652&lt;=$N$2,"",IF(F3652=[3]Pav.tvarkyklė!$B$13,"",IF(ISBLANK(R3652),"X","")))</f>
        <v/>
      </c>
      <c r="P3652" s="91"/>
      <c r="Q3652" s="63"/>
      <c r="R3652" s="63"/>
      <c r="S3652" s="63"/>
      <c r="T3652" s="63"/>
      <c r="U3652" s="34" t="str">
        <f>IFERROR(INDEX('[3]5.Grup_T'!$G$4:$G$22,MATCH('6.Turtas'!E3652,'[3]5.Grup_T'!$E$4:$E$22,0)),"0")</f>
        <v>0</v>
      </c>
      <c r="V3652" s="35">
        <f t="shared" si="787"/>
        <v>0</v>
      </c>
      <c r="W3652" s="35">
        <f>IF(NOT(ISBLANK(H3652)),(12-DATEDIF(H3652,'[3]1.Pradzia'!$D$13,"m")),0)</f>
        <v>0</v>
      </c>
      <c r="X3652" s="35">
        <f t="shared" si="788"/>
        <v>0</v>
      </c>
      <c r="Y3652" s="35">
        <f t="shared" si="798"/>
        <v>0</v>
      </c>
      <c r="Z3652" s="35">
        <f t="shared" si="796"/>
        <v>0</v>
      </c>
      <c r="AA3652" s="36">
        <f t="shared" si="789"/>
        <v>0</v>
      </c>
      <c r="AB3652" s="36">
        <f t="shared" si="790"/>
        <v>0</v>
      </c>
      <c r="AC3652" s="37">
        <f t="shared" si="791"/>
        <v>0</v>
      </c>
      <c r="AD3652" s="35">
        <f>IF(OR(YEAR(G3652)&lt;2019,O3652="X"),0,IF(ISBLANK(H3652),DATEDIF(G3652,'[3]1.Pradzia'!$D$13,"M"),DATEDIF(G3652,H3652,"m")))</f>
        <v>0</v>
      </c>
      <c r="AE3652" s="37">
        <f>IF(E3652='[3]5.Grup_T'!$E$20,0,IF(AD3652&lt;&gt;0,M3652/V3652*MIN(12,AD3652),0))</f>
        <v>0</v>
      </c>
      <c r="AF3652" s="37">
        <f t="shared" si="792"/>
        <v>0</v>
      </c>
      <c r="AG3652" s="37">
        <f t="shared" si="793"/>
        <v>0</v>
      </c>
      <c r="AH3652" s="37">
        <f t="shared" si="794"/>
        <v>0</v>
      </c>
      <c r="AI3652" s="35" t="str">
        <f t="shared" si="795"/>
        <v>Nusidėvėjęs</v>
      </c>
      <c r="AJ3652" s="38" t="str">
        <f>IF(AND(F3652&lt;&gt;[3]Pav.tvarkyklė!$B$12,F3652&lt;&gt;[3]Pav.tvarkyklė!$B$13),"GVTNT","X")</f>
        <v>GVTNT</v>
      </c>
      <c r="AK3652" s="39">
        <f t="shared" si="797"/>
        <v>0</v>
      </c>
      <c r="AL3652" s="41"/>
      <c r="AM3652" s="41"/>
      <c r="AN3652" s="41">
        <f t="shared" si="785"/>
        <v>1900</v>
      </c>
      <c r="AO3652" s="41"/>
      <c r="AP3652" s="41"/>
      <c r="AQ3652" s="41"/>
      <c r="AR3652" s="42"/>
      <c r="AS3652" s="42"/>
      <c r="AU3652" s="43">
        <f t="shared" si="786"/>
        <v>0</v>
      </c>
    </row>
    <row r="3653" spans="1:47" ht="15" customHeight="1" x14ac:dyDescent="0.25">
      <c r="A3653" s="11"/>
      <c r="B3653" s="19">
        <v>3822</v>
      </c>
      <c r="C3653" s="74"/>
      <c r="D3653" s="77"/>
      <c r="E3653" s="75"/>
      <c r="F3653" s="74"/>
      <c r="G3653" s="80"/>
      <c r="H3653" s="49"/>
      <c r="I3653" s="79"/>
      <c r="J3653" s="27"/>
      <c r="K3653" s="27"/>
      <c r="L3653" s="79"/>
      <c r="M3653" s="81"/>
      <c r="N3653" s="29">
        <v>0</v>
      </c>
      <c r="O3653" s="30" t="str">
        <f>IF(G3653&lt;=$N$2,"",IF(F3653=[3]Pav.tvarkyklė!$B$13,"",IF(ISBLANK(R3653),"X","")))</f>
        <v/>
      </c>
      <c r="P3653" s="91"/>
      <c r="Q3653" s="63"/>
      <c r="R3653" s="63"/>
      <c r="S3653" s="63"/>
      <c r="T3653" s="63"/>
      <c r="U3653" s="34" t="str">
        <f>IFERROR(INDEX('[3]5.Grup_T'!$G$4:$G$22,MATCH('6.Turtas'!E3653,'[3]5.Grup_T'!$E$4:$E$22,0)),"0")</f>
        <v>0</v>
      </c>
      <c r="V3653" s="35">
        <f t="shared" si="787"/>
        <v>0</v>
      </c>
      <c r="W3653" s="35">
        <f>IF(NOT(ISBLANK(H3653)),(12-DATEDIF(H3653,'[3]1.Pradzia'!$D$13,"m")),0)</f>
        <v>0</v>
      </c>
      <c r="X3653" s="35">
        <f t="shared" si="788"/>
        <v>0</v>
      </c>
      <c r="Y3653" s="35">
        <f t="shared" si="798"/>
        <v>0</v>
      </c>
      <c r="Z3653" s="35">
        <f t="shared" si="796"/>
        <v>0</v>
      </c>
      <c r="AA3653" s="36">
        <f t="shared" si="789"/>
        <v>0</v>
      </c>
      <c r="AB3653" s="36">
        <f t="shared" si="790"/>
        <v>0</v>
      </c>
      <c r="AC3653" s="37">
        <f t="shared" si="791"/>
        <v>0</v>
      </c>
      <c r="AD3653" s="35">
        <f>IF(OR(YEAR(G3653)&lt;2019,O3653="X"),0,IF(ISBLANK(H3653),DATEDIF(G3653,'[3]1.Pradzia'!$D$13,"M"),DATEDIF(G3653,H3653,"m")))</f>
        <v>0</v>
      </c>
      <c r="AE3653" s="37">
        <f>IF(E3653='[3]5.Grup_T'!$E$20,0,IF(AD3653&lt;&gt;0,M3653/V3653*MIN(12,AD3653),0))</f>
        <v>0</v>
      </c>
      <c r="AF3653" s="37">
        <f t="shared" si="792"/>
        <v>0</v>
      </c>
      <c r="AG3653" s="37">
        <f t="shared" si="793"/>
        <v>0</v>
      </c>
      <c r="AH3653" s="37">
        <f t="shared" si="794"/>
        <v>0</v>
      </c>
      <c r="AI3653" s="35" t="str">
        <f t="shared" si="795"/>
        <v>Nusidėvėjęs</v>
      </c>
      <c r="AJ3653" s="38" t="str">
        <f>IF(AND(F3653&lt;&gt;[3]Pav.tvarkyklė!$B$12,F3653&lt;&gt;[3]Pav.tvarkyklė!$B$13),"GVTNT","X")</f>
        <v>GVTNT</v>
      </c>
      <c r="AK3653" s="39">
        <f t="shared" si="797"/>
        <v>0</v>
      </c>
      <c r="AL3653" s="41"/>
      <c r="AM3653" s="41"/>
      <c r="AN3653" s="41">
        <f t="shared" ref="AN3653:AN3716" si="799">YEAR(G3653)</f>
        <v>1900</v>
      </c>
      <c r="AO3653" s="41"/>
      <c r="AP3653" s="41"/>
      <c r="AQ3653" s="41"/>
      <c r="AR3653" s="42"/>
      <c r="AS3653" s="42"/>
      <c r="AU3653" s="43">
        <f t="shared" ref="AU3653:AU3716" si="800">AF3653-AT3653</f>
        <v>0</v>
      </c>
    </row>
    <row r="3654" spans="1:47" ht="15" customHeight="1" x14ac:dyDescent="0.25">
      <c r="A3654" s="11"/>
      <c r="B3654" s="19">
        <v>3823</v>
      </c>
      <c r="C3654" s="74"/>
      <c r="D3654" s="77"/>
      <c r="E3654" s="75"/>
      <c r="F3654" s="74"/>
      <c r="G3654" s="80"/>
      <c r="H3654" s="49"/>
      <c r="I3654" s="79"/>
      <c r="J3654" s="27"/>
      <c r="K3654" s="27"/>
      <c r="L3654" s="79"/>
      <c r="M3654" s="81"/>
      <c r="N3654" s="29">
        <v>0</v>
      </c>
      <c r="O3654" s="30" t="str">
        <f>IF(G3654&lt;=$N$2,"",IF(F3654=[3]Pav.tvarkyklė!$B$13,"",IF(ISBLANK(R3654),"X","")))</f>
        <v/>
      </c>
      <c r="P3654" s="91"/>
      <c r="Q3654" s="63"/>
      <c r="R3654" s="63"/>
      <c r="S3654" s="63"/>
      <c r="T3654" s="63"/>
      <c r="U3654" s="34" t="str">
        <f>IFERROR(INDEX('[3]5.Grup_T'!$G$4:$G$22,MATCH('6.Turtas'!E3654,'[3]5.Grup_T'!$E$4:$E$22,0)),"0")</f>
        <v>0</v>
      </c>
      <c r="V3654" s="35">
        <f t="shared" si="787"/>
        <v>0</v>
      </c>
      <c r="W3654" s="35">
        <f>IF(NOT(ISBLANK(H3654)),(12-DATEDIF(H3654,'[3]1.Pradzia'!$D$13,"m")),0)</f>
        <v>0</v>
      </c>
      <c r="X3654" s="35">
        <f t="shared" si="788"/>
        <v>0</v>
      </c>
      <c r="Y3654" s="35">
        <f t="shared" si="798"/>
        <v>0</v>
      </c>
      <c r="Z3654" s="35">
        <f t="shared" si="796"/>
        <v>0</v>
      </c>
      <c r="AA3654" s="36">
        <f t="shared" si="789"/>
        <v>0</v>
      </c>
      <c r="AB3654" s="36">
        <f t="shared" si="790"/>
        <v>0</v>
      </c>
      <c r="AC3654" s="37">
        <f t="shared" si="791"/>
        <v>0</v>
      </c>
      <c r="AD3654" s="35">
        <f>IF(OR(YEAR(G3654)&lt;2019,O3654="X"),0,IF(ISBLANK(H3654),DATEDIF(G3654,'[3]1.Pradzia'!$D$13,"M"),DATEDIF(G3654,H3654,"m")))</f>
        <v>0</v>
      </c>
      <c r="AE3654" s="37">
        <f>IF(E3654='[3]5.Grup_T'!$E$20,0,IF(AD3654&lt;&gt;0,M3654/V3654*MIN(12,AD3654),0))</f>
        <v>0</v>
      </c>
      <c r="AF3654" s="37">
        <f t="shared" si="792"/>
        <v>0</v>
      </c>
      <c r="AG3654" s="37">
        <f t="shared" si="793"/>
        <v>0</v>
      </c>
      <c r="AH3654" s="37">
        <f t="shared" si="794"/>
        <v>0</v>
      </c>
      <c r="AI3654" s="35" t="str">
        <f t="shared" si="795"/>
        <v>Nusidėvėjęs</v>
      </c>
      <c r="AJ3654" s="38" t="str">
        <f>IF(AND(F3654&lt;&gt;[3]Pav.tvarkyklė!$B$12,F3654&lt;&gt;[3]Pav.tvarkyklė!$B$13),"GVTNT","X")</f>
        <v>GVTNT</v>
      </c>
      <c r="AK3654" s="39">
        <f t="shared" si="797"/>
        <v>0</v>
      </c>
      <c r="AL3654" s="41"/>
      <c r="AM3654" s="41"/>
      <c r="AN3654" s="41">
        <f t="shared" si="799"/>
        <v>1900</v>
      </c>
      <c r="AO3654" s="41"/>
      <c r="AP3654" s="41"/>
      <c r="AQ3654" s="41"/>
      <c r="AR3654" s="42"/>
      <c r="AS3654" s="42"/>
      <c r="AU3654" s="43">
        <f t="shared" si="800"/>
        <v>0</v>
      </c>
    </row>
    <row r="3655" spans="1:47" ht="15" customHeight="1" x14ac:dyDescent="0.25">
      <c r="A3655" s="11"/>
      <c r="B3655" s="19">
        <v>3824</v>
      </c>
      <c r="C3655" s="74"/>
      <c r="D3655" s="77"/>
      <c r="E3655" s="75"/>
      <c r="F3655" s="74"/>
      <c r="G3655" s="80"/>
      <c r="H3655" s="49"/>
      <c r="I3655" s="79"/>
      <c r="J3655" s="27"/>
      <c r="K3655" s="27"/>
      <c r="L3655" s="79"/>
      <c r="M3655" s="81"/>
      <c r="N3655" s="29">
        <v>0</v>
      </c>
      <c r="O3655" s="30" t="str">
        <f>IF(G3655&lt;=$N$2,"",IF(F3655=[3]Pav.tvarkyklė!$B$13,"",IF(ISBLANK(R3655),"X","")))</f>
        <v/>
      </c>
      <c r="P3655" s="91"/>
      <c r="Q3655" s="63"/>
      <c r="R3655" s="63"/>
      <c r="S3655" s="63"/>
      <c r="T3655" s="63"/>
      <c r="U3655" s="34" t="str">
        <f>IFERROR(INDEX('[3]5.Grup_T'!$G$4:$G$22,MATCH('6.Turtas'!E3655,'[3]5.Grup_T'!$E$4:$E$22,0)),"0")</f>
        <v>0</v>
      </c>
      <c r="V3655" s="35">
        <f t="shared" si="787"/>
        <v>0</v>
      </c>
      <c r="W3655" s="35">
        <f>IF(NOT(ISBLANK(H3655)),(12-DATEDIF(H3655,'[3]1.Pradzia'!$D$13,"m")),0)</f>
        <v>0</v>
      </c>
      <c r="X3655" s="35">
        <f t="shared" si="788"/>
        <v>0</v>
      </c>
      <c r="Y3655" s="35">
        <f t="shared" si="798"/>
        <v>0</v>
      </c>
      <c r="Z3655" s="35">
        <f t="shared" si="796"/>
        <v>0</v>
      </c>
      <c r="AA3655" s="36">
        <f t="shared" si="789"/>
        <v>0</v>
      </c>
      <c r="AB3655" s="36">
        <f t="shared" si="790"/>
        <v>0</v>
      </c>
      <c r="AC3655" s="37">
        <f t="shared" si="791"/>
        <v>0</v>
      </c>
      <c r="AD3655" s="35">
        <f>IF(OR(YEAR(G3655)&lt;2019,O3655="X"),0,IF(ISBLANK(H3655),DATEDIF(G3655,'[3]1.Pradzia'!$D$13,"M"),DATEDIF(G3655,H3655,"m")))</f>
        <v>0</v>
      </c>
      <c r="AE3655" s="37">
        <f>IF(E3655='[3]5.Grup_T'!$E$20,0,IF(AD3655&lt;&gt;0,M3655/V3655*MIN(12,AD3655),0))</f>
        <v>0</v>
      </c>
      <c r="AF3655" s="37">
        <f t="shared" si="792"/>
        <v>0</v>
      </c>
      <c r="AG3655" s="37">
        <f t="shared" si="793"/>
        <v>0</v>
      </c>
      <c r="AH3655" s="37">
        <f t="shared" si="794"/>
        <v>0</v>
      </c>
      <c r="AI3655" s="35" t="str">
        <f t="shared" si="795"/>
        <v>Nusidėvėjęs</v>
      </c>
      <c r="AJ3655" s="38" t="str">
        <f>IF(AND(F3655&lt;&gt;[3]Pav.tvarkyklė!$B$12,F3655&lt;&gt;[3]Pav.tvarkyklė!$B$13),"GVTNT","X")</f>
        <v>GVTNT</v>
      </c>
      <c r="AK3655" s="39">
        <f t="shared" si="797"/>
        <v>0</v>
      </c>
      <c r="AL3655" s="41"/>
      <c r="AM3655" s="41"/>
      <c r="AN3655" s="41">
        <f t="shared" si="799"/>
        <v>1900</v>
      </c>
      <c r="AO3655" s="41"/>
      <c r="AP3655" s="41"/>
      <c r="AQ3655" s="41"/>
      <c r="AR3655" s="42"/>
      <c r="AS3655" s="42"/>
      <c r="AU3655" s="43">
        <f t="shared" si="800"/>
        <v>0</v>
      </c>
    </row>
    <row r="3656" spans="1:47" ht="15" customHeight="1" x14ac:dyDescent="0.25">
      <c r="A3656" s="11"/>
      <c r="B3656" s="19">
        <v>3825</v>
      </c>
      <c r="C3656" s="74"/>
      <c r="D3656" s="77"/>
      <c r="E3656" s="78"/>
      <c r="F3656" s="74"/>
      <c r="G3656" s="80"/>
      <c r="H3656" s="49"/>
      <c r="I3656" s="79"/>
      <c r="J3656" s="27"/>
      <c r="K3656" s="27"/>
      <c r="L3656" s="79"/>
      <c r="M3656" s="81"/>
      <c r="N3656" s="29">
        <v>0</v>
      </c>
      <c r="O3656" s="30" t="str">
        <f>IF(G3656&lt;=$N$2,"",IF(F3656=[3]Pav.tvarkyklė!$B$13,"",IF(ISBLANK(R3656),"X","")))</f>
        <v/>
      </c>
      <c r="P3656" s="91"/>
      <c r="Q3656" s="63"/>
      <c r="R3656" s="63"/>
      <c r="S3656" s="63"/>
      <c r="T3656" s="63"/>
      <c r="U3656" s="34" t="str">
        <f>IFERROR(INDEX('[3]5.Grup_T'!$G$4:$G$22,MATCH('6.Turtas'!E3656,'[3]5.Grup_T'!$E$4:$E$22,0)),"0")</f>
        <v>0</v>
      </c>
      <c r="V3656" s="35">
        <f t="shared" si="787"/>
        <v>0</v>
      </c>
      <c r="W3656" s="35">
        <f>IF(NOT(ISBLANK(H3656)),(12-DATEDIF(H3656,'[3]1.Pradzia'!$D$13,"m")),0)</f>
        <v>0</v>
      </c>
      <c r="X3656" s="35">
        <f t="shared" si="788"/>
        <v>0</v>
      </c>
      <c r="Y3656" s="35">
        <f t="shared" si="798"/>
        <v>0</v>
      </c>
      <c r="Z3656" s="35">
        <f t="shared" si="796"/>
        <v>0</v>
      </c>
      <c r="AA3656" s="36">
        <f t="shared" si="789"/>
        <v>0</v>
      </c>
      <c r="AB3656" s="36">
        <f t="shared" si="790"/>
        <v>0</v>
      </c>
      <c r="AC3656" s="37">
        <f t="shared" si="791"/>
        <v>0</v>
      </c>
      <c r="AD3656" s="35">
        <f>IF(OR(YEAR(G3656)&lt;2019,O3656="X"),0,IF(ISBLANK(H3656),DATEDIF(G3656,'[3]1.Pradzia'!$D$13,"M"),DATEDIF(G3656,H3656,"m")))</f>
        <v>0</v>
      </c>
      <c r="AE3656" s="37">
        <f>IF(E3656='[3]5.Grup_T'!$E$20,0,IF(AD3656&lt;&gt;0,M3656/V3656*MIN(12,AD3656),0))</f>
        <v>0</v>
      </c>
      <c r="AF3656" s="37">
        <f t="shared" si="792"/>
        <v>0</v>
      </c>
      <c r="AG3656" s="37">
        <f t="shared" si="793"/>
        <v>0</v>
      </c>
      <c r="AH3656" s="37">
        <f t="shared" si="794"/>
        <v>0</v>
      </c>
      <c r="AI3656" s="35" t="str">
        <f t="shared" si="795"/>
        <v>Nusidėvėjęs</v>
      </c>
      <c r="AJ3656" s="38" t="str">
        <f>IF(AND(F3656&lt;&gt;[3]Pav.tvarkyklė!$B$12,F3656&lt;&gt;[3]Pav.tvarkyklė!$B$13),"GVTNT","X")</f>
        <v>GVTNT</v>
      </c>
      <c r="AK3656" s="39">
        <f t="shared" si="797"/>
        <v>0</v>
      </c>
      <c r="AL3656" s="41"/>
      <c r="AM3656" s="41"/>
      <c r="AN3656" s="41">
        <f t="shared" si="799"/>
        <v>1900</v>
      </c>
      <c r="AO3656" s="41"/>
      <c r="AP3656" s="41"/>
      <c r="AQ3656" s="41"/>
      <c r="AR3656" s="42"/>
      <c r="AS3656" s="42"/>
      <c r="AU3656" s="43">
        <f t="shared" si="800"/>
        <v>0</v>
      </c>
    </row>
    <row r="3657" spans="1:47" ht="15" customHeight="1" x14ac:dyDescent="0.25">
      <c r="A3657" s="11"/>
      <c r="B3657" s="19">
        <v>3826</v>
      </c>
      <c r="C3657" s="74"/>
      <c r="D3657" s="77"/>
      <c r="E3657" s="78"/>
      <c r="F3657" s="74"/>
      <c r="G3657" s="80"/>
      <c r="H3657" s="49"/>
      <c r="I3657" s="79"/>
      <c r="J3657" s="27"/>
      <c r="K3657" s="27"/>
      <c r="L3657" s="79"/>
      <c r="M3657" s="81"/>
      <c r="N3657" s="29">
        <v>0</v>
      </c>
      <c r="O3657" s="30" t="str">
        <f>IF(G3657&lt;=$N$2,"",IF(F3657=[3]Pav.tvarkyklė!$B$13,"",IF(ISBLANK(R3657),"X","")))</f>
        <v/>
      </c>
      <c r="P3657" s="91"/>
      <c r="Q3657" s="63"/>
      <c r="R3657" s="63"/>
      <c r="S3657" s="63"/>
      <c r="T3657" s="63"/>
      <c r="U3657" s="34" t="str">
        <f>IFERROR(INDEX('[3]5.Grup_T'!$G$4:$G$22,MATCH('6.Turtas'!E3657,'[3]5.Grup_T'!$E$4:$E$22,0)),"0")</f>
        <v>0</v>
      </c>
      <c r="V3657" s="35">
        <f t="shared" si="787"/>
        <v>0</v>
      </c>
      <c r="W3657" s="35">
        <f>IF(NOT(ISBLANK(H3657)),(12-DATEDIF(H3657,'[3]1.Pradzia'!$D$13,"m")),0)</f>
        <v>0</v>
      </c>
      <c r="X3657" s="35">
        <f t="shared" si="788"/>
        <v>0</v>
      </c>
      <c r="Y3657" s="35">
        <f t="shared" si="798"/>
        <v>0</v>
      </c>
      <c r="Z3657" s="35">
        <f t="shared" si="796"/>
        <v>0</v>
      </c>
      <c r="AA3657" s="36">
        <f t="shared" si="789"/>
        <v>0</v>
      </c>
      <c r="AB3657" s="36">
        <f t="shared" si="790"/>
        <v>0</v>
      </c>
      <c r="AC3657" s="37">
        <f t="shared" si="791"/>
        <v>0</v>
      </c>
      <c r="AD3657" s="35">
        <f>IF(OR(YEAR(G3657)&lt;2019,O3657="X"),0,IF(ISBLANK(H3657),DATEDIF(G3657,'[3]1.Pradzia'!$D$13,"M"),DATEDIF(G3657,H3657,"m")))</f>
        <v>0</v>
      </c>
      <c r="AE3657" s="37">
        <f>IF(E3657='[3]5.Grup_T'!$E$20,0,IF(AD3657&lt;&gt;0,M3657/V3657*MIN(12,AD3657),0))</f>
        <v>0</v>
      </c>
      <c r="AF3657" s="37">
        <f t="shared" si="792"/>
        <v>0</v>
      </c>
      <c r="AG3657" s="37">
        <f t="shared" si="793"/>
        <v>0</v>
      </c>
      <c r="AH3657" s="37">
        <f t="shared" si="794"/>
        <v>0</v>
      </c>
      <c r="AI3657" s="35" t="str">
        <f t="shared" si="795"/>
        <v>Nusidėvėjęs</v>
      </c>
      <c r="AJ3657" s="38" t="str">
        <f>IF(AND(F3657&lt;&gt;[3]Pav.tvarkyklė!$B$12,F3657&lt;&gt;[3]Pav.tvarkyklė!$B$13),"GVTNT","X")</f>
        <v>GVTNT</v>
      </c>
      <c r="AK3657" s="39">
        <f t="shared" si="797"/>
        <v>0</v>
      </c>
      <c r="AL3657" s="41"/>
      <c r="AM3657" s="41"/>
      <c r="AN3657" s="41">
        <f t="shared" si="799"/>
        <v>1900</v>
      </c>
      <c r="AO3657" s="41"/>
      <c r="AP3657" s="41"/>
      <c r="AQ3657" s="41"/>
      <c r="AR3657" s="42"/>
      <c r="AS3657" s="42"/>
      <c r="AU3657" s="43">
        <f t="shared" si="800"/>
        <v>0</v>
      </c>
    </row>
    <row r="3658" spans="1:47" ht="15" customHeight="1" x14ac:dyDescent="0.25">
      <c r="A3658" s="11"/>
      <c r="B3658" s="19">
        <v>3827</v>
      </c>
      <c r="C3658" s="74"/>
      <c r="D3658" s="77"/>
      <c r="E3658" s="78"/>
      <c r="F3658" s="74"/>
      <c r="G3658" s="80"/>
      <c r="H3658" s="49"/>
      <c r="I3658" s="79"/>
      <c r="J3658" s="27"/>
      <c r="K3658" s="27"/>
      <c r="L3658" s="79"/>
      <c r="M3658" s="81"/>
      <c r="N3658" s="29">
        <v>0</v>
      </c>
      <c r="O3658" s="30" t="str">
        <f>IF(G3658&lt;=$N$2,"",IF(F3658=[3]Pav.tvarkyklė!$B$13,"",IF(ISBLANK(R3658),"X","")))</f>
        <v/>
      </c>
      <c r="P3658" s="91"/>
      <c r="Q3658" s="63"/>
      <c r="R3658" s="63"/>
      <c r="S3658" s="63"/>
      <c r="T3658" s="63"/>
      <c r="U3658" s="34" t="str">
        <f>IFERROR(INDEX('[3]5.Grup_T'!$G$4:$G$22,MATCH('6.Turtas'!E3658,'[3]5.Grup_T'!$E$4:$E$22,0)),"0")</f>
        <v>0</v>
      </c>
      <c r="V3658" s="35">
        <f t="shared" si="787"/>
        <v>0</v>
      </c>
      <c r="W3658" s="35">
        <f>IF(NOT(ISBLANK(H3658)),(12-DATEDIF(H3658,'[3]1.Pradzia'!$D$13,"m")),0)</f>
        <v>0</v>
      </c>
      <c r="X3658" s="35">
        <f t="shared" si="788"/>
        <v>0</v>
      </c>
      <c r="Y3658" s="35">
        <f t="shared" si="798"/>
        <v>0</v>
      </c>
      <c r="Z3658" s="35">
        <f t="shared" si="796"/>
        <v>0</v>
      </c>
      <c r="AA3658" s="36">
        <f t="shared" si="789"/>
        <v>0</v>
      </c>
      <c r="AB3658" s="36">
        <f t="shared" si="790"/>
        <v>0</v>
      </c>
      <c r="AC3658" s="37">
        <f t="shared" si="791"/>
        <v>0</v>
      </c>
      <c r="AD3658" s="35">
        <f>IF(OR(YEAR(G3658)&lt;2019,O3658="X"),0,IF(ISBLANK(H3658),DATEDIF(G3658,'[3]1.Pradzia'!$D$13,"M"),DATEDIF(G3658,H3658,"m")))</f>
        <v>0</v>
      </c>
      <c r="AE3658" s="37">
        <f>IF(E3658='[3]5.Grup_T'!$E$20,0,IF(AD3658&lt;&gt;0,M3658/V3658*MIN(12,AD3658),0))</f>
        <v>0</v>
      </c>
      <c r="AF3658" s="37">
        <f t="shared" si="792"/>
        <v>0</v>
      </c>
      <c r="AG3658" s="37">
        <f t="shared" si="793"/>
        <v>0</v>
      </c>
      <c r="AH3658" s="37">
        <f t="shared" si="794"/>
        <v>0</v>
      </c>
      <c r="AI3658" s="35" t="str">
        <f t="shared" si="795"/>
        <v>Nusidėvėjęs</v>
      </c>
      <c r="AJ3658" s="38" t="str">
        <f>IF(AND(F3658&lt;&gt;[3]Pav.tvarkyklė!$B$12,F3658&lt;&gt;[3]Pav.tvarkyklė!$B$13),"GVTNT","X")</f>
        <v>GVTNT</v>
      </c>
      <c r="AK3658" s="39">
        <f t="shared" si="797"/>
        <v>0</v>
      </c>
      <c r="AL3658" s="41"/>
      <c r="AM3658" s="41"/>
      <c r="AN3658" s="41">
        <f t="shared" si="799"/>
        <v>1900</v>
      </c>
      <c r="AO3658" s="41"/>
      <c r="AP3658" s="41"/>
      <c r="AQ3658" s="41"/>
      <c r="AR3658" s="42"/>
      <c r="AS3658" s="42"/>
      <c r="AU3658" s="43">
        <f t="shared" si="800"/>
        <v>0</v>
      </c>
    </row>
    <row r="3659" spans="1:47" ht="15" customHeight="1" x14ac:dyDescent="0.25">
      <c r="A3659" s="11"/>
      <c r="B3659" s="19">
        <v>3828</v>
      </c>
      <c r="C3659" s="74"/>
      <c r="D3659" s="77"/>
      <c r="E3659" s="78"/>
      <c r="F3659" s="74"/>
      <c r="G3659" s="80"/>
      <c r="H3659" s="49"/>
      <c r="I3659" s="79"/>
      <c r="J3659" s="27"/>
      <c r="K3659" s="27"/>
      <c r="L3659" s="79"/>
      <c r="M3659" s="81"/>
      <c r="N3659" s="29">
        <v>0</v>
      </c>
      <c r="O3659" s="30" t="str">
        <f>IF(G3659&lt;=$N$2,"",IF(F3659=[3]Pav.tvarkyklė!$B$13,"",IF(ISBLANK(R3659),"X","")))</f>
        <v/>
      </c>
      <c r="P3659" s="91"/>
      <c r="Q3659" s="63"/>
      <c r="R3659" s="63"/>
      <c r="S3659" s="63"/>
      <c r="T3659" s="63"/>
      <c r="U3659" s="34" t="str">
        <f>IFERROR(INDEX('[3]5.Grup_T'!$G$4:$G$22,MATCH('6.Turtas'!E3659,'[3]5.Grup_T'!$E$4:$E$22,0)),"0")</f>
        <v>0</v>
      </c>
      <c r="V3659" s="35">
        <f t="shared" si="787"/>
        <v>0</v>
      </c>
      <c r="W3659" s="35">
        <f>IF(NOT(ISBLANK(H3659)),(12-DATEDIF(H3659,'[3]1.Pradzia'!$D$13,"m")),0)</f>
        <v>0</v>
      </c>
      <c r="X3659" s="35">
        <f t="shared" si="788"/>
        <v>0</v>
      </c>
      <c r="Y3659" s="35">
        <f t="shared" si="798"/>
        <v>0</v>
      </c>
      <c r="Z3659" s="35">
        <f t="shared" si="796"/>
        <v>0</v>
      </c>
      <c r="AA3659" s="36">
        <f t="shared" si="789"/>
        <v>0</v>
      </c>
      <c r="AB3659" s="36">
        <f t="shared" si="790"/>
        <v>0</v>
      </c>
      <c r="AC3659" s="37">
        <f t="shared" si="791"/>
        <v>0</v>
      </c>
      <c r="AD3659" s="35">
        <f>IF(OR(YEAR(G3659)&lt;2019,O3659="X"),0,IF(ISBLANK(H3659),DATEDIF(G3659,'[3]1.Pradzia'!$D$13,"M"),DATEDIF(G3659,H3659,"m")))</f>
        <v>0</v>
      </c>
      <c r="AE3659" s="37">
        <f>IF(E3659='[3]5.Grup_T'!$E$20,0,IF(AD3659&lt;&gt;0,M3659/V3659*MIN(12,AD3659),0))</f>
        <v>0</v>
      </c>
      <c r="AF3659" s="37">
        <f t="shared" si="792"/>
        <v>0</v>
      </c>
      <c r="AG3659" s="37">
        <f t="shared" si="793"/>
        <v>0</v>
      </c>
      <c r="AH3659" s="37">
        <f t="shared" si="794"/>
        <v>0</v>
      </c>
      <c r="AI3659" s="35" t="str">
        <f t="shared" si="795"/>
        <v>Nusidėvėjęs</v>
      </c>
      <c r="AJ3659" s="38" t="str">
        <f>IF(AND(F3659&lt;&gt;[3]Pav.tvarkyklė!$B$12,F3659&lt;&gt;[3]Pav.tvarkyklė!$B$13),"GVTNT","X")</f>
        <v>GVTNT</v>
      </c>
      <c r="AK3659" s="39">
        <f t="shared" si="797"/>
        <v>0</v>
      </c>
      <c r="AL3659" s="41"/>
      <c r="AM3659" s="41"/>
      <c r="AN3659" s="41">
        <f t="shared" si="799"/>
        <v>1900</v>
      </c>
      <c r="AO3659" s="41"/>
      <c r="AP3659" s="41"/>
      <c r="AQ3659" s="41"/>
      <c r="AR3659" s="42"/>
      <c r="AS3659" s="42"/>
      <c r="AU3659" s="43">
        <f t="shared" si="800"/>
        <v>0</v>
      </c>
    </row>
    <row r="3660" spans="1:47" ht="15" customHeight="1" x14ac:dyDescent="0.25">
      <c r="A3660" s="11"/>
      <c r="B3660" s="19">
        <v>3829</v>
      </c>
      <c r="C3660" s="74"/>
      <c r="D3660" s="77"/>
      <c r="E3660" s="78"/>
      <c r="F3660" s="74"/>
      <c r="G3660" s="80"/>
      <c r="H3660" s="49"/>
      <c r="I3660" s="79"/>
      <c r="J3660" s="27"/>
      <c r="K3660" s="27"/>
      <c r="L3660" s="79"/>
      <c r="M3660" s="81"/>
      <c r="N3660" s="29">
        <v>0</v>
      </c>
      <c r="O3660" s="30" t="str">
        <f>IF(G3660&lt;=$N$2,"",IF(F3660=[3]Pav.tvarkyklė!$B$13,"",IF(ISBLANK(R3660),"X","")))</f>
        <v/>
      </c>
      <c r="P3660" s="91"/>
      <c r="Q3660" s="63"/>
      <c r="R3660" s="63"/>
      <c r="S3660" s="63"/>
      <c r="T3660" s="63"/>
      <c r="U3660" s="34" t="str">
        <f>IFERROR(INDEX('[3]5.Grup_T'!$G$4:$G$22,MATCH('6.Turtas'!E3660,'[3]5.Grup_T'!$E$4:$E$22,0)),"0")</f>
        <v>0</v>
      </c>
      <c r="V3660" s="35">
        <f t="shared" si="787"/>
        <v>0</v>
      </c>
      <c r="W3660" s="35">
        <f>IF(NOT(ISBLANK(H3660)),(12-DATEDIF(H3660,'[3]1.Pradzia'!$D$13,"m")),0)</f>
        <v>0</v>
      </c>
      <c r="X3660" s="35">
        <f t="shared" si="788"/>
        <v>0</v>
      </c>
      <c r="Y3660" s="35">
        <f t="shared" si="798"/>
        <v>0</v>
      </c>
      <c r="Z3660" s="35">
        <f t="shared" si="796"/>
        <v>0</v>
      </c>
      <c r="AA3660" s="36">
        <f t="shared" si="789"/>
        <v>0</v>
      </c>
      <c r="AB3660" s="36">
        <f t="shared" si="790"/>
        <v>0</v>
      </c>
      <c r="AC3660" s="37">
        <f t="shared" si="791"/>
        <v>0</v>
      </c>
      <c r="AD3660" s="35">
        <f>IF(OR(YEAR(G3660)&lt;2019,O3660="X"),0,IF(ISBLANK(H3660),DATEDIF(G3660,'[3]1.Pradzia'!$D$13,"M"),DATEDIF(G3660,H3660,"m")))</f>
        <v>0</v>
      </c>
      <c r="AE3660" s="37">
        <f>IF(E3660='[3]5.Grup_T'!$E$20,0,IF(AD3660&lt;&gt;0,M3660/V3660*MIN(12,AD3660),0))</f>
        <v>0</v>
      </c>
      <c r="AF3660" s="37">
        <f t="shared" si="792"/>
        <v>0</v>
      </c>
      <c r="AG3660" s="37">
        <f t="shared" si="793"/>
        <v>0</v>
      </c>
      <c r="AH3660" s="37">
        <f t="shared" si="794"/>
        <v>0</v>
      </c>
      <c r="AI3660" s="35" t="str">
        <f t="shared" si="795"/>
        <v>Nusidėvėjęs</v>
      </c>
      <c r="AJ3660" s="38" t="str">
        <f>IF(AND(F3660&lt;&gt;[3]Pav.tvarkyklė!$B$12,F3660&lt;&gt;[3]Pav.tvarkyklė!$B$13),"GVTNT","X")</f>
        <v>GVTNT</v>
      </c>
      <c r="AK3660" s="39">
        <f t="shared" si="797"/>
        <v>0</v>
      </c>
      <c r="AL3660" s="41"/>
      <c r="AM3660" s="41"/>
      <c r="AN3660" s="41">
        <f t="shared" si="799"/>
        <v>1900</v>
      </c>
      <c r="AO3660" s="41"/>
      <c r="AP3660" s="41"/>
      <c r="AQ3660" s="41"/>
      <c r="AR3660" s="42"/>
      <c r="AS3660" s="42"/>
      <c r="AU3660" s="43">
        <f t="shared" si="800"/>
        <v>0</v>
      </c>
    </row>
    <row r="3661" spans="1:47" ht="15" customHeight="1" x14ac:dyDescent="0.25">
      <c r="A3661" s="11"/>
      <c r="B3661" s="19">
        <v>3830</v>
      </c>
      <c r="C3661" s="74"/>
      <c r="D3661" s="77"/>
      <c r="E3661" s="78"/>
      <c r="F3661" s="74"/>
      <c r="G3661" s="80"/>
      <c r="H3661" s="49"/>
      <c r="I3661" s="79"/>
      <c r="J3661" s="27"/>
      <c r="K3661" s="27"/>
      <c r="L3661" s="79"/>
      <c r="M3661" s="81"/>
      <c r="N3661" s="29">
        <v>0</v>
      </c>
      <c r="O3661" s="30" t="str">
        <f>IF(G3661&lt;=$N$2,"",IF(F3661=[3]Pav.tvarkyklė!$B$13,"",IF(ISBLANK(R3661),"X","")))</f>
        <v/>
      </c>
      <c r="P3661" s="91"/>
      <c r="Q3661" s="63"/>
      <c r="R3661" s="63"/>
      <c r="S3661" s="63"/>
      <c r="T3661" s="63"/>
      <c r="U3661" s="34" t="str">
        <f>IFERROR(INDEX('[3]5.Grup_T'!$G$4:$G$22,MATCH('6.Turtas'!E3661,'[3]5.Grup_T'!$E$4:$E$22,0)),"0")</f>
        <v>0</v>
      </c>
      <c r="V3661" s="35">
        <f t="shared" si="787"/>
        <v>0</v>
      </c>
      <c r="W3661" s="35">
        <f>IF(NOT(ISBLANK(H3661)),(12-DATEDIF(H3661,'[3]1.Pradzia'!$D$13,"m")),0)</f>
        <v>0</v>
      </c>
      <c r="X3661" s="35">
        <f t="shared" si="788"/>
        <v>0</v>
      </c>
      <c r="Y3661" s="35">
        <f t="shared" si="798"/>
        <v>0</v>
      </c>
      <c r="Z3661" s="35">
        <f t="shared" si="796"/>
        <v>0</v>
      </c>
      <c r="AA3661" s="36">
        <f t="shared" si="789"/>
        <v>0</v>
      </c>
      <c r="AB3661" s="36">
        <f t="shared" si="790"/>
        <v>0</v>
      </c>
      <c r="AC3661" s="37">
        <f t="shared" si="791"/>
        <v>0</v>
      </c>
      <c r="AD3661" s="35">
        <f>IF(OR(YEAR(G3661)&lt;2019,O3661="X"),0,IF(ISBLANK(H3661),DATEDIF(G3661,'[3]1.Pradzia'!$D$13,"M"),DATEDIF(G3661,H3661,"m")))</f>
        <v>0</v>
      </c>
      <c r="AE3661" s="37">
        <f>IF(E3661='[3]5.Grup_T'!$E$20,0,IF(AD3661&lt;&gt;0,M3661/V3661*MIN(12,AD3661),0))</f>
        <v>0</v>
      </c>
      <c r="AF3661" s="37">
        <f t="shared" si="792"/>
        <v>0</v>
      </c>
      <c r="AG3661" s="37">
        <f t="shared" si="793"/>
        <v>0</v>
      </c>
      <c r="AH3661" s="37">
        <f t="shared" si="794"/>
        <v>0</v>
      </c>
      <c r="AI3661" s="35" t="str">
        <f t="shared" si="795"/>
        <v>Nusidėvėjęs</v>
      </c>
      <c r="AJ3661" s="38" t="str">
        <f>IF(AND(F3661&lt;&gt;[3]Pav.tvarkyklė!$B$12,F3661&lt;&gt;[3]Pav.tvarkyklė!$B$13),"GVTNT","X")</f>
        <v>GVTNT</v>
      </c>
      <c r="AK3661" s="39">
        <f t="shared" si="797"/>
        <v>0</v>
      </c>
      <c r="AL3661" s="41"/>
      <c r="AM3661" s="41"/>
      <c r="AN3661" s="41">
        <f t="shared" si="799"/>
        <v>1900</v>
      </c>
      <c r="AO3661" s="41"/>
      <c r="AP3661" s="41"/>
      <c r="AQ3661" s="41"/>
      <c r="AR3661" s="42"/>
      <c r="AS3661" s="42"/>
      <c r="AU3661" s="43">
        <f t="shared" si="800"/>
        <v>0</v>
      </c>
    </row>
    <row r="3662" spans="1:47" ht="15" customHeight="1" x14ac:dyDescent="0.25">
      <c r="A3662" s="11"/>
      <c r="B3662" s="19">
        <v>3831</v>
      </c>
      <c r="C3662" s="74"/>
      <c r="D3662" s="77"/>
      <c r="E3662" s="78"/>
      <c r="F3662" s="74"/>
      <c r="G3662" s="80"/>
      <c r="H3662" s="49"/>
      <c r="I3662" s="79"/>
      <c r="J3662" s="27"/>
      <c r="K3662" s="27"/>
      <c r="L3662" s="79"/>
      <c r="M3662" s="81"/>
      <c r="N3662" s="29">
        <v>0</v>
      </c>
      <c r="O3662" s="30" t="str">
        <f>IF(G3662&lt;=$N$2,"",IF(F3662=[3]Pav.tvarkyklė!$B$13,"",IF(ISBLANK(R3662),"X","")))</f>
        <v/>
      </c>
      <c r="P3662" s="91"/>
      <c r="Q3662" s="63"/>
      <c r="R3662" s="63"/>
      <c r="S3662" s="63"/>
      <c r="T3662" s="63"/>
      <c r="U3662" s="34" t="str">
        <f>IFERROR(INDEX('[3]5.Grup_T'!$G$4:$G$22,MATCH('6.Turtas'!E3662,'[3]5.Grup_T'!$E$4:$E$22,0)),"0")</f>
        <v>0</v>
      </c>
      <c r="V3662" s="35">
        <f t="shared" si="787"/>
        <v>0</v>
      </c>
      <c r="W3662" s="35">
        <f>IF(NOT(ISBLANK(H3662)),(12-DATEDIF(H3662,'[3]1.Pradzia'!$D$13,"m")),0)</f>
        <v>0</v>
      </c>
      <c r="X3662" s="35">
        <f t="shared" si="788"/>
        <v>0</v>
      </c>
      <c r="Y3662" s="35">
        <f t="shared" si="798"/>
        <v>0</v>
      </c>
      <c r="Z3662" s="35">
        <f t="shared" si="796"/>
        <v>0</v>
      </c>
      <c r="AA3662" s="36">
        <f t="shared" si="789"/>
        <v>0</v>
      </c>
      <c r="AB3662" s="36">
        <f t="shared" si="790"/>
        <v>0</v>
      </c>
      <c r="AC3662" s="37">
        <f t="shared" si="791"/>
        <v>0</v>
      </c>
      <c r="AD3662" s="35">
        <f>IF(OR(YEAR(G3662)&lt;2019,O3662="X"),0,IF(ISBLANK(H3662),DATEDIF(G3662,'[3]1.Pradzia'!$D$13,"M"),DATEDIF(G3662,H3662,"m")))</f>
        <v>0</v>
      </c>
      <c r="AE3662" s="37">
        <f>IF(E3662='[3]5.Grup_T'!$E$20,0,IF(AD3662&lt;&gt;0,M3662/V3662*MIN(12,AD3662),0))</f>
        <v>0</v>
      </c>
      <c r="AF3662" s="37">
        <f t="shared" si="792"/>
        <v>0</v>
      </c>
      <c r="AG3662" s="37">
        <f t="shared" si="793"/>
        <v>0</v>
      </c>
      <c r="AH3662" s="37">
        <f t="shared" si="794"/>
        <v>0</v>
      </c>
      <c r="AI3662" s="35" t="str">
        <f t="shared" si="795"/>
        <v>Nusidėvėjęs</v>
      </c>
      <c r="AJ3662" s="38" t="str">
        <f>IF(AND(F3662&lt;&gt;[3]Pav.tvarkyklė!$B$12,F3662&lt;&gt;[3]Pav.tvarkyklė!$B$13),"GVTNT","X")</f>
        <v>GVTNT</v>
      </c>
      <c r="AK3662" s="39">
        <f t="shared" si="797"/>
        <v>0</v>
      </c>
      <c r="AL3662" s="41"/>
      <c r="AM3662" s="41"/>
      <c r="AN3662" s="41">
        <f t="shared" si="799"/>
        <v>1900</v>
      </c>
      <c r="AO3662" s="41"/>
      <c r="AP3662" s="41"/>
      <c r="AQ3662" s="41"/>
      <c r="AR3662" s="42"/>
      <c r="AS3662" s="42"/>
      <c r="AU3662" s="43">
        <f t="shared" si="800"/>
        <v>0</v>
      </c>
    </row>
    <row r="3663" spans="1:47" ht="15" customHeight="1" x14ac:dyDescent="0.25">
      <c r="A3663" s="11"/>
      <c r="B3663" s="19">
        <v>3832</v>
      </c>
      <c r="C3663" s="74"/>
      <c r="D3663" s="77"/>
      <c r="E3663" s="78"/>
      <c r="F3663" s="74"/>
      <c r="G3663" s="80"/>
      <c r="H3663" s="49"/>
      <c r="I3663" s="79"/>
      <c r="J3663" s="27"/>
      <c r="K3663" s="27"/>
      <c r="L3663" s="79"/>
      <c r="M3663" s="81"/>
      <c r="N3663" s="29">
        <v>0</v>
      </c>
      <c r="O3663" s="30" t="str">
        <f>IF(G3663&lt;=$N$2,"",IF(F3663=[3]Pav.tvarkyklė!$B$13,"",IF(ISBLANK(R3663),"X","")))</f>
        <v/>
      </c>
      <c r="P3663" s="91"/>
      <c r="Q3663" s="63"/>
      <c r="R3663" s="63"/>
      <c r="S3663" s="63"/>
      <c r="T3663" s="63"/>
      <c r="U3663" s="34" t="str">
        <f>IFERROR(INDEX('[3]5.Grup_T'!$G$4:$G$22,MATCH('6.Turtas'!E3663,'[3]5.Grup_T'!$E$4:$E$22,0)),"0")</f>
        <v>0</v>
      </c>
      <c r="V3663" s="35">
        <f t="shared" si="787"/>
        <v>0</v>
      </c>
      <c r="W3663" s="35">
        <f>IF(NOT(ISBLANK(H3663)),(12-DATEDIF(H3663,'[3]1.Pradzia'!$D$13,"m")),0)</f>
        <v>0</v>
      </c>
      <c r="X3663" s="35">
        <f t="shared" si="788"/>
        <v>0</v>
      </c>
      <c r="Y3663" s="35">
        <f t="shared" si="798"/>
        <v>0</v>
      </c>
      <c r="Z3663" s="35">
        <f t="shared" si="796"/>
        <v>0</v>
      </c>
      <c r="AA3663" s="36">
        <f t="shared" si="789"/>
        <v>0</v>
      </c>
      <c r="AB3663" s="36">
        <f t="shared" si="790"/>
        <v>0</v>
      </c>
      <c r="AC3663" s="37">
        <f t="shared" si="791"/>
        <v>0</v>
      </c>
      <c r="AD3663" s="35">
        <f>IF(OR(YEAR(G3663)&lt;2019,O3663="X"),0,IF(ISBLANK(H3663),DATEDIF(G3663,'[3]1.Pradzia'!$D$13,"M"),DATEDIF(G3663,H3663,"m")))</f>
        <v>0</v>
      </c>
      <c r="AE3663" s="37">
        <f>IF(E3663='[3]5.Grup_T'!$E$20,0,IF(AD3663&lt;&gt;0,M3663/V3663*MIN(12,AD3663),0))</f>
        <v>0</v>
      </c>
      <c r="AF3663" s="37">
        <f t="shared" si="792"/>
        <v>0</v>
      </c>
      <c r="AG3663" s="37">
        <f t="shared" si="793"/>
        <v>0</v>
      </c>
      <c r="AH3663" s="37">
        <f t="shared" si="794"/>
        <v>0</v>
      </c>
      <c r="AI3663" s="35" t="str">
        <f t="shared" si="795"/>
        <v>Nusidėvėjęs</v>
      </c>
      <c r="AJ3663" s="38" t="str">
        <f>IF(AND(F3663&lt;&gt;[3]Pav.tvarkyklė!$B$12,F3663&lt;&gt;[3]Pav.tvarkyklė!$B$13),"GVTNT","X")</f>
        <v>GVTNT</v>
      </c>
      <c r="AK3663" s="39">
        <f t="shared" si="797"/>
        <v>0</v>
      </c>
      <c r="AL3663" s="41"/>
      <c r="AM3663" s="41"/>
      <c r="AN3663" s="41">
        <f t="shared" si="799"/>
        <v>1900</v>
      </c>
      <c r="AO3663" s="41"/>
      <c r="AP3663" s="41"/>
      <c r="AQ3663" s="41"/>
      <c r="AR3663" s="42"/>
      <c r="AS3663" s="42"/>
      <c r="AU3663" s="43">
        <f t="shared" si="800"/>
        <v>0</v>
      </c>
    </row>
    <row r="3664" spans="1:47" ht="15" customHeight="1" x14ac:dyDescent="0.25">
      <c r="A3664" s="11"/>
      <c r="B3664" s="19">
        <v>3833</v>
      </c>
      <c r="C3664" s="74"/>
      <c r="D3664" s="77"/>
      <c r="E3664" s="75"/>
      <c r="F3664" s="74"/>
      <c r="G3664" s="80"/>
      <c r="H3664" s="49"/>
      <c r="I3664" s="79"/>
      <c r="J3664" s="27"/>
      <c r="K3664" s="27"/>
      <c r="L3664" s="79"/>
      <c r="M3664" s="81"/>
      <c r="N3664" s="29">
        <v>0</v>
      </c>
      <c r="O3664" s="30" t="str">
        <f>IF(G3664&lt;=$N$2,"",IF(F3664=[3]Pav.tvarkyklė!$B$13,"",IF(ISBLANK(R3664),"X","")))</f>
        <v/>
      </c>
      <c r="P3664" s="91"/>
      <c r="Q3664" s="63"/>
      <c r="R3664" s="63"/>
      <c r="S3664" s="63"/>
      <c r="T3664" s="63"/>
      <c r="U3664" s="34" t="str">
        <f>IFERROR(INDEX('[3]5.Grup_T'!$G$4:$G$22,MATCH('6.Turtas'!E3664,'[3]5.Grup_T'!$E$4:$E$22,0)),"0")</f>
        <v>0</v>
      </c>
      <c r="V3664" s="35">
        <f t="shared" si="787"/>
        <v>0</v>
      </c>
      <c r="W3664" s="35">
        <f>IF(NOT(ISBLANK(H3664)),(12-DATEDIF(H3664,'[3]1.Pradzia'!$D$13,"m")),0)</f>
        <v>0</v>
      </c>
      <c r="X3664" s="35">
        <f t="shared" si="788"/>
        <v>0</v>
      </c>
      <c r="Y3664" s="35">
        <f t="shared" si="798"/>
        <v>0</v>
      </c>
      <c r="Z3664" s="35">
        <f t="shared" si="796"/>
        <v>0</v>
      </c>
      <c r="AA3664" s="36">
        <f t="shared" si="789"/>
        <v>0</v>
      </c>
      <c r="AB3664" s="36">
        <f t="shared" si="790"/>
        <v>0</v>
      </c>
      <c r="AC3664" s="37">
        <f t="shared" si="791"/>
        <v>0</v>
      </c>
      <c r="AD3664" s="35">
        <f>IF(OR(YEAR(G3664)&lt;2019,O3664="X"),0,IF(ISBLANK(H3664),DATEDIF(G3664,'[3]1.Pradzia'!$D$13,"M"),DATEDIF(G3664,H3664,"m")))</f>
        <v>0</v>
      </c>
      <c r="AE3664" s="37">
        <f>IF(E3664='[3]5.Grup_T'!$E$20,0,IF(AD3664&lt;&gt;0,M3664/V3664*MIN(12,AD3664),0))</f>
        <v>0</v>
      </c>
      <c r="AF3664" s="37">
        <f t="shared" si="792"/>
        <v>0</v>
      </c>
      <c r="AG3664" s="37">
        <f t="shared" si="793"/>
        <v>0</v>
      </c>
      <c r="AH3664" s="37">
        <f t="shared" si="794"/>
        <v>0</v>
      </c>
      <c r="AI3664" s="35" t="str">
        <f t="shared" si="795"/>
        <v>Nusidėvėjęs</v>
      </c>
      <c r="AJ3664" s="38" t="str">
        <f>IF(AND(F3664&lt;&gt;[3]Pav.tvarkyklė!$B$12,F3664&lt;&gt;[3]Pav.tvarkyklė!$B$13),"GVTNT","X")</f>
        <v>GVTNT</v>
      </c>
      <c r="AK3664" s="39">
        <f t="shared" si="797"/>
        <v>0</v>
      </c>
      <c r="AL3664" s="41"/>
      <c r="AM3664" s="41"/>
      <c r="AN3664" s="41">
        <f t="shared" si="799"/>
        <v>1900</v>
      </c>
      <c r="AO3664" s="41"/>
      <c r="AP3664" s="41"/>
      <c r="AQ3664" s="41"/>
      <c r="AR3664" s="42"/>
      <c r="AS3664" s="42"/>
      <c r="AU3664" s="43">
        <f t="shared" si="800"/>
        <v>0</v>
      </c>
    </row>
    <row r="3665" spans="1:47" ht="15" customHeight="1" x14ac:dyDescent="0.25">
      <c r="A3665" s="11"/>
      <c r="B3665" s="19">
        <v>3834</v>
      </c>
      <c r="C3665" s="74"/>
      <c r="D3665" s="77"/>
      <c r="E3665" s="75"/>
      <c r="F3665" s="74"/>
      <c r="G3665" s="80"/>
      <c r="H3665" s="49"/>
      <c r="I3665" s="79"/>
      <c r="J3665" s="27"/>
      <c r="K3665" s="27"/>
      <c r="L3665" s="79"/>
      <c r="M3665" s="81"/>
      <c r="N3665" s="29">
        <v>0</v>
      </c>
      <c r="O3665" s="30" t="str">
        <f>IF(G3665&lt;=$N$2,"",IF(F3665=[3]Pav.tvarkyklė!$B$13,"",IF(ISBLANK(R3665),"X","")))</f>
        <v/>
      </c>
      <c r="P3665" s="91"/>
      <c r="Q3665" s="63"/>
      <c r="R3665" s="63"/>
      <c r="S3665" s="63"/>
      <c r="T3665" s="63"/>
      <c r="U3665" s="34" t="str">
        <f>IFERROR(INDEX('[3]5.Grup_T'!$G$4:$G$22,MATCH('6.Turtas'!E3665,'[3]5.Grup_T'!$E$4:$E$22,0)),"0")</f>
        <v>0</v>
      </c>
      <c r="V3665" s="35">
        <f t="shared" si="787"/>
        <v>0</v>
      </c>
      <c r="W3665" s="35">
        <f>IF(NOT(ISBLANK(H3665)),(12-DATEDIF(H3665,'[3]1.Pradzia'!$D$13,"m")),0)</f>
        <v>0</v>
      </c>
      <c r="X3665" s="35">
        <f t="shared" si="788"/>
        <v>0</v>
      </c>
      <c r="Y3665" s="35">
        <f t="shared" si="798"/>
        <v>0</v>
      </c>
      <c r="Z3665" s="35">
        <f t="shared" si="796"/>
        <v>0</v>
      </c>
      <c r="AA3665" s="36">
        <f t="shared" si="789"/>
        <v>0</v>
      </c>
      <c r="AB3665" s="36">
        <f t="shared" si="790"/>
        <v>0</v>
      </c>
      <c r="AC3665" s="37">
        <f t="shared" si="791"/>
        <v>0</v>
      </c>
      <c r="AD3665" s="35">
        <f>IF(OR(YEAR(G3665)&lt;2019,O3665="X"),0,IF(ISBLANK(H3665),DATEDIF(G3665,'[3]1.Pradzia'!$D$13,"M"),DATEDIF(G3665,H3665,"m")))</f>
        <v>0</v>
      </c>
      <c r="AE3665" s="37">
        <f>IF(E3665='[3]5.Grup_T'!$E$20,0,IF(AD3665&lt;&gt;0,M3665/V3665*MIN(12,AD3665),0))</f>
        <v>0</v>
      </c>
      <c r="AF3665" s="37">
        <f t="shared" si="792"/>
        <v>0</v>
      </c>
      <c r="AG3665" s="37">
        <f t="shared" si="793"/>
        <v>0</v>
      </c>
      <c r="AH3665" s="37">
        <f t="shared" si="794"/>
        <v>0</v>
      </c>
      <c r="AI3665" s="35" t="str">
        <f t="shared" si="795"/>
        <v>Nusidėvėjęs</v>
      </c>
      <c r="AJ3665" s="38" t="str">
        <f>IF(AND(F3665&lt;&gt;[3]Pav.tvarkyklė!$B$12,F3665&lt;&gt;[3]Pav.tvarkyklė!$B$13),"GVTNT","X")</f>
        <v>GVTNT</v>
      </c>
      <c r="AK3665" s="39">
        <f t="shared" si="797"/>
        <v>0</v>
      </c>
      <c r="AL3665" s="41"/>
      <c r="AM3665" s="41"/>
      <c r="AN3665" s="41">
        <f t="shared" si="799"/>
        <v>1900</v>
      </c>
      <c r="AO3665" s="41"/>
      <c r="AP3665" s="41"/>
      <c r="AQ3665" s="41"/>
      <c r="AR3665" s="42"/>
      <c r="AS3665" s="42"/>
      <c r="AU3665" s="43">
        <f t="shared" si="800"/>
        <v>0</v>
      </c>
    </row>
    <row r="3666" spans="1:47" ht="15" customHeight="1" x14ac:dyDescent="0.25">
      <c r="A3666" s="11"/>
      <c r="B3666" s="19">
        <v>3835</v>
      </c>
      <c r="C3666" s="74"/>
      <c r="D3666" s="77"/>
      <c r="E3666" s="75"/>
      <c r="F3666" s="74"/>
      <c r="G3666" s="80"/>
      <c r="H3666" s="49"/>
      <c r="I3666" s="79"/>
      <c r="J3666" s="27"/>
      <c r="K3666" s="27"/>
      <c r="L3666" s="79"/>
      <c r="M3666" s="81"/>
      <c r="N3666" s="29">
        <v>0</v>
      </c>
      <c r="O3666" s="30" t="str">
        <f>IF(G3666&lt;=$N$2,"",IF(F3666=[3]Pav.tvarkyklė!$B$13,"",IF(ISBLANK(R3666),"X","")))</f>
        <v/>
      </c>
      <c r="P3666" s="91"/>
      <c r="Q3666" s="63"/>
      <c r="R3666" s="63"/>
      <c r="S3666" s="63"/>
      <c r="T3666" s="63"/>
      <c r="U3666" s="34" t="str">
        <f>IFERROR(INDEX('[3]5.Grup_T'!$G$4:$G$22,MATCH('6.Turtas'!E3666,'[3]5.Grup_T'!$E$4:$E$22,0)),"0")</f>
        <v>0</v>
      </c>
      <c r="V3666" s="35">
        <f t="shared" ref="V3666:V3729" si="801">U3666*12</f>
        <v>0</v>
      </c>
      <c r="W3666" s="35">
        <f>IF(NOT(ISBLANK(H3666)),(12-DATEDIF(H3666,'[3]1.Pradzia'!$D$13,"m")),0)</f>
        <v>0</v>
      </c>
      <c r="X3666" s="35">
        <f t="shared" ref="X3666:X3729" si="802">IF(OR(ISBLANK(C3666),YEAR(G3666)&gt;=2019),0,DATEDIF(G3666,$N$2,"M"))</f>
        <v>0</v>
      </c>
      <c r="Y3666" s="35">
        <f t="shared" si="798"/>
        <v>0</v>
      </c>
      <c r="Z3666" s="35">
        <f t="shared" si="796"/>
        <v>0</v>
      </c>
      <c r="AA3666" s="36">
        <f t="shared" ref="AA3666:AA3729" si="803">+IF(Z3666&lt;=0,0,N3666/Z3666)</f>
        <v>0</v>
      </c>
      <c r="AB3666" s="36">
        <f t="shared" ref="AB3666:AB3729" si="804">IF(Z3666&lt;=0,N3666,N3666/Z3666*Y3666)</f>
        <v>0</v>
      </c>
      <c r="AC3666" s="37">
        <f t="shared" ref="AC3666:AC3729" si="805">IF(YEAR(G3666)&lt;2019,M3666-N3666+AB3666,0)</f>
        <v>0</v>
      </c>
      <c r="AD3666" s="35">
        <f>IF(OR(YEAR(G3666)&lt;2019,O3666="X"),0,IF(ISBLANK(H3666),DATEDIF(G3666,'[3]1.Pradzia'!$D$13,"M"),DATEDIF(G3666,H3666,"m")))</f>
        <v>0</v>
      </c>
      <c r="AE3666" s="37">
        <f>IF(E3666='[3]5.Grup_T'!$E$20,0,IF(AD3666&lt;&gt;0,M3666/V3666*MIN(12,AD3666),0))</f>
        <v>0</v>
      </c>
      <c r="AF3666" s="37">
        <f t="shared" ref="AF3666:AF3729" si="806">+AB3666+AE3666</f>
        <v>0</v>
      </c>
      <c r="AG3666" s="37">
        <f t="shared" ref="AG3666:AG3729" si="807">AC3666+AE3666</f>
        <v>0</v>
      </c>
      <c r="AH3666" s="37">
        <f t="shared" ref="AH3666:AH3729" si="808">M3666-AG3666</f>
        <v>0</v>
      </c>
      <c r="AI3666" s="35" t="str">
        <f t="shared" ref="AI3666:AI3729" si="809">IF(H3666&lt;&gt;0,"Nurašytas",IF(O3666="X","Nesuderintas",IF(AH3666&lt;=0,"Nusidėvėjęs","")))</f>
        <v>Nusidėvėjęs</v>
      </c>
      <c r="AJ3666" s="38" t="str">
        <f>IF(AND(F3666&lt;&gt;[3]Pav.tvarkyklė!$B$12,F3666&lt;&gt;[3]Pav.tvarkyklė!$B$13),"GVTNT","X")</f>
        <v>GVTNT</v>
      </c>
      <c r="AK3666" s="39">
        <f t="shared" si="797"/>
        <v>0</v>
      </c>
      <c r="AL3666" s="41"/>
      <c r="AM3666" s="41"/>
      <c r="AN3666" s="41">
        <f t="shared" si="799"/>
        <v>1900</v>
      </c>
      <c r="AO3666" s="41"/>
      <c r="AP3666" s="41"/>
      <c r="AQ3666" s="41"/>
      <c r="AR3666" s="42"/>
      <c r="AS3666" s="42"/>
      <c r="AU3666" s="43">
        <f t="shared" si="800"/>
        <v>0</v>
      </c>
    </row>
    <row r="3667" spans="1:47" ht="15" customHeight="1" x14ac:dyDescent="0.25">
      <c r="A3667" s="11"/>
      <c r="B3667" s="19">
        <v>3836</v>
      </c>
      <c r="C3667" s="74"/>
      <c r="D3667" s="77"/>
      <c r="E3667" s="75"/>
      <c r="F3667" s="74"/>
      <c r="G3667" s="80"/>
      <c r="H3667" s="49"/>
      <c r="I3667" s="79"/>
      <c r="J3667" s="27"/>
      <c r="K3667" s="27"/>
      <c r="L3667" s="79"/>
      <c r="M3667" s="81"/>
      <c r="N3667" s="29">
        <v>0</v>
      </c>
      <c r="O3667" s="30" t="str">
        <f>IF(G3667&lt;=$N$2,"",IF(F3667=[3]Pav.tvarkyklė!$B$13,"",IF(ISBLANK(R3667),"X","")))</f>
        <v/>
      </c>
      <c r="P3667" s="91"/>
      <c r="Q3667" s="63"/>
      <c r="R3667" s="63"/>
      <c r="S3667" s="63"/>
      <c r="T3667" s="63"/>
      <c r="U3667" s="34" t="str">
        <f>IFERROR(INDEX('[3]5.Grup_T'!$G$4:$G$22,MATCH('6.Turtas'!E3667,'[3]5.Grup_T'!$E$4:$E$22,0)),"0")</f>
        <v>0</v>
      </c>
      <c r="V3667" s="35">
        <f t="shared" si="801"/>
        <v>0</v>
      </c>
      <c r="W3667" s="35">
        <f>IF(NOT(ISBLANK(H3667)),(12-DATEDIF(H3667,'[3]1.Pradzia'!$D$13,"m")),0)</f>
        <v>0</v>
      </c>
      <c r="X3667" s="35">
        <f t="shared" si="802"/>
        <v>0</v>
      </c>
      <c r="Y3667" s="35">
        <f t="shared" si="798"/>
        <v>0</v>
      </c>
      <c r="Z3667" s="35">
        <f t="shared" ref="Z3667:Z3730" si="810">IF(YEAR(G3667)&gt;=2019,0,V3667-X3667)</f>
        <v>0</v>
      </c>
      <c r="AA3667" s="36">
        <f t="shared" si="803"/>
        <v>0</v>
      </c>
      <c r="AB3667" s="36">
        <f t="shared" si="804"/>
        <v>0</v>
      </c>
      <c r="AC3667" s="37">
        <f t="shared" si="805"/>
        <v>0</v>
      </c>
      <c r="AD3667" s="35">
        <f>IF(OR(YEAR(G3667)&lt;2019,O3667="X"),0,IF(ISBLANK(H3667),DATEDIF(G3667,'[3]1.Pradzia'!$D$13,"M"),DATEDIF(G3667,H3667,"m")))</f>
        <v>0</v>
      </c>
      <c r="AE3667" s="37">
        <f>IF(E3667='[3]5.Grup_T'!$E$20,0,IF(AD3667&lt;&gt;0,M3667/V3667*MIN(12,AD3667),0))</f>
        <v>0</v>
      </c>
      <c r="AF3667" s="37">
        <f t="shared" si="806"/>
        <v>0</v>
      </c>
      <c r="AG3667" s="37">
        <f t="shared" si="807"/>
        <v>0</v>
      </c>
      <c r="AH3667" s="37">
        <f t="shared" si="808"/>
        <v>0</v>
      </c>
      <c r="AI3667" s="35" t="str">
        <f t="shared" si="809"/>
        <v>Nusidėvėjęs</v>
      </c>
      <c r="AJ3667" s="38" t="str">
        <f>IF(AND(F3667&lt;&gt;[3]Pav.tvarkyklė!$B$12,F3667&lt;&gt;[3]Pav.tvarkyklė!$B$13),"GVTNT","X")</f>
        <v>GVTNT</v>
      </c>
      <c r="AK3667" s="39">
        <f t="shared" ref="AK3667:AK3730" si="811">I3667-J3667-K3667-L3667-M3667</f>
        <v>0</v>
      </c>
      <c r="AL3667" s="41"/>
      <c r="AM3667" s="41"/>
      <c r="AN3667" s="41">
        <f t="shared" si="799"/>
        <v>1900</v>
      </c>
      <c r="AO3667" s="41"/>
      <c r="AP3667" s="41"/>
      <c r="AQ3667" s="41"/>
      <c r="AR3667" s="42"/>
      <c r="AS3667" s="42"/>
      <c r="AU3667" s="43">
        <f t="shared" si="800"/>
        <v>0</v>
      </c>
    </row>
    <row r="3668" spans="1:47" ht="15" customHeight="1" x14ac:dyDescent="0.25">
      <c r="A3668" s="11"/>
      <c r="B3668" s="19">
        <v>3837</v>
      </c>
      <c r="C3668" s="74"/>
      <c r="D3668" s="77"/>
      <c r="E3668" s="75"/>
      <c r="F3668" s="74"/>
      <c r="G3668" s="80"/>
      <c r="H3668" s="49"/>
      <c r="I3668" s="79"/>
      <c r="J3668" s="27"/>
      <c r="K3668" s="27"/>
      <c r="L3668" s="79"/>
      <c r="M3668" s="81"/>
      <c r="N3668" s="29">
        <v>0</v>
      </c>
      <c r="O3668" s="30" t="str">
        <f>IF(G3668&lt;=$N$2,"",IF(F3668=[3]Pav.tvarkyklė!$B$13,"",IF(ISBLANK(R3668),"X","")))</f>
        <v/>
      </c>
      <c r="P3668" s="91"/>
      <c r="Q3668" s="63"/>
      <c r="R3668" s="63"/>
      <c r="S3668" s="63"/>
      <c r="T3668" s="63"/>
      <c r="U3668" s="34" t="str">
        <f>IFERROR(INDEX('[3]5.Grup_T'!$G$4:$G$22,MATCH('6.Turtas'!E3668,'[3]5.Grup_T'!$E$4:$E$22,0)),"0")</f>
        <v>0</v>
      </c>
      <c r="V3668" s="35">
        <f t="shared" si="801"/>
        <v>0</v>
      </c>
      <c r="W3668" s="35">
        <f>IF(NOT(ISBLANK(H3668)),(12-DATEDIF(H3668,'[3]1.Pradzia'!$D$13,"m")),0)</f>
        <v>0</v>
      </c>
      <c r="X3668" s="35">
        <f t="shared" si="802"/>
        <v>0</v>
      </c>
      <c r="Y3668" s="35">
        <f t="shared" si="798"/>
        <v>0</v>
      </c>
      <c r="Z3668" s="35">
        <f t="shared" si="810"/>
        <v>0</v>
      </c>
      <c r="AA3668" s="36">
        <f t="shared" si="803"/>
        <v>0</v>
      </c>
      <c r="AB3668" s="36">
        <f t="shared" si="804"/>
        <v>0</v>
      </c>
      <c r="AC3668" s="37">
        <f t="shared" si="805"/>
        <v>0</v>
      </c>
      <c r="AD3668" s="35">
        <f>IF(OR(YEAR(G3668)&lt;2019,O3668="X"),0,IF(ISBLANK(H3668),DATEDIF(G3668,'[3]1.Pradzia'!$D$13,"M"),DATEDIF(G3668,H3668,"m")))</f>
        <v>0</v>
      </c>
      <c r="AE3668" s="37">
        <f>IF(E3668='[3]5.Grup_T'!$E$20,0,IF(AD3668&lt;&gt;0,M3668/V3668*MIN(12,AD3668),0))</f>
        <v>0</v>
      </c>
      <c r="AF3668" s="37">
        <f t="shared" si="806"/>
        <v>0</v>
      </c>
      <c r="AG3668" s="37">
        <f t="shared" si="807"/>
        <v>0</v>
      </c>
      <c r="AH3668" s="37">
        <f t="shared" si="808"/>
        <v>0</v>
      </c>
      <c r="AI3668" s="35" t="str">
        <f t="shared" si="809"/>
        <v>Nusidėvėjęs</v>
      </c>
      <c r="AJ3668" s="38" t="str">
        <f>IF(AND(F3668&lt;&gt;[3]Pav.tvarkyklė!$B$12,F3668&lt;&gt;[3]Pav.tvarkyklė!$B$13),"GVTNT","X")</f>
        <v>GVTNT</v>
      </c>
      <c r="AK3668" s="39">
        <f t="shared" si="811"/>
        <v>0</v>
      </c>
      <c r="AL3668" s="41"/>
      <c r="AM3668" s="41"/>
      <c r="AN3668" s="41">
        <f t="shared" si="799"/>
        <v>1900</v>
      </c>
      <c r="AO3668" s="41"/>
      <c r="AP3668" s="41"/>
      <c r="AQ3668" s="41"/>
      <c r="AR3668" s="42"/>
      <c r="AS3668" s="42"/>
      <c r="AU3668" s="43">
        <f t="shared" si="800"/>
        <v>0</v>
      </c>
    </row>
    <row r="3669" spans="1:47" ht="15" customHeight="1" x14ac:dyDescent="0.25">
      <c r="A3669" s="11"/>
      <c r="B3669" s="19">
        <v>3838</v>
      </c>
      <c r="C3669" s="74"/>
      <c r="D3669" s="77"/>
      <c r="E3669" s="78"/>
      <c r="F3669" s="74"/>
      <c r="G3669" s="80"/>
      <c r="H3669" s="49"/>
      <c r="I3669" s="79"/>
      <c r="J3669" s="27"/>
      <c r="K3669" s="27"/>
      <c r="L3669" s="79"/>
      <c r="M3669" s="81"/>
      <c r="N3669" s="29">
        <v>0</v>
      </c>
      <c r="O3669" s="30" t="str">
        <f>IF(G3669&lt;=$N$2,"",IF(F3669=[3]Pav.tvarkyklė!$B$13,"",IF(ISBLANK(R3669),"X","")))</f>
        <v/>
      </c>
      <c r="P3669" s="91"/>
      <c r="Q3669" s="63"/>
      <c r="R3669" s="63"/>
      <c r="S3669" s="63"/>
      <c r="T3669" s="63"/>
      <c r="U3669" s="34" t="str">
        <f>IFERROR(INDEX('[3]5.Grup_T'!$G$4:$G$22,MATCH('6.Turtas'!E3669,'[3]5.Grup_T'!$E$4:$E$22,0)),"0")</f>
        <v>0</v>
      </c>
      <c r="V3669" s="35">
        <f t="shared" si="801"/>
        <v>0</v>
      </c>
      <c r="W3669" s="35">
        <f>IF(NOT(ISBLANK(H3669)),(12-DATEDIF(H3669,'[3]1.Pradzia'!$D$13,"m")),0)</f>
        <v>0</v>
      </c>
      <c r="X3669" s="35">
        <f t="shared" si="802"/>
        <v>0</v>
      </c>
      <c r="Y3669" s="35">
        <f t="shared" si="798"/>
        <v>0</v>
      </c>
      <c r="Z3669" s="35">
        <f t="shared" si="810"/>
        <v>0</v>
      </c>
      <c r="AA3669" s="36">
        <f t="shared" si="803"/>
        <v>0</v>
      </c>
      <c r="AB3669" s="36">
        <f t="shared" si="804"/>
        <v>0</v>
      </c>
      <c r="AC3669" s="37">
        <f t="shared" si="805"/>
        <v>0</v>
      </c>
      <c r="AD3669" s="35">
        <f>IF(OR(YEAR(G3669)&lt;2019,O3669="X"),0,IF(ISBLANK(H3669),DATEDIF(G3669,'[3]1.Pradzia'!$D$13,"M"),DATEDIF(G3669,H3669,"m")))</f>
        <v>0</v>
      </c>
      <c r="AE3669" s="37">
        <f>IF(E3669='[3]5.Grup_T'!$E$20,0,IF(AD3669&lt;&gt;0,M3669/V3669*MIN(12,AD3669),0))</f>
        <v>0</v>
      </c>
      <c r="AF3669" s="37">
        <f t="shared" si="806"/>
        <v>0</v>
      </c>
      <c r="AG3669" s="37">
        <f t="shared" si="807"/>
        <v>0</v>
      </c>
      <c r="AH3669" s="37">
        <f t="shared" si="808"/>
        <v>0</v>
      </c>
      <c r="AI3669" s="35" t="str">
        <f t="shared" si="809"/>
        <v>Nusidėvėjęs</v>
      </c>
      <c r="AJ3669" s="38" t="str">
        <f>IF(AND(F3669&lt;&gt;[3]Pav.tvarkyklė!$B$12,F3669&lt;&gt;[3]Pav.tvarkyklė!$B$13),"GVTNT","X")</f>
        <v>GVTNT</v>
      </c>
      <c r="AK3669" s="39">
        <f t="shared" si="811"/>
        <v>0</v>
      </c>
      <c r="AL3669" s="41"/>
      <c r="AM3669" s="41"/>
      <c r="AN3669" s="41">
        <f t="shared" si="799"/>
        <v>1900</v>
      </c>
      <c r="AO3669" s="41"/>
      <c r="AP3669" s="41"/>
      <c r="AQ3669" s="41"/>
      <c r="AR3669" s="42"/>
      <c r="AS3669" s="42"/>
      <c r="AU3669" s="43">
        <f t="shared" si="800"/>
        <v>0</v>
      </c>
    </row>
    <row r="3670" spans="1:47" ht="15" customHeight="1" x14ac:dyDescent="0.25">
      <c r="A3670" s="11"/>
      <c r="B3670" s="19">
        <v>3839</v>
      </c>
      <c r="C3670" s="74"/>
      <c r="D3670" s="77"/>
      <c r="E3670" s="78"/>
      <c r="F3670" s="74"/>
      <c r="G3670" s="80"/>
      <c r="H3670" s="49"/>
      <c r="I3670" s="79"/>
      <c r="J3670" s="27"/>
      <c r="K3670" s="27"/>
      <c r="L3670" s="79"/>
      <c r="M3670" s="81"/>
      <c r="N3670" s="29">
        <v>0</v>
      </c>
      <c r="O3670" s="30" t="str">
        <f>IF(G3670&lt;=$N$2,"",IF(F3670=[3]Pav.tvarkyklė!$B$13,"",IF(ISBLANK(R3670),"X","")))</f>
        <v/>
      </c>
      <c r="P3670" s="91"/>
      <c r="Q3670" s="63"/>
      <c r="R3670" s="63"/>
      <c r="S3670" s="63"/>
      <c r="T3670" s="63"/>
      <c r="U3670" s="34" t="str">
        <f>IFERROR(INDEX('[3]5.Grup_T'!$G$4:$G$22,MATCH('6.Turtas'!E3670,'[3]5.Grup_T'!$E$4:$E$22,0)),"0")</f>
        <v>0</v>
      </c>
      <c r="V3670" s="35">
        <f t="shared" si="801"/>
        <v>0</v>
      </c>
      <c r="W3670" s="35">
        <f>IF(NOT(ISBLANK(H3670)),(12-DATEDIF(H3670,'[3]1.Pradzia'!$D$13,"m")),0)</f>
        <v>0</v>
      </c>
      <c r="X3670" s="35">
        <f t="shared" si="802"/>
        <v>0</v>
      </c>
      <c r="Y3670" s="35">
        <f t="shared" si="798"/>
        <v>0</v>
      </c>
      <c r="Z3670" s="35">
        <f t="shared" si="810"/>
        <v>0</v>
      </c>
      <c r="AA3670" s="36">
        <f t="shared" si="803"/>
        <v>0</v>
      </c>
      <c r="AB3670" s="36">
        <f t="shared" si="804"/>
        <v>0</v>
      </c>
      <c r="AC3670" s="37">
        <f t="shared" si="805"/>
        <v>0</v>
      </c>
      <c r="AD3670" s="35">
        <f>IF(OR(YEAR(G3670)&lt;2019,O3670="X"),0,IF(ISBLANK(H3670),DATEDIF(G3670,'[3]1.Pradzia'!$D$13,"M"),DATEDIF(G3670,H3670,"m")))</f>
        <v>0</v>
      </c>
      <c r="AE3670" s="37">
        <f>IF(E3670='[3]5.Grup_T'!$E$20,0,IF(AD3670&lt;&gt;0,M3670/V3670*MIN(12,AD3670),0))</f>
        <v>0</v>
      </c>
      <c r="AF3670" s="37">
        <f t="shared" si="806"/>
        <v>0</v>
      </c>
      <c r="AG3670" s="37">
        <f t="shared" si="807"/>
        <v>0</v>
      </c>
      <c r="AH3670" s="37">
        <f t="shared" si="808"/>
        <v>0</v>
      </c>
      <c r="AI3670" s="35" t="str">
        <f t="shared" si="809"/>
        <v>Nusidėvėjęs</v>
      </c>
      <c r="AJ3670" s="38" t="str">
        <f>IF(AND(F3670&lt;&gt;[3]Pav.tvarkyklė!$B$12,F3670&lt;&gt;[3]Pav.tvarkyklė!$B$13),"GVTNT","X")</f>
        <v>GVTNT</v>
      </c>
      <c r="AK3670" s="39">
        <f t="shared" si="811"/>
        <v>0</v>
      </c>
      <c r="AL3670" s="41"/>
      <c r="AM3670" s="41"/>
      <c r="AN3670" s="41">
        <f t="shared" si="799"/>
        <v>1900</v>
      </c>
      <c r="AO3670" s="41"/>
      <c r="AP3670" s="41"/>
      <c r="AQ3670" s="41"/>
      <c r="AR3670" s="42"/>
      <c r="AS3670" s="42"/>
      <c r="AU3670" s="43">
        <f t="shared" si="800"/>
        <v>0</v>
      </c>
    </row>
    <row r="3671" spans="1:47" ht="15" customHeight="1" x14ac:dyDescent="0.25">
      <c r="A3671" s="11"/>
      <c r="B3671" s="19">
        <v>3840</v>
      </c>
      <c r="C3671" s="74"/>
      <c r="D3671" s="77"/>
      <c r="E3671" s="75"/>
      <c r="F3671" s="74"/>
      <c r="G3671" s="80"/>
      <c r="H3671" s="49"/>
      <c r="I3671" s="79"/>
      <c r="J3671" s="27"/>
      <c r="K3671" s="27"/>
      <c r="L3671" s="79"/>
      <c r="M3671" s="81"/>
      <c r="N3671" s="29">
        <v>0</v>
      </c>
      <c r="O3671" s="30" t="str">
        <f>IF(G3671&lt;=$N$2,"",IF(F3671=[3]Pav.tvarkyklė!$B$13,"",IF(ISBLANK(R3671),"X","")))</f>
        <v/>
      </c>
      <c r="P3671" s="91"/>
      <c r="Q3671" s="63"/>
      <c r="R3671" s="63"/>
      <c r="S3671" s="63"/>
      <c r="T3671" s="63"/>
      <c r="U3671" s="34" t="str">
        <f>IFERROR(INDEX('[3]5.Grup_T'!$G$4:$G$22,MATCH('6.Turtas'!E3671,'[3]5.Grup_T'!$E$4:$E$22,0)),"0")</f>
        <v>0</v>
      </c>
      <c r="V3671" s="35">
        <f t="shared" si="801"/>
        <v>0</v>
      </c>
      <c r="W3671" s="35">
        <f>IF(NOT(ISBLANK(H3671)),(12-DATEDIF(H3671,'[3]1.Pradzia'!$D$13,"m")),0)</f>
        <v>0</v>
      </c>
      <c r="X3671" s="35">
        <f t="shared" si="802"/>
        <v>0</v>
      </c>
      <c r="Y3671" s="35">
        <f t="shared" si="798"/>
        <v>0</v>
      </c>
      <c r="Z3671" s="35">
        <f t="shared" si="810"/>
        <v>0</v>
      </c>
      <c r="AA3671" s="36">
        <f t="shared" si="803"/>
        <v>0</v>
      </c>
      <c r="AB3671" s="36">
        <f t="shared" si="804"/>
        <v>0</v>
      </c>
      <c r="AC3671" s="37">
        <f t="shared" si="805"/>
        <v>0</v>
      </c>
      <c r="AD3671" s="35">
        <f>IF(OR(YEAR(G3671)&lt;2019,O3671="X"),0,IF(ISBLANK(H3671),DATEDIF(G3671,'[3]1.Pradzia'!$D$13,"M"),DATEDIF(G3671,H3671,"m")))</f>
        <v>0</v>
      </c>
      <c r="AE3671" s="37">
        <f>IF(E3671='[3]5.Grup_T'!$E$20,0,IF(AD3671&lt;&gt;0,M3671/V3671*MIN(12,AD3671),0))</f>
        <v>0</v>
      </c>
      <c r="AF3671" s="37">
        <f t="shared" si="806"/>
        <v>0</v>
      </c>
      <c r="AG3671" s="37">
        <f t="shared" si="807"/>
        <v>0</v>
      </c>
      <c r="AH3671" s="37">
        <f t="shared" si="808"/>
        <v>0</v>
      </c>
      <c r="AI3671" s="35" t="str">
        <f t="shared" si="809"/>
        <v>Nusidėvėjęs</v>
      </c>
      <c r="AJ3671" s="38" t="str">
        <f>IF(AND(F3671&lt;&gt;[3]Pav.tvarkyklė!$B$12,F3671&lt;&gt;[3]Pav.tvarkyklė!$B$13),"GVTNT","X")</f>
        <v>GVTNT</v>
      </c>
      <c r="AK3671" s="39">
        <f t="shared" si="811"/>
        <v>0</v>
      </c>
      <c r="AL3671" s="41"/>
      <c r="AM3671" s="41"/>
      <c r="AN3671" s="41">
        <f t="shared" si="799"/>
        <v>1900</v>
      </c>
      <c r="AO3671" s="41"/>
      <c r="AP3671" s="41"/>
      <c r="AQ3671" s="41"/>
      <c r="AR3671" s="42"/>
      <c r="AS3671" s="42"/>
      <c r="AU3671" s="43">
        <f t="shared" si="800"/>
        <v>0</v>
      </c>
    </row>
    <row r="3672" spans="1:47" ht="15" customHeight="1" x14ac:dyDescent="0.25">
      <c r="A3672" s="11"/>
      <c r="B3672" s="19">
        <v>3841</v>
      </c>
      <c r="C3672" s="74"/>
      <c r="D3672" s="77"/>
      <c r="E3672" s="75"/>
      <c r="F3672" s="74"/>
      <c r="G3672" s="80"/>
      <c r="H3672" s="49"/>
      <c r="I3672" s="79"/>
      <c r="J3672" s="27"/>
      <c r="K3672" s="27"/>
      <c r="L3672" s="79"/>
      <c r="M3672" s="81"/>
      <c r="N3672" s="29">
        <v>0</v>
      </c>
      <c r="O3672" s="30" t="str">
        <f>IF(G3672&lt;=$N$2,"",IF(F3672=[3]Pav.tvarkyklė!$B$13,"",IF(ISBLANK(R3672),"X","")))</f>
        <v/>
      </c>
      <c r="P3672" s="91"/>
      <c r="Q3672" s="63"/>
      <c r="R3672" s="63"/>
      <c r="S3672" s="63"/>
      <c r="T3672" s="63"/>
      <c r="U3672" s="34" t="str">
        <f>IFERROR(INDEX('[3]5.Grup_T'!$G$4:$G$22,MATCH('6.Turtas'!E3672,'[3]5.Grup_T'!$E$4:$E$22,0)),"0")</f>
        <v>0</v>
      </c>
      <c r="V3672" s="35">
        <f t="shared" si="801"/>
        <v>0</v>
      </c>
      <c r="W3672" s="35">
        <f>IF(NOT(ISBLANK(H3672)),(12-DATEDIF(H3672,'[3]1.Pradzia'!$D$13,"m")),0)</f>
        <v>0</v>
      </c>
      <c r="X3672" s="35">
        <f t="shared" si="802"/>
        <v>0</v>
      </c>
      <c r="Y3672" s="35">
        <f t="shared" si="798"/>
        <v>0</v>
      </c>
      <c r="Z3672" s="35">
        <f t="shared" si="810"/>
        <v>0</v>
      </c>
      <c r="AA3672" s="36">
        <f t="shared" si="803"/>
        <v>0</v>
      </c>
      <c r="AB3672" s="36">
        <f t="shared" si="804"/>
        <v>0</v>
      </c>
      <c r="AC3672" s="37">
        <f t="shared" si="805"/>
        <v>0</v>
      </c>
      <c r="AD3672" s="35">
        <f>IF(OR(YEAR(G3672)&lt;2019,O3672="X"),0,IF(ISBLANK(H3672),DATEDIF(G3672,'[3]1.Pradzia'!$D$13,"M"),DATEDIF(G3672,H3672,"m")))</f>
        <v>0</v>
      </c>
      <c r="AE3672" s="37">
        <f>IF(E3672='[3]5.Grup_T'!$E$20,0,IF(AD3672&lt;&gt;0,M3672/V3672*MIN(12,AD3672),0))</f>
        <v>0</v>
      </c>
      <c r="AF3672" s="37">
        <f t="shared" si="806"/>
        <v>0</v>
      </c>
      <c r="AG3672" s="37">
        <f t="shared" si="807"/>
        <v>0</v>
      </c>
      <c r="AH3672" s="37">
        <f t="shared" si="808"/>
        <v>0</v>
      </c>
      <c r="AI3672" s="35" t="str">
        <f t="shared" si="809"/>
        <v>Nusidėvėjęs</v>
      </c>
      <c r="AJ3672" s="38" t="str">
        <f>IF(AND(F3672&lt;&gt;[3]Pav.tvarkyklė!$B$12,F3672&lt;&gt;[3]Pav.tvarkyklė!$B$13),"GVTNT","X")</f>
        <v>GVTNT</v>
      </c>
      <c r="AK3672" s="39">
        <f t="shared" si="811"/>
        <v>0</v>
      </c>
      <c r="AL3672" s="41"/>
      <c r="AM3672" s="41"/>
      <c r="AN3672" s="41">
        <f t="shared" si="799"/>
        <v>1900</v>
      </c>
      <c r="AO3672" s="41"/>
      <c r="AP3672" s="41"/>
      <c r="AQ3672" s="41"/>
      <c r="AR3672" s="42"/>
      <c r="AS3672" s="42"/>
      <c r="AU3672" s="43">
        <f t="shared" si="800"/>
        <v>0</v>
      </c>
    </row>
    <row r="3673" spans="1:47" ht="15" customHeight="1" x14ac:dyDescent="0.25">
      <c r="A3673" s="11"/>
      <c r="B3673" s="19">
        <v>3842</v>
      </c>
      <c r="C3673" s="74"/>
      <c r="D3673" s="77"/>
      <c r="E3673" s="78"/>
      <c r="F3673" s="74"/>
      <c r="G3673" s="80"/>
      <c r="H3673" s="49"/>
      <c r="I3673" s="79"/>
      <c r="J3673" s="27"/>
      <c r="K3673" s="27"/>
      <c r="L3673" s="79"/>
      <c r="M3673" s="81"/>
      <c r="N3673" s="29">
        <v>0</v>
      </c>
      <c r="O3673" s="30" t="str">
        <f>IF(G3673&lt;=$N$2,"",IF(F3673=[3]Pav.tvarkyklė!$B$13,"",IF(ISBLANK(R3673),"X","")))</f>
        <v/>
      </c>
      <c r="P3673" s="91"/>
      <c r="Q3673" s="63"/>
      <c r="R3673" s="63"/>
      <c r="S3673" s="63"/>
      <c r="T3673" s="63"/>
      <c r="U3673" s="34" t="str">
        <f>IFERROR(INDEX('[3]5.Grup_T'!$G$4:$G$22,MATCH('6.Turtas'!E3673,'[3]5.Grup_T'!$E$4:$E$22,0)),"0")</f>
        <v>0</v>
      </c>
      <c r="V3673" s="35">
        <f t="shared" si="801"/>
        <v>0</v>
      </c>
      <c r="W3673" s="35">
        <f>IF(NOT(ISBLANK(H3673)),(12-DATEDIF(H3673,'[3]1.Pradzia'!$D$13,"m")),0)</f>
        <v>0</v>
      </c>
      <c r="X3673" s="35">
        <f t="shared" si="802"/>
        <v>0</v>
      </c>
      <c r="Y3673" s="35">
        <f t="shared" si="798"/>
        <v>0</v>
      </c>
      <c r="Z3673" s="35">
        <f t="shared" si="810"/>
        <v>0</v>
      </c>
      <c r="AA3673" s="36">
        <f t="shared" si="803"/>
        <v>0</v>
      </c>
      <c r="AB3673" s="36">
        <f t="shared" si="804"/>
        <v>0</v>
      </c>
      <c r="AC3673" s="37">
        <f t="shared" si="805"/>
        <v>0</v>
      </c>
      <c r="AD3673" s="35">
        <f>IF(OR(YEAR(G3673)&lt;2019,O3673="X"),0,IF(ISBLANK(H3673),DATEDIF(G3673,'[3]1.Pradzia'!$D$13,"M"),DATEDIF(G3673,H3673,"m")))</f>
        <v>0</v>
      </c>
      <c r="AE3673" s="37">
        <f>IF(E3673='[3]5.Grup_T'!$E$20,0,IF(AD3673&lt;&gt;0,M3673/V3673*MIN(12,AD3673),0))</f>
        <v>0</v>
      </c>
      <c r="AF3673" s="37">
        <f t="shared" si="806"/>
        <v>0</v>
      </c>
      <c r="AG3673" s="37">
        <f t="shared" si="807"/>
        <v>0</v>
      </c>
      <c r="AH3673" s="37">
        <f t="shared" si="808"/>
        <v>0</v>
      </c>
      <c r="AI3673" s="35" t="str">
        <f t="shared" si="809"/>
        <v>Nusidėvėjęs</v>
      </c>
      <c r="AJ3673" s="38" t="str">
        <f>IF(AND(F3673&lt;&gt;[3]Pav.tvarkyklė!$B$12,F3673&lt;&gt;[3]Pav.tvarkyklė!$B$13),"GVTNT","X")</f>
        <v>GVTNT</v>
      </c>
      <c r="AK3673" s="39">
        <f t="shared" si="811"/>
        <v>0</v>
      </c>
      <c r="AL3673" s="41"/>
      <c r="AM3673" s="41"/>
      <c r="AN3673" s="41">
        <f t="shared" si="799"/>
        <v>1900</v>
      </c>
      <c r="AO3673" s="41"/>
      <c r="AP3673" s="41"/>
      <c r="AQ3673" s="41"/>
      <c r="AR3673" s="42"/>
      <c r="AS3673" s="42"/>
      <c r="AU3673" s="43">
        <f t="shared" si="800"/>
        <v>0</v>
      </c>
    </row>
    <row r="3674" spans="1:47" ht="15" customHeight="1" x14ac:dyDescent="0.25">
      <c r="A3674" s="11"/>
      <c r="B3674" s="19">
        <v>3843</v>
      </c>
      <c r="C3674" s="74"/>
      <c r="D3674" s="77"/>
      <c r="E3674" s="78"/>
      <c r="F3674" s="74"/>
      <c r="G3674" s="80"/>
      <c r="H3674" s="49"/>
      <c r="I3674" s="79"/>
      <c r="J3674" s="27"/>
      <c r="K3674" s="27"/>
      <c r="L3674" s="79"/>
      <c r="M3674" s="81"/>
      <c r="N3674" s="29">
        <v>0</v>
      </c>
      <c r="O3674" s="30" t="str">
        <f>IF(G3674&lt;=$N$2,"",IF(F3674=[3]Pav.tvarkyklė!$B$13,"",IF(ISBLANK(R3674),"X","")))</f>
        <v/>
      </c>
      <c r="P3674" s="91"/>
      <c r="Q3674" s="63"/>
      <c r="R3674" s="63"/>
      <c r="S3674" s="63"/>
      <c r="T3674" s="63"/>
      <c r="U3674" s="34" t="str">
        <f>IFERROR(INDEX('[3]5.Grup_T'!$G$4:$G$22,MATCH('6.Turtas'!E3674,'[3]5.Grup_T'!$E$4:$E$22,0)),"0")</f>
        <v>0</v>
      </c>
      <c r="V3674" s="35">
        <f t="shared" si="801"/>
        <v>0</v>
      </c>
      <c r="W3674" s="35">
        <f>IF(NOT(ISBLANK(H3674)),(12-DATEDIF(H3674,'[3]1.Pradzia'!$D$13,"m")),0)</f>
        <v>0</v>
      </c>
      <c r="X3674" s="35">
        <f t="shared" si="802"/>
        <v>0</v>
      </c>
      <c r="Y3674" s="35">
        <f t="shared" si="798"/>
        <v>0</v>
      </c>
      <c r="Z3674" s="35">
        <f t="shared" si="810"/>
        <v>0</v>
      </c>
      <c r="AA3674" s="36">
        <f t="shared" si="803"/>
        <v>0</v>
      </c>
      <c r="AB3674" s="36">
        <f t="shared" si="804"/>
        <v>0</v>
      </c>
      <c r="AC3674" s="37">
        <f t="shared" si="805"/>
        <v>0</v>
      </c>
      <c r="AD3674" s="35">
        <f>IF(OR(YEAR(G3674)&lt;2019,O3674="X"),0,IF(ISBLANK(H3674),DATEDIF(G3674,'[3]1.Pradzia'!$D$13,"M"),DATEDIF(G3674,H3674,"m")))</f>
        <v>0</v>
      </c>
      <c r="AE3674" s="37">
        <f>IF(E3674='[3]5.Grup_T'!$E$20,0,IF(AD3674&lt;&gt;0,M3674/V3674*MIN(12,AD3674),0))</f>
        <v>0</v>
      </c>
      <c r="AF3674" s="37">
        <f t="shared" si="806"/>
        <v>0</v>
      </c>
      <c r="AG3674" s="37">
        <f t="shared" si="807"/>
        <v>0</v>
      </c>
      <c r="AH3674" s="37">
        <f t="shared" si="808"/>
        <v>0</v>
      </c>
      <c r="AI3674" s="35" t="str">
        <f t="shared" si="809"/>
        <v>Nusidėvėjęs</v>
      </c>
      <c r="AJ3674" s="38" t="str">
        <f>IF(AND(F3674&lt;&gt;[3]Pav.tvarkyklė!$B$12,F3674&lt;&gt;[3]Pav.tvarkyklė!$B$13),"GVTNT","X")</f>
        <v>GVTNT</v>
      </c>
      <c r="AK3674" s="39">
        <f t="shared" si="811"/>
        <v>0</v>
      </c>
      <c r="AL3674" s="41"/>
      <c r="AM3674" s="41"/>
      <c r="AN3674" s="41">
        <f t="shared" si="799"/>
        <v>1900</v>
      </c>
      <c r="AO3674" s="41"/>
      <c r="AP3674" s="41"/>
      <c r="AQ3674" s="41"/>
      <c r="AR3674" s="42"/>
      <c r="AS3674" s="42"/>
      <c r="AU3674" s="43">
        <f t="shared" si="800"/>
        <v>0</v>
      </c>
    </row>
    <row r="3675" spans="1:47" ht="15" customHeight="1" x14ac:dyDescent="0.25">
      <c r="A3675" s="11"/>
      <c r="B3675" s="19">
        <v>3844</v>
      </c>
      <c r="C3675" s="74"/>
      <c r="D3675" s="77"/>
      <c r="E3675" s="78"/>
      <c r="F3675" s="74"/>
      <c r="G3675" s="80"/>
      <c r="H3675" s="49"/>
      <c r="I3675" s="79"/>
      <c r="J3675" s="27"/>
      <c r="K3675" s="27"/>
      <c r="L3675" s="79"/>
      <c r="M3675" s="81"/>
      <c r="N3675" s="29">
        <v>0</v>
      </c>
      <c r="O3675" s="30" t="str">
        <f>IF(G3675&lt;=$N$2,"",IF(F3675=[3]Pav.tvarkyklė!$B$13,"",IF(ISBLANK(R3675),"X","")))</f>
        <v/>
      </c>
      <c r="P3675" s="91"/>
      <c r="Q3675" s="63"/>
      <c r="R3675" s="63"/>
      <c r="S3675" s="63"/>
      <c r="T3675" s="63"/>
      <c r="U3675" s="34" t="str">
        <f>IFERROR(INDEX('[3]5.Grup_T'!$G$4:$G$22,MATCH('6.Turtas'!E3675,'[3]5.Grup_T'!$E$4:$E$22,0)),"0")</f>
        <v>0</v>
      </c>
      <c r="V3675" s="35">
        <f t="shared" si="801"/>
        <v>0</v>
      </c>
      <c r="W3675" s="35">
        <f>IF(NOT(ISBLANK(H3675)),(12-DATEDIF(H3675,'[3]1.Pradzia'!$D$13,"m")),0)</f>
        <v>0</v>
      </c>
      <c r="X3675" s="35">
        <f t="shared" si="802"/>
        <v>0</v>
      </c>
      <c r="Y3675" s="35">
        <f t="shared" si="798"/>
        <v>0</v>
      </c>
      <c r="Z3675" s="35">
        <f t="shared" si="810"/>
        <v>0</v>
      </c>
      <c r="AA3675" s="36">
        <f t="shared" si="803"/>
        <v>0</v>
      </c>
      <c r="AB3675" s="36">
        <f t="shared" si="804"/>
        <v>0</v>
      </c>
      <c r="AC3675" s="37">
        <f t="shared" si="805"/>
        <v>0</v>
      </c>
      <c r="AD3675" s="35">
        <f>IF(OR(YEAR(G3675)&lt;2019,O3675="X"),0,IF(ISBLANK(H3675),DATEDIF(G3675,'[3]1.Pradzia'!$D$13,"M"),DATEDIF(G3675,H3675,"m")))</f>
        <v>0</v>
      </c>
      <c r="AE3675" s="37">
        <f>IF(E3675='[3]5.Grup_T'!$E$20,0,IF(AD3675&lt;&gt;0,M3675/V3675*MIN(12,AD3675),0))</f>
        <v>0</v>
      </c>
      <c r="AF3675" s="37">
        <f t="shared" si="806"/>
        <v>0</v>
      </c>
      <c r="AG3675" s="37">
        <f t="shared" si="807"/>
        <v>0</v>
      </c>
      <c r="AH3675" s="37">
        <f t="shared" si="808"/>
        <v>0</v>
      </c>
      <c r="AI3675" s="35" t="str">
        <f t="shared" si="809"/>
        <v>Nusidėvėjęs</v>
      </c>
      <c r="AJ3675" s="38" t="str">
        <f>IF(AND(F3675&lt;&gt;[3]Pav.tvarkyklė!$B$12,F3675&lt;&gt;[3]Pav.tvarkyklė!$B$13),"GVTNT","X")</f>
        <v>GVTNT</v>
      </c>
      <c r="AK3675" s="39">
        <f t="shared" si="811"/>
        <v>0</v>
      </c>
      <c r="AL3675" s="41"/>
      <c r="AM3675" s="41"/>
      <c r="AN3675" s="41">
        <f t="shared" si="799"/>
        <v>1900</v>
      </c>
      <c r="AO3675" s="41"/>
      <c r="AP3675" s="41"/>
      <c r="AQ3675" s="41"/>
      <c r="AR3675" s="42"/>
      <c r="AS3675" s="42"/>
      <c r="AU3675" s="43">
        <f t="shared" si="800"/>
        <v>0</v>
      </c>
    </row>
    <row r="3676" spans="1:47" ht="15" customHeight="1" x14ac:dyDescent="0.25">
      <c r="A3676" s="11"/>
      <c r="B3676" s="19">
        <v>3845</v>
      </c>
      <c r="C3676" s="74"/>
      <c r="D3676" s="77"/>
      <c r="E3676" s="78"/>
      <c r="F3676" s="74"/>
      <c r="G3676" s="80"/>
      <c r="H3676" s="49"/>
      <c r="I3676" s="79"/>
      <c r="J3676" s="27"/>
      <c r="K3676" s="27"/>
      <c r="L3676" s="79"/>
      <c r="M3676" s="81"/>
      <c r="N3676" s="29">
        <v>0</v>
      </c>
      <c r="O3676" s="30" t="str">
        <f>IF(G3676&lt;=$N$2,"",IF(F3676=[3]Pav.tvarkyklė!$B$13,"",IF(ISBLANK(R3676),"X","")))</f>
        <v/>
      </c>
      <c r="P3676" s="91"/>
      <c r="Q3676" s="63"/>
      <c r="R3676" s="63"/>
      <c r="S3676" s="63"/>
      <c r="T3676" s="63"/>
      <c r="U3676" s="34" t="str">
        <f>IFERROR(INDEX('[3]5.Grup_T'!$G$4:$G$22,MATCH('6.Turtas'!E3676,'[3]5.Grup_T'!$E$4:$E$22,0)),"0")</f>
        <v>0</v>
      </c>
      <c r="V3676" s="35">
        <f t="shared" si="801"/>
        <v>0</v>
      </c>
      <c r="W3676" s="35">
        <f>IF(NOT(ISBLANK(H3676)),(12-DATEDIF(H3676,'[3]1.Pradzia'!$D$13,"m")),0)</f>
        <v>0</v>
      </c>
      <c r="X3676" s="35">
        <f t="shared" si="802"/>
        <v>0</v>
      </c>
      <c r="Y3676" s="35">
        <f t="shared" si="798"/>
        <v>0</v>
      </c>
      <c r="Z3676" s="35">
        <f t="shared" si="810"/>
        <v>0</v>
      </c>
      <c r="AA3676" s="36">
        <f t="shared" si="803"/>
        <v>0</v>
      </c>
      <c r="AB3676" s="36">
        <f t="shared" si="804"/>
        <v>0</v>
      </c>
      <c r="AC3676" s="37">
        <f t="shared" si="805"/>
        <v>0</v>
      </c>
      <c r="AD3676" s="35">
        <f>IF(OR(YEAR(G3676)&lt;2019,O3676="X"),0,IF(ISBLANK(H3676),DATEDIF(G3676,'[3]1.Pradzia'!$D$13,"M"),DATEDIF(G3676,H3676,"m")))</f>
        <v>0</v>
      </c>
      <c r="AE3676" s="37">
        <f>IF(E3676='[3]5.Grup_T'!$E$20,0,IF(AD3676&lt;&gt;0,M3676/V3676*MIN(12,AD3676),0))</f>
        <v>0</v>
      </c>
      <c r="AF3676" s="37">
        <f t="shared" si="806"/>
        <v>0</v>
      </c>
      <c r="AG3676" s="37">
        <f t="shared" si="807"/>
        <v>0</v>
      </c>
      <c r="AH3676" s="37">
        <f t="shared" si="808"/>
        <v>0</v>
      </c>
      <c r="AI3676" s="35" t="str">
        <f t="shared" si="809"/>
        <v>Nusidėvėjęs</v>
      </c>
      <c r="AJ3676" s="38" t="str">
        <f>IF(AND(F3676&lt;&gt;[3]Pav.tvarkyklė!$B$12,F3676&lt;&gt;[3]Pav.tvarkyklė!$B$13),"GVTNT","X")</f>
        <v>GVTNT</v>
      </c>
      <c r="AK3676" s="39">
        <f t="shared" si="811"/>
        <v>0</v>
      </c>
      <c r="AL3676" s="41"/>
      <c r="AM3676" s="41"/>
      <c r="AN3676" s="41">
        <f t="shared" si="799"/>
        <v>1900</v>
      </c>
      <c r="AO3676" s="41"/>
      <c r="AP3676" s="41"/>
      <c r="AQ3676" s="41"/>
      <c r="AR3676" s="42"/>
      <c r="AS3676" s="42"/>
      <c r="AU3676" s="43">
        <f t="shared" si="800"/>
        <v>0</v>
      </c>
    </row>
    <row r="3677" spans="1:47" ht="15" customHeight="1" x14ac:dyDescent="0.25">
      <c r="A3677" s="11"/>
      <c r="B3677" s="19">
        <v>3846</v>
      </c>
      <c r="C3677" s="74"/>
      <c r="D3677" s="77"/>
      <c r="E3677" s="75"/>
      <c r="F3677" s="74"/>
      <c r="G3677" s="80"/>
      <c r="H3677" s="49"/>
      <c r="I3677" s="79"/>
      <c r="J3677" s="27"/>
      <c r="K3677" s="27"/>
      <c r="L3677" s="79"/>
      <c r="M3677" s="81"/>
      <c r="N3677" s="29">
        <v>0</v>
      </c>
      <c r="O3677" s="30" t="str">
        <f>IF(G3677&lt;=$N$2,"",IF(F3677=[3]Pav.tvarkyklė!$B$13,"",IF(ISBLANK(R3677),"X","")))</f>
        <v/>
      </c>
      <c r="P3677" s="91"/>
      <c r="Q3677" s="63"/>
      <c r="R3677" s="63"/>
      <c r="S3677" s="63"/>
      <c r="T3677" s="63"/>
      <c r="U3677" s="34" t="str">
        <f>IFERROR(INDEX('[3]5.Grup_T'!$G$4:$G$22,MATCH('6.Turtas'!E3677,'[3]5.Grup_T'!$E$4:$E$22,0)),"0")</f>
        <v>0</v>
      </c>
      <c r="V3677" s="35">
        <f t="shared" si="801"/>
        <v>0</v>
      </c>
      <c r="W3677" s="35">
        <f>IF(NOT(ISBLANK(H3677)),(12-DATEDIF(H3677,'[3]1.Pradzia'!$D$13,"m")),0)</f>
        <v>0</v>
      </c>
      <c r="X3677" s="35">
        <f t="shared" si="802"/>
        <v>0</v>
      </c>
      <c r="Y3677" s="35">
        <f t="shared" si="798"/>
        <v>0</v>
      </c>
      <c r="Z3677" s="35">
        <f t="shared" si="810"/>
        <v>0</v>
      </c>
      <c r="AA3677" s="36">
        <f t="shared" si="803"/>
        <v>0</v>
      </c>
      <c r="AB3677" s="36">
        <f t="shared" si="804"/>
        <v>0</v>
      </c>
      <c r="AC3677" s="37">
        <f t="shared" si="805"/>
        <v>0</v>
      </c>
      <c r="AD3677" s="35">
        <f>IF(OR(YEAR(G3677)&lt;2019,O3677="X"),0,IF(ISBLANK(H3677),DATEDIF(G3677,'[3]1.Pradzia'!$D$13,"M"),DATEDIF(G3677,H3677,"m")))</f>
        <v>0</v>
      </c>
      <c r="AE3677" s="37">
        <f>IF(E3677='[3]5.Grup_T'!$E$20,0,IF(AD3677&lt;&gt;0,M3677/V3677*MIN(12,AD3677),0))</f>
        <v>0</v>
      </c>
      <c r="AF3677" s="37">
        <f t="shared" si="806"/>
        <v>0</v>
      </c>
      <c r="AG3677" s="37">
        <f t="shared" si="807"/>
        <v>0</v>
      </c>
      <c r="AH3677" s="37">
        <f t="shared" si="808"/>
        <v>0</v>
      </c>
      <c r="AI3677" s="35" t="str">
        <f t="shared" si="809"/>
        <v>Nusidėvėjęs</v>
      </c>
      <c r="AJ3677" s="38" t="str">
        <f>IF(AND(F3677&lt;&gt;[3]Pav.tvarkyklė!$B$12,F3677&lt;&gt;[3]Pav.tvarkyklė!$B$13),"GVTNT","X")</f>
        <v>GVTNT</v>
      </c>
      <c r="AK3677" s="39">
        <f t="shared" si="811"/>
        <v>0</v>
      </c>
      <c r="AL3677" s="41"/>
      <c r="AM3677" s="41"/>
      <c r="AN3677" s="41">
        <f t="shared" si="799"/>
        <v>1900</v>
      </c>
      <c r="AO3677" s="41"/>
      <c r="AP3677" s="41"/>
      <c r="AQ3677" s="41"/>
      <c r="AR3677" s="42"/>
      <c r="AS3677" s="42"/>
      <c r="AU3677" s="43">
        <f t="shared" si="800"/>
        <v>0</v>
      </c>
    </row>
    <row r="3678" spans="1:47" ht="15" customHeight="1" x14ac:dyDescent="0.25">
      <c r="A3678" s="11"/>
      <c r="B3678" s="19">
        <v>3847</v>
      </c>
      <c r="C3678" s="74"/>
      <c r="D3678" s="77"/>
      <c r="E3678" s="78"/>
      <c r="F3678" s="74"/>
      <c r="G3678" s="80"/>
      <c r="H3678" s="49"/>
      <c r="I3678" s="79"/>
      <c r="J3678" s="27"/>
      <c r="K3678" s="27"/>
      <c r="L3678" s="79"/>
      <c r="M3678" s="81"/>
      <c r="N3678" s="29">
        <v>0</v>
      </c>
      <c r="O3678" s="30" t="str">
        <f>IF(G3678&lt;=$N$2,"",IF(F3678=[3]Pav.tvarkyklė!$B$13,"",IF(ISBLANK(R3678),"X","")))</f>
        <v/>
      </c>
      <c r="P3678" s="91"/>
      <c r="Q3678" s="63"/>
      <c r="R3678" s="63"/>
      <c r="S3678" s="63"/>
      <c r="T3678" s="63"/>
      <c r="U3678" s="34" t="str">
        <f>IFERROR(INDEX('[3]5.Grup_T'!$G$4:$G$22,MATCH('6.Turtas'!E3678,'[3]5.Grup_T'!$E$4:$E$22,0)),"0")</f>
        <v>0</v>
      </c>
      <c r="V3678" s="35">
        <f t="shared" si="801"/>
        <v>0</v>
      </c>
      <c r="W3678" s="35">
        <f>IF(NOT(ISBLANK(H3678)),(12-DATEDIF(H3678,'[3]1.Pradzia'!$D$13,"m")),0)</f>
        <v>0</v>
      </c>
      <c r="X3678" s="35">
        <f t="shared" si="802"/>
        <v>0</v>
      </c>
      <c r="Y3678" s="35">
        <f t="shared" si="798"/>
        <v>0</v>
      </c>
      <c r="Z3678" s="35">
        <f t="shared" si="810"/>
        <v>0</v>
      </c>
      <c r="AA3678" s="36">
        <f t="shared" si="803"/>
        <v>0</v>
      </c>
      <c r="AB3678" s="36">
        <f t="shared" si="804"/>
        <v>0</v>
      </c>
      <c r="AC3678" s="37">
        <f t="shared" si="805"/>
        <v>0</v>
      </c>
      <c r="AD3678" s="35">
        <f>IF(OR(YEAR(G3678)&lt;2019,O3678="X"),0,IF(ISBLANK(H3678),DATEDIF(G3678,'[3]1.Pradzia'!$D$13,"M"),DATEDIF(G3678,H3678,"m")))</f>
        <v>0</v>
      </c>
      <c r="AE3678" s="37">
        <f>IF(E3678='[3]5.Grup_T'!$E$20,0,IF(AD3678&lt;&gt;0,M3678/V3678*MIN(12,AD3678),0))</f>
        <v>0</v>
      </c>
      <c r="AF3678" s="37">
        <f t="shared" si="806"/>
        <v>0</v>
      </c>
      <c r="AG3678" s="37">
        <f t="shared" si="807"/>
        <v>0</v>
      </c>
      <c r="AH3678" s="37">
        <f t="shared" si="808"/>
        <v>0</v>
      </c>
      <c r="AI3678" s="35" t="str">
        <f t="shared" si="809"/>
        <v>Nusidėvėjęs</v>
      </c>
      <c r="AJ3678" s="38" t="str">
        <f>IF(AND(F3678&lt;&gt;[3]Pav.tvarkyklė!$B$12,F3678&lt;&gt;[3]Pav.tvarkyklė!$B$13),"GVTNT","X")</f>
        <v>GVTNT</v>
      </c>
      <c r="AK3678" s="39">
        <f t="shared" si="811"/>
        <v>0</v>
      </c>
      <c r="AL3678" s="41"/>
      <c r="AM3678" s="41"/>
      <c r="AN3678" s="41">
        <f t="shared" si="799"/>
        <v>1900</v>
      </c>
      <c r="AO3678" s="41"/>
      <c r="AP3678" s="41"/>
      <c r="AQ3678" s="41"/>
      <c r="AR3678" s="42"/>
      <c r="AS3678" s="42"/>
      <c r="AU3678" s="43">
        <f t="shared" si="800"/>
        <v>0</v>
      </c>
    </row>
    <row r="3679" spans="1:47" ht="15" customHeight="1" x14ac:dyDescent="0.25">
      <c r="A3679" s="11"/>
      <c r="B3679" s="19">
        <v>3848</v>
      </c>
      <c r="C3679" s="74"/>
      <c r="D3679" s="77"/>
      <c r="E3679" s="75"/>
      <c r="F3679" s="74"/>
      <c r="G3679" s="80"/>
      <c r="H3679" s="49"/>
      <c r="I3679" s="79"/>
      <c r="J3679" s="27"/>
      <c r="K3679" s="27"/>
      <c r="L3679" s="79"/>
      <c r="M3679" s="81"/>
      <c r="N3679" s="29">
        <v>0</v>
      </c>
      <c r="O3679" s="30" t="str">
        <f>IF(G3679&lt;=$N$2,"",IF(F3679=[3]Pav.tvarkyklė!$B$13,"",IF(ISBLANK(R3679),"X","")))</f>
        <v/>
      </c>
      <c r="P3679" s="91"/>
      <c r="Q3679" s="63"/>
      <c r="R3679" s="63"/>
      <c r="S3679" s="63"/>
      <c r="T3679" s="63"/>
      <c r="U3679" s="34" t="str">
        <f>IFERROR(INDEX('[3]5.Grup_T'!$G$4:$G$22,MATCH('6.Turtas'!E3679,'[3]5.Grup_T'!$E$4:$E$22,0)),"0")</f>
        <v>0</v>
      </c>
      <c r="V3679" s="35">
        <f t="shared" si="801"/>
        <v>0</v>
      </c>
      <c r="W3679" s="35">
        <f>IF(NOT(ISBLANK(H3679)),(12-DATEDIF(H3679,'[3]1.Pradzia'!$D$13,"m")),0)</f>
        <v>0</v>
      </c>
      <c r="X3679" s="35">
        <f t="shared" si="802"/>
        <v>0</v>
      </c>
      <c r="Y3679" s="35">
        <f t="shared" si="798"/>
        <v>0</v>
      </c>
      <c r="Z3679" s="35">
        <f t="shared" si="810"/>
        <v>0</v>
      </c>
      <c r="AA3679" s="36">
        <f t="shared" si="803"/>
        <v>0</v>
      </c>
      <c r="AB3679" s="36">
        <f t="shared" si="804"/>
        <v>0</v>
      </c>
      <c r="AC3679" s="37">
        <f t="shared" si="805"/>
        <v>0</v>
      </c>
      <c r="AD3679" s="35">
        <f>IF(OR(YEAR(G3679)&lt;2019,O3679="X"),0,IF(ISBLANK(H3679),DATEDIF(G3679,'[3]1.Pradzia'!$D$13,"M"),DATEDIF(G3679,H3679,"m")))</f>
        <v>0</v>
      </c>
      <c r="AE3679" s="37">
        <f>IF(E3679='[3]5.Grup_T'!$E$20,0,IF(AD3679&lt;&gt;0,M3679/V3679*MIN(12,AD3679),0))</f>
        <v>0</v>
      </c>
      <c r="AF3679" s="37">
        <f t="shared" si="806"/>
        <v>0</v>
      </c>
      <c r="AG3679" s="37">
        <f t="shared" si="807"/>
        <v>0</v>
      </c>
      <c r="AH3679" s="37">
        <f t="shared" si="808"/>
        <v>0</v>
      </c>
      <c r="AI3679" s="35" t="str">
        <f t="shared" si="809"/>
        <v>Nusidėvėjęs</v>
      </c>
      <c r="AJ3679" s="38" t="str">
        <f>IF(AND(F3679&lt;&gt;[3]Pav.tvarkyklė!$B$12,F3679&lt;&gt;[3]Pav.tvarkyklė!$B$13),"GVTNT","X")</f>
        <v>GVTNT</v>
      </c>
      <c r="AK3679" s="39">
        <f t="shared" si="811"/>
        <v>0</v>
      </c>
      <c r="AL3679" s="41"/>
      <c r="AM3679" s="41"/>
      <c r="AN3679" s="41">
        <f t="shared" si="799"/>
        <v>1900</v>
      </c>
      <c r="AO3679" s="41"/>
      <c r="AP3679" s="41"/>
      <c r="AQ3679" s="41"/>
      <c r="AR3679" s="42"/>
      <c r="AS3679" s="42"/>
      <c r="AU3679" s="43">
        <f t="shared" si="800"/>
        <v>0</v>
      </c>
    </row>
    <row r="3680" spans="1:47" ht="15" customHeight="1" x14ac:dyDescent="0.25">
      <c r="A3680" s="11"/>
      <c r="B3680" s="19">
        <v>3849</v>
      </c>
      <c r="C3680" s="74"/>
      <c r="D3680" s="77"/>
      <c r="E3680" s="75"/>
      <c r="F3680" s="74"/>
      <c r="G3680" s="80"/>
      <c r="H3680" s="49"/>
      <c r="I3680" s="79"/>
      <c r="J3680" s="27"/>
      <c r="K3680" s="27"/>
      <c r="L3680" s="79"/>
      <c r="M3680" s="81"/>
      <c r="N3680" s="29">
        <v>0</v>
      </c>
      <c r="O3680" s="30" t="str">
        <f>IF(G3680&lt;=$N$2,"",IF(F3680=[3]Pav.tvarkyklė!$B$13,"",IF(ISBLANK(R3680),"X","")))</f>
        <v/>
      </c>
      <c r="P3680" s="91"/>
      <c r="Q3680" s="63"/>
      <c r="R3680" s="63"/>
      <c r="S3680" s="63"/>
      <c r="T3680" s="63"/>
      <c r="U3680" s="34" t="str">
        <f>IFERROR(INDEX('[3]5.Grup_T'!$G$4:$G$22,MATCH('6.Turtas'!E3680,'[3]5.Grup_T'!$E$4:$E$22,0)),"0")</f>
        <v>0</v>
      </c>
      <c r="V3680" s="35">
        <f t="shared" si="801"/>
        <v>0</v>
      </c>
      <c r="W3680" s="35">
        <f>IF(NOT(ISBLANK(H3680)),(12-DATEDIF(H3680,'[3]1.Pradzia'!$D$13,"m")),0)</f>
        <v>0</v>
      </c>
      <c r="X3680" s="35">
        <f t="shared" si="802"/>
        <v>0</v>
      </c>
      <c r="Y3680" s="35">
        <f t="shared" si="798"/>
        <v>0</v>
      </c>
      <c r="Z3680" s="35">
        <f t="shared" si="810"/>
        <v>0</v>
      </c>
      <c r="AA3680" s="36">
        <f t="shared" si="803"/>
        <v>0</v>
      </c>
      <c r="AB3680" s="36">
        <f t="shared" si="804"/>
        <v>0</v>
      </c>
      <c r="AC3680" s="37">
        <f t="shared" si="805"/>
        <v>0</v>
      </c>
      <c r="AD3680" s="35">
        <f>IF(OR(YEAR(G3680)&lt;2019,O3680="X"),0,IF(ISBLANK(H3680),DATEDIF(G3680,'[3]1.Pradzia'!$D$13,"M"),DATEDIF(G3680,H3680,"m")))</f>
        <v>0</v>
      </c>
      <c r="AE3680" s="37">
        <f>IF(E3680='[3]5.Grup_T'!$E$20,0,IF(AD3680&lt;&gt;0,M3680/V3680*MIN(12,AD3680),0))</f>
        <v>0</v>
      </c>
      <c r="AF3680" s="37">
        <f t="shared" si="806"/>
        <v>0</v>
      </c>
      <c r="AG3680" s="37">
        <f t="shared" si="807"/>
        <v>0</v>
      </c>
      <c r="AH3680" s="37">
        <f t="shared" si="808"/>
        <v>0</v>
      </c>
      <c r="AI3680" s="35" t="str">
        <f t="shared" si="809"/>
        <v>Nusidėvėjęs</v>
      </c>
      <c r="AJ3680" s="38" t="str">
        <f>IF(AND(F3680&lt;&gt;[3]Pav.tvarkyklė!$B$12,F3680&lt;&gt;[3]Pav.tvarkyklė!$B$13),"GVTNT","X")</f>
        <v>GVTNT</v>
      </c>
      <c r="AK3680" s="39">
        <f t="shared" si="811"/>
        <v>0</v>
      </c>
      <c r="AL3680" s="41"/>
      <c r="AM3680" s="41"/>
      <c r="AN3680" s="41">
        <f t="shared" si="799"/>
        <v>1900</v>
      </c>
      <c r="AO3680" s="41"/>
      <c r="AP3680" s="41"/>
      <c r="AQ3680" s="41"/>
      <c r="AR3680" s="42"/>
      <c r="AS3680" s="42"/>
      <c r="AU3680" s="43">
        <f t="shared" si="800"/>
        <v>0</v>
      </c>
    </row>
    <row r="3681" spans="1:47" ht="15" customHeight="1" x14ac:dyDescent="0.25">
      <c r="A3681" s="11"/>
      <c r="B3681" s="19">
        <v>3850</v>
      </c>
      <c r="C3681" s="74"/>
      <c r="D3681" s="77"/>
      <c r="E3681" s="78"/>
      <c r="F3681" s="74"/>
      <c r="G3681" s="80"/>
      <c r="H3681" s="49"/>
      <c r="I3681" s="79"/>
      <c r="J3681" s="27"/>
      <c r="K3681" s="27"/>
      <c r="L3681" s="79"/>
      <c r="M3681" s="81"/>
      <c r="N3681" s="29">
        <v>0</v>
      </c>
      <c r="O3681" s="30" t="str">
        <f>IF(G3681&lt;=$N$2,"",IF(F3681=[3]Pav.tvarkyklė!$B$13,"",IF(ISBLANK(R3681),"X","")))</f>
        <v/>
      </c>
      <c r="P3681" s="91"/>
      <c r="Q3681" s="63"/>
      <c r="R3681" s="63"/>
      <c r="S3681" s="63"/>
      <c r="T3681" s="63"/>
      <c r="U3681" s="34" t="str">
        <f>IFERROR(INDEX('[3]5.Grup_T'!$G$4:$G$22,MATCH('6.Turtas'!E3681,'[3]5.Grup_T'!$E$4:$E$22,0)),"0")</f>
        <v>0</v>
      </c>
      <c r="V3681" s="35">
        <f t="shared" si="801"/>
        <v>0</v>
      </c>
      <c r="W3681" s="35">
        <f>IF(NOT(ISBLANK(H3681)),(12-DATEDIF(H3681,'[3]1.Pradzia'!$D$13,"m")),0)</f>
        <v>0</v>
      </c>
      <c r="X3681" s="35">
        <f t="shared" si="802"/>
        <v>0</v>
      </c>
      <c r="Y3681" s="35">
        <f t="shared" si="798"/>
        <v>0</v>
      </c>
      <c r="Z3681" s="35">
        <f t="shared" si="810"/>
        <v>0</v>
      </c>
      <c r="AA3681" s="36">
        <f t="shared" si="803"/>
        <v>0</v>
      </c>
      <c r="AB3681" s="36">
        <f t="shared" si="804"/>
        <v>0</v>
      </c>
      <c r="AC3681" s="37">
        <f t="shared" si="805"/>
        <v>0</v>
      </c>
      <c r="AD3681" s="35">
        <f>IF(OR(YEAR(G3681)&lt;2019,O3681="X"),0,IF(ISBLANK(H3681),DATEDIF(G3681,'[3]1.Pradzia'!$D$13,"M"),DATEDIF(G3681,H3681,"m")))</f>
        <v>0</v>
      </c>
      <c r="AE3681" s="37">
        <f>IF(E3681='[3]5.Grup_T'!$E$20,0,IF(AD3681&lt;&gt;0,M3681/V3681*MIN(12,AD3681),0))</f>
        <v>0</v>
      </c>
      <c r="AF3681" s="37">
        <f t="shared" si="806"/>
        <v>0</v>
      </c>
      <c r="AG3681" s="37">
        <f t="shared" si="807"/>
        <v>0</v>
      </c>
      <c r="AH3681" s="37">
        <f t="shared" si="808"/>
        <v>0</v>
      </c>
      <c r="AI3681" s="35" t="str">
        <f t="shared" si="809"/>
        <v>Nusidėvėjęs</v>
      </c>
      <c r="AJ3681" s="38" t="str">
        <f>IF(AND(F3681&lt;&gt;[3]Pav.tvarkyklė!$B$12,F3681&lt;&gt;[3]Pav.tvarkyklė!$B$13),"GVTNT","X")</f>
        <v>GVTNT</v>
      </c>
      <c r="AK3681" s="39">
        <f t="shared" si="811"/>
        <v>0</v>
      </c>
      <c r="AL3681" s="41"/>
      <c r="AM3681" s="41"/>
      <c r="AN3681" s="41">
        <f t="shared" si="799"/>
        <v>1900</v>
      </c>
      <c r="AO3681" s="41"/>
      <c r="AP3681" s="41"/>
      <c r="AQ3681" s="41"/>
      <c r="AR3681" s="42"/>
      <c r="AS3681" s="42"/>
      <c r="AU3681" s="43">
        <f t="shared" si="800"/>
        <v>0</v>
      </c>
    </row>
    <row r="3682" spans="1:47" ht="15" customHeight="1" x14ac:dyDescent="0.25">
      <c r="A3682" s="11"/>
      <c r="B3682" s="19">
        <v>3851</v>
      </c>
      <c r="C3682" s="74"/>
      <c r="D3682" s="77"/>
      <c r="E3682" s="78"/>
      <c r="F3682" s="74"/>
      <c r="G3682" s="80"/>
      <c r="H3682" s="49"/>
      <c r="I3682" s="79"/>
      <c r="J3682" s="27"/>
      <c r="K3682" s="27"/>
      <c r="L3682" s="79"/>
      <c r="M3682" s="81"/>
      <c r="N3682" s="29">
        <v>0</v>
      </c>
      <c r="O3682" s="30" t="str">
        <f>IF(G3682&lt;=$N$2,"",IF(F3682=[3]Pav.tvarkyklė!$B$13,"",IF(ISBLANK(R3682),"X","")))</f>
        <v/>
      </c>
      <c r="P3682" s="91"/>
      <c r="Q3682" s="63"/>
      <c r="R3682" s="63"/>
      <c r="S3682" s="63"/>
      <c r="T3682" s="63"/>
      <c r="U3682" s="34" t="str">
        <f>IFERROR(INDEX('[3]5.Grup_T'!$G$4:$G$22,MATCH('6.Turtas'!E3682,'[3]5.Grup_T'!$E$4:$E$22,0)),"0")</f>
        <v>0</v>
      </c>
      <c r="V3682" s="35">
        <f t="shared" si="801"/>
        <v>0</v>
      </c>
      <c r="W3682" s="35">
        <f>IF(NOT(ISBLANK(H3682)),(12-DATEDIF(H3682,'[3]1.Pradzia'!$D$13,"m")),0)</f>
        <v>0</v>
      </c>
      <c r="X3682" s="35">
        <f t="shared" si="802"/>
        <v>0</v>
      </c>
      <c r="Y3682" s="35">
        <f t="shared" si="798"/>
        <v>0</v>
      </c>
      <c r="Z3682" s="35">
        <f t="shared" si="810"/>
        <v>0</v>
      </c>
      <c r="AA3682" s="36">
        <f t="shared" si="803"/>
        <v>0</v>
      </c>
      <c r="AB3682" s="36">
        <f t="shared" si="804"/>
        <v>0</v>
      </c>
      <c r="AC3682" s="37">
        <f t="shared" si="805"/>
        <v>0</v>
      </c>
      <c r="AD3682" s="35">
        <f>IF(OR(YEAR(G3682)&lt;2019,O3682="X"),0,IF(ISBLANK(H3682),DATEDIF(G3682,'[3]1.Pradzia'!$D$13,"M"),DATEDIF(G3682,H3682,"m")))</f>
        <v>0</v>
      </c>
      <c r="AE3682" s="37">
        <f>IF(E3682='[3]5.Grup_T'!$E$20,0,IF(AD3682&lt;&gt;0,M3682/V3682*MIN(12,AD3682),0))</f>
        <v>0</v>
      </c>
      <c r="AF3682" s="37">
        <f t="shared" si="806"/>
        <v>0</v>
      </c>
      <c r="AG3682" s="37">
        <f t="shared" si="807"/>
        <v>0</v>
      </c>
      <c r="AH3682" s="37">
        <f t="shared" si="808"/>
        <v>0</v>
      </c>
      <c r="AI3682" s="35" t="str">
        <f t="shared" si="809"/>
        <v>Nusidėvėjęs</v>
      </c>
      <c r="AJ3682" s="38" t="str">
        <f>IF(AND(F3682&lt;&gt;[3]Pav.tvarkyklė!$B$12,F3682&lt;&gt;[3]Pav.tvarkyklė!$B$13),"GVTNT","X")</f>
        <v>GVTNT</v>
      </c>
      <c r="AK3682" s="39">
        <f t="shared" si="811"/>
        <v>0</v>
      </c>
      <c r="AL3682" s="41"/>
      <c r="AM3682" s="41"/>
      <c r="AN3682" s="41">
        <f t="shared" si="799"/>
        <v>1900</v>
      </c>
      <c r="AO3682" s="41"/>
      <c r="AP3682" s="41"/>
      <c r="AQ3682" s="41"/>
      <c r="AR3682" s="42"/>
      <c r="AS3682" s="42"/>
      <c r="AU3682" s="43">
        <f t="shared" si="800"/>
        <v>0</v>
      </c>
    </row>
    <row r="3683" spans="1:47" ht="15" customHeight="1" x14ac:dyDescent="0.25">
      <c r="A3683" s="11"/>
      <c r="B3683" s="19">
        <v>3852</v>
      </c>
      <c r="C3683" s="74"/>
      <c r="D3683" s="77"/>
      <c r="E3683" s="78"/>
      <c r="F3683" s="74"/>
      <c r="G3683" s="80"/>
      <c r="H3683" s="49"/>
      <c r="I3683" s="79"/>
      <c r="J3683" s="27"/>
      <c r="K3683" s="27"/>
      <c r="L3683" s="79"/>
      <c r="M3683" s="81"/>
      <c r="N3683" s="29">
        <v>0</v>
      </c>
      <c r="O3683" s="30" t="str">
        <f>IF(G3683&lt;=$N$2,"",IF(F3683=[3]Pav.tvarkyklė!$B$13,"",IF(ISBLANK(R3683),"X","")))</f>
        <v/>
      </c>
      <c r="P3683" s="91"/>
      <c r="Q3683" s="63"/>
      <c r="R3683" s="63"/>
      <c r="S3683" s="63"/>
      <c r="T3683" s="63"/>
      <c r="U3683" s="34" t="str">
        <f>IFERROR(INDEX('[3]5.Grup_T'!$G$4:$G$22,MATCH('6.Turtas'!E3683,'[3]5.Grup_T'!$E$4:$E$22,0)),"0")</f>
        <v>0</v>
      </c>
      <c r="V3683" s="35">
        <f t="shared" si="801"/>
        <v>0</v>
      </c>
      <c r="W3683" s="35">
        <f>IF(NOT(ISBLANK(H3683)),(12-DATEDIF(H3683,'[3]1.Pradzia'!$D$13,"m")),0)</f>
        <v>0</v>
      </c>
      <c r="X3683" s="35">
        <f t="shared" si="802"/>
        <v>0</v>
      </c>
      <c r="Y3683" s="35">
        <f t="shared" si="798"/>
        <v>0</v>
      </c>
      <c r="Z3683" s="35">
        <f t="shared" si="810"/>
        <v>0</v>
      </c>
      <c r="AA3683" s="36">
        <f t="shared" si="803"/>
        <v>0</v>
      </c>
      <c r="AB3683" s="36">
        <f t="shared" si="804"/>
        <v>0</v>
      </c>
      <c r="AC3683" s="37">
        <f t="shared" si="805"/>
        <v>0</v>
      </c>
      <c r="AD3683" s="35">
        <f>IF(OR(YEAR(G3683)&lt;2019,O3683="X"),0,IF(ISBLANK(H3683),DATEDIF(G3683,'[3]1.Pradzia'!$D$13,"M"),DATEDIF(G3683,H3683,"m")))</f>
        <v>0</v>
      </c>
      <c r="AE3683" s="37">
        <f>IF(E3683='[3]5.Grup_T'!$E$20,0,IF(AD3683&lt;&gt;0,M3683/V3683*MIN(12,AD3683),0))</f>
        <v>0</v>
      </c>
      <c r="AF3683" s="37">
        <f t="shared" si="806"/>
        <v>0</v>
      </c>
      <c r="AG3683" s="37">
        <f t="shared" si="807"/>
        <v>0</v>
      </c>
      <c r="AH3683" s="37">
        <f t="shared" si="808"/>
        <v>0</v>
      </c>
      <c r="AI3683" s="35" t="str">
        <f t="shared" si="809"/>
        <v>Nusidėvėjęs</v>
      </c>
      <c r="AJ3683" s="38" t="str">
        <f>IF(AND(F3683&lt;&gt;[3]Pav.tvarkyklė!$B$12,F3683&lt;&gt;[3]Pav.tvarkyklė!$B$13),"GVTNT","X")</f>
        <v>GVTNT</v>
      </c>
      <c r="AK3683" s="39">
        <f t="shared" si="811"/>
        <v>0</v>
      </c>
      <c r="AL3683" s="41"/>
      <c r="AM3683" s="41"/>
      <c r="AN3683" s="41">
        <f t="shared" si="799"/>
        <v>1900</v>
      </c>
      <c r="AO3683" s="41"/>
      <c r="AP3683" s="41"/>
      <c r="AQ3683" s="41"/>
      <c r="AR3683" s="42"/>
      <c r="AS3683" s="42"/>
      <c r="AU3683" s="43">
        <f t="shared" si="800"/>
        <v>0</v>
      </c>
    </row>
    <row r="3684" spans="1:47" ht="15" customHeight="1" x14ac:dyDescent="0.25">
      <c r="A3684" s="11"/>
      <c r="B3684" s="19">
        <v>3853</v>
      </c>
      <c r="C3684" s="74"/>
      <c r="D3684" s="77"/>
      <c r="E3684" s="78"/>
      <c r="F3684" s="74"/>
      <c r="G3684" s="80"/>
      <c r="H3684" s="49"/>
      <c r="I3684" s="79"/>
      <c r="J3684" s="27"/>
      <c r="K3684" s="27"/>
      <c r="L3684" s="79"/>
      <c r="M3684" s="81"/>
      <c r="N3684" s="29">
        <v>0</v>
      </c>
      <c r="O3684" s="30" t="str">
        <f>IF(G3684&lt;=$N$2,"",IF(F3684=[3]Pav.tvarkyklė!$B$13,"",IF(ISBLANK(R3684),"X","")))</f>
        <v/>
      </c>
      <c r="P3684" s="91"/>
      <c r="Q3684" s="63"/>
      <c r="R3684" s="63"/>
      <c r="S3684" s="63"/>
      <c r="T3684" s="63"/>
      <c r="U3684" s="34" t="str">
        <f>IFERROR(INDEX('[3]5.Grup_T'!$G$4:$G$22,MATCH('6.Turtas'!E3684,'[3]5.Grup_T'!$E$4:$E$22,0)),"0")</f>
        <v>0</v>
      </c>
      <c r="V3684" s="35">
        <f t="shared" si="801"/>
        <v>0</v>
      </c>
      <c r="W3684" s="35">
        <f>IF(NOT(ISBLANK(H3684)),(12-DATEDIF(H3684,'[3]1.Pradzia'!$D$13,"m")),0)</f>
        <v>0</v>
      </c>
      <c r="X3684" s="35">
        <f t="shared" si="802"/>
        <v>0</v>
      </c>
      <c r="Y3684" s="35">
        <f t="shared" si="798"/>
        <v>0</v>
      </c>
      <c r="Z3684" s="35">
        <f t="shared" si="810"/>
        <v>0</v>
      </c>
      <c r="AA3684" s="36">
        <f t="shared" si="803"/>
        <v>0</v>
      </c>
      <c r="AB3684" s="36">
        <f t="shared" si="804"/>
        <v>0</v>
      </c>
      <c r="AC3684" s="37">
        <f t="shared" si="805"/>
        <v>0</v>
      </c>
      <c r="AD3684" s="35">
        <f>IF(OR(YEAR(G3684)&lt;2019,O3684="X"),0,IF(ISBLANK(H3684),DATEDIF(G3684,'[3]1.Pradzia'!$D$13,"M"),DATEDIF(G3684,H3684,"m")))</f>
        <v>0</v>
      </c>
      <c r="AE3684" s="37">
        <f>IF(E3684='[3]5.Grup_T'!$E$20,0,IF(AD3684&lt;&gt;0,M3684/V3684*MIN(12,AD3684),0))</f>
        <v>0</v>
      </c>
      <c r="AF3684" s="37">
        <f t="shared" si="806"/>
        <v>0</v>
      </c>
      <c r="AG3684" s="37">
        <f t="shared" si="807"/>
        <v>0</v>
      </c>
      <c r="AH3684" s="37">
        <f t="shared" si="808"/>
        <v>0</v>
      </c>
      <c r="AI3684" s="35" t="str">
        <f t="shared" si="809"/>
        <v>Nusidėvėjęs</v>
      </c>
      <c r="AJ3684" s="38" t="str">
        <f>IF(AND(F3684&lt;&gt;[3]Pav.tvarkyklė!$B$12,F3684&lt;&gt;[3]Pav.tvarkyklė!$B$13),"GVTNT","X")</f>
        <v>GVTNT</v>
      </c>
      <c r="AK3684" s="39">
        <f t="shared" si="811"/>
        <v>0</v>
      </c>
      <c r="AL3684" s="41"/>
      <c r="AM3684" s="41"/>
      <c r="AN3684" s="41">
        <f t="shared" si="799"/>
        <v>1900</v>
      </c>
      <c r="AO3684" s="41"/>
      <c r="AP3684" s="41"/>
      <c r="AQ3684" s="41"/>
      <c r="AR3684" s="42"/>
      <c r="AS3684" s="42"/>
      <c r="AU3684" s="43">
        <f t="shared" si="800"/>
        <v>0</v>
      </c>
    </row>
    <row r="3685" spans="1:47" ht="15" customHeight="1" x14ac:dyDescent="0.25">
      <c r="A3685" s="11"/>
      <c r="B3685" s="19">
        <v>3854</v>
      </c>
      <c r="C3685" s="74"/>
      <c r="D3685" s="77"/>
      <c r="E3685" s="78"/>
      <c r="F3685" s="74"/>
      <c r="G3685" s="80"/>
      <c r="H3685" s="49"/>
      <c r="I3685" s="79"/>
      <c r="J3685" s="27"/>
      <c r="K3685" s="27"/>
      <c r="L3685" s="79"/>
      <c r="M3685" s="81"/>
      <c r="N3685" s="29">
        <v>0</v>
      </c>
      <c r="O3685" s="30" t="str">
        <f>IF(G3685&lt;=$N$2,"",IF(F3685=[3]Pav.tvarkyklė!$B$13,"",IF(ISBLANK(R3685),"X","")))</f>
        <v/>
      </c>
      <c r="P3685" s="91"/>
      <c r="Q3685" s="63"/>
      <c r="R3685" s="63"/>
      <c r="S3685" s="63"/>
      <c r="T3685" s="63"/>
      <c r="U3685" s="34" t="str">
        <f>IFERROR(INDEX('[3]5.Grup_T'!$G$4:$G$22,MATCH('6.Turtas'!E3685,'[3]5.Grup_T'!$E$4:$E$22,0)),"0")</f>
        <v>0</v>
      </c>
      <c r="V3685" s="35">
        <f t="shared" si="801"/>
        <v>0</v>
      </c>
      <c r="W3685" s="35">
        <f>IF(NOT(ISBLANK(H3685)),(12-DATEDIF(H3685,'[3]1.Pradzia'!$D$13,"m")),0)</f>
        <v>0</v>
      </c>
      <c r="X3685" s="35">
        <f t="shared" si="802"/>
        <v>0</v>
      </c>
      <c r="Y3685" s="35">
        <f t="shared" si="798"/>
        <v>0</v>
      </c>
      <c r="Z3685" s="35">
        <f t="shared" si="810"/>
        <v>0</v>
      </c>
      <c r="AA3685" s="36">
        <f t="shared" si="803"/>
        <v>0</v>
      </c>
      <c r="AB3685" s="36">
        <f t="shared" si="804"/>
        <v>0</v>
      </c>
      <c r="AC3685" s="37">
        <f t="shared" si="805"/>
        <v>0</v>
      </c>
      <c r="AD3685" s="35">
        <f>IF(OR(YEAR(G3685)&lt;2019,O3685="X"),0,IF(ISBLANK(H3685),DATEDIF(G3685,'[3]1.Pradzia'!$D$13,"M"),DATEDIF(G3685,H3685,"m")))</f>
        <v>0</v>
      </c>
      <c r="AE3685" s="37">
        <f>IF(E3685='[3]5.Grup_T'!$E$20,0,IF(AD3685&lt;&gt;0,M3685/V3685*MIN(12,AD3685),0))</f>
        <v>0</v>
      </c>
      <c r="AF3685" s="37">
        <f t="shared" si="806"/>
        <v>0</v>
      </c>
      <c r="AG3685" s="37">
        <f t="shared" si="807"/>
        <v>0</v>
      </c>
      <c r="AH3685" s="37">
        <f t="shared" si="808"/>
        <v>0</v>
      </c>
      <c r="AI3685" s="35" t="str">
        <f t="shared" si="809"/>
        <v>Nusidėvėjęs</v>
      </c>
      <c r="AJ3685" s="38" t="str">
        <f>IF(AND(F3685&lt;&gt;[3]Pav.tvarkyklė!$B$12,F3685&lt;&gt;[3]Pav.tvarkyklė!$B$13),"GVTNT","X")</f>
        <v>GVTNT</v>
      </c>
      <c r="AK3685" s="39">
        <f t="shared" si="811"/>
        <v>0</v>
      </c>
      <c r="AL3685" s="41"/>
      <c r="AM3685" s="41"/>
      <c r="AN3685" s="41">
        <f t="shared" si="799"/>
        <v>1900</v>
      </c>
      <c r="AO3685" s="41"/>
      <c r="AP3685" s="41"/>
      <c r="AQ3685" s="41"/>
      <c r="AR3685" s="42"/>
      <c r="AS3685" s="42"/>
      <c r="AU3685" s="43">
        <f t="shared" si="800"/>
        <v>0</v>
      </c>
    </row>
    <row r="3686" spans="1:47" ht="15" customHeight="1" x14ac:dyDescent="0.25">
      <c r="A3686" s="11"/>
      <c r="B3686" s="19">
        <v>3855</v>
      </c>
      <c r="C3686" s="74"/>
      <c r="D3686" s="77"/>
      <c r="E3686" s="75"/>
      <c r="F3686" s="74"/>
      <c r="G3686" s="80"/>
      <c r="H3686" s="49"/>
      <c r="I3686" s="79"/>
      <c r="J3686" s="27"/>
      <c r="K3686" s="27"/>
      <c r="L3686" s="79"/>
      <c r="M3686" s="81"/>
      <c r="N3686" s="29">
        <v>0</v>
      </c>
      <c r="O3686" s="30" t="str">
        <f>IF(G3686&lt;=$N$2,"",IF(F3686=[3]Pav.tvarkyklė!$B$13,"",IF(ISBLANK(R3686),"X","")))</f>
        <v/>
      </c>
      <c r="P3686" s="91"/>
      <c r="Q3686" s="63"/>
      <c r="R3686" s="63"/>
      <c r="S3686" s="63"/>
      <c r="T3686" s="63"/>
      <c r="U3686" s="34" t="str">
        <f>IFERROR(INDEX('[3]5.Grup_T'!$G$4:$G$22,MATCH('6.Turtas'!E3686,'[3]5.Grup_T'!$E$4:$E$22,0)),"0")</f>
        <v>0</v>
      </c>
      <c r="V3686" s="35">
        <f t="shared" si="801"/>
        <v>0</v>
      </c>
      <c r="W3686" s="35">
        <f>IF(NOT(ISBLANK(H3686)),(12-DATEDIF(H3686,'[3]1.Pradzia'!$D$13,"m")),0)</f>
        <v>0</v>
      </c>
      <c r="X3686" s="35">
        <f t="shared" si="802"/>
        <v>0</v>
      </c>
      <c r="Y3686" s="35">
        <f t="shared" si="798"/>
        <v>0</v>
      </c>
      <c r="Z3686" s="35">
        <f t="shared" si="810"/>
        <v>0</v>
      </c>
      <c r="AA3686" s="36">
        <f t="shared" si="803"/>
        <v>0</v>
      </c>
      <c r="AB3686" s="36">
        <f t="shared" si="804"/>
        <v>0</v>
      </c>
      <c r="AC3686" s="37">
        <f t="shared" si="805"/>
        <v>0</v>
      </c>
      <c r="AD3686" s="35">
        <f>IF(OR(YEAR(G3686)&lt;2019,O3686="X"),0,IF(ISBLANK(H3686),DATEDIF(G3686,'[3]1.Pradzia'!$D$13,"M"),DATEDIF(G3686,H3686,"m")))</f>
        <v>0</v>
      </c>
      <c r="AE3686" s="37">
        <f>IF(E3686='[3]5.Grup_T'!$E$20,0,IF(AD3686&lt;&gt;0,M3686/V3686*MIN(12,AD3686),0))</f>
        <v>0</v>
      </c>
      <c r="AF3686" s="37">
        <f t="shared" si="806"/>
        <v>0</v>
      </c>
      <c r="AG3686" s="37">
        <f t="shared" si="807"/>
        <v>0</v>
      </c>
      <c r="AH3686" s="37">
        <f t="shared" si="808"/>
        <v>0</v>
      </c>
      <c r="AI3686" s="35" t="str">
        <f t="shared" si="809"/>
        <v>Nusidėvėjęs</v>
      </c>
      <c r="AJ3686" s="38" t="str">
        <f>IF(AND(F3686&lt;&gt;[3]Pav.tvarkyklė!$B$12,F3686&lt;&gt;[3]Pav.tvarkyklė!$B$13),"GVTNT","X")</f>
        <v>GVTNT</v>
      </c>
      <c r="AK3686" s="39">
        <f t="shared" si="811"/>
        <v>0</v>
      </c>
      <c r="AL3686" s="41"/>
      <c r="AM3686" s="41"/>
      <c r="AN3686" s="41">
        <f t="shared" si="799"/>
        <v>1900</v>
      </c>
      <c r="AO3686" s="41"/>
      <c r="AP3686" s="41"/>
      <c r="AQ3686" s="41"/>
      <c r="AR3686" s="42"/>
      <c r="AS3686" s="42"/>
      <c r="AU3686" s="43">
        <f t="shared" si="800"/>
        <v>0</v>
      </c>
    </row>
    <row r="3687" spans="1:47" ht="15" customHeight="1" x14ac:dyDescent="0.25">
      <c r="A3687" s="11"/>
      <c r="B3687" s="19">
        <v>3856</v>
      </c>
      <c r="C3687" s="74"/>
      <c r="D3687" s="77"/>
      <c r="E3687" s="75"/>
      <c r="F3687" s="74"/>
      <c r="G3687" s="80"/>
      <c r="H3687" s="49"/>
      <c r="I3687" s="79"/>
      <c r="J3687" s="27"/>
      <c r="K3687" s="27"/>
      <c r="L3687" s="79"/>
      <c r="M3687" s="81"/>
      <c r="N3687" s="29">
        <v>0</v>
      </c>
      <c r="O3687" s="30" t="str">
        <f>IF(G3687&lt;=$N$2,"",IF(F3687=[3]Pav.tvarkyklė!$B$13,"",IF(ISBLANK(R3687),"X","")))</f>
        <v/>
      </c>
      <c r="P3687" s="91"/>
      <c r="Q3687" s="63"/>
      <c r="R3687" s="63"/>
      <c r="S3687" s="63"/>
      <c r="T3687" s="63"/>
      <c r="U3687" s="34" t="str">
        <f>IFERROR(INDEX('[3]5.Grup_T'!$G$4:$G$22,MATCH('6.Turtas'!E3687,'[3]5.Grup_T'!$E$4:$E$22,0)),"0")</f>
        <v>0</v>
      </c>
      <c r="V3687" s="35">
        <f t="shared" si="801"/>
        <v>0</v>
      </c>
      <c r="W3687" s="35">
        <f>IF(NOT(ISBLANK(H3687)),(12-DATEDIF(H3687,'[3]1.Pradzia'!$D$13,"m")),0)</f>
        <v>0</v>
      </c>
      <c r="X3687" s="35">
        <f t="shared" si="802"/>
        <v>0</v>
      </c>
      <c r="Y3687" s="35">
        <f t="shared" si="798"/>
        <v>0</v>
      </c>
      <c r="Z3687" s="35">
        <f t="shared" si="810"/>
        <v>0</v>
      </c>
      <c r="AA3687" s="36">
        <f t="shared" si="803"/>
        <v>0</v>
      </c>
      <c r="AB3687" s="36">
        <f t="shared" si="804"/>
        <v>0</v>
      </c>
      <c r="AC3687" s="37">
        <f t="shared" si="805"/>
        <v>0</v>
      </c>
      <c r="AD3687" s="35">
        <f>IF(OR(YEAR(G3687)&lt;2019,O3687="X"),0,IF(ISBLANK(H3687),DATEDIF(G3687,'[3]1.Pradzia'!$D$13,"M"),DATEDIF(G3687,H3687,"m")))</f>
        <v>0</v>
      </c>
      <c r="AE3687" s="37">
        <f>IF(E3687='[3]5.Grup_T'!$E$20,0,IF(AD3687&lt;&gt;0,M3687/V3687*MIN(12,AD3687),0))</f>
        <v>0</v>
      </c>
      <c r="AF3687" s="37">
        <f t="shared" si="806"/>
        <v>0</v>
      </c>
      <c r="AG3687" s="37">
        <f t="shared" si="807"/>
        <v>0</v>
      </c>
      <c r="AH3687" s="37">
        <f t="shared" si="808"/>
        <v>0</v>
      </c>
      <c r="AI3687" s="35" t="str">
        <f t="shared" si="809"/>
        <v>Nusidėvėjęs</v>
      </c>
      <c r="AJ3687" s="38" t="str">
        <f>IF(AND(F3687&lt;&gt;[3]Pav.tvarkyklė!$B$12,F3687&lt;&gt;[3]Pav.tvarkyklė!$B$13),"GVTNT","X")</f>
        <v>GVTNT</v>
      </c>
      <c r="AK3687" s="39">
        <f t="shared" si="811"/>
        <v>0</v>
      </c>
      <c r="AL3687" s="41"/>
      <c r="AM3687" s="41"/>
      <c r="AN3687" s="41">
        <f t="shared" si="799"/>
        <v>1900</v>
      </c>
      <c r="AO3687" s="41"/>
      <c r="AP3687" s="41"/>
      <c r="AQ3687" s="41"/>
      <c r="AR3687" s="42"/>
      <c r="AS3687" s="42"/>
      <c r="AU3687" s="43">
        <f t="shared" si="800"/>
        <v>0</v>
      </c>
    </row>
    <row r="3688" spans="1:47" ht="15" customHeight="1" x14ac:dyDescent="0.25">
      <c r="A3688" s="11"/>
      <c r="B3688" s="19">
        <v>3857</v>
      </c>
      <c r="C3688" s="74"/>
      <c r="D3688" s="77"/>
      <c r="E3688" s="78"/>
      <c r="F3688" s="74"/>
      <c r="G3688" s="80"/>
      <c r="H3688" s="49"/>
      <c r="I3688" s="79"/>
      <c r="J3688" s="27"/>
      <c r="K3688" s="27"/>
      <c r="L3688" s="79"/>
      <c r="M3688" s="81"/>
      <c r="N3688" s="29">
        <v>0</v>
      </c>
      <c r="O3688" s="30" t="str">
        <f>IF(G3688&lt;=$N$2,"",IF(F3688=[3]Pav.tvarkyklė!$B$13,"",IF(ISBLANK(R3688),"X","")))</f>
        <v/>
      </c>
      <c r="P3688" s="91"/>
      <c r="Q3688" s="63"/>
      <c r="R3688" s="63"/>
      <c r="S3688" s="63"/>
      <c r="T3688" s="63"/>
      <c r="U3688" s="34" t="str">
        <f>IFERROR(INDEX('[3]5.Grup_T'!$G$4:$G$22,MATCH('6.Turtas'!E3688,'[3]5.Grup_T'!$E$4:$E$22,0)),"0")</f>
        <v>0</v>
      </c>
      <c r="V3688" s="35">
        <f t="shared" si="801"/>
        <v>0</v>
      </c>
      <c r="W3688" s="35">
        <f>IF(NOT(ISBLANK(H3688)),(12-DATEDIF(H3688,'[3]1.Pradzia'!$D$13,"m")),0)</f>
        <v>0</v>
      </c>
      <c r="X3688" s="35">
        <f t="shared" si="802"/>
        <v>0</v>
      </c>
      <c r="Y3688" s="35">
        <f t="shared" si="798"/>
        <v>0</v>
      </c>
      <c r="Z3688" s="35">
        <f t="shared" si="810"/>
        <v>0</v>
      </c>
      <c r="AA3688" s="36">
        <f t="shared" si="803"/>
        <v>0</v>
      </c>
      <c r="AB3688" s="36">
        <f t="shared" si="804"/>
        <v>0</v>
      </c>
      <c r="AC3688" s="37">
        <f t="shared" si="805"/>
        <v>0</v>
      </c>
      <c r="AD3688" s="35">
        <f>IF(OR(YEAR(G3688)&lt;2019,O3688="X"),0,IF(ISBLANK(H3688),DATEDIF(G3688,'[3]1.Pradzia'!$D$13,"M"),DATEDIF(G3688,H3688,"m")))</f>
        <v>0</v>
      </c>
      <c r="AE3688" s="37">
        <f>IF(E3688='[3]5.Grup_T'!$E$20,0,IF(AD3688&lt;&gt;0,M3688/V3688*MIN(12,AD3688),0))</f>
        <v>0</v>
      </c>
      <c r="AF3688" s="37">
        <f t="shared" si="806"/>
        <v>0</v>
      </c>
      <c r="AG3688" s="37">
        <f t="shared" si="807"/>
        <v>0</v>
      </c>
      <c r="AH3688" s="37">
        <f t="shared" si="808"/>
        <v>0</v>
      </c>
      <c r="AI3688" s="35" t="str">
        <f t="shared" si="809"/>
        <v>Nusidėvėjęs</v>
      </c>
      <c r="AJ3688" s="38" t="str">
        <f>IF(AND(F3688&lt;&gt;[3]Pav.tvarkyklė!$B$12,F3688&lt;&gt;[3]Pav.tvarkyklė!$B$13),"GVTNT","X")</f>
        <v>GVTNT</v>
      </c>
      <c r="AK3688" s="39">
        <f t="shared" si="811"/>
        <v>0</v>
      </c>
      <c r="AL3688" s="41"/>
      <c r="AM3688" s="41"/>
      <c r="AN3688" s="41">
        <f t="shared" si="799"/>
        <v>1900</v>
      </c>
      <c r="AO3688" s="41"/>
      <c r="AP3688" s="41"/>
      <c r="AQ3688" s="41"/>
      <c r="AR3688" s="42"/>
      <c r="AS3688" s="42"/>
      <c r="AU3688" s="43">
        <f t="shared" si="800"/>
        <v>0</v>
      </c>
    </row>
    <row r="3689" spans="1:47" ht="15" customHeight="1" x14ac:dyDescent="0.25">
      <c r="A3689" s="11"/>
      <c r="B3689" s="19">
        <v>3858</v>
      </c>
      <c r="C3689" s="74"/>
      <c r="D3689" s="77"/>
      <c r="E3689" s="78"/>
      <c r="F3689" s="74"/>
      <c r="G3689" s="80"/>
      <c r="H3689" s="49"/>
      <c r="I3689" s="79"/>
      <c r="J3689" s="27"/>
      <c r="K3689" s="27"/>
      <c r="L3689" s="79"/>
      <c r="M3689" s="81"/>
      <c r="N3689" s="29">
        <v>0</v>
      </c>
      <c r="O3689" s="30" t="str">
        <f>IF(G3689&lt;=$N$2,"",IF(F3689=[3]Pav.tvarkyklė!$B$13,"",IF(ISBLANK(R3689),"X","")))</f>
        <v/>
      </c>
      <c r="P3689" s="91"/>
      <c r="Q3689" s="63"/>
      <c r="R3689" s="63"/>
      <c r="S3689" s="63"/>
      <c r="T3689" s="63"/>
      <c r="U3689" s="34" t="str">
        <f>IFERROR(INDEX('[3]5.Grup_T'!$G$4:$G$22,MATCH('6.Turtas'!E3689,'[3]5.Grup_T'!$E$4:$E$22,0)),"0")</f>
        <v>0</v>
      </c>
      <c r="V3689" s="35">
        <f t="shared" si="801"/>
        <v>0</v>
      </c>
      <c r="W3689" s="35">
        <f>IF(NOT(ISBLANK(H3689)),(12-DATEDIF(H3689,'[3]1.Pradzia'!$D$13,"m")),0)</f>
        <v>0</v>
      </c>
      <c r="X3689" s="35">
        <f t="shared" si="802"/>
        <v>0</v>
      </c>
      <c r="Y3689" s="35">
        <f t="shared" si="798"/>
        <v>0</v>
      </c>
      <c r="Z3689" s="35">
        <f t="shared" si="810"/>
        <v>0</v>
      </c>
      <c r="AA3689" s="36">
        <f t="shared" si="803"/>
        <v>0</v>
      </c>
      <c r="AB3689" s="36">
        <f t="shared" si="804"/>
        <v>0</v>
      </c>
      <c r="AC3689" s="37">
        <f t="shared" si="805"/>
        <v>0</v>
      </c>
      <c r="AD3689" s="35">
        <f>IF(OR(YEAR(G3689)&lt;2019,O3689="X"),0,IF(ISBLANK(H3689),DATEDIF(G3689,'[3]1.Pradzia'!$D$13,"M"),DATEDIF(G3689,H3689,"m")))</f>
        <v>0</v>
      </c>
      <c r="AE3689" s="37">
        <f>IF(E3689='[3]5.Grup_T'!$E$20,0,IF(AD3689&lt;&gt;0,M3689/V3689*MIN(12,AD3689),0))</f>
        <v>0</v>
      </c>
      <c r="AF3689" s="37">
        <f t="shared" si="806"/>
        <v>0</v>
      </c>
      <c r="AG3689" s="37">
        <f t="shared" si="807"/>
        <v>0</v>
      </c>
      <c r="AH3689" s="37">
        <f t="shared" si="808"/>
        <v>0</v>
      </c>
      <c r="AI3689" s="35" t="str">
        <f t="shared" si="809"/>
        <v>Nusidėvėjęs</v>
      </c>
      <c r="AJ3689" s="38" t="str">
        <f>IF(AND(F3689&lt;&gt;[3]Pav.tvarkyklė!$B$12,F3689&lt;&gt;[3]Pav.tvarkyklė!$B$13),"GVTNT","X")</f>
        <v>GVTNT</v>
      </c>
      <c r="AK3689" s="39">
        <f t="shared" si="811"/>
        <v>0</v>
      </c>
      <c r="AL3689" s="41"/>
      <c r="AM3689" s="41"/>
      <c r="AN3689" s="41">
        <f t="shared" si="799"/>
        <v>1900</v>
      </c>
      <c r="AO3689" s="41"/>
      <c r="AP3689" s="41"/>
      <c r="AQ3689" s="41"/>
      <c r="AR3689" s="42"/>
      <c r="AS3689" s="42"/>
      <c r="AU3689" s="43">
        <f t="shared" si="800"/>
        <v>0</v>
      </c>
    </row>
    <row r="3690" spans="1:47" ht="15" customHeight="1" x14ac:dyDescent="0.25">
      <c r="A3690" s="11"/>
      <c r="B3690" s="19">
        <v>3859</v>
      </c>
      <c r="C3690" s="74"/>
      <c r="D3690" s="77"/>
      <c r="E3690" s="78"/>
      <c r="F3690" s="74"/>
      <c r="G3690" s="80"/>
      <c r="H3690" s="49"/>
      <c r="I3690" s="79"/>
      <c r="J3690" s="27"/>
      <c r="K3690" s="27"/>
      <c r="L3690" s="79"/>
      <c r="M3690" s="81"/>
      <c r="N3690" s="29">
        <v>0</v>
      </c>
      <c r="O3690" s="30" t="str">
        <f>IF(G3690&lt;=$N$2,"",IF(F3690=[3]Pav.tvarkyklė!$B$13,"",IF(ISBLANK(R3690),"X","")))</f>
        <v/>
      </c>
      <c r="P3690" s="91"/>
      <c r="Q3690" s="63"/>
      <c r="R3690" s="63"/>
      <c r="S3690" s="63"/>
      <c r="T3690" s="63"/>
      <c r="U3690" s="34" t="str">
        <f>IFERROR(INDEX('[3]5.Grup_T'!$G$4:$G$22,MATCH('6.Turtas'!E3690,'[3]5.Grup_T'!$E$4:$E$22,0)),"0")</f>
        <v>0</v>
      </c>
      <c r="V3690" s="35">
        <f t="shared" si="801"/>
        <v>0</v>
      </c>
      <c r="W3690" s="35">
        <f>IF(NOT(ISBLANK(H3690)),(12-DATEDIF(H3690,'[3]1.Pradzia'!$D$13,"m")),0)</f>
        <v>0</v>
      </c>
      <c r="X3690" s="35">
        <f t="shared" si="802"/>
        <v>0</v>
      </c>
      <c r="Y3690" s="35">
        <f t="shared" si="798"/>
        <v>0</v>
      </c>
      <c r="Z3690" s="35">
        <f t="shared" si="810"/>
        <v>0</v>
      </c>
      <c r="AA3690" s="36">
        <f t="shared" si="803"/>
        <v>0</v>
      </c>
      <c r="AB3690" s="36">
        <f t="shared" si="804"/>
        <v>0</v>
      </c>
      <c r="AC3690" s="37">
        <f t="shared" si="805"/>
        <v>0</v>
      </c>
      <c r="AD3690" s="35">
        <f>IF(OR(YEAR(G3690)&lt;2019,O3690="X"),0,IF(ISBLANK(H3690),DATEDIF(G3690,'[3]1.Pradzia'!$D$13,"M"),DATEDIF(G3690,H3690,"m")))</f>
        <v>0</v>
      </c>
      <c r="AE3690" s="37">
        <f>IF(E3690='[3]5.Grup_T'!$E$20,0,IF(AD3690&lt;&gt;0,M3690/V3690*MIN(12,AD3690),0))</f>
        <v>0</v>
      </c>
      <c r="AF3690" s="37">
        <f t="shared" si="806"/>
        <v>0</v>
      </c>
      <c r="AG3690" s="37">
        <f t="shared" si="807"/>
        <v>0</v>
      </c>
      <c r="AH3690" s="37">
        <f t="shared" si="808"/>
        <v>0</v>
      </c>
      <c r="AI3690" s="35" t="str">
        <f t="shared" si="809"/>
        <v>Nusidėvėjęs</v>
      </c>
      <c r="AJ3690" s="38" t="str">
        <f>IF(AND(F3690&lt;&gt;[3]Pav.tvarkyklė!$B$12,F3690&lt;&gt;[3]Pav.tvarkyklė!$B$13),"GVTNT","X")</f>
        <v>GVTNT</v>
      </c>
      <c r="AK3690" s="39">
        <f t="shared" si="811"/>
        <v>0</v>
      </c>
      <c r="AL3690" s="41"/>
      <c r="AM3690" s="41"/>
      <c r="AN3690" s="41">
        <f t="shared" si="799"/>
        <v>1900</v>
      </c>
      <c r="AO3690" s="41"/>
      <c r="AP3690" s="41"/>
      <c r="AQ3690" s="41"/>
      <c r="AR3690" s="42"/>
      <c r="AS3690" s="42"/>
      <c r="AU3690" s="43">
        <f t="shared" si="800"/>
        <v>0</v>
      </c>
    </row>
    <row r="3691" spans="1:47" ht="15" customHeight="1" x14ac:dyDescent="0.25">
      <c r="A3691" s="11"/>
      <c r="B3691" s="19">
        <v>3860</v>
      </c>
      <c r="C3691" s="74"/>
      <c r="D3691" s="77"/>
      <c r="E3691" s="75"/>
      <c r="F3691" s="74"/>
      <c r="G3691" s="80"/>
      <c r="H3691" s="49"/>
      <c r="I3691" s="79"/>
      <c r="J3691" s="27"/>
      <c r="K3691" s="27"/>
      <c r="L3691" s="79"/>
      <c r="M3691" s="81"/>
      <c r="N3691" s="29">
        <v>0</v>
      </c>
      <c r="O3691" s="30" t="str">
        <f>IF(G3691&lt;=$N$2,"",IF(F3691=[3]Pav.tvarkyklė!$B$13,"",IF(ISBLANK(R3691),"X","")))</f>
        <v/>
      </c>
      <c r="P3691" s="91"/>
      <c r="Q3691" s="63"/>
      <c r="R3691" s="63"/>
      <c r="S3691" s="63"/>
      <c r="T3691" s="63"/>
      <c r="U3691" s="34" t="str">
        <f>IFERROR(INDEX('[3]5.Grup_T'!$G$4:$G$22,MATCH('6.Turtas'!E3691,'[3]5.Grup_T'!$E$4:$E$22,0)),"0")</f>
        <v>0</v>
      </c>
      <c r="V3691" s="35">
        <f t="shared" si="801"/>
        <v>0</v>
      </c>
      <c r="W3691" s="35">
        <f>IF(NOT(ISBLANK(H3691)),(12-DATEDIF(H3691,'[3]1.Pradzia'!$D$13,"m")),0)</f>
        <v>0</v>
      </c>
      <c r="X3691" s="35">
        <f t="shared" si="802"/>
        <v>0</v>
      </c>
      <c r="Y3691" s="35">
        <f t="shared" si="798"/>
        <v>0</v>
      </c>
      <c r="Z3691" s="35">
        <f t="shared" si="810"/>
        <v>0</v>
      </c>
      <c r="AA3691" s="36">
        <f t="shared" si="803"/>
        <v>0</v>
      </c>
      <c r="AB3691" s="36">
        <f t="shared" si="804"/>
        <v>0</v>
      </c>
      <c r="AC3691" s="37">
        <f t="shared" si="805"/>
        <v>0</v>
      </c>
      <c r="AD3691" s="35">
        <f>IF(OR(YEAR(G3691)&lt;2019,O3691="X"),0,IF(ISBLANK(H3691),DATEDIF(G3691,'[3]1.Pradzia'!$D$13,"M"),DATEDIF(G3691,H3691,"m")))</f>
        <v>0</v>
      </c>
      <c r="AE3691" s="37">
        <f>IF(E3691='[3]5.Grup_T'!$E$20,0,IF(AD3691&lt;&gt;0,M3691/V3691*MIN(12,AD3691),0))</f>
        <v>0</v>
      </c>
      <c r="AF3691" s="37">
        <f t="shared" si="806"/>
        <v>0</v>
      </c>
      <c r="AG3691" s="37">
        <f t="shared" si="807"/>
        <v>0</v>
      </c>
      <c r="AH3691" s="37">
        <f t="shared" si="808"/>
        <v>0</v>
      </c>
      <c r="AI3691" s="35" t="str">
        <f t="shared" si="809"/>
        <v>Nusidėvėjęs</v>
      </c>
      <c r="AJ3691" s="38" t="str">
        <f>IF(AND(F3691&lt;&gt;[3]Pav.tvarkyklė!$B$12,F3691&lt;&gt;[3]Pav.tvarkyklė!$B$13),"GVTNT","X")</f>
        <v>GVTNT</v>
      </c>
      <c r="AK3691" s="39">
        <f t="shared" si="811"/>
        <v>0</v>
      </c>
      <c r="AL3691" s="41"/>
      <c r="AM3691" s="41"/>
      <c r="AN3691" s="41">
        <f t="shared" si="799"/>
        <v>1900</v>
      </c>
      <c r="AO3691" s="41"/>
      <c r="AP3691" s="41"/>
      <c r="AQ3691" s="41"/>
      <c r="AR3691" s="42"/>
      <c r="AS3691" s="42"/>
      <c r="AU3691" s="43">
        <f t="shared" si="800"/>
        <v>0</v>
      </c>
    </row>
    <row r="3692" spans="1:47" ht="15" customHeight="1" x14ac:dyDescent="0.25">
      <c r="A3692" s="11"/>
      <c r="B3692" s="19">
        <v>3861</v>
      </c>
      <c r="C3692" s="74"/>
      <c r="D3692" s="77"/>
      <c r="E3692" s="78"/>
      <c r="F3692" s="74"/>
      <c r="G3692" s="80"/>
      <c r="H3692" s="49"/>
      <c r="I3692" s="79"/>
      <c r="J3692" s="27"/>
      <c r="K3692" s="27"/>
      <c r="L3692" s="79"/>
      <c r="M3692" s="81"/>
      <c r="N3692" s="29">
        <v>0</v>
      </c>
      <c r="O3692" s="30" t="str">
        <f>IF(G3692&lt;=$N$2,"",IF(F3692=[3]Pav.tvarkyklė!$B$13,"",IF(ISBLANK(R3692),"X","")))</f>
        <v/>
      </c>
      <c r="P3692" s="91"/>
      <c r="Q3692" s="63"/>
      <c r="R3692" s="63"/>
      <c r="S3692" s="63"/>
      <c r="T3692" s="63"/>
      <c r="U3692" s="34" t="str">
        <f>IFERROR(INDEX('[3]5.Grup_T'!$G$4:$G$22,MATCH('6.Turtas'!E3692,'[3]5.Grup_T'!$E$4:$E$22,0)),"0")</f>
        <v>0</v>
      </c>
      <c r="V3692" s="35">
        <f t="shared" si="801"/>
        <v>0</v>
      </c>
      <c r="W3692" s="35">
        <f>IF(NOT(ISBLANK(H3692)),(12-DATEDIF(H3692,'[3]1.Pradzia'!$D$13,"m")),0)</f>
        <v>0</v>
      </c>
      <c r="X3692" s="35">
        <f t="shared" si="802"/>
        <v>0</v>
      </c>
      <c r="Y3692" s="35">
        <f t="shared" si="798"/>
        <v>0</v>
      </c>
      <c r="Z3692" s="35">
        <f t="shared" si="810"/>
        <v>0</v>
      </c>
      <c r="AA3692" s="36">
        <f t="shared" si="803"/>
        <v>0</v>
      </c>
      <c r="AB3692" s="36">
        <f t="shared" si="804"/>
        <v>0</v>
      </c>
      <c r="AC3692" s="37">
        <f t="shared" si="805"/>
        <v>0</v>
      </c>
      <c r="AD3692" s="35">
        <f>IF(OR(YEAR(G3692)&lt;2019,O3692="X"),0,IF(ISBLANK(H3692),DATEDIF(G3692,'[3]1.Pradzia'!$D$13,"M"),DATEDIF(G3692,H3692,"m")))</f>
        <v>0</v>
      </c>
      <c r="AE3692" s="37">
        <f>IF(E3692='[3]5.Grup_T'!$E$20,0,IF(AD3692&lt;&gt;0,M3692/V3692*MIN(12,AD3692),0))</f>
        <v>0</v>
      </c>
      <c r="AF3692" s="37">
        <f t="shared" si="806"/>
        <v>0</v>
      </c>
      <c r="AG3692" s="37">
        <f t="shared" si="807"/>
        <v>0</v>
      </c>
      <c r="AH3692" s="37">
        <f t="shared" si="808"/>
        <v>0</v>
      </c>
      <c r="AI3692" s="35" t="str">
        <f t="shared" si="809"/>
        <v>Nusidėvėjęs</v>
      </c>
      <c r="AJ3692" s="38" t="str">
        <f>IF(AND(F3692&lt;&gt;[3]Pav.tvarkyklė!$B$12,F3692&lt;&gt;[3]Pav.tvarkyklė!$B$13),"GVTNT","X")</f>
        <v>GVTNT</v>
      </c>
      <c r="AK3692" s="39">
        <f t="shared" si="811"/>
        <v>0</v>
      </c>
      <c r="AL3692" s="41"/>
      <c r="AM3692" s="41"/>
      <c r="AN3692" s="41">
        <f t="shared" si="799"/>
        <v>1900</v>
      </c>
      <c r="AO3692" s="41"/>
      <c r="AP3692" s="41"/>
      <c r="AQ3692" s="41"/>
      <c r="AR3692" s="42"/>
      <c r="AS3692" s="42"/>
      <c r="AU3692" s="43">
        <f t="shared" si="800"/>
        <v>0</v>
      </c>
    </row>
    <row r="3693" spans="1:47" ht="15" customHeight="1" x14ac:dyDescent="0.25">
      <c r="A3693" s="11"/>
      <c r="B3693" s="19">
        <v>3862</v>
      </c>
      <c r="C3693" s="74"/>
      <c r="D3693" s="77"/>
      <c r="E3693" s="78"/>
      <c r="F3693" s="74"/>
      <c r="G3693" s="80"/>
      <c r="H3693" s="49"/>
      <c r="I3693" s="79"/>
      <c r="J3693" s="27"/>
      <c r="K3693" s="27"/>
      <c r="L3693" s="79"/>
      <c r="M3693" s="81"/>
      <c r="N3693" s="29">
        <v>0</v>
      </c>
      <c r="O3693" s="30" t="str">
        <f>IF(G3693&lt;=$N$2,"",IF(F3693=[3]Pav.tvarkyklė!$B$13,"",IF(ISBLANK(R3693),"X","")))</f>
        <v/>
      </c>
      <c r="P3693" s="91"/>
      <c r="Q3693" s="63"/>
      <c r="R3693" s="63"/>
      <c r="S3693" s="63"/>
      <c r="T3693" s="63"/>
      <c r="U3693" s="34" t="str">
        <f>IFERROR(INDEX('[3]5.Grup_T'!$G$4:$G$22,MATCH('6.Turtas'!E3693,'[3]5.Grup_T'!$E$4:$E$22,0)),"0")</f>
        <v>0</v>
      </c>
      <c r="V3693" s="35">
        <f t="shared" si="801"/>
        <v>0</v>
      </c>
      <c r="W3693" s="35">
        <f>IF(NOT(ISBLANK(H3693)),(12-DATEDIF(H3693,'[3]1.Pradzia'!$D$13,"m")),0)</f>
        <v>0</v>
      </c>
      <c r="X3693" s="35">
        <f t="shared" si="802"/>
        <v>0</v>
      </c>
      <c r="Y3693" s="35">
        <f t="shared" si="798"/>
        <v>0</v>
      </c>
      <c r="Z3693" s="35">
        <f t="shared" si="810"/>
        <v>0</v>
      </c>
      <c r="AA3693" s="36">
        <f t="shared" si="803"/>
        <v>0</v>
      </c>
      <c r="AB3693" s="36">
        <f t="shared" si="804"/>
        <v>0</v>
      </c>
      <c r="AC3693" s="37">
        <f t="shared" si="805"/>
        <v>0</v>
      </c>
      <c r="AD3693" s="35">
        <f>IF(OR(YEAR(G3693)&lt;2019,O3693="X"),0,IF(ISBLANK(H3693),DATEDIF(G3693,'[3]1.Pradzia'!$D$13,"M"),DATEDIF(G3693,H3693,"m")))</f>
        <v>0</v>
      </c>
      <c r="AE3693" s="37">
        <f>IF(E3693='[3]5.Grup_T'!$E$20,0,IF(AD3693&lt;&gt;0,M3693/V3693*MIN(12,AD3693),0))</f>
        <v>0</v>
      </c>
      <c r="AF3693" s="37">
        <f t="shared" si="806"/>
        <v>0</v>
      </c>
      <c r="AG3693" s="37">
        <f t="shared" si="807"/>
        <v>0</v>
      </c>
      <c r="AH3693" s="37">
        <f t="shared" si="808"/>
        <v>0</v>
      </c>
      <c r="AI3693" s="35" t="str">
        <f t="shared" si="809"/>
        <v>Nusidėvėjęs</v>
      </c>
      <c r="AJ3693" s="38" t="str">
        <f>IF(AND(F3693&lt;&gt;[3]Pav.tvarkyklė!$B$12,F3693&lt;&gt;[3]Pav.tvarkyklė!$B$13),"GVTNT","X")</f>
        <v>GVTNT</v>
      </c>
      <c r="AK3693" s="39">
        <f t="shared" si="811"/>
        <v>0</v>
      </c>
      <c r="AL3693" s="41"/>
      <c r="AM3693" s="41"/>
      <c r="AN3693" s="41">
        <f t="shared" si="799"/>
        <v>1900</v>
      </c>
      <c r="AO3693" s="41"/>
      <c r="AP3693" s="41"/>
      <c r="AQ3693" s="41"/>
      <c r="AR3693" s="42"/>
      <c r="AS3693" s="42"/>
      <c r="AU3693" s="43">
        <f t="shared" si="800"/>
        <v>0</v>
      </c>
    </row>
    <row r="3694" spans="1:47" ht="15" customHeight="1" x14ac:dyDescent="0.25">
      <c r="A3694" s="11"/>
      <c r="B3694" s="19">
        <v>3863</v>
      </c>
      <c r="C3694" s="74"/>
      <c r="D3694" s="77"/>
      <c r="E3694" s="75"/>
      <c r="F3694" s="74"/>
      <c r="G3694" s="80"/>
      <c r="H3694" s="49"/>
      <c r="I3694" s="79"/>
      <c r="J3694" s="27"/>
      <c r="K3694" s="27"/>
      <c r="L3694" s="79"/>
      <c r="M3694" s="81"/>
      <c r="N3694" s="29">
        <v>0</v>
      </c>
      <c r="O3694" s="30" t="str">
        <f>IF(G3694&lt;=$N$2,"",IF(F3694=[3]Pav.tvarkyklė!$B$13,"",IF(ISBLANK(R3694),"X","")))</f>
        <v/>
      </c>
      <c r="P3694" s="91"/>
      <c r="Q3694" s="63"/>
      <c r="R3694" s="63"/>
      <c r="S3694" s="63"/>
      <c r="T3694" s="63"/>
      <c r="U3694" s="34" t="str">
        <f>IFERROR(INDEX('[3]5.Grup_T'!$G$4:$G$22,MATCH('6.Turtas'!E3694,'[3]5.Grup_T'!$E$4:$E$22,0)),"0")</f>
        <v>0</v>
      </c>
      <c r="V3694" s="35">
        <f t="shared" si="801"/>
        <v>0</v>
      </c>
      <c r="W3694" s="35">
        <f>IF(NOT(ISBLANK(H3694)),(12-DATEDIF(H3694,'[3]1.Pradzia'!$D$13,"m")),0)</f>
        <v>0</v>
      </c>
      <c r="X3694" s="35">
        <f t="shared" si="802"/>
        <v>0</v>
      </c>
      <c r="Y3694" s="35">
        <f t="shared" si="798"/>
        <v>0</v>
      </c>
      <c r="Z3694" s="35">
        <f t="shared" si="810"/>
        <v>0</v>
      </c>
      <c r="AA3694" s="36">
        <f t="shared" si="803"/>
        <v>0</v>
      </c>
      <c r="AB3694" s="36">
        <f t="shared" si="804"/>
        <v>0</v>
      </c>
      <c r="AC3694" s="37">
        <f t="shared" si="805"/>
        <v>0</v>
      </c>
      <c r="AD3694" s="35">
        <f>IF(OR(YEAR(G3694)&lt;2019,O3694="X"),0,IF(ISBLANK(H3694),DATEDIF(G3694,'[3]1.Pradzia'!$D$13,"M"),DATEDIF(G3694,H3694,"m")))</f>
        <v>0</v>
      </c>
      <c r="AE3694" s="37">
        <f>IF(E3694='[3]5.Grup_T'!$E$20,0,IF(AD3694&lt;&gt;0,M3694/V3694*MIN(12,AD3694),0))</f>
        <v>0</v>
      </c>
      <c r="AF3694" s="37">
        <f t="shared" si="806"/>
        <v>0</v>
      </c>
      <c r="AG3694" s="37">
        <f t="shared" si="807"/>
        <v>0</v>
      </c>
      <c r="AH3694" s="37">
        <f t="shared" si="808"/>
        <v>0</v>
      </c>
      <c r="AI3694" s="35" t="str">
        <f t="shared" si="809"/>
        <v>Nusidėvėjęs</v>
      </c>
      <c r="AJ3694" s="38" t="str">
        <f>IF(AND(F3694&lt;&gt;[3]Pav.tvarkyklė!$B$12,F3694&lt;&gt;[3]Pav.tvarkyklė!$B$13),"GVTNT","X")</f>
        <v>GVTNT</v>
      </c>
      <c r="AK3694" s="39">
        <f t="shared" si="811"/>
        <v>0</v>
      </c>
      <c r="AL3694" s="41"/>
      <c r="AM3694" s="41"/>
      <c r="AN3694" s="41">
        <f t="shared" si="799"/>
        <v>1900</v>
      </c>
      <c r="AO3694" s="41"/>
      <c r="AP3694" s="41"/>
      <c r="AQ3694" s="41"/>
      <c r="AR3694" s="42"/>
      <c r="AS3694" s="42"/>
      <c r="AU3694" s="43">
        <f t="shared" si="800"/>
        <v>0</v>
      </c>
    </row>
    <row r="3695" spans="1:47" ht="15" customHeight="1" x14ac:dyDescent="0.25">
      <c r="A3695" s="11"/>
      <c r="B3695" s="19">
        <v>3864</v>
      </c>
      <c r="C3695" s="74"/>
      <c r="D3695" s="77"/>
      <c r="E3695" s="78"/>
      <c r="F3695" s="74"/>
      <c r="G3695" s="80"/>
      <c r="H3695" s="49"/>
      <c r="I3695" s="79"/>
      <c r="J3695" s="27"/>
      <c r="K3695" s="27"/>
      <c r="L3695" s="79"/>
      <c r="M3695" s="81"/>
      <c r="N3695" s="29">
        <v>0</v>
      </c>
      <c r="O3695" s="30" t="str">
        <f>IF(G3695&lt;=$N$2,"",IF(F3695=[3]Pav.tvarkyklė!$B$13,"",IF(ISBLANK(R3695),"X","")))</f>
        <v/>
      </c>
      <c r="P3695" s="91"/>
      <c r="Q3695" s="63"/>
      <c r="R3695" s="63"/>
      <c r="S3695" s="63"/>
      <c r="T3695" s="63"/>
      <c r="U3695" s="34" t="str">
        <f>IFERROR(INDEX('[3]5.Grup_T'!$G$4:$G$22,MATCH('6.Turtas'!E3695,'[3]5.Grup_T'!$E$4:$E$22,0)),"0")</f>
        <v>0</v>
      </c>
      <c r="V3695" s="35">
        <f t="shared" si="801"/>
        <v>0</v>
      </c>
      <c r="W3695" s="35">
        <f>IF(NOT(ISBLANK(H3695)),(12-DATEDIF(H3695,'[3]1.Pradzia'!$D$13,"m")),0)</f>
        <v>0</v>
      </c>
      <c r="X3695" s="35">
        <f t="shared" si="802"/>
        <v>0</v>
      </c>
      <c r="Y3695" s="35">
        <f t="shared" si="798"/>
        <v>0</v>
      </c>
      <c r="Z3695" s="35">
        <f t="shared" si="810"/>
        <v>0</v>
      </c>
      <c r="AA3695" s="36">
        <f t="shared" si="803"/>
        <v>0</v>
      </c>
      <c r="AB3695" s="36">
        <f t="shared" si="804"/>
        <v>0</v>
      </c>
      <c r="AC3695" s="37">
        <f t="shared" si="805"/>
        <v>0</v>
      </c>
      <c r="AD3695" s="35">
        <f>IF(OR(YEAR(G3695)&lt;2019,O3695="X"),0,IF(ISBLANK(H3695),DATEDIF(G3695,'[3]1.Pradzia'!$D$13,"M"),DATEDIF(G3695,H3695,"m")))</f>
        <v>0</v>
      </c>
      <c r="AE3695" s="37">
        <f>IF(E3695='[3]5.Grup_T'!$E$20,0,IF(AD3695&lt;&gt;0,M3695/V3695*MIN(12,AD3695),0))</f>
        <v>0</v>
      </c>
      <c r="AF3695" s="37">
        <f t="shared" si="806"/>
        <v>0</v>
      </c>
      <c r="AG3695" s="37">
        <f t="shared" si="807"/>
        <v>0</v>
      </c>
      <c r="AH3695" s="37">
        <f t="shared" si="808"/>
        <v>0</v>
      </c>
      <c r="AI3695" s="35" t="str">
        <f t="shared" si="809"/>
        <v>Nusidėvėjęs</v>
      </c>
      <c r="AJ3695" s="38" t="str">
        <f>IF(AND(F3695&lt;&gt;[3]Pav.tvarkyklė!$B$12,F3695&lt;&gt;[3]Pav.tvarkyklė!$B$13),"GVTNT","X")</f>
        <v>GVTNT</v>
      </c>
      <c r="AK3695" s="39">
        <f t="shared" si="811"/>
        <v>0</v>
      </c>
      <c r="AL3695" s="41"/>
      <c r="AM3695" s="41"/>
      <c r="AN3695" s="41">
        <f t="shared" si="799"/>
        <v>1900</v>
      </c>
      <c r="AO3695" s="41"/>
      <c r="AP3695" s="41"/>
      <c r="AQ3695" s="41"/>
      <c r="AR3695" s="42"/>
      <c r="AS3695" s="42"/>
      <c r="AU3695" s="43">
        <f t="shared" si="800"/>
        <v>0</v>
      </c>
    </row>
    <row r="3696" spans="1:47" ht="15" customHeight="1" x14ac:dyDescent="0.25">
      <c r="A3696" s="11"/>
      <c r="B3696" s="19">
        <v>3865</v>
      </c>
      <c r="C3696" s="74"/>
      <c r="D3696" s="77"/>
      <c r="E3696" s="75"/>
      <c r="F3696" s="74"/>
      <c r="G3696" s="80"/>
      <c r="H3696" s="49"/>
      <c r="I3696" s="79"/>
      <c r="J3696" s="27"/>
      <c r="K3696" s="27"/>
      <c r="L3696" s="79"/>
      <c r="M3696" s="81"/>
      <c r="N3696" s="29">
        <v>0</v>
      </c>
      <c r="O3696" s="30" t="str">
        <f>IF(G3696&lt;=$N$2,"",IF(F3696=[3]Pav.tvarkyklė!$B$13,"",IF(ISBLANK(R3696),"X","")))</f>
        <v/>
      </c>
      <c r="P3696" s="91"/>
      <c r="Q3696" s="63"/>
      <c r="R3696" s="63"/>
      <c r="S3696" s="63"/>
      <c r="T3696" s="63"/>
      <c r="U3696" s="34" t="str">
        <f>IFERROR(INDEX('[3]5.Grup_T'!$G$4:$G$22,MATCH('6.Turtas'!E3696,'[3]5.Grup_T'!$E$4:$E$22,0)),"0")</f>
        <v>0</v>
      </c>
      <c r="V3696" s="35">
        <f t="shared" si="801"/>
        <v>0</v>
      </c>
      <c r="W3696" s="35">
        <f>IF(NOT(ISBLANK(H3696)),(12-DATEDIF(H3696,'[3]1.Pradzia'!$D$13,"m")),0)</f>
        <v>0</v>
      </c>
      <c r="X3696" s="35">
        <f t="shared" si="802"/>
        <v>0</v>
      </c>
      <c r="Y3696" s="35">
        <f t="shared" si="798"/>
        <v>0</v>
      </c>
      <c r="Z3696" s="35">
        <f t="shared" si="810"/>
        <v>0</v>
      </c>
      <c r="AA3696" s="36">
        <f t="shared" si="803"/>
        <v>0</v>
      </c>
      <c r="AB3696" s="36">
        <f t="shared" si="804"/>
        <v>0</v>
      </c>
      <c r="AC3696" s="37">
        <f t="shared" si="805"/>
        <v>0</v>
      </c>
      <c r="AD3696" s="35">
        <f>IF(OR(YEAR(G3696)&lt;2019,O3696="X"),0,IF(ISBLANK(H3696),DATEDIF(G3696,'[3]1.Pradzia'!$D$13,"M"),DATEDIF(G3696,H3696,"m")))</f>
        <v>0</v>
      </c>
      <c r="AE3696" s="37">
        <f>IF(E3696='[3]5.Grup_T'!$E$20,0,IF(AD3696&lt;&gt;0,M3696/V3696*MIN(12,AD3696),0))</f>
        <v>0</v>
      </c>
      <c r="AF3696" s="37">
        <f t="shared" si="806"/>
        <v>0</v>
      </c>
      <c r="AG3696" s="37">
        <f t="shared" si="807"/>
        <v>0</v>
      </c>
      <c r="AH3696" s="37">
        <f t="shared" si="808"/>
        <v>0</v>
      </c>
      <c r="AI3696" s="35" t="str">
        <f t="shared" si="809"/>
        <v>Nusidėvėjęs</v>
      </c>
      <c r="AJ3696" s="38" t="str">
        <f>IF(AND(F3696&lt;&gt;[3]Pav.tvarkyklė!$B$12,F3696&lt;&gt;[3]Pav.tvarkyklė!$B$13),"GVTNT","X")</f>
        <v>GVTNT</v>
      </c>
      <c r="AK3696" s="39">
        <f t="shared" si="811"/>
        <v>0</v>
      </c>
      <c r="AL3696" s="41"/>
      <c r="AM3696" s="41"/>
      <c r="AN3696" s="41">
        <f t="shared" si="799"/>
        <v>1900</v>
      </c>
      <c r="AO3696" s="41"/>
      <c r="AP3696" s="41"/>
      <c r="AQ3696" s="41"/>
      <c r="AR3696" s="42"/>
      <c r="AS3696" s="42"/>
      <c r="AU3696" s="43">
        <f t="shared" si="800"/>
        <v>0</v>
      </c>
    </row>
    <row r="3697" spans="1:47" ht="15" customHeight="1" x14ac:dyDescent="0.25">
      <c r="A3697" s="11"/>
      <c r="B3697" s="19">
        <v>3866</v>
      </c>
      <c r="C3697" s="74"/>
      <c r="D3697" s="77"/>
      <c r="E3697" s="75"/>
      <c r="F3697" s="74"/>
      <c r="G3697" s="80"/>
      <c r="H3697" s="49"/>
      <c r="I3697" s="79"/>
      <c r="J3697" s="27"/>
      <c r="K3697" s="27"/>
      <c r="L3697" s="79"/>
      <c r="M3697" s="81"/>
      <c r="N3697" s="29">
        <v>0</v>
      </c>
      <c r="O3697" s="30" t="str">
        <f>IF(G3697&lt;=$N$2,"",IF(F3697=[3]Pav.tvarkyklė!$B$13,"",IF(ISBLANK(R3697),"X","")))</f>
        <v/>
      </c>
      <c r="P3697" s="91"/>
      <c r="Q3697" s="63"/>
      <c r="R3697" s="63"/>
      <c r="S3697" s="63"/>
      <c r="T3697" s="63"/>
      <c r="U3697" s="34" t="str">
        <f>IFERROR(INDEX('[3]5.Grup_T'!$G$4:$G$22,MATCH('6.Turtas'!E3697,'[3]5.Grup_T'!$E$4:$E$22,0)),"0")</f>
        <v>0</v>
      </c>
      <c r="V3697" s="35">
        <f t="shared" si="801"/>
        <v>0</v>
      </c>
      <c r="W3697" s="35">
        <f>IF(NOT(ISBLANK(H3697)),(12-DATEDIF(H3697,'[3]1.Pradzia'!$D$13,"m")),0)</f>
        <v>0</v>
      </c>
      <c r="X3697" s="35">
        <f t="shared" si="802"/>
        <v>0</v>
      </c>
      <c r="Y3697" s="35">
        <f t="shared" si="798"/>
        <v>0</v>
      </c>
      <c r="Z3697" s="35">
        <f t="shared" si="810"/>
        <v>0</v>
      </c>
      <c r="AA3697" s="36">
        <f t="shared" si="803"/>
        <v>0</v>
      </c>
      <c r="AB3697" s="36">
        <f t="shared" si="804"/>
        <v>0</v>
      </c>
      <c r="AC3697" s="37">
        <f t="shared" si="805"/>
        <v>0</v>
      </c>
      <c r="AD3697" s="35">
        <f>IF(OR(YEAR(G3697)&lt;2019,O3697="X"),0,IF(ISBLANK(H3697),DATEDIF(G3697,'[3]1.Pradzia'!$D$13,"M"),DATEDIF(G3697,H3697,"m")))</f>
        <v>0</v>
      </c>
      <c r="AE3697" s="37">
        <f>IF(E3697='[3]5.Grup_T'!$E$20,0,IF(AD3697&lt;&gt;0,M3697/V3697*MIN(12,AD3697),0))</f>
        <v>0</v>
      </c>
      <c r="AF3697" s="37">
        <f t="shared" si="806"/>
        <v>0</v>
      </c>
      <c r="AG3697" s="37">
        <f t="shared" si="807"/>
        <v>0</v>
      </c>
      <c r="AH3697" s="37">
        <f t="shared" si="808"/>
        <v>0</v>
      </c>
      <c r="AI3697" s="35" t="str">
        <f t="shared" si="809"/>
        <v>Nusidėvėjęs</v>
      </c>
      <c r="AJ3697" s="38" t="str">
        <f>IF(AND(F3697&lt;&gt;[3]Pav.tvarkyklė!$B$12,F3697&lt;&gt;[3]Pav.tvarkyklė!$B$13),"GVTNT","X")</f>
        <v>GVTNT</v>
      </c>
      <c r="AK3697" s="39">
        <f t="shared" si="811"/>
        <v>0</v>
      </c>
      <c r="AL3697" s="41"/>
      <c r="AM3697" s="41"/>
      <c r="AN3697" s="41">
        <f t="shared" si="799"/>
        <v>1900</v>
      </c>
      <c r="AO3697" s="41"/>
      <c r="AP3697" s="41"/>
      <c r="AQ3697" s="41"/>
      <c r="AR3697" s="42"/>
      <c r="AS3697" s="42"/>
      <c r="AU3697" s="43">
        <f t="shared" si="800"/>
        <v>0</v>
      </c>
    </row>
    <row r="3698" spans="1:47" ht="15" customHeight="1" x14ac:dyDescent="0.25">
      <c r="A3698" s="11"/>
      <c r="B3698" s="19">
        <v>3867</v>
      </c>
      <c r="C3698" s="74"/>
      <c r="D3698" s="77"/>
      <c r="E3698" s="75"/>
      <c r="F3698" s="74"/>
      <c r="G3698" s="80"/>
      <c r="H3698" s="49"/>
      <c r="I3698" s="79"/>
      <c r="J3698" s="27"/>
      <c r="K3698" s="27"/>
      <c r="L3698" s="79"/>
      <c r="M3698" s="81"/>
      <c r="N3698" s="29">
        <v>0</v>
      </c>
      <c r="O3698" s="30" t="str">
        <f>IF(G3698&lt;=$N$2,"",IF(F3698=[3]Pav.tvarkyklė!$B$13,"",IF(ISBLANK(R3698),"X","")))</f>
        <v/>
      </c>
      <c r="P3698" s="91"/>
      <c r="Q3698" s="63"/>
      <c r="R3698" s="63"/>
      <c r="S3698" s="63"/>
      <c r="T3698" s="63"/>
      <c r="U3698" s="34" t="str">
        <f>IFERROR(INDEX('[3]5.Grup_T'!$G$4:$G$22,MATCH('6.Turtas'!E3698,'[3]5.Grup_T'!$E$4:$E$22,0)),"0")</f>
        <v>0</v>
      </c>
      <c r="V3698" s="35">
        <f t="shared" si="801"/>
        <v>0</v>
      </c>
      <c r="W3698" s="35">
        <f>IF(NOT(ISBLANK(H3698)),(12-DATEDIF(H3698,'[3]1.Pradzia'!$D$13,"m")),0)</f>
        <v>0</v>
      </c>
      <c r="X3698" s="35">
        <f t="shared" si="802"/>
        <v>0</v>
      </c>
      <c r="Y3698" s="35">
        <f t="shared" si="798"/>
        <v>0</v>
      </c>
      <c r="Z3698" s="35">
        <f t="shared" si="810"/>
        <v>0</v>
      </c>
      <c r="AA3698" s="36">
        <f t="shared" si="803"/>
        <v>0</v>
      </c>
      <c r="AB3698" s="36">
        <f t="shared" si="804"/>
        <v>0</v>
      </c>
      <c r="AC3698" s="37">
        <f t="shared" si="805"/>
        <v>0</v>
      </c>
      <c r="AD3698" s="35">
        <f>IF(OR(YEAR(G3698)&lt;2019,O3698="X"),0,IF(ISBLANK(H3698),DATEDIF(G3698,'[3]1.Pradzia'!$D$13,"M"),DATEDIF(G3698,H3698,"m")))</f>
        <v>0</v>
      </c>
      <c r="AE3698" s="37">
        <f>IF(E3698='[3]5.Grup_T'!$E$20,0,IF(AD3698&lt;&gt;0,M3698/V3698*MIN(12,AD3698),0))</f>
        <v>0</v>
      </c>
      <c r="AF3698" s="37">
        <f t="shared" si="806"/>
        <v>0</v>
      </c>
      <c r="AG3698" s="37">
        <f t="shared" si="807"/>
        <v>0</v>
      </c>
      <c r="AH3698" s="37">
        <f t="shared" si="808"/>
        <v>0</v>
      </c>
      <c r="AI3698" s="35" t="str">
        <f t="shared" si="809"/>
        <v>Nusidėvėjęs</v>
      </c>
      <c r="AJ3698" s="38" t="str">
        <f>IF(AND(F3698&lt;&gt;[3]Pav.tvarkyklė!$B$12,F3698&lt;&gt;[3]Pav.tvarkyklė!$B$13),"GVTNT","X")</f>
        <v>GVTNT</v>
      </c>
      <c r="AK3698" s="39">
        <f t="shared" si="811"/>
        <v>0</v>
      </c>
      <c r="AL3698" s="41"/>
      <c r="AM3698" s="41"/>
      <c r="AN3698" s="41">
        <f t="shared" si="799"/>
        <v>1900</v>
      </c>
      <c r="AO3698" s="41"/>
      <c r="AP3698" s="41"/>
      <c r="AQ3698" s="41"/>
      <c r="AR3698" s="42"/>
      <c r="AS3698" s="42"/>
      <c r="AU3698" s="43">
        <f t="shared" si="800"/>
        <v>0</v>
      </c>
    </row>
    <row r="3699" spans="1:47" ht="15" customHeight="1" x14ac:dyDescent="0.25">
      <c r="A3699" s="11"/>
      <c r="B3699" s="19">
        <v>3868</v>
      </c>
      <c r="C3699" s="74"/>
      <c r="D3699" s="77"/>
      <c r="E3699" s="75"/>
      <c r="F3699" s="74"/>
      <c r="G3699" s="80"/>
      <c r="H3699" s="49"/>
      <c r="I3699" s="79"/>
      <c r="J3699" s="27"/>
      <c r="K3699" s="27"/>
      <c r="L3699" s="79"/>
      <c r="M3699" s="81"/>
      <c r="N3699" s="29">
        <v>0</v>
      </c>
      <c r="O3699" s="30" t="str">
        <f>IF(G3699&lt;=$N$2,"",IF(F3699=[3]Pav.tvarkyklė!$B$13,"",IF(ISBLANK(R3699),"X","")))</f>
        <v/>
      </c>
      <c r="P3699" s="91"/>
      <c r="Q3699" s="63"/>
      <c r="R3699" s="63"/>
      <c r="S3699" s="63"/>
      <c r="T3699" s="63"/>
      <c r="U3699" s="34" t="str">
        <f>IFERROR(INDEX('[3]5.Grup_T'!$G$4:$G$22,MATCH('6.Turtas'!E3699,'[3]5.Grup_T'!$E$4:$E$22,0)),"0")</f>
        <v>0</v>
      </c>
      <c r="V3699" s="35">
        <f t="shared" si="801"/>
        <v>0</v>
      </c>
      <c r="W3699" s="35">
        <f>IF(NOT(ISBLANK(H3699)),(12-DATEDIF(H3699,'[3]1.Pradzia'!$D$13,"m")),0)</f>
        <v>0</v>
      </c>
      <c r="X3699" s="35">
        <f t="shared" si="802"/>
        <v>0</v>
      </c>
      <c r="Y3699" s="35">
        <f t="shared" si="798"/>
        <v>0</v>
      </c>
      <c r="Z3699" s="35">
        <f t="shared" si="810"/>
        <v>0</v>
      </c>
      <c r="AA3699" s="36">
        <f t="shared" si="803"/>
        <v>0</v>
      </c>
      <c r="AB3699" s="36">
        <f t="shared" si="804"/>
        <v>0</v>
      </c>
      <c r="AC3699" s="37">
        <f t="shared" si="805"/>
        <v>0</v>
      </c>
      <c r="AD3699" s="35">
        <f>IF(OR(YEAR(G3699)&lt;2019,O3699="X"),0,IF(ISBLANK(H3699),DATEDIF(G3699,'[3]1.Pradzia'!$D$13,"M"),DATEDIF(G3699,H3699,"m")))</f>
        <v>0</v>
      </c>
      <c r="AE3699" s="37">
        <f>IF(E3699='[3]5.Grup_T'!$E$20,0,IF(AD3699&lt;&gt;0,M3699/V3699*MIN(12,AD3699),0))</f>
        <v>0</v>
      </c>
      <c r="AF3699" s="37">
        <f t="shared" si="806"/>
        <v>0</v>
      </c>
      <c r="AG3699" s="37">
        <f t="shared" si="807"/>
        <v>0</v>
      </c>
      <c r="AH3699" s="37">
        <f t="shared" si="808"/>
        <v>0</v>
      </c>
      <c r="AI3699" s="35" t="str">
        <f t="shared" si="809"/>
        <v>Nusidėvėjęs</v>
      </c>
      <c r="AJ3699" s="38" t="str">
        <f>IF(AND(F3699&lt;&gt;[3]Pav.tvarkyklė!$B$12,F3699&lt;&gt;[3]Pav.tvarkyklė!$B$13),"GVTNT","X")</f>
        <v>GVTNT</v>
      </c>
      <c r="AK3699" s="39">
        <f t="shared" si="811"/>
        <v>0</v>
      </c>
      <c r="AL3699" s="41"/>
      <c r="AM3699" s="41"/>
      <c r="AN3699" s="41">
        <f t="shared" si="799"/>
        <v>1900</v>
      </c>
      <c r="AO3699" s="41"/>
      <c r="AP3699" s="41"/>
      <c r="AQ3699" s="41"/>
      <c r="AR3699" s="42"/>
      <c r="AS3699" s="42"/>
      <c r="AU3699" s="43">
        <f t="shared" si="800"/>
        <v>0</v>
      </c>
    </row>
    <row r="3700" spans="1:47" ht="15" customHeight="1" x14ac:dyDescent="0.25">
      <c r="A3700" s="11"/>
      <c r="B3700" s="19">
        <v>3869</v>
      </c>
      <c r="C3700" s="74"/>
      <c r="D3700" s="77"/>
      <c r="E3700" s="75"/>
      <c r="F3700" s="74"/>
      <c r="G3700" s="80"/>
      <c r="H3700" s="49"/>
      <c r="I3700" s="79"/>
      <c r="J3700" s="27"/>
      <c r="K3700" s="27"/>
      <c r="L3700" s="79"/>
      <c r="M3700" s="81"/>
      <c r="N3700" s="29">
        <v>0</v>
      </c>
      <c r="O3700" s="30" t="str">
        <f>IF(G3700&lt;=$N$2,"",IF(F3700=[3]Pav.tvarkyklė!$B$13,"",IF(ISBLANK(R3700),"X","")))</f>
        <v/>
      </c>
      <c r="P3700" s="91"/>
      <c r="Q3700" s="63"/>
      <c r="R3700" s="63"/>
      <c r="S3700" s="63"/>
      <c r="T3700" s="63"/>
      <c r="U3700" s="34" t="str">
        <f>IFERROR(INDEX('[3]5.Grup_T'!$G$4:$G$22,MATCH('6.Turtas'!E3700,'[3]5.Grup_T'!$E$4:$E$22,0)),"0")</f>
        <v>0</v>
      </c>
      <c r="V3700" s="35">
        <f t="shared" si="801"/>
        <v>0</v>
      </c>
      <c r="W3700" s="35">
        <f>IF(NOT(ISBLANK(H3700)),(12-DATEDIF(H3700,'[3]1.Pradzia'!$D$13,"m")),0)</f>
        <v>0</v>
      </c>
      <c r="X3700" s="35">
        <f t="shared" si="802"/>
        <v>0</v>
      </c>
      <c r="Y3700" s="35">
        <f t="shared" si="798"/>
        <v>0</v>
      </c>
      <c r="Z3700" s="35">
        <f t="shared" si="810"/>
        <v>0</v>
      </c>
      <c r="AA3700" s="36">
        <f t="shared" si="803"/>
        <v>0</v>
      </c>
      <c r="AB3700" s="36">
        <f t="shared" si="804"/>
        <v>0</v>
      </c>
      <c r="AC3700" s="37">
        <f t="shared" si="805"/>
        <v>0</v>
      </c>
      <c r="AD3700" s="35">
        <f>IF(OR(YEAR(G3700)&lt;2019,O3700="X"),0,IF(ISBLANK(H3700),DATEDIF(G3700,'[3]1.Pradzia'!$D$13,"M"),DATEDIF(G3700,H3700,"m")))</f>
        <v>0</v>
      </c>
      <c r="AE3700" s="37">
        <f>IF(E3700='[3]5.Grup_T'!$E$20,0,IF(AD3700&lt;&gt;0,M3700/V3700*MIN(12,AD3700),0))</f>
        <v>0</v>
      </c>
      <c r="AF3700" s="37">
        <f t="shared" si="806"/>
        <v>0</v>
      </c>
      <c r="AG3700" s="37">
        <f t="shared" si="807"/>
        <v>0</v>
      </c>
      <c r="AH3700" s="37">
        <f t="shared" si="808"/>
        <v>0</v>
      </c>
      <c r="AI3700" s="35" t="str">
        <f t="shared" si="809"/>
        <v>Nusidėvėjęs</v>
      </c>
      <c r="AJ3700" s="38" t="str">
        <f>IF(AND(F3700&lt;&gt;[3]Pav.tvarkyklė!$B$12,F3700&lt;&gt;[3]Pav.tvarkyklė!$B$13),"GVTNT","X")</f>
        <v>GVTNT</v>
      </c>
      <c r="AK3700" s="39">
        <f t="shared" si="811"/>
        <v>0</v>
      </c>
      <c r="AL3700" s="41"/>
      <c r="AM3700" s="41"/>
      <c r="AN3700" s="41">
        <f t="shared" si="799"/>
        <v>1900</v>
      </c>
      <c r="AO3700" s="41"/>
      <c r="AP3700" s="41"/>
      <c r="AQ3700" s="41"/>
      <c r="AR3700" s="42"/>
      <c r="AS3700" s="42"/>
      <c r="AU3700" s="43">
        <f t="shared" si="800"/>
        <v>0</v>
      </c>
    </row>
    <row r="3701" spans="1:47" ht="15" customHeight="1" x14ac:dyDescent="0.25">
      <c r="A3701" s="11"/>
      <c r="B3701" s="19">
        <v>3870</v>
      </c>
      <c r="C3701" s="74"/>
      <c r="D3701" s="77"/>
      <c r="E3701" s="75"/>
      <c r="F3701" s="74"/>
      <c r="G3701" s="80"/>
      <c r="H3701" s="49"/>
      <c r="I3701" s="79"/>
      <c r="J3701" s="27"/>
      <c r="K3701" s="27"/>
      <c r="L3701" s="79"/>
      <c r="M3701" s="81"/>
      <c r="N3701" s="29">
        <v>0</v>
      </c>
      <c r="O3701" s="30" t="str">
        <f>IF(G3701&lt;=$N$2,"",IF(F3701=[3]Pav.tvarkyklė!$B$13,"",IF(ISBLANK(R3701),"X","")))</f>
        <v/>
      </c>
      <c r="P3701" s="91"/>
      <c r="Q3701" s="63"/>
      <c r="R3701" s="63"/>
      <c r="S3701" s="63"/>
      <c r="T3701" s="63"/>
      <c r="U3701" s="34" t="str">
        <f>IFERROR(INDEX('[3]5.Grup_T'!$G$4:$G$22,MATCH('6.Turtas'!E3701,'[3]5.Grup_T'!$E$4:$E$22,0)),"0")</f>
        <v>0</v>
      </c>
      <c r="V3701" s="35">
        <f t="shared" si="801"/>
        <v>0</v>
      </c>
      <c r="W3701" s="35">
        <f>IF(NOT(ISBLANK(H3701)),(12-DATEDIF(H3701,'[3]1.Pradzia'!$D$13,"m")),0)</f>
        <v>0</v>
      </c>
      <c r="X3701" s="35">
        <f t="shared" si="802"/>
        <v>0</v>
      </c>
      <c r="Y3701" s="35">
        <f t="shared" si="798"/>
        <v>0</v>
      </c>
      <c r="Z3701" s="35">
        <f t="shared" si="810"/>
        <v>0</v>
      </c>
      <c r="AA3701" s="36">
        <f t="shared" si="803"/>
        <v>0</v>
      </c>
      <c r="AB3701" s="36">
        <f t="shared" si="804"/>
        <v>0</v>
      </c>
      <c r="AC3701" s="37">
        <f t="shared" si="805"/>
        <v>0</v>
      </c>
      <c r="AD3701" s="35">
        <f>IF(OR(YEAR(G3701)&lt;2019,O3701="X"),0,IF(ISBLANK(H3701),DATEDIF(G3701,'[3]1.Pradzia'!$D$13,"M"),DATEDIF(G3701,H3701,"m")))</f>
        <v>0</v>
      </c>
      <c r="AE3701" s="37">
        <f>IF(E3701='[3]5.Grup_T'!$E$20,0,IF(AD3701&lt;&gt;0,M3701/V3701*MIN(12,AD3701),0))</f>
        <v>0</v>
      </c>
      <c r="AF3701" s="37">
        <f t="shared" si="806"/>
        <v>0</v>
      </c>
      <c r="AG3701" s="37">
        <f t="shared" si="807"/>
        <v>0</v>
      </c>
      <c r="AH3701" s="37">
        <f t="shared" si="808"/>
        <v>0</v>
      </c>
      <c r="AI3701" s="35" t="str">
        <f t="shared" si="809"/>
        <v>Nusidėvėjęs</v>
      </c>
      <c r="AJ3701" s="38" t="str">
        <f>IF(AND(F3701&lt;&gt;[3]Pav.tvarkyklė!$B$12,F3701&lt;&gt;[3]Pav.tvarkyklė!$B$13),"GVTNT","X")</f>
        <v>GVTNT</v>
      </c>
      <c r="AK3701" s="39">
        <f t="shared" si="811"/>
        <v>0</v>
      </c>
      <c r="AL3701" s="41"/>
      <c r="AM3701" s="41"/>
      <c r="AN3701" s="41">
        <f t="shared" si="799"/>
        <v>1900</v>
      </c>
      <c r="AO3701" s="41"/>
      <c r="AP3701" s="41"/>
      <c r="AQ3701" s="41"/>
      <c r="AR3701" s="42"/>
      <c r="AS3701" s="42"/>
      <c r="AU3701" s="43">
        <f t="shared" si="800"/>
        <v>0</v>
      </c>
    </row>
    <row r="3702" spans="1:47" ht="15" customHeight="1" x14ac:dyDescent="0.25">
      <c r="A3702" s="11"/>
      <c r="B3702" s="19">
        <v>3871</v>
      </c>
      <c r="C3702" s="74"/>
      <c r="D3702" s="77"/>
      <c r="E3702" s="75"/>
      <c r="F3702" s="74"/>
      <c r="G3702" s="80"/>
      <c r="H3702" s="49"/>
      <c r="I3702" s="79"/>
      <c r="J3702" s="27"/>
      <c r="K3702" s="27"/>
      <c r="L3702" s="79"/>
      <c r="M3702" s="81"/>
      <c r="N3702" s="29">
        <v>0</v>
      </c>
      <c r="O3702" s="30" t="str">
        <f>IF(G3702&lt;=$N$2,"",IF(F3702=[3]Pav.tvarkyklė!$B$13,"",IF(ISBLANK(R3702),"X","")))</f>
        <v/>
      </c>
      <c r="P3702" s="91"/>
      <c r="Q3702" s="63"/>
      <c r="R3702" s="63"/>
      <c r="S3702" s="63"/>
      <c r="T3702" s="63"/>
      <c r="U3702" s="34" t="str">
        <f>IFERROR(INDEX('[3]5.Grup_T'!$G$4:$G$22,MATCH('6.Turtas'!E3702,'[3]5.Grup_T'!$E$4:$E$22,0)),"0")</f>
        <v>0</v>
      </c>
      <c r="V3702" s="35">
        <f t="shared" si="801"/>
        <v>0</v>
      </c>
      <c r="W3702" s="35">
        <f>IF(NOT(ISBLANK(H3702)),(12-DATEDIF(H3702,'[3]1.Pradzia'!$D$13,"m")),0)</f>
        <v>0</v>
      </c>
      <c r="X3702" s="35">
        <f t="shared" si="802"/>
        <v>0</v>
      </c>
      <c r="Y3702" s="35">
        <f t="shared" si="798"/>
        <v>0</v>
      </c>
      <c r="Z3702" s="35">
        <f t="shared" si="810"/>
        <v>0</v>
      </c>
      <c r="AA3702" s="36">
        <f t="shared" si="803"/>
        <v>0</v>
      </c>
      <c r="AB3702" s="36">
        <f t="shared" si="804"/>
        <v>0</v>
      </c>
      <c r="AC3702" s="37">
        <f t="shared" si="805"/>
        <v>0</v>
      </c>
      <c r="AD3702" s="35">
        <f>IF(OR(YEAR(G3702)&lt;2019,O3702="X"),0,IF(ISBLANK(H3702),DATEDIF(G3702,'[3]1.Pradzia'!$D$13,"M"),DATEDIF(G3702,H3702,"m")))</f>
        <v>0</v>
      </c>
      <c r="AE3702" s="37">
        <f>IF(E3702='[3]5.Grup_T'!$E$20,0,IF(AD3702&lt;&gt;0,M3702/V3702*MIN(12,AD3702),0))</f>
        <v>0</v>
      </c>
      <c r="AF3702" s="37">
        <f t="shared" si="806"/>
        <v>0</v>
      </c>
      <c r="AG3702" s="37">
        <f t="shared" si="807"/>
        <v>0</v>
      </c>
      <c r="AH3702" s="37">
        <f t="shared" si="808"/>
        <v>0</v>
      </c>
      <c r="AI3702" s="35" t="str">
        <f t="shared" si="809"/>
        <v>Nusidėvėjęs</v>
      </c>
      <c r="AJ3702" s="38" t="str">
        <f>IF(AND(F3702&lt;&gt;[3]Pav.tvarkyklė!$B$12,F3702&lt;&gt;[3]Pav.tvarkyklė!$B$13),"GVTNT","X")</f>
        <v>GVTNT</v>
      </c>
      <c r="AK3702" s="39">
        <f t="shared" si="811"/>
        <v>0</v>
      </c>
      <c r="AL3702" s="41"/>
      <c r="AM3702" s="41"/>
      <c r="AN3702" s="41">
        <f t="shared" si="799"/>
        <v>1900</v>
      </c>
      <c r="AO3702" s="41"/>
      <c r="AP3702" s="41"/>
      <c r="AQ3702" s="41"/>
      <c r="AR3702" s="42"/>
      <c r="AS3702" s="42"/>
      <c r="AU3702" s="43">
        <f t="shared" si="800"/>
        <v>0</v>
      </c>
    </row>
    <row r="3703" spans="1:47" ht="15" customHeight="1" x14ac:dyDescent="0.25">
      <c r="A3703" s="11"/>
      <c r="B3703" s="19">
        <v>3872</v>
      </c>
      <c r="C3703" s="74"/>
      <c r="D3703" s="77"/>
      <c r="E3703" s="78"/>
      <c r="F3703" s="74"/>
      <c r="G3703" s="80"/>
      <c r="H3703" s="49"/>
      <c r="I3703" s="79"/>
      <c r="J3703" s="27"/>
      <c r="K3703" s="27"/>
      <c r="L3703" s="79"/>
      <c r="M3703" s="81"/>
      <c r="N3703" s="29">
        <v>0</v>
      </c>
      <c r="O3703" s="30" t="str">
        <f>IF(G3703&lt;=$N$2,"",IF(F3703=[3]Pav.tvarkyklė!$B$13,"",IF(ISBLANK(R3703),"X","")))</f>
        <v/>
      </c>
      <c r="P3703" s="91"/>
      <c r="Q3703" s="63"/>
      <c r="R3703" s="63"/>
      <c r="S3703" s="63"/>
      <c r="T3703" s="63"/>
      <c r="U3703" s="34" t="str">
        <f>IFERROR(INDEX('[3]5.Grup_T'!$G$4:$G$22,MATCH('6.Turtas'!E3703,'[3]5.Grup_T'!$E$4:$E$22,0)),"0")</f>
        <v>0</v>
      </c>
      <c r="V3703" s="35">
        <f t="shared" si="801"/>
        <v>0</v>
      </c>
      <c r="W3703" s="35">
        <f>IF(NOT(ISBLANK(H3703)),(12-DATEDIF(H3703,'[3]1.Pradzia'!$D$13,"m")),0)</f>
        <v>0</v>
      </c>
      <c r="X3703" s="35">
        <f t="shared" si="802"/>
        <v>0</v>
      </c>
      <c r="Y3703" s="35">
        <f t="shared" ref="Y3703:Y3766" si="812">IF(YEAR(G3703)&gt;=2019,0,IF(Z3703&lt;=0,0,IF(W3703&lt;&gt;0,MIN(W3703,Z3703),MIN(12,Z3703))))</f>
        <v>0</v>
      </c>
      <c r="Z3703" s="35">
        <f t="shared" si="810"/>
        <v>0</v>
      </c>
      <c r="AA3703" s="36">
        <f t="shared" si="803"/>
        <v>0</v>
      </c>
      <c r="AB3703" s="36">
        <f t="shared" si="804"/>
        <v>0</v>
      </c>
      <c r="AC3703" s="37">
        <f t="shared" si="805"/>
        <v>0</v>
      </c>
      <c r="AD3703" s="35">
        <f>IF(OR(YEAR(G3703)&lt;2019,O3703="X"),0,IF(ISBLANK(H3703),DATEDIF(G3703,'[3]1.Pradzia'!$D$13,"M"),DATEDIF(G3703,H3703,"m")))</f>
        <v>0</v>
      </c>
      <c r="AE3703" s="37">
        <f>IF(E3703='[3]5.Grup_T'!$E$20,0,IF(AD3703&lt;&gt;0,M3703/V3703*MIN(12,AD3703),0))</f>
        <v>0</v>
      </c>
      <c r="AF3703" s="37">
        <f t="shared" si="806"/>
        <v>0</v>
      </c>
      <c r="AG3703" s="37">
        <f t="shared" si="807"/>
        <v>0</v>
      </c>
      <c r="AH3703" s="37">
        <f t="shared" si="808"/>
        <v>0</v>
      </c>
      <c r="AI3703" s="35" t="str">
        <f t="shared" si="809"/>
        <v>Nusidėvėjęs</v>
      </c>
      <c r="AJ3703" s="38" t="str">
        <f>IF(AND(F3703&lt;&gt;[3]Pav.tvarkyklė!$B$12,F3703&lt;&gt;[3]Pav.tvarkyklė!$B$13),"GVTNT","X")</f>
        <v>GVTNT</v>
      </c>
      <c r="AK3703" s="39">
        <f t="shared" si="811"/>
        <v>0</v>
      </c>
      <c r="AL3703" s="41"/>
      <c r="AM3703" s="41"/>
      <c r="AN3703" s="41">
        <f t="shared" si="799"/>
        <v>1900</v>
      </c>
      <c r="AO3703" s="41"/>
      <c r="AP3703" s="41"/>
      <c r="AQ3703" s="41"/>
      <c r="AR3703" s="42"/>
      <c r="AS3703" s="42"/>
      <c r="AU3703" s="43">
        <f t="shared" si="800"/>
        <v>0</v>
      </c>
    </row>
    <row r="3704" spans="1:47" ht="15" customHeight="1" x14ac:dyDescent="0.25">
      <c r="A3704" s="11"/>
      <c r="B3704" s="19">
        <v>3873</v>
      </c>
      <c r="C3704" s="74"/>
      <c r="D3704" s="77"/>
      <c r="E3704" s="78"/>
      <c r="F3704" s="74"/>
      <c r="G3704" s="80"/>
      <c r="H3704" s="49"/>
      <c r="I3704" s="79"/>
      <c r="J3704" s="27"/>
      <c r="K3704" s="27"/>
      <c r="L3704" s="79"/>
      <c r="M3704" s="81"/>
      <c r="N3704" s="29">
        <v>0</v>
      </c>
      <c r="O3704" s="30" t="str">
        <f>IF(G3704&lt;=$N$2,"",IF(F3704=[3]Pav.tvarkyklė!$B$13,"",IF(ISBLANK(R3704),"X","")))</f>
        <v/>
      </c>
      <c r="P3704" s="91"/>
      <c r="Q3704" s="63"/>
      <c r="R3704" s="63"/>
      <c r="S3704" s="63"/>
      <c r="T3704" s="63"/>
      <c r="U3704" s="34" t="str">
        <f>IFERROR(INDEX('[3]5.Grup_T'!$G$4:$G$22,MATCH('6.Turtas'!E3704,'[3]5.Grup_T'!$E$4:$E$22,0)),"0")</f>
        <v>0</v>
      </c>
      <c r="V3704" s="35">
        <f t="shared" si="801"/>
        <v>0</v>
      </c>
      <c r="W3704" s="35">
        <f>IF(NOT(ISBLANK(H3704)),(12-DATEDIF(H3704,'[3]1.Pradzia'!$D$13,"m")),0)</f>
        <v>0</v>
      </c>
      <c r="X3704" s="35">
        <f t="shared" si="802"/>
        <v>0</v>
      </c>
      <c r="Y3704" s="35">
        <f t="shared" si="812"/>
        <v>0</v>
      </c>
      <c r="Z3704" s="35">
        <f t="shared" si="810"/>
        <v>0</v>
      </c>
      <c r="AA3704" s="36">
        <f t="shared" si="803"/>
        <v>0</v>
      </c>
      <c r="AB3704" s="36">
        <f t="shared" si="804"/>
        <v>0</v>
      </c>
      <c r="AC3704" s="37">
        <f t="shared" si="805"/>
        <v>0</v>
      </c>
      <c r="AD3704" s="35">
        <f>IF(OR(YEAR(G3704)&lt;2019,O3704="X"),0,IF(ISBLANK(H3704),DATEDIF(G3704,'[3]1.Pradzia'!$D$13,"M"),DATEDIF(G3704,H3704,"m")))</f>
        <v>0</v>
      </c>
      <c r="AE3704" s="37">
        <f>IF(E3704='[3]5.Grup_T'!$E$20,0,IF(AD3704&lt;&gt;0,M3704/V3704*MIN(12,AD3704),0))</f>
        <v>0</v>
      </c>
      <c r="AF3704" s="37">
        <f t="shared" si="806"/>
        <v>0</v>
      </c>
      <c r="AG3704" s="37">
        <f t="shared" si="807"/>
        <v>0</v>
      </c>
      <c r="AH3704" s="37">
        <f t="shared" si="808"/>
        <v>0</v>
      </c>
      <c r="AI3704" s="35" t="str">
        <f t="shared" si="809"/>
        <v>Nusidėvėjęs</v>
      </c>
      <c r="AJ3704" s="38" t="str">
        <f>IF(AND(F3704&lt;&gt;[3]Pav.tvarkyklė!$B$12,F3704&lt;&gt;[3]Pav.tvarkyklė!$B$13),"GVTNT","X")</f>
        <v>GVTNT</v>
      </c>
      <c r="AK3704" s="39">
        <f t="shared" si="811"/>
        <v>0</v>
      </c>
      <c r="AL3704" s="41"/>
      <c r="AM3704" s="41"/>
      <c r="AN3704" s="41">
        <f t="shared" si="799"/>
        <v>1900</v>
      </c>
      <c r="AO3704" s="41"/>
      <c r="AP3704" s="41"/>
      <c r="AQ3704" s="41"/>
      <c r="AR3704" s="42"/>
      <c r="AS3704" s="42"/>
      <c r="AU3704" s="43">
        <f t="shared" si="800"/>
        <v>0</v>
      </c>
    </row>
    <row r="3705" spans="1:47" ht="15" customHeight="1" x14ac:dyDescent="0.25">
      <c r="A3705" s="11"/>
      <c r="B3705" s="19">
        <v>3874</v>
      </c>
      <c r="C3705" s="74"/>
      <c r="D3705" s="77"/>
      <c r="E3705" s="78"/>
      <c r="F3705" s="74"/>
      <c r="G3705" s="80"/>
      <c r="H3705" s="49"/>
      <c r="I3705" s="79"/>
      <c r="J3705" s="27"/>
      <c r="K3705" s="27"/>
      <c r="L3705" s="79"/>
      <c r="M3705" s="81"/>
      <c r="N3705" s="29">
        <v>0</v>
      </c>
      <c r="O3705" s="30" t="str">
        <f>IF(G3705&lt;=$N$2,"",IF(F3705=[3]Pav.tvarkyklė!$B$13,"",IF(ISBLANK(R3705),"X","")))</f>
        <v/>
      </c>
      <c r="P3705" s="91"/>
      <c r="Q3705" s="63"/>
      <c r="R3705" s="63"/>
      <c r="S3705" s="63"/>
      <c r="T3705" s="63"/>
      <c r="U3705" s="34" t="str">
        <f>IFERROR(INDEX('[3]5.Grup_T'!$G$4:$G$22,MATCH('6.Turtas'!E3705,'[3]5.Grup_T'!$E$4:$E$22,0)),"0")</f>
        <v>0</v>
      </c>
      <c r="V3705" s="35">
        <f t="shared" si="801"/>
        <v>0</v>
      </c>
      <c r="W3705" s="35">
        <f>IF(NOT(ISBLANK(H3705)),(12-DATEDIF(H3705,'[3]1.Pradzia'!$D$13,"m")),0)</f>
        <v>0</v>
      </c>
      <c r="X3705" s="35">
        <f t="shared" si="802"/>
        <v>0</v>
      </c>
      <c r="Y3705" s="35">
        <f t="shared" si="812"/>
        <v>0</v>
      </c>
      <c r="Z3705" s="35">
        <f t="shared" si="810"/>
        <v>0</v>
      </c>
      <c r="AA3705" s="36">
        <f t="shared" si="803"/>
        <v>0</v>
      </c>
      <c r="AB3705" s="36">
        <f t="shared" si="804"/>
        <v>0</v>
      </c>
      <c r="AC3705" s="37">
        <f t="shared" si="805"/>
        <v>0</v>
      </c>
      <c r="AD3705" s="35">
        <f>IF(OR(YEAR(G3705)&lt;2019,O3705="X"),0,IF(ISBLANK(H3705),DATEDIF(G3705,'[3]1.Pradzia'!$D$13,"M"),DATEDIF(G3705,H3705,"m")))</f>
        <v>0</v>
      </c>
      <c r="AE3705" s="37">
        <f>IF(E3705='[3]5.Grup_T'!$E$20,0,IF(AD3705&lt;&gt;0,M3705/V3705*MIN(12,AD3705),0))</f>
        <v>0</v>
      </c>
      <c r="AF3705" s="37">
        <f t="shared" si="806"/>
        <v>0</v>
      </c>
      <c r="AG3705" s="37">
        <f t="shared" si="807"/>
        <v>0</v>
      </c>
      <c r="AH3705" s="37">
        <f t="shared" si="808"/>
        <v>0</v>
      </c>
      <c r="AI3705" s="35" t="str">
        <f t="shared" si="809"/>
        <v>Nusidėvėjęs</v>
      </c>
      <c r="AJ3705" s="38" t="str">
        <f>IF(AND(F3705&lt;&gt;[3]Pav.tvarkyklė!$B$12,F3705&lt;&gt;[3]Pav.tvarkyklė!$B$13),"GVTNT","X")</f>
        <v>GVTNT</v>
      </c>
      <c r="AK3705" s="39">
        <f t="shared" si="811"/>
        <v>0</v>
      </c>
      <c r="AL3705" s="41"/>
      <c r="AM3705" s="41"/>
      <c r="AN3705" s="41">
        <f t="shared" si="799"/>
        <v>1900</v>
      </c>
      <c r="AO3705" s="41"/>
      <c r="AP3705" s="41"/>
      <c r="AQ3705" s="41"/>
      <c r="AR3705" s="42"/>
      <c r="AS3705" s="42"/>
      <c r="AU3705" s="43">
        <f t="shared" si="800"/>
        <v>0</v>
      </c>
    </row>
    <row r="3706" spans="1:47" ht="15" customHeight="1" x14ac:dyDescent="0.25">
      <c r="A3706" s="11"/>
      <c r="B3706" s="19">
        <v>3875</v>
      </c>
      <c r="C3706" s="74"/>
      <c r="D3706" s="77"/>
      <c r="E3706" s="78"/>
      <c r="F3706" s="74"/>
      <c r="G3706" s="80"/>
      <c r="H3706" s="49"/>
      <c r="I3706" s="79"/>
      <c r="J3706" s="27"/>
      <c r="K3706" s="27"/>
      <c r="L3706" s="79"/>
      <c r="M3706" s="81"/>
      <c r="N3706" s="29">
        <v>0</v>
      </c>
      <c r="O3706" s="30" t="str">
        <f>IF(G3706&lt;=$N$2,"",IF(F3706=[3]Pav.tvarkyklė!$B$13,"",IF(ISBLANK(R3706),"X","")))</f>
        <v/>
      </c>
      <c r="P3706" s="91"/>
      <c r="Q3706" s="63"/>
      <c r="R3706" s="63"/>
      <c r="S3706" s="63"/>
      <c r="T3706" s="63"/>
      <c r="U3706" s="34" t="str">
        <f>IFERROR(INDEX('[3]5.Grup_T'!$G$4:$G$22,MATCH('6.Turtas'!E3706,'[3]5.Grup_T'!$E$4:$E$22,0)),"0")</f>
        <v>0</v>
      </c>
      <c r="V3706" s="35">
        <f t="shared" si="801"/>
        <v>0</v>
      </c>
      <c r="W3706" s="35">
        <f>IF(NOT(ISBLANK(H3706)),(12-DATEDIF(H3706,'[3]1.Pradzia'!$D$13,"m")),0)</f>
        <v>0</v>
      </c>
      <c r="X3706" s="35">
        <f t="shared" si="802"/>
        <v>0</v>
      </c>
      <c r="Y3706" s="35">
        <f t="shared" si="812"/>
        <v>0</v>
      </c>
      <c r="Z3706" s="35">
        <f t="shared" si="810"/>
        <v>0</v>
      </c>
      <c r="AA3706" s="36">
        <f t="shared" si="803"/>
        <v>0</v>
      </c>
      <c r="AB3706" s="36">
        <f t="shared" si="804"/>
        <v>0</v>
      </c>
      <c r="AC3706" s="37">
        <f t="shared" si="805"/>
        <v>0</v>
      </c>
      <c r="AD3706" s="35">
        <f>IF(OR(YEAR(G3706)&lt;2019,O3706="X"),0,IF(ISBLANK(H3706),DATEDIF(G3706,'[3]1.Pradzia'!$D$13,"M"),DATEDIF(G3706,H3706,"m")))</f>
        <v>0</v>
      </c>
      <c r="AE3706" s="37">
        <f>IF(E3706='[3]5.Grup_T'!$E$20,0,IF(AD3706&lt;&gt;0,M3706/V3706*MIN(12,AD3706),0))</f>
        <v>0</v>
      </c>
      <c r="AF3706" s="37">
        <f t="shared" si="806"/>
        <v>0</v>
      </c>
      <c r="AG3706" s="37">
        <f t="shared" si="807"/>
        <v>0</v>
      </c>
      <c r="AH3706" s="37">
        <f t="shared" si="808"/>
        <v>0</v>
      </c>
      <c r="AI3706" s="35" t="str">
        <f t="shared" si="809"/>
        <v>Nusidėvėjęs</v>
      </c>
      <c r="AJ3706" s="38" t="str">
        <f>IF(AND(F3706&lt;&gt;[3]Pav.tvarkyklė!$B$12,F3706&lt;&gt;[3]Pav.tvarkyklė!$B$13),"GVTNT","X")</f>
        <v>GVTNT</v>
      </c>
      <c r="AK3706" s="39">
        <f t="shared" si="811"/>
        <v>0</v>
      </c>
      <c r="AL3706" s="41"/>
      <c r="AM3706" s="41"/>
      <c r="AN3706" s="41">
        <f t="shared" si="799"/>
        <v>1900</v>
      </c>
      <c r="AO3706" s="41"/>
      <c r="AP3706" s="41"/>
      <c r="AQ3706" s="41"/>
      <c r="AR3706" s="42"/>
      <c r="AS3706" s="42"/>
      <c r="AU3706" s="43">
        <f t="shared" si="800"/>
        <v>0</v>
      </c>
    </row>
    <row r="3707" spans="1:47" ht="15" customHeight="1" x14ac:dyDescent="0.25">
      <c r="A3707" s="11"/>
      <c r="B3707" s="19">
        <v>3876</v>
      </c>
      <c r="C3707" s="74"/>
      <c r="D3707" s="77"/>
      <c r="E3707" s="75"/>
      <c r="F3707" s="74"/>
      <c r="G3707" s="80"/>
      <c r="H3707" s="49"/>
      <c r="I3707" s="79"/>
      <c r="J3707" s="27"/>
      <c r="K3707" s="27"/>
      <c r="L3707" s="79"/>
      <c r="M3707" s="81"/>
      <c r="N3707" s="29">
        <v>0</v>
      </c>
      <c r="O3707" s="30" t="str">
        <f>IF(G3707&lt;=$N$2,"",IF(F3707=[3]Pav.tvarkyklė!$B$13,"",IF(ISBLANK(R3707),"X","")))</f>
        <v/>
      </c>
      <c r="P3707" s="91"/>
      <c r="Q3707" s="63"/>
      <c r="R3707" s="63"/>
      <c r="S3707" s="63"/>
      <c r="T3707" s="63"/>
      <c r="U3707" s="34" t="str">
        <f>IFERROR(INDEX('[3]5.Grup_T'!$G$4:$G$22,MATCH('6.Turtas'!E3707,'[3]5.Grup_T'!$E$4:$E$22,0)),"0")</f>
        <v>0</v>
      </c>
      <c r="V3707" s="35">
        <f t="shared" si="801"/>
        <v>0</v>
      </c>
      <c r="W3707" s="35">
        <f>IF(NOT(ISBLANK(H3707)),(12-DATEDIF(H3707,'[3]1.Pradzia'!$D$13,"m")),0)</f>
        <v>0</v>
      </c>
      <c r="X3707" s="35">
        <f t="shared" si="802"/>
        <v>0</v>
      </c>
      <c r="Y3707" s="35">
        <f t="shared" si="812"/>
        <v>0</v>
      </c>
      <c r="Z3707" s="35">
        <f t="shared" si="810"/>
        <v>0</v>
      </c>
      <c r="AA3707" s="36">
        <f t="shared" si="803"/>
        <v>0</v>
      </c>
      <c r="AB3707" s="36">
        <f t="shared" si="804"/>
        <v>0</v>
      </c>
      <c r="AC3707" s="37">
        <f t="shared" si="805"/>
        <v>0</v>
      </c>
      <c r="AD3707" s="35">
        <f>IF(OR(YEAR(G3707)&lt;2019,O3707="X"),0,IF(ISBLANK(H3707),DATEDIF(G3707,'[3]1.Pradzia'!$D$13,"M"),DATEDIF(G3707,H3707,"m")))</f>
        <v>0</v>
      </c>
      <c r="AE3707" s="37">
        <f>IF(E3707='[3]5.Grup_T'!$E$20,0,IF(AD3707&lt;&gt;0,M3707/V3707*MIN(12,AD3707),0))</f>
        <v>0</v>
      </c>
      <c r="AF3707" s="37">
        <f t="shared" si="806"/>
        <v>0</v>
      </c>
      <c r="AG3707" s="37">
        <f t="shared" si="807"/>
        <v>0</v>
      </c>
      <c r="AH3707" s="37">
        <f t="shared" si="808"/>
        <v>0</v>
      </c>
      <c r="AI3707" s="35" t="str">
        <f t="shared" si="809"/>
        <v>Nusidėvėjęs</v>
      </c>
      <c r="AJ3707" s="38" t="str">
        <f>IF(AND(F3707&lt;&gt;[3]Pav.tvarkyklė!$B$12,F3707&lt;&gt;[3]Pav.tvarkyklė!$B$13),"GVTNT","X")</f>
        <v>GVTNT</v>
      </c>
      <c r="AK3707" s="39">
        <f t="shared" si="811"/>
        <v>0</v>
      </c>
      <c r="AL3707" s="41"/>
      <c r="AM3707" s="41"/>
      <c r="AN3707" s="41">
        <f t="shared" si="799"/>
        <v>1900</v>
      </c>
      <c r="AO3707" s="41"/>
      <c r="AP3707" s="41"/>
      <c r="AQ3707" s="41"/>
      <c r="AR3707" s="42"/>
      <c r="AS3707" s="42"/>
      <c r="AU3707" s="43">
        <f t="shared" si="800"/>
        <v>0</v>
      </c>
    </row>
    <row r="3708" spans="1:47" ht="15" customHeight="1" x14ac:dyDescent="0.25">
      <c r="A3708" s="11"/>
      <c r="B3708" s="19">
        <v>3877</v>
      </c>
      <c r="C3708" s="74"/>
      <c r="D3708" s="77"/>
      <c r="E3708" s="75"/>
      <c r="F3708" s="74"/>
      <c r="G3708" s="80"/>
      <c r="H3708" s="49"/>
      <c r="I3708" s="79"/>
      <c r="J3708" s="27"/>
      <c r="K3708" s="27"/>
      <c r="L3708" s="79"/>
      <c r="M3708" s="81"/>
      <c r="N3708" s="29">
        <v>0</v>
      </c>
      <c r="O3708" s="30" t="str">
        <f>IF(G3708&lt;=$N$2,"",IF(F3708=[3]Pav.tvarkyklė!$B$13,"",IF(ISBLANK(R3708),"X","")))</f>
        <v/>
      </c>
      <c r="P3708" s="91"/>
      <c r="Q3708" s="63"/>
      <c r="R3708" s="63"/>
      <c r="S3708" s="63"/>
      <c r="T3708" s="63"/>
      <c r="U3708" s="34" t="str">
        <f>IFERROR(INDEX('[3]5.Grup_T'!$G$4:$G$22,MATCH('6.Turtas'!E3708,'[3]5.Grup_T'!$E$4:$E$22,0)),"0")</f>
        <v>0</v>
      </c>
      <c r="V3708" s="35">
        <f t="shared" si="801"/>
        <v>0</v>
      </c>
      <c r="W3708" s="35">
        <f>IF(NOT(ISBLANK(H3708)),(12-DATEDIF(H3708,'[3]1.Pradzia'!$D$13,"m")),0)</f>
        <v>0</v>
      </c>
      <c r="X3708" s="35">
        <f t="shared" si="802"/>
        <v>0</v>
      </c>
      <c r="Y3708" s="35">
        <f t="shared" si="812"/>
        <v>0</v>
      </c>
      <c r="Z3708" s="35">
        <f t="shared" si="810"/>
        <v>0</v>
      </c>
      <c r="AA3708" s="36">
        <f t="shared" si="803"/>
        <v>0</v>
      </c>
      <c r="AB3708" s="36">
        <f t="shared" si="804"/>
        <v>0</v>
      </c>
      <c r="AC3708" s="37">
        <f t="shared" si="805"/>
        <v>0</v>
      </c>
      <c r="AD3708" s="35">
        <f>IF(OR(YEAR(G3708)&lt;2019,O3708="X"),0,IF(ISBLANK(H3708),DATEDIF(G3708,'[3]1.Pradzia'!$D$13,"M"),DATEDIF(G3708,H3708,"m")))</f>
        <v>0</v>
      </c>
      <c r="AE3708" s="37">
        <f>IF(E3708='[3]5.Grup_T'!$E$20,0,IF(AD3708&lt;&gt;0,M3708/V3708*MIN(12,AD3708),0))</f>
        <v>0</v>
      </c>
      <c r="AF3708" s="37">
        <f t="shared" si="806"/>
        <v>0</v>
      </c>
      <c r="AG3708" s="37">
        <f t="shared" si="807"/>
        <v>0</v>
      </c>
      <c r="AH3708" s="37">
        <f t="shared" si="808"/>
        <v>0</v>
      </c>
      <c r="AI3708" s="35" t="str">
        <f t="shared" si="809"/>
        <v>Nusidėvėjęs</v>
      </c>
      <c r="AJ3708" s="38" t="str">
        <f>IF(AND(F3708&lt;&gt;[3]Pav.tvarkyklė!$B$12,F3708&lt;&gt;[3]Pav.tvarkyklė!$B$13),"GVTNT","X")</f>
        <v>GVTNT</v>
      </c>
      <c r="AK3708" s="39">
        <f t="shared" si="811"/>
        <v>0</v>
      </c>
      <c r="AL3708" s="41"/>
      <c r="AM3708" s="41"/>
      <c r="AN3708" s="41">
        <f t="shared" si="799"/>
        <v>1900</v>
      </c>
      <c r="AO3708" s="41"/>
      <c r="AP3708" s="41"/>
      <c r="AQ3708" s="41"/>
      <c r="AR3708" s="42"/>
      <c r="AS3708" s="42"/>
      <c r="AU3708" s="43">
        <f t="shared" si="800"/>
        <v>0</v>
      </c>
    </row>
    <row r="3709" spans="1:47" ht="15" customHeight="1" x14ac:dyDescent="0.25">
      <c r="A3709" s="11"/>
      <c r="B3709" s="19">
        <v>3878</v>
      </c>
      <c r="C3709" s="74"/>
      <c r="D3709" s="77"/>
      <c r="E3709" s="78"/>
      <c r="F3709" s="74"/>
      <c r="G3709" s="80"/>
      <c r="H3709" s="49"/>
      <c r="I3709" s="79"/>
      <c r="J3709" s="27"/>
      <c r="K3709" s="27"/>
      <c r="L3709" s="79"/>
      <c r="M3709" s="81"/>
      <c r="N3709" s="29">
        <v>0</v>
      </c>
      <c r="O3709" s="30" t="str">
        <f>IF(G3709&lt;=$N$2,"",IF(F3709=[3]Pav.tvarkyklė!$B$13,"",IF(ISBLANK(R3709),"X","")))</f>
        <v/>
      </c>
      <c r="P3709" s="91"/>
      <c r="Q3709" s="63"/>
      <c r="R3709" s="63"/>
      <c r="S3709" s="63"/>
      <c r="T3709" s="63"/>
      <c r="U3709" s="34" t="str">
        <f>IFERROR(INDEX('[3]5.Grup_T'!$G$4:$G$22,MATCH('6.Turtas'!E3709,'[3]5.Grup_T'!$E$4:$E$22,0)),"0")</f>
        <v>0</v>
      </c>
      <c r="V3709" s="35">
        <f t="shared" si="801"/>
        <v>0</v>
      </c>
      <c r="W3709" s="35">
        <f>IF(NOT(ISBLANK(H3709)),(12-DATEDIF(H3709,'[3]1.Pradzia'!$D$13,"m")),0)</f>
        <v>0</v>
      </c>
      <c r="X3709" s="35">
        <f t="shared" si="802"/>
        <v>0</v>
      </c>
      <c r="Y3709" s="35">
        <f t="shared" si="812"/>
        <v>0</v>
      </c>
      <c r="Z3709" s="35">
        <f t="shared" si="810"/>
        <v>0</v>
      </c>
      <c r="AA3709" s="36">
        <f t="shared" si="803"/>
        <v>0</v>
      </c>
      <c r="AB3709" s="36">
        <f t="shared" si="804"/>
        <v>0</v>
      </c>
      <c r="AC3709" s="37">
        <f t="shared" si="805"/>
        <v>0</v>
      </c>
      <c r="AD3709" s="35">
        <f>IF(OR(YEAR(G3709)&lt;2019,O3709="X"),0,IF(ISBLANK(H3709),DATEDIF(G3709,'[3]1.Pradzia'!$D$13,"M"),DATEDIF(G3709,H3709,"m")))</f>
        <v>0</v>
      </c>
      <c r="AE3709" s="37">
        <f>IF(E3709='[3]5.Grup_T'!$E$20,0,IF(AD3709&lt;&gt;0,M3709/V3709*MIN(12,AD3709),0))</f>
        <v>0</v>
      </c>
      <c r="AF3709" s="37">
        <f t="shared" si="806"/>
        <v>0</v>
      </c>
      <c r="AG3709" s="37">
        <f t="shared" si="807"/>
        <v>0</v>
      </c>
      <c r="AH3709" s="37">
        <f t="shared" si="808"/>
        <v>0</v>
      </c>
      <c r="AI3709" s="35" t="str">
        <f t="shared" si="809"/>
        <v>Nusidėvėjęs</v>
      </c>
      <c r="AJ3709" s="38" t="str">
        <f>IF(AND(F3709&lt;&gt;[3]Pav.tvarkyklė!$B$12,F3709&lt;&gt;[3]Pav.tvarkyklė!$B$13),"GVTNT","X")</f>
        <v>GVTNT</v>
      </c>
      <c r="AK3709" s="39">
        <f t="shared" si="811"/>
        <v>0</v>
      </c>
      <c r="AL3709" s="41"/>
      <c r="AM3709" s="41"/>
      <c r="AN3709" s="41">
        <f t="shared" si="799"/>
        <v>1900</v>
      </c>
      <c r="AO3709" s="41"/>
      <c r="AP3709" s="41"/>
      <c r="AQ3709" s="41"/>
      <c r="AR3709" s="42"/>
      <c r="AS3709" s="42"/>
      <c r="AU3709" s="43">
        <f t="shared" si="800"/>
        <v>0</v>
      </c>
    </row>
    <row r="3710" spans="1:47" ht="15" customHeight="1" x14ac:dyDescent="0.25">
      <c r="A3710" s="11"/>
      <c r="B3710" s="19">
        <v>3879</v>
      </c>
      <c r="C3710" s="74"/>
      <c r="D3710" s="77"/>
      <c r="E3710" s="78"/>
      <c r="F3710" s="74"/>
      <c r="G3710" s="80"/>
      <c r="H3710" s="49"/>
      <c r="I3710" s="79"/>
      <c r="J3710" s="27"/>
      <c r="K3710" s="27"/>
      <c r="L3710" s="79"/>
      <c r="M3710" s="81"/>
      <c r="N3710" s="29">
        <v>0</v>
      </c>
      <c r="O3710" s="30" t="str">
        <f>IF(G3710&lt;=$N$2,"",IF(F3710=[3]Pav.tvarkyklė!$B$13,"",IF(ISBLANK(R3710),"X","")))</f>
        <v/>
      </c>
      <c r="P3710" s="91"/>
      <c r="Q3710" s="63"/>
      <c r="R3710" s="63"/>
      <c r="S3710" s="63"/>
      <c r="T3710" s="63"/>
      <c r="U3710" s="34" t="str">
        <f>IFERROR(INDEX('[3]5.Grup_T'!$G$4:$G$22,MATCH('6.Turtas'!E3710,'[3]5.Grup_T'!$E$4:$E$22,0)),"0")</f>
        <v>0</v>
      </c>
      <c r="V3710" s="35">
        <f t="shared" si="801"/>
        <v>0</v>
      </c>
      <c r="W3710" s="35">
        <f>IF(NOT(ISBLANK(H3710)),(12-DATEDIF(H3710,'[3]1.Pradzia'!$D$13,"m")),0)</f>
        <v>0</v>
      </c>
      <c r="X3710" s="35">
        <f t="shared" si="802"/>
        <v>0</v>
      </c>
      <c r="Y3710" s="35">
        <f t="shared" si="812"/>
        <v>0</v>
      </c>
      <c r="Z3710" s="35">
        <f t="shared" si="810"/>
        <v>0</v>
      </c>
      <c r="AA3710" s="36">
        <f t="shared" si="803"/>
        <v>0</v>
      </c>
      <c r="AB3710" s="36">
        <f t="shared" si="804"/>
        <v>0</v>
      </c>
      <c r="AC3710" s="37">
        <f t="shared" si="805"/>
        <v>0</v>
      </c>
      <c r="AD3710" s="35">
        <f>IF(OR(YEAR(G3710)&lt;2019,O3710="X"),0,IF(ISBLANK(H3710),DATEDIF(G3710,'[3]1.Pradzia'!$D$13,"M"),DATEDIF(G3710,H3710,"m")))</f>
        <v>0</v>
      </c>
      <c r="AE3710" s="37">
        <f>IF(E3710='[3]5.Grup_T'!$E$20,0,IF(AD3710&lt;&gt;0,M3710/V3710*MIN(12,AD3710),0))</f>
        <v>0</v>
      </c>
      <c r="AF3710" s="37">
        <f t="shared" si="806"/>
        <v>0</v>
      </c>
      <c r="AG3710" s="37">
        <f t="shared" si="807"/>
        <v>0</v>
      </c>
      <c r="AH3710" s="37">
        <f t="shared" si="808"/>
        <v>0</v>
      </c>
      <c r="AI3710" s="35" t="str">
        <f t="shared" si="809"/>
        <v>Nusidėvėjęs</v>
      </c>
      <c r="AJ3710" s="38" t="str">
        <f>IF(AND(F3710&lt;&gt;[3]Pav.tvarkyklė!$B$12,F3710&lt;&gt;[3]Pav.tvarkyklė!$B$13),"GVTNT","X")</f>
        <v>GVTNT</v>
      </c>
      <c r="AK3710" s="39">
        <f t="shared" si="811"/>
        <v>0</v>
      </c>
      <c r="AL3710" s="41"/>
      <c r="AM3710" s="41"/>
      <c r="AN3710" s="41">
        <f t="shared" si="799"/>
        <v>1900</v>
      </c>
      <c r="AO3710" s="41"/>
      <c r="AP3710" s="41"/>
      <c r="AQ3710" s="41"/>
      <c r="AR3710" s="42"/>
      <c r="AS3710" s="42"/>
      <c r="AU3710" s="43">
        <f t="shared" si="800"/>
        <v>0</v>
      </c>
    </row>
    <row r="3711" spans="1:47" ht="15" customHeight="1" x14ac:dyDescent="0.25">
      <c r="A3711" s="11"/>
      <c r="B3711" s="19">
        <v>3880</v>
      </c>
      <c r="C3711" s="74"/>
      <c r="D3711" s="77"/>
      <c r="E3711" s="78"/>
      <c r="F3711" s="74"/>
      <c r="G3711" s="80"/>
      <c r="H3711" s="49"/>
      <c r="I3711" s="79"/>
      <c r="J3711" s="27"/>
      <c r="K3711" s="27"/>
      <c r="L3711" s="79"/>
      <c r="M3711" s="81"/>
      <c r="N3711" s="29">
        <v>0</v>
      </c>
      <c r="O3711" s="30" t="str">
        <f>IF(G3711&lt;=$N$2,"",IF(F3711=[3]Pav.tvarkyklė!$B$13,"",IF(ISBLANK(R3711),"X","")))</f>
        <v/>
      </c>
      <c r="P3711" s="91"/>
      <c r="Q3711" s="63"/>
      <c r="R3711" s="63"/>
      <c r="S3711" s="63"/>
      <c r="T3711" s="63"/>
      <c r="U3711" s="34" t="str">
        <f>IFERROR(INDEX('[3]5.Grup_T'!$G$4:$G$22,MATCH('6.Turtas'!E3711,'[3]5.Grup_T'!$E$4:$E$22,0)),"0")</f>
        <v>0</v>
      </c>
      <c r="V3711" s="35">
        <f t="shared" si="801"/>
        <v>0</v>
      </c>
      <c r="W3711" s="35">
        <f>IF(NOT(ISBLANK(H3711)),(12-DATEDIF(H3711,'[3]1.Pradzia'!$D$13,"m")),0)</f>
        <v>0</v>
      </c>
      <c r="X3711" s="35">
        <f t="shared" si="802"/>
        <v>0</v>
      </c>
      <c r="Y3711" s="35">
        <f t="shared" si="812"/>
        <v>0</v>
      </c>
      <c r="Z3711" s="35">
        <f t="shared" si="810"/>
        <v>0</v>
      </c>
      <c r="AA3711" s="36">
        <f t="shared" si="803"/>
        <v>0</v>
      </c>
      <c r="AB3711" s="36">
        <f t="shared" si="804"/>
        <v>0</v>
      </c>
      <c r="AC3711" s="37">
        <f t="shared" si="805"/>
        <v>0</v>
      </c>
      <c r="AD3711" s="35">
        <f>IF(OR(YEAR(G3711)&lt;2019,O3711="X"),0,IF(ISBLANK(H3711),DATEDIF(G3711,'[3]1.Pradzia'!$D$13,"M"),DATEDIF(G3711,H3711,"m")))</f>
        <v>0</v>
      </c>
      <c r="AE3711" s="37">
        <f>IF(E3711='[3]5.Grup_T'!$E$20,0,IF(AD3711&lt;&gt;0,M3711/V3711*MIN(12,AD3711),0))</f>
        <v>0</v>
      </c>
      <c r="AF3711" s="37">
        <f t="shared" si="806"/>
        <v>0</v>
      </c>
      <c r="AG3711" s="37">
        <f t="shared" si="807"/>
        <v>0</v>
      </c>
      <c r="AH3711" s="37">
        <f t="shared" si="808"/>
        <v>0</v>
      </c>
      <c r="AI3711" s="35" t="str">
        <f t="shared" si="809"/>
        <v>Nusidėvėjęs</v>
      </c>
      <c r="AJ3711" s="38" t="str">
        <f>IF(AND(F3711&lt;&gt;[3]Pav.tvarkyklė!$B$12,F3711&lt;&gt;[3]Pav.tvarkyklė!$B$13),"GVTNT","X")</f>
        <v>GVTNT</v>
      </c>
      <c r="AK3711" s="39">
        <f t="shared" si="811"/>
        <v>0</v>
      </c>
      <c r="AL3711" s="41"/>
      <c r="AM3711" s="41"/>
      <c r="AN3711" s="41">
        <f t="shared" si="799"/>
        <v>1900</v>
      </c>
      <c r="AO3711" s="41"/>
      <c r="AP3711" s="41"/>
      <c r="AQ3711" s="41"/>
      <c r="AR3711" s="42"/>
      <c r="AS3711" s="42"/>
      <c r="AU3711" s="43">
        <f t="shared" si="800"/>
        <v>0</v>
      </c>
    </row>
    <row r="3712" spans="1:47" ht="15" customHeight="1" x14ac:dyDescent="0.25">
      <c r="A3712" s="11"/>
      <c r="B3712" s="19">
        <v>3881</v>
      </c>
      <c r="C3712" s="74"/>
      <c r="D3712" s="77"/>
      <c r="E3712" s="75"/>
      <c r="F3712" s="74"/>
      <c r="G3712" s="80"/>
      <c r="H3712" s="49"/>
      <c r="I3712" s="79"/>
      <c r="J3712" s="27"/>
      <c r="K3712" s="27"/>
      <c r="L3712" s="79"/>
      <c r="M3712" s="81"/>
      <c r="N3712" s="29">
        <v>0</v>
      </c>
      <c r="O3712" s="30" t="str">
        <f>IF(G3712&lt;=$N$2,"",IF(F3712=[3]Pav.tvarkyklė!$B$13,"",IF(ISBLANK(R3712),"X","")))</f>
        <v/>
      </c>
      <c r="P3712" s="91"/>
      <c r="Q3712" s="63"/>
      <c r="R3712" s="63"/>
      <c r="S3712" s="63"/>
      <c r="T3712" s="63"/>
      <c r="U3712" s="34" t="str">
        <f>IFERROR(INDEX('[3]5.Grup_T'!$G$4:$G$22,MATCH('6.Turtas'!E3712,'[3]5.Grup_T'!$E$4:$E$22,0)),"0")</f>
        <v>0</v>
      </c>
      <c r="V3712" s="35">
        <f t="shared" si="801"/>
        <v>0</v>
      </c>
      <c r="W3712" s="35">
        <f>IF(NOT(ISBLANK(H3712)),(12-DATEDIF(H3712,'[3]1.Pradzia'!$D$13,"m")),0)</f>
        <v>0</v>
      </c>
      <c r="X3712" s="35">
        <f t="shared" si="802"/>
        <v>0</v>
      </c>
      <c r="Y3712" s="35">
        <f t="shared" si="812"/>
        <v>0</v>
      </c>
      <c r="Z3712" s="35">
        <f t="shared" si="810"/>
        <v>0</v>
      </c>
      <c r="AA3712" s="36">
        <f t="shared" si="803"/>
        <v>0</v>
      </c>
      <c r="AB3712" s="36">
        <f t="shared" si="804"/>
        <v>0</v>
      </c>
      <c r="AC3712" s="37">
        <f t="shared" si="805"/>
        <v>0</v>
      </c>
      <c r="AD3712" s="35">
        <f>IF(OR(YEAR(G3712)&lt;2019,O3712="X"),0,IF(ISBLANK(H3712),DATEDIF(G3712,'[3]1.Pradzia'!$D$13,"M"),DATEDIF(G3712,H3712,"m")))</f>
        <v>0</v>
      </c>
      <c r="AE3712" s="37">
        <f>IF(E3712='[3]5.Grup_T'!$E$20,0,IF(AD3712&lt;&gt;0,M3712/V3712*MIN(12,AD3712),0))</f>
        <v>0</v>
      </c>
      <c r="AF3712" s="37">
        <f t="shared" si="806"/>
        <v>0</v>
      </c>
      <c r="AG3712" s="37">
        <f t="shared" si="807"/>
        <v>0</v>
      </c>
      <c r="AH3712" s="37">
        <f t="shared" si="808"/>
        <v>0</v>
      </c>
      <c r="AI3712" s="35" t="str">
        <f t="shared" si="809"/>
        <v>Nusidėvėjęs</v>
      </c>
      <c r="AJ3712" s="38" t="str">
        <f>IF(AND(F3712&lt;&gt;[3]Pav.tvarkyklė!$B$12,F3712&lt;&gt;[3]Pav.tvarkyklė!$B$13),"GVTNT","X")</f>
        <v>GVTNT</v>
      </c>
      <c r="AK3712" s="39">
        <f t="shared" si="811"/>
        <v>0</v>
      </c>
      <c r="AL3712" s="41"/>
      <c r="AM3712" s="41"/>
      <c r="AN3712" s="41">
        <f t="shared" si="799"/>
        <v>1900</v>
      </c>
      <c r="AO3712" s="41"/>
      <c r="AP3712" s="41"/>
      <c r="AQ3712" s="41"/>
      <c r="AR3712" s="42"/>
      <c r="AS3712" s="42"/>
      <c r="AU3712" s="43">
        <f t="shared" si="800"/>
        <v>0</v>
      </c>
    </row>
    <row r="3713" spans="1:47" ht="15" customHeight="1" x14ac:dyDescent="0.25">
      <c r="A3713" s="11"/>
      <c r="B3713" s="19">
        <v>3882</v>
      </c>
      <c r="C3713" s="74"/>
      <c r="D3713" s="77"/>
      <c r="E3713" s="75"/>
      <c r="F3713" s="74"/>
      <c r="G3713" s="80"/>
      <c r="H3713" s="49"/>
      <c r="I3713" s="79"/>
      <c r="J3713" s="27"/>
      <c r="K3713" s="27"/>
      <c r="L3713" s="79"/>
      <c r="M3713" s="81"/>
      <c r="N3713" s="29">
        <v>0</v>
      </c>
      <c r="O3713" s="30" t="str">
        <f>IF(G3713&lt;=$N$2,"",IF(F3713=[3]Pav.tvarkyklė!$B$13,"",IF(ISBLANK(R3713),"X","")))</f>
        <v/>
      </c>
      <c r="P3713" s="91"/>
      <c r="Q3713" s="63"/>
      <c r="R3713" s="63"/>
      <c r="S3713" s="63"/>
      <c r="T3713" s="63"/>
      <c r="U3713" s="34" t="str">
        <f>IFERROR(INDEX('[3]5.Grup_T'!$G$4:$G$22,MATCH('6.Turtas'!E3713,'[3]5.Grup_T'!$E$4:$E$22,0)),"0")</f>
        <v>0</v>
      </c>
      <c r="V3713" s="35">
        <f t="shared" si="801"/>
        <v>0</v>
      </c>
      <c r="W3713" s="35">
        <f>IF(NOT(ISBLANK(H3713)),(12-DATEDIF(H3713,'[3]1.Pradzia'!$D$13,"m")),0)</f>
        <v>0</v>
      </c>
      <c r="X3713" s="35">
        <f t="shared" si="802"/>
        <v>0</v>
      </c>
      <c r="Y3713" s="35">
        <f t="shared" si="812"/>
        <v>0</v>
      </c>
      <c r="Z3713" s="35">
        <f t="shared" si="810"/>
        <v>0</v>
      </c>
      <c r="AA3713" s="36">
        <f t="shared" si="803"/>
        <v>0</v>
      </c>
      <c r="AB3713" s="36">
        <f t="shared" si="804"/>
        <v>0</v>
      </c>
      <c r="AC3713" s="37">
        <f t="shared" si="805"/>
        <v>0</v>
      </c>
      <c r="AD3713" s="35">
        <f>IF(OR(YEAR(G3713)&lt;2019,O3713="X"),0,IF(ISBLANK(H3713),DATEDIF(G3713,'[3]1.Pradzia'!$D$13,"M"),DATEDIF(G3713,H3713,"m")))</f>
        <v>0</v>
      </c>
      <c r="AE3713" s="37">
        <f>IF(E3713='[3]5.Grup_T'!$E$20,0,IF(AD3713&lt;&gt;0,M3713/V3713*MIN(12,AD3713),0))</f>
        <v>0</v>
      </c>
      <c r="AF3713" s="37">
        <f t="shared" si="806"/>
        <v>0</v>
      </c>
      <c r="AG3713" s="37">
        <f t="shared" si="807"/>
        <v>0</v>
      </c>
      <c r="AH3713" s="37">
        <f t="shared" si="808"/>
        <v>0</v>
      </c>
      <c r="AI3713" s="35" t="str">
        <f t="shared" si="809"/>
        <v>Nusidėvėjęs</v>
      </c>
      <c r="AJ3713" s="38" t="str">
        <f>IF(AND(F3713&lt;&gt;[3]Pav.tvarkyklė!$B$12,F3713&lt;&gt;[3]Pav.tvarkyklė!$B$13),"GVTNT","X")</f>
        <v>GVTNT</v>
      </c>
      <c r="AK3713" s="39">
        <f t="shared" si="811"/>
        <v>0</v>
      </c>
      <c r="AL3713" s="41"/>
      <c r="AM3713" s="41"/>
      <c r="AN3713" s="41">
        <f t="shared" si="799"/>
        <v>1900</v>
      </c>
      <c r="AO3713" s="41"/>
      <c r="AP3713" s="41"/>
      <c r="AQ3713" s="41"/>
      <c r="AR3713" s="42"/>
      <c r="AS3713" s="42"/>
      <c r="AU3713" s="43">
        <f t="shared" si="800"/>
        <v>0</v>
      </c>
    </row>
    <row r="3714" spans="1:47" ht="15" customHeight="1" x14ac:dyDescent="0.25">
      <c r="A3714" s="11"/>
      <c r="B3714" s="19">
        <v>3883</v>
      </c>
      <c r="C3714" s="74"/>
      <c r="D3714" s="77"/>
      <c r="E3714" s="75"/>
      <c r="F3714" s="74"/>
      <c r="G3714" s="80"/>
      <c r="H3714" s="49"/>
      <c r="I3714" s="79"/>
      <c r="J3714" s="27"/>
      <c r="K3714" s="27"/>
      <c r="L3714" s="79"/>
      <c r="M3714" s="81"/>
      <c r="N3714" s="29">
        <v>0</v>
      </c>
      <c r="O3714" s="30" t="str">
        <f>IF(G3714&lt;=$N$2,"",IF(F3714=[3]Pav.tvarkyklė!$B$13,"",IF(ISBLANK(R3714),"X","")))</f>
        <v/>
      </c>
      <c r="P3714" s="91"/>
      <c r="Q3714" s="63"/>
      <c r="R3714" s="63"/>
      <c r="S3714" s="63"/>
      <c r="T3714" s="63"/>
      <c r="U3714" s="34" t="str">
        <f>IFERROR(INDEX('[3]5.Grup_T'!$G$4:$G$22,MATCH('6.Turtas'!E3714,'[3]5.Grup_T'!$E$4:$E$22,0)),"0")</f>
        <v>0</v>
      </c>
      <c r="V3714" s="35">
        <f t="shared" si="801"/>
        <v>0</v>
      </c>
      <c r="W3714" s="35">
        <f>IF(NOT(ISBLANK(H3714)),(12-DATEDIF(H3714,'[3]1.Pradzia'!$D$13,"m")),0)</f>
        <v>0</v>
      </c>
      <c r="X3714" s="35">
        <f t="shared" si="802"/>
        <v>0</v>
      </c>
      <c r="Y3714" s="35">
        <f t="shared" si="812"/>
        <v>0</v>
      </c>
      <c r="Z3714" s="35">
        <f t="shared" si="810"/>
        <v>0</v>
      </c>
      <c r="AA3714" s="36">
        <f t="shared" si="803"/>
        <v>0</v>
      </c>
      <c r="AB3714" s="36">
        <f t="shared" si="804"/>
        <v>0</v>
      </c>
      <c r="AC3714" s="37">
        <f t="shared" si="805"/>
        <v>0</v>
      </c>
      <c r="AD3714" s="35">
        <f>IF(OR(YEAR(G3714)&lt;2019,O3714="X"),0,IF(ISBLANK(H3714),DATEDIF(G3714,'[3]1.Pradzia'!$D$13,"M"),DATEDIF(G3714,H3714,"m")))</f>
        <v>0</v>
      </c>
      <c r="AE3714" s="37">
        <f>IF(E3714='[3]5.Grup_T'!$E$20,0,IF(AD3714&lt;&gt;0,M3714/V3714*MIN(12,AD3714),0))</f>
        <v>0</v>
      </c>
      <c r="AF3714" s="37">
        <f t="shared" si="806"/>
        <v>0</v>
      </c>
      <c r="AG3714" s="37">
        <f t="shared" si="807"/>
        <v>0</v>
      </c>
      <c r="AH3714" s="37">
        <f t="shared" si="808"/>
        <v>0</v>
      </c>
      <c r="AI3714" s="35" t="str">
        <f t="shared" si="809"/>
        <v>Nusidėvėjęs</v>
      </c>
      <c r="AJ3714" s="38" t="str">
        <f>IF(AND(F3714&lt;&gt;[3]Pav.tvarkyklė!$B$12,F3714&lt;&gt;[3]Pav.tvarkyklė!$B$13),"GVTNT","X")</f>
        <v>GVTNT</v>
      </c>
      <c r="AK3714" s="39">
        <f t="shared" si="811"/>
        <v>0</v>
      </c>
      <c r="AL3714" s="41"/>
      <c r="AM3714" s="41"/>
      <c r="AN3714" s="41">
        <f t="shared" si="799"/>
        <v>1900</v>
      </c>
      <c r="AO3714" s="41"/>
      <c r="AP3714" s="41"/>
      <c r="AQ3714" s="41"/>
      <c r="AR3714" s="42"/>
      <c r="AS3714" s="42"/>
      <c r="AU3714" s="43">
        <f t="shared" si="800"/>
        <v>0</v>
      </c>
    </row>
    <row r="3715" spans="1:47" ht="15" customHeight="1" x14ac:dyDescent="0.25">
      <c r="A3715" s="11"/>
      <c r="B3715" s="19">
        <v>3884</v>
      </c>
      <c r="C3715" s="74"/>
      <c r="D3715" s="77"/>
      <c r="E3715" s="78"/>
      <c r="F3715" s="74"/>
      <c r="G3715" s="80"/>
      <c r="H3715" s="49"/>
      <c r="I3715" s="79"/>
      <c r="J3715" s="27"/>
      <c r="K3715" s="27"/>
      <c r="L3715" s="79"/>
      <c r="M3715" s="81"/>
      <c r="N3715" s="29">
        <v>0</v>
      </c>
      <c r="O3715" s="30" t="str">
        <f>IF(G3715&lt;=$N$2,"",IF(F3715=[3]Pav.tvarkyklė!$B$13,"",IF(ISBLANK(R3715),"X","")))</f>
        <v/>
      </c>
      <c r="P3715" s="91"/>
      <c r="Q3715" s="63"/>
      <c r="R3715" s="63"/>
      <c r="S3715" s="63"/>
      <c r="T3715" s="63"/>
      <c r="U3715" s="34" t="str">
        <f>IFERROR(INDEX('[3]5.Grup_T'!$G$4:$G$22,MATCH('6.Turtas'!E3715,'[3]5.Grup_T'!$E$4:$E$22,0)),"0")</f>
        <v>0</v>
      </c>
      <c r="V3715" s="35">
        <f t="shared" si="801"/>
        <v>0</v>
      </c>
      <c r="W3715" s="35">
        <f>IF(NOT(ISBLANK(H3715)),(12-DATEDIF(H3715,'[3]1.Pradzia'!$D$13,"m")),0)</f>
        <v>0</v>
      </c>
      <c r="X3715" s="35">
        <f t="shared" si="802"/>
        <v>0</v>
      </c>
      <c r="Y3715" s="35">
        <f t="shared" si="812"/>
        <v>0</v>
      </c>
      <c r="Z3715" s="35">
        <f t="shared" si="810"/>
        <v>0</v>
      </c>
      <c r="AA3715" s="36">
        <f t="shared" si="803"/>
        <v>0</v>
      </c>
      <c r="AB3715" s="36">
        <f t="shared" si="804"/>
        <v>0</v>
      </c>
      <c r="AC3715" s="37">
        <f t="shared" si="805"/>
        <v>0</v>
      </c>
      <c r="AD3715" s="35">
        <f>IF(OR(YEAR(G3715)&lt;2019,O3715="X"),0,IF(ISBLANK(H3715),DATEDIF(G3715,'[3]1.Pradzia'!$D$13,"M"),DATEDIF(G3715,H3715,"m")))</f>
        <v>0</v>
      </c>
      <c r="AE3715" s="37">
        <f>IF(E3715='[3]5.Grup_T'!$E$20,0,IF(AD3715&lt;&gt;0,M3715/V3715*MIN(12,AD3715),0))</f>
        <v>0</v>
      </c>
      <c r="AF3715" s="37">
        <f t="shared" si="806"/>
        <v>0</v>
      </c>
      <c r="AG3715" s="37">
        <f t="shared" si="807"/>
        <v>0</v>
      </c>
      <c r="AH3715" s="37">
        <f t="shared" si="808"/>
        <v>0</v>
      </c>
      <c r="AI3715" s="35" t="str">
        <f t="shared" si="809"/>
        <v>Nusidėvėjęs</v>
      </c>
      <c r="AJ3715" s="38" t="str">
        <f>IF(AND(F3715&lt;&gt;[3]Pav.tvarkyklė!$B$12,F3715&lt;&gt;[3]Pav.tvarkyklė!$B$13),"GVTNT","X")</f>
        <v>GVTNT</v>
      </c>
      <c r="AK3715" s="39">
        <f t="shared" si="811"/>
        <v>0</v>
      </c>
      <c r="AL3715" s="41"/>
      <c r="AM3715" s="41"/>
      <c r="AN3715" s="41">
        <f t="shared" si="799"/>
        <v>1900</v>
      </c>
      <c r="AO3715" s="41"/>
      <c r="AP3715" s="41"/>
      <c r="AQ3715" s="41"/>
      <c r="AR3715" s="42"/>
      <c r="AS3715" s="42"/>
      <c r="AU3715" s="43">
        <f t="shared" si="800"/>
        <v>0</v>
      </c>
    </row>
    <row r="3716" spans="1:47" ht="15" customHeight="1" x14ac:dyDescent="0.25">
      <c r="A3716" s="11"/>
      <c r="B3716" s="19">
        <v>3885</v>
      </c>
      <c r="C3716" s="74"/>
      <c r="D3716" s="77"/>
      <c r="E3716" s="78"/>
      <c r="F3716" s="74"/>
      <c r="G3716" s="80"/>
      <c r="H3716" s="49"/>
      <c r="I3716" s="79"/>
      <c r="J3716" s="27"/>
      <c r="K3716" s="27"/>
      <c r="L3716" s="79"/>
      <c r="M3716" s="81"/>
      <c r="N3716" s="29">
        <v>0</v>
      </c>
      <c r="O3716" s="30" t="str">
        <f>IF(G3716&lt;=$N$2,"",IF(F3716=[3]Pav.tvarkyklė!$B$13,"",IF(ISBLANK(R3716),"X","")))</f>
        <v/>
      </c>
      <c r="P3716" s="91"/>
      <c r="Q3716" s="63"/>
      <c r="R3716" s="63"/>
      <c r="S3716" s="63"/>
      <c r="T3716" s="63"/>
      <c r="U3716" s="34" t="str">
        <f>IFERROR(INDEX('[3]5.Grup_T'!$G$4:$G$22,MATCH('6.Turtas'!E3716,'[3]5.Grup_T'!$E$4:$E$22,0)),"0")</f>
        <v>0</v>
      </c>
      <c r="V3716" s="35">
        <f t="shared" si="801"/>
        <v>0</v>
      </c>
      <c r="W3716" s="35">
        <f>IF(NOT(ISBLANK(H3716)),(12-DATEDIF(H3716,'[3]1.Pradzia'!$D$13,"m")),0)</f>
        <v>0</v>
      </c>
      <c r="X3716" s="35">
        <f t="shared" si="802"/>
        <v>0</v>
      </c>
      <c r="Y3716" s="35">
        <f t="shared" si="812"/>
        <v>0</v>
      </c>
      <c r="Z3716" s="35">
        <f t="shared" si="810"/>
        <v>0</v>
      </c>
      <c r="AA3716" s="36">
        <f t="shared" si="803"/>
        <v>0</v>
      </c>
      <c r="AB3716" s="36">
        <f t="shared" si="804"/>
        <v>0</v>
      </c>
      <c r="AC3716" s="37">
        <f t="shared" si="805"/>
        <v>0</v>
      </c>
      <c r="AD3716" s="35">
        <f>IF(OR(YEAR(G3716)&lt;2019,O3716="X"),0,IF(ISBLANK(H3716),DATEDIF(G3716,'[3]1.Pradzia'!$D$13,"M"),DATEDIF(G3716,H3716,"m")))</f>
        <v>0</v>
      </c>
      <c r="AE3716" s="37">
        <f>IF(E3716='[3]5.Grup_T'!$E$20,0,IF(AD3716&lt;&gt;0,M3716/V3716*MIN(12,AD3716),0))</f>
        <v>0</v>
      </c>
      <c r="AF3716" s="37">
        <f t="shared" si="806"/>
        <v>0</v>
      </c>
      <c r="AG3716" s="37">
        <f t="shared" si="807"/>
        <v>0</v>
      </c>
      <c r="AH3716" s="37">
        <f t="shared" si="808"/>
        <v>0</v>
      </c>
      <c r="AI3716" s="35" t="str">
        <f t="shared" si="809"/>
        <v>Nusidėvėjęs</v>
      </c>
      <c r="AJ3716" s="38" t="str">
        <f>IF(AND(F3716&lt;&gt;[3]Pav.tvarkyklė!$B$12,F3716&lt;&gt;[3]Pav.tvarkyklė!$B$13),"GVTNT","X")</f>
        <v>GVTNT</v>
      </c>
      <c r="AK3716" s="39">
        <f t="shared" si="811"/>
        <v>0</v>
      </c>
      <c r="AL3716" s="41"/>
      <c r="AM3716" s="41"/>
      <c r="AN3716" s="41">
        <f t="shared" si="799"/>
        <v>1900</v>
      </c>
      <c r="AO3716" s="41"/>
      <c r="AP3716" s="41"/>
      <c r="AQ3716" s="41"/>
      <c r="AR3716" s="42"/>
      <c r="AS3716" s="42"/>
      <c r="AU3716" s="43">
        <f t="shared" si="800"/>
        <v>0</v>
      </c>
    </row>
    <row r="3717" spans="1:47" ht="15" customHeight="1" x14ac:dyDescent="0.25">
      <c r="A3717" s="11"/>
      <c r="B3717" s="19">
        <v>3886</v>
      </c>
      <c r="C3717" s="74"/>
      <c r="D3717" s="77"/>
      <c r="E3717" s="78"/>
      <c r="F3717" s="74"/>
      <c r="G3717" s="80"/>
      <c r="H3717" s="49"/>
      <c r="I3717" s="79"/>
      <c r="J3717" s="27"/>
      <c r="K3717" s="27"/>
      <c r="L3717" s="79"/>
      <c r="M3717" s="81"/>
      <c r="N3717" s="29">
        <v>0</v>
      </c>
      <c r="O3717" s="30" t="str">
        <f>IF(G3717&lt;=$N$2,"",IF(F3717=[3]Pav.tvarkyklė!$B$13,"",IF(ISBLANK(R3717),"X","")))</f>
        <v/>
      </c>
      <c r="P3717" s="91"/>
      <c r="Q3717" s="63"/>
      <c r="R3717" s="63"/>
      <c r="S3717" s="63"/>
      <c r="T3717" s="63"/>
      <c r="U3717" s="34" t="str">
        <f>IFERROR(INDEX('[3]5.Grup_T'!$G$4:$G$22,MATCH('6.Turtas'!E3717,'[3]5.Grup_T'!$E$4:$E$22,0)),"0")</f>
        <v>0</v>
      </c>
      <c r="V3717" s="35">
        <f t="shared" si="801"/>
        <v>0</v>
      </c>
      <c r="W3717" s="35">
        <f>IF(NOT(ISBLANK(H3717)),(12-DATEDIF(H3717,'[3]1.Pradzia'!$D$13,"m")),0)</f>
        <v>0</v>
      </c>
      <c r="X3717" s="35">
        <f t="shared" si="802"/>
        <v>0</v>
      </c>
      <c r="Y3717" s="35">
        <f t="shared" si="812"/>
        <v>0</v>
      </c>
      <c r="Z3717" s="35">
        <f t="shared" si="810"/>
        <v>0</v>
      </c>
      <c r="AA3717" s="36">
        <f t="shared" si="803"/>
        <v>0</v>
      </c>
      <c r="AB3717" s="36">
        <f t="shared" si="804"/>
        <v>0</v>
      </c>
      <c r="AC3717" s="37">
        <f t="shared" si="805"/>
        <v>0</v>
      </c>
      <c r="AD3717" s="35">
        <f>IF(OR(YEAR(G3717)&lt;2019,O3717="X"),0,IF(ISBLANK(H3717),DATEDIF(G3717,'[3]1.Pradzia'!$D$13,"M"),DATEDIF(G3717,H3717,"m")))</f>
        <v>0</v>
      </c>
      <c r="AE3717" s="37">
        <f>IF(E3717='[3]5.Grup_T'!$E$20,0,IF(AD3717&lt;&gt;0,M3717/V3717*MIN(12,AD3717),0))</f>
        <v>0</v>
      </c>
      <c r="AF3717" s="37">
        <f t="shared" si="806"/>
        <v>0</v>
      </c>
      <c r="AG3717" s="37">
        <f t="shared" si="807"/>
        <v>0</v>
      </c>
      <c r="AH3717" s="37">
        <f t="shared" si="808"/>
        <v>0</v>
      </c>
      <c r="AI3717" s="35" t="str">
        <f t="shared" si="809"/>
        <v>Nusidėvėjęs</v>
      </c>
      <c r="AJ3717" s="38" t="str">
        <f>IF(AND(F3717&lt;&gt;[3]Pav.tvarkyklė!$B$12,F3717&lt;&gt;[3]Pav.tvarkyklė!$B$13),"GVTNT","X")</f>
        <v>GVTNT</v>
      </c>
      <c r="AK3717" s="39">
        <f t="shared" si="811"/>
        <v>0</v>
      </c>
      <c r="AL3717" s="41"/>
      <c r="AM3717" s="41"/>
      <c r="AN3717" s="41">
        <f t="shared" ref="AN3717:AN3780" si="813">YEAR(G3717)</f>
        <v>1900</v>
      </c>
      <c r="AO3717" s="41"/>
      <c r="AP3717" s="41"/>
      <c r="AQ3717" s="41"/>
      <c r="AR3717" s="42"/>
      <c r="AS3717" s="42"/>
      <c r="AU3717" s="43">
        <f t="shared" ref="AU3717:AU3780" si="814">AF3717-AT3717</f>
        <v>0</v>
      </c>
    </row>
    <row r="3718" spans="1:47" ht="15" customHeight="1" x14ac:dyDescent="0.25">
      <c r="A3718" s="11"/>
      <c r="B3718" s="19">
        <v>3887</v>
      </c>
      <c r="C3718" s="74"/>
      <c r="D3718" s="77"/>
      <c r="E3718" s="75"/>
      <c r="F3718" s="74"/>
      <c r="G3718" s="80"/>
      <c r="H3718" s="49"/>
      <c r="I3718" s="79"/>
      <c r="J3718" s="27"/>
      <c r="K3718" s="27"/>
      <c r="L3718" s="79"/>
      <c r="M3718" s="81"/>
      <c r="N3718" s="29">
        <v>0</v>
      </c>
      <c r="O3718" s="30" t="str">
        <f>IF(G3718&lt;=$N$2,"",IF(F3718=[3]Pav.tvarkyklė!$B$13,"",IF(ISBLANK(R3718),"X","")))</f>
        <v/>
      </c>
      <c r="P3718" s="91"/>
      <c r="Q3718" s="63"/>
      <c r="R3718" s="63"/>
      <c r="S3718" s="63"/>
      <c r="T3718" s="63"/>
      <c r="U3718" s="34" t="str">
        <f>IFERROR(INDEX('[3]5.Grup_T'!$G$4:$G$22,MATCH('6.Turtas'!E3718,'[3]5.Grup_T'!$E$4:$E$22,0)),"0")</f>
        <v>0</v>
      </c>
      <c r="V3718" s="35">
        <f t="shared" si="801"/>
        <v>0</v>
      </c>
      <c r="W3718" s="35">
        <f>IF(NOT(ISBLANK(H3718)),(12-DATEDIF(H3718,'[3]1.Pradzia'!$D$13,"m")),0)</f>
        <v>0</v>
      </c>
      <c r="X3718" s="35">
        <f t="shared" si="802"/>
        <v>0</v>
      </c>
      <c r="Y3718" s="35">
        <f t="shared" si="812"/>
        <v>0</v>
      </c>
      <c r="Z3718" s="35">
        <f t="shared" si="810"/>
        <v>0</v>
      </c>
      <c r="AA3718" s="36">
        <f t="shared" si="803"/>
        <v>0</v>
      </c>
      <c r="AB3718" s="36">
        <f t="shared" si="804"/>
        <v>0</v>
      </c>
      <c r="AC3718" s="37">
        <f t="shared" si="805"/>
        <v>0</v>
      </c>
      <c r="AD3718" s="35">
        <f>IF(OR(YEAR(G3718)&lt;2019,O3718="X"),0,IF(ISBLANK(H3718),DATEDIF(G3718,'[3]1.Pradzia'!$D$13,"M"),DATEDIF(G3718,H3718,"m")))</f>
        <v>0</v>
      </c>
      <c r="AE3718" s="37">
        <f>IF(E3718='[3]5.Grup_T'!$E$20,0,IF(AD3718&lt;&gt;0,M3718/V3718*MIN(12,AD3718),0))</f>
        <v>0</v>
      </c>
      <c r="AF3718" s="37">
        <f t="shared" si="806"/>
        <v>0</v>
      </c>
      <c r="AG3718" s="37">
        <f t="shared" si="807"/>
        <v>0</v>
      </c>
      <c r="AH3718" s="37">
        <f t="shared" si="808"/>
        <v>0</v>
      </c>
      <c r="AI3718" s="35" t="str">
        <f t="shared" si="809"/>
        <v>Nusidėvėjęs</v>
      </c>
      <c r="AJ3718" s="38" t="str">
        <f>IF(AND(F3718&lt;&gt;[3]Pav.tvarkyklė!$B$12,F3718&lt;&gt;[3]Pav.tvarkyklė!$B$13),"GVTNT","X")</f>
        <v>GVTNT</v>
      </c>
      <c r="AK3718" s="39">
        <f t="shared" si="811"/>
        <v>0</v>
      </c>
      <c r="AL3718" s="41"/>
      <c r="AM3718" s="41"/>
      <c r="AN3718" s="41">
        <f t="shared" si="813"/>
        <v>1900</v>
      </c>
      <c r="AO3718" s="41"/>
      <c r="AP3718" s="41"/>
      <c r="AQ3718" s="41"/>
      <c r="AR3718" s="42"/>
      <c r="AS3718" s="42"/>
      <c r="AU3718" s="43">
        <f t="shared" si="814"/>
        <v>0</v>
      </c>
    </row>
    <row r="3719" spans="1:47" ht="15" customHeight="1" x14ac:dyDescent="0.25">
      <c r="A3719" s="11"/>
      <c r="B3719" s="19">
        <v>3888</v>
      </c>
      <c r="C3719" s="74"/>
      <c r="D3719" s="77"/>
      <c r="E3719" s="78"/>
      <c r="F3719" s="74"/>
      <c r="G3719" s="80"/>
      <c r="H3719" s="49"/>
      <c r="I3719" s="79"/>
      <c r="J3719" s="27"/>
      <c r="K3719" s="27"/>
      <c r="L3719" s="79"/>
      <c r="M3719" s="81"/>
      <c r="N3719" s="29">
        <v>0</v>
      </c>
      <c r="O3719" s="30" t="str">
        <f>IF(G3719&lt;=$N$2,"",IF(F3719=[3]Pav.tvarkyklė!$B$13,"",IF(ISBLANK(R3719),"X","")))</f>
        <v/>
      </c>
      <c r="P3719" s="91"/>
      <c r="Q3719" s="63"/>
      <c r="R3719" s="63"/>
      <c r="S3719" s="63"/>
      <c r="T3719" s="63"/>
      <c r="U3719" s="34" t="str">
        <f>IFERROR(INDEX('[3]5.Grup_T'!$G$4:$G$22,MATCH('6.Turtas'!E3719,'[3]5.Grup_T'!$E$4:$E$22,0)),"0")</f>
        <v>0</v>
      </c>
      <c r="V3719" s="35">
        <f t="shared" si="801"/>
        <v>0</v>
      </c>
      <c r="W3719" s="35">
        <f>IF(NOT(ISBLANK(H3719)),(12-DATEDIF(H3719,'[3]1.Pradzia'!$D$13,"m")),0)</f>
        <v>0</v>
      </c>
      <c r="X3719" s="35">
        <f t="shared" si="802"/>
        <v>0</v>
      </c>
      <c r="Y3719" s="35">
        <f t="shared" si="812"/>
        <v>0</v>
      </c>
      <c r="Z3719" s="35">
        <f t="shared" si="810"/>
        <v>0</v>
      </c>
      <c r="AA3719" s="36">
        <f t="shared" si="803"/>
        <v>0</v>
      </c>
      <c r="AB3719" s="36">
        <f t="shared" si="804"/>
        <v>0</v>
      </c>
      <c r="AC3719" s="37">
        <f t="shared" si="805"/>
        <v>0</v>
      </c>
      <c r="AD3719" s="35">
        <f>IF(OR(YEAR(G3719)&lt;2019,O3719="X"),0,IF(ISBLANK(H3719),DATEDIF(G3719,'[3]1.Pradzia'!$D$13,"M"),DATEDIF(G3719,H3719,"m")))</f>
        <v>0</v>
      </c>
      <c r="AE3719" s="37">
        <f>IF(E3719='[3]5.Grup_T'!$E$20,0,IF(AD3719&lt;&gt;0,M3719/V3719*MIN(12,AD3719),0))</f>
        <v>0</v>
      </c>
      <c r="AF3719" s="37">
        <f t="shared" si="806"/>
        <v>0</v>
      </c>
      <c r="AG3719" s="37">
        <f t="shared" si="807"/>
        <v>0</v>
      </c>
      <c r="AH3719" s="37">
        <f t="shared" si="808"/>
        <v>0</v>
      </c>
      <c r="AI3719" s="35" t="str">
        <f t="shared" si="809"/>
        <v>Nusidėvėjęs</v>
      </c>
      <c r="AJ3719" s="38" t="str">
        <f>IF(AND(F3719&lt;&gt;[3]Pav.tvarkyklė!$B$12,F3719&lt;&gt;[3]Pav.tvarkyklė!$B$13),"GVTNT","X")</f>
        <v>GVTNT</v>
      </c>
      <c r="AK3719" s="39">
        <f t="shared" si="811"/>
        <v>0</v>
      </c>
      <c r="AL3719" s="41"/>
      <c r="AM3719" s="41"/>
      <c r="AN3719" s="41">
        <f t="shared" si="813"/>
        <v>1900</v>
      </c>
      <c r="AO3719" s="41"/>
      <c r="AP3719" s="41"/>
      <c r="AQ3719" s="41"/>
      <c r="AR3719" s="42"/>
      <c r="AS3719" s="42"/>
      <c r="AU3719" s="43">
        <f t="shared" si="814"/>
        <v>0</v>
      </c>
    </row>
    <row r="3720" spans="1:47" ht="15" customHeight="1" x14ac:dyDescent="0.25">
      <c r="A3720" s="11"/>
      <c r="B3720" s="19">
        <v>3889</v>
      </c>
      <c r="C3720" s="74"/>
      <c r="D3720" s="77"/>
      <c r="E3720" s="78"/>
      <c r="F3720" s="74"/>
      <c r="G3720" s="80"/>
      <c r="H3720" s="49"/>
      <c r="I3720" s="79"/>
      <c r="J3720" s="27"/>
      <c r="K3720" s="27"/>
      <c r="L3720" s="79"/>
      <c r="M3720" s="81"/>
      <c r="N3720" s="29">
        <v>0</v>
      </c>
      <c r="O3720" s="30" t="str">
        <f>IF(G3720&lt;=$N$2,"",IF(F3720=[3]Pav.tvarkyklė!$B$13,"",IF(ISBLANK(R3720),"X","")))</f>
        <v/>
      </c>
      <c r="P3720" s="91"/>
      <c r="Q3720" s="63"/>
      <c r="R3720" s="63"/>
      <c r="S3720" s="63"/>
      <c r="T3720" s="63"/>
      <c r="U3720" s="34" t="str">
        <f>IFERROR(INDEX('[3]5.Grup_T'!$G$4:$G$22,MATCH('6.Turtas'!E3720,'[3]5.Grup_T'!$E$4:$E$22,0)),"0")</f>
        <v>0</v>
      </c>
      <c r="V3720" s="35">
        <f t="shared" si="801"/>
        <v>0</v>
      </c>
      <c r="W3720" s="35">
        <f>IF(NOT(ISBLANK(H3720)),(12-DATEDIF(H3720,'[3]1.Pradzia'!$D$13,"m")),0)</f>
        <v>0</v>
      </c>
      <c r="X3720" s="35">
        <f t="shared" si="802"/>
        <v>0</v>
      </c>
      <c r="Y3720" s="35">
        <f t="shared" si="812"/>
        <v>0</v>
      </c>
      <c r="Z3720" s="35">
        <f t="shared" si="810"/>
        <v>0</v>
      </c>
      <c r="AA3720" s="36">
        <f t="shared" si="803"/>
        <v>0</v>
      </c>
      <c r="AB3720" s="36">
        <f t="shared" si="804"/>
        <v>0</v>
      </c>
      <c r="AC3720" s="37">
        <f t="shared" si="805"/>
        <v>0</v>
      </c>
      <c r="AD3720" s="35">
        <f>IF(OR(YEAR(G3720)&lt;2019,O3720="X"),0,IF(ISBLANK(H3720),DATEDIF(G3720,'[3]1.Pradzia'!$D$13,"M"),DATEDIF(G3720,H3720,"m")))</f>
        <v>0</v>
      </c>
      <c r="AE3720" s="37">
        <f>IF(E3720='[3]5.Grup_T'!$E$20,0,IF(AD3720&lt;&gt;0,M3720/V3720*MIN(12,AD3720),0))</f>
        <v>0</v>
      </c>
      <c r="AF3720" s="37">
        <f t="shared" si="806"/>
        <v>0</v>
      </c>
      <c r="AG3720" s="37">
        <f t="shared" si="807"/>
        <v>0</v>
      </c>
      <c r="AH3720" s="37">
        <f t="shared" si="808"/>
        <v>0</v>
      </c>
      <c r="AI3720" s="35" t="str">
        <f t="shared" si="809"/>
        <v>Nusidėvėjęs</v>
      </c>
      <c r="AJ3720" s="38" t="str">
        <f>IF(AND(F3720&lt;&gt;[3]Pav.tvarkyklė!$B$12,F3720&lt;&gt;[3]Pav.tvarkyklė!$B$13),"GVTNT","X")</f>
        <v>GVTNT</v>
      </c>
      <c r="AK3720" s="39">
        <f t="shared" si="811"/>
        <v>0</v>
      </c>
      <c r="AL3720" s="41"/>
      <c r="AM3720" s="41"/>
      <c r="AN3720" s="41">
        <f t="shared" si="813"/>
        <v>1900</v>
      </c>
      <c r="AO3720" s="41"/>
      <c r="AP3720" s="41"/>
      <c r="AQ3720" s="41"/>
      <c r="AR3720" s="42"/>
      <c r="AS3720" s="42"/>
      <c r="AU3720" s="43">
        <f t="shared" si="814"/>
        <v>0</v>
      </c>
    </row>
    <row r="3721" spans="1:47" ht="15" customHeight="1" x14ac:dyDescent="0.25">
      <c r="A3721" s="11"/>
      <c r="B3721" s="19">
        <v>3890</v>
      </c>
      <c r="C3721" s="74"/>
      <c r="D3721" s="77"/>
      <c r="E3721" s="78"/>
      <c r="F3721" s="74"/>
      <c r="G3721" s="80"/>
      <c r="H3721" s="49"/>
      <c r="I3721" s="79"/>
      <c r="J3721" s="27"/>
      <c r="K3721" s="27"/>
      <c r="L3721" s="79"/>
      <c r="M3721" s="81"/>
      <c r="N3721" s="29">
        <v>0</v>
      </c>
      <c r="O3721" s="30" t="str">
        <f>IF(G3721&lt;=$N$2,"",IF(F3721=[3]Pav.tvarkyklė!$B$13,"",IF(ISBLANK(R3721),"X","")))</f>
        <v/>
      </c>
      <c r="P3721" s="91"/>
      <c r="Q3721" s="63"/>
      <c r="R3721" s="63"/>
      <c r="S3721" s="63"/>
      <c r="T3721" s="63"/>
      <c r="U3721" s="34" t="str">
        <f>IFERROR(INDEX('[3]5.Grup_T'!$G$4:$G$22,MATCH('6.Turtas'!E3721,'[3]5.Grup_T'!$E$4:$E$22,0)),"0")</f>
        <v>0</v>
      </c>
      <c r="V3721" s="35">
        <f t="shared" si="801"/>
        <v>0</v>
      </c>
      <c r="W3721" s="35">
        <f>IF(NOT(ISBLANK(H3721)),(12-DATEDIF(H3721,'[3]1.Pradzia'!$D$13,"m")),0)</f>
        <v>0</v>
      </c>
      <c r="X3721" s="35">
        <f t="shared" si="802"/>
        <v>0</v>
      </c>
      <c r="Y3721" s="35">
        <f t="shared" si="812"/>
        <v>0</v>
      </c>
      <c r="Z3721" s="35">
        <f t="shared" si="810"/>
        <v>0</v>
      </c>
      <c r="AA3721" s="36">
        <f t="shared" si="803"/>
        <v>0</v>
      </c>
      <c r="AB3721" s="36">
        <f t="shared" si="804"/>
        <v>0</v>
      </c>
      <c r="AC3721" s="37">
        <f t="shared" si="805"/>
        <v>0</v>
      </c>
      <c r="AD3721" s="35">
        <f>IF(OR(YEAR(G3721)&lt;2019,O3721="X"),0,IF(ISBLANK(H3721),DATEDIF(G3721,'[3]1.Pradzia'!$D$13,"M"),DATEDIF(G3721,H3721,"m")))</f>
        <v>0</v>
      </c>
      <c r="AE3721" s="37">
        <f>IF(E3721='[3]5.Grup_T'!$E$20,0,IF(AD3721&lt;&gt;0,M3721/V3721*MIN(12,AD3721),0))</f>
        <v>0</v>
      </c>
      <c r="AF3721" s="37">
        <f t="shared" si="806"/>
        <v>0</v>
      </c>
      <c r="AG3721" s="37">
        <f t="shared" si="807"/>
        <v>0</v>
      </c>
      <c r="AH3721" s="37">
        <f t="shared" si="808"/>
        <v>0</v>
      </c>
      <c r="AI3721" s="35" t="str">
        <f t="shared" si="809"/>
        <v>Nusidėvėjęs</v>
      </c>
      <c r="AJ3721" s="38" t="str">
        <f>IF(AND(F3721&lt;&gt;[3]Pav.tvarkyklė!$B$12,F3721&lt;&gt;[3]Pav.tvarkyklė!$B$13),"GVTNT","X")</f>
        <v>GVTNT</v>
      </c>
      <c r="AK3721" s="39">
        <f t="shared" si="811"/>
        <v>0</v>
      </c>
      <c r="AL3721" s="41"/>
      <c r="AM3721" s="41"/>
      <c r="AN3721" s="41">
        <f t="shared" si="813"/>
        <v>1900</v>
      </c>
      <c r="AO3721" s="41"/>
      <c r="AP3721" s="41"/>
      <c r="AQ3721" s="41"/>
      <c r="AR3721" s="42"/>
      <c r="AS3721" s="42"/>
      <c r="AU3721" s="43">
        <f t="shared" si="814"/>
        <v>0</v>
      </c>
    </row>
    <row r="3722" spans="1:47" ht="15" customHeight="1" x14ac:dyDescent="0.25">
      <c r="A3722" s="11"/>
      <c r="B3722" s="19">
        <v>3891</v>
      </c>
      <c r="C3722" s="74"/>
      <c r="D3722" s="77"/>
      <c r="E3722" s="78"/>
      <c r="F3722" s="74"/>
      <c r="G3722" s="80"/>
      <c r="H3722" s="49"/>
      <c r="I3722" s="79"/>
      <c r="J3722" s="27"/>
      <c r="K3722" s="27"/>
      <c r="L3722" s="79"/>
      <c r="M3722" s="81"/>
      <c r="N3722" s="29">
        <v>0</v>
      </c>
      <c r="O3722" s="30" t="str">
        <f>IF(G3722&lt;=$N$2,"",IF(F3722=[3]Pav.tvarkyklė!$B$13,"",IF(ISBLANK(R3722),"X","")))</f>
        <v/>
      </c>
      <c r="P3722" s="91"/>
      <c r="Q3722" s="63"/>
      <c r="R3722" s="63"/>
      <c r="S3722" s="63"/>
      <c r="T3722" s="63"/>
      <c r="U3722" s="34" t="str">
        <f>IFERROR(INDEX('[3]5.Grup_T'!$G$4:$G$22,MATCH('6.Turtas'!E3722,'[3]5.Grup_T'!$E$4:$E$22,0)),"0")</f>
        <v>0</v>
      </c>
      <c r="V3722" s="35">
        <f t="shared" si="801"/>
        <v>0</v>
      </c>
      <c r="W3722" s="35">
        <f>IF(NOT(ISBLANK(H3722)),(12-DATEDIF(H3722,'[3]1.Pradzia'!$D$13,"m")),0)</f>
        <v>0</v>
      </c>
      <c r="X3722" s="35">
        <f t="shared" si="802"/>
        <v>0</v>
      </c>
      <c r="Y3722" s="35">
        <f t="shared" si="812"/>
        <v>0</v>
      </c>
      <c r="Z3722" s="35">
        <f t="shared" si="810"/>
        <v>0</v>
      </c>
      <c r="AA3722" s="36">
        <f t="shared" si="803"/>
        <v>0</v>
      </c>
      <c r="AB3722" s="36">
        <f t="shared" si="804"/>
        <v>0</v>
      </c>
      <c r="AC3722" s="37">
        <f t="shared" si="805"/>
        <v>0</v>
      </c>
      <c r="AD3722" s="35">
        <f>IF(OR(YEAR(G3722)&lt;2019,O3722="X"),0,IF(ISBLANK(H3722),DATEDIF(G3722,'[3]1.Pradzia'!$D$13,"M"),DATEDIF(G3722,H3722,"m")))</f>
        <v>0</v>
      </c>
      <c r="AE3722" s="37">
        <f>IF(E3722='[3]5.Grup_T'!$E$20,0,IF(AD3722&lt;&gt;0,M3722/V3722*MIN(12,AD3722),0))</f>
        <v>0</v>
      </c>
      <c r="AF3722" s="37">
        <f t="shared" si="806"/>
        <v>0</v>
      </c>
      <c r="AG3722" s="37">
        <f t="shared" si="807"/>
        <v>0</v>
      </c>
      <c r="AH3722" s="37">
        <f t="shared" si="808"/>
        <v>0</v>
      </c>
      <c r="AI3722" s="35" t="str">
        <f t="shared" si="809"/>
        <v>Nusidėvėjęs</v>
      </c>
      <c r="AJ3722" s="38" t="str">
        <f>IF(AND(F3722&lt;&gt;[3]Pav.tvarkyklė!$B$12,F3722&lt;&gt;[3]Pav.tvarkyklė!$B$13),"GVTNT","X")</f>
        <v>GVTNT</v>
      </c>
      <c r="AK3722" s="39">
        <f t="shared" si="811"/>
        <v>0</v>
      </c>
      <c r="AL3722" s="41"/>
      <c r="AM3722" s="41"/>
      <c r="AN3722" s="41">
        <f t="shared" si="813"/>
        <v>1900</v>
      </c>
      <c r="AO3722" s="41"/>
      <c r="AP3722" s="41"/>
      <c r="AQ3722" s="41"/>
      <c r="AR3722" s="42"/>
      <c r="AS3722" s="42"/>
      <c r="AU3722" s="43">
        <f t="shared" si="814"/>
        <v>0</v>
      </c>
    </row>
    <row r="3723" spans="1:47" ht="15" customHeight="1" x14ac:dyDescent="0.25">
      <c r="A3723" s="11"/>
      <c r="B3723" s="19">
        <v>3892</v>
      </c>
      <c r="C3723" s="74"/>
      <c r="D3723" s="77"/>
      <c r="E3723" s="78"/>
      <c r="F3723" s="74"/>
      <c r="G3723" s="80"/>
      <c r="H3723" s="49"/>
      <c r="I3723" s="79"/>
      <c r="J3723" s="27"/>
      <c r="K3723" s="27"/>
      <c r="L3723" s="79"/>
      <c r="M3723" s="81"/>
      <c r="N3723" s="29">
        <v>0</v>
      </c>
      <c r="O3723" s="30" t="str">
        <f>IF(G3723&lt;=$N$2,"",IF(F3723=[3]Pav.tvarkyklė!$B$13,"",IF(ISBLANK(R3723),"X","")))</f>
        <v/>
      </c>
      <c r="P3723" s="91"/>
      <c r="Q3723" s="63"/>
      <c r="R3723" s="63"/>
      <c r="S3723" s="63"/>
      <c r="T3723" s="63"/>
      <c r="U3723" s="34" t="str">
        <f>IFERROR(INDEX('[3]5.Grup_T'!$G$4:$G$22,MATCH('6.Turtas'!E3723,'[3]5.Grup_T'!$E$4:$E$22,0)),"0")</f>
        <v>0</v>
      </c>
      <c r="V3723" s="35">
        <f t="shared" si="801"/>
        <v>0</v>
      </c>
      <c r="W3723" s="35">
        <f>IF(NOT(ISBLANK(H3723)),(12-DATEDIF(H3723,'[3]1.Pradzia'!$D$13,"m")),0)</f>
        <v>0</v>
      </c>
      <c r="X3723" s="35">
        <f t="shared" si="802"/>
        <v>0</v>
      </c>
      <c r="Y3723" s="35">
        <f t="shared" si="812"/>
        <v>0</v>
      </c>
      <c r="Z3723" s="35">
        <f t="shared" si="810"/>
        <v>0</v>
      </c>
      <c r="AA3723" s="36">
        <f t="shared" si="803"/>
        <v>0</v>
      </c>
      <c r="AB3723" s="36">
        <f t="shared" si="804"/>
        <v>0</v>
      </c>
      <c r="AC3723" s="37">
        <f t="shared" si="805"/>
        <v>0</v>
      </c>
      <c r="AD3723" s="35">
        <f>IF(OR(YEAR(G3723)&lt;2019,O3723="X"),0,IF(ISBLANK(H3723),DATEDIF(G3723,'[3]1.Pradzia'!$D$13,"M"),DATEDIF(G3723,H3723,"m")))</f>
        <v>0</v>
      </c>
      <c r="AE3723" s="37">
        <f>IF(E3723='[3]5.Grup_T'!$E$20,0,IF(AD3723&lt;&gt;0,M3723/V3723*MIN(12,AD3723),0))</f>
        <v>0</v>
      </c>
      <c r="AF3723" s="37">
        <f t="shared" si="806"/>
        <v>0</v>
      </c>
      <c r="AG3723" s="37">
        <f t="shared" si="807"/>
        <v>0</v>
      </c>
      <c r="AH3723" s="37">
        <f t="shared" si="808"/>
        <v>0</v>
      </c>
      <c r="AI3723" s="35" t="str">
        <f t="shared" si="809"/>
        <v>Nusidėvėjęs</v>
      </c>
      <c r="AJ3723" s="38" t="str">
        <f>IF(AND(F3723&lt;&gt;[3]Pav.tvarkyklė!$B$12,F3723&lt;&gt;[3]Pav.tvarkyklė!$B$13),"GVTNT","X")</f>
        <v>GVTNT</v>
      </c>
      <c r="AK3723" s="39">
        <f t="shared" si="811"/>
        <v>0</v>
      </c>
      <c r="AL3723" s="41"/>
      <c r="AM3723" s="41"/>
      <c r="AN3723" s="41">
        <f t="shared" si="813"/>
        <v>1900</v>
      </c>
      <c r="AO3723" s="41"/>
      <c r="AP3723" s="41"/>
      <c r="AQ3723" s="41"/>
      <c r="AR3723" s="42"/>
      <c r="AS3723" s="42"/>
      <c r="AU3723" s="43">
        <f t="shared" si="814"/>
        <v>0</v>
      </c>
    </row>
    <row r="3724" spans="1:47" ht="15" customHeight="1" x14ac:dyDescent="0.25">
      <c r="A3724" s="11"/>
      <c r="B3724" s="19">
        <v>3893</v>
      </c>
      <c r="C3724" s="74"/>
      <c r="D3724" s="77"/>
      <c r="E3724" s="78"/>
      <c r="F3724" s="74"/>
      <c r="G3724" s="80"/>
      <c r="H3724" s="49"/>
      <c r="I3724" s="79"/>
      <c r="J3724" s="27"/>
      <c r="K3724" s="27"/>
      <c r="L3724" s="79"/>
      <c r="M3724" s="81"/>
      <c r="N3724" s="29">
        <v>0</v>
      </c>
      <c r="O3724" s="30" t="str">
        <f>IF(G3724&lt;=$N$2,"",IF(F3724=[3]Pav.tvarkyklė!$B$13,"",IF(ISBLANK(R3724),"X","")))</f>
        <v/>
      </c>
      <c r="P3724" s="91"/>
      <c r="Q3724" s="63"/>
      <c r="R3724" s="63"/>
      <c r="S3724" s="63"/>
      <c r="T3724" s="63"/>
      <c r="U3724" s="34" t="str">
        <f>IFERROR(INDEX('[3]5.Grup_T'!$G$4:$G$22,MATCH('6.Turtas'!E3724,'[3]5.Grup_T'!$E$4:$E$22,0)),"0")</f>
        <v>0</v>
      </c>
      <c r="V3724" s="35">
        <f t="shared" si="801"/>
        <v>0</v>
      </c>
      <c r="W3724" s="35">
        <f>IF(NOT(ISBLANK(H3724)),(12-DATEDIF(H3724,'[3]1.Pradzia'!$D$13,"m")),0)</f>
        <v>0</v>
      </c>
      <c r="X3724" s="35">
        <f t="shared" si="802"/>
        <v>0</v>
      </c>
      <c r="Y3724" s="35">
        <f t="shared" si="812"/>
        <v>0</v>
      </c>
      <c r="Z3724" s="35">
        <f t="shared" si="810"/>
        <v>0</v>
      </c>
      <c r="AA3724" s="36">
        <f t="shared" si="803"/>
        <v>0</v>
      </c>
      <c r="AB3724" s="36">
        <f t="shared" si="804"/>
        <v>0</v>
      </c>
      <c r="AC3724" s="37">
        <f t="shared" si="805"/>
        <v>0</v>
      </c>
      <c r="AD3724" s="35">
        <f>IF(OR(YEAR(G3724)&lt;2019,O3724="X"),0,IF(ISBLANK(H3724),DATEDIF(G3724,'[3]1.Pradzia'!$D$13,"M"),DATEDIF(G3724,H3724,"m")))</f>
        <v>0</v>
      </c>
      <c r="AE3724" s="37">
        <f>IF(E3724='[3]5.Grup_T'!$E$20,0,IF(AD3724&lt;&gt;0,M3724/V3724*MIN(12,AD3724),0))</f>
        <v>0</v>
      </c>
      <c r="AF3724" s="37">
        <f t="shared" si="806"/>
        <v>0</v>
      </c>
      <c r="AG3724" s="37">
        <f t="shared" si="807"/>
        <v>0</v>
      </c>
      <c r="AH3724" s="37">
        <f t="shared" si="808"/>
        <v>0</v>
      </c>
      <c r="AI3724" s="35" t="str">
        <f t="shared" si="809"/>
        <v>Nusidėvėjęs</v>
      </c>
      <c r="AJ3724" s="38" t="str">
        <f>IF(AND(F3724&lt;&gt;[3]Pav.tvarkyklė!$B$12,F3724&lt;&gt;[3]Pav.tvarkyklė!$B$13),"GVTNT","X")</f>
        <v>GVTNT</v>
      </c>
      <c r="AK3724" s="39">
        <f t="shared" si="811"/>
        <v>0</v>
      </c>
      <c r="AL3724" s="41"/>
      <c r="AM3724" s="41"/>
      <c r="AN3724" s="41">
        <f t="shared" si="813"/>
        <v>1900</v>
      </c>
      <c r="AO3724" s="41"/>
      <c r="AP3724" s="41"/>
      <c r="AQ3724" s="41"/>
      <c r="AR3724" s="42"/>
      <c r="AS3724" s="42"/>
      <c r="AU3724" s="43">
        <f t="shared" si="814"/>
        <v>0</v>
      </c>
    </row>
    <row r="3725" spans="1:47" ht="15" customHeight="1" x14ac:dyDescent="0.25">
      <c r="A3725" s="11"/>
      <c r="B3725" s="19">
        <v>3894</v>
      </c>
      <c r="C3725" s="74"/>
      <c r="D3725" s="77"/>
      <c r="E3725" s="78"/>
      <c r="F3725" s="74"/>
      <c r="G3725" s="80"/>
      <c r="H3725" s="49"/>
      <c r="I3725" s="79"/>
      <c r="J3725" s="27"/>
      <c r="K3725" s="27"/>
      <c r="L3725" s="79"/>
      <c r="M3725" s="81"/>
      <c r="N3725" s="29">
        <v>0</v>
      </c>
      <c r="O3725" s="30" t="str">
        <f>IF(G3725&lt;=$N$2,"",IF(F3725=[3]Pav.tvarkyklė!$B$13,"",IF(ISBLANK(R3725),"X","")))</f>
        <v/>
      </c>
      <c r="P3725" s="91"/>
      <c r="Q3725" s="63"/>
      <c r="R3725" s="63"/>
      <c r="S3725" s="63"/>
      <c r="T3725" s="63"/>
      <c r="U3725" s="34" t="str">
        <f>IFERROR(INDEX('[3]5.Grup_T'!$G$4:$G$22,MATCH('6.Turtas'!E3725,'[3]5.Grup_T'!$E$4:$E$22,0)),"0")</f>
        <v>0</v>
      </c>
      <c r="V3725" s="35">
        <f t="shared" si="801"/>
        <v>0</v>
      </c>
      <c r="W3725" s="35">
        <f>IF(NOT(ISBLANK(H3725)),(12-DATEDIF(H3725,'[3]1.Pradzia'!$D$13,"m")),0)</f>
        <v>0</v>
      </c>
      <c r="X3725" s="35">
        <f t="shared" si="802"/>
        <v>0</v>
      </c>
      <c r="Y3725" s="35">
        <f t="shared" si="812"/>
        <v>0</v>
      </c>
      <c r="Z3725" s="35">
        <f t="shared" si="810"/>
        <v>0</v>
      </c>
      <c r="AA3725" s="36">
        <f t="shared" si="803"/>
        <v>0</v>
      </c>
      <c r="AB3725" s="36">
        <f t="shared" si="804"/>
        <v>0</v>
      </c>
      <c r="AC3725" s="37">
        <f t="shared" si="805"/>
        <v>0</v>
      </c>
      <c r="AD3725" s="35">
        <f>IF(OR(YEAR(G3725)&lt;2019,O3725="X"),0,IF(ISBLANK(H3725),DATEDIF(G3725,'[3]1.Pradzia'!$D$13,"M"),DATEDIF(G3725,H3725,"m")))</f>
        <v>0</v>
      </c>
      <c r="AE3725" s="37">
        <f>IF(E3725='[3]5.Grup_T'!$E$20,0,IF(AD3725&lt;&gt;0,M3725/V3725*MIN(12,AD3725),0))</f>
        <v>0</v>
      </c>
      <c r="AF3725" s="37">
        <f t="shared" si="806"/>
        <v>0</v>
      </c>
      <c r="AG3725" s="37">
        <f t="shared" si="807"/>
        <v>0</v>
      </c>
      <c r="AH3725" s="37">
        <f t="shared" si="808"/>
        <v>0</v>
      </c>
      <c r="AI3725" s="35" t="str">
        <f t="shared" si="809"/>
        <v>Nusidėvėjęs</v>
      </c>
      <c r="AJ3725" s="38" t="str">
        <f>IF(AND(F3725&lt;&gt;[3]Pav.tvarkyklė!$B$12,F3725&lt;&gt;[3]Pav.tvarkyklė!$B$13),"GVTNT","X")</f>
        <v>GVTNT</v>
      </c>
      <c r="AK3725" s="39">
        <f t="shared" si="811"/>
        <v>0</v>
      </c>
      <c r="AL3725" s="41"/>
      <c r="AM3725" s="41"/>
      <c r="AN3725" s="41">
        <f t="shared" si="813"/>
        <v>1900</v>
      </c>
      <c r="AO3725" s="41"/>
      <c r="AP3725" s="41"/>
      <c r="AQ3725" s="41"/>
      <c r="AR3725" s="42"/>
      <c r="AS3725" s="42"/>
      <c r="AU3725" s="43">
        <f t="shared" si="814"/>
        <v>0</v>
      </c>
    </row>
    <row r="3726" spans="1:47" ht="15" customHeight="1" x14ac:dyDescent="0.25">
      <c r="A3726" s="11"/>
      <c r="B3726" s="19">
        <v>3895</v>
      </c>
      <c r="C3726" s="74"/>
      <c r="D3726" s="77"/>
      <c r="E3726" s="78"/>
      <c r="F3726" s="74"/>
      <c r="G3726" s="80"/>
      <c r="H3726" s="49"/>
      <c r="I3726" s="79"/>
      <c r="J3726" s="27"/>
      <c r="K3726" s="27"/>
      <c r="L3726" s="79"/>
      <c r="M3726" s="81"/>
      <c r="N3726" s="29">
        <v>0</v>
      </c>
      <c r="O3726" s="30" t="str">
        <f>IF(G3726&lt;=$N$2,"",IF(F3726=[3]Pav.tvarkyklė!$B$13,"",IF(ISBLANK(R3726),"X","")))</f>
        <v/>
      </c>
      <c r="P3726" s="91"/>
      <c r="Q3726" s="63"/>
      <c r="R3726" s="63"/>
      <c r="S3726" s="63"/>
      <c r="T3726" s="63"/>
      <c r="U3726" s="34" t="str">
        <f>IFERROR(INDEX('[3]5.Grup_T'!$G$4:$G$22,MATCH('6.Turtas'!E3726,'[3]5.Grup_T'!$E$4:$E$22,0)),"0")</f>
        <v>0</v>
      </c>
      <c r="V3726" s="35">
        <f t="shared" si="801"/>
        <v>0</v>
      </c>
      <c r="W3726" s="35">
        <f>IF(NOT(ISBLANK(H3726)),(12-DATEDIF(H3726,'[3]1.Pradzia'!$D$13,"m")),0)</f>
        <v>0</v>
      </c>
      <c r="X3726" s="35">
        <f t="shared" si="802"/>
        <v>0</v>
      </c>
      <c r="Y3726" s="35">
        <f t="shared" si="812"/>
        <v>0</v>
      </c>
      <c r="Z3726" s="35">
        <f t="shared" si="810"/>
        <v>0</v>
      </c>
      <c r="AA3726" s="36">
        <f t="shared" si="803"/>
        <v>0</v>
      </c>
      <c r="AB3726" s="36">
        <f t="shared" si="804"/>
        <v>0</v>
      </c>
      <c r="AC3726" s="37">
        <f t="shared" si="805"/>
        <v>0</v>
      </c>
      <c r="AD3726" s="35">
        <f>IF(OR(YEAR(G3726)&lt;2019,O3726="X"),0,IF(ISBLANK(H3726),DATEDIF(G3726,'[3]1.Pradzia'!$D$13,"M"),DATEDIF(G3726,H3726,"m")))</f>
        <v>0</v>
      </c>
      <c r="AE3726" s="37">
        <f>IF(E3726='[3]5.Grup_T'!$E$20,0,IF(AD3726&lt;&gt;0,M3726/V3726*MIN(12,AD3726),0))</f>
        <v>0</v>
      </c>
      <c r="AF3726" s="37">
        <f t="shared" si="806"/>
        <v>0</v>
      </c>
      <c r="AG3726" s="37">
        <f t="shared" si="807"/>
        <v>0</v>
      </c>
      <c r="AH3726" s="37">
        <f t="shared" si="808"/>
        <v>0</v>
      </c>
      <c r="AI3726" s="35" t="str">
        <f t="shared" si="809"/>
        <v>Nusidėvėjęs</v>
      </c>
      <c r="AJ3726" s="38" t="str">
        <f>IF(AND(F3726&lt;&gt;[3]Pav.tvarkyklė!$B$12,F3726&lt;&gt;[3]Pav.tvarkyklė!$B$13),"GVTNT","X")</f>
        <v>GVTNT</v>
      </c>
      <c r="AK3726" s="39">
        <f t="shared" si="811"/>
        <v>0</v>
      </c>
      <c r="AL3726" s="41"/>
      <c r="AM3726" s="41"/>
      <c r="AN3726" s="41">
        <f t="shared" si="813"/>
        <v>1900</v>
      </c>
      <c r="AO3726" s="41"/>
      <c r="AP3726" s="41"/>
      <c r="AQ3726" s="41"/>
      <c r="AR3726" s="42"/>
      <c r="AS3726" s="42"/>
      <c r="AU3726" s="43">
        <f t="shared" si="814"/>
        <v>0</v>
      </c>
    </row>
    <row r="3727" spans="1:47" ht="15" customHeight="1" x14ac:dyDescent="0.25">
      <c r="A3727" s="11"/>
      <c r="B3727" s="19">
        <v>3896</v>
      </c>
      <c r="C3727" s="74"/>
      <c r="D3727" s="77"/>
      <c r="E3727" s="78"/>
      <c r="F3727" s="74"/>
      <c r="G3727" s="80"/>
      <c r="H3727" s="49"/>
      <c r="I3727" s="79"/>
      <c r="J3727" s="27"/>
      <c r="K3727" s="27"/>
      <c r="L3727" s="79"/>
      <c r="M3727" s="81"/>
      <c r="N3727" s="29">
        <v>0</v>
      </c>
      <c r="O3727" s="30" t="str">
        <f>IF(G3727&lt;=$N$2,"",IF(F3727=[3]Pav.tvarkyklė!$B$13,"",IF(ISBLANK(R3727),"X","")))</f>
        <v/>
      </c>
      <c r="P3727" s="91"/>
      <c r="Q3727" s="63"/>
      <c r="R3727" s="63"/>
      <c r="S3727" s="63"/>
      <c r="T3727" s="63"/>
      <c r="U3727" s="34" t="str">
        <f>IFERROR(INDEX('[3]5.Grup_T'!$G$4:$G$22,MATCH('6.Turtas'!E3727,'[3]5.Grup_T'!$E$4:$E$22,0)),"0")</f>
        <v>0</v>
      </c>
      <c r="V3727" s="35">
        <f t="shared" si="801"/>
        <v>0</v>
      </c>
      <c r="W3727" s="35">
        <f>IF(NOT(ISBLANK(H3727)),(12-DATEDIF(H3727,'[3]1.Pradzia'!$D$13,"m")),0)</f>
        <v>0</v>
      </c>
      <c r="X3727" s="35">
        <f t="shared" si="802"/>
        <v>0</v>
      </c>
      <c r="Y3727" s="35">
        <f t="shared" si="812"/>
        <v>0</v>
      </c>
      <c r="Z3727" s="35">
        <f t="shared" si="810"/>
        <v>0</v>
      </c>
      <c r="AA3727" s="36">
        <f t="shared" si="803"/>
        <v>0</v>
      </c>
      <c r="AB3727" s="36">
        <f t="shared" si="804"/>
        <v>0</v>
      </c>
      <c r="AC3727" s="37">
        <f t="shared" si="805"/>
        <v>0</v>
      </c>
      <c r="AD3727" s="35">
        <f>IF(OR(YEAR(G3727)&lt;2019,O3727="X"),0,IF(ISBLANK(H3727),DATEDIF(G3727,'[3]1.Pradzia'!$D$13,"M"),DATEDIF(G3727,H3727,"m")))</f>
        <v>0</v>
      </c>
      <c r="AE3727" s="37">
        <f>IF(E3727='[3]5.Grup_T'!$E$20,0,IF(AD3727&lt;&gt;0,M3727/V3727*MIN(12,AD3727),0))</f>
        <v>0</v>
      </c>
      <c r="AF3727" s="37">
        <f t="shared" si="806"/>
        <v>0</v>
      </c>
      <c r="AG3727" s="37">
        <f t="shared" si="807"/>
        <v>0</v>
      </c>
      <c r="AH3727" s="37">
        <f t="shared" si="808"/>
        <v>0</v>
      </c>
      <c r="AI3727" s="35" t="str">
        <f t="shared" si="809"/>
        <v>Nusidėvėjęs</v>
      </c>
      <c r="AJ3727" s="38" t="str">
        <f>IF(AND(F3727&lt;&gt;[3]Pav.tvarkyklė!$B$12,F3727&lt;&gt;[3]Pav.tvarkyklė!$B$13),"GVTNT","X")</f>
        <v>GVTNT</v>
      </c>
      <c r="AK3727" s="39">
        <f t="shared" si="811"/>
        <v>0</v>
      </c>
      <c r="AL3727" s="41"/>
      <c r="AM3727" s="41"/>
      <c r="AN3727" s="41">
        <f t="shared" si="813"/>
        <v>1900</v>
      </c>
      <c r="AO3727" s="41"/>
      <c r="AP3727" s="41"/>
      <c r="AQ3727" s="41"/>
      <c r="AR3727" s="42"/>
      <c r="AS3727" s="42"/>
      <c r="AU3727" s="43">
        <f t="shared" si="814"/>
        <v>0</v>
      </c>
    </row>
    <row r="3728" spans="1:47" ht="15" customHeight="1" x14ac:dyDescent="0.25">
      <c r="A3728" s="11"/>
      <c r="B3728" s="19">
        <v>3897</v>
      </c>
      <c r="C3728" s="74"/>
      <c r="D3728" s="77"/>
      <c r="E3728" s="78"/>
      <c r="F3728" s="74"/>
      <c r="G3728" s="80"/>
      <c r="H3728" s="49"/>
      <c r="I3728" s="79"/>
      <c r="J3728" s="27"/>
      <c r="K3728" s="27"/>
      <c r="L3728" s="79"/>
      <c r="M3728" s="81"/>
      <c r="N3728" s="29">
        <v>0</v>
      </c>
      <c r="O3728" s="30" t="str">
        <f>IF(G3728&lt;=$N$2,"",IF(F3728=[3]Pav.tvarkyklė!$B$13,"",IF(ISBLANK(R3728),"X","")))</f>
        <v/>
      </c>
      <c r="P3728" s="91"/>
      <c r="Q3728" s="63"/>
      <c r="R3728" s="63"/>
      <c r="S3728" s="63"/>
      <c r="T3728" s="63"/>
      <c r="U3728" s="34" t="str">
        <f>IFERROR(INDEX('[3]5.Grup_T'!$G$4:$G$22,MATCH('6.Turtas'!E3728,'[3]5.Grup_T'!$E$4:$E$22,0)),"0")</f>
        <v>0</v>
      </c>
      <c r="V3728" s="35">
        <f t="shared" si="801"/>
        <v>0</v>
      </c>
      <c r="W3728" s="35">
        <f>IF(NOT(ISBLANK(H3728)),(12-DATEDIF(H3728,'[3]1.Pradzia'!$D$13,"m")),0)</f>
        <v>0</v>
      </c>
      <c r="X3728" s="35">
        <f t="shared" si="802"/>
        <v>0</v>
      </c>
      <c r="Y3728" s="35">
        <f t="shared" si="812"/>
        <v>0</v>
      </c>
      <c r="Z3728" s="35">
        <f t="shared" si="810"/>
        <v>0</v>
      </c>
      <c r="AA3728" s="36">
        <f t="shared" si="803"/>
        <v>0</v>
      </c>
      <c r="AB3728" s="36">
        <f t="shared" si="804"/>
        <v>0</v>
      </c>
      <c r="AC3728" s="37">
        <f t="shared" si="805"/>
        <v>0</v>
      </c>
      <c r="AD3728" s="35">
        <f>IF(OR(YEAR(G3728)&lt;2019,O3728="X"),0,IF(ISBLANK(H3728),DATEDIF(G3728,'[3]1.Pradzia'!$D$13,"M"),DATEDIF(G3728,H3728,"m")))</f>
        <v>0</v>
      </c>
      <c r="AE3728" s="37">
        <f>IF(E3728='[3]5.Grup_T'!$E$20,0,IF(AD3728&lt;&gt;0,M3728/V3728*MIN(12,AD3728),0))</f>
        <v>0</v>
      </c>
      <c r="AF3728" s="37">
        <f t="shared" si="806"/>
        <v>0</v>
      </c>
      <c r="AG3728" s="37">
        <f t="shared" si="807"/>
        <v>0</v>
      </c>
      <c r="AH3728" s="37">
        <f t="shared" si="808"/>
        <v>0</v>
      </c>
      <c r="AI3728" s="35" t="str">
        <f t="shared" si="809"/>
        <v>Nusidėvėjęs</v>
      </c>
      <c r="AJ3728" s="38" t="str">
        <f>IF(AND(F3728&lt;&gt;[3]Pav.tvarkyklė!$B$12,F3728&lt;&gt;[3]Pav.tvarkyklė!$B$13),"GVTNT","X")</f>
        <v>GVTNT</v>
      </c>
      <c r="AK3728" s="39">
        <f t="shared" si="811"/>
        <v>0</v>
      </c>
      <c r="AL3728" s="41"/>
      <c r="AM3728" s="41"/>
      <c r="AN3728" s="41">
        <f t="shared" si="813"/>
        <v>1900</v>
      </c>
      <c r="AO3728" s="41"/>
      <c r="AP3728" s="41"/>
      <c r="AQ3728" s="41"/>
      <c r="AR3728" s="42"/>
      <c r="AS3728" s="42"/>
      <c r="AU3728" s="43">
        <f t="shared" si="814"/>
        <v>0</v>
      </c>
    </row>
    <row r="3729" spans="1:47" ht="15" customHeight="1" x14ac:dyDescent="0.25">
      <c r="A3729" s="11"/>
      <c r="B3729" s="19">
        <v>3898</v>
      </c>
      <c r="C3729" s="74"/>
      <c r="D3729" s="77"/>
      <c r="E3729" s="78"/>
      <c r="F3729" s="74"/>
      <c r="G3729" s="80"/>
      <c r="H3729" s="49"/>
      <c r="I3729" s="79"/>
      <c r="J3729" s="27"/>
      <c r="K3729" s="27"/>
      <c r="L3729" s="79"/>
      <c r="M3729" s="81"/>
      <c r="N3729" s="29">
        <v>0</v>
      </c>
      <c r="O3729" s="30" t="str">
        <f>IF(G3729&lt;=$N$2,"",IF(F3729=[3]Pav.tvarkyklė!$B$13,"",IF(ISBLANK(R3729),"X","")))</f>
        <v/>
      </c>
      <c r="P3729" s="91"/>
      <c r="Q3729" s="63"/>
      <c r="R3729" s="63"/>
      <c r="S3729" s="63"/>
      <c r="T3729" s="63"/>
      <c r="U3729" s="34" t="str">
        <f>IFERROR(INDEX('[3]5.Grup_T'!$G$4:$G$22,MATCH('6.Turtas'!E3729,'[3]5.Grup_T'!$E$4:$E$22,0)),"0")</f>
        <v>0</v>
      </c>
      <c r="V3729" s="35">
        <f t="shared" si="801"/>
        <v>0</v>
      </c>
      <c r="W3729" s="35">
        <f>IF(NOT(ISBLANK(H3729)),(12-DATEDIF(H3729,'[3]1.Pradzia'!$D$13,"m")),0)</f>
        <v>0</v>
      </c>
      <c r="X3729" s="35">
        <f t="shared" si="802"/>
        <v>0</v>
      </c>
      <c r="Y3729" s="35">
        <f t="shared" si="812"/>
        <v>0</v>
      </c>
      <c r="Z3729" s="35">
        <f t="shared" si="810"/>
        <v>0</v>
      </c>
      <c r="AA3729" s="36">
        <f t="shared" si="803"/>
        <v>0</v>
      </c>
      <c r="AB3729" s="36">
        <f t="shared" si="804"/>
        <v>0</v>
      </c>
      <c r="AC3729" s="37">
        <f t="shared" si="805"/>
        <v>0</v>
      </c>
      <c r="AD3729" s="35">
        <f>IF(OR(YEAR(G3729)&lt;2019,O3729="X"),0,IF(ISBLANK(H3729),DATEDIF(G3729,'[3]1.Pradzia'!$D$13,"M"),DATEDIF(G3729,H3729,"m")))</f>
        <v>0</v>
      </c>
      <c r="AE3729" s="37">
        <f>IF(E3729='[3]5.Grup_T'!$E$20,0,IF(AD3729&lt;&gt;0,M3729/V3729*MIN(12,AD3729),0))</f>
        <v>0</v>
      </c>
      <c r="AF3729" s="37">
        <f t="shared" si="806"/>
        <v>0</v>
      </c>
      <c r="AG3729" s="37">
        <f t="shared" si="807"/>
        <v>0</v>
      </c>
      <c r="AH3729" s="37">
        <f t="shared" si="808"/>
        <v>0</v>
      </c>
      <c r="AI3729" s="35" t="str">
        <f t="shared" si="809"/>
        <v>Nusidėvėjęs</v>
      </c>
      <c r="AJ3729" s="38" t="str">
        <f>IF(AND(F3729&lt;&gt;[3]Pav.tvarkyklė!$B$12,F3729&lt;&gt;[3]Pav.tvarkyklė!$B$13),"GVTNT","X")</f>
        <v>GVTNT</v>
      </c>
      <c r="AK3729" s="39">
        <f t="shared" si="811"/>
        <v>0</v>
      </c>
      <c r="AL3729" s="41"/>
      <c r="AM3729" s="41"/>
      <c r="AN3729" s="41">
        <f t="shared" si="813"/>
        <v>1900</v>
      </c>
      <c r="AO3729" s="41"/>
      <c r="AP3729" s="41"/>
      <c r="AQ3729" s="41"/>
      <c r="AR3729" s="42"/>
      <c r="AS3729" s="42"/>
      <c r="AU3729" s="43">
        <f t="shared" si="814"/>
        <v>0</v>
      </c>
    </row>
    <row r="3730" spans="1:47" ht="15" customHeight="1" x14ac:dyDescent="0.25">
      <c r="A3730" s="11"/>
      <c r="B3730" s="19">
        <v>3899</v>
      </c>
      <c r="C3730" s="74"/>
      <c r="D3730" s="77"/>
      <c r="E3730" s="78"/>
      <c r="F3730" s="74"/>
      <c r="G3730" s="80"/>
      <c r="H3730" s="49"/>
      <c r="I3730" s="79"/>
      <c r="J3730" s="27"/>
      <c r="K3730" s="27"/>
      <c r="L3730" s="79"/>
      <c r="M3730" s="81"/>
      <c r="N3730" s="29">
        <v>0</v>
      </c>
      <c r="O3730" s="30" t="str">
        <f>IF(G3730&lt;=$N$2,"",IF(F3730=[3]Pav.tvarkyklė!$B$13,"",IF(ISBLANK(R3730),"X","")))</f>
        <v/>
      </c>
      <c r="P3730" s="91"/>
      <c r="Q3730" s="63"/>
      <c r="R3730" s="63"/>
      <c r="S3730" s="63"/>
      <c r="T3730" s="63"/>
      <c r="U3730" s="34" t="str">
        <f>IFERROR(INDEX('[3]5.Grup_T'!$G$4:$G$22,MATCH('6.Turtas'!E3730,'[3]5.Grup_T'!$E$4:$E$22,0)),"0")</f>
        <v>0</v>
      </c>
      <c r="V3730" s="35">
        <f t="shared" ref="V3730:V3793" si="815">U3730*12</f>
        <v>0</v>
      </c>
      <c r="W3730" s="35">
        <f>IF(NOT(ISBLANK(H3730)),(12-DATEDIF(H3730,'[3]1.Pradzia'!$D$13,"m")),0)</f>
        <v>0</v>
      </c>
      <c r="X3730" s="35">
        <f t="shared" ref="X3730:X3793" si="816">IF(OR(ISBLANK(C3730),YEAR(G3730)&gt;=2019),0,DATEDIF(G3730,$N$2,"M"))</f>
        <v>0</v>
      </c>
      <c r="Y3730" s="35">
        <f t="shared" si="812"/>
        <v>0</v>
      </c>
      <c r="Z3730" s="35">
        <f t="shared" si="810"/>
        <v>0</v>
      </c>
      <c r="AA3730" s="36">
        <f t="shared" ref="AA3730:AA3793" si="817">+IF(Z3730&lt;=0,0,N3730/Z3730)</f>
        <v>0</v>
      </c>
      <c r="AB3730" s="36">
        <f t="shared" ref="AB3730:AB3793" si="818">IF(Z3730&lt;=0,N3730,N3730/Z3730*Y3730)</f>
        <v>0</v>
      </c>
      <c r="AC3730" s="37">
        <f t="shared" ref="AC3730:AC3793" si="819">IF(YEAR(G3730)&lt;2019,M3730-N3730+AB3730,0)</f>
        <v>0</v>
      </c>
      <c r="AD3730" s="35">
        <f>IF(OR(YEAR(G3730)&lt;2019,O3730="X"),0,IF(ISBLANK(H3730),DATEDIF(G3730,'[3]1.Pradzia'!$D$13,"M"),DATEDIF(G3730,H3730,"m")))</f>
        <v>0</v>
      </c>
      <c r="AE3730" s="37">
        <f>IF(E3730='[3]5.Grup_T'!$E$20,0,IF(AD3730&lt;&gt;0,M3730/V3730*MIN(12,AD3730),0))</f>
        <v>0</v>
      </c>
      <c r="AF3730" s="37">
        <f t="shared" ref="AF3730:AF3793" si="820">+AB3730+AE3730</f>
        <v>0</v>
      </c>
      <c r="AG3730" s="37">
        <f t="shared" ref="AG3730:AG3793" si="821">AC3730+AE3730</f>
        <v>0</v>
      </c>
      <c r="AH3730" s="37">
        <f t="shared" ref="AH3730:AH3793" si="822">M3730-AG3730</f>
        <v>0</v>
      </c>
      <c r="AI3730" s="35" t="str">
        <f t="shared" ref="AI3730:AI3793" si="823">IF(H3730&lt;&gt;0,"Nurašytas",IF(O3730="X","Nesuderintas",IF(AH3730&lt;=0,"Nusidėvėjęs","")))</f>
        <v>Nusidėvėjęs</v>
      </c>
      <c r="AJ3730" s="38" t="str">
        <f>IF(AND(F3730&lt;&gt;[3]Pav.tvarkyklė!$B$12,F3730&lt;&gt;[3]Pav.tvarkyklė!$B$13),"GVTNT","X")</f>
        <v>GVTNT</v>
      </c>
      <c r="AK3730" s="39">
        <f t="shared" si="811"/>
        <v>0</v>
      </c>
      <c r="AL3730" s="41"/>
      <c r="AM3730" s="41"/>
      <c r="AN3730" s="41">
        <f t="shared" si="813"/>
        <v>1900</v>
      </c>
      <c r="AO3730" s="41"/>
      <c r="AP3730" s="41"/>
      <c r="AQ3730" s="41"/>
      <c r="AR3730" s="42"/>
      <c r="AS3730" s="42"/>
      <c r="AU3730" s="43">
        <f t="shared" si="814"/>
        <v>0</v>
      </c>
    </row>
    <row r="3731" spans="1:47" ht="15" customHeight="1" x14ac:dyDescent="0.25">
      <c r="A3731" s="11"/>
      <c r="B3731" s="19">
        <v>3900</v>
      </c>
      <c r="C3731" s="74"/>
      <c r="D3731" s="77"/>
      <c r="E3731" s="78"/>
      <c r="F3731" s="74"/>
      <c r="G3731" s="80"/>
      <c r="H3731" s="49"/>
      <c r="I3731" s="79"/>
      <c r="J3731" s="27"/>
      <c r="K3731" s="27"/>
      <c r="L3731" s="79"/>
      <c r="M3731" s="81"/>
      <c r="N3731" s="29">
        <v>0</v>
      </c>
      <c r="O3731" s="30" t="str">
        <f>IF(G3731&lt;=$N$2,"",IF(F3731=[3]Pav.tvarkyklė!$B$13,"",IF(ISBLANK(R3731),"X","")))</f>
        <v/>
      </c>
      <c r="P3731" s="91"/>
      <c r="Q3731" s="63"/>
      <c r="R3731" s="63"/>
      <c r="S3731" s="63"/>
      <c r="T3731" s="63"/>
      <c r="U3731" s="34" t="str">
        <f>IFERROR(INDEX('[3]5.Grup_T'!$G$4:$G$22,MATCH('6.Turtas'!E3731,'[3]5.Grup_T'!$E$4:$E$22,0)),"0")</f>
        <v>0</v>
      </c>
      <c r="V3731" s="35">
        <f t="shared" si="815"/>
        <v>0</v>
      </c>
      <c r="W3731" s="35">
        <f>IF(NOT(ISBLANK(H3731)),(12-DATEDIF(H3731,'[3]1.Pradzia'!$D$13,"m")),0)</f>
        <v>0</v>
      </c>
      <c r="X3731" s="35">
        <f t="shared" si="816"/>
        <v>0</v>
      </c>
      <c r="Y3731" s="35">
        <f t="shared" si="812"/>
        <v>0</v>
      </c>
      <c r="Z3731" s="35">
        <f t="shared" ref="Z3731:Z3794" si="824">IF(YEAR(G3731)&gt;=2019,0,V3731-X3731)</f>
        <v>0</v>
      </c>
      <c r="AA3731" s="36">
        <f t="shared" si="817"/>
        <v>0</v>
      </c>
      <c r="AB3731" s="36">
        <f t="shared" si="818"/>
        <v>0</v>
      </c>
      <c r="AC3731" s="37">
        <f t="shared" si="819"/>
        <v>0</v>
      </c>
      <c r="AD3731" s="35">
        <f>IF(OR(YEAR(G3731)&lt;2019,O3731="X"),0,IF(ISBLANK(H3731),DATEDIF(G3731,'[3]1.Pradzia'!$D$13,"M"),DATEDIF(G3731,H3731,"m")))</f>
        <v>0</v>
      </c>
      <c r="AE3731" s="37">
        <f>IF(E3731='[3]5.Grup_T'!$E$20,0,IF(AD3731&lt;&gt;0,M3731/V3731*MIN(12,AD3731),0))</f>
        <v>0</v>
      </c>
      <c r="AF3731" s="37">
        <f t="shared" si="820"/>
        <v>0</v>
      </c>
      <c r="AG3731" s="37">
        <f t="shared" si="821"/>
        <v>0</v>
      </c>
      <c r="AH3731" s="37">
        <f t="shared" si="822"/>
        <v>0</v>
      </c>
      <c r="AI3731" s="35" t="str">
        <f t="shared" si="823"/>
        <v>Nusidėvėjęs</v>
      </c>
      <c r="AJ3731" s="38" t="str">
        <f>IF(AND(F3731&lt;&gt;[3]Pav.tvarkyklė!$B$12,F3731&lt;&gt;[3]Pav.tvarkyklė!$B$13),"GVTNT","X")</f>
        <v>GVTNT</v>
      </c>
      <c r="AK3731" s="39">
        <f t="shared" ref="AK3731:AK3794" si="825">I3731-J3731-K3731-L3731-M3731</f>
        <v>0</v>
      </c>
      <c r="AL3731" s="41"/>
      <c r="AM3731" s="41"/>
      <c r="AN3731" s="41">
        <f t="shared" si="813"/>
        <v>1900</v>
      </c>
      <c r="AO3731" s="41"/>
      <c r="AP3731" s="41"/>
      <c r="AQ3731" s="41"/>
      <c r="AR3731" s="42"/>
      <c r="AS3731" s="42"/>
      <c r="AU3731" s="43">
        <f t="shared" si="814"/>
        <v>0</v>
      </c>
    </row>
    <row r="3732" spans="1:47" ht="15" customHeight="1" x14ac:dyDescent="0.25">
      <c r="A3732" s="11"/>
      <c r="B3732" s="19">
        <v>3901</v>
      </c>
      <c r="C3732" s="74"/>
      <c r="D3732" s="77"/>
      <c r="E3732" s="78"/>
      <c r="F3732" s="74"/>
      <c r="G3732" s="80"/>
      <c r="H3732" s="49"/>
      <c r="I3732" s="79"/>
      <c r="J3732" s="27"/>
      <c r="K3732" s="27"/>
      <c r="L3732" s="79"/>
      <c r="M3732" s="81"/>
      <c r="N3732" s="29">
        <v>0</v>
      </c>
      <c r="O3732" s="30" t="str">
        <f>IF(G3732&lt;=$N$2,"",IF(F3732=[3]Pav.tvarkyklė!$B$13,"",IF(ISBLANK(R3732),"X","")))</f>
        <v/>
      </c>
      <c r="P3732" s="91"/>
      <c r="Q3732" s="63"/>
      <c r="R3732" s="63"/>
      <c r="S3732" s="63"/>
      <c r="T3732" s="63"/>
      <c r="U3732" s="34" t="str">
        <f>IFERROR(INDEX('[3]5.Grup_T'!$G$4:$G$22,MATCH('6.Turtas'!E3732,'[3]5.Grup_T'!$E$4:$E$22,0)),"0")</f>
        <v>0</v>
      </c>
      <c r="V3732" s="35">
        <f t="shared" si="815"/>
        <v>0</v>
      </c>
      <c r="W3732" s="35">
        <f>IF(NOT(ISBLANK(H3732)),(12-DATEDIF(H3732,'[3]1.Pradzia'!$D$13,"m")),0)</f>
        <v>0</v>
      </c>
      <c r="X3732" s="35">
        <f t="shared" si="816"/>
        <v>0</v>
      </c>
      <c r="Y3732" s="35">
        <f t="shared" si="812"/>
        <v>0</v>
      </c>
      <c r="Z3732" s="35">
        <f t="shared" si="824"/>
        <v>0</v>
      </c>
      <c r="AA3732" s="36">
        <f t="shared" si="817"/>
        <v>0</v>
      </c>
      <c r="AB3732" s="36">
        <f t="shared" si="818"/>
        <v>0</v>
      </c>
      <c r="AC3732" s="37">
        <f t="shared" si="819"/>
        <v>0</v>
      </c>
      <c r="AD3732" s="35">
        <f>IF(OR(YEAR(G3732)&lt;2019,O3732="X"),0,IF(ISBLANK(H3732),DATEDIF(G3732,'[3]1.Pradzia'!$D$13,"M"),DATEDIF(G3732,H3732,"m")))</f>
        <v>0</v>
      </c>
      <c r="AE3732" s="37">
        <f>IF(E3732='[3]5.Grup_T'!$E$20,0,IF(AD3732&lt;&gt;0,M3732/V3732*MIN(12,AD3732),0))</f>
        <v>0</v>
      </c>
      <c r="AF3732" s="37">
        <f t="shared" si="820"/>
        <v>0</v>
      </c>
      <c r="AG3732" s="37">
        <f t="shared" si="821"/>
        <v>0</v>
      </c>
      <c r="AH3732" s="37">
        <f t="shared" si="822"/>
        <v>0</v>
      </c>
      <c r="AI3732" s="35" t="str">
        <f t="shared" si="823"/>
        <v>Nusidėvėjęs</v>
      </c>
      <c r="AJ3732" s="38" t="str">
        <f>IF(AND(F3732&lt;&gt;[3]Pav.tvarkyklė!$B$12,F3732&lt;&gt;[3]Pav.tvarkyklė!$B$13),"GVTNT","X")</f>
        <v>GVTNT</v>
      </c>
      <c r="AK3732" s="39">
        <f t="shared" si="825"/>
        <v>0</v>
      </c>
      <c r="AL3732" s="41"/>
      <c r="AM3732" s="41"/>
      <c r="AN3732" s="41">
        <f t="shared" si="813"/>
        <v>1900</v>
      </c>
      <c r="AO3732" s="41"/>
      <c r="AP3732" s="41"/>
      <c r="AQ3732" s="41"/>
      <c r="AR3732" s="42"/>
      <c r="AS3732" s="42"/>
      <c r="AU3732" s="43">
        <f t="shared" si="814"/>
        <v>0</v>
      </c>
    </row>
    <row r="3733" spans="1:47" ht="15" customHeight="1" x14ac:dyDescent="0.25">
      <c r="A3733" s="11"/>
      <c r="B3733" s="19">
        <v>3902</v>
      </c>
      <c r="C3733" s="74"/>
      <c r="D3733" s="77"/>
      <c r="E3733" s="75"/>
      <c r="F3733" s="74"/>
      <c r="G3733" s="80"/>
      <c r="H3733" s="49"/>
      <c r="I3733" s="79"/>
      <c r="J3733" s="27"/>
      <c r="K3733" s="27"/>
      <c r="L3733" s="79"/>
      <c r="M3733" s="81"/>
      <c r="N3733" s="29">
        <v>0</v>
      </c>
      <c r="O3733" s="30" t="str">
        <f>IF(G3733&lt;=$N$2,"",IF(F3733=[3]Pav.tvarkyklė!$B$13,"",IF(ISBLANK(R3733),"X","")))</f>
        <v/>
      </c>
      <c r="P3733" s="91"/>
      <c r="Q3733" s="63"/>
      <c r="R3733" s="63"/>
      <c r="S3733" s="63"/>
      <c r="T3733" s="63"/>
      <c r="U3733" s="34" t="str">
        <f>IFERROR(INDEX('[3]5.Grup_T'!$G$4:$G$22,MATCH('6.Turtas'!E3733,'[3]5.Grup_T'!$E$4:$E$22,0)),"0")</f>
        <v>0</v>
      </c>
      <c r="V3733" s="35">
        <f t="shared" si="815"/>
        <v>0</v>
      </c>
      <c r="W3733" s="35">
        <f>IF(NOT(ISBLANK(H3733)),(12-DATEDIF(H3733,'[3]1.Pradzia'!$D$13,"m")),0)</f>
        <v>0</v>
      </c>
      <c r="X3733" s="35">
        <f t="shared" si="816"/>
        <v>0</v>
      </c>
      <c r="Y3733" s="35">
        <f t="shared" si="812"/>
        <v>0</v>
      </c>
      <c r="Z3733" s="35">
        <f t="shared" si="824"/>
        <v>0</v>
      </c>
      <c r="AA3733" s="36">
        <f t="shared" si="817"/>
        <v>0</v>
      </c>
      <c r="AB3733" s="36">
        <f t="shared" si="818"/>
        <v>0</v>
      </c>
      <c r="AC3733" s="37">
        <f t="shared" si="819"/>
        <v>0</v>
      </c>
      <c r="AD3733" s="35">
        <f>IF(OR(YEAR(G3733)&lt;2019,O3733="X"),0,IF(ISBLANK(H3733),DATEDIF(G3733,'[3]1.Pradzia'!$D$13,"M"),DATEDIF(G3733,H3733,"m")))</f>
        <v>0</v>
      </c>
      <c r="AE3733" s="37">
        <f>IF(E3733='[3]5.Grup_T'!$E$20,0,IF(AD3733&lt;&gt;0,M3733/V3733*MIN(12,AD3733),0))</f>
        <v>0</v>
      </c>
      <c r="AF3733" s="37">
        <f t="shared" si="820"/>
        <v>0</v>
      </c>
      <c r="AG3733" s="37">
        <f t="shared" si="821"/>
        <v>0</v>
      </c>
      <c r="AH3733" s="37">
        <f t="shared" si="822"/>
        <v>0</v>
      </c>
      <c r="AI3733" s="35" t="str">
        <f t="shared" si="823"/>
        <v>Nusidėvėjęs</v>
      </c>
      <c r="AJ3733" s="38" t="str">
        <f>IF(AND(F3733&lt;&gt;[3]Pav.tvarkyklė!$B$12,F3733&lt;&gt;[3]Pav.tvarkyklė!$B$13),"GVTNT","X")</f>
        <v>GVTNT</v>
      </c>
      <c r="AK3733" s="39">
        <f t="shared" si="825"/>
        <v>0</v>
      </c>
      <c r="AL3733" s="41"/>
      <c r="AM3733" s="41"/>
      <c r="AN3733" s="41">
        <f t="shared" si="813"/>
        <v>1900</v>
      </c>
      <c r="AO3733" s="41"/>
      <c r="AP3733" s="41"/>
      <c r="AQ3733" s="41"/>
      <c r="AR3733" s="42"/>
      <c r="AS3733" s="42"/>
      <c r="AU3733" s="43">
        <f t="shared" si="814"/>
        <v>0</v>
      </c>
    </row>
    <row r="3734" spans="1:47" ht="15" customHeight="1" x14ac:dyDescent="0.25">
      <c r="A3734" s="11"/>
      <c r="B3734" s="19">
        <v>3903</v>
      </c>
      <c r="C3734" s="74"/>
      <c r="D3734" s="77"/>
      <c r="E3734" s="75"/>
      <c r="F3734" s="74"/>
      <c r="G3734" s="80"/>
      <c r="H3734" s="49"/>
      <c r="I3734" s="79"/>
      <c r="J3734" s="27"/>
      <c r="K3734" s="27"/>
      <c r="L3734" s="79"/>
      <c r="M3734" s="81"/>
      <c r="N3734" s="29">
        <v>0</v>
      </c>
      <c r="O3734" s="30" t="str">
        <f>IF(G3734&lt;=$N$2,"",IF(F3734=[3]Pav.tvarkyklė!$B$13,"",IF(ISBLANK(R3734),"X","")))</f>
        <v/>
      </c>
      <c r="P3734" s="91"/>
      <c r="Q3734" s="63"/>
      <c r="R3734" s="63"/>
      <c r="S3734" s="63"/>
      <c r="T3734" s="63"/>
      <c r="U3734" s="34" t="str">
        <f>IFERROR(INDEX('[3]5.Grup_T'!$G$4:$G$22,MATCH('6.Turtas'!E3734,'[3]5.Grup_T'!$E$4:$E$22,0)),"0")</f>
        <v>0</v>
      </c>
      <c r="V3734" s="35">
        <f t="shared" si="815"/>
        <v>0</v>
      </c>
      <c r="W3734" s="35">
        <f>IF(NOT(ISBLANK(H3734)),(12-DATEDIF(H3734,'[3]1.Pradzia'!$D$13,"m")),0)</f>
        <v>0</v>
      </c>
      <c r="X3734" s="35">
        <f t="shared" si="816"/>
        <v>0</v>
      </c>
      <c r="Y3734" s="35">
        <f t="shared" si="812"/>
        <v>0</v>
      </c>
      <c r="Z3734" s="35">
        <f t="shared" si="824"/>
        <v>0</v>
      </c>
      <c r="AA3734" s="36">
        <f t="shared" si="817"/>
        <v>0</v>
      </c>
      <c r="AB3734" s="36">
        <f t="shared" si="818"/>
        <v>0</v>
      </c>
      <c r="AC3734" s="37">
        <f t="shared" si="819"/>
        <v>0</v>
      </c>
      <c r="AD3734" s="35">
        <f>IF(OR(YEAR(G3734)&lt;2019,O3734="X"),0,IF(ISBLANK(H3734),DATEDIF(G3734,'[3]1.Pradzia'!$D$13,"M"),DATEDIF(G3734,H3734,"m")))</f>
        <v>0</v>
      </c>
      <c r="AE3734" s="37">
        <f>IF(E3734='[3]5.Grup_T'!$E$20,0,IF(AD3734&lt;&gt;0,M3734/V3734*MIN(12,AD3734),0))</f>
        <v>0</v>
      </c>
      <c r="AF3734" s="37">
        <f t="shared" si="820"/>
        <v>0</v>
      </c>
      <c r="AG3734" s="37">
        <f t="shared" si="821"/>
        <v>0</v>
      </c>
      <c r="AH3734" s="37">
        <f t="shared" si="822"/>
        <v>0</v>
      </c>
      <c r="AI3734" s="35" t="str">
        <f t="shared" si="823"/>
        <v>Nusidėvėjęs</v>
      </c>
      <c r="AJ3734" s="38" t="str">
        <f>IF(AND(F3734&lt;&gt;[3]Pav.tvarkyklė!$B$12,F3734&lt;&gt;[3]Pav.tvarkyklė!$B$13),"GVTNT","X")</f>
        <v>GVTNT</v>
      </c>
      <c r="AK3734" s="39">
        <f t="shared" si="825"/>
        <v>0</v>
      </c>
      <c r="AL3734" s="41"/>
      <c r="AM3734" s="41"/>
      <c r="AN3734" s="41">
        <f t="shared" si="813"/>
        <v>1900</v>
      </c>
      <c r="AO3734" s="41"/>
      <c r="AP3734" s="41"/>
      <c r="AQ3734" s="41"/>
      <c r="AR3734" s="42"/>
      <c r="AS3734" s="42"/>
      <c r="AU3734" s="43">
        <f t="shared" si="814"/>
        <v>0</v>
      </c>
    </row>
    <row r="3735" spans="1:47" ht="15" customHeight="1" x14ac:dyDescent="0.25">
      <c r="A3735" s="11"/>
      <c r="B3735" s="19">
        <v>3904</v>
      </c>
      <c r="C3735" s="74"/>
      <c r="D3735" s="77"/>
      <c r="E3735" s="75"/>
      <c r="F3735" s="74"/>
      <c r="G3735" s="80"/>
      <c r="H3735" s="49"/>
      <c r="I3735" s="79"/>
      <c r="J3735" s="27"/>
      <c r="K3735" s="27"/>
      <c r="L3735" s="79"/>
      <c r="M3735" s="81"/>
      <c r="N3735" s="29">
        <v>0</v>
      </c>
      <c r="O3735" s="30" t="str">
        <f>IF(G3735&lt;=$N$2,"",IF(F3735=[3]Pav.tvarkyklė!$B$13,"",IF(ISBLANK(R3735),"X","")))</f>
        <v/>
      </c>
      <c r="P3735" s="91"/>
      <c r="Q3735" s="63"/>
      <c r="R3735" s="63"/>
      <c r="S3735" s="63"/>
      <c r="T3735" s="63"/>
      <c r="U3735" s="34" t="str">
        <f>IFERROR(INDEX('[3]5.Grup_T'!$G$4:$G$22,MATCH('6.Turtas'!E3735,'[3]5.Grup_T'!$E$4:$E$22,0)),"0")</f>
        <v>0</v>
      </c>
      <c r="V3735" s="35">
        <f t="shared" si="815"/>
        <v>0</v>
      </c>
      <c r="W3735" s="35">
        <f>IF(NOT(ISBLANK(H3735)),(12-DATEDIF(H3735,'[3]1.Pradzia'!$D$13,"m")),0)</f>
        <v>0</v>
      </c>
      <c r="X3735" s="35">
        <f t="shared" si="816"/>
        <v>0</v>
      </c>
      <c r="Y3735" s="35">
        <f t="shared" si="812"/>
        <v>0</v>
      </c>
      <c r="Z3735" s="35">
        <f t="shared" si="824"/>
        <v>0</v>
      </c>
      <c r="AA3735" s="36">
        <f t="shared" si="817"/>
        <v>0</v>
      </c>
      <c r="AB3735" s="36">
        <f t="shared" si="818"/>
        <v>0</v>
      </c>
      <c r="AC3735" s="37">
        <f t="shared" si="819"/>
        <v>0</v>
      </c>
      <c r="AD3735" s="35">
        <f>IF(OR(YEAR(G3735)&lt;2019,O3735="X"),0,IF(ISBLANK(H3735),DATEDIF(G3735,'[3]1.Pradzia'!$D$13,"M"),DATEDIF(G3735,H3735,"m")))</f>
        <v>0</v>
      </c>
      <c r="AE3735" s="37">
        <f>IF(E3735='[3]5.Grup_T'!$E$20,0,IF(AD3735&lt;&gt;0,M3735/V3735*MIN(12,AD3735),0))</f>
        <v>0</v>
      </c>
      <c r="AF3735" s="37">
        <f t="shared" si="820"/>
        <v>0</v>
      </c>
      <c r="AG3735" s="37">
        <f t="shared" si="821"/>
        <v>0</v>
      </c>
      <c r="AH3735" s="37">
        <f t="shared" si="822"/>
        <v>0</v>
      </c>
      <c r="AI3735" s="35" t="str">
        <f t="shared" si="823"/>
        <v>Nusidėvėjęs</v>
      </c>
      <c r="AJ3735" s="38" t="str">
        <f>IF(AND(F3735&lt;&gt;[3]Pav.tvarkyklė!$B$12,F3735&lt;&gt;[3]Pav.tvarkyklė!$B$13),"GVTNT","X")</f>
        <v>GVTNT</v>
      </c>
      <c r="AK3735" s="39">
        <f t="shared" si="825"/>
        <v>0</v>
      </c>
      <c r="AL3735" s="41"/>
      <c r="AM3735" s="41"/>
      <c r="AN3735" s="41">
        <f t="shared" si="813"/>
        <v>1900</v>
      </c>
      <c r="AO3735" s="41"/>
      <c r="AP3735" s="41"/>
      <c r="AQ3735" s="41"/>
      <c r="AR3735" s="42"/>
      <c r="AS3735" s="42"/>
      <c r="AU3735" s="43">
        <f t="shared" si="814"/>
        <v>0</v>
      </c>
    </row>
    <row r="3736" spans="1:47" ht="15" customHeight="1" x14ac:dyDescent="0.25">
      <c r="A3736" s="11"/>
      <c r="B3736" s="19">
        <v>3905</v>
      </c>
      <c r="C3736" s="74"/>
      <c r="D3736" s="77"/>
      <c r="E3736" s="75"/>
      <c r="F3736" s="74"/>
      <c r="G3736" s="80"/>
      <c r="H3736" s="49"/>
      <c r="I3736" s="79"/>
      <c r="J3736" s="27"/>
      <c r="K3736" s="27"/>
      <c r="L3736" s="79"/>
      <c r="M3736" s="81"/>
      <c r="N3736" s="29">
        <v>0</v>
      </c>
      <c r="O3736" s="30" t="str">
        <f>IF(G3736&lt;=$N$2,"",IF(F3736=[3]Pav.tvarkyklė!$B$13,"",IF(ISBLANK(R3736),"X","")))</f>
        <v/>
      </c>
      <c r="P3736" s="91"/>
      <c r="Q3736" s="63"/>
      <c r="R3736" s="63"/>
      <c r="S3736" s="63"/>
      <c r="T3736" s="63"/>
      <c r="U3736" s="34" t="str">
        <f>IFERROR(INDEX('[3]5.Grup_T'!$G$4:$G$22,MATCH('6.Turtas'!E3736,'[3]5.Grup_T'!$E$4:$E$22,0)),"0")</f>
        <v>0</v>
      </c>
      <c r="V3736" s="35">
        <f t="shared" si="815"/>
        <v>0</v>
      </c>
      <c r="W3736" s="35">
        <f>IF(NOT(ISBLANK(H3736)),(12-DATEDIF(H3736,'[3]1.Pradzia'!$D$13,"m")),0)</f>
        <v>0</v>
      </c>
      <c r="X3736" s="35">
        <f t="shared" si="816"/>
        <v>0</v>
      </c>
      <c r="Y3736" s="35">
        <f t="shared" si="812"/>
        <v>0</v>
      </c>
      <c r="Z3736" s="35">
        <f t="shared" si="824"/>
        <v>0</v>
      </c>
      <c r="AA3736" s="36">
        <f t="shared" si="817"/>
        <v>0</v>
      </c>
      <c r="AB3736" s="36">
        <f t="shared" si="818"/>
        <v>0</v>
      </c>
      <c r="AC3736" s="37">
        <f t="shared" si="819"/>
        <v>0</v>
      </c>
      <c r="AD3736" s="35">
        <f>IF(OR(YEAR(G3736)&lt;2019,O3736="X"),0,IF(ISBLANK(H3736),DATEDIF(G3736,'[3]1.Pradzia'!$D$13,"M"),DATEDIF(G3736,H3736,"m")))</f>
        <v>0</v>
      </c>
      <c r="AE3736" s="37">
        <f>IF(E3736='[3]5.Grup_T'!$E$20,0,IF(AD3736&lt;&gt;0,M3736/V3736*MIN(12,AD3736),0))</f>
        <v>0</v>
      </c>
      <c r="AF3736" s="37">
        <f t="shared" si="820"/>
        <v>0</v>
      </c>
      <c r="AG3736" s="37">
        <f t="shared" si="821"/>
        <v>0</v>
      </c>
      <c r="AH3736" s="37">
        <f t="shared" si="822"/>
        <v>0</v>
      </c>
      <c r="AI3736" s="35" t="str">
        <f t="shared" si="823"/>
        <v>Nusidėvėjęs</v>
      </c>
      <c r="AJ3736" s="38" t="str">
        <f>IF(AND(F3736&lt;&gt;[3]Pav.tvarkyklė!$B$12,F3736&lt;&gt;[3]Pav.tvarkyklė!$B$13),"GVTNT","X")</f>
        <v>GVTNT</v>
      </c>
      <c r="AK3736" s="39">
        <f t="shared" si="825"/>
        <v>0</v>
      </c>
      <c r="AL3736" s="41"/>
      <c r="AM3736" s="41"/>
      <c r="AN3736" s="41">
        <f t="shared" si="813"/>
        <v>1900</v>
      </c>
      <c r="AO3736" s="41"/>
      <c r="AP3736" s="41"/>
      <c r="AQ3736" s="41"/>
      <c r="AR3736" s="42"/>
      <c r="AS3736" s="42"/>
      <c r="AU3736" s="43">
        <f t="shared" si="814"/>
        <v>0</v>
      </c>
    </row>
    <row r="3737" spans="1:47" ht="15" customHeight="1" x14ac:dyDescent="0.25">
      <c r="A3737" s="11"/>
      <c r="B3737" s="19">
        <v>3906</v>
      </c>
      <c r="C3737" s="74"/>
      <c r="D3737" s="77"/>
      <c r="E3737" s="75"/>
      <c r="F3737" s="74"/>
      <c r="G3737" s="80"/>
      <c r="H3737" s="49"/>
      <c r="I3737" s="79"/>
      <c r="J3737" s="27"/>
      <c r="K3737" s="27"/>
      <c r="L3737" s="79"/>
      <c r="M3737" s="81"/>
      <c r="N3737" s="29">
        <v>0</v>
      </c>
      <c r="O3737" s="30" t="str">
        <f>IF(G3737&lt;=$N$2,"",IF(F3737=[3]Pav.tvarkyklė!$B$13,"",IF(ISBLANK(R3737),"X","")))</f>
        <v/>
      </c>
      <c r="P3737" s="91"/>
      <c r="Q3737" s="63"/>
      <c r="R3737" s="63"/>
      <c r="S3737" s="63"/>
      <c r="T3737" s="63"/>
      <c r="U3737" s="34" t="str">
        <f>IFERROR(INDEX('[3]5.Grup_T'!$G$4:$G$22,MATCH('6.Turtas'!E3737,'[3]5.Grup_T'!$E$4:$E$22,0)),"0")</f>
        <v>0</v>
      </c>
      <c r="V3737" s="35">
        <f t="shared" si="815"/>
        <v>0</v>
      </c>
      <c r="W3737" s="35">
        <f>IF(NOT(ISBLANK(H3737)),(12-DATEDIF(H3737,'[3]1.Pradzia'!$D$13,"m")),0)</f>
        <v>0</v>
      </c>
      <c r="X3737" s="35">
        <f t="shared" si="816"/>
        <v>0</v>
      </c>
      <c r="Y3737" s="35">
        <f t="shared" si="812"/>
        <v>0</v>
      </c>
      <c r="Z3737" s="35">
        <f t="shared" si="824"/>
        <v>0</v>
      </c>
      <c r="AA3737" s="36">
        <f t="shared" si="817"/>
        <v>0</v>
      </c>
      <c r="AB3737" s="36">
        <f t="shared" si="818"/>
        <v>0</v>
      </c>
      <c r="AC3737" s="37">
        <f t="shared" si="819"/>
        <v>0</v>
      </c>
      <c r="AD3737" s="35">
        <f>IF(OR(YEAR(G3737)&lt;2019,O3737="X"),0,IF(ISBLANK(H3737),DATEDIF(G3737,'[3]1.Pradzia'!$D$13,"M"),DATEDIF(G3737,H3737,"m")))</f>
        <v>0</v>
      </c>
      <c r="AE3737" s="37">
        <f>IF(E3737='[3]5.Grup_T'!$E$20,0,IF(AD3737&lt;&gt;0,M3737/V3737*MIN(12,AD3737),0))</f>
        <v>0</v>
      </c>
      <c r="AF3737" s="37">
        <f t="shared" si="820"/>
        <v>0</v>
      </c>
      <c r="AG3737" s="37">
        <f t="shared" si="821"/>
        <v>0</v>
      </c>
      <c r="AH3737" s="37">
        <f t="shared" si="822"/>
        <v>0</v>
      </c>
      <c r="AI3737" s="35" t="str">
        <f t="shared" si="823"/>
        <v>Nusidėvėjęs</v>
      </c>
      <c r="AJ3737" s="38" t="str">
        <f>IF(AND(F3737&lt;&gt;[3]Pav.tvarkyklė!$B$12,F3737&lt;&gt;[3]Pav.tvarkyklė!$B$13),"GVTNT","X")</f>
        <v>GVTNT</v>
      </c>
      <c r="AK3737" s="39">
        <f t="shared" si="825"/>
        <v>0</v>
      </c>
      <c r="AL3737" s="41"/>
      <c r="AM3737" s="41"/>
      <c r="AN3737" s="41">
        <f t="shared" si="813"/>
        <v>1900</v>
      </c>
      <c r="AO3737" s="41"/>
      <c r="AP3737" s="41"/>
      <c r="AQ3737" s="41"/>
      <c r="AR3737" s="42"/>
      <c r="AS3737" s="42"/>
      <c r="AU3737" s="43">
        <f t="shared" si="814"/>
        <v>0</v>
      </c>
    </row>
    <row r="3738" spans="1:47" ht="15" customHeight="1" x14ac:dyDescent="0.25">
      <c r="A3738" s="11"/>
      <c r="B3738" s="19">
        <v>3907</v>
      </c>
      <c r="C3738" s="74"/>
      <c r="D3738" s="77"/>
      <c r="E3738" s="75"/>
      <c r="F3738" s="74"/>
      <c r="G3738" s="80"/>
      <c r="H3738" s="49"/>
      <c r="I3738" s="79"/>
      <c r="J3738" s="27"/>
      <c r="K3738" s="27"/>
      <c r="L3738" s="79"/>
      <c r="M3738" s="81"/>
      <c r="N3738" s="29">
        <v>0</v>
      </c>
      <c r="O3738" s="30" t="str">
        <f>IF(G3738&lt;=$N$2,"",IF(F3738=[3]Pav.tvarkyklė!$B$13,"",IF(ISBLANK(R3738),"X","")))</f>
        <v/>
      </c>
      <c r="P3738" s="91"/>
      <c r="Q3738" s="63"/>
      <c r="R3738" s="63"/>
      <c r="S3738" s="63"/>
      <c r="T3738" s="63"/>
      <c r="U3738" s="34" t="str">
        <f>IFERROR(INDEX('[3]5.Grup_T'!$G$4:$G$22,MATCH('6.Turtas'!E3738,'[3]5.Grup_T'!$E$4:$E$22,0)),"0")</f>
        <v>0</v>
      </c>
      <c r="V3738" s="35">
        <f t="shared" si="815"/>
        <v>0</v>
      </c>
      <c r="W3738" s="35">
        <f>IF(NOT(ISBLANK(H3738)),(12-DATEDIF(H3738,'[3]1.Pradzia'!$D$13,"m")),0)</f>
        <v>0</v>
      </c>
      <c r="X3738" s="35">
        <f t="shared" si="816"/>
        <v>0</v>
      </c>
      <c r="Y3738" s="35">
        <f t="shared" si="812"/>
        <v>0</v>
      </c>
      <c r="Z3738" s="35">
        <f t="shared" si="824"/>
        <v>0</v>
      </c>
      <c r="AA3738" s="36">
        <f t="shared" si="817"/>
        <v>0</v>
      </c>
      <c r="AB3738" s="36">
        <f t="shared" si="818"/>
        <v>0</v>
      </c>
      <c r="AC3738" s="37">
        <f t="shared" si="819"/>
        <v>0</v>
      </c>
      <c r="AD3738" s="35">
        <f>IF(OR(YEAR(G3738)&lt;2019,O3738="X"),0,IF(ISBLANK(H3738),DATEDIF(G3738,'[3]1.Pradzia'!$D$13,"M"),DATEDIF(G3738,H3738,"m")))</f>
        <v>0</v>
      </c>
      <c r="AE3738" s="37">
        <f>IF(E3738='[3]5.Grup_T'!$E$20,0,IF(AD3738&lt;&gt;0,M3738/V3738*MIN(12,AD3738),0))</f>
        <v>0</v>
      </c>
      <c r="AF3738" s="37">
        <f t="shared" si="820"/>
        <v>0</v>
      </c>
      <c r="AG3738" s="37">
        <f t="shared" si="821"/>
        <v>0</v>
      </c>
      <c r="AH3738" s="37">
        <f t="shared" si="822"/>
        <v>0</v>
      </c>
      <c r="AI3738" s="35" t="str">
        <f t="shared" si="823"/>
        <v>Nusidėvėjęs</v>
      </c>
      <c r="AJ3738" s="38" t="str">
        <f>IF(AND(F3738&lt;&gt;[3]Pav.tvarkyklė!$B$12,F3738&lt;&gt;[3]Pav.tvarkyklė!$B$13),"GVTNT","X")</f>
        <v>GVTNT</v>
      </c>
      <c r="AK3738" s="39">
        <f t="shared" si="825"/>
        <v>0</v>
      </c>
      <c r="AL3738" s="41"/>
      <c r="AM3738" s="41"/>
      <c r="AN3738" s="41">
        <f t="shared" si="813"/>
        <v>1900</v>
      </c>
      <c r="AO3738" s="41"/>
      <c r="AP3738" s="41"/>
      <c r="AQ3738" s="41"/>
      <c r="AR3738" s="42"/>
      <c r="AS3738" s="42"/>
      <c r="AU3738" s="43">
        <f t="shared" si="814"/>
        <v>0</v>
      </c>
    </row>
    <row r="3739" spans="1:47" ht="15" customHeight="1" x14ac:dyDescent="0.25">
      <c r="A3739" s="11"/>
      <c r="B3739" s="19">
        <v>3908</v>
      </c>
      <c r="C3739" s="74"/>
      <c r="D3739" s="77"/>
      <c r="E3739" s="78"/>
      <c r="F3739" s="74"/>
      <c r="G3739" s="80"/>
      <c r="H3739" s="49"/>
      <c r="I3739" s="79"/>
      <c r="J3739" s="27"/>
      <c r="K3739" s="27"/>
      <c r="L3739" s="79"/>
      <c r="M3739" s="81"/>
      <c r="N3739" s="29">
        <v>0</v>
      </c>
      <c r="O3739" s="30" t="str">
        <f>IF(G3739&lt;=$N$2,"",IF(F3739=[3]Pav.tvarkyklė!$B$13,"",IF(ISBLANK(R3739),"X","")))</f>
        <v/>
      </c>
      <c r="P3739" s="91"/>
      <c r="Q3739" s="63"/>
      <c r="R3739" s="63"/>
      <c r="S3739" s="63"/>
      <c r="T3739" s="63"/>
      <c r="U3739" s="34" t="str">
        <f>IFERROR(INDEX('[3]5.Grup_T'!$G$4:$G$22,MATCH('6.Turtas'!E3739,'[3]5.Grup_T'!$E$4:$E$22,0)),"0")</f>
        <v>0</v>
      </c>
      <c r="V3739" s="35">
        <f t="shared" si="815"/>
        <v>0</v>
      </c>
      <c r="W3739" s="35">
        <f>IF(NOT(ISBLANK(H3739)),(12-DATEDIF(H3739,'[3]1.Pradzia'!$D$13,"m")),0)</f>
        <v>0</v>
      </c>
      <c r="X3739" s="35">
        <f t="shared" si="816"/>
        <v>0</v>
      </c>
      <c r="Y3739" s="35">
        <f t="shared" si="812"/>
        <v>0</v>
      </c>
      <c r="Z3739" s="35">
        <f t="shared" si="824"/>
        <v>0</v>
      </c>
      <c r="AA3739" s="36">
        <f t="shared" si="817"/>
        <v>0</v>
      </c>
      <c r="AB3739" s="36">
        <f t="shared" si="818"/>
        <v>0</v>
      </c>
      <c r="AC3739" s="37">
        <f t="shared" si="819"/>
        <v>0</v>
      </c>
      <c r="AD3739" s="35">
        <f>IF(OR(YEAR(G3739)&lt;2019,O3739="X"),0,IF(ISBLANK(H3739),DATEDIF(G3739,'[3]1.Pradzia'!$D$13,"M"),DATEDIF(G3739,H3739,"m")))</f>
        <v>0</v>
      </c>
      <c r="AE3739" s="37">
        <f>IF(E3739='[3]5.Grup_T'!$E$20,0,IF(AD3739&lt;&gt;0,M3739/V3739*MIN(12,AD3739),0))</f>
        <v>0</v>
      </c>
      <c r="AF3739" s="37">
        <f t="shared" si="820"/>
        <v>0</v>
      </c>
      <c r="AG3739" s="37">
        <f t="shared" si="821"/>
        <v>0</v>
      </c>
      <c r="AH3739" s="37">
        <f t="shared" si="822"/>
        <v>0</v>
      </c>
      <c r="AI3739" s="35" t="str">
        <f t="shared" si="823"/>
        <v>Nusidėvėjęs</v>
      </c>
      <c r="AJ3739" s="38" t="str">
        <f>IF(AND(F3739&lt;&gt;[3]Pav.tvarkyklė!$B$12,F3739&lt;&gt;[3]Pav.tvarkyklė!$B$13),"GVTNT","X")</f>
        <v>GVTNT</v>
      </c>
      <c r="AK3739" s="39">
        <f t="shared" si="825"/>
        <v>0</v>
      </c>
      <c r="AL3739" s="41"/>
      <c r="AM3739" s="41"/>
      <c r="AN3739" s="41">
        <f t="shared" si="813"/>
        <v>1900</v>
      </c>
      <c r="AO3739" s="41"/>
      <c r="AP3739" s="41"/>
      <c r="AQ3739" s="41"/>
      <c r="AR3739" s="42"/>
      <c r="AS3739" s="42"/>
      <c r="AU3739" s="43">
        <f t="shared" si="814"/>
        <v>0</v>
      </c>
    </row>
    <row r="3740" spans="1:47" ht="15" customHeight="1" x14ac:dyDescent="0.25">
      <c r="A3740" s="11"/>
      <c r="B3740" s="19">
        <v>3909</v>
      </c>
      <c r="C3740" s="74"/>
      <c r="D3740" s="77"/>
      <c r="E3740" s="78"/>
      <c r="F3740" s="74"/>
      <c r="G3740" s="80"/>
      <c r="H3740" s="49"/>
      <c r="I3740" s="79"/>
      <c r="J3740" s="27"/>
      <c r="K3740" s="27"/>
      <c r="L3740" s="79"/>
      <c r="M3740" s="81"/>
      <c r="N3740" s="29">
        <v>0</v>
      </c>
      <c r="O3740" s="30" t="str">
        <f>IF(G3740&lt;=$N$2,"",IF(F3740=[3]Pav.tvarkyklė!$B$13,"",IF(ISBLANK(R3740),"X","")))</f>
        <v/>
      </c>
      <c r="P3740" s="91"/>
      <c r="Q3740" s="63"/>
      <c r="R3740" s="63"/>
      <c r="S3740" s="63"/>
      <c r="T3740" s="63"/>
      <c r="U3740" s="34" t="str">
        <f>IFERROR(INDEX('[3]5.Grup_T'!$G$4:$G$22,MATCH('6.Turtas'!E3740,'[3]5.Grup_T'!$E$4:$E$22,0)),"0")</f>
        <v>0</v>
      </c>
      <c r="V3740" s="35">
        <f t="shared" si="815"/>
        <v>0</v>
      </c>
      <c r="W3740" s="35">
        <f>IF(NOT(ISBLANK(H3740)),(12-DATEDIF(H3740,'[3]1.Pradzia'!$D$13,"m")),0)</f>
        <v>0</v>
      </c>
      <c r="X3740" s="35">
        <f t="shared" si="816"/>
        <v>0</v>
      </c>
      <c r="Y3740" s="35">
        <f t="shared" si="812"/>
        <v>0</v>
      </c>
      <c r="Z3740" s="35">
        <f t="shared" si="824"/>
        <v>0</v>
      </c>
      <c r="AA3740" s="36">
        <f t="shared" si="817"/>
        <v>0</v>
      </c>
      <c r="AB3740" s="36">
        <f t="shared" si="818"/>
        <v>0</v>
      </c>
      <c r="AC3740" s="37">
        <f t="shared" si="819"/>
        <v>0</v>
      </c>
      <c r="AD3740" s="35">
        <f>IF(OR(YEAR(G3740)&lt;2019,O3740="X"),0,IF(ISBLANK(H3740),DATEDIF(G3740,'[3]1.Pradzia'!$D$13,"M"),DATEDIF(G3740,H3740,"m")))</f>
        <v>0</v>
      </c>
      <c r="AE3740" s="37">
        <f>IF(E3740='[3]5.Grup_T'!$E$20,0,IF(AD3740&lt;&gt;0,M3740/V3740*MIN(12,AD3740),0))</f>
        <v>0</v>
      </c>
      <c r="AF3740" s="37">
        <f t="shared" si="820"/>
        <v>0</v>
      </c>
      <c r="AG3740" s="37">
        <f t="shared" si="821"/>
        <v>0</v>
      </c>
      <c r="AH3740" s="37">
        <f t="shared" si="822"/>
        <v>0</v>
      </c>
      <c r="AI3740" s="35" t="str">
        <f t="shared" si="823"/>
        <v>Nusidėvėjęs</v>
      </c>
      <c r="AJ3740" s="38" t="str">
        <f>IF(AND(F3740&lt;&gt;[3]Pav.tvarkyklė!$B$12,F3740&lt;&gt;[3]Pav.tvarkyklė!$B$13),"GVTNT","X")</f>
        <v>GVTNT</v>
      </c>
      <c r="AK3740" s="39">
        <f t="shared" si="825"/>
        <v>0</v>
      </c>
      <c r="AL3740" s="41"/>
      <c r="AM3740" s="41"/>
      <c r="AN3740" s="41">
        <f t="shared" si="813"/>
        <v>1900</v>
      </c>
      <c r="AO3740" s="41"/>
      <c r="AP3740" s="41"/>
      <c r="AQ3740" s="41"/>
      <c r="AR3740" s="42"/>
      <c r="AS3740" s="42"/>
      <c r="AU3740" s="43">
        <f t="shared" si="814"/>
        <v>0</v>
      </c>
    </row>
    <row r="3741" spans="1:47" ht="15" customHeight="1" x14ac:dyDescent="0.25">
      <c r="A3741" s="11"/>
      <c r="B3741" s="19">
        <v>3910</v>
      </c>
      <c r="C3741" s="74"/>
      <c r="D3741" s="77"/>
      <c r="E3741" s="75"/>
      <c r="F3741" s="74"/>
      <c r="G3741" s="80"/>
      <c r="H3741" s="49"/>
      <c r="I3741" s="79"/>
      <c r="J3741" s="27"/>
      <c r="K3741" s="27"/>
      <c r="L3741" s="79"/>
      <c r="M3741" s="81"/>
      <c r="N3741" s="29">
        <v>0</v>
      </c>
      <c r="O3741" s="30" t="str">
        <f>IF(G3741&lt;=$N$2,"",IF(F3741=[3]Pav.tvarkyklė!$B$13,"",IF(ISBLANK(R3741),"X","")))</f>
        <v/>
      </c>
      <c r="P3741" s="91"/>
      <c r="Q3741" s="63"/>
      <c r="R3741" s="63"/>
      <c r="S3741" s="63"/>
      <c r="T3741" s="63"/>
      <c r="U3741" s="34" t="str">
        <f>IFERROR(INDEX('[3]5.Grup_T'!$G$4:$G$22,MATCH('6.Turtas'!E3741,'[3]5.Grup_T'!$E$4:$E$22,0)),"0")</f>
        <v>0</v>
      </c>
      <c r="V3741" s="35">
        <f t="shared" si="815"/>
        <v>0</v>
      </c>
      <c r="W3741" s="35">
        <f>IF(NOT(ISBLANK(H3741)),(12-DATEDIF(H3741,'[3]1.Pradzia'!$D$13,"m")),0)</f>
        <v>0</v>
      </c>
      <c r="X3741" s="35">
        <f t="shared" si="816"/>
        <v>0</v>
      </c>
      <c r="Y3741" s="35">
        <f t="shared" si="812"/>
        <v>0</v>
      </c>
      <c r="Z3741" s="35">
        <f t="shared" si="824"/>
        <v>0</v>
      </c>
      <c r="AA3741" s="36">
        <f t="shared" si="817"/>
        <v>0</v>
      </c>
      <c r="AB3741" s="36">
        <f t="shared" si="818"/>
        <v>0</v>
      </c>
      <c r="AC3741" s="37">
        <f t="shared" si="819"/>
        <v>0</v>
      </c>
      <c r="AD3741" s="35">
        <f>IF(OR(YEAR(G3741)&lt;2019,O3741="X"),0,IF(ISBLANK(H3741),DATEDIF(G3741,'[3]1.Pradzia'!$D$13,"M"),DATEDIF(G3741,H3741,"m")))</f>
        <v>0</v>
      </c>
      <c r="AE3741" s="37">
        <f>IF(E3741='[3]5.Grup_T'!$E$20,0,IF(AD3741&lt;&gt;0,M3741/V3741*MIN(12,AD3741),0))</f>
        <v>0</v>
      </c>
      <c r="AF3741" s="37">
        <f t="shared" si="820"/>
        <v>0</v>
      </c>
      <c r="AG3741" s="37">
        <f t="shared" si="821"/>
        <v>0</v>
      </c>
      <c r="AH3741" s="37">
        <f t="shared" si="822"/>
        <v>0</v>
      </c>
      <c r="AI3741" s="35" t="str">
        <f t="shared" si="823"/>
        <v>Nusidėvėjęs</v>
      </c>
      <c r="AJ3741" s="38" t="str">
        <f>IF(AND(F3741&lt;&gt;[3]Pav.tvarkyklė!$B$12,F3741&lt;&gt;[3]Pav.tvarkyklė!$B$13),"GVTNT","X")</f>
        <v>GVTNT</v>
      </c>
      <c r="AK3741" s="39">
        <f t="shared" si="825"/>
        <v>0</v>
      </c>
      <c r="AL3741" s="41"/>
      <c r="AM3741" s="41"/>
      <c r="AN3741" s="41">
        <f t="shared" si="813"/>
        <v>1900</v>
      </c>
      <c r="AO3741" s="41"/>
      <c r="AP3741" s="41"/>
      <c r="AQ3741" s="41"/>
      <c r="AR3741" s="42"/>
      <c r="AS3741" s="42"/>
      <c r="AU3741" s="43">
        <f t="shared" si="814"/>
        <v>0</v>
      </c>
    </row>
    <row r="3742" spans="1:47" ht="15" customHeight="1" x14ac:dyDescent="0.25">
      <c r="A3742" s="11"/>
      <c r="B3742" s="19">
        <v>3911</v>
      </c>
      <c r="C3742" s="74"/>
      <c r="D3742" s="77"/>
      <c r="E3742" s="75"/>
      <c r="F3742" s="74"/>
      <c r="G3742" s="80"/>
      <c r="H3742" s="49"/>
      <c r="I3742" s="79"/>
      <c r="J3742" s="27"/>
      <c r="K3742" s="27"/>
      <c r="L3742" s="79"/>
      <c r="M3742" s="81"/>
      <c r="N3742" s="29">
        <v>0</v>
      </c>
      <c r="O3742" s="30" t="str">
        <f>IF(G3742&lt;=$N$2,"",IF(F3742=[3]Pav.tvarkyklė!$B$13,"",IF(ISBLANK(R3742),"X","")))</f>
        <v/>
      </c>
      <c r="P3742" s="91"/>
      <c r="Q3742" s="63"/>
      <c r="R3742" s="63"/>
      <c r="S3742" s="63"/>
      <c r="T3742" s="63"/>
      <c r="U3742" s="34" t="str">
        <f>IFERROR(INDEX('[3]5.Grup_T'!$G$4:$G$22,MATCH('6.Turtas'!E3742,'[3]5.Grup_T'!$E$4:$E$22,0)),"0")</f>
        <v>0</v>
      </c>
      <c r="V3742" s="35">
        <f t="shared" si="815"/>
        <v>0</v>
      </c>
      <c r="W3742" s="35">
        <f>IF(NOT(ISBLANK(H3742)),(12-DATEDIF(H3742,'[3]1.Pradzia'!$D$13,"m")),0)</f>
        <v>0</v>
      </c>
      <c r="X3742" s="35">
        <f t="shared" si="816"/>
        <v>0</v>
      </c>
      <c r="Y3742" s="35">
        <f t="shared" si="812"/>
        <v>0</v>
      </c>
      <c r="Z3742" s="35">
        <f t="shared" si="824"/>
        <v>0</v>
      </c>
      <c r="AA3742" s="36">
        <f t="shared" si="817"/>
        <v>0</v>
      </c>
      <c r="AB3742" s="36">
        <f t="shared" si="818"/>
        <v>0</v>
      </c>
      <c r="AC3742" s="37">
        <f t="shared" si="819"/>
        <v>0</v>
      </c>
      <c r="AD3742" s="35">
        <f>IF(OR(YEAR(G3742)&lt;2019,O3742="X"),0,IF(ISBLANK(H3742),DATEDIF(G3742,'[3]1.Pradzia'!$D$13,"M"),DATEDIF(G3742,H3742,"m")))</f>
        <v>0</v>
      </c>
      <c r="AE3742" s="37">
        <f>IF(E3742='[3]5.Grup_T'!$E$20,0,IF(AD3742&lt;&gt;0,M3742/V3742*MIN(12,AD3742),0))</f>
        <v>0</v>
      </c>
      <c r="AF3742" s="37">
        <f t="shared" si="820"/>
        <v>0</v>
      </c>
      <c r="AG3742" s="37">
        <f t="shared" si="821"/>
        <v>0</v>
      </c>
      <c r="AH3742" s="37">
        <f t="shared" si="822"/>
        <v>0</v>
      </c>
      <c r="AI3742" s="35" t="str">
        <f t="shared" si="823"/>
        <v>Nusidėvėjęs</v>
      </c>
      <c r="AJ3742" s="38" t="str">
        <f>IF(AND(F3742&lt;&gt;[3]Pav.tvarkyklė!$B$12,F3742&lt;&gt;[3]Pav.tvarkyklė!$B$13),"GVTNT","X")</f>
        <v>GVTNT</v>
      </c>
      <c r="AK3742" s="39">
        <f t="shared" si="825"/>
        <v>0</v>
      </c>
      <c r="AL3742" s="41"/>
      <c r="AM3742" s="41"/>
      <c r="AN3742" s="41">
        <f t="shared" si="813"/>
        <v>1900</v>
      </c>
      <c r="AO3742" s="41"/>
      <c r="AP3742" s="41"/>
      <c r="AQ3742" s="41"/>
      <c r="AR3742" s="42"/>
      <c r="AS3742" s="42"/>
      <c r="AU3742" s="43">
        <f t="shared" si="814"/>
        <v>0</v>
      </c>
    </row>
    <row r="3743" spans="1:47" ht="15" customHeight="1" x14ac:dyDescent="0.25">
      <c r="A3743" s="11"/>
      <c r="B3743" s="19">
        <v>3912</v>
      </c>
      <c r="C3743" s="74"/>
      <c r="D3743" s="77"/>
      <c r="E3743" s="75"/>
      <c r="F3743" s="74"/>
      <c r="G3743" s="80"/>
      <c r="H3743" s="49"/>
      <c r="I3743" s="79"/>
      <c r="J3743" s="27"/>
      <c r="K3743" s="27"/>
      <c r="L3743" s="79"/>
      <c r="M3743" s="81"/>
      <c r="N3743" s="29">
        <v>0</v>
      </c>
      <c r="O3743" s="30" t="str">
        <f>IF(G3743&lt;=$N$2,"",IF(F3743=[3]Pav.tvarkyklė!$B$13,"",IF(ISBLANK(R3743),"X","")))</f>
        <v/>
      </c>
      <c r="P3743" s="91"/>
      <c r="Q3743" s="63"/>
      <c r="R3743" s="63"/>
      <c r="S3743" s="63"/>
      <c r="T3743" s="63"/>
      <c r="U3743" s="34" t="str">
        <f>IFERROR(INDEX('[3]5.Grup_T'!$G$4:$G$22,MATCH('6.Turtas'!E3743,'[3]5.Grup_T'!$E$4:$E$22,0)),"0")</f>
        <v>0</v>
      </c>
      <c r="V3743" s="35">
        <f t="shared" si="815"/>
        <v>0</v>
      </c>
      <c r="W3743" s="35">
        <f>IF(NOT(ISBLANK(H3743)),(12-DATEDIF(H3743,'[3]1.Pradzia'!$D$13,"m")),0)</f>
        <v>0</v>
      </c>
      <c r="X3743" s="35">
        <f t="shared" si="816"/>
        <v>0</v>
      </c>
      <c r="Y3743" s="35">
        <f t="shared" si="812"/>
        <v>0</v>
      </c>
      <c r="Z3743" s="35">
        <f t="shared" si="824"/>
        <v>0</v>
      </c>
      <c r="AA3743" s="36">
        <f t="shared" si="817"/>
        <v>0</v>
      </c>
      <c r="AB3743" s="36">
        <f t="shared" si="818"/>
        <v>0</v>
      </c>
      <c r="AC3743" s="37">
        <f t="shared" si="819"/>
        <v>0</v>
      </c>
      <c r="AD3743" s="35">
        <f>IF(OR(YEAR(G3743)&lt;2019,O3743="X"),0,IF(ISBLANK(H3743),DATEDIF(G3743,'[3]1.Pradzia'!$D$13,"M"),DATEDIF(G3743,H3743,"m")))</f>
        <v>0</v>
      </c>
      <c r="AE3743" s="37">
        <f>IF(E3743='[3]5.Grup_T'!$E$20,0,IF(AD3743&lt;&gt;0,M3743/V3743*MIN(12,AD3743),0))</f>
        <v>0</v>
      </c>
      <c r="AF3743" s="37">
        <f t="shared" si="820"/>
        <v>0</v>
      </c>
      <c r="AG3743" s="37">
        <f t="shared" si="821"/>
        <v>0</v>
      </c>
      <c r="AH3743" s="37">
        <f t="shared" si="822"/>
        <v>0</v>
      </c>
      <c r="AI3743" s="35" t="str">
        <f t="shared" si="823"/>
        <v>Nusidėvėjęs</v>
      </c>
      <c r="AJ3743" s="38" t="str">
        <f>IF(AND(F3743&lt;&gt;[3]Pav.tvarkyklė!$B$12,F3743&lt;&gt;[3]Pav.tvarkyklė!$B$13),"GVTNT","X")</f>
        <v>GVTNT</v>
      </c>
      <c r="AK3743" s="39">
        <f t="shared" si="825"/>
        <v>0</v>
      </c>
      <c r="AL3743" s="41"/>
      <c r="AM3743" s="41"/>
      <c r="AN3743" s="41">
        <f t="shared" si="813"/>
        <v>1900</v>
      </c>
      <c r="AO3743" s="41"/>
      <c r="AP3743" s="41"/>
      <c r="AQ3743" s="41"/>
      <c r="AR3743" s="42"/>
      <c r="AS3743" s="42"/>
      <c r="AU3743" s="43">
        <f t="shared" si="814"/>
        <v>0</v>
      </c>
    </row>
    <row r="3744" spans="1:47" ht="15" customHeight="1" x14ac:dyDescent="0.25">
      <c r="A3744" s="11"/>
      <c r="B3744" s="19">
        <v>3913</v>
      </c>
      <c r="C3744" s="74"/>
      <c r="D3744" s="77"/>
      <c r="E3744" s="78"/>
      <c r="F3744" s="74"/>
      <c r="G3744" s="80"/>
      <c r="H3744" s="49"/>
      <c r="I3744" s="79"/>
      <c r="J3744" s="27"/>
      <c r="K3744" s="27"/>
      <c r="L3744" s="79"/>
      <c r="M3744" s="81"/>
      <c r="N3744" s="29">
        <v>0</v>
      </c>
      <c r="O3744" s="30" t="str">
        <f>IF(G3744&lt;=$N$2,"",IF(F3744=[3]Pav.tvarkyklė!$B$13,"",IF(ISBLANK(R3744),"X","")))</f>
        <v/>
      </c>
      <c r="P3744" s="91"/>
      <c r="Q3744" s="63"/>
      <c r="R3744" s="63"/>
      <c r="S3744" s="63"/>
      <c r="T3744" s="63"/>
      <c r="U3744" s="34" t="str">
        <f>IFERROR(INDEX('[3]5.Grup_T'!$G$4:$G$22,MATCH('6.Turtas'!E3744,'[3]5.Grup_T'!$E$4:$E$22,0)),"0")</f>
        <v>0</v>
      </c>
      <c r="V3744" s="35">
        <f t="shared" si="815"/>
        <v>0</v>
      </c>
      <c r="W3744" s="35">
        <f>IF(NOT(ISBLANK(H3744)),(12-DATEDIF(H3744,'[3]1.Pradzia'!$D$13,"m")),0)</f>
        <v>0</v>
      </c>
      <c r="X3744" s="35">
        <f t="shared" si="816"/>
        <v>0</v>
      </c>
      <c r="Y3744" s="35">
        <f t="shared" si="812"/>
        <v>0</v>
      </c>
      <c r="Z3744" s="35">
        <f t="shared" si="824"/>
        <v>0</v>
      </c>
      <c r="AA3744" s="36">
        <f t="shared" si="817"/>
        <v>0</v>
      </c>
      <c r="AB3744" s="36">
        <f t="shared" si="818"/>
        <v>0</v>
      </c>
      <c r="AC3744" s="37">
        <f t="shared" si="819"/>
        <v>0</v>
      </c>
      <c r="AD3744" s="35">
        <f>IF(OR(YEAR(G3744)&lt;2019,O3744="X"),0,IF(ISBLANK(H3744),DATEDIF(G3744,'[3]1.Pradzia'!$D$13,"M"),DATEDIF(G3744,H3744,"m")))</f>
        <v>0</v>
      </c>
      <c r="AE3744" s="37">
        <f>IF(E3744='[3]5.Grup_T'!$E$20,0,IF(AD3744&lt;&gt;0,M3744/V3744*MIN(12,AD3744),0))</f>
        <v>0</v>
      </c>
      <c r="AF3744" s="37">
        <f t="shared" si="820"/>
        <v>0</v>
      </c>
      <c r="AG3744" s="37">
        <f t="shared" si="821"/>
        <v>0</v>
      </c>
      <c r="AH3744" s="37">
        <f t="shared" si="822"/>
        <v>0</v>
      </c>
      <c r="AI3744" s="35" t="str">
        <f t="shared" si="823"/>
        <v>Nusidėvėjęs</v>
      </c>
      <c r="AJ3744" s="38" t="str">
        <f>IF(AND(F3744&lt;&gt;[3]Pav.tvarkyklė!$B$12,F3744&lt;&gt;[3]Pav.tvarkyklė!$B$13),"GVTNT","X")</f>
        <v>GVTNT</v>
      </c>
      <c r="AK3744" s="39">
        <f t="shared" si="825"/>
        <v>0</v>
      </c>
      <c r="AL3744" s="41"/>
      <c r="AM3744" s="41"/>
      <c r="AN3744" s="41">
        <f t="shared" si="813"/>
        <v>1900</v>
      </c>
      <c r="AO3744" s="41"/>
      <c r="AP3744" s="41"/>
      <c r="AQ3744" s="41"/>
      <c r="AR3744" s="42"/>
      <c r="AS3744" s="42"/>
      <c r="AU3744" s="43">
        <f t="shared" si="814"/>
        <v>0</v>
      </c>
    </row>
    <row r="3745" spans="1:47" ht="15" customHeight="1" x14ac:dyDescent="0.25">
      <c r="A3745" s="11"/>
      <c r="B3745" s="19">
        <v>3914</v>
      </c>
      <c r="C3745" s="74"/>
      <c r="D3745" s="77"/>
      <c r="E3745" s="78"/>
      <c r="F3745" s="74"/>
      <c r="G3745" s="80"/>
      <c r="H3745" s="49"/>
      <c r="I3745" s="79"/>
      <c r="J3745" s="27"/>
      <c r="K3745" s="27"/>
      <c r="L3745" s="79"/>
      <c r="M3745" s="81"/>
      <c r="N3745" s="29">
        <v>0</v>
      </c>
      <c r="O3745" s="30" t="str">
        <f>IF(G3745&lt;=$N$2,"",IF(F3745=[3]Pav.tvarkyklė!$B$13,"",IF(ISBLANK(R3745),"X","")))</f>
        <v/>
      </c>
      <c r="P3745" s="91"/>
      <c r="Q3745" s="63"/>
      <c r="R3745" s="63"/>
      <c r="S3745" s="63"/>
      <c r="T3745" s="63"/>
      <c r="U3745" s="34" t="str">
        <f>IFERROR(INDEX('[3]5.Grup_T'!$G$4:$G$22,MATCH('6.Turtas'!E3745,'[3]5.Grup_T'!$E$4:$E$22,0)),"0")</f>
        <v>0</v>
      </c>
      <c r="V3745" s="35">
        <f t="shared" si="815"/>
        <v>0</v>
      </c>
      <c r="W3745" s="35">
        <f>IF(NOT(ISBLANK(H3745)),(12-DATEDIF(H3745,'[3]1.Pradzia'!$D$13,"m")),0)</f>
        <v>0</v>
      </c>
      <c r="X3745" s="35">
        <f t="shared" si="816"/>
        <v>0</v>
      </c>
      <c r="Y3745" s="35">
        <f t="shared" si="812"/>
        <v>0</v>
      </c>
      <c r="Z3745" s="35">
        <f t="shared" si="824"/>
        <v>0</v>
      </c>
      <c r="AA3745" s="36">
        <f t="shared" si="817"/>
        <v>0</v>
      </c>
      <c r="AB3745" s="36">
        <f t="shared" si="818"/>
        <v>0</v>
      </c>
      <c r="AC3745" s="37">
        <f t="shared" si="819"/>
        <v>0</v>
      </c>
      <c r="AD3745" s="35">
        <f>IF(OR(YEAR(G3745)&lt;2019,O3745="X"),0,IF(ISBLANK(H3745),DATEDIF(G3745,'[3]1.Pradzia'!$D$13,"M"),DATEDIF(G3745,H3745,"m")))</f>
        <v>0</v>
      </c>
      <c r="AE3745" s="37">
        <f>IF(E3745='[3]5.Grup_T'!$E$20,0,IF(AD3745&lt;&gt;0,M3745/V3745*MIN(12,AD3745),0))</f>
        <v>0</v>
      </c>
      <c r="AF3745" s="37">
        <f t="shared" si="820"/>
        <v>0</v>
      </c>
      <c r="AG3745" s="37">
        <f t="shared" si="821"/>
        <v>0</v>
      </c>
      <c r="AH3745" s="37">
        <f t="shared" si="822"/>
        <v>0</v>
      </c>
      <c r="AI3745" s="35" t="str">
        <f t="shared" si="823"/>
        <v>Nusidėvėjęs</v>
      </c>
      <c r="AJ3745" s="38" t="str">
        <f>IF(AND(F3745&lt;&gt;[3]Pav.tvarkyklė!$B$12,F3745&lt;&gt;[3]Pav.tvarkyklė!$B$13),"GVTNT","X")</f>
        <v>GVTNT</v>
      </c>
      <c r="AK3745" s="39">
        <f t="shared" si="825"/>
        <v>0</v>
      </c>
      <c r="AL3745" s="41"/>
      <c r="AM3745" s="41"/>
      <c r="AN3745" s="41">
        <f t="shared" si="813"/>
        <v>1900</v>
      </c>
      <c r="AO3745" s="41"/>
      <c r="AP3745" s="41"/>
      <c r="AQ3745" s="41"/>
      <c r="AR3745" s="42"/>
      <c r="AS3745" s="42"/>
      <c r="AU3745" s="43">
        <f t="shared" si="814"/>
        <v>0</v>
      </c>
    </row>
    <row r="3746" spans="1:47" ht="15" customHeight="1" x14ac:dyDescent="0.25">
      <c r="A3746" s="11"/>
      <c r="B3746" s="19">
        <v>3915</v>
      </c>
      <c r="C3746" s="74"/>
      <c r="D3746" s="77"/>
      <c r="E3746" s="78"/>
      <c r="F3746" s="74"/>
      <c r="G3746" s="80"/>
      <c r="H3746" s="49"/>
      <c r="I3746" s="79"/>
      <c r="J3746" s="27"/>
      <c r="K3746" s="27"/>
      <c r="L3746" s="79"/>
      <c r="M3746" s="81"/>
      <c r="N3746" s="29">
        <v>0</v>
      </c>
      <c r="O3746" s="30" t="str">
        <f>IF(G3746&lt;=$N$2,"",IF(F3746=[3]Pav.tvarkyklė!$B$13,"",IF(ISBLANK(R3746),"X","")))</f>
        <v/>
      </c>
      <c r="P3746" s="91"/>
      <c r="Q3746" s="63"/>
      <c r="R3746" s="63"/>
      <c r="S3746" s="63"/>
      <c r="T3746" s="63"/>
      <c r="U3746" s="34" t="str">
        <f>IFERROR(INDEX('[3]5.Grup_T'!$G$4:$G$22,MATCH('6.Turtas'!E3746,'[3]5.Grup_T'!$E$4:$E$22,0)),"0")</f>
        <v>0</v>
      </c>
      <c r="V3746" s="35">
        <f t="shared" si="815"/>
        <v>0</v>
      </c>
      <c r="W3746" s="35">
        <f>IF(NOT(ISBLANK(H3746)),(12-DATEDIF(H3746,'[3]1.Pradzia'!$D$13,"m")),0)</f>
        <v>0</v>
      </c>
      <c r="X3746" s="35">
        <f t="shared" si="816"/>
        <v>0</v>
      </c>
      <c r="Y3746" s="35">
        <f t="shared" si="812"/>
        <v>0</v>
      </c>
      <c r="Z3746" s="35">
        <f t="shared" si="824"/>
        <v>0</v>
      </c>
      <c r="AA3746" s="36">
        <f t="shared" si="817"/>
        <v>0</v>
      </c>
      <c r="AB3746" s="36">
        <f t="shared" si="818"/>
        <v>0</v>
      </c>
      <c r="AC3746" s="37">
        <f t="shared" si="819"/>
        <v>0</v>
      </c>
      <c r="AD3746" s="35">
        <f>IF(OR(YEAR(G3746)&lt;2019,O3746="X"),0,IF(ISBLANK(H3746),DATEDIF(G3746,'[3]1.Pradzia'!$D$13,"M"),DATEDIF(G3746,H3746,"m")))</f>
        <v>0</v>
      </c>
      <c r="AE3746" s="37">
        <f>IF(E3746='[3]5.Grup_T'!$E$20,0,IF(AD3746&lt;&gt;0,M3746/V3746*MIN(12,AD3746),0))</f>
        <v>0</v>
      </c>
      <c r="AF3746" s="37">
        <f t="shared" si="820"/>
        <v>0</v>
      </c>
      <c r="AG3746" s="37">
        <f t="shared" si="821"/>
        <v>0</v>
      </c>
      <c r="AH3746" s="37">
        <f t="shared" si="822"/>
        <v>0</v>
      </c>
      <c r="AI3746" s="35" t="str">
        <f t="shared" si="823"/>
        <v>Nusidėvėjęs</v>
      </c>
      <c r="AJ3746" s="38" t="str">
        <f>IF(AND(F3746&lt;&gt;[3]Pav.tvarkyklė!$B$12,F3746&lt;&gt;[3]Pav.tvarkyklė!$B$13),"GVTNT","X")</f>
        <v>GVTNT</v>
      </c>
      <c r="AK3746" s="39">
        <f t="shared" si="825"/>
        <v>0</v>
      </c>
      <c r="AL3746" s="41"/>
      <c r="AM3746" s="41"/>
      <c r="AN3746" s="41">
        <f t="shared" si="813"/>
        <v>1900</v>
      </c>
      <c r="AO3746" s="41"/>
      <c r="AP3746" s="41"/>
      <c r="AQ3746" s="41"/>
      <c r="AR3746" s="42"/>
      <c r="AS3746" s="42"/>
      <c r="AU3746" s="43">
        <f t="shared" si="814"/>
        <v>0</v>
      </c>
    </row>
    <row r="3747" spans="1:47" ht="15" customHeight="1" x14ac:dyDescent="0.25">
      <c r="A3747" s="11"/>
      <c r="B3747" s="19">
        <v>3916</v>
      </c>
      <c r="C3747" s="74"/>
      <c r="D3747" s="77"/>
      <c r="E3747" s="78"/>
      <c r="F3747" s="74"/>
      <c r="G3747" s="80"/>
      <c r="H3747" s="49"/>
      <c r="I3747" s="79"/>
      <c r="J3747" s="27"/>
      <c r="K3747" s="27"/>
      <c r="L3747" s="79"/>
      <c r="M3747" s="81"/>
      <c r="N3747" s="29">
        <v>0</v>
      </c>
      <c r="O3747" s="30" t="str">
        <f>IF(G3747&lt;=$N$2,"",IF(F3747=[3]Pav.tvarkyklė!$B$13,"",IF(ISBLANK(R3747),"X","")))</f>
        <v/>
      </c>
      <c r="P3747" s="91"/>
      <c r="Q3747" s="63"/>
      <c r="R3747" s="63"/>
      <c r="S3747" s="63"/>
      <c r="T3747" s="63"/>
      <c r="U3747" s="34" t="str">
        <f>IFERROR(INDEX('[3]5.Grup_T'!$G$4:$G$22,MATCH('6.Turtas'!E3747,'[3]5.Grup_T'!$E$4:$E$22,0)),"0")</f>
        <v>0</v>
      </c>
      <c r="V3747" s="35">
        <f t="shared" si="815"/>
        <v>0</v>
      </c>
      <c r="W3747" s="35">
        <f>IF(NOT(ISBLANK(H3747)),(12-DATEDIF(H3747,'[3]1.Pradzia'!$D$13,"m")),0)</f>
        <v>0</v>
      </c>
      <c r="X3747" s="35">
        <f t="shared" si="816"/>
        <v>0</v>
      </c>
      <c r="Y3747" s="35">
        <f t="shared" si="812"/>
        <v>0</v>
      </c>
      <c r="Z3747" s="35">
        <f t="shared" si="824"/>
        <v>0</v>
      </c>
      <c r="AA3747" s="36">
        <f t="shared" si="817"/>
        <v>0</v>
      </c>
      <c r="AB3747" s="36">
        <f t="shared" si="818"/>
        <v>0</v>
      </c>
      <c r="AC3747" s="37">
        <f t="shared" si="819"/>
        <v>0</v>
      </c>
      <c r="AD3747" s="35">
        <f>IF(OR(YEAR(G3747)&lt;2019,O3747="X"),0,IF(ISBLANK(H3747),DATEDIF(G3747,'[3]1.Pradzia'!$D$13,"M"),DATEDIF(G3747,H3747,"m")))</f>
        <v>0</v>
      </c>
      <c r="AE3747" s="37">
        <f>IF(E3747='[3]5.Grup_T'!$E$20,0,IF(AD3747&lt;&gt;0,M3747/V3747*MIN(12,AD3747),0))</f>
        <v>0</v>
      </c>
      <c r="AF3747" s="37">
        <f t="shared" si="820"/>
        <v>0</v>
      </c>
      <c r="AG3747" s="37">
        <f t="shared" si="821"/>
        <v>0</v>
      </c>
      <c r="AH3747" s="37">
        <f t="shared" si="822"/>
        <v>0</v>
      </c>
      <c r="AI3747" s="35" t="str">
        <f t="shared" si="823"/>
        <v>Nusidėvėjęs</v>
      </c>
      <c r="AJ3747" s="38" t="str">
        <f>IF(AND(F3747&lt;&gt;[3]Pav.tvarkyklė!$B$12,F3747&lt;&gt;[3]Pav.tvarkyklė!$B$13),"GVTNT","X")</f>
        <v>GVTNT</v>
      </c>
      <c r="AK3747" s="39">
        <f t="shared" si="825"/>
        <v>0</v>
      </c>
      <c r="AL3747" s="41"/>
      <c r="AM3747" s="41"/>
      <c r="AN3747" s="41">
        <f t="shared" si="813"/>
        <v>1900</v>
      </c>
      <c r="AO3747" s="41"/>
      <c r="AP3747" s="41"/>
      <c r="AQ3747" s="41"/>
      <c r="AR3747" s="42"/>
      <c r="AS3747" s="42"/>
      <c r="AU3747" s="43">
        <f t="shared" si="814"/>
        <v>0</v>
      </c>
    </row>
    <row r="3748" spans="1:47" ht="15" customHeight="1" x14ac:dyDescent="0.25">
      <c r="A3748" s="11"/>
      <c r="B3748" s="19">
        <v>3917</v>
      </c>
      <c r="C3748" s="74"/>
      <c r="D3748" s="77"/>
      <c r="E3748" s="78"/>
      <c r="F3748" s="74"/>
      <c r="G3748" s="80"/>
      <c r="H3748" s="49"/>
      <c r="I3748" s="79"/>
      <c r="J3748" s="27"/>
      <c r="K3748" s="27"/>
      <c r="L3748" s="79"/>
      <c r="M3748" s="81"/>
      <c r="N3748" s="29">
        <v>0</v>
      </c>
      <c r="O3748" s="30" t="str">
        <f>IF(G3748&lt;=$N$2,"",IF(F3748=[3]Pav.tvarkyklė!$B$13,"",IF(ISBLANK(R3748),"X","")))</f>
        <v/>
      </c>
      <c r="P3748" s="91"/>
      <c r="Q3748" s="63"/>
      <c r="R3748" s="63"/>
      <c r="S3748" s="63"/>
      <c r="T3748" s="63"/>
      <c r="U3748" s="34" t="str">
        <f>IFERROR(INDEX('[3]5.Grup_T'!$G$4:$G$22,MATCH('6.Turtas'!E3748,'[3]5.Grup_T'!$E$4:$E$22,0)),"0")</f>
        <v>0</v>
      </c>
      <c r="V3748" s="35">
        <f t="shared" si="815"/>
        <v>0</v>
      </c>
      <c r="W3748" s="35">
        <f>IF(NOT(ISBLANK(H3748)),(12-DATEDIF(H3748,'[3]1.Pradzia'!$D$13,"m")),0)</f>
        <v>0</v>
      </c>
      <c r="X3748" s="35">
        <f t="shared" si="816"/>
        <v>0</v>
      </c>
      <c r="Y3748" s="35">
        <f t="shared" si="812"/>
        <v>0</v>
      </c>
      <c r="Z3748" s="35">
        <f t="shared" si="824"/>
        <v>0</v>
      </c>
      <c r="AA3748" s="36">
        <f t="shared" si="817"/>
        <v>0</v>
      </c>
      <c r="AB3748" s="36">
        <f t="shared" si="818"/>
        <v>0</v>
      </c>
      <c r="AC3748" s="37">
        <f t="shared" si="819"/>
        <v>0</v>
      </c>
      <c r="AD3748" s="35">
        <f>IF(OR(YEAR(G3748)&lt;2019,O3748="X"),0,IF(ISBLANK(H3748),DATEDIF(G3748,'[3]1.Pradzia'!$D$13,"M"),DATEDIF(G3748,H3748,"m")))</f>
        <v>0</v>
      </c>
      <c r="AE3748" s="37">
        <f>IF(E3748='[3]5.Grup_T'!$E$20,0,IF(AD3748&lt;&gt;0,M3748/V3748*MIN(12,AD3748),0))</f>
        <v>0</v>
      </c>
      <c r="AF3748" s="37">
        <f t="shared" si="820"/>
        <v>0</v>
      </c>
      <c r="AG3748" s="37">
        <f t="shared" si="821"/>
        <v>0</v>
      </c>
      <c r="AH3748" s="37">
        <f t="shared" si="822"/>
        <v>0</v>
      </c>
      <c r="AI3748" s="35" t="str">
        <f t="shared" si="823"/>
        <v>Nusidėvėjęs</v>
      </c>
      <c r="AJ3748" s="38" t="str">
        <f>IF(AND(F3748&lt;&gt;[3]Pav.tvarkyklė!$B$12,F3748&lt;&gt;[3]Pav.tvarkyklė!$B$13),"GVTNT","X")</f>
        <v>GVTNT</v>
      </c>
      <c r="AK3748" s="39">
        <f t="shared" si="825"/>
        <v>0</v>
      </c>
      <c r="AL3748" s="41"/>
      <c r="AM3748" s="41"/>
      <c r="AN3748" s="41">
        <f t="shared" si="813"/>
        <v>1900</v>
      </c>
      <c r="AO3748" s="41"/>
      <c r="AP3748" s="41"/>
      <c r="AQ3748" s="41"/>
      <c r="AR3748" s="42"/>
      <c r="AS3748" s="42"/>
      <c r="AU3748" s="43">
        <f t="shared" si="814"/>
        <v>0</v>
      </c>
    </row>
    <row r="3749" spans="1:47" ht="15" customHeight="1" x14ac:dyDescent="0.25">
      <c r="A3749" s="11"/>
      <c r="B3749" s="19">
        <v>3918</v>
      </c>
      <c r="C3749" s="74"/>
      <c r="D3749" s="77"/>
      <c r="E3749" s="78"/>
      <c r="F3749" s="74"/>
      <c r="G3749" s="80"/>
      <c r="H3749" s="49"/>
      <c r="I3749" s="79"/>
      <c r="J3749" s="27"/>
      <c r="K3749" s="27"/>
      <c r="L3749" s="79"/>
      <c r="M3749" s="81"/>
      <c r="N3749" s="29">
        <v>0</v>
      </c>
      <c r="O3749" s="30" t="str">
        <f>IF(G3749&lt;=$N$2,"",IF(F3749=[3]Pav.tvarkyklė!$B$13,"",IF(ISBLANK(R3749),"X","")))</f>
        <v/>
      </c>
      <c r="P3749" s="91"/>
      <c r="Q3749" s="63"/>
      <c r="R3749" s="63"/>
      <c r="S3749" s="63"/>
      <c r="T3749" s="63"/>
      <c r="U3749" s="34" t="str">
        <f>IFERROR(INDEX('[3]5.Grup_T'!$G$4:$G$22,MATCH('6.Turtas'!E3749,'[3]5.Grup_T'!$E$4:$E$22,0)),"0")</f>
        <v>0</v>
      </c>
      <c r="V3749" s="35">
        <f t="shared" si="815"/>
        <v>0</v>
      </c>
      <c r="W3749" s="35">
        <f>IF(NOT(ISBLANK(H3749)),(12-DATEDIF(H3749,'[3]1.Pradzia'!$D$13,"m")),0)</f>
        <v>0</v>
      </c>
      <c r="X3749" s="35">
        <f t="shared" si="816"/>
        <v>0</v>
      </c>
      <c r="Y3749" s="35">
        <f t="shared" si="812"/>
        <v>0</v>
      </c>
      <c r="Z3749" s="35">
        <f t="shared" si="824"/>
        <v>0</v>
      </c>
      <c r="AA3749" s="36">
        <f t="shared" si="817"/>
        <v>0</v>
      </c>
      <c r="AB3749" s="36">
        <f t="shared" si="818"/>
        <v>0</v>
      </c>
      <c r="AC3749" s="37">
        <f t="shared" si="819"/>
        <v>0</v>
      </c>
      <c r="AD3749" s="35">
        <f>IF(OR(YEAR(G3749)&lt;2019,O3749="X"),0,IF(ISBLANK(H3749),DATEDIF(G3749,'[3]1.Pradzia'!$D$13,"M"),DATEDIF(G3749,H3749,"m")))</f>
        <v>0</v>
      </c>
      <c r="AE3749" s="37">
        <f>IF(E3749='[3]5.Grup_T'!$E$20,0,IF(AD3749&lt;&gt;0,M3749/V3749*MIN(12,AD3749),0))</f>
        <v>0</v>
      </c>
      <c r="AF3749" s="37">
        <f t="shared" si="820"/>
        <v>0</v>
      </c>
      <c r="AG3749" s="37">
        <f t="shared" si="821"/>
        <v>0</v>
      </c>
      <c r="AH3749" s="37">
        <f t="shared" si="822"/>
        <v>0</v>
      </c>
      <c r="AI3749" s="35" t="str">
        <f t="shared" si="823"/>
        <v>Nusidėvėjęs</v>
      </c>
      <c r="AJ3749" s="38" t="str">
        <f>IF(AND(F3749&lt;&gt;[3]Pav.tvarkyklė!$B$12,F3749&lt;&gt;[3]Pav.tvarkyklė!$B$13),"GVTNT","X")</f>
        <v>GVTNT</v>
      </c>
      <c r="AK3749" s="39">
        <f t="shared" si="825"/>
        <v>0</v>
      </c>
      <c r="AL3749" s="41"/>
      <c r="AM3749" s="41"/>
      <c r="AN3749" s="41">
        <f t="shared" si="813"/>
        <v>1900</v>
      </c>
      <c r="AO3749" s="41"/>
      <c r="AP3749" s="41"/>
      <c r="AQ3749" s="41"/>
      <c r="AR3749" s="42"/>
      <c r="AS3749" s="42"/>
      <c r="AU3749" s="43">
        <f t="shared" si="814"/>
        <v>0</v>
      </c>
    </row>
    <row r="3750" spans="1:47" ht="15" customHeight="1" x14ac:dyDescent="0.25">
      <c r="A3750" s="11"/>
      <c r="B3750" s="19">
        <v>3919</v>
      </c>
      <c r="C3750" s="74"/>
      <c r="D3750" s="77"/>
      <c r="E3750" s="78"/>
      <c r="F3750" s="74"/>
      <c r="G3750" s="80"/>
      <c r="H3750" s="49"/>
      <c r="I3750" s="79"/>
      <c r="J3750" s="27"/>
      <c r="K3750" s="27"/>
      <c r="L3750" s="79"/>
      <c r="M3750" s="81"/>
      <c r="N3750" s="29">
        <v>0</v>
      </c>
      <c r="O3750" s="30" t="str">
        <f>IF(G3750&lt;=$N$2,"",IF(F3750=[3]Pav.tvarkyklė!$B$13,"",IF(ISBLANK(R3750),"X","")))</f>
        <v/>
      </c>
      <c r="P3750" s="91"/>
      <c r="Q3750" s="63"/>
      <c r="R3750" s="63"/>
      <c r="S3750" s="63"/>
      <c r="T3750" s="63"/>
      <c r="U3750" s="34" t="str">
        <f>IFERROR(INDEX('[3]5.Grup_T'!$G$4:$G$22,MATCH('6.Turtas'!E3750,'[3]5.Grup_T'!$E$4:$E$22,0)),"0")</f>
        <v>0</v>
      </c>
      <c r="V3750" s="35">
        <f t="shared" si="815"/>
        <v>0</v>
      </c>
      <c r="W3750" s="35">
        <f>IF(NOT(ISBLANK(H3750)),(12-DATEDIF(H3750,'[3]1.Pradzia'!$D$13,"m")),0)</f>
        <v>0</v>
      </c>
      <c r="X3750" s="35">
        <f t="shared" si="816"/>
        <v>0</v>
      </c>
      <c r="Y3750" s="35">
        <f t="shared" si="812"/>
        <v>0</v>
      </c>
      <c r="Z3750" s="35">
        <f t="shared" si="824"/>
        <v>0</v>
      </c>
      <c r="AA3750" s="36">
        <f t="shared" si="817"/>
        <v>0</v>
      </c>
      <c r="AB3750" s="36">
        <f t="shared" si="818"/>
        <v>0</v>
      </c>
      <c r="AC3750" s="37">
        <f t="shared" si="819"/>
        <v>0</v>
      </c>
      <c r="AD3750" s="35">
        <f>IF(OR(YEAR(G3750)&lt;2019,O3750="X"),0,IF(ISBLANK(H3750),DATEDIF(G3750,'[3]1.Pradzia'!$D$13,"M"),DATEDIF(G3750,H3750,"m")))</f>
        <v>0</v>
      </c>
      <c r="AE3750" s="37">
        <f>IF(E3750='[3]5.Grup_T'!$E$20,0,IF(AD3750&lt;&gt;0,M3750/V3750*MIN(12,AD3750),0))</f>
        <v>0</v>
      </c>
      <c r="AF3750" s="37">
        <f t="shared" si="820"/>
        <v>0</v>
      </c>
      <c r="AG3750" s="37">
        <f t="shared" si="821"/>
        <v>0</v>
      </c>
      <c r="AH3750" s="37">
        <f t="shared" si="822"/>
        <v>0</v>
      </c>
      <c r="AI3750" s="35" t="str">
        <f t="shared" si="823"/>
        <v>Nusidėvėjęs</v>
      </c>
      <c r="AJ3750" s="38" t="str">
        <f>IF(AND(F3750&lt;&gt;[3]Pav.tvarkyklė!$B$12,F3750&lt;&gt;[3]Pav.tvarkyklė!$B$13),"GVTNT","X")</f>
        <v>GVTNT</v>
      </c>
      <c r="AK3750" s="39">
        <f t="shared" si="825"/>
        <v>0</v>
      </c>
      <c r="AL3750" s="41"/>
      <c r="AM3750" s="41"/>
      <c r="AN3750" s="41">
        <f t="shared" si="813"/>
        <v>1900</v>
      </c>
      <c r="AO3750" s="41"/>
      <c r="AP3750" s="41"/>
      <c r="AQ3750" s="41"/>
      <c r="AR3750" s="42"/>
      <c r="AS3750" s="42"/>
      <c r="AU3750" s="43">
        <f t="shared" si="814"/>
        <v>0</v>
      </c>
    </row>
    <row r="3751" spans="1:47" ht="15" customHeight="1" x14ac:dyDescent="0.25">
      <c r="A3751" s="11"/>
      <c r="B3751" s="19">
        <v>3920</v>
      </c>
      <c r="C3751" s="74"/>
      <c r="D3751" s="77"/>
      <c r="E3751" s="78"/>
      <c r="F3751" s="74"/>
      <c r="G3751" s="80"/>
      <c r="H3751" s="49"/>
      <c r="I3751" s="79"/>
      <c r="J3751" s="27"/>
      <c r="K3751" s="27"/>
      <c r="L3751" s="79"/>
      <c r="M3751" s="81"/>
      <c r="N3751" s="29">
        <v>0</v>
      </c>
      <c r="O3751" s="30" t="str">
        <f>IF(G3751&lt;=$N$2,"",IF(F3751=[3]Pav.tvarkyklė!$B$13,"",IF(ISBLANK(R3751),"X","")))</f>
        <v/>
      </c>
      <c r="P3751" s="91"/>
      <c r="Q3751" s="63"/>
      <c r="R3751" s="63"/>
      <c r="S3751" s="63"/>
      <c r="T3751" s="63"/>
      <c r="U3751" s="34" t="str">
        <f>IFERROR(INDEX('[3]5.Grup_T'!$G$4:$G$22,MATCH('6.Turtas'!E3751,'[3]5.Grup_T'!$E$4:$E$22,0)),"0")</f>
        <v>0</v>
      </c>
      <c r="V3751" s="35">
        <f t="shared" si="815"/>
        <v>0</v>
      </c>
      <c r="W3751" s="35">
        <f>IF(NOT(ISBLANK(H3751)),(12-DATEDIF(H3751,'[3]1.Pradzia'!$D$13,"m")),0)</f>
        <v>0</v>
      </c>
      <c r="X3751" s="35">
        <f t="shared" si="816"/>
        <v>0</v>
      </c>
      <c r="Y3751" s="35">
        <f t="shared" si="812"/>
        <v>0</v>
      </c>
      <c r="Z3751" s="35">
        <f t="shared" si="824"/>
        <v>0</v>
      </c>
      <c r="AA3751" s="36">
        <f t="shared" si="817"/>
        <v>0</v>
      </c>
      <c r="AB3751" s="36">
        <f t="shared" si="818"/>
        <v>0</v>
      </c>
      <c r="AC3751" s="37">
        <f t="shared" si="819"/>
        <v>0</v>
      </c>
      <c r="AD3751" s="35">
        <f>IF(OR(YEAR(G3751)&lt;2019,O3751="X"),0,IF(ISBLANK(H3751),DATEDIF(G3751,'[3]1.Pradzia'!$D$13,"M"),DATEDIF(G3751,H3751,"m")))</f>
        <v>0</v>
      </c>
      <c r="AE3751" s="37">
        <f>IF(E3751='[3]5.Grup_T'!$E$20,0,IF(AD3751&lt;&gt;0,M3751/V3751*MIN(12,AD3751),0))</f>
        <v>0</v>
      </c>
      <c r="AF3751" s="37">
        <f t="shared" si="820"/>
        <v>0</v>
      </c>
      <c r="AG3751" s="37">
        <f t="shared" si="821"/>
        <v>0</v>
      </c>
      <c r="AH3751" s="37">
        <f t="shared" si="822"/>
        <v>0</v>
      </c>
      <c r="AI3751" s="35" t="str">
        <f t="shared" si="823"/>
        <v>Nusidėvėjęs</v>
      </c>
      <c r="AJ3751" s="38" t="str">
        <f>IF(AND(F3751&lt;&gt;[3]Pav.tvarkyklė!$B$12,F3751&lt;&gt;[3]Pav.tvarkyklė!$B$13),"GVTNT","X")</f>
        <v>GVTNT</v>
      </c>
      <c r="AK3751" s="39">
        <f t="shared" si="825"/>
        <v>0</v>
      </c>
      <c r="AL3751" s="41"/>
      <c r="AM3751" s="41"/>
      <c r="AN3751" s="41">
        <f t="shared" si="813"/>
        <v>1900</v>
      </c>
      <c r="AO3751" s="41"/>
      <c r="AP3751" s="41"/>
      <c r="AQ3751" s="41"/>
      <c r="AR3751" s="42"/>
      <c r="AS3751" s="42"/>
      <c r="AU3751" s="43">
        <f t="shared" si="814"/>
        <v>0</v>
      </c>
    </row>
    <row r="3752" spans="1:47" ht="15" customHeight="1" x14ac:dyDescent="0.25">
      <c r="A3752" s="11"/>
      <c r="B3752" s="19">
        <v>3921</v>
      </c>
      <c r="C3752" s="74"/>
      <c r="D3752" s="77"/>
      <c r="E3752" s="78"/>
      <c r="F3752" s="74"/>
      <c r="G3752" s="80"/>
      <c r="H3752" s="49"/>
      <c r="I3752" s="79"/>
      <c r="J3752" s="27"/>
      <c r="K3752" s="27"/>
      <c r="L3752" s="79"/>
      <c r="M3752" s="81"/>
      <c r="N3752" s="29">
        <v>0</v>
      </c>
      <c r="O3752" s="30" t="str">
        <f>IF(G3752&lt;=$N$2,"",IF(F3752=[3]Pav.tvarkyklė!$B$13,"",IF(ISBLANK(R3752),"X","")))</f>
        <v/>
      </c>
      <c r="P3752" s="91"/>
      <c r="Q3752" s="63"/>
      <c r="R3752" s="63"/>
      <c r="S3752" s="63"/>
      <c r="T3752" s="63"/>
      <c r="U3752" s="34" t="str">
        <f>IFERROR(INDEX('[3]5.Grup_T'!$G$4:$G$22,MATCH('6.Turtas'!E3752,'[3]5.Grup_T'!$E$4:$E$22,0)),"0")</f>
        <v>0</v>
      </c>
      <c r="V3752" s="35">
        <f t="shared" si="815"/>
        <v>0</v>
      </c>
      <c r="W3752" s="35">
        <f>IF(NOT(ISBLANK(H3752)),(12-DATEDIF(H3752,'[3]1.Pradzia'!$D$13,"m")),0)</f>
        <v>0</v>
      </c>
      <c r="X3752" s="35">
        <f t="shared" si="816"/>
        <v>0</v>
      </c>
      <c r="Y3752" s="35">
        <f t="shared" si="812"/>
        <v>0</v>
      </c>
      <c r="Z3752" s="35">
        <f t="shared" si="824"/>
        <v>0</v>
      </c>
      <c r="AA3752" s="36">
        <f t="shared" si="817"/>
        <v>0</v>
      </c>
      <c r="AB3752" s="36">
        <f t="shared" si="818"/>
        <v>0</v>
      </c>
      <c r="AC3752" s="37">
        <f t="shared" si="819"/>
        <v>0</v>
      </c>
      <c r="AD3752" s="35">
        <f>IF(OR(YEAR(G3752)&lt;2019,O3752="X"),0,IF(ISBLANK(H3752),DATEDIF(G3752,'[3]1.Pradzia'!$D$13,"M"),DATEDIF(G3752,H3752,"m")))</f>
        <v>0</v>
      </c>
      <c r="AE3752" s="37">
        <f>IF(E3752='[3]5.Grup_T'!$E$20,0,IF(AD3752&lt;&gt;0,M3752/V3752*MIN(12,AD3752),0))</f>
        <v>0</v>
      </c>
      <c r="AF3752" s="37">
        <f t="shared" si="820"/>
        <v>0</v>
      </c>
      <c r="AG3752" s="37">
        <f t="shared" si="821"/>
        <v>0</v>
      </c>
      <c r="AH3752" s="37">
        <f t="shared" si="822"/>
        <v>0</v>
      </c>
      <c r="AI3752" s="35" t="str">
        <f t="shared" si="823"/>
        <v>Nusidėvėjęs</v>
      </c>
      <c r="AJ3752" s="38" t="str">
        <f>IF(AND(F3752&lt;&gt;[3]Pav.tvarkyklė!$B$12,F3752&lt;&gt;[3]Pav.tvarkyklė!$B$13),"GVTNT","X")</f>
        <v>GVTNT</v>
      </c>
      <c r="AK3752" s="39">
        <f t="shared" si="825"/>
        <v>0</v>
      </c>
      <c r="AL3752" s="41"/>
      <c r="AM3752" s="41"/>
      <c r="AN3752" s="41">
        <f t="shared" si="813"/>
        <v>1900</v>
      </c>
      <c r="AO3752" s="41"/>
      <c r="AP3752" s="41"/>
      <c r="AQ3752" s="41"/>
      <c r="AR3752" s="42"/>
      <c r="AS3752" s="42"/>
      <c r="AU3752" s="43">
        <f t="shared" si="814"/>
        <v>0</v>
      </c>
    </row>
    <row r="3753" spans="1:47" ht="15" customHeight="1" x14ac:dyDescent="0.25">
      <c r="A3753" s="11"/>
      <c r="B3753" s="19">
        <v>3922</v>
      </c>
      <c r="C3753" s="74"/>
      <c r="D3753" s="77"/>
      <c r="E3753" s="78"/>
      <c r="F3753" s="74"/>
      <c r="G3753" s="80"/>
      <c r="H3753" s="49"/>
      <c r="I3753" s="79"/>
      <c r="J3753" s="27"/>
      <c r="K3753" s="27"/>
      <c r="L3753" s="79"/>
      <c r="M3753" s="81"/>
      <c r="N3753" s="29">
        <v>0</v>
      </c>
      <c r="O3753" s="30" t="str">
        <f>IF(G3753&lt;=$N$2,"",IF(F3753=[3]Pav.tvarkyklė!$B$13,"",IF(ISBLANK(R3753),"X","")))</f>
        <v/>
      </c>
      <c r="P3753" s="91"/>
      <c r="Q3753" s="63"/>
      <c r="R3753" s="63"/>
      <c r="S3753" s="63"/>
      <c r="T3753" s="63"/>
      <c r="U3753" s="34" t="str">
        <f>IFERROR(INDEX('[3]5.Grup_T'!$G$4:$G$22,MATCH('6.Turtas'!E3753,'[3]5.Grup_T'!$E$4:$E$22,0)),"0")</f>
        <v>0</v>
      </c>
      <c r="V3753" s="35">
        <f t="shared" si="815"/>
        <v>0</v>
      </c>
      <c r="W3753" s="35">
        <f>IF(NOT(ISBLANK(H3753)),(12-DATEDIF(H3753,'[3]1.Pradzia'!$D$13,"m")),0)</f>
        <v>0</v>
      </c>
      <c r="X3753" s="35">
        <f t="shared" si="816"/>
        <v>0</v>
      </c>
      <c r="Y3753" s="35">
        <f t="shared" si="812"/>
        <v>0</v>
      </c>
      <c r="Z3753" s="35">
        <f t="shared" si="824"/>
        <v>0</v>
      </c>
      <c r="AA3753" s="36">
        <f t="shared" si="817"/>
        <v>0</v>
      </c>
      <c r="AB3753" s="36">
        <f t="shared" si="818"/>
        <v>0</v>
      </c>
      <c r="AC3753" s="37">
        <f t="shared" si="819"/>
        <v>0</v>
      </c>
      <c r="AD3753" s="35">
        <f>IF(OR(YEAR(G3753)&lt;2019,O3753="X"),0,IF(ISBLANK(H3753),DATEDIF(G3753,'[3]1.Pradzia'!$D$13,"M"),DATEDIF(G3753,H3753,"m")))</f>
        <v>0</v>
      </c>
      <c r="AE3753" s="37">
        <f>IF(E3753='[3]5.Grup_T'!$E$20,0,IF(AD3753&lt;&gt;0,M3753/V3753*MIN(12,AD3753),0))</f>
        <v>0</v>
      </c>
      <c r="AF3753" s="37">
        <f t="shared" si="820"/>
        <v>0</v>
      </c>
      <c r="AG3753" s="37">
        <f t="shared" si="821"/>
        <v>0</v>
      </c>
      <c r="AH3753" s="37">
        <f t="shared" si="822"/>
        <v>0</v>
      </c>
      <c r="AI3753" s="35" t="str">
        <f t="shared" si="823"/>
        <v>Nusidėvėjęs</v>
      </c>
      <c r="AJ3753" s="38" t="str">
        <f>IF(AND(F3753&lt;&gt;[3]Pav.tvarkyklė!$B$12,F3753&lt;&gt;[3]Pav.tvarkyklė!$B$13),"GVTNT","X")</f>
        <v>GVTNT</v>
      </c>
      <c r="AK3753" s="39">
        <f t="shared" si="825"/>
        <v>0</v>
      </c>
      <c r="AL3753" s="41"/>
      <c r="AM3753" s="41"/>
      <c r="AN3753" s="41">
        <f t="shared" si="813"/>
        <v>1900</v>
      </c>
      <c r="AO3753" s="41"/>
      <c r="AP3753" s="41"/>
      <c r="AQ3753" s="41"/>
      <c r="AR3753" s="42"/>
      <c r="AS3753" s="42"/>
      <c r="AU3753" s="43">
        <f t="shared" si="814"/>
        <v>0</v>
      </c>
    </row>
    <row r="3754" spans="1:47" ht="15" customHeight="1" x14ac:dyDescent="0.25">
      <c r="A3754" s="11"/>
      <c r="B3754" s="19">
        <v>3923</v>
      </c>
      <c r="C3754" s="74"/>
      <c r="D3754" s="77"/>
      <c r="E3754" s="78"/>
      <c r="F3754" s="74"/>
      <c r="G3754" s="80"/>
      <c r="H3754" s="49"/>
      <c r="I3754" s="79"/>
      <c r="J3754" s="27"/>
      <c r="K3754" s="27"/>
      <c r="L3754" s="79"/>
      <c r="M3754" s="81"/>
      <c r="N3754" s="29">
        <v>0</v>
      </c>
      <c r="O3754" s="30" t="str">
        <f>IF(G3754&lt;=$N$2,"",IF(F3754=[3]Pav.tvarkyklė!$B$13,"",IF(ISBLANK(R3754),"X","")))</f>
        <v/>
      </c>
      <c r="P3754" s="91"/>
      <c r="Q3754" s="63"/>
      <c r="R3754" s="63"/>
      <c r="S3754" s="63"/>
      <c r="T3754" s="63"/>
      <c r="U3754" s="34" t="str">
        <f>IFERROR(INDEX('[3]5.Grup_T'!$G$4:$G$22,MATCH('6.Turtas'!E3754,'[3]5.Grup_T'!$E$4:$E$22,0)),"0")</f>
        <v>0</v>
      </c>
      <c r="V3754" s="35">
        <f t="shared" si="815"/>
        <v>0</v>
      </c>
      <c r="W3754" s="35">
        <f>IF(NOT(ISBLANK(H3754)),(12-DATEDIF(H3754,'[3]1.Pradzia'!$D$13,"m")),0)</f>
        <v>0</v>
      </c>
      <c r="X3754" s="35">
        <f t="shared" si="816"/>
        <v>0</v>
      </c>
      <c r="Y3754" s="35">
        <f t="shared" si="812"/>
        <v>0</v>
      </c>
      <c r="Z3754" s="35">
        <f t="shared" si="824"/>
        <v>0</v>
      </c>
      <c r="AA3754" s="36">
        <f t="shared" si="817"/>
        <v>0</v>
      </c>
      <c r="AB3754" s="36">
        <f t="shared" si="818"/>
        <v>0</v>
      </c>
      <c r="AC3754" s="37">
        <f t="shared" si="819"/>
        <v>0</v>
      </c>
      <c r="AD3754" s="35">
        <f>IF(OR(YEAR(G3754)&lt;2019,O3754="X"),0,IF(ISBLANK(H3754),DATEDIF(G3754,'[3]1.Pradzia'!$D$13,"M"),DATEDIF(G3754,H3754,"m")))</f>
        <v>0</v>
      </c>
      <c r="AE3754" s="37">
        <f>IF(E3754='[3]5.Grup_T'!$E$20,0,IF(AD3754&lt;&gt;0,M3754/V3754*MIN(12,AD3754),0))</f>
        <v>0</v>
      </c>
      <c r="AF3754" s="37">
        <f t="shared" si="820"/>
        <v>0</v>
      </c>
      <c r="AG3754" s="37">
        <f t="shared" si="821"/>
        <v>0</v>
      </c>
      <c r="AH3754" s="37">
        <f t="shared" si="822"/>
        <v>0</v>
      </c>
      <c r="AI3754" s="35" t="str">
        <f t="shared" si="823"/>
        <v>Nusidėvėjęs</v>
      </c>
      <c r="AJ3754" s="38" t="str">
        <f>IF(AND(F3754&lt;&gt;[3]Pav.tvarkyklė!$B$12,F3754&lt;&gt;[3]Pav.tvarkyklė!$B$13),"GVTNT","X")</f>
        <v>GVTNT</v>
      </c>
      <c r="AK3754" s="39">
        <f t="shared" si="825"/>
        <v>0</v>
      </c>
      <c r="AL3754" s="41"/>
      <c r="AM3754" s="41"/>
      <c r="AN3754" s="41">
        <f t="shared" si="813"/>
        <v>1900</v>
      </c>
      <c r="AO3754" s="41"/>
      <c r="AP3754" s="41"/>
      <c r="AQ3754" s="41"/>
      <c r="AR3754" s="42"/>
      <c r="AS3754" s="42"/>
      <c r="AU3754" s="43">
        <f t="shared" si="814"/>
        <v>0</v>
      </c>
    </row>
    <row r="3755" spans="1:47" ht="15" customHeight="1" x14ac:dyDescent="0.25">
      <c r="A3755" s="11"/>
      <c r="B3755" s="19">
        <v>3924</v>
      </c>
      <c r="C3755" s="74"/>
      <c r="D3755" s="77"/>
      <c r="E3755" s="78"/>
      <c r="F3755" s="74"/>
      <c r="G3755" s="80"/>
      <c r="H3755" s="49"/>
      <c r="I3755" s="79"/>
      <c r="J3755" s="27"/>
      <c r="K3755" s="27"/>
      <c r="L3755" s="79"/>
      <c r="M3755" s="81"/>
      <c r="N3755" s="29">
        <v>0</v>
      </c>
      <c r="O3755" s="30" t="str">
        <f>IF(G3755&lt;=$N$2,"",IF(F3755=[3]Pav.tvarkyklė!$B$13,"",IF(ISBLANK(R3755),"X","")))</f>
        <v/>
      </c>
      <c r="P3755" s="91"/>
      <c r="Q3755" s="63"/>
      <c r="R3755" s="63"/>
      <c r="S3755" s="63"/>
      <c r="T3755" s="63"/>
      <c r="U3755" s="34" t="str">
        <f>IFERROR(INDEX('[3]5.Grup_T'!$G$4:$G$22,MATCH('6.Turtas'!E3755,'[3]5.Grup_T'!$E$4:$E$22,0)),"0")</f>
        <v>0</v>
      </c>
      <c r="V3755" s="35">
        <f t="shared" si="815"/>
        <v>0</v>
      </c>
      <c r="W3755" s="35">
        <f>IF(NOT(ISBLANK(H3755)),(12-DATEDIF(H3755,'[3]1.Pradzia'!$D$13,"m")),0)</f>
        <v>0</v>
      </c>
      <c r="X3755" s="35">
        <f t="shared" si="816"/>
        <v>0</v>
      </c>
      <c r="Y3755" s="35">
        <f t="shared" si="812"/>
        <v>0</v>
      </c>
      <c r="Z3755" s="35">
        <f t="shared" si="824"/>
        <v>0</v>
      </c>
      <c r="AA3755" s="36">
        <f t="shared" si="817"/>
        <v>0</v>
      </c>
      <c r="AB3755" s="36">
        <f t="shared" si="818"/>
        <v>0</v>
      </c>
      <c r="AC3755" s="37">
        <f t="shared" si="819"/>
        <v>0</v>
      </c>
      <c r="AD3755" s="35">
        <f>IF(OR(YEAR(G3755)&lt;2019,O3755="X"),0,IF(ISBLANK(H3755),DATEDIF(G3755,'[3]1.Pradzia'!$D$13,"M"),DATEDIF(G3755,H3755,"m")))</f>
        <v>0</v>
      </c>
      <c r="AE3755" s="37">
        <f>IF(E3755='[3]5.Grup_T'!$E$20,0,IF(AD3755&lt;&gt;0,M3755/V3755*MIN(12,AD3755),0))</f>
        <v>0</v>
      </c>
      <c r="AF3755" s="37">
        <f t="shared" si="820"/>
        <v>0</v>
      </c>
      <c r="AG3755" s="37">
        <f t="shared" si="821"/>
        <v>0</v>
      </c>
      <c r="AH3755" s="37">
        <f t="shared" si="822"/>
        <v>0</v>
      </c>
      <c r="AI3755" s="35" t="str">
        <f t="shared" si="823"/>
        <v>Nusidėvėjęs</v>
      </c>
      <c r="AJ3755" s="38" t="str">
        <f>IF(AND(F3755&lt;&gt;[3]Pav.tvarkyklė!$B$12,F3755&lt;&gt;[3]Pav.tvarkyklė!$B$13),"GVTNT","X")</f>
        <v>GVTNT</v>
      </c>
      <c r="AK3755" s="39">
        <f t="shared" si="825"/>
        <v>0</v>
      </c>
      <c r="AL3755" s="41"/>
      <c r="AM3755" s="41"/>
      <c r="AN3755" s="41">
        <f t="shared" si="813"/>
        <v>1900</v>
      </c>
      <c r="AO3755" s="41"/>
      <c r="AP3755" s="41"/>
      <c r="AQ3755" s="41"/>
      <c r="AR3755" s="42"/>
      <c r="AS3755" s="42"/>
      <c r="AU3755" s="43">
        <f t="shared" si="814"/>
        <v>0</v>
      </c>
    </row>
    <row r="3756" spans="1:47" ht="15" customHeight="1" x14ac:dyDescent="0.25">
      <c r="A3756" s="11"/>
      <c r="B3756" s="19">
        <v>3925</v>
      </c>
      <c r="C3756" s="74"/>
      <c r="D3756" s="77"/>
      <c r="E3756" s="78"/>
      <c r="F3756" s="74"/>
      <c r="G3756" s="80"/>
      <c r="H3756" s="49"/>
      <c r="I3756" s="79"/>
      <c r="J3756" s="27"/>
      <c r="K3756" s="27"/>
      <c r="L3756" s="79"/>
      <c r="M3756" s="81"/>
      <c r="N3756" s="29">
        <v>0</v>
      </c>
      <c r="O3756" s="30" t="str">
        <f>IF(G3756&lt;=$N$2,"",IF(F3756=[3]Pav.tvarkyklė!$B$13,"",IF(ISBLANK(R3756),"X","")))</f>
        <v/>
      </c>
      <c r="P3756" s="91"/>
      <c r="Q3756" s="63"/>
      <c r="R3756" s="63"/>
      <c r="S3756" s="63"/>
      <c r="T3756" s="63"/>
      <c r="U3756" s="34" t="str">
        <f>IFERROR(INDEX('[3]5.Grup_T'!$G$4:$G$22,MATCH('6.Turtas'!E3756,'[3]5.Grup_T'!$E$4:$E$22,0)),"0")</f>
        <v>0</v>
      </c>
      <c r="V3756" s="35">
        <f t="shared" si="815"/>
        <v>0</v>
      </c>
      <c r="W3756" s="35">
        <f>IF(NOT(ISBLANK(H3756)),(12-DATEDIF(H3756,'[3]1.Pradzia'!$D$13,"m")),0)</f>
        <v>0</v>
      </c>
      <c r="X3756" s="35">
        <f t="shared" si="816"/>
        <v>0</v>
      </c>
      <c r="Y3756" s="35">
        <f t="shared" si="812"/>
        <v>0</v>
      </c>
      <c r="Z3756" s="35">
        <f t="shared" si="824"/>
        <v>0</v>
      </c>
      <c r="AA3756" s="36">
        <f t="shared" si="817"/>
        <v>0</v>
      </c>
      <c r="AB3756" s="36">
        <f t="shared" si="818"/>
        <v>0</v>
      </c>
      <c r="AC3756" s="37">
        <f t="shared" si="819"/>
        <v>0</v>
      </c>
      <c r="AD3756" s="35">
        <f>IF(OR(YEAR(G3756)&lt;2019,O3756="X"),0,IF(ISBLANK(H3756),DATEDIF(G3756,'[3]1.Pradzia'!$D$13,"M"),DATEDIF(G3756,H3756,"m")))</f>
        <v>0</v>
      </c>
      <c r="AE3756" s="37">
        <f>IF(E3756='[3]5.Grup_T'!$E$20,0,IF(AD3756&lt;&gt;0,M3756/V3756*MIN(12,AD3756),0))</f>
        <v>0</v>
      </c>
      <c r="AF3756" s="37">
        <f t="shared" si="820"/>
        <v>0</v>
      </c>
      <c r="AG3756" s="37">
        <f t="shared" si="821"/>
        <v>0</v>
      </c>
      <c r="AH3756" s="37">
        <f t="shared" si="822"/>
        <v>0</v>
      </c>
      <c r="AI3756" s="35" t="str">
        <f t="shared" si="823"/>
        <v>Nusidėvėjęs</v>
      </c>
      <c r="AJ3756" s="38" t="str">
        <f>IF(AND(F3756&lt;&gt;[3]Pav.tvarkyklė!$B$12,F3756&lt;&gt;[3]Pav.tvarkyklė!$B$13),"GVTNT","X")</f>
        <v>GVTNT</v>
      </c>
      <c r="AK3756" s="39">
        <f t="shared" si="825"/>
        <v>0</v>
      </c>
      <c r="AL3756" s="41"/>
      <c r="AM3756" s="41"/>
      <c r="AN3756" s="41">
        <f t="shared" si="813"/>
        <v>1900</v>
      </c>
      <c r="AO3756" s="41"/>
      <c r="AP3756" s="41"/>
      <c r="AQ3756" s="41"/>
      <c r="AR3756" s="42"/>
      <c r="AS3756" s="42"/>
      <c r="AU3756" s="43">
        <f t="shared" si="814"/>
        <v>0</v>
      </c>
    </row>
    <row r="3757" spans="1:47" ht="15" customHeight="1" x14ac:dyDescent="0.25">
      <c r="A3757" s="11"/>
      <c r="B3757" s="19">
        <v>3926</v>
      </c>
      <c r="C3757" s="74"/>
      <c r="D3757" s="77"/>
      <c r="E3757" s="78"/>
      <c r="F3757" s="74"/>
      <c r="G3757" s="80"/>
      <c r="H3757" s="49"/>
      <c r="I3757" s="79"/>
      <c r="J3757" s="27"/>
      <c r="K3757" s="27"/>
      <c r="L3757" s="79"/>
      <c r="M3757" s="81"/>
      <c r="N3757" s="29">
        <v>0</v>
      </c>
      <c r="O3757" s="30" t="str">
        <f>IF(G3757&lt;=$N$2,"",IF(F3757=[3]Pav.tvarkyklė!$B$13,"",IF(ISBLANK(R3757),"X","")))</f>
        <v/>
      </c>
      <c r="P3757" s="91"/>
      <c r="Q3757" s="63"/>
      <c r="R3757" s="63"/>
      <c r="S3757" s="63"/>
      <c r="T3757" s="63"/>
      <c r="U3757" s="34" t="str">
        <f>IFERROR(INDEX('[3]5.Grup_T'!$G$4:$G$22,MATCH('6.Turtas'!E3757,'[3]5.Grup_T'!$E$4:$E$22,0)),"0")</f>
        <v>0</v>
      </c>
      <c r="V3757" s="35">
        <f t="shared" si="815"/>
        <v>0</v>
      </c>
      <c r="W3757" s="35">
        <f>IF(NOT(ISBLANK(H3757)),(12-DATEDIF(H3757,'[3]1.Pradzia'!$D$13,"m")),0)</f>
        <v>0</v>
      </c>
      <c r="X3757" s="35">
        <f t="shared" si="816"/>
        <v>0</v>
      </c>
      <c r="Y3757" s="35">
        <f t="shared" si="812"/>
        <v>0</v>
      </c>
      <c r="Z3757" s="35">
        <f t="shared" si="824"/>
        <v>0</v>
      </c>
      <c r="AA3757" s="36">
        <f t="shared" si="817"/>
        <v>0</v>
      </c>
      <c r="AB3757" s="36">
        <f t="shared" si="818"/>
        <v>0</v>
      </c>
      <c r="AC3757" s="37">
        <f t="shared" si="819"/>
        <v>0</v>
      </c>
      <c r="AD3757" s="35">
        <f>IF(OR(YEAR(G3757)&lt;2019,O3757="X"),0,IF(ISBLANK(H3757),DATEDIF(G3757,'[3]1.Pradzia'!$D$13,"M"),DATEDIF(G3757,H3757,"m")))</f>
        <v>0</v>
      </c>
      <c r="AE3757" s="37">
        <f>IF(E3757='[3]5.Grup_T'!$E$20,0,IF(AD3757&lt;&gt;0,M3757/V3757*MIN(12,AD3757),0))</f>
        <v>0</v>
      </c>
      <c r="AF3757" s="37">
        <f t="shared" si="820"/>
        <v>0</v>
      </c>
      <c r="AG3757" s="37">
        <f t="shared" si="821"/>
        <v>0</v>
      </c>
      <c r="AH3757" s="37">
        <f t="shared" si="822"/>
        <v>0</v>
      </c>
      <c r="AI3757" s="35" t="str">
        <f t="shared" si="823"/>
        <v>Nusidėvėjęs</v>
      </c>
      <c r="AJ3757" s="38" t="str">
        <f>IF(AND(F3757&lt;&gt;[3]Pav.tvarkyklė!$B$12,F3757&lt;&gt;[3]Pav.tvarkyklė!$B$13),"GVTNT","X")</f>
        <v>GVTNT</v>
      </c>
      <c r="AK3757" s="39">
        <f t="shared" si="825"/>
        <v>0</v>
      </c>
      <c r="AL3757" s="41"/>
      <c r="AM3757" s="41"/>
      <c r="AN3757" s="41">
        <f t="shared" si="813"/>
        <v>1900</v>
      </c>
      <c r="AO3757" s="41"/>
      <c r="AP3757" s="41"/>
      <c r="AQ3757" s="41"/>
      <c r="AR3757" s="42"/>
      <c r="AS3757" s="42"/>
      <c r="AU3757" s="43">
        <f t="shared" si="814"/>
        <v>0</v>
      </c>
    </row>
    <row r="3758" spans="1:47" ht="15" customHeight="1" x14ac:dyDescent="0.25">
      <c r="A3758" s="11"/>
      <c r="B3758" s="19">
        <v>3927</v>
      </c>
      <c r="C3758" s="74"/>
      <c r="D3758" s="77"/>
      <c r="E3758" s="78"/>
      <c r="F3758" s="74"/>
      <c r="G3758" s="80"/>
      <c r="H3758" s="49"/>
      <c r="I3758" s="79"/>
      <c r="J3758" s="27"/>
      <c r="K3758" s="27"/>
      <c r="L3758" s="79"/>
      <c r="M3758" s="81"/>
      <c r="N3758" s="29">
        <v>0</v>
      </c>
      <c r="O3758" s="30" t="str">
        <f>IF(G3758&lt;=$N$2,"",IF(F3758=[3]Pav.tvarkyklė!$B$13,"",IF(ISBLANK(R3758),"X","")))</f>
        <v/>
      </c>
      <c r="P3758" s="91"/>
      <c r="Q3758" s="63"/>
      <c r="R3758" s="63"/>
      <c r="S3758" s="63"/>
      <c r="T3758" s="63"/>
      <c r="U3758" s="34" t="str">
        <f>IFERROR(INDEX('[3]5.Grup_T'!$G$4:$G$22,MATCH('6.Turtas'!E3758,'[3]5.Grup_T'!$E$4:$E$22,0)),"0")</f>
        <v>0</v>
      </c>
      <c r="V3758" s="35">
        <f t="shared" si="815"/>
        <v>0</v>
      </c>
      <c r="W3758" s="35">
        <f>IF(NOT(ISBLANK(H3758)),(12-DATEDIF(H3758,'[3]1.Pradzia'!$D$13,"m")),0)</f>
        <v>0</v>
      </c>
      <c r="X3758" s="35">
        <f t="shared" si="816"/>
        <v>0</v>
      </c>
      <c r="Y3758" s="35">
        <f t="shared" si="812"/>
        <v>0</v>
      </c>
      <c r="Z3758" s="35">
        <f t="shared" si="824"/>
        <v>0</v>
      </c>
      <c r="AA3758" s="36">
        <f t="shared" si="817"/>
        <v>0</v>
      </c>
      <c r="AB3758" s="36">
        <f t="shared" si="818"/>
        <v>0</v>
      </c>
      <c r="AC3758" s="37">
        <f t="shared" si="819"/>
        <v>0</v>
      </c>
      <c r="AD3758" s="35">
        <f>IF(OR(YEAR(G3758)&lt;2019,O3758="X"),0,IF(ISBLANK(H3758),DATEDIF(G3758,'[3]1.Pradzia'!$D$13,"M"),DATEDIF(G3758,H3758,"m")))</f>
        <v>0</v>
      </c>
      <c r="AE3758" s="37">
        <f>IF(E3758='[3]5.Grup_T'!$E$20,0,IF(AD3758&lt;&gt;0,M3758/V3758*MIN(12,AD3758),0))</f>
        <v>0</v>
      </c>
      <c r="AF3758" s="37">
        <f t="shared" si="820"/>
        <v>0</v>
      </c>
      <c r="AG3758" s="37">
        <f t="shared" si="821"/>
        <v>0</v>
      </c>
      <c r="AH3758" s="37">
        <f t="shared" si="822"/>
        <v>0</v>
      </c>
      <c r="AI3758" s="35" t="str">
        <f t="shared" si="823"/>
        <v>Nusidėvėjęs</v>
      </c>
      <c r="AJ3758" s="38" t="str">
        <f>IF(AND(F3758&lt;&gt;[3]Pav.tvarkyklė!$B$12,F3758&lt;&gt;[3]Pav.tvarkyklė!$B$13),"GVTNT","X")</f>
        <v>GVTNT</v>
      </c>
      <c r="AK3758" s="39">
        <f t="shared" si="825"/>
        <v>0</v>
      </c>
      <c r="AL3758" s="41"/>
      <c r="AM3758" s="41"/>
      <c r="AN3758" s="41">
        <f t="shared" si="813"/>
        <v>1900</v>
      </c>
      <c r="AO3758" s="41"/>
      <c r="AP3758" s="41"/>
      <c r="AQ3758" s="41"/>
      <c r="AR3758" s="42"/>
      <c r="AS3758" s="42"/>
      <c r="AU3758" s="43">
        <f t="shared" si="814"/>
        <v>0</v>
      </c>
    </row>
    <row r="3759" spans="1:47" ht="15" customHeight="1" x14ac:dyDescent="0.25">
      <c r="A3759" s="11"/>
      <c r="B3759" s="19">
        <v>3928</v>
      </c>
      <c r="C3759" s="74"/>
      <c r="D3759" s="77"/>
      <c r="E3759" s="78"/>
      <c r="F3759" s="74"/>
      <c r="G3759" s="80"/>
      <c r="H3759" s="49"/>
      <c r="I3759" s="79"/>
      <c r="J3759" s="27"/>
      <c r="K3759" s="27"/>
      <c r="L3759" s="79"/>
      <c r="M3759" s="81"/>
      <c r="N3759" s="29">
        <v>0</v>
      </c>
      <c r="O3759" s="30" t="str">
        <f>IF(G3759&lt;=$N$2,"",IF(F3759=[3]Pav.tvarkyklė!$B$13,"",IF(ISBLANK(R3759),"X","")))</f>
        <v/>
      </c>
      <c r="P3759" s="91"/>
      <c r="Q3759" s="63"/>
      <c r="R3759" s="63"/>
      <c r="S3759" s="63"/>
      <c r="T3759" s="63"/>
      <c r="U3759" s="34" t="str">
        <f>IFERROR(INDEX('[3]5.Grup_T'!$G$4:$G$22,MATCH('6.Turtas'!E3759,'[3]5.Grup_T'!$E$4:$E$22,0)),"0")</f>
        <v>0</v>
      </c>
      <c r="V3759" s="35">
        <f t="shared" si="815"/>
        <v>0</v>
      </c>
      <c r="W3759" s="35">
        <f>IF(NOT(ISBLANK(H3759)),(12-DATEDIF(H3759,'[3]1.Pradzia'!$D$13,"m")),0)</f>
        <v>0</v>
      </c>
      <c r="X3759" s="35">
        <f t="shared" si="816"/>
        <v>0</v>
      </c>
      <c r="Y3759" s="35">
        <f t="shared" si="812"/>
        <v>0</v>
      </c>
      <c r="Z3759" s="35">
        <f t="shared" si="824"/>
        <v>0</v>
      </c>
      <c r="AA3759" s="36">
        <f t="shared" si="817"/>
        <v>0</v>
      </c>
      <c r="AB3759" s="36">
        <f t="shared" si="818"/>
        <v>0</v>
      </c>
      <c r="AC3759" s="37">
        <f t="shared" si="819"/>
        <v>0</v>
      </c>
      <c r="AD3759" s="35">
        <f>IF(OR(YEAR(G3759)&lt;2019,O3759="X"),0,IF(ISBLANK(H3759),DATEDIF(G3759,'[3]1.Pradzia'!$D$13,"M"),DATEDIF(G3759,H3759,"m")))</f>
        <v>0</v>
      </c>
      <c r="AE3759" s="37">
        <f>IF(E3759='[3]5.Grup_T'!$E$20,0,IF(AD3759&lt;&gt;0,M3759/V3759*MIN(12,AD3759),0))</f>
        <v>0</v>
      </c>
      <c r="AF3759" s="37">
        <f t="shared" si="820"/>
        <v>0</v>
      </c>
      <c r="AG3759" s="37">
        <f t="shared" si="821"/>
        <v>0</v>
      </c>
      <c r="AH3759" s="37">
        <f t="shared" si="822"/>
        <v>0</v>
      </c>
      <c r="AI3759" s="35" t="str">
        <f t="shared" si="823"/>
        <v>Nusidėvėjęs</v>
      </c>
      <c r="AJ3759" s="38" t="str">
        <f>IF(AND(F3759&lt;&gt;[3]Pav.tvarkyklė!$B$12,F3759&lt;&gt;[3]Pav.tvarkyklė!$B$13),"GVTNT","X")</f>
        <v>GVTNT</v>
      </c>
      <c r="AK3759" s="39">
        <f t="shared" si="825"/>
        <v>0</v>
      </c>
      <c r="AL3759" s="41"/>
      <c r="AM3759" s="41"/>
      <c r="AN3759" s="41">
        <f t="shared" si="813"/>
        <v>1900</v>
      </c>
      <c r="AO3759" s="41"/>
      <c r="AP3759" s="41"/>
      <c r="AQ3759" s="41"/>
      <c r="AR3759" s="42"/>
      <c r="AS3759" s="42"/>
      <c r="AU3759" s="43">
        <f t="shared" si="814"/>
        <v>0</v>
      </c>
    </row>
    <row r="3760" spans="1:47" ht="15" customHeight="1" x14ac:dyDescent="0.25">
      <c r="A3760" s="11"/>
      <c r="B3760" s="19">
        <v>3929</v>
      </c>
      <c r="C3760" s="74"/>
      <c r="D3760" s="77"/>
      <c r="E3760" s="78"/>
      <c r="F3760" s="74"/>
      <c r="G3760" s="80"/>
      <c r="H3760" s="49"/>
      <c r="I3760" s="79"/>
      <c r="J3760" s="27"/>
      <c r="K3760" s="27"/>
      <c r="L3760" s="79"/>
      <c r="M3760" s="81"/>
      <c r="N3760" s="29">
        <v>0</v>
      </c>
      <c r="O3760" s="30" t="str">
        <f>IF(G3760&lt;=$N$2,"",IF(F3760=[3]Pav.tvarkyklė!$B$13,"",IF(ISBLANK(R3760),"X","")))</f>
        <v/>
      </c>
      <c r="P3760" s="91"/>
      <c r="Q3760" s="63"/>
      <c r="R3760" s="63"/>
      <c r="S3760" s="63"/>
      <c r="T3760" s="63"/>
      <c r="U3760" s="34" t="str">
        <f>IFERROR(INDEX('[3]5.Grup_T'!$G$4:$G$22,MATCH('6.Turtas'!E3760,'[3]5.Grup_T'!$E$4:$E$22,0)),"0")</f>
        <v>0</v>
      </c>
      <c r="V3760" s="35">
        <f t="shared" si="815"/>
        <v>0</v>
      </c>
      <c r="W3760" s="35">
        <f>IF(NOT(ISBLANK(H3760)),(12-DATEDIF(H3760,'[3]1.Pradzia'!$D$13,"m")),0)</f>
        <v>0</v>
      </c>
      <c r="X3760" s="35">
        <f t="shared" si="816"/>
        <v>0</v>
      </c>
      <c r="Y3760" s="35">
        <f t="shared" si="812"/>
        <v>0</v>
      </c>
      <c r="Z3760" s="35">
        <f t="shared" si="824"/>
        <v>0</v>
      </c>
      <c r="AA3760" s="36">
        <f t="shared" si="817"/>
        <v>0</v>
      </c>
      <c r="AB3760" s="36">
        <f t="shared" si="818"/>
        <v>0</v>
      </c>
      <c r="AC3760" s="37">
        <f t="shared" si="819"/>
        <v>0</v>
      </c>
      <c r="AD3760" s="35">
        <f>IF(OR(YEAR(G3760)&lt;2019,O3760="X"),0,IF(ISBLANK(H3760),DATEDIF(G3760,'[3]1.Pradzia'!$D$13,"M"),DATEDIF(G3760,H3760,"m")))</f>
        <v>0</v>
      </c>
      <c r="AE3760" s="37">
        <f>IF(E3760='[3]5.Grup_T'!$E$20,0,IF(AD3760&lt;&gt;0,M3760/V3760*MIN(12,AD3760),0))</f>
        <v>0</v>
      </c>
      <c r="AF3760" s="37">
        <f t="shared" si="820"/>
        <v>0</v>
      </c>
      <c r="AG3760" s="37">
        <f t="shared" si="821"/>
        <v>0</v>
      </c>
      <c r="AH3760" s="37">
        <f t="shared" si="822"/>
        <v>0</v>
      </c>
      <c r="AI3760" s="35" t="str">
        <f t="shared" si="823"/>
        <v>Nusidėvėjęs</v>
      </c>
      <c r="AJ3760" s="38" t="str">
        <f>IF(AND(F3760&lt;&gt;[3]Pav.tvarkyklė!$B$12,F3760&lt;&gt;[3]Pav.tvarkyklė!$B$13),"GVTNT","X")</f>
        <v>GVTNT</v>
      </c>
      <c r="AK3760" s="39">
        <f t="shared" si="825"/>
        <v>0</v>
      </c>
      <c r="AL3760" s="41"/>
      <c r="AM3760" s="41"/>
      <c r="AN3760" s="41">
        <f t="shared" si="813"/>
        <v>1900</v>
      </c>
      <c r="AO3760" s="41"/>
      <c r="AP3760" s="41"/>
      <c r="AQ3760" s="41"/>
      <c r="AR3760" s="42"/>
      <c r="AS3760" s="42"/>
      <c r="AU3760" s="43">
        <f t="shared" si="814"/>
        <v>0</v>
      </c>
    </row>
    <row r="3761" spans="1:47" ht="15" customHeight="1" x14ac:dyDescent="0.25">
      <c r="A3761" s="11"/>
      <c r="B3761" s="19">
        <v>3930</v>
      </c>
      <c r="C3761" s="74"/>
      <c r="D3761" s="77"/>
      <c r="E3761" s="78"/>
      <c r="F3761" s="74"/>
      <c r="G3761" s="80"/>
      <c r="H3761" s="49"/>
      <c r="I3761" s="79"/>
      <c r="J3761" s="27"/>
      <c r="K3761" s="27"/>
      <c r="L3761" s="79"/>
      <c r="M3761" s="81"/>
      <c r="N3761" s="29">
        <v>0</v>
      </c>
      <c r="O3761" s="30" t="str">
        <f>IF(G3761&lt;=$N$2,"",IF(F3761=[3]Pav.tvarkyklė!$B$13,"",IF(ISBLANK(R3761),"X","")))</f>
        <v/>
      </c>
      <c r="P3761" s="91"/>
      <c r="Q3761" s="63"/>
      <c r="R3761" s="63"/>
      <c r="S3761" s="63"/>
      <c r="T3761" s="63"/>
      <c r="U3761" s="34" t="str">
        <f>IFERROR(INDEX('[3]5.Grup_T'!$G$4:$G$22,MATCH('6.Turtas'!E3761,'[3]5.Grup_T'!$E$4:$E$22,0)),"0")</f>
        <v>0</v>
      </c>
      <c r="V3761" s="35">
        <f t="shared" si="815"/>
        <v>0</v>
      </c>
      <c r="W3761" s="35">
        <f>IF(NOT(ISBLANK(H3761)),(12-DATEDIF(H3761,'[3]1.Pradzia'!$D$13,"m")),0)</f>
        <v>0</v>
      </c>
      <c r="X3761" s="35">
        <f t="shared" si="816"/>
        <v>0</v>
      </c>
      <c r="Y3761" s="35">
        <f t="shared" si="812"/>
        <v>0</v>
      </c>
      <c r="Z3761" s="35">
        <f t="shared" si="824"/>
        <v>0</v>
      </c>
      <c r="AA3761" s="36">
        <f t="shared" si="817"/>
        <v>0</v>
      </c>
      <c r="AB3761" s="36">
        <f t="shared" si="818"/>
        <v>0</v>
      </c>
      <c r="AC3761" s="37">
        <f t="shared" si="819"/>
        <v>0</v>
      </c>
      <c r="AD3761" s="35">
        <f>IF(OR(YEAR(G3761)&lt;2019,O3761="X"),0,IF(ISBLANK(H3761),DATEDIF(G3761,'[3]1.Pradzia'!$D$13,"M"),DATEDIF(G3761,H3761,"m")))</f>
        <v>0</v>
      </c>
      <c r="AE3761" s="37">
        <f>IF(E3761='[3]5.Grup_T'!$E$20,0,IF(AD3761&lt;&gt;0,M3761/V3761*MIN(12,AD3761),0))</f>
        <v>0</v>
      </c>
      <c r="AF3761" s="37">
        <f t="shared" si="820"/>
        <v>0</v>
      </c>
      <c r="AG3761" s="37">
        <f t="shared" si="821"/>
        <v>0</v>
      </c>
      <c r="AH3761" s="37">
        <f t="shared" si="822"/>
        <v>0</v>
      </c>
      <c r="AI3761" s="35" t="str">
        <f t="shared" si="823"/>
        <v>Nusidėvėjęs</v>
      </c>
      <c r="AJ3761" s="38" t="str">
        <f>IF(AND(F3761&lt;&gt;[3]Pav.tvarkyklė!$B$12,F3761&lt;&gt;[3]Pav.tvarkyklė!$B$13),"GVTNT","X")</f>
        <v>GVTNT</v>
      </c>
      <c r="AK3761" s="39">
        <f t="shared" si="825"/>
        <v>0</v>
      </c>
      <c r="AL3761" s="41"/>
      <c r="AM3761" s="41"/>
      <c r="AN3761" s="41">
        <f t="shared" si="813"/>
        <v>1900</v>
      </c>
      <c r="AO3761" s="41"/>
      <c r="AP3761" s="41"/>
      <c r="AQ3761" s="41"/>
      <c r="AR3761" s="42"/>
      <c r="AS3761" s="42"/>
      <c r="AU3761" s="43">
        <f t="shared" si="814"/>
        <v>0</v>
      </c>
    </row>
    <row r="3762" spans="1:47" ht="15" customHeight="1" x14ac:dyDescent="0.25">
      <c r="A3762" s="11"/>
      <c r="B3762" s="19">
        <v>3931</v>
      </c>
      <c r="C3762" s="74"/>
      <c r="D3762" s="77"/>
      <c r="E3762" s="75"/>
      <c r="F3762" s="74"/>
      <c r="G3762" s="80"/>
      <c r="H3762" s="49"/>
      <c r="I3762" s="79"/>
      <c r="J3762" s="27"/>
      <c r="K3762" s="27"/>
      <c r="L3762" s="79"/>
      <c r="M3762" s="81"/>
      <c r="N3762" s="29">
        <v>0</v>
      </c>
      <c r="O3762" s="30" t="str">
        <f>IF(G3762&lt;=$N$2,"",IF(F3762=[3]Pav.tvarkyklė!$B$13,"",IF(ISBLANK(R3762),"X","")))</f>
        <v/>
      </c>
      <c r="P3762" s="91"/>
      <c r="Q3762" s="63"/>
      <c r="R3762" s="63"/>
      <c r="S3762" s="63"/>
      <c r="T3762" s="63"/>
      <c r="U3762" s="34" t="str">
        <f>IFERROR(INDEX('[3]5.Grup_T'!$G$4:$G$22,MATCH('6.Turtas'!E3762,'[3]5.Grup_T'!$E$4:$E$22,0)),"0")</f>
        <v>0</v>
      </c>
      <c r="V3762" s="35">
        <f t="shared" si="815"/>
        <v>0</v>
      </c>
      <c r="W3762" s="35">
        <f>IF(NOT(ISBLANK(H3762)),(12-DATEDIF(H3762,'[3]1.Pradzia'!$D$13,"m")),0)</f>
        <v>0</v>
      </c>
      <c r="X3762" s="35">
        <f t="shared" si="816"/>
        <v>0</v>
      </c>
      <c r="Y3762" s="35">
        <f t="shared" si="812"/>
        <v>0</v>
      </c>
      <c r="Z3762" s="35">
        <f t="shared" si="824"/>
        <v>0</v>
      </c>
      <c r="AA3762" s="36">
        <f t="shared" si="817"/>
        <v>0</v>
      </c>
      <c r="AB3762" s="36">
        <f t="shared" si="818"/>
        <v>0</v>
      </c>
      <c r="AC3762" s="37">
        <f t="shared" si="819"/>
        <v>0</v>
      </c>
      <c r="AD3762" s="35">
        <f>IF(OR(YEAR(G3762)&lt;2019,O3762="X"),0,IF(ISBLANK(H3762),DATEDIF(G3762,'[3]1.Pradzia'!$D$13,"M"),DATEDIF(G3762,H3762,"m")))</f>
        <v>0</v>
      </c>
      <c r="AE3762" s="37">
        <f>IF(E3762='[3]5.Grup_T'!$E$20,0,IF(AD3762&lt;&gt;0,M3762/V3762*MIN(12,AD3762),0))</f>
        <v>0</v>
      </c>
      <c r="AF3762" s="37">
        <f t="shared" si="820"/>
        <v>0</v>
      </c>
      <c r="AG3762" s="37">
        <f t="shared" si="821"/>
        <v>0</v>
      </c>
      <c r="AH3762" s="37">
        <f t="shared" si="822"/>
        <v>0</v>
      </c>
      <c r="AI3762" s="35" t="str">
        <f t="shared" si="823"/>
        <v>Nusidėvėjęs</v>
      </c>
      <c r="AJ3762" s="38" t="str">
        <f>IF(AND(F3762&lt;&gt;[3]Pav.tvarkyklė!$B$12,F3762&lt;&gt;[3]Pav.tvarkyklė!$B$13),"GVTNT","X")</f>
        <v>GVTNT</v>
      </c>
      <c r="AK3762" s="39">
        <f t="shared" si="825"/>
        <v>0</v>
      </c>
      <c r="AL3762" s="41"/>
      <c r="AM3762" s="41"/>
      <c r="AN3762" s="41">
        <f t="shared" si="813"/>
        <v>1900</v>
      </c>
      <c r="AO3762" s="41"/>
      <c r="AP3762" s="41"/>
      <c r="AQ3762" s="41"/>
      <c r="AR3762" s="42"/>
      <c r="AS3762" s="42"/>
      <c r="AU3762" s="43">
        <f t="shared" si="814"/>
        <v>0</v>
      </c>
    </row>
    <row r="3763" spans="1:47" ht="15" customHeight="1" x14ac:dyDescent="0.25">
      <c r="A3763" s="11"/>
      <c r="B3763" s="19">
        <v>3932</v>
      </c>
      <c r="C3763" s="74"/>
      <c r="D3763" s="77"/>
      <c r="E3763" s="75"/>
      <c r="F3763" s="74"/>
      <c r="G3763" s="80"/>
      <c r="H3763" s="49"/>
      <c r="I3763" s="79"/>
      <c r="J3763" s="27"/>
      <c r="K3763" s="27"/>
      <c r="L3763" s="79"/>
      <c r="M3763" s="81"/>
      <c r="N3763" s="29">
        <v>0</v>
      </c>
      <c r="O3763" s="30" t="str">
        <f>IF(G3763&lt;=$N$2,"",IF(F3763=[3]Pav.tvarkyklė!$B$13,"",IF(ISBLANK(R3763),"X","")))</f>
        <v/>
      </c>
      <c r="P3763" s="91"/>
      <c r="Q3763" s="63"/>
      <c r="R3763" s="63"/>
      <c r="S3763" s="63"/>
      <c r="T3763" s="63"/>
      <c r="U3763" s="34" t="str">
        <f>IFERROR(INDEX('[3]5.Grup_T'!$G$4:$G$22,MATCH('6.Turtas'!E3763,'[3]5.Grup_T'!$E$4:$E$22,0)),"0")</f>
        <v>0</v>
      </c>
      <c r="V3763" s="35">
        <f t="shared" si="815"/>
        <v>0</v>
      </c>
      <c r="W3763" s="35">
        <f>IF(NOT(ISBLANK(H3763)),(12-DATEDIF(H3763,'[3]1.Pradzia'!$D$13,"m")),0)</f>
        <v>0</v>
      </c>
      <c r="X3763" s="35">
        <f t="shared" si="816"/>
        <v>0</v>
      </c>
      <c r="Y3763" s="35">
        <f t="shared" si="812"/>
        <v>0</v>
      </c>
      <c r="Z3763" s="35">
        <f t="shared" si="824"/>
        <v>0</v>
      </c>
      <c r="AA3763" s="36">
        <f t="shared" si="817"/>
        <v>0</v>
      </c>
      <c r="AB3763" s="36">
        <f t="shared" si="818"/>
        <v>0</v>
      </c>
      <c r="AC3763" s="37">
        <f t="shared" si="819"/>
        <v>0</v>
      </c>
      <c r="AD3763" s="35">
        <f>IF(OR(YEAR(G3763)&lt;2019,O3763="X"),0,IF(ISBLANK(H3763),DATEDIF(G3763,'[3]1.Pradzia'!$D$13,"M"),DATEDIF(G3763,H3763,"m")))</f>
        <v>0</v>
      </c>
      <c r="AE3763" s="37">
        <f>IF(E3763='[3]5.Grup_T'!$E$20,0,IF(AD3763&lt;&gt;0,M3763/V3763*MIN(12,AD3763),0))</f>
        <v>0</v>
      </c>
      <c r="AF3763" s="37">
        <f t="shared" si="820"/>
        <v>0</v>
      </c>
      <c r="AG3763" s="37">
        <f t="shared" si="821"/>
        <v>0</v>
      </c>
      <c r="AH3763" s="37">
        <f t="shared" si="822"/>
        <v>0</v>
      </c>
      <c r="AI3763" s="35" t="str">
        <f t="shared" si="823"/>
        <v>Nusidėvėjęs</v>
      </c>
      <c r="AJ3763" s="38" t="str">
        <f>IF(AND(F3763&lt;&gt;[3]Pav.tvarkyklė!$B$12,F3763&lt;&gt;[3]Pav.tvarkyklė!$B$13),"GVTNT","X")</f>
        <v>GVTNT</v>
      </c>
      <c r="AK3763" s="39">
        <f t="shared" si="825"/>
        <v>0</v>
      </c>
      <c r="AL3763" s="41"/>
      <c r="AM3763" s="41"/>
      <c r="AN3763" s="41">
        <f t="shared" si="813"/>
        <v>1900</v>
      </c>
      <c r="AO3763" s="41"/>
      <c r="AP3763" s="41"/>
      <c r="AQ3763" s="41"/>
      <c r="AR3763" s="42"/>
      <c r="AS3763" s="42"/>
      <c r="AU3763" s="43">
        <f t="shared" si="814"/>
        <v>0</v>
      </c>
    </row>
    <row r="3764" spans="1:47" ht="15" customHeight="1" x14ac:dyDescent="0.25">
      <c r="A3764" s="11"/>
      <c r="B3764" s="19">
        <v>3933</v>
      </c>
      <c r="C3764" s="74"/>
      <c r="D3764" s="77"/>
      <c r="E3764" s="78"/>
      <c r="F3764" s="74"/>
      <c r="G3764" s="80"/>
      <c r="H3764" s="49"/>
      <c r="I3764" s="79"/>
      <c r="J3764" s="27"/>
      <c r="K3764" s="27"/>
      <c r="L3764" s="79"/>
      <c r="M3764" s="81"/>
      <c r="N3764" s="29">
        <v>0</v>
      </c>
      <c r="O3764" s="30" t="str">
        <f>IF(G3764&lt;=$N$2,"",IF(F3764=[3]Pav.tvarkyklė!$B$13,"",IF(ISBLANK(R3764),"X","")))</f>
        <v/>
      </c>
      <c r="P3764" s="91"/>
      <c r="Q3764" s="63"/>
      <c r="R3764" s="63"/>
      <c r="S3764" s="63"/>
      <c r="T3764" s="63"/>
      <c r="U3764" s="34" t="str">
        <f>IFERROR(INDEX('[3]5.Grup_T'!$G$4:$G$22,MATCH('6.Turtas'!E3764,'[3]5.Grup_T'!$E$4:$E$22,0)),"0")</f>
        <v>0</v>
      </c>
      <c r="V3764" s="35">
        <f t="shared" si="815"/>
        <v>0</v>
      </c>
      <c r="W3764" s="35">
        <f>IF(NOT(ISBLANK(H3764)),(12-DATEDIF(H3764,'[3]1.Pradzia'!$D$13,"m")),0)</f>
        <v>0</v>
      </c>
      <c r="X3764" s="35">
        <f t="shared" si="816"/>
        <v>0</v>
      </c>
      <c r="Y3764" s="35">
        <f t="shared" si="812"/>
        <v>0</v>
      </c>
      <c r="Z3764" s="35">
        <f t="shared" si="824"/>
        <v>0</v>
      </c>
      <c r="AA3764" s="36">
        <f t="shared" si="817"/>
        <v>0</v>
      </c>
      <c r="AB3764" s="36">
        <f t="shared" si="818"/>
        <v>0</v>
      </c>
      <c r="AC3764" s="37">
        <f t="shared" si="819"/>
        <v>0</v>
      </c>
      <c r="AD3764" s="35">
        <f>IF(OR(YEAR(G3764)&lt;2019,O3764="X"),0,IF(ISBLANK(H3764),DATEDIF(G3764,'[3]1.Pradzia'!$D$13,"M"),DATEDIF(G3764,H3764,"m")))</f>
        <v>0</v>
      </c>
      <c r="AE3764" s="37">
        <f>IF(E3764='[3]5.Grup_T'!$E$20,0,IF(AD3764&lt;&gt;0,M3764/V3764*MIN(12,AD3764),0))</f>
        <v>0</v>
      </c>
      <c r="AF3764" s="37">
        <f t="shared" si="820"/>
        <v>0</v>
      </c>
      <c r="AG3764" s="37">
        <f t="shared" si="821"/>
        <v>0</v>
      </c>
      <c r="AH3764" s="37">
        <f t="shared" si="822"/>
        <v>0</v>
      </c>
      <c r="AI3764" s="35" t="str">
        <f t="shared" si="823"/>
        <v>Nusidėvėjęs</v>
      </c>
      <c r="AJ3764" s="38" t="str">
        <f>IF(AND(F3764&lt;&gt;[3]Pav.tvarkyklė!$B$12,F3764&lt;&gt;[3]Pav.tvarkyklė!$B$13),"GVTNT","X")</f>
        <v>GVTNT</v>
      </c>
      <c r="AK3764" s="39">
        <f t="shared" si="825"/>
        <v>0</v>
      </c>
      <c r="AL3764" s="41"/>
      <c r="AM3764" s="41"/>
      <c r="AN3764" s="41">
        <f t="shared" si="813"/>
        <v>1900</v>
      </c>
      <c r="AO3764" s="41"/>
      <c r="AP3764" s="41"/>
      <c r="AQ3764" s="41"/>
      <c r="AR3764" s="42"/>
      <c r="AS3764" s="42"/>
      <c r="AU3764" s="43">
        <f t="shared" si="814"/>
        <v>0</v>
      </c>
    </row>
    <row r="3765" spans="1:47" ht="15" customHeight="1" x14ac:dyDescent="0.25">
      <c r="A3765" s="11"/>
      <c r="B3765" s="19">
        <v>3934</v>
      </c>
      <c r="C3765" s="74"/>
      <c r="D3765" s="77"/>
      <c r="E3765" s="78"/>
      <c r="F3765" s="74"/>
      <c r="G3765" s="80"/>
      <c r="H3765" s="49"/>
      <c r="I3765" s="79"/>
      <c r="J3765" s="27"/>
      <c r="K3765" s="27"/>
      <c r="L3765" s="79"/>
      <c r="M3765" s="81"/>
      <c r="N3765" s="29">
        <v>0</v>
      </c>
      <c r="O3765" s="30" t="str">
        <f>IF(G3765&lt;=$N$2,"",IF(F3765=[3]Pav.tvarkyklė!$B$13,"",IF(ISBLANK(R3765),"X","")))</f>
        <v/>
      </c>
      <c r="P3765" s="91"/>
      <c r="Q3765" s="63"/>
      <c r="R3765" s="63"/>
      <c r="S3765" s="63"/>
      <c r="T3765" s="63"/>
      <c r="U3765" s="34" t="str">
        <f>IFERROR(INDEX('[3]5.Grup_T'!$G$4:$G$22,MATCH('6.Turtas'!E3765,'[3]5.Grup_T'!$E$4:$E$22,0)),"0")</f>
        <v>0</v>
      </c>
      <c r="V3765" s="35">
        <f t="shared" si="815"/>
        <v>0</v>
      </c>
      <c r="W3765" s="35">
        <f>IF(NOT(ISBLANK(H3765)),(12-DATEDIF(H3765,'[3]1.Pradzia'!$D$13,"m")),0)</f>
        <v>0</v>
      </c>
      <c r="X3765" s="35">
        <f t="shared" si="816"/>
        <v>0</v>
      </c>
      <c r="Y3765" s="35">
        <f t="shared" si="812"/>
        <v>0</v>
      </c>
      <c r="Z3765" s="35">
        <f t="shared" si="824"/>
        <v>0</v>
      </c>
      <c r="AA3765" s="36">
        <f t="shared" si="817"/>
        <v>0</v>
      </c>
      <c r="AB3765" s="36">
        <f t="shared" si="818"/>
        <v>0</v>
      </c>
      <c r="AC3765" s="37">
        <f t="shared" si="819"/>
        <v>0</v>
      </c>
      <c r="AD3765" s="35">
        <f>IF(OR(YEAR(G3765)&lt;2019,O3765="X"),0,IF(ISBLANK(H3765),DATEDIF(G3765,'[3]1.Pradzia'!$D$13,"M"),DATEDIF(G3765,H3765,"m")))</f>
        <v>0</v>
      </c>
      <c r="AE3765" s="37">
        <f>IF(E3765='[3]5.Grup_T'!$E$20,0,IF(AD3765&lt;&gt;0,M3765/V3765*MIN(12,AD3765),0))</f>
        <v>0</v>
      </c>
      <c r="AF3765" s="37">
        <f t="shared" si="820"/>
        <v>0</v>
      </c>
      <c r="AG3765" s="37">
        <f t="shared" si="821"/>
        <v>0</v>
      </c>
      <c r="AH3765" s="37">
        <f t="shared" si="822"/>
        <v>0</v>
      </c>
      <c r="AI3765" s="35" t="str">
        <f t="shared" si="823"/>
        <v>Nusidėvėjęs</v>
      </c>
      <c r="AJ3765" s="38" t="str">
        <f>IF(AND(F3765&lt;&gt;[3]Pav.tvarkyklė!$B$12,F3765&lt;&gt;[3]Pav.tvarkyklė!$B$13),"GVTNT","X")</f>
        <v>GVTNT</v>
      </c>
      <c r="AK3765" s="39">
        <f t="shared" si="825"/>
        <v>0</v>
      </c>
      <c r="AL3765" s="41"/>
      <c r="AM3765" s="41"/>
      <c r="AN3765" s="41">
        <f t="shared" si="813"/>
        <v>1900</v>
      </c>
      <c r="AO3765" s="41"/>
      <c r="AP3765" s="41"/>
      <c r="AQ3765" s="41"/>
      <c r="AR3765" s="42"/>
      <c r="AS3765" s="42"/>
      <c r="AU3765" s="43">
        <f t="shared" si="814"/>
        <v>0</v>
      </c>
    </row>
    <row r="3766" spans="1:47" ht="15" customHeight="1" x14ac:dyDescent="0.25">
      <c r="A3766" s="11"/>
      <c r="B3766" s="19">
        <v>3935</v>
      </c>
      <c r="C3766" s="74"/>
      <c r="D3766" s="77"/>
      <c r="E3766" s="75"/>
      <c r="F3766" s="74"/>
      <c r="G3766" s="80"/>
      <c r="H3766" s="49"/>
      <c r="I3766" s="79"/>
      <c r="J3766" s="27"/>
      <c r="K3766" s="27"/>
      <c r="L3766" s="79"/>
      <c r="M3766" s="81"/>
      <c r="N3766" s="29">
        <v>0</v>
      </c>
      <c r="O3766" s="30" t="str">
        <f>IF(G3766&lt;=$N$2,"",IF(F3766=[3]Pav.tvarkyklė!$B$13,"",IF(ISBLANK(R3766),"X","")))</f>
        <v/>
      </c>
      <c r="P3766" s="91"/>
      <c r="Q3766" s="63"/>
      <c r="R3766" s="63"/>
      <c r="S3766" s="63"/>
      <c r="T3766" s="63"/>
      <c r="U3766" s="34" t="str">
        <f>IFERROR(INDEX('[3]5.Grup_T'!$G$4:$G$22,MATCH('6.Turtas'!E3766,'[3]5.Grup_T'!$E$4:$E$22,0)),"0")</f>
        <v>0</v>
      </c>
      <c r="V3766" s="35">
        <f t="shared" si="815"/>
        <v>0</v>
      </c>
      <c r="W3766" s="35">
        <f>IF(NOT(ISBLANK(H3766)),(12-DATEDIF(H3766,'[3]1.Pradzia'!$D$13,"m")),0)</f>
        <v>0</v>
      </c>
      <c r="X3766" s="35">
        <f t="shared" si="816"/>
        <v>0</v>
      </c>
      <c r="Y3766" s="35">
        <f t="shared" si="812"/>
        <v>0</v>
      </c>
      <c r="Z3766" s="35">
        <f t="shared" si="824"/>
        <v>0</v>
      </c>
      <c r="AA3766" s="36">
        <f t="shared" si="817"/>
        <v>0</v>
      </c>
      <c r="AB3766" s="36">
        <f t="shared" si="818"/>
        <v>0</v>
      </c>
      <c r="AC3766" s="37">
        <f t="shared" si="819"/>
        <v>0</v>
      </c>
      <c r="AD3766" s="35">
        <f>IF(OR(YEAR(G3766)&lt;2019,O3766="X"),0,IF(ISBLANK(H3766),DATEDIF(G3766,'[3]1.Pradzia'!$D$13,"M"),DATEDIF(G3766,H3766,"m")))</f>
        <v>0</v>
      </c>
      <c r="AE3766" s="37">
        <f>IF(E3766='[3]5.Grup_T'!$E$20,0,IF(AD3766&lt;&gt;0,M3766/V3766*MIN(12,AD3766),0))</f>
        <v>0</v>
      </c>
      <c r="AF3766" s="37">
        <f t="shared" si="820"/>
        <v>0</v>
      </c>
      <c r="AG3766" s="37">
        <f t="shared" si="821"/>
        <v>0</v>
      </c>
      <c r="AH3766" s="37">
        <f t="shared" si="822"/>
        <v>0</v>
      </c>
      <c r="AI3766" s="35" t="str">
        <f t="shared" si="823"/>
        <v>Nusidėvėjęs</v>
      </c>
      <c r="AJ3766" s="38" t="str">
        <f>IF(AND(F3766&lt;&gt;[3]Pav.tvarkyklė!$B$12,F3766&lt;&gt;[3]Pav.tvarkyklė!$B$13),"GVTNT","X")</f>
        <v>GVTNT</v>
      </c>
      <c r="AK3766" s="39">
        <f t="shared" si="825"/>
        <v>0</v>
      </c>
      <c r="AL3766" s="41"/>
      <c r="AM3766" s="41"/>
      <c r="AN3766" s="41">
        <f t="shared" si="813"/>
        <v>1900</v>
      </c>
      <c r="AO3766" s="41"/>
      <c r="AP3766" s="41"/>
      <c r="AQ3766" s="41"/>
      <c r="AR3766" s="42"/>
      <c r="AS3766" s="42"/>
      <c r="AU3766" s="43">
        <f t="shared" si="814"/>
        <v>0</v>
      </c>
    </row>
    <row r="3767" spans="1:47" ht="15" customHeight="1" x14ac:dyDescent="0.25">
      <c r="A3767" s="11"/>
      <c r="B3767" s="19">
        <v>3936</v>
      </c>
      <c r="C3767" s="74"/>
      <c r="D3767" s="87"/>
      <c r="E3767" s="75"/>
      <c r="F3767" s="74"/>
      <c r="G3767" s="80"/>
      <c r="H3767" s="49"/>
      <c r="I3767" s="79"/>
      <c r="J3767" s="27"/>
      <c r="K3767" s="27"/>
      <c r="L3767" s="79"/>
      <c r="M3767" s="81"/>
      <c r="N3767" s="29">
        <v>0</v>
      </c>
      <c r="O3767" s="30" t="str">
        <f>IF(G3767&lt;=$N$2,"",IF(F3767=[3]Pav.tvarkyklė!$B$13,"",IF(ISBLANK(R3767),"X","")))</f>
        <v/>
      </c>
      <c r="P3767" s="91"/>
      <c r="Q3767" s="63"/>
      <c r="R3767" s="63"/>
      <c r="S3767" s="63"/>
      <c r="T3767" s="63"/>
      <c r="U3767" s="34" t="str">
        <f>IFERROR(INDEX('[3]5.Grup_T'!$G$4:$G$22,MATCH('6.Turtas'!E3767,'[3]5.Grup_T'!$E$4:$E$22,0)),"0")</f>
        <v>0</v>
      </c>
      <c r="V3767" s="35">
        <f t="shared" si="815"/>
        <v>0</v>
      </c>
      <c r="W3767" s="35">
        <f>IF(NOT(ISBLANK(H3767)),(12-DATEDIF(H3767,'[3]1.Pradzia'!$D$13,"m")),0)</f>
        <v>0</v>
      </c>
      <c r="X3767" s="35">
        <f t="shared" si="816"/>
        <v>0</v>
      </c>
      <c r="Y3767" s="35">
        <f t="shared" ref="Y3767:Y3830" si="826">IF(YEAR(G3767)&gt;=2019,0,IF(Z3767&lt;=0,0,IF(W3767&lt;&gt;0,MIN(W3767,Z3767),MIN(12,Z3767))))</f>
        <v>0</v>
      </c>
      <c r="Z3767" s="35">
        <f t="shared" si="824"/>
        <v>0</v>
      </c>
      <c r="AA3767" s="36">
        <f t="shared" si="817"/>
        <v>0</v>
      </c>
      <c r="AB3767" s="36">
        <f t="shared" si="818"/>
        <v>0</v>
      </c>
      <c r="AC3767" s="37">
        <f t="shared" si="819"/>
        <v>0</v>
      </c>
      <c r="AD3767" s="35">
        <f>IF(OR(YEAR(G3767)&lt;2019,O3767="X"),0,IF(ISBLANK(H3767),DATEDIF(G3767,'[3]1.Pradzia'!$D$13,"M"),DATEDIF(G3767,H3767,"m")))</f>
        <v>0</v>
      </c>
      <c r="AE3767" s="37">
        <f>IF(E3767='[3]5.Grup_T'!$E$20,0,IF(AD3767&lt;&gt;0,M3767/V3767*MIN(12,AD3767),0))</f>
        <v>0</v>
      </c>
      <c r="AF3767" s="37">
        <f t="shared" si="820"/>
        <v>0</v>
      </c>
      <c r="AG3767" s="37">
        <f t="shared" si="821"/>
        <v>0</v>
      </c>
      <c r="AH3767" s="37">
        <f t="shared" si="822"/>
        <v>0</v>
      </c>
      <c r="AI3767" s="35" t="str">
        <f t="shared" si="823"/>
        <v>Nusidėvėjęs</v>
      </c>
      <c r="AJ3767" s="38" t="str">
        <f>IF(AND(F3767&lt;&gt;[3]Pav.tvarkyklė!$B$12,F3767&lt;&gt;[3]Pav.tvarkyklė!$B$13),"GVTNT","X")</f>
        <v>GVTNT</v>
      </c>
      <c r="AK3767" s="39">
        <f t="shared" si="825"/>
        <v>0</v>
      </c>
      <c r="AL3767" s="41"/>
      <c r="AM3767" s="41"/>
      <c r="AN3767" s="41">
        <f t="shared" si="813"/>
        <v>1900</v>
      </c>
      <c r="AO3767" s="41"/>
      <c r="AP3767" s="41"/>
      <c r="AQ3767" s="41"/>
      <c r="AR3767" s="42"/>
      <c r="AS3767" s="42"/>
      <c r="AU3767" s="43">
        <f t="shared" si="814"/>
        <v>0</v>
      </c>
    </row>
    <row r="3768" spans="1:47" ht="15" customHeight="1" x14ac:dyDescent="0.25">
      <c r="A3768" s="11"/>
      <c r="B3768" s="19">
        <v>3937</v>
      </c>
      <c r="C3768" s="74"/>
      <c r="D3768" s="87"/>
      <c r="E3768" s="78"/>
      <c r="F3768" s="74"/>
      <c r="G3768" s="80"/>
      <c r="H3768" s="49"/>
      <c r="I3768" s="79"/>
      <c r="J3768" s="27"/>
      <c r="K3768" s="27"/>
      <c r="L3768" s="79"/>
      <c r="M3768" s="81"/>
      <c r="N3768" s="29">
        <v>0</v>
      </c>
      <c r="O3768" s="30" t="str">
        <f>IF(G3768&lt;=$N$2,"",IF(F3768=[3]Pav.tvarkyklė!$B$13,"",IF(ISBLANK(R3768),"X","")))</f>
        <v/>
      </c>
      <c r="P3768" s="91"/>
      <c r="Q3768" s="63"/>
      <c r="R3768" s="63"/>
      <c r="S3768" s="63"/>
      <c r="T3768" s="63"/>
      <c r="U3768" s="34" t="str">
        <f>IFERROR(INDEX('[3]5.Grup_T'!$G$4:$G$22,MATCH('6.Turtas'!E3768,'[3]5.Grup_T'!$E$4:$E$22,0)),"0")</f>
        <v>0</v>
      </c>
      <c r="V3768" s="35">
        <f t="shared" si="815"/>
        <v>0</v>
      </c>
      <c r="W3768" s="35">
        <f>IF(NOT(ISBLANK(H3768)),(12-DATEDIF(H3768,'[3]1.Pradzia'!$D$13,"m")),0)</f>
        <v>0</v>
      </c>
      <c r="X3768" s="35">
        <f t="shared" si="816"/>
        <v>0</v>
      </c>
      <c r="Y3768" s="35">
        <f t="shared" si="826"/>
        <v>0</v>
      </c>
      <c r="Z3768" s="35">
        <f t="shared" si="824"/>
        <v>0</v>
      </c>
      <c r="AA3768" s="36">
        <f t="shared" si="817"/>
        <v>0</v>
      </c>
      <c r="AB3768" s="36">
        <f t="shared" si="818"/>
        <v>0</v>
      </c>
      <c r="AC3768" s="37">
        <f t="shared" si="819"/>
        <v>0</v>
      </c>
      <c r="AD3768" s="35">
        <f>IF(OR(YEAR(G3768)&lt;2019,O3768="X"),0,IF(ISBLANK(H3768),DATEDIF(G3768,'[3]1.Pradzia'!$D$13,"M"),DATEDIF(G3768,H3768,"m")))</f>
        <v>0</v>
      </c>
      <c r="AE3768" s="37">
        <f>IF(E3768='[3]5.Grup_T'!$E$20,0,IF(AD3768&lt;&gt;0,M3768/V3768*MIN(12,AD3768),0))</f>
        <v>0</v>
      </c>
      <c r="AF3768" s="37">
        <f t="shared" si="820"/>
        <v>0</v>
      </c>
      <c r="AG3768" s="37">
        <f t="shared" si="821"/>
        <v>0</v>
      </c>
      <c r="AH3768" s="37">
        <f t="shared" si="822"/>
        <v>0</v>
      </c>
      <c r="AI3768" s="35" t="str">
        <f t="shared" si="823"/>
        <v>Nusidėvėjęs</v>
      </c>
      <c r="AJ3768" s="38" t="str">
        <f>IF(AND(F3768&lt;&gt;[3]Pav.tvarkyklė!$B$12,F3768&lt;&gt;[3]Pav.tvarkyklė!$B$13),"GVTNT","X")</f>
        <v>GVTNT</v>
      </c>
      <c r="AK3768" s="39">
        <f t="shared" si="825"/>
        <v>0</v>
      </c>
      <c r="AL3768" s="41"/>
      <c r="AM3768" s="41"/>
      <c r="AN3768" s="41">
        <f t="shared" si="813"/>
        <v>1900</v>
      </c>
      <c r="AO3768" s="41"/>
      <c r="AP3768" s="41"/>
      <c r="AQ3768" s="41"/>
      <c r="AR3768" s="42"/>
      <c r="AS3768" s="42"/>
      <c r="AU3768" s="43">
        <f t="shared" si="814"/>
        <v>0</v>
      </c>
    </row>
    <row r="3769" spans="1:47" ht="15" customHeight="1" x14ac:dyDescent="0.25">
      <c r="A3769" s="11"/>
      <c r="B3769" s="19">
        <v>3938</v>
      </c>
      <c r="C3769" s="74"/>
      <c r="D3769" s="87"/>
      <c r="E3769" s="78"/>
      <c r="F3769" s="74"/>
      <c r="G3769" s="80"/>
      <c r="H3769" s="49"/>
      <c r="I3769" s="79"/>
      <c r="J3769" s="27"/>
      <c r="K3769" s="27"/>
      <c r="L3769" s="79"/>
      <c r="M3769" s="81"/>
      <c r="N3769" s="29">
        <v>0</v>
      </c>
      <c r="O3769" s="30" t="str">
        <f>IF(G3769&lt;=$N$2,"",IF(F3769=[3]Pav.tvarkyklė!$B$13,"",IF(ISBLANK(R3769),"X","")))</f>
        <v/>
      </c>
      <c r="P3769" s="91"/>
      <c r="Q3769" s="63"/>
      <c r="R3769" s="63"/>
      <c r="S3769" s="63"/>
      <c r="T3769" s="63"/>
      <c r="U3769" s="34" t="str">
        <f>IFERROR(INDEX('[3]5.Grup_T'!$G$4:$G$22,MATCH('6.Turtas'!E3769,'[3]5.Grup_T'!$E$4:$E$22,0)),"0")</f>
        <v>0</v>
      </c>
      <c r="V3769" s="35">
        <f t="shared" si="815"/>
        <v>0</v>
      </c>
      <c r="W3769" s="35">
        <f>IF(NOT(ISBLANK(H3769)),(12-DATEDIF(H3769,'[3]1.Pradzia'!$D$13,"m")),0)</f>
        <v>0</v>
      </c>
      <c r="X3769" s="35">
        <f t="shared" si="816"/>
        <v>0</v>
      </c>
      <c r="Y3769" s="35">
        <f t="shared" si="826"/>
        <v>0</v>
      </c>
      <c r="Z3769" s="35">
        <f t="shared" si="824"/>
        <v>0</v>
      </c>
      <c r="AA3769" s="36">
        <f t="shared" si="817"/>
        <v>0</v>
      </c>
      <c r="AB3769" s="36">
        <f t="shared" si="818"/>
        <v>0</v>
      </c>
      <c r="AC3769" s="37">
        <f t="shared" si="819"/>
        <v>0</v>
      </c>
      <c r="AD3769" s="35">
        <f>IF(OR(YEAR(G3769)&lt;2019,O3769="X"),0,IF(ISBLANK(H3769),DATEDIF(G3769,'[3]1.Pradzia'!$D$13,"M"),DATEDIF(G3769,H3769,"m")))</f>
        <v>0</v>
      </c>
      <c r="AE3769" s="37">
        <f>IF(E3769='[3]5.Grup_T'!$E$20,0,IF(AD3769&lt;&gt;0,M3769/V3769*MIN(12,AD3769),0))</f>
        <v>0</v>
      </c>
      <c r="AF3769" s="37">
        <f t="shared" si="820"/>
        <v>0</v>
      </c>
      <c r="AG3769" s="37">
        <f t="shared" si="821"/>
        <v>0</v>
      </c>
      <c r="AH3769" s="37">
        <f t="shared" si="822"/>
        <v>0</v>
      </c>
      <c r="AI3769" s="35" t="str">
        <f t="shared" si="823"/>
        <v>Nusidėvėjęs</v>
      </c>
      <c r="AJ3769" s="38" t="str">
        <f>IF(AND(F3769&lt;&gt;[3]Pav.tvarkyklė!$B$12,F3769&lt;&gt;[3]Pav.tvarkyklė!$B$13),"GVTNT","X")</f>
        <v>GVTNT</v>
      </c>
      <c r="AK3769" s="39">
        <f t="shared" si="825"/>
        <v>0</v>
      </c>
      <c r="AL3769" s="41"/>
      <c r="AM3769" s="41"/>
      <c r="AN3769" s="41">
        <f t="shared" si="813"/>
        <v>1900</v>
      </c>
      <c r="AO3769" s="41"/>
      <c r="AP3769" s="41"/>
      <c r="AQ3769" s="41"/>
      <c r="AR3769" s="42"/>
      <c r="AS3769" s="42"/>
      <c r="AU3769" s="43">
        <f t="shared" si="814"/>
        <v>0</v>
      </c>
    </row>
    <row r="3770" spans="1:47" ht="15" customHeight="1" x14ac:dyDescent="0.25">
      <c r="A3770" s="11"/>
      <c r="B3770" s="19">
        <v>3939</v>
      </c>
      <c r="C3770" s="74"/>
      <c r="D3770" s="87"/>
      <c r="E3770" s="78"/>
      <c r="F3770" s="74"/>
      <c r="G3770" s="80"/>
      <c r="H3770" s="49"/>
      <c r="I3770" s="79"/>
      <c r="J3770" s="27"/>
      <c r="K3770" s="27"/>
      <c r="L3770" s="79"/>
      <c r="M3770" s="81"/>
      <c r="N3770" s="29">
        <v>0</v>
      </c>
      <c r="O3770" s="30" t="str">
        <f>IF(G3770&lt;=$N$2,"",IF(F3770=[3]Pav.tvarkyklė!$B$13,"",IF(ISBLANK(R3770),"X","")))</f>
        <v/>
      </c>
      <c r="P3770" s="91"/>
      <c r="Q3770" s="63"/>
      <c r="R3770" s="63"/>
      <c r="S3770" s="63"/>
      <c r="T3770" s="63"/>
      <c r="U3770" s="34" t="str">
        <f>IFERROR(INDEX('[3]5.Grup_T'!$G$4:$G$22,MATCH('6.Turtas'!E3770,'[3]5.Grup_T'!$E$4:$E$22,0)),"0")</f>
        <v>0</v>
      </c>
      <c r="V3770" s="35">
        <f t="shared" si="815"/>
        <v>0</v>
      </c>
      <c r="W3770" s="35">
        <f>IF(NOT(ISBLANK(H3770)),(12-DATEDIF(H3770,'[3]1.Pradzia'!$D$13,"m")),0)</f>
        <v>0</v>
      </c>
      <c r="X3770" s="35">
        <f t="shared" si="816"/>
        <v>0</v>
      </c>
      <c r="Y3770" s="35">
        <f t="shared" si="826"/>
        <v>0</v>
      </c>
      <c r="Z3770" s="35">
        <f t="shared" si="824"/>
        <v>0</v>
      </c>
      <c r="AA3770" s="36">
        <f t="shared" si="817"/>
        <v>0</v>
      </c>
      <c r="AB3770" s="36">
        <f t="shared" si="818"/>
        <v>0</v>
      </c>
      <c r="AC3770" s="37">
        <f t="shared" si="819"/>
        <v>0</v>
      </c>
      <c r="AD3770" s="35">
        <f>IF(OR(YEAR(G3770)&lt;2019,O3770="X"),0,IF(ISBLANK(H3770),DATEDIF(G3770,'[3]1.Pradzia'!$D$13,"M"),DATEDIF(G3770,H3770,"m")))</f>
        <v>0</v>
      </c>
      <c r="AE3770" s="37">
        <f>IF(E3770='[3]5.Grup_T'!$E$20,0,IF(AD3770&lt;&gt;0,M3770/V3770*MIN(12,AD3770),0))</f>
        <v>0</v>
      </c>
      <c r="AF3770" s="37">
        <f t="shared" si="820"/>
        <v>0</v>
      </c>
      <c r="AG3770" s="37">
        <f t="shared" si="821"/>
        <v>0</v>
      </c>
      <c r="AH3770" s="37">
        <f t="shared" si="822"/>
        <v>0</v>
      </c>
      <c r="AI3770" s="35" t="str">
        <f t="shared" si="823"/>
        <v>Nusidėvėjęs</v>
      </c>
      <c r="AJ3770" s="38" t="str">
        <f>IF(AND(F3770&lt;&gt;[3]Pav.tvarkyklė!$B$12,F3770&lt;&gt;[3]Pav.tvarkyklė!$B$13),"GVTNT","X")</f>
        <v>GVTNT</v>
      </c>
      <c r="AK3770" s="39">
        <f t="shared" si="825"/>
        <v>0</v>
      </c>
      <c r="AL3770" s="41"/>
      <c r="AM3770" s="41"/>
      <c r="AN3770" s="41">
        <f t="shared" si="813"/>
        <v>1900</v>
      </c>
      <c r="AO3770" s="41"/>
      <c r="AP3770" s="41"/>
      <c r="AQ3770" s="41"/>
      <c r="AR3770" s="42"/>
      <c r="AS3770" s="42"/>
      <c r="AU3770" s="43">
        <f t="shared" si="814"/>
        <v>0</v>
      </c>
    </row>
    <row r="3771" spans="1:47" ht="15" customHeight="1" x14ac:dyDescent="0.25">
      <c r="A3771" s="11"/>
      <c r="B3771" s="19">
        <v>3940</v>
      </c>
      <c r="C3771" s="74"/>
      <c r="D3771" s="87"/>
      <c r="E3771" s="78"/>
      <c r="F3771" s="74"/>
      <c r="G3771" s="80"/>
      <c r="H3771" s="49"/>
      <c r="I3771" s="79"/>
      <c r="J3771" s="27"/>
      <c r="K3771" s="27"/>
      <c r="L3771" s="79"/>
      <c r="M3771" s="81"/>
      <c r="N3771" s="29">
        <v>0</v>
      </c>
      <c r="O3771" s="30" t="str">
        <f>IF(G3771&lt;=$N$2,"",IF(F3771=[3]Pav.tvarkyklė!$B$13,"",IF(ISBLANK(R3771),"X","")))</f>
        <v/>
      </c>
      <c r="P3771" s="91"/>
      <c r="Q3771" s="63"/>
      <c r="R3771" s="63"/>
      <c r="S3771" s="63"/>
      <c r="T3771" s="63"/>
      <c r="U3771" s="34" t="str">
        <f>IFERROR(INDEX('[3]5.Grup_T'!$G$4:$G$22,MATCH('6.Turtas'!E3771,'[3]5.Grup_T'!$E$4:$E$22,0)),"0")</f>
        <v>0</v>
      </c>
      <c r="V3771" s="35">
        <f t="shared" si="815"/>
        <v>0</v>
      </c>
      <c r="W3771" s="35">
        <f>IF(NOT(ISBLANK(H3771)),(12-DATEDIF(H3771,'[3]1.Pradzia'!$D$13,"m")),0)</f>
        <v>0</v>
      </c>
      <c r="X3771" s="35">
        <f t="shared" si="816"/>
        <v>0</v>
      </c>
      <c r="Y3771" s="35">
        <f t="shared" si="826"/>
        <v>0</v>
      </c>
      <c r="Z3771" s="35">
        <f t="shared" si="824"/>
        <v>0</v>
      </c>
      <c r="AA3771" s="36">
        <f t="shared" si="817"/>
        <v>0</v>
      </c>
      <c r="AB3771" s="36">
        <f t="shared" si="818"/>
        <v>0</v>
      </c>
      <c r="AC3771" s="37">
        <f t="shared" si="819"/>
        <v>0</v>
      </c>
      <c r="AD3771" s="35">
        <f>IF(OR(YEAR(G3771)&lt;2019,O3771="X"),0,IF(ISBLANK(H3771),DATEDIF(G3771,'[3]1.Pradzia'!$D$13,"M"),DATEDIF(G3771,H3771,"m")))</f>
        <v>0</v>
      </c>
      <c r="AE3771" s="37">
        <f>IF(E3771='[3]5.Grup_T'!$E$20,0,IF(AD3771&lt;&gt;0,M3771/V3771*MIN(12,AD3771),0))</f>
        <v>0</v>
      </c>
      <c r="AF3771" s="37">
        <f t="shared" si="820"/>
        <v>0</v>
      </c>
      <c r="AG3771" s="37">
        <f t="shared" si="821"/>
        <v>0</v>
      </c>
      <c r="AH3771" s="37">
        <f t="shared" si="822"/>
        <v>0</v>
      </c>
      <c r="AI3771" s="35" t="str">
        <f t="shared" si="823"/>
        <v>Nusidėvėjęs</v>
      </c>
      <c r="AJ3771" s="38" t="str">
        <f>IF(AND(F3771&lt;&gt;[3]Pav.tvarkyklė!$B$12,F3771&lt;&gt;[3]Pav.tvarkyklė!$B$13),"GVTNT","X")</f>
        <v>GVTNT</v>
      </c>
      <c r="AK3771" s="39">
        <f t="shared" si="825"/>
        <v>0</v>
      </c>
      <c r="AL3771" s="41"/>
      <c r="AM3771" s="41"/>
      <c r="AN3771" s="41">
        <f t="shared" si="813"/>
        <v>1900</v>
      </c>
      <c r="AO3771" s="41"/>
      <c r="AP3771" s="41"/>
      <c r="AQ3771" s="41"/>
      <c r="AR3771" s="42"/>
      <c r="AS3771" s="42"/>
      <c r="AU3771" s="43">
        <f t="shared" si="814"/>
        <v>0</v>
      </c>
    </row>
    <row r="3772" spans="1:47" ht="15" customHeight="1" x14ac:dyDescent="0.25">
      <c r="A3772" s="11"/>
      <c r="B3772" s="19">
        <v>3941</v>
      </c>
      <c r="C3772" s="74"/>
      <c r="D3772" s="87"/>
      <c r="E3772" s="75"/>
      <c r="F3772" s="74"/>
      <c r="G3772" s="80"/>
      <c r="H3772" s="49"/>
      <c r="I3772" s="79"/>
      <c r="J3772" s="27"/>
      <c r="K3772" s="27"/>
      <c r="L3772" s="79"/>
      <c r="M3772" s="81"/>
      <c r="N3772" s="29">
        <v>0</v>
      </c>
      <c r="O3772" s="30" t="str">
        <f>IF(G3772&lt;=$N$2,"",IF(F3772=[3]Pav.tvarkyklė!$B$13,"",IF(ISBLANK(R3772),"X","")))</f>
        <v/>
      </c>
      <c r="P3772" s="91"/>
      <c r="Q3772" s="63"/>
      <c r="R3772" s="63"/>
      <c r="S3772" s="63"/>
      <c r="T3772" s="63"/>
      <c r="U3772" s="34" t="str">
        <f>IFERROR(INDEX('[3]5.Grup_T'!$G$4:$G$22,MATCH('6.Turtas'!E3772,'[3]5.Grup_T'!$E$4:$E$22,0)),"0")</f>
        <v>0</v>
      </c>
      <c r="V3772" s="35">
        <f t="shared" si="815"/>
        <v>0</v>
      </c>
      <c r="W3772" s="35">
        <f>IF(NOT(ISBLANK(H3772)),(12-DATEDIF(H3772,'[3]1.Pradzia'!$D$13,"m")),0)</f>
        <v>0</v>
      </c>
      <c r="X3772" s="35">
        <f t="shared" si="816"/>
        <v>0</v>
      </c>
      <c r="Y3772" s="35">
        <f t="shared" si="826"/>
        <v>0</v>
      </c>
      <c r="Z3772" s="35">
        <f t="shared" si="824"/>
        <v>0</v>
      </c>
      <c r="AA3772" s="36">
        <f t="shared" si="817"/>
        <v>0</v>
      </c>
      <c r="AB3772" s="36">
        <f t="shared" si="818"/>
        <v>0</v>
      </c>
      <c r="AC3772" s="37">
        <f t="shared" si="819"/>
        <v>0</v>
      </c>
      <c r="AD3772" s="35">
        <f>IF(OR(YEAR(G3772)&lt;2019,O3772="X"),0,IF(ISBLANK(H3772),DATEDIF(G3772,'[3]1.Pradzia'!$D$13,"M"),DATEDIF(G3772,H3772,"m")))</f>
        <v>0</v>
      </c>
      <c r="AE3772" s="37">
        <f>IF(E3772='[3]5.Grup_T'!$E$20,0,IF(AD3772&lt;&gt;0,M3772/V3772*MIN(12,AD3772),0))</f>
        <v>0</v>
      </c>
      <c r="AF3772" s="37">
        <f t="shared" si="820"/>
        <v>0</v>
      </c>
      <c r="AG3772" s="37">
        <f t="shared" si="821"/>
        <v>0</v>
      </c>
      <c r="AH3772" s="37">
        <f t="shared" si="822"/>
        <v>0</v>
      </c>
      <c r="AI3772" s="35" t="str">
        <f t="shared" si="823"/>
        <v>Nusidėvėjęs</v>
      </c>
      <c r="AJ3772" s="38" t="str">
        <f>IF(AND(F3772&lt;&gt;[3]Pav.tvarkyklė!$B$12,F3772&lt;&gt;[3]Pav.tvarkyklė!$B$13),"GVTNT","X")</f>
        <v>GVTNT</v>
      </c>
      <c r="AK3772" s="39">
        <f t="shared" si="825"/>
        <v>0</v>
      </c>
      <c r="AL3772" s="41"/>
      <c r="AM3772" s="41"/>
      <c r="AN3772" s="41">
        <f t="shared" si="813"/>
        <v>1900</v>
      </c>
      <c r="AO3772" s="41"/>
      <c r="AP3772" s="41"/>
      <c r="AQ3772" s="41"/>
      <c r="AR3772" s="42"/>
      <c r="AS3772" s="42"/>
      <c r="AU3772" s="43">
        <f t="shared" si="814"/>
        <v>0</v>
      </c>
    </row>
    <row r="3773" spans="1:47" ht="15" customHeight="1" x14ac:dyDescent="0.25">
      <c r="A3773" s="11"/>
      <c r="B3773" s="19">
        <v>3942</v>
      </c>
      <c r="C3773" s="74"/>
      <c r="D3773" s="87"/>
      <c r="E3773" s="78"/>
      <c r="F3773" s="74"/>
      <c r="G3773" s="80"/>
      <c r="H3773" s="49"/>
      <c r="I3773" s="79"/>
      <c r="J3773" s="27"/>
      <c r="K3773" s="27"/>
      <c r="L3773" s="79"/>
      <c r="M3773" s="81"/>
      <c r="N3773" s="29">
        <v>0</v>
      </c>
      <c r="O3773" s="30" t="str">
        <f>IF(G3773&lt;=$N$2,"",IF(F3773=[3]Pav.tvarkyklė!$B$13,"",IF(ISBLANK(R3773),"X","")))</f>
        <v/>
      </c>
      <c r="P3773" s="91"/>
      <c r="Q3773" s="63"/>
      <c r="R3773" s="63"/>
      <c r="S3773" s="63"/>
      <c r="T3773" s="63"/>
      <c r="U3773" s="34" t="str">
        <f>IFERROR(INDEX('[3]5.Grup_T'!$G$4:$G$22,MATCH('6.Turtas'!E3773,'[3]5.Grup_T'!$E$4:$E$22,0)),"0")</f>
        <v>0</v>
      </c>
      <c r="V3773" s="35">
        <f t="shared" si="815"/>
        <v>0</v>
      </c>
      <c r="W3773" s="35">
        <f>IF(NOT(ISBLANK(H3773)),(12-DATEDIF(H3773,'[3]1.Pradzia'!$D$13,"m")),0)</f>
        <v>0</v>
      </c>
      <c r="X3773" s="35">
        <f t="shared" si="816"/>
        <v>0</v>
      </c>
      <c r="Y3773" s="35">
        <f t="shared" si="826"/>
        <v>0</v>
      </c>
      <c r="Z3773" s="35">
        <f t="shared" si="824"/>
        <v>0</v>
      </c>
      <c r="AA3773" s="36">
        <f t="shared" si="817"/>
        <v>0</v>
      </c>
      <c r="AB3773" s="36">
        <f t="shared" si="818"/>
        <v>0</v>
      </c>
      <c r="AC3773" s="37">
        <f t="shared" si="819"/>
        <v>0</v>
      </c>
      <c r="AD3773" s="35">
        <f>IF(OR(YEAR(G3773)&lt;2019,O3773="X"),0,IF(ISBLANK(H3773),DATEDIF(G3773,'[3]1.Pradzia'!$D$13,"M"),DATEDIF(G3773,H3773,"m")))</f>
        <v>0</v>
      </c>
      <c r="AE3773" s="37">
        <f>IF(E3773='[3]5.Grup_T'!$E$20,0,IF(AD3773&lt;&gt;0,M3773/V3773*MIN(12,AD3773),0))</f>
        <v>0</v>
      </c>
      <c r="AF3773" s="37">
        <f t="shared" si="820"/>
        <v>0</v>
      </c>
      <c r="AG3773" s="37">
        <f t="shared" si="821"/>
        <v>0</v>
      </c>
      <c r="AH3773" s="37">
        <f t="shared" si="822"/>
        <v>0</v>
      </c>
      <c r="AI3773" s="35" t="str">
        <f t="shared" si="823"/>
        <v>Nusidėvėjęs</v>
      </c>
      <c r="AJ3773" s="38" t="str">
        <f>IF(AND(F3773&lt;&gt;[3]Pav.tvarkyklė!$B$12,F3773&lt;&gt;[3]Pav.tvarkyklė!$B$13),"GVTNT","X")</f>
        <v>GVTNT</v>
      </c>
      <c r="AK3773" s="39">
        <f t="shared" si="825"/>
        <v>0</v>
      </c>
      <c r="AL3773" s="41"/>
      <c r="AM3773" s="41"/>
      <c r="AN3773" s="41">
        <f t="shared" si="813"/>
        <v>1900</v>
      </c>
      <c r="AO3773" s="41"/>
      <c r="AP3773" s="41"/>
      <c r="AQ3773" s="41"/>
      <c r="AR3773" s="42"/>
      <c r="AS3773" s="42"/>
      <c r="AU3773" s="43">
        <f t="shared" si="814"/>
        <v>0</v>
      </c>
    </row>
    <row r="3774" spans="1:47" ht="15" customHeight="1" x14ac:dyDescent="0.25">
      <c r="A3774" s="11"/>
      <c r="B3774" s="19">
        <v>3943</v>
      </c>
      <c r="C3774" s="74"/>
      <c r="D3774" s="87"/>
      <c r="E3774" s="78"/>
      <c r="F3774" s="74"/>
      <c r="G3774" s="80"/>
      <c r="H3774" s="49"/>
      <c r="I3774" s="79"/>
      <c r="J3774" s="27"/>
      <c r="K3774" s="27"/>
      <c r="L3774" s="79"/>
      <c r="M3774" s="81"/>
      <c r="N3774" s="29">
        <v>0</v>
      </c>
      <c r="O3774" s="30" t="str">
        <f>IF(G3774&lt;=$N$2,"",IF(F3774=[3]Pav.tvarkyklė!$B$13,"",IF(ISBLANK(R3774),"X","")))</f>
        <v/>
      </c>
      <c r="P3774" s="91"/>
      <c r="Q3774" s="63"/>
      <c r="R3774" s="63"/>
      <c r="S3774" s="63"/>
      <c r="T3774" s="63"/>
      <c r="U3774" s="34" t="str">
        <f>IFERROR(INDEX('[3]5.Grup_T'!$G$4:$G$22,MATCH('6.Turtas'!E3774,'[3]5.Grup_T'!$E$4:$E$22,0)),"0")</f>
        <v>0</v>
      </c>
      <c r="V3774" s="35">
        <f t="shared" si="815"/>
        <v>0</v>
      </c>
      <c r="W3774" s="35">
        <f>IF(NOT(ISBLANK(H3774)),(12-DATEDIF(H3774,'[3]1.Pradzia'!$D$13,"m")),0)</f>
        <v>0</v>
      </c>
      <c r="X3774" s="35">
        <f t="shared" si="816"/>
        <v>0</v>
      </c>
      <c r="Y3774" s="35">
        <f t="shared" si="826"/>
        <v>0</v>
      </c>
      <c r="Z3774" s="35">
        <f t="shared" si="824"/>
        <v>0</v>
      </c>
      <c r="AA3774" s="36">
        <f t="shared" si="817"/>
        <v>0</v>
      </c>
      <c r="AB3774" s="36">
        <f t="shared" si="818"/>
        <v>0</v>
      </c>
      <c r="AC3774" s="37">
        <f t="shared" si="819"/>
        <v>0</v>
      </c>
      <c r="AD3774" s="35">
        <f>IF(OR(YEAR(G3774)&lt;2019,O3774="X"),0,IF(ISBLANK(H3774),DATEDIF(G3774,'[3]1.Pradzia'!$D$13,"M"),DATEDIF(G3774,H3774,"m")))</f>
        <v>0</v>
      </c>
      <c r="AE3774" s="37">
        <f>IF(E3774='[3]5.Grup_T'!$E$20,0,IF(AD3774&lt;&gt;0,M3774/V3774*MIN(12,AD3774),0))</f>
        <v>0</v>
      </c>
      <c r="AF3774" s="37">
        <f t="shared" si="820"/>
        <v>0</v>
      </c>
      <c r="AG3774" s="37">
        <f t="shared" si="821"/>
        <v>0</v>
      </c>
      <c r="AH3774" s="37">
        <f t="shared" si="822"/>
        <v>0</v>
      </c>
      <c r="AI3774" s="35" t="str">
        <f t="shared" si="823"/>
        <v>Nusidėvėjęs</v>
      </c>
      <c r="AJ3774" s="38" t="str">
        <f>IF(AND(F3774&lt;&gt;[3]Pav.tvarkyklė!$B$12,F3774&lt;&gt;[3]Pav.tvarkyklė!$B$13),"GVTNT","X")</f>
        <v>GVTNT</v>
      </c>
      <c r="AK3774" s="39">
        <f t="shared" si="825"/>
        <v>0</v>
      </c>
      <c r="AL3774" s="41"/>
      <c r="AM3774" s="41"/>
      <c r="AN3774" s="41">
        <f t="shared" si="813"/>
        <v>1900</v>
      </c>
      <c r="AO3774" s="41"/>
      <c r="AP3774" s="41"/>
      <c r="AQ3774" s="41"/>
      <c r="AR3774" s="42"/>
      <c r="AS3774" s="42"/>
      <c r="AU3774" s="43">
        <f t="shared" si="814"/>
        <v>0</v>
      </c>
    </row>
    <row r="3775" spans="1:47" ht="15" customHeight="1" x14ac:dyDescent="0.25">
      <c r="A3775" s="11"/>
      <c r="B3775" s="19">
        <v>3944</v>
      </c>
      <c r="C3775" s="74"/>
      <c r="D3775" s="87"/>
      <c r="E3775" s="78"/>
      <c r="F3775" s="74"/>
      <c r="G3775" s="80"/>
      <c r="H3775" s="49"/>
      <c r="I3775" s="79"/>
      <c r="J3775" s="27"/>
      <c r="K3775" s="27"/>
      <c r="L3775" s="79"/>
      <c r="M3775" s="81"/>
      <c r="N3775" s="29">
        <v>0</v>
      </c>
      <c r="O3775" s="30" t="str">
        <f>IF(G3775&lt;=$N$2,"",IF(F3775=[3]Pav.tvarkyklė!$B$13,"",IF(ISBLANK(R3775),"X","")))</f>
        <v/>
      </c>
      <c r="P3775" s="91"/>
      <c r="Q3775" s="63"/>
      <c r="R3775" s="63"/>
      <c r="S3775" s="63"/>
      <c r="T3775" s="63"/>
      <c r="U3775" s="34" t="str">
        <f>IFERROR(INDEX('[3]5.Grup_T'!$G$4:$G$22,MATCH('6.Turtas'!E3775,'[3]5.Grup_T'!$E$4:$E$22,0)),"0")</f>
        <v>0</v>
      </c>
      <c r="V3775" s="35">
        <f t="shared" si="815"/>
        <v>0</v>
      </c>
      <c r="W3775" s="35">
        <f>IF(NOT(ISBLANK(H3775)),(12-DATEDIF(H3775,'[3]1.Pradzia'!$D$13,"m")),0)</f>
        <v>0</v>
      </c>
      <c r="X3775" s="35">
        <f t="shared" si="816"/>
        <v>0</v>
      </c>
      <c r="Y3775" s="35">
        <f t="shared" si="826"/>
        <v>0</v>
      </c>
      <c r="Z3775" s="35">
        <f t="shared" si="824"/>
        <v>0</v>
      </c>
      <c r="AA3775" s="36">
        <f t="shared" si="817"/>
        <v>0</v>
      </c>
      <c r="AB3775" s="36">
        <f t="shared" si="818"/>
        <v>0</v>
      </c>
      <c r="AC3775" s="37">
        <f t="shared" si="819"/>
        <v>0</v>
      </c>
      <c r="AD3775" s="35">
        <f>IF(OR(YEAR(G3775)&lt;2019,O3775="X"),0,IF(ISBLANK(H3775),DATEDIF(G3775,'[3]1.Pradzia'!$D$13,"M"),DATEDIF(G3775,H3775,"m")))</f>
        <v>0</v>
      </c>
      <c r="AE3775" s="37">
        <f>IF(E3775='[3]5.Grup_T'!$E$20,0,IF(AD3775&lt;&gt;0,M3775/V3775*MIN(12,AD3775),0))</f>
        <v>0</v>
      </c>
      <c r="AF3775" s="37">
        <f t="shared" si="820"/>
        <v>0</v>
      </c>
      <c r="AG3775" s="37">
        <f t="shared" si="821"/>
        <v>0</v>
      </c>
      <c r="AH3775" s="37">
        <f t="shared" si="822"/>
        <v>0</v>
      </c>
      <c r="AI3775" s="35" t="str">
        <f t="shared" si="823"/>
        <v>Nusidėvėjęs</v>
      </c>
      <c r="AJ3775" s="38" t="str">
        <f>IF(AND(F3775&lt;&gt;[3]Pav.tvarkyklė!$B$12,F3775&lt;&gt;[3]Pav.tvarkyklė!$B$13),"GVTNT","X")</f>
        <v>GVTNT</v>
      </c>
      <c r="AK3775" s="39">
        <f t="shared" si="825"/>
        <v>0</v>
      </c>
      <c r="AL3775" s="41"/>
      <c r="AM3775" s="41"/>
      <c r="AN3775" s="41">
        <f t="shared" si="813"/>
        <v>1900</v>
      </c>
      <c r="AO3775" s="41"/>
      <c r="AP3775" s="41"/>
      <c r="AQ3775" s="41"/>
      <c r="AR3775" s="42"/>
      <c r="AS3775" s="42"/>
      <c r="AU3775" s="43">
        <f t="shared" si="814"/>
        <v>0</v>
      </c>
    </row>
    <row r="3776" spans="1:47" ht="15" customHeight="1" x14ac:dyDescent="0.25">
      <c r="A3776" s="11"/>
      <c r="B3776" s="19">
        <v>3945</v>
      </c>
      <c r="C3776" s="74"/>
      <c r="D3776" s="87"/>
      <c r="E3776" s="78"/>
      <c r="F3776" s="74"/>
      <c r="G3776" s="80"/>
      <c r="H3776" s="49"/>
      <c r="I3776" s="79"/>
      <c r="J3776" s="27"/>
      <c r="K3776" s="27"/>
      <c r="L3776" s="79"/>
      <c r="M3776" s="81"/>
      <c r="N3776" s="29">
        <v>0</v>
      </c>
      <c r="O3776" s="30" t="str">
        <f>IF(G3776&lt;=$N$2,"",IF(F3776=[3]Pav.tvarkyklė!$B$13,"",IF(ISBLANK(R3776),"X","")))</f>
        <v/>
      </c>
      <c r="P3776" s="91"/>
      <c r="Q3776" s="63"/>
      <c r="R3776" s="63"/>
      <c r="S3776" s="63"/>
      <c r="T3776" s="63"/>
      <c r="U3776" s="34" t="str">
        <f>IFERROR(INDEX('[3]5.Grup_T'!$G$4:$G$22,MATCH('6.Turtas'!E3776,'[3]5.Grup_T'!$E$4:$E$22,0)),"0")</f>
        <v>0</v>
      </c>
      <c r="V3776" s="35">
        <f t="shared" si="815"/>
        <v>0</v>
      </c>
      <c r="W3776" s="35">
        <f>IF(NOT(ISBLANK(H3776)),(12-DATEDIF(H3776,'[3]1.Pradzia'!$D$13,"m")),0)</f>
        <v>0</v>
      </c>
      <c r="X3776" s="35">
        <f t="shared" si="816"/>
        <v>0</v>
      </c>
      <c r="Y3776" s="35">
        <f t="shared" si="826"/>
        <v>0</v>
      </c>
      <c r="Z3776" s="35">
        <f t="shared" si="824"/>
        <v>0</v>
      </c>
      <c r="AA3776" s="36">
        <f t="shared" si="817"/>
        <v>0</v>
      </c>
      <c r="AB3776" s="36">
        <f t="shared" si="818"/>
        <v>0</v>
      </c>
      <c r="AC3776" s="37">
        <f t="shared" si="819"/>
        <v>0</v>
      </c>
      <c r="AD3776" s="35">
        <f>IF(OR(YEAR(G3776)&lt;2019,O3776="X"),0,IF(ISBLANK(H3776),DATEDIF(G3776,'[3]1.Pradzia'!$D$13,"M"),DATEDIF(G3776,H3776,"m")))</f>
        <v>0</v>
      </c>
      <c r="AE3776" s="37">
        <f>IF(E3776='[3]5.Grup_T'!$E$20,0,IF(AD3776&lt;&gt;0,M3776/V3776*MIN(12,AD3776),0))</f>
        <v>0</v>
      </c>
      <c r="AF3776" s="37">
        <f t="shared" si="820"/>
        <v>0</v>
      </c>
      <c r="AG3776" s="37">
        <f t="shared" si="821"/>
        <v>0</v>
      </c>
      <c r="AH3776" s="37">
        <f t="shared" si="822"/>
        <v>0</v>
      </c>
      <c r="AI3776" s="35" t="str">
        <f t="shared" si="823"/>
        <v>Nusidėvėjęs</v>
      </c>
      <c r="AJ3776" s="38" t="str">
        <f>IF(AND(F3776&lt;&gt;[3]Pav.tvarkyklė!$B$12,F3776&lt;&gt;[3]Pav.tvarkyklė!$B$13),"GVTNT","X")</f>
        <v>GVTNT</v>
      </c>
      <c r="AK3776" s="39">
        <f t="shared" si="825"/>
        <v>0</v>
      </c>
      <c r="AL3776" s="41"/>
      <c r="AM3776" s="41"/>
      <c r="AN3776" s="41">
        <f t="shared" si="813"/>
        <v>1900</v>
      </c>
      <c r="AO3776" s="41"/>
      <c r="AP3776" s="41"/>
      <c r="AQ3776" s="41"/>
      <c r="AR3776" s="42"/>
      <c r="AS3776" s="42"/>
      <c r="AU3776" s="43">
        <f t="shared" si="814"/>
        <v>0</v>
      </c>
    </row>
    <row r="3777" spans="1:47" ht="15" customHeight="1" x14ac:dyDescent="0.25">
      <c r="A3777" s="11"/>
      <c r="B3777" s="19">
        <v>3946</v>
      </c>
      <c r="C3777" s="74"/>
      <c r="D3777" s="87"/>
      <c r="E3777" s="78"/>
      <c r="F3777" s="74"/>
      <c r="G3777" s="80"/>
      <c r="H3777" s="49"/>
      <c r="I3777" s="79"/>
      <c r="J3777" s="27"/>
      <c r="K3777" s="27"/>
      <c r="L3777" s="79"/>
      <c r="M3777" s="81"/>
      <c r="N3777" s="29">
        <v>0</v>
      </c>
      <c r="O3777" s="30" t="str">
        <f>IF(G3777&lt;=$N$2,"",IF(F3777=[3]Pav.tvarkyklė!$B$13,"",IF(ISBLANK(R3777),"X","")))</f>
        <v/>
      </c>
      <c r="P3777" s="91"/>
      <c r="Q3777" s="63"/>
      <c r="R3777" s="63"/>
      <c r="S3777" s="63"/>
      <c r="T3777" s="63"/>
      <c r="U3777" s="34" t="str">
        <f>IFERROR(INDEX('[3]5.Grup_T'!$G$4:$G$22,MATCH('6.Turtas'!E3777,'[3]5.Grup_T'!$E$4:$E$22,0)),"0")</f>
        <v>0</v>
      </c>
      <c r="V3777" s="35">
        <f t="shared" si="815"/>
        <v>0</v>
      </c>
      <c r="W3777" s="35">
        <f>IF(NOT(ISBLANK(H3777)),(12-DATEDIF(H3777,'[3]1.Pradzia'!$D$13,"m")),0)</f>
        <v>0</v>
      </c>
      <c r="X3777" s="35">
        <f t="shared" si="816"/>
        <v>0</v>
      </c>
      <c r="Y3777" s="35">
        <f t="shared" si="826"/>
        <v>0</v>
      </c>
      <c r="Z3777" s="35">
        <f t="shared" si="824"/>
        <v>0</v>
      </c>
      <c r="AA3777" s="36">
        <f t="shared" si="817"/>
        <v>0</v>
      </c>
      <c r="AB3777" s="36">
        <f t="shared" si="818"/>
        <v>0</v>
      </c>
      <c r="AC3777" s="37">
        <f t="shared" si="819"/>
        <v>0</v>
      </c>
      <c r="AD3777" s="35">
        <f>IF(OR(YEAR(G3777)&lt;2019,O3777="X"),0,IF(ISBLANK(H3777),DATEDIF(G3777,'[3]1.Pradzia'!$D$13,"M"),DATEDIF(G3777,H3777,"m")))</f>
        <v>0</v>
      </c>
      <c r="AE3777" s="37">
        <f>IF(E3777='[3]5.Grup_T'!$E$20,0,IF(AD3777&lt;&gt;0,M3777/V3777*MIN(12,AD3777),0))</f>
        <v>0</v>
      </c>
      <c r="AF3777" s="37">
        <f t="shared" si="820"/>
        <v>0</v>
      </c>
      <c r="AG3777" s="37">
        <f t="shared" si="821"/>
        <v>0</v>
      </c>
      <c r="AH3777" s="37">
        <f t="shared" si="822"/>
        <v>0</v>
      </c>
      <c r="AI3777" s="35" t="str">
        <f t="shared" si="823"/>
        <v>Nusidėvėjęs</v>
      </c>
      <c r="AJ3777" s="38" t="str">
        <f>IF(AND(F3777&lt;&gt;[3]Pav.tvarkyklė!$B$12,F3777&lt;&gt;[3]Pav.tvarkyklė!$B$13),"GVTNT","X")</f>
        <v>GVTNT</v>
      </c>
      <c r="AK3777" s="39">
        <f t="shared" si="825"/>
        <v>0</v>
      </c>
      <c r="AL3777" s="41"/>
      <c r="AM3777" s="41"/>
      <c r="AN3777" s="41">
        <f t="shared" si="813"/>
        <v>1900</v>
      </c>
      <c r="AO3777" s="41"/>
      <c r="AP3777" s="41"/>
      <c r="AQ3777" s="41"/>
      <c r="AR3777" s="42"/>
      <c r="AS3777" s="42"/>
      <c r="AU3777" s="43">
        <f t="shared" si="814"/>
        <v>0</v>
      </c>
    </row>
    <row r="3778" spans="1:47" ht="15" customHeight="1" x14ac:dyDescent="0.25">
      <c r="A3778" s="11"/>
      <c r="B3778" s="19">
        <v>3947</v>
      </c>
      <c r="C3778" s="74"/>
      <c r="D3778" s="87"/>
      <c r="E3778" s="78"/>
      <c r="F3778" s="74"/>
      <c r="G3778" s="80"/>
      <c r="H3778" s="49"/>
      <c r="I3778" s="79"/>
      <c r="J3778" s="27"/>
      <c r="K3778" s="27"/>
      <c r="L3778" s="79"/>
      <c r="M3778" s="81"/>
      <c r="N3778" s="29">
        <v>0</v>
      </c>
      <c r="O3778" s="30" t="str">
        <f>IF(G3778&lt;=$N$2,"",IF(F3778=[3]Pav.tvarkyklė!$B$13,"",IF(ISBLANK(R3778),"X","")))</f>
        <v/>
      </c>
      <c r="P3778" s="91"/>
      <c r="Q3778" s="63"/>
      <c r="R3778" s="63"/>
      <c r="S3778" s="63"/>
      <c r="T3778" s="63"/>
      <c r="U3778" s="34" t="str">
        <f>IFERROR(INDEX('[3]5.Grup_T'!$G$4:$G$22,MATCH('6.Turtas'!E3778,'[3]5.Grup_T'!$E$4:$E$22,0)),"0")</f>
        <v>0</v>
      </c>
      <c r="V3778" s="35">
        <f t="shared" si="815"/>
        <v>0</v>
      </c>
      <c r="W3778" s="35">
        <f>IF(NOT(ISBLANK(H3778)),(12-DATEDIF(H3778,'[3]1.Pradzia'!$D$13,"m")),0)</f>
        <v>0</v>
      </c>
      <c r="X3778" s="35">
        <f t="shared" si="816"/>
        <v>0</v>
      </c>
      <c r="Y3778" s="35">
        <f t="shared" si="826"/>
        <v>0</v>
      </c>
      <c r="Z3778" s="35">
        <f t="shared" si="824"/>
        <v>0</v>
      </c>
      <c r="AA3778" s="36">
        <f t="shared" si="817"/>
        <v>0</v>
      </c>
      <c r="AB3778" s="36">
        <f t="shared" si="818"/>
        <v>0</v>
      </c>
      <c r="AC3778" s="37">
        <f t="shared" si="819"/>
        <v>0</v>
      </c>
      <c r="AD3778" s="35">
        <f>IF(OR(YEAR(G3778)&lt;2019,O3778="X"),0,IF(ISBLANK(H3778),DATEDIF(G3778,'[3]1.Pradzia'!$D$13,"M"),DATEDIF(G3778,H3778,"m")))</f>
        <v>0</v>
      </c>
      <c r="AE3778" s="37">
        <f>IF(E3778='[3]5.Grup_T'!$E$20,0,IF(AD3778&lt;&gt;0,M3778/V3778*MIN(12,AD3778),0))</f>
        <v>0</v>
      </c>
      <c r="AF3778" s="37">
        <f t="shared" si="820"/>
        <v>0</v>
      </c>
      <c r="AG3778" s="37">
        <f t="shared" si="821"/>
        <v>0</v>
      </c>
      <c r="AH3778" s="37">
        <f t="shared" si="822"/>
        <v>0</v>
      </c>
      <c r="AI3778" s="35" t="str">
        <f t="shared" si="823"/>
        <v>Nusidėvėjęs</v>
      </c>
      <c r="AJ3778" s="38" t="str">
        <f>IF(AND(F3778&lt;&gt;[3]Pav.tvarkyklė!$B$12,F3778&lt;&gt;[3]Pav.tvarkyklė!$B$13),"GVTNT","X")</f>
        <v>GVTNT</v>
      </c>
      <c r="AK3778" s="39">
        <f t="shared" si="825"/>
        <v>0</v>
      </c>
      <c r="AL3778" s="41"/>
      <c r="AM3778" s="41"/>
      <c r="AN3778" s="41">
        <f t="shared" si="813"/>
        <v>1900</v>
      </c>
      <c r="AO3778" s="41"/>
      <c r="AP3778" s="41"/>
      <c r="AQ3778" s="41"/>
      <c r="AR3778" s="42"/>
      <c r="AS3778" s="42"/>
      <c r="AU3778" s="43">
        <f t="shared" si="814"/>
        <v>0</v>
      </c>
    </row>
    <row r="3779" spans="1:47" ht="15" customHeight="1" x14ac:dyDescent="0.25">
      <c r="A3779" s="11"/>
      <c r="B3779" s="19">
        <v>3948</v>
      </c>
      <c r="C3779" s="74"/>
      <c r="D3779" s="87"/>
      <c r="E3779" s="78"/>
      <c r="F3779" s="74"/>
      <c r="G3779" s="80"/>
      <c r="H3779" s="49"/>
      <c r="I3779" s="79"/>
      <c r="J3779" s="27"/>
      <c r="K3779" s="27"/>
      <c r="L3779" s="79"/>
      <c r="M3779" s="81"/>
      <c r="N3779" s="29">
        <v>0</v>
      </c>
      <c r="O3779" s="30" t="str">
        <f>IF(G3779&lt;=$N$2,"",IF(F3779=[3]Pav.tvarkyklė!$B$13,"",IF(ISBLANK(R3779),"X","")))</f>
        <v/>
      </c>
      <c r="P3779" s="91"/>
      <c r="Q3779" s="63"/>
      <c r="R3779" s="63"/>
      <c r="S3779" s="63"/>
      <c r="T3779" s="63"/>
      <c r="U3779" s="34" t="str">
        <f>IFERROR(INDEX('[3]5.Grup_T'!$G$4:$G$22,MATCH('6.Turtas'!E3779,'[3]5.Grup_T'!$E$4:$E$22,0)),"0")</f>
        <v>0</v>
      </c>
      <c r="V3779" s="35">
        <f t="shared" si="815"/>
        <v>0</v>
      </c>
      <c r="W3779" s="35">
        <f>IF(NOT(ISBLANK(H3779)),(12-DATEDIF(H3779,'[3]1.Pradzia'!$D$13,"m")),0)</f>
        <v>0</v>
      </c>
      <c r="X3779" s="35">
        <f t="shared" si="816"/>
        <v>0</v>
      </c>
      <c r="Y3779" s="35">
        <f t="shared" si="826"/>
        <v>0</v>
      </c>
      <c r="Z3779" s="35">
        <f t="shared" si="824"/>
        <v>0</v>
      </c>
      <c r="AA3779" s="36">
        <f t="shared" si="817"/>
        <v>0</v>
      </c>
      <c r="AB3779" s="36">
        <f t="shared" si="818"/>
        <v>0</v>
      </c>
      <c r="AC3779" s="37">
        <f t="shared" si="819"/>
        <v>0</v>
      </c>
      <c r="AD3779" s="35">
        <f>IF(OR(YEAR(G3779)&lt;2019,O3779="X"),0,IF(ISBLANK(H3779),DATEDIF(G3779,'[3]1.Pradzia'!$D$13,"M"),DATEDIF(G3779,H3779,"m")))</f>
        <v>0</v>
      </c>
      <c r="AE3779" s="37">
        <f>IF(E3779='[3]5.Grup_T'!$E$20,0,IF(AD3779&lt;&gt;0,M3779/V3779*MIN(12,AD3779),0))</f>
        <v>0</v>
      </c>
      <c r="AF3779" s="37">
        <f t="shared" si="820"/>
        <v>0</v>
      </c>
      <c r="AG3779" s="37">
        <f t="shared" si="821"/>
        <v>0</v>
      </c>
      <c r="AH3779" s="37">
        <f t="shared" si="822"/>
        <v>0</v>
      </c>
      <c r="AI3779" s="35" t="str">
        <f t="shared" si="823"/>
        <v>Nusidėvėjęs</v>
      </c>
      <c r="AJ3779" s="38" t="str">
        <f>IF(AND(F3779&lt;&gt;[3]Pav.tvarkyklė!$B$12,F3779&lt;&gt;[3]Pav.tvarkyklė!$B$13),"GVTNT","X")</f>
        <v>GVTNT</v>
      </c>
      <c r="AK3779" s="39">
        <f t="shared" si="825"/>
        <v>0</v>
      </c>
      <c r="AL3779" s="41"/>
      <c r="AM3779" s="41"/>
      <c r="AN3779" s="41">
        <f t="shared" si="813"/>
        <v>1900</v>
      </c>
      <c r="AO3779" s="41"/>
      <c r="AP3779" s="41"/>
      <c r="AQ3779" s="41"/>
      <c r="AR3779" s="42"/>
      <c r="AS3779" s="42"/>
      <c r="AU3779" s="43">
        <f t="shared" si="814"/>
        <v>0</v>
      </c>
    </row>
    <row r="3780" spans="1:47" ht="15" customHeight="1" x14ac:dyDescent="0.25">
      <c r="A3780" s="11"/>
      <c r="B3780" s="19">
        <v>3949</v>
      </c>
      <c r="C3780" s="74"/>
      <c r="D3780" s="87"/>
      <c r="E3780" s="78"/>
      <c r="F3780" s="74"/>
      <c r="G3780" s="80"/>
      <c r="H3780" s="49"/>
      <c r="I3780" s="79"/>
      <c r="J3780" s="27"/>
      <c r="K3780" s="27"/>
      <c r="L3780" s="79"/>
      <c r="M3780" s="81"/>
      <c r="N3780" s="29">
        <v>0</v>
      </c>
      <c r="O3780" s="30" t="str">
        <f>IF(G3780&lt;=$N$2,"",IF(F3780=[3]Pav.tvarkyklė!$B$13,"",IF(ISBLANK(R3780),"X","")))</f>
        <v/>
      </c>
      <c r="P3780" s="91"/>
      <c r="Q3780" s="63"/>
      <c r="R3780" s="63"/>
      <c r="S3780" s="63"/>
      <c r="T3780" s="63"/>
      <c r="U3780" s="34" t="str">
        <f>IFERROR(INDEX('[3]5.Grup_T'!$G$4:$G$22,MATCH('6.Turtas'!E3780,'[3]5.Grup_T'!$E$4:$E$22,0)),"0")</f>
        <v>0</v>
      </c>
      <c r="V3780" s="35">
        <f t="shared" si="815"/>
        <v>0</v>
      </c>
      <c r="W3780" s="35">
        <f>IF(NOT(ISBLANK(H3780)),(12-DATEDIF(H3780,'[3]1.Pradzia'!$D$13,"m")),0)</f>
        <v>0</v>
      </c>
      <c r="X3780" s="35">
        <f t="shared" si="816"/>
        <v>0</v>
      </c>
      <c r="Y3780" s="35">
        <f t="shared" si="826"/>
        <v>0</v>
      </c>
      <c r="Z3780" s="35">
        <f t="shared" si="824"/>
        <v>0</v>
      </c>
      <c r="AA3780" s="36">
        <f t="shared" si="817"/>
        <v>0</v>
      </c>
      <c r="AB3780" s="36">
        <f t="shared" si="818"/>
        <v>0</v>
      </c>
      <c r="AC3780" s="37">
        <f t="shared" si="819"/>
        <v>0</v>
      </c>
      <c r="AD3780" s="35">
        <f>IF(OR(YEAR(G3780)&lt;2019,O3780="X"),0,IF(ISBLANK(H3780),DATEDIF(G3780,'[3]1.Pradzia'!$D$13,"M"),DATEDIF(G3780,H3780,"m")))</f>
        <v>0</v>
      </c>
      <c r="AE3780" s="37">
        <f>IF(E3780='[3]5.Grup_T'!$E$20,0,IF(AD3780&lt;&gt;0,M3780/V3780*MIN(12,AD3780),0))</f>
        <v>0</v>
      </c>
      <c r="AF3780" s="37">
        <f t="shared" si="820"/>
        <v>0</v>
      </c>
      <c r="AG3780" s="37">
        <f t="shared" si="821"/>
        <v>0</v>
      </c>
      <c r="AH3780" s="37">
        <f t="shared" si="822"/>
        <v>0</v>
      </c>
      <c r="AI3780" s="35" t="str">
        <f t="shared" si="823"/>
        <v>Nusidėvėjęs</v>
      </c>
      <c r="AJ3780" s="38" t="str">
        <f>IF(AND(F3780&lt;&gt;[3]Pav.tvarkyklė!$B$12,F3780&lt;&gt;[3]Pav.tvarkyklė!$B$13),"GVTNT","X")</f>
        <v>GVTNT</v>
      </c>
      <c r="AK3780" s="39">
        <f t="shared" si="825"/>
        <v>0</v>
      </c>
      <c r="AL3780" s="41"/>
      <c r="AM3780" s="41"/>
      <c r="AN3780" s="41">
        <f t="shared" si="813"/>
        <v>1900</v>
      </c>
      <c r="AO3780" s="41"/>
      <c r="AP3780" s="41"/>
      <c r="AQ3780" s="41"/>
      <c r="AR3780" s="42"/>
      <c r="AS3780" s="42"/>
      <c r="AU3780" s="43">
        <f t="shared" si="814"/>
        <v>0</v>
      </c>
    </row>
    <row r="3781" spans="1:47" ht="15" customHeight="1" x14ac:dyDescent="0.25">
      <c r="A3781" s="11"/>
      <c r="B3781" s="19">
        <v>3950</v>
      </c>
      <c r="C3781" s="74"/>
      <c r="D3781" s="87"/>
      <c r="E3781" s="78"/>
      <c r="F3781" s="74"/>
      <c r="G3781" s="80"/>
      <c r="H3781" s="49"/>
      <c r="I3781" s="79"/>
      <c r="J3781" s="27"/>
      <c r="K3781" s="27"/>
      <c r="L3781" s="79"/>
      <c r="M3781" s="81"/>
      <c r="N3781" s="29">
        <v>0</v>
      </c>
      <c r="O3781" s="30" t="str">
        <f>IF(G3781&lt;=$N$2,"",IF(F3781=[3]Pav.tvarkyklė!$B$13,"",IF(ISBLANK(R3781),"X","")))</f>
        <v/>
      </c>
      <c r="P3781" s="91"/>
      <c r="Q3781" s="63"/>
      <c r="R3781" s="63"/>
      <c r="S3781" s="63"/>
      <c r="T3781" s="63"/>
      <c r="U3781" s="34" t="str">
        <f>IFERROR(INDEX('[3]5.Grup_T'!$G$4:$G$22,MATCH('6.Turtas'!E3781,'[3]5.Grup_T'!$E$4:$E$22,0)),"0")</f>
        <v>0</v>
      </c>
      <c r="V3781" s="35">
        <f t="shared" si="815"/>
        <v>0</v>
      </c>
      <c r="W3781" s="35">
        <f>IF(NOT(ISBLANK(H3781)),(12-DATEDIF(H3781,'[3]1.Pradzia'!$D$13,"m")),0)</f>
        <v>0</v>
      </c>
      <c r="X3781" s="35">
        <f t="shared" si="816"/>
        <v>0</v>
      </c>
      <c r="Y3781" s="35">
        <f t="shared" si="826"/>
        <v>0</v>
      </c>
      <c r="Z3781" s="35">
        <f t="shared" si="824"/>
        <v>0</v>
      </c>
      <c r="AA3781" s="36">
        <f t="shared" si="817"/>
        <v>0</v>
      </c>
      <c r="AB3781" s="36">
        <f t="shared" si="818"/>
        <v>0</v>
      </c>
      <c r="AC3781" s="37">
        <f t="shared" si="819"/>
        <v>0</v>
      </c>
      <c r="AD3781" s="35">
        <f>IF(OR(YEAR(G3781)&lt;2019,O3781="X"),0,IF(ISBLANK(H3781),DATEDIF(G3781,'[3]1.Pradzia'!$D$13,"M"),DATEDIF(G3781,H3781,"m")))</f>
        <v>0</v>
      </c>
      <c r="AE3781" s="37">
        <f>IF(E3781='[3]5.Grup_T'!$E$20,0,IF(AD3781&lt;&gt;0,M3781/V3781*MIN(12,AD3781),0))</f>
        <v>0</v>
      </c>
      <c r="AF3781" s="37">
        <f t="shared" si="820"/>
        <v>0</v>
      </c>
      <c r="AG3781" s="37">
        <f t="shared" si="821"/>
        <v>0</v>
      </c>
      <c r="AH3781" s="37">
        <f t="shared" si="822"/>
        <v>0</v>
      </c>
      <c r="AI3781" s="35" t="str">
        <f t="shared" si="823"/>
        <v>Nusidėvėjęs</v>
      </c>
      <c r="AJ3781" s="38" t="str">
        <f>IF(AND(F3781&lt;&gt;[3]Pav.tvarkyklė!$B$12,F3781&lt;&gt;[3]Pav.tvarkyklė!$B$13),"GVTNT","X")</f>
        <v>GVTNT</v>
      </c>
      <c r="AK3781" s="39">
        <f t="shared" si="825"/>
        <v>0</v>
      </c>
      <c r="AL3781" s="41"/>
      <c r="AM3781" s="41"/>
      <c r="AN3781" s="41">
        <f t="shared" ref="AN3781:AN3844" si="827">YEAR(G3781)</f>
        <v>1900</v>
      </c>
      <c r="AO3781" s="41"/>
      <c r="AP3781" s="41"/>
      <c r="AQ3781" s="41"/>
      <c r="AR3781" s="42"/>
      <c r="AS3781" s="42"/>
      <c r="AU3781" s="43">
        <f t="shared" ref="AU3781:AU3844" si="828">AF3781-AT3781</f>
        <v>0</v>
      </c>
    </row>
    <row r="3782" spans="1:47" ht="15" customHeight="1" x14ac:dyDescent="0.25">
      <c r="A3782" s="11"/>
      <c r="B3782" s="19">
        <v>3951</v>
      </c>
      <c r="C3782" s="74"/>
      <c r="D3782" s="87"/>
      <c r="E3782" s="78"/>
      <c r="F3782" s="74"/>
      <c r="G3782" s="80"/>
      <c r="H3782" s="49"/>
      <c r="I3782" s="79"/>
      <c r="J3782" s="27"/>
      <c r="K3782" s="27"/>
      <c r="L3782" s="79"/>
      <c r="M3782" s="81"/>
      <c r="N3782" s="29">
        <v>0</v>
      </c>
      <c r="O3782" s="30" t="str">
        <f>IF(G3782&lt;=$N$2,"",IF(F3782=[3]Pav.tvarkyklė!$B$13,"",IF(ISBLANK(R3782),"X","")))</f>
        <v/>
      </c>
      <c r="P3782" s="91"/>
      <c r="Q3782" s="63"/>
      <c r="R3782" s="63"/>
      <c r="S3782" s="63"/>
      <c r="T3782" s="63"/>
      <c r="U3782" s="34" t="str">
        <f>IFERROR(INDEX('[3]5.Grup_T'!$G$4:$G$22,MATCH('6.Turtas'!E3782,'[3]5.Grup_T'!$E$4:$E$22,0)),"0")</f>
        <v>0</v>
      </c>
      <c r="V3782" s="35">
        <f t="shared" si="815"/>
        <v>0</v>
      </c>
      <c r="W3782" s="35">
        <f>IF(NOT(ISBLANK(H3782)),(12-DATEDIF(H3782,'[3]1.Pradzia'!$D$13,"m")),0)</f>
        <v>0</v>
      </c>
      <c r="X3782" s="35">
        <f t="shared" si="816"/>
        <v>0</v>
      </c>
      <c r="Y3782" s="35">
        <f t="shared" si="826"/>
        <v>0</v>
      </c>
      <c r="Z3782" s="35">
        <f t="shared" si="824"/>
        <v>0</v>
      </c>
      <c r="AA3782" s="36">
        <f t="shared" si="817"/>
        <v>0</v>
      </c>
      <c r="AB3782" s="36">
        <f t="shared" si="818"/>
        <v>0</v>
      </c>
      <c r="AC3782" s="37">
        <f t="shared" si="819"/>
        <v>0</v>
      </c>
      <c r="AD3782" s="35">
        <f>IF(OR(YEAR(G3782)&lt;2019,O3782="X"),0,IF(ISBLANK(H3782),DATEDIF(G3782,'[3]1.Pradzia'!$D$13,"M"),DATEDIF(G3782,H3782,"m")))</f>
        <v>0</v>
      </c>
      <c r="AE3782" s="37">
        <f>IF(E3782='[3]5.Grup_T'!$E$20,0,IF(AD3782&lt;&gt;0,M3782/V3782*MIN(12,AD3782),0))</f>
        <v>0</v>
      </c>
      <c r="AF3782" s="37">
        <f t="shared" si="820"/>
        <v>0</v>
      </c>
      <c r="AG3782" s="37">
        <f t="shared" si="821"/>
        <v>0</v>
      </c>
      <c r="AH3782" s="37">
        <f t="shared" si="822"/>
        <v>0</v>
      </c>
      <c r="AI3782" s="35" t="str">
        <f t="shared" si="823"/>
        <v>Nusidėvėjęs</v>
      </c>
      <c r="AJ3782" s="38" t="str">
        <f>IF(AND(F3782&lt;&gt;[3]Pav.tvarkyklė!$B$12,F3782&lt;&gt;[3]Pav.tvarkyklė!$B$13),"GVTNT","X")</f>
        <v>GVTNT</v>
      </c>
      <c r="AK3782" s="39">
        <f t="shared" si="825"/>
        <v>0</v>
      </c>
      <c r="AL3782" s="41"/>
      <c r="AM3782" s="41"/>
      <c r="AN3782" s="41">
        <f t="shared" si="827"/>
        <v>1900</v>
      </c>
      <c r="AO3782" s="41"/>
      <c r="AP3782" s="41"/>
      <c r="AQ3782" s="41"/>
      <c r="AR3782" s="42"/>
      <c r="AS3782" s="42"/>
      <c r="AU3782" s="43">
        <f t="shared" si="828"/>
        <v>0</v>
      </c>
    </row>
    <row r="3783" spans="1:47" ht="15" customHeight="1" x14ac:dyDescent="0.25">
      <c r="A3783" s="11"/>
      <c r="B3783" s="19">
        <v>3952</v>
      </c>
      <c r="C3783" s="74"/>
      <c r="D3783" s="87"/>
      <c r="E3783" s="78"/>
      <c r="F3783" s="74"/>
      <c r="G3783" s="80"/>
      <c r="H3783" s="49"/>
      <c r="I3783" s="79"/>
      <c r="J3783" s="27"/>
      <c r="K3783" s="27"/>
      <c r="L3783" s="79"/>
      <c r="M3783" s="81"/>
      <c r="N3783" s="29">
        <v>0</v>
      </c>
      <c r="O3783" s="30" t="str">
        <f>IF(G3783&lt;=$N$2,"",IF(F3783=[3]Pav.tvarkyklė!$B$13,"",IF(ISBLANK(R3783),"X","")))</f>
        <v/>
      </c>
      <c r="P3783" s="91"/>
      <c r="Q3783" s="63"/>
      <c r="R3783" s="63"/>
      <c r="S3783" s="63"/>
      <c r="T3783" s="63"/>
      <c r="U3783" s="34" t="str">
        <f>IFERROR(INDEX('[3]5.Grup_T'!$G$4:$G$22,MATCH('6.Turtas'!E3783,'[3]5.Grup_T'!$E$4:$E$22,0)),"0")</f>
        <v>0</v>
      </c>
      <c r="V3783" s="35">
        <f t="shared" si="815"/>
        <v>0</v>
      </c>
      <c r="W3783" s="35">
        <f>IF(NOT(ISBLANK(H3783)),(12-DATEDIF(H3783,'[3]1.Pradzia'!$D$13,"m")),0)</f>
        <v>0</v>
      </c>
      <c r="X3783" s="35">
        <f t="shared" si="816"/>
        <v>0</v>
      </c>
      <c r="Y3783" s="35">
        <f t="shared" si="826"/>
        <v>0</v>
      </c>
      <c r="Z3783" s="35">
        <f t="shared" si="824"/>
        <v>0</v>
      </c>
      <c r="AA3783" s="36">
        <f t="shared" si="817"/>
        <v>0</v>
      </c>
      <c r="AB3783" s="36">
        <f t="shared" si="818"/>
        <v>0</v>
      </c>
      <c r="AC3783" s="37">
        <f t="shared" si="819"/>
        <v>0</v>
      </c>
      <c r="AD3783" s="35">
        <f>IF(OR(YEAR(G3783)&lt;2019,O3783="X"),0,IF(ISBLANK(H3783),DATEDIF(G3783,'[3]1.Pradzia'!$D$13,"M"),DATEDIF(G3783,H3783,"m")))</f>
        <v>0</v>
      </c>
      <c r="AE3783" s="37">
        <f>IF(E3783='[3]5.Grup_T'!$E$20,0,IF(AD3783&lt;&gt;0,M3783/V3783*MIN(12,AD3783),0))</f>
        <v>0</v>
      </c>
      <c r="AF3783" s="37">
        <f t="shared" si="820"/>
        <v>0</v>
      </c>
      <c r="AG3783" s="37">
        <f t="shared" si="821"/>
        <v>0</v>
      </c>
      <c r="AH3783" s="37">
        <f t="shared" si="822"/>
        <v>0</v>
      </c>
      <c r="AI3783" s="35" t="str">
        <f t="shared" si="823"/>
        <v>Nusidėvėjęs</v>
      </c>
      <c r="AJ3783" s="38" t="str">
        <f>IF(AND(F3783&lt;&gt;[3]Pav.tvarkyklė!$B$12,F3783&lt;&gt;[3]Pav.tvarkyklė!$B$13),"GVTNT","X")</f>
        <v>GVTNT</v>
      </c>
      <c r="AK3783" s="39">
        <f t="shared" si="825"/>
        <v>0</v>
      </c>
      <c r="AL3783" s="41"/>
      <c r="AM3783" s="41"/>
      <c r="AN3783" s="41">
        <f t="shared" si="827"/>
        <v>1900</v>
      </c>
      <c r="AO3783" s="41"/>
      <c r="AP3783" s="41"/>
      <c r="AQ3783" s="41"/>
      <c r="AR3783" s="42"/>
      <c r="AS3783" s="42"/>
      <c r="AU3783" s="43">
        <f t="shared" si="828"/>
        <v>0</v>
      </c>
    </row>
    <row r="3784" spans="1:47" ht="15" customHeight="1" x14ac:dyDescent="0.25">
      <c r="A3784" s="11"/>
      <c r="B3784" s="19">
        <v>3953</v>
      </c>
      <c r="C3784" s="74"/>
      <c r="D3784" s="77"/>
      <c r="E3784" s="75"/>
      <c r="F3784" s="74"/>
      <c r="G3784" s="80"/>
      <c r="H3784" s="49"/>
      <c r="I3784" s="79"/>
      <c r="J3784" s="27"/>
      <c r="K3784" s="27"/>
      <c r="L3784" s="79"/>
      <c r="M3784" s="81"/>
      <c r="N3784" s="29">
        <v>0</v>
      </c>
      <c r="O3784" s="30" t="str">
        <f>IF(G3784&lt;=$N$2,"",IF(F3784=[3]Pav.tvarkyklė!$B$13,"",IF(ISBLANK(R3784),"X","")))</f>
        <v/>
      </c>
      <c r="P3784" s="91"/>
      <c r="Q3784" s="63"/>
      <c r="R3784" s="63"/>
      <c r="S3784" s="63"/>
      <c r="T3784" s="63"/>
      <c r="U3784" s="34" t="str">
        <f>IFERROR(INDEX('[3]5.Grup_T'!$G$4:$G$22,MATCH('6.Turtas'!E3784,'[3]5.Grup_T'!$E$4:$E$22,0)),"0")</f>
        <v>0</v>
      </c>
      <c r="V3784" s="35">
        <f t="shared" si="815"/>
        <v>0</v>
      </c>
      <c r="W3784" s="35">
        <f>IF(NOT(ISBLANK(H3784)),(12-DATEDIF(H3784,'[3]1.Pradzia'!$D$13,"m")),0)</f>
        <v>0</v>
      </c>
      <c r="X3784" s="35">
        <f t="shared" si="816"/>
        <v>0</v>
      </c>
      <c r="Y3784" s="35">
        <f t="shared" si="826"/>
        <v>0</v>
      </c>
      <c r="Z3784" s="35">
        <f t="shared" si="824"/>
        <v>0</v>
      </c>
      <c r="AA3784" s="36">
        <f t="shared" si="817"/>
        <v>0</v>
      </c>
      <c r="AB3784" s="36">
        <f t="shared" si="818"/>
        <v>0</v>
      </c>
      <c r="AC3784" s="37">
        <f t="shared" si="819"/>
        <v>0</v>
      </c>
      <c r="AD3784" s="35">
        <f>IF(OR(YEAR(G3784)&lt;2019,O3784="X"),0,IF(ISBLANK(H3784),DATEDIF(G3784,'[3]1.Pradzia'!$D$13,"M"),DATEDIF(G3784,H3784,"m")))</f>
        <v>0</v>
      </c>
      <c r="AE3784" s="37">
        <f>IF(E3784='[3]5.Grup_T'!$E$20,0,IF(AD3784&lt;&gt;0,M3784/V3784*MIN(12,AD3784),0))</f>
        <v>0</v>
      </c>
      <c r="AF3784" s="37">
        <f t="shared" si="820"/>
        <v>0</v>
      </c>
      <c r="AG3784" s="37">
        <f t="shared" si="821"/>
        <v>0</v>
      </c>
      <c r="AH3784" s="37">
        <f t="shared" si="822"/>
        <v>0</v>
      </c>
      <c r="AI3784" s="35" t="str">
        <f t="shared" si="823"/>
        <v>Nusidėvėjęs</v>
      </c>
      <c r="AJ3784" s="38" t="str">
        <f>IF(AND(F3784&lt;&gt;[3]Pav.tvarkyklė!$B$12,F3784&lt;&gt;[3]Pav.tvarkyklė!$B$13),"GVTNT","X")</f>
        <v>GVTNT</v>
      </c>
      <c r="AK3784" s="39">
        <f t="shared" si="825"/>
        <v>0</v>
      </c>
      <c r="AL3784" s="41"/>
      <c r="AM3784" s="41"/>
      <c r="AN3784" s="41">
        <f t="shared" si="827"/>
        <v>1900</v>
      </c>
      <c r="AO3784" s="41"/>
      <c r="AP3784" s="41"/>
      <c r="AQ3784" s="41"/>
      <c r="AR3784" s="42"/>
      <c r="AS3784" s="42"/>
      <c r="AU3784" s="43">
        <f t="shared" si="828"/>
        <v>0</v>
      </c>
    </row>
    <row r="3785" spans="1:47" ht="15" customHeight="1" x14ac:dyDescent="0.25">
      <c r="A3785" s="11"/>
      <c r="B3785" s="19">
        <v>3954</v>
      </c>
      <c r="C3785" s="74"/>
      <c r="D3785" s="77"/>
      <c r="E3785" s="75"/>
      <c r="F3785" s="74"/>
      <c r="G3785" s="80"/>
      <c r="H3785" s="49"/>
      <c r="I3785" s="79"/>
      <c r="J3785" s="27"/>
      <c r="K3785" s="27"/>
      <c r="L3785" s="79"/>
      <c r="M3785" s="81"/>
      <c r="N3785" s="29">
        <v>0</v>
      </c>
      <c r="O3785" s="30" t="str">
        <f>IF(G3785&lt;=$N$2,"",IF(F3785=[3]Pav.tvarkyklė!$B$13,"",IF(ISBLANK(R3785),"X","")))</f>
        <v/>
      </c>
      <c r="P3785" s="91"/>
      <c r="Q3785" s="63"/>
      <c r="R3785" s="63"/>
      <c r="S3785" s="63"/>
      <c r="T3785" s="63"/>
      <c r="U3785" s="34" t="str">
        <f>IFERROR(INDEX('[3]5.Grup_T'!$G$4:$G$22,MATCH('6.Turtas'!E3785,'[3]5.Grup_T'!$E$4:$E$22,0)),"0")</f>
        <v>0</v>
      </c>
      <c r="V3785" s="35">
        <f t="shared" si="815"/>
        <v>0</v>
      </c>
      <c r="W3785" s="35">
        <f>IF(NOT(ISBLANK(H3785)),(12-DATEDIF(H3785,'[3]1.Pradzia'!$D$13,"m")),0)</f>
        <v>0</v>
      </c>
      <c r="X3785" s="35">
        <f t="shared" si="816"/>
        <v>0</v>
      </c>
      <c r="Y3785" s="35">
        <f t="shared" si="826"/>
        <v>0</v>
      </c>
      <c r="Z3785" s="35">
        <f t="shared" si="824"/>
        <v>0</v>
      </c>
      <c r="AA3785" s="36">
        <f t="shared" si="817"/>
        <v>0</v>
      </c>
      <c r="AB3785" s="36">
        <f t="shared" si="818"/>
        <v>0</v>
      </c>
      <c r="AC3785" s="37">
        <f t="shared" si="819"/>
        <v>0</v>
      </c>
      <c r="AD3785" s="35">
        <f>IF(OR(YEAR(G3785)&lt;2019,O3785="X"),0,IF(ISBLANK(H3785),DATEDIF(G3785,'[3]1.Pradzia'!$D$13,"M"),DATEDIF(G3785,H3785,"m")))</f>
        <v>0</v>
      </c>
      <c r="AE3785" s="37">
        <f>IF(E3785='[3]5.Grup_T'!$E$20,0,IF(AD3785&lt;&gt;0,M3785/V3785*MIN(12,AD3785),0))</f>
        <v>0</v>
      </c>
      <c r="AF3785" s="37">
        <f t="shared" si="820"/>
        <v>0</v>
      </c>
      <c r="AG3785" s="37">
        <f t="shared" si="821"/>
        <v>0</v>
      </c>
      <c r="AH3785" s="37">
        <f t="shared" si="822"/>
        <v>0</v>
      </c>
      <c r="AI3785" s="35" t="str">
        <f t="shared" si="823"/>
        <v>Nusidėvėjęs</v>
      </c>
      <c r="AJ3785" s="38" t="str">
        <f>IF(AND(F3785&lt;&gt;[3]Pav.tvarkyklė!$B$12,F3785&lt;&gt;[3]Pav.tvarkyklė!$B$13),"GVTNT","X")</f>
        <v>GVTNT</v>
      </c>
      <c r="AK3785" s="39">
        <f t="shared" si="825"/>
        <v>0</v>
      </c>
      <c r="AL3785" s="41"/>
      <c r="AM3785" s="41"/>
      <c r="AN3785" s="41">
        <f t="shared" si="827"/>
        <v>1900</v>
      </c>
      <c r="AO3785" s="41"/>
      <c r="AP3785" s="41"/>
      <c r="AQ3785" s="41"/>
      <c r="AR3785" s="42"/>
      <c r="AS3785" s="42"/>
      <c r="AU3785" s="43">
        <f t="shared" si="828"/>
        <v>0</v>
      </c>
    </row>
    <row r="3786" spans="1:47" ht="15" customHeight="1" x14ac:dyDescent="0.25">
      <c r="A3786" s="11"/>
      <c r="B3786" s="19">
        <v>3955</v>
      </c>
      <c r="C3786" s="74"/>
      <c r="D3786" s="77"/>
      <c r="E3786" s="75"/>
      <c r="F3786" s="74"/>
      <c r="G3786" s="80"/>
      <c r="H3786" s="49"/>
      <c r="I3786" s="79"/>
      <c r="J3786" s="27"/>
      <c r="K3786" s="27"/>
      <c r="L3786" s="79"/>
      <c r="M3786" s="81"/>
      <c r="N3786" s="29">
        <v>0</v>
      </c>
      <c r="O3786" s="30" t="str">
        <f>IF(G3786&lt;=$N$2,"",IF(F3786=[3]Pav.tvarkyklė!$B$13,"",IF(ISBLANK(R3786),"X","")))</f>
        <v/>
      </c>
      <c r="P3786" s="91"/>
      <c r="Q3786" s="63"/>
      <c r="R3786" s="63"/>
      <c r="S3786" s="63"/>
      <c r="T3786" s="63"/>
      <c r="U3786" s="34" t="str">
        <f>IFERROR(INDEX('[3]5.Grup_T'!$G$4:$G$22,MATCH('6.Turtas'!E3786,'[3]5.Grup_T'!$E$4:$E$22,0)),"0")</f>
        <v>0</v>
      </c>
      <c r="V3786" s="35">
        <f t="shared" si="815"/>
        <v>0</v>
      </c>
      <c r="W3786" s="35">
        <f>IF(NOT(ISBLANK(H3786)),(12-DATEDIF(H3786,'[3]1.Pradzia'!$D$13,"m")),0)</f>
        <v>0</v>
      </c>
      <c r="X3786" s="35">
        <f t="shared" si="816"/>
        <v>0</v>
      </c>
      <c r="Y3786" s="35">
        <f t="shared" si="826"/>
        <v>0</v>
      </c>
      <c r="Z3786" s="35">
        <f t="shared" si="824"/>
        <v>0</v>
      </c>
      <c r="AA3786" s="36">
        <f t="shared" si="817"/>
        <v>0</v>
      </c>
      <c r="AB3786" s="36">
        <f t="shared" si="818"/>
        <v>0</v>
      </c>
      <c r="AC3786" s="37">
        <f t="shared" si="819"/>
        <v>0</v>
      </c>
      <c r="AD3786" s="35">
        <f>IF(OR(YEAR(G3786)&lt;2019,O3786="X"),0,IF(ISBLANK(H3786),DATEDIF(G3786,'[3]1.Pradzia'!$D$13,"M"),DATEDIF(G3786,H3786,"m")))</f>
        <v>0</v>
      </c>
      <c r="AE3786" s="37">
        <f>IF(E3786='[3]5.Grup_T'!$E$20,0,IF(AD3786&lt;&gt;0,M3786/V3786*MIN(12,AD3786),0))</f>
        <v>0</v>
      </c>
      <c r="AF3786" s="37">
        <f t="shared" si="820"/>
        <v>0</v>
      </c>
      <c r="AG3786" s="37">
        <f t="shared" si="821"/>
        <v>0</v>
      </c>
      <c r="AH3786" s="37">
        <f t="shared" si="822"/>
        <v>0</v>
      </c>
      <c r="AI3786" s="35" t="str">
        <f t="shared" si="823"/>
        <v>Nusidėvėjęs</v>
      </c>
      <c r="AJ3786" s="38" t="str">
        <f>IF(AND(F3786&lt;&gt;[3]Pav.tvarkyklė!$B$12,F3786&lt;&gt;[3]Pav.tvarkyklė!$B$13),"GVTNT","X")</f>
        <v>GVTNT</v>
      </c>
      <c r="AK3786" s="39">
        <f t="shared" si="825"/>
        <v>0</v>
      </c>
      <c r="AL3786" s="41"/>
      <c r="AM3786" s="41"/>
      <c r="AN3786" s="41">
        <f t="shared" si="827"/>
        <v>1900</v>
      </c>
      <c r="AO3786" s="41"/>
      <c r="AP3786" s="41"/>
      <c r="AQ3786" s="41"/>
      <c r="AR3786" s="42"/>
      <c r="AS3786" s="42"/>
      <c r="AU3786" s="43">
        <f t="shared" si="828"/>
        <v>0</v>
      </c>
    </row>
    <row r="3787" spans="1:47" ht="15" customHeight="1" x14ac:dyDescent="0.25">
      <c r="A3787" s="11"/>
      <c r="B3787" s="19">
        <v>3956</v>
      </c>
      <c r="C3787" s="74"/>
      <c r="D3787" s="77"/>
      <c r="E3787" s="75"/>
      <c r="F3787" s="74"/>
      <c r="G3787" s="80"/>
      <c r="H3787" s="49"/>
      <c r="I3787" s="79"/>
      <c r="J3787" s="27"/>
      <c r="K3787" s="27"/>
      <c r="L3787" s="79"/>
      <c r="M3787" s="81"/>
      <c r="N3787" s="29">
        <v>0</v>
      </c>
      <c r="O3787" s="30" t="str">
        <f>IF(G3787&lt;=$N$2,"",IF(F3787=[3]Pav.tvarkyklė!$B$13,"",IF(ISBLANK(R3787),"X","")))</f>
        <v/>
      </c>
      <c r="P3787" s="91"/>
      <c r="Q3787" s="63"/>
      <c r="R3787" s="63"/>
      <c r="S3787" s="63"/>
      <c r="T3787" s="63"/>
      <c r="U3787" s="34" t="str">
        <f>IFERROR(INDEX('[3]5.Grup_T'!$G$4:$G$22,MATCH('6.Turtas'!E3787,'[3]5.Grup_T'!$E$4:$E$22,0)),"0")</f>
        <v>0</v>
      </c>
      <c r="V3787" s="35">
        <f t="shared" si="815"/>
        <v>0</v>
      </c>
      <c r="W3787" s="35">
        <f>IF(NOT(ISBLANK(H3787)),(12-DATEDIF(H3787,'[3]1.Pradzia'!$D$13,"m")),0)</f>
        <v>0</v>
      </c>
      <c r="X3787" s="35">
        <f t="shared" si="816"/>
        <v>0</v>
      </c>
      <c r="Y3787" s="35">
        <f t="shared" si="826"/>
        <v>0</v>
      </c>
      <c r="Z3787" s="35">
        <f t="shared" si="824"/>
        <v>0</v>
      </c>
      <c r="AA3787" s="36">
        <f t="shared" si="817"/>
        <v>0</v>
      </c>
      <c r="AB3787" s="36">
        <f t="shared" si="818"/>
        <v>0</v>
      </c>
      <c r="AC3787" s="37">
        <f t="shared" si="819"/>
        <v>0</v>
      </c>
      <c r="AD3787" s="35">
        <f>IF(OR(YEAR(G3787)&lt;2019,O3787="X"),0,IF(ISBLANK(H3787),DATEDIF(G3787,'[3]1.Pradzia'!$D$13,"M"),DATEDIF(G3787,H3787,"m")))</f>
        <v>0</v>
      </c>
      <c r="AE3787" s="37">
        <f>IF(E3787='[3]5.Grup_T'!$E$20,0,IF(AD3787&lt;&gt;0,M3787/V3787*MIN(12,AD3787),0))</f>
        <v>0</v>
      </c>
      <c r="AF3787" s="37">
        <f t="shared" si="820"/>
        <v>0</v>
      </c>
      <c r="AG3787" s="37">
        <f t="shared" si="821"/>
        <v>0</v>
      </c>
      <c r="AH3787" s="37">
        <f t="shared" si="822"/>
        <v>0</v>
      </c>
      <c r="AI3787" s="35" t="str">
        <f t="shared" si="823"/>
        <v>Nusidėvėjęs</v>
      </c>
      <c r="AJ3787" s="38" t="str">
        <f>IF(AND(F3787&lt;&gt;[3]Pav.tvarkyklė!$B$12,F3787&lt;&gt;[3]Pav.tvarkyklė!$B$13),"GVTNT","X")</f>
        <v>GVTNT</v>
      </c>
      <c r="AK3787" s="39">
        <f t="shared" si="825"/>
        <v>0</v>
      </c>
      <c r="AL3787" s="41"/>
      <c r="AM3787" s="41"/>
      <c r="AN3787" s="41">
        <f t="shared" si="827"/>
        <v>1900</v>
      </c>
      <c r="AO3787" s="41"/>
      <c r="AP3787" s="41"/>
      <c r="AQ3787" s="41"/>
      <c r="AR3787" s="42"/>
      <c r="AS3787" s="42"/>
      <c r="AU3787" s="43">
        <f t="shared" si="828"/>
        <v>0</v>
      </c>
    </row>
    <row r="3788" spans="1:47" ht="15" customHeight="1" x14ac:dyDescent="0.25">
      <c r="A3788" s="11"/>
      <c r="B3788" s="19">
        <v>3957</v>
      </c>
      <c r="C3788" s="74"/>
      <c r="D3788" s="77"/>
      <c r="E3788" s="75"/>
      <c r="F3788" s="74"/>
      <c r="G3788" s="80"/>
      <c r="H3788" s="49"/>
      <c r="I3788" s="79"/>
      <c r="J3788" s="27"/>
      <c r="K3788" s="27"/>
      <c r="L3788" s="79"/>
      <c r="M3788" s="81"/>
      <c r="N3788" s="29">
        <v>0</v>
      </c>
      <c r="O3788" s="30" t="str">
        <f>IF(G3788&lt;=$N$2,"",IF(F3788=[3]Pav.tvarkyklė!$B$13,"",IF(ISBLANK(R3788),"X","")))</f>
        <v/>
      </c>
      <c r="P3788" s="91"/>
      <c r="Q3788" s="63"/>
      <c r="R3788" s="63"/>
      <c r="S3788" s="63"/>
      <c r="T3788" s="63"/>
      <c r="U3788" s="34" t="str">
        <f>IFERROR(INDEX('[3]5.Grup_T'!$G$4:$G$22,MATCH('6.Turtas'!E3788,'[3]5.Grup_T'!$E$4:$E$22,0)),"0")</f>
        <v>0</v>
      </c>
      <c r="V3788" s="35">
        <f t="shared" si="815"/>
        <v>0</v>
      </c>
      <c r="W3788" s="35">
        <f>IF(NOT(ISBLANK(H3788)),(12-DATEDIF(H3788,'[3]1.Pradzia'!$D$13,"m")),0)</f>
        <v>0</v>
      </c>
      <c r="X3788" s="35">
        <f t="shared" si="816"/>
        <v>0</v>
      </c>
      <c r="Y3788" s="35">
        <f t="shared" si="826"/>
        <v>0</v>
      </c>
      <c r="Z3788" s="35">
        <f t="shared" si="824"/>
        <v>0</v>
      </c>
      <c r="AA3788" s="36">
        <f t="shared" si="817"/>
        <v>0</v>
      </c>
      <c r="AB3788" s="36">
        <f t="shared" si="818"/>
        <v>0</v>
      </c>
      <c r="AC3788" s="37">
        <f t="shared" si="819"/>
        <v>0</v>
      </c>
      <c r="AD3788" s="35">
        <f>IF(OR(YEAR(G3788)&lt;2019,O3788="X"),0,IF(ISBLANK(H3788),DATEDIF(G3788,'[3]1.Pradzia'!$D$13,"M"),DATEDIF(G3788,H3788,"m")))</f>
        <v>0</v>
      </c>
      <c r="AE3788" s="37">
        <f>IF(E3788='[3]5.Grup_T'!$E$20,0,IF(AD3788&lt;&gt;0,M3788/V3788*MIN(12,AD3788),0))</f>
        <v>0</v>
      </c>
      <c r="AF3788" s="37">
        <f t="shared" si="820"/>
        <v>0</v>
      </c>
      <c r="AG3788" s="37">
        <f t="shared" si="821"/>
        <v>0</v>
      </c>
      <c r="AH3788" s="37">
        <f t="shared" si="822"/>
        <v>0</v>
      </c>
      <c r="AI3788" s="35" t="str">
        <f t="shared" si="823"/>
        <v>Nusidėvėjęs</v>
      </c>
      <c r="AJ3788" s="38" t="str">
        <f>IF(AND(F3788&lt;&gt;[3]Pav.tvarkyklė!$B$12,F3788&lt;&gt;[3]Pav.tvarkyklė!$B$13),"GVTNT","X")</f>
        <v>GVTNT</v>
      </c>
      <c r="AK3788" s="39">
        <f t="shared" si="825"/>
        <v>0</v>
      </c>
      <c r="AL3788" s="41"/>
      <c r="AM3788" s="41"/>
      <c r="AN3788" s="41">
        <f t="shared" si="827"/>
        <v>1900</v>
      </c>
      <c r="AO3788" s="41"/>
      <c r="AP3788" s="41"/>
      <c r="AQ3788" s="41"/>
      <c r="AR3788" s="42"/>
      <c r="AS3788" s="42"/>
      <c r="AU3788" s="43">
        <f t="shared" si="828"/>
        <v>0</v>
      </c>
    </row>
    <row r="3789" spans="1:47" ht="15" customHeight="1" x14ac:dyDescent="0.25">
      <c r="A3789" s="11"/>
      <c r="B3789" s="19">
        <v>3958</v>
      </c>
      <c r="C3789" s="74"/>
      <c r="D3789" s="77"/>
      <c r="E3789" s="75"/>
      <c r="F3789" s="74"/>
      <c r="G3789" s="80"/>
      <c r="H3789" s="49"/>
      <c r="I3789" s="79"/>
      <c r="J3789" s="27"/>
      <c r="K3789" s="27"/>
      <c r="L3789" s="79"/>
      <c r="M3789" s="81"/>
      <c r="N3789" s="29">
        <v>0</v>
      </c>
      <c r="O3789" s="30" t="str">
        <f>IF(G3789&lt;=$N$2,"",IF(F3789=[3]Pav.tvarkyklė!$B$13,"",IF(ISBLANK(R3789),"X","")))</f>
        <v/>
      </c>
      <c r="P3789" s="91"/>
      <c r="Q3789" s="63"/>
      <c r="R3789" s="63"/>
      <c r="S3789" s="63"/>
      <c r="T3789" s="63"/>
      <c r="U3789" s="34" t="str">
        <f>IFERROR(INDEX('[3]5.Grup_T'!$G$4:$G$22,MATCH('6.Turtas'!E3789,'[3]5.Grup_T'!$E$4:$E$22,0)),"0")</f>
        <v>0</v>
      </c>
      <c r="V3789" s="35">
        <f t="shared" si="815"/>
        <v>0</v>
      </c>
      <c r="W3789" s="35">
        <f>IF(NOT(ISBLANK(H3789)),(12-DATEDIF(H3789,'[3]1.Pradzia'!$D$13,"m")),0)</f>
        <v>0</v>
      </c>
      <c r="X3789" s="35">
        <f t="shared" si="816"/>
        <v>0</v>
      </c>
      <c r="Y3789" s="35">
        <f t="shared" si="826"/>
        <v>0</v>
      </c>
      <c r="Z3789" s="35">
        <f t="shared" si="824"/>
        <v>0</v>
      </c>
      <c r="AA3789" s="36">
        <f t="shared" si="817"/>
        <v>0</v>
      </c>
      <c r="AB3789" s="36">
        <f t="shared" si="818"/>
        <v>0</v>
      </c>
      <c r="AC3789" s="37">
        <f t="shared" si="819"/>
        <v>0</v>
      </c>
      <c r="AD3789" s="35">
        <f>IF(OR(YEAR(G3789)&lt;2019,O3789="X"),0,IF(ISBLANK(H3789),DATEDIF(G3789,'[3]1.Pradzia'!$D$13,"M"),DATEDIF(G3789,H3789,"m")))</f>
        <v>0</v>
      </c>
      <c r="AE3789" s="37">
        <f>IF(E3789='[3]5.Grup_T'!$E$20,0,IF(AD3789&lt;&gt;0,M3789/V3789*MIN(12,AD3789),0))</f>
        <v>0</v>
      </c>
      <c r="AF3789" s="37">
        <f t="shared" si="820"/>
        <v>0</v>
      </c>
      <c r="AG3789" s="37">
        <f t="shared" si="821"/>
        <v>0</v>
      </c>
      <c r="AH3789" s="37">
        <f t="shared" si="822"/>
        <v>0</v>
      </c>
      <c r="AI3789" s="35" t="str">
        <f t="shared" si="823"/>
        <v>Nusidėvėjęs</v>
      </c>
      <c r="AJ3789" s="38" t="str">
        <f>IF(AND(F3789&lt;&gt;[3]Pav.tvarkyklė!$B$12,F3789&lt;&gt;[3]Pav.tvarkyklė!$B$13),"GVTNT","X")</f>
        <v>GVTNT</v>
      </c>
      <c r="AK3789" s="39">
        <f t="shared" si="825"/>
        <v>0</v>
      </c>
      <c r="AL3789" s="41"/>
      <c r="AM3789" s="41"/>
      <c r="AN3789" s="41">
        <f t="shared" si="827"/>
        <v>1900</v>
      </c>
      <c r="AO3789" s="41"/>
      <c r="AP3789" s="41"/>
      <c r="AQ3789" s="41"/>
      <c r="AR3789" s="42"/>
      <c r="AS3789" s="42"/>
      <c r="AU3789" s="43">
        <f t="shared" si="828"/>
        <v>0</v>
      </c>
    </row>
    <row r="3790" spans="1:47" ht="15" customHeight="1" x14ac:dyDescent="0.25">
      <c r="A3790" s="11"/>
      <c r="B3790" s="19">
        <v>3959</v>
      </c>
      <c r="C3790" s="74"/>
      <c r="D3790" s="77"/>
      <c r="E3790" s="78"/>
      <c r="F3790" s="74"/>
      <c r="G3790" s="80"/>
      <c r="H3790" s="49"/>
      <c r="I3790" s="79"/>
      <c r="J3790" s="27"/>
      <c r="K3790" s="27"/>
      <c r="L3790" s="79"/>
      <c r="M3790" s="81"/>
      <c r="N3790" s="29">
        <v>0</v>
      </c>
      <c r="O3790" s="30" t="str">
        <f>IF(G3790&lt;=$N$2,"",IF(F3790=[3]Pav.tvarkyklė!$B$13,"",IF(ISBLANK(R3790),"X","")))</f>
        <v/>
      </c>
      <c r="P3790" s="91"/>
      <c r="Q3790" s="63"/>
      <c r="R3790" s="63"/>
      <c r="S3790" s="63"/>
      <c r="T3790" s="63"/>
      <c r="U3790" s="34" t="str">
        <f>IFERROR(INDEX('[3]5.Grup_T'!$G$4:$G$22,MATCH('6.Turtas'!E3790,'[3]5.Grup_T'!$E$4:$E$22,0)),"0")</f>
        <v>0</v>
      </c>
      <c r="V3790" s="35">
        <f t="shared" si="815"/>
        <v>0</v>
      </c>
      <c r="W3790" s="35">
        <f>IF(NOT(ISBLANK(H3790)),(12-DATEDIF(H3790,'[3]1.Pradzia'!$D$13,"m")),0)</f>
        <v>0</v>
      </c>
      <c r="X3790" s="35">
        <f t="shared" si="816"/>
        <v>0</v>
      </c>
      <c r="Y3790" s="35">
        <f t="shared" si="826"/>
        <v>0</v>
      </c>
      <c r="Z3790" s="35">
        <f t="shared" si="824"/>
        <v>0</v>
      </c>
      <c r="AA3790" s="36">
        <f t="shared" si="817"/>
        <v>0</v>
      </c>
      <c r="AB3790" s="36">
        <f t="shared" si="818"/>
        <v>0</v>
      </c>
      <c r="AC3790" s="37">
        <f t="shared" si="819"/>
        <v>0</v>
      </c>
      <c r="AD3790" s="35">
        <f>IF(OR(YEAR(G3790)&lt;2019,O3790="X"),0,IF(ISBLANK(H3790),DATEDIF(G3790,'[3]1.Pradzia'!$D$13,"M"),DATEDIF(G3790,H3790,"m")))</f>
        <v>0</v>
      </c>
      <c r="AE3790" s="37">
        <f>IF(E3790='[3]5.Grup_T'!$E$20,0,IF(AD3790&lt;&gt;0,M3790/V3790*MIN(12,AD3790),0))</f>
        <v>0</v>
      </c>
      <c r="AF3790" s="37">
        <f t="shared" si="820"/>
        <v>0</v>
      </c>
      <c r="AG3790" s="37">
        <f t="shared" si="821"/>
        <v>0</v>
      </c>
      <c r="AH3790" s="37">
        <f t="shared" si="822"/>
        <v>0</v>
      </c>
      <c r="AI3790" s="35" t="str">
        <f t="shared" si="823"/>
        <v>Nusidėvėjęs</v>
      </c>
      <c r="AJ3790" s="38" t="str">
        <f>IF(AND(F3790&lt;&gt;[3]Pav.tvarkyklė!$B$12,F3790&lt;&gt;[3]Pav.tvarkyklė!$B$13),"GVTNT","X")</f>
        <v>GVTNT</v>
      </c>
      <c r="AK3790" s="39">
        <f t="shared" si="825"/>
        <v>0</v>
      </c>
      <c r="AL3790" s="41"/>
      <c r="AM3790" s="41"/>
      <c r="AN3790" s="41">
        <f t="shared" si="827"/>
        <v>1900</v>
      </c>
      <c r="AO3790" s="41"/>
      <c r="AP3790" s="41"/>
      <c r="AQ3790" s="41"/>
      <c r="AR3790" s="42"/>
      <c r="AS3790" s="42"/>
      <c r="AU3790" s="43">
        <f t="shared" si="828"/>
        <v>0</v>
      </c>
    </row>
    <row r="3791" spans="1:47" ht="15" customHeight="1" x14ac:dyDescent="0.25">
      <c r="A3791" s="11"/>
      <c r="B3791" s="19">
        <v>3960</v>
      </c>
      <c r="C3791" s="74"/>
      <c r="D3791" s="77"/>
      <c r="E3791" s="78"/>
      <c r="F3791" s="74"/>
      <c r="G3791" s="80"/>
      <c r="H3791" s="49"/>
      <c r="I3791" s="79"/>
      <c r="J3791" s="27"/>
      <c r="K3791" s="27"/>
      <c r="L3791" s="79"/>
      <c r="M3791" s="81"/>
      <c r="N3791" s="29">
        <v>0</v>
      </c>
      <c r="O3791" s="30" t="str">
        <f>IF(G3791&lt;=$N$2,"",IF(F3791=[3]Pav.tvarkyklė!$B$13,"",IF(ISBLANK(R3791),"X","")))</f>
        <v/>
      </c>
      <c r="P3791" s="91"/>
      <c r="Q3791" s="63"/>
      <c r="R3791" s="63"/>
      <c r="S3791" s="63"/>
      <c r="T3791" s="63"/>
      <c r="U3791" s="34" t="str">
        <f>IFERROR(INDEX('[3]5.Grup_T'!$G$4:$G$22,MATCH('6.Turtas'!E3791,'[3]5.Grup_T'!$E$4:$E$22,0)),"0")</f>
        <v>0</v>
      </c>
      <c r="V3791" s="35">
        <f t="shared" si="815"/>
        <v>0</v>
      </c>
      <c r="W3791" s="35">
        <f>IF(NOT(ISBLANK(H3791)),(12-DATEDIF(H3791,'[3]1.Pradzia'!$D$13,"m")),0)</f>
        <v>0</v>
      </c>
      <c r="X3791" s="35">
        <f t="shared" si="816"/>
        <v>0</v>
      </c>
      <c r="Y3791" s="35">
        <f t="shared" si="826"/>
        <v>0</v>
      </c>
      <c r="Z3791" s="35">
        <f t="shared" si="824"/>
        <v>0</v>
      </c>
      <c r="AA3791" s="36">
        <f t="shared" si="817"/>
        <v>0</v>
      </c>
      <c r="AB3791" s="36">
        <f t="shared" si="818"/>
        <v>0</v>
      </c>
      <c r="AC3791" s="37">
        <f t="shared" si="819"/>
        <v>0</v>
      </c>
      <c r="AD3791" s="35">
        <f>IF(OR(YEAR(G3791)&lt;2019,O3791="X"),0,IF(ISBLANK(H3791),DATEDIF(G3791,'[3]1.Pradzia'!$D$13,"M"),DATEDIF(G3791,H3791,"m")))</f>
        <v>0</v>
      </c>
      <c r="AE3791" s="37">
        <f>IF(E3791='[3]5.Grup_T'!$E$20,0,IF(AD3791&lt;&gt;0,M3791/V3791*MIN(12,AD3791),0))</f>
        <v>0</v>
      </c>
      <c r="AF3791" s="37">
        <f t="shared" si="820"/>
        <v>0</v>
      </c>
      <c r="AG3791" s="37">
        <f t="shared" si="821"/>
        <v>0</v>
      </c>
      <c r="AH3791" s="37">
        <f t="shared" si="822"/>
        <v>0</v>
      </c>
      <c r="AI3791" s="35" t="str">
        <f t="shared" si="823"/>
        <v>Nusidėvėjęs</v>
      </c>
      <c r="AJ3791" s="38" t="str">
        <f>IF(AND(F3791&lt;&gt;[3]Pav.tvarkyklė!$B$12,F3791&lt;&gt;[3]Pav.tvarkyklė!$B$13),"GVTNT","X")</f>
        <v>GVTNT</v>
      </c>
      <c r="AK3791" s="39">
        <f t="shared" si="825"/>
        <v>0</v>
      </c>
      <c r="AL3791" s="41"/>
      <c r="AM3791" s="41"/>
      <c r="AN3791" s="41">
        <f t="shared" si="827"/>
        <v>1900</v>
      </c>
      <c r="AO3791" s="41"/>
      <c r="AP3791" s="41"/>
      <c r="AQ3791" s="41"/>
      <c r="AR3791" s="42"/>
      <c r="AS3791" s="42"/>
      <c r="AU3791" s="43">
        <f t="shared" si="828"/>
        <v>0</v>
      </c>
    </row>
    <row r="3792" spans="1:47" ht="15" customHeight="1" x14ac:dyDescent="0.25">
      <c r="A3792" s="11"/>
      <c r="B3792" s="19">
        <v>3961</v>
      </c>
      <c r="C3792" s="74"/>
      <c r="D3792" s="77"/>
      <c r="E3792" s="78"/>
      <c r="F3792" s="74"/>
      <c r="G3792" s="80"/>
      <c r="H3792" s="49"/>
      <c r="I3792" s="79"/>
      <c r="J3792" s="27"/>
      <c r="K3792" s="27"/>
      <c r="L3792" s="79"/>
      <c r="M3792" s="81"/>
      <c r="N3792" s="29">
        <v>0</v>
      </c>
      <c r="O3792" s="30" t="str">
        <f>IF(G3792&lt;=$N$2,"",IF(F3792=[3]Pav.tvarkyklė!$B$13,"",IF(ISBLANK(R3792),"X","")))</f>
        <v/>
      </c>
      <c r="P3792" s="91"/>
      <c r="Q3792" s="63"/>
      <c r="R3792" s="63"/>
      <c r="S3792" s="63"/>
      <c r="T3792" s="63"/>
      <c r="U3792" s="34" t="str">
        <f>IFERROR(INDEX('[3]5.Grup_T'!$G$4:$G$22,MATCH('6.Turtas'!E3792,'[3]5.Grup_T'!$E$4:$E$22,0)),"0")</f>
        <v>0</v>
      </c>
      <c r="V3792" s="35">
        <f t="shared" si="815"/>
        <v>0</v>
      </c>
      <c r="W3792" s="35">
        <f>IF(NOT(ISBLANK(H3792)),(12-DATEDIF(H3792,'[3]1.Pradzia'!$D$13,"m")),0)</f>
        <v>0</v>
      </c>
      <c r="X3792" s="35">
        <f t="shared" si="816"/>
        <v>0</v>
      </c>
      <c r="Y3792" s="35">
        <f t="shared" si="826"/>
        <v>0</v>
      </c>
      <c r="Z3792" s="35">
        <f t="shared" si="824"/>
        <v>0</v>
      </c>
      <c r="AA3792" s="36">
        <f t="shared" si="817"/>
        <v>0</v>
      </c>
      <c r="AB3792" s="36">
        <f t="shared" si="818"/>
        <v>0</v>
      </c>
      <c r="AC3792" s="37">
        <f t="shared" si="819"/>
        <v>0</v>
      </c>
      <c r="AD3792" s="35">
        <f>IF(OR(YEAR(G3792)&lt;2019,O3792="X"),0,IF(ISBLANK(H3792),DATEDIF(G3792,'[3]1.Pradzia'!$D$13,"M"),DATEDIF(G3792,H3792,"m")))</f>
        <v>0</v>
      </c>
      <c r="AE3792" s="37">
        <f>IF(E3792='[3]5.Grup_T'!$E$20,0,IF(AD3792&lt;&gt;0,M3792/V3792*MIN(12,AD3792),0))</f>
        <v>0</v>
      </c>
      <c r="AF3792" s="37">
        <f t="shared" si="820"/>
        <v>0</v>
      </c>
      <c r="AG3792" s="37">
        <f t="shared" si="821"/>
        <v>0</v>
      </c>
      <c r="AH3792" s="37">
        <f t="shared" si="822"/>
        <v>0</v>
      </c>
      <c r="AI3792" s="35" t="str">
        <f t="shared" si="823"/>
        <v>Nusidėvėjęs</v>
      </c>
      <c r="AJ3792" s="38" t="str">
        <f>IF(AND(F3792&lt;&gt;[3]Pav.tvarkyklė!$B$12,F3792&lt;&gt;[3]Pav.tvarkyklė!$B$13),"GVTNT","X")</f>
        <v>GVTNT</v>
      </c>
      <c r="AK3792" s="39">
        <f t="shared" si="825"/>
        <v>0</v>
      </c>
      <c r="AL3792" s="41"/>
      <c r="AM3792" s="41"/>
      <c r="AN3792" s="41">
        <f t="shared" si="827"/>
        <v>1900</v>
      </c>
      <c r="AO3792" s="41"/>
      <c r="AP3792" s="41"/>
      <c r="AQ3792" s="41"/>
      <c r="AR3792" s="42"/>
      <c r="AS3792" s="42"/>
      <c r="AU3792" s="43">
        <f t="shared" si="828"/>
        <v>0</v>
      </c>
    </row>
    <row r="3793" spans="1:47" ht="15" customHeight="1" x14ac:dyDescent="0.25">
      <c r="A3793" s="11"/>
      <c r="B3793" s="19">
        <v>3962</v>
      </c>
      <c r="C3793" s="74"/>
      <c r="D3793" s="77"/>
      <c r="E3793" s="78"/>
      <c r="F3793" s="74"/>
      <c r="G3793" s="80"/>
      <c r="H3793" s="49"/>
      <c r="I3793" s="79"/>
      <c r="J3793" s="27"/>
      <c r="K3793" s="27"/>
      <c r="L3793" s="79"/>
      <c r="M3793" s="81"/>
      <c r="N3793" s="29">
        <v>0</v>
      </c>
      <c r="O3793" s="30" t="str">
        <f>IF(G3793&lt;=$N$2,"",IF(F3793=[3]Pav.tvarkyklė!$B$13,"",IF(ISBLANK(R3793),"X","")))</f>
        <v/>
      </c>
      <c r="P3793" s="91"/>
      <c r="Q3793" s="63"/>
      <c r="R3793" s="63"/>
      <c r="S3793" s="63"/>
      <c r="T3793" s="63"/>
      <c r="U3793" s="34" t="str">
        <f>IFERROR(INDEX('[3]5.Grup_T'!$G$4:$G$22,MATCH('6.Turtas'!E3793,'[3]5.Grup_T'!$E$4:$E$22,0)),"0")</f>
        <v>0</v>
      </c>
      <c r="V3793" s="35">
        <f t="shared" si="815"/>
        <v>0</v>
      </c>
      <c r="W3793" s="35">
        <f>IF(NOT(ISBLANK(H3793)),(12-DATEDIF(H3793,'[3]1.Pradzia'!$D$13,"m")),0)</f>
        <v>0</v>
      </c>
      <c r="X3793" s="35">
        <f t="shared" si="816"/>
        <v>0</v>
      </c>
      <c r="Y3793" s="35">
        <f t="shared" si="826"/>
        <v>0</v>
      </c>
      <c r="Z3793" s="35">
        <f t="shared" si="824"/>
        <v>0</v>
      </c>
      <c r="AA3793" s="36">
        <f t="shared" si="817"/>
        <v>0</v>
      </c>
      <c r="AB3793" s="36">
        <f t="shared" si="818"/>
        <v>0</v>
      </c>
      <c r="AC3793" s="37">
        <f t="shared" si="819"/>
        <v>0</v>
      </c>
      <c r="AD3793" s="35">
        <f>IF(OR(YEAR(G3793)&lt;2019,O3793="X"),0,IF(ISBLANK(H3793),DATEDIF(G3793,'[3]1.Pradzia'!$D$13,"M"),DATEDIF(G3793,H3793,"m")))</f>
        <v>0</v>
      </c>
      <c r="AE3793" s="37">
        <f>IF(E3793='[3]5.Grup_T'!$E$20,0,IF(AD3793&lt;&gt;0,M3793/V3793*MIN(12,AD3793),0))</f>
        <v>0</v>
      </c>
      <c r="AF3793" s="37">
        <f t="shared" si="820"/>
        <v>0</v>
      </c>
      <c r="AG3793" s="37">
        <f t="shared" si="821"/>
        <v>0</v>
      </c>
      <c r="AH3793" s="37">
        <f t="shared" si="822"/>
        <v>0</v>
      </c>
      <c r="AI3793" s="35" t="str">
        <f t="shared" si="823"/>
        <v>Nusidėvėjęs</v>
      </c>
      <c r="AJ3793" s="38" t="str">
        <f>IF(AND(F3793&lt;&gt;[3]Pav.tvarkyklė!$B$12,F3793&lt;&gt;[3]Pav.tvarkyklė!$B$13),"GVTNT","X")</f>
        <v>GVTNT</v>
      </c>
      <c r="AK3793" s="39">
        <f t="shared" si="825"/>
        <v>0</v>
      </c>
      <c r="AL3793" s="41"/>
      <c r="AM3793" s="41"/>
      <c r="AN3793" s="41">
        <f t="shared" si="827"/>
        <v>1900</v>
      </c>
      <c r="AO3793" s="41"/>
      <c r="AP3793" s="41"/>
      <c r="AQ3793" s="41"/>
      <c r="AR3793" s="42"/>
      <c r="AS3793" s="42"/>
      <c r="AU3793" s="43">
        <f t="shared" si="828"/>
        <v>0</v>
      </c>
    </row>
    <row r="3794" spans="1:47" ht="15" customHeight="1" x14ac:dyDescent="0.25">
      <c r="A3794" s="11"/>
      <c r="B3794" s="19">
        <v>3963</v>
      </c>
      <c r="C3794" s="74"/>
      <c r="D3794" s="77"/>
      <c r="E3794" s="75"/>
      <c r="F3794" s="74"/>
      <c r="G3794" s="80"/>
      <c r="H3794" s="49"/>
      <c r="I3794" s="79"/>
      <c r="J3794" s="27"/>
      <c r="K3794" s="27"/>
      <c r="L3794" s="79"/>
      <c r="M3794" s="81"/>
      <c r="N3794" s="29">
        <v>0</v>
      </c>
      <c r="O3794" s="30" t="str">
        <f>IF(G3794&lt;=$N$2,"",IF(F3794=[3]Pav.tvarkyklė!$B$13,"",IF(ISBLANK(R3794),"X","")))</f>
        <v/>
      </c>
      <c r="P3794" s="91"/>
      <c r="Q3794" s="63"/>
      <c r="R3794" s="63"/>
      <c r="S3794" s="63"/>
      <c r="T3794" s="63"/>
      <c r="U3794" s="34" t="str">
        <f>IFERROR(INDEX('[3]5.Grup_T'!$G$4:$G$22,MATCH('6.Turtas'!E3794,'[3]5.Grup_T'!$E$4:$E$22,0)),"0")</f>
        <v>0</v>
      </c>
      <c r="V3794" s="35">
        <f t="shared" ref="V3794:V3857" si="829">U3794*12</f>
        <v>0</v>
      </c>
      <c r="W3794" s="35">
        <f>IF(NOT(ISBLANK(H3794)),(12-DATEDIF(H3794,'[3]1.Pradzia'!$D$13,"m")),0)</f>
        <v>0</v>
      </c>
      <c r="X3794" s="35">
        <f t="shared" ref="X3794:X3857" si="830">IF(OR(ISBLANK(C3794),YEAR(G3794)&gt;=2019),0,DATEDIF(G3794,$N$2,"M"))</f>
        <v>0</v>
      </c>
      <c r="Y3794" s="35">
        <f t="shared" si="826"/>
        <v>0</v>
      </c>
      <c r="Z3794" s="35">
        <f t="shared" si="824"/>
        <v>0</v>
      </c>
      <c r="AA3794" s="36">
        <f t="shared" ref="AA3794:AA3857" si="831">+IF(Z3794&lt;=0,0,N3794/Z3794)</f>
        <v>0</v>
      </c>
      <c r="AB3794" s="36">
        <f t="shared" ref="AB3794:AB3857" si="832">IF(Z3794&lt;=0,N3794,N3794/Z3794*Y3794)</f>
        <v>0</v>
      </c>
      <c r="AC3794" s="37">
        <f t="shared" ref="AC3794:AC3857" si="833">IF(YEAR(G3794)&lt;2019,M3794-N3794+AB3794,0)</f>
        <v>0</v>
      </c>
      <c r="AD3794" s="35">
        <f>IF(OR(YEAR(G3794)&lt;2019,O3794="X"),0,IF(ISBLANK(H3794),DATEDIF(G3794,'[3]1.Pradzia'!$D$13,"M"),DATEDIF(G3794,H3794,"m")))</f>
        <v>0</v>
      </c>
      <c r="AE3794" s="37">
        <f>IF(E3794='[3]5.Grup_T'!$E$20,0,IF(AD3794&lt;&gt;0,M3794/V3794*MIN(12,AD3794),0))</f>
        <v>0</v>
      </c>
      <c r="AF3794" s="37">
        <f t="shared" ref="AF3794:AF3857" si="834">+AB3794+AE3794</f>
        <v>0</v>
      </c>
      <c r="AG3794" s="37">
        <f t="shared" ref="AG3794:AG3857" si="835">AC3794+AE3794</f>
        <v>0</v>
      </c>
      <c r="AH3794" s="37">
        <f t="shared" ref="AH3794:AH3857" si="836">M3794-AG3794</f>
        <v>0</v>
      </c>
      <c r="AI3794" s="35" t="str">
        <f t="shared" ref="AI3794:AI3857" si="837">IF(H3794&lt;&gt;0,"Nurašytas",IF(O3794="X","Nesuderintas",IF(AH3794&lt;=0,"Nusidėvėjęs","")))</f>
        <v>Nusidėvėjęs</v>
      </c>
      <c r="AJ3794" s="38" t="str">
        <f>IF(AND(F3794&lt;&gt;[3]Pav.tvarkyklė!$B$12,F3794&lt;&gt;[3]Pav.tvarkyklė!$B$13),"GVTNT","X")</f>
        <v>GVTNT</v>
      </c>
      <c r="AK3794" s="39">
        <f t="shared" si="825"/>
        <v>0</v>
      </c>
      <c r="AL3794" s="41"/>
      <c r="AM3794" s="41"/>
      <c r="AN3794" s="41">
        <f t="shared" si="827"/>
        <v>1900</v>
      </c>
      <c r="AO3794" s="41"/>
      <c r="AP3794" s="41"/>
      <c r="AQ3794" s="41"/>
      <c r="AR3794" s="42"/>
      <c r="AS3794" s="42"/>
      <c r="AU3794" s="43">
        <f t="shared" si="828"/>
        <v>0</v>
      </c>
    </row>
    <row r="3795" spans="1:47" ht="15" customHeight="1" x14ac:dyDescent="0.25">
      <c r="A3795" s="11"/>
      <c r="B3795" s="19">
        <v>3964</v>
      </c>
      <c r="C3795" s="74"/>
      <c r="D3795" s="77"/>
      <c r="E3795" s="75"/>
      <c r="F3795" s="74"/>
      <c r="G3795" s="80"/>
      <c r="H3795" s="49"/>
      <c r="I3795" s="79"/>
      <c r="J3795" s="27"/>
      <c r="K3795" s="27"/>
      <c r="L3795" s="79"/>
      <c r="M3795" s="81"/>
      <c r="N3795" s="29">
        <v>0</v>
      </c>
      <c r="O3795" s="30" t="str">
        <f>IF(G3795&lt;=$N$2,"",IF(F3795=[3]Pav.tvarkyklė!$B$13,"",IF(ISBLANK(R3795),"X","")))</f>
        <v/>
      </c>
      <c r="P3795" s="91"/>
      <c r="Q3795" s="63"/>
      <c r="R3795" s="63"/>
      <c r="S3795" s="63"/>
      <c r="T3795" s="63"/>
      <c r="U3795" s="34" t="str">
        <f>IFERROR(INDEX('[3]5.Grup_T'!$G$4:$G$22,MATCH('6.Turtas'!E3795,'[3]5.Grup_T'!$E$4:$E$22,0)),"0")</f>
        <v>0</v>
      </c>
      <c r="V3795" s="35">
        <f t="shared" si="829"/>
        <v>0</v>
      </c>
      <c r="W3795" s="35">
        <f>IF(NOT(ISBLANK(H3795)),(12-DATEDIF(H3795,'[3]1.Pradzia'!$D$13,"m")),0)</f>
        <v>0</v>
      </c>
      <c r="X3795" s="35">
        <f t="shared" si="830"/>
        <v>0</v>
      </c>
      <c r="Y3795" s="35">
        <f t="shared" si="826"/>
        <v>0</v>
      </c>
      <c r="Z3795" s="35">
        <f t="shared" ref="Z3795:Z3858" si="838">IF(YEAR(G3795)&gt;=2019,0,V3795-X3795)</f>
        <v>0</v>
      </c>
      <c r="AA3795" s="36">
        <f t="shared" si="831"/>
        <v>0</v>
      </c>
      <c r="AB3795" s="36">
        <f t="shared" si="832"/>
        <v>0</v>
      </c>
      <c r="AC3795" s="37">
        <f t="shared" si="833"/>
        <v>0</v>
      </c>
      <c r="AD3795" s="35">
        <f>IF(OR(YEAR(G3795)&lt;2019,O3795="X"),0,IF(ISBLANK(H3795),DATEDIF(G3795,'[3]1.Pradzia'!$D$13,"M"),DATEDIF(G3795,H3795,"m")))</f>
        <v>0</v>
      </c>
      <c r="AE3795" s="37">
        <f>IF(E3795='[3]5.Grup_T'!$E$20,0,IF(AD3795&lt;&gt;0,M3795/V3795*MIN(12,AD3795),0))</f>
        <v>0</v>
      </c>
      <c r="AF3795" s="37">
        <f t="shared" si="834"/>
        <v>0</v>
      </c>
      <c r="AG3795" s="37">
        <f t="shared" si="835"/>
        <v>0</v>
      </c>
      <c r="AH3795" s="37">
        <f t="shared" si="836"/>
        <v>0</v>
      </c>
      <c r="AI3795" s="35" t="str">
        <f t="shared" si="837"/>
        <v>Nusidėvėjęs</v>
      </c>
      <c r="AJ3795" s="38" t="str">
        <f>IF(AND(F3795&lt;&gt;[3]Pav.tvarkyklė!$B$12,F3795&lt;&gt;[3]Pav.tvarkyklė!$B$13),"GVTNT","X")</f>
        <v>GVTNT</v>
      </c>
      <c r="AK3795" s="39">
        <f t="shared" ref="AK3795:AK3858" si="839">I3795-J3795-K3795-L3795-M3795</f>
        <v>0</v>
      </c>
      <c r="AL3795" s="41"/>
      <c r="AM3795" s="41"/>
      <c r="AN3795" s="41">
        <f t="shared" si="827"/>
        <v>1900</v>
      </c>
      <c r="AO3795" s="41"/>
      <c r="AP3795" s="41"/>
      <c r="AQ3795" s="41"/>
      <c r="AR3795" s="42"/>
      <c r="AS3795" s="42"/>
      <c r="AU3795" s="43">
        <f t="shared" si="828"/>
        <v>0</v>
      </c>
    </row>
    <row r="3796" spans="1:47" ht="15" customHeight="1" x14ac:dyDescent="0.25">
      <c r="A3796" s="11"/>
      <c r="B3796" s="19">
        <v>3965</v>
      </c>
      <c r="C3796" s="74"/>
      <c r="D3796" s="77"/>
      <c r="E3796" s="78"/>
      <c r="F3796" s="74"/>
      <c r="G3796" s="80"/>
      <c r="H3796" s="49"/>
      <c r="I3796" s="79"/>
      <c r="J3796" s="27"/>
      <c r="K3796" s="27"/>
      <c r="L3796" s="79"/>
      <c r="M3796" s="81"/>
      <c r="N3796" s="29">
        <v>0</v>
      </c>
      <c r="O3796" s="30" t="str">
        <f>IF(G3796&lt;=$N$2,"",IF(F3796=[3]Pav.tvarkyklė!$B$13,"",IF(ISBLANK(R3796),"X","")))</f>
        <v/>
      </c>
      <c r="P3796" s="91"/>
      <c r="Q3796" s="63"/>
      <c r="R3796" s="63"/>
      <c r="S3796" s="63"/>
      <c r="T3796" s="63"/>
      <c r="U3796" s="34" t="str">
        <f>IFERROR(INDEX('[3]5.Grup_T'!$G$4:$G$22,MATCH('6.Turtas'!E3796,'[3]5.Grup_T'!$E$4:$E$22,0)),"0")</f>
        <v>0</v>
      </c>
      <c r="V3796" s="35">
        <f t="shared" si="829"/>
        <v>0</v>
      </c>
      <c r="W3796" s="35">
        <f>IF(NOT(ISBLANK(H3796)),(12-DATEDIF(H3796,'[3]1.Pradzia'!$D$13,"m")),0)</f>
        <v>0</v>
      </c>
      <c r="X3796" s="35">
        <f t="shared" si="830"/>
        <v>0</v>
      </c>
      <c r="Y3796" s="35">
        <f t="shared" si="826"/>
        <v>0</v>
      </c>
      <c r="Z3796" s="35">
        <f t="shared" si="838"/>
        <v>0</v>
      </c>
      <c r="AA3796" s="36">
        <f t="shared" si="831"/>
        <v>0</v>
      </c>
      <c r="AB3796" s="36">
        <f t="shared" si="832"/>
        <v>0</v>
      </c>
      <c r="AC3796" s="37">
        <f t="shared" si="833"/>
        <v>0</v>
      </c>
      <c r="AD3796" s="35">
        <f>IF(OR(YEAR(G3796)&lt;2019,O3796="X"),0,IF(ISBLANK(H3796),DATEDIF(G3796,'[3]1.Pradzia'!$D$13,"M"),DATEDIF(G3796,H3796,"m")))</f>
        <v>0</v>
      </c>
      <c r="AE3796" s="37">
        <f>IF(E3796='[3]5.Grup_T'!$E$20,0,IF(AD3796&lt;&gt;0,M3796/V3796*MIN(12,AD3796),0))</f>
        <v>0</v>
      </c>
      <c r="AF3796" s="37">
        <f t="shared" si="834"/>
        <v>0</v>
      </c>
      <c r="AG3796" s="37">
        <f t="shared" si="835"/>
        <v>0</v>
      </c>
      <c r="AH3796" s="37">
        <f t="shared" si="836"/>
        <v>0</v>
      </c>
      <c r="AI3796" s="35" t="str">
        <f t="shared" si="837"/>
        <v>Nusidėvėjęs</v>
      </c>
      <c r="AJ3796" s="38" t="str">
        <f>IF(AND(F3796&lt;&gt;[3]Pav.tvarkyklė!$B$12,F3796&lt;&gt;[3]Pav.tvarkyklė!$B$13),"GVTNT","X")</f>
        <v>GVTNT</v>
      </c>
      <c r="AK3796" s="39">
        <f t="shared" si="839"/>
        <v>0</v>
      </c>
      <c r="AL3796" s="41"/>
      <c r="AM3796" s="41"/>
      <c r="AN3796" s="41">
        <f t="shared" si="827"/>
        <v>1900</v>
      </c>
      <c r="AO3796" s="41"/>
      <c r="AP3796" s="41"/>
      <c r="AQ3796" s="41"/>
      <c r="AR3796" s="42"/>
      <c r="AS3796" s="42"/>
      <c r="AU3796" s="43">
        <f t="shared" si="828"/>
        <v>0</v>
      </c>
    </row>
    <row r="3797" spans="1:47" ht="15" customHeight="1" x14ac:dyDescent="0.25">
      <c r="A3797" s="11"/>
      <c r="B3797" s="19">
        <v>3966</v>
      </c>
      <c r="C3797" s="74"/>
      <c r="D3797" s="77"/>
      <c r="E3797" s="78"/>
      <c r="F3797" s="74"/>
      <c r="G3797" s="80"/>
      <c r="H3797" s="49"/>
      <c r="I3797" s="79"/>
      <c r="J3797" s="27"/>
      <c r="K3797" s="27"/>
      <c r="L3797" s="79"/>
      <c r="M3797" s="81"/>
      <c r="N3797" s="29">
        <v>0</v>
      </c>
      <c r="O3797" s="30" t="str">
        <f>IF(G3797&lt;=$N$2,"",IF(F3797=[3]Pav.tvarkyklė!$B$13,"",IF(ISBLANK(R3797),"X","")))</f>
        <v/>
      </c>
      <c r="P3797" s="91"/>
      <c r="Q3797" s="63"/>
      <c r="R3797" s="63"/>
      <c r="S3797" s="63"/>
      <c r="T3797" s="63"/>
      <c r="U3797" s="34" t="str">
        <f>IFERROR(INDEX('[3]5.Grup_T'!$G$4:$G$22,MATCH('6.Turtas'!E3797,'[3]5.Grup_T'!$E$4:$E$22,0)),"0")</f>
        <v>0</v>
      </c>
      <c r="V3797" s="35">
        <f t="shared" si="829"/>
        <v>0</v>
      </c>
      <c r="W3797" s="35">
        <f>IF(NOT(ISBLANK(H3797)),(12-DATEDIF(H3797,'[3]1.Pradzia'!$D$13,"m")),0)</f>
        <v>0</v>
      </c>
      <c r="X3797" s="35">
        <f t="shared" si="830"/>
        <v>0</v>
      </c>
      <c r="Y3797" s="35">
        <f t="shared" si="826"/>
        <v>0</v>
      </c>
      <c r="Z3797" s="35">
        <f t="shared" si="838"/>
        <v>0</v>
      </c>
      <c r="AA3797" s="36">
        <f t="shared" si="831"/>
        <v>0</v>
      </c>
      <c r="AB3797" s="36">
        <f t="shared" si="832"/>
        <v>0</v>
      </c>
      <c r="AC3797" s="37">
        <f t="shared" si="833"/>
        <v>0</v>
      </c>
      <c r="AD3797" s="35">
        <f>IF(OR(YEAR(G3797)&lt;2019,O3797="X"),0,IF(ISBLANK(H3797),DATEDIF(G3797,'[3]1.Pradzia'!$D$13,"M"),DATEDIF(G3797,H3797,"m")))</f>
        <v>0</v>
      </c>
      <c r="AE3797" s="37">
        <f>IF(E3797='[3]5.Grup_T'!$E$20,0,IF(AD3797&lt;&gt;0,M3797/V3797*MIN(12,AD3797),0))</f>
        <v>0</v>
      </c>
      <c r="AF3797" s="37">
        <f t="shared" si="834"/>
        <v>0</v>
      </c>
      <c r="AG3797" s="37">
        <f t="shared" si="835"/>
        <v>0</v>
      </c>
      <c r="AH3797" s="37">
        <f t="shared" si="836"/>
        <v>0</v>
      </c>
      <c r="AI3797" s="35" t="str">
        <f t="shared" si="837"/>
        <v>Nusidėvėjęs</v>
      </c>
      <c r="AJ3797" s="38" t="str">
        <f>IF(AND(F3797&lt;&gt;[3]Pav.tvarkyklė!$B$12,F3797&lt;&gt;[3]Pav.tvarkyklė!$B$13),"GVTNT","X")</f>
        <v>GVTNT</v>
      </c>
      <c r="AK3797" s="39">
        <f t="shared" si="839"/>
        <v>0</v>
      </c>
      <c r="AL3797" s="41"/>
      <c r="AM3797" s="41"/>
      <c r="AN3797" s="41">
        <f t="shared" si="827"/>
        <v>1900</v>
      </c>
      <c r="AO3797" s="41"/>
      <c r="AP3797" s="41"/>
      <c r="AQ3797" s="41"/>
      <c r="AR3797" s="42"/>
      <c r="AS3797" s="42"/>
      <c r="AU3797" s="43">
        <f t="shared" si="828"/>
        <v>0</v>
      </c>
    </row>
    <row r="3798" spans="1:47" ht="15" customHeight="1" x14ac:dyDescent="0.25">
      <c r="A3798" s="11"/>
      <c r="B3798" s="19">
        <v>3967</v>
      </c>
      <c r="C3798" s="74"/>
      <c r="D3798" s="77"/>
      <c r="E3798" s="78"/>
      <c r="F3798" s="74"/>
      <c r="G3798" s="80"/>
      <c r="H3798" s="49"/>
      <c r="I3798" s="79"/>
      <c r="J3798" s="27"/>
      <c r="K3798" s="27"/>
      <c r="L3798" s="79"/>
      <c r="M3798" s="81"/>
      <c r="N3798" s="29">
        <v>0</v>
      </c>
      <c r="O3798" s="30" t="str">
        <f>IF(G3798&lt;=$N$2,"",IF(F3798=[3]Pav.tvarkyklė!$B$13,"",IF(ISBLANK(R3798),"X","")))</f>
        <v/>
      </c>
      <c r="P3798" s="91"/>
      <c r="Q3798" s="63"/>
      <c r="R3798" s="63"/>
      <c r="S3798" s="63"/>
      <c r="T3798" s="63"/>
      <c r="U3798" s="34" t="str">
        <f>IFERROR(INDEX('[3]5.Grup_T'!$G$4:$G$22,MATCH('6.Turtas'!E3798,'[3]5.Grup_T'!$E$4:$E$22,0)),"0")</f>
        <v>0</v>
      </c>
      <c r="V3798" s="35">
        <f t="shared" si="829"/>
        <v>0</v>
      </c>
      <c r="W3798" s="35">
        <f>IF(NOT(ISBLANK(H3798)),(12-DATEDIF(H3798,'[3]1.Pradzia'!$D$13,"m")),0)</f>
        <v>0</v>
      </c>
      <c r="X3798" s="35">
        <f t="shared" si="830"/>
        <v>0</v>
      </c>
      <c r="Y3798" s="35">
        <f t="shared" si="826"/>
        <v>0</v>
      </c>
      <c r="Z3798" s="35">
        <f t="shared" si="838"/>
        <v>0</v>
      </c>
      <c r="AA3798" s="36">
        <f t="shared" si="831"/>
        <v>0</v>
      </c>
      <c r="AB3798" s="36">
        <f t="shared" si="832"/>
        <v>0</v>
      </c>
      <c r="AC3798" s="37">
        <f t="shared" si="833"/>
        <v>0</v>
      </c>
      <c r="AD3798" s="35">
        <f>IF(OR(YEAR(G3798)&lt;2019,O3798="X"),0,IF(ISBLANK(H3798),DATEDIF(G3798,'[3]1.Pradzia'!$D$13,"M"),DATEDIF(G3798,H3798,"m")))</f>
        <v>0</v>
      </c>
      <c r="AE3798" s="37">
        <f>IF(E3798='[3]5.Grup_T'!$E$20,0,IF(AD3798&lt;&gt;0,M3798/V3798*MIN(12,AD3798),0))</f>
        <v>0</v>
      </c>
      <c r="AF3798" s="37">
        <f t="shared" si="834"/>
        <v>0</v>
      </c>
      <c r="AG3798" s="37">
        <f t="shared" si="835"/>
        <v>0</v>
      </c>
      <c r="AH3798" s="37">
        <f t="shared" si="836"/>
        <v>0</v>
      </c>
      <c r="AI3798" s="35" t="str">
        <f t="shared" si="837"/>
        <v>Nusidėvėjęs</v>
      </c>
      <c r="AJ3798" s="38" t="str">
        <f>IF(AND(F3798&lt;&gt;[3]Pav.tvarkyklė!$B$12,F3798&lt;&gt;[3]Pav.tvarkyklė!$B$13),"GVTNT","X")</f>
        <v>GVTNT</v>
      </c>
      <c r="AK3798" s="39">
        <f t="shared" si="839"/>
        <v>0</v>
      </c>
      <c r="AL3798" s="41"/>
      <c r="AM3798" s="41"/>
      <c r="AN3798" s="41">
        <f t="shared" si="827"/>
        <v>1900</v>
      </c>
      <c r="AO3798" s="41"/>
      <c r="AP3798" s="41"/>
      <c r="AQ3798" s="41"/>
      <c r="AR3798" s="42"/>
      <c r="AS3798" s="42"/>
      <c r="AU3798" s="43">
        <f t="shared" si="828"/>
        <v>0</v>
      </c>
    </row>
    <row r="3799" spans="1:47" ht="15" customHeight="1" x14ac:dyDescent="0.25">
      <c r="A3799" s="11"/>
      <c r="B3799" s="19">
        <v>3968</v>
      </c>
      <c r="C3799" s="74"/>
      <c r="D3799" s="77"/>
      <c r="E3799" s="78"/>
      <c r="F3799" s="74"/>
      <c r="G3799" s="80"/>
      <c r="H3799" s="49"/>
      <c r="I3799" s="79"/>
      <c r="J3799" s="27"/>
      <c r="K3799" s="27"/>
      <c r="L3799" s="79"/>
      <c r="M3799" s="81"/>
      <c r="N3799" s="29">
        <v>0</v>
      </c>
      <c r="O3799" s="30" t="str">
        <f>IF(G3799&lt;=$N$2,"",IF(F3799=[3]Pav.tvarkyklė!$B$13,"",IF(ISBLANK(R3799),"X","")))</f>
        <v/>
      </c>
      <c r="P3799" s="91"/>
      <c r="Q3799" s="63"/>
      <c r="R3799" s="63"/>
      <c r="S3799" s="63"/>
      <c r="T3799" s="63"/>
      <c r="U3799" s="34" t="str">
        <f>IFERROR(INDEX('[3]5.Grup_T'!$G$4:$G$22,MATCH('6.Turtas'!E3799,'[3]5.Grup_T'!$E$4:$E$22,0)),"0")</f>
        <v>0</v>
      </c>
      <c r="V3799" s="35">
        <f t="shared" si="829"/>
        <v>0</v>
      </c>
      <c r="W3799" s="35">
        <f>IF(NOT(ISBLANK(H3799)),(12-DATEDIF(H3799,'[3]1.Pradzia'!$D$13,"m")),0)</f>
        <v>0</v>
      </c>
      <c r="X3799" s="35">
        <f t="shared" si="830"/>
        <v>0</v>
      </c>
      <c r="Y3799" s="35">
        <f t="shared" si="826"/>
        <v>0</v>
      </c>
      <c r="Z3799" s="35">
        <f t="shared" si="838"/>
        <v>0</v>
      </c>
      <c r="AA3799" s="36">
        <f t="shared" si="831"/>
        <v>0</v>
      </c>
      <c r="AB3799" s="36">
        <f t="shared" si="832"/>
        <v>0</v>
      </c>
      <c r="AC3799" s="37">
        <f t="shared" si="833"/>
        <v>0</v>
      </c>
      <c r="AD3799" s="35">
        <f>IF(OR(YEAR(G3799)&lt;2019,O3799="X"),0,IF(ISBLANK(H3799),DATEDIF(G3799,'[3]1.Pradzia'!$D$13,"M"),DATEDIF(G3799,H3799,"m")))</f>
        <v>0</v>
      </c>
      <c r="AE3799" s="37">
        <f>IF(E3799='[3]5.Grup_T'!$E$20,0,IF(AD3799&lt;&gt;0,M3799/V3799*MIN(12,AD3799),0))</f>
        <v>0</v>
      </c>
      <c r="AF3799" s="37">
        <f t="shared" si="834"/>
        <v>0</v>
      </c>
      <c r="AG3799" s="37">
        <f t="shared" si="835"/>
        <v>0</v>
      </c>
      <c r="AH3799" s="37">
        <f t="shared" si="836"/>
        <v>0</v>
      </c>
      <c r="AI3799" s="35" t="str">
        <f t="shared" si="837"/>
        <v>Nusidėvėjęs</v>
      </c>
      <c r="AJ3799" s="38" t="str">
        <f>IF(AND(F3799&lt;&gt;[3]Pav.tvarkyklė!$B$12,F3799&lt;&gt;[3]Pav.tvarkyklė!$B$13),"GVTNT","X")</f>
        <v>GVTNT</v>
      </c>
      <c r="AK3799" s="39">
        <f t="shared" si="839"/>
        <v>0</v>
      </c>
      <c r="AL3799" s="41"/>
      <c r="AM3799" s="41"/>
      <c r="AN3799" s="41">
        <f t="shared" si="827"/>
        <v>1900</v>
      </c>
      <c r="AO3799" s="41"/>
      <c r="AP3799" s="41"/>
      <c r="AQ3799" s="41"/>
      <c r="AR3799" s="42"/>
      <c r="AS3799" s="42"/>
      <c r="AU3799" s="43">
        <f t="shared" si="828"/>
        <v>0</v>
      </c>
    </row>
    <row r="3800" spans="1:47" ht="15" customHeight="1" x14ac:dyDescent="0.25">
      <c r="A3800" s="11"/>
      <c r="B3800" s="19">
        <v>3969</v>
      </c>
      <c r="C3800" s="74"/>
      <c r="D3800" s="77"/>
      <c r="E3800" s="78"/>
      <c r="F3800" s="74"/>
      <c r="G3800" s="80"/>
      <c r="H3800" s="49"/>
      <c r="I3800" s="79"/>
      <c r="J3800" s="27"/>
      <c r="K3800" s="27"/>
      <c r="L3800" s="79"/>
      <c r="M3800" s="81"/>
      <c r="N3800" s="29">
        <v>0</v>
      </c>
      <c r="O3800" s="30" t="str">
        <f>IF(G3800&lt;=$N$2,"",IF(F3800=[3]Pav.tvarkyklė!$B$13,"",IF(ISBLANK(R3800),"X","")))</f>
        <v/>
      </c>
      <c r="P3800" s="91"/>
      <c r="Q3800" s="63"/>
      <c r="R3800" s="63"/>
      <c r="S3800" s="63"/>
      <c r="T3800" s="63"/>
      <c r="U3800" s="34" t="str">
        <f>IFERROR(INDEX('[3]5.Grup_T'!$G$4:$G$22,MATCH('6.Turtas'!E3800,'[3]5.Grup_T'!$E$4:$E$22,0)),"0")</f>
        <v>0</v>
      </c>
      <c r="V3800" s="35">
        <f t="shared" si="829"/>
        <v>0</v>
      </c>
      <c r="W3800" s="35">
        <f>IF(NOT(ISBLANK(H3800)),(12-DATEDIF(H3800,'[3]1.Pradzia'!$D$13,"m")),0)</f>
        <v>0</v>
      </c>
      <c r="X3800" s="35">
        <f t="shared" si="830"/>
        <v>0</v>
      </c>
      <c r="Y3800" s="35">
        <f t="shared" si="826"/>
        <v>0</v>
      </c>
      <c r="Z3800" s="35">
        <f t="shared" si="838"/>
        <v>0</v>
      </c>
      <c r="AA3800" s="36">
        <f t="shared" si="831"/>
        <v>0</v>
      </c>
      <c r="AB3800" s="36">
        <f t="shared" si="832"/>
        <v>0</v>
      </c>
      <c r="AC3800" s="37">
        <f t="shared" si="833"/>
        <v>0</v>
      </c>
      <c r="AD3800" s="35">
        <f>IF(OR(YEAR(G3800)&lt;2019,O3800="X"),0,IF(ISBLANK(H3800),DATEDIF(G3800,'[3]1.Pradzia'!$D$13,"M"),DATEDIF(G3800,H3800,"m")))</f>
        <v>0</v>
      </c>
      <c r="AE3800" s="37">
        <f>IF(E3800='[3]5.Grup_T'!$E$20,0,IF(AD3800&lt;&gt;0,M3800/V3800*MIN(12,AD3800),0))</f>
        <v>0</v>
      </c>
      <c r="AF3800" s="37">
        <f t="shared" si="834"/>
        <v>0</v>
      </c>
      <c r="AG3800" s="37">
        <f t="shared" si="835"/>
        <v>0</v>
      </c>
      <c r="AH3800" s="37">
        <f t="shared" si="836"/>
        <v>0</v>
      </c>
      <c r="AI3800" s="35" t="str">
        <f t="shared" si="837"/>
        <v>Nusidėvėjęs</v>
      </c>
      <c r="AJ3800" s="38" t="str">
        <f>IF(AND(F3800&lt;&gt;[3]Pav.tvarkyklė!$B$12,F3800&lt;&gt;[3]Pav.tvarkyklė!$B$13),"GVTNT","X")</f>
        <v>GVTNT</v>
      </c>
      <c r="AK3800" s="39">
        <f t="shared" si="839"/>
        <v>0</v>
      </c>
      <c r="AL3800" s="41"/>
      <c r="AM3800" s="41"/>
      <c r="AN3800" s="41">
        <f t="shared" si="827"/>
        <v>1900</v>
      </c>
      <c r="AO3800" s="41"/>
      <c r="AP3800" s="41"/>
      <c r="AQ3800" s="41"/>
      <c r="AR3800" s="42"/>
      <c r="AS3800" s="42"/>
      <c r="AU3800" s="43">
        <f t="shared" si="828"/>
        <v>0</v>
      </c>
    </row>
    <row r="3801" spans="1:47" ht="15" customHeight="1" x14ac:dyDescent="0.25">
      <c r="A3801" s="11"/>
      <c r="B3801" s="19">
        <v>3970</v>
      </c>
      <c r="C3801" s="74"/>
      <c r="D3801" s="77"/>
      <c r="E3801" s="78"/>
      <c r="F3801" s="74"/>
      <c r="G3801" s="80"/>
      <c r="H3801" s="49"/>
      <c r="I3801" s="79"/>
      <c r="J3801" s="27"/>
      <c r="K3801" s="27"/>
      <c r="L3801" s="79"/>
      <c r="M3801" s="81"/>
      <c r="N3801" s="29">
        <v>0</v>
      </c>
      <c r="O3801" s="30" t="str">
        <f>IF(G3801&lt;=$N$2,"",IF(F3801=[3]Pav.tvarkyklė!$B$13,"",IF(ISBLANK(R3801),"X","")))</f>
        <v/>
      </c>
      <c r="P3801" s="91"/>
      <c r="Q3801" s="63"/>
      <c r="R3801" s="63"/>
      <c r="S3801" s="63"/>
      <c r="T3801" s="63"/>
      <c r="U3801" s="34" t="str">
        <f>IFERROR(INDEX('[3]5.Grup_T'!$G$4:$G$22,MATCH('6.Turtas'!E3801,'[3]5.Grup_T'!$E$4:$E$22,0)),"0")</f>
        <v>0</v>
      </c>
      <c r="V3801" s="35">
        <f t="shared" si="829"/>
        <v>0</v>
      </c>
      <c r="W3801" s="35">
        <f>IF(NOT(ISBLANK(H3801)),(12-DATEDIF(H3801,'[3]1.Pradzia'!$D$13,"m")),0)</f>
        <v>0</v>
      </c>
      <c r="X3801" s="35">
        <f t="shared" si="830"/>
        <v>0</v>
      </c>
      <c r="Y3801" s="35">
        <f t="shared" si="826"/>
        <v>0</v>
      </c>
      <c r="Z3801" s="35">
        <f t="shared" si="838"/>
        <v>0</v>
      </c>
      <c r="AA3801" s="36">
        <f t="shared" si="831"/>
        <v>0</v>
      </c>
      <c r="AB3801" s="36">
        <f t="shared" si="832"/>
        <v>0</v>
      </c>
      <c r="AC3801" s="37">
        <f t="shared" si="833"/>
        <v>0</v>
      </c>
      <c r="AD3801" s="35">
        <f>IF(OR(YEAR(G3801)&lt;2019,O3801="X"),0,IF(ISBLANK(H3801),DATEDIF(G3801,'[3]1.Pradzia'!$D$13,"M"),DATEDIF(G3801,H3801,"m")))</f>
        <v>0</v>
      </c>
      <c r="AE3801" s="37">
        <f>IF(E3801='[3]5.Grup_T'!$E$20,0,IF(AD3801&lt;&gt;0,M3801/V3801*MIN(12,AD3801),0))</f>
        <v>0</v>
      </c>
      <c r="AF3801" s="37">
        <f t="shared" si="834"/>
        <v>0</v>
      </c>
      <c r="AG3801" s="37">
        <f t="shared" si="835"/>
        <v>0</v>
      </c>
      <c r="AH3801" s="37">
        <f t="shared" si="836"/>
        <v>0</v>
      </c>
      <c r="AI3801" s="35" t="str">
        <f t="shared" si="837"/>
        <v>Nusidėvėjęs</v>
      </c>
      <c r="AJ3801" s="38" t="str">
        <f>IF(AND(F3801&lt;&gt;[3]Pav.tvarkyklė!$B$12,F3801&lt;&gt;[3]Pav.tvarkyklė!$B$13),"GVTNT","X")</f>
        <v>GVTNT</v>
      </c>
      <c r="AK3801" s="39">
        <f t="shared" si="839"/>
        <v>0</v>
      </c>
      <c r="AL3801" s="41"/>
      <c r="AM3801" s="41"/>
      <c r="AN3801" s="41">
        <f t="shared" si="827"/>
        <v>1900</v>
      </c>
      <c r="AO3801" s="41"/>
      <c r="AP3801" s="41"/>
      <c r="AQ3801" s="41"/>
      <c r="AR3801" s="42"/>
      <c r="AS3801" s="42"/>
      <c r="AU3801" s="43">
        <f t="shared" si="828"/>
        <v>0</v>
      </c>
    </row>
    <row r="3802" spans="1:47" ht="15" customHeight="1" x14ac:dyDescent="0.25">
      <c r="A3802" s="11"/>
      <c r="B3802" s="19">
        <v>3971</v>
      </c>
      <c r="C3802" s="74"/>
      <c r="D3802" s="77"/>
      <c r="E3802" s="78"/>
      <c r="F3802" s="74"/>
      <c r="G3802" s="80"/>
      <c r="H3802" s="49"/>
      <c r="I3802" s="79"/>
      <c r="J3802" s="27"/>
      <c r="K3802" s="27"/>
      <c r="L3802" s="79"/>
      <c r="M3802" s="81"/>
      <c r="N3802" s="29">
        <v>0</v>
      </c>
      <c r="O3802" s="30" t="str">
        <f>IF(G3802&lt;=$N$2,"",IF(F3802=[3]Pav.tvarkyklė!$B$13,"",IF(ISBLANK(R3802),"X","")))</f>
        <v/>
      </c>
      <c r="P3802" s="91"/>
      <c r="Q3802" s="63"/>
      <c r="R3802" s="63"/>
      <c r="S3802" s="63"/>
      <c r="T3802" s="63"/>
      <c r="U3802" s="34" t="str">
        <f>IFERROR(INDEX('[3]5.Grup_T'!$G$4:$G$22,MATCH('6.Turtas'!E3802,'[3]5.Grup_T'!$E$4:$E$22,0)),"0")</f>
        <v>0</v>
      </c>
      <c r="V3802" s="35">
        <f t="shared" si="829"/>
        <v>0</v>
      </c>
      <c r="W3802" s="35">
        <f>IF(NOT(ISBLANK(H3802)),(12-DATEDIF(H3802,'[3]1.Pradzia'!$D$13,"m")),0)</f>
        <v>0</v>
      </c>
      <c r="X3802" s="35">
        <f t="shared" si="830"/>
        <v>0</v>
      </c>
      <c r="Y3802" s="35">
        <f t="shared" si="826"/>
        <v>0</v>
      </c>
      <c r="Z3802" s="35">
        <f t="shared" si="838"/>
        <v>0</v>
      </c>
      <c r="AA3802" s="36">
        <f t="shared" si="831"/>
        <v>0</v>
      </c>
      <c r="AB3802" s="36">
        <f t="shared" si="832"/>
        <v>0</v>
      </c>
      <c r="AC3802" s="37">
        <f t="shared" si="833"/>
        <v>0</v>
      </c>
      <c r="AD3802" s="35">
        <f>IF(OR(YEAR(G3802)&lt;2019,O3802="X"),0,IF(ISBLANK(H3802),DATEDIF(G3802,'[3]1.Pradzia'!$D$13,"M"),DATEDIF(G3802,H3802,"m")))</f>
        <v>0</v>
      </c>
      <c r="AE3802" s="37">
        <f>IF(E3802='[3]5.Grup_T'!$E$20,0,IF(AD3802&lt;&gt;0,M3802/V3802*MIN(12,AD3802),0))</f>
        <v>0</v>
      </c>
      <c r="AF3802" s="37">
        <f t="shared" si="834"/>
        <v>0</v>
      </c>
      <c r="AG3802" s="37">
        <f t="shared" si="835"/>
        <v>0</v>
      </c>
      <c r="AH3802" s="37">
        <f t="shared" si="836"/>
        <v>0</v>
      </c>
      <c r="AI3802" s="35" t="str">
        <f t="shared" si="837"/>
        <v>Nusidėvėjęs</v>
      </c>
      <c r="AJ3802" s="38" t="str">
        <f>IF(AND(F3802&lt;&gt;[3]Pav.tvarkyklė!$B$12,F3802&lt;&gt;[3]Pav.tvarkyklė!$B$13),"GVTNT","X")</f>
        <v>GVTNT</v>
      </c>
      <c r="AK3802" s="39">
        <f t="shared" si="839"/>
        <v>0</v>
      </c>
      <c r="AL3802" s="41"/>
      <c r="AM3802" s="41"/>
      <c r="AN3802" s="41">
        <f t="shared" si="827"/>
        <v>1900</v>
      </c>
      <c r="AO3802" s="41"/>
      <c r="AP3802" s="41"/>
      <c r="AQ3802" s="41"/>
      <c r="AR3802" s="42"/>
      <c r="AS3802" s="42"/>
      <c r="AU3802" s="43">
        <f t="shared" si="828"/>
        <v>0</v>
      </c>
    </row>
    <row r="3803" spans="1:47" ht="15" customHeight="1" x14ac:dyDescent="0.25">
      <c r="A3803" s="11"/>
      <c r="B3803" s="19">
        <v>3972</v>
      </c>
      <c r="C3803" s="74"/>
      <c r="D3803" s="77"/>
      <c r="E3803" s="78"/>
      <c r="F3803" s="74"/>
      <c r="G3803" s="80"/>
      <c r="H3803" s="49"/>
      <c r="I3803" s="79"/>
      <c r="J3803" s="27"/>
      <c r="K3803" s="27"/>
      <c r="L3803" s="79"/>
      <c r="M3803" s="81"/>
      <c r="N3803" s="29">
        <v>0</v>
      </c>
      <c r="O3803" s="30" t="str">
        <f>IF(G3803&lt;=$N$2,"",IF(F3803=[3]Pav.tvarkyklė!$B$13,"",IF(ISBLANK(R3803),"X","")))</f>
        <v/>
      </c>
      <c r="P3803" s="91"/>
      <c r="Q3803" s="63"/>
      <c r="R3803" s="63"/>
      <c r="S3803" s="63"/>
      <c r="T3803" s="63"/>
      <c r="U3803" s="34" t="str">
        <f>IFERROR(INDEX('[3]5.Grup_T'!$G$4:$G$22,MATCH('6.Turtas'!E3803,'[3]5.Grup_T'!$E$4:$E$22,0)),"0")</f>
        <v>0</v>
      </c>
      <c r="V3803" s="35">
        <f t="shared" si="829"/>
        <v>0</v>
      </c>
      <c r="W3803" s="35">
        <f>IF(NOT(ISBLANK(H3803)),(12-DATEDIF(H3803,'[3]1.Pradzia'!$D$13,"m")),0)</f>
        <v>0</v>
      </c>
      <c r="X3803" s="35">
        <f t="shared" si="830"/>
        <v>0</v>
      </c>
      <c r="Y3803" s="35">
        <f t="shared" si="826"/>
        <v>0</v>
      </c>
      <c r="Z3803" s="35">
        <f t="shared" si="838"/>
        <v>0</v>
      </c>
      <c r="AA3803" s="36">
        <f t="shared" si="831"/>
        <v>0</v>
      </c>
      <c r="AB3803" s="36">
        <f t="shared" si="832"/>
        <v>0</v>
      </c>
      <c r="AC3803" s="37">
        <f t="shared" si="833"/>
        <v>0</v>
      </c>
      <c r="AD3803" s="35">
        <f>IF(OR(YEAR(G3803)&lt;2019,O3803="X"),0,IF(ISBLANK(H3803),DATEDIF(G3803,'[3]1.Pradzia'!$D$13,"M"),DATEDIF(G3803,H3803,"m")))</f>
        <v>0</v>
      </c>
      <c r="AE3803" s="37">
        <f>IF(E3803='[3]5.Grup_T'!$E$20,0,IF(AD3803&lt;&gt;0,M3803/V3803*MIN(12,AD3803),0))</f>
        <v>0</v>
      </c>
      <c r="AF3803" s="37">
        <f t="shared" si="834"/>
        <v>0</v>
      </c>
      <c r="AG3803" s="37">
        <f t="shared" si="835"/>
        <v>0</v>
      </c>
      <c r="AH3803" s="37">
        <f t="shared" si="836"/>
        <v>0</v>
      </c>
      <c r="AI3803" s="35" t="str">
        <f t="shared" si="837"/>
        <v>Nusidėvėjęs</v>
      </c>
      <c r="AJ3803" s="38" t="str">
        <f>IF(AND(F3803&lt;&gt;[3]Pav.tvarkyklė!$B$12,F3803&lt;&gt;[3]Pav.tvarkyklė!$B$13),"GVTNT","X")</f>
        <v>GVTNT</v>
      </c>
      <c r="AK3803" s="39">
        <f t="shared" si="839"/>
        <v>0</v>
      </c>
      <c r="AL3803" s="41"/>
      <c r="AM3803" s="41"/>
      <c r="AN3803" s="41">
        <f t="shared" si="827"/>
        <v>1900</v>
      </c>
      <c r="AO3803" s="41"/>
      <c r="AP3803" s="41"/>
      <c r="AQ3803" s="41"/>
      <c r="AR3803" s="42"/>
      <c r="AS3803" s="42"/>
      <c r="AU3803" s="43">
        <f t="shared" si="828"/>
        <v>0</v>
      </c>
    </row>
    <row r="3804" spans="1:47" ht="15" customHeight="1" x14ac:dyDescent="0.25">
      <c r="A3804" s="11"/>
      <c r="B3804" s="19">
        <v>3973</v>
      </c>
      <c r="C3804" s="74"/>
      <c r="D3804" s="77"/>
      <c r="E3804" s="78"/>
      <c r="F3804" s="74"/>
      <c r="G3804" s="80"/>
      <c r="H3804" s="49"/>
      <c r="I3804" s="79"/>
      <c r="J3804" s="27"/>
      <c r="K3804" s="27"/>
      <c r="L3804" s="79"/>
      <c r="M3804" s="81"/>
      <c r="N3804" s="29">
        <v>0</v>
      </c>
      <c r="O3804" s="30" t="str">
        <f>IF(G3804&lt;=$N$2,"",IF(F3804=[3]Pav.tvarkyklė!$B$13,"",IF(ISBLANK(R3804),"X","")))</f>
        <v/>
      </c>
      <c r="P3804" s="91"/>
      <c r="Q3804" s="63"/>
      <c r="R3804" s="63"/>
      <c r="S3804" s="63"/>
      <c r="T3804" s="63"/>
      <c r="U3804" s="34" t="str">
        <f>IFERROR(INDEX('[3]5.Grup_T'!$G$4:$G$22,MATCH('6.Turtas'!E3804,'[3]5.Grup_T'!$E$4:$E$22,0)),"0")</f>
        <v>0</v>
      </c>
      <c r="V3804" s="35">
        <f t="shared" si="829"/>
        <v>0</v>
      </c>
      <c r="W3804" s="35">
        <f>IF(NOT(ISBLANK(H3804)),(12-DATEDIF(H3804,'[3]1.Pradzia'!$D$13,"m")),0)</f>
        <v>0</v>
      </c>
      <c r="X3804" s="35">
        <f t="shared" si="830"/>
        <v>0</v>
      </c>
      <c r="Y3804" s="35">
        <f t="shared" si="826"/>
        <v>0</v>
      </c>
      <c r="Z3804" s="35">
        <f t="shared" si="838"/>
        <v>0</v>
      </c>
      <c r="AA3804" s="36">
        <f t="shared" si="831"/>
        <v>0</v>
      </c>
      <c r="AB3804" s="36">
        <f t="shared" si="832"/>
        <v>0</v>
      </c>
      <c r="AC3804" s="37">
        <f t="shared" si="833"/>
        <v>0</v>
      </c>
      <c r="AD3804" s="35">
        <f>IF(OR(YEAR(G3804)&lt;2019,O3804="X"),0,IF(ISBLANK(H3804),DATEDIF(G3804,'[3]1.Pradzia'!$D$13,"M"),DATEDIF(G3804,H3804,"m")))</f>
        <v>0</v>
      </c>
      <c r="AE3804" s="37">
        <f>IF(E3804='[3]5.Grup_T'!$E$20,0,IF(AD3804&lt;&gt;0,M3804/V3804*MIN(12,AD3804),0))</f>
        <v>0</v>
      </c>
      <c r="AF3804" s="37">
        <f t="shared" si="834"/>
        <v>0</v>
      </c>
      <c r="AG3804" s="37">
        <f t="shared" si="835"/>
        <v>0</v>
      </c>
      <c r="AH3804" s="37">
        <f t="shared" si="836"/>
        <v>0</v>
      </c>
      <c r="AI3804" s="35" t="str">
        <f t="shared" si="837"/>
        <v>Nusidėvėjęs</v>
      </c>
      <c r="AJ3804" s="38" t="str">
        <f>IF(AND(F3804&lt;&gt;[3]Pav.tvarkyklė!$B$12,F3804&lt;&gt;[3]Pav.tvarkyklė!$B$13),"GVTNT","X")</f>
        <v>GVTNT</v>
      </c>
      <c r="AK3804" s="39">
        <f t="shared" si="839"/>
        <v>0</v>
      </c>
      <c r="AL3804" s="41"/>
      <c r="AM3804" s="41"/>
      <c r="AN3804" s="41">
        <f t="shared" si="827"/>
        <v>1900</v>
      </c>
      <c r="AO3804" s="41"/>
      <c r="AP3804" s="41"/>
      <c r="AQ3804" s="41"/>
      <c r="AR3804" s="42"/>
      <c r="AS3804" s="42"/>
      <c r="AU3804" s="43">
        <f t="shared" si="828"/>
        <v>0</v>
      </c>
    </row>
    <row r="3805" spans="1:47" ht="15" customHeight="1" x14ac:dyDescent="0.25">
      <c r="A3805" s="11"/>
      <c r="B3805" s="19">
        <v>3974</v>
      </c>
      <c r="C3805" s="74"/>
      <c r="D3805" s="77"/>
      <c r="E3805" s="78"/>
      <c r="F3805" s="74"/>
      <c r="G3805" s="80"/>
      <c r="H3805" s="49"/>
      <c r="I3805" s="79"/>
      <c r="J3805" s="27"/>
      <c r="K3805" s="27"/>
      <c r="L3805" s="79"/>
      <c r="M3805" s="81"/>
      <c r="N3805" s="29">
        <v>0</v>
      </c>
      <c r="O3805" s="30" t="str">
        <f>IF(G3805&lt;=$N$2,"",IF(F3805=[3]Pav.tvarkyklė!$B$13,"",IF(ISBLANK(R3805),"X","")))</f>
        <v/>
      </c>
      <c r="P3805" s="91"/>
      <c r="Q3805" s="63"/>
      <c r="R3805" s="63"/>
      <c r="S3805" s="63"/>
      <c r="T3805" s="63"/>
      <c r="U3805" s="34" t="str">
        <f>IFERROR(INDEX('[3]5.Grup_T'!$G$4:$G$22,MATCH('6.Turtas'!E3805,'[3]5.Grup_T'!$E$4:$E$22,0)),"0")</f>
        <v>0</v>
      </c>
      <c r="V3805" s="35">
        <f t="shared" si="829"/>
        <v>0</v>
      </c>
      <c r="W3805" s="35">
        <f>IF(NOT(ISBLANK(H3805)),(12-DATEDIF(H3805,'[3]1.Pradzia'!$D$13,"m")),0)</f>
        <v>0</v>
      </c>
      <c r="X3805" s="35">
        <f t="shared" si="830"/>
        <v>0</v>
      </c>
      <c r="Y3805" s="35">
        <f t="shared" si="826"/>
        <v>0</v>
      </c>
      <c r="Z3805" s="35">
        <f t="shared" si="838"/>
        <v>0</v>
      </c>
      <c r="AA3805" s="36">
        <f t="shared" si="831"/>
        <v>0</v>
      </c>
      <c r="AB3805" s="36">
        <f t="shared" si="832"/>
        <v>0</v>
      </c>
      <c r="AC3805" s="37">
        <f t="shared" si="833"/>
        <v>0</v>
      </c>
      <c r="AD3805" s="35">
        <f>IF(OR(YEAR(G3805)&lt;2019,O3805="X"),0,IF(ISBLANK(H3805),DATEDIF(G3805,'[3]1.Pradzia'!$D$13,"M"),DATEDIF(G3805,H3805,"m")))</f>
        <v>0</v>
      </c>
      <c r="AE3805" s="37">
        <f>IF(E3805='[3]5.Grup_T'!$E$20,0,IF(AD3805&lt;&gt;0,M3805/V3805*MIN(12,AD3805),0))</f>
        <v>0</v>
      </c>
      <c r="AF3805" s="37">
        <f t="shared" si="834"/>
        <v>0</v>
      </c>
      <c r="AG3805" s="37">
        <f t="shared" si="835"/>
        <v>0</v>
      </c>
      <c r="AH3805" s="37">
        <f t="shared" si="836"/>
        <v>0</v>
      </c>
      <c r="AI3805" s="35" t="str">
        <f t="shared" si="837"/>
        <v>Nusidėvėjęs</v>
      </c>
      <c r="AJ3805" s="38" t="str">
        <f>IF(AND(F3805&lt;&gt;[3]Pav.tvarkyklė!$B$12,F3805&lt;&gt;[3]Pav.tvarkyklė!$B$13),"GVTNT","X")</f>
        <v>GVTNT</v>
      </c>
      <c r="AK3805" s="39">
        <f t="shared" si="839"/>
        <v>0</v>
      </c>
      <c r="AL3805" s="41"/>
      <c r="AM3805" s="41"/>
      <c r="AN3805" s="41">
        <f t="shared" si="827"/>
        <v>1900</v>
      </c>
      <c r="AO3805" s="41"/>
      <c r="AP3805" s="41"/>
      <c r="AQ3805" s="41"/>
      <c r="AR3805" s="42"/>
      <c r="AS3805" s="42"/>
      <c r="AU3805" s="43">
        <f t="shared" si="828"/>
        <v>0</v>
      </c>
    </row>
    <row r="3806" spans="1:47" ht="15" customHeight="1" x14ac:dyDescent="0.25">
      <c r="A3806" s="11"/>
      <c r="B3806" s="19">
        <v>3975</v>
      </c>
      <c r="C3806" s="74"/>
      <c r="D3806" s="77"/>
      <c r="E3806" s="78"/>
      <c r="F3806" s="74"/>
      <c r="G3806" s="80"/>
      <c r="H3806" s="49"/>
      <c r="I3806" s="79"/>
      <c r="J3806" s="27"/>
      <c r="K3806" s="27"/>
      <c r="L3806" s="79"/>
      <c r="M3806" s="81"/>
      <c r="N3806" s="29">
        <v>0</v>
      </c>
      <c r="O3806" s="30" t="str">
        <f>IF(G3806&lt;=$N$2,"",IF(F3806=[3]Pav.tvarkyklė!$B$13,"",IF(ISBLANK(R3806),"X","")))</f>
        <v/>
      </c>
      <c r="P3806" s="91"/>
      <c r="Q3806" s="63"/>
      <c r="R3806" s="63"/>
      <c r="S3806" s="63"/>
      <c r="T3806" s="63"/>
      <c r="U3806" s="34" t="str">
        <f>IFERROR(INDEX('[3]5.Grup_T'!$G$4:$G$22,MATCH('6.Turtas'!E3806,'[3]5.Grup_T'!$E$4:$E$22,0)),"0")</f>
        <v>0</v>
      </c>
      <c r="V3806" s="35">
        <f t="shared" si="829"/>
        <v>0</v>
      </c>
      <c r="W3806" s="35">
        <f>IF(NOT(ISBLANK(H3806)),(12-DATEDIF(H3806,'[3]1.Pradzia'!$D$13,"m")),0)</f>
        <v>0</v>
      </c>
      <c r="X3806" s="35">
        <f t="shared" si="830"/>
        <v>0</v>
      </c>
      <c r="Y3806" s="35">
        <f t="shared" si="826"/>
        <v>0</v>
      </c>
      <c r="Z3806" s="35">
        <f t="shared" si="838"/>
        <v>0</v>
      </c>
      <c r="AA3806" s="36">
        <f t="shared" si="831"/>
        <v>0</v>
      </c>
      <c r="AB3806" s="36">
        <f t="shared" si="832"/>
        <v>0</v>
      </c>
      <c r="AC3806" s="37">
        <f t="shared" si="833"/>
        <v>0</v>
      </c>
      <c r="AD3806" s="35">
        <f>IF(OR(YEAR(G3806)&lt;2019,O3806="X"),0,IF(ISBLANK(H3806),DATEDIF(G3806,'[3]1.Pradzia'!$D$13,"M"),DATEDIF(G3806,H3806,"m")))</f>
        <v>0</v>
      </c>
      <c r="AE3806" s="37">
        <f>IF(E3806='[3]5.Grup_T'!$E$20,0,IF(AD3806&lt;&gt;0,M3806/V3806*MIN(12,AD3806),0))</f>
        <v>0</v>
      </c>
      <c r="AF3806" s="37">
        <f t="shared" si="834"/>
        <v>0</v>
      </c>
      <c r="AG3806" s="37">
        <f t="shared" si="835"/>
        <v>0</v>
      </c>
      <c r="AH3806" s="37">
        <f t="shared" si="836"/>
        <v>0</v>
      </c>
      <c r="AI3806" s="35" t="str">
        <f t="shared" si="837"/>
        <v>Nusidėvėjęs</v>
      </c>
      <c r="AJ3806" s="38" t="str">
        <f>IF(AND(F3806&lt;&gt;[3]Pav.tvarkyklė!$B$12,F3806&lt;&gt;[3]Pav.tvarkyklė!$B$13),"GVTNT","X")</f>
        <v>GVTNT</v>
      </c>
      <c r="AK3806" s="39">
        <f t="shared" si="839"/>
        <v>0</v>
      </c>
      <c r="AL3806" s="41"/>
      <c r="AM3806" s="41"/>
      <c r="AN3806" s="41">
        <f t="shared" si="827"/>
        <v>1900</v>
      </c>
      <c r="AO3806" s="41"/>
      <c r="AP3806" s="41"/>
      <c r="AQ3806" s="41"/>
      <c r="AR3806" s="42"/>
      <c r="AS3806" s="42"/>
      <c r="AU3806" s="43">
        <f t="shared" si="828"/>
        <v>0</v>
      </c>
    </row>
    <row r="3807" spans="1:47" ht="15" customHeight="1" x14ac:dyDescent="0.25">
      <c r="A3807" s="11"/>
      <c r="B3807" s="19">
        <v>3976</v>
      </c>
      <c r="C3807" s="74"/>
      <c r="D3807" s="77"/>
      <c r="E3807" s="78"/>
      <c r="F3807" s="74"/>
      <c r="G3807" s="80"/>
      <c r="H3807" s="49"/>
      <c r="I3807" s="79"/>
      <c r="J3807" s="27"/>
      <c r="K3807" s="27"/>
      <c r="L3807" s="79"/>
      <c r="M3807" s="81"/>
      <c r="N3807" s="29">
        <v>0</v>
      </c>
      <c r="O3807" s="30" t="str">
        <f>IF(G3807&lt;=$N$2,"",IF(F3807=[3]Pav.tvarkyklė!$B$13,"",IF(ISBLANK(R3807),"X","")))</f>
        <v/>
      </c>
      <c r="P3807" s="91"/>
      <c r="Q3807" s="63"/>
      <c r="R3807" s="63"/>
      <c r="S3807" s="63"/>
      <c r="T3807" s="63"/>
      <c r="U3807" s="34" t="str">
        <f>IFERROR(INDEX('[3]5.Grup_T'!$G$4:$G$22,MATCH('6.Turtas'!E3807,'[3]5.Grup_T'!$E$4:$E$22,0)),"0")</f>
        <v>0</v>
      </c>
      <c r="V3807" s="35">
        <f t="shared" si="829"/>
        <v>0</v>
      </c>
      <c r="W3807" s="35">
        <f>IF(NOT(ISBLANK(H3807)),(12-DATEDIF(H3807,'[3]1.Pradzia'!$D$13,"m")),0)</f>
        <v>0</v>
      </c>
      <c r="X3807" s="35">
        <f t="shared" si="830"/>
        <v>0</v>
      </c>
      <c r="Y3807" s="35">
        <f t="shared" si="826"/>
        <v>0</v>
      </c>
      <c r="Z3807" s="35">
        <f t="shared" si="838"/>
        <v>0</v>
      </c>
      <c r="AA3807" s="36">
        <f t="shared" si="831"/>
        <v>0</v>
      </c>
      <c r="AB3807" s="36">
        <f t="shared" si="832"/>
        <v>0</v>
      </c>
      <c r="AC3807" s="37">
        <f t="shared" si="833"/>
        <v>0</v>
      </c>
      <c r="AD3807" s="35">
        <f>IF(OR(YEAR(G3807)&lt;2019,O3807="X"),0,IF(ISBLANK(H3807),DATEDIF(G3807,'[3]1.Pradzia'!$D$13,"M"),DATEDIF(G3807,H3807,"m")))</f>
        <v>0</v>
      </c>
      <c r="AE3807" s="37">
        <f>IF(E3807='[3]5.Grup_T'!$E$20,0,IF(AD3807&lt;&gt;0,M3807/V3807*MIN(12,AD3807),0))</f>
        <v>0</v>
      </c>
      <c r="AF3807" s="37">
        <f t="shared" si="834"/>
        <v>0</v>
      </c>
      <c r="AG3807" s="37">
        <f t="shared" si="835"/>
        <v>0</v>
      </c>
      <c r="AH3807" s="37">
        <f t="shared" si="836"/>
        <v>0</v>
      </c>
      <c r="AI3807" s="35" t="str">
        <f t="shared" si="837"/>
        <v>Nusidėvėjęs</v>
      </c>
      <c r="AJ3807" s="38" t="str">
        <f>IF(AND(F3807&lt;&gt;[3]Pav.tvarkyklė!$B$12,F3807&lt;&gt;[3]Pav.tvarkyklė!$B$13),"GVTNT","X")</f>
        <v>GVTNT</v>
      </c>
      <c r="AK3807" s="39">
        <f t="shared" si="839"/>
        <v>0</v>
      </c>
      <c r="AL3807" s="41"/>
      <c r="AM3807" s="41"/>
      <c r="AN3807" s="41">
        <f t="shared" si="827"/>
        <v>1900</v>
      </c>
      <c r="AO3807" s="41"/>
      <c r="AP3807" s="41"/>
      <c r="AQ3807" s="41"/>
      <c r="AR3807" s="42"/>
      <c r="AS3807" s="42"/>
      <c r="AU3807" s="43">
        <f t="shared" si="828"/>
        <v>0</v>
      </c>
    </row>
    <row r="3808" spans="1:47" ht="15" customHeight="1" x14ac:dyDescent="0.25">
      <c r="A3808" s="11"/>
      <c r="B3808" s="19">
        <v>3977</v>
      </c>
      <c r="C3808" s="74"/>
      <c r="D3808" s="77"/>
      <c r="E3808" s="78"/>
      <c r="F3808" s="74"/>
      <c r="G3808" s="80"/>
      <c r="H3808" s="49"/>
      <c r="I3808" s="79"/>
      <c r="J3808" s="27"/>
      <c r="K3808" s="27"/>
      <c r="L3808" s="79"/>
      <c r="M3808" s="81"/>
      <c r="N3808" s="29">
        <v>0</v>
      </c>
      <c r="O3808" s="30" t="str">
        <f>IF(G3808&lt;=$N$2,"",IF(F3808=[3]Pav.tvarkyklė!$B$13,"",IF(ISBLANK(R3808),"X","")))</f>
        <v/>
      </c>
      <c r="P3808" s="91"/>
      <c r="Q3808" s="63"/>
      <c r="R3808" s="63"/>
      <c r="S3808" s="63"/>
      <c r="T3808" s="63"/>
      <c r="U3808" s="34" t="str">
        <f>IFERROR(INDEX('[3]5.Grup_T'!$G$4:$G$22,MATCH('6.Turtas'!E3808,'[3]5.Grup_T'!$E$4:$E$22,0)),"0")</f>
        <v>0</v>
      </c>
      <c r="V3808" s="35">
        <f t="shared" si="829"/>
        <v>0</v>
      </c>
      <c r="W3808" s="35">
        <f>IF(NOT(ISBLANK(H3808)),(12-DATEDIF(H3808,'[3]1.Pradzia'!$D$13,"m")),0)</f>
        <v>0</v>
      </c>
      <c r="X3808" s="35">
        <f t="shared" si="830"/>
        <v>0</v>
      </c>
      <c r="Y3808" s="35">
        <f t="shared" si="826"/>
        <v>0</v>
      </c>
      <c r="Z3808" s="35">
        <f t="shared" si="838"/>
        <v>0</v>
      </c>
      <c r="AA3808" s="36">
        <f t="shared" si="831"/>
        <v>0</v>
      </c>
      <c r="AB3808" s="36">
        <f t="shared" si="832"/>
        <v>0</v>
      </c>
      <c r="AC3808" s="37">
        <f t="shared" si="833"/>
        <v>0</v>
      </c>
      <c r="AD3808" s="35">
        <f>IF(OR(YEAR(G3808)&lt;2019,O3808="X"),0,IF(ISBLANK(H3808),DATEDIF(G3808,'[3]1.Pradzia'!$D$13,"M"),DATEDIF(G3808,H3808,"m")))</f>
        <v>0</v>
      </c>
      <c r="AE3808" s="37">
        <f>IF(E3808='[3]5.Grup_T'!$E$20,0,IF(AD3808&lt;&gt;0,M3808/V3808*MIN(12,AD3808),0))</f>
        <v>0</v>
      </c>
      <c r="AF3808" s="37">
        <f t="shared" si="834"/>
        <v>0</v>
      </c>
      <c r="AG3808" s="37">
        <f t="shared" si="835"/>
        <v>0</v>
      </c>
      <c r="AH3808" s="37">
        <f t="shared" si="836"/>
        <v>0</v>
      </c>
      <c r="AI3808" s="35" t="str">
        <f t="shared" si="837"/>
        <v>Nusidėvėjęs</v>
      </c>
      <c r="AJ3808" s="38" t="str">
        <f>IF(AND(F3808&lt;&gt;[3]Pav.tvarkyklė!$B$12,F3808&lt;&gt;[3]Pav.tvarkyklė!$B$13),"GVTNT","X")</f>
        <v>GVTNT</v>
      </c>
      <c r="AK3808" s="39">
        <f t="shared" si="839"/>
        <v>0</v>
      </c>
      <c r="AL3808" s="41"/>
      <c r="AM3808" s="41"/>
      <c r="AN3808" s="41">
        <f t="shared" si="827"/>
        <v>1900</v>
      </c>
      <c r="AO3808" s="41"/>
      <c r="AP3808" s="41"/>
      <c r="AQ3808" s="41"/>
      <c r="AR3808" s="42"/>
      <c r="AS3808" s="42"/>
      <c r="AU3808" s="43">
        <f t="shared" si="828"/>
        <v>0</v>
      </c>
    </row>
    <row r="3809" spans="1:47" ht="15" customHeight="1" x14ac:dyDescent="0.25">
      <c r="A3809" s="11"/>
      <c r="B3809" s="19">
        <v>3978</v>
      </c>
      <c r="C3809" s="74"/>
      <c r="D3809" s="77"/>
      <c r="E3809" s="78"/>
      <c r="F3809" s="74"/>
      <c r="G3809" s="80"/>
      <c r="H3809" s="49"/>
      <c r="I3809" s="79"/>
      <c r="J3809" s="27"/>
      <c r="K3809" s="27"/>
      <c r="L3809" s="79"/>
      <c r="M3809" s="81"/>
      <c r="N3809" s="29">
        <v>0</v>
      </c>
      <c r="O3809" s="30" t="str">
        <f>IF(G3809&lt;=$N$2,"",IF(F3809=[3]Pav.tvarkyklė!$B$13,"",IF(ISBLANK(R3809),"X","")))</f>
        <v/>
      </c>
      <c r="P3809" s="91"/>
      <c r="Q3809" s="63"/>
      <c r="R3809" s="63"/>
      <c r="S3809" s="63"/>
      <c r="T3809" s="63"/>
      <c r="U3809" s="34" t="str">
        <f>IFERROR(INDEX('[3]5.Grup_T'!$G$4:$G$22,MATCH('6.Turtas'!E3809,'[3]5.Grup_T'!$E$4:$E$22,0)),"0")</f>
        <v>0</v>
      </c>
      <c r="V3809" s="35">
        <f t="shared" si="829"/>
        <v>0</v>
      </c>
      <c r="W3809" s="35">
        <f>IF(NOT(ISBLANK(H3809)),(12-DATEDIF(H3809,'[3]1.Pradzia'!$D$13,"m")),0)</f>
        <v>0</v>
      </c>
      <c r="X3809" s="35">
        <f t="shared" si="830"/>
        <v>0</v>
      </c>
      <c r="Y3809" s="35">
        <f t="shared" si="826"/>
        <v>0</v>
      </c>
      <c r="Z3809" s="35">
        <f t="shared" si="838"/>
        <v>0</v>
      </c>
      <c r="AA3809" s="36">
        <f t="shared" si="831"/>
        <v>0</v>
      </c>
      <c r="AB3809" s="36">
        <f t="shared" si="832"/>
        <v>0</v>
      </c>
      <c r="AC3809" s="37">
        <f t="shared" si="833"/>
        <v>0</v>
      </c>
      <c r="AD3809" s="35">
        <f>IF(OR(YEAR(G3809)&lt;2019,O3809="X"),0,IF(ISBLANK(H3809),DATEDIF(G3809,'[3]1.Pradzia'!$D$13,"M"),DATEDIF(G3809,H3809,"m")))</f>
        <v>0</v>
      </c>
      <c r="AE3809" s="37">
        <f>IF(E3809='[3]5.Grup_T'!$E$20,0,IF(AD3809&lt;&gt;0,M3809/V3809*MIN(12,AD3809),0))</f>
        <v>0</v>
      </c>
      <c r="AF3809" s="37">
        <f t="shared" si="834"/>
        <v>0</v>
      </c>
      <c r="AG3809" s="37">
        <f t="shared" si="835"/>
        <v>0</v>
      </c>
      <c r="AH3809" s="37">
        <f t="shared" si="836"/>
        <v>0</v>
      </c>
      <c r="AI3809" s="35" t="str">
        <f t="shared" si="837"/>
        <v>Nusidėvėjęs</v>
      </c>
      <c r="AJ3809" s="38" t="str">
        <f>IF(AND(F3809&lt;&gt;[3]Pav.tvarkyklė!$B$12,F3809&lt;&gt;[3]Pav.tvarkyklė!$B$13),"GVTNT","X")</f>
        <v>GVTNT</v>
      </c>
      <c r="AK3809" s="39">
        <f t="shared" si="839"/>
        <v>0</v>
      </c>
      <c r="AL3809" s="41"/>
      <c r="AM3809" s="41"/>
      <c r="AN3809" s="41">
        <f t="shared" si="827"/>
        <v>1900</v>
      </c>
      <c r="AO3809" s="41"/>
      <c r="AP3809" s="41"/>
      <c r="AQ3809" s="41"/>
      <c r="AR3809" s="42"/>
      <c r="AS3809" s="42"/>
      <c r="AU3809" s="43">
        <f t="shared" si="828"/>
        <v>0</v>
      </c>
    </row>
    <row r="3810" spans="1:47" ht="15" customHeight="1" x14ac:dyDescent="0.25">
      <c r="A3810" s="11"/>
      <c r="B3810" s="19">
        <v>3979</v>
      </c>
      <c r="C3810" s="74"/>
      <c r="D3810" s="77"/>
      <c r="E3810" s="78"/>
      <c r="F3810" s="74"/>
      <c r="G3810" s="80"/>
      <c r="H3810" s="49"/>
      <c r="I3810" s="79"/>
      <c r="J3810" s="27"/>
      <c r="K3810" s="27"/>
      <c r="L3810" s="79"/>
      <c r="M3810" s="81"/>
      <c r="N3810" s="29">
        <v>0</v>
      </c>
      <c r="O3810" s="30" t="str">
        <f>IF(G3810&lt;=$N$2,"",IF(F3810=[3]Pav.tvarkyklė!$B$13,"",IF(ISBLANK(R3810),"X","")))</f>
        <v/>
      </c>
      <c r="P3810" s="91"/>
      <c r="Q3810" s="63"/>
      <c r="R3810" s="63"/>
      <c r="S3810" s="63"/>
      <c r="T3810" s="63"/>
      <c r="U3810" s="34" t="str">
        <f>IFERROR(INDEX('[3]5.Grup_T'!$G$4:$G$22,MATCH('6.Turtas'!E3810,'[3]5.Grup_T'!$E$4:$E$22,0)),"0")</f>
        <v>0</v>
      </c>
      <c r="V3810" s="35">
        <f t="shared" si="829"/>
        <v>0</v>
      </c>
      <c r="W3810" s="35">
        <f>IF(NOT(ISBLANK(H3810)),(12-DATEDIF(H3810,'[3]1.Pradzia'!$D$13,"m")),0)</f>
        <v>0</v>
      </c>
      <c r="X3810" s="35">
        <f t="shared" si="830"/>
        <v>0</v>
      </c>
      <c r="Y3810" s="35">
        <f t="shared" si="826"/>
        <v>0</v>
      </c>
      <c r="Z3810" s="35">
        <f t="shared" si="838"/>
        <v>0</v>
      </c>
      <c r="AA3810" s="36">
        <f t="shared" si="831"/>
        <v>0</v>
      </c>
      <c r="AB3810" s="36">
        <f t="shared" si="832"/>
        <v>0</v>
      </c>
      <c r="AC3810" s="37">
        <f t="shared" si="833"/>
        <v>0</v>
      </c>
      <c r="AD3810" s="35">
        <f>IF(OR(YEAR(G3810)&lt;2019,O3810="X"),0,IF(ISBLANK(H3810),DATEDIF(G3810,'[3]1.Pradzia'!$D$13,"M"),DATEDIF(G3810,H3810,"m")))</f>
        <v>0</v>
      </c>
      <c r="AE3810" s="37">
        <f>IF(E3810='[3]5.Grup_T'!$E$20,0,IF(AD3810&lt;&gt;0,M3810/V3810*MIN(12,AD3810),0))</f>
        <v>0</v>
      </c>
      <c r="AF3810" s="37">
        <f t="shared" si="834"/>
        <v>0</v>
      </c>
      <c r="AG3810" s="37">
        <f t="shared" si="835"/>
        <v>0</v>
      </c>
      <c r="AH3810" s="37">
        <f t="shared" si="836"/>
        <v>0</v>
      </c>
      <c r="AI3810" s="35" t="str">
        <f t="shared" si="837"/>
        <v>Nusidėvėjęs</v>
      </c>
      <c r="AJ3810" s="38" t="str">
        <f>IF(AND(F3810&lt;&gt;[3]Pav.tvarkyklė!$B$12,F3810&lt;&gt;[3]Pav.tvarkyklė!$B$13),"GVTNT","X")</f>
        <v>GVTNT</v>
      </c>
      <c r="AK3810" s="39">
        <f t="shared" si="839"/>
        <v>0</v>
      </c>
      <c r="AL3810" s="41"/>
      <c r="AM3810" s="41"/>
      <c r="AN3810" s="41">
        <f t="shared" si="827"/>
        <v>1900</v>
      </c>
      <c r="AO3810" s="41"/>
      <c r="AP3810" s="41"/>
      <c r="AQ3810" s="41"/>
      <c r="AR3810" s="42"/>
      <c r="AS3810" s="42"/>
      <c r="AU3810" s="43">
        <f t="shared" si="828"/>
        <v>0</v>
      </c>
    </row>
    <row r="3811" spans="1:47" ht="15" customHeight="1" x14ac:dyDescent="0.25">
      <c r="A3811" s="11"/>
      <c r="B3811" s="19">
        <v>3980</v>
      </c>
      <c r="C3811" s="74"/>
      <c r="D3811" s="77"/>
      <c r="E3811" s="78"/>
      <c r="F3811" s="74"/>
      <c r="G3811" s="80"/>
      <c r="H3811" s="49"/>
      <c r="I3811" s="79"/>
      <c r="J3811" s="27"/>
      <c r="K3811" s="27"/>
      <c r="L3811" s="79"/>
      <c r="M3811" s="81"/>
      <c r="N3811" s="29">
        <v>0</v>
      </c>
      <c r="O3811" s="30" t="str">
        <f>IF(G3811&lt;=$N$2,"",IF(F3811=[3]Pav.tvarkyklė!$B$13,"",IF(ISBLANK(R3811),"X","")))</f>
        <v/>
      </c>
      <c r="P3811" s="91"/>
      <c r="Q3811" s="63"/>
      <c r="R3811" s="63"/>
      <c r="S3811" s="63"/>
      <c r="T3811" s="63"/>
      <c r="U3811" s="34" t="str">
        <f>IFERROR(INDEX('[3]5.Grup_T'!$G$4:$G$22,MATCH('6.Turtas'!E3811,'[3]5.Grup_T'!$E$4:$E$22,0)),"0")</f>
        <v>0</v>
      </c>
      <c r="V3811" s="35">
        <f t="shared" si="829"/>
        <v>0</v>
      </c>
      <c r="W3811" s="35">
        <f>IF(NOT(ISBLANK(H3811)),(12-DATEDIF(H3811,'[3]1.Pradzia'!$D$13,"m")),0)</f>
        <v>0</v>
      </c>
      <c r="X3811" s="35">
        <f t="shared" si="830"/>
        <v>0</v>
      </c>
      <c r="Y3811" s="35">
        <f t="shared" si="826"/>
        <v>0</v>
      </c>
      <c r="Z3811" s="35">
        <f t="shared" si="838"/>
        <v>0</v>
      </c>
      <c r="AA3811" s="36">
        <f t="shared" si="831"/>
        <v>0</v>
      </c>
      <c r="AB3811" s="36">
        <f t="shared" si="832"/>
        <v>0</v>
      </c>
      <c r="AC3811" s="37">
        <f t="shared" si="833"/>
        <v>0</v>
      </c>
      <c r="AD3811" s="35">
        <f>IF(OR(YEAR(G3811)&lt;2019,O3811="X"),0,IF(ISBLANK(H3811),DATEDIF(G3811,'[3]1.Pradzia'!$D$13,"M"),DATEDIF(G3811,H3811,"m")))</f>
        <v>0</v>
      </c>
      <c r="AE3811" s="37">
        <f>IF(E3811='[3]5.Grup_T'!$E$20,0,IF(AD3811&lt;&gt;0,M3811/V3811*MIN(12,AD3811),0))</f>
        <v>0</v>
      </c>
      <c r="AF3811" s="37">
        <f t="shared" si="834"/>
        <v>0</v>
      </c>
      <c r="AG3811" s="37">
        <f t="shared" si="835"/>
        <v>0</v>
      </c>
      <c r="AH3811" s="37">
        <f t="shared" si="836"/>
        <v>0</v>
      </c>
      <c r="AI3811" s="35" t="str">
        <f t="shared" si="837"/>
        <v>Nusidėvėjęs</v>
      </c>
      <c r="AJ3811" s="38" t="str">
        <f>IF(AND(F3811&lt;&gt;[3]Pav.tvarkyklė!$B$12,F3811&lt;&gt;[3]Pav.tvarkyklė!$B$13),"GVTNT","X")</f>
        <v>GVTNT</v>
      </c>
      <c r="AK3811" s="39">
        <f t="shared" si="839"/>
        <v>0</v>
      </c>
      <c r="AL3811" s="41"/>
      <c r="AM3811" s="41"/>
      <c r="AN3811" s="41">
        <f t="shared" si="827"/>
        <v>1900</v>
      </c>
      <c r="AO3811" s="41"/>
      <c r="AP3811" s="41"/>
      <c r="AQ3811" s="41"/>
      <c r="AR3811" s="42"/>
      <c r="AS3811" s="42"/>
      <c r="AU3811" s="43">
        <f t="shared" si="828"/>
        <v>0</v>
      </c>
    </row>
    <row r="3812" spans="1:47" ht="15" customHeight="1" x14ac:dyDescent="0.25">
      <c r="A3812" s="11"/>
      <c r="B3812" s="19">
        <v>3981</v>
      </c>
      <c r="C3812" s="74"/>
      <c r="D3812" s="77"/>
      <c r="E3812" s="78"/>
      <c r="F3812" s="74"/>
      <c r="G3812" s="80"/>
      <c r="H3812" s="49"/>
      <c r="I3812" s="79"/>
      <c r="J3812" s="27"/>
      <c r="K3812" s="27"/>
      <c r="L3812" s="79"/>
      <c r="M3812" s="81"/>
      <c r="N3812" s="29">
        <v>0</v>
      </c>
      <c r="O3812" s="30" t="str">
        <f>IF(G3812&lt;=$N$2,"",IF(F3812=[3]Pav.tvarkyklė!$B$13,"",IF(ISBLANK(R3812),"X","")))</f>
        <v/>
      </c>
      <c r="P3812" s="91"/>
      <c r="Q3812" s="63"/>
      <c r="R3812" s="63"/>
      <c r="S3812" s="63"/>
      <c r="T3812" s="63"/>
      <c r="U3812" s="34" t="str">
        <f>IFERROR(INDEX('[3]5.Grup_T'!$G$4:$G$22,MATCH('6.Turtas'!E3812,'[3]5.Grup_T'!$E$4:$E$22,0)),"0")</f>
        <v>0</v>
      </c>
      <c r="V3812" s="35">
        <f t="shared" si="829"/>
        <v>0</v>
      </c>
      <c r="W3812" s="35">
        <f>IF(NOT(ISBLANK(H3812)),(12-DATEDIF(H3812,'[3]1.Pradzia'!$D$13,"m")),0)</f>
        <v>0</v>
      </c>
      <c r="X3812" s="35">
        <f t="shared" si="830"/>
        <v>0</v>
      </c>
      <c r="Y3812" s="35">
        <f t="shared" si="826"/>
        <v>0</v>
      </c>
      <c r="Z3812" s="35">
        <f t="shared" si="838"/>
        <v>0</v>
      </c>
      <c r="AA3812" s="36">
        <f t="shared" si="831"/>
        <v>0</v>
      </c>
      <c r="AB3812" s="36">
        <f t="shared" si="832"/>
        <v>0</v>
      </c>
      <c r="AC3812" s="37">
        <f t="shared" si="833"/>
        <v>0</v>
      </c>
      <c r="AD3812" s="35">
        <f>IF(OR(YEAR(G3812)&lt;2019,O3812="X"),0,IF(ISBLANK(H3812),DATEDIF(G3812,'[3]1.Pradzia'!$D$13,"M"),DATEDIF(G3812,H3812,"m")))</f>
        <v>0</v>
      </c>
      <c r="AE3812" s="37">
        <f>IF(E3812='[3]5.Grup_T'!$E$20,0,IF(AD3812&lt;&gt;0,M3812/V3812*MIN(12,AD3812),0))</f>
        <v>0</v>
      </c>
      <c r="AF3812" s="37">
        <f t="shared" si="834"/>
        <v>0</v>
      </c>
      <c r="AG3812" s="37">
        <f t="shared" si="835"/>
        <v>0</v>
      </c>
      <c r="AH3812" s="37">
        <f t="shared" si="836"/>
        <v>0</v>
      </c>
      <c r="AI3812" s="35" t="str">
        <f t="shared" si="837"/>
        <v>Nusidėvėjęs</v>
      </c>
      <c r="AJ3812" s="38" t="str">
        <f>IF(AND(F3812&lt;&gt;[3]Pav.tvarkyklė!$B$12,F3812&lt;&gt;[3]Pav.tvarkyklė!$B$13),"GVTNT","X")</f>
        <v>GVTNT</v>
      </c>
      <c r="AK3812" s="39">
        <f t="shared" si="839"/>
        <v>0</v>
      </c>
      <c r="AL3812" s="41"/>
      <c r="AM3812" s="41"/>
      <c r="AN3812" s="41">
        <f t="shared" si="827"/>
        <v>1900</v>
      </c>
      <c r="AO3812" s="41"/>
      <c r="AP3812" s="41"/>
      <c r="AQ3812" s="41"/>
      <c r="AR3812" s="42"/>
      <c r="AS3812" s="42"/>
      <c r="AU3812" s="43">
        <f t="shared" si="828"/>
        <v>0</v>
      </c>
    </row>
    <row r="3813" spans="1:47" ht="15" customHeight="1" x14ac:dyDescent="0.25">
      <c r="A3813" s="11"/>
      <c r="B3813" s="19">
        <v>3982</v>
      </c>
      <c r="C3813" s="74"/>
      <c r="D3813" s="77"/>
      <c r="E3813" s="75"/>
      <c r="F3813" s="74"/>
      <c r="G3813" s="80"/>
      <c r="H3813" s="49"/>
      <c r="I3813" s="79"/>
      <c r="J3813" s="27"/>
      <c r="K3813" s="27"/>
      <c r="L3813" s="79"/>
      <c r="M3813" s="81"/>
      <c r="N3813" s="29">
        <v>0</v>
      </c>
      <c r="O3813" s="30" t="str">
        <f>IF(G3813&lt;=$N$2,"",IF(F3813=[3]Pav.tvarkyklė!$B$13,"",IF(ISBLANK(R3813),"X","")))</f>
        <v/>
      </c>
      <c r="P3813" s="91"/>
      <c r="Q3813" s="63"/>
      <c r="R3813" s="63"/>
      <c r="S3813" s="63"/>
      <c r="T3813" s="63"/>
      <c r="U3813" s="34" t="str">
        <f>IFERROR(INDEX('[3]5.Grup_T'!$G$4:$G$22,MATCH('6.Turtas'!E3813,'[3]5.Grup_T'!$E$4:$E$22,0)),"0")</f>
        <v>0</v>
      </c>
      <c r="V3813" s="35">
        <f t="shared" si="829"/>
        <v>0</v>
      </c>
      <c r="W3813" s="35">
        <f>IF(NOT(ISBLANK(H3813)),(12-DATEDIF(H3813,'[3]1.Pradzia'!$D$13,"m")),0)</f>
        <v>0</v>
      </c>
      <c r="X3813" s="35">
        <f t="shared" si="830"/>
        <v>0</v>
      </c>
      <c r="Y3813" s="35">
        <f t="shared" si="826"/>
        <v>0</v>
      </c>
      <c r="Z3813" s="35">
        <f t="shared" si="838"/>
        <v>0</v>
      </c>
      <c r="AA3813" s="36">
        <f t="shared" si="831"/>
        <v>0</v>
      </c>
      <c r="AB3813" s="36">
        <f t="shared" si="832"/>
        <v>0</v>
      </c>
      <c r="AC3813" s="37">
        <f t="shared" si="833"/>
        <v>0</v>
      </c>
      <c r="AD3813" s="35">
        <f>IF(OR(YEAR(G3813)&lt;2019,O3813="X"),0,IF(ISBLANK(H3813),DATEDIF(G3813,'[3]1.Pradzia'!$D$13,"M"),DATEDIF(G3813,H3813,"m")))</f>
        <v>0</v>
      </c>
      <c r="AE3813" s="37">
        <f>IF(E3813='[3]5.Grup_T'!$E$20,0,IF(AD3813&lt;&gt;0,M3813/V3813*MIN(12,AD3813),0))</f>
        <v>0</v>
      </c>
      <c r="AF3813" s="37">
        <f t="shared" si="834"/>
        <v>0</v>
      </c>
      <c r="AG3813" s="37">
        <f t="shared" si="835"/>
        <v>0</v>
      </c>
      <c r="AH3813" s="37">
        <f t="shared" si="836"/>
        <v>0</v>
      </c>
      <c r="AI3813" s="35" t="str">
        <f t="shared" si="837"/>
        <v>Nusidėvėjęs</v>
      </c>
      <c r="AJ3813" s="38" t="str">
        <f>IF(AND(F3813&lt;&gt;[3]Pav.tvarkyklė!$B$12,F3813&lt;&gt;[3]Pav.tvarkyklė!$B$13),"GVTNT","X")</f>
        <v>GVTNT</v>
      </c>
      <c r="AK3813" s="39">
        <f t="shared" si="839"/>
        <v>0</v>
      </c>
      <c r="AL3813" s="41"/>
      <c r="AM3813" s="41"/>
      <c r="AN3813" s="41">
        <f t="shared" si="827"/>
        <v>1900</v>
      </c>
      <c r="AO3813" s="41"/>
      <c r="AP3813" s="41"/>
      <c r="AQ3813" s="41"/>
      <c r="AR3813" s="42"/>
      <c r="AS3813" s="42"/>
      <c r="AU3813" s="43">
        <f t="shared" si="828"/>
        <v>0</v>
      </c>
    </row>
    <row r="3814" spans="1:47" ht="15" customHeight="1" x14ac:dyDescent="0.25">
      <c r="A3814" s="11"/>
      <c r="B3814" s="19">
        <v>3983</v>
      </c>
      <c r="C3814" s="74"/>
      <c r="D3814" s="77"/>
      <c r="E3814" s="78"/>
      <c r="F3814" s="74"/>
      <c r="G3814" s="80"/>
      <c r="H3814" s="49"/>
      <c r="I3814" s="79"/>
      <c r="J3814" s="27"/>
      <c r="K3814" s="27"/>
      <c r="L3814" s="79"/>
      <c r="M3814" s="81"/>
      <c r="N3814" s="29">
        <v>0</v>
      </c>
      <c r="O3814" s="30" t="str">
        <f>IF(G3814&lt;=$N$2,"",IF(F3814=[3]Pav.tvarkyklė!$B$13,"",IF(ISBLANK(R3814),"X","")))</f>
        <v/>
      </c>
      <c r="P3814" s="91"/>
      <c r="Q3814" s="63"/>
      <c r="R3814" s="63"/>
      <c r="S3814" s="63"/>
      <c r="T3814" s="63"/>
      <c r="U3814" s="34" t="str">
        <f>IFERROR(INDEX('[3]5.Grup_T'!$G$4:$G$22,MATCH('6.Turtas'!E3814,'[3]5.Grup_T'!$E$4:$E$22,0)),"0")</f>
        <v>0</v>
      </c>
      <c r="V3814" s="35">
        <f t="shared" si="829"/>
        <v>0</v>
      </c>
      <c r="W3814" s="35">
        <f>IF(NOT(ISBLANK(H3814)),(12-DATEDIF(H3814,'[3]1.Pradzia'!$D$13,"m")),0)</f>
        <v>0</v>
      </c>
      <c r="X3814" s="35">
        <f t="shared" si="830"/>
        <v>0</v>
      </c>
      <c r="Y3814" s="35">
        <f t="shared" si="826"/>
        <v>0</v>
      </c>
      <c r="Z3814" s="35">
        <f t="shared" si="838"/>
        <v>0</v>
      </c>
      <c r="AA3814" s="36">
        <f t="shared" si="831"/>
        <v>0</v>
      </c>
      <c r="AB3814" s="36">
        <f t="shared" si="832"/>
        <v>0</v>
      </c>
      <c r="AC3814" s="37">
        <f t="shared" si="833"/>
        <v>0</v>
      </c>
      <c r="AD3814" s="35">
        <f>IF(OR(YEAR(G3814)&lt;2019,O3814="X"),0,IF(ISBLANK(H3814),DATEDIF(G3814,'[3]1.Pradzia'!$D$13,"M"),DATEDIF(G3814,H3814,"m")))</f>
        <v>0</v>
      </c>
      <c r="AE3814" s="37">
        <f>IF(E3814='[3]5.Grup_T'!$E$20,0,IF(AD3814&lt;&gt;0,M3814/V3814*MIN(12,AD3814),0))</f>
        <v>0</v>
      </c>
      <c r="AF3814" s="37">
        <f t="shared" si="834"/>
        <v>0</v>
      </c>
      <c r="AG3814" s="37">
        <f t="shared" si="835"/>
        <v>0</v>
      </c>
      <c r="AH3814" s="37">
        <f t="shared" si="836"/>
        <v>0</v>
      </c>
      <c r="AI3814" s="35" t="str">
        <f t="shared" si="837"/>
        <v>Nusidėvėjęs</v>
      </c>
      <c r="AJ3814" s="38" t="str">
        <f>IF(AND(F3814&lt;&gt;[3]Pav.tvarkyklė!$B$12,F3814&lt;&gt;[3]Pav.tvarkyklė!$B$13),"GVTNT","X")</f>
        <v>GVTNT</v>
      </c>
      <c r="AK3814" s="39">
        <f t="shared" si="839"/>
        <v>0</v>
      </c>
      <c r="AL3814" s="41"/>
      <c r="AM3814" s="41"/>
      <c r="AN3814" s="41">
        <f t="shared" si="827"/>
        <v>1900</v>
      </c>
      <c r="AO3814" s="41"/>
      <c r="AP3814" s="41"/>
      <c r="AQ3814" s="41"/>
      <c r="AR3814" s="42"/>
      <c r="AS3814" s="42"/>
      <c r="AU3814" s="43">
        <f t="shared" si="828"/>
        <v>0</v>
      </c>
    </row>
    <row r="3815" spans="1:47" ht="15" customHeight="1" x14ac:dyDescent="0.25">
      <c r="A3815" s="11"/>
      <c r="B3815" s="19">
        <v>3984</v>
      </c>
      <c r="C3815" s="74"/>
      <c r="D3815" s="77"/>
      <c r="E3815" s="78"/>
      <c r="F3815" s="74"/>
      <c r="G3815" s="80"/>
      <c r="H3815" s="49"/>
      <c r="I3815" s="79"/>
      <c r="J3815" s="27"/>
      <c r="K3815" s="27"/>
      <c r="L3815" s="79"/>
      <c r="M3815" s="81"/>
      <c r="N3815" s="29">
        <v>0</v>
      </c>
      <c r="O3815" s="30" t="str">
        <f>IF(G3815&lt;=$N$2,"",IF(F3815=[3]Pav.tvarkyklė!$B$13,"",IF(ISBLANK(R3815),"X","")))</f>
        <v/>
      </c>
      <c r="P3815" s="91"/>
      <c r="Q3815" s="63"/>
      <c r="R3815" s="63"/>
      <c r="S3815" s="63"/>
      <c r="T3815" s="63"/>
      <c r="U3815" s="34" t="str">
        <f>IFERROR(INDEX('[3]5.Grup_T'!$G$4:$G$22,MATCH('6.Turtas'!E3815,'[3]5.Grup_T'!$E$4:$E$22,0)),"0")</f>
        <v>0</v>
      </c>
      <c r="V3815" s="35">
        <f t="shared" si="829"/>
        <v>0</v>
      </c>
      <c r="W3815" s="35">
        <f>IF(NOT(ISBLANK(H3815)),(12-DATEDIF(H3815,'[3]1.Pradzia'!$D$13,"m")),0)</f>
        <v>0</v>
      </c>
      <c r="X3815" s="35">
        <f t="shared" si="830"/>
        <v>0</v>
      </c>
      <c r="Y3815" s="35">
        <f t="shared" si="826"/>
        <v>0</v>
      </c>
      <c r="Z3815" s="35">
        <f t="shared" si="838"/>
        <v>0</v>
      </c>
      <c r="AA3815" s="36">
        <f t="shared" si="831"/>
        <v>0</v>
      </c>
      <c r="AB3815" s="36">
        <f t="shared" si="832"/>
        <v>0</v>
      </c>
      <c r="AC3815" s="37">
        <f t="shared" si="833"/>
        <v>0</v>
      </c>
      <c r="AD3815" s="35">
        <f>IF(OR(YEAR(G3815)&lt;2019,O3815="X"),0,IF(ISBLANK(H3815),DATEDIF(G3815,'[3]1.Pradzia'!$D$13,"M"),DATEDIF(G3815,H3815,"m")))</f>
        <v>0</v>
      </c>
      <c r="AE3815" s="37">
        <f>IF(E3815='[3]5.Grup_T'!$E$20,0,IF(AD3815&lt;&gt;0,M3815/V3815*MIN(12,AD3815),0))</f>
        <v>0</v>
      </c>
      <c r="AF3815" s="37">
        <f t="shared" si="834"/>
        <v>0</v>
      </c>
      <c r="AG3815" s="37">
        <f t="shared" si="835"/>
        <v>0</v>
      </c>
      <c r="AH3815" s="37">
        <f t="shared" si="836"/>
        <v>0</v>
      </c>
      <c r="AI3815" s="35" t="str">
        <f t="shared" si="837"/>
        <v>Nusidėvėjęs</v>
      </c>
      <c r="AJ3815" s="38" t="str">
        <f>IF(AND(F3815&lt;&gt;[3]Pav.tvarkyklė!$B$12,F3815&lt;&gt;[3]Pav.tvarkyklė!$B$13),"GVTNT","X")</f>
        <v>GVTNT</v>
      </c>
      <c r="AK3815" s="39">
        <f t="shared" si="839"/>
        <v>0</v>
      </c>
      <c r="AL3815" s="41"/>
      <c r="AM3815" s="41"/>
      <c r="AN3815" s="41">
        <f t="shared" si="827"/>
        <v>1900</v>
      </c>
      <c r="AO3815" s="41"/>
      <c r="AP3815" s="41"/>
      <c r="AQ3815" s="41"/>
      <c r="AR3815" s="42"/>
      <c r="AS3815" s="42"/>
      <c r="AU3815" s="43">
        <f t="shared" si="828"/>
        <v>0</v>
      </c>
    </row>
    <row r="3816" spans="1:47" ht="15" customHeight="1" x14ac:dyDescent="0.25">
      <c r="A3816" s="11"/>
      <c r="B3816" s="19">
        <v>3985</v>
      </c>
      <c r="C3816" s="74"/>
      <c r="D3816" s="77"/>
      <c r="E3816" s="78"/>
      <c r="F3816" s="74"/>
      <c r="G3816" s="80"/>
      <c r="H3816" s="49"/>
      <c r="I3816" s="79"/>
      <c r="J3816" s="27"/>
      <c r="K3816" s="27"/>
      <c r="L3816" s="79"/>
      <c r="M3816" s="81"/>
      <c r="N3816" s="29">
        <v>0</v>
      </c>
      <c r="O3816" s="30" t="str">
        <f>IF(G3816&lt;=$N$2,"",IF(F3816=[3]Pav.tvarkyklė!$B$13,"",IF(ISBLANK(R3816),"X","")))</f>
        <v/>
      </c>
      <c r="P3816" s="91"/>
      <c r="Q3816" s="63"/>
      <c r="R3816" s="63"/>
      <c r="S3816" s="63"/>
      <c r="T3816" s="63"/>
      <c r="U3816" s="34" t="str">
        <f>IFERROR(INDEX('[3]5.Grup_T'!$G$4:$G$22,MATCH('6.Turtas'!E3816,'[3]5.Grup_T'!$E$4:$E$22,0)),"0")</f>
        <v>0</v>
      </c>
      <c r="V3816" s="35">
        <f t="shared" si="829"/>
        <v>0</v>
      </c>
      <c r="W3816" s="35">
        <f>IF(NOT(ISBLANK(H3816)),(12-DATEDIF(H3816,'[3]1.Pradzia'!$D$13,"m")),0)</f>
        <v>0</v>
      </c>
      <c r="X3816" s="35">
        <f t="shared" si="830"/>
        <v>0</v>
      </c>
      <c r="Y3816" s="35">
        <f t="shared" si="826"/>
        <v>0</v>
      </c>
      <c r="Z3816" s="35">
        <f t="shared" si="838"/>
        <v>0</v>
      </c>
      <c r="AA3816" s="36">
        <f t="shared" si="831"/>
        <v>0</v>
      </c>
      <c r="AB3816" s="36">
        <f t="shared" si="832"/>
        <v>0</v>
      </c>
      <c r="AC3816" s="37">
        <f t="shared" si="833"/>
        <v>0</v>
      </c>
      <c r="AD3816" s="35">
        <f>IF(OR(YEAR(G3816)&lt;2019,O3816="X"),0,IF(ISBLANK(H3816),DATEDIF(G3816,'[3]1.Pradzia'!$D$13,"M"),DATEDIF(G3816,H3816,"m")))</f>
        <v>0</v>
      </c>
      <c r="AE3816" s="37">
        <f>IF(E3816='[3]5.Grup_T'!$E$20,0,IF(AD3816&lt;&gt;0,M3816/V3816*MIN(12,AD3816),0))</f>
        <v>0</v>
      </c>
      <c r="AF3816" s="37">
        <f t="shared" si="834"/>
        <v>0</v>
      </c>
      <c r="AG3816" s="37">
        <f t="shared" si="835"/>
        <v>0</v>
      </c>
      <c r="AH3816" s="37">
        <f t="shared" si="836"/>
        <v>0</v>
      </c>
      <c r="AI3816" s="35" t="str">
        <f t="shared" si="837"/>
        <v>Nusidėvėjęs</v>
      </c>
      <c r="AJ3816" s="38" t="str">
        <f>IF(AND(F3816&lt;&gt;[3]Pav.tvarkyklė!$B$12,F3816&lt;&gt;[3]Pav.tvarkyklė!$B$13),"GVTNT","X")</f>
        <v>GVTNT</v>
      </c>
      <c r="AK3816" s="39">
        <f t="shared" si="839"/>
        <v>0</v>
      </c>
      <c r="AL3816" s="41"/>
      <c r="AM3816" s="41"/>
      <c r="AN3816" s="41">
        <f t="shared" si="827"/>
        <v>1900</v>
      </c>
      <c r="AO3816" s="41"/>
      <c r="AP3816" s="41"/>
      <c r="AQ3816" s="41"/>
      <c r="AR3816" s="42"/>
      <c r="AS3816" s="42"/>
      <c r="AU3816" s="43">
        <f t="shared" si="828"/>
        <v>0</v>
      </c>
    </row>
    <row r="3817" spans="1:47" ht="15" customHeight="1" x14ac:dyDescent="0.25">
      <c r="A3817" s="11"/>
      <c r="B3817" s="19">
        <v>3986</v>
      </c>
      <c r="C3817" s="74"/>
      <c r="D3817" s="77"/>
      <c r="E3817" s="75"/>
      <c r="F3817" s="74"/>
      <c r="G3817" s="80"/>
      <c r="H3817" s="49"/>
      <c r="I3817" s="79"/>
      <c r="J3817" s="27"/>
      <c r="K3817" s="27"/>
      <c r="L3817" s="79"/>
      <c r="M3817" s="81"/>
      <c r="N3817" s="29">
        <v>0</v>
      </c>
      <c r="O3817" s="30" t="str">
        <f>IF(G3817&lt;=$N$2,"",IF(F3817=[3]Pav.tvarkyklė!$B$13,"",IF(ISBLANK(R3817),"X","")))</f>
        <v/>
      </c>
      <c r="P3817" s="91"/>
      <c r="Q3817" s="63"/>
      <c r="R3817" s="63"/>
      <c r="S3817" s="63"/>
      <c r="T3817" s="63"/>
      <c r="U3817" s="34" t="str">
        <f>IFERROR(INDEX('[3]5.Grup_T'!$G$4:$G$22,MATCH('6.Turtas'!E3817,'[3]5.Grup_T'!$E$4:$E$22,0)),"0")</f>
        <v>0</v>
      </c>
      <c r="V3817" s="35">
        <f t="shared" si="829"/>
        <v>0</v>
      </c>
      <c r="W3817" s="35">
        <f>IF(NOT(ISBLANK(H3817)),(12-DATEDIF(H3817,'[3]1.Pradzia'!$D$13,"m")),0)</f>
        <v>0</v>
      </c>
      <c r="X3817" s="35">
        <f t="shared" si="830"/>
        <v>0</v>
      </c>
      <c r="Y3817" s="35">
        <f t="shared" si="826"/>
        <v>0</v>
      </c>
      <c r="Z3817" s="35">
        <f t="shared" si="838"/>
        <v>0</v>
      </c>
      <c r="AA3817" s="36">
        <f t="shared" si="831"/>
        <v>0</v>
      </c>
      <c r="AB3817" s="36">
        <f t="shared" si="832"/>
        <v>0</v>
      </c>
      <c r="AC3817" s="37">
        <f t="shared" si="833"/>
        <v>0</v>
      </c>
      <c r="AD3817" s="35">
        <f>IF(OR(YEAR(G3817)&lt;2019,O3817="X"),0,IF(ISBLANK(H3817),DATEDIF(G3817,'[3]1.Pradzia'!$D$13,"M"),DATEDIF(G3817,H3817,"m")))</f>
        <v>0</v>
      </c>
      <c r="AE3817" s="37">
        <f>IF(E3817='[3]5.Grup_T'!$E$20,0,IF(AD3817&lt;&gt;0,M3817/V3817*MIN(12,AD3817),0))</f>
        <v>0</v>
      </c>
      <c r="AF3817" s="37">
        <f t="shared" si="834"/>
        <v>0</v>
      </c>
      <c r="AG3817" s="37">
        <f t="shared" si="835"/>
        <v>0</v>
      </c>
      <c r="AH3817" s="37">
        <f t="shared" si="836"/>
        <v>0</v>
      </c>
      <c r="AI3817" s="35" t="str">
        <f t="shared" si="837"/>
        <v>Nusidėvėjęs</v>
      </c>
      <c r="AJ3817" s="38" t="str">
        <f>IF(AND(F3817&lt;&gt;[3]Pav.tvarkyklė!$B$12,F3817&lt;&gt;[3]Pav.tvarkyklė!$B$13),"GVTNT","X")</f>
        <v>GVTNT</v>
      </c>
      <c r="AK3817" s="39">
        <f t="shared" si="839"/>
        <v>0</v>
      </c>
      <c r="AL3817" s="41"/>
      <c r="AM3817" s="41"/>
      <c r="AN3817" s="41">
        <f t="shared" si="827"/>
        <v>1900</v>
      </c>
      <c r="AO3817" s="41"/>
      <c r="AP3817" s="41"/>
      <c r="AQ3817" s="41"/>
      <c r="AR3817" s="42"/>
      <c r="AS3817" s="42"/>
      <c r="AU3817" s="43">
        <f t="shared" si="828"/>
        <v>0</v>
      </c>
    </row>
    <row r="3818" spans="1:47" ht="15" customHeight="1" x14ac:dyDescent="0.25">
      <c r="A3818" s="11"/>
      <c r="B3818" s="19">
        <v>3987</v>
      </c>
      <c r="C3818" s="74"/>
      <c r="D3818" s="87"/>
      <c r="E3818" s="78"/>
      <c r="F3818" s="74"/>
      <c r="G3818" s="80"/>
      <c r="H3818" s="49"/>
      <c r="I3818" s="79"/>
      <c r="J3818" s="27"/>
      <c r="K3818" s="27"/>
      <c r="L3818" s="79"/>
      <c r="M3818" s="81"/>
      <c r="N3818" s="29">
        <v>0</v>
      </c>
      <c r="O3818" s="30" t="str">
        <f>IF(G3818&lt;=$N$2,"",IF(F3818=[3]Pav.tvarkyklė!$B$13,"",IF(ISBLANK(R3818),"X","")))</f>
        <v/>
      </c>
      <c r="P3818" s="91"/>
      <c r="Q3818" s="63"/>
      <c r="R3818" s="63"/>
      <c r="S3818" s="63"/>
      <c r="T3818" s="63"/>
      <c r="U3818" s="34" t="str">
        <f>IFERROR(INDEX('[3]5.Grup_T'!$G$4:$G$22,MATCH('6.Turtas'!E3818,'[3]5.Grup_T'!$E$4:$E$22,0)),"0")</f>
        <v>0</v>
      </c>
      <c r="V3818" s="35">
        <f t="shared" si="829"/>
        <v>0</v>
      </c>
      <c r="W3818" s="35">
        <f>IF(NOT(ISBLANK(H3818)),(12-DATEDIF(H3818,'[3]1.Pradzia'!$D$13,"m")),0)</f>
        <v>0</v>
      </c>
      <c r="X3818" s="35">
        <f t="shared" si="830"/>
        <v>0</v>
      </c>
      <c r="Y3818" s="35">
        <f t="shared" si="826"/>
        <v>0</v>
      </c>
      <c r="Z3818" s="35">
        <f t="shared" si="838"/>
        <v>0</v>
      </c>
      <c r="AA3818" s="36">
        <f t="shared" si="831"/>
        <v>0</v>
      </c>
      <c r="AB3818" s="36">
        <f t="shared" si="832"/>
        <v>0</v>
      </c>
      <c r="AC3818" s="37">
        <f t="shared" si="833"/>
        <v>0</v>
      </c>
      <c r="AD3818" s="35">
        <f>IF(OR(YEAR(G3818)&lt;2019,O3818="X"),0,IF(ISBLANK(H3818),DATEDIF(G3818,'[3]1.Pradzia'!$D$13,"M"),DATEDIF(G3818,H3818,"m")))</f>
        <v>0</v>
      </c>
      <c r="AE3818" s="37">
        <f>IF(E3818='[3]5.Grup_T'!$E$20,0,IF(AD3818&lt;&gt;0,M3818/V3818*MIN(12,AD3818),0))</f>
        <v>0</v>
      </c>
      <c r="AF3818" s="37">
        <f t="shared" si="834"/>
        <v>0</v>
      </c>
      <c r="AG3818" s="37">
        <f t="shared" si="835"/>
        <v>0</v>
      </c>
      <c r="AH3818" s="37">
        <f t="shared" si="836"/>
        <v>0</v>
      </c>
      <c r="AI3818" s="35" t="str">
        <f t="shared" si="837"/>
        <v>Nusidėvėjęs</v>
      </c>
      <c r="AJ3818" s="38" t="str">
        <f>IF(AND(F3818&lt;&gt;[3]Pav.tvarkyklė!$B$12,F3818&lt;&gt;[3]Pav.tvarkyklė!$B$13),"GVTNT","X")</f>
        <v>GVTNT</v>
      </c>
      <c r="AK3818" s="39">
        <f t="shared" si="839"/>
        <v>0</v>
      </c>
      <c r="AL3818" s="41"/>
      <c r="AM3818" s="41"/>
      <c r="AN3818" s="41">
        <f t="shared" si="827"/>
        <v>1900</v>
      </c>
      <c r="AO3818" s="41"/>
      <c r="AP3818" s="41"/>
      <c r="AQ3818" s="41"/>
      <c r="AR3818" s="42"/>
      <c r="AS3818" s="42"/>
      <c r="AU3818" s="43">
        <f t="shared" si="828"/>
        <v>0</v>
      </c>
    </row>
    <row r="3819" spans="1:47" ht="15" customHeight="1" x14ac:dyDescent="0.25">
      <c r="A3819" s="11"/>
      <c r="B3819" s="19">
        <v>3988</v>
      </c>
      <c r="C3819" s="74"/>
      <c r="D3819" s="87"/>
      <c r="E3819" s="78"/>
      <c r="F3819" s="74"/>
      <c r="G3819" s="80"/>
      <c r="H3819" s="49"/>
      <c r="I3819" s="79"/>
      <c r="J3819" s="27"/>
      <c r="K3819" s="27"/>
      <c r="L3819" s="79"/>
      <c r="M3819" s="81"/>
      <c r="N3819" s="29">
        <v>0</v>
      </c>
      <c r="O3819" s="30" t="str">
        <f>IF(G3819&lt;=$N$2,"",IF(F3819=[3]Pav.tvarkyklė!$B$13,"",IF(ISBLANK(R3819),"X","")))</f>
        <v/>
      </c>
      <c r="P3819" s="91"/>
      <c r="Q3819" s="63"/>
      <c r="R3819" s="63"/>
      <c r="S3819" s="63"/>
      <c r="T3819" s="63"/>
      <c r="U3819" s="34" t="str">
        <f>IFERROR(INDEX('[3]5.Grup_T'!$G$4:$G$22,MATCH('6.Turtas'!E3819,'[3]5.Grup_T'!$E$4:$E$22,0)),"0")</f>
        <v>0</v>
      </c>
      <c r="V3819" s="35">
        <f t="shared" si="829"/>
        <v>0</v>
      </c>
      <c r="W3819" s="35">
        <f>IF(NOT(ISBLANK(H3819)),(12-DATEDIF(H3819,'[3]1.Pradzia'!$D$13,"m")),0)</f>
        <v>0</v>
      </c>
      <c r="X3819" s="35">
        <f t="shared" si="830"/>
        <v>0</v>
      </c>
      <c r="Y3819" s="35">
        <f t="shared" si="826"/>
        <v>0</v>
      </c>
      <c r="Z3819" s="35">
        <f t="shared" si="838"/>
        <v>0</v>
      </c>
      <c r="AA3819" s="36">
        <f t="shared" si="831"/>
        <v>0</v>
      </c>
      <c r="AB3819" s="36">
        <f t="shared" si="832"/>
        <v>0</v>
      </c>
      <c r="AC3819" s="37">
        <f t="shared" si="833"/>
        <v>0</v>
      </c>
      <c r="AD3819" s="35">
        <f>IF(OR(YEAR(G3819)&lt;2019,O3819="X"),0,IF(ISBLANK(H3819),DATEDIF(G3819,'[3]1.Pradzia'!$D$13,"M"),DATEDIF(G3819,H3819,"m")))</f>
        <v>0</v>
      </c>
      <c r="AE3819" s="37">
        <f>IF(E3819='[3]5.Grup_T'!$E$20,0,IF(AD3819&lt;&gt;0,M3819/V3819*MIN(12,AD3819),0))</f>
        <v>0</v>
      </c>
      <c r="AF3819" s="37">
        <f t="shared" si="834"/>
        <v>0</v>
      </c>
      <c r="AG3819" s="37">
        <f t="shared" si="835"/>
        <v>0</v>
      </c>
      <c r="AH3819" s="37">
        <f t="shared" si="836"/>
        <v>0</v>
      </c>
      <c r="AI3819" s="35" t="str">
        <f t="shared" si="837"/>
        <v>Nusidėvėjęs</v>
      </c>
      <c r="AJ3819" s="38" t="str">
        <f>IF(AND(F3819&lt;&gt;[3]Pav.tvarkyklė!$B$12,F3819&lt;&gt;[3]Pav.tvarkyklė!$B$13),"GVTNT","X")</f>
        <v>GVTNT</v>
      </c>
      <c r="AK3819" s="39">
        <f t="shared" si="839"/>
        <v>0</v>
      </c>
      <c r="AL3819" s="41"/>
      <c r="AM3819" s="41"/>
      <c r="AN3819" s="41">
        <f t="shared" si="827"/>
        <v>1900</v>
      </c>
      <c r="AO3819" s="41"/>
      <c r="AP3819" s="41"/>
      <c r="AQ3819" s="41"/>
      <c r="AR3819" s="42"/>
      <c r="AS3819" s="42"/>
      <c r="AU3819" s="43">
        <f t="shared" si="828"/>
        <v>0</v>
      </c>
    </row>
    <row r="3820" spans="1:47" ht="15" customHeight="1" x14ac:dyDescent="0.25">
      <c r="A3820" s="11"/>
      <c r="B3820" s="19">
        <v>3989</v>
      </c>
      <c r="C3820" s="74"/>
      <c r="D3820" s="87"/>
      <c r="E3820" s="78"/>
      <c r="F3820" s="74"/>
      <c r="G3820" s="80"/>
      <c r="H3820" s="49"/>
      <c r="I3820" s="79"/>
      <c r="J3820" s="27"/>
      <c r="K3820" s="27"/>
      <c r="L3820" s="79"/>
      <c r="M3820" s="81"/>
      <c r="N3820" s="29">
        <v>0</v>
      </c>
      <c r="O3820" s="30" t="str">
        <f>IF(G3820&lt;=$N$2,"",IF(F3820=[3]Pav.tvarkyklė!$B$13,"",IF(ISBLANK(R3820),"X","")))</f>
        <v/>
      </c>
      <c r="P3820" s="91"/>
      <c r="Q3820" s="63"/>
      <c r="R3820" s="63"/>
      <c r="S3820" s="63"/>
      <c r="T3820" s="63"/>
      <c r="U3820" s="34" t="str">
        <f>IFERROR(INDEX('[3]5.Grup_T'!$G$4:$G$22,MATCH('6.Turtas'!E3820,'[3]5.Grup_T'!$E$4:$E$22,0)),"0")</f>
        <v>0</v>
      </c>
      <c r="V3820" s="35">
        <f t="shared" si="829"/>
        <v>0</v>
      </c>
      <c r="W3820" s="35">
        <f>IF(NOT(ISBLANK(H3820)),(12-DATEDIF(H3820,'[3]1.Pradzia'!$D$13,"m")),0)</f>
        <v>0</v>
      </c>
      <c r="X3820" s="35">
        <f t="shared" si="830"/>
        <v>0</v>
      </c>
      <c r="Y3820" s="35">
        <f t="shared" si="826"/>
        <v>0</v>
      </c>
      <c r="Z3820" s="35">
        <f t="shared" si="838"/>
        <v>0</v>
      </c>
      <c r="AA3820" s="36">
        <f t="shared" si="831"/>
        <v>0</v>
      </c>
      <c r="AB3820" s="36">
        <f t="shared" si="832"/>
        <v>0</v>
      </c>
      <c r="AC3820" s="37">
        <f t="shared" si="833"/>
        <v>0</v>
      </c>
      <c r="AD3820" s="35">
        <f>IF(OR(YEAR(G3820)&lt;2019,O3820="X"),0,IF(ISBLANK(H3820),DATEDIF(G3820,'[3]1.Pradzia'!$D$13,"M"),DATEDIF(G3820,H3820,"m")))</f>
        <v>0</v>
      </c>
      <c r="AE3820" s="37">
        <f>IF(E3820='[3]5.Grup_T'!$E$20,0,IF(AD3820&lt;&gt;0,M3820/V3820*MIN(12,AD3820),0))</f>
        <v>0</v>
      </c>
      <c r="AF3820" s="37">
        <f t="shared" si="834"/>
        <v>0</v>
      </c>
      <c r="AG3820" s="37">
        <f t="shared" si="835"/>
        <v>0</v>
      </c>
      <c r="AH3820" s="37">
        <f t="shared" si="836"/>
        <v>0</v>
      </c>
      <c r="AI3820" s="35" t="str">
        <f t="shared" si="837"/>
        <v>Nusidėvėjęs</v>
      </c>
      <c r="AJ3820" s="38" t="str">
        <f>IF(AND(F3820&lt;&gt;[3]Pav.tvarkyklė!$B$12,F3820&lt;&gt;[3]Pav.tvarkyklė!$B$13),"GVTNT","X")</f>
        <v>GVTNT</v>
      </c>
      <c r="AK3820" s="39">
        <f t="shared" si="839"/>
        <v>0</v>
      </c>
      <c r="AL3820" s="41"/>
      <c r="AM3820" s="41"/>
      <c r="AN3820" s="41">
        <f t="shared" si="827"/>
        <v>1900</v>
      </c>
      <c r="AO3820" s="41"/>
      <c r="AP3820" s="41"/>
      <c r="AQ3820" s="41"/>
      <c r="AR3820" s="42"/>
      <c r="AS3820" s="42"/>
      <c r="AU3820" s="43">
        <f t="shared" si="828"/>
        <v>0</v>
      </c>
    </row>
    <row r="3821" spans="1:47" ht="15" customHeight="1" x14ac:dyDescent="0.25">
      <c r="A3821" s="11"/>
      <c r="B3821" s="19">
        <v>3990</v>
      </c>
      <c r="C3821" s="74"/>
      <c r="D3821" s="87"/>
      <c r="E3821" s="75"/>
      <c r="F3821" s="74"/>
      <c r="G3821" s="80"/>
      <c r="H3821" s="49"/>
      <c r="I3821" s="79"/>
      <c r="J3821" s="27"/>
      <c r="K3821" s="27"/>
      <c r="L3821" s="79"/>
      <c r="M3821" s="81"/>
      <c r="N3821" s="29">
        <v>0</v>
      </c>
      <c r="O3821" s="30" t="str">
        <f>IF(G3821&lt;=$N$2,"",IF(F3821=[3]Pav.tvarkyklė!$B$13,"",IF(ISBLANK(R3821),"X","")))</f>
        <v/>
      </c>
      <c r="P3821" s="91"/>
      <c r="Q3821" s="63"/>
      <c r="R3821" s="63"/>
      <c r="S3821" s="63"/>
      <c r="T3821" s="63"/>
      <c r="U3821" s="34" t="str">
        <f>IFERROR(INDEX('[3]5.Grup_T'!$G$4:$G$22,MATCH('6.Turtas'!E3821,'[3]5.Grup_T'!$E$4:$E$22,0)),"0")</f>
        <v>0</v>
      </c>
      <c r="V3821" s="35">
        <f t="shared" si="829"/>
        <v>0</v>
      </c>
      <c r="W3821" s="35">
        <f>IF(NOT(ISBLANK(H3821)),(12-DATEDIF(H3821,'[3]1.Pradzia'!$D$13,"m")),0)</f>
        <v>0</v>
      </c>
      <c r="X3821" s="35">
        <f t="shared" si="830"/>
        <v>0</v>
      </c>
      <c r="Y3821" s="35">
        <f t="shared" si="826"/>
        <v>0</v>
      </c>
      <c r="Z3821" s="35">
        <f t="shared" si="838"/>
        <v>0</v>
      </c>
      <c r="AA3821" s="36">
        <f t="shared" si="831"/>
        <v>0</v>
      </c>
      <c r="AB3821" s="36">
        <f t="shared" si="832"/>
        <v>0</v>
      </c>
      <c r="AC3821" s="37">
        <f t="shared" si="833"/>
        <v>0</v>
      </c>
      <c r="AD3821" s="35">
        <f>IF(OR(YEAR(G3821)&lt;2019,O3821="X"),0,IF(ISBLANK(H3821),DATEDIF(G3821,'[3]1.Pradzia'!$D$13,"M"),DATEDIF(G3821,H3821,"m")))</f>
        <v>0</v>
      </c>
      <c r="AE3821" s="37">
        <f>IF(E3821='[3]5.Grup_T'!$E$20,0,IF(AD3821&lt;&gt;0,M3821/V3821*MIN(12,AD3821),0))</f>
        <v>0</v>
      </c>
      <c r="AF3821" s="37">
        <f t="shared" si="834"/>
        <v>0</v>
      </c>
      <c r="AG3821" s="37">
        <f t="shared" si="835"/>
        <v>0</v>
      </c>
      <c r="AH3821" s="37">
        <f t="shared" si="836"/>
        <v>0</v>
      </c>
      <c r="AI3821" s="35" t="str">
        <f t="shared" si="837"/>
        <v>Nusidėvėjęs</v>
      </c>
      <c r="AJ3821" s="38" t="str">
        <f>IF(AND(F3821&lt;&gt;[3]Pav.tvarkyklė!$B$12,F3821&lt;&gt;[3]Pav.tvarkyklė!$B$13),"GVTNT","X")</f>
        <v>GVTNT</v>
      </c>
      <c r="AK3821" s="39">
        <f t="shared" si="839"/>
        <v>0</v>
      </c>
      <c r="AL3821" s="41"/>
      <c r="AM3821" s="41"/>
      <c r="AN3821" s="41">
        <f t="shared" si="827"/>
        <v>1900</v>
      </c>
      <c r="AO3821" s="41"/>
      <c r="AP3821" s="41"/>
      <c r="AQ3821" s="41"/>
      <c r="AR3821" s="42"/>
      <c r="AS3821" s="42"/>
      <c r="AU3821" s="43">
        <f t="shared" si="828"/>
        <v>0</v>
      </c>
    </row>
    <row r="3822" spans="1:47" ht="15" customHeight="1" x14ac:dyDescent="0.25">
      <c r="A3822" s="11"/>
      <c r="B3822" s="19">
        <v>3991</v>
      </c>
      <c r="C3822" s="74"/>
      <c r="D3822" s="87"/>
      <c r="E3822" s="75"/>
      <c r="F3822" s="74"/>
      <c r="G3822" s="80"/>
      <c r="H3822" s="49"/>
      <c r="I3822" s="79"/>
      <c r="J3822" s="27"/>
      <c r="K3822" s="27"/>
      <c r="L3822" s="79"/>
      <c r="M3822" s="81"/>
      <c r="N3822" s="29">
        <v>0</v>
      </c>
      <c r="O3822" s="30" t="str">
        <f>IF(G3822&lt;=$N$2,"",IF(F3822=[3]Pav.tvarkyklė!$B$13,"",IF(ISBLANK(R3822),"X","")))</f>
        <v/>
      </c>
      <c r="P3822" s="91"/>
      <c r="Q3822" s="63"/>
      <c r="R3822" s="63"/>
      <c r="S3822" s="63"/>
      <c r="T3822" s="63"/>
      <c r="U3822" s="34" t="str">
        <f>IFERROR(INDEX('[3]5.Grup_T'!$G$4:$G$22,MATCH('6.Turtas'!E3822,'[3]5.Grup_T'!$E$4:$E$22,0)),"0")</f>
        <v>0</v>
      </c>
      <c r="V3822" s="35">
        <f t="shared" si="829"/>
        <v>0</v>
      </c>
      <c r="W3822" s="35">
        <f>IF(NOT(ISBLANK(H3822)),(12-DATEDIF(H3822,'[3]1.Pradzia'!$D$13,"m")),0)</f>
        <v>0</v>
      </c>
      <c r="X3822" s="35">
        <f t="shared" si="830"/>
        <v>0</v>
      </c>
      <c r="Y3822" s="35">
        <f t="shared" si="826"/>
        <v>0</v>
      </c>
      <c r="Z3822" s="35">
        <f t="shared" si="838"/>
        <v>0</v>
      </c>
      <c r="AA3822" s="36">
        <f t="shared" si="831"/>
        <v>0</v>
      </c>
      <c r="AB3822" s="36">
        <f t="shared" si="832"/>
        <v>0</v>
      </c>
      <c r="AC3822" s="37">
        <f t="shared" si="833"/>
        <v>0</v>
      </c>
      <c r="AD3822" s="35">
        <f>IF(OR(YEAR(G3822)&lt;2019,O3822="X"),0,IF(ISBLANK(H3822),DATEDIF(G3822,'[3]1.Pradzia'!$D$13,"M"),DATEDIF(G3822,H3822,"m")))</f>
        <v>0</v>
      </c>
      <c r="AE3822" s="37">
        <f>IF(E3822='[3]5.Grup_T'!$E$20,0,IF(AD3822&lt;&gt;0,M3822/V3822*MIN(12,AD3822),0))</f>
        <v>0</v>
      </c>
      <c r="AF3822" s="37">
        <f t="shared" si="834"/>
        <v>0</v>
      </c>
      <c r="AG3822" s="37">
        <f t="shared" si="835"/>
        <v>0</v>
      </c>
      <c r="AH3822" s="37">
        <f t="shared" si="836"/>
        <v>0</v>
      </c>
      <c r="AI3822" s="35" t="str">
        <f t="shared" si="837"/>
        <v>Nusidėvėjęs</v>
      </c>
      <c r="AJ3822" s="38" t="str">
        <f>IF(AND(F3822&lt;&gt;[3]Pav.tvarkyklė!$B$12,F3822&lt;&gt;[3]Pav.tvarkyklė!$B$13),"GVTNT","X")</f>
        <v>GVTNT</v>
      </c>
      <c r="AK3822" s="39">
        <f t="shared" si="839"/>
        <v>0</v>
      </c>
      <c r="AL3822" s="41"/>
      <c r="AM3822" s="41"/>
      <c r="AN3822" s="41">
        <f t="shared" si="827"/>
        <v>1900</v>
      </c>
      <c r="AO3822" s="41"/>
      <c r="AP3822" s="41"/>
      <c r="AQ3822" s="41"/>
      <c r="AR3822" s="42"/>
      <c r="AS3822" s="42"/>
      <c r="AU3822" s="43">
        <f t="shared" si="828"/>
        <v>0</v>
      </c>
    </row>
    <row r="3823" spans="1:47" ht="15" customHeight="1" x14ac:dyDescent="0.25">
      <c r="A3823" s="11"/>
      <c r="B3823" s="19">
        <v>3992</v>
      </c>
      <c r="C3823" s="74"/>
      <c r="D3823" s="87"/>
      <c r="E3823" s="78"/>
      <c r="F3823" s="74"/>
      <c r="G3823" s="80"/>
      <c r="H3823" s="49"/>
      <c r="I3823" s="79"/>
      <c r="J3823" s="27"/>
      <c r="K3823" s="27"/>
      <c r="L3823" s="79"/>
      <c r="M3823" s="81"/>
      <c r="N3823" s="29">
        <v>0</v>
      </c>
      <c r="O3823" s="30" t="str">
        <f>IF(G3823&lt;=$N$2,"",IF(F3823=[3]Pav.tvarkyklė!$B$13,"",IF(ISBLANK(R3823),"X","")))</f>
        <v/>
      </c>
      <c r="P3823" s="91"/>
      <c r="Q3823" s="63"/>
      <c r="R3823" s="63"/>
      <c r="S3823" s="63"/>
      <c r="T3823" s="63"/>
      <c r="U3823" s="34" t="str">
        <f>IFERROR(INDEX('[3]5.Grup_T'!$G$4:$G$22,MATCH('6.Turtas'!E3823,'[3]5.Grup_T'!$E$4:$E$22,0)),"0")</f>
        <v>0</v>
      </c>
      <c r="V3823" s="35">
        <f t="shared" si="829"/>
        <v>0</v>
      </c>
      <c r="W3823" s="35">
        <f>IF(NOT(ISBLANK(H3823)),(12-DATEDIF(H3823,'[3]1.Pradzia'!$D$13,"m")),0)</f>
        <v>0</v>
      </c>
      <c r="X3823" s="35">
        <f t="shared" si="830"/>
        <v>0</v>
      </c>
      <c r="Y3823" s="35">
        <f t="shared" si="826"/>
        <v>0</v>
      </c>
      <c r="Z3823" s="35">
        <f t="shared" si="838"/>
        <v>0</v>
      </c>
      <c r="AA3823" s="36">
        <f t="shared" si="831"/>
        <v>0</v>
      </c>
      <c r="AB3823" s="36">
        <f t="shared" si="832"/>
        <v>0</v>
      </c>
      <c r="AC3823" s="37">
        <f t="shared" si="833"/>
        <v>0</v>
      </c>
      <c r="AD3823" s="35">
        <f>IF(OR(YEAR(G3823)&lt;2019,O3823="X"),0,IF(ISBLANK(H3823),DATEDIF(G3823,'[3]1.Pradzia'!$D$13,"M"),DATEDIF(G3823,H3823,"m")))</f>
        <v>0</v>
      </c>
      <c r="AE3823" s="37">
        <f>IF(E3823='[3]5.Grup_T'!$E$20,0,IF(AD3823&lt;&gt;0,M3823/V3823*MIN(12,AD3823),0))</f>
        <v>0</v>
      </c>
      <c r="AF3823" s="37">
        <f t="shared" si="834"/>
        <v>0</v>
      </c>
      <c r="AG3823" s="37">
        <f t="shared" si="835"/>
        <v>0</v>
      </c>
      <c r="AH3823" s="37">
        <f t="shared" si="836"/>
        <v>0</v>
      </c>
      <c r="AI3823" s="35" t="str">
        <f t="shared" si="837"/>
        <v>Nusidėvėjęs</v>
      </c>
      <c r="AJ3823" s="38" t="str">
        <f>IF(AND(F3823&lt;&gt;[3]Pav.tvarkyklė!$B$12,F3823&lt;&gt;[3]Pav.tvarkyklė!$B$13),"GVTNT","X")</f>
        <v>GVTNT</v>
      </c>
      <c r="AK3823" s="39">
        <f t="shared" si="839"/>
        <v>0</v>
      </c>
      <c r="AL3823" s="41"/>
      <c r="AM3823" s="41"/>
      <c r="AN3823" s="41">
        <f t="shared" si="827"/>
        <v>1900</v>
      </c>
      <c r="AO3823" s="41"/>
      <c r="AP3823" s="41"/>
      <c r="AQ3823" s="41"/>
      <c r="AR3823" s="42"/>
      <c r="AS3823" s="42"/>
      <c r="AU3823" s="43">
        <f t="shared" si="828"/>
        <v>0</v>
      </c>
    </row>
    <row r="3824" spans="1:47" ht="15" customHeight="1" x14ac:dyDescent="0.25">
      <c r="A3824" s="11"/>
      <c r="B3824" s="19">
        <v>3993</v>
      </c>
      <c r="C3824" s="74"/>
      <c r="D3824" s="87"/>
      <c r="E3824" s="78"/>
      <c r="F3824" s="74"/>
      <c r="G3824" s="80"/>
      <c r="H3824" s="49"/>
      <c r="I3824" s="79"/>
      <c r="J3824" s="27"/>
      <c r="K3824" s="27"/>
      <c r="L3824" s="79"/>
      <c r="M3824" s="81"/>
      <c r="N3824" s="29">
        <v>0</v>
      </c>
      <c r="O3824" s="30" t="str">
        <f>IF(G3824&lt;=$N$2,"",IF(F3824=[3]Pav.tvarkyklė!$B$13,"",IF(ISBLANK(R3824),"X","")))</f>
        <v/>
      </c>
      <c r="P3824" s="91"/>
      <c r="Q3824" s="63"/>
      <c r="R3824" s="63"/>
      <c r="S3824" s="63"/>
      <c r="T3824" s="63"/>
      <c r="U3824" s="34" t="str">
        <f>IFERROR(INDEX('[3]5.Grup_T'!$G$4:$G$22,MATCH('6.Turtas'!E3824,'[3]5.Grup_T'!$E$4:$E$22,0)),"0")</f>
        <v>0</v>
      </c>
      <c r="V3824" s="35">
        <f t="shared" si="829"/>
        <v>0</v>
      </c>
      <c r="W3824" s="35">
        <f>IF(NOT(ISBLANK(H3824)),(12-DATEDIF(H3824,'[3]1.Pradzia'!$D$13,"m")),0)</f>
        <v>0</v>
      </c>
      <c r="X3824" s="35">
        <f t="shared" si="830"/>
        <v>0</v>
      </c>
      <c r="Y3824" s="35">
        <f t="shared" si="826"/>
        <v>0</v>
      </c>
      <c r="Z3824" s="35">
        <f t="shared" si="838"/>
        <v>0</v>
      </c>
      <c r="AA3824" s="36">
        <f t="shared" si="831"/>
        <v>0</v>
      </c>
      <c r="AB3824" s="36">
        <f t="shared" si="832"/>
        <v>0</v>
      </c>
      <c r="AC3824" s="37">
        <f t="shared" si="833"/>
        <v>0</v>
      </c>
      <c r="AD3824" s="35">
        <f>IF(OR(YEAR(G3824)&lt;2019,O3824="X"),0,IF(ISBLANK(H3824),DATEDIF(G3824,'[3]1.Pradzia'!$D$13,"M"),DATEDIF(G3824,H3824,"m")))</f>
        <v>0</v>
      </c>
      <c r="AE3824" s="37">
        <f>IF(E3824='[3]5.Grup_T'!$E$20,0,IF(AD3824&lt;&gt;0,M3824/V3824*MIN(12,AD3824),0))</f>
        <v>0</v>
      </c>
      <c r="AF3824" s="37">
        <f t="shared" si="834"/>
        <v>0</v>
      </c>
      <c r="AG3824" s="37">
        <f t="shared" si="835"/>
        <v>0</v>
      </c>
      <c r="AH3824" s="37">
        <f t="shared" si="836"/>
        <v>0</v>
      </c>
      <c r="AI3824" s="35" t="str">
        <f t="shared" si="837"/>
        <v>Nusidėvėjęs</v>
      </c>
      <c r="AJ3824" s="38" t="str">
        <f>IF(AND(F3824&lt;&gt;[3]Pav.tvarkyklė!$B$12,F3824&lt;&gt;[3]Pav.tvarkyklė!$B$13),"GVTNT","X")</f>
        <v>GVTNT</v>
      </c>
      <c r="AK3824" s="39">
        <f t="shared" si="839"/>
        <v>0</v>
      </c>
      <c r="AL3824" s="41"/>
      <c r="AM3824" s="41"/>
      <c r="AN3824" s="41">
        <f t="shared" si="827"/>
        <v>1900</v>
      </c>
      <c r="AO3824" s="41"/>
      <c r="AP3824" s="41"/>
      <c r="AQ3824" s="41"/>
      <c r="AR3824" s="42"/>
      <c r="AS3824" s="42"/>
      <c r="AU3824" s="43">
        <f t="shared" si="828"/>
        <v>0</v>
      </c>
    </row>
    <row r="3825" spans="1:47" ht="15" customHeight="1" x14ac:dyDescent="0.25">
      <c r="A3825" s="11"/>
      <c r="B3825" s="19">
        <v>3994</v>
      </c>
      <c r="C3825" s="74"/>
      <c r="D3825" s="77"/>
      <c r="E3825" s="78"/>
      <c r="F3825" s="74"/>
      <c r="G3825" s="80"/>
      <c r="H3825" s="49"/>
      <c r="I3825" s="79"/>
      <c r="J3825" s="27"/>
      <c r="K3825" s="27"/>
      <c r="L3825" s="79"/>
      <c r="M3825" s="81"/>
      <c r="N3825" s="29">
        <v>0</v>
      </c>
      <c r="O3825" s="30" t="str">
        <f>IF(G3825&lt;=$N$2,"",IF(F3825=[3]Pav.tvarkyklė!$B$13,"",IF(ISBLANK(R3825),"X","")))</f>
        <v/>
      </c>
      <c r="P3825" s="91"/>
      <c r="Q3825" s="63"/>
      <c r="R3825" s="63"/>
      <c r="S3825" s="63"/>
      <c r="T3825" s="63"/>
      <c r="U3825" s="34" t="str">
        <f>IFERROR(INDEX('[3]5.Grup_T'!$G$4:$G$22,MATCH('6.Turtas'!E3825,'[3]5.Grup_T'!$E$4:$E$22,0)),"0")</f>
        <v>0</v>
      </c>
      <c r="V3825" s="35">
        <f t="shared" si="829"/>
        <v>0</v>
      </c>
      <c r="W3825" s="35">
        <f>IF(NOT(ISBLANK(H3825)),(12-DATEDIF(H3825,'[3]1.Pradzia'!$D$13,"m")),0)</f>
        <v>0</v>
      </c>
      <c r="X3825" s="35">
        <f t="shared" si="830"/>
        <v>0</v>
      </c>
      <c r="Y3825" s="35">
        <f t="shared" si="826"/>
        <v>0</v>
      </c>
      <c r="Z3825" s="35">
        <f t="shared" si="838"/>
        <v>0</v>
      </c>
      <c r="AA3825" s="36">
        <f t="shared" si="831"/>
        <v>0</v>
      </c>
      <c r="AB3825" s="36">
        <f t="shared" si="832"/>
        <v>0</v>
      </c>
      <c r="AC3825" s="37">
        <f t="shared" si="833"/>
        <v>0</v>
      </c>
      <c r="AD3825" s="35">
        <f>IF(OR(YEAR(G3825)&lt;2019,O3825="X"),0,IF(ISBLANK(H3825),DATEDIF(G3825,'[3]1.Pradzia'!$D$13,"M"),DATEDIF(G3825,H3825,"m")))</f>
        <v>0</v>
      </c>
      <c r="AE3825" s="37">
        <f>IF(E3825='[3]5.Grup_T'!$E$20,0,IF(AD3825&lt;&gt;0,M3825/V3825*MIN(12,AD3825),0))</f>
        <v>0</v>
      </c>
      <c r="AF3825" s="37">
        <f t="shared" si="834"/>
        <v>0</v>
      </c>
      <c r="AG3825" s="37">
        <f t="shared" si="835"/>
        <v>0</v>
      </c>
      <c r="AH3825" s="37">
        <f t="shared" si="836"/>
        <v>0</v>
      </c>
      <c r="AI3825" s="35" t="str">
        <f t="shared" si="837"/>
        <v>Nusidėvėjęs</v>
      </c>
      <c r="AJ3825" s="38" t="str">
        <f>IF(AND(F3825&lt;&gt;[3]Pav.tvarkyklė!$B$12,F3825&lt;&gt;[3]Pav.tvarkyklė!$B$13),"GVTNT","X")</f>
        <v>GVTNT</v>
      </c>
      <c r="AK3825" s="39">
        <f t="shared" si="839"/>
        <v>0</v>
      </c>
      <c r="AL3825" s="41"/>
      <c r="AM3825" s="41"/>
      <c r="AN3825" s="41">
        <f t="shared" si="827"/>
        <v>1900</v>
      </c>
      <c r="AO3825" s="41"/>
      <c r="AP3825" s="41"/>
      <c r="AQ3825" s="41"/>
      <c r="AR3825" s="42"/>
      <c r="AS3825" s="42"/>
      <c r="AU3825" s="43">
        <f t="shared" si="828"/>
        <v>0</v>
      </c>
    </row>
    <row r="3826" spans="1:47" ht="15" customHeight="1" x14ac:dyDescent="0.25">
      <c r="A3826" s="11"/>
      <c r="B3826" s="19">
        <v>3995</v>
      </c>
      <c r="C3826" s="74"/>
      <c r="D3826" s="77"/>
      <c r="E3826" s="78"/>
      <c r="F3826" s="74"/>
      <c r="G3826" s="80"/>
      <c r="H3826" s="49"/>
      <c r="I3826" s="79"/>
      <c r="J3826" s="27"/>
      <c r="K3826" s="27"/>
      <c r="L3826" s="79"/>
      <c r="M3826" s="81"/>
      <c r="N3826" s="29">
        <v>0</v>
      </c>
      <c r="O3826" s="30" t="str">
        <f>IF(G3826&lt;=$N$2,"",IF(F3826=[3]Pav.tvarkyklė!$B$13,"",IF(ISBLANK(R3826),"X","")))</f>
        <v/>
      </c>
      <c r="P3826" s="91"/>
      <c r="Q3826" s="63"/>
      <c r="R3826" s="63"/>
      <c r="S3826" s="63"/>
      <c r="T3826" s="63"/>
      <c r="U3826" s="34" t="str">
        <f>IFERROR(INDEX('[3]5.Grup_T'!$G$4:$G$22,MATCH('6.Turtas'!E3826,'[3]5.Grup_T'!$E$4:$E$22,0)),"0")</f>
        <v>0</v>
      </c>
      <c r="V3826" s="35">
        <f t="shared" si="829"/>
        <v>0</v>
      </c>
      <c r="W3826" s="35">
        <f>IF(NOT(ISBLANK(H3826)),(12-DATEDIF(H3826,'[3]1.Pradzia'!$D$13,"m")),0)</f>
        <v>0</v>
      </c>
      <c r="X3826" s="35">
        <f t="shared" si="830"/>
        <v>0</v>
      </c>
      <c r="Y3826" s="35">
        <f t="shared" si="826"/>
        <v>0</v>
      </c>
      <c r="Z3826" s="35">
        <f t="shared" si="838"/>
        <v>0</v>
      </c>
      <c r="AA3826" s="36">
        <f t="shared" si="831"/>
        <v>0</v>
      </c>
      <c r="AB3826" s="36">
        <f t="shared" si="832"/>
        <v>0</v>
      </c>
      <c r="AC3826" s="37">
        <f t="shared" si="833"/>
        <v>0</v>
      </c>
      <c r="AD3826" s="35">
        <f>IF(OR(YEAR(G3826)&lt;2019,O3826="X"),0,IF(ISBLANK(H3826),DATEDIF(G3826,'[3]1.Pradzia'!$D$13,"M"),DATEDIF(G3826,H3826,"m")))</f>
        <v>0</v>
      </c>
      <c r="AE3826" s="37">
        <f>IF(E3826='[3]5.Grup_T'!$E$20,0,IF(AD3826&lt;&gt;0,M3826/V3826*MIN(12,AD3826),0))</f>
        <v>0</v>
      </c>
      <c r="AF3826" s="37">
        <f t="shared" si="834"/>
        <v>0</v>
      </c>
      <c r="AG3826" s="37">
        <f t="shared" si="835"/>
        <v>0</v>
      </c>
      <c r="AH3826" s="37">
        <f t="shared" si="836"/>
        <v>0</v>
      </c>
      <c r="AI3826" s="35" t="str">
        <f t="shared" si="837"/>
        <v>Nusidėvėjęs</v>
      </c>
      <c r="AJ3826" s="38" t="str">
        <f>IF(AND(F3826&lt;&gt;[3]Pav.tvarkyklė!$B$12,F3826&lt;&gt;[3]Pav.tvarkyklė!$B$13),"GVTNT","X")</f>
        <v>GVTNT</v>
      </c>
      <c r="AK3826" s="39">
        <f t="shared" si="839"/>
        <v>0</v>
      </c>
      <c r="AL3826" s="41"/>
      <c r="AM3826" s="41"/>
      <c r="AN3826" s="41">
        <f t="shared" si="827"/>
        <v>1900</v>
      </c>
      <c r="AO3826" s="41"/>
      <c r="AP3826" s="41"/>
      <c r="AQ3826" s="41"/>
      <c r="AR3826" s="42"/>
      <c r="AS3826" s="42"/>
      <c r="AU3826" s="43">
        <f t="shared" si="828"/>
        <v>0</v>
      </c>
    </row>
    <row r="3827" spans="1:47" ht="15" customHeight="1" x14ac:dyDescent="0.25">
      <c r="A3827" s="11"/>
      <c r="B3827" s="19">
        <v>3996</v>
      </c>
      <c r="C3827" s="74"/>
      <c r="D3827" s="77"/>
      <c r="E3827" s="78"/>
      <c r="F3827" s="74"/>
      <c r="G3827" s="80"/>
      <c r="H3827" s="49"/>
      <c r="I3827" s="79"/>
      <c r="J3827" s="27"/>
      <c r="K3827" s="27"/>
      <c r="L3827" s="79"/>
      <c r="M3827" s="81"/>
      <c r="N3827" s="29">
        <v>0</v>
      </c>
      <c r="O3827" s="30" t="str">
        <f>IF(G3827&lt;=$N$2,"",IF(F3827=[3]Pav.tvarkyklė!$B$13,"",IF(ISBLANK(R3827),"X","")))</f>
        <v/>
      </c>
      <c r="P3827" s="91"/>
      <c r="Q3827" s="63"/>
      <c r="R3827" s="63"/>
      <c r="S3827" s="63"/>
      <c r="T3827" s="63"/>
      <c r="U3827" s="34" t="str">
        <f>IFERROR(INDEX('[3]5.Grup_T'!$G$4:$G$22,MATCH('6.Turtas'!E3827,'[3]5.Grup_T'!$E$4:$E$22,0)),"0")</f>
        <v>0</v>
      </c>
      <c r="V3827" s="35">
        <f t="shared" si="829"/>
        <v>0</v>
      </c>
      <c r="W3827" s="35">
        <f>IF(NOT(ISBLANK(H3827)),(12-DATEDIF(H3827,'[3]1.Pradzia'!$D$13,"m")),0)</f>
        <v>0</v>
      </c>
      <c r="X3827" s="35">
        <f t="shared" si="830"/>
        <v>0</v>
      </c>
      <c r="Y3827" s="35">
        <f t="shared" si="826"/>
        <v>0</v>
      </c>
      <c r="Z3827" s="35">
        <f t="shared" si="838"/>
        <v>0</v>
      </c>
      <c r="AA3827" s="36">
        <f t="shared" si="831"/>
        <v>0</v>
      </c>
      <c r="AB3827" s="36">
        <f t="shared" si="832"/>
        <v>0</v>
      </c>
      <c r="AC3827" s="37">
        <f t="shared" si="833"/>
        <v>0</v>
      </c>
      <c r="AD3827" s="35">
        <f>IF(OR(YEAR(G3827)&lt;2019,O3827="X"),0,IF(ISBLANK(H3827),DATEDIF(G3827,'[3]1.Pradzia'!$D$13,"M"),DATEDIF(G3827,H3827,"m")))</f>
        <v>0</v>
      </c>
      <c r="AE3827" s="37">
        <f>IF(E3827='[3]5.Grup_T'!$E$20,0,IF(AD3827&lt;&gt;0,M3827/V3827*MIN(12,AD3827),0))</f>
        <v>0</v>
      </c>
      <c r="AF3827" s="37">
        <f t="shared" si="834"/>
        <v>0</v>
      </c>
      <c r="AG3827" s="37">
        <f t="shared" si="835"/>
        <v>0</v>
      </c>
      <c r="AH3827" s="37">
        <f t="shared" si="836"/>
        <v>0</v>
      </c>
      <c r="AI3827" s="35" t="str">
        <f t="shared" si="837"/>
        <v>Nusidėvėjęs</v>
      </c>
      <c r="AJ3827" s="38" t="str">
        <f>IF(AND(F3827&lt;&gt;[3]Pav.tvarkyklė!$B$12,F3827&lt;&gt;[3]Pav.tvarkyklė!$B$13),"GVTNT","X")</f>
        <v>GVTNT</v>
      </c>
      <c r="AK3827" s="39">
        <f t="shared" si="839"/>
        <v>0</v>
      </c>
      <c r="AL3827" s="41"/>
      <c r="AM3827" s="41"/>
      <c r="AN3827" s="41">
        <f t="shared" si="827"/>
        <v>1900</v>
      </c>
      <c r="AO3827" s="41"/>
      <c r="AP3827" s="41"/>
      <c r="AQ3827" s="41"/>
      <c r="AR3827" s="42"/>
      <c r="AS3827" s="42"/>
      <c r="AU3827" s="43">
        <f t="shared" si="828"/>
        <v>0</v>
      </c>
    </row>
    <row r="3828" spans="1:47" ht="15" customHeight="1" x14ac:dyDescent="0.25">
      <c r="A3828" s="11"/>
      <c r="B3828" s="19">
        <v>3997</v>
      </c>
      <c r="C3828" s="74"/>
      <c r="D3828" s="87"/>
      <c r="E3828" s="78"/>
      <c r="F3828" s="74"/>
      <c r="G3828" s="80"/>
      <c r="H3828" s="49"/>
      <c r="I3828" s="79"/>
      <c r="J3828" s="27"/>
      <c r="K3828" s="27"/>
      <c r="L3828" s="79"/>
      <c r="M3828" s="81"/>
      <c r="N3828" s="29">
        <v>0</v>
      </c>
      <c r="O3828" s="30" t="str">
        <f>IF(G3828&lt;=$N$2,"",IF(F3828=[3]Pav.tvarkyklė!$B$13,"",IF(ISBLANK(R3828),"X","")))</f>
        <v/>
      </c>
      <c r="P3828" s="91"/>
      <c r="Q3828" s="63"/>
      <c r="R3828" s="63"/>
      <c r="S3828" s="63"/>
      <c r="T3828" s="63"/>
      <c r="U3828" s="34" t="str">
        <f>IFERROR(INDEX('[3]5.Grup_T'!$G$4:$G$22,MATCH('6.Turtas'!E3828,'[3]5.Grup_T'!$E$4:$E$22,0)),"0")</f>
        <v>0</v>
      </c>
      <c r="V3828" s="35">
        <f t="shared" si="829"/>
        <v>0</v>
      </c>
      <c r="W3828" s="35">
        <f>IF(NOT(ISBLANK(H3828)),(12-DATEDIF(H3828,'[3]1.Pradzia'!$D$13,"m")),0)</f>
        <v>0</v>
      </c>
      <c r="X3828" s="35">
        <f t="shared" si="830"/>
        <v>0</v>
      </c>
      <c r="Y3828" s="35">
        <f t="shared" si="826"/>
        <v>0</v>
      </c>
      <c r="Z3828" s="35">
        <f t="shared" si="838"/>
        <v>0</v>
      </c>
      <c r="AA3828" s="36">
        <f t="shared" si="831"/>
        <v>0</v>
      </c>
      <c r="AB3828" s="36">
        <f t="shared" si="832"/>
        <v>0</v>
      </c>
      <c r="AC3828" s="37">
        <f t="shared" si="833"/>
        <v>0</v>
      </c>
      <c r="AD3828" s="35">
        <f>IF(OR(YEAR(G3828)&lt;2019,O3828="X"),0,IF(ISBLANK(H3828),DATEDIF(G3828,'[3]1.Pradzia'!$D$13,"M"),DATEDIF(G3828,H3828,"m")))</f>
        <v>0</v>
      </c>
      <c r="AE3828" s="37">
        <f>IF(E3828='[3]5.Grup_T'!$E$20,0,IF(AD3828&lt;&gt;0,M3828/V3828*MIN(12,AD3828),0))</f>
        <v>0</v>
      </c>
      <c r="AF3828" s="37">
        <f t="shared" si="834"/>
        <v>0</v>
      </c>
      <c r="AG3828" s="37">
        <f t="shared" si="835"/>
        <v>0</v>
      </c>
      <c r="AH3828" s="37">
        <f t="shared" si="836"/>
        <v>0</v>
      </c>
      <c r="AI3828" s="35" t="str">
        <f t="shared" si="837"/>
        <v>Nusidėvėjęs</v>
      </c>
      <c r="AJ3828" s="38" t="str">
        <f>IF(AND(F3828&lt;&gt;[3]Pav.tvarkyklė!$B$12,F3828&lt;&gt;[3]Pav.tvarkyklė!$B$13),"GVTNT","X")</f>
        <v>GVTNT</v>
      </c>
      <c r="AK3828" s="39">
        <f t="shared" si="839"/>
        <v>0</v>
      </c>
      <c r="AL3828" s="41"/>
      <c r="AM3828" s="41"/>
      <c r="AN3828" s="41">
        <f t="shared" si="827"/>
        <v>1900</v>
      </c>
      <c r="AO3828" s="41"/>
      <c r="AP3828" s="41"/>
      <c r="AQ3828" s="41"/>
      <c r="AR3828" s="42"/>
      <c r="AS3828" s="42"/>
      <c r="AU3828" s="43">
        <f t="shared" si="828"/>
        <v>0</v>
      </c>
    </row>
    <row r="3829" spans="1:47" ht="15" customHeight="1" x14ac:dyDescent="0.25">
      <c r="A3829" s="11"/>
      <c r="B3829" s="19">
        <v>3998</v>
      </c>
      <c r="C3829" s="74"/>
      <c r="D3829" s="87"/>
      <c r="E3829" s="78"/>
      <c r="F3829" s="74"/>
      <c r="G3829" s="80"/>
      <c r="H3829" s="49"/>
      <c r="I3829" s="79"/>
      <c r="J3829" s="27"/>
      <c r="K3829" s="27"/>
      <c r="L3829" s="79"/>
      <c r="M3829" s="81"/>
      <c r="N3829" s="29">
        <v>0</v>
      </c>
      <c r="O3829" s="30" t="str">
        <f>IF(G3829&lt;=$N$2,"",IF(F3829=[3]Pav.tvarkyklė!$B$13,"",IF(ISBLANK(R3829),"X","")))</f>
        <v/>
      </c>
      <c r="P3829" s="91"/>
      <c r="Q3829" s="63"/>
      <c r="R3829" s="63"/>
      <c r="S3829" s="63"/>
      <c r="T3829" s="63"/>
      <c r="U3829" s="34" t="str">
        <f>IFERROR(INDEX('[3]5.Grup_T'!$G$4:$G$22,MATCH('6.Turtas'!E3829,'[3]5.Grup_T'!$E$4:$E$22,0)),"0")</f>
        <v>0</v>
      </c>
      <c r="V3829" s="35">
        <f t="shared" si="829"/>
        <v>0</v>
      </c>
      <c r="W3829" s="35">
        <f>IF(NOT(ISBLANK(H3829)),(12-DATEDIF(H3829,'[3]1.Pradzia'!$D$13,"m")),0)</f>
        <v>0</v>
      </c>
      <c r="X3829" s="35">
        <f t="shared" si="830"/>
        <v>0</v>
      </c>
      <c r="Y3829" s="35">
        <f t="shared" si="826"/>
        <v>0</v>
      </c>
      <c r="Z3829" s="35">
        <f t="shared" si="838"/>
        <v>0</v>
      </c>
      <c r="AA3829" s="36">
        <f t="shared" si="831"/>
        <v>0</v>
      </c>
      <c r="AB3829" s="36">
        <f t="shared" si="832"/>
        <v>0</v>
      </c>
      <c r="AC3829" s="37">
        <f t="shared" si="833"/>
        <v>0</v>
      </c>
      <c r="AD3829" s="35">
        <f>IF(OR(YEAR(G3829)&lt;2019,O3829="X"),0,IF(ISBLANK(H3829),DATEDIF(G3829,'[3]1.Pradzia'!$D$13,"M"),DATEDIF(G3829,H3829,"m")))</f>
        <v>0</v>
      </c>
      <c r="AE3829" s="37">
        <f>IF(E3829='[3]5.Grup_T'!$E$20,0,IF(AD3829&lt;&gt;0,M3829/V3829*MIN(12,AD3829),0))</f>
        <v>0</v>
      </c>
      <c r="AF3829" s="37">
        <f t="shared" si="834"/>
        <v>0</v>
      </c>
      <c r="AG3829" s="37">
        <f t="shared" si="835"/>
        <v>0</v>
      </c>
      <c r="AH3829" s="37">
        <f t="shared" si="836"/>
        <v>0</v>
      </c>
      <c r="AI3829" s="35" t="str">
        <f t="shared" si="837"/>
        <v>Nusidėvėjęs</v>
      </c>
      <c r="AJ3829" s="38" t="str">
        <f>IF(AND(F3829&lt;&gt;[3]Pav.tvarkyklė!$B$12,F3829&lt;&gt;[3]Pav.tvarkyklė!$B$13),"GVTNT","X")</f>
        <v>GVTNT</v>
      </c>
      <c r="AK3829" s="39">
        <f t="shared" si="839"/>
        <v>0</v>
      </c>
      <c r="AL3829" s="41"/>
      <c r="AM3829" s="41"/>
      <c r="AN3829" s="41">
        <f t="shared" si="827"/>
        <v>1900</v>
      </c>
      <c r="AO3829" s="41"/>
      <c r="AP3829" s="41"/>
      <c r="AQ3829" s="41"/>
      <c r="AR3829" s="42"/>
      <c r="AS3829" s="42"/>
      <c r="AU3829" s="43">
        <f t="shared" si="828"/>
        <v>0</v>
      </c>
    </row>
    <row r="3830" spans="1:47" ht="15" customHeight="1" x14ac:dyDescent="0.25">
      <c r="A3830" s="11"/>
      <c r="B3830" s="19">
        <v>3999</v>
      </c>
      <c r="C3830" s="74"/>
      <c r="D3830" s="87"/>
      <c r="E3830" s="78"/>
      <c r="F3830" s="74"/>
      <c r="G3830" s="80"/>
      <c r="H3830" s="49"/>
      <c r="I3830" s="79"/>
      <c r="J3830" s="27"/>
      <c r="K3830" s="27"/>
      <c r="L3830" s="79"/>
      <c r="M3830" s="81"/>
      <c r="N3830" s="29">
        <v>0</v>
      </c>
      <c r="O3830" s="30" t="str">
        <f>IF(G3830&lt;=$N$2,"",IF(F3830=[3]Pav.tvarkyklė!$B$13,"",IF(ISBLANK(R3830),"X","")))</f>
        <v/>
      </c>
      <c r="P3830" s="91"/>
      <c r="Q3830" s="63"/>
      <c r="R3830" s="63"/>
      <c r="S3830" s="63"/>
      <c r="T3830" s="63"/>
      <c r="U3830" s="34" t="str">
        <f>IFERROR(INDEX('[3]5.Grup_T'!$G$4:$G$22,MATCH('6.Turtas'!E3830,'[3]5.Grup_T'!$E$4:$E$22,0)),"0")</f>
        <v>0</v>
      </c>
      <c r="V3830" s="35">
        <f t="shared" si="829"/>
        <v>0</v>
      </c>
      <c r="W3830" s="35">
        <f>IF(NOT(ISBLANK(H3830)),(12-DATEDIF(H3830,'[3]1.Pradzia'!$D$13,"m")),0)</f>
        <v>0</v>
      </c>
      <c r="X3830" s="35">
        <f t="shared" si="830"/>
        <v>0</v>
      </c>
      <c r="Y3830" s="35">
        <f t="shared" si="826"/>
        <v>0</v>
      </c>
      <c r="Z3830" s="35">
        <f t="shared" si="838"/>
        <v>0</v>
      </c>
      <c r="AA3830" s="36">
        <f t="shared" si="831"/>
        <v>0</v>
      </c>
      <c r="AB3830" s="36">
        <f t="shared" si="832"/>
        <v>0</v>
      </c>
      <c r="AC3830" s="37">
        <f t="shared" si="833"/>
        <v>0</v>
      </c>
      <c r="AD3830" s="35">
        <f>IF(OR(YEAR(G3830)&lt;2019,O3830="X"),0,IF(ISBLANK(H3830),DATEDIF(G3830,'[3]1.Pradzia'!$D$13,"M"),DATEDIF(G3830,H3830,"m")))</f>
        <v>0</v>
      </c>
      <c r="AE3830" s="37">
        <f>IF(E3830='[3]5.Grup_T'!$E$20,0,IF(AD3830&lt;&gt;0,M3830/V3830*MIN(12,AD3830),0))</f>
        <v>0</v>
      </c>
      <c r="AF3830" s="37">
        <f t="shared" si="834"/>
        <v>0</v>
      </c>
      <c r="AG3830" s="37">
        <f t="shared" si="835"/>
        <v>0</v>
      </c>
      <c r="AH3830" s="37">
        <f t="shared" si="836"/>
        <v>0</v>
      </c>
      <c r="AI3830" s="35" t="str">
        <f t="shared" si="837"/>
        <v>Nusidėvėjęs</v>
      </c>
      <c r="AJ3830" s="38" t="str">
        <f>IF(AND(F3830&lt;&gt;[3]Pav.tvarkyklė!$B$12,F3830&lt;&gt;[3]Pav.tvarkyklė!$B$13),"GVTNT","X")</f>
        <v>GVTNT</v>
      </c>
      <c r="AK3830" s="39">
        <f t="shared" si="839"/>
        <v>0</v>
      </c>
      <c r="AL3830" s="41"/>
      <c r="AM3830" s="41"/>
      <c r="AN3830" s="41">
        <f t="shared" si="827"/>
        <v>1900</v>
      </c>
      <c r="AO3830" s="41"/>
      <c r="AP3830" s="41"/>
      <c r="AQ3830" s="41"/>
      <c r="AR3830" s="42"/>
      <c r="AS3830" s="42"/>
      <c r="AU3830" s="43">
        <f t="shared" si="828"/>
        <v>0</v>
      </c>
    </row>
    <row r="3831" spans="1:47" ht="15" customHeight="1" x14ac:dyDescent="0.25">
      <c r="A3831" s="11"/>
      <c r="B3831" s="19">
        <v>4000</v>
      </c>
      <c r="C3831" s="74"/>
      <c r="D3831" s="87"/>
      <c r="E3831" s="78"/>
      <c r="F3831" s="74"/>
      <c r="G3831" s="80"/>
      <c r="H3831" s="49"/>
      <c r="I3831" s="79"/>
      <c r="J3831" s="27"/>
      <c r="K3831" s="27"/>
      <c r="L3831" s="79"/>
      <c r="M3831" s="81"/>
      <c r="N3831" s="29">
        <v>0</v>
      </c>
      <c r="O3831" s="30" t="str">
        <f>IF(G3831&lt;=$N$2,"",IF(F3831=[3]Pav.tvarkyklė!$B$13,"",IF(ISBLANK(R3831),"X","")))</f>
        <v/>
      </c>
      <c r="P3831" s="91"/>
      <c r="Q3831" s="63"/>
      <c r="R3831" s="63"/>
      <c r="S3831" s="63"/>
      <c r="T3831" s="63"/>
      <c r="U3831" s="34" t="str">
        <f>IFERROR(INDEX('[3]5.Grup_T'!$G$4:$G$22,MATCH('6.Turtas'!E3831,'[3]5.Grup_T'!$E$4:$E$22,0)),"0")</f>
        <v>0</v>
      </c>
      <c r="V3831" s="35">
        <f t="shared" si="829"/>
        <v>0</v>
      </c>
      <c r="W3831" s="35">
        <f>IF(NOT(ISBLANK(H3831)),(12-DATEDIF(H3831,'[3]1.Pradzia'!$D$13,"m")),0)</f>
        <v>0</v>
      </c>
      <c r="X3831" s="35">
        <f t="shared" si="830"/>
        <v>0</v>
      </c>
      <c r="Y3831" s="35">
        <f t="shared" ref="Y3831:Y3894" si="840">IF(YEAR(G3831)&gt;=2019,0,IF(Z3831&lt;=0,0,IF(W3831&lt;&gt;0,MIN(W3831,Z3831),MIN(12,Z3831))))</f>
        <v>0</v>
      </c>
      <c r="Z3831" s="35">
        <f t="shared" si="838"/>
        <v>0</v>
      </c>
      <c r="AA3831" s="36">
        <f t="shared" si="831"/>
        <v>0</v>
      </c>
      <c r="AB3831" s="36">
        <f t="shared" si="832"/>
        <v>0</v>
      </c>
      <c r="AC3831" s="37">
        <f t="shared" si="833"/>
        <v>0</v>
      </c>
      <c r="AD3831" s="35">
        <f>IF(OR(YEAR(G3831)&lt;2019,O3831="X"),0,IF(ISBLANK(H3831),DATEDIF(G3831,'[3]1.Pradzia'!$D$13,"M"),DATEDIF(G3831,H3831,"m")))</f>
        <v>0</v>
      </c>
      <c r="AE3831" s="37">
        <f>IF(E3831='[3]5.Grup_T'!$E$20,0,IF(AD3831&lt;&gt;0,M3831/V3831*MIN(12,AD3831),0))</f>
        <v>0</v>
      </c>
      <c r="AF3831" s="37">
        <f t="shared" si="834"/>
        <v>0</v>
      </c>
      <c r="AG3831" s="37">
        <f t="shared" si="835"/>
        <v>0</v>
      </c>
      <c r="AH3831" s="37">
        <f t="shared" si="836"/>
        <v>0</v>
      </c>
      <c r="AI3831" s="35" t="str">
        <f t="shared" si="837"/>
        <v>Nusidėvėjęs</v>
      </c>
      <c r="AJ3831" s="38" t="str">
        <f>IF(AND(F3831&lt;&gt;[3]Pav.tvarkyklė!$B$12,F3831&lt;&gt;[3]Pav.tvarkyklė!$B$13),"GVTNT","X")</f>
        <v>GVTNT</v>
      </c>
      <c r="AK3831" s="39">
        <f t="shared" si="839"/>
        <v>0</v>
      </c>
      <c r="AL3831" s="41"/>
      <c r="AM3831" s="41"/>
      <c r="AN3831" s="41">
        <f t="shared" si="827"/>
        <v>1900</v>
      </c>
      <c r="AO3831" s="41"/>
      <c r="AP3831" s="41"/>
      <c r="AQ3831" s="41"/>
      <c r="AR3831" s="42"/>
      <c r="AS3831" s="42"/>
      <c r="AU3831" s="43">
        <f t="shared" si="828"/>
        <v>0</v>
      </c>
    </row>
    <row r="3832" spans="1:47" ht="15" customHeight="1" x14ac:dyDescent="0.25">
      <c r="A3832" s="11"/>
      <c r="B3832" s="19">
        <v>4001</v>
      </c>
      <c r="C3832" s="74"/>
      <c r="D3832" s="87"/>
      <c r="E3832" s="78"/>
      <c r="F3832" s="74"/>
      <c r="G3832" s="80"/>
      <c r="H3832" s="49"/>
      <c r="I3832" s="79"/>
      <c r="J3832" s="27"/>
      <c r="K3832" s="27"/>
      <c r="L3832" s="79"/>
      <c r="M3832" s="81"/>
      <c r="N3832" s="29">
        <v>0</v>
      </c>
      <c r="O3832" s="30" t="str">
        <f>IF(G3832&lt;=$N$2,"",IF(F3832=[3]Pav.tvarkyklė!$B$13,"",IF(ISBLANK(R3832),"X","")))</f>
        <v/>
      </c>
      <c r="P3832" s="91"/>
      <c r="Q3832" s="63"/>
      <c r="R3832" s="63"/>
      <c r="S3832" s="63"/>
      <c r="T3832" s="63"/>
      <c r="U3832" s="34" t="str">
        <f>IFERROR(INDEX('[3]5.Grup_T'!$G$4:$G$22,MATCH('6.Turtas'!E3832,'[3]5.Grup_T'!$E$4:$E$22,0)),"0")</f>
        <v>0</v>
      </c>
      <c r="V3832" s="35">
        <f t="shared" si="829"/>
        <v>0</v>
      </c>
      <c r="W3832" s="35">
        <f>IF(NOT(ISBLANK(H3832)),(12-DATEDIF(H3832,'[3]1.Pradzia'!$D$13,"m")),0)</f>
        <v>0</v>
      </c>
      <c r="X3832" s="35">
        <f t="shared" si="830"/>
        <v>0</v>
      </c>
      <c r="Y3832" s="35">
        <f t="shared" si="840"/>
        <v>0</v>
      </c>
      <c r="Z3832" s="35">
        <f t="shared" si="838"/>
        <v>0</v>
      </c>
      <c r="AA3832" s="36">
        <f t="shared" si="831"/>
        <v>0</v>
      </c>
      <c r="AB3832" s="36">
        <f t="shared" si="832"/>
        <v>0</v>
      </c>
      <c r="AC3832" s="37">
        <f t="shared" si="833"/>
        <v>0</v>
      </c>
      <c r="AD3832" s="35">
        <f>IF(OR(YEAR(G3832)&lt;2019,O3832="X"),0,IF(ISBLANK(H3832),DATEDIF(G3832,'[3]1.Pradzia'!$D$13,"M"),DATEDIF(G3832,H3832,"m")))</f>
        <v>0</v>
      </c>
      <c r="AE3832" s="37">
        <f>IF(E3832='[3]5.Grup_T'!$E$20,0,IF(AD3832&lt;&gt;0,M3832/V3832*MIN(12,AD3832),0))</f>
        <v>0</v>
      </c>
      <c r="AF3832" s="37">
        <f t="shared" si="834"/>
        <v>0</v>
      </c>
      <c r="AG3832" s="37">
        <f t="shared" si="835"/>
        <v>0</v>
      </c>
      <c r="AH3832" s="37">
        <f t="shared" si="836"/>
        <v>0</v>
      </c>
      <c r="AI3832" s="35" t="str">
        <f t="shared" si="837"/>
        <v>Nusidėvėjęs</v>
      </c>
      <c r="AJ3832" s="38" t="str">
        <f>IF(AND(F3832&lt;&gt;[3]Pav.tvarkyklė!$B$12,F3832&lt;&gt;[3]Pav.tvarkyklė!$B$13),"GVTNT","X")</f>
        <v>GVTNT</v>
      </c>
      <c r="AK3832" s="39">
        <f t="shared" si="839"/>
        <v>0</v>
      </c>
      <c r="AL3832" s="41"/>
      <c r="AM3832" s="41"/>
      <c r="AN3832" s="41">
        <f t="shared" si="827"/>
        <v>1900</v>
      </c>
      <c r="AO3832" s="41"/>
      <c r="AP3832" s="41"/>
      <c r="AQ3832" s="41"/>
      <c r="AR3832" s="42"/>
      <c r="AS3832" s="42"/>
      <c r="AU3832" s="43">
        <f t="shared" si="828"/>
        <v>0</v>
      </c>
    </row>
    <row r="3833" spans="1:47" ht="15" customHeight="1" x14ac:dyDescent="0.25">
      <c r="A3833" s="11"/>
      <c r="B3833" s="19">
        <v>4002</v>
      </c>
      <c r="C3833" s="74"/>
      <c r="D3833" s="87"/>
      <c r="E3833" s="78"/>
      <c r="F3833" s="74"/>
      <c r="G3833" s="80"/>
      <c r="H3833" s="49"/>
      <c r="I3833" s="79"/>
      <c r="J3833" s="27"/>
      <c r="K3833" s="27"/>
      <c r="L3833" s="79"/>
      <c r="M3833" s="81"/>
      <c r="N3833" s="29">
        <v>0</v>
      </c>
      <c r="O3833" s="30" t="str">
        <f>IF(G3833&lt;=$N$2,"",IF(F3833=[3]Pav.tvarkyklė!$B$13,"",IF(ISBLANK(R3833),"X","")))</f>
        <v/>
      </c>
      <c r="P3833" s="91"/>
      <c r="Q3833" s="63"/>
      <c r="R3833" s="63"/>
      <c r="S3833" s="63"/>
      <c r="T3833" s="63"/>
      <c r="U3833" s="34" t="str">
        <f>IFERROR(INDEX('[3]5.Grup_T'!$G$4:$G$22,MATCH('6.Turtas'!E3833,'[3]5.Grup_T'!$E$4:$E$22,0)),"0")</f>
        <v>0</v>
      </c>
      <c r="V3833" s="35">
        <f t="shared" si="829"/>
        <v>0</v>
      </c>
      <c r="W3833" s="35">
        <f>IF(NOT(ISBLANK(H3833)),(12-DATEDIF(H3833,'[3]1.Pradzia'!$D$13,"m")),0)</f>
        <v>0</v>
      </c>
      <c r="X3833" s="35">
        <f t="shared" si="830"/>
        <v>0</v>
      </c>
      <c r="Y3833" s="35">
        <f t="shared" si="840"/>
        <v>0</v>
      </c>
      <c r="Z3833" s="35">
        <f t="shared" si="838"/>
        <v>0</v>
      </c>
      <c r="AA3833" s="36">
        <f t="shared" si="831"/>
        <v>0</v>
      </c>
      <c r="AB3833" s="36">
        <f t="shared" si="832"/>
        <v>0</v>
      </c>
      <c r="AC3833" s="37">
        <f t="shared" si="833"/>
        <v>0</v>
      </c>
      <c r="AD3833" s="35">
        <f>IF(OR(YEAR(G3833)&lt;2019,O3833="X"),0,IF(ISBLANK(H3833),DATEDIF(G3833,'[3]1.Pradzia'!$D$13,"M"),DATEDIF(G3833,H3833,"m")))</f>
        <v>0</v>
      </c>
      <c r="AE3833" s="37">
        <f>IF(E3833='[3]5.Grup_T'!$E$20,0,IF(AD3833&lt;&gt;0,M3833/V3833*MIN(12,AD3833),0))</f>
        <v>0</v>
      </c>
      <c r="AF3833" s="37">
        <f t="shared" si="834"/>
        <v>0</v>
      </c>
      <c r="AG3833" s="37">
        <f t="shared" si="835"/>
        <v>0</v>
      </c>
      <c r="AH3833" s="37">
        <f t="shared" si="836"/>
        <v>0</v>
      </c>
      <c r="AI3833" s="35" t="str">
        <f t="shared" si="837"/>
        <v>Nusidėvėjęs</v>
      </c>
      <c r="AJ3833" s="38" t="str">
        <f>IF(AND(F3833&lt;&gt;[3]Pav.tvarkyklė!$B$12,F3833&lt;&gt;[3]Pav.tvarkyklė!$B$13),"GVTNT","X")</f>
        <v>GVTNT</v>
      </c>
      <c r="AK3833" s="39">
        <f t="shared" si="839"/>
        <v>0</v>
      </c>
      <c r="AL3833" s="41"/>
      <c r="AM3833" s="41"/>
      <c r="AN3833" s="41">
        <f t="shared" si="827"/>
        <v>1900</v>
      </c>
      <c r="AO3833" s="41"/>
      <c r="AP3833" s="41"/>
      <c r="AQ3833" s="41"/>
      <c r="AR3833" s="42"/>
      <c r="AS3833" s="42"/>
      <c r="AU3833" s="43">
        <f t="shared" si="828"/>
        <v>0</v>
      </c>
    </row>
    <row r="3834" spans="1:47" ht="15" customHeight="1" x14ac:dyDescent="0.25">
      <c r="A3834" s="11"/>
      <c r="B3834" s="19">
        <v>4003</v>
      </c>
      <c r="C3834" s="74"/>
      <c r="D3834" s="87"/>
      <c r="E3834" s="78"/>
      <c r="F3834" s="74"/>
      <c r="G3834" s="80"/>
      <c r="H3834" s="49"/>
      <c r="I3834" s="79"/>
      <c r="J3834" s="27"/>
      <c r="K3834" s="27"/>
      <c r="L3834" s="79"/>
      <c r="M3834" s="81"/>
      <c r="N3834" s="29">
        <v>0</v>
      </c>
      <c r="O3834" s="30" t="str">
        <f>IF(G3834&lt;=$N$2,"",IF(F3834=[3]Pav.tvarkyklė!$B$13,"",IF(ISBLANK(R3834),"X","")))</f>
        <v/>
      </c>
      <c r="P3834" s="91"/>
      <c r="Q3834" s="63"/>
      <c r="R3834" s="63"/>
      <c r="S3834" s="63"/>
      <c r="T3834" s="63"/>
      <c r="U3834" s="34" t="str">
        <f>IFERROR(INDEX('[3]5.Grup_T'!$G$4:$G$22,MATCH('6.Turtas'!E3834,'[3]5.Grup_T'!$E$4:$E$22,0)),"0")</f>
        <v>0</v>
      </c>
      <c r="V3834" s="35">
        <f t="shared" si="829"/>
        <v>0</v>
      </c>
      <c r="W3834" s="35">
        <f>IF(NOT(ISBLANK(H3834)),(12-DATEDIF(H3834,'[3]1.Pradzia'!$D$13,"m")),0)</f>
        <v>0</v>
      </c>
      <c r="X3834" s="35">
        <f t="shared" si="830"/>
        <v>0</v>
      </c>
      <c r="Y3834" s="35">
        <f t="shared" si="840"/>
        <v>0</v>
      </c>
      <c r="Z3834" s="35">
        <f t="shared" si="838"/>
        <v>0</v>
      </c>
      <c r="AA3834" s="36">
        <f t="shared" si="831"/>
        <v>0</v>
      </c>
      <c r="AB3834" s="36">
        <f t="shared" si="832"/>
        <v>0</v>
      </c>
      <c r="AC3834" s="37">
        <f t="shared" si="833"/>
        <v>0</v>
      </c>
      <c r="AD3834" s="35">
        <f>IF(OR(YEAR(G3834)&lt;2019,O3834="X"),0,IF(ISBLANK(H3834),DATEDIF(G3834,'[3]1.Pradzia'!$D$13,"M"),DATEDIF(G3834,H3834,"m")))</f>
        <v>0</v>
      </c>
      <c r="AE3834" s="37">
        <f>IF(E3834='[3]5.Grup_T'!$E$20,0,IF(AD3834&lt;&gt;0,M3834/V3834*MIN(12,AD3834),0))</f>
        <v>0</v>
      </c>
      <c r="AF3834" s="37">
        <f t="shared" si="834"/>
        <v>0</v>
      </c>
      <c r="AG3834" s="37">
        <f t="shared" si="835"/>
        <v>0</v>
      </c>
      <c r="AH3834" s="37">
        <f t="shared" si="836"/>
        <v>0</v>
      </c>
      <c r="AI3834" s="35" t="str">
        <f t="shared" si="837"/>
        <v>Nusidėvėjęs</v>
      </c>
      <c r="AJ3834" s="38" t="str">
        <f>IF(AND(F3834&lt;&gt;[3]Pav.tvarkyklė!$B$12,F3834&lt;&gt;[3]Pav.tvarkyklė!$B$13),"GVTNT","X")</f>
        <v>GVTNT</v>
      </c>
      <c r="AK3834" s="39">
        <f t="shared" si="839"/>
        <v>0</v>
      </c>
      <c r="AL3834" s="41"/>
      <c r="AM3834" s="41"/>
      <c r="AN3834" s="41">
        <f t="shared" si="827"/>
        <v>1900</v>
      </c>
      <c r="AO3834" s="41"/>
      <c r="AP3834" s="41"/>
      <c r="AQ3834" s="41"/>
      <c r="AR3834" s="42"/>
      <c r="AS3834" s="42"/>
      <c r="AU3834" s="43">
        <f t="shared" si="828"/>
        <v>0</v>
      </c>
    </row>
    <row r="3835" spans="1:47" ht="15" customHeight="1" x14ac:dyDescent="0.25">
      <c r="A3835" s="11"/>
      <c r="B3835" s="19">
        <v>4004</v>
      </c>
      <c r="C3835" s="74"/>
      <c r="D3835" s="87"/>
      <c r="E3835" s="75"/>
      <c r="F3835" s="74"/>
      <c r="G3835" s="80"/>
      <c r="H3835" s="49"/>
      <c r="I3835" s="79"/>
      <c r="J3835" s="27"/>
      <c r="K3835" s="27"/>
      <c r="L3835" s="79"/>
      <c r="M3835" s="81"/>
      <c r="N3835" s="29">
        <v>0</v>
      </c>
      <c r="O3835" s="30" t="str">
        <f>IF(G3835&lt;=$N$2,"",IF(F3835=[3]Pav.tvarkyklė!$B$13,"",IF(ISBLANK(R3835),"X","")))</f>
        <v/>
      </c>
      <c r="P3835" s="91"/>
      <c r="Q3835" s="63"/>
      <c r="R3835" s="63"/>
      <c r="S3835" s="63"/>
      <c r="T3835" s="63"/>
      <c r="U3835" s="34" t="str">
        <f>IFERROR(INDEX('[3]5.Grup_T'!$G$4:$G$22,MATCH('6.Turtas'!E3835,'[3]5.Grup_T'!$E$4:$E$22,0)),"0")</f>
        <v>0</v>
      </c>
      <c r="V3835" s="35">
        <f t="shared" si="829"/>
        <v>0</v>
      </c>
      <c r="W3835" s="35">
        <f>IF(NOT(ISBLANK(H3835)),(12-DATEDIF(H3835,'[3]1.Pradzia'!$D$13,"m")),0)</f>
        <v>0</v>
      </c>
      <c r="X3835" s="35">
        <f t="shared" si="830"/>
        <v>0</v>
      </c>
      <c r="Y3835" s="35">
        <f t="shared" si="840"/>
        <v>0</v>
      </c>
      <c r="Z3835" s="35">
        <f t="shared" si="838"/>
        <v>0</v>
      </c>
      <c r="AA3835" s="36">
        <f t="shared" si="831"/>
        <v>0</v>
      </c>
      <c r="AB3835" s="36">
        <f t="shared" si="832"/>
        <v>0</v>
      </c>
      <c r="AC3835" s="37">
        <f t="shared" si="833"/>
        <v>0</v>
      </c>
      <c r="AD3835" s="35">
        <f>IF(OR(YEAR(G3835)&lt;2019,O3835="X"),0,IF(ISBLANK(H3835),DATEDIF(G3835,'[3]1.Pradzia'!$D$13,"M"),DATEDIF(G3835,H3835,"m")))</f>
        <v>0</v>
      </c>
      <c r="AE3835" s="37">
        <f>IF(E3835='[3]5.Grup_T'!$E$20,0,IF(AD3835&lt;&gt;0,M3835/V3835*MIN(12,AD3835),0))</f>
        <v>0</v>
      </c>
      <c r="AF3835" s="37">
        <f t="shared" si="834"/>
        <v>0</v>
      </c>
      <c r="AG3835" s="37">
        <f t="shared" si="835"/>
        <v>0</v>
      </c>
      <c r="AH3835" s="37">
        <f t="shared" si="836"/>
        <v>0</v>
      </c>
      <c r="AI3835" s="35" t="str">
        <f t="shared" si="837"/>
        <v>Nusidėvėjęs</v>
      </c>
      <c r="AJ3835" s="38" t="str">
        <f>IF(AND(F3835&lt;&gt;[3]Pav.tvarkyklė!$B$12,F3835&lt;&gt;[3]Pav.tvarkyklė!$B$13),"GVTNT","X")</f>
        <v>GVTNT</v>
      </c>
      <c r="AK3835" s="39">
        <f t="shared" si="839"/>
        <v>0</v>
      </c>
      <c r="AL3835" s="41"/>
      <c r="AM3835" s="41"/>
      <c r="AN3835" s="41">
        <f t="shared" si="827"/>
        <v>1900</v>
      </c>
      <c r="AO3835" s="41"/>
      <c r="AP3835" s="41"/>
      <c r="AQ3835" s="41"/>
      <c r="AR3835" s="42"/>
      <c r="AS3835" s="42"/>
      <c r="AU3835" s="43">
        <f t="shared" si="828"/>
        <v>0</v>
      </c>
    </row>
    <row r="3836" spans="1:47" ht="15" customHeight="1" x14ac:dyDescent="0.25">
      <c r="A3836" s="11"/>
      <c r="B3836" s="19">
        <v>4005</v>
      </c>
      <c r="C3836" s="74"/>
      <c r="D3836" s="87"/>
      <c r="E3836" s="75"/>
      <c r="F3836" s="74"/>
      <c r="G3836" s="80"/>
      <c r="H3836" s="49"/>
      <c r="I3836" s="79"/>
      <c r="J3836" s="27"/>
      <c r="K3836" s="27"/>
      <c r="L3836" s="79"/>
      <c r="M3836" s="81"/>
      <c r="N3836" s="29">
        <v>0</v>
      </c>
      <c r="O3836" s="30" t="str">
        <f>IF(G3836&lt;=$N$2,"",IF(F3836=[3]Pav.tvarkyklė!$B$13,"",IF(ISBLANK(R3836),"X","")))</f>
        <v/>
      </c>
      <c r="P3836" s="91"/>
      <c r="Q3836" s="63"/>
      <c r="R3836" s="63"/>
      <c r="S3836" s="63"/>
      <c r="T3836" s="63"/>
      <c r="U3836" s="34" t="str">
        <f>IFERROR(INDEX('[3]5.Grup_T'!$G$4:$G$22,MATCH('6.Turtas'!E3836,'[3]5.Grup_T'!$E$4:$E$22,0)),"0")</f>
        <v>0</v>
      </c>
      <c r="V3836" s="35">
        <f t="shared" si="829"/>
        <v>0</v>
      </c>
      <c r="W3836" s="35">
        <f>IF(NOT(ISBLANK(H3836)),(12-DATEDIF(H3836,'[3]1.Pradzia'!$D$13,"m")),0)</f>
        <v>0</v>
      </c>
      <c r="X3836" s="35">
        <f t="shared" si="830"/>
        <v>0</v>
      </c>
      <c r="Y3836" s="35">
        <f t="shared" si="840"/>
        <v>0</v>
      </c>
      <c r="Z3836" s="35">
        <f t="shared" si="838"/>
        <v>0</v>
      </c>
      <c r="AA3836" s="36">
        <f t="shared" si="831"/>
        <v>0</v>
      </c>
      <c r="AB3836" s="36">
        <f t="shared" si="832"/>
        <v>0</v>
      </c>
      <c r="AC3836" s="37">
        <f t="shared" si="833"/>
        <v>0</v>
      </c>
      <c r="AD3836" s="35">
        <f>IF(OR(YEAR(G3836)&lt;2019,O3836="X"),0,IF(ISBLANK(H3836),DATEDIF(G3836,'[3]1.Pradzia'!$D$13,"M"),DATEDIF(G3836,H3836,"m")))</f>
        <v>0</v>
      </c>
      <c r="AE3836" s="37">
        <f>IF(E3836='[3]5.Grup_T'!$E$20,0,IF(AD3836&lt;&gt;0,M3836/V3836*MIN(12,AD3836),0))</f>
        <v>0</v>
      </c>
      <c r="AF3836" s="37">
        <f t="shared" si="834"/>
        <v>0</v>
      </c>
      <c r="AG3836" s="37">
        <f t="shared" si="835"/>
        <v>0</v>
      </c>
      <c r="AH3836" s="37">
        <f t="shared" si="836"/>
        <v>0</v>
      </c>
      <c r="AI3836" s="35" t="str">
        <f t="shared" si="837"/>
        <v>Nusidėvėjęs</v>
      </c>
      <c r="AJ3836" s="38" t="str">
        <f>IF(AND(F3836&lt;&gt;[3]Pav.tvarkyklė!$B$12,F3836&lt;&gt;[3]Pav.tvarkyklė!$B$13),"GVTNT","X")</f>
        <v>GVTNT</v>
      </c>
      <c r="AK3836" s="39">
        <f t="shared" si="839"/>
        <v>0</v>
      </c>
      <c r="AL3836" s="41"/>
      <c r="AM3836" s="41"/>
      <c r="AN3836" s="41">
        <f t="shared" si="827"/>
        <v>1900</v>
      </c>
      <c r="AO3836" s="41"/>
      <c r="AP3836" s="41"/>
      <c r="AQ3836" s="41"/>
      <c r="AR3836" s="42"/>
      <c r="AS3836" s="42"/>
      <c r="AU3836" s="43">
        <f t="shared" si="828"/>
        <v>0</v>
      </c>
    </row>
    <row r="3837" spans="1:47" ht="15" customHeight="1" x14ac:dyDescent="0.25">
      <c r="A3837" s="11"/>
      <c r="B3837" s="19">
        <v>4006</v>
      </c>
      <c r="C3837" s="74"/>
      <c r="D3837" s="87"/>
      <c r="E3837" s="75"/>
      <c r="F3837" s="74"/>
      <c r="G3837" s="80"/>
      <c r="H3837" s="49"/>
      <c r="I3837" s="79"/>
      <c r="J3837" s="27"/>
      <c r="K3837" s="27"/>
      <c r="L3837" s="79"/>
      <c r="M3837" s="81"/>
      <c r="N3837" s="29">
        <v>0</v>
      </c>
      <c r="O3837" s="30" t="str">
        <f>IF(G3837&lt;=$N$2,"",IF(F3837=[3]Pav.tvarkyklė!$B$13,"",IF(ISBLANK(R3837),"X","")))</f>
        <v/>
      </c>
      <c r="P3837" s="91"/>
      <c r="Q3837" s="63"/>
      <c r="R3837" s="63"/>
      <c r="S3837" s="63"/>
      <c r="T3837" s="63"/>
      <c r="U3837" s="34" t="str">
        <f>IFERROR(INDEX('[3]5.Grup_T'!$G$4:$G$22,MATCH('6.Turtas'!E3837,'[3]5.Grup_T'!$E$4:$E$22,0)),"0")</f>
        <v>0</v>
      </c>
      <c r="V3837" s="35">
        <f t="shared" si="829"/>
        <v>0</v>
      </c>
      <c r="W3837" s="35">
        <f>IF(NOT(ISBLANK(H3837)),(12-DATEDIF(H3837,'[3]1.Pradzia'!$D$13,"m")),0)</f>
        <v>0</v>
      </c>
      <c r="X3837" s="35">
        <f t="shared" si="830"/>
        <v>0</v>
      </c>
      <c r="Y3837" s="35">
        <f t="shared" si="840"/>
        <v>0</v>
      </c>
      <c r="Z3837" s="35">
        <f t="shared" si="838"/>
        <v>0</v>
      </c>
      <c r="AA3837" s="36">
        <f t="shared" si="831"/>
        <v>0</v>
      </c>
      <c r="AB3837" s="36">
        <f t="shared" si="832"/>
        <v>0</v>
      </c>
      <c r="AC3837" s="37">
        <f t="shared" si="833"/>
        <v>0</v>
      </c>
      <c r="AD3837" s="35">
        <f>IF(OR(YEAR(G3837)&lt;2019,O3837="X"),0,IF(ISBLANK(H3837),DATEDIF(G3837,'[3]1.Pradzia'!$D$13,"M"),DATEDIF(G3837,H3837,"m")))</f>
        <v>0</v>
      </c>
      <c r="AE3837" s="37">
        <f>IF(E3837='[3]5.Grup_T'!$E$20,0,IF(AD3837&lt;&gt;0,M3837/V3837*MIN(12,AD3837),0))</f>
        <v>0</v>
      </c>
      <c r="AF3837" s="37">
        <f t="shared" si="834"/>
        <v>0</v>
      </c>
      <c r="AG3837" s="37">
        <f t="shared" si="835"/>
        <v>0</v>
      </c>
      <c r="AH3837" s="37">
        <f t="shared" si="836"/>
        <v>0</v>
      </c>
      <c r="AI3837" s="35" t="str">
        <f t="shared" si="837"/>
        <v>Nusidėvėjęs</v>
      </c>
      <c r="AJ3837" s="38" t="str">
        <f>IF(AND(F3837&lt;&gt;[3]Pav.tvarkyklė!$B$12,F3837&lt;&gt;[3]Pav.tvarkyklė!$B$13),"GVTNT","X")</f>
        <v>GVTNT</v>
      </c>
      <c r="AK3837" s="39">
        <f t="shared" si="839"/>
        <v>0</v>
      </c>
      <c r="AL3837" s="41"/>
      <c r="AM3837" s="41"/>
      <c r="AN3837" s="41">
        <f t="shared" si="827"/>
        <v>1900</v>
      </c>
      <c r="AO3837" s="41"/>
      <c r="AP3837" s="41"/>
      <c r="AQ3837" s="41"/>
      <c r="AR3837" s="42"/>
      <c r="AS3837" s="42"/>
      <c r="AU3837" s="43">
        <f t="shared" si="828"/>
        <v>0</v>
      </c>
    </row>
    <row r="3838" spans="1:47" ht="15" customHeight="1" x14ac:dyDescent="0.25">
      <c r="A3838" s="11"/>
      <c r="B3838" s="19">
        <v>4007</v>
      </c>
      <c r="C3838" s="74"/>
      <c r="D3838" s="87"/>
      <c r="E3838" s="75"/>
      <c r="F3838" s="74"/>
      <c r="G3838" s="80"/>
      <c r="H3838" s="49"/>
      <c r="I3838" s="79"/>
      <c r="J3838" s="27"/>
      <c r="K3838" s="27"/>
      <c r="L3838" s="79"/>
      <c r="M3838" s="81"/>
      <c r="N3838" s="29">
        <v>0</v>
      </c>
      <c r="O3838" s="30" t="str">
        <f>IF(G3838&lt;=$N$2,"",IF(F3838=[3]Pav.tvarkyklė!$B$13,"",IF(ISBLANK(R3838),"X","")))</f>
        <v/>
      </c>
      <c r="P3838" s="91"/>
      <c r="Q3838" s="63"/>
      <c r="R3838" s="63"/>
      <c r="S3838" s="63"/>
      <c r="T3838" s="63"/>
      <c r="U3838" s="34" t="str">
        <f>IFERROR(INDEX('[3]5.Grup_T'!$G$4:$G$22,MATCH('6.Turtas'!E3838,'[3]5.Grup_T'!$E$4:$E$22,0)),"0")</f>
        <v>0</v>
      </c>
      <c r="V3838" s="35">
        <f t="shared" si="829"/>
        <v>0</v>
      </c>
      <c r="W3838" s="35">
        <f>IF(NOT(ISBLANK(H3838)),(12-DATEDIF(H3838,'[3]1.Pradzia'!$D$13,"m")),0)</f>
        <v>0</v>
      </c>
      <c r="X3838" s="35">
        <f t="shared" si="830"/>
        <v>0</v>
      </c>
      <c r="Y3838" s="35">
        <f t="shared" si="840"/>
        <v>0</v>
      </c>
      <c r="Z3838" s="35">
        <f t="shared" si="838"/>
        <v>0</v>
      </c>
      <c r="AA3838" s="36">
        <f t="shared" si="831"/>
        <v>0</v>
      </c>
      <c r="AB3838" s="36">
        <f t="shared" si="832"/>
        <v>0</v>
      </c>
      <c r="AC3838" s="37">
        <f t="shared" si="833"/>
        <v>0</v>
      </c>
      <c r="AD3838" s="35">
        <f>IF(OR(YEAR(G3838)&lt;2019,O3838="X"),0,IF(ISBLANK(H3838),DATEDIF(G3838,'[3]1.Pradzia'!$D$13,"M"),DATEDIF(G3838,H3838,"m")))</f>
        <v>0</v>
      </c>
      <c r="AE3838" s="37">
        <f>IF(E3838='[3]5.Grup_T'!$E$20,0,IF(AD3838&lt;&gt;0,M3838/V3838*MIN(12,AD3838),0))</f>
        <v>0</v>
      </c>
      <c r="AF3838" s="37">
        <f t="shared" si="834"/>
        <v>0</v>
      </c>
      <c r="AG3838" s="37">
        <f t="shared" si="835"/>
        <v>0</v>
      </c>
      <c r="AH3838" s="37">
        <f t="shared" si="836"/>
        <v>0</v>
      </c>
      <c r="AI3838" s="35" t="str">
        <f t="shared" si="837"/>
        <v>Nusidėvėjęs</v>
      </c>
      <c r="AJ3838" s="38" t="str">
        <f>IF(AND(F3838&lt;&gt;[3]Pav.tvarkyklė!$B$12,F3838&lt;&gt;[3]Pav.tvarkyklė!$B$13),"GVTNT","X")</f>
        <v>GVTNT</v>
      </c>
      <c r="AK3838" s="39">
        <f t="shared" si="839"/>
        <v>0</v>
      </c>
      <c r="AL3838" s="41"/>
      <c r="AM3838" s="41"/>
      <c r="AN3838" s="41">
        <f t="shared" si="827"/>
        <v>1900</v>
      </c>
      <c r="AO3838" s="41"/>
      <c r="AP3838" s="41"/>
      <c r="AQ3838" s="41"/>
      <c r="AR3838" s="42"/>
      <c r="AS3838" s="42"/>
      <c r="AU3838" s="43">
        <f t="shared" si="828"/>
        <v>0</v>
      </c>
    </row>
    <row r="3839" spans="1:47" ht="15" customHeight="1" x14ac:dyDescent="0.25">
      <c r="A3839" s="11"/>
      <c r="B3839" s="19">
        <v>4008</v>
      </c>
      <c r="C3839" s="74"/>
      <c r="D3839" s="87"/>
      <c r="E3839" s="75"/>
      <c r="F3839" s="74"/>
      <c r="G3839" s="80"/>
      <c r="H3839" s="49"/>
      <c r="I3839" s="79"/>
      <c r="J3839" s="27"/>
      <c r="K3839" s="27"/>
      <c r="L3839" s="79"/>
      <c r="M3839" s="81"/>
      <c r="N3839" s="29">
        <v>0</v>
      </c>
      <c r="O3839" s="30" t="str">
        <f>IF(G3839&lt;=$N$2,"",IF(F3839=[3]Pav.tvarkyklė!$B$13,"",IF(ISBLANK(R3839),"X","")))</f>
        <v/>
      </c>
      <c r="P3839" s="91"/>
      <c r="Q3839" s="63"/>
      <c r="R3839" s="63"/>
      <c r="S3839" s="63"/>
      <c r="T3839" s="63"/>
      <c r="U3839" s="34" t="str">
        <f>IFERROR(INDEX('[3]5.Grup_T'!$G$4:$G$22,MATCH('6.Turtas'!E3839,'[3]5.Grup_T'!$E$4:$E$22,0)),"0")</f>
        <v>0</v>
      </c>
      <c r="V3839" s="35">
        <f t="shared" si="829"/>
        <v>0</v>
      </c>
      <c r="W3839" s="35">
        <f>IF(NOT(ISBLANK(H3839)),(12-DATEDIF(H3839,'[3]1.Pradzia'!$D$13,"m")),0)</f>
        <v>0</v>
      </c>
      <c r="X3839" s="35">
        <f t="shared" si="830"/>
        <v>0</v>
      </c>
      <c r="Y3839" s="35">
        <f t="shared" si="840"/>
        <v>0</v>
      </c>
      <c r="Z3839" s="35">
        <f t="shared" si="838"/>
        <v>0</v>
      </c>
      <c r="AA3839" s="36">
        <f t="shared" si="831"/>
        <v>0</v>
      </c>
      <c r="AB3839" s="36">
        <f t="shared" si="832"/>
        <v>0</v>
      </c>
      <c r="AC3839" s="37">
        <f t="shared" si="833"/>
        <v>0</v>
      </c>
      <c r="AD3839" s="35">
        <f>IF(OR(YEAR(G3839)&lt;2019,O3839="X"),0,IF(ISBLANK(H3839),DATEDIF(G3839,'[3]1.Pradzia'!$D$13,"M"),DATEDIF(G3839,H3839,"m")))</f>
        <v>0</v>
      </c>
      <c r="AE3839" s="37">
        <f>IF(E3839='[3]5.Grup_T'!$E$20,0,IF(AD3839&lt;&gt;0,M3839/V3839*MIN(12,AD3839),0))</f>
        <v>0</v>
      </c>
      <c r="AF3839" s="37">
        <f t="shared" si="834"/>
        <v>0</v>
      </c>
      <c r="AG3839" s="37">
        <f t="shared" si="835"/>
        <v>0</v>
      </c>
      <c r="AH3839" s="37">
        <f t="shared" si="836"/>
        <v>0</v>
      </c>
      <c r="AI3839" s="35" t="str">
        <f t="shared" si="837"/>
        <v>Nusidėvėjęs</v>
      </c>
      <c r="AJ3839" s="38" t="str">
        <f>IF(AND(F3839&lt;&gt;[3]Pav.tvarkyklė!$B$12,F3839&lt;&gt;[3]Pav.tvarkyklė!$B$13),"GVTNT","X")</f>
        <v>GVTNT</v>
      </c>
      <c r="AK3839" s="39">
        <f t="shared" si="839"/>
        <v>0</v>
      </c>
      <c r="AL3839" s="41"/>
      <c r="AM3839" s="41"/>
      <c r="AN3839" s="41">
        <f t="shared" si="827"/>
        <v>1900</v>
      </c>
      <c r="AO3839" s="41"/>
      <c r="AP3839" s="41"/>
      <c r="AQ3839" s="41"/>
      <c r="AR3839" s="42"/>
      <c r="AS3839" s="42"/>
      <c r="AU3839" s="43">
        <f t="shared" si="828"/>
        <v>0</v>
      </c>
    </row>
    <row r="3840" spans="1:47" ht="15" customHeight="1" x14ac:dyDescent="0.25">
      <c r="A3840" s="11"/>
      <c r="B3840" s="19">
        <v>4009</v>
      </c>
      <c r="C3840" s="74"/>
      <c r="D3840" s="87"/>
      <c r="E3840" s="75"/>
      <c r="F3840" s="74"/>
      <c r="G3840" s="80"/>
      <c r="H3840" s="49"/>
      <c r="I3840" s="79"/>
      <c r="J3840" s="27"/>
      <c r="K3840" s="27"/>
      <c r="L3840" s="79"/>
      <c r="M3840" s="81"/>
      <c r="N3840" s="29">
        <v>0</v>
      </c>
      <c r="O3840" s="30" t="str">
        <f>IF(G3840&lt;=$N$2,"",IF(F3840=[3]Pav.tvarkyklė!$B$13,"",IF(ISBLANK(R3840),"X","")))</f>
        <v/>
      </c>
      <c r="P3840" s="91"/>
      <c r="Q3840" s="63"/>
      <c r="R3840" s="63"/>
      <c r="S3840" s="63"/>
      <c r="T3840" s="63"/>
      <c r="U3840" s="34" t="str">
        <f>IFERROR(INDEX('[3]5.Grup_T'!$G$4:$G$22,MATCH('6.Turtas'!E3840,'[3]5.Grup_T'!$E$4:$E$22,0)),"0")</f>
        <v>0</v>
      </c>
      <c r="V3840" s="35">
        <f t="shared" si="829"/>
        <v>0</v>
      </c>
      <c r="W3840" s="35">
        <f>IF(NOT(ISBLANK(H3840)),(12-DATEDIF(H3840,'[3]1.Pradzia'!$D$13,"m")),0)</f>
        <v>0</v>
      </c>
      <c r="X3840" s="35">
        <f t="shared" si="830"/>
        <v>0</v>
      </c>
      <c r="Y3840" s="35">
        <f t="shared" si="840"/>
        <v>0</v>
      </c>
      <c r="Z3840" s="35">
        <f t="shared" si="838"/>
        <v>0</v>
      </c>
      <c r="AA3840" s="36">
        <f t="shared" si="831"/>
        <v>0</v>
      </c>
      <c r="AB3840" s="36">
        <f t="shared" si="832"/>
        <v>0</v>
      </c>
      <c r="AC3840" s="37">
        <f t="shared" si="833"/>
        <v>0</v>
      </c>
      <c r="AD3840" s="35">
        <f>IF(OR(YEAR(G3840)&lt;2019,O3840="X"),0,IF(ISBLANK(H3840),DATEDIF(G3840,'[3]1.Pradzia'!$D$13,"M"),DATEDIF(G3840,H3840,"m")))</f>
        <v>0</v>
      </c>
      <c r="AE3840" s="37">
        <f>IF(E3840='[3]5.Grup_T'!$E$20,0,IF(AD3840&lt;&gt;0,M3840/V3840*MIN(12,AD3840),0))</f>
        <v>0</v>
      </c>
      <c r="AF3840" s="37">
        <f t="shared" si="834"/>
        <v>0</v>
      </c>
      <c r="AG3840" s="37">
        <f t="shared" si="835"/>
        <v>0</v>
      </c>
      <c r="AH3840" s="37">
        <f t="shared" si="836"/>
        <v>0</v>
      </c>
      <c r="AI3840" s="35" t="str">
        <f t="shared" si="837"/>
        <v>Nusidėvėjęs</v>
      </c>
      <c r="AJ3840" s="38" t="str">
        <f>IF(AND(F3840&lt;&gt;[3]Pav.tvarkyklė!$B$12,F3840&lt;&gt;[3]Pav.tvarkyklė!$B$13),"GVTNT","X")</f>
        <v>GVTNT</v>
      </c>
      <c r="AK3840" s="39">
        <f t="shared" si="839"/>
        <v>0</v>
      </c>
      <c r="AL3840" s="41"/>
      <c r="AM3840" s="41"/>
      <c r="AN3840" s="41">
        <f t="shared" si="827"/>
        <v>1900</v>
      </c>
      <c r="AO3840" s="41"/>
      <c r="AP3840" s="41"/>
      <c r="AQ3840" s="41"/>
      <c r="AR3840" s="42"/>
      <c r="AS3840" s="42"/>
      <c r="AU3840" s="43">
        <f t="shared" si="828"/>
        <v>0</v>
      </c>
    </row>
    <row r="3841" spans="1:47" ht="15" customHeight="1" x14ac:dyDescent="0.25">
      <c r="A3841" s="11"/>
      <c r="B3841" s="19">
        <v>4010</v>
      </c>
      <c r="C3841" s="74"/>
      <c r="D3841" s="87"/>
      <c r="E3841" s="75"/>
      <c r="F3841" s="74"/>
      <c r="G3841" s="80"/>
      <c r="H3841" s="49"/>
      <c r="I3841" s="79"/>
      <c r="J3841" s="27"/>
      <c r="K3841" s="27"/>
      <c r="L3841" s="79"/>
      <c r="M3841" s="81"/>
      <c r="N3841" s="29">
        <v>0</v>
      </c>
      <c r="O3841" s="30" t="str">
        <f>IF(G3841&lt;=$N$2,"",IF(F3841=[3]Pav.tvarkyklė!$B$13,"",IF(ISBLANK(R3841),"X","")))</f>
        <v/>
      </c>
      <c r="P3841" s="91"/>
      <c r="Q3841" s="63"/>
      <c r="R3841" s="63"/>
      <c r="S3841" s="63"/>
      <c r="T3841" s="63"/>
      <c r="U3841" s="34" t="str">
        <f>IFERROR(INDEX('[3]5.Grup_T'!$G$4:$G$22,MATCH('6.Turtas'!E3841,'[3]5.Grup_T'!$E$4:$E$22,0)),"0")</f>
        <v>0</v>
      </c>
      <c r="V3841" s="35">
        <f t="shared" si="829"/>
        <v>0</v>
      </c>
      <c r="W3841" s="35">
        <f>IF(NOT(ISBLANK(H3841)),(12-DATEDIF(H3841,'[3]1.Pradzia'!$D$13,"m")),0)</f>
        <v>0</v>
      </c>
      <c r="X3841" s="35">
        <f t="shared" si="830"/>
        <v>0</v>
      </c>
      <c r="Y3841" s="35">
        <f t="shared" si="840"/>
        <v>0</v>
      </c>
      <c r="Z3841" s="35">
        <f t="shared" si="838"/>
        <v>0</v>
      </c>
      <c r="AA3841" s="36">
        <f t="shared" si="831"/>
        <v>0</v>
      </c>
      <c r="AB3841" s="36">
        <f t="shared" si="832"/>
        <v>0</v>
      </c>
      <c r="AC3841" s="37">
        <f t="shared" si="833"/>
        <v>0</v>
      </c>
      <c r="AD3841" s="35">
        <f>IF(OR(YEAR(G3841)&lt;2019,O3841="X"),0,IF(ISBLANK(H3841),DATEDIF(G3841,'[3]1.Pradzia'!$D$13,"M"),DATEDIF(G3841,H3841,"m")))</f>
        <v>0</v>
      </c>
      <c r="AE3841" s="37">
        <f>IF(E3841='[3]5.Grup_T'!$E$20,0,IF(AD3841&lt;&gt;0,M3841/V3841*MIN(12,AD3841),0))</f>
        <v>0</v>
      </c>
      <c r="AF3841" s="37">
        <f t="shared" si="834"/>
        <v>0</v>
      </c>
      <c r="AG3841" s="37">
        <f t="shared" si="835"/>
        <v>0</v>
      </c>
      <c r="AH3841" s="37">
        <f t="shared" si="836"/>
        <v>0</v>
      </c>
      <c r="AI3841" s="35" t="str">
        <f t="shared" si="837"/>
        <v>Nusidėvėjęs</v>
      </c>
      <c r="AJ3841" s="38" t="str">
        <f>IF(AND(F3841&lt;&gt;[3]Pav.tvarkyklė!$B$12,F3841&lt;&gt;[3]Pav.tvarkyklė!$B$13),"GVTNT","X")</f>
        <v>GVTNT</v>
      </c>
      <c r="AK3841" s="39">
        <f t="shared" si="839"/>
        <v>0</v>
      </c>
      <c r="AL3841" s="41"/>
      <c r="AM3841" s="41"/>
      <c r="AN3841" s="41">
        <f t="shared" si="827"/>
        <v>1900</v>
      </c>
      <c r="AO3841" s="41"/>
      <c r="AP3841" s="41"/>
      <c r="AQ3841" s="41"/>
      <c r="AR3841" s="42"/>
      <c r="AS3841" s="42"/>
      <c r="AU3841" s="43">
        <f t="shared" si="828"/>
        <v>0</v>
      </c>
    </row>
    <row r="3842" spans="1:47" ht="15" customHeight="1" x14ac:dyDescent="0.25">
      <c r="A3842" s="11"/>
      <c r="B3842" s="19">
        <v>4011</v>
      </c>
      <c r="C3842" s="74"/>
      <c r="D3842" s="87"/>
      <c r="E3842" s="75"/>
      <c r="F3842" s="74"/>
      <c r="G3842" s="80"/>
      <c r="H3842" s="49"/>
      <c r="I3842" s="79"/>
      <c r="J3842" s="27"/>
      <c r="K3842" s="27"/>
      <c r="L3842" s="79"/>
      <c r="M3842" s="81"/>
      <c r="N3842" s="29">
        <v>0</v>
      </c>
      <c r="O3842" s="30" t="str">
        <f>IF(G3842&lt;=$N$2,"",IF(F3842=[3]Pav.tvarkyklė!$B$13,"",IF(ISBLANK(R3842),"X","")))</f>
        <v/>
      </c>
      <c r="P3842" s="91"/>
      <c r="Q3842" s="63"/>
      <c r="R3842" s="63"/>
      <c r="S3842" s="63"/>
      <c r="T3842" s="63"/>
      <c r="U3842" s="34" t="str">
        <f>IFERROR(INDEX('[3]5.Grup_T'!$G$4:$G$22,MATCH('6.Turtas'!E3842,'[3]5.Grup_T'!$E$4:$E$22,0)),"0")</f>
        <v>0</v>
      </c>
      <c r="V3842" s="35">
        <f t="shared" si="829"/>
        <v>0</v>
      </c>
      <c r="W3842" s="35">
        <f>IF(NOT(ISBLANK(H3842)),(12-DATEDIF(H3842,'[3]1.Pradzia'!$D$13,"m")),0)</f>
        <v>0</v>
      </c>
      <c r="X3842" s="35">
        <f t="shared" si="830"/>
        <v>0</v>
      </c>
      <c r="Y3842" s="35">
        <f t="shared" si="840"/>
        <v>0</v>
      </c>
      <c r="Z3842" s="35">
        <f t="shared" si="838"/>
        <v>0</v>
      </c>
      <c r="AA3842" s="36">
        <f t="shared" si="831"/>
        <v>0</v>
      </c>
      <c r="AB3842" s="36">
        <f t="shared" si="832"/>
        <v>0</v>
      </c>
      <c r="AC3842" s="37">
        <f t="shared" si="833"/>
        <v>0</v>
      </c>
      <c r="AD3842" s="35">
        <f>IF(OR(YEAR(G3842)&lt;2019,O3842="X"),0,IF(ISBLANK(H3842),DATEDIF(G3842,'[3]1.Pradzia'!$D$13,"M"),DATEDIF(G3842,H3842,"m")))</f>
        <v>0</v>
      </c>
      <c r="AE3842" s="37">
        <f>IF(E3842='[3]5.Grup_T'!$E$20,0,IF(AD3842&lt;&gt;0,M3842/V3842*MIN(12,AD3842),0))</f>
        <v>0</v>
      </c>
      <c r="AF3842" s="37">
        <f t="shared" si="834"/>
        <v>0</v>
      </c>
      <c r="AG3842" s="37">
        <f t="shared" si="835"/>
        <v>0</v>
      </c>
      <c r="AH3842" s="37">
        <f t="shared" si="836"/>
        <v>0</v>
      </c>
      <c r="AI3842" s="35" t="str">
        <f t="shared" si="837"/>
        <v>Nusidėvėjęs</v>
      </c>
      <c r="AJ3842" s="38" t="str">
        <f>IF(AND(F3842&lt;&gt;[3]Pav.tvarkyklė!$B$12,F3842&lt;&gt;[3]Pav.tvarkyklė!$B$13),"GVTNT","X")</f>
        <v>GVTNT</v>
      </c>
      <c r="AK3842" s="39">
        <f t="shared" si="839"/>
        <v>0</v>
      </c>
      <c r="AL3842" s="41"/>
      <c r="AM3842" s="41"/>
      <c r="AN3842" s="41">
        <f t="shared" si="827"/>
        <v>1900</v>
      </c>
      <c r="AO3842" s="41"/>
      <c r="AP3842" s="41"/>
      <c r="AQ3842" s="41"/>
      <c r="AR3842" s="42"/>
      <c r="AS3842" s="42"/>
      <c r="AU3842" s="43">
        <f t="shared" si="828"/>
        <v>0</v>
      </c>
    </row>
    <row r="3843" spans="1:47" ht="15" customHeight="1" x14ac:dyDescent="0.25">
      <c r="A3843" s="11"/>
      <c r="B3843" s="19">
        <v>4012</v>
      </c>
      <c r="C3843" s="74"/>
      <c r="D3843" s="77"/>
      <c r="E3843" s="78"/>
      <c r="F3843" s="74"/>
      <c r="G3843" s="80"/>
      <c r="H3843" s="49"/>
      <c r="I3843" s="79"/>
      <c r="J3843" s="27"/>
      <c r="K3843" s="27"/>
      <c r="L3843" s="79"/>
      <c r="M3843" s="81"/>
      <c r="N3843" s="29">
        <v>0</v>
      </c>
      <c r="O3843" s="30" t="str">
        <f>IF(G3843&lt;=$N$2,"",IF(F3843=[3]Pav.tvarkyklė!$B$13,"",IF(ISBLANK(R3843),"X","")))</f>
        <v/>
      </c>
      <c r="P3843" s="91"/>
      <c r="Q3843" s="63"/>
      <c r="R3843" s="63"/>
      <c r="S3843" s="63"/>
      <c r="T3843" s="63"/>
      <c r="U3843" s="34" t="str">
        <f>IFERROR(INDEX('[3]5.Grup_T'!$G$4:$G$22,MATCH('6.Turtas'!E3843,'[3]5.Grup_T'!$E$4:$E$22,0)),"0")</f>
        <v>0</v>
      </c>
      <c r="V3843" s="35">
        <f t="shared" si="829"/>
        <v>0</v>
      </c>
      <c r="W3843" s="35">
        <f>IF(NOT(ISBLANK(H3843)),(12-DATEDIF(H3843,'[3]1.Pradzia'!$D$13,"m")),0)</f>
        <v>0</v>
      </c>
      <c r="X3843" s="35">
        <f t="shared" si="830"/>
        <v>0</v>
      </c>
      <c r="Y3843" s="35">
        <f t="shared" si="840"/>
        <v>0</v>
      </c>
      <c r="Z3843" s="35">
        <f t="shared" si="838"/>
        <v>0</v>
      </c>
      <c r="AA3843" s="36">
        <f t="shared" si="831"/>
        <v>0</v>
      </c>
      <c r="AB3843" s="36">
        <f t="shared" si="832"/>
        <v>0</v>
      </c>
      <c r="AC3843" s="37">
        <f t="shared" si="833"/>
        <v>0</v>
      </c>
      <c r="AD3843" s="35">
        <f>IF(OR(YEAR(G3843)&lt;2019,O3843="X"),0,IF(ISBLANK(H3843),DATEDIF(G3843,'[3]1.Pradzia'!$D$13,"M"),DATEDIF(G3843,H3843,"m")))</f>
        <v>0</v>
      </c>
      <c r="AE3843" s="37">
        <f>IF(E3843='[3]5.Grup_T'!$E$20,0,IF(AD3843&lt;&gt;0,M3843/V3843*MIN(12,AD3843),0))</f>
        <v>0</v>
      </c>
      <c r="AF3843" s="37">
        <f t="shared" si="834"/>
        <v>0</v>
      </c>
      <c r="AG3843" s="37">
        <f t="shared" si="835"/>
        <v>0</v>
      </c>
      <c r="AH3843" s="37">
        <f t="shared" si="836"/>
        <v>0</v>
      </c>
      <c r="AI3843" s="35" t="str">
        <f t="shared" si="837"/>
        <v>Nusidėvėjęs</v>
      </c>
      <c r="AJ3843" s="38" t="str">
        <f>IF(AND(F3843&lt;&gt;[3]Pav.tvarkyklė!$B$12,F3843&lt;&gt;[3]Pav.tvarkyklė!$B$13),"GVTNT","X")</f>
        <v>GVTNT</v>
      </c>
      <c r="AK3843" s="39">
        <f t="shared" si="839"/>
        <v>0</v>
      </c>
      <c r="AL3843" s="41"/>
      <c r="AM3843" s="41"/>
      <c r="AN3843" s="41">
        <f t="shared" si="827"/>
        <v>1900</v>
      </c>
      <c r="AO3843" s="41"/>
      <c r="AP3843" s="41"/>
      <c r="AQ3843" s="41"/>
      <c r="AR3843" s="42"/>
      <c r="AS3843" s="42"/>
      <c r="AU3843" s="43">
        <f t="shared" si="828"/>
        <v>0</v>
      </c>
    </row>
    <row r="3844" spans="1:47" ht="15" customHeight="1" x14ac:dyDescent="0.25">
      <c r="A3844" s="11"/>
      <c r="B3844" s="19">
        <v>4013</v>
      </c>
      <c r="C3844" s="74"/>
      <c r="D3844" s="77"/>
      <c r="E3844" s="78"/>
      <c r="F3844" s="74"/>
      <c r="G3844" s="80"/>
      <c r="H3844" s="49"/>
      <c r="I3844" s="79"/>
      <c r="J3844" s="27"/>
      <c r="K3844" s="27"/>
      <c r="L3844" s="79"/>
      <c r="M3844" s="81"/>
      <c r="N3844" s="29">
        <v>0</v>
      </c>
      <c r="O3844" s="30" t="str">
        <f>IF(G3844&lt;=$N$2,"",IF(F3844=[3]Pav.tvarkyklė!$B$13,"",IF(ISBLANK(R3844),"X","")))</f>
        <v/>
      </c>
      <c r="P3844" s="91"/>
      <c r="Q3844" s="63"/>
      <c r="R3844" s="63"/>
      <c r="S3844" s="63"/>
      <c r="T3844" s="63"/>
      <c r="U3844" s="34" t="str">
        <f>IFERROR(INDEX('[3]5.Grup_T'!$G$4:$G$22,MATCH('6.Turtas'!E3844,'[3]5.Grup_T'!$E$4:$E$22,0)),"0")</f>
        <v>0</v>
      </c>
      <c r="V3844" s="35">
        <f t="shared" si="829"/>
        <v>0</v>
      </c>
      <c r="W3844" s="35">
        <f>IF(NOT(ISBLANK(H3844)),(12-DATEDIF(H3844,'[3]1.Pradzia'!$D$13,"m")),0)</f>
        <v>0</v>
      </c>
      <c r="X3844" s="35">
        <f t="shared" si="830"/>
        <v>0</v>
      </c>
      <c r="Y3844" s="35">
        <f t="shared" si="840"/>
        <v>0</v>
      </c>
      <c r="Z3844" s="35">
        <f t="shared" si="838"/>
        <v>0</v>
      </c>
      <c r="AA3844" s="36">
        <f t="shared" si="831"/>
        <v>0</v>
      </c>
      <c r="AB3844" s="36">
        <f t="shared" si="832"/>
        <v>0</v>
      </c>
      <c r="AC3844" s="37">
        <f t="shared" si="833"/>
        <v>0</v>
      </c>
      <c r="AD3844" s="35">
        <f>IF(OR(YEAR(G3844)&lt;2019,O3844="X"),0,IF(ISBLANK(H3844),DATEDIF(G3844,'[3]1.Pradzia'!$D$13,"M"),DATEDIF(G3844,H3844,"m")))</f>
        <v>0</v>
      </c>
      <c r="AE3844" s="37">
        <f>IF(E3844='[3]5.Grup_T'!$E$20,0,IF(AD3844&lt;&gt;0,M3844/V3844*MIN(12,AD3844),0))</f>
        <v>0</v>
      </c>
      <c r="AF3844" s="37">
        <f t="shared" si="834"/>
        <v>0</v>
      </c>
      <c r="AG3844" s="37">
        <f t="shared" si="835"/>
        <v>0</v>
      </c>
      <c r="AH3844" s="37">
        <f t="shared" si="836"/>
        <v>0</v>
      </c>
      <c r="AI3844" s="35" t="str">
        <f t="shared" si="837"/>
        <v>Nusidėvėjęs</v>
      </c>
      <c r="AJ3844" s="38" t="str">
        <f>IF(AND(F3844&lt;&gt;[3]Pav.tvarkyklė!$B$12,F3844&lt;&gt;[3]Pav.tvarkyklė!$B$13),"GVTNT","X")</f>
        <v>GVTNT</v>
      </c>
      <c r="AK3844" s="39">
        <f t="shared" si="839"/>
        <v>0</v>
      </c>
      <c r="AL3844" s="41"/>
      <c r="AM3844" s="41"/>
      <c r="AN3844" s="41">
        <f t="shared" si="827"/>
        <v>1900</v>
      </c>
      <c r="AO3844" s="41"/>
      <c r="AP3844" s="41"/>
      <c r="AQ3844" s="41"/>
      <c r="AR3844" s="42"/>
      <c r="AS3844" s="42"/>
      <c r="AU3844" s="43">
        <f t="shared" si="828"/>
        <v>0</v>
      </c>
    </row>
    <row r="3845" spans="1:47" ht="15" customHeight="1" x14ac:dyDescent="0.25">
      <c r="A3845" s="11"/>
      <c r="B3845" s="19">
        <v>4014</v>
      </c>
      <c r="C3845" s="74"/>
      <c r="D3845" s="77"/>
      <c r="E3845" s="75"/>
      <c r="F3845" s="74"/>
      <c r="G3845" s="80"/>
      <c r="H3845" s="49"/>
      <c r="I3845" s="79"/>
      <c r="J3845" s="27"/>
      <c r="K3845" s="27"/>
      <c r="L3845" s="79"/>
      <c r="M3845" s="81"/>
      <c r="N3845" s="29">
        <v>0</v>
      </c>
      <c r="O3845" s="30" t="str">
        <f>IF(G3845&lt;=$N$2,"",IF(F3845=[3]Pav.tvarkyklė!$B$13,"",IF(ISBLANK(R3845),"X","")))</f>
        <v/>
      </c>
      <c r="P3845" s="91"/>
      <c r="Q3845" s="63"/>
      <c r="R3845" s="63"/>
      <c r="S3845" s="63"/>
      <c r="T3845" s="63"/>
      <c r="U3845" s="34" t="str">
        <f>IFERROR(INDEX('[3]5.Grup_T'!$G$4:$G$22,MATCH('6.Turtas'!E3845,'[3]5.Grup_T'!$E$4:$E$22,0)),"0")</f>
        <v>0</v>
      </c>
      <c r="V3845" s="35">
        <f t="shared" si="829"/>
        <v>0</v>
      </c>
      <c r="W3845" s="35">
        <f>IF(NOT(ISBLANK(H3845)),(12-DATEDIF(H3845,'[3]1.Pradzia'!$D$13,"m")),0)</f>
        <v>0</v>
      </c>
      <c r="X3845" s="35">
        <f t="shared" si="830"/>
        <v>0</v>
      </c>
      <c r="Y3845" s="35">
        <f t="shared" si="840"/>
        <v>0</v>
      </c>
      <c r="Z3845" s="35">
        <f t="shared" si="838"/>
        <v>0</v>
      </c>
      <c r="AA3845" s="36">
        <f t="shared" si="831"/>
        <v>0</v>
      </c>
      <c r="AB3845" s="36">
        <f t="shared" si="832"/>
        <v>0</v>
      </c>
      <c r="AC3845" s="37">
        <f t="shared" si="833"/>
        <v>0</v>
      </c>
      <c r="AD3845" s="35">
        <f>IF(OR(YEAR(G3845)&lt;2019,O3845="X"),0,IF(ISBLANK(H3845),DATEDIF(G3845,'[3]1.Pradzia'!$D$13,"M"),DATEDIF(G3845,H3845,"m")))</f>
        <v>0</v>
      </c>
      <c r="AE3845" s="37">
        <f>IF(E3845='[3]5.Grup_T'!$E$20,0,IF(AD3845&lt;&gt;0,M3845/V3845*MIN(12,AD3845),0))</f>
        <v>0</v>
      </c>
      <c r="AF3845" s="37">
        <f t="shared" si="834"/>
        <v>0</v>
      </c>
      <c r="AG3845" s="37">
        <f t="shared" si="835"/>
        <v>0</v>
      </c>
      <c r="AH3845" s="37">
        <f t="shared" si="836"/>
        <v>0</v>
      </c>
      <c r="AI3845" s="35" t="str">
        <f t="shared" si="837"/>
        <v>Nusidėvėjęs</v>
      </c>
      <c r="AJ3845" s="38" t="str">
        <f>IF(AND(F3845&lt;&gt;[3]Pav.tvarkyklė!$B$12,F3845&lt;&gt;[3]Pav.tvarkyklė!$B$13),"GVTNT","X")</f>
        <v>GVTNT</v>
      </c>
      <c r="AK3845" s="39">
        <f t="shared" si="839"/>
        <v>0</v>
      </c>
      <c r="AL3845" s="41"/>
      <c r="AM3845" s="41"/>
      <c r="AN3845" s="41">
        <f t="shared" ref="AN3845:AN3908" si="841">YEAR(G3845)</f>
        <v>1900</v>
      </c>
      <c r="AO3845" s="41"/>
      <c r="AP3845" s="41"/>
      <c r="AQ3845" s="41"/>
      <c r="AR3845" s="42"/>
      <c r="AS3845" s="42"/>
      <c r="AU3845" s="43">
        <f t="shared" ref="AU3845:AU3908" si="842">AF3845-AT3845</f>
        <v>0</v>
      </c>
    </row>
    <row r="3846" spans="1:47" ht="15" customHeight="1" x14ac:dyDescent="0.25">
      <c r="A3846" s="11"/>
      <c r="B3846" s="19">
        <v>4015</v>
      </c>
      <c r="C3846" s="74"/>
      <c r="D3846" s="77"/>
      <c r="E3846" s="78"/>
      <c r="F3846" s="74"/>
      <c r="G3846" s="80"/>
      <c r="H3846" s="49"/>
      <c r="I3846" s="79"/>
      <c r="J3846" s="27"/>
      <c r="K3846" s="27"/>
      <c r="L3846" s="79"/>
      <c r="M3846" s="81"/>
      <c r="N3846" s="29">
        <v>0</v>
      </c>
      <c r="O3846" s="30" t="str">
        <f>IF(G3846&lt;=$N$2,"",IF(F3846=[3]Pav.tvarkyklė!$B$13,"",IF(ISBLANK(R3846),"X","")))</f>
        <v/>
      </c>
      <c r="P3846" s="91"/>
      <c r="Q3846" s="63"/>
      <c r="R3846" s="63"/>
      <c r="S3846" s="63"/>
      <c r="T3846" s="63"/>
      <c r="U3846" s="34" t="str">
        <f>IFERROR(INDEX('[3]5.Grup_T'!$G$4:$G$22,MATCH('6.Turtas'!E3846,'[3]5.Grup_T'!$E$4:$E$22,0)),"0")</f>
        <v>0</v>
      </c>
      <c r="V3846" s="35">
        <f t="shared" si="829"/>
        <v>0</v>
      </c>
      <c r="W3846" s="35">
        <f>IF(NOT(ISBLANK(H3846)),(12-DATEDIF(H3846,'[3]1.Pradzia'!$D$13,"m")),0)</f>
        <v>0</v>
      </c>
      <c r="X3846" s="35">
        <f t="shared" si="830"/>
        <v>0</v>
      </c>
      <c r="Y3846" s="35">
        <f t="shared" si="840"/>
        <v>0</v>
      </c>
      <c r="Z3846" s="35">
        <f t="shared" si="838"/>
        <v>0</v>
      </c>
      <c r="AA3846" s="36">
        <f t="shared" si="831"/>
        <v>0</v>
      </c>
      <c r="AB3846" s="36">
        <f t="shared" si="832"/>
        <v>0</v>
      </c>
      <c r="AC3846" s="37">
        <f t="shared" si="833"/>
        <v>0</v>
      </c>
      <c r="AD3846" s="35">
        <f>IF(OR(YEAR(G3846)&lt;2019,O3846="X"),0,IF(ISBLANK(H3846),DATEDIF(G3846,'[3]1.Pradzia'!$D$13,"M"),DATEDIF(G3846,H3846,"m")))</f>
        <v>0</v>
      </c>
      <c r="AE3846" s="37">
        <f>IF(E3846='[3]5.Grup_T'!$E$20,0,IF(AD3846&lt;&gt;0,M3846/V3846*MIN(12,AD3846),0))</f>
        <v>0</v>
      </c>
      <c r="AF3846" s="37">
        <f t="shared" si="834"/>
        <v>0</v>
      </c>
      <c r="AG3846" s="37">
        <f t="shared" si="835"/>
        <v>0</v>
      </c>
      <c r="AH3846" s="37">
        <f t="shared" si="836"/>
        <v>0</v>
      </c>
      <c r="AI3846" s="35" t="str">
        <f t="shared" si="837"/>
        <v>Nusidėvėjęs</v>
      </c>
      <c r="AJ3846" s="38" t="str">
        <f>IF(AND(F3846&lt;&gt;[3]Pav.tvarkyklė!$B$12,F3846&lt;&gt;[3]Pav.tvarkyklė!$B$13),"GVTNT","X")</f>
        <v>GVTNT</v>
      </c>
      <c r="AK3846" s="39">
        <f t="shared" si="839"/>
        <v>0</v>
      </c>
      <c r="AL3846" s="41"/>
      <c r="AM3846" s="41"/>
      <c r="AN3846" s="41">
        <f t="shared" si="841"/>
        <v>1900</v>
      </c>
      <c r="AO3846" s="41"/>
      <c r="AP3846" s="41"/>
      <c r="AQ3846" s="41"/>
      <c r="AR3846" s="42"/>
      <c r="AS3846" s="42"/>
      <c r="AU3846" s="43">
        <f t="shared" si="842"/>
        <v>0</v>
      </c>
    </row>
    <row r="3847" spans="1:47" ht="15" customHeight="1" x14ac:dyDescent="0.25">
      <c r="A3847" s="11"/>
      <c r="B3847" s="19">
        <v>4016</v>
      </c>
      <c r="C3847" s="74"/>
      <c r="D3847" s="77"/>
      <c r="E3847" s="78"/>
      <c r="F3847" s="74"/>
      <c r="G3847" s="80"/>
      <c r="H3847" s="49"/>
      <c r="I3847" s="79"/>
      <c r="J3847" s="27"/>
      <c r="K3847" s="27"/>
      <c r="L3847" s="79"/>
      <c r="M3847" s="81"/>
      <c r="N3847" s="29">
        <v>0</v>
      </c>
      <c r="O3847" s="30" t="str">
        <f>IF(G3847&lt;=$N$2,"",IF(F3847=[3]Pav.tvarkyklė!$B$13,"",IF(ISBLANK(R3847),"X","")))</f>
        <v/>
      </c>
      <c r="P3847" s="91"/>
      <c r="Q3847" s="63"/>
      <c r="R3847" s="63"/>
      <c r="S3847" s="63"/>
      <c r="T3847" s="63"/>
      <c r="U3847" s="34" t="str">
        <f>IFERROR(INDEX('[3]5.Grup_T'!$G$4:$G$22,MATCH('6.Turtas'!E3847,'[3]5.Grup_T'!$E$4:$E$22,0)),"0")</f>
        <v>0</v>
      </c>
      <c r="V3847" s="35">
        <f t="shared" si="829"/>
        <v>0</v>
      </c>
      <c r="W3847" s="35">
        <f>IF(NOT(ISBLANK(H3847)),(12-DATEDIF(H3847,'[3]1.Pradzia'!$D$13,"m")),0)</f>
        <v>0</v>
      </c>
      <c r="X3847" s="35">
        <f t="shared" si="830"/>
        <v>0</v>
      </c>
      <c r="Y3847" s="35">
        <f t="shared" si="840"/>
        <v>0</v>
      </c>
      <c r="Z3847" s="35">
        <f t="shared" si="838"/>
        <v>0</v>
      </c>
      <c r="AA3847" s="36">
        <f t="shared" si="831"/>
        <v>0</v>
      </c>
      <c r="AB3847" s="36">
        <f t="shared" si="832"/>
        <v>0</v>
      </c>
      <c r="AC3847" s="37">
        <f t="shared" si="833"/>
        <v>0</v>
      </c>
      <c r="AD3847" s="35">
        <f>IF(OR(YEAR(G3847)&lt;2019,O3847="X"),0,IF(ISBLANK(H3847),DATEDIF(G3847,'[3]1.Pradzia'!$D$13,"M"),DATEDIF(G3847,H3847,"m")))</f>
        <v>0</v>
      </c>
      <c r="AE3847" s="37">
        <f>IF(E3847='[3]5.Grup_T'!$E$20,0,IF(AD3847&lt;&gt;0,M3847/V3847*MIN(12,AD3847),0))</f>
        <v>0</v>
      </c>
      <c r="AF3847" s="37">
        <f t="shared" si="834"/>
        <v>0</v>
      </c>
      <c r="AG3847" s="37">
        <f t="shared" si="835"/>
        <v>0</v>
      </c>
      <c r="AH3847" s="37">
        <f t="shared" si="836"/>
        <v>0</v>
      </c>
      <c r="AI3847" s="35" t="str">
        <f t="shared" si="837"/>
        <v>Nusidėvėjęs</v>
      </c>
      <c r="AJ3847" s="38" t="str">
        <f>IF(AND(F3847&lt;&gt;[3]Pav.tvarkyklė!$B$12,F3847&lt;&gt;[3]Pav.tvarkyklė!$B$13),"GVTNT","X")</f>
        <v>GVTNT</v>
      </c>
      <c r="AK3847" s="39">
        <f t="shared" si="839"/>
        <v>0</v>
      </c>
      <c r="AL3847" s="41"/>
      <c r="AM3847" s="41"/>
      <c r="AN3847" s="41">
        <f t="shared" si="841"/>
        <v>1900</v>
      </c>
      <c r="AO3847" s="41"/>
      <c r="AP3847" s="41"/>
      <c r="AQ3847" s="41"/>
      <c r="AR3847" s="42"/>
      <c r="AS3847" s="42"/>
      <c r="AU3847" s="43">
        <f t="shared" si="842"/>
        <v>0</v>
      </c>
    </row>
    <row r="3848" spans="1:47" ht="15" customHeight="1" x14ac:dyDescent="0.25">
      <c r="A3848" s="11"/>
      <c r="B3848" s="19">
        <v>4017</v>
      </c>
      <c r="C3848" s="74"/>
      <c r="D3848" s="77"/>
      <c r="E3848" s="78"/>
      <c r="F3848" s="74"/>
      <c r="G3848" s="80"/>
      <c r="H3848" s="49"/>
      <c r="I3848" s="79"/>
      <c r="J3848" s="27"/>
      <c r="K3848" s="27"/>
      <c r="L3848" s="79"/>
      <c r="M3848" s="81"/>
      <c r="N3848" s="29">
        <v>0</v>
      </c>
      <c r="O3848" s="30" t="str">
        <f>IF(G3848&lt;=$N$2,"",IF(F3848=[3]Pav.tvarkyklė!$B$13,"",IF(ISBLANK(R3848),"X","")))</f>
        <v/>
      </c>
      <c r="P3848" s="91"/>
      <c r="Q3848" s="63"/>
      <c r="R3848" s="63"/>
      <c r="S3848" s="63"/>
      <c r="T3848" s="63"/>
      <c r="U3848" s="34" t="str">
        <f>IFERROR(INDEX('[3]5.Grup_T'!$G$4:$G$22,MATCH('6.Turtas'!E3848,'[3]5.Grup_T'!$E$4:$E$22,0)),"0")</f>
        <v>0</v>
      </c>
      <c r="V3848" s="35">
        <f t="shared" si="829"/>
        <v>0</v>
      </c>
      <c r="W3848" s="35">
        <f>IF(NOT(ISBLANK(H3848)),(12-DATEDIF(H3848,'[3]1.Pradzia'!$D$13,"m")),0)</f>
        <v>0</v>
      </c>
      <c r="X3848" s="35">
        <f t="shared" si="830"/>
        <v>0</v>
      </c>
      <c r="Y3848" s="35">
        <f t="shared" si="840"/>
        <v>0</v>
      </c>
      <c r="Z3848" s="35">
        <f t="shared" si="838"/>
        <v>0</v>
      </c>
      <c r="AA3848" s="36">
        <f t="shared" si="831"/>
        <v>0</v>
      </c>
      <c r="AB3848" s="36">
        <f t="shared" si="832"/>
        <v>0</v>
      </c>
      <c r="AC3848" s="37">
        <f t="shared" si="833"/>
        <v>0</v>
      </c>
      <c r="AD3848" s="35">
        <f>IF(OR(YEAR(G3848)&lt;2019,O3848="X"),0,IF(ISBLANK(H3848),DATEDIF(G3848,'[3]1.Pradzia'!$D$13,"M"),DATEDIF(G3848,H3848,"m")))</f>
        <v>0</v>
      </c>
      <c r="AE3848" s="37">
        <f>IF(E3848='[3]5.Grup_T'!$E$20,0,IF(AD3848&lt;&gt;0,M3848/V3848*MIN(12,AD3848),0))</f>
        <v>0</v>
      </c>
      <c r="AF3848" s="37">
        <f t="shared" si="834"/>
        <v>0</v>
      </c>
      <c r="AG3848" s="37">
        <f t="shared" si="835"/>
        <v>0</v>
      </c>
      <c r="AH3848" s="37">
        <f t="shared" si="836"/>
        <v>0</v>
      </c>
      <c r="AI3848" s="35" t="str">
        <f t="shared" si="837"/>
        <v>Nusidėvėjęs</v>
      </c>
      <c r="AJ3848" s="38" t="str">
        <f>IF(AND(F3848&lt;&gt;[3]Pav.tvarkyklė!$B$12,F3848&lt;&gt;[3]Pav.tvarkyklė!$B$13),"GVTNT","X")</f>
        <v>GVTNT</v>
      </c>
      <c r="AK3848" s="39">
        <f t="shared" si="839"/>
        <v>0</v>
      </c>
      <c r="AL3848" s="41"/>
      <c r="AM3848" s="41"/>
      <c r="AN3848" s="41">
        <f t="shared" si="841"/>
        <v>1900</v>
      </c>
      <c r="AO3848" s="41"/>
      <c r="AP3848" s="41"/>
      <c r="AQ3848" s="41"/>
      <c r="AR3848" s="42"/>
      <c r="AS3848" s="42"/>
      <c r="AU3848" s="43">
        <f t="shared" si="842"/>
        <v>0</v>
      </c>
    </row>
    <row r="3849" spans="1:47" ht="15" customHeight="1" x14ac:dyDescent="0.25">
      <c r="A3849" s="11"/>
      <c r="B3849" s="19">
        <v>4018</v>
      </c>
      <c r="C3849" s="74"/>
      <c r="D3849" s="77"/>
      <c r="E3849" s="78"/>
      <c r="F3849" s="74"/>
      <c r="G3849" s="80"/>
      <c r="H3849" s="49"/>
      <c r="I3849" s="79"/>
      <c r="J3849" s="27"/>
      <c r="K3849" s="27"/>
      <c r="L3849" s="79"/>
      <c r="M3849" s="81"/>
      <c r="N3849" s="29">
        <v>0</v>
      </c>
      <c r="O3849" s="30" t="str">
        <f>IF(G3849&lt;=$N$2,"",IF(F3849=[3]Pav.tvarkyklė!$B$13,"",IF(ISBLANK(R3849),"X","")))</f>
        <v/>
      </c>
      <c r="P3849" s="91"/>
      <c r="Q3849" s="63"/>
      <c r="R3849" s="63"/>
      <c r="S3849" s="63"/>
      <c r="T3849" s="63"/>
      <c r="U3849" s="34" t="str">
        <f>IFERROR(INDEX('[3]5.Grup_T'!$G$4:$G$22,MATCH('6.Turtas'!E3849,'[3]5.Grup_T'!$E$4:$E$22,0)),"0")</f>
        <v>0</v>
      </c>
      <c r="V3849" s="35">
        <f t="shared" si="829"/>
        <v>0</v>
      </c>
      <c r="W3849" s="35">
        <f>IF(NOT(ISBLANK(H3849)),(12-DATEDIF(H3849,'[3]1.Pradzia'!$D$13,"m")),0)</f>
        <v>0</v>
      </c>
      <c r="X3849" s="35">
        <f t="shared" si="830"/>
        <v>0</v>
      </c>
      <c r="Y3849" s="35">
        <f t="shared" si="840"/>
        <v>0</v>
      </c>
      <c r="Z3849" s="35">
        <f t="shared" si="838"/>
        <v>0</v>
      </c>
      <c r="AA3849" s="36">
        <f t="shared" si="831"/>
        <v>0</v>
      </c>
      <c r="AB3849" s="36">
        <f t="shared" si="832"/>
        <v>0</v>
      </c>
      <c r="AC3849" s="37">
        <f t="shared" si="833"/>
        <v>0</v>
      </c>
      <c r="AD3849" s="35">
        <f>IF(OR(YEAR(G3849)&lt;2019,O3849="X"),0,IF(ISBLANK(H3849),DATEDIF(G3849,'[3]1.Pradzia'!$D$13,"M"),DATEDIF(G3849,H3849,"m")))</f>
        <v>0</v>
      </c>
      <c r="AE3849" s="37">
        <f>IF(E3849='[3]5.Grup_T'!$E$20,0,IF(AD3849&lt;&gt;0,M3849/V3849*MIN(12,AD3849),0))</f>
        <v>0</v>
      </c>
      <c r="AF3849" s="37">
        <f t="shared" si="834"/>
        <v>0</v>
      </c>
      <c r="AG3849" s="37">
        <f t="shared" si="835"/>
        <v>0</v>
      </c>
      <c r="AH3849" s="37">
        <f t="shared" si="836"/>
        <v>0</v>
      </c>
      <c r="AI3849" s="35" t="str">
        <f t="shared" si="837"/>
        <v>Nusidėvėjęs</v>
      </c>
      <c r="AJ3849" s="38" t="str">
        <f>IF(AND(F3849&lt;&gt;[3]Pav.tvarkyklė!$B$12,F3849&lt;&gt;[3]Pav.tvarkyklė!$B$13),"GVTNT","X")</f>
        <v>GVTNT</v>
      </c>
      <c r="AK3849" s="39">
        <f t="shared" si="839"/>
        <v>0</v>
      </c>
      <c r="AL3849" s="41"/>
      <c r="AM3849" s="41"/>
      <c r="AN3849" s="41">
        <f t="shared" si="841"/>
        <v>1900</v>
      </c>
      <c r="AO3849" s="41"/>
      <c r="AP3849" s="41"/>
      <c r="AQ3849" s="41"/>
      <c r="AR3849" s="42"/>
      <c r="AS3849" s="42"/>
      <c r="AU3849" s="43">
        <f t="shared" si="842"/>
        <v>0</v>
      </c>
    </row>
    <row r="3850" spans="1:47" ht="15" customHeight="1" x14ac:dyDescent="0.25">
      <c r="A3850" s="11"/>
      <c r="B3850" s="19">
        <v>4019</v>
      </c>
      <c r="C3850" s="74"/>
      <c r="D3850" s="77"/>
      <c r="E3850" s="78"/>
      <c r="F3850" s="74"/>
      <c r="G3850" s="80"/>
      <c r="H3850" s="49"/>
      <c r="I3850" s="79"/>
      <c r="J3850" s="27"/>
      <c r="K3850" s="27"/>
      <c r="L3850" s="79"/>
      <c r="M3850" s="81"/>
      <c r="N3850" s="29">
        <v>0</v>
      </c>
      <c r="O3850" s="30" t="str">
        <f>IF(G3850&lt;=$N$2,"",IF(F3850=[3]Pav.tvarkyklė!$B$13,"",IF(ISBLANK(R3850),"X","")))</f>
        <v/>
      </c>
      <c r="P3850" s="91"/>
      <c r="Q3850" s="63"/>
      <c r="R3850" s="63"/>
      <c r="S3850" s="63"/>
      <c r="T3850" s="63"/>
      <c r="U3850" s="34" t="str">
        <f>IFERROR(INDEX('[3]5.Grup_T'!$G$4:$G$22,MATCH('6.Turtas'!E3850,'[3]5.Grup_T'!$E$4:$E$22,0)),"0")</f>
        <v>0</v>
      </c>
      <c r="V3850" s="35">
        <f t="shared" si="829"/>
        <v>0</v>
      </c>
      <c r="W3850" s="35">
        <f>IF(NOT(ISBLANK(H3850)),(12-DATEDIF(H3850,'[3]1.Pradzia'!$D$13,"m")),0)</f>
        <v>0</v>
      </c>
      <c r="X3850" s="35">
        <f t="shared" si="830"/>
        <v>0</v>
      </c>
      <c r="Y3850" s="35">
        <f t="shared" si="840"/>
        <v>0</v>
      </c>
      <c r="Z3850" s="35">
        <f t="shared" si="838"/>
        <v>0</v>
      </c>
      <c r="AA3850" s="36">
        <f t="shared" si="831"/>
        <v>0</v>
      </c>
      <c r="AB3850" s="36">
        <f t="shared" si="832"/>
        <v>0</v>
      </c>
      <c r="AC3850" s="37">
        <f t="shared" si="833"/>
        <v>0</v>
      </c>
      <c r="AD3850" s="35">
        <f>IF(OR(YEAR(G3850)&lt;2019,O3850="X"),0,IF(ISBLANK(H3850),DATEDIF(G3850,'[3]1.Pradzia'!$D$13,"M"),DATEDIF(G3850,H3850,"m")))</f>
        <v>0</v>
      </c>
      <c r="AE3850" s="37">
        <f>IF(E3850='[3]5.Grup_T'!$E$20,0,IF(AD3850&lt;&gt;0,M3850/V3850*MIN(12,AD3850),0))</f>
        <v>0</v>
      </c>
      <c r="AF3850" s="37">
        <f t="shared" si="834"/>
        <v>0</v>
      </c>
      <c r="AG3850" s="37">
        <f t="shared" si="835"/>
        <v>0</v>
      </c>
      <c r="AH3850" s="37">
        <f t="shared" si="836"/>
        <v>0</v>
      </c>
      <c r="AI3850" s="35" t="str">
        <f t="shared" si="837"/>
        <v>Nusidėvėjęs</v>
      </c>
      <c r="AJ3850" s="38" t="str">
        <f>IF(AND(F3850&lt;&gt;[3]Pav.tvarkyklė!$B$12,F3850&lt;&gt;[3]Pav.tvarkyklė!$B$13),"GVTNT","X")</f>
        <v>GVTNT</v>
      </c>
      <c r="AK3850" s="39">
        <f t="shared" si="839"/>
        <v>0</v>
      </c>
      <c r="AL3850" s="41"/>
      <c r="AM3850" s="41"/>
      <c r="AN3850" s="41">
        <f t="shared" si="841"/>
        <v>1900</v>
      </c>
      <c r="AO3850" s="41"/>
      <c r="AP3850" s="41"/>
      <c r="AQ3850" s="41"/>
      <c r="AR3850" s="42"/>
      <c r="AS3850" s="42"/>
      <c r="AU3850" s="43">
        <f t="shared" si="842"/>
        <v>0</v>
      </c>
    </row>
    <row r="3851" spans="1:47" ht="15" customHeight="1" x14ac:dyDescent="0.25">
      <c r="A3851" s="11"/>
      <c r="B3851" s="19">
        <v>4020</v>
      </c>
      <c r="C3851" s="74"/>
      <c r="D3851" s="77"/>
      <c r="E3851" s="78"/>
      <c r="F3851" s="74"/>
      <c r="G3851" s="80"/>
      <c r="H3851" s="49"/>
      <c r="I3851" s="79"/>
      <c r="J3851" s="27"/>
      <c r="K3851" s="27"/>
      <c r="L3851" s="79"/>
      <c r="M3851" s="81"/>
      <c r="N3851" s="29">
        <v>0</v>
      </c>
      <c r="O3851" s="30" t="str">
        <f>IF(G3851&lt;=$N$2,"",IF(F3851=[3]Pav.tvarkyklė!$B$13,"",IF(ISBLANK(R3851),"X","")))</f>
        <v/>
      </c>
      <c r="P3851" s="91"/>
      <c r="Q3851" s="63"/>
      <c r="R3851" s="63"/>
      <c r="S3851" s="63"/>
      <c r="T3851" s="63"/>
      <c r="U3851" s="34" t="str">
        <f>IFERROR(INDEX('[3]5.Grup_T'!$G$4:$G$22,MATCH('6.Turtas'!E3851,'[3]5.Grup_T'!$E$4:$E$22,0)),"0")</f>
        <v>0</v>
      </c>
      <c r="V3851" s="35">
        <f t="shared" si="829"/>
        <v>0</v>
      </c>
      <c r="W3851" s="35">
        <f>IF(NOT(ISBLANK(H3851)),(12-DATEDIF(H3851,'[3]1.Pradzia'!$D$13,"m")),0)</f>
        <v>0</v>
      </c>
      <c r="X3851" s="35">
        <f t="shared" si="830"/>
        <v>0</v>
      </c>
      <c r="Y3851" s="35">
        <f t="shared" si="840"/>
        <v>0</v>
      </c>
      <c r="Z3851" s="35">
        <f t="shared" si="838"/>
        <v>0</v>
      </c>
      <c r="AA3851" s="36">
        <f t="shared" si="831"/>
        <v>0</v>
      </c>
      <c r="AB3851" s="36">
        <f t="shared" si="832"/>
        <v>0</v>
      </c>
      <c r="AC3851" s="37">
        <f t="shared" si="833"/>
        <v>0</v>
      </c>
      <c r="AD3851" s="35">
        <f>IF(OR(YEAR(G3851)&lt;2019,O3851="X"),0,IF(ISBLANK(H3851),DATEDIF(G3851,'[3]1.Pradzia'!$D$13,"M"),DATEDIF(G3851,H3851,"m")))</f>
        <v>0</v>
      </c>
      <c r="AE3851" s="37">
        <f>IF(E3851='[3]5.Grup_T'!$E$20,0,IF(AD3851&lt;&gt;0,M3851/V3851*MIN(12,AD3851),0))</f>
        <v>0</v>
      </c>
      <c r="AF3851" s="37">
        <f t="shared" si="834"/>
        <v>0</v>
      </c>
      <c r="AG3851" s="37">
        <f t="shared" si="835"/>
        <v>0</v>
      </c>
      <c r="AH3851" s="37">
        <f t="shared" si="836"/>
        <v>0</v>
      </c>
      <c r="AI3851" s="35" t="str">
        <f t="shared" si="837"/>
        <v>Nusidėvėjęs</v>
      </c>
      <c r="AJ3851" s="38" t="str">
        <f>IF(AND(F3851&lt;&gt;[3]Pav.tvarkyklė!$B$12,F3851&lt;&gt;[3]Pav.tvarkyklė!$B$13),"GVTNT","X")</f>
        <v>GVTNT</v>
      </c>
      <c r="AK3851" s="39">
        <f t="shared" si="839"/>
        <v>0</v>
      </c>
      <c r="AL3851" s="41"/>
      <c r="AM3851" s="41"/>
      <c r="AN3851" s="41">
        <f t="shared" si="841"/>
        <v>1900</v>
      </c>
      <c r="AO3851" s="41"/>
      <c r="AP3851" s="41"/>
      <c r="AQ3851" s="41"/>
      <c r="AR3851" s="42"/>
      <c r="AS3851" s="42"/>
      <c r="AU3851" s="43">
        <f t="shared" si="842"/>
        <v>0</v>
      </c>
    </row>
    <row r="3852" spans="1:47" ht="15" customHeight="1" x14ac:dyDescent="0.25">
      <c r="A3852" s="11"/>
      <c r="B3852" s="19">
        <v>4021</v>
      </c>
      <c r="C3852" s="74"/>
      <c r="D3852" s="77"/>
      <c r="E3852" s="78"/>
      <c r="F3852" s="74"/>
      <c r="G3852" s="80"/>
      <c r="H3852" s="49"/>
      <c r="I3852" s="79"/>
      <c r="J3852" s="27"/>
      <c r="K3852" s="27"/>
      <c r="L3852" s="79"/>
      <c r="M3852" s="81"/>
      <c r="N3852" s="29">
        <v>0</v>
      </c>
      <c r="O3852" s="30" t="str">
        <f>IF(G3852&lt;=$N$2,"",IF(F3852=[3]Pav.tvarkyklė!$B$13,"",IF(ISBLANK(R3852),"X","")))</f>
        <v/>
      </c>
      <c r="P3852" s="91"/>
      <c r="Q3852" s="63"/>
      <c r="R3852" s="63"/>
      <c r="S3852" s="63"/>
      <c r="T3852" s="63"/>
      <c r="U3852" s="34" t="str">
        <f>IFERROR(INDEX('[3]5.Grup_T'!$G$4:$G$22,MATCH('6.Turtas'!E3852,'[3]5.Grup_T'!$E$4:$E$22,0)),"0")</f>
        <v>0</v>
      </c>
      <c r="V3852" s="35">
        <f t="shared" si="829"/>
        <v>0</v>
      </c>
      <c r="W3852" s="35">
        <f>IF(NOT(ISBLANK(H3852)),(12-DATEDIF(H3852,'[3]1.Pradzia'!$D$13,"m")),0)</f>
        <v>0</v>
      </c>
      <c r="X3852" s="35">
        <f t="shared" si="830"/>
        <v>0</v>
      </c>
      <c r="Y3852" s="35">
        <f t="shared" si="840"/>
        <v>0</v>
      </c>
      <c r="Z3852" s="35">
        <f t="shared" si="838"/>
        <v>0</v>
      </c>
      <c r="AA3852" s="36">
        <f t="shared" si="831"/>
        <v>0</v>
      </c>
      <c r="AB3852" s="36">
        <f t="shared" si="832"/>
        <v>0</v>
      </c>
      <c r="AC3852" s="37">
        <f t="shared" si="833"/>
        <v>0</v>
      </c>
      <c r="AD3852" s="35">
        <f>IF(OR(YEAR(G3852)&lt;2019,O3852="X"),0,IF(ISBLANK(H3852),DATEDIF(G3852,'[3]1.Pradzia'!$D$13,"M"),DATEDIF(G3852,H3852,"m")))</f>
        <v>0</v>
      </c>
      <c r="AE3852" s="37">
        <f>IF(E3852='[3]5.Grup_T'!$E$20,0,IF(AD3852&lt;&gt;0,M3852/V3852*MIN(12,AD3852),0))</f>
        <v>0</v>
      </c>
      <c r="AF3852" s="37">
        <f t="shared" si="834"/>
        <v>0</v>
      </c>
      <c r="AG3852" s="37">
        <f t="shared" si="835"/>
        <v>0</v>
      </c>
      <c r="AH3852" s="37">
        <f t="shared" si="836"/>
        <v>0</v>
      </c>
      <c r="AI3852" s="35" t="str">
        <f t="shared" si="837"/>
        <v>Nusidėvėjęs</v>
      </c>
      <c r="AJ3852" s="38" t="str">
        <f>IF(AND(F3852&lt;&gt;[3]Pav.tvarkyklė!$B$12,F3852&lt;&gt;[3]Pav.tvarkyklė!$B$13),"GVTNT","X")</f>
        <v>GVTNT</v>
      </c>
      <c r="AK3852" s="39">
        <f t="shared" si="839"/>
        <v>0</v>
      </c>
      <c r="AL3852" s="41"/>
      <c r="AM3852" s="41"/>
      <c r="AN3852" s="41">
        <f t="shared" si="841"/>
        <v>1900</v>
      </c>
      <c r="AO3852" s="41"/>
      <c r="AP3852" s="41"/>
      <c r="AQ3852" s="41"/>
      <c r="AR3852" s="42"/>
      <c r="AS3852" s="42"/>
      <c r="AU3852" s="43">
        <f t="shared" si="842"/>
        <v>0</v>
      </c>
    </row>
    <row r="3853" spans="1:47" ht="15" customHeight="1" x14ac:dyDescent="0.25">
      <c r="A3853" s="11"/>
      <c r="B3853" s="19">
        <v>4022</v>
      </c>
      <c r="C3853" s="74"/>
      <c r="D3853" s="77"/>
      <c r="E3853" s="78"/>
      <c r="F3853" s="74"/>
      <c r="G3853" s="80"/>
      <c r="H3853" s="49"/>
      <c r="I3853" s="79"/>
      <c r="J3853" s="27"/>
      <c r="K3853" s="27"/>
      <c r="L3853" s="79"/>
      <c r="M3853" s="81"/>
      <c r="N3853" s="29">
        <v>0</v>
      </c>
      <c r="O3853" s="30" t="str">
        <f>IF(G3853&lt;=$N$2,"",IF(F3853=[3]Pav.tvarkyklė!$B$13,"",IF(ISBLANK(R3853),"X","")))</f>
        <v/>
      </c>
      <c r="P3853" s="91"/>
      <c r="Q3853" s="63"/>
      <c r="R3853" s="63"/>
      <c r="S3853" s="63"/>
      <c r="T3853" s="63"/>
      <c r="U3853" s="34" t="str">
        <f>IFERROR(INDEX('[3]5.Grup_T'!$G$4:$G$22,MATCH('6.Turtas'!E3853,'[3]5.Grup_T'!$E$4:$E$22,0)),"0")</f>
        <v>0</v>
      </c>
      <c r="V3853" s="35">
        <f t="shared" si="829"/>
        <v>0</v>
      </c>
      <c r="W3853" s="35">
        <f>IF(NOT(ISBLANK(H3853)),(12-DATEDIF(H3853,'[3]1.Pradzia'!$D$13,"m")),0)</f>
        <v>0</v>
      </c>
      <c r="X3853" s="35">
        <f t="shared" si="830"/>
        <v>0</v>
      </c>
      <c r="Y3853" s="35">
        <f t="shared" si="840"/>
        <v>0</v>
      </c>
      <c r="Z3853" s="35">
        <f t="shared" si="838"/>
        <v>0</v>
      </c>
      <c r="AA3853" s="36">
        <f t="shared" si="831"/>
        <v>0</v>
      </c>
      <c r="AB3853" s="36">
        <f t="shared" si="832"/>
        <v>0</v>
      </c>
      <c r="AC3853" s="37">
        <f t="shared" si="833"/>
        <v>0</v>
      </c>
      <c r="AD3853" s="35">
        <f>IF(OR(YEAR(G3853)&lt;2019,O3853="X"),0,IF(ISBLANK(H3853),DATEDIF(G3853,'[3]1.Pradzia'!$D$13,"M"),DATEDIF(G3853,H3853,"m")))</f>
        <v>0</v>
      </c>
      <c r="AE3853" s="37">
        <f>IF(E3853='[3]5.Grup_T'!$E$20,0,IF(AD3853&lt;&gt;0,M3853/V3853*MIN(12,AD3853),0))</f>
        <v>0</v>
      </c>
      <c r="AF3853" s="37">
        <f t="shared" si="834"/>
        <v>0</v>
      </c>
      <c r="AG3853" s="37">
        <f t="shared" si="835"/>
        <v>0</v>
      </c>
      <c r="AH3853" s="37">
        <f t="shared" si="836"/>
        <v>0</v>
      </c>
      <c r="AI3853" s="35" t="str">
        <f t="shared" si="837"/>
        <v>Nusidėvėjęs</v>
      </c>
      <c r="AJ3853" s="38" t="str">
        <f>IF(AND(F3853&lt;&gt;[3]Pav.tvarkyklė!$B$12,F3853&lt;&gt;[3]Pav.tvarkyklė!$B$13),"GVTNT","X")</f>
        <v>GVTNT</v>
      </c>
      <c r="AK3853" s="39">
        <f t="shared" si="839"/>
        <v>0</v>
      </c>
      <c r="AL3853" s="41"/>
      <c r="AM3853" s="41"/>
      <c r="AN3853" s="41">
        <f t="shared" si="841"/>
        <v>1900</v>
      </c>
      <c r="AO3853" s="41"/>
      <c r="AP3853" s="41"/>
      <c r="AQ3853" s="41"/>
      <c r="AR3853" s="42"/>
      <c r="AS3853" s="42"/>
      <c r="AU3853" s="43">
        <f t="shared" si="842"/>
        <v>0</v>
      </c>
    </row>
    <row r="3854" spans="1:47" ht="15" customHeight="1" x14ac:dyDescent="0.25">
      <c r="A3854" s="11"/>
      <c r="B3854" s="19">
        <v>4023</v>
      </c>
      <c r="C3854" s="74"/>
      <c r="D3854" s="77"/>
      <c r="E3854" s="78"/>
      <c r="F3854" s="74"/>
      <c r="G3854" s="80"/>
      <c r="H3854" s="49"/>
      <c r="I3854" s="79"/>
      <c r="J3854" s="27"/>
      <c r="K3854" s="27"/>
      <c r="L3854" s="79"/>
      <c r="M3854" s="81"/>
      <c r="N3854" s="29">
        <v>0</v>
      </c>
      <c r="O3854" s="30" t="str">
        <f>IF(G3854&lt;=$N$2,"",IF(F3854=[3]Pav.tvarkyklė!$B$13,"",IF(ISBLANK(R3854),"X","")))</f>
        <v/>
      </c>
      <c r="P3854" s="91"/>
      <c r="Q3854" s="63"/>
      <c r="R3854" s="63"/>
      <c r="S3854" s="63"/>
      <c r="T3854" s="63"/>
      <c r="U3854" s="34" t="str">
        <f>IFERROR(INDEX('[3]5.Grup_T'!$G$4:$G$22,MATCH('6.Turtas'!E3854,'[3]5.Grup_T'!$E$4:$E$22,0)),"0")</f>
        <v>0</v>
      </c>
      <c r="V3854" s="35">
        <f t="shared" si="829"/>
        <v>0</v>
      </c>
      <c r="W3854" s="35">
        <f>IF(NOT(ISBLANK(H3854)),(12-DATEDIF(H3854,'[3]1.Pradzia'!$D$13,"m")),0)</f>
        <v>0</v>
      </c>
      <c r="X3854" s="35">
        <f t="shared" si="830"/>
        <v>0</v>
      </c>
      <c r="Y3854" s="35">
        <f t="shared" si="840"/>
        <v>0</v>
      </c>
      <c r="Z3854" s="35">
        <f t="shared" si="838"/>
        <v>0</v>
      </c>
      <c r="AA3854" s="36">
        <f t="shared" si="831"/>
        <v>0</v>
      </c>
      <c r="AB3854" s="36">
        <f t="shared" si="832"/>
        <v>0</v>
      </c>
      <c r="AC3854" s="37">
        <f t="shared" si="833"/>
        <v>0</v>
      </c>
      <c r="AD3854" s="35">
        <f>IF(OR(YEAR(G3854)&lt;2019,O3854="X"),0,IF(ISBLANK(H3854),DATEDIF(G3854,'[3]1.Pradzia'!$D$13,"M"),DATEDIF(G3854,H3854,"m")))</f>
        <v>0</v>
      </c>
      <c r="AE3854" s="37">
        <f>IF(E3854='[3]5.Grup_T'!$E$20,0,IF(AD3854&lt;&gt;0,M3854/V3854*MIN(12,AD3854),0))</f>
        <v>0</v>
      </c>
      <c r="AF3854" s="37">
        <f t="shared" si="834"/>
        <v>0</v>
      </c>
      <c r="AG3854" s="37">
        <f t="shared" si="835"/>
        <v>0</v>
      </c>
      <c r="AH3854" s="37">
        <f t="shared" si="836"/>
        <v>0</v>
      </c>
      <c r="AI3854" s="35" t="str">
        <f t="shared" si="837"/>
        <v>Nusidėvėjęs</v>
      </c>
      <c r="AJ3854" s="38" t="str">
        <f>IF(AND(F3854&lt;&gt;[3]Pav.tvarkyklė!$B$12,F3854&lt;&gt;[3]Pav.tvarkyklė!$B$13),"GVTNT","X")</f>
        <v>GVTNT</v>
      </c>
      <c r="AK3854" s="39">
        <f t="shared" si="839"/>
        <v>0</v>
      </c>
      <c r="AL3854" s="41"/>
      <c r="AM3854" s="41"/>
      <c r="AN3854" s="41">
        <f t="shared" si="841"/>
        <v>1900</v>
      </c>
      <c r="AO3854" s="41"/>
      <c r="AP3854" s="41"/>
      <c r="AQ3854" s="41"/>
      <c r="AR3854" s="42"/>
      <c r="AS3854" s="42"/>
      <c r="AU3854" s="43">
        <f t="shared" si="842"/>
        <v>0</v>
      </c>
    </row>
    <row r="3855" spans="1:47" ht="15" customHeight="1" x14ac:dyDescent="0.25">
      <c r="A3855" s="11"/>
      <c r="B3855" s="19">
        <v>4024</v>
      </c>
      <c r="C3855" s="74"/>
      <c r="D3855" s="77"/>
      <c r="E3855" s="78"/>
      <c r="F3855" s="74"/>
      <c r="G3855" s="80"/>
      <c r="H3855" s="49"/>
      <c r="I3855" s="79"/>
      <c r="J3855" s="27"/>
      <c r="K3855" s="27"/>
      <c r="L3855" s="79"/>
      <c r="M3855" s="81"/>
      <c r="N3855" s="29">
        <v>0</v>
      </c>
      <c r="O3855" s="30" t="str">
        <f>IF(G3855&lt;=$N$2,"",IF(F3855=[3]Pav.tvarkyklė!$B$13,"",IF(ISBLANK(R3855),"X","")))</f>
        <v/>
      </c>
      <c r="P3855" s="91"/>
      <c r="Q3855" s="63"/>
      <c r="R3855" s="63"/>
      <c r="S3855" s="63"/>
      <c r="T3855" s="63"/>
      <c r="U3855" s="34" t="str">
        <f>IFERROR(INDEX('[3]5.Grup_T'!$G$4:$G$22,MATCH('6.Turtas'!E3855,'[3]5.Grup_T'!$E$4:$E$22,0)),"0")</f>
        <v>0</v>
      </c>
      <c r="V3855" s="35">
        <f t="shared" si="829"/>
        <v>0</v>
      </c>
      <c r="W3855" s="35">
        <f>IF(NOT(ISBLANK(H3855)),(12-DATEDIF(H3855,'[3]1.Pradzia'!$D$13,"m")),0)</f>
        <v>0</v>
      </c>
      <c r="X3855" s="35">
        <f t="shared" si="830"/>
        <v>0</v>
      </c>
      <c r="Y3855" s="35">
        <f t="shared" si="840"/>
        <v>0</v>
      </c>
      <c r="Z3855" s="35">
        <f t="shared" si="838"/>
        <v>0</v>
      </c>
      <c r="AA3855" s="36">
        <f t="shared" si="831"/>
        <v>0</v>
      </c>
      <c r="AB3855" s="36">
        <f t="shared" si="832"/>
        <v>0</v>
      </c>
      <c r="AC3855" s="37">
        <f t="shared" si="833"/>
        <v>0</v>
      </c>
      <c r="AD3855" s="35">
        <f>IF(OR(YEAR(G3855)&lt;2019,O3855="X"),0,IF(ISBLANK(H3855),DATEDIF(G3855,'[3]1.Pradzia'!$D$13,"M"),DATEDIF(G3855,H3855,"m")))</f>
        <v>0</v>
      </c>
      <c r="AE3855" s="37">
        <f>IF(E3855='[3]5.Grup_T'!$E$20,0,IF(AD3855&lt;&gt;0,M3855/V3855*MIN(12,AD3855),0))</f>
        <v>0</v>
      </c>
      <c r="AF3855" s="37">
        <f t="shared" si="834"/>
        <v>0</v>
      </c>
      <c r="AG3855" s="37">
        <f t="shared" si="835"/>
        <v>0</v>
      </c>
      <c r="AH3855" s="37">
        <f t="shared" si="836"/>
        <v>0</v>
      </c>
      <c r="AI3855" s="35" t="str">
        <f t="shared" si="837"/>
        <v>Nusidėvėjęs</v>
      </c>
      <c r="AJ3855" s="38" t="str">
        <f>IF(AND(F3855&lt;&gt;[3]Pav.tvarkyklė!$B$12,F3855&lt;&gt;[3]Pav.tvarkyklė!$B$13),"GVTNT","X")</f>
        <v>GVTNT</v>
      </c>
      <c r="AK3855" s="39">
        <f t="shared" si="839"/>
        <v>0</v>
      </c>
      <c r="AL3855" s="41"/>
      <c r="AM3855" s="41"/>
      <c r="AN3855" s="41">
        <f t="shared" si="841"/>
        <v>1900</v>
      </c>
      <c r="AO3855" s="41"/>
      <c r="AP3855" s="41"/>
      <c r="AQ3855" s="41"/>
      <c r="AR3855" s="42"/>
      <c r="AS3855" s="42"/>
      <c r="AU3855" s="43">
        <f t="shared" si="842"/>
        <v>0</v>
      </c>
    </row>
    <row r="3856" spans="1:47" ht="15" customHeight="1" x14ac:dyDescent="0.25">
      <c r="A3856" s="11"/>
      <c r="B3856" s="19">
        <v>4025</v>
      </c>
      <c r="C3856" s="74"/>
      <c r="D3856" s="77"/>
      <c r="E3856" s="78"/>
      <c r="F3856" s="74"/>
      <c r="G3856" s="80"/>
      <c r="H3856" s="49"/>
      <c r="I3856" s="79"/>
      <c r="J3856" s="27"/>
      <c r="K3856" s="27"/>
      <c r="L3856" s="79"/>
      <c r="M3856" s="81"/>
      <c r="N3856" s="29">
        <v>0</v>
      </c>
      <c r="O3856" s="30" t="str">
        <f>IF(G3856&lt;=$N$2,"",IF(F3856=[3]Pav.tvarkyklė!$B$13,"",IF(ISBLANK(R3856),"X","")))</f>
        <v/>
      </c>
      <c r="P3856" s="91"/>
      <c r="Q3856" s="63"/>
      <c r="R3856" s="63"/>
      <c r="S3856" s="63"/>
      <c r="T3856" s="63"/>
      <c r="U3856" s="34" t="str">
        <f>IFERROR(INDEX('[3]5.Grup_T'!$G$4:$G$22,MATCH('6.Turtas'!E3856,'[3]5.Grup_T'!$E$4:$E$22,0)),"0")</f>
        <v>0</v>
      </c>
      <c r="V3856" s="35">
        <f t="shared" si="829"/>
        <v>0</v>
      </c>
      <c r="W3856" s="35">
        <f>IF(NOT(ISBLANK(H3856)),(12-DATEDIF(H3856,'[3]1.Pradzia'!$D$13,"m")),0)</f>
        <v>0</v>
      </c>
      <c r="X3856" s="35">
        <f t="shared" si="830"/>
        <v>0</v>
      </c>
      <c r="Y3856" s="35">
        <f t="shared" si="840"/>
        <v>0</v>
      </c>
      <c r="Z3856" s="35">
        <f t="shared" si="838"/>
        <v>0</v>
      </c>
      <c r="AA3856" s="36">
        <f t="shared" si="831"/>
        <v>0</v>
      </c>
      <c r="AB3856" s="36">
        <f t="shared" si="832"/>
        <v>0</v>
      </c>
      <c r="AC3856" s="37">
        <f t="shared" si="833"/>
        <v>0</v>
      </c>
      <c r="AD3856" s="35">
        <f>IF(OR(YEAR(G3856)&lt;2019,O3856="X"),0,IF(ISBLANK(H3856),DATEDIF(G3856,'[3]1.Pradzia'!$D$13,"M"),DATEDIF(G3856,H3856,"m")))</f>
        <v>0</v>
      </c>
      <c r="AE3856" s="37">
        <f>IF(E3856='[3]5.Grup_T'!$E$20,0,IF(AD3856&lt;&gt;0,M3856/V3856*MIN(12,AD3856),0))</f>
        <v>0</v>
      </c>
      <c r="AF3856" s="37">
        <f t="shared" si="834"/>
        <v>0</v>
      </c>
      <c r="AG3856" s="37">
        <f t="shared" si="835"/>
        <v>0</v>
      </c>
      <c r="AH3856" s="37">
        <f t="shared" si="836"/>
        <v>0</v>
      </c>
      <c r="AI3856" s="35" t="str">
        <f t="shared" si="837"/>
        <v>Nusidėvėjęs</v>
      </c>
      <c r="AJ3856" s="38" t="str">
        <f>IF(AND(F3856&lt;&gt;[3]Pav.tvarkyklė!$B$12,F3856&lt;&gt;[3]Pav.tvarkyklė!$B$13),"GVTNT","X")</f>
        <v>GVTNT</v>
      </c>
      <c r="AK3856" s="39">
        <f t="shared" si="839"/>
        <v>0</v>
      </c>
      <c r="AL3856" s="41"/>
      <c r="AM3856" s="41"/>
      <c r="AN3856" s="41">
        <f t="shared" si="841"/>
        <v>1900</v>
      </c>
      <c r="AO3856" s="41"/>
      <c r="AP3856" s="41"/>
      <c r="AQ3856" s="41"/>
      <c r="AR3856" s="42"/>
      <c r="AS3856" s="42"/>
      <c r="AU3856" s="43">
        <f t="shared" si="842"/>
        <v>0</v>
      </c>
    </row>
    <row r="3857" spans="1:47" ht="15" customHeight="1" x14ac:dyDescent="0.25">
      <c r="A3857" s="11"/>
      <c r="B3857" s="19">
        <v>4026</v>
      </c>
      <c r="C3857" s="74"/>
      <c r="D3857" s="77"/>
      <c r="E3857" s="78"/>
      <c r="F3857" s="74"/>
      <c r="G3857" s="80"/>
      <c r="H3857" s="49"/>
      <c r="I3857" s="79"/>
      <c r="J3857" s="27"/>
      <c r="K3857" s="27"/>
      <c r="L3857" s="79"/>
      <c r="M3857" s="81"/>
      <c r="N3857" s="29">
        <v>0</v>
      </c>
      <c r="O3857" s="30" t="str">
        <f>IF(G3857&lt;=$N$2,"",IF(F3857=[3]Pav.tvarkyklė!$B$13,"",IF(ISBLANK(R3857),"X","")))</f>
        <v/>
      </c>
      <c r="P3857" s="91"/>
      <c r="Q3857" s="63"/>
      <c r="R3857" s="63"/>
      <c r="S3857" s="63"/>
      <c r="T3857" s="63"/>
      <c r="U3857" s="34" t="str">
        <f>IFERROR(INDEX('[3]5.Grup_T'!$G$4:$G$22,MATCH('6.Turtas'!E3857,'[3]5.Grup_T'!$E$4:$E$22,0)),"0")</f>
        <v>0</v>
      </c>
      <c r="V3857" s="35">
        <f t="shared" si="829"/>
        <v>0</v>
      </c>
      <c r="W3857" s="35">
        <f>IF(NOT(ISBLANK(H3857)),(12-DATEDIF(H3857,'[3]1.Pradzia'!$D$13,"m")),0)</f>
        <v>0</v>
      </c>
      <c r="X3857" s="35">
        <f t="shared" si="830"/>
        <v>0</v>
      </c>
      <c r="Y3857" s="35">
        <f t="shared" si="840"/>
        <v>0</v>
      </c>
      <c r="Z3857" s="35">
        <f t="shared" si="838"/>
        <v>0</v>
      </c>
      <c r="AA3857" s="36">
        <f t="shared" si="831"/>
        <v>0</v>
      </c>
      <c r="AB3857" s="36">
        <f t="shared" si="832"/>
        <v>0</v>
      </c>
      <c r="AC3857" s="37">
        <f t="shared" si="833"/>
        <v>0</v>
      </c>
      <c r="AD3857" s="35">
        <f>IF(OR(YEAR(G3857)&lt;2019,O3857="X"),0,IF(ISBLANK(H3857),DATEDIF(G3857,'[3]1.Pradzia'!$D$13,"M"),DATEDIF(G3857,H3857,"m")))</f>
        <v>0</v>
      </c>
      <c r="AE3857" s="37">
        <f>IF(E3857='[3]5.Grup_T'!$E$20,0,IF(AD3857&lt;&gt;0,M3857/V3857*MIN(12,AD3857),0))</f>
        <v>0</v>
      </c>
      <c r="AF3857" s="37">
        <f t="shared" si="834"/>
        <v>0</v>
      </c>
      <c r="AG3857" s="37">
        <f t="shared" si="835"/>
        <v>0</v>
      </c>
      <c r="AH3857" s="37">
        <f t="shared" si="836"/>
        <v>0</v>
      </c>
      <c r="AI3857" s="35" t="str">
        <f t="shared" si="837"/>
        <v>Nusidėvėjęs</v>
      </c>
      <c r="AJ3857" s="38" t="str">
        <f>IF(AND(F3857&lt;&gt;[3]Pav.tvarkyklė!$B$12,F3857&lt;&gt;[3]Pav.tvarkyklė!$B$13),"GVTNT","X")</f>
        <v>GVTNT</v>
      </c>
      <c r="AK3857" s="39">
        <f t="shared" si="839"/>
        <v>0</v>
      </c>
      <c r="AL3857" s="41"/>
      <c r="AM3857" s="41"/>
      <c r="AN3857" s="41">
        <f t="shared" si="841"/>
        <v>1900</v>
      </c>
      <c r="AO3857" s="41"/>
      <c r="AP3857" s="41"/>
      <c r="AQ3857" s="41"/>
      <c r="AR3857" s="42"/>
      <c r="AS3857" s="42"/>
      <c r="AU3857" s="43">
        <f t="shared" si="842"/>
        <v>0</v>
      </c>
    </row>
    <row r="3858" spans="1:47" ht="15" customHeight="1" x14ac:dyDescent="0.25">
      <c r="A3858" s="11"/>
      <c r="B3858" s="19">
        <v>4027</v>
      </c>
      <c r="C3858" s="74"/>
      <c r="D3858" s="77"/>
      <c r="E3858" s="78"/>
      <c r="F3858" s="74"/>
      <c r="G3858" s="80"/>
      <c r="H3858" s="49"/>
      <c r="I3858" s="79"/>
      <c r="J3858" s="27"/>
      <c r="K3858" s="27"/>
      <c r="L3858" s="79"/>
      <c r="M3858" s="81"/>
      <c r="N3858" s="29">
        <v>0</v>
      </c>
      <c r="O3858" s="30" t="str">
        <f>IF(G3858&lt;=$N$2,"",IF(F3858=[3]Pav.tvarkyklė!$B$13,"",IF(ISBLANK(R3858),"X","")))</f>
        <v/>
      </c>
      <c r="P3858" s="91"/>
      <c r="Q3858" s="63"/>
      <c r="R3858" s="63"/>
      <c r="S3858" s="63"/>
      <c r="T3858" s="63"/>
      <c r="U3858" s="34" t="str">
        <f>IFERROR(INDEX('[3]5.Grup_T'!$G$4:$G$22,MATCH('6.Turtas'!E3858,'[3]5.Grup_T'!$E$4:$E$22,0)),"0")</f>
        <v>0</v>
      </c>
      <c r="V3858" s="35">
        <f t="shared" ref="V3858:V3921" si="843">U3858*12</f>
        <v>0</v>
      </c>
      <c r="W3858" s="35">
        <f>IF(NOT(ISBLANK(H3858)),(12-DATEDIF(H3858,'[3]1.Pradzia'!$D$13,"m")),0)</f>
        <v>0</v>
      </c>
      <c r="X3858" s="35">
        <f t="shared" ref="X3858:X3921" si="844">IF(OR(ISBLANK(C3858),YEAR(G3858)&gt;=2019),0,DATEDIF(G3858,$N$2,"M"))</f>
        <v>0</v>
      </c>
      <c r="Y3858" s="35">
        <f t="shared" si="840"/>
        <v>0</v>
      </c>
      <c r="Z3858" s="35">
        <f t="shared" si="838"/>
        <v>0</v>
      </c>
      <c r="AA3858" s="36">
        <f t="shared" ref="AA3858:AA3921" si="845">+IF(Z3858&lt;=0,0,N3858/Z3858)</f>
        <v>0</v>
      </c>
      <c r="AB3858" s="36">
        <f t="shared" ref="AB3858:AB3921" si="846">IF(Z3858&lt;=0,N3858,N3858/Z3858*Y3858)</f>
        <v>0</v>
      </c>
      <c r="AC3858" s="37">
        <f t="shared" ref="AC3858:AC3921" si="847">IF(YEAR(G3858)&lt;2019,M3858-N3858+AB3858,0)</f>
        <v>0</v>
      </c>
      <c r="AD3858" s="35">
        <f>IF(OR(YEAR(G3858)&lt;2019,O3858="X"),0,IF(ISBLANK(H3858),DATEDIF(G3858,'[3]1.Pradzia'!$D$13,"M"),DATEDIF(G3858,H3858,"m")))</f>
        <v>0</v>
      </c>
      <c r="AE3858" s="37">
        <f>IF(E3858='[3]5.Grup_T'!$E$20,0,IF(AD3858&lt;&gt;0,M3858/V3858*MIN(12,AD3858),0))</f>
        <v>0</v>
      </c>
      <c r="AF3858" s="37">
        <f t="shared" ref="AF3858:AF3921" si="848">+AB3858+AE3858</f>
        <v>0</v>
      </c>
      <c r="AG3858" s="37">
        <f t="shared" ref="AG3858:AG3921" si="849">AC3858+AE3858</f>
        <v>0</v>
      </c>
      <c r="AH3858" s="37">
        <f t="shared" ref="AH3858:AH3921" si="850">M3858-AG3858</f>
        <v>0</v>
      </c>
      <c r="AI3858" s="35" t="str">
        <f t="shared" ref="AI3858:AI3921" si="851">IF(H3858&lt;&gt;0,"Nurašytas",IF(O3858="X","Nesuderintas",IF(AH3858&lt;=0,"Nusidėvėjęs","")))</f>
        <v>Nusidėvėjęs</v>
      </c>
      <c r="AJ3858" s="38" t="str">
        <f>IF(AND(F3858&lt;&gt;[3]Pav.tvarkyklė!$B$12,F3858&lt;&gt;[3]Pav.tvarkyklė!$B$13),"GVTNT","X")</f>
        <v>GVTNT</v>
      </c>
      <c r="AK3858" s="39">
        <f t="shared" si="839"/>
        <v>0</v>
      </c>
      <c r="AL3858" s="41"/>
      <c r="AM3858" s="41"/>
      <c r="AN3858" s="41">
        <f t="shared" si="841"/>
        <v>1900</v>
      </c>
      <c r="AO3858" s="41"/>
      <c r="AP3858" s="41"/>
      <c r="AQ3858" s="41"/>
      <c r="AR3858" s="42"/>
      <c r="AS3858" s="42"/>
      <c r="AU3858" s="43">
        <f t="shared" si="842"/>
        <v>0</v>
      </c>
    </row>
    <row r="3859" spans="1:47" ht="15" customHeight="1" x14ac:dyDescent="0.25">
      <c r="A3859" s="11"/>
      <c r="B3859" s="19">
        <v>4028</v>
      </c>
      <c r="C3859" s="74"/>
      <c r="D3859" s="77"/>
      <c r="E3859" s="78"/>
      <c r="F3859" s="74"/>
      <c r="G3859" s="80"/>
      <c r="H3859" s="49"/>
      <c r="I3859" s="79"/>
      <c r="J3859" s="27"/>
      <c r="K3859" s="27"/>
      <c r="L3859" s="79"/>
      <c r="M3859" s="81"/>
      <c r="N3859" s="29">
        <v>0</v>
      </c>
      <c r="O3859" s="30" t="str">
        <f>IF(G3859&lt;=$N$2,"",IF(F3859=[3]Pav.tvarkyklė!$B$13,"",IF(ISBLANK(R3859),"X","")))</f>
        <v/>
      </c>
      <c r="P3859" s="91"/>
      <c r="Q3859" s="63"/>
      <c r="R3859" s="63"/>
      <c r="S3859" s="63"/>
      <c r="T3859" s="63"/>
      <c r="U3859" s="34" t="str">
        <f>IFERROR(INDEX('[3]5.Grup_T'!$G$4:$G$22,MATCH('6.Turtas'!E3859,'[3]5.Grup_T'!$E$4:$E$22,0)),"0")</f>
        <v>0</v>
      </c>
      <c r="V3859" s="35">
        <f t="shared" si="843"/>
        <v>0</v>
      </c>
      <c r="W3859" s="35">
        <f>IF(NOT(ISBLANK(H3859)),(12-DATEDIF(H3859,'[3]1.Pradzia'!$D$13,"m")),0)</f>
        <v>0</v>
      </c>
      <c r="X3859" s="35">
        <f t="shared" si="844"/>
        <v>0</v>
      </c>
      <c r="Y3859" s="35">
        <f t="shared" si="840"/>
        <v>0</v>
      </c>
      <c r="Z3859" s="35">
        <f t="shared" ref="Z3859:Z3922" si="852">IF(YEAR(G3859)&gt;=2019,0,V3859-X3859)</f>
        <v>0</v>
      </c>
      <c r="AA3859" s="36">
        <f t="shared" si="845"/>
        <v>0</v>
      </c>
      <c r="AB3859" s="36">
        <f t="shared" si="846"/>
        <v>0</v>
      </c>
      <c r="AC3859" s="37">
        <f t="shared" si="847"/>
        <v>0</v>
      </c>
      <c r="AD3859" s="35">
        <f>IF(OR(YEAR(G3859)&lt;2019,O3859="X"),0,IF(ISBLANK(H3859),DATEDIF(G3859,'[3]1.Pradzia'!$D$13,"M"),DATEDIF(G3859,H3859,"m")))</f>
        <v>0</v>
      </c>
      <c r="AE3859" s="37">
        <f>IF(E3859='[3]5.Grup_T'!$E$20,0,IF(AD3859&lt;&gt;0,M3859/V3859*MIN(12,AD3859),0))</f>
        <v>0</v>
      </c>
      <c r="AF3859" s="37">
        <f t="shared" si="848"/>
        <v>0</v>
      </c>
      <c r="AG3859" s="37">
        <f t="shared" si="849"/>
        <v>0</v>
      </c>
      <c r="AH3859" s="37">
        <f t="shared" si="850"/>
        <v>0</v>
      </c>
      <c r="AI3859" s="35" t="str">
        <f t="shared" si="851"/>
        <v>Nusidėvėjęs</v>
      </c>
      <c r="AJ3859" s="38" t="str">
        <f>IF(AND(F3859&lt;&gt;[3]Pav.tvarkyklė!$B$12,F3859&lt;&gt;[3]Pav.tvarkyklė!$B$13),"GVTNT","X")</f>
        <v>GVTNT</v>
      </c>
      <c r="AK3859" s="39">
        <f t="shared" ref="AK3859:AK3922" si="853">I3859-J3859-K3859-L3859-M3859</f>
        <v>0</v>
      </c>
      <c r="AL3859" s="41"/>
      <c r="AM3859" s="41"/>
      <c r="AN3859" s="41">
        <f t="shared" si="841"/>
        <v>1900</v>
      </c>
      <c r="AO3859" s="41"/>
      <c r="AP3859" s="41"/>
      <c r="AQ3859" s="41"/>
      <c r="AR3859" s="42"/>
      <c r="AS3859" s="42"/>
      <c r="AU3859" s="43">
        <f t="shared" si="842"/>
        <v>0</v>
      </c>
    </row>
    <row r="3860" spans="1:47" ht="15" customHeight="1" x14ac:dyDescent="0.25">
      <c r="A3860" s="11"/>
      <c r="B3860" s="19">
        <v>4029</v>
      </c>
      <c r="C3860" s="74"/>
      <c r="D3860" s="77"/>
      <c r="E3860" s="75"/>
      <c r="F3860" s="74"/>
      <c r="G3860" s="80"/>
      <c r="H3860" s="49"/>
      <c r="I3860" s="79"/>
      <c r="J3860" s="27"/>
      <c r="K3860" s="27"/>
      <c r="L3860" s="79"/>
      <c r="M3860" s="81"/>
      <c r="N3860" s="29">
        <v>0</v>
      </c>
      <c r="O3860" s="30" t="str">
        <f>IF(G3860&lt;=$N$2,"",IF(F3860=[3]Pav.tvarkyklė!$B$13,"",IF(ISBLANK(R3860),"X","")))</f>
        <v/>
      </c>
      <c r="P3860" s="91"/>
      <c r="Q3860" s="63"/>
      <c r="R3860" s="63"/>
      <c r="S3860" s="63"/>
      <c r="T3860" s="63"/>
      <c r="U3860" s="34" t="str">
        <f>IFERROR(INDEX('[3]5.Grup_T'!$G$4:$G$22,MATCH('6.Turtas'!E3860,'[3]5.Grup_T'!$E$4:$E$22,0)),"0")</f>
        <v>0</v>
      </c>
      <c r="V3860" s="35">
        <f t="shared" si="843"/>
        <v>0</v>
      </c>
      <c r="W3860" s="35">
        <f>IF(NOT(ISBLANK(H3860)),(12-DATEDIF(H3860,'[3]1.Pradzia'!$D$13,"m")),0)</f>
        <v>0</v>
      </c>
      <c r="X3860" s="35">
        <f t="shared" si="844"/>
        <v>0</v>
      </c>
      <c r="Y3860" s="35">
        <f t="shared" si="840"/>
        <v>0</v>
      </c>
      <c r="Z3860" s="35">
        <f t="shared" si="852"/>
        <v>0</v>
      </c>
      <c r="AA3860" s="36">
        <f t="shared" si="845"/>
        <v>0</v>
      </c>
      <c r="AB3860" s="36">
        <f t="shared" si="846"/>
        <v>0</v>
      </c>
      <c r="AC3860" s="37">
        <f t="shared" si="847"/>
        <v>0</v>
      </c>
      <c r="AD3860" s="35">
        <f>IF(OR(YEAR(G3860)&lt;2019,O3860="X"),0,IF(ISBLANK(H3860),DATEDIF(G3860,'[3]1.Pradzia'!$D$13,"M"),DATEDIF(G3860,H3860,"m")))</f>
        <v>0</v>
      </c>
      <c r="AE3860" s="37">
        <f>IF(E3860='[3]5.Grup_T'!$E$20,0,IF(AD3860&lt;&gt;0,M3860/V3860*MIN(12,AD3860),0))</f>
        <v>0</v>
      </c>
      <c r="AF3860" s="37">
        <f t="shared" si="848"/>
        <v>0</v>
      </c>
      <c r="AG3860" s="37">
        <f t="shared" si="849"/>
        <v>0</v>
      </c>
      <c r="AH3860" s="37">
        <f t="shared" si="850"/>
        <v>0</v>
      </c>
      <c r="AI3860" s="35" t="str">
        <f t="shared" si="851"/>
        <v>Nusidėvėjęs</v>
      </c>
      <c r="AJ3860" s="38" t="str">
        <f>IF(AND(F3860&lt;&gt;[3]Pav.tvarkyklė!$B$12,F3860&lt;&gt;[3]Pav.tvarkyklė!$B$13),"GVTNT","X")</f>
        <v>GVTNT</v>
      </c>
      <c r="AK3860" s="39">
        <f t="shared" si="853"/>
        <v>0</v>
      </c>
      <c r="AL3860" s="41"/>
      <c r="AM3860" s="41"/>
      <c r="AN3860" s="41">
        <f t="shared" si="841"/>
        <v>1900</v>
      </c>
      <c r="AO3860" s="41"/>
      <c r="AP3860" s="41"/>
      <c r="AQ3860" s="41"/>
      <c r="AR3860" s="42"/>
      <c r="AS3860" s="42"/>
      <c r="AU3860" s="43">
        <f t="shared" si="842"/>
        <v>0</v>
      </c>
    </row>
    <row r="3861" spans="1:47" ht="15" customHeight="1" x14ac:dyDescent="0.25">
      <c r="A3861" s="11"/>
      <c r="B3861" s="19">
        <v>4030</v>
      </c>
      <c r="C3861" s="74"/>
      <c r="D3861" s="77"/>
      <c r="E3861" s="75"/>
      <c r="F3861" s="74"/>
      <c r="G3861" s="80"/>
      <c r="H3861" s="49"/>
      <c r="I3861" s="79"/>
      <c r="J3861" s="27"/>
      <c r="K3861" s="27"/>
      <c r="L3861" s="79"/>
      <c r="M3861" s="81"/>
      <c r="N3861" s="29">
        <v>0</v>
      </c>
      <c r="O3861" s="30" t="str">
        <f>IF(G3861&lt;=$N$2,"",IF(F3861=[3]Pav.tvarkyklė!$B$13,"",IF(ISBLANK(R3861),"X","")))</f>
        <v/>
      </c>
      <c r="P3861" s="91"/>
      <c r="Q3861" s="63"/>
      <c r="R3861" s="63"/>
      <c r="S3861" s="63"/>
      <c r="T3861" s="63"/>
      <c r="U3861" s="34" t="str">
        <f>IFERROR(INDEX('[3]5.Grup_T'!$G$4:$G$22,MATCH('6.Turtas'!E3861,'[3]5.Grup_T'!$E$4:$E$22,0)),"0")</f>
        <v>0</v>
      </c>
      <c r="V3861" s="35">
        <f t="shared" si="843"/>
        <v>0</v>
      </c>
      <c r="W3861" s="35">
        <f>IF(NOT(ISBLANK(H3861)),(12-DATEDIF(H3861,'[3]1.Pradzia'!$D$13,"m")),0)</f>
        <v>0</v>
      </c>
      <c r="X3861" s="35">
        <f t="shared" si="844"/>
        <v>0</v>
      </c>
      <c r="Y3861" s="35">
        <f t="shared" si="840"/>
        <v>0</v>
      </c>
      <c r="Z3861" s="35">
        <f t="shared" si="852"/>
        <v>0</v>
      </c>
      <c r="AA3861" s="36">
        <f t="shared" si="845"/>
        <v>0</v>
      </c>
      <c r="AB3861" s="36">
        <f t="shared" si="846"/>
        <v>0</v>
      </c>
      <c r="AC3861" s="37">
        <f t="shared" si="847"/>
        <v>0</v>
      </c>
      <c r="AD3861" s="35">
        <f>IF(OR(YEAR(G3861)&lt;2019,O3861="X"),0,IF(ISBLANK(H3861),DATEDIF(G3861,'[3]1.Pradzia'!$D$13,"M"),DATEDIF(G3861,H3861,"m")))</f>
        <v>0</v>
      </c>
      <c r="AE3861" s="37">
        <f>IF(E3861='[3]5.Grup_T'!$E$20,0,IF(AD3861&lt;&gt;0,M3861/V3861*MIN(12,AD3861),0))</f>
        <v>0</v>
      </c>
      <c r="AF3861" s="37">
        <f t="shared" si="848"/>
        <v>0</v>
      </c>
      <c r="AG3861" s="37">
        <f t="shared" si="849"/>
        <v>0</v>
      </c>
      <c r="AH3861" s="37">
        <f t="shared" si="850"/>
        <v>0</v>
      </c>
      <c r="AI3861" s="35" t="str">
        <f t="shared" si="851"/>
        <v>Nusidėvėjęs</v>
      </c>
      <c r="AJ3861" s="38" t="str">
        <f>IF(AND(F3861&lt;&gt;[3]Pav.tvarkyklė!$B$12,F3861&lt;&gt;[3]Pav.tvarkyklė!$B$13),"GVTNT","X")</f>
        <v>GVTNT</v>
      </c>
      <c r="AK3861" s="39">
        <f t="shared" si="853"/>
        <v>0</v>
      </c>
      <c r="AL3861" s="41"/>
      <c r="AM3861" s="41"/>
      <c r="AN3861" s="41">
        <f t="shared" si="841"/>
        <v>1900</v>
      </c>
      <c r="AO3861" s="41"/>
      <c r="AP3861" s="41"/>
      <c r="AQ3861" s="41"/>
      <c r="AR3861" s="42"/>
      <c r="AS3861" s="42"/>
      <c r="AU3861" s="43">
        <f t="shared" si="842"/>
        <v>0</v>
      </c>
    </row>
    <row r="3862" spans="1:47" ht="15" customHeight="1" x14ac:dyDescent="0.25">
      <c r="A3862" s="11"/>
      <c r="B3862" s="19">
        <v>4031</v>
      </c>
      <c r="C3862" s="74"/>
      <c r="D3862" s="77"/>
      <c r="E3862" s="75"/>
      <c r="F3862" s="74"/>
      <c r="G3862" s="80"/>
      <c r="H3862" s="49"/>
      <c r="I3862" s="79"/>
      <c r="J3862" s="27"/>
      <c r="K3862" s="27"/>
      <c r="L3862" s="79"/>
      <c r="M3862" s="81"/>
      <c r="N3862" s="29">
        <v>0</v>
      </c>
      <c r="O3862" s="30" t="str">
        <f>IF(G3862&lt;=$N$2,"",IF(F3862=[3]Pav.tvarkyklė!$B$13,"",IF(ISBLANK(R3862),"X","")))</f>
        <v/>
      </c>
      <c r="P3862" s="91"/>
      <c r="Q3862" s="63"/>
      <c r="R3862" s="63"/>
      <c r="S3862" s="63"/>
      <c r="T3862" s="63"/>
      <c r="U3862" s="34" t="str">
        <f>IFERROR(INDEX('[3]5.Grup_T'!$G$4:$G$22,MATCH('6.Turtas'!E3862,'[3]5.Grup_T'!$E$4:$E$22,0)),"0")</f>
        <v>0</v>
      </c>
      <c r="V3862" s="35">
        <f t="shared" si="843"/>
        <v>0</v>
      </c>
      <c r="W3862" s="35">
        <f>IF(NOT(ISBLANK(H3862)),(12-DATEDIF(H3862,'[3]1.Pradzia'!$D$13,"m")),0)</f>
        <v>0</v>
      </c>
      <c r="X3862" s="35">
        <f t="shared" si="844"/>
        <v>0</v>
      </c>
      <c r="Y3862" s="35">
        <f t="shared" si="840"/>
        <v>0</v>
      </c>
      <c r="Z3862" s="35">
        <f t="shared" si="852"/>
        <v>0</v>
      </c>
      <c r="AA3862" s="36">
        <f t="shared" si="845"/>
        <v>0</v>
      </c>
      <c r="AB3862" s="36">
        <f t="shared" si="846"/>
        <v>0</v>
      </c>
      <c r="AC3862" s="37">
        <f t="shared" si="847"/>
        <v>0</v>
      </c>
      <c r="AD3862" s="35">
        <f>IF(OR(YEAR(G3862)&lt;2019,O3862="X"),0,IF(ISBLANK(H3862),DATEDIF(G3862,'[3]1.Pradzia'!$D$13,"M"),DATEDIF(G3862,H3862,"m")))</f>
        <v>0</v>
      </c>
      <c r="AE3862" s="37">
        <f>IF(E3862='[3]5.Grup_T'!$E$20,0,IF(AD3862&lt;&gt;0,M3862/V3862*MIN(12,AD3862),0))</f>
        <v>0</v>
      </c>
      <c r="AF3862" s="37">
        <f t="shared" si="848"/>
        <v>0</v>
      </c>
      <c r="AG3862" s="37">
        <f t="shared" si="849"/>
        <v>0</v>
      </c>
      <c r="AH3862" s="37">
        <f t="shared" si="850"/>
        <v>0</v>
      </c>
      <c r="AI3862" s="35" t="str">
        <f t="shared" si="851"/>
        <v>Nusidėvėjęs</v>
      </c>
      <c r="AJ3862" s="38" t="str">
        <f>IF(AND(F3862&lt;&gt;[3]Pav.tvarkyklė!$B$12,F3862&lt;&gt;[3]Pav.tvarkyklė!$B$13),"GVTNT","X")</f>
        <v>GVTNT</v>
      </c>
      <c r="AK3862" s="39">
        <f t="shared" si="853"/>
        <v>0</v>
      </c>
      <c r="AL3862" s="41"/>
      <c r="AM3862" s="41"/>
      <c r="AN3862" s="41">
        <f t="shared" si="841"/>
        <v>1900</v>
      </c>
      <c r="AO3862" s="41"/>
      <c r="AP3862" s="41"/>
      <c r="AQ3862" s="41"/>
      <c r="AR3862" s="42"/>
      <c r="AS3862" s="42"/>
      <c r="AU3862" s="43">
        <f t="shared" si="842"/>
        <v>0</v>
      </c>
    </row>
    <row r="3863" spans="1:47" ht="15" customHeight="1" x14ac:dyDescent="0.25">
      <c r="A3863" s="11"/>
      <c r="B3863" s="19">
        <v>4032</v>
      </c>
      <c r="C3863" s="74"/>
      <c r="D3863" s="77"/>
      <c r="E3863" s="78"/>
      <c r="F3863" s="74"/>
      <c r="G3863" s="80"/>
      <c r="H3863" s="49"/>
      <c r="I3863" s="79"/>
      <c r="J3863" s="27"/>
      <c r="K3863" s="27"/>
      <c r="L3863" s="79"/>
      <c r="M3863" s="81"/>
      <c r="N3863" s="29">
        <v>0</v>
      </c>
      <c r="O3863" s="30" t="str">
        <f>IF(G3863&lt;=$N$2,"",IF(F3863=[3]Pav.tvarkyklė!$B$13,"",IF(ISBLANK(R3863),"X","")))</f>
        <v/>
      </c>
      <c r="P3863" s="91"/>
      <c r="Q3863" s="63"/>
      <c r="R3863" s="63"/>
      <c r="S3863" s="63"/>
      <c r="T3863" s="63"/>
      <c r="U3863" s="34" t="str">
        <f>IFERROR(INDEX('[3]5.Grup_T'!$G$4:$G$22,MATCH('6.Turtas'!E3863,'[3]5.Grup_T'!$E$4:$E$22,0)),"0")</f>
        <v>0</v>
      </c>
      <c r="V3863" s="35">
        <f t="shared" si="843"/>
        <v>0</v>
      </c>
      <c r="W3863" s="35">
        <f>IF(NOT(ISBLANK(H3863)),(12-DATEDIF(H3863,'[3]1.Pradzia'!$D$13,"m")),0)</f>
        <v>0</v>
      </c>
      <c r="X3863" s="35">
        <f t="shared" si="844"/>
        <v>0</v>
      </c>
      <c r="Y3863" s="35">
        <f t="shared" si="840"/>
        <v>0</v>
      </c>
      <c r="Z3863" s="35">
        <f t="shared" si="852"/>
        <v>0</v>
      </c>
      <c r="AA3863" s="36">
        <f t="shared" si="845"/>
        <v>0</v>
      </c>
      <c r="AB3863" s="36">
        <f t="shared" si="846"/>
        <v>0</v>
      </c>
      <c r="AC3863" s="37">
        <f t="shared" si="847"/>
        <v>0</v>
      </c>
      <c r="AD3863" s="35">
        <f>IF(OR(YEAR(G3863)&lt;2019,O3863="X"),0,IF(ISBLANK(H3863),DATEDIF(G3863,'[3]1.Pradzia'!$D$13,"M"),DATEDIF(G3863,H3863,"m")))</f>
        <v>0</v>
      </c>
      <c r="AE3863" s="37">
        <f>IF(E3863='[3]5.Grup_T'!$E$20,0,IF(AD3863&lt;&gt;0,M3863/V3863*MIN(12,AD3863),0))</f>
        <v>0</v>
      </c>
      <c r="AF3863" s="37">
        <f t="shared" si="848"/>
        <v>0</v>
      </c>
      <c r="AG3863" s="37">
        <f t="shared" si="849"/>
        <v>0</v>
      </c>
      <c r="AH3863" s="37">
        <f t="shared" si="850"/>
        <v>0</v>
      </c>
      <c r="AI3863" s="35" t="str">
        <f t="shared" si="851"/>
        <v>Nusidėvėjęs</v>
      </c>
      <c r="AJ3863" s="38" t="str">
        <f>IF(AND(F3863&lt;&gt;[3]Pav.tvarkyklė!$B$12,F3863&lt;&gt;[3]Pav.tvarkyklė!$B$13),"GVTNT","X")</f>
        <v>GVTNT</v>
      </c>
      <c r="AK3863" s="39">
        <f t="shared" si="853"/>
        <v>0</v>
      </c>
      <c r="AL3863" s="41"/>
      <c r="AM3863" s="41"/>
      <c r="AN3863" s="41">
        <f t="shared" si="841"/>
        <v>1900</v>
      </c>
      <c r="AO3863" s="41"/>
      <c r="AP3863" s="41"/>
      <c r="AQ3863" s="41"/>
      <c r="AR3863" s="42"/>
      <c r="AS3863" s="42"/>
      <c r="AU3863" s="43">
        <f t="shared" si="842"/>
        <v>0</v>
      </c>
    </row>
    <row r="3864" spans="1:47" ht="15" customHeight="1" x14ac:dyDescent="0.25">
      <c r="A3864" s="11"/>
      <c r="B3864" s="19">
        <v>4033</v>
      </c>
      <c r="C3864" s="74"/>
      <c r="D3864" s="77"/>
      <c r="E3864" s="78"/>
      <c r="F3864" s="74"/>
      <c r="G3864" s="80"/>
      <c r="H3864" s="49"/>
      <c r="I3864" s="79"/>
      <c r="J3864" s="27"/>
      <c r="K3864" s="27"/>
      <c r="L3864" s="79"/>
      <c r="M3864" s="81"/>
      <c r="N3864" s="29">
        <v>0</v>
      </c>
      <c r="O3864" s="30" t="str">
        <f>IF(G3864&lt;=$N$2,"",IF(F3864=[3]Pav.tvarkyklė!$B$13,"",IF(ISBLANK(R3864),"X","")))</f>
        <v/>
      </c>
      <c r="P3864" s="91"/>
      <c r="Q3864" s="63"/>
      <c r="R3864" s="63"/>
      <c r="S3864" s="63"/>
      <c r="T3864" s="63"/>
      <c r="U3864" s="34" t="str">
        <f>IFERROR(INDEX('[3]5.Grup_T'!$G$4:$G$22,MATCH('6.Turtas'!E3864,'[3]5.Grup_T'!$E$4:$E$22,0)),"0")</f>
        <v>0</v>
      </c>
      <c r="V3864" s="35">
        <f t="shared" si="843"/>
        <v>0</v>
      </c>
      <c r="W3864" s="35">
        <f>IF(NOT(ISBLANK(H3864)),(12-DATEDIF(H3864,'[3]1.Pradzia'!$D$13,"m")),0)</f>
        <v>0</v>
      </c>
      <c r="X3864" s="35">
        <f t="shared" si="844"/>
        <v>0</v>
      </c>
      <c r="Y3864" s="35">
        <f t="shared" si="840"/>
        <v>0</v>
      </c>
      <c r="Z3864" s="35">
        <f t="shared" si="852"/>
        <v>0</v>
      </c>
      <c r="AA3864" s="36">
        <f t="shared" si="845"/>
        <v>0</v>
      </c>
      <c r="AB3864" s="36">
        <f t="shared" si="846"/>
        <v>0</v>
      </c>
      <c r="AC3864" s="37">
        <f t="shared" si="847"/>
        <v>0</v>
      </c>
      <c r="AD3864" s="35">
        <f>IF(OR(YEAR(G3864)&lt;2019,O3864="X"),0,IF(ISBLANK(H3864),DATEDIF(G3864,'[3]1.Pradzia'!$D$13,"M"),DATEDIF(G3864,H3864,"m")))</f>
        <v>0</v>
      </c>
      <c r="AE3864" s="37">
        <f>IF(E3864='[3]5.Grup_T'!$E$20,0,IF(AD3864&lt;&gt;0,M3864/V3864*MIN(12,AD3864),0))</f>
        <v>0</v>
      </c>
      <c r="AF3864" s="37">
        <f t="shared" si="848"/>
        <v>0</v>
      </c>
      <c r="AG3864" s="37">
        <f t="shared" si="849"/>
        <v>0</v>
      </c>
      <c r="AH3864" s="37">
        <f t="shared" si="850"/>
        <v>0</v>
      </c>
      <c r="AI3864" s="35" t="str">
        <f t="shared" si="851"/>
        <v>Nusidėvėjęs</v>
      </c>
      <c r="AJ3864" s="38" t="str">
        <f>IF(AND(F3864&lt;&gt;[3]Pav.tvarkyklė!$B$12,F3864&lt;&gt;[3]Pav.tvarkyklė!$B$13),"GVTNT","X")</f>
        <v>GVTNT</v>
      </c>
      <c r="AK3864" s="39">
        <f t="shared" si="853"/>
        <v>0</v>
      </c>
      <c r="AL3864" s="41"/>
      <c r="AM3864" s="41"/>
      <c r="AN3864" s="41">
        <f t="shared" si="841"/>
        <v>1900</v>
      </c>
      <c r="AO3864" s="41"/>
      <c r="AP3864" s="41"/>
      <c r="AQ3864" s="41"/>
      <c r="AR3864" s="42"/>
      <c r="AS3864" s="42"/>
      <c r="AU3864" s="43">
        <f t="shared" si="842"/>
        <v>0</v>
      </c>
    </row>
    <row r="3865" spans="1:47" ht="15" customHeight="1" x14ac:dyDescent="0.25">
      <c r="A3865" s="11"/>
      <c r="B3865" s="19">
        <v>4034</v>
      </c>
      <c r="C3865" s="74"/>
      <c r="D3865" s="77"/>
      <c r="E3865" s="78"/>
      <c r="F3865" s="74"/>
      <c r="G3865" s="80"/>
      <c r="H3865" s="49"/>
      <c r="I3865" s="79"/>
      <c r="J3865" s="27"/>
      <c r="K3865" s="27"/>
      <c r="L3865" s="79"/>
      <c r="M3865" s="81"/>
      <c r="N3865" s="29">
        <v>0</v>
      </c>
      <c r="O3865" s="30" t="str">
        <f>IF(G3865&lt;=$N$2,"",IF(F3865=[3]Pav.tvarkyklė!$B$13,"",IF(ISBLANK(R3865),"X","")))</f>
        <v/>
      </c>
      <c r="P3865" s="91"/>
      <c r="Q3865" s="63"/>
      <c r="R3865" s="63"/>
      <c r="S3865" s="63"/>
      <c r="T3865" s="63"/>
      <c r="U3865" s="34" t="str">
        <f>IFERROR(INDEX('[3]5.Grup_T'!$G$4:$G$22,MATCH('6.Turtas'!E3865,'[3]5.Grup_T'!$E$4:$E$22,0)),"0")</f>
        <v>0</v>
      </c>
      <c r="V3865" s="35">
        <f t="shared" si="843"/>
        <v>0</v>
      </c>
      <c r="W3865" s="35">
        <f>IF(NOT(ISBLANK(H3865)),(12-DATEDIF(H3865,'[3]1.Pradzia'!$D$13,"m")),0)</f>
        <v>0</v>
      </c>
      <c r="X3865" s="35">
        <f t="shared" si="844"/>
        <v>0</v>
      </c>
      <c r="Y3865" s="35">
        <f t="shared" si="840"/>
        <v>0</v>
      </c>
      <c r="Z3865" s="35">
        <f t="shared" si="852"/>
        <v>0</v>
      </c>
      <c r="AA3865" s="36">
        <f t="shared" si="845"/>
        <v>0</v>
      </c>
      <c r="AB3865" s="36">
        <f t="shared" si="846"/>
        <v>0</v>
      </c>
      <c r="AC3865" s="37">
        <f t="shared" si="847"/>
        <v>0</v>
      </c>
      <c r="AD3865" s="35">
        <f>IF(OR(YEAR(G3865)&lt;2019,O3865="X"),0,IF(ISBLANK(H3865),DATEDIF(G3865,'[3]1.Pradzia'!$D$13,"M"),DATEDIF(G3865,H3865,"m")))</f>
        <v>0</v>
      </c>
      <c r="AE3865" s="37">
        <f>IF(E3865='[3]5.Grup_T'!$E$20,0,IF(AD3865&lt;&gt;0,M3865/V3865*MIN(12,AD3865),0))</f>
        <v>0</v>
      </c>
      <c r="AF3865" s="37">
        <f t="shared" si="848"/>
        <v>0</v>
      </c>
      <c r="AG3865" s="37">
        <f t="shared" si="849"/>
        <v>0</v>
      </c>
      <c r="AH3865" s="37">
        <f t="shared" si="850"/>
        <v>0</v>
      </c>
      <c r="AI3865" s="35" t="str">
        <f t="shared" si="851"/>
        <v>Nusidėvėjęs</v>
      </c>
      <c r="AJ3865" s="38" t="str">
        <f>IF(AND(F3865&lt;&gt;[3]Pav.tvarkyklė!$B$12,F3865&lt;&gt;[3]Pav.tvarkyklė!$B$13),"GVTNT","X")</f>
        <v>GVTNT</v>
      </c>
      <c r="AK3865" s="39">
        <f t="shared" si="853"/>
        <v>0</v>
      </c>
      <c r="AL3865" s="41"/>
      <c r="AM3865" s="41"/>
      <c r="AN3865" s="41">
        <f t="shared" si="841"/>
        <v>1900</v>
      </c>
      <c r="AO3865" s="41"/>
      <c r="AP3865" s="41"/>
      <c r="AQ3865" s="41"/>
      <c r="AR3865" s="42"/>
      <c r="AS3865" s="42"/>
      <c r="AU3865" s="43">
        <f t="shared" si="842"/>
        <v>0</v>
      </c>
    </row>
    <row r="3866" spans="1:47" ht="15" customHeight="1" x14ac:dyDescent="0.25">
      <c r="A3866" s="11"/>
      <c r="B3866" s="19">
        <v>4035</v>
      </c>
      <c r="C3866" s="74"/>
      <c r="D3866" s="77"/>
      <c r="E3866" s="78"/>
      <c r="F3866" s="74"/>
      <c r="G3866" s="80"/>
      <c r="H3866" s="49"/>
      <c r="I3866" s="79"/>
      <c r="J3866" s="27"/>
      <c r="K3866" s="27"/>
      <c r="L3866" s="79"/>
      <c r="M3866" s="81"/>
      <c r="N3866" s="29">
        <v>0</v>
      </c>
      <c r="O3866" s="30" t="str">
        <f>IF(G3866&lt;=$N$2,"",IF(F3866=[3]Pav.tvarkyklė!$B$13,"",IF(ISBLANK(R3866),"X","")))</f>
        <v/>
      </c>
      <c r="P3866" s="91"/>
      <c r="Q3866" s="63"/>
      <c r="R3866" s="63"/>
      <c r="S3866" s="63"/>
      <c r="T3866" s="63"/>
      <c r="U3866" s="34" t="str">
        <f>IFERROR(INDEX('[3]5.Grup_T'!$G$4:$G$22,MATCH('6.Turtas'!E3866,'[3]5.Grup_T'!$E$4:$E$22,0)),"0")</f>
        <v>0</v>
      </c>
      <c r="V3866" s="35">
        <f t="shared" si="843"/>
        <v>0</v>
      </c>
      <c r="W3866" s="35">
        <f>IF(NOT(ISBLANK(H3866)),(12-DATEDIF(H3866,'[3]1.Pradzia'!$D$13,"m")),0)</f>
        <v>0</v>
      </c>
      <c r="X3866" s="35">
        <f t="shared" si="844"/>
        <v>0</v>
      </c>
      <c r="Y3866" s="35">
        <f t="shared" si="840"/>
        <v>0</v>
      </c>
      <c r="Z3866" s="35">
        <f t="shared" si="852"/>
        <v>0</v>
      </c>
      <c r="AA3866" s="36">
        <f t="shared" si="845"/>
        <v>0</v>
      </c>
      <c r="AB3866" s="36">
        <f t="shared" si="846"/>
        <v>0</v>
      </c>
      <c r="AC3866" s="37">
        <f t="shared" si="847"/>
        <v>0</v>
      </c>
      <c r="AD3866" s="35">
        <f>IF(OR(YEAR(G3866)&lt;2019,O3866="X"),0,IF(ISBLANK(H3866),DATEDIF(G3866,'[3]1.Pradzia'!$D$13,"M"),DATEDIF(G3866,H3866,"m")))</f>
        <v>0</v>
      </c>
      <c r="AE3866" s="37">
        <f>IF(E3866='[3]5.Grup_T'!$E$20,0,IF(AD3866&lt;&gt;0,M3866/V3866*MIN(12,AD3866),0))</f>
        <v>0</v>
      </c>
      <c r="AF3866" s="37">
        <f t="shared" si="848"/>
        <v>0</v>
      </c>
      <c r="AG3866" s="37">
        <f t="shared" si="849"/>
        <v>0</v>
      </c>
      <c r="AH3866" s="37">
        <f t="shared" si="850"/>
        <v>0</v>
      </c>
      <c r="AI3866" s="35" t="str">
        <f t="shared" si="851"/>
        <v>Nusidėvėjęs</v>
      </c>
      <c r="AJ3866" s="38" t="str">
        <f>IF(AND(F3866&lt;&gt;[3]Pav.tvarkyklė!$B$12,F3866&lt;&gt;[3]Pav.tvarkyklė!$B$13),"GVTNT","X")</f>
        <v>GVTNT</v>
      </c>
      <c r="AK3866" s="39">
        <f t="shared" si="853"/>
        <v>0</v>
      </c>
      <c r="AL3866" s="41"/>
      <c r="AM3866" s="41"/>
      <c r="AN3866" s="41">
        <f t="shared" si="841"/>
        <v>1900</v>
      </c>
      <c r="AO3866" s="41"/>
      <c r="AP3866" s="41"/>
      <c r="AQ3866" s="41"/>
      <c r="AR3866" s="42"/>
      <c r="AS3866" s="42"/>
      <c r="AU3866" s="43">
        <f t="shared" si="842"/>
        <v>0</v>
      </c>
    </row>
    <row r="3867" spans="1:47" ht="15" customHeight="1" x14ac:dyDescent="0.25">
      <c r="A3867" s="11"/>
      <c r="B3867" s="19">
        <v>4036</v>
      </c>
      <c r="C3867" s="74"/>
      <c r="D3867" s="77"/>
      <c r="E3867" s="78"/>
      <c r="F3867" s="74"/>
      <c r="G3867" s="80"/>
      <c r="H3867" s="49"/>
      <c r="I3867" s="79"/>
      <c r="J3867" s="27"/>
      <c r="K3867" s="27"/>
      <c r="L3867" s="79"/>
      <c r="M3867" s="81"/>
      <c r="N3867" s="29">
        <v>0</v>
      </c>
      <c r="O3867" s="30" t="str">
        <f>IF(G3867&lt;=$N$2,"",IF(F3867=[3]Pav.tvarkyklė!$B$13,"",IF(ISBLANK(R3867),"X","")))</f>
        <v/>
      </c>
      <c r="P3867" s="91"/>
      <c r="Q3867" s="63"/>
      <c r="R3867" s="63"/>
      <c r="S3867" s="63"/>
      <c r="T3867" s="63"/>
      <c r="U3867" s="34" t="str">
        <f>IFERROR(INDEX('[3]5.Grup_T'!$G$4:$G$22,MATCH('6.Turtas'!E3867,'[3]5.Grup_T'!$E$4:$E$22,0)),"0")</f>
        <v>0</v>
      </c>
      <c r="V3867" s="35">
        <f t="shared" si="843"/>
        <v>0</v>
      </c>
      <c r="W3867" s="35">
        <f>IF(NOT(ISBLANK(H3867)),(12-DATEDIF(H3867,'[3]1.Pradzia'!$D$13,"m")),0)</f>
        <v>0</v>
      </c>
      <c r="X3867" s="35">
        <f t="shared" si="844"/>
        <v>0</v>
      </c>
      <c r="Y3867" s="35">
        <f t="shared" si="840"/>
        <v>0</v>
      </c>
      <c r="Z3867" s="35">
        <f t="shared" si="852"/>
        <v>0</v>
      </c>
      <c r="AA3867" s="36">
        <f t="shared" si="845"/>
        <v>0</v>
      </c>
      <c r="AB3867" s="36">
        <f t="shared" si="846"/>
        <v>0</v>
      </c>
      <c r="AC3867" s="37">
        <f t="shared" si="847"/>
        <v>0</v>
      </c>
      <c r="AD3867" s="35">
        <f>IF(OR(YEAR(G3867)&lt;2019,O3867="X"),0,IF(ISBLANK(H3867),DATEDIF(G3867,'[3]1.Pradzia'!$D$13,"M"),DATEDIF(G3867,H3867,"m")))</f>
        <v>0</v>
      </c>
      <c r="AE3867" s="37">
        <f>IF(E3867='[3]5.Grup_T'!$E$20,0,IF(AD3867&lt;&gt;0,M3867/V3867*MIN(12,AD3867),0))</f>
        <v>0</v>
      </c>
      <c r="AF3867" s="37">
        <f t="shared" si="848"/>
        <v>0</v>
      </c>
      <c r="AG3867" s="37">
        <f t="shared" si="849"/>
        <v>0</v>
      </c>
      <c r="AH3867" s="37">
        <f t="shared" si="850"/>
        <v>0</v>
      </c>
      <c r="AI3867" s="35" t="str">
        <f t="shared" si="851"/>
        <v>Nusidėvėjęs</v>
      </c>
      <c r="AJ3867" s="38" t="str">
        <f>IF(AND(F3867&lt;&gt;[3]Pav.tvarkyklė!$B$12,F3867&lt;&gt;[3]Pav.tvarkyklė!$B$13),"GVTNT","X")</f>
        <v>GVTNT</v>
      </c>
      <c r="AK3867" s="39">
        <f t="shared" si="853"/>
        <v>0</v>
      </c>
      <c r="AL3867" s="41"/>
      <c r="AM3867" s="41"/>
      <c r="AN3867" s="41">
        <f t="shared" si="841"/>
        <v>1900</v>
      </c>
      <c r="AO3867" s="41"/>
      <c r="AP3867" s="41"/>
      <c r="AQ3867" s="41"/>
      <c r="AR3867" s="42"/>
      <c r="AS3867" s="42"/>
      <c r="AU3867" s="43">
        <f t="shared" si="842"/>
        <v>0</v>
      </c>
    </row>
    <row r="3868" spans="1:47" ht="15" customHeight="1" x14ac:dyDescent="0.25">
      <c r="A3868" s="11"/>
      <c r="B3868" s="19">
        <v>4037</v>
      </c>
      <c r="C3868" s="74"/>
      <c r="D3868" s="77"/>
      <c r="E3868" s="78"/>
      <c r="F3868" s="74"/>
      <c r="G3868" s="80"/>
      <c r="H3868" s="49"/>
      <c r="I3868" s="79"/>
      <c r="J3868" s="27"/>
      <c r="K3868" s="27"/>
      <c r="L3868" s="79"/>
      <c r="M3868" s="81"/>
      <c r="N3868" s="29">
        <v>0</v>
      </c>
      <c r="O3868" s="30" t="str">
        <f>IF(G3868&lt;=$N$2,"",IF(F3868=[3]Pav.tvarkyklė!$B$13,"",IF(ISBLANK(R3868),"X","")))</f>
        <v/>
      </c>
      <c r="P3868" s="91"/>
      <c r="Q3868" s="63"/>
      <c r="R3868" s="63"/>
      <c r="S3868" s="63"/>
      <c r="T3868" s="63"/>
      <c r="U3868" s="34" t="str">
        <f>IFERROR(INDEX('[3]5.Grup_T'!$G$4:$G$22,MATCH('6.Turtas'!E3868,'[3]5.Grup_T'!$E$4:$E$22,0)),"0")</f>
        <v>0</v>
      </c>
      <c r="V3868" s="35">
        <f t="shared" si="843"/>
        <v>0</v>
      </c>
      <c r="W3868" s="35">
        <f>IF(NOT(ISBLANK(H3868)),(12-DATEDIF(H3868,'[3]1.Pradzia'!$D$13,"m")),0)</f>
        <v>0</v>
      </c>
      <c r="X3868" s="35">
        <f t="shared" si="844"/>
        <v>0</v>
      </c>
      <c r="Y3868" s="35">
        <f t="shared" si="840"/>
        <v>0</v>
      </c>
      <c r="Z3868" s="35">
        <f t="shared" si="852"/>
        <v>0</v>
      </c>
      <c r="AA3868" s="36">
        <f t="shared" si="845"/>
        <v>0</v>
      </c>
      <c r="AB3868" s="36">
        <f t="shared" si="846"/>
        <v>0</v>
      </c>
      <c r="AC3868" s="37">
        <f t="shared" si="847"/>
        <v>0</v>
      </c>
      <c r="AD3868" s="35">
        <f>IF(OR(YEAR(G3868)&lt;2019,O3868="X"),0,IF(ISBLANK(H3868),DATEDIF(G3868,'[3]1.Pradzia'!$D$13,"M"),DATEDIF(G3868,H3868,"m")))</f>
        <v>0</v>
      </c>
      <c r="AE3868" s="37">
        <f>IF(E3868='[3]5.Grup_T'!$E$20,0,IF(AD3868&lt;&gt;0,M3868/V3868*MIN(12,AD3868),0))</f>
        <v>0</v>
      </c>
      <c r="AF3868" s="37">
        <f t="shared" si="848"/>
        <v>0</v>
      </c>
      <c r="AG3868" s="37">
        <f t="shared" si="849"/>
        <v>0</v>
      </c>
      <c r="AH3868" s="37">
        <f t="shared" si="850"/>
        <v>0</v>
      </c>
      <c r="AI3868" s="35" t="str">
        <f t="shared" si="851"/>
        <v>Nusidėvėjęs</v>
      </c>
      <c r="AJ3868" s="38" t="str">
        <f>IF(AND(F3868&lt;&gt;[3]Pav.tvarkyklė!$B$12,F3868&lt;&gt;[3]Pav.tvarkyklė!$B$13),"GVTNT","X")</f>
        <v>GVTNT</v>
      </c>
      <c r="AK3868" s="39">
        <f t="shared" si="853"/>
        <v>0</v>
      </c>
      <c r="AL3868" s="41"/>
      <c r="AM3868" s="41"/>
      <c r="AN3868" s="41">
        <f t="shared" si="841"/>
        <v>1900</v>
      </c>
      <c r="AO3868" s="41"/>
      <c r="AP3868" s="41"/>
      <c r="AQ3868" s="41"/>
      <c r="AR3868" s="42"/>
      <c r="AS3868" s="42"/>
      <c r="AU3868" s="43">
        <f t="shared" si="842"/>
        <v>0</v>
      </c>
    </row>
    <row r="3869" spans="1:47" ht="15" customHeight="1" x14ac:dyDescent="0.25">
      <c r="A3869" s="11"/>
      <c r="B3869" s="19">
        <v>4038</v>
      </c>
      <c r="C3869" s="74"/>
      <c r="D3869" s="77"/>
      <c r="E3869" s="78"/>
      <c r="F3869" s="74"/>
      <c r="G3869" s="80"/>
      <c r="H3869" s="49"/>
      <c r="I3869" s="79"/>
      <c r="J3869" s="27"/>
      <c r="K3869" s="27"/>
      <c r="L3869" s="79"/>
      <c r="M3869" s="81"/>
      <c r="N3869" s="29">
        <v>0</v>
      </c>
      <c r="O3869" s="30" t="str">
        <f>IF(G3869&lt;=$N$2,"",IF(F3869=[3]Pav.tvarkyklė!$B$13,"",IF(ISBLANK(R3869),"X","")))</f>
        <v/>
      </c>
      <c r="P3869" s="91"/>
      <c r="Q3869" s="63"/>
      <c r="R3869" s="63"/>
      <c r="S3869" s="63"/>
      <c r="T3869" s="63"/>
      <c r="U3869" s="34" t="str">
        <f>IFERROR(INDEX('[3]5.Grup_T'!$G$4:$G$22,MATCH('6.Turtas'!E3869,'[3]5.Grup_T'!$E$4:$E$22,0)),"0")</f>
        <v>0</v>
      </c>
      <c r="V3869" s="35">
        <f t="shared" si="843"/>
        <v>0</v>
      </c>
      <c r="W3869" s="35">
        <f>IF(NOT(ISBLANK(H3869)),(12-DATEDIF(H3869,'[3]1.Pradzia'!$D$13,"m")),0)</f>
        <v>0</v>
      </c>
      <c r="X3869" s="35">
        <f t="shared" si="844"/>
        <v>0</v>
      </c>
      <c r="Y3869" s="35">
        <f t="shared" si="840"/>
        <v>0</v>
      </c>
      <c r="Z3869" s="35">
        <f t="shared" si="852"/>
        <v>0</v>
      </c>
      <c r="AA3869" s="36">
        <f t="shared" si="845"/>
        <v>0</v>
      </c>
      <c r="AB3869" s="36">
        <f t="shared" si="846"/>
        <v>0</v>
      </c>
      <c r="AC3869" s="37">
        <f t="shared" si="847"/>
        <v>0</v>
      </c>
      <c r="AD3869" s="35">
        <f>IF(OR(YEAR(G3869)&lt;2019,O3869="X"),0,IF(ISBLANK(H3869),DATEDIF(G3869,'[3]1.Pradzia'!$D$13,"M"),DATEDIF(G3869,H3869,"m")))</f>
        <v>0</v>
      </c>
      <c r="AE3869" s="37">
        <f>IF(E3869='[3]5.Grup_T'!$E$20,0,IF(AD3869&lt;&gt;0,M3869/V3869*MIN(12,AD3869),0))</f>
        <v>0</v>
      </c>
      <c r="AF3869" s="37">
        <f t="shared" si="848"/>
        <v>0</v>
      </c>
      <c r="AG3869" s="37">
        <f t="shared" si="849"/>
        <v>0</v>
      </c>
      <c r="AH3869" s="37">
        <f t="shared" si="850"/>
        <v>0</v>
      </c>
      <c r="AI3869" s="35" t="str">
        <f t="shared" si="851"/>
        <v>Nusidėvėjęs</v>
      </c>
      <c r="AJ3869" s="38" t="str">
        <f>IF(AND(F3869&lt;&gt;[3]Pav.tvarkyklė!$B$12,F3869&lt;&gt;[3]Pav.tvarkyklė!$B$13),"GVTNT","X")</f>
        <v>GVTNT</v>
      </c>
      <c r="AK3869" s="39">
        <f t="shared" si="853"/>
        <v>0</v>
      </c>
      <c r="AL3869" s="41"/>
      <c r="AM3869" s="41"/>
      <c r="AN3869" s="41">
        <f t="shared" si="841"/>
        <v>1900</v>
      </c>
      <c r="AO3869" s="41"/>
      <c r="AP3869" s="41"/>
      <c r="AQ3869" s="41"/>
      <c r="AR3869" s="42"/>
      <c r="AS3869" s="42"/>
      <c r="AU3869" s="43">
        <f t="shared" si="842"/>
        <v>0</v>
      </c>
    </row>
    <row r="3870" spans="1:47" ht="15" customHeight="1" x14ac:dyDescent="0.25">
      <c r="A3870" s="11"/>
      <c r="B3870" s="19">
        <v>4039</v>
      </c>
      <c r="C3870" s="74"/>
      <c r="D3870" s="77"/>
      <c r="E3870" s="78"/>
      <c r="F3870" s="74"/>
      <c r="G3870" s="80"/>
      <c r="H3870" s="49"/>
      <c r="I3870" s="79"/>
      <c r="J3870" s="27"/>
      <c r="K3870" s="27"/>
      <c r="L3870" s="79"/>
      <c r="M3870" s="81"/>
      <c r="N3870" s="29">
        <v>0</v>
      </c>
      <c r="O3870" s="30" t="str">
        <f>IF(G3870&lt;=$N$2,"",IF(F3870=[3]Pav.tvarkyklė!$B$13,"",IF(ISBLANK(R3870),"X","")))</f>
        <v/>
      </c>
      <c r="P3870" s="91"/>
      <c r="Q3870" s="63"/>
      <c r="R3870" s="63"/>
      <c r="S3870" s="63"/>
      <c r="T3870" s="63"/>
      <c r="U3870" s="34" t="str">
        <f>IFERROR(INDEX('[3]5.Grup_T'!$G$4:$G$22,MATCH('6.Turtas'!E3870,'[3]5.Grup_T'!$E$4:$E$22,0)),"0")</f>
        <v>0</v>
      </c>
      <c r="V3870" s="35">
        <f t="shared" si="843"/>
        <v>0</v>
      </c>
      <c r="W3870" s="35">
        <f>IF(NOT(ISBLANK(H3870)),(12-DATEDIF(H3870,'[3]1.Pradzia'!$D$13,"m")),0)</f>
        <v>0</v>
      </c>
      <c r="X3870" s="35">
        <f t="shared" si="844"/>
        <v>0</v>
      </c>
      <c r="Y3870" s="35">
        <f t="shared" si="840"/>
        <v>0</v>
      </c>
      <c r="Z3870" s="35">
        <f t="shared" si="852"/>
        <v>0</v>
      </c>
      <c r="AA3870" s="36">
        <f t="shared" si="845"/>
        <v>0</v>
      </c>
      <c r="AB3870" s="36">
        <f t="shared" si="846"/>
        <v>0</v>
      </c>
      <c r="AC3870" s="37">
        <f t="shared" si="847"/>
        <v>0</v>
      </c>
      <c r="AD3870" s="35">
        <f>IF(OR(YEAR(G3870)&lt;2019,O3870="X"),0,IF(ISBLANK(H3870),DATEDIF(G3870,'[3]1.Pradzia'!$D$13,"M"),DATEDIF(G3870,H3870,"m")))</f>
        <v>0</v>
      </c>
      <c r="AE3870" s="37">
        <f>IF(E3870='[3]5.Grup_T'!$E$20,0,IF(AD3870&lt;&gt;0,M3870/V3870*MIN(12,AD3870),0))</f>
        <v>0</v>
      </c>
      <c r="AF3870" s="37">
        <f t="shared" si="848"/>
        <v>0</v>
      </c>
      <c r="AG3870" s="37">
        <f t="shared" si="849"/>
        <v>0</v>
      </c>
      <c r="AH3870" s="37">
        <f t="shared" si="850"/>
        <v>0</v>
      </c>
      <c r="AI3870" s="35" t="str">
        <f t="shared" si="851"/>
        <v>Nusidėvėjęs</v>
      </c>
      <c r="AJ3870" s="38" t="str">
        <f>IF(AND(F3870&lt;&gt;[3]Pav.tvarkyklė!$B$12,F3870&lt;&gt;[3]Pav.tvarkyklė!$B$13),"GVTNT","X")</f>
        <v>GVTNT</v>
      </c>
      <c r="AK3870" s="39">
        <f t="shared" si="853"/>
        <v>0</v>
      </c>
      <c r="AL3870" s="41"/>
      <c r="AM3870" s="41"/>
      <c r="AN3870" s="41">
        <f t="shared" si="841"/>
        <v>1900</v>
      </c>
      <c r="AO3870" s="41"/>
      <c r="AP3870" s="41"/>
      <c r="AQ3870" s="41"/>
      <c r="AR3870" s="42"/>
      <c r="AS3870" s="42"/>
      <c r="AU3870" s="43">
        <f t="shared" si="842"/>
        <v>0</v>
      </c>
    </row>
    <row r="3871" spans="1:47" ht="15" customHeight="1" x14ac:dyDescent="0.25">
      <c r="A3871" s="11"/>
      <c r="B3871" s="19">
        <v>4040</v>
      </c>
      <c r="C3871" s="74"/>
      <c r="D3871" s="77"/>
      <c r="E3871" s="78"/>
      <c r="F3871" s="78"/>
      <c r="G3871" s="80"/>
      <c r="H3871" s="49"/>
      <c r="I3871" s="79"/>
      <c r="J3871" s="27"/>
      <c r="K3871" s="27"/>
      <c r="L3871" s="79"/>
      <c r="M3871" s="81"/>
      <c r="N3871" s="29">
        <v>0</v>
      </c>
      <c r="O3871" s="30" t="str">
        <f>IF(G3871&lt;=$N$2,"",IF(F3871=[3]Pav.tvarkyklė!$B$13,"",IF(ISBLANK(R3871),"X","")))</f>
        <v/>
      </c>
      <c r="P3871" s="91"/>
      <c r="Q3871" s="63"/>
      <c r="R3871" s="63"/>
      <c r="S3871" s="63"/>
      <c r="T3871" s="63"/>
      <c r="U3871" s="34" t="str">
        <f>IFERROR(INDEX('[3]5.Grup_T'!$G$4:$G$22,MATCH('6.Turtas'!E3871,'[3]5.Grup_T'!$E$4:$E$22,0)),"0")</f>
        <v>0</v>
      </c>
      <c r="V3871" s="35">
        <f t="shared" si="843"/>
        <v>0</v>
      </c>
      <c r="W3871" s="35">
        <f>IF(NOT(ISBLANK(H3871)),(12-DATEDIF(H3871,'[3]1.Pradzia'!$D$13,"m")),0)</f>
        <v>0</v>
      </c>
      <c r="X3871" s="35">
        <f t="shared" si="844"/>
        <v>0</v>
      </c>
      <c r="Y3871" s="35">
        <f t="shared" si="840"/>
        <v>0</v>
      </c>
      <c r="Z3871" s="35">
        <f t="shared" si="852"/>
        <v>0</v>
      </c>
      <c r="AA3871" s="36">
        <f t="shared" si="845"/>
        <v>0</v>
      </c>
      <c r="AB3871" s="36">
        <f t="shared" si="846"/>
        <v>0</v>
      </c>
      <c r="AC3871" s="37">
        <f t="shared" si="847"/>
        <v>0</v>
      </c>
      <c r="AD3871" s="35">
        <f>IF(OR(YEAR(G3871)&lt;2019,O3871="X"),0,IF(ISBLANK(H3871),DATEDIF(G3871,'[3]1.Pradzia'!$D$13,"M"),DATEDIF(G3871,H3871,"m")))</f>
        <v>0</v>
      </c>
      <c r="AE3871" s="37">
        <f>IF(E3871='[3]5.Grup_T'!$E$20,0,IF(AD3871&lt;&gt;0,M3871/V3871*MIN(12,AD3871),0))</f>
        <v>0</v>
      </c>
      <c r="AF3871" s="37">
        <f t="shared" si="848"/>
        <v>0</v>
      </c>
      <c r="AG3871" s="37">
        <f t="shared" si="849"/>
        <v>0</v>
      </c>
      <c r="AH3871" s="37">
        <f t="shared" si="850"/>
        <v>0</v>
      </c>
      <c r="AI3871" s="35" t="str">
        <f t="shared" si="851"/>
        <v>Nusidėvėjęs</v>
      </c>
      <c r="AJ3871" s="38" t="str">
        <f>IF(AND(F3871&lt;&gt;[3]Pav.tvarkyklė!$B$12,F3871&lt;&gt;[3]Pav.tvarkyklė!$B$13),"GVTNT","X")</f>
        <v>GVTNT</v>
      </c>
      <c r="AK3871" s="39">
        <f t="shared" si="853"/>
        <v>0</v>
      </c>
      <c r="AL3871" s="41"/>
      <c r="AM3871" s="41"/>
      <c r="AN3871" s="41">
        <f t="shared" si="841"/>
        <v>1900</v>
      </c>
      <c r="AO3871" s="41"/>
      <c r="AP3871" s="41"/>
      <c r="AQ3871" s="41"/>
      <c r="AR3871" s="42"/>
      <c r="AS3871" s="42"/>
      <c r="AU3871" s="43">
        <f t="shared" si="842"/>
        <v>0</v>
      </c>
    </row>
    <row r="3872" spans="1:47" ht="15" customHeight="1" x14ac:dyDescent="0.25">
      <c r="A3872" s="11"/>
      <c r="B3872" s="19">
        <v>4041</v>
      </c>
      <c r="C3872" s="74"/>
      <c r="D3872" s="77"/>
      <c r="E3872" s="78"/>
      <c r="F3872" s="78"/>
      <c r="G3872" s="80"/>
      <c r="H3872" s="49"/>
      <c r="I3872" s="79"/>
      <c r="J3872" s="27"/>
      <c r="K3872" s="27"/>
      <c r="L3872" s="79"/>
      <c r="M3872" s="81"/>
      <c r="N3872" s="29">
        <v>0</v>
      </c>
      <c r="O3872" s="30" t="str">
        <f>IF(G3872&lt;=$N$2,"",IF(F3872=[3]Pav.tvarkyklė!$B$13,"",IF(ISBLANK(R3872),"X","")))</f>
        <v/>
      </c>
      <c r="P3872" s="91"/>
      <c r="Q3872" s="63"/>
      <c r="R3872" s="63"/>
      <c r="S3872" s="63"/>
      <c r="T3872" s="63"/>
      <c r="U3872" s="34" t="str">
        <f>IFERROR(INDEX('[3]5.Grup_T'!$G$4:$G$22,MATCH('6.Turtas'!E3872,'[3]5.Grup_T'!$E$4:$E$22,0)),"0")</f>
        <v>0</v>
      </c>
      <c r="V3872" s="35">
        <f t="shared" si="843"/>
        <v>0</v>
      </c>
      <c r="W3872" s="35">
        <f>IF(NOT(ISBLANK(H3872)),(12-DATEDIF(H3872,'[3]1.Pradzia'!$D$13,"m")),0)</f>
        <v>0</v>
      </c>
      <c r="X3872" s="35">
        <f t="shared" si="844"/>
        <v>0</v>
      </c>
      <c r="Y3872" s="35">
        <f t="shared" si="840"/>
        <v>0</v>
      </c>
      <c r="Z3872" s="35">
        <f t="shared" si="852"/>
        <v>0</v>
      </c>
      <c r="AA3872" s="36">
        <f t="shared" si="845"/>
        <v>0</v>
      </c>
      <c r="AB3872" s="36">
        <f t="shared" si="846"/>
        <v>0</v>
      </c>
      <c r="AC3872" s="37">
        <f t="shared" si="847"/>
        <v>0</v>
      </c>
      <c r="AD3872" s="35">
        <f>IF(OR(YEAR(G3872)&lt;2019,O3872="X"),0,IF(ISBLANK(H3872),DATEDIF(G3872,'[3]1.Pradzia'!$D$13,"M"),DATEDIF(G3872,H3872,"m")))</f>
        <v>0</v>
      </c>
      <c r="AE3872" s="37">
        <f>IF(E3872='[3]5.Grup_T'!$E$20,0,IF(AD3872&lt;&gt;0,M3872/V3872*MIN(12,AD3872),0))</f>
        <v>0</v>
      </c>
      <c r="AF3872" s="37">
        <f t="shared" si="848"/>
        <v>0</v>
      </c>
      <c r="AG3872" s="37">
        <f t="shared" si="849"/>
        <v>0</v>
      </c>
      <c r="AH3872" s="37">
        <f t="shared" si="850"/>
        <v>0</v>
      </c>
      <c r="AI3872" s="35" t="str">
        <f t="shared" si="851"/>
        <v>Nusidėvėjęs</v>
      </c>
      <c r="AJ3872" s="38" t="str">
        <f>IF(AND(F3872&lt;&gt;[3]Pav.tvarkyklė!$B$12,F3872&lt;&gt;[3]Pav.tvarkyklė!$B$13),"GVTNT","X")</f>
        <v>GVTNT</v>
      </c>
      <c r="AK3872" s="39">
        <f t="shared" si="853"/>
        <v>0</v>
      </c>
      <c r="AL3872" s="41"/>
      <c r="AM3872" s="41"/>
      <c r="AN3872" s="41">
        <f t="shared" si="841"/>
        <v>1900</v>
      </c>
      <c r="AO3872" s="41"/>
      <c r="AP3872" s="41"/>
      <c r="AQ3872" s="41"/>
      <c r="AR3872" s="42"/>
      <c r="AS3872" s="42"/>
      <c r="AU3872" s="43">
        <f t="shared" si="842"/>
        <v>0</v>
      </c>
    </row>
    <row r="3873" spans="1:47" ht="15" customHeight="1" x14ac:dyDescent="0.25">
      <c r="A3873" s="11"/>
      <c r="B3873" s="19">
        <v>4042</v>
      </c>
      <c r="C3873" s="74"/>
      <c r="D3873" s="77"/>
      <c r="E3873" s="75"/>
      <c r="F3873" s="78"/>
      <c r="G3873" s="80"/>
      <c r="H3873" s="49"/>
      <c r="I3873" s="79"/>
      <c r="J3873" s="27"/>
      <c r="K3873" s="27"/>
      <c r="L3873" s="79"/>
      <c r="M3873" s="81"/>
      <c r="N3873" s="29">
        <v>0</v>
      </c>
      <c r="O3873" s="30" t="str">
        <f>IF(G3873&lt;=$N$2,"",IF(F3873=[3]Pav.tvarkyklė!$B$13,"",IF(ISBLANK(R3873),"X","")))</f>
        <v/>
      </c>
      <c r="P3873" s="91"/>
      <c r="Q3873" s="63"/>
      <c r="R3873" s="63"/>
      <c r="S3873" s="63"/>
      <c r="T3873" s="63"/>
      <c r="U3873" s="34" t="str">
        <f>IFERROR(INDEX('[3]5.Grup_T'!$G$4:$G$22,MATCH('6.Turtas'!E3873,'[3]5.Grup_T'!$E$4:$E$22,0)),"0")</f>
        <v>0</v>
      </c>
      <c r="V3873" s="35">
        <f t="shared" si="843"/>
        <v>0</v>
      </c>
      <c r="W3873" s="35">
        <f>IF(NOT(ISBLANK(H3873)),(12-DATEDIF(H3873,'[3]1.Pradzia'!$D$13,"m")),0)</f>
        <v>0</v>
      </c>
      <c r="X3873" s="35">
        <f t="shared" si="844"/>
        <v>0</v>
      </c>
      <c r="Y3873" s="35">
        <f t="shared" si="840"/>
        <v>0</v>
      </c>
      <c r="Z3873" s="35">
        <f t="shared" si="852"/>
        <v>0</v>
      </c>
      <c r="AA3873" s="36">
        <f t="shared" si="845"/>
        <v>0</v>
      </c>
      <c r="AB3873" s="36">
        <f t="shared" si="846"/>
        <v>0</v>
      </c>
      <c r="AC3873" s="37">
        <f t="shared" si="847"/>
        <v>0</v>
      </c>
      <c r="AD3873" s="35">
        <f>IF(OR(YEAR(G3873)&lt;2019,O3873="X"),0,IF(ISBLANK(H3873),DATEDIF(G3873,'[3]1.Pradzia'!$D$13,"M"),DATEDIF(G3873,H3873,"m")))</f>
        <v>0</v>
      </c>
      <c r="AE3873" s="37">
        <f>IF(E3873='[3]5.Grup_T'!$E$20,0,IF(AD3873&lt;&gt;0,M3873/V3873*MIN(12,AD3873),0))</f>
        <v>0</v>
      </c>
      <c r="AF3873" s="37">
        <f t="shared" si="848"/>
        <v>0</v>
      </c>
      <c r="AG3873" s="37">
        <f t="shared" si="849"/>
        <v>0</v>
      </c>
      <c r="AH3873" s="37">
        <f t="shared" si="850"/>
        <v>0</v>
      </c>
      <c r="AI3873" s="35" t="str">
        <f t="shared" si="851"/>
        <v>Nusidėvėjęs</v>
      </c>
      <c r="AJ3873" s="38" t="str">
        <f>IF(AND(F3873&lt;&gt;[3]Pav.tvarkyklė!$B$12,F3873&lt;&gt;[3]Pav.tvarkyklė!$B$13),"GVTNT","X")</f>
        <v>GVTNT</v>
      </c>
      <c r="AK3873" s="39">
        <f t="shared" si="853"/>
        <v>0</v>
      </c>
      <c r="AL3873" s="41"/>
      <c r="AM3873" s="41"/>
      <c r="AN3873" s="41">
        <f t="shared" si="841"/>
        <v>1900</v>
      </c>
      <c r="AO3873" s="41"/>
      <c r="AP3873" s="41"/>
      <c r="AQ3873" s="41"/>
      <c r="AR3873" s="42"/>
      <c r="AS3873" s="42"/>
      <c r="AU3873" s="43">
        <f t="shared" si="842"/>
        <v>0</v>
      </c>
    </row>
    <row r="3874" spans="1:47" ht="15" customHeight="1" x14ac:dyDescent="0.25">
      <c r="A3874" s="11"/>
      <c r="B3874" s="19">
        <v>4043</v>
      </c>
      <c r="C3874" s="74"/>
      <c r="D3874" s="77"/>
      <c r="E3874" s="75"/>
      <c r="F3874" s="78"/>
      <c r="G3874" s="80"/>
      <c r="H3874" s="49"/>
      <c r="I3874" s="79"/>
      <c r="J3874" s="27"/>
      <c r="K3874" s="27"/>
      <c r="L3874" s="79"/>
      <c r="M3874" s="81"/>
      <c r="N3874" s="29">
        <v>0</v>
      </c>
      <c r="O3874" s="30" t="str">
        <f>IF(G3874&lt;=$N$2,"",IF(F3874=[3]Pav.tvarkyklė!$B$13,"",IF(ISBLANK(R3874),"X","")))</f>
        <v/>
      </c>
      <c r="P3874" s="91"/>
      <c r="Q3874" s="63"/>
      <c r="R3874" s="63"/>
      <c r="S3874" s="63"/>
      <c r="T3874" s="63"/>
      <c r="U3874" s="34" t="str">
        <f>IFERROR(INDEX('[3]5.Grup_T'!$G$4:$G$22,MATCH('6.Turtas'!E3874,'[3]5.Grup_T'!$E$4:$E$22,0)),"0")</f>
        <v>0</v>
      </c>
      <c r="V3874" s="35">
        <f t="shared" si="843"/>
        <v>0</v>
      </c>
      <c r="W3874" s="35">
        <f>IF(NOT(ISBLANK(H3874)),(12-DATEDIF(H3874,'[3]1.Pradzia'!$D$13,"m")),0)</f>
        <v>0</v>
      </c>
      <c r="X3874" s="35">
        <f t="shared" si="844"/>
        <v>0</v>
      </c>
      <c r="Y3874" s="35">
        <f t="shared" si="840"/>
        <v>0</v>
      </c>
      <c r="Z3874" s="35">
        <f t="shared" si="852"/>
        <v>0</v>
      </c>
      <c r="AA3874" s="36">
        <f t="shared" si="845"/>
        <v>0</v>
      </c>
      <c r="AB3874" s="36">
        <f t="shared" si="846"/>
        <v>0</v>
      </c>
      <c r="AC3874" s="37">
        <f t="shared" si="847"/>
        <v>0</v>
      </c>
      <c r="AD3874" s="35">
        <f>IF(OR(YEAR(G3874)&lt;2019,O3874="X"),0,IF(ISBLANK(H3874),DATEDIF(G3874,'[3]1.Pradzia'!$D$13,"M"),DATEDIF(G3874,H3874,"m")))</f>
        <v>0</v>
      </c>
      <c r="AE3874" s="37">
        <f>IF(E3874='[3]5.Grup_T'!$E$20,0,IF(AD3874&lt;&gt;0,M3874/V3874*MIN(12,AD3874),0))</f>
        <v>0</v>
      </c>
      <c r="AF3874" s="37">
        <f t="shared" si="848"/>
        <v>0</v>
      </c>
      <c r="AG3874" s="37">
        <f t="shared" si="849"/>
        <v>0</v>
      </c>
      <c r="AH3874" s="37">
        <f t="shared" si="850"/>
        <v>0</v>
      </c>
      <c r="AI3874" s="35" t="str">
        <f t="shared" si="851"/>
        <v>Nusidėvėjęs</v>
      </c>
      <c r="AJ3874" s="38" t="str">
        <f>IF(AND(F3874&lt;&gt;[3]Pav.tvarkyklė!$B$12,F3874&lt;&gt;[3]Pav.tvarkyklė!$B$13),"GVTNT","X")</f>
        <v>GVTNT</v>
      </c>
      <c r="AK3874" s="39">
        <f t="shared" si="853"/>
        <v>0</v>
      </c>
      <c r="AL3874" s="41"/>
      <c r="AM3874" s="41"/>
      <c r="AN3874" s="41">
        <f t="shared" si="841"/>
        <v>1900</v>
      </c>
      <c r="AO3874" s="41"/>
      <c r="AP3874" s="41"/>
      <c r="AQ3874" s="41"/>
      <c r="AR3874" s="42"/>
      <c r="AS3874" s="42"/>
      <c r="AU3874" s="43">
        <f t="shared" si="842"/>
        <v>0</v>
      </c>
    </row>
    <row r="3875" spans="1:47" ht="15" customHeight="1" x14ac:dyDescent="0.25">
      <c r="A3875" s="11"/>
      <c r="B3875" s="19">
        <v>4044</v>
      </c>
      <c r="C3875" s="74"/>
      <c r="D3875" s="77"/>
      <c r="E3875" s="75"/>
      <c r="F3875" s="78"/>
      <c r="G3875" s="80"/>
      <c r="H3875" s="49"/>
      <c r="I3875" s="79"/>
      <c r="J3875" s="27"/>
      <c r="K3875" s="27"/>
      <c r="L3875" s="79"/>
      <c r="M3875" s="81"/>
      <c r="N3875" s="29">
        <v>0</v>
      </c>
      <c r="O3875" s="30" t="str">
        <f>IF(G3875&lt;=$N$2,"",IF(F3875=[3]Pav.tvarkyklė!$B$13,"",IF(ISBLANK(R3875),"X","")))</f>
        <v/>
      </c>
      <c r="P3875" s="91"/>
      <c r="Q3875" s="63"/>
      <c r="R3875" s="63"/>
      <c r="S3875" s="63"/>
      <c r="T3875" s="63"/>
      <c r="U3875" s="34" t="str">
        <f>IFERROR(INDEX('[3]5.Grup_T'!$G$4:$G$22,MATCH('6.Turtas'!E3875,'[3]5.Grup_T'!$E$4:$E$22,0)),"0")</f>
        <v>0</v>
      </c>
      <c r="V3875" s="35">
        <f t="shared" si="843"/>
        <v>0</v>
      </c>
      <c r="W3875" s="35">
        <f>IF(NOT(ISBLANK(H3875)),(12-DATEDIF(H3875,'[3]1.Pradzia'!$D$13,"m")),0)</f>
        <v>0</v>
      </c>
      <c r="X3875" s="35">
        <f t="shared" si="844"/>
        <v>0</v>
      </c>
      <c r="Y3875" s="35">
        <f t="shared" si="840"/>
        <v>0</v>
      </c>
      <c r="Z3875" s="35">
        <f t="shared" si="852"/>
        <v>0</v>
      </c>
      <c r="AA3875" s="36">
        <f t="shared" si="845"/>
        <v>0</v>
      </c>
      <c r="AB3875" s="36">
        <f t="shared" si="846"/>
        <v>0</v>
      </c>
      <c r="AC3875" s="37">
        <f t="shared" si="847"/>
        <v>0</v>
      </c>
      <c r="AD3875" s="35">
        <f>IF(OR(YEAR(G3875)&lt;2019,O3875="X"),0,IF(ISBLANK(H3875),DATEDIF(G3875,'[3]1.Pradzia'!$D$13,"M"),DATEDIF(G3875,H3875,"m")))</f>
        <v>0</v>
      </c>
      <c r="AE3875" s="37">
        <f>IF(E3875='[3]5.Grup_T'!$E$20,0,IF(AD3875&lt;&gt;0,M3875/V3875*MIN(12,AD3875),0))</f>
        <v>0</v>
      </c>
      <c r="AF3875" s="37">
        <f t="shared" si="848"/>
        <v>0</v>
      </c>
      <c r="AG3875" s="37">
        <f t="shared" si="849"/>
        <v>0</v>
      </c>
      <c r="AH3875" s="37">
        <f t="shared" si="850"/>
        <v>0</v>
      </c>
      <c r="AI3875" s="35" t="str">
        <f t="shared" si="851"/>
        <v>Nusidėvėjęs</v>
      </c>
      <c r="AJ3875" s="38" t="str">
        <f>IF(AND(F3875&lt;&gt;[3]Pav.tvarkyklė!$B$12,F3875&lt;&gt;[3]Pav.tvarkyklė!$B$13),"GVTNT","X")</f>
        <v>GVTNT</v>
      </c>
      <c r="AK3875" s="39">
        <f t="shared" si="853"/>
        <v>0</v>
      </c>
      <c r="AL3875" s="41"/>
      <c r="AM3875" s="41"/>
      <c r="AN3875" s="41">
        <f t="shared" si="841"/>
        <v>1900</v>
      </c>
      <c r="AO3875" s="41"/>
      <c r="AP3875" s="41"/>
      <c r="AQ3875" s="41"/>
      <c r="AR3875" s="42"/>
      <c r="AS3875" s="42"/>
      <c r="AU3875" s="43">
        <f t="shared" si="842"/>
        <v>0</v>
      </c>
    </row>
    <row r="3876" spans="1:47" ht="15" customHeight="1" x14ac:dyDescent="0.25">
      <c r="A3876" s="11"/>
      <c r="B3876" s="19">
        <v>4045</v>
      </c>
      <c r="C3876" s="74"/>
      <c r="D3876" s="77"/>
      <c r="E3876" s="75"/>
      <c r="F3876" s="78"/>
      <c r="G3876" s="80"/>
      <c r="H3876" s="49"/>
      <c r="I3876" s="79"/>
      <c r="J3876" s="27"/>
      <c r="K3876" s="27"/>
      <c r="L3876" s="79"/>
      <c r="M3876" s="81"/>
      <c r="N3876" s="29">
        <v>0</v>
      </c>
      <c r="O3876" s="30" t="str">
        <f>IF(G3876&lt;=$N$2,"",IF(F3876=[3]Pav.tvarkyklė!$B$13,"",IF(ISBLANK(R3876),"X","")))</f>
        <v/>
      </c>
      <c r="P3876" s="91"/>
      <c r="Q3876" s="63"/>
      <c r="R3876" s="63"/>
      <c r="S3876" s="63"/>
      <c r="T3876" s="63"/>
      <c r="U3876" s="34" t="str">
        <f>IFERROR(INDEX('[3]5.Grup_T'!$G$4:$G$22,MATCH('6.Turtas'!E3876,'[3]5.Grup_T'!$E$4:$E$22,0)),"0")</f>
        <v>0</v>
      </c>
      <c r="V3876" s="35">
        <f t="shared" si="843"/>
        <v>0</v>
      </c>
      <c r="W3876" s="35">
        <f>IF(NOT(ISBLANK(H3876)),(12-DATEDIF(H3876,'[3]1.Pradzia'!$D$13,"m")),0)</f>
        <v>0</v>
      </c>
      <c r="X3876" s="35">
        <f t="shared" si="844"/>
        <v>0</v>
      </c>
      <c r="Y3876" s="35">
        <f t="shared" si="840"/>
        <v>0</v>
      </c>
      <c r="Z3876" s="35">
        <f t="shared" si="852"/>
        <v>0</v>
      </c>
      <c r="AA3876" s="36">
        <f t="shared" si="845"/>
        <v>0</v>
      </c>
      <c r="AB3876" s="36">
        <f t="shared" si="846"/>
        <v>0</v>
      </c>
      <c r="AC3876" s="37">
        <f t="shared" si="847"/>
        <v>0</v>
      </c>
      <c r="AD3876" s="35">
        <f>IF(OR(YEAR(G3876)&lt;2019,O3876="X"),0,IF(ISBLANK(H3876),DATEDIF(G3876,'[3]1.Pradzia'!$D$13,"M"),DATEDIF(G3876,H3876,"m")))</f>
        <v>0</v>
      </c>
      <c r="AE3876" s="37">
        <f>IF(E3876='[3]5.Grup_T'!$E$20,0,IF(AD3876&lt;&gt;0,M3876/V3876*MIN(12,AD3876),0))</f>
        <v>0</v>
      </c>
      <c r="AF3876" s="37">
        <f t="shared" si="848"/>
        <v>0</v>
      </c>
      <c r="AG3876" s="37">
        <f t="shared" si="849"/>
        <v>0</v>
      </c>
      <c r="AH3876" s="37">
        <f t="shared" si="850"/>
        <v>0</v>
      </c>
      <c r="AI3876" s="35" t="str">
        <f t="shared" si="851"/>
        <v>Nusidėvėjęs</v>
      </c>
      <c r="AJ3876" s="38" t="str">
        <f>IF(AND(F3876&lt;&gt;[3]Pav.tvarkyklė!$B$12,F3876&lt;&gt;[3]Pav.tvarkyklė!$B$13),"GVTNT","X")</f>
        <v>GVTNT</v>
      </c>
      <c r="AK3876" s="39">
        <f t="shared" si="853"/>
        <v>0</v>
      </c>
      <c r="AL3876" s="41"/>
      <c r="AM3876" s="41"/>
      <c r="AN3876" s="41">
        <f t="shared" si="841"/>
        <v>1900</v>
      </c>
      <c r="AO3876" s="41"/>
      <c r="AP3876" s="41"/>
      <c r="AQ3876" s="41"/>
      <c r="AR3876" s="42"/>
      <c r="AS3876" s="42"/>
      <c r="AU3876" s="43">
        <f t="shared" si="842"/>
        <v>0</v>
      </c>
    </row>
    <row r="3877" spans="1:47" ht="15" customHeight="1" x14ac:dyDescent="0.25">
      <c r="A3877" s="11"/>
      <c r="B3877" s="19">
        <v>4046</v>
      </c>
      <c r="C3877" s="74"/>
      <c r="D3877" s="77"/>
      <c r="E3877" s="75"/>
      <c r="F3877" s="78"/>
      <c r="G3877" s="80"/>
      <c r="H3877" s="49"/>
      <c r="I3877" s="79"/>
      <c r="J3877" s="27"/>
      <c r="K3877" s="27"/>
      <c r="L3877" s="79"/>
      <c r="M3877" s="81"/>
      <c r="N3877" s="29">
        <v>0</v>
      </c>
      <c r="O3877" s="30" t="str">
        <f>IF(G3877&lt;=$N$2,"",IF(F3877=[3]Pav.tvarkyklė!$B$13,"",IF(ISBLANK(R3877),"X","")))</f>
        <v/>
      </c>
      <c r="P3877" s="91"/>
      <c r="Q3877" s="63"/>
      <c r="R3877" s="63"/>
      <c r="S3877" s="63"/>
      <c r="T3877" s="63"/>
      <c r="U3877" s="34" t="str">
        <f>IFERROR(INDEX('[3]5.Grup_T'!$G$4:$G$22,MATCH('6.Turtas'!E3877,'[3]5.Grup_T'!$E$4:$E$22,0)),"0")</f>
        <v>0</v>
      </c>
      <c r="V3877" s="35">
        <f t="shared" si="843"/>
        <v>0</v>
      </c>
      <c r="W3877" s="35">
        <f>IF(NOT(ISBLANK(H3877)),(12-DATEDIF(H3877,'[3]1.Pradzia'!$D$13,"m")),0)</f>
        <v>0</v>
      </c>
      <c r="X3877" s="35">
        <f t="shared" si="844"/>
        <v>0</v>
      </c>
      <c r="Y3877" s="35">
        <f t="shared" si="840"/>
        <v>0</v>
      </c>
      <c r="Z3877" s="35">
        <f t="shared" si="852"/>
        <v>0</v>
      </c>
      <c r="AA3877" s="36">
        <f t="shared" si="845"/>
        <v>0</v>
      </c>
      <c r="AB3877" s="36">
        <f t="shared" si="846"/>
        <v>0</v>
      </c>
      <c r="AC3877" s="37">
        <f t="shared" si="847"/>
        <v>0</v>
      </c>
      <c r="AD3877" s="35">
        <f>IF(OR(YEAR(G3877)&lt;2019,O3877="X"),0,IF(ISBLANK(H3877),DATEDIF(G3877,'[3]1.Pradzia'!$D$13,"M"),DATEDIF(G3877,H3877,"m")))</f>
        <v>0</v>
      </c>
      <c r="AE3877" s="37">
        <f>IF(E3877='[3]5.Grup_T'!$E$20,0,IF(AD3877&lt;&gt;0,M3877/V3877*MIN(12,AD3877),0))</f>
        <v>0</v>
      </c>
      <c r="AF3877" s="37">
        <f t="shared" si="848"/>
        <v>0</v>
      </c>
      <c r="AG3877" s="37">
        <f t="shared" si="849"/>
        <v>0</v>
      </c>
      <c r="AH3877" s="37">
        <f t="shared" si="850"/>
        <v>0</v>
      </c>
      <c r="AI3877" s="35" t="str">
        <f t="shared" si="851"/>
        <v>Nusidėvėjęs</v>
      </c>
      <c r="AJ3877" s="38" t="str">
        <f>IF(AND(F3877&lt;&gt;[3]Pav.tvarkyklė!$B$12,F3877&lt;&gt;[3]Pav.tvarkyklė!$B$13),"GVTNT","X")</f>
        <v>GVTNT</v>
      </c>
      <c r="AK3877" s="39">
        <f t="shared" si="853"/>
        <v>0</v>
      </c>
      <c r="AL3877" s="41"/>
      <c r="AM3877" s="41"/>
      <c r="AN3877" s="41">
        <f t="shared" si="841"/>
        <v>1900</v>
      </c>
      <c r="AO3877" s="41"/>
      <c r="AP3877" s="41"/>
      <c r="AQ3877" s="41"/>
      <c r="AR3877" s="42"/>
      <c r="AS3877" s="42"/>
      <c r="AU3877" s="43">
        <f t="shared" si="842"/>
        <v>0</v>
      </c>
    </row>
    <row r="3878" spans="1:47" ht="15" customHeight="1" x14ac:dyDescent="0.25">
      <c r="A3878" s="11"/>
      <c r="B3878" s="19">
        <v>4047</v>
      </c>
      <c r="C3878" s="74"/>
      <c r="D3878" s="77"/>
      <c r="E3878" s="75"/>
      <c r="F3878" s="78"/>
      <c r="G3878" s="80"/>
      <c r="H3878" s="49"/>
      <c r="I3878" s="79"/>
      <c r="J3878" s="27"/>
      <c r="K3878" s="27"/>
      <c r="L3878" s="79"/>
      <c r="M3878" s="81"/>
      <c r="N3878" s="29">
        <v>0</v>
      </c>
      <c r="O3878" s="30" t="str">
        <f>IF(G3878&lt;=$N$2,"",IF(F3878=[3]Pav.tvarkyklė!$B$13,"",IF(ISBLANK(R3878),"X","")))</f>
        <v/>
      </c>
      <c r="P3878" s="91"/>
      <c r="Q3878" s="63"/>
      <c r="R3878" s="63"/>
      <c r="S3878" s="63"/>
      <c r="T3878" s="63"/>
      <c r="U3878" s="34" t="str">
        <f>IFERROR(INDEX('[3]5.Grup_T'!$G$4:$G$22,MATCH('6.Turtas'!E3878,'[3]5.Grup_T'!$E$4:$E$22,0)),"0")</f>
        <v>0</v>
      </c>
      <c r="V3878" s="35">
        <f t="shared" si="843"/>
        <v>0</v>
      </c>
      <c r="W3878" s="35">
        <f>IF(NOT(ISBLANK(H3878)),(12-DATEDIF(H3878,'[3]1.Pradzia'!$D$13,"m")),0)</f>
        <v>0</v>
      </c>
      <c r="X3878" s="35">
        <f t="shared" si="844"/>
        <v>0</v>
      </c>
      <c r="Y3878" s="35">
        <f t="shared" si="840"/>
        <v>0</v>
      </c>
      <c r="Z3878" s="35">
        <f t="shared" si="852"/>
        <v>0</v>
      </c>
      <c r="AA3878" s="36">
        <f t="shared" si="845"/>
        <v>0</v>
      </c>
      <c r="AB3878" s="36">
        <f t="shared" si="846"/>
        <v>0</v>
      </c>
      <c r="AC3878" s="37">
        <f t="shared" si="847"/>
        <v>0</v>
      </c>
      <c r="AD3878" s="35">
        <f>IF(OR(YEAR(G3878)&lt;2019,O3878="X"),0,IF(ISBLANK(H3878),DATEDIF(G3878,'[3]1.Pradzia'!$D$13,"M"),DATEDIF(G3878,H3878,"m")))</f>
        <v>0</v>
      </c>
      <c r="AE3878" s="37">
        <f>IF(E3878='[3]5.Grup_T'!$E$20,0,IF(AD3878&lt;&gt;0,M3878/V3878*MIN(12,AD3878),0))</f>
        <v>0</v>
      </c>
      <c r="AF3878" s="37">
        <f t="shared" si="848"/>
        <v>0</v>
      </c>
      <c r="AG3878" s="37">
        <f t="shared" si="849"/>
        <v>0</v>
      </c>
      <c r="AH3878" s="37">
        <f t="shared" si="850"/>
        <v>0</v>
      </c>
      <c r="AI3878" s="35" t="str">
        <f t="shared" si="851"/>
        <v>Nusidėvėjęs</v>
      </c>
      <c r="AJ3878" s="38" t="str">
        <f>IF(AND(F3878&lt;&gt;[3]Pav.tvarkyklė!$B$12,F3878&lt;&gt;[3]Pav.tvarkyklė!$B$13),"GVTNT","X")</f>
        <v>GVTNT</v>
      </c>
      <c r="AK3878" s="39">
        <f t="shared" si="853"/>
        <v>0</v>
      </c>
      <c r="AL3878" s="41"/>
      <c r="AM3878" s="41"/>
      <c r="AN3878" s="41">
        <f t="shared" si="841"/>
        <v>1900</v>
      </c>
      <c r="AO3878" s="41"/>
      <c r="AP3878" s="41"/>
      <c r="AQ3878" s="41"/>
      <c r="AR3878" s="42"/>
      <c r="AS3878" s="42"/>
      <c r="AU3878" s="43">
        <f t="shared" si="842"/>
        <v>0</v>
      </c>
    </row>
    <row r="3879" spans="1:47" ht="15" customHeight="1" x14ac:dyDescent="0.25">
      <c r="A3879" s="11"/>
      <c r="B3879" s="19">
        <v>4048</v>
      </c>
      <c r="C3879" s="74"/>
      <c r="D3879" s="77"/>
      <c r="E3879" s="75"/>
      <c r="F3879" s="78"/>
      <c r="G3879" s="80"/>
      <c r="H3879" s="49"/>
      <c r="I3879" s="79"/>
      <c r="J3879" s="27"/>
      <c r="K3879" s="27"/>
      <c r="L3879" s="79"/>
      <c r="M3879" s="81"/>
      <c r="N3879" s="29">
        <v>0</v>
      </c>
      <c r="O3879" s="30" t="str">
        <f>IF(G3879&lt;=$N$2,"",IF(F3879=[3]Pav.tvarkyklė!$B$13,"",IF(ISBLANK(R3879),"X","")))</f>
        <v/>
      </c>
      <c r="P3879" s="91"/>
      <c r="Q3879" s="63"/>
      <c r="R3879" s="63"/>
      <c r="S3879" s="63"/>
      <c r="T3879" s="63"/>
      <c r="U3879" s="34" t="str">
        <f>IFERROR(INDEX('[3]5.Grup_T'!$G$4:$G$22,MATCH('6.Turtas'!E3879,'[3]5.Grup_T'!$E$4:$E$22,0)),"0")</f>
        <v>0</v>
      </c>
      <c r="V3879" s="35">
        <f t="shared" si="843"/>
        <v>0</v>
      </c>
      <c r="W3879" s="35">
        <f>IF(NOT(ISBLANK(H3879)),(12-DATEDIF(H3879,'[3]1.Pradzia'!$D$13,"m")),0)</f>
        <v>0</v>
      </c>
      <c r="X3879" s="35">
        <f t="shared" si="844"/>
        <v>0</v>
      </c>
      <c r="Y3879" s="35">
        <f t="shared" si="840"/>
        <v>0</v>
      </c>
      <c r="Z3879" s="35">
        <f t="shared" si="852"/>
        <v>0</v>
      </c>
      <c r="AA3879" s="36">
        <f t="shared" si="845"/>
        <v>0</v>
      </c>
      <c r="AB3879" s="36">
        <f t="shared" si="846"/>
        <v>0</v>
      </c>
      <c r="AC3879" s="37">
        <f t="shared" si="847"/>
        <v>0</v>
      </c>
      <c r="AD3879" s="35">
        <f>IF(OR(YEAR(G3879)&lt;2019,O3879="X"),0,IF(ISBLANK(H3879),DATEDIF(G3879,'[3]1.Pradzia'!$D$13,"M"),DATEDIF(G3879,H3879,"m")))</f>
        <v>0</v>
      </c>
      <c r="AE3879" s="37">
        <f>IF(E3879='[3]5.Grup_T'!$E$20,0,IF(AD3879&lt;&gt;0,M3879/V3879*MIN(12,AD3879),0))</f>
        <v>0</v>
      </c>
      <c r="AF3879" s="37">
        <f t="shared" si="848"/>
        <v>0</v>
      </c>
      <c r="AG3879" s="37">
        <f t="shared" si="849"/>
        <v>0</v>
      </c>
      <c r="AH3879" s="37">
        <f t="shared" si="850"/>
        <v>0</v>
      </c>
      <c r="AI3879" s="35" t="str">
        <f t="shared" si="851"/>
        <v>Nusidėvėjęs</v>
      </c>
      <c r="AJ3879" s="38" t="str">
        <f>IF(AND(F3879&lt;&gt;[3]Pav.tvarkyklė!$B$12,F3879&lt;&gt;[3]Pav.tvarkyklė!$B$13),"GVTNT","X")</f>
        <v>GVTNT</v>
      </c>
      <c r="AK3879" s="39">
        <f t="shared" si="853"/>
        <v>0</v>
      </c>
      <c r="AL3879" s="41"/>
      <c r="AM3879" s="41"/>
      <c r="AN3879" s="41">
        <f t="shared" si="841"/>
        <v>1900</v>
      </c>
      <c r="AO3879" s="41"/>
      <c r="AP3879" s="41"/>
      <c r="AQ3879" s="41"/>
      <c r="AR3879" s="42"/>
      <c r="AS3879" s="42"/>
      <c r="AU3879" s="43">
        <f t="shared" si="842"/>
        <v>0</v>
      </c>
    </row>
    <row r="3880" spans="1:47" ht="15" customHeight="1" x14ac:dyDescent="0.25">
      <c r="A3880" s="11"/>
      <c r="B3880" s="19">
        <v>4049</v>
      </c>
      <c r="C3880" s="74"/>
      <c r="D3880" s="77"/>
      <c r="E3880" s="75"/>
      <c r="F3880" s="78"/>
      <c r="G3880" s="80"/>
      <c r="H3880" s="49"/>
      <c r="I3880" s="79"/>
      <c r="J3880" s="27"/>
      <c r="K3880" s="27"/>
      <c r="L3880" s="79"/>
      <c r="M3880" s="81"/>
      <c r="N3880" s="29">
        <v>0</v>
      </c>
      <c r="O3880" s="30" t="str">
        <f>IF(G3880&lt;=$N$2,"",IF(F3880=[3]Pav.tvarkyklė!$B$13,"",IF(ISBLANK(R3880),"X","")))</f>
        <v/>
      </c>
      <c r="P3880" s="91"/>
      <c r="Q3880" s="63"/>
      <c r="R3880" s="63"/>
      <c r="S3880" s="63"/>
      <c r="T3880" s="63"/>
      <c r="U3880" s="34" t="str">
        <f>IFERROR(INDEX('[3]5.Grup_T'!$G$4:$G$22,MATCH('6.Turtas'!E3880,'[3]5.Grup_T'!$E$4:$E$22,0)),"0")</f>
        <v>0</v>
      </c>
      <c r="V3880" s="35">
        <f t="shared" si="843"/>
        <v>0</v>
      </c>
      <c r="W3880" s="35">
        <f>IF(NOT(ISBLANK(H3880)),(12-DATEDIF(H3880,'[3]1.Pradzia'!$D$13,"m")),0)</f>
        <v>0</v>
      </c>
      <c r="X3880" s="35">
        <f t="shared" si="844"/>
        <v>0</v>
      </c>
      <c r="Y3880" s="35">
        <f t="shared" si="840"/>
        <v>0</v>
      </c>
      <c r="Z3880" s="35">
        <f t="shared" si="852"/>
        <v>0</v>
      </c>
      <c r="AA3880" s="36">
        <f t="shared" si="845"/>
        <v>0</v>
      </c>
      <c r="AB3880" s="36">
        <f t="shared" si="846"/>
        <v>0</v>
      </c>
      <c r="AC3880" s="37">
        <f t="shared" si="847"/>
        <v>0</v>
      </c>
      <c r="AD3880" s="35">
        <f>IF(OR(YEAR(G3880)&lt;2019,O3880="X"),0,IF(ISBLANK(H3880),DATEDIF(G3880,'[3]1.Pradzia'!$D$13,"M"),DATEDIF(G3880,H3880,"m")))</f>
        <v>0</v>
      </c>
      <c r="AE3880" s="37">
        <f>IF(E3880='[3]5.Grup_T'!$E$20,0,IF(AD3880&lt;&gt;0,M3880/V3880*MIN(12,AD3880),0))</f>
        <v>0</v>
      </c>
      <c r="AF3880" s="37">
        <f t="shared" si="848"/>
        <v>0</v>
      </c>
      <c r="AG3880" s="37">
        <f t="shared" si="849"/>
        <v>0</v>
      </c>
      <c r="AH3880" s="37">
        <f t="shared" si="850"/>
        <v>0</v>
      </c>
      <c r="AI3880" s="35" t="str">
        <f t="shared" si="851"/>
        <v>Nusidėvėjęs</v>
      </c>
      <c r="AJ3880" s="38" t="str">
        <f>IF(AND(F3880&lt;&gt;[3]Pav.tvarkyklė!$B$12,F3880&lt;&gt;[3]Pav.tvarkyklė!$B$13),"GVTNT","X")</f>
        <v>GVTNT</v>
      </c>
      <c r="AK3880" s="39">
        <f t="shared" si="853"/>
        <v>0</v>
      </c>
      <c r="AL3880" s="41"/>
      <c r="AM3880" s="41"/>
      <c r="AN3880" s="41">
        <f t="shared" si="841"/>
        <v>1900</v>
      </c>
      <c r="AO3880" s="41"/>
      <c r="AP3880" s="41"/>
      <c r="AQ3880" s="41"/>
      <c r="AR3880" s="42"/>
      <c r="AS3880" s="42"/>
      <c r="AU3880" s="43">
        <f t="shared" si="842"/>
        <v>0</v>
      </c>
    </row>
    <row r="3881" spans="1:47" ht="15" customHeight="1" x14ac:dyDescent="0.25">
      <c r="A3881" s="11"/>
      <c r="B3881" s="19">
        <v>4050</v>
      </c>
      <c r="C3881" s="74"/>
      <c r="D3881" s="77"/>
      <c r="E3881" s="78"/>
      <c r="F3881" s="78"/>
      <c r="G3881" s="80"/>
      <c r="H3881" s="49"/>
      <c r="I3881" s="79"/>
      <c r="J3881" s="27"/>
      <c r="K3881" s="27"/>
      <c r="L3881" s="79"/>
      <c r="M3881" s="81"/>
      <c r="N3881" s="29">
        <v>0</v>
      </c>
      <c r="O3881" s="30" t="str">
        <f>IF(G3881&lt;=$N$2,"",IF(F3881=[3]Pav.tvarkyklė!$B$13,"",IF(ISBLANK(R3881),"X","")))</f>
        <v/>
      </c>
      <c r="P3881" s="91"/>
      <c r="Q3881" s="63"/>
      <c r="R3881" s="63"/>
      <c r="S3881" s="63"/>
      <c r="T3881" s="63"/>
      <c r="U3881" s="34" t="str">
        <f>IFERROR(INDEX('[3]5.Grup_T'!$G$4:$G$22,MATCH('6.Turtas'!E3881,'[3]5.Grup_T'!$E$4:$E$22,0)),"0")</f>
        <v>0</v>
      </c>
      <c r="V3881" s="35">
        <f t="shared" si="843"/>
        <v>0</v>
      </c>
      <c r="W3881" s="35">
        <f>IF(NOT(ISBLANK(H3881)),(12-DATEDIF(H3881,'[3]1.Pradzia'!$D$13,"m")),0)</f>
        <v>0</v>
      </c>
      <c r="X3881" s="35">
        <f t="shared" si="844"/>
        <v>0</v>
      </c>
      <c r="Y3881" s="35">
        <f t="shared" si="840"/>
        <v>0</v>
      </c>
      <c r="Z3881" s="35">
        <f t="shared" si="852"/>
        <v>0</v>
      </c>
      <c r="AA3881" s="36">
        <f t="shared" si="845"/>
        <v>0</v>
      </c>
      <c r="AB3881" s="36">
        <f t="shared" si="846"/>
        <v>0</v>
      </c>
      <c r="AC3881" s="37">
        <f t="shared" si="847"/>
        <v>0</v>
      </c>
      <c r="AD3881" s="35">
        <f>IF(OR(YEAR(G3881)&lt;2019,O3881="X"),0,IF(ISBLANK(H3881),DATEDIF(G3881,'[3]1.Pradzia'!$D$13,"M"),DATEDIF(G3881,H3881,"m")))</f>
        <v>0</v>
      </c>
      <c r="AE3881" s="37">
        <f>IF(E3881='[3]5.Grup_T'!$E$20,0,IF(AD3881&lt;&gt;0,M3881/V3881*MIN(12,AD3881),0))</f>
        <v>0</v>
      </c>
      <c r="AF3881" s="37">
        <f t="shared" si="848"/>
        <v>0</v>
      </c>
      <c r="AG3881" s="37">
        <f t="shared" si="849"/>
        <v>0</v>
      </c>
      <c r="AH3881" s="37">
        <f t="shared" si="850"/>
        <v>0</v>
      </c>
      <c r="AI3881" s="35" t="str">
        <f t="shared" si="851"/>
        <v>Nusidėvėjęs</v>
      </c>
      <c r="AJ3881" s="38" t="str">
        <f>IF(AND(F3881&lt;&gt;[3]Pav.tvarkyklė!$B$12,F3881&lt;&gt;[3]Pav.tvarkyklė!$B$13),"GVTNT","X")</f>
        <v>GVTNT</v>
      </c>
      <c r="AK3881" s="39">
        <f t="shared" si="853"/>
        <v>0</v>
      </c>
      <c r="AL3881" s="41"/>
      <c r="AM3881" s="41"/>
      <c r="AN3881" s="41">
        <f t="shared" si="841"/>
        <v>1900</v>
      </c>
      <c r="AO3881" s="41"/>
      <c r="AP3881" s="41"/>
      <c r="AQ3881" s="41"/>
      <c r="AR3881" s="42"/>
      <c r="AS3881" s="42"/>
      <c r="AU3881" s="43">
        <f t="shared" si="842"/>
        <v>0</v>
      </c>
    </row>
    <row r="3882" spans="1:47" ht="15" customHeight="1" x14ac:dyDescent="0.25">
      <c r="A3882" s="11"/>
      <c r="B3882" s="19">
        <v>4051</v>
      </c>
      <c r="C3882" s="74"/>
      <c r="D3882" s="77"/>
      <c r="E3882" s="78"/>
      <c r="F3882" s="78"/>
      <c r="G3882" s="80"/>
      <c r="H3882" s="49"/>
      <c r="I3882" s="79"/>
      <c r="J3882" s="27"/>
      <c r="K3882" s="27"/>
      <c r="L3882" s="79"/>
      <c r="M3882" s="81"/>
      <c r="N3882" s="29">
        <v>0</v>
      </c>
      <c r="O3882" s="30" t="str">
        <f>IF(G3882&lt;=$N$2,"",IF(F3882=[3]Pav.tvarkyklė!$B$13,"",IF(ISBLANK(R3882),"X","")))</f>
        <v/>
      </c>
      <c r="P3882" s="91"/>
      <c r="Q3882" s="63"/>
      <c r="R3882" s="63"/>
      <c r="S3882" s="63"/>
      <c r="T3882" s="63"/>
      <c r="U3882" s="34" t="str">
        <f>IFERROR(INDEX('[3]5.Grup_T'!$G$4:$G$22,MATCH('6.Turtas'!E3882,'[3]5.Grup_T'!$E$4:$E$22,0)),"0")</f>
        <v>0</v>
      </c>
      <c r="V3882" s="35">
        <f t="shared" si="843"/>
        <v>0</v>
      </c>
      <c r="W3882" s="35">
        <f>IF(NOT(ISBLANK(H3882)),(12-DATEDIF(H3882,'[3]1.Pradzia'!$D$13,"m")),0)</f>
        <v>0</v>
      </c>
      <c r="X3882" s="35">
        <f t="shared" si="844"/>
        <v>0</v>
      </c>
      <c r="Y3882" s="35">
        <f t="shared" si="840"/>
        <v>0</v>
      </c>
      <c r="Z3882" s="35">
        <f t="shared" si="852"/>
        <v>0</v>
      </c>
      <c r="AA3882" s="36">
        <f t="shared" si="845"/>
        <v>0</v>
      </c>
      <c r="AB3882" s="36">
        <f t="shared" si="846"/>
        <v>0</v>
      </c>
      <c r="AC3882" s="37">
        <f t="shared" si="847"/>
        <v>0</v>
      </c>
      <c r="AD3882" s="35">
        <f>IF(OR(YEAR(G3882)&lt;2019,O3882="X"),0,IF(ISBLANK(H3882),DATEDIF(G3882,'[3]1.Pradzia'!$D$13,"M"),DATEDIF(G3882,H3882,"m")))</f>
        <v>0</v>
      </c>
      <c r="AE3882" s="37">
        <f>IF(E3882='[3]5.Grup_T'!$E$20,0,IF(AD3882&lt;&gt;0,M3882/V3882*MIN(12,AD3882),0))</f>
        <v>0</v>
      </c>
      <c r="AF3882" s="37">
        <f t="shared" si="848"/>
        <v>0</v>
      </c>
      <c r="AG3882" s="37">
        <f t="shared" si="849"/>
        <v>0</v>
      </c>
      <c r="AH3882" s="37">
        <f t="shared" si="850"/>
        <v>0</v>
      </c>
      <c r="AI3882" s="35" t="str">
        <f t="shared" si="851"/>
        <v>Nusidėvėjęs</v>
      </c>
      <c r="AJ3882" s="38" t="str">
        <f>IF(AND(F3882&lt;&gt;[3]Pav.tvarkyklė!$B$12,F3882&lt;&gt;[3]Pav.tvarkyklė!$B$13),"GVTNT","X")</f>
        <v>GVTNT</v>
      </c>
      <c r="AK3882" s="39">
        <f t="shared" si="853"/>
        <v>0</v>
      </c>
      <c r="AL3882" s="41"/>
      <c r="AM3882" s="41"/>
      <c r="AN3882" s="41">
        <f t="shared" si="841"/>
        <v>1900</v>
      </c>
      <c r="AO3882" s="41"/>
      <c r="AP3882" s="41"/>
      <c r="AQ3882" s="41"/>
      <c r="AR3882" s="42"/>
      <c r="AS3882" s="42"/>
      <c r="AU3882" s="43">
        <f t="shared" si="842"/>
        <v>0</v>
      </c>
    </row>
    <row r="3883" spans="1:47" ht="15" customHeight="1" x14ac:dyDescent="0.25">
      <c r="A3883" s="11"/>
      <c r="B3883" s="19">
        <v>4052</v>
      </c>
      <c r="C3883" s="74"/>
      <c r="D3883" s="77"/>
      <c r="E3883" s="75"/>
      <c r="F3883" s="78"/>
      <c r="G3883" s="80"/>
      <c r="H3883" s="49"/>
      <c r="I3883" s="79"/>
      <c r="J3883" s="27"/>
      <c r="K3883" s="27"/>
      <c r="L3883" s="79"/>
      <c r="M3883" s="81"/>
      <c r="N3883" s="29">
        <v>0</v>
      </c>
      <c r="O3883" s="30" t="str">
        <f>IF(G3883&lt;=$N$2,"",IF(F3883=[3]Pav.tvarkyklė!$B$13,"",IF(ISBLANK(R3883),"X","")))</f>
        <v/>
      </c>
      <c r="P3883" s="91"/>
      <c r="Q3883" s="63"/>
      <c r="R3883" s="63"/>
      <c r="S3883" s="63"/>
      <c r="T3883" s="63"/>
      <c r="U3883" s="34" t="str">
        <f>IFERROR(INDEX('[3]5.Grup_T'!$G$4:$G$22,MATCH('6.Turtas'!E3883,'[3]5.Grup_T'!$E$4:$E$22,0)),"0")</f>
        <v>0</v>
      </c>
      <c r="V3883" s="35">
        <f t="shared" si="843"/>
        <v>0</v>
      </c>
      <c r="W3883" s="35">
        <f>IF(NOT(ISBLANK(H3883)),(12-DATEDIF(H3883,'[3]1.Pradzia'!$D$13,"m")),0)</f>
        <v>0</v>
      </c>
      <c r="X3883" s="35">
        <f t="shared" si="844"/>
        <v>0</v>
      </c>
      <c r="Y3883" s="35">
        <f t="shared" si="840"/>
        <v>0</v>
      </c>
      <c r="Z3883" s="35">
        <f t="shared" si="852"/>
        <v>0</v>
      </c>
      <c r="AA3883" s="36">
        <f t="shared" si="845"/>
        <v>0</v>
      </c>
      <c r="AB3883" s="36">
        <f t="shared" si="846"/>
        <v>0</v>
      </c>
      <c r="AC3883" s="37">
        <f t="shared" si="847"/>
        <v>0</v>
      </c>
      <c r="AD3883" s="35">
        <f>IF(OR(YEAR(G3883)&lt;2019,O3883="X"),0,IF(ISBLANK(H3883),DATEDIF(G3883,'[3]1.Pradzia'!$D$13,"M"),DATEDIF(G3883,H3883,"m")))</f>
        <v>0</v>
      </c>
      <c r="AE3883" s="37">
        <f>IF(E3883='[3]5.Grup_T'!$E$20,0,IF(AD3883&lt;&gt;0,M3883/V3883*MIN(12,AD3883),0))</f>
        <v>0</v>
      </c>
      <c r="AF3883" s="37">
        <f t="shared" si="848"/>
        <v>0</v>
      </c>
      <c r="AG3883" s="37">
        <f t="shared" si="849"/>
        <v>0</v>
      </c>
      <c r="AH3883" s="37">
        <f t="shared" si="850"/>
        <v>0</v>
      </c>
      <c r="AI3883" s="35" t="str">
        <f t="shared" si="851"/>
        <v>Nusidėvėjęs</v>
      </c>
      <c r="AJ3883" s="38" t="str">
        <f>IF(AND(F3883&lt;&gt;[3]Pav.tvarkyklė!$B$12,F3883&lt;&gt;[3]Pav.tvarkyklė!$B$13),"GVTNT","X")</f>
        <v>GVTNT</v>
      </c>
      <c r="AK3883" s="39">
        <f t="shared" si="853"/>
        <v>0</v>
      </c>
      <c r="AL3883" s="41"/>
      <c r="AM3883" s="41"/>
      <c r="AN3883" s="41">
        <f t="shared" si="841"/>
        <v>1900</v>
      </c>
      <c r="AO3883" s="41"/>
      <c r="AP3883" s="41"/>
      <c r="AQ3883" s="41"/>
      <c r="AR3883" s="42"/>
      <c r="AS3883" s="42"/>
      <c r="AU3883" s="43">
        <f t="shared" si="842"/>
        <v>0</v>
      </c>
    </row>
    <row r="3884" spans="1:47" ht="15" customHeight="1" x14ac:dyDescent="0.25">
      <c r="A3884" s="11"/>
      <c r="B3884" s="19">
        <v>4053</v>
      </c>
      <c r="C3884" s="74"/>
      <c r="D3884" s="77"/>
      <c r="E3884" s="78"/>
      <c r="F3884" s="78"/>
      <c r="G3884" s="80"/>
      <c r="H3884" s="49"/>
      <c r="I3884" s="79"/>
      <c r="J3884" s="27"/>
      <c r="K3884" s="27"/>
      <c r="L3884" s="79"/>
      <c r="M3884" s="81"/>
      <c r="N3884" s="29">
        <v>0</v>
      </c>
      <c r="O3884" s="30" t="str">
        <f>IF(G3884&lt;=$N$2,"",IF(F3884=[3]Pav.tvarkyklė!$B$13,"",IF(ISBLANK(R3884),"X","")))</f>
        <v/>
      </c>
      <c r="P3884" s="91"/>
      <c r="Q3884" s="63"/>
      <c r="R3884" s="63"/>
      <c r="S3884" s="63"/>
      <c r="T3884" s="63"/>
      <c r="U3884" s="34" t="str">
        <f>IFERROR(INDEX('[3]5.Grup_T'!$G$4:$G$22,MATCH('6.Turtas'!E3884,'[3]5.Grup_T'!$E$4:$E$22,0)),"0")</f>
        <v>0</v>
      </c>
      <c r="V3884" s="35">
        <f t="shared" si="843"/>
        <v>0</v>
      </c>
      <c r="W3884" s="35">
        <f>IF(NOT(ISBLANK(H3884)),(12-DATEDIF(H3884,'[3]1.Pradzia'!$D$13,"m")),0)</f>
        <v>0</v>
      </c>
      <c r="X3884" s="35">
        <f t="shared" si="844"/>
        <v>0</v>
      </c>
      <c r="Y3884" s="35">
        <f t="shared" si="840"/>
        <v>0</v>
      </c>
      <c r="Z3884" s="35">
        <f t="shared" si="852"/>
        <v>0</v>
      </c>
      <c r="AA3884" s="36">
        <f t="shared" si="845"/>
        <v>0</v>
      </c>
      <c r="AB3884" s="36">
        <f t="shared" si="846"/>
        <v>0</v>
      </c>
      <c r="AC3884" s="37">
        <f t="shared" si="847"/>
        <v>0</v>
      </c>
      <c r="AD3884" s="35">
        <f>IF(OR(YEAR(G3884)&lt;2019,O3884="X"),0,IF(ISBLANK(H3884),DATEDIF(G3884,'[3]1.Pradzia'!$D$13,"M"),DATEDIF(G3884,H3884,"m")))</f>
        <v>0</v>
      </c>
      <c r="AE3884" s="37">
        <f>IF(E3884='[3]5.Grup_T'!$E$20,0,IF(AD3884&lt;&gt;0,M3884/V3884*MIN(12,AD3884),0))</f>
        <v>0</v>
      </c>
      <c r="AF3884" s="37">
        <f t="shared" si="848"/>
        <v>0</v>
      </c>
      <c r="AG3884" s="37">
        <f t="shared" si="849"/>
        <v>0</v>
      </c>
      <c r="AH3884" s="37">
        <f t="shared" si="850"/>
        <v>0</v>
      </c>
      <c r="AI3884" s="35" t="str">
        <f t="shared" si="851"/>
        <v>Nusidėvėjęs</v>
      </c>
      <c r="AJ3884" s="38" t="str">
        <f>IF(AND(F3884&lt;&gt;[3]Pav.tvarkyklė!$B$12,F3884&lt;&gt;[3]Pav.tvarkyklė!$B$13),"GVTNT","X")</f>
        <v>GVTNT</v>
      </c>
      <c r="AK3884" s="39">
        <f t="shared" si="853"/>
        <v>0</v>
      </c>
      <c r="AL3884" s="41"/>
      <c r="AM3884" s="41"/>
      <c r="AN3884" s="41">
        <f t="shared" si="841"/>
        <v>1900</v>
      </c>
      <c r="AO3884" s="41"/>
      <c r="AP3884" s="41"/>
      <c r="AQ3884" s="41"/>
      <c r="AR3884" s="42"/>
      <c r="AS3884" s="42"/>
      <c r="AU3884" s="43">
        <f t="shared" si="842"/>
        <v>0</v>
      </c>
    </row>
    <row r="3885" spans="1:47" ht="15" customHeight="1" x14ac:dyDescent="0.25">
      <c r="A3885" s="11"/>
      <c r="B3885" s="19">
        <v>4054</v>
      </c>
      <c r="C3885" s="74"/>
      <c r="D3885" s="77"/>
      <c r="E3885" s="78"/>
      <c r="F3885" s="78"/>
      <c r="G3885" s="80"/>
      <c r="H3885" s="49"/>
      <c r="I3885" s="79"/>
      <c r="J3885" s="27"/>
      <c r="K3885" s="27"/>
      <c r="L3885" s="79"/>
      <c r="M3885" s="81"/>
      <c r="N3885" s="29">
        <v>0</v>
      </c>
      <c r="O3885" s="30" t="str">
        <f>IF(G3885&lt;=$N$2,"",IF(F3885=[3]Pav.tvarkyklė!$B$13,"",IF(ISBLANK(R3885),"X","")))</f>
        <v/>
      </c>
      <c r="P3885" s="91"/>
      <c r="Q3885" s="63"/>
      <c r="R3885" s="63"/>
      <c r="S3885" s="63"/>
      <c r="T3885" s="63"/>
      <c r="U3885" s="34" t="str">
        <f>IFERROR(INDEX('[3]5.Grup_T'!$G$4:$G$22,MATCH('6.Turtas'!E3885,'[3]5.Grup_T'!$E$4:$E$22,0)),"0")</f>
        <v>0</v>
      </c>
      <c r="V3885" s="35">
        <f t="shared" si="843"/>
        <v>0</v>
      </c>
      <c r="W3885" s="35">
        <f>IF(NOT(ISBLANK(H3885)),(12-DATEDIF(H3885,'[3]1.Pradzia'!$D$13,"m")),0)</f>
        <v>0</v>
      </c>
      <c r="X3885" s="35">
        <f t="shared" si="844"/>
        <v>0</v>
      </c>
      <c r="Y3885" s="35">
        <f t="shared" si="840"/>
        <v>0</v>
      </c>
      <c r="Z3885" s="35">
        <f t="shared" si="852"/>
        <v>0</v>
      </c>
      <c r="AA3885" s="36">
        <f t="shared" si="845"/>
        <v>0</v>
      </c>
      <c r="AB3885" s="36">
        <f t="shared" si="846"/>
        <v>0</v>
      </c>
      <c r="AC3885" s="37">
        <f t="shared" si="847"/>
        <v>0</v>
      </c>
      <c r="AD3885" s="35">
        <f>IF(OR(YEAR(G3885)&lt;2019,O3885="X"),0,IF(ISBLANK(H3885),DATEDIF(G3885,'[3]1.Pradzia'!$D$13,"M"),DATEDIF(G3885,H3885,"m")))</f>
        <v>0</v>
      </c>
      <c r="AE3885" s="37">
        <f>IF(E3885='[3]5.Grup_T'!$E$20,0,IF(AD3885&lt;&gt;0,M3885/V3885*MIN(12,AD3885),0))</f>
        <v>0</v>
      </c>
      <c r="AF3885" s="37">
        <f t="shared" si="848"/>
        <v>0</v>
      </c>
      <c r="AG3885" s="37">
        <f t="shared" si="849"/>
        <v>0</v>
      </c>
      <c r="AH3885" s="37">
        <f t="shared" si="850"/>
        <v>0</v>
      </c>
      <c r="AI3885" s="35" t="str">
        <f t="shared" si="851"/>
        <v>Nusidėvėjęs</v>
      </c>
      <c r="AJ3885" s="38" t="str">
        <f>IF(AND(F3885&lt;&gt;[3]Pav.tvarkyklė!$B$12,F3885&lt;&gt;[3]Pav.tvarkyklė!$B$13),"GVTNT","X")</f>
        <v>GVTNT</v>
      </c>
      <c r="AK3885" s="39">
        <f t="shared" si="853"/>
        <v>0</v>
      </c>
      <c r="AL3885" s="41"/>
      <c r="AM3885" s="41"/>
      <c r="AN3885" s="41">
        <f t="shared" si="841"/>
        <v>1900</v>
      </c>
      <c r="AO3885" s="41"/>
      <c r="AP3885" s="41"/>
      <c r="AQ3885" s="41"/>
      <c r="AR3885" s="42"/>
      <c r="AS3885" s="42"/>
      <c r="AU3885" s="43">
        <f t="shared" si="842"/>
        <v>0</v>
      </c>
    </row>
    <row r="3886" spans="1:47" ht="15" customHeight="1" x14ac:dyDescent="0.25">
      <c r="A3886" s="11"/>
      <c r="B3886" s="19">
        <v>4055</v>
      </c>
      <c r="C3886" s="74"/>
      <c r="D3886" s="77"/>
      <c r="E3886" s="78"/>
      <c r="F3886" s="78"/>
      <c r="G3886" s="80"/>
      <c r="H3886" s="49"/>
      <c r="I3886" s="79"/>
      <c r="J3886" s="27"/>
      <c r="K3886" s="27"/>
      <c r="L3886" s="79"/>
      <c r="M3886" s="81"/>
      <c r="N3886" s="29">
        <v>0</v>
      </c>
      <c r="O3886" s="30" t="str">
        <f>IF(G3886&lt;=$N$2,"",IF(F3886=[3]Pav.tvarkyklė!$B$13,"",IF(ISBLANK(R3886),"X","")))</f>
        <v/>
      </c>
      <c r="P3886" s="91"/>
      <c r="Q3886" s="63"/>
      <c r="R3886" s="63"/>
      <c r="S3886" s="63"/>
      <c r="T3886" s="63"/>
      <c r="U3886" s="34" t="str">
        <f>IFERROR(INDEX('[3]5.Grup_T'!$G$4:$G$22,MATCH('6.Turtas'!E3886,'[3]5.Grup_T'!$E$4:$E$22,0)),"0")</f>
        <v>0</v>
      </c>
      <c r="V3886" s="35">
        <f t="shared" si="843"/>
        <v>0</v>
      </c>
      <c r="W3886" s="35">
        <f>IF(NOT(ISBLANK(H3886)),(12-DATEDIF(H3886,'[3]1.Pradzia'!$D$13,"m")),0)</f>
        <v>0</v>
      </c>
      <c r="X3886" s="35">
        <f t="shared" si="844"/>
        <v>0</v>
      </c>
      <c r="Y3886" s="35">
        <f t="shared" si="840"/>
        <v>0</v>
      </c>
      <c r="Z3886" s="35">
        <f t="shared" si="852"/>
        <v>0</v>
      </c>
      <c r="AA3886" s="36">
        <f t="shared" si="845"/>
        <v>0</v>
      </c>
      <c r="AB3886" s="36">
        <f t="shared" si="846"/>
        <v>0</v>
      </c>
      <c r="AC3886" s="37">
        <f t="shared" si="847"/>
        <v>0</v>
      </c>
      <c r="AD3886" s="35">
        <f>IF(OR(YEAR(G3886)&lt;2019,O3886="X"),0,IF(ISBLANK(H3886),DATEDIF(G3886,'[3]1.Pradzia'!$D$13,"M"),DATEDIF(G3886,H3886,"m")))</f>
        <v>0</v>
      </c>
      <c r="AE3886" s="37">
        <f>IF(E3886='[3]5.Grup_T'!$E$20,0,IF(AD3886&lt;&gt;0,M3886/V3886*MIN(12,AD3886),0))</f>
        <v>0</v>
      </c>
      <c r="AF3886" s="37">
        <f t="shared" si="848"/>
        <v>0</v>
      </c>
      <c r="AG3886" s="37">
        <f t="shared" si="849"/>
        <v>0</v>
      </c>
      <c r="AH3886" s="37">
        <f t="shared" si="850"/>
        <v>0</v>
      </c>
      <c r="AI3886" s="35" t="str">
        <f t="shared" si="851"/>
        <v>Nusidėvėjęs</v>
      </c>
      <c r="AJ3886" s="38" t="str">
        <f>IF(AND(F3886&lt;&gt;[3]Pav.tvarkyklė!$B$12,F3886&lt;&gt;[3]Pav.tvarkyklė!$B$13),"GVTNT","X")</f>
        <v>GVTNT</v>
      </c>
      <c r="AK3886" s="39">
        <f t="shared" si="853"/>
        <v>0</v>
      </c>
      <c r="AL3886" s="41"/>
      <c r="AM3886" s="41"/>
      <c r="AN3886" s="41">
        <f t="shared" si="841"/>
        <v>1900</v>
      </c>
      <c r="AO3886" s="41"/>
      <c r="AP3886" s="41"/>
      <c r="AQ3886" s="41"/>
      <c r="AR3886" s="42"/>
      <c r="AS3886" s="42"/>
      <c r="AU3886" s="43">
        <f t="shared" si="842"/>
        <v>0</v>
      </c>
    </row>
    <row r="3887" spans="1:47" ht="15" customHeight="1" x14ac:dyDescent="0.25">
      <c r="A3887" s="11"/>
      <c r="B3887" s="19">
        <v>4056</v>
      </c>
      <c r="C3887" s="74"/>
      <c r="D3887" s="77"/>
      <c r="E3887" s="78"/>
      <c r="F3887" s="78"/>
      <c r="G3887" s="80"/>
      <c r="H3887" s="49"/>
      <c r="I3887" s="79"/>
      <c r="J3887" s="27"/>
      <c r="K3887" s="27"/>
      <c r="L3887" s="79"/>
      <c r="M3887" s="81"/>
      <c r="N3887" s="29">
        <v>0</v>
      </c>
      <c r="O3887" s="30" t="str">
        <f>IF(G3887&lt;=$N$2,"",IF(F3887=[3]Pav.tvarkyklė!$B$13,"",IF(ISBLANK(R3887),"X","")))</f>
        <v/>
      </c>
      <c r="P3887" s="91"/>
      <c r="Q3887" s="63"/>
      <c r="R3887" s="63"/>
      <c r="S3887" s="63"/>
      <c r="T3887" s="63"/>
      <c r="U3887" s="34" t="str">
        <f>IFERROR(INDEX('[3]5.Grup_T'!$G$4:$G$22,MATCH('6.Turtas'!E3887,'[3]5.Grup_T'!$E$4:$E$22,0)),"0")</f>
        <v>0</v>
      </c>
      <c r="V3887" s="35">
        <f t="shared" si="843"/>
        <v>0</v>
      </c>
      <c r="W3887" s="35">
        <f>IF(NOT(ISBLANK(H3887)),(12-DATEDIF(H3887,'[3]1.Pradzia'!$D$13,"m")),0)</f>
        <v>0</v>
      </c>
      <c r="X3887" s="35">
        <f t="shared" si="844"/>
        <v>0</v>
      </c>
      <c r="Y3887" s="35">
        <f t="shared" si="840"/>
        <v>0</v>
      </c>
      <c r="Z3887" s="35">
        <f t="shared" si="852"/>
        <v>0</v>
      </c>
      <c r="AA3887" s="36">
        <f t="shared" si="845"/>
        <v>0</v>
      </c>
      <c r="AB3887" s="36">
        <f t="shared" si="846"/>
        <v>0</v>
      </c>
      <c r="AC3887" s="37">
        <f t="shared" si="847"/>
        <v>0</v>
      </c>
      <c r="AD3887" s="35">
        <f>IF(OR(YEAR(G3887)&lt;2019,O3887="X"),0,IF(ISBLANK(H3887),DATEDIF(G3887,'[3]1.Pradzia'!$D$13,"M"),DATEDIF(G3887,H3887,"m")))</f>
        <v>0</v>
      </c>
      <c r="AE3887" s="37">
        <f>IF(E3887='[3]5.Grup_T'!$E$20,0,IF(AD3887&lt;&gt;0,M3887/V3887*MIN(12,AD3887),0))</f>
        <v>0</v>
      </c>
      <c r="AF3887" s="37">
        <f t="shared" si="848"/>
        <v>0</v>
      </c>
      <c r="AG3887" s="37">
        <f t="shared" si="849"/>
        <v>0</v>
      </c>
      <c r="AH3887" s="37">
        <f t="shared" si="850"/>
        <v>0</v>
      </c>
      <c r="AI3887" s="35" t="str">
        <f t="shared" si="851"/>
        <v>Nusidėvėjęs</v>
      </c>
      <c r="AJ3887" s="38" t="str">
        <f>IF(AND(F3887&lt;&gt;[3]Pav.tvarkyklė!$B$12,F3887&lt;&gt;[3]Pav.tvarkyklė!$B$13),"GVTNT","X")</f>
        <v>GVTNT</v>
      </c>
      <c r="AK3887" s="39">
        <f t="shared" si="853"/>
        <v>0</v>
      </c>
      <c r="AL3887" s="41"/>
      <c r="AM3887" s="41"/>
      <c r="AN3887" s="41">
        <f t="shared" si="841"/>
        <v>1900</v>
      </c>
      <c r="AO3887" s="41"/>
      <c r="AP3887" s="41"/>
      <c r="AQ3887" s="41"/>
      <c r="AR3887" s="42"/>
      <c r="AS3887" s="42"/>
      <c r="AU3887" s="43">
        <f t="shared" si="842"/>
        <v>0</v>
      </c>
    </row>
    <row r="3888" spans="1:47" ht="15" customHeight="1" x14ac:dyDescent="0.25">
      <c r="A3888" s="11"/>
      <c r="B3888" s="19">
        <v>4057</v>
      </c>
      <c r="C3888" s="74"/>
      <c r="D3888" s="77"/>
      <c r="E3888" s="78"/>
      <c r="F3888" s="74"/>
      <c r="G3888" s="80"/>
      <c r="H3888" s="49"/>
      <c r="I3888" s="79"/>
      <c r="J3888" s="27"/>
      <c r="K3888" s="27"/>
      <c r="L3888" s="79"/>
      <c r="M3888" s="81"/>
      <c r="N3888" s="29">
        <v>0</v>
      </c>
      <c r="O3888" s="30" t="str">
        <f>IF(G3888&lt;=$N$2,"",IF(F3888=[3]Pav.tvarkyklė!$B$13,"",IF(ISBLANK(R3888),"X","")))</f>
        <v/>
      </c>
      <c r="P3888" s="91"/>
      <c r="Q3888" s="63"/>
      <c r="R3888" s="63"/>
      <c r="S3888" s="63"/>
      <c r="T3888" s="63"/>
      <c r="U3888" s="34" t="str">
        <f>IFERROR(INDEX('[3]5.Grup_T'!$G$4:$G$22,MATCH('6.Turtas'!E3888,'[3]5.Grup_T'!$E$4:$E$22,0)),"0")</f>
        <v>0</v>
      </c>
      <c r="V3888" s="35">
        <f t="shared" si="843"/>
        <v>0</v>
      </c>
      <c r="W3888" s="35">
        <f>IF(NOT(ISBLANK(H3888)),(12-DATEDIF(H3888,'[3]1.Pradzia'!$D$13,"m")),0)</f>
        <v>0</v>
      </c>
      <c r="X3888" s="35">
        <f t="shared" si="844"/>
        <v>0</v>
      </c>
      <c r="Y3888" s="35">
        <f t="shared" si="840"/>
        <v>0</v>
      </c>
      <c r="Z3888" s="35">
        <f t="shared" si="852"/>
        <v>0</v>
      </c>
      <c r="AA3888" s="36">
        <f t="shared" si="845"/>
        <v>0</v>
      </c>
      <c r="AB3888" s="36">
        <f t="shared" si="846"/>
        <v>0</v>
      </c>
      <c r="AC3888" s="37">
        <f t="shared" si="847"/>
        <v>0</v>
      </c>
      <c r="AD3888" s="35">
        <f>IF(OR(YEAR(G3888)&lt;2019,O3888="X"),0,IF(ISBLANK(H3888),DATEDIF(G3888,'[3]1.Pradzia'!$D$13,"M"),DATEDIF(G3888,H3888,"m")))</f>
        <v>0</v>
      </c>
      <c r="AE3888" s="37">
        <f>IF(E3888='[3]5.Grup_T'!$E$20,0,IF(AD3888&lt;&gt;0,M3888/V3888*MIN(12,AD3888),0))</f>
        <v>0</v>
      </c>
      <c r="AF3888" s="37">
        <f t="shared" si="848"/>
        <v>0</v>
      </c>
      <c r="AG3888" s="37">
        <f t="shared" si="849"/>
        <v>0</v>
      </c>
      <c r="AH3888" s="37">
        <f t="shared" si="850"/>
        <v>0</v>
      </c>
      <c r="AI3888" s="35" t="str">
        <f t="shared" si="851"/>
        <v>Nusidėvėjęs</v>
      </c>
      <c r="AJ3888" s="38" t="str">
        <f>IF(AND(F3888&lt;&gt;[3]Pav.tvarkyklė!$B$12,F3888&lt;&gt;[3]Pav.tvarkyklė!$B$13),"GVTNT","X")</f>
        <v>GVTNT</v>
      </c>
      <c r="AK3888" s="39">
        <f t="shared" si="853"/>
        <v>0</v>
      </c>
      <c r="AL3888" s="41"/>
      <c r="AM3888" s="41"/>
      <c r="AN3888" s="41">
        <f t="shared" si="841"/>
        <v>1900</v>
      </c>
      <c r="AO3888" s="41"/>
      <c r="AP3888" s="41"/>
      <c r="AQ3888" s="41"/>
      <c r="AR3888" s="42"/>
      <c r="AS3888" s="42"/>
      <c r="AU3888" s="43">
        <f t="shared" si="842"/>
        <v>0</v>
      </c>
    </row>
    <row r="3889" spans="1:47" ht="15" customHeight="1" x14ac:dyDescent="0.25">
      <c r="A3889" s="11"/>
      <c r="B3889" s="19">
        <v>4058</v>
      </c>
      <c r="C3889" s="74"/>
      <c r="D3889" s="77"/>
      <c r="E3889" s="78"/>
      <c r="F3889" s="74"/>
      <c r="G3889" s="80"/>
      <c r="H3889" s="49"/>
      <c r="I3889" s="79"/>
      <c r="J3889" s="27"/>
      <c r="K3889" s="27"/>
      <c r="L3889" s="79"/>
      <c r="M3889" s="81"/>
      <c r="N3889" s="29">
        <v>0</v>
      </c>
      <c r="O3889" s="30" t="str">
        <f>IF(G3889&lt;=$N$2,"",IF(F3889=[3]Pav.tvarkyklė!$B$13,"",IF(ISBLANK(R3889),"X","")))</f>
        <v/>
      </c>
      <c r="P3889" s="91"/>
      <c r="Q3889" s="63"/>
      <c r="R3889" s="63"/>
      <c r="S3889" s="63"/>
      <c r="T3889" s="63"/>
      <c r="U3889" s="34" t="str">
        <f>IFERROR(INDEX('[3]5.Grup_T'!$G$4:$G$22,MATCH('6.Turtas'!E3889,'[3]5.Grup_T'!$E$4:$E$22,0)),"0")</f>
        <v>0</v>
      </c>
      <c r="V3889" s="35">
        <f t="shared" si="843"/>
        <v>0</v>
      </c>
      <c r="W3889" s="35">
        <f>IF(NOT(ISBLANK(H3889)),(12-DATEDIF(H3889,'[3]1.Pradzia'!$D$13,"m")),0)</f>
        <v>0</v>
      </c>
      <c r="X3889" s="35">
        <f t="shared" si="844"/>
        <v>0</v>
      </c>
      <c r="Y3889" s="35">
        <f t="shared" si="840"/>
        <v>0</v>
      </c>
      <c r="Z3889" s="35">
        <f t="shared" si="852"/>
        <v>0</v>
      </c>
      <c r="AA3889" s="36">
        <f t="shared" si="845"/>
        <v>0</v>
      </c>
      <c r="AB3889" s="36">
        <f t="shared" si="846"/>
        <v>0</v>
      </c>
      <c r="AC3889" s="37">
        <f t="shared" si="847"/>
        <v>0</v>
      </c>
      <c r="AD3889" s="35">
        <f>IF(OR(YEAR(G3889)&lt;2019,O3889="X"),0,IF(ISBLANK(H3889),DATEDIF(G3889,'[3]1.Pradzia'!$D$13,"M"),DATEDIF(G3889,H3889,"m")))</f>
        <v>0</v>
      </c>
      <c r="AE3889" s="37">
        <f>IF(E3889='[3]5.Grup_T'!$E$20,0,IF(AD3889&lt;&gt;0,M3889/V3889*MIN(12,AD3889),0))</f>
        <v>0</v>
      </c>
      <c r="AF3889" s="37">
        <f t="shared" si="848"/>
        <v>0</v>
      </c>
      <c r="AG3889" s="37">
        <f t="shared" si="849"/>
        <v>0</v>
      </c>
      <c r="AH3889" s="37">
        <f t="shared" si="850"/>
        <v>0</v>
      </c>
      <c r="AI3889" s="35" t="str">
        <f t="shared" si="851"/>
        <v>Nusidėvėjęs</v>
      </c>
      <c r="AJ3889" s="38" t="str">
        <f>IF(AND(F3889&lt;&gt;[3]Pav.tvarkyklė!$B$12,F3889&lt;&gt;[3]Pav.tvarkyklė!$B$13),"GVTNT","X")</f>
        <v>GVTNT</v>
      </c>
      <c r="AK3889" s="39">
        <f t="shared" si="853"/>
        <v>0</v>
      </c>
      <c r="AL3889" s="41"/>
      <c r="AM3889" s="41"/>
      <c r="AN3889" s="41">
        <f t="shared" si="841"/>
        <v>1900</v>
      </c>
      <c r="AO3889" s="41"/>
      <c r="AP3889" s="41"/>
      <c r="AQ3889" s="41"/>
      <c r="AR3889" s="42"/>
      <c r="AS3889" s="42"/>
      <c r="AU3889" s="43">
        <f t="shared" si="842"/>
        <v>0</v>
      </c>
    </row>
    <row r="3890" spans="1:47" ht="15" customHeight="1" x14ac:dyDescent="0.25">
      <c r="A3890" s="11"/>
      <c r="B3890" s="19">
        <v>4059</v>
      </c>
      <c r="C3890" s="74"/>
      <c r="D3890" s="77"/>
      <c r="E3890" s="78"/>
      <c r="F3890" s="74"/>
      <c r="G3890" s="80"/>
      <c r="H3890" s="49"/>
      <c r="I3890" s="79"/>
      <c r="J3890" s="27"/>
      <c r="K3890" s="27"/>
      <c r="L3890" s="79"/>
      <c r="M3890" s="81"/>
      <c r="N3890" s="29">
        <v>0</v>
      </c>
      <c r="O3890" s="30" t="str">
        <f>IF(G3890&lt;=$N$2,"",IF(F3890=[3]Pav.tvarkyklė!$B$13,"",IF(ISBLANK(R3890),"X","")))</f>
        <v/>
      </c>
      <c r="P3890" s="91"/>
      <c r="Q3890" s="63"/>
      <c r="R3890" s="63"/>
      <c r="S3890" s="63"/>
      <c r="T3890" s="63"/>
      <c r="U3890" s="34" t="str">
        <f>IFERROR(INDEX('[3]5.Grup_T'!$G$4:$G$22,MATCH('6.Turtas'!E3890,'[3]5.Grup_T'!$E$4:$E$22,0)),"0")</f>
        <v>0</v>
      </c>
      <c r="V3890" s="35">
        <f t="shared" si="843"/>
        <v>0</v>
      </c>
      <c r="W3890" s="35">
        <f>IF(NOT(ISBLANK(H3890)),(12-DATEDIF(H3890,'[3]1.Pradzia'!$D$13,"m")),0)</f>
        <v>0</v>
      </c>
      <c r="X3890" s="35">
        <f t="shared" si="844"/>
        <v>0</v>
      </c>
      <c r="Y3890" s="35">
        <f t="shared" si="840"/>
        <v>0</v>
      </c>
      <c r="Z3890" s="35">
        <f t="shared" si="852"/>
        <v>0</v>
      </c>
      <c r="AA3890" s="36">
        <f t="shared" si="845"/>
        <v>0</v>
      </c>
      <c r="AB3890" s="36">
        <f t="shared" si="846"/>
        <v>0</v>
      </c>
      <c r="AC3890" s="37">
        <f t="shared" si="847"/>
        <v>0</v>
      </c>
      <c r="AD3890" s="35">
        <f>IF(OR(YEAR(G3890)&lt;2019,O3890="X"),0,IF(ISBLANK(H3890),DATEDIF(G3890,'[3]1.Pradzia'!$D$13,"M"),DATEDIF(G3890,H3890,"m")))</f>
        <v>0</v>
      </c>
      <c r="AE3890" s="37">
        <f>IF(E3890='[3]5.Grup_T'!$E$20,0,IF(AD3890&lt;&gt;0,M3890/V3890*MIN(12,AD3890),0))</f>
        <v>0</v>
      </c>
      <c r="AF3890" s="37">
        <f t="shared" si="848"/>
        <v>0</v>
      </c>
      <c r="AG3890" s="37">
        <f t="shared" si="849"/>
        <v>0</v>
      </c>
      <c r="AH3890" s="37">
        <f t="shared" si="850"/>
        <v>0</v>
      </c>
      <c r="AI3890" s="35" t="str">
        <f t="shared" si="851"/>
        <v>Nusidėvėjęs</v>
      </c>
      <c r="AJ3890" s="38" t="str">
        <f>IF(AND(F3890&lt;&gt;[3]Pav.tvarkyklė!$B$12,F3890&lt;&gt;[3]Pav.tvarkyklė!$B$13),"GVTNT","X")</f>
        <v>GVTNT</v>
      </c>
      <c r="AK3890" s="39">
        <f t="shared" si="853"/>
        <v>0</v>
      </c>
      <c r="AL3890" s="41"/>
      <c r="AM3890" s="41"/>
      <c r="AN3890" s="41">
        <f t="shared" si="841"/>
        <v>1900</v>
      </c>
      <c r="AO3890" s="41"/>
      <c r="AP3890" s="41"/>
      <c r="AQ3890" s="41"/>
      <c r="AR3890" s="42"/>
      <c r="AS3890" s="42"/>
      <c r="AU3890" s="43">
        <f t="shared" si="842"/>
        <v>0</v>
      </c>
    </row>
    <row r="3891" spans="1:47" ht="15" customHeight="1" x14ac:dyDescent="0.25">
      <c r="A3891" s="11"/>
      <c r="B3891" s="19">
        <v>4060</v>
      </c>
      <c r="C3891" s="74"/>
      <c r="D3891" s="77"/>
      <c r="E3891" s="78"/>
      <c r="F3891" s="74"/>
      <c r="G3891" s="80"/>
      <c r="H3891" s="49"/>
      <c r="I3891" s="79"/>
      <c r="J3891" s="27"/>
      <c r="K3891" s="27"/>
      <c r="L3891" s="79"/>
      <c r="M3891" s="81"/>
      <c r="N3891" s="29">
        <v>0</v>
      </c>
      <c r="O3891" s="30" t="str">
        <f>IF(G3891&lt;=$N$2,"",IF(F3891=[3]Pav.tvarkyklė!$B$13,"",IF(ISBLANK(R3891),"X","")))</f>
        <v/>
      </c>
      <c r="P3891" s="91"/>
      <c r="Q3891" s="63"/>
      <c r="R3891" s="63"/>
      <c r="S3891" s="63"/>
      <c r="T3891" s="63"/>
      <c r="U3891" s="34" t="str">
        <f>IFERROR(INDEX('[3]5.Grup_T'!$G$4:$G$22,MATCH('6.Turtas'!E3891,'[3]5.Grup_T'!$E$4:$E$22,0)),"0")</f>
        <v>0</v>
      </c>
      <c r="V3891" s="35">
        <f t="shared" si="843"/>
        <v>0</v>
      </c>
      <c r="W3891" s="35">
        <f>IF(NOT(ISBLANK(H3891)),(12-DATEDIF(H3891,'[3]1.Pradzia'!$D$13,"m")),0)</f>
        <v>0</v>
      </c>
      <c r="X3891" s="35">
        <f t="shared" si="844"/>
        <v>0</v>
      </c>
      <c r="Y3891" s="35">
        <f t="shared" si="840"/>
        <v>0</v>
      </c>
      <c r="Z3891" s="35">
        <f t="shared" si="852"/>
        <v>0</v>
      </c>
      <c r="AA3891" s="36">
        <f t="shared" si="845"/>
        <v>0</v>
      </c>
      <c r="AB3891" s="36">
        <f t="shared" si="846"/>
        <v>0</v>
      </c>
      <c r="AC3891" s="37">
        <f t="shared" si="847"/>
        <v>0</v>
      </c>
      <c r="AD3891" s="35">
        <f>IF(OR(YEAR(G3891)&lt;2019,O3891="X"),0,IF(ISBLANK(H3891),DATEDIF(G3891,'[3]1.Pradzia'!$D$13,"M"),DATEDIF(G3891,H3891,"m")))</f>
        <v>0</v>
      </c>
      <c r="AE3891" s="37">
        <f>IF(E3891='[3]5.Grup_T'!$E$20,0,IF(AD3891&lt;&gt;0,M3891/V3891*MIN(12,AD3891),0))</f>
        <v>0</v>
      </c>
      <c r="AF3891" s="37">
        <f t="shared" si="848"/>
        <v>0</v>
      </c>
      <c r="AG3891" s="37">
        <f t="shared" si="849"/>
        <v>0</v>
      </c>
      <c r="AH3891" s="37">
        <f t="shared" si="850"/>
        <v>0</v>
      </c>
      <c r="AI3891" s="35" t="str">
        <f t="shared" si="851"/>
        <v>Nusidėvėjęs</v>
      </c>
      <c r="AJ3891" s="38" t="str">
        <f>IF(AND(F3891&lt;&gt;[3]Pav.tvarkyklė!$B$12,F3891&lt;&gt;[3]Pav.tvarkyklė!$B$13),"GVTNT","X")</f>
        <v>GVTNT</v>
      </c>
      <c r="AK3891" s="39">
        <f t="shared" si="853"/>
        <v>0</v>
      </c>
      <c r="AL3891" s="41"/>
      <c r="AM3891" s="41"/>
      <c r="AN3891" s="41">
        <f t="shared" si="841"/>
        <v>1900</v>
      </c>
      <c r="AO3891" s="41"/>
      <c r="AP3891" s="41"/>
      <c r="AQ3891" s="41"/>
      <c r="AR3891" s="42"/>
      <c r="AS3891" s="42"/>
      <c r="AU3891" s="43">
        <f t="shared" si="842"/>
        <v>0</v>
      </c>
    </row>
    <row r="3892" spans="1:47" ht="15" customHeight="1" x14ac:dyDescent="0.25">
      <c r="A3892" s="11"/>
      <c r="B3892" s="19">
        <v>4061</v>
      </c>
      <c r="C3892" s="74"/>
      <c r="D3892" s="77"/>
      <c r="E3892" s="78"/>
      <c r="F3892" s="74"/>
      <c r="G3892" s="80"/>
      <c r="H3892" s="49"/>
      <c r="I3892" s="79"/>
      <c r="J3892" s="27"/>
      <c r="K3892" s="27"/>
      <c r="L3892" s="79"/>
      <c r="M3892" s="81"/>
      <c r="N3892" s="29">
        <v>0</v>
      </c>
      <c r="O3892" s="30" t="str">
        <f>IF(G3892&lt;=$N$2,"",IF(F3892=[3]Pav.tvarkyklė!$B$13,"",IF(ISBLANK(R3892),"X","")))</f>
        <v/>
      </c>
      <c r="P3892" s="91"/>
      <c r="Q3892" s="63"/>
      <c r="R3892" s="63"/>
      <c r="S3892" s="63"/>
      <c r="T3892" s="63"/>
      <c r="U3892" s="34" t="str">
        <f>IFERROR(INDEX('[3]5.Grup_T'!$G$4:$G$22,MATCH('6.Turtas'!E3892,'[3]5.Grup_T'!$E$4:$E$22,0)),"0")</f>
        <v>0</v>
      </c>
      <c r="V3892" s="35">
        <f t="shared" si="843"/>
        <v>0</v>
      </c>
      <c r="W3892" s="35">
        <f>IF(NOT(ISBLANK(H3892)),(12-DATEDIF(H3892,'[3]1.Pradzia'!$D$13,"m")),0)</f>
        <v>0</v>
      </c>
      <c r="X3892" s="35">
        <f t="shared" si="844"/>
        <v>0</v>
      </c>
      <c r="Y3892" s="35">
        <f t="shared" si="840"/>
        <v>0</v>
      </c>
      <c r="Z3892" s="35">
        <f t="shared" si="852"/>
        <v>0</v>
      </c>
      <c r="AA3892" s="36">
        <f t="shared" si="845"/>
        <v>0</v>
      </c>
      <c r="AB3892" s="36">
        <f t="shared" si="846"/>
        <v>0</v>
      </c>
      <c r="AC3892" s="37">
        <f t="shared" si="847"/>
        <v>0</v>
      </c>
      <c r="AD3892" s="35">
        <f>IF(OR(YEAR(G3892)&lt;2019,O3892="X"),0,IF(ISBLANK(H3892),DATEDIF(G3892,'[3]1.Pradzia'!$D$13,"M"),DATEDIF(G3892,H3892,"m")))</f>
        <v>0</v>
      </c>
      <c r="AE3892" s="37">
        <f>IF(E3892='[3]5.Grup_T'!$E$20,0,IF(AD3892&lt;&gt;0,M3892/V3892*MIN(12,AD3892),0))</f>
        <v>0</v>
      </c>
      <c r="AF3892" s="37">
        <f t="shared" si="848"/>
        <v>0</v>
      </c>
      <c r="AG3892" s="37">
        <f t="shared" si="849"/>
        <v>0</v>
      </c>
      <c r="AH3892" s="37">
        <f t="shared" si="850"/>
        <v>0</v>
      </c>
      <c r="AI3892" s="35" t="str">
        <f t="shared" si="851"/>
        <v>Nusidėvėjęs</v>
      </c>
      <c r="AJ3892" s="38" t="str">
        <f>IF(AND(F3892&lt;&gt;[3]Pav.tvarkyklė!$B$12,F3892&lt;&gt;[3]Pav.tvarkyklė!$B$13),"GVTNT","X")</f>
        <v>GVTNT</v>
      </c>
      <c r="AK3892" s="39">
        <f t="shared" si="853"/>
        <v>0</v>
      </c>
      <c r="AL3892" s="41"/>
      <c r="AM3892" s="41"/>
      <c r="AN3892" s="41">
        <f t="shared" si="841"/>
        <v>1900</v>
      </c>
      <c r="AO3892" s="41"/>
      <c r="AP3892" s="41"/>
      <c r="AQ3892" s="41"/>
      <c r="AR3892" s="42"/>
      <c r="AS3892" s="42"/>
      <c r="AU3892" s="43">
        <f t="shared" si="842"/>
        <v>0</v>
      </c>
    </row>
    <row r="3893" spans="1:47" ht="15" customHeight="1" x14ac:dyDescent="0.25">
      <c r="A3893" s="11"/>
      <c r="B3893" s="19">
        <v>4062</v>
      </c>
      <c r="C3893" s="74"/>
      <c r="D3893" s="77"/>
      <c r="E3893" s="78"/>
      <c r="F3893" s="74"/>
      <c r="G3893" s="80"/>
      <c r="H3893" s="49"/>
      <c r="I3893" s="79"/>
      <c r="J3893" s="27"/>
      <c r="K3893" s="27"/>
      <c r="L3893" s="79"/>
      <c r="M3893" s="81"/>
      <c r="N3893" s="29">
        <v>0</v>
      </c>
      <c r="O3893" s="30" t="str">
        <f>IF(G3893&lt;=$N$2,"",IF(F3893=[3]Pav.tvarkyklė!$B$13,"",IF(ISBLANK(R3893),"X","")))</f>
        <v/>
      </c>
      <c r="P3893" s="91"/>
      <c r="Q3893" s="63"/>
      <c r="R3893" s="63"/>
      <c r="S3893" s="63"/>
      <c r="T3893" s="63"/>
      <c r="U3893" s="34" t="str">
        <f>IFERROR(INDEX('[3]5.Grup_T'!$G$4:$G$22,MATCH('6.Turtas'!E3893,'[3]5.Grup_T'!$E$4:$E$22,0)),"0")</f>
        <v>0</v>
      </c>
      <c r="V3893" s="35">
        <f t="shared" si="843"/>
        <v>0</v>
      </c>
      <c r="W3893" s="35">
        <f>IF(NOT(ISBLANK(H3893)),(12-DATEDIF(H3893,'[3]1.Pradzia'!$D$13,"m")),0)</f>
        <v>0</v>
      </c>
      <c r="X3893" s="35">
        <f t="shared" si="844"/>
        <v>0</v>
      </c>
      <c r="Y3893" s="35">
        <f t="shared" si="840"/>
        <v>0</v>
      </c>
      <c r="Z3893" s="35">
        <f t="shared" si="852"/>
        <v>0</v>
      </c>
      <c r="AA3893" s="36">
        <f t="shared" si="845"/>
        <v>0</v>
      </c>
      <c r="AB3893" s="36">
        <f t="shared" si="846"/>
        <v>0</v>
      </c>
      <c r="AC3893" s="37">
        <f t="shared" si="847"/>
        <v>0</v>
      </c>
      <c r="AD3893" s="35">
        <f>IF(OR(YEAR(G3893)&lt;2019,O3893="X"),0,IF(ISBLANK(H3893),DATEDIF(G3893,'[3]1.Pradzia'!$D$13,"M"),DATEDIF(G3893,H3893,"m")))</f>
        <v>0</v>
      </c>
      <c r="AE3893" s="37">
        <f>IF(E3893='[3]5.Grup_T'!$E$20,0,IF(AD3893&lt;&gt;0,M3893/V3893*MIN(12,AD3893),0))</f>
        <v>0</v>
      </c>
      <c r="AF3893" s="37">
        <f t="shared" si="848"/>
        <v>0</v>
      </c>
      <c r="AG3893" s="37">
        <f t="shared" si="849"/>
        <v>0</v>
      </c>
      <c r="AH3893" s="37">
        <f t="shared" si="850"/>
        <v>0</v>
      </c>
      <c r="AI3893" s="35" t="str">
        <f t="shared" si="851"/>
        <v>Nusidėvėjęs</v>
      </c>
      <c r="AJ3893" s="38" t="str">
        <f>IF(AND(F3893&lt;&gt;[3]Pav.tvarkyklė!$B$12,F3893&lt;&gt;[3]Pav.tvarkyklė!$B$13),"GVTNT","X")</f>
        <v>GVTNT</v>
      </c>
      <c r="AK3893" s="39">
        <f t="shared" si="853"/>
        <v>0</v>
      </c>
      <c r="AL3893" s="41"/>
      <c r="AM3893" s="41"/>
      <c r="AN3893" s="41">
        <f t="shared" si="841"/>
        <v>1900</v>
      </c>
      <c r="AO3893" s="41"/>
      <c r="AP3893" s="41"/>
      <c r="AQ3893" s="41"/>
      <c r="AR3893" s="42"/>
      <c r="AS3893" s="42"/>
      <c r="AU3893" s="43">
        <f t="shared" si="842"/>
        <v>0</v>
      </c>
    </row>
    <row r="3894" spans="1:47" ht="15" customHeight="1" x14ac:dyDescent="0.25">
      <c r="A3894" s="11"/>
      <c r="B3894" s="19">
        <v>4063</v>
      </c>
      <c r="C3894" s="74"/>
      <c r="D3894" s="77"/>
      <c r="E3894" s="78"/>
      <c r="F3894" s="74"/>
      <c r="G3894" s="80"/>
      <c r="H3894" s="49"/>
      <c r="I3894" s="79"/>
      <c r="J3894" s="27"/>
      <c r="K3894" s="27"/>
      <c r="L3894" s="79"/>
      <c r="M3894" s="81"/>
      <c r="N3894" s="29">
        <v>0</v>
      </c>
      <c r="O3894" s="30" t="str">
        <f>IF(G3894&lt;=$N$2,"",IF(F3894=[3]Pav.tvarkyklė!$B$13,"",IF(ISBLANK(R3894),"X","")))</f>
        <v/>
      </c>
      <c r="P3894" s="91"/>
      <c r="Q3894" s="63"/>
      <c r="R3894" s="63"/>
      <c r="S3894" s="63"/>
      <c r="T3894" s="63"/>
      <c r="U3894" s="34" t="str">
        <f>IFERROR(INDEX('[3]5.Grup_T'!$G$4:$G$22,MATCH('6.Turtas'!E3894,'[3]5.Grup_T'!$E$4:$E$22,0)),"0")</f>
        <v>0</v>
      </c>
      <c r="V3894" s="35">
        <f t="shared" si="843"/>
        <v>0</v>
      </c>
      <c r="W3894" s="35">
        <f>IF(NOT(ISBLANK(H3894)),(12-DATEDIF(H3894,'[3]1.Pradzia'!$D$13,"m")),0)</f>
        <v>0</v>
      </c>
      <c r="X3894" s="35">
        <f t="shared" si="844"/>
        <v>0</v>
      </c>
      <c r="Y3894" s="35">
        <f t="shared" si="840"/>
        <v>0</v>
      </c>
      <c r="Z3894" s="35">
        <f t="shared" si="852"/>
        <v>0</v>
      </c>
      <c r="AA3894" s="36">
        <f t="shared" si="845"/>
        <v>0</v>
      </c>
      <c r="AB3894" s="36">
        <f t="shared" si="846"/>
        <v>0</v>
      </c>
      <c r="AC3894" s="37">
        <f t="shared" si="847"/>
        <v>0</v>
      </c>
      <c r="AD3894" s="35">
        <f>IF(OR(YEAR(G3894)&lt;2019,O3894="X"),0,IF(ISBLANK(H3894),DATEDIF(G3894,'[3]1.Pradzia'!$D$13,"M"),DATEDIF(G3894,H3894,"m")))</f>
        <v>0</v>
      </c>
      <c r="AE3894" s="37">
        <f>IF(E3894='[3]5.Grup_T'!$E$20,0,IF(AD3894&lt;&gt;0,M3894/V3894*MIN(12,AD3894),0))</f>
        <v>0</v>
      </c>
      <c r="AF3894" s="37">
        <f t="shared" si="848"/>
        <v>0</v>
      </c>
      <c r="AG3894" s="37">
        <f t="shared" si="849"/>
        <v>0</v>
      </c>
      <c r="AH3894" s="37">
        <f t="shared" si="850"/>
        <v>0</v>
      </c>
      <c r="AI3894" s="35" t="str">
        <f t="shared" si="851"/>
        <v>Nusidėvėjęs</v>
      </c>
      <c r="AJ3894" s="38" t="str">
        <f>IF(AND(F3894&lt;&gt;[3]Pav.tvarkyklė!$B$12,F3894&lt;&gt;[3]Pav.tvarkyklė!$B$13),"GVTNT","X")</f>
        <v>GVTNT</v>
      </c>
      <c r="AK3894" s="39">
        <f t="shared" si="853"/>
        <v>0</v>
      </c>
      <c r="AL3894" s="41"/>
      <c r="AM3894" s="41"/>
      <c r="AN3894" s="41">
        <f t="shared" si="841"/>
        <v>1900</v>
      </c>
      <c r="AO3894" s="41"/>
      <c r="AP3894" s="41"/>
      <c r="AQ3894" s="41"/>
      <c r="AR3894" s="42"/>
      <c r="AS3894" s="42"/>
      <c r="AU3894" s="43">
        <f t="shared" si="842"/>
        <v>0</v>
      </c>
    </row>
    <row r="3895" spans="1:47" ht="15" customHeight="1" x14ac:dyDescent="0.25">
      <c r="A3895" s="11"/>
      <c r="B3895" s="19">
        <v>4064</v>
      </c>
      <c r="C3895" s="74"/>
      <c r="D3895" s="87"/>
      <c r="E3895" s="75"/>
      <c r="F3895" s="74"/>
      <c r="G3895" s="80"/>
      <c r="H3895" s="49"/>
      <c r="I3895" s="79"/>
      <c r="J3895" s="27"/>
      <c r="K3895" s="27"/>
      <c r="L3895" s="79"/>
      <c r="M3895" s="81"/>
      <c r="N3895" s="29">
        <v>0</v>
      </c>
      <c r="O3895" s="30" t="str">
        <f>IF(G3895&lt;=$N$2,"",IF(F3895=[3]Pav.tvarkyklė!$B$13,"",IF(ISBLANK(R3895),"X","")))</f>
        <v/>
      </c>
      <c r="P3895" s="91"/>
      <c r="Q3895" s="63"/>
      <c r="R3895" s="63"/>
      <c r="S3895" s="63"/>
      <c r="T3895" s="63"/>
      <c r="U3895" s="34" t="str">
        <f>IFERROR(INDEX('[3]5.Grup_T'!$G$4:$G$22,MATCH('6.Turtas'!E3895,'[3]5.Grup_T'!$E$4:$E$22,0)),"0")</f>
        <v>0</v>
      </c>
      <c r="V3895" s="35">
        <f t="shared" si="843"/>
        <v>0</v>
      </c>
      <c r="W3895" s="35">
        <f>IF(NOT(ISBLANK(H3895)),(12-DATEDIF(H3895,'[3]1.Pradzia'!$D$13,"m")),0)</f>
        <v>0</v>
      </c>
      <c r="X3895" s="35">
        <f t="shared" si="844"/>
        <v>0</v>
      </c>
      <c r="Y3895" s="35">
        <f t="shared" ref="Y3895:Y3958" si="854">IF(YEAR(G3895)&gt;=2019,0,IF(Z3895&lt;=0,0,IF(W3895&lt;&gt;0,MIN(W3895,Z3895),MIN(12,Z3895))))</f>
        <v>0</v>
      </c>
      <c r="Z3895" s="35">
        <f t="shared" si="852"/>
        <v>0</v>
      </c>
      <c r="AA3895" s="36">
        <f t="shared" si="845"/>
        <v>0</v>
      </c>
      <c r="AB3895" s="36">
        <f t="shared" si="846"/>
        <v>0</v>
      </c>
      <c r="AC3895" s="37">
        <f t="shared" si="847"/>
        <v>0</v>
      </c>
      <c r="AD3895" s="35">
        <f>IF(OR(YEAR(G3895)&lt;2019,O3895="X"),0,IF(ISBLANK(H3895),DATEDIF(G3895,'[3]1.Pradzia'!$D$13,"M"),DATEDIF(G3895,H3895,"m")))</f>
        <v>0</v>
      </c>
      <c r="AE3895" s="37">
        <f>IF(E3895='[3]5.Grup_T'!$E$20,0,IF(AD3895&lt;&gt;0,M3895/V3895*MIN(12,AD3895),0))</f>
        <v>0</v>
      </c>
      <c r="AF3895" s="37">
        <f t="shared" si="848"/>
        <v>0</v>
      </c>
      <c r="AG3895" s="37">
        <f t="shared" si="849"/>
        <v>0</v>
      </c>
      <c r="AH3895" s="37">
        <f t="shared" si="850"/>
        <v>0</v>
      </c>
      <c r="AI3895" s="35" t="str">
        <f t="shared" si="851"/>
        <v>Nusidėvėjęs</v>
      </c>
      <c r="AJ3895" s="38" t="str">
        <f>IF(AND(F3895&lt;&gt;[3]Pav.tvarkyklė!$B$12,F3895&lt;&gt;[3]Pav.tvarkyklė!$B$13),"GVTNT","X")</f>
        <v>GVTNT</v>
      </c>
      <c r="AK3895" s="39">
        <f t="shared" si="853"/>
        <v>0</v>
      </c>
      <c r="AL3895" s="41"/>
      <c r="AM3895" s="41"/>
      <c r="AN3895" s="41">
        <f t="shared" si="841"/>
        <v>1900</v>
      </c>
      <c r="AO3895" s="41"/>
      <c r="AP3895" s="41"/>
      <c r="AQ3895" s="41"/>
      <c r="AR3895" s="42"/>
      <c r="AS3895" s="42"/>
      <c r="AU3895" s="43">
        <f t="shared" si="842"/>
        <v>0</v>
      </c>
    </row>
    <row r="3896" spans="1:47" ht="15" customHeight="1" x14ac:dyDescent="0.25">
      <c r="A3896" s="11"/>
      <c r="B3896" s="19">
        <v>4065</v>
      </c>
      <c r="C3896" s="74"/>
      <c r="D3896" s="87"/>
      <c r="E3896" s="78"/>
      <c r="F3896" s="74"/>
      <c r="G3896" s="80"/>
      <c r="H3896" s="49"/>
      <c r="I3896" s="79"/>
      <c r="J3896" s="27"/>
      <c r="K3896" s="27"/>
      <c r="L3896" s="79"/>
      <c r="M3896" s="81"/>
      <c r="N3896" s="29">
        <v>0</v>
      </c>
      <c r="O3896" s="30" t="str">
        <f>IF(G3896&lt;=$N$2,"",IF(F3896=[3]Pav.tvarkyklė!$B$13,"",IF(ISBLANK(R3896),"X","")))</f>
        <v/>
      </c>
      <c r="P3896" s="91"/>
      <c r="Q3896" s="63"/>
      <c r="R3896" s="63"/>
      <c r="S3896" s="63"/>
      <c r="T3896" s="63"/>
      <c r="U3896" s="34" t="str">
        <f>IFERROR(INDEX('[3]5.Grup_T'!$G$4:$G$22,MATCH('6.Turtas'!E3896,'[3]5.Grup_T'!$E$4:$E$22,0)),"0")</f>
        <v>0</v>
      </c>
      <c r="V3896" s="35">
        <f t="shared" si="843"/>
        <v>0</v>
      </c>
      <c r="W3896" s="35">
        <f>IF(NOT(ISBLANK(H3896)),(12-DATEDIF(H3896,'[3]1.Pradzia'!$D$13,"m")),0)</f>
        <v>0</v>
      </c>
      <c r="X3896" s="35">
        <f t="shared" si="844"/>
        <v>0</v>
      </c>
      <c r="Y3896" s="35">
        <f t="shared" si="854"/>
        <v>0</v>
      </c>
      <c r="Z3896" s="35">
        <f t="shared" si="852"/>
        <v>0</v>
      </c>
      <c r="AA3896" s="36">
        <f t="shared" si="845"/>
        <v>0</v>
      </c>
      <c r="AB3896" s="36">
        <f t="shared" si="846"/>
        <v>0</v>
      </c>
      <c r="AC3896" s="37">
        <f t="shared" si="847"/>
        <v>0</v>
      </c>
      <c r="AD3896" s="35">
        <f>IF(OR(YEAR(G3896)&lt;2019,O3896="X"),0,IF(ISBLANK(H3896),DATEDIF(G3896,'[3]1.Pradzia'!$D$13,"M"),DATEDIF(G3896,H3896,"m")))</f>
        <v>0</v>
      </c>
      <c r="AE3896" s="37">
        <f>IF(E3896='[3]5.Grup_T'!$E$20,0,IF(AD3896&lt;&gt;0,M3896/V3896*MIN(12,AD3896),0))</f>
        <v>0</v>
      </c>
      <c r="AF3896" s="37">
        <f t="shared" si="848"/>
        <v>0</v>
      </c>
      <c r="AG3896" s="37">
        <f t="shared" si="849"/>
        <v>0</v>
      </c>
      <c r="AH3896" s="37">
        <f t="shared" si="850"/>
        <v>0</v>
      </c>
      <c r="AI3896" s="35" t="str">
        <f t="shared" si="851"/>
        <v>Nusidėvėjęs</v>
      </c>
      <c r="AJ3896" s="38" t="str">
        <f>IF(AND(F3896&lt;&gt;[3]Pav.tvarkyklė!$B$12,F3896&lt;&gt;[3]Pav.tvarkyklė!$B$13),"GVTNT","X")</f>
        <v>GVTNT</v>
      </c>
      <c r="AK3896" s="39">
        <f t="shared" si="853"/>
        <v>0</v>
      </c>
      <c r="AL3896" s="41"/>
      <c r="AM3896" s="41"/>
      <c r="AN3896" s="41">
        <f t="shared" si="841"/>
        <v>1900</v>
      </c>
      <c r="AO3896" s="41"/>
      <c r="AP3896" s="41"/>
      <c r="AQ3896" s="41"/>
      <c r="AR3896" s="42"/>
      <c r="AS3896" s="42"/>
      <c r="AU3896" s="43">
        <f t="shared" si="842"/>
        <v>0</v>
      </c>
    </row>
    <row r="3897" spans="1:47" ht="15" customHeight="1" x14ac:dyDescent="0.25">
      <c r="A3897" s="11"/>
      <c r="B3897" s="19">
        <v>4066</v>
      </c>
      <c r="C3897" s="74"/>
      <c r="D3897" s="87"/>
      <c r="E3897" s="78"/>
      <c r="F3897" s="74"/>
      <c r="G3897" s="80"/>
      <c r="H3897" s="49"/>
      <c r="I3897" s="79"/>
      <c r="J3897" s="27"/>
      <c r="K3897" s="27"/>
      <c r="L3897" s="79"/>
      <c r="M3897" s="81"/>
      <c r="N3897" s="29">
        <v>0</v>
      </c>
      <c r="O3897" s="30" t="str">
        <f>IF(G3897&lt;=$N$2,"",IF(F3897=[3]Pav.tvarkyklė!$B$13,"",IF(ISBLANK(R3897),"X","")))</f>
        <v/>
      </c>
      <c r="P3897" s="91"/>
      <c r="Q3897" s="63"/>
      <c r="R3897" s="63"/>
      <c r="S3897" s="63"/>
      <c r="T3897" s="63"/>
      <c r="U3897" s="34" t="str">
        <f>IFERROR(INDEX('[3]5.Grup_T'!$G$4:$G$22,MATCH('6.Turtas'!E3897,'[3]5.Grup_T'!$E$4:$E$22,0)),"0")</f>
        <v>0</v>
      </c>
      <c r="V3897" s="35">
        <f t="shared" si="843"/>
        <v>0</v>
      </c>
      <c r="W3897" s="35">
        <f>IF(NOT(ISBLANK(H3897)),(12-DATEDIF(H3897,'[3]1.Pradzia'!$D$13,"m")),0)</f>
        <v>0</v>
      </c>
      <c r="X3897" s="35">
        <f t="shared" si="844"/>
        <v>0</v>
      </c>
      <c r="Y3897" s="35">
        <f t="shared" si="854"/>
        <v>0</v>
      </c>
      <c r="Z3897" s="35">
        <f t="shared" si="852"/>
        <v>0</v>
      </c>
      <c r="AA3897" s="36">
        <f t="shared" si="845"/>
        <v>0</v>
      </c>
      <c r="AB3897" s="36">
        <f t="shared" si="846"/>
        <v>0</v>
      </c>
      <c r="AC3897" s="37">
        <f t="shared" si="847"/>
        <v>0</v>
      </c>
      <c r="AD3897" s="35">
        <f>IF(OR(YEAR(G3897)&lt;2019,O3897="X"),0,IF(ISBLANK(H3897),DATEDIF(G3897,'[3]1.Pradzia'!$D$13,"M"),DATEDIF(G3897,H3897,"m")))</f>
        <v>0</v>
      </c>
      <c r="AE3897" s="37">
        <f>IF(E3897='[3]5.Grup_T'!$E$20,0,IF(AD3897&lt;&gt;0,M3897/V3897*MIN(12,AD3897),0))</f>
        <v>0</v>
      </c>
      <c r="AF3897" s="37">
        <f t="shared" si="848"/>
        <v>0</v>
      </c>
      <c r="AG3897" s="37">
        <f t="shared" si="849"/>
        <v>0</v>
      </c>
      <c r="AH3897" s="37">
        <f t="shared" si="850"/>
        <v>0</v>
      </c>
      <c r="AI3897" s="35" t="str">
        <f t="shared" si="851"/>
        <v>Nusidėvėjęs</v>
      </c>
      <c r="AJ3897" s="38" t="str">
        <f>IF(AND(F3897&lt;&gt;[3]Pav.tvarkyklė!$B$12,F3897&lt;&gt;[3]Pav.tvarkyklė!$B$13),"GVTNT","X")</f>
        <v>GVTNT</v>
      </c>
      <c r="AK3897" s="39">
        <f t="shared" si="853"/>
        <v>0</v>
      </c>
      <c r="AL3897" s="41"/>
      <c r="AM3897" s="41"/>
      <c r="AN3897" s="41">
        <f t="shared" si="841"/>
        <v>1900</v>
      </c>
      <c r="AO3897" s="41"/>
      <c r="AP3897" s="41"/>
      <c r="AQ3897" s="41"/>
      <c r="AR3897" s="42"/>
      <c r="AS3897" s="42"/>
      <c r="AU3897" s="43">
        <f t="shared" si="842"/>
        <v>0</v>
      </c>
    </row>
    <row r="3898" spans="1:47" ht="15" customHeight="1" x14ac:dyDescent="0.25">
      <c r="A3898" s="11"/>
      <c r="B3898" s="19">
        <v>4067</v>
      </c>
      <c r="C3898" s="74"/>
      <c r="D3898" s="87"/>
      <c r="E3898" s="78"/>
      <c r="F3898" s="74"/>
      <c r="G3898" s="80"/>
      <c r="H3898" s="49"/>
      <c r="I3898" s="79"/>
      <c r="J3898" s="27"/>
      <c r="K3898" s="27"/>
      <c r="L3898" s="79"/>
      <c r="M3898" s="81"/>
      <c r="N3898" s="29">
        <v>0</v>
      </c>
      <c r="O3898" s="30" t="str">
        <f>IF(G3898&lt;=$N$2,"",IF(F3898=[3]Pav.tvarkyklė!$B$13,"",IF(ISBLANK(R3898),"X","")))</f>
        <v/>
      </c>
      <c r="P3898" s="91"/>
      <c r="Q3898" s="63"/>
      <c r="R3898" s="63"/>
      <c r="S3898" s="63"/>
      <c r="T3898" s="63"/>
      <c r="U3898" s="34" t="str">
        <f>IFERROR(INDEX('[3]5.Grup_T'!$G$4:$G$22,MATCH('6.Turtas'!E3898,'[3]5.Grup_T'!$E$4:$E$22,0)),"0")</f>
        <v>0</v>
      </c>
      <c r="V3898" s="35">
        <f t="shared" si="843"/>
        <v>0</v>
      </c>
      <c r="W3898" s="35">
        <f>IF(NOT(ISBLANK(H3898)),(12-DATEDIF(H3898,'[3]1.Pradzia'!$D$13,"m")),0)</f>
        <v>0</v>
      </c>
      <c r="X3898" s="35">
        <f t="shared" si="844"/>
        <v>0</v>
      </c>
      <c r="Y3898" s="35">
        <f t="shared" si="854"/>
        <v>0</v>
      </c>
      <c r="Z3898" s="35">
        <f t="shared" si="852"/>
        <v>0</v>
      </c>
      <c r="AA3898" s="36">
        <f t="shared" si="845"/>
        <v>0</v>
      </c>
      <c r="AB3898" s="36">
        <f t="shared" si="846"/>
        <v>0</v>
      </c>
      <c r="AC3898" s="37">
        <f t="shared" si="847"/>
        <v>0</v>
      </c>
      <c r="AD3898" s="35">
        <f>IF(OR(YEAR(G3898)&lt;2019,O3898="X"),0,IF(ISBLANK(H3898),DATEDIF(G3898,'[3]1.Pradzia'!$D$13,"M"),DATEDIF(G3898,H3898,"m")))</f>
        <v>0</v>
      </c>
      <c r="AE3898" s="37">
        <f>IF(E3898='[3]5.Grup_T'!$E$20,0,IF(AD3898&lt;&gt;0,M3898/V3898*MIN(12,AD3898),0))</f>
        <v>0</v>
      </c>
      <c r="AF3898" s="37">
        <f t="shared" si="848"/>
        <v>0</v>
      </c>
      <c r="AG3898" s="37">
        <f t="shared" si="849"/>
        <v>0</v>
      </c>
      <c r="AH3898" s="37">
        <f t="shared" si="850"/>
        <v>0</v>
      </c>
      <c r="AI3898" s="35" t="str">
        <f t="shared" si="851"/>
        <v>Nusidėvėjęs</v>
      </c>
      <c r="AJ3898" s="38" t="str">
        <f>IF(AND(F3898&lt;&gt;[3]Pav.tvarkyklė!$B$12,F3898&lt;&gt;[3]Pav.tvarkyklė!$B$13),"GVTNT","X")</f>
        <v>GVTNT</v>
      </c>
      <c r="AK3898" s="39">
        <f t="shared" si="853"/>
        <v>0</v>
      </c>
      <c r="AL3898" s="41"/>
      <c r="AM3898" s="41"/>
      <c r="AN3898" s="41">
        <f t="shared" si="841"/>
        <v>1900</v>
      </c>
      <c r="AO3898" s="41"/>
      <c r="AP3898" s="41"/>
      <c r="AQ3898" s="41"/>
      <c r="AR3898" s="42"/>
      <c r="AS3898" s="42"/>
      <c r="AU3898" s="43">
        <f t="shared" si="842"/>
        <v>0</v>
      </c>
    </row>
    <row r="3899" spans="1:47" ht="15" customHeight="1" x14ac:dyDescent="0.25">
      <c r="A3899" s="11"/>
      <c r="B3899" s="19">
        <v>4068</v>
      </c>
      <c r="C3899" s="74"/>
      <c r="D3899" s="87"/>
      <c r="E3899" s="78"/>
      <c r="F3899" s="74"/>
      <c r="G3899" s="80"/>
      <c r="H3899" s="49"/>
      <c r="I3899" s="79"/>
      <c r="J3899" s="27"/>
      <c r="K3899" s="27"/>
      <c r="L3899" s="79"/>
      <c r="M3899" s="81"/>
      <c r="N3899" s="29">
        <v>0</v>
      </c>
      <c r="O3899" s="30" t="str">
        <f>IF(G3899&lt;=$N$2,"",IF(F3899=[3]Pav.tvarkyklė!$B$13,"",IF(ISBLANK(R3899),"X","")))</f>
        <v/>
      </c>
      <c r="P3899" s="91"/>
      <c r="Q3899" s="63"/>
      <c r="R3899" s="63"/>
      <c r="S3899" s="63"/>
      <c r="T3899" s="63"/>
      <c r="U3899" s="34" t="str">
        <f>IFERROR(INDEX('[3]5.Grup_T'!$G$4:$G$22,MATCH('6.Turtas'!E3899,'[3]5.Grup_T'!$E$4:$E$22,0)),"0")</f>
        <v>0</v>
      </c>
      <c r="V3899" s="35">
        <f t="shared" si="843"/>
        <v>0</v>
      </c>
      <c r="W3899" s="35">
        <f>IF(NOT(ISBLANK(H3899)),(12-DATEDIF(H3899,'[3]1.Pradzia'!$D$13,"m")),0)</f>
        <v>0</v>
      </c>
      <c r="X3899" s="35">
        <f t="shared" si="844"/>
        <v>0</v>
      </c>
      <c r="Y3899" s="35">
        <f t="shared" si="854"/>
        <v>0</v>
      </c>
      <c r="Z3899" s="35">
        <f t="shared" si="852"/>
        <v>0</v>
      </c>
      <c r="AA3899" s="36">
        <f t="shared" si="845"/>
        <v>0</v>
      </c>
      <c r="AB3899" s="36">
        <f t="shared" si="846"/>
        <v>0</v>
      </c>
      <c r="AC3899" s="37">
        <f t="shared" si="847"/>
        <v>0</v>
      </c>
      <c r="AD3899" s="35">
        <f>IF(OR(YEAR(G3899)&lt;2019,O3899="X"),0,IF(ISBLANK(H3899),DATEDIF(G3899,'[3]1.Pradzia'!$D$13,"M"),DATEDIF(G3899,H3899,"m")))</f>
        <v>0</v>
      </c>
      <c r="AE3899" s="37">
        <f>IF(E3899='[3]5.Grup_T'!$E$20,0,IF(AD3899&lt;&gt;0,M3899/V3899*MIN(12,AD3899),0))</f>
        <v>0</v>
      </c>
      <c r="AF3899" s="37">
        <f t="shared" si="848"/>
        <v>0</v>
      </c>
      <c r="AG3899" s="37">
        <f t="shared" si="849"/>
        <v>0</v>
      </c>
      <c r="AH3899" s="37">
        <f t="shared" si="850"/>
        <v>0</v>
      </c>
      <c r="AI3899" s="35" t="str">
        <f t="shared" si="851"/>
        <v>Nusidėvėjęs</v>
      </c>
      <c r="AJ3899" s="38" t="str">
        <f>IF(AND(F3899&lt;&gt;[3]Pav.tvarkyklė!$B$12,F3899&lt;&gt;[3]Pav.tvarkyklė!$B$13),"GVTNT","X")</f>
        <v>GVTNT</v>
      </c>
      <c r="AK3899" s="39">
        <f t="shared" si="853"/>
        <v>0</v>
      </c>
      <c r="AL3899" s="41"/>
      <c r="AM3899" s="41"/>
      <c r="AN3899" s="41">
        <f t="shared" si="841"/>
        <v>1900</v>
      </c>
      <c r="AO3899" s="41"/>
      <c r="AP3899" s="41"/>
      <c r="AQ3899" s="41"/>
      <c r="AR3899" s="42"/>
      <c r="AS3899" s="42"/>
      <c r="AU3899" s="43">
        <f t="shared" si="842"/>
        <v>0</v>
      </c>
    </row>
    <row r="3900" spans="1:47" ht="15" customHeight="1" x14ac:dyDescent="0.25">
      <c r="A3900" s="11"/>
      <c r="B3900" s="19">
        <v>4069</v>
      </c>
      <c r="C3900" s="74"/>
      <c r="D3900" s="87"/>
      <c r="E3900" s="78"/>
      <c r="F3900" s="74"/>
      <c r="G3900" s="80"/>
      <c r="H3900" s="49"/>
      <c r="I3900" s="79"/>
      <c r="J3900" s="27"/>
      <c r="K3900" s="27"/>
      <c r="L3900" s="79"/>
      <c r="M3900" s="81"/>
      <c r="N3900" s="29">
        <v>0</v>
      </c>
      <c r="O3900" s="30" t="str">
        <f>IF(G3900&lt;=$N$2,"",IF(F3900=[3]Pav.tvarkyklė!$B$13,"",IF(ISBLANK(R3900),"X","")))</f>
        <v/>
      </c>
      <c r="P3900" s="91"/>
      <c r="Q3900" s="63"/>
      <c r="R3900" s="63"/>
      <c r="S3900" s="63"/>
      <c r="T3900" s="63"/>
      <c r="U3900" s="34" t="str">
        <f>IFERROR(INDEX('[3]5.Grup_T'!$G$4:$G$22,MATCH('6.Turtas'!E3900,'[3]5.Grup_T'!$E$4:$E$22,0)),"0")</f>
        <v>0</v>
      </c>
      <c r="V3900" s="35">
        <f t="shared" si="843"/>
        <v>0</v>
      </c>
      <c r="W3900" s="35">
        <f>IF(NOT(ISBLANK(H3900)),(12-DATEDIF(H3900,'[3]1.Pradzia'!$D$13,"m")),0)</f>
        <v>0</v>
      </c>
      <c r="X3900" s="35">
        <f t="shared" si="844"/>
        <v>0</v>
      </c>
      <c r="Y3900" s="35">
        <f t="shared" si="854"/>
        <v>0</v>
      </c>
      <c r="Z3900" s="35">
        <f t="shared" si="852"/>
        <v>0</v>
      </c>
      <c r="AA3900" s="36">
        <f t="shared" si="845"/>
        <v>0</v>
      </c>
      <c r="AB3900" s="36">
        <f t="shared" si="846"/>
        <v>0</v>
      </c>
      <c r="AC3900" s="37">
        <f t="shared" si="847"/>
        <v>0</v>
      </c>
      <c r="AD3900" s="35">
        <f>IF(OR(YEAR(G3900)&lt;2019,O3900="X"),0,IF(ISBLANK(H3900),DATEDIF(G3900,'[3]1.Pradzia'!$D$13,"M"),DATEDIF(G3900,H3900,"m")))</f>
        <v>0</v>
      </c>
      <c r="AE3900" s="37">
        <f>IF(E3900='[3]5.Grup_T'!$E$20,0,IF(AD3900&lt;&gt;0,M3900/V3900*MIN(12,AD3900),0))</f>
        <v>0</v>
      </c>
      <c r="AF3900" s="37">
        <f t="shared" si="848"/>
        <v>0</v>
      </c>
      <c r="AG3900" s="37">
        <f t="shared" si="849"/>
        <v>0</v>
      </c>
      <c r="AH3900" s="37">
        <f t="shared" si="850"/>
        <v>0</v>
      </c>
      <c r="AI3900" s="35" t="str">
        <f t="shared" si="851"/>
        <v>Nusidėvėjęs</v>
      </c>
      <c r="AJ3900" s="38" t="str">
        <f>IF(AND(F3900&lt;&gt;[3]Pav.tvarkyklė!$B$12,F3900&lt;&gt;[3]Pav.tvarkyklė!$B$13),"GVTNT","X")</f>
        <v>GVTNT</v>
      </c>
      <c r="AK3900" s="39">
        <f t="shared" si="853"/>
        <v>0</v>
      </c>
      <c r="AL3900" s="41"/>
      <c r="AM3900" s="41"/>
      <c r="AN3900" s="41">
        <f t="shared" si="841"/>
        <v>1900</v>
      </c>
      <c r="AO3900" s="41"/>
      <c r="AP3900" s="41"/>
      <c r="AQ3900" s="41"/>
      <c r="AR3900" s="42"/>
      <c r="AS3900" s="42"/>
      <c r="AU3900" s="43">
        <f t="shared" si="842"/>
        <v>0</v>
      </c>
    </row>
    <row r="3901" spans="1:47" ht="15" customHeight="1" x14ac:dyDescent="0.25">
      <c r="A3901" s="11"/>
      <c r="B3901" s="19">
        <v>4070</v>
      </c>
      <c r="C3901" s="74"/>
      <c r="D3901" s="87"/>
      <c r="E3901" s="78"/>
      <c r="F3901" s="74"/>
      <c r="G3901" s="80"/>
      <c r="H3901" s="49"/>
      <c r="I3901" s="79"/>
      <c r="J3901" s="27"/>
      <c r="K3901" s="27"/>
      <c r="L3901" s="79"/>
      <c r="M3901" s="81"/>
      <c r="N3901" s="29">
        <v>0</v>
      </c>
      <c r="O3901" s="30" t="str">
        <f>IF(G3901&lt;=$N$2,"",IF(F3901=[3]Pav.tvarkyklė!$B$13,"",IF(ISBLANK(R3901),"X","")))</f>
        <v/>
      </c>
      <c r="P3901" s="91"/>
      <c r="Q3901" s="63"/>
      <c r="R3901" s="63"/>
      <c r="S3901" s="63"/>
      <c r="T3901" s="63"/>
      <c r="U3901" s="34" t="str">
        <f>IFERROR(INDEX('[3]5.Grup_T'!$G$4:$G$22,MATCH('6.Turtas'!E3901,'[3]5.Grup_T'!$E$4:$E$22,0)),"0")</f>
        <v>0</v>
      </c>
      <c r="V3901" s="35">
        <f t="shared" si="843"/>
        <v>0</v>
      </c>
      <c r="W3901" s="35">
        <f>IF(NOT(ISBLANK(H3901)),(12-DATEDIF(H3901,'[3]1.Pradzia'!$D$13,"m")),0)</f>
        <v>0</v>
      </c>
      <c r="X3901" s="35">
        <f t="shared" si="844"/>
        <v>0</v>
      </c>
      <c r="Y3901" s="35">
        <f t="shared" si="854"/>
        <v>0</v>
      </c>
      <c r="Z3901" s="35">
        <f t="shared" si="852"/>
        <v>0</v>
      </c>
      <c r="AA3901" s="36">
        <f t="shared" si="845"/>
        <v>0</v>
      </c>
      <c r="AB3901" s="36">
        <f t="shared" si="846"/>
        <v>0</v>
      </c>
      <c r="AC3901" s="37">
        <f t="shared" si="847"/>
        <v>0</v>
      </c>
      <c r="AD3901" s="35">
        <f>IF(OR(YEAR(G3901)&lt;2019,O3901="X"),0,IF(ISBLANK(H3901),DATEDIF(G3901,'[3]1.Pradzia'!$D$13,"M"),DATEDIF(G3901,H3901,"m")))</f>
        <v>0</v>
      </c>
      <c r="AE3901" s="37">
        <f>IF(E3901='[3]5.Grup_T'!$E$20,0,IF(AD3901&lt;&gt;0,M3901/V3901*MIN(12,AD3901),0))</f>
        <v>0</v>
      </c>
      <c r="AF3901" s="37">
        <f t="shared" si="848"/>
        <v>0</v>
      </c>
      <c r="AG3901" s="37">
        <f t="shared" si="849"/>
        <v>0</v>
      </c>
      <c r="AH3901" s="37">
        <f t="shared" si="850"/>
        <v>0</v>
      </c>
      <c r="AI3901" s="35" t="str">
        <f t="shared" si="851"/>
        <v>Nusidėvėjęs</v>
      </c>
      <c r="AJ3901" s="38" t="str">
        <f>IF(AND(F3901&lt;&gt;[3]Pav.tvarkyklė!$B$12,F3901&lt;&gt;[3]Pav.tvarkyklė!$B$13),"GVTNT","X")</f>
        <v>GVTNT</v>
      </c>
      <c r="AK3901" s="39">
        <f t="shared" si="853"/>
        <v>0</v>
      </c>
      <c r="AL3901" s="41"/>
      <c r="AM3901" s="41"/>
      <c r="AN3901" s="41">
        <f t="shared" si="841"/>
        <v>1900</v>
      </c>
      <c r="AO3901" s="41"/>
      <c r="AP3901" s="41"/>
      <c r="AQ3901" s="41"/>
      <c r="AR3901" s="42"/>
      <c r="AS3901" s="42"/>
      <c r="AU3901" s="43">
        <f t="shared" si="842"/>
        <v>0</v>
      </c>
    </row>
    <row r="3902" spans="1:47" ht="15" customHeight="1" x14ac:dyDescent="0.25">
      <c r="A3902" s="11"/>
      <c r="B3902" s="19">
        <v>4071</v>
      </c>
      <c r="C3902" s="74"/>
      <c r="D3902" s="87"/>
      <c r="E3902" s="78"/>
      <c r="F3902" s="74"/>
      <c r="G3902" s="80"/>
      <c r="H3902" s="49"/>
      <c r="I3902" s="79"/>
      <c r="J3902" s="27"/>
      <c r="K3902" s="27"/>
      <c r="L3902" s="79"/>
      <c r="M3902" s="81"/>
      <c r="N3902" s="29">
        <v>0</v>
      </c>
      <c r="O3902" s="30" t="str">
        <f>IF(G3902&lt;=$N$2,"",IF(F3902=[3]Pav.tvarkyklė!$B$13,"",IF(ISBLANK(R3902),"X","")))</f>
        <v/>
      </c>
      <c r="P3902" s="91"/>
      <c r="Q3902" s="63"/>
      <c r="R3902" s="63"/>
      <c r="S3902" s="63"/>
      <c r="T3902" s="63"/>
      <c r="U3902" s="34" t="str">
        <f>IFERROR(INDEX('[3]5.Grup_T'!$G$4:$G$22,MATCH('6.Turtas'!E3902,'[3]5.Grup_T'!$E$4:$E$22,0)),"0")</f>
        <v>0</v>
      </c>
      <c r="V3902" s="35">
        <f t="shared" si="843"/>
        <v>0</v>
      </c>
      <c r="W3902" s="35">
        <f>IF(NOT(ISBLANK(H3902)),(12-DATEDIF(H3902,'[3]1.Pradzia'!$D$13,"m")),0)</f>
        <v>0</v>
      </c>
      <c r="X3902" s="35">
        <f t="shared" si="844"/>
        <v>0</v>
      </c>
      <c r="Y3902" s="35">
        <f t="shared" si="854"/>
        <v>0</v>
      </c>
      <c r="Z3902" s="35">
        <f t="shared" si="852"/>
        <v>0</v>
      </c>
      <c r="AA3902" s="36">
        <f t="shared" si="845"/>
        <v>0</v>
      </c>
      <c r="AB3902" s="36">
        <f t="shared" si="846"/>
        <v>0</v>
      </c>
      <c r="AC3902" s="37">
        <f t="shared" si="847"/>
        <v>0</v>
      </c>
      <c r="AD3902" s="35">
        <f>IF(OR(YEAR(G3902)&lt;2019,O3902="X"),0,IF(ISBLANK(H3902),DATEDIF(G3902,'[3]1.Pradzia'!$D$13,"M"),DATEDIF(G3902,H3902,"m")))</f>
        <v>0</v>
      </c>
      <c r="AE3902" s="37">
        <f>IF(E3902='[3]5.Grup_T'!$E$20,0,IF(AD3902&lt;&gt;0,M3902/V3902*MIN(12,AD3902),0))</f>
        <v>0</v>
      </c>
      <c r="AF3902" s="37">
        <f t="shared" si="848"/>
        <v>0</v>
      </c>
      <c r="AG3902" s="37">
        <f t="shared" si="849"/>
        <v>0</v>
      </c>
      <c r="AH3902" s="37">
        <f t="shared" si="850"/>
        <v>0</v>
      </c>
      <c r="AI3902" s="35" t="str">
        <f t="shared" si="851"/>
        <v>Nusidėvėjęs</v>
      </c>
      <c r="AJ3902" s="38" t="str">
        <f>IF(AND(F3902&lt;&gt;[3]Pav.tvarkyklė!$B$12,F3902&lt;&gt;[3]Pav.tvarkyklė!$B$13),"GVTNT","X")</f>
        <v>GVTNT</v>
      </c>
      <c r="AK3902" s="39">
        <f t="shared" si="853"/>
        <v>0</v>
      </c>
      <c r="AL3902" s="41"/>
      <c r="AM3902" s="41"/>
      <c r="AN3902" s="41">
        <f t="shared" si="841"/>
        <v>1900</v>
      </c>
      <c r="AO3902" s="41"/>
      <c r="AP3902" s="41"/>
      <c r="AQ3902" s="41"/>
      <c r="AR3902" s="42"/>
      <c r="AS3902" s="42"/>
      <c r="AU3902" s="43">
        <f t="shared" si="842"/>
        <v>0</v>
      </c>
    </row>
    <row r="3903" spans="1:47" ht="15" customHeight="1" x14ac:dyDescent="0.25">
      <c r="A3903" s="11"/>
      <c r="B3903" s="19">
        <v>4072</v>
      </c>
      <c r="C3903" s="74"/>
      <c r="D3903" s="87"/>
      <c r="E3903" s="78"/>
      <c r="F3903" s="74"/>
      <c r="G3903" s="80"/>
      <c r="H3903" s="49"/>
      <c r="I3903" s="79"/>
      <c r="J3903" s="27"/>
      <c r="K3903" s="27"/>
      <c r="L3903" s="79"/>
      <c r="M3903" s="81"/>
      <c r="N3903" s="29">
        <v>0</v>
      </c>
      <c r="O3903" s="30" t="str">
        <f>IF(G3903&lt;=$N$2,"",IF(F3903=[3]Pav.tvarkyklė!$B$13,"",IF(ISBLANK(R3903),"X","")))</f>
        <v/>
      </c>
      <c r="P3903" s="91"/>
      <c r="Q3903" s="63"/>
      <c r="R3903" s="63"/>
      <c r="S3903" s="63"/>
      <c r="T3903" s="63"/>
      <c r="U3903" s="34" t="str">
        <f>IFERROR(INDEX('[3]5.Grup_T'!$G$4:$G$22,MATCH('6.Turtas'!E3903,'[3]5.Grup_T'!$E$4:$E$22,0)),"0")</f>
        <v>0</v>
      </c>
      <c r="V3903" s="35">
        <f t="shared" si="843"/>
        <v>0</v>
      </c>
      <c r="W3903" s="35">
        <f>IF(NOT(ISBLANK(H3903)),(12-DATEDIF(H3903,'[3]1.Pradzia'!$D$13,"m")),0)</f>
        <v>0</v>
      </c>
      <c r="X3903" s="35">
        <f t="shared" si="844"/>
        <v>0</v>
      </c>
      <c r="Y3903" s="35">
        <f t="shared" si="854"/>
        <v>0</v>
      </c>
      <c r="Z3903" s="35">
        <f t="shared" si="852"/>
        <v>0</v>
      </c>
      <c r="AA3903" s="36">
        <f t="shared" si="845"/>
        <v>0</v>
      </c>
      <c r="AB3903" s="36">
        <f t="shared" si="846"/>
        <v>0</v>
      </c>
      <c r="AC3903" s="37">
        <f t="shared" si="847"/>
        <v>0</v>
      </c>
      <c r="AD3903" s="35">
        <f>IF(OR(YEAR(G3903)&lt;2019,O3903="X"),0,IF(ISBLANK(H3903),DATEDIF(G3903,'[3]1.Pradzia'!$D$13,"M"),DATEDIF(G3903,H3903,"m")))</f>
        <v>0</v>
      </c>
      <c r="AE3903" s="37">
        <f>IF(E3903='[3]5.Grup_T'!$E$20,0,IF(AD3903&lt;&gt;0,M3903/V3903*MIN(12,AD3903),0))</f>
        <v>0</v>
      </c>
      <c r="AF3903" s="37">
        <f t="shared" si="848"/>
        <v>0</v>
      </c>
      <c r="AG3903" s="37">
        <f t="shared" si="849"/>
        <v>0</v>
      </c>
      <c r="AH3903" s="37">
        <f t="shared" si="850"/>
        <v>0</v>
      </c>
      <c r="AI3903" s="35" t="str">
        <f t="shared" si="851"/>
        <v>Nusidėvėjęs</v>
      </c>
      <c r="AJ3903" s="38" t="str">
        <f>IF(AND(F3903&lt;&gt;[3]Pav.tvarkyklė!$B$12,F3903&lt;&gt;[3]Pav.tvarkyklė!$B$13),"GVTNT","X")</f>
        <v>GVTNT</v>
      </c>
      <c r="AK3903" s="39">
        <f t="shared" si="853"/>
        <v>0</v>
      </c>
      <c r="AL3903" s="41"/>
      <c r="AM3903" s="41"/>
      <c r="AN3903" s="41">
        <f t="shared" si="841"/>
        <v>1900</v>
      </c>
      <c r="AO3903" s="41"/>
      <c r="AP3903" s="41"/>
      <c r="AQ3903" s="41"/>
      <c r="AR3903" s="42"/>
      <c r="AS3903" s="42"/>
      <c r="AU3903" s="43">
        <f t="shared" si="842"/>
        <v>0</v>
      </c>
    </row>
    <row r="3904" spans="1:47" ht="15" customHeight="1" x14ac:dyDescent="0.25">
      <c r="A3904" s="11"/>
      <c r="B3904" s="19">
        <v>4073</v>
      </c>
      <c r="C3904" s="74"/>
      <c r="D3904" s="87"/>
      <c r="E3904" s="78"/>
      <c r="F3904" s="74"/>
      <c r="G3904" s="80"/>
      <c r="H3904" s="49"/>
      <c r="I3904" s="79"/>
      <c r="J3904" s="27"/>
      <c r="K3904" s="27"/>
      <c r="L3904" s="79"/>
      <c r="M3904" s="81"/>
      <c r="N3904" s="29">
        <v>0</v>
      </c>
      <c r="O3904" s="30" t="str">
        <f>IF(G3904&lt;=$N$2,"",IF(F3904=[3]Pav.tvarkyklė!$B$13,"",IF(ISBLANK(R3904),"X","")))</f>
        <v/>
      </c>
      <c r="P3904" s="91"/>
      <c r="Q3904" s="63"/>
      <c r="R3904" s="63"/>
      <c r="S3904" s="63"/>
      <c r="T3904" s="63"/>
      <c r="U3904" s="34" t="str">
        <f>IFERROR(INDEX('[3]5.Grup_T'!$G$4:$G$22,MATCH('6.Turtas'!E3904,'[3]5.Grup_T'!$E$4:$E$22,0)),"0")</f>
        <v>0</v>
      </c>
      <c r="V3904" s="35">
        <f t="shared" si="843"/>
        <v>0</v>
      </c>
      <c r="W3904" s="35">
        <f>IF(NOT(ISBLANK(H3904)),(12-DATEDIF(H3904,'[3]1.Pradzia'!$D$13,"m")),0)</f>
        <v>0</v>
      </c>
      <c r="X3904" s="35">
        <f t="shared" si="844"/>
        <v>0</v>
      </c>
      <c r="Y3904" s="35">
        <f t="shared" si="854"/>
        <v>0</v>
      </c>
      <c r="Z3904" s="35">
        <f t="shared" si="852"/>
        <v>0</v>
      </c>
      <c r="AA3904" s="36">
        <f t="shared" si="845"/>
        <v>0</v>
      </c>
      <c r="AB3904" s="36">
        <f t="shared" si="846"/>
        <v>0</v>
      </c>
      <c r="AC3904" s="37">
        <f t="shared" si="847"/>
        <v>0</v>
      </c>
      <c r="AD3904" s="35">
        <f>IF(OR(YEAR(G3904)&lt;2019,O3904="X"),0,IF(ISBLANK(H3904),DATEDIF(G3904,'[3]1.Pradzia'!$D$13,"M"),DATEDIF(G3904,H3904,"m")))</f>
        <v>0</v>
      </c>
      <c r="AE3904" s="37">
        <f>IF(E3904='[3]5.Grup_T'!$E$20,0,IF(AD3904&lt;&gt;0,M3904/V3904*MIN(12,AD3904),0))</f>
        <v>0</v>
      </c>
      <c r="AF3904" s="37">
        <f t="shared" si="848"/>
        <v>0</v>
      </c>
      <c r="AG3904" s="37">
        <f t="shared" si="849"/>
        <v>0</v>
      </c>
      <c r="AH3904" s="37">
        <f t="shared" si="850"/>
        <v>0</v>
      </c>
      <c r="AI3904" s="35" t="str">
        <f t="shared" si="851"/>
        <v>Nusidėvėjęs</v>
      </c>
      <c r="AJ3904" s="38" t="str">
        <f>IF(AND(F3904&lt;&gt;[3]Pav.tvarkyklė!$B$12,F3904&lt;&gt;[3]Pav.tvarkyklė!$B$13),"GVTNT","X")</f>
        <v>GVTNT</v>
      </c>
      <c r="AK3904" s="39">
        <f t="shared" si="853"/>
        <v>0</v>
      </c>
      <c r="AL3904" s="41"/>
      <c r="AM3904" s="41"/>
      <c r="AN3904" s="41">
        <f t="shared" si="841"/>
        <v>1900</v>
      </c>
      <c r="AO3904" s="41"/>
      <c r="AP3904" s="41"/>
      <c r="AQ3904" s="41"/>
      <c r="AR3904" s="42"/>
      <c r="AS3904" s="42"/>
      <c r="AU3904" s="43">
        <f t="shared" si="842"/>
        <v>0</v>
      </c>
    </row>
    <row r="3905" spans="1:47" ht="15" customHeight="1" x14ac:dyDescent="0.25">
      <c r="A3905" s="11"/>
      <c r="B3905" s="19">
        <v>4074</v>
      </c>
      <c r="C3905" s="74"/>
      <c r="D3905" s="87"/>
      <c r="E3905" s="78"/>
      <c r="F3905" s="74"/>
      <c r="G3905" s="80"/>
      <c r="H3905" s="49"/>
      <c r="I3905" s="79"/>
      <c r="J3905" s="27"/>
      <c r="K3905" s="27"/>
      <c r="L3905" s="79"/>
      <c r="M3905" s="81"/>
      <c r="N3905" s="29">
        <v>0</v>
      </c>
      <c r="O3905" s="30" t="str">
        <f>IF(G3905&lt;=$N$2,"",IF(F3905=[3]Pav.tvarkyklė!$B$13,"",IF(ISBLANK(R3905),"X","")))</f>
        <v/>
      </c>
      <c r="P3905" s="91"/>
      <c r="Q3905" s="63"/>
      <c r="R3905" s="63"/>
      <c r="S3905" s="63"/>
      <c r="T3905" s="63"/>
      <c r="U3905" s="34" t="str">
        <f>IFERROR(INDEX('[3]5.Grup_T'!$G$4:$G$22,MATCH('6.Turtas'!E3905,'[3]5.Grup_T'!$E$4:$E$22,0)),"0")</f>
        <v>0</v>
      </c>
      <c r="V3905" s="35">
        <f t="shared" si="843"/>
        <v>0</v>
      </c>
      <c r="W3905" s="35">
        <f>IF(NOT(ISBLANK(H3905)),(12-DATEDIF(H3905,'[3]1.Pradzia'!$D$13,"m")),0)</f>
        <v>0</v>
      </c>
      <c r="X3905" s="35">
        <f t="shared" si="844"/>
        <v>0</v>
      </c>
      <c r="Y3905" s="35">
        <f t="shared" si="854"/>
        <v>0</v>
      </c>
      <c r="Z3905" s="35">
        <f t="shared" si="852"/>
        <v>0</v>
      </c>
      <c r="AA3905" s="36">
        <f t="shared" si="845"/>
        <v>0</v>
      </c>
      <c r="AB3905" s="36">
        <f t="shared" si="846"/>
        <v>0</v>
      </c>
      <c r="AC3905" s="37">
        <f t="shared" si="847"/>
        <v>0</v>
      </c>
      <c r="AD3905" s="35">
        <f>IF(OR(YEAR(G3905)&lt;2019,O3905="X"),0,IF(ISBLANK(H3905),DATEDIF(G3905,'[3]1.Pradzia'!$D$13,"M"),DATEDIF(G3905,H3905,"m")))</f>
        <v>0</v>
      </c>
      <c r="AE3905" s="37">
        <f>IF(E3905='[3]5.Grup_T'!$E$20,0,IF(AD3905&lt;&gt;0,M3905/V3905*MIN(12,AD3905),0))</f>
        <v>0</v>
      </c>
      <c r="AF3905" s="37">
        <f t="shared" si="848"/>
        <v>0</v>
      </c>
      <c r="AG3905" s="37">
        <f t="shared" si="849"/>
        <v>0</v>
      </c>
      <c r="AH3905" s="37">
        <f t="shared" si="850"/>
        <v>0</v>
      </c>
      <c r="AI3905" s="35" t="str">
        <f t="shared" si="851"/>
        <v>Nusidėvėjęs</v>
      </c>
      <c r="AJ3905" s="38" t="str">
        <f>IF(AND(F3905&lt;&gt;[3]Pav.tvarkyklė!$B$12,F3905&lt;&gt;[3]Pav.tvarkyklė!$B$13),"GVTNT","X")</f>
        <v>GVTNT</v>
      </c>
      <c r="AK3905" s="39">
        <f t="shared" si="853"/>
        <v>0</v>
      </c>
      <c r="AL3905" s="41"/>
      <c r="AM3905" s="41"/>
      <c r="AN3905" s="41">
        <f t="shared" si="841"/>
        <v>1900</v>
      </c>
      <c r="AO3905" s="41"/>
      <c r="AP3905" s="41"/>
      <c r="AQ3905" s="41"/>
      <c r="AR3905" s="42"/>
      <c r="AS3905" s="42"/>
      <c r="AU3905" s="43">
        <f t="shared" si="842"/>
        <v>0</v>
      </c>
    </row>
    <row r="3906" spans="1:47" ht="15" customHeight="1" x14ac:dyDescent="0.25">
      <c r="A3906" s="11"/>
      <c r="B3906" s="19">
        <v>4075</v>
      </c>
      <c r="C3906" s="74"/>
      <c r="D3906" s="87"/>
      <c r="E3906" s="78"/>
      <c r="F3906" s="74"/>
      <c r="G3906" s="80"/>
      <c r="H3906" s="49"/>
      <c r="I3906" s="79"/>
      <c r="J3906" s="27"/>
      <c r="K3906" s="27"/>
      <c r="L3906" s="79"/>
      <c r="M3906" s="81"/>
      <c r="N3906" s="29">
        <v>0</v>
      </c>
      <c r="O3906" s="30" t="str">
        <f>IF(G3906&lt;=$N$2,"",IF(F3906=[3]Pav.tvarkyklė!$B$13,"",IF(ISBLANK(R3906),"X","")))</f>
        <v/>
      </c>
      <c r="P3906" s="91"/>
      <c r="Q3906" s="63"/>
      <c r="R3906" s="63"/>
      <c r="S3906" s="63"/>
      <c r="T3906" s="63"/>
      <c r="U3906" s="34" t="str">
        <f>IFERROR(INDEX('[3]5.Grup_T'!$G$4:$G$22,MATCH('6.Turtas'!E3906,'[3]5.Grup_T'!$E$4:$E$22,0)),"0")</f>
        <v>0</v>
      </c>
      <c r="V3906" s="35">
        <f t="shared" si="843"/>
        <v>0</v>
      </c>
      <c r="W3906" s="35">
        <f>IF(NOT(ISBLANK(H3906)),(12-DATEDIF(H3906,'[3]1.Pradzia'!$D$13,"m")),0)</f>
        <v>0</v>
      </c>
      <c r="X3906" s="35">
        <f t="shared" si="844"/>
        <v>0</v>
      </c>
      <c r="Y3906" s="35">
        <f t="shared" si="854"/>
        <v>0</v>
      </c>
      <c r="Z3906" s="35">
        <f t="shared" si="852"/>
        <v>0</v>
      </c>
      <c r="AA3906" s="36">
        <f t="shared" si="845"/>
        <v>0</v>
      </c>
      <c r="AB3906" s="36">
        <f t="shared" si="846"/>
        <v>0</v>
      </c>
      <c r="AC3906" s="37">
        <f t="shared" si="847"/>
        <v>0</v>
      </c>
      <c r="AD3906" s="35">
        <f>IF(OR(YEAR(G3906)&lt;2019,O3906="X"),0,IF(ISBLANK(H3906),DATEDIF(G3906,'[3]1.Pradzia'!$D$13,"M"),DATEDIF(G3906,H3906,"m")))</f>
        <v>0</v>
      </c>
      <c r="AE3906" s="37">
        <f>IF(E3906='[3]5.Grup_T'!$E$20,0,IF(AD3906&lt;&gt;0,M3906/V3906*MIN(12,AD3906),0))</f>
        <v>0</v>
      </c>
      <c r="AF3906" s="37">
        <f t="shared" si="848"/>
        <v>0</v>
      </c>
      <c r="AG3906" s="37">
        <f t="shared" si="849"/>
        <v>0</v>
      </c>
      <c r="AH3906" s="37">
        <f t="shared" si="850"/>
        <v>0</v>
      </c>
      <c r="AI3906" s="35" t="str">
        <f t="shared" si="851"/>
        <v>Nusidėvėjęs</v>
      </c>
      <c r="AJ3906" s="38" t="str">
        <f>IF(AND(F3906&lt;&gt;[3]Pav.tvarkyklė!$B$12,F3906&lt;&gt;[3]Pav.tvarkyklė!$B$13),"GVTNT","X")</f>
        <v>GVTNT</v>
      </c>
      <c r="AK3906" s="39">
        <f t="shared" si="853"/>
        <v>0</v>
      </c>
      <c r="AL3906" s="41"/>
      <c r="AM3906" s="41"/>
      <c r="AN3906" s="41">
        <f t="shared" si="841"/>
        <v>1900</v>
      </c>
      <c r="AO3906" s="41"/>
      <c r="AP3906" s="41"/>
      <c r="AQ3906" s="41"/>
      <c r="AR3906" s="42"/>
      <c r="AS3906" s="42"/>
      <c r="AU3906" s="43">
        <f t="shared" si="842"/>
        <v>0</v>
      </c>
    </row>
    <row r="3907" spans="1:47" ht="15" customHeight="1" x14ac:dyDescent="0.25">
      <c r="A3907" s="11"/>
      <c r="B3907" s="19">
        <v>4076</v>
      </c>
      <c r="C3907" s="74"/>
      <c r="D3907" s="87"/>
      <c r="E3907" s="78"/>
      <c r="F3907" s="74"/>
      <c r="G3907" s="80"/>
      <c r="H3907" s="49"/>
      <c r="I3907" s="79"/>
      <c r="J3907" s="27"/>
      <c r="K3907" s="27"/>
      <c r="L3907" s="79"/>
      <c r="M3907" s="81"/>
      <c r="N3907" s="29">
        <v>0</v>
      </c>
      <c r="O3907" s="30" t="str">
        <f>IF(G3907&lt;=$N$2,"",IF(F3907=[3]Pav.tvarkyklė!$B$13,"",IF(ISBLANK(R3907),"X","")))</f>
        <v/>
      </c>
      <c r="P3907" s="91"/>
      <c r="Q3907" s="63"/>
      <c r="R3907" s="63"/>
      <c r="S3907" s="63"/>
      <c r="T3907" s="63"/>
      <c r="U3907" s="34" t="str">
        <f>IFERROR(INDEX('[3]5.Grup_T'!$G$4:$G$22,MATCH('6.Turtas'!E3907,'[3]5.Grup_T'!$E$4:$E$22,0)),"0")</f>
        <v>0</v>
      </c>
      <c r="V3907" s="35">
        <f t="shared" si="843"/>
        <v>0</v>
      </c>
      <c r="W3907" s="35">
        <f>IF(NOT(ISBLANK(H3907)),(12-DATEDIF(H3907,'[3]1.Pradzia'!$D$13,"m")),0)</f>
        <v>0</v>
      </c>
      <c r="X3907" s="35">
        <f t="shared" si="844"/>
        <v>0</v>
      </c>
      <c r="Y3907" s="35">
        <f t="shared" si="854"/>
        <v>0</v>
      </c>
      <c r="Z3907" s="35">
        <f t="shared" si="852"/>
        <v>0</v>
      </c>
      <c r="AA3907" s="36">
        <f t="shared" si="845"/>
        <v>0</v>
      </c>
      <c r="AB3907" s="36">
        <f t="shared" si="846"/>
        <v>0</v>
      </c>
      <c r="AC3907" s="37">
        <f t="shared" si="847"/>
        <v>0</v>
      </c>
      <c r="AD3907" s="35">
        <f>IF(OR(YEAR(G3907)&lt;2019,O3907="X"),0,IF(ISBLANK(H3907),DATEDIF(G3907,'[3]1.Pradzia'!$D$13,"M"),DATEDIF(G3907,H3907,"m")))</f>
        <v>0</v>
      </c>
      <c r="AE3907" s="37">
        <f>IF(E3907='[3]5.Grup_T'!$E$20,0,IF(AD3907&lt;&gt;0,M3907/V3907*MIN(12,AD3907),0))</f>
        <v>0</v>
      </c>
      <c r="AF3907" s="37">
        <f t="shared" si="848"/>
        <v>0</v>
      </c>
      <c r="AG3907" s="37">
        <f t="shared" si="849"/>
        <v>0</v>
      </c>
      <c r="AH3907" s="37">
        <f t="shared" si="850"/>
        <v>0</v>
      </c>
      <c r="AI3907" s="35" t="str">
        <f t="shared" si="851"/>
        <v>Nusidėvėjęs</v>
      </c>
      <c r="AJ3907" s="38" t="str">
        <f>IF(AND(F3907&lt;&gt;[3]Pav.tvarkyklė!$B$12,F3907&lt;&gt;[3]Pav.tvarkyklė!$B$13),"GVTNT","X")</f>
        <v>GVTNT</v>
      </c>
      <c r="AK3907" s="39">
        <f t="shared" si="853"/>
        <v>0</v>
      </c>
      <c r="AL3907" s="41"/>
      <c r="AM3907" s="41"/>
      <c r="AN3907" s="41">
        <f t="shared" si="841"/>
        <v>1900</v>
      </c>
      <c r="AO3907" s="41"/>
      <c r="AP3907" s="41"/>
      <c r="AQ3907" s="41"/>
      <c r="AR3907" s="42"/>
      <c r="AS3907" s="42"/>
      <c r="AU3907" s="43">
        <f t="shared" si="842"/>
        <v>0</v>
      </c>
    </row>
    <row r="3908" spans="1:47" ht="15" customHeight="1" x14ac:dyDescent="0.25">
      <c r="A3908" s="11"/>
      <c r="B3908" s="19">
        <v>4077</v>
      </c>
      <c r="C3908" s="74"/>
      <c r="D3908" s="87"/>
      <c r="E3908" s="78"/>
      <c r="F3908" s="74"/>
      <c r="G3908" s="80"/>
      <c r="H3908" s="49"/>
      <c r="I3908" s="79"/>
      <c r="J3908" s="27"/>
      <c r="K3908" s="27"/>
      <c r="L3908" s="79"/>
      <c r="M3908" s="81"/>
      <c r="N3908" s="29">
        <v>0</v>
      </c>
      <c r="O3908" s="30" t="str">
        <f>IF(G3908&lt;=$N$2,"",IF(F3908=[3]Pav.tvarkyklė!$B$13,"",IF(ISBLANK(R3908),"X","")))</f>
        <v/>
      </c>
      <c r="P3908" s="91"/>
      <c r="Q3908" s="63"/>
      <c r="R3908" s="63"/>
      <c r="S3908" s="63"/>
      <c r="T3908" s="63"/>
      <c r="U3908" s="34" t="str">
        <f>IFERROR(INDEX('[3]5.Grup_T'!$G$4:$G$22,MATCH('6.Turtas'!E3908,'[3]5.Grup_T'!$E$4:$E$22,0)),"0")</f>
        <v>0</v>
      </c>
      <c r="V3908" s="35">
        <f t="shared" si="843"/>
        <v>0</v>
      </c>
      <c r="W3908" s="35">
        <f>IF(NOT(ISBLANK(H3908)),(12-DATEDIF(H3908,'[3]1.Pradzia'!$D$13,"m")),0)</f>
        <v>0</v>
      </c>
      <c r="X3908" s="35">
        <f t="shared" si="844"/>
        <v>0</v>
      </c>
      <c r="Y3908" s="35">
        <f t="shared" si="854"/>
        <v>0</v>
      </c>
      <c r="Z3908" s="35">
        <f t="shared" si="852"/>
        <v>0</v>
      </c>
      <c r="AA3908" s="36">
        <f t="shared" si="845"/>
        <v>0</v>
      </c>
      <c r="AB3908" s="36">
        <f t="shared" si="846"/>
        <v>0</v>
      </c>
      <c r="AC3908" s="37">
        <f t="shared" si="847"/>
        <v>0</v>
      </c>
      <c r="AD3908" s="35">
        <f>IF(OR(YEAR(G3908)&lt;2019,O3908="X"),0,IF(ISBLANK(H3908),DATEDIF(G3908,'[3]1.Pradzia'!$D$13,"M"),DATEDIF(G3908,H3908,"m")))</f>
        <v>0</v>
      </c>
      <c r="AE3908" s="37">
        <f>IF(E3908='[3]5.Grup_T'!$E$20,0,IF(AD3908&lt;&gt;0,M3908/V3908*MIN(12,AD3908),0))</f>
        <v>0</v>
      </c>
      <c r="AF3908" s="37">
        <f t="shared" si="848"/>
        <v>0</v>
      </c>
      <c r="AG3908" s="37">
        <f t="shared" si="849"/>
        <v>0</v>
      </c>
      <c r="AH3908" s="37">
        <f t="shared" si="850"/>
        <v>0</v>
      </c>
      <c r="AI3908" s="35" t="str">
        <f t="shared" si="851"/>
        <v>Nusidėvėjęs</v>
      </c>
      <c r="AJ3908" s="38" t="str">
        <f>IF(AND(F3908&lt;&gt;[3]Pav.tvarkyklė!$B$12,F3908&lt;&gt;[3]Pav.tvarkyklė!$B$13),"GVTNT","X")</f>
        <v>GVTNT</v>
      </c>
      <c r="AK3908" s="39">
        <f t="shared" si="853"/>
        <v>0</v>
      </c>
      <c r="AL3908" s="41"/>
      <c r="AM3908" s="41"/>
      <c r="AN3908" s="41">
        <f t="shared" si="841"/>
        <v>1900</v>
      </c>
      <c r="AO3908" s="41"/>
      <c r="AP3908" s="41"/>
      <c r="AQ3908" s="41"/>
      <c r="AR3908" s="42"/>
      <c r="AS3908" s="42"/>
      <c r="AU3908" s="43">
        <f t="shared" si="842"/>
        <v>0</v>
      </c>
    </row>
    <row r="3909" spans="1:47" ht="15" customHeight="1" x14ac:dyDescent="0.25">
      <c r="A3909" s="11"/>
      <c r="B3909" s="19">
        <v>4078</v>
      </c>
      <c r="C3909" s="74"/>
      <c r="D3909" s="87"/>
      <c r="E3909" s="78"/>
      <c r="F3909" s="74"/>
      <c r="G3909" s="80"/>
      <c r="H3909" s="49"/>
      <c r="I3909" s="79"/>
      <c r="J3909" s="27"/>
      <c r="K3909" s="27"/>
      <c r="L3909" s="79"/>
      <c r="M3909" s="81"/>
      <c r="N3909" s="29">
        <v>0</v>
      </c>
      <c r="O3909" s="30" t="str">
        <f>IF(G3909&lt;=$N$2,"",IF(F3909=[3]Pav.tvarkyklė!$B$13,"",IF(ISBLANK(R3909),"X","")))</f>
        <v/>
      </c>
      <c r="P3909" s="91"/>
      <c r="Q3909" s="63"/>
      <c r="R3909" s="63"/>
      <c r="S3909" s="63"/>
      <c r="T3909" s="63"/>
      <c r="U3909" s="34" t="str">
        <f>IFERROR(INDEX('[3]5.Grup_T'!$G$4:$G$22,MATCH('6.Turtas'!E3909,'[3]5.Grup_T'!$E$4:$E$22,0)),"0")</f>
        <v>0</v>
      </c>
      <c r="V3909" s="35">
        <f t="shared" si="843"/>
        <v>0</v>
      </c>
      <c r="W3909" s="35">
        <f>IF(NOT(ISBLANK(H3909)),(12-DATEDIF(H3909,'[3]1.Pradzia'!$D$13,"m")),0)</f>
        <v>0</v>
      </c>
      <c r="X3909" s="35">
        <f t="shared" si="844"/>
        <v>0</v>
      </c>
      <c r="Y3909" s="35">
        <f t="shared" si="854"/>
        <v>0</v>
      </c>
      <c r="Z3909" s="35">
        <f t="shared" si="852"/>
        <v>0</v>
      </c>
      <c r="AA3909" s="36">
        <f t="shared" si="845"/>
        <v>0</v>
      </c>
      <c r="AB3909" s="36">
        <f t="shared" si="846"/>
        <v>0</v>
      </c>
      <c r="AC3909" s="37">
        <f t="shared" si="847"/>
        <v>0</v>
      </c>
      <c r="AD3909" s="35">
        <f>IF(OR(YEAR(G3909)&lt;2019,O3909="X"),0,IF(ISBLANK(H3909),DATEDIF(G3909,'[3]1.Pradzia'!$D$13,"M"),DATEDIF(G3909,H3909,"m")))</f>
        <v>0</v>
      </c>
      <c r="AE3909" s="37">
        <f>IF(E3909='[3]5.Grup_T'!$E$20,0,IF(AD3909&lt;&gt;0,M3909/V3909*MIN(12,AD3909),0))</f>
        <v>0</v>
      </c>
      <c r="AF3909" s="37">
        <f t="shared" si="848"/>
        <v>0</v>
      </c>
      <c r="AG3909" s="37">
        <f t="shared" si="849"/>
        <v>0</v>
      </c>
      <c r="AH3909" s="37">
        <f t="shared" si="850"/>
        <v>0</v>
      </c>
      <c r="AI3909" s="35" t="str">
        <f t="shared" si="851"/>
        <v>Nusidėvėjęs</v>
      </c>
      <c r="AJ3909" s="38" t="str">
        <f>IF(AND(F3909&lt;&gt;[3]Pav.tvarkyklė!$B$12,F3909&lt;&gt;[3]Pav.tvarkyklė!$B$13),"GVTNT","X")</f>
        <v>GVTNT</v>
      </c>
      <c r="AK3909" s="39">
        <f t="shared" si="853"/>
        <v>0</v>
      </c>
      <c r="AL3909" s="41"/>
      <c r="AM3909" s="41"/>
      <c r="AN3909" s="41">
        <f t="shared" ref="AN3909:AN3972" si="855">YEAR(G3909)</f>
        <v>1900</v>
      </c>
      <c r="AO3909" s="41"/>
      <c r="AP3909" s="41"/>
      <c r="AQ3909" s="41"/>
      <c r="AR3909" s="42"/>
      <c r="AS3909" s="42"/>
      <c r="AU3909" s="43">
        <f t="shared" ref="AU3909:AU3972" si="856">AF3909-AT3909</f>
        <v>0</v>
      </c>
    </row>
    <row r="3910" spans="1:47" ht="15" customHeight="1" x14ac:dyDescent="0.25">
      <c r="A3910" s="11"/>
      <c r="B3910" s="19">
        <v>4079</v>
      </c>
      <c r="C3910" s="74"/>
      <c r="D3910" s="87"/>
      <c r="E3910" s="78"/>
      <c r="F3910" s="74"/>
      <c r="G3910" s="80"/>
      <c r="H3910" s="49"/>
      <c r="I3910" s="79"/>
      <c r="J3910" s="27"/>
      <c r="K3910" s="27"/>
      <c r="L3910" s="79"/>
      <c r="M3910" s="81"/>
      <c r="N3910" s="29">
        <v>0</v>
      </c>
      <c r="O3910" s="30" t="str">
        <f>IF(G3910&lt;=$N$2,"",IF(F3910=[3]Pav.tvarkyklė!$B$13,"",IF(ISBLANK(R3910),"X","")))</f>
        <v/>
      </c>
      <c r="P3910" s="91"/>
      <c r="Q3910" s="63"/>
      <c r="R3910" s="63"/>
      <c r="S3910" s="63"/>
      <c r="T3910" s="63"/>
      <c r="U3910" s="34" t="str">
        <f>IFERROR(INDEX('[3]5.Grup_T'!$G$4:$G$22,MATCH('6.Turtas'!E3910,'[3]5.Grup_T'!$E$4:$E$22,0)),"0")</f>
        <v>0</v>
      </c>
      <c r="V3910" s="35">
        <f t="shared" si="843"/>
        <v>0</v>
      </c>
      <c r="W3910" s="35">
        <f>IF(NOT(ISBLANK(H3910)),(12-DATEDIF(H3910,'[3]1.Pradzia'!$D$13,"m")),0)</f>
        <v>0</v>
      </c>
      <c r="X3910" s="35">
        <f t="shared" si="844"/>
        <v>0</v>
      </c>
      <c r="Y3910" s="35">
        <f t="shared" si="854"/>
        <v>0</v>
      </c>
      <c r="Z3910" s="35">
        <f t="shared" si="852"/>
        <v>0</v>
      </c>
      <c r="AA3910" s="36">
        <f t="shared" si="845"/>
        <v>0</v>
      </c>
      <c r="AB3910" s="36">
        <f t="shared" si="846"/>
        <v>0</v>
      </c>
      <c r="AC3910" s="37">
        <f t="shared" si="847"/>
        <v>0</v>
      </c>
      <c r="AD3910" s="35">
        <f>IF(OR(YEAR(G3910)&lt;2019,O3910="X"),0,IF(ISBLANK(H3910),DATEDIF(G3910,'[3]1.Pradzia'!$D$13,"M"),DATEDIF(G3910,H3910,"m")))</f>
        <v>0</v>
      </c>
      <c r="AE3910" s="37">
        <f>IF(E3910='[3]5.Grup_T'!$E$20,0,IF(AD3910&lt;&gt;0,M3910/V3910*MIN(12,AD3910),0))</f>
        <v>0</v>
      </c>
      <c r="AF3910" s="37">
        <f t="shared" si="848"/>
        <v>0</v>
      </c>
      <c r="AG3910" s="37">
        <f t="shared" si="849"/>
        <v>0</v>
      </c>
      <c r="AH3910" s="37">
        <f t="shared" si="850"/>
        <v>0</v>
      </c>
      <c r="AI3910" s="35" t="str">
        <f t="shared" si="851"/>
        <v>Nusidėvėjęs</v>
      </c>
      <c r="AJ3910" s="38" t="str">
        <f>IF(AND(F3910&lt;&gt;[3]Pav.tvarkyklė!$B$12,F3910&lt;&gt;[3]Pav.tvarkyklė!$B$13),"GVTNT","X")</f>
        <v>GVTNT</v>
      </c>
      <c r="AK3910" s="39">
        <f t="shared" si="853"/>
        <v>0</v>
      </c>
      <c r="AL3910" s="41"/>
      <c r="AM3910" s="41"/>
      <c r="AN3910" s="41">
        <f t="shared" si="855"/>
        <v>1900</v>
      </c>
      <c r="AO3910" s="41"/>
      <c r="AP3910" s="41"/>
      <c r="AQ3910" s="41"/>
      <c r="AR3910" s="42"/>
      <c r="AS3910" s="42"/>
      <c r="AU3910" s="43">
        <f t="shared" si="856"/>
        <v>0</v>
      </c>
    </row>
    <row r="3911" spans="1:47" ht="15" customHeight="1" x14ac:dyDescent="0.25">
      <c r="A3911" s="11"/>
      <c r="B3911" s="19">
        <v>4080</v>
      </c>
      <c r="C3911" s="74"/>
      <c r="D3911" s="87"/>
      <c r="E3911" s="78"/>
      <c r="F3911" s="74"/>
      <c r="G3911" s="80"/>
      <c r="H3911" s="49"/>
      <c r="I3911" s="79"/>
      <c r="J3911" s="27"/>
      <c r="K3911" s="27"/>
      <c r="L3911" s="79"/>
      <c r="M3911" s="81"/>
      <c r="N3911" s="29">
        <v>0</v>
      </c>
      <c r="O3911" s="30" t="str">
        <f>IF(G3911&lt;=$N$2,"",IF(F3911=[3]Pav.tvarkyklė!$B$13,"",IF(ISBLANK(R3911),"X","")))</f>
        <v/>
      </c>
      <c r="P3911" s="91"/>
      <c r="Q3911" s="63"/>
      <c r="R3911" s="63"/>
      <c r="S3911" s="63"/>
      <c r="T3911" s="63"/>
      <c r="U3911" s="34" t="str">
        <f>IFERROR(INDEX('[3]5.Grup_T'!$G$4:$G$22,MATCH('6.Turtas'!E3911,'[3]5.Grup_T'!$E$4:$E$22,0)),"0")</f>
        <v>0</v>
      </c>
      <c r="V3911" s="35">
        <f t="shared" si="843"/>
        <v>0</v>
      </c>
      <c r="W3911" s="35">
        <f>IF(NOT(ISBLANK(H3911)),(12-DATEDIF(H3911,'[3]1.Pradzia'!$D$13,"m")),0)</f>
        <v>0</v>
      </c>
      <c r="X3911" s="35">
        <f t="shared" si="844"/>
        <v>0</v>
      </c>
      <c r="Y3911" s="35">
        <f t="shared" si="854"/>
        <v>0</v>
      </c>
      <c r="Z3911" s="35">
        <f t="shared" si="852"/>
        <v>0</v>
      </c>
      <c r="AA3911" s="36">
        <f t="shared" si="845"/>
        <v>0</v>
      </c>
      <c r="AB3911" s="36">
        <f t="shared" si="846"/>
        <v>0</v>
      </c>
      <c r="AC3911" s="37">
        <f t="shared" si="847"/>
        <v>0</v>
      </c>
      <c r="AD3911" s="35">
        <f>IF(OR(YEAR(G3911)&lt;2019,O3911="X"),0,IF(ISBLANK(H3911),DATEDIF(G3911,'[3]1.Pradzia'!$D$13,"M"),DATEDIF(G3911,H3911,"m")))</f>
        <v>0</v>
      </c>
      <c r="AE3911" s="37">
        <f>IF(E3911='[3]5.Grup_T'!$E$20,0,IF(AD3911&lt;&gt;0,M3911/V3911*MIN(12,AD3911),0))</f>
        <v>0</v>
      </c>
      <c r="AF3911" s="37">
        <f t="shared" si="848"/>
        <v>0</v>
      </c>
      <c r="AG3911" s="37">
        <f t="shared" si="849"/>
        <v>0</v>
      </c>
      <c r="AH3911" s="37">
        <f t="shared" si="850"/>
        <v>0</v>
      </c>
      <c r="AI3911" s="35" t="str">
        <f t="shared" si="851"/>
        <v>Nusidėvėjęs</v>
      </c>
      <c r="AJ3911" s="38" t="str">
        <f>IF(AND(F3911&lt;&gt;[3]Pav.tvarkyklė!$B$12,F3911&lt;&gt;[3]Pav.tvarkyklė!$B$13),"GVTNT","X")</f>
        <v>GVTNT</v>
      </c>
      <c r="AK3911" s="39">
        <f t="shared" si="853"/>
        <v>0</v>
      </c>
      <c r="AL3911" s="41"/>
      <c r="AM3911" s="41"/>
      <c r="AN3911" s="41">
        <f t="shared" si="855"/>
        <v>1900</v>
      </c>
      <c r="AO3911" s="41"/>
      <c r="AP3911" s="41"/>
      <c r="AQ3911" s="41"/>
      <c r="AR3911" s="42"/>
      <c r="AS3911" s="42"/>
      <c r="AU3911" s="43">
        <f t="shared" si="856"/>
        <v>0</v>
      </c>
    </row>
    <row r="3912" spans="1:47" ht="15" customHeight="1" x14ac:dyDescent="0.25">
      <c r="A3912" s="11"/>
      <c r="B3912" s="19">
        <v>4081</v>
      </c>
      <c r="C3912" s="74"/>
      <c r="D3912" s="87"/>
      <c r="E3912" s="78"/>
      <c r="F3912" s="74"/>
      <c r="G3912" s="80"/>
      <c r="H3912" s="49"/>
      <c r="I3912" s="79"/>
      <c r="J3912" s="27"/>
      <c r="K3912" s="27"/>
      <c r="L3912" s="79"/>
      <c r="M3912" s="81"/>
      <c r="N3912" s="29">
        <v>0</v>
      </c>
      <c r="O3912" s="30" t="str">
        <f>IF(G3912&lt;=$N$2,"",IF(F3912=[3]Pav.tvarkyklė!$B$13,"",IF(ISBLANK(R3912),"X","")))</f>
        <v/>
      </c>
      <c r="P3912" s="91"/>
      <c r="Q3912" s="63"/>
      <c r="R3912" s="63"/>
      <c r="S3912" s="63"/>
      <c r="T3912" s="63"/>
      <c r="U3912" s="34" t="str">
        <f>IFERROR(INDEX('[3]5.Grup_T'!$G$4:$G$22,MATCH('6.Turtas'!E3912,'[3]5.Grup_T'!$E$4:$E$22,0)),"0")</f>
        <v>0</v>
      </c>
      <c r="V3912" s="35">
        <f t="shared" si="843"/>
        <v>0</v>
      </c>
      <c r="W3912" s="35">
        <f>IF(NOT(ISBLANK(H3912)),(12-DATEDIF(H3912,'[3]1.Pradzia'!$D$13,"m")),0)</f>
        <v>0</v>
      </c>
      <c r="X3912" s="35">
        <f t="shared" si="844"/>
        <v>0</v>
      </c>
      <c r="Y3912" s="35">
        <f t="shared" si="854"/>
        <v>0</v>
      </c>
      <c r="Z3912" s="35">
        <f t="shared" si="852"/>
        <v>0</v>
      </c>
      <c r="AA3912" s="36">
        <f t="shared" si="845"/>
        <v>0</v>
      </c>
      <c r="AB3912" s="36">
        <f t="shared" si="846"/>
        <v>0</v>
      </c>
      <c r="AC3912" s="37">
        <f t="shared" si="847"/>
        <v>0</v>
      </c>
      <c r="AD3912" s="35">
        <f>IF(OR(YEAR(G3912)&lt;2019,O3912="X"),0,IF(ISBLANK(H3912),DATEDIF(G3912,'[3]1.Pradzia'!$D$13,"M"),DATEDIF(G3912,H3912,"m")))</f>
        <v>0</v>
      </c>
      <c r="AE3912" s="37">
        <f>IF(E3912='[3]5.Grup_T'!$E$20,0,IF(AD3912&lt;&gt;0,M3912/V3912*MIN(12,AD3912),0))</f>
        <v>0</v>
      </c>
      <c r="AF3912" s="37">
        <f t="shared" si="848"/>
        <v>0</v>
      </c>
      <c r="AG3912" s="37">
        <f t="shared" si="849"/>
        <v>0</v>
      </c>
      <c r="AH3912" s="37">
        <f t="shared" si="850"/>
        <v>0</v>
      </c>
      <c r="AI3912" s="35" t="str">
        <f t="shared" si="851"/>
        <v>Nusidėvėjęs</v>
      </c>
      <c r="AJ3912" s="38" t="str">
        <f>IF(AND(F3912&lt;&gt;[3]Pav.tvarkyklė!$B$12,F3912&lt;&gt;[3]Pav.tvarkyklė!$B$13),"GVTNT","X")</f>
        <v>GVTNT</v>
      </c>
      <c r="AK3912" s="39">
        <f t="shared" si="853"/>
        <v>0</v>
      </c>
      <c r="AL3912" s="41"/>
      <c r="AM3912" s="41"/>
      <c r="AN3912" s="41">
        <f t="shared" si="855"/>
        <v>1900</v>
      </c>
      <c r="AO3912" s="41"/>
      <c r="AP3912" s="41"/>
      <c r="AQ3912" s="41"/>
      <c r="AR3912" s="42"/>
      <c r="AS3912" s="42"/>
      <c r="AU3912" s="43">
        <f t="shared" si="856"/>
        <v>0</v>
      </c>
    </row>
    <row r="3913" spans="1:47" ht="15" customHeight="1" x14ac:dyDescent="0.25">
      <c r="A3913" s="11"/>
      <c r="B3913" s="19">
        <v>4082</v>
      </c>
      <c r="C3913" s="74"/>
      <c r="D3913" s="87"/>
      <c r="E3913" s="78"/>
      <c r="F3913" s="74"/>
      <c r="G3913" s="80"/>
      <c r="H3913" s="49"/>
      <c r="I3913" s="79"/>
      <c r="J3913" s="27"/>
      <c r="K3913" s="27"/>
      <c r="L3913" s="79"/>
      <c r="M3913" s="81"/>
      <c r="N3913" s="29">
        <v>0</v>
      </c>
      <c r="O3913" s="30" t="str">
        <f>IF(G3913&lt;=$N$2,"",IF(F3913=[3]Pav.tvarkyklė!$B$13,"",IF(ISBLANK(R3913),"X","")))</f>
        <v/>
      </c>
      <c r="P3913" s="91"/>
      <c r="Q3913" s="63"/>
      <c r="R3913" s="63"/>
      <c r="S3913" s="63"/>
      <c r="T3913" s="63"/>
      <c r="U3913" s="34" t="str">
        <f>IFERROR(INDEX('[3]5.Grup_T'!$G$4:$G$22,MATCH('6.Turtas'!E3913,'[3]5.Grup_T'!$E$4:$E$22,0)),"0")</f>
        <v>0</v>
      </c>
      <c r="V3913" s="35">
        <f t="shared" si="843"/>
        <v>0</v>
      </c>
      <c r="W3913" s="35">
        <f>IF(NOT(ISBLANK(H3913)),(12-DATEDIF(H3913,'[3]1.Pradzia'!$D$13,"m")),0)</f>
        <v>0</v>
      </c>
      <c r="X3913" s="35">
        <f t="shared" si="844"/>
        <v>0</v>
      </c>
      <c r="Y3913" s="35">
        <f t="shared" si="854"/>
        <v>0</v>
      </c>
      <c r="Z3913" s="35">
        <f t="shared" si="852"/>
        <v>0</v>
      </c>
      <c r="AA3913" s="36">
        <f t="shared" si="845"/>
        <v>0</v>
      </c>
      <c r="AB3913" s="36">
        <f t="shared" si="846"/>
        <v>0</v>
      </c>
      <c r="AC3913" s="37">
        <f t="shared" si="847"/>
        <v>0</v>
      </c>
      <c r="AD3913" s="35">
        <f>IF(OR(YEAR(G3913)&lt;2019,O3913="X"),0,IF(ISBLANK(H3913),DATEDIF(G3913,'[3]1.Pradzia'!$D$13,"M"),DATEDIF(G3913,H3913,"m")))</f>
        <v>0</v>
      </c>
      <c r="AE3913" s="37">
        <f>IF(E3913='[3]5.Grup_T'!$E$20,0,IF(AD3913&lt;&gt;0,M3913/V3913*MIN(12,AD3913),0))</f>
        <v>0</v>
      </c>
      <c r="AF3913" s="37">
        <f t="shared" si="848"/>
        <v>0</v>
      </c>
      <c r="AG3913" s="37">
        <f t="shared" si="849"/>
        <v>0</v>
      </c>
      <c r="AH3913" s="37">
        <f t="shared" si="850"/>
        <v>0</v>
      </c>
      <c r="AI3913" s="35" t="str">
        <f t="shared" si="851"/>
        <v>Nusidėvėjęs</v>
      </c>
      <c r="AJ3913" s="38" t="str">
        <f>IF(AND(F3913&lt;&gt;[3]Pav.tvarkyklė!$B$12,F3913&lt;&gt;[3]Pav.tvarkyklė!$B$13),"GVTNT","X")</f>
        <v>GVTNT</v>
      </c>
      <c r="AK3913" s="39">
        <f t="shared" si="853"/>
        <v>0</v>
      </c>
      <c r="AL3913" s="41"/>
      <c r="AM3913" s="41"/>
      <c r="AN3913" s="41">
        <f t="shared" si="855"/>
        <v>1900</v>
      </c>
      <c r="AO3913" s="41"/>
      <c r="AP3913" s="41"/>
      <c r="AQ3913" s="41"/>
      <c r="AR3913" s="42"/>
      <c r="AS3913" s="42"/>
      <c r="AU3913" s="43">
        <f t="shared" si="856"/>
        <v>0</v>
      </c>
    </row>
    <row r="3914" spans="1:47" ht="15" customHeight="1" x14ac:dyDescent="0.25">
      <c r="A3914" s="11"/>
      <c r="B3914" s="19">
        <v>4083</v>
      </c>
      <c r="C3914" s="74"/>
      <c r="D3914" s="87"/>
      <c r="E3914" s="78"/>
      <c r="F3914" s="74"/>
      <c r="G3914" s="80"/>
      <c r="H3914" s="49"/>
      <c r="I3914" s="79"/>
      <c r="J3914" s="27"/>
      <c r="K3914" s="27"/>
      <c r="L3914" s="79"/>
      <c r="M3914" s="81"/>
      <c r="N3914" s="29">
        <v>0</v>
      </c>
      <c r="O3914" s="30" t="str">
        <f>IF(G3914&lt;=$N$2,"",IF(F3914=[3]Pav.tvarkyklė!$B$13,"",IF(ISBLANK(R3914),"X","")))</f>
        <v/>
      </c>
      <c r="P3914" s="91"/>
      <c r="Q3914" s="63"/>
      <c r="R3914" s="63"/>
      <c r="S3914" s="63"/>
      <c r="T3914" s="63"/>
      <c r="U3914" s="34" t="str">
        <f>IFERROR(INDEX('[3]5.Grup_T'!$G$4:$G$22,MATCH('6.Turtas'!E3914,'[3]5.Grup_T'!$E$4:$E$22,0)),"0")</f>
        <v>0</v>
      </c>
      <c r="V3914" s="35">
        <f t="shared" si="843"/>
        <v>0</v>
      </c>
      <c r="W3914" s="35">
        <f>IF(NOT(ISBLANK(H3914)),(12-DATEDIF(H3914,'[3]1.Pradzia'!$D$13,"m")),0)</f>
        <v>0</v>
      </c>
      <c r="X3914" s="35">
        <f t="shared" si="844"/>
        <v>0</v>
      </c>
      <c r="Y3914" s="35">
        <f t="shared" si="854"/>
        <v>0</v>
      </c>
      <c r="Z3914" s="35">
        <f t="shared" si="852"/>
        <v>0</v>
      </c>
      <c r="AA3914" s="36">
        <f t="shared" si="845"/>
        <v>0</v>
      </c>
      <c r="AB3914" s="36">
        <f t="shared" si="846"/>
        <v>0</v>
      </c>
      <c r="AC3914" s="37">
        <f t="shared" si="847"/>
        <v>0</v>
      </c>
      <c r="AD3914" s="35">
        <f>IF(OR(YEAR(G3914)&lt;2019,O3914="X"),0,IF(ISBLANK(H3914),DATEDIF(G3914,'[3]1.Pradzia'!$D$13,"M"),DATEDIF(G3914,H3914,"m")))</f>
        <v>0</v>
      </c>
      <c r="AE3914" s="37">
        <f>IF(E3914='[3]5.Grup_T'!$E$20,0,IF(AD3914&lt;&gt;0,M3914/V3914*MIN(12,AD3914),0))</f>
        <v>0</v>
      </c>
      <c r="AF3914" s="37">
        <f t="shared" si="848"/>
        <v>0</v>
      </c>
      <c r="AG3914" s="37">
        <f t="shared" si="849"/>
        <v>0</v>
      </c>
      <c r="AH3914" s="37">
        <f t="shared" si="850"/>
        <v>0</v>
      </c>
      <c r="AI3914" s="35" t="str">
        <f t="shared" si="851"/>
        <v>Nusidėvėjęs</v>
      </c>
      <c r="AJ3914" s="38" t="str">
        <f>IF(AND(F3914&lt;&gt;[3]Pav.tvarkyklė!$B$12,F3914&lt;&gt;[3]Pav.tvarkyklė!$B$13),"GVTNT","X")</f>
        <v>GVTNT</v>
      </c>
      <c r="AK3914" s="39">
        <f t="shared" si="853"/>
        <v>0</v>
      </c>
      <c r="AL3914" s="41"/>
      <c r="AM3914" s="41"/>
      <c r="AN3914" s="41">
        <f t="shared" si="855"/>
        <v>1900</v>
      </c>
      <c r="AO3914" s="41"/>
      <c r="AP3914" s="41"/>
      <c r="AQ3914" s="41"/>
      <c r="AR3914" s="42"/>
      <c r="AS3914" s="42"/>
      <c r="AU3914" s="43">
        <f t="shared" si="856"/>
        <v>0</v>
      </c>
    </row>
    <row r="3915" spans="1:47" ht="15" customHeight="1" x14ac:dyDescent="0.25">
      <c r="A3915" s="11"/>
      <c r="B3915" s="19">
        <v>4084</v>
      </c>
      <c r="C3915" s="74"/>
      <c r="D3915" s="87"/>
      <c r="E3915" s="78"/>
      <c r="F3915" s="74"/>
      <c r="G3915" s="80"/>
      <c r="H3915" s="49"/>
      <c r="I3915" s="79"/>
      <c r="J3915" s="27"/>
      <c r="K3915" s="27"/>
      <c r="L3915" s="79"/>
      <c r="M3915" s="81"/>
      <c r="N3915" s="29">
        <v>0</v>
      </c>
      <c r="O3915" s="30" t="str">
        <f>IF(G3915&lt;=$N$2,"",IF(F3915=[3]Pav.tvarkyklė!$B$13,"",IF(ISBLANK(R3915),"X","")))</f>
        <v/>
      </c>
      <c r="P3915" s="91"/>
      <c r="Q3915" s="63"/>
      <c r="R3915" s="63"/>
      <c r="S3915" s="63"/>
      <c r="T3915" s="63"/>
      <c r="U3915" s="34" t="str">
        <f>IFERROR(INDEX('[3]5.Grup_T'!$G$4:$G$22,MATCH('6.Turtas'!E3915,'[3]5.Grup_T'!$E$4:$E$22,0)),"0")</f>
        <v>0</v>
      </c>
      <c r="V3915" s="35">
        <f t="shared" si="843"/>
        <v>0</v>
      </c>
      <c r="W3915" s="35">
        <f>IF(NOT(ISBLANK(H3915)),(12-DATEDIF(H3915,'[3]1.Pradzia'!$D$13,"m")),0)</f>
        <v>0</v>
      </c>
      <c r="X3915" s="35">
        <f t="shared" si="844"/>
        <v>0</v>
      </c>
      <c r="Y3915" s="35">
        <f t="shared" si="854"/>
        <v>0</v>
      </c>
      <c r="Z3915" s="35">
        <f t="shared" si="852"/>
        <v>0</v>
      </c>
      <c r="AA3915" s="36">
        <f t="shared" si="845"/>
        <v>0</v>
      </c>
      <c r="AB3915" s="36">
        <f t="shared" si="846"/>
        <v>0</v>
      </c>
      <c r="AC3915" s="37">
        <f t="shared" si="847"/>
        <v>0</v>
      </c>
      <c r="AD3915" s="35">
        <f>IF(OR(YEAR(G3915)&lt;2019,O3915="X"),0,IF(ISBLANK(H3915),DATEDIF(G3915,'[3]1.Pradzia'!$D$13,"M"),DATEDIF(G3915,H3915,"m")))</f>
        <v>0</v>
      </c>
      <c r="AE3915" s="37">
        <f>IF(E3915='[3]5.Grup_T'!$E$20,0,IF(AD3915&lt;&gt;0,M3915/V3915*MIN(12,AD3915),0))</f>
        <v>0</v>
      </c>
      <c r="AF3915" s="37">
        <f t="shared" si="848"/>
        <v>0</v>
      </c>
      <c r="AG3915" s="37">
        <f t="shared" si="849"/>
        <v>0</v>
      </c>
      <c r="AH3915" s="37">
        <f t="shared" si="850"/>
        <v>0</v>
      </c>
      <c r="AI3915" s="35" t="str">
        <f t="shared" si="851"/>
        <v>Nusidėvėjęs</v>
      </c>
      <c r="AJ3915" s="38" t="str">
        <f>IF(AND(F3915&lt;&gt;[3]Pav.tvarkyklė!$B$12,F3915&lt;&gt;[3]Pav.tvarkyklė!$B$13),"GVTNT","X")</f>
        <v>GVTNT</v>
      </c>
      <c r="AK3915" s="39">
        <f t="shared" si="853"/>
        <v>0</v>
      </c>
      <c r="AL3915" s="41"/>
      <c r="AM3915" s="41"/>
      <c r="AN3915" s="41">
        <f t="shared" si="855"/>
        <v>1900</v>
      </c>
      <c r="AO3915" s="41"/>
      <c r="AP3915" s="41"/>
      <c r="AQ3915" s="41"/>
      <c r="AR3915" s="42"/>
      <c r="AS3915" s="42"/>
      <c r="AU3915" s="43">
        <f t="shared" si="856"/>
        <v>0</v>
      </c>
    </row>
    <row r="3916" spans="1:47" ht="15" customHeight="1" x14ac:dyDescent="0.25">
      <c r="A3916" s="11"/>
      <c r="B3916" s="19">
        <v>4085</v>
      </c>
      <c r="C3916" s="74"/>
      <c r="D3916" s="87"/>
      <c r="E3916" s="78"/>
      <c r="F3916" s="74"/>
      <c r="G3916" s="80"/>
      <c r="H3916" s="49"/>
      <c r="I3916" s="79"/>
      <c r="J3916" s="27"/>
      <c r="K3916" s="27"/>
      <c r="L3916" s="79"/>
      <c r="M3916" s="81"/>
      <c r="N3916" s="29">
        <v>0</v>
      </c>
      <c r="O3916" s="30" t="str">
        <f>IF(G3916&lt;=$N$2,"",IF(F3916=[3]Pav.tvarkyklė!$B$13,"",IF(ISBLANK(R3916),"X","")))</f>
        <v/>
      </c>
      <c r="P3916" s="91"/>
      <c r="Q3916" s="63"/>
      <c r="R3916" s="63"/>
      <c r="S3916" s="63"/>
      <c r="T3916" s="63"/>
      <c r="U3916" s="34" t="str">
        <f>IFERROR(INDEX('[3]5.Grup_T'!$G$4:$G$22,MATCH('6.Turtas'!E3916,'[3]5.Grup_T'!$E$4:$E$22,0)),"0")</f>
        <v>0</v>
      </c>
      <c r="V3916" s="35">
        <f t="shared" si="843"/>
        <v>0</v>
      </c>
      <c r="W3916" s="35">
        <f>IF(NOT(ISBLANK(H3916)),(12-DATEDIF(H3916,'[3]1.Pradzia'!$D$13,"m")),0)</f>
        <v>0</v>
      </c>
      <c r="X3916" s="35">
        <f t="shared" si="844"/>
        <v>0</v>
      </c>
      <c r="Y3916" s="35">
        <f t="shared" si="854"/>
        <v>0</v>
      </c>
      <c r="Z3916" s="35">
        <f t="shared" si="852"/>
        <v>0</v>
      </c>
      <c r="AA3916" s="36">
        <f t="shared" si="845"/>
        <v>0</v>
      </c>
      <c r="AB3916" s="36">
        <f t="shared" si="846"/>
        <v>0</v>
      </c>
      <c r="AC3916" s="37">
        <f t="shared" si="847"/>
        <v>0</v>
      </c>
      <c r="AD3916" s="35">
        <f>IF(OR(YEAR(G3916)&lt;2019,O3916="X"),0,IF(ISBLANK(H3916),DATEDIF(G3916,'[3]1.Pradzia'!$D$13,"M"),DATEDIF(G3916,H3916,"m")))</f>
        <v>0</v>
      </c>
      <c r="AE3916" s="37">
        <f>IF(E3916='[3]5.Grup_T'!$E$20,0,IF(AD3916&lt;&gt;0,M3916/V3916*MIN(12,AD3916),0))</f>
        <v>0</v>
      </c>
      <c r="AF3916" s="37">
        <f t="shared" si="848"/>
        <v>0</v>
      </c>
      <c r="AG3916" s="37">
        <f t="shared" si="849"/>
        <v>0</v>
      </c>
      <c r="AH3916" s="37">
        <f t="shared" si="850"/>
        <v>0</v>
      </c>
      <c r="AI3916" s="35" t="str">
        <f t="shared" si="851"/>
        <v>Nusidėvėjęs</v>
      </c>
      <c r="AJ3916" s="38" t="str">
        <f>IF(AND(F3916&lt;&gt;[3]Pav.tvarkyklė!$B$12,F3916&lt;&gt;[3]Pav.tvarkyklė!$B$13),"GVTNT","X")</f>
        <v>GVTNT</v>
      </c>
      <c r="AK3916" s="39">
        <f t="shared" si="853"/>
        <v>0</v>
      </c>
      <c r="AL3916" s="41"/>
      <c r="AM3916" s="41"/>
      <c r="AN3916" s="41">
        <f t="shared" si="855"/>
        <v>1900</v>
      </c>
      <c r="AO3916" s="41"/>
      <c r="AP3916" s="41"/>
      <c r="AQ3916" s="41"/>
      <c r="AR3916" s="42"/>
      <c r="AS3916" s="42"/>
      <c r="AU3916" s="43">
        <f t="shared" si="856"/>
        <v>0</v>
      </c>
    </row>
    <row r="3917" spans="1:47" ht="15" customHeight="1" x14ac:dyDescent="0.25">
      <c r="A3917" s="11"/>
      <c r="B3917" s="19">
        <v>4086</v>
      </c>
      <c r="C3917" s="74"/>
      <c r="D3917" s="87"/>
      <c r="E3917" s="78"/>
      <c r="F3917" s="74"/>
      <c r="G3917" s="80"/>
      <c r="H3917" s="49"/>
      <c r="I3917" s="79"/>
      <c r="J3917" s="27"/>
      <c r="K3917" s="27"/>
      <c r="L3917" s="79"/>
      <c r="M3917" s="81"/>
      <c r="N3917" s="29">
        <v>0</v>
      </c>
      <c r="O3917" s="30" t="str">
        <f>IF(G3917&lt;=$N$2,"",IF(F3917=[3]Pav.tvarkyklė!$B$13,"",IF(ISBLANK(R3917),"X","")))</f>
        <v/>
      </c>
      <c r="P3917" s="91"/>
      <c r="Q3917" s="63"/>
      <c r="R3917" s="63"/>
      <c r="S3917" s="63"/>
      <c r="T3917" s="63"/>
      <c r="U3917" s="34" t="str">
        <f>IFERROR(INDEX('[3]5.Grup_T'!$G$4:$G$22,MATCH('6.Turtas'!E3917,'[3]5.Grup_T'!$E$4:$E$22,0)),"0")</f>
        <v>0</v>
      </c>
      <c r="V3917" s="35">
        <f t="shared" si="843"/>
        <v>0</v>
      </c>
      <c r="W3917" s="35">
        <f>IF(NOT(ISBLANK(H3917)),(12-DATEDIF(H3917,'[3]1.Pradzia'!$D$13,"m")),0)</f>
        <v>0</v>
      </c>
      <c r="X3917" s="35">
        <f t="shared" si="844"/>
        <v>0</v>
      </c>
      <c r="Y3917" s="35">
        <f t="shared" si="854"/>
        <v>0</v>
      </c>
      <c r="Z3917" s="35">
        <f t="shared" si="852"/>
        <v>0</v>
      </c>
      <c r="AA3917" s="36">
        <f t="shared" si="845"/>
        <v>0</v>
      </c>
      <c r="AB3917" s="36">
        <f t="shared" si="846"/>
        <v>0</v>
      </c>
      <c r="AC3917" s="37">
        <f t="shared" si="847"/>
        <v>0</v>
      </c>
      <c r="AD3917" s="35">
        <f>IF(OR(YEAR(G3917)&lt;2019,O3917="X"),0,IF(ISBLANK(H3917),DATEDIF(G3917,'[3]1.Pradzia'!$D$13,"M"),DATEDIF(G3917,H3917,"m")))</f>
        <v>0</v>
      </c>
      <c r="AE3917" s="37">
        <f>IF(E3917='[3]5.Grup_T'!$E$20,0,IF(AD3917&lt;&gt;0,M3917/V3917*MIN(12,AD3917),0))</f>
        <v>0</v>
      </c>
      <c r="AF3917" s="37">
        <f t="shared" si="848"/>
        <v>0</v>
      </c>
      <c r="AG3917" s="37">
        <f t="shared" si="849"/>
        <v>0</v>
      </c>
      <c r="AH3917" s="37">
        <f t="shared" si="850"/>
        <v>0</v>
      </c>
      <c r="AI3917" s="35" t="str">
        <f t="shared" si="851"/>
        <v>Nusidėvėjęs</v>
      </c>
      <c r="AJ3917" s="38" t="str">
        <f>IF(AND(F3917&lt;&gt;[3]Pav.tvarkyklė!$B$12,F3917&lt;&gt;[3]Pav.tvarkyklė!$B$13),"GVTNT","X")</f>
        <v>GVTNT</v>
      </c>
      <c r="AK3917" s="39">
        <f t="shared" si="853"/>
        <v>0</v>
      </c>
      <c r="AL3917" s="41"/>
      <c r="AM3917" s="41"/>
      <c r="AN3917" s="41">
        <f t="shared" si="855"/>
        <v>1900</v>
      </c>
      <c r="AO3917" s="41"/>
      <c r="AP3917" s="41"/>
      <c r="AQ3917" s="41"/>
      <c r="AR3917" s="42"/>
      <c r="AS3917" s="42"/>
      <c r="AU3917" s="43">
        <f t="shared" si="856"/>
        <v>0</v>
      </c>
    </row>
    <row r="3918" spans="1:47" ht="15" customHeight="1" x14ac:dyDescent="0.25">
      <c r="A3918" s="11"/>
      <c r="B3918" s="19">
        <v>4087</v>
      </c>
      <c r="C3918" s="74"/>
      <c r="D3918" s="87"/>
      <c r="E3918" s="78"/>
      <c r="F3918" s="74"/>
      <c r="G3918" s="80"/>
      <c r="H3918" s="49"/>
      <c r="I3918" s="79"/>
      <c r="J3918" s="27"/>
      <c r="K3918" s="27"/>
      <c r="L3918" s="79"/>
      <c r="M3918" s="81"/>
      <c r="N3918" s="29">
        <v>0</v>
      </c>
      <c r="O3918" s="30" t="str">
        <f>IF(G3918&lt;=$N$2,"",IF(F3918=[3]Pav.tvarkyklė!$B$13,"",IF(ISBLANK(R3918),"X","")))</f>
        <v/>
      </c>
      <c r="P3918" s="91"/>
      <c r="Q3918" s="63"/>
      <c r="R3918" s="63"/>
      <c r="S3918" s="63"/>
      <c r="T3918" s="63"/>
      <c r="U3918" s="34" t="str">
        <f>IFERROR(INDEX('[3]5.Grup_T'!$G$4:$G$22,MATCH('6.Turtas'!E3918,'[3]5.Grup_T'!$E$4:$E$22,0)),"0")</f>
        <v>0</v>
      </c>
      <c r="V3918" s="35">
        <f t="shared" si="843"/>
        <v>0</v>
      </c>
      <c r="W3918" s="35">
        <f>IF(NOT(ISBLANK(H3918)),(12-DATEDIF(H3918,'[3]1.Pradzia'!$D$13,"m")),0)</f>
        <v>0</v>
      </c>
      <c r="X3918" s="35">
        <f t="shared" si="844"/>
        <v>0</v>
      </c>
      <c r="Y3918" s="35">
        <f t="shared" si="854"/>
        <v>0</v>
      </c>
      <c r="Z3918" s="35">
        <f t="shared" si="852"/>
        <v>0</v>
      </c>
      <c r="AA3918" s="36">
        <f t="shared" si="845"/>
        <v>0</v>
      </c>
      <c r="AB3918" s="36">
        <f t="shared" si="846"/>
        <v>0</v>
      </c>
      <c r="AC3918" s="37">
        <f t="shared" si="847"/>
        <v>0</v>
      </c>
      <c r="AD3918" s="35">
        <f>IF(OR(YEAR(G3918)&lt;2019,O3918="X"),0,IF(ISBLANK(H3918),DATEDIF(G3918,'[3]1.Pradzia'!$D$13,"M"),DATEDIF(G3918,H3918,"m")))</f>
        <v>0</v>
      </c>
      <c r="AE3918" s="37">
        <f>IF(E3918='[3]5.Grup_T'!$E$20,0,IF(AD3918&lt;&gt;0,M3918/V3918*MIN(12,AD3918),0))</f>
        <v>0</v>
      </c>
      <c r="AF3918" s="37">
        <f t="shared" si="848"/>
        <v>0</v>
      </c>
      <c r="AG3918" s="37">
        <f t="shared" si="849"/>
        <v>0</v>
      </c>
      <c r="AH3918" s="37">
        <f t="shared" si="850"/>
        <v>0</v>
      </c>
      <c r="AI3918" s="35" t="str">
        <f t="shared" si="851"/>
        <v>Nusidėvėjęs</v>
      </c>
      <c r="AJ3918" s="38" t="str">
        <f>IF(AND(F3918&lt;&gt;[3]Pav.tvarkyklė!$B$12,F3918&lt;&gt;[3]Pav.tvarkyklė!$B$13),"GVTNT","X")</f>
        <v>GVTNT</v>
      </c>
      <c r="AK3918" s="39">
        <f t="shared" si="853"/>
        <v>0</v>
      </c>
      <c r="AL3918" s="41"/>
      <c r="AM3918" s="41"/>
      <c r="AN3918" s="41">
        <f t="shared" si="855"/>
        <v>1900</v>
      </c>
      <c r="AO3918" s="41"/>
      <c r="AP3918" s="41"/>
      <c r="AQ3918" s="41"/>
      <c r="AR3918" s="42"/>
      <c r="AS3918" s="42"/>
      <c r="AU3918" s="43">
        <f t="shared" si="856"/>
        <v>0</v>
      </c>
    </row>
    <row r="3919" spans="1:47" ht="15" customHeight="1" x14ac:dyDescent="0.25">
      <c r="A3919" s="11"/>
      <c r="B3919" s="19">
        <v>4088</v>
      </c>
      <c r="C3919" s="74"/>
      <c r="D3919" s="87"/>
      <c r="E3919" s="78"/>
      <c r="F3919" s="74"/>
      <c r="G3919" s="80"/>
      <c r="H3919" s="49"/>
      <c r="I3919" s="79"/>
      <c r="J3919" s="27"/>
      <c r="K3919" s="27"/>
      <c r="L3919" s="79"/>
      <c r="M3919" s="81"/>
      <c r="N3919" s="29">
        <v>0</v>
      </c>
      <c r="O3919" s="30" t="str">
        <f>IF(G3919&lt;=$N$2,"",IF(F3919=[3]Pav.tvarkyklė!$B$13,"",IF(ISBLANK(R3919),"X","")))</f>
        <v/>
      </c>
      <c r="P3919" s="91"/>
      <c r="Q3919" s="63"/>
      <c r="R3919" s="63"/>
      <c r="S3919" s="63"/>
      <c r="T3919" s="63"/>
      <c r="U3919" s="34" t="str">
        <f>IFERROR(INDEX('[3]5.Grup_T'!$G$4:$G$22,MATCH('6.Turtas'!E3919,'[3]5.Grup_T'!$E$4:$E$22,0)),"0")</f>
        <v>0</v>
      </c>
      <c r="V3919" s="35">
        <f t="shared" si="843"/>
        <v>0</v>
      </c>
      <c r="W3919" s="35">
        <f>IF(NOT(ISBLANK(H3919)),(12-DATEDIF(H3919,'[3]1.Pradzia'!$D$13,"m")),0)</f>
        <v>0</v>
      </c>
      <c r="X3919" s="35">
        <f t="shared" si="844"/>
        <v>0</v>
      </c>
      <c r="Y3919" s="35">
        <f t="shared" si="854"/>
        <v>0</v>
      </c>
      <c r="Z3919" s="35">
        <f t="shared" si="852"/>
        <v>0</v>
      </c>
      <c r="AA3919" s="36">
        <f t="shared" si="845"/>
        <v>0</v>
      </c>
      <c r="AB3919" s="36">
        <f t="shared" si="846"/>
        <v>0</v>
      </c>
      <c r="AC3919" s="37">
        <f t="shared" si="847"/>
        <v>0</v>
      </c>
      <c r="AD3919" s="35">
        <f>IF(OR(YEAR(G3919)&lt;2019,O3919="X"),0,IF(ISBLANK(H3919),DATEDIF(G3919,'[3]1.Pradzia'!$D$13,"M"),DATEDIF(G3919,H3919,"m")))</f>
        <v>0</v>
      </c>
      <c r="AE3919" s="37">
        <f>IF(E3919='[3]5.Grup_T'!$E$20,0,IF(AD3919&lt;&gt;0,M3919/V3919*MIN(12,AD3919),0))</f>
        <v>0</v>
      </c>
      <c r="AF3919" s="37">
        <f t="shared" si="848"/>
        <v>0</v>
      </c>
      <c r="AG3919" s="37">
        <f t="shared" si="849"/>
        <v>0</v>
      </c>
      <c r="AH3919" s="37">
        <f t="shared" si="850"/>
        <v>0</v>
      </c>
      <c r="AI3919" s="35" t="str">
        <f t="shared" si="851"/>
        <v>Nusidėvėjęs</v>
      </c>
      <c r="AJ3919" s="38" t="str">
        <f>IF(AND(F3919&lt;&gt;[3]Pav.tvarkyklė!$B$12,F3919&lt;&gt;[3]Pav.tvarkyklė!$B$13),"GVTNT","X")</f>
        <v>GVTNT</v>
      </c>
      <c r="AK3919" s="39">
        <f t="shared" si="853"/>
        <v>0</v>
      </c>
      <c r="AL3919" s="41"/>
      <c r="AM3919" s="41"/>
      <c r="AN3919" s="41">
        <f t="shared" si="855"/>
        <v>1900</v>
      </c>
      <c r="AO3919" s="41"/>
      <c r="AP3919" s="41"/>
      <c r="AQ3919" s="41"/>
      <c r="AR3919" s="42"/>
      <c r="AS3919" s="42"/>
      <c r="AU3919" s="43">
        <f t="shared" si="856"/>
        <v>0</v>
      </c>
    </row>
    <row r="3920" spans="1:47" ht="15" customHeight="1" x14ac:dyDescent="0.25">
      <c r="A3920" s="11"/>
      <c r="B3920" s="19">
        <v>4089</v>
      </c>
      <c r="C3920" s="74"/>
      <c r="D3920" s="87"/>
      <c r="E3920" s="78"/>
      <c r="F3920" s="74"/>
      <c r="G3920" s="80"/>
      <c r="H3920" s="49"/>
      <c r="I3920" s="79"/>
      <c r="J3920" s="27"/>
      <c r="K3920" s="27"/>
      <c r="L3920" s="79"/>
      <c r="M3920" s="81"/>
      <c r="N3920" s="29">
        <v>0</v>
      </c>
      <c r="O3920" s="30" t="str">
        <f>IF(G3920&lt;=$N$2,"",IF(F3920=[3]Pav.tvarkyklė!$B$13,"",IF(ISBLANK(R3920),"X","")))</f>
        <v/>
      </c>
      <c r="P3920" s="91"/>
      <c r="Q3920" s="63"/>
      <c r="R3920" s="63"/>
      <c r="S3920" s="63"/>
      <c r="T3920" s="63"/>
      <c r="U3920" s="34" t="str">
        <f>IFERROR(INDEX('[3]5.Grup_T'!$G$4:$G$22,MATCH('6.Turtas'!E3920,'[3]5.Grup_T'!$E$4:$E$22,0)),"0")</f>
        <v>0</v>
      </c>
      <c r="V3920" s="35">
        <f t="shared" si="843"/>
        <v>0</v>
      </c>
      <c r="W3920" s="35">
        <f>IF(NOT(ISBLANK(H3920)),(12-DATEDIF(H3920,'[3]1.Pradzia'!$D$13,"m")),0)</f>
        <v>0</v>
      </c>
      <c r="X3920" s="35">
        <f t="shared" si="844"/>
        <v>0</v>
      </c>
      <c r="Y3920" s="35">
        <f t="shared" si="854"/>
        <v>0</v>
      </c>
      <c r="Z3920" s="35">
        <f t="shared" si="852"/>
        <v>0</v>
      </c>
      <c r="AA3920" s="36">
        <f t="shared" si="845"/>
        <v>0</v>
      </c>
      <c r="AB3920" s="36">
        <f t="shared" si="846"/>
        <v>0</v>
      </c>
      <c r="AC3920" s="37">
        <f t="shared" si="847"/>
        <v>0</v>
      </c>
      <c r="AD3920" s="35">
        <f>IF(OR(YEAR(G3920)&lt;2019,O3920="X"),0,IF(ISBLANK(H3920),DATEDIF(G3920,'[3]1.Pradzia'!$D$13,"M"),DATEDIF(G3920,H3920,"m")))</f>
        <v>0</v>
      </c>
      <c r="AE3920" s="37">
        <f>IF(E3920='[3]5.Grup_T'!$E$20,0,IF(AD3920&lt;&gt;0,M3920/V3920*MIN(12,AD3920),0))</f>
        <v>0</v>
      </c>
      <c r="AF3920" s="37">
        <f t="shared" si="848"/>
        <v>0</v>
      </c>
      <c r="AG3920" s="37">
        <f t="shared" si="849"/>
        <v>0</v>
      </c>
      <c r="AH3920" s="37">
        <f t="shared" si="850"/>
        <v>0</v>
      </c>
      <c r="AI3920" s="35" t="str">
        <f t="shared" si="851"/>
        <v>Nusidėvėjęs</v>
      </c>
      <c r="AJ3920" s="38" t="str">
        <f>IF(AND(F3920&lt;&gt;[3]Pav.tvarkyklė!$B$12,F3920&lt;&gt;[3]Pav.tvarkyklė!$B$13),"GVTNT","X")</f>
        <v>GVTNT</v>
      </c>
      <c r="AK3920" s="39">
        <f t="shared" si="853"/>
        <v>0</v>
      </c>
      <c r="AL3920" s="41"/>
      <c r="AM3920" s="41"/>
      <c r="AN3920" s="41">
        <f t="shared" si="855"/>
        <v>1900</v>
      </c>
      <c r="AO3920" s="41"/>
      <c r="AP3920" s="41"/>
      <c r="AQ3920" s="41"/>
      <c r="AR3920" s="42"/>
      <c r="AS3920" s="42"/>
      <c r="AU3920" s="43">
        <f t="shared" si="856"/>
        <v>0</v>
      </c>
    </row>
    <row r="3921" spans="1:47" ht="15" customHeight="1" x14ac:dyDescent="0.25">
      <c r="A3921" s="11"/>
      <c r="B3921" s="19">
        <v>4090</v>
      </c>
      <c r="C3921" s="74"/>
      <c r="D3921" s="87"/>
      <c r="E3921" s="78"/>
      <c r="F3921" s="74"/>
      <c r="G3921" s="80"/>
      <c r="H3921" s="49"/>
      <c r="I3921" s="79"/>
      <c r="J3921" s="27"/>
      <c r="K3921" s="27"/>
      <c r="L3921" s="79"/>
      <c r="M3921" s="81"/>
      <c r="N3921" s="29">
        <v>0</v>
      </c>
      <c r="O3921" s="30" t="str">
        <f>IF(G3921&lt;=$N$2,"",IF(F3921=[3]Pav.tvarkyklė!$B$13,"",IF(ISBLANK(R3921),"X","")))</f>
        <v/>
      </c>
      <c r="P3921" s="91"/>
      <c r="Q3921" s="63"/>
      <c r="R3921" s="63"/>
      <c r="S3921" s="63"/>
      <c r="T3921" s="63"/>
      <c r="U3921" s="34" t="str">
        <f>IFERROR(INDEX('[3]5.Grup_T'!$G$4:$G$22,MATCH('6.Turtas'!E3921,'[3]5.Grup_T'!$E$4:$E$22,0)),"0")</f>
        <v>0</v>
      </c>
      <c r="V3921" s="35">
        <f t="shared" si="843"/>
        <v>0</v>
      </c>
      <c r="W3921" s="35">
        <f>IF(NOT(ISBLANK(H3921)),(12-DATEDIF(H3921,'[3]1.Pradzia'!$D$13,"m")),0)</f>
        <v>0</v>
      </c>
      <c r="X3921" s="35">
        <f t="shared" si="844"/>
        <v>0</v>
      </c>
      <c r="Y3921" s="35">
        <f t="shared" si="854"/>
        <v>0</v>
      </c>
      <c r="Z3921" s="35">
        <f t="shared" si="852"/>
        <v>0</v>
      </c>
      <c r="AA3921" s="36">
        <f t="shared" si="845"/>
        <v>0</v>
      </c>
      <c r="AB3921" s="36">
        <f t="shared" si="846"/>
        <v>0</v>
      </c>
      <c r="AC3921" s="37">
        <f t="shared" si="847"/>
        <v>0</v>
      </c>
      <c r="AD3921" s="35">
        <f>IF(OR(YEAR(G3921)&lt;2019,O3921="X"),0,IF(ISBLANK(H3921),DATEDIF(G3921,'[3]1.Pradzia'!$D$13,"M"),DATEDIF(G3921,H3921,"m")))</f>
        <v>0</v>
      </c>
      <c r="AE3921" s="37">
        <f>IF(E3921='[3]5.Grup_T'!$E$20,0,IF(AD3921&lt;&gt;0,M3921/V3921*MIN(12,AD3921),0))</f>
        <v>0</v>
      </c>
      <c r="AF3921" s="37">
        <f t="shared" si="848"/>
        <v>0</v>
      </c>
      <c r="AG3921" s="37">
        <f t="shared" si="849"/>
        <v>0</v>
      </c>
      <c r="AH3921" s="37">
        <f t="shared" si="850"/>
        <v>0</v>
      </c>
      <c r="AI3921" s="35" t="str">
        <f t="shared" si="851"/>
        <v>Nusidėvėjęs</v>
      </c>
      <c r="AJ3921" s="38" t="str">
        <f>IF(AND(F3921&lt;&gt;[3]Pav.tvarkyklė!$B$12,F3921&lt;&gt;[3]Pav.tvarkyklė!$B$13),"GVTNT","X")</f>
        <v>GVTNT</v>
      </c>
      <c r="AK3921" s="39">
        <f t="shared" si="853"/>
        <v>0</v>
      </c>
      <c r="AL3921" s="41"/>
      <c r="AM3921" s="41"/>
      <c r="AN3921" s="41">
        <f t="shared" si="855"/>
        <v>1900</v>
      </c>
      <c r="AO3921" s="41"/>
      <c r="AP3921" s="41"/>
      <c r="AQ3921" s="41"/>
      <c r="AR3921" s="42"/>
      <c r="AS3921" s="42"/>
      <c r="AU3921" s="43">
        <f t="shared" si="856"/>
        <v>0</v>
      </c>
    </row>
    <row r="3922" spans="1:47" ht="15" customHeight="1" x14ac:dyDescent="0.25">
      <c r="A3922" s="11"/>
      <c r="B3922" s="19">
        <v>4091</v>
      </c>
      <c r="C3922" s="74"/>
      <c r="D3922" s="87"/>
      <c r="E3922" s="78"/>
      <c r="F3922" s="74"/>
      <c r="G3922" s="80"/>
      <c r="H3922" s="49"/>
      <c r="I3922" s="79"/>
      <c r="J3922" s="27"/>
      <c r="K3922" s="27"/>
      <c r="L3922" s="79"/>
      <c r="M3922" s="81"/>
      <c r="N3922" s="29">
        <v>0</v>
      </c>
      <c r="O3922" s="30" t="str">
        <f>IF(G3922&lt;=$N$2,"",IF(F3922=[3]Pav.tvarkyklė!$B$13,"",IF(ISBLANK(R3922),"X","")))</f>
        <v/>
      </c>
      <c r="P3922" s="91"/>
      <c r="Q3922" s="63"/>
      <c r="R3922" s="63"/>
      <c r="S3922" s="63"/>
      <c r="T3922" s="63"/>
      <c r="U3922" s="34" t="str">
        <f>IFERROR(INDEX('[3]5.Grup_T'!$G$4:$G$22,MATCH('6.Turtas'!E3922,'[3]5.Grup_T'!$E$4:$E$22,0)),"0")</f>
        <v>0</v>
      </c>
      <c r="V3922" s="35">
        <f t="shared" ref="V3922:V3985" si="857">U3922*12</f>
        <v>0</v>
      </c>
      <c r="W3922" s="35">
        <f>IF(NOT(ISBLANK(H3922)),(12-DATEDIF(H3922,'[3]1.Pradzia'!$D$13,"m")),0)</f>
        <v>0</v>
      </c>
      <c r="X3922" s="35">
        <f t="shared" ref="X3922:X3985" si="858">IF(OR(ISBLANK(C3922),YEAR(G3922)&gt;=2019),0,DATEDIF(G3922,$N$2,"M"))</f>
        <v>0</v>
      </c>
      <c r="Y3922" s="35">
        <f t="shared" si="854"/>
        <v>0</v>
      </c>
      <c r="Z3922" s="35">
        <f t="shared" si="852"/>
        <v>0</v>
      </c>
      <c r="AA3922" s="36">
        <f t="shared" ref="AA3922:AA3985" si="859">+IF(Z3922&lt;=0,0,N3922/Z3922)</f>
        <v>0</v>
      </c>
      <c r="AB3922" s="36">
        <f t="shared" ref="AB3922:AB3985" si="860">IF(Z3922&lt;=0,N3922,N3922/Z3922*Y3922)</f>
        <v>0</v>
      </c>
      <c r="AC3922" s="37">
        <f t="shared" ref="AC3922:AC3985" si="861">IF(YEAR(G3922)&lt;2019,M3922-N3922+AB3922,0)</f>
        <v>0</v>
      </c>
      <c r="AD3922" s="35">
        <f>IF(OR(YEAR(G3922)&lt;2019,O3922="X"),0,IF(ISBLANK(H3922),DATEDIF(G3922,'[3]1.Pradzia'!$D$13,"M"),DATEDIF(G3922,H3922,"m")))</f>
        <v>0</v>
      </c>
      <c r="AE3922" s="37">
        <f>IF(E3922='[3]5.Grup_T'!$E$20,0,IF(AD3922&lt;&gt;0,M3922/V3922*MIN(12,AD3922),0))</f>
        <v>0</v>
      </c>
      <c r="AF3922" s="37">
        <f t="shared" ref="AF3922:AF3985" si="862">+AB3922+AE3922</f>
        <v>0</v>
      </c>
      <c r="AG3922" s="37">
        <f t="shared" ref="AG3922:AG3985" si="863">AC3922+AE3922</f>
        <v>0</v>
      </c>
      <c r="AH3922" s="37">
        <f t="shared" ref="AH3922:AH3985" si="864">M3922-AG3922</f>
        <v>0</v>
      </c>
      <c r="AI3922" s="35" t="str">
        <f t="shared" ref="AI3922:AI3985" si="865">IF(H3922&lt;&gt;0,"Nurašytas",IF(O3922="X","Nesuderintas",IF(AH3922&lt;=0,"Nusidėvėjęs","")))</f>
        <v>Nusidėvėjęs</v>
      </c>
      <c r="AJ3922" s="38" t="str">
        <f>IF(AND(F3922&lt;&gt;[3]Pav.tvarkyklė!$B$12,F3922&lt;&gt;[3]Pav.tvarkyklė!$B$13),"GVTNT","X")</f>
        <v>GVTNT</v>
      </c>
      <c r="AK3922" s="39">
        <f t="shared" si="853"/>
        <v>0</v>
      </c>
      <c r="AL3922" s="41"/>
      <c r="AM3922" s="41"/>
      <c r="AN3922" s="41">
        <f t="shared" si="855"/>
        <v>1900</v>
      </c>
      <c r="AO3922" s="41"/>
      <c r="AP3922" s="41"/>
      <c r="AQ3922" s="41"/>
      <c r="AR3922" s="42"/>
      <c r="AS3922" s="42"/>
      <c r="AU3922" s="43">
        <f t="shared" si="856"/>
        <v>0</v>
      </c>
    </row>
    <row r="3923" spans="1:47" ht="15" customHeight="1" x14ac:dyDescent="0.25">
      <c r="A3923" s="11"/>
      <c r="B3923" s="19">
        <v>4092</v>
      </c>
      <c r="C3923" s="74"/>
      <c r="D3923" s="87"/>
      <c r="E3923" s="78"/>
      <c r="F3923" s="74"/>
      <c r="G3923" s="80"/>
      <c r="H3923" s="49"/>
      <c r="I3923" s="79"/>
      <c r="J3923" s="27"/>
      <c r="K3923" s="27"/>
      <c r="L3923" s="79"/>
      <c r="M3923" s="81"/>
      <c r="N3923" s="29">
        <v>0</v>
      </c>
      <c r="O3923" s="30" t="str">
        <f>IF(G3923&lt;=$N$2,"",IF(F3923=[3]Pav.tvarkyklė!$B$13,"",IF(ISBLANK(R3923),"X","")))</f>
        <v/>
      </c>
      <c r="P3923" s="91"/>
      <c r="Q3923" s="63"/>
      <c r="R3923" s="63"/>
      <c r="S3923" s="63"/>
      <c r="T3923" s="63"/>
      <c r="U3923" s="34" t="str">
        <f>IFERROR(INDEX('[3]5.Grup_T'!$G$4:$G$22,MATCH('6.Turtas'!E3923,'[3]5.Grup_T'!$E$4:$E$22,0)),"0")</f>
        <v>0</v>
      </c>
      <c r="V3923" s="35">
        <f t="shared" si="857"/>
        <v>0</v>
      </c>
      <c r="W3923" s="35">
        <f>IF(NOT(ISBLANK(H3923)),(12-DATEDIF(H3923,'[3]1.Pradzia'!$D$13,"m")),0)</f>
        <v>0</v>
      </c>
      <c r="X3923" s="35">
        <f t="shared" si="858"/>
        <v>0</v>
      </c>
      <c r="Y3923" s="35">
        <f t="shared" si="854"/>
        <v>0</v>
      </c>
      <c r="Z3923" s="35">
        <f t="shared" ref="Z3923:Z3986" si="866">IF(YEAR(G3923)&gt;=2019,0,V3923-X3923)</f>
        <v>0</v>
      </c>
      <c r="AA3923" s="36">
        <f t="shared" si="859"/>
        <v>0</v>
      </c>
      <c r="AB3923" s="36">
        <f t="shared" si="860"/>
        <v>0</v>
      </c>
      <c r="AC3923" s="37">
        <f t="shared" si="861"/>
        <v>0</v>
      </c>
      <c r="AD3923" s="35">
        <f>IF(OR(YEAR(G3923)&lt;2019,O3923="X"),0,IF(ISBLANK(H3923),DATEDIF(G3923,'[3]1.Pradzia'!$D$13,"M"),DATEDIF(G3923,H3923,"m")))</f>
        <v>0</v>
      </c>
      <c r="AE3923" s="37">
        <f>IF(E3923='[3]5.Grup_T'!$E$20,0,IF(AD3923&lt;&gt;0,M3923/V3923*MIN(12,AD3923),0))</f>
        <v>0</v>
      </c>
      <c r="AF3923" s="37">
        <f t="shared" si="862"/>
        <v>0</v>
      </c>
      <c r="AG3923" s="37">
        <f t="shared" si="863"/>
        <v>0</v>
      </c>
      <c r="AH3923" s="37">
        <f t="shared" si="864"/>
        <v>0</v>
      </c>
      <c r="AI3923" s="35" t="str">
        <f t="shared" si="865"/>
        <v>Nusidėvėjęs</v>
      </c>
      <c r="AJ3923" s="38" t="str">
        <f>IF(AND(F3923&lt;&gt;[3]Pav.tvarkyklė!$B$12,F3923&lt;&gt;[3]Pav.tvarkyklė!$B$13),"GVTNT","X")</f>
        <v>GVTNT</v>
      </c>
      <c r="AK3923" s="39">
        <f t="shared" ref="AK3923:AK3986" si="867">I3923-J3923-K3923-L3923-M3923</f>
        <v>0</v>
      </c>
      <c r="AL3923" s="41"/>
      <c r="AM3923" s="41"/>
      <c r="AN3923" s="41">
        <f t="shared" si="855"/>
        <v>1900</v>
      </c>
      <c r="AO3923" s="41"/>
      <c r="AP3923" s="41"/>
      <c r="AQ3923" s="41"/>
      <c r="AR3923" s="42"/>
      <c r="AS3923" s="42"/>
      <c r="AU3923" s="43">
        <f t="shared" si="856"/>
        <v>0</v>
      </c>
    </row>
    <row r="3924" spans="1:47" ht="15" customHeight="1" x14ac:dyDescent="0.25">
      <c r="A3924" s="11"/>
      <c r="B3924" s="19">
        <v>4093</v>
      </c>
      <c r="C3924" s="74"/>
      <c r="D3924" s="87"/>
      <c r="E3924" s="78"/>
      <c r="F3924" s="74"/>
      <c r="G3924" s="80"/>
      <c r="H3924" s="49"/>
      <c r="I3924" s="79"/>
      <c r="J3924" s="27"/>
      <c r="K3924" s="27"/>
      <c r="L3924" s="79"/>
      <c r="M3924" s="81"/>
      <c r="N3924" s="29">
        <v>0</v>
      </c>
      <c r="O3924" s="30" t="str">
        <f>IF(G3924&lt;=$N$2,"",IF(F3924=[3]Pav.tvarkyklė!$B$13,"",IF(ISBLANK(R3924),"X","")))</f>
        <v/>
      </c>
      <c r="P3924" s="91"/>
      <c r="Q3924" s="63"/>
      <c r="R3924" s="63"/>
      <c r="S3924" s="63"/>
      <c r="T3924" s="63"/>
      <c r="U3924" s="34" t="str">
        <f>IFERROR(INDEX('[3]5.Grup_T'!$G$4:$G$22,MATCH('6.Turtas'!E3924,'[3]5.Grup_T'!$E$4:$E$22,0)),"0")</f>
        <v>0</v>
      </c>
      <c r="V3924" s="35">
        <f t="shared" si="857"/>
        <v>0</v>
      </c>
      <c r="W3924" s="35">
        <f>IF(NOT(ISBLANK(H3924)),(12-DATEDIF(H3924,'[3]1.Pradzia'!$D$13,"m")),0)</f>
        <v>0</v>
      </c>
      <c r="X3924" s="35">
        <f t="shared" si="858"/>
        <v>0</v>
      </c>
      <c r="Y3924" s="35">
        <f t="shared" si="854"/>
        <v>0</v>
      </c>
      <c r="Z3924" s="35">
        <f t="shared" si="866"/>
        <v>0</v>
      </c>
      <c r="AA3924" s="36">
        <f t="shared" si="859"/>
        <v>0</v>
      </c>
      <c r="AB3924" s="36">
        <f t="shared" si="860"/>
        <v>0</v>
      </c>
      <c r="AC3924" s="37">
        <f t="shared" si="861"/>
        <v>0</v>
      </c>
      <c r="AD3924" s="35">
        <f>IF(OR(YEAR(G3924)&lt;2019,O3924="X"),0,IF(ISBLANK(H3924),DATEDIF(G3924,'[3]1.Pradzia'!$D$13,"M"),DATEDIF(G3924,H3924,"m")))</f>
        <v>0</v>
      </c>
      <c r="AE3924" s="37">
        <f>IF(E3924='[3]5.Grup_T'!$E$20,0,IF(AD3924&lt;&gt;0,M3924/V3924*MIN(12,AD3924),0))</f>
        <v>0</v>
      </c>
      <c r="AF3924" s="37">
        <f t="shared" si="862"/>
        <v>0</v>
      </c>
      <c r="AG3924" s="37">
        <f t="shared" si="863"/>
        <v>0</v>
      </c>
      <c r="AH3924" s="37">
        <f t="shared" si="864"/>
        <v>0</v>
      </c>
      <c r="AI3924" s="35" t="str">
        <f t="shared" si="865"/>
        <v>Nusidėvėjęs</v>
      </c>
      <c r="AJ3924" s="38" t="str">
        <f>IF(AND(F3924&lt;&gt;[3]Pav.tvarkyklė!$B$12,F3924&lt;&gt;[3]Pav.tvarkyklė!$B$13),"GVTNT","X")</f>
        <v>GVTNT</v>
      </c>
      <c r="AK3924" s="39">
        <f t="shared" si="867"/>
        <v>0</v>
      </c>
      <c r="AL3924" s="41"/>
      <c r="AM3924" s="41"/>
      <c r="AN3924" s="41">
        <f t="shared" si="855"/>
        <v>1900</v>
      </c>
      <c r="AO3924" s="41"/>
      <c r="AP3924" s="41"/>
      <c r="AQ3924" s="41"/>
      <c r="AR3924" s="42"/>
      <c r="AS3924" s="42"/>
      <c r="AU3924" s="43">
        <f t="shared" si="856"/>
        <v>0</v>
      </c>
    </row>
    <row r="3925" spans="1:47" ht="15" customHeight="1" x14ac:dyDescent="0.25">
      <c r="A3925" s="11"/>
      <c r="B3925" s="19">
        <v>4094</v>
      </c>
      <c r="C3925" s="74"/>
      <c r="D3925" s="87"/>
      <c r="E3925" s="78"/>
      <c r="F3925" s="74"/>
      <c r="G3925" s="80"/>
      <c r="H3925" s="49"/>
      <c r="I3925" s="79"/>
      <c r="J3925" s="27"/>
      <c r="K3925" s="27"/>
      <c r="L3925" s="79"/>
      <c r="M3925" s="81"/>
      <c r="N3925" s="29">
        <v>0</v>
      </c>
      <c r="O3925" s="30" t="str">
        <f>IF(G3925&lt;=$N$2,"",IF(F3925=[3]Pav.tvarkyklė!$B$13,"",IF(ISBLANK(R3925),"X","")))</f>
        <v/>
      </c>
      <c r="P3925" s="91"/>
      <c r="Q3925" s="63"/>
      <c r="R3925" s="63"/>
      <c r="S3925" s="63"/>
      <c r="T3925" s="63"/>
      <c r="U3925" s="34" t="str">
        <f>IFERROR(INDEX('[3]5.Grup_T'!$G$4:$G$22,MATCH('6.Turtas'!E3925,'[3]5.Grup_T'!$E$4:$E$22,0)),"0")</f>
        <v>0</v>
      </c>
      <c r="V3925" s="35">
        <f t="shared" si="857"/>
        <v>0</v>
      </c>
      <c r="W3925" s="35">
        <f>IF(NOT(ISBLANK(H3925)),(12-DATEDIF(H3925,'[3]1.Pradzia'!$D$13,"m")),0)</f>
        <v>0</v>
      </c>
      <c r="X3925" s="35">
        <f t="shared" si="858"/>
        <v>0</v>
      </c>
      <c r="Y3925" s="35">
        <f t="shared" si="854"/>
        <v>0</v>
      </c>
      <c r="Z3925" s="35">
        <f t="shared" si="866"/>
        <v>0</v>
      </c>
      <c r="AA3925" s="36">
        <f t="shared" si="859"/>
        <v>0</v>
      </c>
      <c r="AB3925" s="36">
        <f t="shared" si="860"/>
        <v>0</v>
      </c>
      <c r="AC3925" s="37">
        <f t="shared" si="861"/>
        <v>0</v>
      </c>
      <c r="AD3925" s="35">
        <f>IF(OR(YEAR(G3925)&lt;2019,O3925="X"),0,IF(ISBLANK(H3925),DATEDIF(G3925,'[3]1.Pradzia'!$D$13,"M"),DATEDIF(G3925,H3925,"m")))</f>
        <v>0</v>
      </c>
      <c r="AE3925" s="37">
        <f>IF(E3925='[3]5.Grup_T'!$E$20,0,IF(AD3925&lt;&gt;0,M3925/V3925*MIN(12,AD3925),0))</f>
        <v>0</v>
      </c>
      <c r="AF3925" s="37">
        <f t="shared" si="862"/>
        <v>0</v>
      </c>
      <c r="AG3925" s="37">
        <f t="shared" si="863"/>
        <v>0</v>
      </c>
      <c r="AH3925" s="37">
        <f t="shared" si="864"/>
        <v>0</v>
      </c>
      <c r="AI3925" s="35" t="str">
        <f t="shared" si="865"/>
        <v>Nusidėvėjęs</v>
      </c>
      <c r="AJ3925" s="38" t="str">
        <f>IF(AND(F3925&lt;&gt;[3]Pav.tvarkyklė!$B$12,F3925&lt;&gt;[3]Pav.tvarkyklė!$B$13),"GVTNT","X")</f>
        <v>GVTNT</v>
      </c>
      <c r="AK3925" s="39">
        <f t="shared" si="867"/>
        <v>0</v>
      </c>
      <c r="AL3925" s="41"/>
      <c r="AM3925" s="41"/>
      <c r="AN3925" s="41">
        <f t="shared" si="855"/>
        <v>1900</v>
      </c>
      <c r="AO3925" s="41"/>
      <c r="AP3925" s="41"/>
      <c r="AQ3925" s="41"/>
      <c r="AR3925" s="42"/>
      <c r="AS3925" s="42"/>
      <c r="AU3925" s="43">
        <f t="shared" si="856"/>
        <v>0</v>
      </c>
    </row>
    <row r="3926" spans="1:47" ht="15" customHeight="1" x14ac:dyDescent="0.25">
      <c r="A3926" s="11"/>
      <c r="B3926" s="19">
        <v>4095</v>
      </c>
      <c r="C3926" s="74"/>
      <c r="D3926" s="87"/>
      <c r="E3926" s="78"/>
      <c r="F3926" s="74"/>
      <c r="G3926" s="80"/>
      <c r="H3926" s="49"/>
      <c r="I3926" s="79"/>
      <c r="J3926" s="27"/>
      <c r="K3926" s="27"/>
      <c r="L3926" s="79"/>
      <c r="M3926" s="81"/>
      <c r="N3926" s="29">
        <v>0</v>
      </c>
      <c r="O3926" s="30" t="str">
        <f>IF(G3926&lt;=$N$2,"",IF(F3926=[3]Pav.tvarkyklė!$B$13,"",IF(ISBLANK(R3926),"X","")))</f>
        <v/>
      </c>
      <c r="P3926" s="91"/>
      <c r="Q3926" s="63"/>
      <c r="R3926" s="63"/>
      <c r="S3926" s="63"/>
      <c r="T3926" s="63"/>
      <c r="U3926" s="34" t="str">
        <f>IFERROR(INDEX('[3]5.Grup_T'!$G$4:$G$22,MATCH('6.Turtas'!E3926,'[3]5.Grup_T'!$E$4:$E$22,0)),"0")</f>
        <v>0</v>
      </c>
      <c r="V3926" s="35">
        <f t="shared" si="857"/>
        <v>0</v>
      </c>
      <c r="W3926" s="35">
        <f>IF(NOT(ISBLANK(H3926)),(12-DATEDIF(H3926,'[3]1.Pradzia'!$D$13,"m")),0)</f>
        <v>0</v>
      </c>
      <c r="X3926" s="35">
        <f t="shared" si="858"/>
        <v>0</v>
      </c>
      <c r="Y3926" s="35">
        <f t="shared" si="854"/>
        <v>0</v>
      </c>
      <c r="Z3926" s="35">
        <f t="shared" si="866"/>
        <v>0</v>
      </c>
      <c r="AA3926" s="36">
        <f t="shared" si="859"/>
        <v>0</v>
      </c>
      <c r="AB3926" s="36">
        <f t="shared" si="860"/>
        <v>0</v>
      </c>
      <c r="AC3926" s="37">
        <f t="shared" si="861"/>
        <v>0</v>
      </c>
      <c r="AD3926" s="35">
        <f>IF(OR(YEAR(G3926)&lt;2019,O3926="X"),0,IF(ISBLANK(H3926),DATEDIF(G3926,'[3]1.Pradzia'!$D$13,"M"),DATEDIF(G3926,H3926,"m")))</f>
        <v>0</v>
      </c>
      <c r="AE3926" s="37">
        <f>IF(E3926='[3]5.Grup_T'!$E$20,0,IF(AD3926&lt;&gt;0,M3926/V3926*MIN(12,AD3926),0))</f>
        <v>0</v>
      </c>
      <c r="AF3926" s="37">
        <f t="shared" si="862"/>
        <v>0</v>
      </c>
      <c r="AG3926" s="37">
        <f t="shared" si="863"/>
        <v>0</v>
      </c>
      <c r="AH3926" s="37">
        <f t="shared" si="864"/>
        <v>0</v>
      </c>
      <c r="AI3926" s="35" t="str">
        <f t="shared" si="865"/>
        <v>Nusidėvėjęs</v>
      </c>
      <c r="AJ3926" s="38" t="str">
        <f>IF(AND(F3926&lt;&gt;[3]Pav.tvarkyklė!$B$12,F3926&lt;&gt;[3]Pav.tvarkyklė!$B$13),"GVTNT","X")</f>
        <v>GVTNT</v>
      </c>
      <c r="AK3926" s="39">
        <f t="shared" si="867"/>
        <v>0</v>
      </c>
      <c r="AL3926" s="41"/>
      <c r="AM3926" s="41"/>
      <c r="AN3926" s="41">
        <f t="shared" si="855"/>
        <v>1900</v>
      </c>
      <c r="AO3926" s="41"/>
      <c r="AP3926" s="41"/>
      <c r="AQ3926" s="41"/>
      <c r="AR3926" s="42"/>
      <c r="AS3926" s="42"/>
      <c r="AU3926" s="43">
        <f t="shared" si="856"/>
        <v>0</v>
      </c>
    </row>
    <row r="3927" spans="1:47" ht="15" customHeight="1" x14ac:dyDescent="0.25">
      <c r="A3927" s="11"/>
      <c r="B3927" s="19">
        <v>4096</v>
      </c>
      <c r="C3927" s="74"/>
      <c r="D3927" s="87"/>
      <c r="E3927" s="78"/>
      <c r="F3927" s="74"/>
      <c r="G3927" s="80"/>
      <c r="H3927" s="49"/>
      <c r="I3927" s="79"/>
      <c r="J3927" s="27"/>
      <c r="K3927" s="27"/>
      <c r="L3927" s="79"/>
      <c r="M3927" s="81"/>
      <c r="N3927" s="29">
        <v>0</v>
      </c>
      <c r="O3927" s="30" t="str">
        <f>IF(G3927&lt;=$N$2,"",IF(F3927=[3]Pav.tvarkyklė!$B$13,"",IF(ISBLANK(R3927),"X","")))</f>
        <v/>
      </c>
      <c r="P3927" s="91"/>
      <c r="Q3927" s="63"/>
      <c r="R3927" s="63"/>
      <c r="S3927" s="63"/>
      <c r="T3927" s="63"/>
      <c r="U3927" s="34" t="str">
        <f>IFERROR(INDEX('[3]5.Grup_T'!$G$4:$G$22,MATCH('6.Turtas'!E3927,'[3]5.Grup_T'!$E$4:$E$22,0)),"0")</f>
        <v>0</v>
      </c>
      <c r="V3927" s="35">
        <f t="shared" si="857"/>
        <v>0</v>
      </c>
      <c r="W3927" s="35">
        <f>IF(NOT(ISBLANK(H3927)),(12-DATEDIF(H3927,'[3]1.Pradzia'!$D$13,"m")),0)</f>
        <v>0</v>
      </c>
      <c r="X3927" s="35">
        <f t="shared" si="858"/>
        <v>0</v>
      </c>
      <c r="Y3927" s="35">
        <f t="shared" si="854"/>
        <v>0</v>
      </c>
      <c r="Z3927" s="35">
        <f t="shared" si="866"/>
        <v>0</v>
      </c>
      <c r="AA3927" s="36">
        <f t="shared" si="859"/>
        <v>0</v>
      </c>
      <c r="AB3927" s="36">
        <f t="shared" si="860"/>
        <v>0</v>
      </c>
      <c r="AC3927" s="37">
        <f t="shared" si="861"/>
        <v>0</v>
      </c>
      <c r="AD3927" s="35">
        <f>IF(OR(YEAR(G3927)&lt;2019,O3927="X"),0,IF(ISBLANK(H3927),DATEDIF(G3927,'[3]1.Pradzia'!$D$13,"M"),DATEDIF(G3927,H3927,"m")))</f>
        <v>0</v>
      </c>
      <c r="AE3927" s="37">
        <f>IF(E3927='[3]5.Grup_T'!$E$20,0,IF(AD3927&lt;&gt;0,M3927/V3927*MIN(12,AD3927),0))</f>
        <v>0</v>
      </c>
      <c r="AF3927" s="37">
        <f t="shared" si="862"/>
        <v>0</v>
      </c>
      <c r="AG3927" s="37">
        <f t="shared" si="863"/>
        <v>0</v>
      </c>
      <c r="AH3927" s="37">
        <f t="shared" si="864"/>
        <v>0</v>
      </c>
      <c r="AI3927" s="35" t="str">
        <f t="shared" si="865"/>
        <v>Nusidėvėjęs</v>
      </c>
      <c r="AJ3927" s="38" t="str">
        <f>IF(AND(F3927&lt;&gt;[3]Pav.tvarkyklė!$B$12,F3927&lt;&gt;[3]Pav.tvarkyklė!$B$13),"GVTNT","X")</f>
        <v>GVTNT</v>
      </c>
      <c r="AK3927" s="39">
        <f t="shared" si="867"/>
        <v>0</v>
      </c>
      <c r="AL3927" s="41"/>
      <c r="AM3927" s="41"/>
      <c r="AN3927" s="41">
        <f t="shared" si="855"/>
        <v>1900</v>
      </c>
      <c r="AO3927" s="41"/>
      <c r="AP3927" s="41"/>
      <c r="AQ3927" s="41"/>
      <c r="AR3927" s="42"/>
      <c r="AS3927" s="42"/>
      <c r="AU3927" s="43">
        <f t="shared" si="856"/>
        <v>0</v>
      </c>
    </row>
    <row r="3928" spans="1:47" ht="15" customHeight="1" x14ac:dyDescent="0.25">
      <c r="A3928" s="11"/>
      <c r="B3928" s="19">
        <v>4097</v>
      </c>
      <c r="C3928" s="74"/>
      <c r="D3928" s="87"/>
      <c r="E3928" s="75"/>
      <c r="F3928" s="74"/>
      <c r="G3928" s="80"/>
      <c r="H3928" s="49"/>
      <c r="I3928" s="79"/>
      <c r="J3928" s="27"/>
      <c r="K3928" s="27"/>
      <c r="L3928" s="79"/>
      <c r="M3928" s="81"/>
      <c r="N3928" s="29">
        <v>0</v>
      </c>
      <c r="O3928" s="30" t="str">
        <f>IF(G3928&lt;=$N$2,"",IF(F3928=[3]Pav.tvarkyklė!$B$13,"",IF(ISBLANK(R3928),"X","")))</f>
        <v/>
      </c>
      <c r="P3928" s="91"/>
      <c r="Q3928" s="63"/>
      <c r="R3928" s="63"/>
      <c r="S3928" s="63"/>
      <c r="T3928" s="63"/>
      <c r="U3928" s="34" t="str">
        <f>IFERROR(INDEX('[3]5.Grup_T'!$G$4:$G$22,MATCH('6.Turtas'!E3928,'[3]5.Grup_T'!$E$4:$E$22,0)),"0")</f>
        <v>0</v>
      </c>
      <c r="V3928" s="35">
        <f t="shared" si="857"/>
        <v>0</v>
      </c>
      <c r="W3928" s="35">
        <f>IF(NOT(ISBLANK(H3928)),(12-DATEDIF(H3928,'[3]1.Pradzia'!$D$13,"m")),0)</f>
        <v>0</v>
      </c>
      <c r="X3928" s="35">
        <f t="shared" si="858"/>
        <v>0</v>
      </c>
      <c r="Y3928" s="35">
        <f t="shared" si="854"/>
        <v>0</v>
      </c>
      <c r="Z3928" s="35">
        <f t="shared" si="866"/>
        <v>0</v>
      </c>
      <c r="AA3928" s="36">
        <f t="shared" si="859"/>
        <v>0</v>
      </c>
      <c r="AB3928" s="36">
        <f t="shared" si="860"/>
        <v>0</v>
      </c>
      <c r="AC3928" s="37">
        <f t="shared" si="861"/>
        <v>0</v>
      </c>
      <c r="AD3928" s="35">
        <f>IF(OR(YEAR(G3928)&lt;2019,O3928="X"),0,IF(ISBLANK(H3928),DATEDIF(G3928,'[3]1.Pradzia'!$D$13,"M"),DATEDIF(G3928,H3928,"m")))</f>
        <v>0</v>
      </c>
      <c r="AE3928" s="37">
        <f>IF(E3928='[3]5.Grup_T'!$E$20,0,IF(AD3928&lt;&gt;0,M3928/V3928*MIN(12,AD3928),0))</f>
        <v>0</v>
      </c>
      <c r="AF3928" s="37">
        <f t="shared" si="862"/>
        <v>0</v>
      </c>
      <c r="AG3928" s="37">
        <f t="shared" si="863"/>
        <v>0</v>
      </c>
      <c r="AH3928" s="37">
        <f t="shared" si="864"/>
        <v>0</v>
      </c>
      <c r="AI3928" s="35" t="str">
        <f t="shared" si="865"/>
        <v>Nusidėvėjęs</v>
      </c>
      <c r="AJ3928" s="38" t="str">
        <f>IF(AND(F3928&lt;&gt;[3]Pav.tvarkyklė!$B$12,F3928&lt;&gt;[3]Pav.tvarkyklė!$B$13),"GVTNT","X")</f>
        <v>GVTNT</v>
      </c>
      <c r="AK3928" s="39">
        <f t="shared" si="867"/>
        <v>0</v>
      </c>
      <c r="AL3928" s="41"/>
      <c r="AM3928" s="41"/>
      <c r="AN3928" s="41">
        <f t="shared" si="855"/>
        <v>1900</v>
      </c>
      <c r="AO3928" s="41"/>
      <c r="AP3928" s="41"/>
      <c r="AQ3928" s="41"/>
      <c r="AR3928" s="42"/>
      <c r="AS3928" s="42"/>
      <c r="AU3928" s="43">
        <f t="shared" si="856"/>
        <v>0</v>
      </c>
    </row>
    <row r="3929" spans="1:47" ht="15" customHeight="1" x14ac:dyDescent="0.25">
      <c r="A3929" s="11"/>
      <c r="B3929" s="19">
        <v>4098</v>
      </c>
      <c r="C3929" s="74"/>
      <c r="D3929" s="77"/>
      <c r="E3929" s="75"/>
      <c r="F3929" s="74"/>
      <c r="G3929" s="80"/>
      <c r="H3929" s="49"/>
      <c r="I3929" s="79"/>
      <c r="J3929" s="27"/>
      <c r="K3929" s="27"/>
      <c r="L3929" s="79"/>
      <c r="M3929" s="81"/>
      <c r="N3929" s="29">
        <v>0</v>
      </c>
      <c r="O3929" s="30" t="str">
        <f>IF(G3929&lt;=$N$2,"",IF(F3929=[3]Pav.tvarkyklė!$B$13,"",IF(ISBLANK(R3929),"X","")))</f>
        <v/>
      </c>
      <c r="P3929" s="91"/>
      <c r="Q3929" s="63"/>
      <c r="R3929" s="63"/>
      <c r="S3929" s="63"/>
      <c r="T3929" s="63"/>
      <c r="U3929" s="34" t="str">
        <f>IFERROR(INDEX('[3]5.Grup_T'!$G$4:$G$22,MATCH('6.Turtas'!E3929,'[3]5.Grup_T'!$E$4:$E$22,0)),"0")</f>
        <v>0</v>
      </c>
      <c r="V3929" s="35">
        <f t="shared" si="857"/>
        <v>0</v>
      </c>
      <c r="W3929" s="35">
        <f>IF(NOT(ISBLANK(H3929)),(12-DATEDIF(H3929,'[3]1.Pradzia'!$D$13,"m")),0)</f>
        <v>0</v>
      </c>
      <c r="X3929" s="35">
        <f t="shared" si="858"/>
        <v>0</v>
      </c>
      <c r="Y3929" s="35">
        <f t="shared" si="854"/>
        <v>0</v>
      </c>
      <c r="Z3929" s="35">
        <f t="shared" si="866"/>
        <v>0</v>
      </c>
      <c r="AA3929" s="36">
        <f t="shared" si="859"/>
        <v>0</v>
      </c>
      <c r="AB3929" s="36">
        <f t="shared" si="860"/>
        <v>0</v>
      </c>
      <c r="AC3929" s="37">
        <f t="shared" si="861"/>
        <v>0</v>
      </c>
      <c r="AD3929" s="35">
        <f>IF(OR(YEAR(G3929)&lt;2019,O3929="X"),0,IF(ISBLANK(H3929),DATEDIF(G3929,'[3]1.Pradzia'!$D$13,"M"),DATEDIF(G3929,H3929,"m")))</f>
        <v>0</v>
      </c>
      <c r="AE3929" s="37">
        <f>IF(E3929='[3]5.Grup_T'!$E$20,0,IF(AD3929&lt;&gt;0,M3929/V3929*MIN(12,AD3929),0))</f>
        <v>0</v>
      </c>
      <c r="AF3929" s="37">
        <f t="shared" si="862"/>
        <v>0</v>
      </c>
      <c r="AG3929" s="37">
        <f t="shared" si="863"/>
        <v>0</v>
      </c>
      <c r="AH3929" s="37">
        <f t="shared" si="864"/>
        <v>0</v>
      </c>
      <c r="AI3929" s="35" t="str">
        <f t="shared" si="865"/>
        <v>Nusidėvėjęs</v>
      </c>
      <c r="AJ3929" s="38" t="str">
        <f>IF(AND(F3929&lt;&gt;[3]Pav.tvarkyklė!$B$12,F3929&lt;&gt;[3]Pav.tvarkyklė!$B$13),"GVTNT","X")</f>
        <v>GVTNT</v>
      </c>
      <c r="AK3929" s="39">
        <f t="shared" si="867"/>
        <v>0</v>
      </c>
      <c r="AL3929" s="41"/>
      <c r="AM3929" s="41"/>
      <c r="AN3929" s="41">
        <f t="shared" si="855"/>
        <v>1900</v>
      </c>
      <c r="AO3929" s="41"/>
      <c r="AP3929" s="41"/>
      <c r="AQ3929" s="41"/>
      <c r="AR3929" s="42"/>
      <c r="AS3929" s="42"/>
      <c r="AU3929" s="43">
        <f t="shared" si="856"/>
        <v>0</v>
      </c>
    </row>
    <row r="3930" spans="1:47" ht="15" customHeight="1" x14ac:dyDescent="0.25">
      <c r="A3930" s="11"/>
      <c r="B3930" s="19">
        <v>4099</v>
      </c>
      <c r="C3930" s="74"/>
      <c r="D3930" s="77"/>
      <c r="E3930" s="75"/>
      <c r="F3930" s="74"/>
      <c r="G3930" s="80"/>
      <c r="H3930" s="49"/>
      <c r="I3930" s="79"/>
      <c r="J3930" s="27"/>
      <c r="K3930" s="27"/>
      <c r="L3930" s="79"/>
      <c r="M3930" s="81"/>
      <c r="N3930" s="29">
        <v>0</v>
      </c>
      <c r="O3930" s="30" t="str">
        <f>IF(G3930&lt;=$N$2,"",IF(F3930=[3]Pav.tvarkyklė!$B$13,"",IF(ISBLANK(R3930),"X","")))</f>
        <v/>
      </c>
      <c r="P3930" s="91"/>
      <c r="Q3930" s="63"/>
      <c r="R3930" s="63"/>
      <c r="S3930" s="63"/>
      <c r="T3930" s="63"/>
      <c r="U3930" s="34" t="str">
        <f>IFERROR(INDEX('[3]5.Grup_T'!$G$4:$G$22,MATCH('6.Turtas'!E3930,'[3]5.Grup_T'!$E$4:$E$22,0)),"0")</f>
        <v>0</v>
      </c>
      <c r="V3930" s="35">
        <f t="shared" si="857"/>
        <v>0</v>
      </c>
      <c r="W3930" s="35">
        <f>IF(NOT(ISBLANK(H3930)),(12-DATEDIF(H3930,'[3]1.Pradzia'!$D$13,"m")),0)</f>
        <v>0</v>
      </c>
      <c r="X3930" s="35">
        <f t="shared" si="858"/>
        <v>0</v>
      </c>
      <c r="Y3930" s="35">
        <f t="shared" si="854"/>
        <v>0</v>
      </c>
      <c r="Z3930" s="35">
        <f t="shared" si="866"/>
        <v>0</v>
      </c>
      <c r="AA3930" s="36">
        <f t="shared" si="859"/>
        <v>0</v>
      </c>
      <c r="AB3930" s="36">
        <f t="shared" si="860"/>
        <v>0</v>
      </c>
      <c r="AC3930" s="37">
        <f t="shared" si="861"/>
        <v>0</v>
      </c>
      <c r="AD3930" s="35">
        <f>IF(OR(YEAR(G3930)&lt;2019,O3930="X"),0,IF(ISBLANK(H3930),DATEDIF(G3930,'[3]1.Pradzia'!$D$13,"M"),DATEDIF(G3930,H3930,"m")))</f>
        <v>0</v>
      </c>
      <c r="AE3930" s="37">
        <f>IF(E3930='[3]5.Grup_T'!$E$20,0,IF(AD3930&lt;&gt;0,M3930/V3930*MIN(12,AD3930),0))</f>
        <v>0</v>
      </c>
      <c r="AF3930" s="37">
        <f t="shared" si="862"/>
        <v>0</v>
      </c>
      <c r="AG3930" s="37">
        <f t="shared" si="863"/>
        <v>0</v>
      </c>
      <c r="AH3930" s="37">
        <f t="shared" si="864"/>
        <v>0</v>
      </c>
      <c r="AI3930" s="35" t="str">
        <f t="shared" si="865"/>
        <v>Nusidėvėjęs</v>
      </c>
      <c r="AJ3930" s="38" t="str">
        <f>IF(AND(F3930&lt;&gt;[3]Pav.tvarkyklė!$B$12,F3930&lt;&gt;[3]Pav.tvarkyklė!$B$13),"GVTNT","X")</f>
        <v>GVTNT</v>
      </c>
      <c r="AK3930" s="39">
        <f t="shared" si="867"/>
        <v>0</v>
      </c>
      <c r="AL3930" s="41"/>
      <c r="AM3930" s="41"/>
      <c r="AN3930" s="41">
        <f t="shared" si="855"/>
        <v>1900</v>
      </c>
      <c r="AO3930" s="41"/>
      <c r="AP3930" s="41"/>
      <c r="AQ3930" s="41"/>
      <c r="AR3930" s="42"/>
      <c r="AS3930" s="42"/>
      <c r="AU3930" s="43">
        <f t="shared" si="856"/>
        <v>0</v>
      </c>
    </row>
    <row r="3931" spans="1:47" ht="15" customHeight="1" x14ac:dyDescent="0.25">
      <c r="A3931" s="11"/>
      <c r="B3931" s="19">
        <v>4100</v>
      </c>
      <c r="C3931" s="74"/>
      <c r="D3931" s="77"/>
      <c r="E3931" s="78"/>
      <c r="F3931" s="74"/>
      <c r="G3931" s="80"/>
      <c r="H3931" s="49"/>
      <c r="I3931" s="79"/>
      <c r="J3931" s="27"/>
      <c r="K3931" s="27"/>
      <c r="L3931" s="79"/>
      <c r="M3931" s="81"/>
      <c r="N3931" s="29">
        <v>0</v>
      </c>
      <c r="O3931" s="30" t="str">
        <f>IF(G3931&lt;=$N$2,"",IF(F3931=[3]Pav.tvarkyklė!$B$13,"",IF(ISBLANK(R3931),"X","")))</f>
        <v/>
      </c>
      <c r="P3931" s="91"/>
      <c r="Q3931" s="63"/>
      <c r="R3931" s="63"/>
      <c r="S3931" s="63"/>
      <c r="T3931" s="63"/>
      <c r="U3931" s="34" t="str">
        <f>IFERROR(INDEX('[3]5.Grup_T'!$G$4:$G$22,MATCH('6.Turtas'!E3931,'[3]5.Grup_T'!$E$4:$E$22,0)),"0")</f>
        <v>0</v>
      </c>
      <c r="V3931" s="35">
        <f t="shared" si="857"/>
        <v>0</v>
      </c>
      <c r="W3931" s="35">
        <f>IF(NOT(ISBLANK(H3931)),(12-DATEDIF(H3931,'[3]1.Pradzia'!$D$13,"m")),0)</f>
        <v>0</v>
      </c>
      <c r="X3931" s="35">
        <f t="shared" si="858"/>
        <v>0</v>
      </c>
      <c r="Y3931" s="35">
        <f t="shared" si="854"/>
        <v>0</v>
      </c>
      <c r="Z3931" s="35">
        <f t="shared" si="866"/>
        <v>0</v>
      </c>
      <c r="AA3931" s="36">
        <f t="shared" si="859"/>
        <v>0</v>
      </c>
      <c r="AB3931" s="36">
        <f t="shared" si="860"/>
        <v>0</v>
      </c>
      <c r="AC3931" s="37">
        <f t="shared" si="861"/>
        <v>0</v>
      </c>
      <c r="AD3931" s="35">
        <f>IF(OR(YEAR(G3931)&lt;2019,O3931="X"),0,IF(ISBLANK(H3931),DATEDIF(G3931,'[3]1.Pradzia'!$D$13,"M"),DATEDIF(G3931,H3931,"m")))</f>
        <v>0</v>
      </c>
      <c r="AE3931" s="37">
        <f>IF(E3931='[3]5.Grup_T'!$E$20,0,IF(AD3931&lt;&gt;0,M3931/V3931*MIN(12,AD3931),0))</f>
        <v>0</v>
      </c>
      <c r="AF3931" s="37">
        <f t="shared" si="862"/>
        <v>0</v>
      </c>
      <c r="AG3931" s="37">
        <f t="shared" si="863"/>
        <v>0</v>
      </c>
      <c r="AH3931" s="37">
        <f t="shared" si="864"/>
        <v>0</v>
      </c>
      <c r="AI3931" s="35" t="str">
        <f t="shared" si="865"/>
        <v>Nusidėvėjęs</v>
      </c>
      <c r="AJ3931" s="38" t="str">
        <f>IF(AND(F3931&lt;&gt;[3]Pav.tvarkyklė!$B$12,F3931&lt;&gt;[3]Pav.tvarkyklė!$B$13),"GVTNT","X")</f>
        <v>GVTNT</v>
      </c>
      <c r="AK3931" s="39">
        <f t="shared" si="867"/>
        <v>0</v>
      </c>
      <c r="AL3931" s="41"/>
      <c r="AM3931" s="41"/>
      <c r="AN3931" s="41">
        <f t="shared" si="855"/>
        <v>1900</v>
      </c>
      <c r="AO3931" s="41"/>
      <c r="AP3931" s="41"/>
      <c r="AQ3931" s="41"/>
      <c r="AR3931" s="42"/>
      <c r="AS3931" s="42"/>
      <c r="AU3931" s="43">
        <f t="shared" si="856"/>
        <v>0</v>
      </c>
    </row>
    <row r="3932" spans="1:47" ht="15" customHeight="1" x14ac:dyDescent="0.25">
      <c r="A3932" s="11"/>
      <c r="B3932" s="19">
        <v>4101</v>
      </c>
      <c r="C3932" s="74"/>
      <c r="D3932" s="77"/>
      <c r="E3932" s="78"/>
      <c r="F3932" s="74"/>
      <c r="G3932" s="80"/>
      <c r="H3932" s="49"/>
      <c r="I3932" s="79"/>
      <c r="J3932" s="27"/>
      <c r="K3932" s="27"/>
      <c r="L3932" s="79"/>
      <c r="M3932" s="81"/>
      <c r="N3932" s="29">
        <v>0</v>
      </c>
      <c r="O3932" s="30" t="str">
        <f>IF(G3932&lt;=$N$2,"",IF(F3932=[3]Pav.tvarkyklė!$B$13,"",IF(ISBLANK(R3932),"X","")))</f>
        <v/>
      </c>
      <c r="P3932" s="91"/>
      <c r="Q3932" s="63"/>
      <c r="R3932" s="63"/>
      <c r="S3932" s="63"/>
      <c r="T3932" s="63"/>
      <c r="U3932" s="34" t="str">
        <f>IFERROR(INDEX('[3]5.Grup_T'!$G$4:$G$22,MATCH('6.Turtas'!E3932,'[3]5.Grup_T'!$E$4:$E$22,0)),"0")</f>
        <v>0</v>
      </c>
      <c r="V3932" s="35">
        <f t="shared" si="857"/>
        <v>0</v>
      </c>
      <c r="W3932" s="35">
        <f>IF(NOT(ISBLANK(H3932)),(12-DATEDIF(H3932,'[3]1.Pradzia'!$D$13,"m")),0)</f>
        <v>0</v>
      </c>
      <c r="X3932" s="35">
        <f t="shared" si="858"/>
        <v>0</v>
      </c>
      <c r="Y3932" s="35">
        <f t="shared" si="854"/>
        <v>0</v>
      </c>
      <c r="Z3932" s="35">
        <f t="shared" si="866"/>
        <v>0</v>
      </c>
      <c r="AA3932" s="36">
        <f t="shared" si="859"/>
        <v>0</v>
      </c>
      <c r="AB3932" s="36">
        <f t="shared" si="860"/>
        <v>0</v>
      </c>
      <c r="AC3932" s="37">
        <f t="shared" si="861"/>
        <v>0</v>
      </c>
      <c r="AD3932" s="35">
        <f>IF(OR(YEAR(G3932)&lt;2019,O3932="X"),0,IF(ISBLANK(H3932),DATEDIF(G3932,'[3]1.Pradzia'!$D$13,"M"),DATEDIF(G3932,H3932,"m")))</f>
        <v>0</v>
      </c>
      <c r="AE3932" s="37">
        <f>IF(E3932='[3]5.Grup_T'!$E$20,0,IF(AD3932&lt;&gt;0,M3932/V3932*MIN(12,AD3932),0))</f>
        <v>0</v>
      </c>
      <c r="AF3932" s="37">
        <f t="shared" si="862"/>
        <v>0</v>
      </c>
      <c r="AG3932" s="37">
        <f t="shared" si="863"/>
        <v>0</v>
      </c>
      <c r="AH3932" s="37">
        <f t="shared" si="864"/>
        <v>0</v>
      </c>
      <c r="AI3932" s="35" t="str">
        <f t="shared" si="865"/>
        <v>Nusidėvėjęs</v>
      </c>
      <c r="AJ3932" s="38" t="str">
        <f>IF(AND(F3932&lt;&gt;[3]Pav.tvarkyklė!$B$12,F3932&lt;&gt;[3]Pav.tvarkyklė!$B$13),"GVTNT","X")</f>
        <v>GVTNT</v>
      </c>
      <c r="AK3932" s="39">
        <f t="shared" si="867"/>
        <v>0</v>
      </c>
      <c r="AL3932" s="41"/>
      <c r="AM3932" s="41"/>
      <c r="AN3932" s="41">
        <f t="shared" si="855"/>
        <v>1900</v>
      </c>
      <c r="AO3932" s="41"/>
      <c r="AP3932" s="41"/>
      <c r="AQ3932" s="41"/>
      <c r="AR3932" s="42"/>
      <c r="AS3932" s="42"/>
      <c r="AU3932" s="43">
        <f t="shared" si="856"/>
        <v>0</v>
      </c>
    </row>
    <row r="3933" spans="1:47" ht="15" customHeight="1" x14ac:dyDescent="0.25">
      <c r="A3933" s="11"/>
      <c r="B3933" s="19">
        <v>4102</v>
      </c>
      <c r="C3933" s="74"/>
      <c r="D3933" s="77"/>
      <c r="E3933" s="78"/>
      <c r="F3933" s="74"/>
      <c r="G3933" s="80"/>
      <c r="H3933" s="49"/>
      <c r="I3933" s="79"/>
      <c r="J3933" s="27"/>
      <c r="K3933" s="27"/>
      <c r="L3933" s="79"/>
      <c r="M3933" s="81"/>
      <c r="N3933" s="29">
        <v>0</v>
      </c>
      <c r="O3933" s="30" t="str">
        <f>IF(G3933&lt;=$N$2,"",IF(F3933=[3]Pav.tvarkyklė!$B$13,"",IF(ISBLANK(R3933),"X","")))</f>
        <v/>
      </c>
      <c r="P3933" s="91"/>
      <c r="Q3933" s="63"/>
      <c r="R3933" s="63"/>
      <c r="S3933" s="63"/>
      <c r="T3933" s="63"/>
      <c r="U3933" s="34" t="str">
        <f>IFERROR(INDEX('[3]5.Grup_T'!$G$4:$G$22,MATCH('6.Turtas'!E3933,'[3]5.Grup_T'!$E$4:$E$22,0)),"0")</f>
        <v>0</v>
      </c>
      <c r="V3933" s="35">
        <f t="shared" si="857"/>
        <v>0</v>
      </c>
      <c r="W3933" s="35">
        <f>IF(NOT(ISBLANK(H3933)),(12-DATEDIF(H3933,'[3]1.Pradzia'!$D$13,"m")),0)</f>
        <v>0</v>
      </c>
      <c r="X3933" s="35">
        <f t="shared" si="858"/>
        <v>0</v>
      </c>
      <c r="Y3933" s="35">
        <f t="shared" si="854"/>
        <v>0</v>
      </c>
      <c r="Z3933" s="35">
        <f t="shared" si="866"/>
        <v>0</v>
      </c>
      <c r="AA3933" s="36">
        <f t="shared" si="859"/>
        <v>0</v>
      </c>
      <c r="AB3933" s="36">
        <f t="shared" si="860"/>
        <v>0</v>
      </c>
      <c r="AC3933" s="37">
        <f t="shared" si="861"/>
        <v>0</v>
      </c>
      <c r="AD3933" s="35">
        <f>IF(OR(YEAR(G3933)&lt;2019,O3933="X"),0,IF(ISBLANK(H3933),DATEDIF(G3933,'[3]1.Pradzia'!$D$13,"M"),DATEDIF(G3933,H3933,"m")))</f>
        <v>0</v>
      </c>
      <c r="AE3933" s="37">
        <f>IF(E3933='[3]5.Grup_T'!$E$20,0,IF(AD3933&lt;&gt;0,M3933/V3933*MIN(12,AD3933),0))</f>
        <v>0</v>
      </c>
      <c r="AF3933" s="37">
        <f t="shared" si="862"/>
        <v>0</v>
      </c>
      <c r="AG3933" s="37">
        <f t="shared" si="863"/>
        <v>0</v>
      </c>
      <c r="AH3933" s="37">
        <f t="shared" si="864"/>
        <v>0</v>
      </c>
      <c r="AI3933" s="35" t="str">
        <f t="shared" si="865"/>
        <v>Nusidėvėjęs</v>
      </c>
      <c r="AJ3933" s="38" t="str">
        <f>IF(AND(F3933&lt;&gt;[3]Pav.tvarkyklė!$B$12,F3933&lt;&gt;[3]Pav.tvarkyklė!$B$13),"GVTNT","X")</f>
        <v>GVTNT</v>
      </c>
      <c r="AK3933" s="39">
        <f t="shared" si="867"/>
        <v>0</v>
      </c>
      <c r="AL3933" s="41"/>
      <c r="AM3933" s="41"/>
      <c r="AN3933" s="41">
        <f t="shared" si="855"/>
        <v>1900</v>
      </c>
      <c r="AO3933" s="41"/>
      <c r="AP3933" s="41"/>
      <c r="AQ3933" s="41"/>
      <c r="AR3933" s="42"/>
      <c r="AS3933" s="42"/>
      <c r="AU3933" s="43">
        <f t="shared" si="856"/>
        <v>0</v>
      </c>
    </row>
    <row r="3934" spans="1:47" ht="15" customHeight="1" x14ac:dyDescent="0.25">
      <c r="A3934" s="11"/>
      <c r="B3934" s="19">
        <v>4103</v>
      </c>
      <c r="C3934" s="74"/>
      <c r="D3934" s="77"/>
      <c r="E3934" s="78"/>
      <c r="F3934" s="74"/>
      <c r="G3934" s="80"/>
      <c r="H3934" s="49"/>
      <c r="I3934" s="79"/>
      <c r="J3934" s="27"/>
      <c r="K3934" s="27"/>
      <c r="L3934" s="79"/>
      <c r="M3934" s="81"/>
      <c r="N3934" s="29">
        <v>0</v>
      </c>
      <c r="O3934" s="30" t="str">
        <f>IF(G3934&lt;=$N$2,"",IF(F3934=[3]Pav.tvarkyklė!$B$13,"",IF(ISBLANK(R3934),"X","")))</f>
        <v/>
      </c>
      <c r="P3934" s="91"/>
      <c r="Q3934" s="63"/>
      <c r="R3934" s="63"/>
      <c r="S3934" s="63"/>
      <c r="T3934" s="63"/>
      <c r="U3934" s="34" t="str">
        <f>IFERROR(INDEX('[3]5.Grup_T'!$G$4:$G$22,MATCH('6.Turtas'!E3934,'[3]5.Grup_T'!$E$4:$E$22,0)),"0")</f>
        <v>0</v>
      </c>
      <c r="V3934" s="35">
        <f t="shared" si="857"/>
        <v>0</v>
      </c>
      <c r="W3934" s="35">
        <f>IF(NOT(ISBLANK(H3934)),(12-DATEDIF(H3934,'[3]1.Pradzia'!$D$13,"m")),0)</f>
        <v>0</v>
      </c>
      <c r="X3934" s="35">
        <f t="shared" si="858"/>
        <v>0</v>
      </c>
      <c r="Y3934" s="35">
        <f t="shared" si="854"/>
        <v>0</v>
      </c>
      <c r="Z3934" s="35">
        <f t="shared" si="866"/>
        <v>0</v>
      </c>
      <c r="AA3934" s="36">
        <f t="shared" si="859"/>
        <v>0</v>
      </c>
      <c r="AB3934" s="36">
        <f t="shared" si="860"/>
        <v>0</v>
      </c>
      <c r="AC3934" s="37">
        <f t="shared" si="861"/>
        <v>0</v>
      </c>
      <c r="AD3934" s="35">
        <f>IF(OR(YEAR(G3934)&lt;2019,O3934="X"),0,IF(ISBLANK(H3934),DATEDIF(G3934,'[3]1.Pradzia'!$D$13,"M"),DATEDIF(G3934,H3934,"m")))</f>
        <v>0</v>
      </c>
      <c r="AE3934" s="37">
        <f>IF(E3934='[3]5.Grup_T'!$E$20,0,IF(AD3934&lt;&gt;0,M3934/V3934*MIN(12,AD3934),0))</f>
        <v>0</v>
      </c>
      <c r="AF3934" s="37">
        <f t="shared" si="862"/>
        <v>0</v>
      </c>
      <c r="AG3934" s="37">
        <f t="shared" si="863"/>
        <v>0</v>
      </c>
      <c r="AH3934" s="37">
        <f t="shared" si="864"/>
        <v>0</v>
      </c>
      <c r="AI3934" s="35" t="str">
        <f t="shared" si="865"/>
        <v>Nusidėvėjęs</v>
      </c>
      <c r="AJ3934" s="38" t="str">
        <f>IF(AND(F3934&lt;&gt;[3]Pav.tvarkyklė!$B$12,F3934&lt;&gt;[3]Pav.tvarkyklė!$B$13),"GVTNT","X")</f>
        <v>GVTNT</v>
      </c>
      <c r="AK3934" s="39">
        <f t="shared" si="867"/>
        <v>0</v>
      </c>
      <c r="AL3934" s="41"/>
      <c r="AM3934" s="41"/>
      <c r="AN3934" s="41">
        <f t="shared" si="855"/>
        <v>1900</v>
      </c>
      <c r="AO3934" s="41"/>
      <c r="AP3934" s="41"/>
      <c r="AQ3934" s="41"/>
      <c r="AR3934" s="42"/>
      <c r="AS3934" s="42"/>
      <c r="AU3934" s="43">
        <f t="shared" si="856"/>
        <v>0</v>
      </c>
    </row>
    <row r="3935" spans="1:47" ht="15" customHeight="1" x14ac:dyDescent="0.25">
      <c r="A3935" s="11"/>
      <c r="B3935" s="19">
        <v>4104</v>
      </c>
      <c r="C3935" s="74"/>
      <c r="D3935" s="77"/>
      <c r="E3935" s="78"/>
      <c r="F3935" s="74"/>
      <c r="G3935" s="80"/>
      <c r="H3935" s="49"/>
      <c r="I3935" s="79"/>
      <c r="J3935" s="27"/>
      <c r="K3935" s="27"/>
      <c r="L3935" s="79"/>
      <c r="M3935" s="81"/>
      <c r="N3935" s="29">
        <v>0</v>
      </c>
      <c r="O3935" s="30" t="str">
        <f>IF(G3935&lt;=$N$2,"",IF(F3935=[3]Pav.tvarkyklė!$B$13,"",IF(ISBLANK(R3935),"X","")))</f>
        <v/>
      </c>
      <c r="P3935" s="91"/>
      <c r="Q3935" s="63"/>
      <c r="R3935" s="63"/>
      <c r="S3935" s="63"/>
      <c r="T3935" s="63"/>
      <c r="U3935" s="34" t="str">
        <f>IFERROR(INDEX('[3]5.Grup_T'!$G$4:$G$22,MATCH('6.Turtas'!E3935,'[3]5.Grup_T'!$E$4:$E$22,0)),"0")</f>
        <v>0</v>
      </c>
      <c r="V3935" s="35">
        <f t="shared" si="857"/>
        <v>0</v>
      </c>
      <c r="W3935" s="35">
        <f>IF(NOT(ISBLANK(H3935)),(12-DATEDIF(H3935,'[3]1.Pradzia'!$D$13,"m")),0)</f>
        <v>0</v>
      </c>
      <c r="X3935" s="35">
        <f t="shared" si="858"/>
        <v>0</v>
      </c>
      <c r="Y3935" s="35">
        <f t="shared" si="854"/>
        <v>0</v>
      </c>
      <c r="Z3935" s="35">
        <f t="shared" si="866"/>
        <v>0</v>
      </c>
      <c r="AA3935" s="36">
        <f t="shared" si="859"/>
        <v>0</v>
      </c>
      <c r="AB3935" s="36">
        <f t="shared" si="860"/>
        <v>0</v>
      </c>
      <c r="AC3935" s="37">
        <f t="shared" si="861"/>
        <v>0</v>
      </c>
      <c r="AD3935" s="35">
        <f>IF(OR(YEAR(G3935)&lt;2019,O3935="X"),0,IF(ISBLANK(H3935),DATEDIF(G3935,'[3]1.Pradzia'!$D$13,"M"),DATEDIF(G3935,H3935,"m")))</f>
        <v>0</v>
      </c>
      <c r="AE3935" s="37">
        <f>IF(E3935='[3]5.Grup_T'!$E$20,0,IF(AD3935&lt;&gt;0,M3935/V3935*MIN(12,AD3935),0))</f>
        <v>0</v>
      </c>
      <c r="AF3935" s="37">
        <f t="shared" si="862"/>
        <v>0</v>
      </c>
      <c r="AG3935" s="37">
        <f t="shared" si="863"/>
        <v>0</v>
      </c>
      <c r="AH3935" s="37">
        <f t="shared" si="864"/>
        <v>0</v>
      </c>
      <c r="AI3935" s="35" t="str">
        <f t="shared" si="865"/>
        <v>Nusidėvėjęs</v>
      </c>
      <c r="AJ3935" s="38" t="str">
        <f>IF(AND(F3935&lt;&gt;[3]Pav.tvarkyklė!$B$12,F3935&lt;&gt;[3]Pav.tvarkyklė!$B$13),"GVTNT","X")</f>
        <v>GVTNT</v>
      </c>
      <c r="AK3935" s="39">
        <f t="shared" si="867"/>
        <v>0</v>
      </c>
      <c r="AL3935" s="41"/>
      <c r="AM3935" s="41"/>
      <c r="AN3935" s="41">
        <f t="shared" si="855"/>
        <v>1900</v>
      </c>
      <c r="AO3935" s="41"/>
      <c r="AP3935" s="41"/>
      <c r="AQ3935" s="41"/>
      <c r="AR3935" s="42"/>
      <c r="AS3935" s="42"/>
      <c r="AU3935" s="43">
        <f t="shared" si="856"/>
        <v>0</v>
      </c>
    </row>
    <row r="3936" spans="1:47" ht="15" customHeight="1" x14ac:dyDescent="0.25">
      <c r="A3936" s="11"/>
      <c r="B3936" s="19">
        <v>4105</v>
      </c>
      <c r="C3936" s="74"/>
      <c r="D3936" s="77"/>
      <c r="E3936" s="78"/>
      <c r="F3936" s="74"/>
      <c r="G3936" s="80"/>
      <c r="H3936" s="49"/>
      <c r="I3936" s="79"/>
      <c r="J3936" s="27"/>
      <c r="K3936" s="27"/>
      <c r="L3936" s="79"/>
      <c r="M3936" s="81"/>
      <c r="N3936" s="29">
        <v>0</v>
      </c>
      <c r="O3936" s="30" t="str">
        <f>IF(G3936&lt;=$N$2,"",IF(F3936=[3]Pav.tvarkyklė!$B$13,"",IF(ISBLANK(R3936),"X","")))</f>
        <v/>
      </c>
      <c r="P3936" s="91"/>
      <c r="Q3936" s="63"/>
      <c r="R3936" s="63"/>
      <c r="S3936" s="63"/>
      <c r="T3936" s="63"/>
      <c r="U3936" s="34" t="str">
        <f>IFERROR(INDEX('[3]5.Grup_T'!$G$4:$G$22,MATCH('6.Turtas'!E3936,'[3]5.Grup_T'!$E$4:$E$22,0)),"0")</f>
        <v>0</v>
      </c>
      <c r="V3936" s="35">
        <f t="shared" si="857"/>
        <v>0</v>
      </c>
      <c r="W3936" s="35">
        <f>IF(NOT(ISBLANK(H3936)),(12-DATEDIF(H3936,'[3]1.Pradzia'!$D$13,"m")),0)</f>
        <v>0</v>
      </c>
      <c r="X3936" s="35">
        <f t="shared" si="858"/>
        <v>0</v>
      </c>
      <c r="Y3936" s="35">
        <f t="shared" si="854"/>
        <v>0</v>
      </c>
      <c r="Z3936" s="35">
        <f t="shared" si="866"/>
        <v>0</v>
      </c>
      <c r="AA3936" s="36">
        <f t="shared" si="859"/>
        <v>0</v>
      </c>
      <c r="AB3936" s="36">
        <f t="shared" si="860"/>
        <v>0</v>
      </c>
      <c r="AC3936" s="37">
        <f t="shared" si="861"/>
        <v>0</v>
      </c>
      <c r="AD3936" s="35">
        <f>IF(OR(YEAR(G3936)&lt;2019,O3936="X"),0,IF(ISBLANK(H3936),DATEDIF(G3936,'[3]1.Pradzia'!$D$13,"M"),DATEDIF(G3936,H3936,"m")))</f>
        <v>0</v>
      </c>
      <c r="AE3936" s="37">
        <f>IF(E3936='[3]5.Grup_T'!$E$20,0,IF(AD3936&lt;&gt;0,M3936/V3936*MIN(12,AD3936),0))</f>
        <v>0</v>
      </c>
      <c r="AF3936" s="37">
        <f t="shared" si="862"/>
        <v>0</v>
      </c>
      <c r="AG3936" s="37">
        <f t="shared" si="863"/>
        <v>0</v>
      </c>
      <c r="AH3936" s="37">
        <f t="shared" si="864"/>
        <v>0</v>
      </c>
      <c r="AI3936" s="35" t="str">
        <f t="shared" si="865"/>
        <v>Nusidėvėjęs</v>
      </c>
      <c r="AJ3936" s="38" t="str">
        <f>IF(AND(F3936&lt;&gt;[3]Pav.tvarkyklė!$B$12,F3936&lt;&gt;[3]Pav.tvarkyklė!$B$13),"GVTNT","X")</f>
        <v>GVTNT</v>
      </c>
      <c r="AK3936" s="39">
        <f t="shared" si="867"/>
        <v>0</v>
      </c>
      <c r="AL3936" s="41"/>
      <c r="AM3936" s="41"/>
      <c r="AN3936" s="41">
        <f t="shared" si="855"/>
        <v>1900</v>
      </c>
      <c r="AO3936" s="41"/>
      <c r="AP3936" s="41"/>
      <c r="AQ3936" s="41"/>
      <c r="AR3936" s="42"/>
      <c r="AS3936" s="42"/>
      <c r="AU3936" s="43">
        <f t="shared" si="856"/>
        <v>0</v>
      </c>
    </row>
    <row r="3937" spans="1:47" ht="15" customHeight="1" x14ac:dyDescent="0.25">
      <c r="A3937" s="11"/>
      <c r="B3937" s="19">
        <v>4106</v>
      </c>
      <c r="C3937" s="74"/>
      <c r="D3937" s="77"/>
      <c r="E3937" s="78"/>
      <c r="F3937" s="74"/>
      <c r="G3937" s="80"/>
      <c r="H3937" s="49"/>
      <c r="I3937" s="79"/>
      <c r="J3937" s="27"/>
      <c r="K3937" s="27"/>
      <c r="L3937" s="79"/>
      <c r="M3937" s="81"/>
      <c r="N3937" s="29">
        <v>0</v>
      </c>
      <c r="O3937" s="30" t="str">
        <f>IF(G3937&lt;=$N$2,"",IF(F3937=[3]Pav.tvarkyklė!$B$13,"",IF(ISBLANK(R3937),"X","")))</f>
        <v/>
      </c>
      <c r="P3937" s="91"/>
      <c r="Q3937" s="63"/>
      <c r="R3937" s="63"/>
      <c r="S3937" s="63"/>
      <c r="T3937" s="63"/>
      <c r="U3937" s="34" t="str">
        <f>IFERROR(INDEX('[3]5.Grup_T'!$G$4:$G$22,MATCH('6.Turtas'!E3937,'[3]5.Grup_T'!$E$4:$E$22,0)),"0")</f>
        <v>0</v>
      </c>
      <c r="V3937" s="35">
        <f t="shared" si="857"/>
        <v>0</v>
      </c>
      <c r="W3937" s="35">
        <f>IF(NOT(ISBLANK(H3937)),(12-DATEDIF(H3937,'[3]1.Pradzia'!$D$13,"m")),0)</f>
        <v>0</v>
      </c>
      <c r="X3937" s="35">
        <f t="shared" si="858"/>
        <v>0</v>
      </c>
      <c r="Y3937" s="35">
        <f t="shared" si="854"/>
        <v>0</v>
      </c>
      <c r="Z3937" s="35">
        <f t="shared" si="866"/>
        <v>0</v>
      </c>
      <c r="AA3937" s="36">
        <f t="shared" si="859"/>
        <v>0</v>
      </c>
      <c r="AB3937" s="36">
        <f t="shared" si="860"/>
        <v>0</v>
      </c>
      <c r="AC3937" s="37">
        <f t="shared" si="861"/>
        <v>0</v>
      </c>
      <c r="AD3937" s="35">
        <f>IF(OR(YEAR(G3937)&lt;2019,O3937="X"),0,IF(ISBLANK(H3937),DATEDIF(G3937,'[3]1.Pradzia'!$D$13,"M"),DATEDIF(G3937,H3937,"m")))</f>
        <v>0</v>
      </c>
      <c r="AE3937" s="37">
        <f>IF(E3937='[3]5.Grup_T'!$E$20,0,IF(AD3937&lt;&gt;0,M3937/V3937*MIN(12,AD3937),0))</f>
        <v>0</v>
      </c>
      <c r="AF3937" s="37">
        <f t="shared" si="862"/>
        <v>0</v>
      </c>
      <c r="AG3937" s="37">
        <f t="shared" si="863"/>
        <v>0</v>
      </c>
      <c r="AH3937" s="37">
        <f t="shared" si="864"/>
        <v>0</v>
      </c>
      <c r="AI3937" s="35" t="str">
        <f t="shared" si="865"/>
        <v>Nusidėvėjęs</v>
      </c>
      <c r="AJ3937" s="38" t="str">
        <f>IF(AND(F3937&lt;&gt;[3]Pav.tvarkyklė!$B$12,F3937&lt;&gt;[3]Pav.tvarkyklė!$B$13),"GVTNT","X")</f>
        <v>GVTNT</v>
      </c>
      <c r="AK3937" s="39">
        <f t="shared" si="867"/>
        <v>0</v>
      </c>
      <c r="AL3937" s="41"/>
      <c r="AM3937" s="41"/>
      <c r="AN3937" s="41">
        <f t="shared" si="855"/>
        <v>1900</v>
      </c>
      <c r="AO3937" s="41"/>
      <c r="AP3937" s="41"/>
      <c r="AQ3937" s="41"/>
      <c r="AR3937" s="42"/>
      <c r="AS3937" s="42"/>
      <c r="AU3937" s="43">
        <f t="shared" si="856"/>
        <v>0</v>
      </c>
    </row>
    <row r="3938" spans="1:47" ht="15" customHeight="1" x14ac:dyDescent="0.25">
      <c r="A3938" s="11"/>
      <c r="B3938" s="19">
        <v>4107</v>
      </c>
      <c r="C3938" s="74"/>
      <c r="D3938" s="77"/>
      <c r="E3938" s="78"/>
      <c r="F3938" s="74"/>
      <c r="G3938" s="80"/>
      <c r="H3938" s="49"/>
      <c r="I3938" s="79"/>
      <c r="J3938" s="27"/>
      <c r="K3938" s="27"/>
      <c r="L3938" s="79"/>
      <c r="M3938" s="81"/>
      <c r="N3938" s="29">
        <v>0</v>
      </c>
      <c r="O3938" s="30" t="str">
        <f>IF(G3938&lt;=$N$2,"",IF(F3938=[3]Pav.tvarkyklė!$B$13,"",IF(ISBLANK(R3938),"X","")))</f>
        <v/>
      </c>
      <c r="P3938" s="91"/>
      <c r="Q3938" s="63"/>
      <c r="R3938" s="63"/>
      <c r="S3938" s="63"/>
      <c r="T3938" s="63"/>
      <c r="U3938" s="34" t="str">
        <f>IFERROR(INDEX('[3]5.Grup_T'!$G$4:$G$22,MATCH('6.Turtas'!E3938,'[3]5.Grup_T'!$E$4:$E$22,0)),"0")</f>
        <v>0</v>
      </c>
      <c r="V3938" s="35">
        <f t="shared" si="857"/>
        <v>0</v>
      </c>
      <c r="W3938" s="35">
        <f>IF(NOT(ISBLANK(H3938)),(12-DATEDIF(H3938,'[3]1.Pradzia'!$D$13,"m")),0)</f>
        <v>0</v>
      </c>
      <c r="X3938" s="35">
        <f t="shared" si="858"/>
        <v>0</v>
      </c>
      <c r="Y3938" s="35">
        <f t="shared" si="854"/>
        <v>0</v>
      </c>
      <c r="Z3938" s="35">
        <f t="shared" si="866"/>
        <v>0</v>
      </c>
      <c r="AA3938" s="36">
        <f t="shared" si="859"/>
        <v>0</v>
      </c>
      <c r="AB3938" s="36">
        <f t="shared" si="860"/>
        <v>0</v>
      </c>
      <c r="AC3938" s="37">
        <f t="shared" si="861"/>
        <v>0</v>
      </c>
      <c r="AD3938" s="35">
        <f>IF(OR(YEAR(G3938)&lt;2019,O3938="X"),0,IF(ISBLANK(H3938),DATEDIF(G3938,'[3]1.Pradzia'!$D$13,"M"),DATEDIF(G3938,H3938,"m")))</f>
        <v>0</v>
      </c>
      <c r="AE3938" s="37">
        <f>IF(E3938='[3]5.Grup_T'!$E$20,0,IF(AD3938&lt;&gt;0,M3938/V3938*MIN(12,AD3938),0))</f>
        <v>0</v>
      </c>
      <c r="AF3938" s="37">
        <f t="shared" si="862"/>
        <v>0</v>
      </c>
      <c r="AG3938" s="37">
        <f t="shared" si="863"/>
        <v>0</v>
      </c>
      <c r="AH3938" s="37">
        <f t="shared" si="864"/>
        <v>0</v>
      </c>
      <c r="AI3938" s="35" t="str">
        <f t="shared" si="865"/>
        <v>Nusidėvėjęs</v>
      </c>
      <c r="AJ3938" s="38" t="str">
        <f>IF(AND(F3938&lt;&gt;[3]Pav.tvarkyklė!$B$12,F3938&lt;&gt;[3]Pav.tvarkyklė!$B$13),"GVTNT","X")</f>
        <v>GVTNT</v>
      </c>
      <c r="AK3938" s="39">
        <f t="shared" si="867"/>
        <v>0</v>
      </c>
      <c r="AL3938" s="41"/>
      <c r="AM3938" s="41"/>
      <c r="AN3938" s="41">
        <f t="shared" si="855"/>
        <v>1900</v>
      </c>
      <c r="AO3938" s="41"/>
      <c r="AP3938" s="41"/>
      <c r="AQ3938" s="41"/>
      <c r="AR3938" s="42"/>
      <c r="AS3938" s="42"/>
      <c r="AU3938" s="43">
        <f t="shared" si="856"/>
        <v>0</v>
      </c>
    </row>
    <row r="3939" spans="1:47" ht="15" customHeight="1" x14ac:dyDescent="0.25">
      <c r="A3939" s="11"/>
      <c r="B3939" s="19">
        <v>4108</v>
      </c>
      <c r="C3939" s="74"/>
      <c r="D3939" s="77"/>
      <c r="E3939" s="78"/>
      <c r="F3939" s="74"/>
      <c r="G3939" s="80"/>
      <c r="H3939" s="49"/>
      <c r="I3939" s="79"/>
      <c r="J3939" s="27"/>
      <c r="K3939" s="27"/>
      <c r="L3939" s="79"/>
      <c r="M3939" s="81"/>
      <c r="N3939" s="29">
        <v>0</v>
      </c>
      <c r="O3939" s="30" t="str">
        <f>IF(G3939&lt;=$N$2,"",IF(F3939=[3]Pav.tvarkyklė!$B$13,"",IF(ISBLANK(R3939),"X","")))</f>
        <v/>
      </c>
      <c r="P3939" s="91"/>
      <c r="Q3939" s="63"/>
      <c r="R3939" s="63"/>
      <c r="S3939" s="63"/>
      <c r="T3939" s="63"/>
      <c r="U3939" s="34" t="str">
        <f>IFERROR(INDEX('[3]5.Grup_T'!$G$4:$G$22,MATCH('6.Turtas'!E3939,'[3]5.Grup_T'!$E$4:$E$22,0)),"0")</f>
        <v>0</v>
      </c>
      <c r="V3939" s="35">
        <f t="shared" si="857"/>
        <v>0</v>
      </c>
      <c r="W3939" s="35">
        <f>IF(NOT(ISBLANK(H3939)),(12-DATEDIF(H3939,'[3]1.Pradzia'!$D$13,"m")),0)</f>
        <v>0</v>
      </c>
      <c r="X3939" s="35">
        <f t="shared" si="858"/>
        <v>0</v>
      </c>
      <c r="Y3939" s="35">
        <f t="shared" si="854"/>
        <v>0</v>
      </c>
      <c r="Z3939" s="35">
        <f t="shared" si="866"/>
        <v>0</v>
      </c>
      <c r="AA3939" s="36">
        <f t="shared" si="859"/>
        <v>0</v>
      </c>
      <c r="AB3939" s="36">
        <f t="shared" si="860"/>
        <v>0</v>
      </c>
      <c r="AC3939" s="37">
        <f t="shared" si="861"/>
        <v>0</v>
      </c>
      <c r="AD3939" s="35">
        <f>IF(OR(YEAR(G3939)&lt;2019,O3939="X"),0,IF(ISBLANK(H3939),DATEDIF(G3939,'[3]1.Pradzia'!$D$13,"M"),DATEDIF(G3939,H3939,"m")))</f>
        <v>0</v>
      </c>
      <c r="AE3939" s="37">
        <f>IF(E3939='[3]5.Grup_T'!$E$20,0,IF(AD3939&lt;&gt;0,M3939/V3939*MIN(12,AD3939),0))</f>
        <v>0</v>
      </c>
      <c r="AF3939" s="37">
        <f t="shared" si="862"/>
        <v>0</v>
      </c>
      <c r="AG3939" s="37">
        <f t="shared" si="863"/>
        <v>0</v>
      </c>
      <c r="AH3939" s="37">
        <f t="shared" si="864"/>
        <v>0</v>
      </c>
      <c r="AI3939" s="35" t="str">
        <f t="shared" si="865"/>
        <v>Nusidėvėjęs</v>
      </c>
      <c r="AJ3939" s="38" t="str">
        <f>IF(AND(F3939&lt;&gt;[3]Pav.tvarkyklė!$B$12,F3939&lt;&gt;[3]Pav.tvarkyklė!$B$13),"GVTNT","X")</f>
        <v>GVTNT</v>
      </c>
      <c r="AK3939" s="39">
        <f t="shared" si="867"/>
        <v>0</v>
      </c>
      <c r="AL3939" s="41"/>
      <c r="AM3939" s="41"/>
      <c r="AN3939" s="41">
        <f t="shared" si="855"/>
        <v>1900</v>
      </c>
      <c r="AO3939" s="41"/>
      <c r="AP3939" s="41"/>
      <c r="AQ3939" s="41"/>
      <c r="AR3939" s="42"/>
      <c r="AS3939" s="42"/>
      <c r="AU3939" s="43">
        <f t="shared" si="856"/>
        <v>0</v>
      </c>
    </row>
    <row r="3940" spans="1:47" ht="15" customHeight="1" x14ac:dyDescent="0.25">
      <c r="A3940" s="11"/>
      <c r="B3940" s="19">
        <v>4109</v>
      </c>
      <c r="C3940" s="74"/>
      <c r="D3940" s="77"/>
      <c r="E3940" s="75"/>
      <c r="F3940" s="74"/>
      <c r="G3940" s="80"/>
      <c r="H3940" s="49"/>
      <c r="I3940" s="79"/>
      <c r="J3940" s="27"/>
      <c r="K3940" s="27"/>
      <c r="L3940" s="79"/>
      <c r="M3940" s="81"/>
      <c r="N3940" s="29">
        <v>0</v>
      </c>
      <c r="O3940" s="30" t="str">
        <f>IF(G3940&lt;=$N$2,"",IF(F3940=[3]Pav.tvarkyklė!$B$13,"",IF(ISBLANK(R3940),"X","")))</f>
        <v/>
      </c>
      <c r="P3940" s="91"/>
      <c r="Q3940" s="63"/>
      <c r="R3940" s="63"/>
      <c r="S3940" s="63"/>
      <c r="T3940" s="63"/>
      <c r="U3940" s="34" t="str">
        <f>IFERROR(INDEX('[3]5.Grup_T'!$G$4:$G$22,MATCH('6.Turtas'!E3940,'[3]5.Grup_T'!$E$4:$E$22,0)),"0")</f>
        <v>0</v>
      </c>
      <c r="V3940" s="35">
        <f t="shared" si="857"/>
        <v>0</v>
      </c>
      <c r="W3940" s="35">
        <f>IF(NOT(ISBLANK(H3940)),(12-DATEDIF(H3940,'[3]1.Pradzia'!$D$13,"m")),0)</f>
        <v>0</v>
      </c>
      <c r="X3940" s="35">
        <f t="shared" si="858"/>
        <v>0</v>
      </c>
      <c r="Y3940" s="35">
        <f t="shared" si="854"/>
        <v>0</v>
      </c>
      <c r="Z3940" s="35">
        <f t="shared" si="866"/>
        <v>0</v>
      </c>
      <c r="AA3940" s="36">
        <f t="shared" si="859"/>
        <v>0</v>
      </c>
      <c r="AB3940" s="36">
        <f t="shared" si="860"/>
        <v>0</v>
      </c>
      <c r="AC3940" s="37">
        <f t="shared" si="861"/>
        <v>0</v>
      </c>
      <c r="AD3940" s="35">
        <f>IF(OR(YEAR(G3940)&lt;2019,O3940="X"),0,IF(ISBLANK(H3940),DATEDIF(G3940,'[3]1.Pradzia'!$D$13,"M"),DATEDIF(G3940,H3940,"m")))</f>
        <v>0</v>
      </c>
      <c r="AE3940" s="37">
        <f>IF(E3940='[3]5.Grup_T'!$E$20,0,IF(AD3940&lt;&gt;0,M3940/V3940*MIN(12,AD3940),0))</f>
        <v>0</v>
      </c>
      <c r="AF3940" s="37">
        <f t="shared" si="862"/>
        <v>0</v>
      </c>
      <c r="AG3940" s="37">
        <f t="shared" si="863"/>
        <v>0</v>
      </c>
      <c r="AH3940" s="37">
        <f t="shared" si="864"/>
        <v>0</v>
      </c>
      <c r="AI3940" s="35" t="str">
        <f t="shared" si="865"/>
        <v>Nusidėvėjęs</v>
      </c>
      <c r="AJ3940" s="38" t="str">
        <f>IF(AND(F3940&lt;&gt;[3]Pav.tvarkyklė!$B$12,F3940&lt;&gt;[3]Pav.tvarkyklė!$B$13),"GVTNT","X")</f>
        <v>GVTNT</v>
      </c>
      <c r="AK3940" s="39">
        <f t="shared" si="867"/>
        <v>0</v>
      </c>
      <c r="AL3940" s="41"/>
      <c r="AM3940" s="41"/>
      <c r="AN3940" s="41">
        <f t="shared" si="855"/>
        <v>1900</v>
      </c>
      <c r="AO3940" s="41"/>
      <c r="AP3940" s="41"/>
      <c r="AQ3940" s="41"/>
      <c r="AR3940" s="42"/>
      <c r="AS3940" s="42"/>
      <c r="AU3940" s="43">
        <f t="shared" si="856"/>
        <v>0</v>
      </c>
    </row>
    <row r="3941" spans="1:47" ht="15" customHeight="1" x14ac:dyDescent="0.25">
      <c r="A3941" s="11"/>
      <c r="B3941" s="19">
        <v>4110</v>
      </c>
      <c r="C3941" s="74"/>
      <c r="D3941" s="77"/>
      <c r="E3941" s="78"/>
      <c r="F3941" s="74"/>
      <c r="G3941" s="80"/>
      <c r="H3941" s="49"/>
      <c r="I3941" s="79"/>
      <c r="J3941" s="27"/>
      <c r="K3941" s="27"/>
      <c r="L3941" s="79"/>
      <c r="M3941" s="81"/>
      <c r="N3941" s="29">
        <v>0</v>
      </c>
      <c r="O3941" s="30" t="str">
        <f>IF(G3941&lt;=$N$2,"",IF(F3941=[3]Pav.tvarkyklė!$B$13,"",IF(ISBLANK(R3941),"X","")))</f>
        <v/>
      </c>
      <c r="P3941" s="91"/>
      <c r="Q3941" s="63"/>
      <c r="R3941" s="63"/>
      <c r="S3941" s="63"/>
      <c r="T3941" s="63"/>
      <c r="U3941" s="34" t="str">
        <f>IFERROR(INDEX('[3]5.Grup_T'!$G$4:$G$22,MATCH('6.Turtas'!E3941,'[3]5.Grup_T'!$E$4:$E$22,0)),"0")</f>
        <v>0</v>
      </c>
      <c r="V3941" s="35">
        <f t="shared" si="857"/>
        <v>0</v>
      </c>
      <c r="W3941" s="35">
        <f>IF(NOT(ISBLANK(H3941)),(12-DATEDIF(H3941,'[3]1.Pradzia'!$D$13,"m")),0)</f>
        <v>0</v>
      </c>
      <c r="X3941" s="35">
        <f t="shared" si="858"/>
        <v>0</v>
      </c>
      <c r="Y3941" s="35">
        <f t="shared" si="854"/>
        <v>0</v>
      </c>
      <c r="Z3941" s="35">
        <f t="shared" si="866"/>
        <v>0</v>
      </c>
      <c r="AA3941" s="36">
        <f t="shared" si="859"/>
        <v>0</v>
      </c>
      <c r="AB3941" s="36">
        <f t="shared" si="860"/>
        <v>0</v>
      </c>
      <c r="AC3941" s="37">
        <f t="shared" si="861"/>
        <v>0</v>
      </c>
      <c r="AD3941" s="35">
        <f>IF(OR(YEAR(G3941)&lt;2019,O3941="X"),0,IF(ISBLANK(H3941),DATEDIF(G3941,'[3]1.Pradzia'!$D$13,"M"),DATEDIF(G3941,H3941,"m")))</f>
        <v>0</v>
      </c>
      <c r="AE3941" s="37">
        <f>IF(E3941='[3]5.Grup_T'!$E$20,0,IF(AD3941&lt;&gt;0,M3941/V3941*MIN(12,AD3941),0))</f>
        <v>0</v>
      </c>
      <c r="AF3941" s="37">
        <f t="shared" si="862"/>
        <v>0</v>
      </c>
      <c r="AG3941" s="37">
        <f t="shared" si="863"/>
        <v>0</v>
      </c>
      <c r="AH3941" s="37">
        <f t="shared" si="864"/>
        <v>0</v>
      </c>
      <c r="AI3941" s="35" t="str">
        <f t="shared" si="865"/>
        <v>Nusidėvėjęs</v>
      </c>
      <c r="AJ3941" s="38" t="str">
        <f>IF(AND(F3941&lt;&gt;[3]Pav.tvarkyklė!$B$12,F3941&lt;&gt;[3]Pav.tvarkyklė!$B$13),"GVTNT","X")</f>
        <v>GVTNT</v>
      </c>
      <c r="AK3941" s="39">
        <f t="shared" si="867"/>
        <v>0</v>
      </c>
      <c r="AL3941" s="41"/>
      <c r="AM3941" s="41"/>
      <c r="AN3941" s="41">
        <f t="shared" si="855"/>
        <v>1900</v>
      </c>
      <c r="AO3941" s="41"/>
      <c r="AP3941" s="41"/>
      <c r="AQ3941" s="41"/>
      <c r="AR3941" s="42"/>
      <c r="AS3941" s="42"/>
      <c r="AU3941" s="43">
        <f t="shared" si="856"/>
        <v>0</v>
      </c>
    </row>
    <row r="3942" spans="1:47" ht="15" customHeight="1" x14ac:dyDescent="0.25">
      <c r="A3942" s="11"/>
      <c r="B3942" s="19">
        <v>4111</v>
      </c>
      <c r="C3942" s="74"/>
      <c r="D3942" s="77"/>
      <c r="E3942" s="75"/>
      <c r="F3942" s="74"/>
      <c r="G3942" s="80"/>
      <c r="H3942" s="49"/>
      <c r="I3942" s="79"/>
      <c r="J3942" s="27"/>
      <c r="K3942" s="27"/>
      <c r="L3942" s="79"/>
      <c r="M3942" s="81"/>
      <c r="N3942" s="29">
        <v>0</v>
      </c>
      <c r="O3942" s="30" t="str">
        <f>IF(G3942&lt;=$N$2,"",IF(F3942=[3]Pav.tvarkyklė!$B$13,"",IF(ISBLANK(R3942),"X","")))</f>
        <v/>
      </c>
      <c r="P3942" s="91"/>
      <c r="Q3942" s="63"/>
      <c r="R3942" s="63"/>
      <c r="S3942" s="63"/>
      <c r="T3942" s="63"/>
      <c r="U3942" s="34" t="str">
        <f>IFERROR(INDEX('[3]5.Grup_T'!$G$4:$G$22,MATCH('6.Turtas'!E3942,'[3]5.Grup_T'!$E$4:$E$22,0)),"0")</f>
        <v>0</v>
      </c>
      <c r="V3942" s="35">
        <f t="shared" si="857"/>
        <v>0</v>
      </c>
      <c r="W3942" s="35">
        <f>IF(NOT(ISBLANK(H3942)),(12-DATEDIF(H3942,'[3]1.Pradzia'!$D$13,"m")),0)</f>
        <v>0</v>
      </c>
      <c r="X3942" s="35">
        <f t="shared" si="858"/>
        <v>0</v>
      </c>
      <c r="Y3942" s="35">
        <f t="shared" si="854"/>
        <v>0</v>
      </c>
      <c r="Z3942" s="35">
        <f t="shared" si="866"/>
        <v>0</v>
      </c>
      <c r="AA3942" s="36">
        <f t="shared" si="859"/>
        <v>0</v>
      </c>
      <c r="AB3942" s="36">
        <f t="shared" si="860"/>
        <v>0</v>
      </c>
      <c r="AC3942" s="37">
        <f t="shared" si="861"/>
        <v>0</v>
      </c>
      <c r="AD3942" s="35">
        <f>IF(OR(YEAR(G3942)&lt;2019,O3942="X"),0,IF(ISBLANK(H3942),DATEDIF(G3942,'[3]1.Pradzia'!$D$13,"M"),DATEDIF(G3942,H3942,"m")))</f>
        <v>0</v>
      </c>
      <c r="AE3942" s="37">
        <f>IF(E3942='[3]5.Grup_T'!$E$20,0,IF(AD3942&lt;&gt;0,M3942/V3942*MIN(12,AD3942),0))</f>
        <v>0</v>
      </c>
      <c r="AF3942" s="37">
        <f t="shared" si="862"/>
        <v>0</v>
      </c>
      <c r="AG3942" s="37">
        <f t="shared" si="863"/>
        <v>0</v>
      </c>
      <c r="AH3942" s="37">
        <f t="shared" si="864"/>
        <v>0</v>
      </c>
      <c r="AI3942" s="35" t="str">
        <f t="shared" si="865"/>
        <v>Nusidėvėjęs</v>
      </c>
      <c r="AJ3942" s="38" t="str">
        <f>IF(AND(F3942&lt;&gt;[3]Pav.tvarkyklė!$B$12,F3942&lt;&gt;[3]Pav.tvarkyklė!$B$13),"GVTNT","X")</f>
        <v>GVTNT</v>
      </c>
      <c r="AK3942" s="39">
        <f t="shared" si="867"/>
        <v>0</v>
      </c>
      <c r="AL3942" s="41"/>
      <c r="AM3942" s="41"/>
      <c r="AN3942" s="41">
        <f t="shared" si="855"/>
        <v>1900</v>
      </c>
      <c r="AO3942" s="41"/>
      <c r="AP3942" s="41"/>
      <c r="AQ3942" s="41"/>
      <c r="AR3942" s="42"/>
      <c r="AS3942" s="42"/>
      <c r="AU3942" s="43">
        <f t="shared" si="856"/>
        <v>0</v>
      </c>
    </row>
    <row r="3943" spans="1:47" ht="15" customHeight="1" x14ac:dyDescent="0.25">
      <c r="A3943" s="11"/>
      <c r="B3943" s="19">
        <v>4112</v>
      </c>
      <c r="C3943" s="74"/>
      <c r="D3943" s="77"/>
      <c r="E3943" s="78"/>
      <c r="F3943" s="74"/>
      <c r="G3943" s="80"/>
      <c r="H3943" s="49"/>
      <c r="I3943" s="79"/>
      <c r="J3943" s="27"/>
      <c r="K3943" s="27"/>
      <c r="L3943" s="79"/>
      <c r="M3943" s="81"/>
      <c r="N3943" s="29">
        <v>0</v>
      </c>
      <c r="O3943" s="30" t="str">
        <f>IF(G3943&lt;=$N$2,"",IF(F3943=[3]Pav.tvarkyklė!$B$13,"",IF(ISBLANK(R3943),"X","")))</f>
        <v/>
      </c>
      <c r="P3943" s="91"/>
      <c r="Q3943" s="63"/>
      <c r="R3943" s="63"/>
      <c r="S3943" s="63"/>
      <c r="T3943" s="63"/>
      <c r="U3943" s="34" t="str">
        <f>IFERROR(INDEX('[3]5.Grup_T'!$G$4:$G$22,MATCH('6.Turtas'!E3943,'[3]5.Grup_T'!$E$4:$E$22,0)),"0")</f>
        <v>0</v>
      </c>
      <c r="V3943" s="35">
        <f t="shared" si="857"/>
        <v>0</v>
      </c>
      <c r="W3943" s="35">
        <f>IF(NOT(ISBLANK(H3943)),(12-DATEDIF(H3943,'[3]1.Pradzia'!$D$13,"m")),0)</f>
        <v>0</v>
      </c>
      <c r="X3943" s="35">
        <f t="shared" si="858"/>
        <v>0</v>
      </c>
      <c r="Y3943" s="35">
        <f t="shared" si="854"/>
        <v>0</v>
      </c>
      <c r="Z3943" s="35">
        <f t="shared" si="866"/>
        <v>0</v>
      </c>
      <c r="AA3943" s="36">
        <f t="shared" si="859"/>
        <v>0</v>
      </c>
      <c r="AB3943" s="36">
        <f t="shared" si="860"/>
        <v>0</v>
      </c>
      <c r="AC3943" s="37">
        <f t="shared" si="861"/>
        <v>0</v>
      </c>
      <c r="AD3943" s="35">
        <f>IF(OR(YEAR(G3943)&lt;2019,O3943="X"),0,IF(ISBLANK(H3943),DATEDIF(G3943,'[3]1.Pradzia'!$D$13,"M"),DATEDIF(G3943,H3943,"m")))</f>
        <v>0</v>
      </c>
      <c r="AE3943" s="37">
        <f>IF(E3943='[3]5.Grup_T'!$E$20,0,IF(AD3943&lt;&gt;0,M3943/V3943*MIN(12,AD3943),0))</f>
        <v>0</v>
      </c>
      <c r="AF3943" s="37">
        <f t="shared" si="862"/>
        <v>0</v>
      </c>
      <c r="AG3943" s="37">
        <f t="shared" si="863"/>
        <v>0</v>
      </c>
      <c r="AH3943" s="37">
        <f t="shared" si="864"/>
        <v>0</v>
      </c>
      <c r="AI3943" s="35" t="str">
        <f t="shared" si="865"/>
        <v>Nusidėvėjęs</v>
      </c>
      <c r="AJ3943" s="38" t="str">
        <f>IF(AND(F3943&lt;&gt;[3]Pav.tvarkyklė!$B$12,F3943&lt;&gt;[3]Pav.tvarkyklė!$B$13),"GVTNT","X")</f>
        <v>GVTNT</v>
      </c>
      <c r="AK3943" s="39">
        <f t="shared" si="867"/>
        <v>0</v>
      </c>
      <c r="AL3943" s="41"/>
      <c r="AM3943" s="41"/>
      <c r="AN3943" s="41">
        <f t="shared" si="855"/>
        <v>1900</v>
      </c>
      <c r="AO3943" s="41"/>
      <c r="AP3943" s="41"/>
      <c r="AQ3943" s="41"/>
      <c r="AR3943" s="42"/>
      <c r="AS3943" s="42"/>
      <c r="AU3943" s="43">
        <f t="shared" si="856"/>
        <v>0</v>
      </c>
    </row>
    <row r="3944" spans="1:47" ht="15" customHeight="1" x14ac:dyDescent="0.25">
      <c r="A3944" s="11"/>
      <c r="B3944" s="19">
        <v>4113</v>
      </c>
      <c r="C3944" s="74"/>
      <c r="D3944" s="77"/>
      <c r="E3944" s="78"/>
      <c r="F3944" s="74"/>
      <c r="G3944" s="80"/>
      <c r="H3944" s="49"/>
      <c r="I3944" s="79"/>
      <c r="J3944" s="27"/>
      <c r="K3944" s="27"/>
      <c r="L3944" s="79"/>
      <c r="M3944" s="81"/>
      <c r="N3944" s="29">
        <v>0</v>
      </c>
      <c r="O3944" s="30" t="str">
        <f>IF(G3944&lt;=$N$2,"",IF(F3944=[3]Pav.tvarkyklė!$B$13,"",IF(ISBLANK(R3944),"X","")))</f>
        <v/>
      </c>
      <c r="P3944" s="91"/>
      <c r="Q3944" s="63"/>
      <c r="R3944" s="63"/>
      <c r="S3944" s="63"/>
      <c r="T3944" s="63"/>
      <c r="U3944" s="34" t="str">
        <f>IFERROR(INDEX('[3]5.Grup_T'!$G$4:$G$22,MATCH('6.Turtas'!E3944,'[3]5.Grup_T'!$E$4:$E$22,0)),"0")</f>
        <v>0</v>
      </c>
      <c r="V3944" s="35">
        <f t="shared" si="857"/>
        <v>0</v>
      </c>
      <c r="W3944" s="35">
        <f>IF(NOT(ISBLANK(H3944)),(12-DATEDIF(H3944,'[3]1.Pradzia'!$D$13,"m")),0)</f>
        <v>0</v>
      </c>
      <c r="X3944" s="35">
        <f t="shared" si="858"/>
        <v>0</v>
      </c>
      <c r="Y3944" s="35">
        <f t="shared" si="854"/>
        <v>0</v>
      </c>
      <c r="Z3944" s="35">
        <f t="shared" si="866"/>
        <v>0</v>
      </c>
      <c r="AA3944" s="36">
        <f t="shared" si="859"/>
        <v>0</v>
      </c>
      <c r="AB3944" s="36">
        <f t="shared" si="860"/>
        <v>0</v>
      </c>
      <c r="AC3944" s="37">
        <f t="shared" si="861"/>
        <v>0</v>
      </c>
      <c r="AD3944" s="35">
        <f>IF(OR(YEAR(G3944)&lt;2019,O3944="X"),0,IF(ISBLANK(H3944),DATEDIF(G3944,'[3]1.Pradzia'!$D$13,"M"),DATEDIF(G3944,H3944,"m")))</f>
        <v>0</v>
      </c>
      <c r="AE3944" s="37">
        <f>IF(E3944='[3]5.Grup_T'!$E$20,0,IF(AD3944&lt;&gt;0,M3944/V3944*MIN(12,AD3944),0))</f>
        <v>0</v>
      </c>
      <c r="AF3944" s="37">
        <f t="shared" si="862"/>
        <v>0</v>
      </c>
      <c r="AG3944" s="37">
        <f t="shared" si="863"/>
        <v>0</v>
      </c>
      <c r="AH3944" s="37">
        <f t="shared" si="864"/>
        <v>0</v>
      </c>
      <c r="AI3944" s="35" t="str">
        <f t="shared" si="865"/>
        <v>Nusidėvėjęs</v>
      </c>
      <c r="AJ3944" s="38" t="str">
        <f>IF(AND(F3944&lt;&gt;[3]Pav.tvarkyklė!$B$12,F3944&lt;&gt;[3]Pav.tvarkyklė!$B$13),"GVTNT","X")</f>
        <v>GVTNT</v>
      </c>
      <c r="AK3944" s="39">
        <f t="shared" si="867"/>
        <v>0</v>
      </c>
      <c r="AL3944" s="41"/>
      <c r="AM3944" s="41"/>
      <c r="AN3944" s="41">
        <f t="shared" si="855"/>
        <v>1900</v>
      </c>
      <c r="AO3944" s="41"/>
      <c r="AP3944" s="41"/>
      <c r="AQ3944" s="41"/>
      <c r="AR3944" s="42"/>
      <c r="AS3944" s="42"/>
      <c r="AU3944" s="43">
        <f t="shared" si="856"/>
        <v>0</v>
      </c>
    </row>
    <row r="3945" spans="1:47" ht="15" customHeight="1" x14ac:dyDescent="0.25">
      <c r="A3945" s="11"/>
      <c r="B3945" s="19">
        <v>4114</v>
      </c>
      <c r="C3945" s="74"/>
      <c r="D3945" s="77"/>
      <c r="E3945" s="78"/>
      <c r="F3945" s="74"/>
      <c r="G3945" s="80"/>
      <c r="H3945" s="49"/>
      <c r="I3945" s="79"/>
      <c r="J3945" s="27"/>
      <c r="K3945" s="27"/>
      <c r="L3945" s="79"/>
      <c r="M3945" s="81"/>
      <c r="N3945" s="29">
        <v>0</v>
      </c>
      <c r="O3945" s="30" t="str">
        <f>IF(G3945&lt;=$N$2,"",IF(F3945=[3]Pav.tvarkyklė!$B$13,"",IF(ISBLANK(R3945),"X","")))</f>
        <v/>
      </c>
      <c r="P3945" s="91"/>
      <c r="Q3945" s="63"/>
      <c r="R3945" s="63"/>
      <c r="S3945" s="63"/>
      <c r="T3945" s="63"/>
      <c r="U3945" s="34" t="str">
        <f>IFERROR(INDEX('[3]5.Grup_T'!$G$4:$G$22,MATCH('6.Turtas'!E3945,'[3]5.Grup_T'!$E$4:$E$22,0)),"0")</f>
        <v>0</v>
      </c>
      <c r="V3945" s="35">
        <f t="shared" si="857"/>
        <v>0</v>
      </c>
      <c r="W3945" s="35">
        <f>IF(NOT(ISBLANK(H3945)),(12-DATEDIF(H3945,'[3]1.Pradzia'!$D$13,"m")),0)</f>
        <v>0</v>
      </c>
      <c r="X3945" s="35">
        <f t="shared" si="858"/>
        <v>0</v>
      </c>
      <c r="Y3945" s="35">
        <f t="shared" si="854"/>
        <v>0</v>
      </c>
      <c r="Z3945" s="35">
        <f t="shared" si="866"/>
        <v>0</v>
      </c>
      <c r="AA3945" s="36">
        <f t="shared" si="859"/>
        <v>0</v>
      </c>
      <c r="AB3945" s="36">
        <f t="shared" si="860"/>
        <v>0</v>
      </c>
      <c r="AC3945" s="37">
        <f t="shared" si="861"/>
        <v>0</v>
      </c>
      <c r="AD3945" s="35">
        <f>IF(OR(YEAR(G3945)&lt;2019,O3945="X"),0,IF(ISBLANK(H3945),DATEDIF(G3945,'[3]1.Pradzia'!$D$13,"M"),DATEDIF(G3945,H3945,"m")))</f>
        <v>0</v>
      </c>
      <c r="AE3945" s="37">
        <f>IF(E3945='[3]5.Grup_T'!$E$20,0,IF(AD3945&lt;&gt;0,M3945/V3945*MIN(12,AD3945),0))</f>
        <v>0</v>
      </c>
      <c r="AF3945" s="37">
        <f t="shared" si="862"/>
        <v>0</v>
      </c>
      <c r="AG3945" s="37">
        <f t="shared" si="863"/>
        <v>0</v>
      </c>
      <c r="AH3945" s="37">
        <f t="shared" si="864"/>
        <v>0</v>
      </c>
      <c r="AI3945" s="35" t="str">
        <f t="shared" si="865"/>
        <v>Nusidėvėjęs</v>
      </c>
      <c r="AJ3945" s="38" t="str">
        <f>IF(AND(F3945&lt;&gt;[3]Pav.tvarkyklė!$B$12,F3945&lt;&gt;[3]Pav.tvarkyklė!$B$13),"GVTNT","X")</f>
        <v>GVTNT</v>
      </c>
      <c r="AK3945" s="39">
        <f t="shared" si="867"/>
        <v>0</v>
      </c>
      <c r="AL3945" s="41"/>
      <c r="AM3945" s="41"/>
      <c r="AN3945" s="41">
        <f t="shared" si="855"/>
        <v>1900</v>
      </c>
      <c r="AO3945" s="41"/>
      <c r="AP3945" s="41"/>
      <c r="AQ3945" s="41"/>
      <c r="AR3945" s="42"/>
      <c r="AS3945" s="42"/>
      <c r="AU3945" s="43">
        <f t="shared" si="856"/>
        <v>0</v>
      </c>
    </row>
    <row r="3946" spans="1:47" ht="15" customHeight="1" x14ac:dyDescent="0.25">
      <c r="A3946" s="11"/>
      <c r="B3946" s="19">
        <v>4115</v>
      </c>
      <c r="C3946" s="74"/>
      <c r="D3946" s="77"/>
      <c r="E3946" s="78"/>
      <c r="F3946" s="74"/>
      <c r="G3946" s="80"/>
      <c r="H3946" s="49"/>
      <c r="I3946" s="79"/>
      <c r="J3946" s="27"/>
      <c r="K3946" s="27"/>
      <c r="L3946" s="79"/>
      <c r="M3946" s="81"/>
      <c r="N3946" s="29">
        <v>0</v>
      </c>
      <c r="O3946" s="30" t="str">
        <f>IF(G3946&lt;=$N$2,"",IF(F3946=[3]Pav.tvarkyklė!$B$13,"",IF(ISBLANK(R3946),"X","")))</f>
        <v/>
      </c>
      <c r="P3946" s="91"/>
      <c r="Q3946" s="63"/>
      <c r="R3946" s="63"/>
      <c r="S3946" s="63"/>
      <c r="T3946" s="63"/>
      <c r="U3946" s="34" t="str">
        <f>IFERROR(INDEX('[3]5.Grup_T'!$G$4:$G$22,MATCH('6.Turtas'!E3946,'[3]5.Grup_T'!$E$4:$E$22,0)),"0")</f>
        <v>0</v>
      </c>
      <c r="V3946" s="35">
        <f t="shared" si="857"/>
        <v>0</v>
      </c>
      <c r="W3946" s="35">
        <f>IF(NOT(ISBLANK(H3946)),(12-DATEDIF(H3946,'[3]1.Pradzia'!$D$13,"m")),0)</f>
        <v>0</v>
      </c>
      <c r="X3946" s="35">
        <f t="shared" si="858"/>
        <v>0</v>
      </c>
      <c r="Y3946" s="35">
        <f t="shared" si="854"/>
        <v>0</v>
      </c>
      <c r="Z3946" s="35">
        <f t="shared" si="866"/>
        <v>0</v>
      </c>
      <c r="AA3946" s="36">
        <f t="shared" si="859"/>
        <v>0</v>
      </c>
      <c r="AB3946" s="36">
        <f t="shared" si="860"/>
        <v>0</v>
      </c>
      <c r="AC3946" s="37">
        <f t="shared" si="861"/>
        <v>0</v>
      </c>
      <c r="AD3946" s="35">
        <f>IF(OR(YEAR(G3946)&lt;2019,O3946="X"),0,IF(ISBLANK(H3946),DATEDIF(G3946,'[3]1.Pradzia'!$D$13,"M"),DATEDIF(G3946,H3946,"m")))</f>
        <v>0</v>
      </c>
      <c r="AE3946" s="37">
        <f>IF(E3946='[3]5.Grup_T'!$E$20,0,IF(AD3946&lt;&gt;0,M3946/V3946*MIN(12,AD3946),0))</f>
        <v>0</v>
      </c>
      <c r="AF3946" s="37">
        <f t="shared" si="862"/>
        <v>0</v>
      </c>
      <c r="AG3946" s="37">
        <f t="shared" si="863"/>
        <v>0</v>
      </c>
      <c r="AH3946" s="37">
        <f t="shared" si="864"/>
        <v>0</v>
      </c>
      <c r="AI3946" s="35" t="str">
        <f t="shared" si="865"/>
        <v>Nusidėvėjęs</v>
      </c>
      <c r="AJ3946" s="38" t="str">
        <f>IF(AND(F3946&lt;&gt;[3]Pav.tvarkyklė!$B$12,F3946&lt;&gt;[3]Pav.tvarkyklė!$B$13),"GVTNT","X")</f>
        <v>GVTNT</v>
      </c>
      <c r="AK3946" s="39">
        <f t="shared" si="867"/>
        <v>0</v>
      </c>
      <c r="AL3946" s="41"/>
      <c r="AM3946" s="41"/>
      <c r="AN3946" s="41">
        <f t="shared" si="855"/>
        <v>1900</v>
      </c>
      <c r="AO3946" s="41"/>
      <c r="AP3946" s="41"/>
      <c r="AQ3946" s="41"/>
      <c r="AR3946" s="42"/>
      <c r="AS3946" s="42"/>
      <c r="AU3946" s="43">
        <f t="shared" si="856"/>
        <v>0</v>
      </c>
    </row>
    <row r="3947" spans="1:47" ht="15" customHeight="1" x14ac:dyDescent="0.25">
      <c r="A3947" s="11"/>
      <c r="B3947" s="19">
        <v>4116</v>
      </c>
      <c r="C3947" s="74"/>
      <c r="D3947" s="77"/>
      <c r="E3947" s="78"/>
      <c r="F3947" s="74"/>
      <c r="G3947" s="80"/>
      <c r="H3947" s="49"/>
      <c r="I3947" s="79"/>
      <c r="J3947" s="27"/>
      <c r="K3947" s="27"/>
      <c r="L3947" s="79"/>
      <c r="M3947" s="81"/>
      <c r="N3947" s="29">
        <v>0</v>
      </c>
      <c r="O3947" s="30" t="str">
        <f>IF(G3947&lt;=$N$2,"",IF(F3947=[3]Pav.tvarkyklė!$B$13,"",IF(ISBLANK(R3947),"X","")))</f>
        <v/>
      </c>
      <c r="P3947" s="91"/>
      <c r="Q3947" s="63"/>
      <c r="R3947" s="63"/>
      <c r="S3947" s="63"/>
      <c r="T3947" s="63"/>
      <c r="U3947" s="34" t="str">
        <f>IFERROR(INDEX('[3]5.Grup_T'!$G$4:$G$22,MATCH('6.Turtas'!E3947,'[3]5.Grup_T'!$E$4:$E$22,0)),"0")</f>
        <v>0</v>
      </c>
      <c r="V3947" s="35">
        <f t="shared" si="857"/>
        <v>0</v>
      </c>
      <c r="W3947" s="35">
        <f>IF(NOT(ISBLANK(H3947)),(12-DATEDIF(H3947,'[3]1.Pradzia'!$D$13,"m")),0)</f>
        <v>0</v>
      </c>
      <c r="X3947" s="35">
        <f t="shared" si="858"/>
        <v>0</v>
      </c>
      <c r="Y3947" s="35">
        <f t="shared" si="854"/>
        <v>0</v>
      </c>
      <c r="Z3947" s="35">
        <f t="shared" si="866"/>
        <v>0</v>
      </c>
      <c r="AA3947" s="36">
        <f t="shared" si="859"/>
        <v>0</v>
      </c>
      <c r="AB3947" s="36">
        <f t="shared" si="860"/>
        <v>0</v>
      </c>
      <c r="AC3947" s="37">
        <f t="shared" si="861"/>
        <v>0</v>
      </c>
      <c r="AD3947" s="35">
        <f>IF(OR(YEAR(G3947)&lt;2019,O3947="X"),0,IF(ISBLANK(H3947),DATEDIF(G3947,'[3]1.Pradzia'!$D$13,"M"),DATEDIF(G3947,H3947,"m")))</f>
        <v>0</v>
      </c>
      <c r="AE3947" s="37">
        <f>IF(E3947='[3]5.Grup_T'!$E$20,0,IF(AD3947&lt;&gt;0,M3947/V3947*MIN(12,AD3947),0))</f>
        <v>0</v>
      </c>
      <c r="AF3947" s="37">
        <f t="shared" si="862"/>
        <v>0</v>
      </c>
      <c r="AG3947" s="37">
        <f t="shared" si="863"/>
        <v>0</v>
      </c>
      <c r="AH3947" s="37">
        <f t="shared" si="864"/>
        <v>0</v>
      </c>
      <c r="AI3947" s="35" t="str">
        <f t="shared" si="865"/>
        <v>Nusidėvėjęs</v>
      </c>
      <c r="AJ3947" s="38" t="str">
        <f>IF(AND(F3947&lt;&gt;[3]Pav.tvarkyklė!$B$12,F3947&lt;&gt;[3]Pav.tvarkyklė!$B$13),"GVTNT","X")</f>
        <v>GVTNT</v>
      </c>
      <c r="AK3947" s="39">
        <f t="shared" si="867"/>
        <v>0</v>
      </c>
      <c r="AL3947" s="41"/>
      <c r="AM3947" s="41"/>
      <c r="AN3947" s="41">
        <f t="shared" si="855"/>
        <v>1900</v>
      </c>
      <c r="AO3947" s="41"/>
      <c r="AP3947" s="41"/>
      <c r="AQ3947" s="41"/>
      <c r="AR3947" s="42"/>
      <c r="AS3947" s="42"/>
      <c r="AU3947" s="43">
        <f t="shared" si="856"/>
        <v>0</v>
      </c>
    </row>
    <row r="3948" spans="1:47" ht="15" customHeight="1" x14ac:dyDescent="0.25">
      <c r="A3948" s="11"/>
      <c r="B3948" s="19">
        <v>4117</v>
      </c>
      <c r="C3948" s="74"/>
      <c r="D3948" s="77"/>
      <c r="E3948" s="78"/>
      <c r="F3948" s="74"/>
      <c r="G3948" s="80"/>
      <c r="H3948" s="49"/>
      <c r="I3948" s="79"/>
      <c r="J3948" s="27"/>
      <c r="K3948" s="27"/>
      <c r="L3948" s="79"/>
      <c r="M3948" s="81"/>
      <c r="N3948" s="29">
        <v>0</v>
      </c>
      <c r="O3948" s="30" t="str">
        <f>IF(G3948&lt;=$N$2,"",IF(F3948=[3]Pav.tvarkyklė!$B$13,"",IF(ISBLANK(R3948),"X","")))</f>
        <v/>
      </c>
      <c r="P3948" s="91"/>
      <c r="Q3948" s="63"/>
      <c r="R3948" s="63"/>
      <c r="S3948" s="63"/>
      <c r="T3948" s="63"/>
      <c r="U3948" s="34" t="str">
        <f>IFERROR(INDEX('[3]5.Grup_T'!$G$4:$G$22,MATCH('6.Turtas'!E3948,'[3]5.Grup_T'!$E$4:$E$22,0)),"0")</f>
        <v>0</v>
      </c>
      <c r="V3948" s="35">
        <f t="shared" si="857"/>
        <v>0</v>
      </c>
      <c r="W3948" s="35">
        <f>IF(NOT(ISBLANK(H3948)),(12-DATEDIF(H3948,'[3]1.Pradzia'!$D$13,"m")),0)</f>
        <v>0</v>
      </c>
      <c r="X3948" s="35">
        <f t="shared" si="858"/>
        <v>0</v>
      </c>
      <c r="Y3948" s="35">
        <f t="shared" si="854"/>
        <v>0</v>
      </c>
      <c r="Z3948" s="35">
        <f t="shared" si="866"/>
        <v>0</v>
      </c>
      <c r="AA3948" s="36">
        <f t="shared" si="859"/>
        <v>0</v>
      </c>
      <c r="AB3948" s="36">
        <f t="shared" si="860"/>
        <v>0</v>
      </c>
      <c r="AC3948" s="37">
        <f t="shared" si="861"/>
        <v>0</v>
      </c>
      <c r="AD3948" s="35">
        <f>IF(OR(YEAR(G3948)&lt;2019,O3948="X"),0,IF(ISBLANK(H3948),DATEDIF(G3948,'[3]1.Pradzia'!$D$13,"M"),DATEDIF(G3948,H3948,"m")))</f>
        <v>0</v>
      </c>
      <c r="AE3948" s="37">
        <f>IF(E3948='[3]5.Grup_T'!$E$20,0,IF(AD3948&lt;&gt;0,M3948/V3948*MIN(12,AD3948),0))</f>
        <v>0</v>
      </c>
      <c r="AF3948" s="37">
        <f t="shared" si="862"/>
        <v>0</v>
      </c>
      <c r="AG3948" s="37">
        <f t="shared" si="863"/>
        <v>0</v>
      </c>
      <c r="AH3948" s="37">
        <f t="shared" si="864"/>
        <v>0</v>
      </c>
      <c r="AI3948" s="35" t="str">
        <f t="shared" si="865"/>
        <v>Nusidėvėjęs</v>
      </c>
      <c r="AJ3948" s="38" t="str">
        <f>IF(AND(F3948&lt;&gt;[3]Pav.tvarkyklė!$B$12,F3948&lt;&gt;[3]Pav.tvarkyklė!$B$13),"GVTNT","X")</f>
        <v>GVTNT</v>
      </c>
      <c r="AK3948" s="39">
        <f t="shared" si="867"/>
        <v>0</v>
      </c>
      <c r="AL3948" s="41"/>
      <c r="AM3948" s="41"/>
      <c r="AN3948" s="41">
        <f t="shared" si="855"/>
        <v>1900</v>
      </c>
      <c r="AO3948" s="41"/>
      <c r="AP3948" s="41"/>
      <c r="AQ3948" s="41"/>
      <c r="AR3948" s="42"/>
      <c r="AS3948" s="42"/>
      <c r="AU3948" s="43">
        <f t="shared" si="856"/>
        <v>0</v>
      </c>
    </row>
    <row r="3949" spans="1:47" ht="15" customHeight="1" x14ac:dyDescent="0.25">
      <c r="A3949" s="11"/>
      <c r="B3949" s="19">
        <v>4118</v>
      </c>
      <c r="C3949" s="74"/>
      <c r="D3949" s="77"/>
      <c r="E3949" s="78"/>
      <c r="F3949" s="74"/>
      <c r="G3949" s="80"/>
      <c r="H3949" s="49"/>
      <c r="I3949" s="79"/>
      <c r="J3949" s="27"/>
      <c r="K3949" s="27"/>
      <c r="L3949" s="79"/>
      <c r="M3949" s="81"/>
      <c r="N3949" s="29">
        <v>0</v>
      </c>
      <c r="O3949" s="30" t="str">
        <f>IF(G3949&lt;=$N$2,"",IF(F3949=[3]Pav.tvarkyklė!$B$13,"",IF(ISBLANK(R3949),"X","")))</f>
        <v/>
      </c>
      <c r="P3949" s="91"/>
      <c r="Q3949" s="63"/>
      <c r="R3949" s="63"/>
      <c r="S3949" s="63"/>
      <c r="T3949" s="63"/>
      <c r="U3949" s="34" t="str">
        <f>IFERROR(INDEX('[3]5.Grup_T'!$G$4:$G$22,MATCH('6.Turtas'!E3949,'[3]5.Grup_T'!$E$4:$E$22,0)),"0")</f>
        <v>0</v>
      </c>
      <c r="V3949" s="35">
        <f t="shared" si="857"/>
        <v>0</v>
      </c>
      <c r="W3949" s="35">
        <f>IF(NOT(ISBLANK(H3949)),(12-DATEDIF(H3949,'[3]1.Pradzia'!$D$13,"m")),0)</f>
        <v>0</v>
      </c>
      <c r="X3949" s="35">
        <f t="shared" si="858"/>
        <v>0</v>
      </c>
      <c r="Y3949" s="35">
        <f t="shared" si="854"/>
        <v>0</v>
      </c>
      <c r="Z3949" s="35">
        <f t="shared" si="866"/>
        <v>0</v>
      </c>
      <c r="AA3949" s="36">
        <f t="shared" si="859"/>
        <v>0</v>
      </c>
      <c r="AB3949" s="36">
        <f t="shared" si="860"/>
        <v>0</v>
      </c>
      <c r="AC3949" s="37">
        <f t="shared" si="861"/>
        <v>0</v>
      </c>
      <c r="AD3949" s="35">
        <f>IF(OR(YEAR(G3949)&lt;2019,O3949="X"),0,IF(ISBLANK(H3949),DATEDIF(G3949,'[3]1.Pradzia'!$D$13,"M"),DATEDIF(G3949,H3949,"m")))</f>
        <v>0</v>
      </c>
      <c r="AE3949" s="37">
        <f>IF(E3949='[3]5.Grup_T'!$E$20,0,IF(AD3949&lt;&gt;0,M3949/V3949*MIN(12,AD3949),0))</f>
        <v>0</v>
      </c>
      <c r="AF3949" s="37">
        <f t="shared" si="862"/>
        <v>0</v>
      </c>
      <c r="AG3949" s="37">
        <f t="shared" si="863"/>
        <v>0</v>
      </c>
      <c r="AH3949" s="37">
        <f t="shared" si="864"/>
        <v>0</v>
      </c>
      <c r="AI3949" s="35" t="str">
        <f t="shared" si="865"/>
        <v>Nusidėvėjęs</v>
      </c>
      <c r="AJ3949" s="38" t="str">
        <f>IF(AND(F3949&lt;&gt;[3]Pav.tvarkyklė!$B$12,F3949&lt;&gt;[3]Pav.tvarkyklė!$B$13),"GVTNT","X")</f>
        <v>GVTNT</v>
      </c>
      <c r="AK3949" s="39">
        <f t="shared" si="867"/>
        <v>0</v>
      </c>
      <c r="AL3949" s="41"/>
      <c r="AM3949" s="41"/>
      <c r="AN3949" s="41">
        <f t="shared" si="855"/>
        <v>1900</v>
      </c>
      <c r="AO3949" s="41"/>
      <c r="AP3949" s="41"/>
      <c r="AQ3949" s="41"/>
      <c r="AR3949" s="42"/>
      <c r="AS3949" s="42"/>
      <c r="AU3949" s="43">
        <f t="shared" si="856"/>
        <v>0</v>
      </c>
    </row>
    <row r="3950" spans="1:47" ht="15" customHeight="1" x14ac:dyDescent="0.25">
      <c r="A3950" s="11"/>
      <c r="B3950" s="19">
        <v>4119</v>
      </c>
      <c r="C3950" s="74"/>
      <c r="D3950" s="77"/>
      <c r="E3950" s="78"/>
      <c r="F3950" s="74"/>
      <c r="G3950" s="80"/>
      <c r="H3950" s="49"/>
      <c r="I3950" s="79"/>
      <c r="J3950" s="27"/>
      <c r="K3950" s="27"/>
      <c r="L3950" s="79"/>
      <c r="M3950" s="81"/>
      <c r="N3950" s="29">
        <v>0</v>
      </c>
      <c r="O3950" s="30" t="str">
        <f>IF(G3950&lt;=$N$2,"",IF(F3950=[3]Pav.tvarkyklė!$B$13,"",IF(ISBLANK(R3950),"X","")))</f>
        <v/>
      </c>
      <c r="P3950" s="91"/>
      <c r="Q3950" s="63"/>
      <c r="R3950" s="63"/>
      <c r="S3950" s="63"/>
      <c r="T3950" s="63"/>
      <c r="U3950" s="34" t="str">
        <f>IFERROR(INDEX('[3]5.Grup_T'!$G$4:$G$22,MATCH('6.Turtas'!E3950,'[3]5.Grup_T'!$E$4:$E$22,0)),"0")</f>
        <v>0</v>
      </c>
      <c r="V3950" s="35">
        <f t="shared" si="857"/>
        <v>0</v>
      </c>
      <c r="W3950" s="35">
        <f>IF(NOT(ISBLANK(H3950)),(12-DATEDIF(H3950,'[3]1.Pradzia'!$D$13,"m")),0)</f>
        <v>0</v>
      </c>
      <c r="X3950" s="35">
        <f t="shared" si="858"/>
        <v>0</v>
      </c>
      <c r="Y3950" s="35">
        <f t="shared" si="854"/>
        <v>0</v>
      </c>
      <c r="Z3950" s="35">
        <f t="shared" si="866"/>
        <v>0</v>
      </c>
      <c r="AA3950" s="36">
        <f t="shared" si="859"/>
        <v>0</v>
      </c>
      <c r="AB3950" s="36">
        <f t="shared" si="860"/>
        <v>0</v>
      </c>
      <c r="AC3950" s="37">
        <f t="shared" si="861"/>
        <v>0</v>
      </c>
      <c r="AD3950" s="35">
        <f>IF(OR(YEAR(G3950)&lt;2019,O3950="X"),0,IF(ISBLANK(H3950),DATEDIF(G3950,'[3]1.Pradzia'!$D$13,"M"),DATEDIF(G3950,H3950,"m")))</f>
        <v>0</v>
      </c>
      <c r="AE3950" s="37">
        <f>IF(E3950='[3]5.Grup_T'!$E$20,0,IF(AD3950&lt;&gt;0,M3950/V3950*MIN(12,AD3950),0))</f>
        <v>0</v>
      </c>
      <c r="AF3950" s="37">
        <f t="shared" si="862"/>
        <v>0</v>
      </c>
      <c r="AG3950" s="37">
        <f t="shared" si="863"/>
        <v>0</v>
      </c>
      <c r="AH3950" s="37">
        <f t="shared" si="864"/>
        <v>0</v>
      </c>
      <c r="AI3950" s="35" t="str">
        <f t="shared" si="865"/>
        <v>Nusidėvėjęs</v>
      </c>
      <c r="AJ3950" s="38" t="str">
        <f>IF(AND(F3950&lt;&gt;[3]Pav.tvarkyklė!$B$12,F3950&lt;&gt;[3]Pav.tvarkyklė!$B$13),"GVTNT","X")</f>
        <v>GVTNT</v>
      </c>
      <c r="AK3950" s="39">
        <f t="shared" si="867"/>
        <v>0</v>
      </c>
      <c r="AL3950" s="41"/>
      <c r="AM3950" s="41"/>
      <c r="AN3950" s="41">
        <f t="shared" si="855"/>
        <v>1900</v>
      </c>
      <c r="AO3950" s="41"/>
      <c r="AP3950" s="41"/>
      <c r="AQ3950" s="41"/>
      <c r="AR3950" s="42"/>
      <c r="AS3950" s="42"/>
      <c r="AU3950" s="43">
        <f t="shared" si="856"/>
        <v>0</v>
      </c>
    </row>
    <row r="3951" spans="1:47" ht="15" customHeight="1" x14ac:dyDescent="0.25">
      <c r="A3951" s="11"/>
      <c r="B3951" s="19">
        <v>4120</v>
      </c>
      <c r="C3951" s="74"/>
      <c r="D3951" s="77"/>
      <c r="E3951" s="78"/>
      <c r="F3951" s="74"/>
      <c r="G3951" s="80"/>
      <c r="H3951" s="49"/>
      <c r="I3951" s="79"/>
      <c r="J3951" s="27"/>
      <c r="K3951" s="27"/>
      <c r="L3951" s="79"/>
      <c r="M3951" s="81"/>
      <c r="N3951" s="29">
        <v>0</v>
      </c>
      <c r="O3951" s="30" t="str">
        <f>IF(G3951&lt;=$N$2,"",IF(F3951=[3]Pav.tvarkyklė!$B$13,"",IF(ISBLANK(R3951),"X","")))</f>
        <v/>
      </c>
      <c r="P3951" s="91"/>
      <c r="Q3951" s="63"/>
      <c r="R3951" s="63"/>
      <c r="S3951" s="63"/>
      <c r="T3951" s="63"/>
      <c r="U3951" s="34" t="str">
        <f>IFERROR(INDEX('[3]5.Grup_T'!$G$4:$G$22,MATCH('6.Turtas'!E3951,'[3]5.Grup_T'!$E$4:$E$22,0)),"0")</f>
        <v>0</v>
      </c>
      <c r="V3951" s="35">
        <f t="shared" si="857"/>
        <v>0</v>
      </c>
      <c r="W3951" s="35">
        <f>IF(NOT(ISBLANK(H3951)),(12-DATEDIF(H3951,'[3]1.Pradzia'!$D$13,"m")),0)</f>
        <v>0</v>
      </c>
      <c r="X3951" s="35">
        <f t="shared" si="858"/>
        <v>0</v>
      </c>
      <c r="Y3951" s="35">
        <f t="shared" si="854"/>
        <v>0</v>
      </c>
      <c r="Z3951" s="35">
        <f t="shared" si="866"/>
        <v>0</v>
      </c>
      <c r="AA3951" s="36">
        <f t="shared" si="859"/>
        <v>0</v>
      </c>
      <c r="AB3951" s="36">
        <f t="shared" si="860"/>
        <v>0</v>
      </c>
      <c r="AC3951" s="37">
        <f t="shared" si="861"/>
        <v>0</v>
      </c>
      <c r="AD3951" s="35">
        <f>IF(OR(YEAR(G3951)&lt;2019,O3951="X"),0,IF(ISBLANK(H3951),DATEDIF(G3951,'[3]1.Pradzia'!$D$13,"M"),DATEDIF(G3951,H3951,"m")))</f>
        <v>0</v>
      </c>
      <c r="AE3951" s="37">
        <f>IF(E3951='[3]5.Grup_T'!$E$20,0,IF(AD3951&lt;&gt;0,M3951/V3951*MIN(12,AD3951),0))</f>
        <v>0</v>
      </c>
      <c r="AF3951" s="37">
        <f t="shared" si="862"/>
        <v>0</v>
      </c>
      <c r="AG3951" s="37">
        <f t="shared" si="863"/>
        <v>0</v>
      </c>
      <c r="AH3951" s="37">
        <f t="shared" si="864"/>
        <v>0</v>
      </c>
      <c r="AI3951" s="35" t="str">
        <f t="shared" si="865"/>
        <v>Nusidėvėjęs</v>
      </c>
      <c r="AJ3951" s="38" t="str">
        <f>IF(AND(F3951&lt;&gt;[3]Pav.tvarkyklė!$B$12,F3951&lt;&gt;[3]Pav.tvarkyklė!$B$13),"GVTNT","X")</f>
        <v>GVTNT</v>
      </c>
      <c r="AK3951" s="39">
        <f t="shared" si="867"/>
        <v>0</v>
      </c>
      <c r="AL3951" s="41"/>
      <c r="AM3951" s="41"/>
      <c r="AN3951" s="41">
        <f t="shared" si="855"/>
        <v>1900</v>
      </c>
      <c r="AO3951" s="41"/>
      <c r="AP3951" s="41"/>
      <c r="AQ3951" s="41"/>
      <c r="AR3951" s="42"/>
      <c r="AS3951" s="42"/>
      <c r="AU3951" s="43">
        <f t="shared" si="856"/>
        <v>0</v>
      </c>
    </row>
    <row r="3952" spans="1:47" ht="15" customHeight="1" x14ac:dyDescent="0.25">
      <c r="A3952" s="11"/>
      <c r="B3952" s="19">
        <v>4121</v>
      </c>
      <c r="C3952" s="74"/>
      <c r="D3952" s="77"/>
      <c r="E3952" s="78"/>
      <c r="F3952" s="74"/>
      <c r="G3952" s="80"/>
      <c r="H3952" s="49"/>
      <c r="I3952" s="79"/>
      <c r="J3952" s="27"/>
      <c r="K3952" s="27"/>
      <c r="L3952" s="79"/>
      <c r="M3952" s="81"/>
      <c r="N3952" s="29">
        <v>0</v>
      </c>
      <c r="O3952" s="30" t="str">
        <f>IF(G3952&lt;=$N$2,"",IF(F3952=[3]Pav.tvarkyklė!$B$13,"",IF(ISBLANK(R3952),"X","")))</f>
        <v/>
      </c>
      <c r="P3952" s="91"/>
      <c r="Q3952" s="63"/>
      <c r="R3952" s="63"/>
      <c r="S3952" s="63"/>
      <c r="T3952" s="63"/>
      <c r="U3952" s="34" t="str">
        <f>IFERROR(INDEX('[3]5.Grup_T'!$G$4:$G$22,MATCH('6.Turtas'!E3952,'[3]5.Grup_T'!$E$4:$E$22,0)),"0")</f>
        <v>0</v>
      </c>
      <c r="V3952" s="35">
        <f t="shared" si="857"/>
        <v>0</v>
      </c>
      <c r="W3952" s="35">
        <f>IF(NOT(ISBLANK(H3952)),(12-DATEDIF(H3952,'[3]1.Pradzia'!$D$13,"m")),0)</f>
        <v>0</v>
      </c>
      <c r="X3952" s="35">
        <f t="shared" si="858"/>
        <v>0</v>
      </c>
      <c r="Y3952" s="35">
        <f t="shared" si="854"/>
        <v>0</v>
      </c>
      <c r="Z3952" s="35">
        <f t="shared" si="866"/>
        <v>0</v>
      </c>
      <c r="AA3952" s="36">
        <f t="shared" si="859"/>
        <v>0</v>
      </c>
      <c r="AB3952" s="36">
        <f t="shared" si="860"/>
        <v>0</v>
      </c>
      <c r="AC3952" s="37">
        <f t="shared" si="861"/>
        <v>0</v>
      </c>
      <c r="AD3952" s="35">
        <f>IF(OR(YEAR(G3952)&lt;2019,O3952="X"),0,IF(ISBLANK(H3952),DATEDIF(G3952,'[3]1.Pradzia'!$D$13,"M"),DATEDIF(G3952,H3952,"m")))</f>
        <v>0</v>
      </c>
      <c r="AE3952" s="37">
        <f>IF(E3952='[3]5.Grup_T'!$E$20,0,IF(AD3952&lt;&gt;0,M3952/V3952*MIN(12,AD3952),0))</f>
        <v>0</v>
      </c>
      <c r="AF3952" s="37">
        <f t="shared" si="862"/>
        <v>0</v>
      </c>
      <c r="AG3952" s="37">
        <f t="shared" si="863"/>
        <v>0</v>
      </c>
      <c r="AH3952" s="37">
        <f t="shared" si="864"/>
        <v>0</v>
      </c>
      <c r="AI3952" s="35" t="str">
        <f t="shared" si="865"/>
        <v>Nusidėvėjęs</v>
      </c>
      <c r="AJ3952" s="38" t="str">
        <f>IF(AND(F3952&lt;&gt;[3]Pav.tvarkyklė!$B$12,F3952&lt;&gt;[3]Pav.tvarkyklė!$B$13),"GVTNT","X")</f>
        <v>GVTNT</v>
      </c>
      <c r="AK3952" s="39">
        <f t="shared" si="867"/>
        <v>0</v>
      </c>
      <c r="AL3952" s="41"/>
      <c r="AM3952" s="41"/>
      <c r="AN3952" s="41">
        <f t="shared" si="855"/>
        <v>1900</v>
      </c>
      <c r="AO3952" s="41"/>
      <c r="AP3952" s="41"/>
      <c r="AQ3952" s="41"/>
      <c r="AR3952" s="42"/>
      <c r="AS3952" s="42"/>
      <c r="AU3952" s="43">
        <f t="shared" si="856"/>
        <v>0</v>
      </c>
    </row>
    <row r="3953" spans="1:47" ht="15" customHeight="1" x14ac:dyDescent="0.25">
      <c r="A3953" s="11"/>
      <c r="B3953" s="19">
        <v>4122</v>
      </c>
      <c r="C3953" s="74"/>
      <c r="D3953" s="77"/>
      <c r="E3953" s="78"/>
      <c r="F3953" s="74"/>
      <c r="G3953" s="80"/>
      <c r="H3953" s="49"/>
      <c r="I3953" s="79"/>
      <c r="J3953" s="27"/>
      <c r="K3953" s="27"/>
      <c r="L3953" s="79"/>
      <c r="M3953" s="81"/>
      <c r="N3953" s="29">
        <v>0</v>
      </c>
      <c r="O3953" s="30" t="str">
        <f>IF(G3953&lt;=$N$2,"",IF(F3953=[3]Pav.tvarkyklė!$B$13,"",IF(ISBLANK(R3953),"X","")))</f>
        <v/>
      </c>
      <c r="P3953" s="91"/>
      <c r="Q3953" s="63"/>
      <c r="R3953" s="63"/>
      <c r="S3953" s="63"/>
      <c r="T3953" s="63"/>
      <c r="U3953" s="34" t="str">
        <f>IFERROR(INDEX('[3]5.Grup_T'!$G$4:$G$22,MATCH('6.Turtas'!E3953,'[3]5.Grup_T'!$E$4:$E$22,0)),"0")</f>
        <v>0</v>
      </c>
      <c r="V3953" s="35">
        <f t="shared" si="857"/>
        <v>0</v>
      </c>
      <c r="W3953" s="35">
        <f>IF(NOT(ISBLANK(H3953)),(12-DATEDIF(H3953,'[3]1.Pradzia'!$D$13,"m")),0)</f>
        <v>0</v>
      </c>
      <c r="X3953" s="35">
        <f t="shared" si="858"/>
        <v>0</v>
      </c>
      <c r="Y3953" s="35">
        <f t="shared" si="854"/>
        <v>0</v>
      </c>
      <c r="Z3953" s="35">
        <f t="shared" si="866"/>
        <v>0</v>
      </c>
      <c r="AA3953" s="36">
        <f t="shared" si="859"/>
        <v>0</v>
      </c>
      <c r="AB3953" s="36">
        <f t="shared" si="860"/>
        <v>0</v>
      </c>
      <c r="AC3953" s="37">
        <f t="shared" si="861"/>
        <v>0</v>
      </c>
      <c r="AD3953" s="35">
        <f>IF(OR(YEAR(G3953)&lt;2019,O3953="X"),0,IF(ISBLANK(H3953),DATEDIF(G3953,'[3]1.Pradzia'!$D$13,"M"),DATEDIF(G3953,H3953,"m")))</f>
        <v>0</v>
      </c>
      <c r="AE3953" s="37">
        <f>IF(E3953='[3]5.Grup_T'!$E$20,0,IF(AD3953&lt;&gt;0,M3953/V3953*MIN(12,AD3953),0))</f>
        <v>0</v>
      </c>
      <c r="AF3953" s="37">
        <f t="shared" si="862"/>
        <v>0</v>
      </c>
      <c r="AG3953" s="37">
        <f t="shared" si="863"/>
        <v>0</v>
      </c>
      <c r="AH3953" s="37">
        <f t="shared" si="864"/>
        <v>0</v>
      </c>
      <c r="AI3953" s="35" t="str">
        <f t="shared" si="865"/>
        <v>Nusidėvėjęs</v>
      </c>
      <c r="AJ3953" s="38" t="str">
        <f>IF(AND(F3953&lt;&gt;[3]Pav.tvarkyklė!$B$12,F3953&lt;&gt;[3]Pav.tvarkyklė!$B$13),"GVTNT","X")</f>
        <v>GVTNT</v>
      </c>
      <c r="AK3953" s="39">
        <f t="shared" si="867"/>
        <v>0</v>
      </c>
      <c r="AL3953" s="41"/>
      <c r="AM3953" s="41"/>
      <c r="AN3953" s="41">
        <f t="shared" si="855"/>
        <v>1900</v>
      </c>
      <c r="AO3953" s="41"/>
      <c r="AP3953" s="41"/>
      <c r="AQ3953" s="41"/>
      <c r="AR3953" s="42"/>
      <c r="AS3953" s="42"/>
      <c r="AU3953" s="43">
        <f t="shared" si="856"/>
        <v>0</v>
      </c>
    </row>
    <row r="3954" spans="1:47" ht="15" customHeight="1" x14ac:dyDescent="0.25">
      <c r="A3954" s="11"/>
      <c r="B3954" s="19">
        <v>4123</v>
      </c>
      <c r="C3954" s="74"/>
      <c r="D3954" s="77"/>
      <c r="E3954" s="78"/>
      <c r="F3954" s="74"/>
      <c r="G3954" s="80"/>
      <c r="H3954" s="49"/>
      <c r="I3954" s="79"/>
      <c r="J3954" s="27"/>
      <c r="K3954" s="27"/>
      <c r="L3954" s="79"/>
      <c r="M3954" s="81"/>
      <c r="N3954" s="29">
        <v>0</v>
      </c>
      <c r="O3954" s="30" t="str">
        <f>IF(G3954&lt;=$N$2,"",IF(F3954=[3]Pav.tvarkyklė!$B$13,"",IF(ISBLANK(R3954),"X","")))</f>
        <v/>
      </c>
      <c r="P3954" s="91"/>
      <c r="Q3954" s="63"/>
      <c r="R3954" s="63"/>
      <c r="S3954" s="63"/>
      <c r="T3954" s="63"/>
      <c r="U3954" s="34" t="str">
        <f>IFERROR(INDEX('[3]5.Grup_T'!$G$4:$G$22,MATCH('6.Turtas'!E3954,'[3]5.Grup_T'!$E$4:$E$22,0)),"0")</f>
        <v>0</v>
      </c>
      <c r="V3954" s="35">
        <f t="shared" si="857"/>
        <v>0</v>
      </c>
      <c r="W3954" s="35">
        <f>IF(NOT(ISBLANK(H3954)),(12-DATEDIF(H3954,'[3]1.Pradzia'!$D$13,"m")),0)</f>
        <v>0</v>
      </c>
      <c r="X3954" s="35">
        <f t="shared" si="858"/>
        <v>0</v>
      </c>
      <c r="Y3954" s="35">
        <f t="shared" si="854"/>
        <v>0</v>
      </c>
      <c r="Z3954" s="35">
        <f t="shared" si="866"/>
        <v>0</v>
      </c>
      <c r="AA3954" s="36">
        <f t="shared" si="859"/>
        <v>0</v>
      </c>
      <c r="AB3954" s="36">
        <f t="shared" si="860"/>
        <v>0</v>
      </c>
      <c r="AC3954" s="37">
        <f t="shared" si="861"/>
        <v>0</v>
      </c>
      <c r="AD3954" s="35">
        <f>IF(OR(YEAR(G3954)&lt;2019,O3954="X"),0,IF(ISBLANK(H3954),DATEDIF(G3954,'[3]1.Pradzia'!$D$13,"M"),DATEDIF(G3954,H3954,"m")))</f>
        <v>0</v>
      </c>
      <c r="AE3954" s="37">
        <f>IF(E3954='[3]5.Grup_T'!$E$20,0,IF(AD3954&lt;&gt;0,M3954/V3954*MIN(12,AD3954),0))</f>
        <v>0</v>
      </c>
      <c r="AF3954" s="37">
        <f t="shared" si="862"/>
        <v>0</v>
      </c>
      <c r="AG3954" s="37">
        <f t="shared" si="863"/>
        <v>0</v>
      </c>
      <c r="AH3954" s="37">
        <f t="shared" si="864"/>
        <v>0</v>
      </c>
      <c r="AI3954" s="35" t="str">
        <f t="shared" si="865"/>
        <v>Nusidėvėjęs</v>
      </c>
      <c r="AJ3954" s="38" t="str">
        <f>IF(AND(F3954&lt;&gt;[3]Pav.tvarkyklė!$B$12,F3954&lt;&gt;[3]Pav.tvarkyklė!$B$13),"GVTNT","X")</f>
        <v>GVTNT</v>
      </c>
      <c r="AK3954" s="39">
        <f t="shared" si="867"/>
        <v>0</v>
      </c>
      <c r="AL3954" s="41"/>
      <c r="AM3954" s="41"/>
      <c r="AN3954" s="41">
        <f t="shared" si="855"/>
        <v>1900</v>
      </c>
      <c r="AO3954" s="41"/>
      <c r="AP3954" s="41"/>
      <c r="AQ3954" s="41"/>
      <c r="AR3954" s="42"/>
      <c r="AS3954" s="42"/>
      <c r="AU3954" s="43">
        <f t="shared" si="856"/>
        <v>0</v>
      </c>
    </row>
    <row r="3955" spans="1:47" ht="15" customHeight="1" x14ac:dyDescent="0.25">
      <c r="A3955" s="11"/>
      <c r="B3955" s="19">
        <v>4124</v>
      </c>
      <c r="C3955" s="74"/>
      <c r="D3955" s="77"/>
      <c r="E3955" s="78"/>
      <c r="F3955" s="74"/>
      <c r="G3955" s="80"/>
      <c r="H3955" s="49"/>
      <c r="I3955" s="79"/>
      <c r="J3955" s="27"/>
      <c r="K3955" s="27"/>
      <c r="L3955" s="79"/>
      <c r="M3955" s="81"/>
      <c r="N3955" s="29">
        <v>0</v>
      </c>
      <c r="O3955" s="30" t="str">
        <f>IF(G3955&lt;=$N$2,"",IF(F3955=[3]Pav.tvarkyklė!$B$13,"",IF(ISBLANK(R3955),"X","")))</f>
        <v/>
      </c>
      <c r="P3955" s="91"/>
      <c r="Q3955" s="63"/>
      <c r="R3955" s="63"/>
      <c r="S3955" s="63"/>
      <c r="T3955" s="63"/>
      <c r="U3955" s="34" t="str">
        <f>IFERROR(INDEX('[3]5.Grup_T'!$G$4:$G$22,MATCH('6.Turtas'!E3955,'[3]5.Grup_T'!$E$4:$E$22,0)),"0")</f>
        <v>0</v>
      </c>
      <c r="V3955" s="35">
        <f t="shared" si="857"/>
        <v>0</v>
      </c>
      <c r="W3955" s="35">
        <f>IF(NOT(ISBLANK(H3955)),(12-DATEDIF(H3955,'[3]1.Pradzia'!$D$13,"m")),0)</f>
        <v>0</v>
      </c>
      <c r="X3955" s="35">
        <f t="shared" si="858"/>
        <v>0</v>
      </c>
      <c r="Y3955" s="35">
        <f t="shared" si="854"/>
        <v>0</v>
      </c>
      <c r="Z3955" s="35">
        <f t="shared" si="866"/>
        <v>0</v>
      </c>
      <c r="AA3955" s="36">
        <f t="shared" si="859"/>
        <v>0</v>
      </c>
      <c r="AB3955" s="36">
        <f t="shared" si="860"/>
        <v>0</v>
      </c>
      <c r="AC3955" s="37">
        <f t="shared" si="861"/>
        <v>0</v>
      </c>
      <c r="AD3955" s="35">
        <f>IF(OR(YEAR(G3955)&lt;2019,O3955="X"),0,IF(ISBLANK(H3955),DATEDIF(G3955,'[3]1.Pradzia'!$D$13,"M"),DATEDIF(G3955,H3955,"m")))</f>
        <v>0</v>
      </c>
      <c r="AE3955" s="37">
        <f>IF(E3955='[3]5.Grup_T'!$E$20,0,IF(AD3955&lt;&gt;0,M3955/V3955*MIN(12,AD3955),0))</f>
        <v>0</v>
      </c>
      <c r="AF3955" s="37">
        <f t="shared" si="862"/>
        <v>0</v>
      </c>
      <c r="AG3955" s="37">
        <f t="shared" si="863"/>
        <v>0</v>
      </c>
      <c r="AH3955" s="37">
        <f t="shared" si="864"/>
        <v>0</v>
      </c>
      <c r="AI3955" s="35" t="str">
        <f t="shared" si="865"/>
        <v>Nusidėvėjęs</v>
      </c>
      <c r="AJ3955" s="38" t="str">
        <f>IF(AND(F3955&lt;&gt;[3]Pav.tvarkyklė!$B$12,F3955&lt;&gt;[3]Pav.tvarkyklė!$B$13),"GVTNT","X")</f>
        <v>GVTNT</v>
      </c>
      <c r="AK3955" s="39">
        <f t="shared" si="867"/>
        <v>0</v>
      </c>
      <c r="AL3955" s="41"/>
      <c r="AM3955" s="41"/>
      <c r="AN3955" s="41">
        <f t="shared" si="855"/>
        <v>1900</v>
      </c>
      <c r="AO3955" s="41"/>
      <c r="AP3955" s="41"/>
      <c r="AQ3955" s="41"/>
      <c r="AR3955" s="42"/>
      <c r="AS3955" s="42"/>
      <c r="AU3955" s="43">
        <f t="shared" si="856"/>
        <v>0</v>
      </c>
    </row>
    <row r="3956" spans="1:47" ht="15" customHeight="1" x14ac:dyDescent="0.25">
      <c r="A3956" s="11"/>
      <c r="B3956" s="19">
        <v>4125</v>
      </c>
      <c r="C3956" s="74"/>
      <c r="D3956" s="77"/>
      <c r="E3956" s="78"/>
      <c r="F3956" s="74"/>
      <c r="G3956" s="80"/>
      <c r="H3956" s="49"/>
      <c r="I3956" s="79"/>
      <c r="J3956" s="27"/>
      <c r="K3956" s="27"/>
      <c r="L3956" s="79"/>
      <c r="M3956" s="81"/>
      <c r="N3956" s="29">
        <v>0</v>
      </c>
      <c r="O3956" s="30" t="str">
        <f>IF(G3956&lt;=$N$2,"",IF(F3956=[3]Pav.tvarkyklė!$B$13,"",IF(ISBLANK(R3956),"X","")))</f>
        <v/>
      </c>
      <c r="P3956" s="91"/>
      <c r="Q3956" s="63"/>
      <c r="R3956" s="63"/>
      <c r="S3956" s="63"/>
      <c r="T3956" s="63"/>
      <c r="U3956" s="34" t="str">
        <f>IFERROR(INDEX('[3]5.Grup_T'!$G$4:$G$22,MATCH('6.Turtas'!E3956,'[3]5.Grup_T'!$E$4:$E$22,0)),"0")</f>
        <v>0</v>
      </c>
      <c r="V3956" s="35">
        <f t="shared" si="857"/>
        <v>0</v>
      </c>
      <c r="W3956" s="35">
        <f>IF(NOT(ISBLANK(H3956)),(12-DATEDIF(H3956,'[3]1.Pradzia'!$D$13,"m")),0)</f>
        <v>0</v>
      </c>
      <c r="X3956" s="35">
        <f t="shared" si="858"/>
        <v>0</v>
      </c>
      <c r="Y3956" s="35">
        <f t="shared" si="854"/>
        <v>0</v>
      </c>
      <c r="Z3956" s="35">
        <f t="shared" si="866"/>
        <v>0</v>
      </c>
      <c r="AA3956" s="36">
        <f t="shared" si="859"/>
        <v>0</v>
      </c>
      <c r="AB3956" s="36">
        <f t="shared" si="860"/>
        <v>0</v>
      </c>
      <c r="AC3956" s="37">
        <f t="shared" si="861"/>
        <v>0</v>
      </c>
      <c r="AD3956" s="35">
        <f>IF(OR(YEAR(G3956)&lt;2019,O3956="X"),0,IF(ISBLANK(H3956),DATEDIF(G3956,'[3]1.Pradzia'!$D$13,"M"),DATEDIF(G3956,H3956,"m")))</f>
        <v>0</v>
      </c>
      <c r="AE3956" s="37">
        <f>IF(E3956='[3]5.Grup_T'!$E$20,0,IF(AD3956&lt;&gt;0,M3956/V3956*MIN(12,AD3956),0))</f>
        <v>0</v>
      </c>
      <c r="AF3956" s="37">
        <f t="shared" si="862"/>
        <v>0</v>
      </c>
      <c r="AG3956" s="37">
        <f t="shared" si="863"/>
        <v>0</v>
      </c>
      <c r="AH3956" s="37">
        <f t="shared" si="864"/>
        <v>0</v>
      </c>
      <c r="AI3956" s="35" t="str">
        <f t="shared" si="865"/>
        <v>Nusidėvėjęs</v>
      </c>
      <c r="AJ3956" s="38" t="str">
        <f>IF(AND(F3956&lt;&gt;[3]Pav.tvarkyklė!$B$12,F3956&lt;&gt;[3]Pav.tvarkyklė!$B$13),"GVTNT","X")</f>
        <v>GVTNT</v>
      </c>
      <c r="AK3956" s="39">
        <f t="shared" si="867"/>
        <v>0</v>
      </c>
      <c r="AL3956" s="41"/>
      <c r="AM3956" s="41"/>
      <c r="AN3956" s="41">
        <f t="shared" si="855"/>
        <v>1900</v>
      </c>
      <c r="AO3956" s="41"/>
      <c r="AP3956" s="41"/>
      <c r="AQ3956" s="41"/>
      <c r="AR3956" s="42"/>
      <c r="AS3956" s="42"/>
      <c r="AU3956" s="43">
        <f t="shared" si="856"/>
        <v>0</v>
      </c>
    </row>
    <row r="3957" spans="1:47" ht="15" customHeight="1" x14ac:dyDescent="0.25">
      <c r="A3957" s="11"/>
      <c r="B3957" s="19">
        <v>4126</v>
      </c>
      <c r="C3957" s="74"/>
      <c r="D3957" s="77"/>
      <c r="E3957" s="78"/>
      <c r="F3957" s="74"/>
      <c r="G3957" s="80"/>
      <c r="H3957" s="49"/>
      <c r="I3957" s="79"/>
      <c r="J3957" s="27"/>
      <c r="K3957" s="27"/>
      <c r="L3957" s="79"/>
      <c r="M3957" s="81"/>
      <c r="N3957" s="29">
        <v>0</v>
      </c>
      <c r="O3957" s="30" t="str">
        <f>IF(G3957&lt;=$N$2,"",IF(F3957=[3]Pav.tvarkyklė!$B$13,"",IF(ISBLANK(R3957),"X","")))</f>
        <v/>
      </c>
      <c r="P3957" s="91"/>
      <c r="Q3957" s="63"/>
      <c r="R3957" s="63"/>
      <c r="S3957" s="63"/>
      <c r="T3957" s="63"/>
      <c r="U3957" s="34" t="str">
        <f>IFERROR(INDEX('[3]5.Grup_T'!$G$4:$G$22,MATCH('6.Turtas'!E3957,'[3]5.Grup_T'!$E$4:$E$22,0)),"0")</f>
        <v>0</v>
      </c>
      <c r="V3957" s="35">
        <f t="shared" si="857"/>
        <v>0</v>
      </c>
      <c r="W3957" s="35">
        <f>IF(NOT(ISBLANK(H3957)),(12-DATEDIF(H3957,'[3]1.Pradzia'!$D$13,"m")),0)</f>
        <v>0</v>
      </c>
      <c r="X3957" s="35">
        <f t="shared" si="858"/>
        <v>0</v>
      </c>
      <c r="Y3957" s="35">
        <f t="shared" si="854"/>
        <v>0</v>
      </c>
      <c r="Z3957" s="35">
        <f t="shared" si="866"/>
        <v>0</v>
      </c>
      <c r="AA3957" s="36">
        <f t="shared" si="859"/>
        <v>0</v>
      </c>
      <c r="AB3957" s="36">
        <f t="shared" si="860"/>
        <v>0</v>
      </c>
      <c r="AC3957" s="37">
        <f t="shared" si="861"/>
        <v>0</v>
      </c>
      <c r="AD3957" s="35">
        <f>IF(OR(YEAR(G3957)&lt;2019,O3957="X"),0,IF(ISBLANK(H3957),DATEDIF(G3957,'[3]1.Pradzia'!$D$13,"M"),DATEDIF(G3957,H3957,"m")))</f>
        <v>0</v>
      </c>
      <c r="AE3957" s="37">
        <f>IF(E3957='[3]5.Grup_T'!$E$20,0,IF(AD3957&lt;&gt;0,M3957/V3957*MIN(12,AD3957),0))</f>
        <v>0</v>
      </c>
      <c r="AF3957" s="37">
        <f t="shared" si="862"/>
        <v>0</v>
      </c>
      <c r="AG3957" s="37">
        <f t="shared" si="863"/>
        <v>0</v>
      </c>
      <c r="AH3957" s="37">
        <f t="shared" si="864"/>
        <v>0</v>
      </c>
      <c r="AI3957" s="35" t="str">
        <f t="shared" si="865"/>
        <v>Nusidėvėjęs</v>
      </c>
      <c r="AJ3957" s="38" t="str">
        <f>IF(AND(F3957&lt;&gt;[3]Pav.tvarkyklė!$B$12,F3957&lt;&gt;[3]Pav.tvarkyklė!$B$13),"GVTNT","X")</f>
        <v>GVTNT</v>
      </c>
      <c r="AK3957" s="39">
        <f t="shared" si="867"/>
        <v>0</v>
      </c>
      <c r="AL3957" s="41"/>
      <c r="AM3957" s="41"/>
      <c r="AN3957" s="41">
        <f t="shared" si="855"/>
        <v>1900</v>
      </c>
      <c r="AO3957" s="41"/>
      <c r="AP3957" s="41"/>
      <c r="AQ3957" s="41"/>
      <c r="AR3957" s="42"/>
      <c r="AS3957" s="42"/>
      <c r="AU3957" s="43">
        <f t="shared" si="856"/>
        <v>0</v>
      </c>
    </row>
    <row r="3958" spans="1:47" ht="15" customHeight="1" x14ac:dyDescent="0.25">
      <c r="A3958" s="11"/>
      <c r="B3958" s="19">
        <v>4127</v>
      </c>
      <c r="C3958" s="74"/>
      <c r="D3958" s="77"/>
      <c r="E3958" s="78"/>
      <c r="F3958" s="74"/>
      <c r="G3958" s="80"/>
      <c r="H3958" s="49"/>
      <c r="I3958" s="79"/>
      <c r="J3958" s="27"/>
      <c r="K3958" s="27"/>
      <c r="L3958" s="79"/>
      <c r="M3958" s="81"/>
      <c r="N3958" s="29">
        <v>0</v>
      </c>
      <c r="O3958" s="30" t="str">
        <f>IF(G3958&lt;=$N$2,"",IF(F3958=[3]Pav.tvarkyklė!$B$13,"",IF(ISBLANK(R3958),"X","")))</f>
        <v/>
      </c>
      <c r="P3958" s="91"/>
      <c r="Q3958" s="63"/>
      <c r="R3958" s="63"/>
      <c r="S3958" s="63"/>
      <c r="T3958" s="63"/>
      <c r="U3958" s="34" t="str">
        <f>IFERROR(INDEX('[3]5.Grup_T'!$G$4:$G$22,MATCH('6.Turtas'!E3958,'[3]5.Grup_T'!$E$4:$E$22,0)),"0")</f>
        <v>0</v>
      </c>
      <c r="V3958" s="35">
        <f t="shared" si="857"/>
        <v>0</v>
      </c>
      <c r="W3958" s="35">
        <f>IF(NOT(ISBLANK(H3958)),(12-DATEDIF(H3958,'[3]1.Pradzia'!$D$13,"m")),0)</f>
        <v>0</v>
      </c>
      <c r="X3958" s="35">
        <f t="shared" si="858"/>
        <v>0</v>
      </c>
      <c r="Y3958" s="35">
        <f t="shared" si="854"/>
        <v>0</v>
      </c>
      <c r="Z3958" s="35">
        <f t="shared" si="866"/>
        <v>0</v>
      </c>
      <c r="AA3958" s="36">
        <f t="shared" si="859"/>
        <v>0</v>
      </c>
      <c r="AB3958" s="36">
        <f t="shared" si="860"/>
        <v>0</v>
      </c>
      <c r="AC3958" s="37">
        <f t="shared" si="861"/>
        <v>0</v>
      </c>
      <c r="AD3958" s="35">
        <f>IF(OR(YEAR(G3958)&lt;2019,O3958="X"),0,IF(ISBLANK(H3958),DATEDIF(G3958,'[3]1.Pradzia'!$D$13,"M"),DATEDIF(G3958,H3958,"m")))</f>
        <v>0</v>
      </c>
      <c r="AE3958" s="37">
        <f>IF(E3958='[3]5.Grup_T'!$E$20,0,IF(AD3958&lt;&gt;0,M3958/V3958*MIN(12,AD3958),0))</f>
        <v>0</v>
      </c>
      <c r="AF3958" s="37">
        <f t="shared" si="862"/>
        <v>0</v>
      </c>
      <c r="AG3958" s="37">
        <f t="shared" si="863"/>
        <v>0</v>
      </c>
      <c r="AH3958" s="37">
        <f t="shared" si="864"/>
        <v>0</v>
      </c>
      <c r="AI3958" s="35" t="str">
        <f t="shared" si="865"/>
        <v>Nusidėvėjęs</v>
      </c>
      <c r="AJ3958" s="38" t="str">
        <f>IF(AND(F3958&lt;&gt;[3]Pav.tvarkyklė!$B$12,F3958&lt;&gt;[3]Pav.tvarkyklė!$B$13),"GVTNT","X")</f>
        <v>GVTNT</v>
      </c>
      <c r="AK3958" s="39">
        <f t="shared" si="867"/>
        <v>0</v>
      </c>
      <c r="AL3958" s="41"/>
      <c r="AM3958" s="41"/>
      <c r="AN3958" s="41">
        <f t="shared" si="855"/>
        <v>1900</v>
      </c>
      <c r="AO3958" s="41"/>
      <c r="AP3958" s="41"/>
      <c r="AQ3958" s="41"/>
      <c r="AR3958" s="42"/>
      <c r="AS3958" s="42"/>
      <c r="AU3958" s="43">
        <f t="shared" si="856"/>
        <v>0</v>
      </c>
    </row>
    <row r="3959" spans="1:47" ht="15" customHeight="1" x14ac:dyDescent="0.25">
      <c r="A3959" s="11"/>
      <c r="B3959" s="19">
        <v>4128</v>
      </c>
      <c r="C3959" s="74"/>
      <c r="D3959" s="77"/>
      <c r="E3959" s="78"/>
      <c r="F3959" s="74"/>
      <c r="G3959" s="80"/>
      <c r="H3959" s="49"/>
      <c r="I3959" s="79"/>
      <c r="J3959" s="27"/>
      <c r="K3959" s="27"/>
      <c r="L3959" s="79"/>
      <c r="M3959" s="81"/>
      <c r="N3959" s="29">
        <v>0</v>
      </c>
      <c r="O3959" s="30" t="str">
        <f>IF(G3959&lt;=$N$2,"",IF(F3959=[3]Pav.tvarkyklė!$B$13,"",IF(ISBLANK(R3959),"X","")))</f>
        <v/>
      </c>
      <c r="P3959" s="91"/>
      <c r="Q3959" s="63"/>
      <c r="R3959" s="63"/>
      <c r="S3959" s="63"/>
      <c r="T3959" s="63"/>
      <c r="U3959" s="34" t="str">
        <f>IFERROR(INDEX('[3]5.Grup_T'!$G$4:$G$22,MATCH('6.Turtas'!E3959,'[3]5.Grup_T'!$E$4:$E$22,0)),"0")</f>
        <v>0</v>
      </c>
      <c r="V3959" s="35">
        <f t="shared" si="857"/>
        <v>0</v>
      </c>
      <c r="W3959" s="35">
        <f>IF(NOT(ISBLANK(H3959)),(12-DATEDIF(H3959,'[3]1.Pradzia'!$D$13,"m")),0)</f>
        <v>0</v>
      </c>
      <c r="X3959" s="35">
        <f t="shared" si="858"/>
        <v>0</v>
      </c>
      <c r="Y3959" s="35">
        <f t="shared" ref="Y3959:Y4022" si="868">IF(YEAR(G3959)&gt;=2019,0,IF(Z3959&lt;=0,0,IF(W3959&lt;&gt;0,MIN(W3959,Z3959),MIN(12,Z3959))))</f>
        <v>0</v>
      </c>
      <c r="Z3959" s="35">
        <f t="shared" si="866"/>
        <v>0</v>
      </c>
      <c r="AA3959" s="36">
        <f t="shared" si="859"/>
        <v>0</v>
      </c>
      <c r="AB3959" s="36">
        <f t="shared" si="860"/>
        <v>0</v>
      </c>
      <c r="AC3959" s="37">
        <f t="shared" si="861"/>
        <v>0</v>
      </c>
      <c r="AD3959" s="35">
        <f>IF(OR(YEAR(G3959)&lt;2019,O3959="X"),0,IF(ISBLANK(H3959),DATEDIF(G3959,'[3]1.Pradzia'!$D$13,"M"),DATEDIF(G3959,H3959,"m")))</f>
        <v>0</v>
      </c>
      <c r="AE3959" s="37">
        <f>IF(E3959='[3]5.Grup_T'!$E$20,0,IF(AD3959&lt;&gt;0,M3959/V3959*MIN(12,AD3959),0))</f>
        <v>0</v>
      </c>
      <c r="AF3959" s="37">
        <f t="shared" si="862"/>
        <v>0</v>
      </c>
      <c r="AG3959" s="37">
        <f t="shared" si="863"/>
        <v>0</v>
      </c>
      <c r="AH3959" s="37">
        <f t="shared" si="864"/>
        <v>0</v>
      </c>
      <c r="AI3959" s="35" t="str">
        <f t="shared" si="865"/>
        <v>Nusidėvėjęs</v>
      </c>
      <c r="AJ3959" s="38" t="str">
        <f>IF(AND(F3959&lt;&gt;[3]Pav.tvarkyklė!$B$12,F3959&lt;&gt;[3]Pav.tvarkyklė!$B$13),"GVTNT","X")</f>
        <v>GVTNT</v>
      </c>
      <c r="AK3959" s="39">
        <f t="shared" si="867"/>
        <v>0</v>
      </c>
      <c r="AL3959" s="41"/>
      <c r="AM3959" s="41"/>
      <c r="AN3959" s="41">
        <f t="shared" si="855"/>
        <v>1900</v>
      </c>
      <c r="AO3959" s="41"/>
      <c r="AP3959" s="41"/>
      <c r="AQ3959" s="41"/>
      <c r="AR3959" s="42"/>
      <c r="AS3959" s="42"/>
      <c r="AU3959" s="43">
        <f t="shared" si="856"/>
        <v>0</v>
      </c>
    </row>
    <row r="3960" spans="1:47" ht="15" customHeight="1" x14ac:dyDescent="0.25">
      <c r="A3960" s="11"/>
      <c r="B3960" s="19">
        <v>4129</v>
      </c>
      <c r="C3960" s="74"/>
      <c r="D3960" s="77"/>
      <c r="E3960" s="78"/>
      <c r="F3960" s="74"/>
      <c r="G3960" s="80"/>
      <c r="H3960" s="49"/>
      <c r="I3960" s="79"/>
      <c r="J3960" s="27"/>
      <c r="K3960" s="27"/>
      <c r="L3960" s="79"/>
      <c r="M3960" s="81"/>
      <c r="N3960" s="29">
        <v>0</v>
      </c>
      <c r="O3960" s="30" t="str">
        <f>IF(G3960&lt;=$N$2,"",IF(F3960=[3]Pav.tvarkyklė!$B$13,"",IF(ISBLANK(R3960),"X","")))</f>
        <v/>
      </c>
      <c r="P3960" s="91"/>
      <c r="Q3960" s="63"/>
      <c r="R3960" s="63"/>
      <c r="S3960" s="63"/>
      <c r="T3960" s="63"/>
      <c r="U3960" s="34" t="str">
        <f>IFERROR(INDEX('[3]5.Grup_T'!$G$4:$G$22,MATCH('6.Turtas'!E3960,'[3]5.Grup_T'!$E$4:$E$22,0)),"0")</f>
        <v>0</v>
      </c>
      <c r="V3960" s="35">
        <f t="shared" si="857"/>
        <v>0</v>
      </c>
      <c r="W3960" s="35">
        <f>IF(NOT(ISBLANK(H3960)),(12-DATEDIF(H3960,'[3]1.Pradzia'!$D$13,"m")),0)</f>
        <v>0</v>
      </c>
      <c r="X3960" s="35">
        <f t="shared" si="858"/>
        <v>0</v>
      </c>
      <c r="Y3960" s="35">
        <f t="shared" si="868"/>
        <v>0</v>
      </c>
      <c r="Z3960" s="35">
        <f t="shared" si="866"/>
        <v>0</v>
      </c>
      <c r="AA3960" s="36">
        <f t="shared" si="859"/>
        <v>0</v>
      </c>
      <c r="AB3960" s="36">
        <f t="shared" si="860"/>
        <v>0</v>
      </c>
      <c r="AC3960" s="37">
        <f t="shared" si="861"/>
        <v>0</v>
      </c>
      <c r="AD3960" s="35">
        <f>IF(OR(YEAR(G3960)&lt;2019,O3960="X"),0,IF(ISBLANK(H3960),DATEDIF(G3960,'[3]1.Pradzia'!$D$13,"M"),DATEDIF(G3960,H3960,"m")))</f>
        <v>0</v>
      </c>
      <c r="AE3960" s="37">
        <f>IF(E3960='[3]5.Grup_T'!$E$20,0,IF(AD3960&lt;&gt;0,M3960/V3960*MIN(12,AD3960),0))</f>
        <v>0</v>
      </c>
      <c r="AF3960" s="37">
        <f t="shared" si="862"/>
        <v>0</v>
      </c>
      <c r="AG3960" s="37">
        <f t="shared" si="863"/>
        <v>0</v>
      </c>
      <c r="AH3960" s="37">
        <f t="shared" si="864"/>
        <v>0</v>
      </c>
      <c r="AI3960" s="35" t="str">
        <f t="shared" si="865"/>
        <v>Nusidėvėjęs</v>
      </c>
      <c r="AJ3960" s="38" t="str">
        <f>IF(AND(F3960&lt;&gt;[3]Pav.tvarkyklė!$B$12,F3960&lt;&gt;[3]Pav.tvarkyklė!$B$13),"GVTNT","X")</f>
        <v>GVTNT</v>
      </c>
      <c r="AK3960" s="39">
        <f t="shared" si="867"/>
        <v>0</v>
      </c>
      <c r="AL3960" s="41"/>
      <c r="AM3960" s="41"/>
      <c r="AN3960" s="41">
        <f t="shared" si="855"/>
        <v>1900</v>
      </c>
      <c r="AO3960" s="41"/>
      <c r="AP3960" s="41"/>
      <c r="AQ3960" s="41"/>
      <c r="AR3960" s="42"/>
      <c r="AS3960" s="42"/>
      <c r="AU3960" s="43">
        <f t="shared" si="856"/>
        <v>0</v>
      </c>
    </row>
    <row r="3961" spans="1:47" ht="15" customHeight="1" x14ac:dyDescent="0.25">
      <c r="A3961" s="11"/>
      <c r="B3961" s="19">
        <v>4130</v>
      </c>
      <c r="C3961" s="74"/>
      <c r="D3961" s="77"/>
      <c r="E3961" s="78"/>
      <c r="F3961" s="74"/>
      <c r="G3961" s="80"/>
      <c r="H3961" s="49"/>
      <c r="I3961" s="79"/>
      <c r="J3961" s="27"/>
      <c r="K3961" s="27"/>
      <c r="L3961" s="79"/>
      <c r="M3961" s="81"/>
      <c r="N3961" s="29">
        <v>0</v>
      </c>
      <c r="O3961" s="30" t="str">
        <f>IF(G3961&lt;=$N$2,"",IF(F3961=[3]Pav.tvarkyklė!$B$13,"",IF(ISBLANK(R3961),"X","")))</f>
        <v/>
      </c>
      <c r="P3961" s="91"/>
      <c r="Q3961" s="63"/>
      <c r="R3961" s="63"/>
      <c r="S3961" s="63"/>
      <c r="T3961" s="63"/>
      <c r="U3961" s="34" t="str">
        <f>IFERROR(INDEX('[3]5.Grup_T'!$G$4:$G$22,MATCH('6.Turtas'!E3961,'[3]5.Grup_T'!$E$4:$E$22,0)),"0")</f>
        <v>0</v>
      </c>
      <c r="V3961" s="35">
        <f t="shared" si="857"/>
        <v>0</v>
      </c>
      <c r="W3961" s="35">
        <f>IF(NOT(ISBLANK(H3961)),(12-DATEDIF(H3961,'[3]1.Pradzia'!$D$13,"m")),0)</f>
        <v>0</v>
      </c>
      <c r="X3961" s="35">
        <f t="shared" si="858"/>
        <v>0</v>
      </c>
      <c r="Y3961" s="35">
        <f t="shared" si="868"/>
        <v>0</v>
      </c>
      <c r="Z3961" s="35">
        <f t="shared" si="866"/>
        <v>0</v>
      </c>
      <c r="AA3961" s="36">
        <f t="shared" si="859"/>
        <v>0</v>
      </c>
      <c r="AB3961" s="36">
        <f t="shared" si="860"/>
        <v>0</v>
      </c>
      <c r="AC3961" s="37">
        <f t="shared" si="861"/>
        <v>0</v>
      </c>
      <c r="AD3961" s="35">
        <f>IF(OR(YEAR(G3961)&lt;2019,O3961="X"),0,IF(ISBLANK(H3961),DATEDIF(G3961,'[3]1.Pradzia'!$D$13,"M"),DATEDIF(G3961,H3961,"m")))</f>
        <v>0</v>
      </c>
      <c r="AE3961" s="37">
        <f>IF(E3961='[3]5.Grup_T'!$E$20,0,IF(AD3961&lt;&gt;0,M3961/V3961*MIN(12,AD3961),0))</f>
        <v>0</v>
      </c>
      <c r="AF3961" s="37">
        <f t="shared" si="862"/>
        <v>0</v>
      </c>
      <c r="AG3961" s="37">
        <f t="shared" si="863"/>
        <v>0</v>
      </c>
      <c r="AH3961" s="37">
        <f t="shared" si="864"/>
        <v>0</v>
      </c>
      <c r="AI3961" s="35" t="str">
        <f t="shared" si="865"/>
        <v>Nusidėvėjęs</v>
      </c>
      <c r="AJ3961" s="38" t="str">
        <f>IF(AND(F3961&lt;&gt;[3]Pav.tvarkyklė!$B$12,F3961&lt;&gt;[3]Pav.tvarkyklė!$B$13),"GVTNT","X")</f>
        <v>GVTNT</v>
      </c>
      <c r="AK3961" s="39">
        <f t="shared" si="867"/>
        <v>0</v>
      </c>
      <c r="AL3961" s="41"/>
      <c r="AM3961" s="41"/>
      <c r="AN3961" s="41">
        <f t="shared" si="855"/>
        <v>1900</v>
      </c>
      <c r="AO3961" s="41"/>
      <c r="AP3961" s="41"/>
      <c r="AQ3961" s="41"/>
      <c r="AR3961" s="42"/>
      <c r="AS3961" s="42"/>
      <c r="AU3961" s="43">
        <f t="shared" si="856"/>
        <v>0</v>
      </c>
    </row>
    <row r="3962" spans="1:47" ht="15" customHeight="1" x14ac:dyDescent="0.25">
      <c r="A3962" s="11"/>
      <c r="B3962" s="19">
        <v>4131</v>
      </c>
      <c r="C3962" s="74"/>
      <c r="D3962" s="77"/>
      <c r="E3962" s="78"/>
      <c r="F3962" s="74"/>
      <c r="G3962" s="80"/>
      <c r="H3962" s="49"/>
      <c r="I3962" s="79"/>
      <c r="J3962" s="27"/>
      <c r="K3962" s="27"/>
      <c r="L3962" s="79"/>
      <c r="M3962" s="81"/>
      <c r="N3962" s="29">
        <v>0</v>
      </c>
      <c r="O3962" s="30" t="str">
        <f>IF(G3962&lt;=$N$2,"",IF(F3962=[3]Pav.tvarkyklė!$B$13,"",IF(ISBLANK(R3962),"X","")))</f>
        <v/>
      </c>
      <c r="P3962" s="91"/>
      <c r="Q3962" s="63"/>
      <c r="R3962" s="63"/>
      <c r="S3962" s="63"/>
      <c r="T3962" s="63"/>
      <c r="U3962" s="34" t="str">
        <f>IFERROR(INDEX('[3]5.Grup_T'!$G$4:$G$22,MATCH('6.Turtas'!E3962,'[3]5.Grup_T'!$E$4:$E$22,0)),"0")</f>
        <v>0</v>
      </c>
      <c r="V3962" s="35">
        <f t="shared" si="857"/>
        <v>0</v>
      </c>
      <c r="W3962" s="35">
        <f>IF(NOT(ISBLANK(H3962)),(12-DATEDIF(H3962,'[3]1.Pradzia'!$D$13,"m")),0)</f>
        <v>0</v>
      </c>
      <c r="X3962" s="35">
        <f t="shared" si="858"/>
        <v>0</v>
      </c>
      <c r="Y3962" s="35">
        <f t="shared" si="868"/>
        <v>0</v>
      </c>
      <c r="Z3962" s="35">
        <f t="shared" si="866"/>
        <v>0</v>
      </c>
      <c r="AA3962" s="36">
        <f t="shared" si="859"/>
        <v>0</v>
      </c>
      <c r="AB3962" s="36">
        <f t="shared" si="860"/>
        <v>0</v>
      </c>
      <c r="AC3962" s="37">
        <f t="shared" si="861"/>
        <v>0</v>
      </c>
      <c r="AD3962" s="35">
        <f>IF(OR(YEAR(G3962)&lt;2019,O3962="X"),0,IF(ISBLANK(H3962),DATEDIF(G3962,'[3]1.Pradzia'!$D$13,"M"),DATEDIF(G3962,H3962,"m")))</f>
        <v>0</v>
      </c>
      <c r="AE3962" s="37">
        <f>IF(E3962='[3]5.Grup_T'!$E$20,0,IF(AD3962&lt;&gt;0,M3962/V3962*MIN(12,AD3962),0))</f>
        <v>0</v>
      </c>
      <c r="AF3962" s="37">
        <f t="shared" si="862"/>
        <v>0</v>
      </c>
      <c r="AG3962" s="37">
        <f t="shared" si="863"/>
        <v>0</v>
      </c>
      <c r="AH3962" s="37">
        <f t="shared" si="864"/>
        <v>0</v>
      </c>
      <c r="AI3962" s="35" t="str">
        <f t="shared" si="865"/>
        <v>Nusidėvėjęs</v>
      </c>
      <c r="AJ3962" s="38" t="str">
        <f>IF(AND(F3962&lt;&gt;[3]Pav.tvarkyklė!$B$12,F3962&lt;&gt;[3]Pav.tvarkyklė!$B$13),"GVTNT","X")</f>
        <v>GVTNT</v>
      </c>
      <c r="AK3962" s="39">
        <f t="shared" si="867"/>
        <v>0</v>
      </c>
      <c r="AL3962" s="41"/>
      <c r="AM3962" s="41"/>
      <c r="AN3962" s="41">
        <f t="shared" si="855"/>
        <v>1900</v>
      </c>
      <c r="AO3962" s="41"/>
      <c r="AP3962" s="41"/>
      <c r="AQ3962" s="41"/>
      <c r="AR3962" s="42"/>
      <c r="AS3962" s="42"/>
      <c r="AU3962" s="43">
        <f t="shared" si="856"/>
        <v>0</v>
      </c>
    </row>
    <row r="3963" spans="1:47" ht="15" customHeight="1" x14ac:dyDescent="0.25">
      <c r="A3963" s="11"/>
      <c r="B3963" s="19">
        <v>4132</v>
      </c>
      <c r="C3963" s="74"/>
      <c r="D3963" s="77"/>
      <c r="E3963" s="78"/>
      <c r="F3963" s="74"/>
      <c r="G3963" s="80"/>
      <c r="H3963" s="49"/>
      <c r="I3963" s="79"/>
      <c r="J3963" s="27"/>
      <c r="K3963" s="27"/>
      <c r="L3963" s="79"/>
      <c r="M3963" s="81"/>
      <c r="N3963" s="29">
        <v>0</v>
      </c>
      <c r="O3963" s="30" t="str">
        <f>IF(G3963&lt;=$N$2,"",IF(F3963=[3]Pav.tvarkyklė!$B$13,"",IF(ISBLANK(R3963),"X","")))</f>
        <v/>
      </c>
      <c r="P3963" s="91"/>
      <c r="Q3963" s="63"/>
      <c r="R3963" s="63"/>
      <c r="S3963" s="63"/>
      <c r="T3963" s="63"/>
      <c r="U3963" s="34" t="str">
        <f>IFERROR(INDEX('[3]5.Grup_T'!$G$4:$G$22,MATCH('6.Turtas'!E3963,'[3]5.Grup_T'!$E$4:$E$22,0)),"0")</f>
        <v>0</v>
      </c>
      <c r="V3963" s="35">
        <f t="shared" si="857"/>
        <v>0</v>
      </c>
      <c r="W3963" s="35">
        <f>IF(NOT(ISBLANK(H3963)),(12-DATEDIF(H3963,'[3]1.Pradzia'!$D$13,"m")),0)</f>
        <v>0</v>
      </c>
      <c r="X3963" s="35">
        <f t="shared" si="858"/>
        <v>0</v>
      </c>
      <c r="Y3963" s="35">
        <f t="shared" si="868"/>
        <v>0</v>
      </c>
      <c r="Z3963" s="35">
        <f t="shared" si="866"/>
        <v>0</v>
      </c>
      <c r="AA3963" s="36">
        <f t="shared" si="859"/>
        <v>0</v>
      </c>
      <c r="AB3963" s="36">
        <f t="shared" si="860"/>
        <v>0</v>
      </c>
      <c r="AC3963" s="37">
        <f t="shared" si="861"/>
        <v>0</v>
      </c>
      <c r="AD3963" s="35">
        <f>IF(OR(YEAR(G3963)&lt;2019,O3963="X"),0,IF(ISBLANK(H3963),DATEDIF(G3963,'[3]1.Pradzia'!$D$13,"M"),DATEDIF(G3963,H3963,"m")))</f>
        <v>0</v>
      </c>
      <c r="AE3963" s="37">
        <f>IF(E3963='[3]5.Grup_T'!$E$20,0,IF(AD3963&lt;&gt;0,M3963/V3963*MIN(12,AD3963),0))</f>
        <v>0</v>
      </c>
      <c r="AF3963" s="37">
        <f t="shared" si="862"/>
        <v>0</v>
      </c>
      <c r="AG3963" s="37">
        <f t="shared" si="863"/>
        <v>0</v>
      </c>
      <c r="AH3963" s="37">
        <f t="shared" si="864"/>
        <v>0</v>
      </c>
      <c r="AI3963" s="35" t="str">
        <f t="shared" si="865"/>
        <v>Nusidėvėjęs</v>
      </c>
      <c r="AJ3963" s="38" t="str">
        <f>IF(AND(F3963&lt;&gt;[3]Pav.tvarkyklė!$B$12,F3963&lt;&gt;[3]Pav.tvarkyklė!$B$13),"GVTNT","X")</f>
        <v>GVTNT</v>
      </c>
      <c r="AK3963" s="39">
        <f t="shared" si="867"/>
        <v>0</v>
      </c>
      <c r="AL3963" s="41"/>
      <c r="AM3963" s="41"/>
      <c r="AN3963" s="41">
        <f t="shared" si="855"/>
        <v>1900</v>
      </c>
      <c r="AO3963" s="41"/>
      <c r="AP3963" s="41"/>
      <c r="AQ3963" s="41"/>
      <c r="AR3963" s="42"/>
      <c r="AS3963" s="42"/>
      <c r="AU3963" s="43">
        <f t="shared" si="856"/>
        <v>0</v>
      </c>
    </row>
    <row r="3964" spans="1:47" ht="15" customHeight="1" x14ac:dyDescent="0.25">
      <c r="A3964" s="11"/>
      <c r="B3964" s="19">
        <v>4133</v>
      </c>
      <c r="C3964" s="74"/>
      <c r="D3964" s="77"/>
      <c r="E3964" s="78"/>
      <c r="F3964" s="74"/>
      <c r="G3964" s="80"/>
      <c r="H3964" s="49"/>
      <c r="I3964" s="79"/>
      <c r="J3964" s="27"/>
      <c r="K3964" s="27"/>
      <c r="L3964" s="79"/>
      <c r="M3964" s="81"/>
      <c r="N3964" s="29">
        <v>0</v>
      </c>
      <c r="O3964" s="30" t="str">
        <f>IF(G3964&lt;=$N$2,"",IF(F3964=[3]Pav.tvarkyklė!$B$13,"",IF(ISBLANK(R3964),"X","")))</f>
        <v/>
      </c>
      <c r="P3964" s="91"/>
      <c r="Q3964" s="63"/>
      <c r="R3964" s="63"/>
      <c r="S3964" s="63"/>
      <c r="T3964" s="63"/>
      <c r="U3964" s="34" t="str">
        <f>IFERROR(INDEX('[3]5.Grup_T'!$G$4:$G$22,MATCH('6.Turtas'!E3964,'[3]5.Grup_T'!$E$4:$E$22,0)),"0")</f>
        <v>0</v>
      </c>
      <c r="V3964" s="35">
        <f t="shared" si="857"/>
        <v>0</v>
      </c>
      <c r="W3964" s="35">
        <f>IF(NOT(ISBLANK(H3964)),(12-DATEDIF(H3964,'[3]1.Pradzia'!$D$13,"m")),0)</f>
        <v>0</v>
      </c>
      <c r="X3964" s="35">
        <f t="shared" si="858"/>
        <v>0</v>
      </c>
      <c r="Y3964" s="35">
        <f t="shared" si="868"/>
        <v>0</v>
      </c>
      <c r="Z3964" s="35">
        <f t="shared" si="866"/>
        <v>0</v>
      </c>
      <c r="AA3964" s="36">
        <f t="shared" si="859"/>
        <v>0</v>
      </c>
      <c r="AB3964" s="36">
        <f t="shared" si="860"/>
        <v>0</v>
      </c>
      <c r="AC3964" s="37">
        <f t="shared" si="861"/>
        <v>0</v>
      </c>
      <c r="AD3964" s="35">
        <f>IF(OR(YEAR(G3964)&lt;2019,O3964="X"),0,IF(ISBLANK(H3964),DATEDIF(G3964,'[3]1.Pradzia'!$D$13,"M"),DATEDIF(G3964,H3964,"m")))</f>
        <v>0</v>
      </c>
      <c r="AE3964" s="37">
        <f>IF(E3964='[3]5.Grup_T'!$E$20,0,IF(AD3964&lt;&gt;0,M3964/V3964*MIN(12,AD3964),0))</f>
        <v>0</v>
      </c>
      <c r="AF3964" s="37">
        <f t="shared" si="862"/>
        <v>0</v>
      </c>
      <c r="AG3964" s="37">
        <f t="shared" si="863"/>
        <v>0</v>
      </c>
      <c r="AH3964" s="37">
        <f t="shared" si="864"/>
        <v>0</v>
      </c>
      <c r="AI3964" s="35" t="str">
        <f t="shared" si="865"/>
        <v>Nusidėvėjęs</v>
      </c>
      <c r="AJ3964" s="38" t="str">
        <f>IF(AND(F3964&lt;&gt;[3]Pav.tvarkyklė!$B$12,F3964&lt;&gt;[3]Pav.tvarkyklė!$B$13),"GVTNT","X")</f>
        <v>GVTNT</v>
      </c>
      <c r="AK3964" s="39">
        <f t="shared" si="867"/>
        <v>0</v>
      </c>
      <c r="AL3964" s="41"/>
      <c r="AM3964" s="41"/>
      <c r="AN3964" s="41">
        <f t="shared" si="855"/>
        <v>1900</v>
      </c>
      <c r="AO3964" s="41"/>
      <c r="AP3964" s="41"/>
      <c r="AQ3964" s="41"/>
      <c r="AR3964" s="42"/>
      <c r="AS3964" s="42"/>
      <c r="AU3964" s="43">
        <f t="shared" si="856"/>
        <v>0</v>
      </c>
    </row>
    <row r="3965" spans="1:47" ht="15" customHeight="1" x14ac:dyDescent="0.25">
      <c r="A3965" s="11"/>
      <c r="B3965" s="19">
        <v>4134</v>
      </c>
      <c r="C3965" s="74"/>
      <c r="D3965" s="77"/>
      <c r="E3965" s="78"/>
      <c r="F3965" s="74"/>
      <c r="G3965" s="80"/>
      <c r="H3965" s="49"/>
      <c r="I3965" s="79"/>
      <c r="J3965" s="27"/>
      <c r="K3965" s="27"/>
      <c r="L3965" s="79"/>
      <c r="M3965" s="81"/>
      <c r="N3965" s="29">
        <v>0</v>
      </c>
      <c r="O3965" s="30" t="str">
        <f>IF(G3965&lt;=$N$2,"",IF(F3965=[3]Pav.tvarkyklė!$B$13,"",IF(ISBLANK(R3965),"X","")))</f>
        <v/>
      </c>
      <c r="P3965" s="91"/>
      <c r="Q3965" s="63"/>
      <c r="R3965" s="63"/>
      <c r="S3965" s="63"/>
      <c r="T3965" s="63"/>
      <c r="U3965" s="34" t="str">
        <f>IFERROR(INDEX('[3]5.Grup_T'!$G$4:$G$22,MATCH('6.Turtas'!E3965,'[3]5.Grup_T'!$E$4:$E$22,0)),"0")</f>
        <v>0</v>
      </c>
      <c r="V3965" s="35">
        <f t="shared" si="857"/>
        <v>0</v>
      </c>
      <c r="W3965" s="35">
        <f>IF(NOT(ISBLANK(H3965)),(12-DATEDIF(H3965,'[3]1.Pradzia'!$D$13,"m")),0)</f>
        <v>0</v>
      </c>
      <c r="X3965" s="35">
        <f t="shared" si="858"/>
        <v>0</v>
      </c>
      <c r="Y3965" s="35">
        <f t="shared" si="868"/>
        <v>0</v>
      </c>
      <c r="Z3965" s="35">
        <f t="shared" si="866"/>
        <v>0</v>
      </c>
      <c r="AA3965" s="36">
        <f t="shared" si="859"/>
        <v>0</v>
      </c>
      <c r="AB3965" s="36">
        <f t="shared" si="860"/>
        <v>0</v>
      </c>
      <c r="AC3965" s="37">
        <f t="shared" si="861"/>
        <v>0</v>
      </c>
      <c r="AD3965" s="35">
        <f>IF(OR(YEAR(G3965)&lt;2019,O3965="X"),0,IF(ISBLANK(H3965),DATEDIF(G3965,'[3]1.Pradzia'!$D$13,"M"),DATEDIF(G3965,H3965,"m")))</f>
        <v>0</v>
      </c>
      <c r="AE3965" s="37">
        <f>IF(E3965='[3]5.Grup_T'!$E$20,0,IF(AD3965&lt;&gt;0,M3965/V3965*MIN(12,AD3965),0))</f>
        <v>0</v>
      </c>
      <c r="AF3965" s="37">
        <f t="shared" si="862"/>
        <v>0</v>
      </c>
      <c r="AG3965" s="37">
        <f t="shared" si="863"/>
        <v>0</v>
      </c>
      <c r="AH3965" s="37">
        <f t="shared" si="864"/>
        <v>0</v>
      </c>
      <c r="AI3965" s="35" t="str">
        <f t="shared" si="865"/>
        <v>Nusidėvėjęs</v>
      </c>
      <c r="AJ3965" s="38" t="str">
        <f>IF(AND(F3965&lt;&gt;[3]Pav.tvarkyklė!$B$12,F3965&lt;&gt;[3]Pav.tvarkyklė!$B$13),"GVTNT","X")</f>
        <v>GVTNT</v>
      </c>
      <c r="AK3965" s="39">
        <f t="shared" si="867"/>
        <v>0</v>
      </c>
      <c r="AL3965" s="41"/>
      <c r="AM3965" s="41"/>
      <c r="AN3965" s="41">
        <f t="shared" si="855"/>
        <v>1900</v>
      </c>
      <c r="AO3965" s="41"/>
      <c r="AP3965" s="41"/>
      <c r="AQ3965" s="41"/>
      <c r="AR3965" s="42"/>
      <c r="AS3965" s="42"/>
      <c r="AU3965" s="43">
        <f t="shared" si="856"/>
        <v>0</v>
      </c>
    </row>
    <row r="3966" spans="1:47" ht="15" customHeight="1" x14ac:dyDescent="0.25">
      <c r="A3966" s="11"/>
      <c r="B3966" s="19">
        <v>4135</v>
      </c>
      <c r="C3966" s="74"/>
      <c r="D3966" s="77"/>
      <c r="E3966" s="78"/>
      <c r="F3966" s="74"/>
      <c r="G3966" s="80"/>
      <c r="H3966" s="49"/>
      <c r="I3966" s="79"/>
      <c r="J3966" s="27"/>
      <c r="K3966" s="27"/>
      <c r="L3966" s="79"/>
      <c r="M3966" s="81"/>
      <c r="N3966" s="29">
        <v>0</v>
      </c>
      <c r="O3966" s="30" t="str">
        <f>IF(G3966&lt;=$N$2,"",IF(F3966=[3]Pav.tvarkyklė!$B$13,"",IF(ISBLANK(R3966),"X","")))</f>
        <v/>
      </c>
      <c r="P3966" s="91"/>
      <c r="Q3966" s="63"/>
      <c r="R3966" s="63"/>
      <c r="S3966" s="63"/>
      <c r="T3966" s="63"/>
      <c r="U3966" s="34" t="str">
        <f>IFERROR(INDEX('[3]5.Grup_T'!$G$4:$G$22,MATCH('6.Turtas'!E3966,'[3]5.Grup_T'!$E$4:$E$22,0)),"0")</f>
        <v>0</v>
      </c>
      <c r="V3966" s="35">
        <f t="shared" si="857"/>
        <v>0</v>
      </c>
      <c r="W3966" s="35">
        <f>IF(NOT(ISBLANK(H3966)),(12-DATEDIF(H3966,'[3]1.Pradzia'!$D$13,"m")),0)</f>
        <v>0</v>
      </c>
      <c r="X3966" s="35">
        <f t="shared" si="858"/>
        <v>0</v>
      </c>
      <c r="Y3966" s="35">
        <f t="shared" si="868"/>
        <v>0</v>
      </c>
      <c r="Z3966" s="35">
        <f t="shared" si="866"/>
        <v>0</v>
      </c>
      <c r="AA3966" s="36">
        <f t="shared" si="859"/>
        <v>0</v>
      </c>
      <c r="AB3966" s="36">
        <f t="shared" si="860"/>
        <v>0</v>
      </c>
      <c r="AC3966" s="37">
        <f t="shared" si="861"/>
        <v>0</v>
      </c>
      <c r="AD3966" s="35">
        <f>IF(OR(YEAR(G3966)&lt;2019,O3966="X"),0,IF(ISBLANK(H3966),DATEDIF(G3966,'[3]1.Pradzia'!$D$13,"M"),DATEDIF(G3966,H3966,"m")))</f>
        <v>0</v>
      </c>
      <c r="AE3966" s="37">
        <f>IF(E3966='[3]5.Grup_T'!$E$20,0,IF(AD3966&lt;&gt;0,M3966/V3966*MIN(12,AD3966),0))</f>
        <v>0</v>
      </c>
      <c r="AF3966" s="37">
        <f t="shared" si="862"/>
        <v>0</v>
      </c>
      <c r="AG3966" s="37">
        <f t="shared" si="863"/>
        <v>0</v>
      </c>
      <c r="AH3966" s="37">
        <f t="shared" si="864"/>
        <v>0</v>
      </c>
      <c r="AI3966" s="35" t="str">
        <f t="shared" si="865"/>
        <v>Nusidėvėjęs</v>
      </c>
      <c r="AJ3966" s="38" t="str">
        <f>IF(AND(F3966&lt;&gt;[3]Pav.tvarkyklė!$B$12,F3966&lt;&gt;[3]Pav.tvarkyklė!$B$13),"GVTNT","X")</f>
        <v>GVTNT</v>
      </c>
      <c r="AK3966" s="39">
        <f t="shared" si="867"/>
        <v>0</v>
      </c>
      <c r="AL3966" s="41"/>
      <c r="AM3966" s="41"/>
      <c r="AN3966" s="41">
        <f t="shared" si="855"/>
        <v>1900</v>
      </c>
      <c r="AO3966" s="41"/>
      <c r="AP3966" s="41"/>
      <c r="AQ3966" s="41"/>
      <c r="AR3966" s="42"/>
      <c r="AS3966" s="42"/>
      <c r="AU3966" s="43">
        <f t="shared" si="856"/>
        <v>0</v>
      </c>
    </row>
    <row r="3967" spans="1:47" ht="15" customHeight="1" x14ac:dyDescent="0.25">
      <c r="A3967" s="11"/>
      <c r="B3967" s="19">
        <v>4136</v>
      </c>
      <c r="C3967" s="74"/>
      <c r="D3967" s="77"/>
      <c r="E3967" s="78"/>
      <c r="F3967" s="74"/>
      <c r="G3967" s="80"/>
      <c r="H3967" s="49"/>
      <c r="I3967" s="79"/>
      <c r="J3967" s="27"/>
      <c r="K3967" s="27"/>
      <c r="L3967" s="79"/>
      <c r="M3967" s="81"/>
      <c r="N3967" s="29">
        <v>0</v>
      </c>
      <c r="O3967" s="30" t="str">
        <f>IF(G3967&lt;=$N$2,"",IF(F3967=[3]Pav.tvarkyklė!$B$13,"",IF(ISBLANK(R3967),"X","")))</f>
        <v/>
      </c>
      <c r="P3967" s="91"/>
      <c r="Q3967" s="63"/>
      <c r="R3967" s="63"/>
      <c r="S3967" s="63"/>
      <c r="T3967" s="63"/>
      <c r="U3967" s="34" t="str">
        <f>IFERROR(INDEX('[3]5.Grup_T'!$G$4:$G$22,MATCH('6.Turtas'!E3967,'[3]5.Grup_T'!$E$4:$E$22,0)),"0")</f>
        <v>0</v>
      </c>
      <c r="V3967" s="35">
        <f t="shared" si="857"/>
        <v>0</v>
      </c>
      <c r="W3967" s="35">
        <f>IF(NOT(ISBLANK(H3967)),(12-DATEDIF(H3967,'[3]1.Pradzia'!$D$13,"m")),0)</f>
        <v>0</v>
      </c>
      <c r="X3967" s="35">
        <f t="shared" si="858"/>
        <v>0</v>
      </c>
      <c r="Y3967" s="35">
        <f t="shared" si="868"/>
        <v>0</v>
      </c>
      <c r="Z3967" s="35">
        <f t="shared" si="866"/>
        <v>0</v>
      </c>
      <c r="AA3967" s="36">
        <f t="shared" si="859"/>
        <v>0</v>
      </c>
      <c r="AB3967" s="36">
        <f t="shared" si="860"/>
        <v>0</v>
      </c>
      <c r="AC3967" s="37">
        <f t="shared" si="861"/>
        <v>0</v>
      </c>
      <c r="AD3967" s="35">
        <f>IF(OR(YEAR(G3967)&lt;2019,O3967="X"),0,IF(ISBLANK(H3967),DATEDIF(G3967,'[3]1.Pradzia'!$D$13,"M"),DATEDIF(G3967,H3967,"m")))</f>
        <v>0</v>
      </c>
      <c r="AE3967" s="37">
        <f>IF(E3967='[3]5.Grup_T'!$E$20,0,IF(AD3967&lt;&gt;0,M3967/V3967*MIN(12,AD3967),0))</f>
        <v>0</v>
      </c>
      <c r="AF3967" s="37">
        <f t="shared" si="862"/>
        <v>0</v>
      </c>
      <c r="AG3967" s="37">
        <f t="shared" si="863"/>
        <v>0</v>
      </c>
      <c r="AH3967" s="37">
        <f t="shared" si="864"/>
        <v>0</v>
      </c>
      <c r="AI3967" s="35" t="str">
        <f t="shared" si="865"/>
        <v>Nusidėvėjęs</v>
      </c>
      <c r="AJ3967" s="38" t="str">
        <f>IF(AND(F3967&lt;&gt;[3]Pav.tvarkyklė!$B$12,F3967&lt;&gt;[3]Pav.tvarkyklė!$B$13),"GVTNT","X")</f>
        <v>GVTNT</v>
      </c>
      <c r="AK3967" s="39">
        <f t="shared" si="867"/>
        <v>0</v>
      </c>
      <c r="AL3967" s="41"/>
      <c r="AM3967" s="41"/>
      <c r="AN3967" s="41">
        <f t="shared" si="855"/>
        <v>1900</v>
      </c>
      <c r="AO3967" s="41"/>
      <c r="AP3967" s="41"/>
      <c r="AQ3967" s="41"/>
      <c r="AR3967" s="42"/>
      <c r="AS3967" s="42"/>
      <c r="AU3967" s="43">
        <f t="shared" si="856"/>
        <v>0</v>
      </c>
    </row>
    <row r="3968" spans="1:47" ht="15" customHeight="1" x14ac:dyDescent="0.25">
      <c r="A3968" s="11"/>
      <c r="B3968" s="19">
        <v>4137</v>
      </c>
      <c r="C3968" s="74"/>
      <c r="D3968" s="77"/>
      <c r="E3968" s="78"/>
      <c r="F3968" s="74"/>
      <c r="G3968" s="80"/>
      <c r="H3968" s="49"/>
      <c r="I3968" s="79"/>
      <c r="J3968" s="27"/>
      <c r="K3968" s="27"/>
      <c r="L3968" s="79"/>
      <c r="M3968" s="81"/>
      <c r="N3968" s="29">
        <v>0</v>
      </c>
      <c r="O3968" s="30" t="str">
        <f>IF(G3968&lt;=$N$2,"",IF(F3968=[3]Pav.tvarkyklė!$B$13,"",IF(ISBLANK(R3968),"X","")))</f>
        <v/>
      </c>
      <c r="P3968" s="91"/>
      <c r="Q3968" s="63"/>
      <c r="R3968" s="63"/>
      <c r="S3968" s="63"/>
      <c r="T3968" s="63"/>
      <c r="U3968" s="34" t="str">
        <f>IFERROR(INDEX('[3]5.Grup_T'!$G$4:$G$22,MATCH('6.Turtas'!E3968,'[3]5.Grup_T'!$E$4:$E$22,0)),"0")</f>
        <v>0</v>
      </c>
      <c r="V3968" s="35">
        <f t="shared" si="857"/>
        <v>0</v>
      </c>
      <c r="W3968" s="35">
        <f>IF(NOT(ISBLANK(H3968)),(12-DATEDIF(H3968,'[3]1.Pradzia'!$D$13,"m")),0)</f>
        <v>0</v>
      </c>
      <c r="X3968" s="35">
        <f t="shared" si="858"/>
        <v>0</v>
      </c>
      <c r="Y3968" s="35">
        <f t="shared" si="868"/>
        <v>0</v>
      </c>
      <c r="Z3968" s="35">
        <f t="shared" si="866"/>
        <v>0</v>
      </c>
      <c r="AA3968" s="36">
        <f t="shared" si="859"/>
        <v>0</v>
      </c>
      <c r="AB3968" s="36">
        <f t="shared" si="860"/>
        <v>0</v>
      </c>
      <c r="AC3968" s="37">
        <f t="shared" si="861"/>
        <v>0</v>
      </c>
      <c r="AD3968" s="35">
        <f>IF(OR(YEAR(G3968)&lt;2019,O3968="X"),0,IF(ISBLANK(H3968),DATEDIF(G3968,'[3]1.Pradzia'!$D$13,"M"),DATEDIF(G3968,H3968,"m")))</f>
        <v>0</v>
      </c>
      <c r="AE3968" s="37">
        <f>IF(E3968='[3]5.Grup_T'!$E$20,0,IF(AD3968&lt;&gt;0,M3968/V3968*MIN(12,AD3968),0))</f>
        <v>0</v>
      </c>
      <c r="AF3968" s="37">
        <f t="shared" si="862"/>
        <v>0</v>
      </c>
      <c r="AG3968" s="37">
        <f t="shared" si="863"/>
        <v>0</v>
      </c>
      <c r="AH3968" s="37">
        <f t="shared" si="864"/>
        <v>0</v>
      </c>
      <c r="AI3968" s="35" t="str">
        <f t="shared" si="865"/>
        <v>Nusidėvėjęs</v>
      </c>
      <c r="AJ3968" s="38" t="str">
        <f>IF(AND(F3968&lt;&gt;[3]Pav.tvarkyklė!$B$12,F3968&lt;&gt;[3]Pav.tvarkyklė!$B$13),"GVTNT","X")</f>
        <v>GVTNT</v>
      </c>
      <c r="AK3968" s="39">
        <f t="shared" si="867"/>
        <v>0</v>
      </c>
      <c r="AL3968" s="41"/>
      <c r="AM3968" s="41"/>
      <c r="AN3968" s="41">
        <f t="shared" si="855"/>
        <v>1900</v>
      </c>
      <c r="AO3968" s="41"/>
      <c r="AP3968" s="41"/>
      <c r="AQ3968" s="41"/>
      <c r="AR3968" s="42"/>
      <c r="AS3968" s="42"/>
      <c r="AU3968" s="43">
        <f t="shared" si="856"/>
        <v>0</v>
      </c>
    </row>
    <row r="3969" spans="1:47" ht="15" customHeight="1" x14ac:dyDescent="0.25">
      <c r="A3969" s="11"/>
      <c r="B3969" s="19">
        <v>4138</v>
      </c>
      <c r="C3969" s="74"/>
      <c r="D3969" s="77"/>
      <c r="E3969" s="78"/>
      <c r="F3969" s="74"/>
      <c r="G3969" s="80"/>
      <c r="H3969" s="49"/>
      <c r="I3969" s="79"/>
      <c r="J3969" s="27"/>
      <c r="K3969" s="27"/>
      <c r="L3969" s="79"/>
      <c r="M3969" s="81"/>
      <c r="N3969" s="29">
        <v>0</v>
      </c>
      <c r="O3969" s="30" t="str">
        <f>IF(G3969&lt;=$N$2,"",IF(F3969=[3]Pav.tvarkyklė!$B$13,"",IF(ISBLANK(R3969),"X","")))</f>
        <v/>
      </c>
      <c r="P3969" s="91"/>
      <c r="Q3969" s="63"/>
      <c r="R3969" s="63"/>
      <c r="S3969" s="63"/>
      <c r="T3969" s="63"/>
      <c r="U3969" s="34" t="str">
        <f>IFERROR(INDEX('[3]5.Grup_T'!$G$4:$G$22,MATCH('6.Turtas'!E3969,'[3]5.Grup_T'!$E$4:$E$22,0)),"0")</f>
        <v>0</v>
      </c>
      <c r="V3969" s="35">
        <f t="shared" si="857"/>
        <v>0</v>
      </c>
      <c r="W3969" s="35">
        <f>IF(NOT(ISBLANK(H3969)),(12-DATEDIF(H3969,'[3]1.Pradzia'!$D$13,"m")),0)</f>
        <v>0</v>
      </c>
      <c r="X3969" s="35">
        <f t="shared" si="858"/>
        <v>0</v>
      </c>
      <c r="Y3969" s="35">
        <f t="shared" si="868"/>
        <v>0</v>
      </c>
      <c r="Z3969" s="35">
        <f t="shared" si="866"/>
        <v>0</v>
      </c>
      <c r="AA3969" s="36">
        <f t="shared" si="859"/>
        <v>0</v>
      </c>
      <c r="AB3969" s="36">
        <f t="shared" si="860"/>
        <v>0</v>
      </c>
      <c r="AC3969" s="37">
        <f t="shared" si="861"/>
        <v>0</v>
      </c>
      <c r="AD3969" s="35">
        <f>IF(OR(YEAR(G3969)&lt;2019,O3969="X"),0,IF(ISBLANK(H3969),DATEDIF(G3969,'[3]1.Pradzia'!$D$13,"M"),DATEDIF(G3969,H3969,"m")))</f>
        <v>0</v>
      </c>
      <c r="AE3969" s="37">
        <f>IF(E3969='[3]5.Grup_T'!$E$20,0,IF(AD3969&lt;&gt;0,M3969/V3969*MIN(12,AD3969),0))</f>
        <v>0</v>
      </c>
      <c r="AF3969" s="37">
        <f t="shared" si="862"/>
        <v>0</v>
      </c>
      <c r="AG3969" s="37">
        <f t="shared" si="863"/>
        <v>0</v>
      </c>
      <c r="AH3969" s="37">
        <f t="shared" si="864"/>
        <v>0</v>
      </c>
      <c r="AI3969" s="35" t="str">
        <f t="shared" si="865"/>
        <v>Nusidėvėjęs</v>
      </c>
      <c r="AJ3969" s="38" t="str">
        <f>IF(AND(F3969&lt;&gt;[3]Pav.tvarkyklė!$B$12,F3969&lt;&gt;[3]Pav.tvarkyklė!$B$13),"GVTNT","X")</f>
        <v>GVTNT</v>
      </c>
      <c r="AK3969" s="39">
        <f t="shared" si="867"/>
        <v>0</v>
      </c>
      <c r="AL3969" s="41"/>
      <c r="AM3969" s="41"/>
      <c r="AN3969" s="41">
        <f t="shared" si="855"/>
        <v>1900</v>
      </c>
      <c r="AO3969" s="41"/>
      <c r="AP3969" s="41"/>
      <c r="AQ3969" s="41"/>
      <c r="AR3969" s="42"/>
      <c r="AS3969" s="42"/>
      <c r="AU3969" s="43">
        <f t="shared" si="856"/>
        <v>0</v>
      </c>
    </row>
    <row r="3970" spans="1:47" ht="15" customHeight="1" x14ac:dyDescent="0.25">
      <c r="A3970" s="11"/>
      <c r="B3970" s="19">
        <v>4139</v>
      </c>
      <c r="C3970" s="74"/>
      <c r="D3970" s="77"/>
      <c r="E3970" s="75"/>
      <c r="F3970" s="74"/>
      <c r="G3970" s="80"/>
      <c r="H3970" s="49"/>
      <c r="I3970" s="79"/>
      <c r="J3970" s="27"/>
      <c r="K3970" s="27"/>
      <c r="L3970" s="79"/>
      <c r="M3970" s="81"/>
      <c r="N3970" s="29">
        <v>0</v>
      </c>
      <c r="O3970" s="30" t="str">
        <f>IF(G3970&lt;=$N$2,"",IF(F3970=[3]Pav.tvarkyklė!$B$13,"",IF(ISBLANK(R3970),"X","")))</f>
        <v/>
      </c>
      <c r="P3970" s="91"/>
      <c r="Q3970" s="63"/>
      <c r="R3970" s="63"/>
      <c r="S3970" s="63"/>
      <c r="T3970" s="63"/>
      <c r="U3970" s="34" t="str">
        <f>IFERROR(INDEX('[3]5.Grup_T'!$G$4:$G$22,MATCH('6.Turtas'!E3970,'[3]5.Grup_T'!$E$4:$E$22,0)),"0")</f>
        <v>0</v>
      </c>
      <c r="V3970" s="35">
        <f t="shared" si="857"/>
        <v>0</v>
      </c>
      <c r="W3970" s="35">
        <f>IF(NOT(ISBLANK(H3970)),(12-DATEDIF(H3970,'[3]1.Pradzia'!$D$13,"m")),0)</f>
        <v>0</v>
      </c>
      <c r="X3970" s="35">
        <f t="shared" si="858"/>
        <v>0</v>
      </c>
      <c r="Y3970" s="35">
        <f t="shared" si="868"/>
        <v>0</v>
      </c>
      <c r="Z3970" s="35">
        <f t="shared" si="866"/>
        <v>0</v>
      </c>
      <c r="AA3970" s="36">
        <f t="shared" si="859"/>
        <v>0</v>
      </c>
      <c r="AB3970" s="36">
        <f t="shared" si="860"/>
        <v>0</v>
      </c>
      <c r="AC3970" s="37">
        <f t="shared" si="861"/>
        <v>0</v>
      </c>
      <c r="AD3970" s="35">
        <f>IF(OR(YEAR(G3970)&lt;2019,O3970="X"),0,IF(ISBLANK(H3970),DATEDIF(G3970,'[3]1.Pradzia'!$D$13,"M"),DATEDIF(G3970,H3970,"m")))</f>
        <v>0</v>
      </c>
      <c r="AE3970" s="37">
        <f>IF(E3970='[3]5.Grup_T'!$E$20,0,IF(AD3970&lt;&gt;0,M3970/V3970*MIN(12,AD3970),0))</f>
        <v>0</v>
      </c>
      <c r="AF3970" s="37">
        <f t="shared" si="862"/>
        <v>0</v>
      </c>
      <c r="AG3970" s="37">
        <f t="shared" si="863"/>
        <v>0</v>
      </c>
      <c r="AH3970" s="37">
        <f t="shared" si="864"/>
        <v>0</v>
      </c>
      <c r="AI3970" s="35" t="str">
        <f t="shared" si="865"/>
        <v>Nusidėvėjęs</v>
      </c>
      <c r="AJ3970" s="38" t="str">
        <f>IF(AND(F3970&lt;&gt;[3]Pav.tvarkyklė!$B$12,F3970&lt;&gt;[3]Pav.tvarkyklė!$B$13),"GVTNT","X")</f>
        <v>GVTNT</v>
      </c>
      <c r="AK3970" s="39">
        <f t="shared" si="867"/>
        <v>0</v>
      </c>
      <c r="AL3970" s="41"/>
      <c r="AM3970" s="41"/>
      <c r="AN3970" s="41">
        <f t="shared" si="855"/>
        <v>1900</v>
      </c>
      <c r="AO3970" s="41"/>
      <c r="AP3970" s="41"/>
      <c r="AQ3970" s="41"/>
      <c r="AR3970" s="42"/>
      <c r="AS3970" s="42"/>
      <c r="AU3970" s="43">
        <f t="shared" si="856"/>
        <v>0</v>
      </c>
    </row>
    <row r="3971" spans="1:47" ht="15" customHeight="1" x14ac:dyDescent="0.25">
      <c r="A3971" s="11"/>
      <c r="B3971" s="19">
        <v>4140</v>
      </c>
      <c r="C3971" s="74"/>
      <c r="D3971" s="77"/>
      <c r="E3971" s="75"/>
      <c r="F3971" s="74"/>
      <c r="G3971" s="80"/>
      <c r="H3971" s="49"/>
      <c r="I3971" s="79"/>
      <c r="J3971" s="27"/>
      <c r="K3971" s="27"/>
      <c r="L3971" s="79"/>
      <c r="M3971" s="81"/>
      <c r="N3971" s="29">
        <v>0</v>
      </c>
      <c r="O3971" s="30" t="str">
        <f>IF(G3971&lt;=$N$2,"",IF(F3971=[3]Pav.tvarkyklė!$B$13,"",IF(ISBLANK(R3971),"X","")))</f>
        <v/>
      </c>
      <c r="P3971" s="91"/>
      <c r="Q3971" s="63"/>
      <c r="R3971" s="63"/>
      <c r="S3971" s="63"/>
      <c r="T3971" s="63"/>
      <c r="U3971" s="34" t="str">
        <f>IFERROR(INDEX('[3]5.Grup_T'!$G$4:$G$22,MATCH('6.Turtas'!E3971,'[3]5.Grup_T'!$E$4:$E$22,0)),"0")</f>
        <v>0</v>
      </c>
      <c r="V3971" s="35">
        <f t="shared" si="857"/>
        <v>0</v>
      </c>
      <c r="W3971" s="35">
        <f>IF(NOT(ISBLANK(H3971)),(12-DATEDIF(H3971,'[3]1.Pradzia'!$D$13,"m")),0)</f>
        <v>0</v>
      </c>
      <c r="X3971" s="35">
        <f t="shared" si="858"/>
        <v>0</v>
      </c>
      <c r="Y3971" s="35">
        <f t="shared" si="868"/>
        <v>0</v>
      </c>
      <c r="Z3971" s="35">
        <f t="shared" si="866"/>
        <v>0</v>
      </c>
      <c r="AA3971" s="36">
        <f t="shared" si="859"/>
        <v>0</v>
      </c>
      <c r="AB3971" s="36">
        <f t="shared" si="860"/>
        <v>0</v>
      </c>
      <c r="AC3971" s="37">
        <f t="shared" si="861"/>
        <v>0</v>
      </c>
      <c r="AD3971" s="35">
        <f>IF(OR(YEAR(G3971)&lt;2019,O3971="X"),0,IF(ISBLANK(H3971),DATEDIF(G3971,'[3]1.Pradzia'!$D$13,"M"),DATEDIF(G3971,H3971,"m")))</f>
        <v>0</v>
      </c>
      <c r="AE3971" s="37">
        <f>IF(E3971='[3]5.Grup_T'!$E$20,0,IF(AD3971&lt;&gt;0,M3971/V3971*MIN(12,AD3971),0))</f>
        <v>0</v>
      </c>
      <c r="AF3971" s="37">
        <f t="shared" si="862"/>
        <v>0</v>
      </c>
      <c r="AG3971" s="37">
        <f t="shared" si="863"/>
        <v>0</v>
      </c>
      <c r="AH3971" s="37">
        <f t="shared" si="864"/>
        <v>0</v>
      </c>
      <c r="AI3971" s="35" t="str">
        <f t="shared" si="865"/>
        <v>Nusidėvėjęs</v>
      </c>
      <c r="AJ3971" s="38" t="str">
        <f>IF(AND(F3971&lt;&gt;[3]Pav.tvarkyklė!$B$12,F3971&lt;&gt;[3]Pav.tvarkyklė!$B$13),"GVTNT","X")</f>
        <v>GVTNT</v>
      </c>
      <c r="AK3971" s="39">
        <f t="shared" si="867"/>
        <v>0</v>
      </c>
      <c r="AL3971" s="41"/>
      <c r="AM3971" s="41"/>
      <c r="AN3971" s="41">
        <f t="shared" si="855"/>
        <v>1900</v>
      </c>
      <c r="AO3971" s="41"/>
      <c r="AP3971" s="41"/>
      <c r="AQ3971" s="41"/>
      <c r="AR3971" s="42"/>
      <c r="AS3971" s="42"/>
      <c r="AU3971" s="43">
        <f t="shared" si="856"/>
        <v>0</v>
      </c>
    </row>
    <row r="3972" spans="1:47" ht="15" customHeight="1" x14ac:dyDescent="0.25">
      <c r="A3972" s="11"/>
      <c r="B3972" s="19">
        <v>4141</v>
      </c>
      <c r="C3972" s="74"/>
      <c r="D3972" s="77"/>
      <c r="E3972" s="75"/>
      <c r="F3972" s="74"/>
      <c r="G3972" s="80"/>
      <c r="H3972" s="49"/>
      <c r="I3972" s="79"/>
      <c r="J3972" s="27"/>
      <c r="K3972" s="27"/>
      <c r="L3972" s="79"/>
      <c r="M3972" s="81"/>
      <c r="N3972" s="29">
        <v>0</v>
      </c>
      <c r="O3972" s="30" t="str">
        <f>IF(G3972&lt;=$N$2,"",IF(F3972=[3]Pav.tvarkyklė!$B$13,"",IF(ISBLANK(R3972),"X","")))</f>
        <v/>
      </c>
      <c r="P3972" s="91"/>
      <c r="Q3972" s="63"/>
      <c r="R3972" s="63"/>
      <c r="S3972" s="63"/>
      <c r="T3972" s="63"/>
      <c r="U3972" s="34" t="str">
        <f>IFERROR(INDEX('[3]5.Grup_T'!$G$4:$G$22,MATCH('6.Turtas'!E3972,'[3]5.Grup_T'!$E$4:$E$22,0)),"0")</f>
        <v>0</v>
      </c>
      <c r="V3972" s="35">
        <f t="shared" si="857"/>
        <v>0</v>
      </c>
      <c r="W3972" s="35">
        <f>IF(NOT(ISBLANK(H3972)),(12-DATEDIF(H3972,'[3]1.Pradzia'!$D$13,"m")),0)</f>
        <v>0</v>
      </c>
      <c r="X3972" s="35">
        <f t="shared" si="858"/>
        <v>0</v>
      </c>
      <c r="Y3972" s="35">
        <f t="shared" si="868"/>
        <v>0</v>
      </c>
      <c r="Z3972" s="35">
        <f t="shared" si="866"/>
        <v>0</v>
      </c>
      <c r="AA3972" s="36">
        <f t="shared" si="859"/>
        <v>0</v>
      </c>
      <c r="AB3972" s="36">
        <f t="shared" si="860"/>
        <v>0</v>
      </c>
      <c r="AC3972" s="37">
        <f t="shared" si="861"/>
        <v>0</v>
      </c>
      <c r="AD3972" s="35">
        <f>IF(OR(YEAR(G3972)&lt;2019,O3972="X"),0,IF(ISBLANK(H3972),DATEDIF(G3972,'[3]1.Pradzia'!$D$13,"M"),DATEDIF(G3972,H3972,"m")))</f>
        <v>0</v>
      </c>
      <c r="AE3972" s="37">
        <f>IF(E3972='[3]5.Grup_T'!$E$20,0,IF(AD3972&lt;&gt;0,M3972/V3972*MIN(12,AD3972),0))</f>
        <v>0</v>
      </c>
      <c r="AF3972" s="37">
        <f t="shared" si="862"/>
        <v>0</v>
      </c>
      <c r="AG3972" s="37">
        <f t="shared" si="863"/>
        <v>0</v>
      </c>
      <c r="AH3972" s="37">
        <f t="shared" si="864"/>
        <v>0</v>
      </c>
      <c r="AI3972" s="35" t="str">
        <f t="shared" si="865"/>
        <v>Nusidėvėjęs</v>
      </c>
      <c r="AJ3972" s="38" t="str">
        <f>IF(AND(F3972&lt;&gt;[3]Pav.tvarkyklė!$B$12,F3972&lt;&gt;[3]Pav.tvarkyklė!$B$13),"GVTNT","X")</f>
        <v>GVTNT</v>
      </c>
      <c r="AK3972" s="39">
        <f t="shared" si="867"/>
        <v>0</v>
      </c>
      <c r="AL3972" s="41"/>
      <c r="AM3972" s="41"/>
      <c r="AN3972" s="41">
        <f t="shared" si="855"/>
        <v>1900</v>
      </c>
      <c r="AO3972" s="41"/>
      <c r="AP3972" s="41"/>
      <c r="AQ3972" s="41"/>
      <c r="AR3972" s="42"/>
      <c r="AS3972" s="42"/>
      <c r="AU3972" s="43">
        <f t="shared" si="856"/>
        <v>0</v>
      </c>
    </row>
    <row r="3973" spans="1:47" ht="15" customHeight="1" x14ac:dyDescent="0.25">
      <c r="A3973" s="11"/>
      <c r="B3973" s="19">
        <v>4142</v>
      </c>
      <c r="C3973" s="74"/>
      <c r="D3973" s="77"/>
      <c r="E3973" s="78"/>
      <c r="F3973" s="74"/>
      <c r="G3973" s="80"/>
      <c r="H3973" s="49"/>
      <c r="I3973" s="79"/>
      <c r="J3973" s="27"/>
      <c r="K3973" s="27"/>
      <c r="L3973" s="79"/>
      <c r="M3973" s="81"/>
      <c r="N3973" s="29">
        <v>0</v>
      </c>
      <c r="O3973" s="30" t="str">
        <f>IF(G3973&lt;=$N$2,"",IF(F3973=[3]Pav.tvarkyklė!$B$13,"",IF(ISBLANK(R3973),"X","")))</f>
        <v/>
      </c>
      <c r="P3973" s="91"/>
      <c r="Q3973" s="63"/>
      <c r="R3973" s="63"/>
      <c r="S3973" s="63"/>
      <c r="T3973" s="63"/>
      <c r="U3973" s="34" t="str">
        <f>IFERROR(INDEX('[3]5.Grup_T'!$G$4:$G$22,MATCH('6.Turtas'!E3973,'[3]5.Grup_T'!$E$4:$E$22,0)),"0")</f>
        <v>0</v>
      </c>
      <c r="V3973" s="35">
        <f t="shared" si="857"/>
        <v>0</v>
      </c>
      <c r="W3973" s="35">
        <f>IF(NOT(ISBLANK(H3973)),(12-DATEDIF(H3973,'[3]1.Pradzia'!$D$13,"m")),0)</f>
        <v>0</v>
      </c>
      <c r="X3973" s="35">
        <f t="shared" si="858"/>
        <v>0</v>
      </c>
      <c r="Y3973" s="35">
        <f t="shared" si="868"/>
        <v>0</v>
      </c>
      <c r="Z3973" s="35">
        <f t="shared" si="866"/>
        <v>0</v>
      </c>
      <c r="AA3973" s="36">
        <f t="shared" si="859"/>
        <v>0</v>
      </c>
      <c r="AB3973" s="36">
        <f t="shared" si="860"/>
        <v>0</v>
      </c>
      <c r="AC3973" s="37">
        <f t="shared" si="861"/>
        <v>0</v>
      </c>
      <c r="AD3973" s="35">
        <f>IF(OR(YEAR(G3973)&lt;2019,O3973="X"),0,IF(ISBLANK(H3973),DATEDIF(G3973,'[3]1.Pradzia'!$D$13,"M"),DATEDIF(G3973,H3973,"m")))</f>
        <v>0</v>
      </c>
      <c r="AE3973" s="37">
        <f>IF(E3973='[3]5.Grup_T'!$E$20,0,IF(AD3973&lt;&gt;0,M3973/V3973*MIN(12,AD3973),0))</f>
        <v>0</v>
      </c>
      <c r="AF3973" s="37">
        <f t="shared" si="862"/>
        <v>0</v>
      </c>
      <c r="AG3973" s="37">
        <f t="shared" si="863"/>
        <v>0</v>
      </c>
      <c r="AH3973" s="37">
        <f t="shared" si="864"/>
        <v>0</v>
      </c>
      <c r="AI3973" s="35" t="str">
        <f t="shared" si="865"/>
        <v>Nusidėvėjęs</v>
      </c>
      <c r="AJ3973" s="38" t="str">
        <f>IF(AND(F3973&lt;&gt;[3]Pav.tvarkyklė!$B$12,F3973&lt;&gt;[3]Pav.tvarkyklė!$B$13),"GVTNT","X")</f>
        <v>GVTNT</v>
      </c>
      <c r="AK3973" s="39">
        <f t="shared" si="867"/>
        <v>0</v>
      </c>
      <c r="AL3973" s="41"/>
      <c r="AM3973" s="41"/>
      <c r="AN3973" s="41">
        <f t="shared" ref="AN3973:AN4036" si="869">YEAR(G3973)</f>
        <v>1900</v>
      </c>
      <c r="AO3973" s="41"/>
      <c r="AP3973" s="41"/>
      <c r="AQ3973" s="41"/>
      <c r="AR3973" s="42"/>
      <c r="AS3973" s="42"/>
      <c r="AU3973" s="43">
        <f t="shared" ref="AU3973:AU4036" si="870">AF3973-AT3973</f>
        <v>0</v>
      </c>
    </row>
    <row r="3974" spans="1:47" ht="15" customHeight="1" x14ac:dyDescent="0.25">
      <c r="A3974" s="11"/>
      <c r="B3974" s="19">
        <v>4143</v>
      </c>
      <c r="C3974" s="74"/>
      <c r="D3974" s="77"/>
      <c r="E3974" s="75"/>
      <c r="F3974" s="74"/>
      <c r="G3974" s="80"/>
      <c r="H3974" s="49"/>
      <c r="I3974" s="79"/>
      <c r="J3974" s="27"/>
      <c r="K3974" s="27"/>
      <c r="L3974" s="79"/>
      <c r="M3974" s="81"/>
      <c r="N3974" s="29">
        <v>0</v>
      </c>
      <c r="O3974" s="30" t="str">
        <f>IF(G3974&lt;=$N$2,"",IF(F3974=[3]Pav.tvarkyklė!$B$13,"",IF(ISBLANK(R3974),"X","")))</f>
        <v/>
      </c>
      <c r="P3974" s="91"/>
      <c r="Q3974" s="63"/>
      <c r="R3974" s="63"/>
      <c r="S3974" s="63"/>
      <c r="T3974" s="63"/>
      <c r="U3974" s="34" t="str">
        <f>IFERROR(INDEX('[3]5.Grup_T'!$G$4:$G$22,MATCH('6.Turtas'!E3974,'[3]5.Grup_T'!$E$4:$E$22,0)),"0")</f>
        <v>0</v>
      </c>
      <c r="V3974" s="35">
        <f t="shared" si="857"/>
        <v>0</v>
      </c>
      <c r="W3974" s="35">
        <f>IF(NOT(ISBLANK(H3974)),(12-DATEDIF(H3974,'[3]1.Pradzia'!$D$13,"m")),0)</f>
        <v>0</v>
      </c>
      <c r="X3974" s="35">
        <f t="shared" si="858"/>
        <v>0</v>
      </c>
      <c r="Y3974" s="35">
        <f t="shared" si="868"/>
        <v>0</v>
      </c>
      <c r="Z3974" s="35">
        <f t="shared" si="866"/>
        <v>0</v>
      </c>
      <c r="AA3974" s="36">
        <f t="shared" si="859"/>
        <v>0</v>
      </c>
      <c r="AB3974" s="36">
        <f t="shared" si="860"/>
        <v>0</v>
      </c>
      <c r="AC3974" s="37">
        <f t="shared" si="861"/>
        <v>0</v>
      </c>
      <c r="AD3974" s="35">
        <f>IF(OR(YEAR(G3974)&lt;2019,O3974="X"),0,IF(ISBLANK(H3974),DATEDIF(G3974,'[3]1.Pradzia'!$D$13,"M"),DATEDIF(G3974,H3974,"m")))</f>
        <v>0</v>
      </c>
      <c r="AE3974" s="37">
        <f>IF(E3974='[3]5.Grup_T'!$E$20,0,IF(AD3974&lt;&gt;0,M3974/V3974*MIN(12,AD3974),0))</f>
        <v>0</v>
      </c>
      <c r="AF3974" s="37">
        <f t="shared" si="862"/>
        <v>0</v>
      </c>
      <c r="AG3974" s="37">
        <f t="shared" si="863"/>
        <v>0</v>
      </c>
      <c r="AH3974" s="37">
        <f t="shared" si="864"/>
        <v>0</v>
      </c>
      <c r="AI3974" s="35" t="str">
        <f t="shared" si="865"/>
        <v>Nusidėvėjęs</v>
      </c>
      <c r="AJ3974" s="38" t="str">
        <f>IF(AND(F3974&lt;&gt;[3]Pav.tvarkyklė!$B$12,F3974&lt;&gt;[3]Pav.tvarkyklė!$B$13),"GVTNT","X")</f>
        <v>GVTNT</v>
      </c>
      <c r="AK3974" s="39">
        <f t="shared" si="867"/>
        <v>0</v>
      </c>
      <c r="AL3974" s="41"/>
      <c r="AM3974" s="41"/>
      <c r="AN3974" s="41">
        <f t="shared" si="869"/>
        <v>1900</v>
      </c>
      <c r="AO3974" s="41"/>
      <c r="AP3974" s="41"/>
      <c r="AQ3974" s="41"/>
      <c r="AR3974" s="42"/>
      <c r="AS3974" s="42"/>
      <c r="AU3974" s="43">
        <f t="shared" si="870"/>
        <v>0</v>
      </c>
    </row>
    <row r="3975" spans="1:47" ht="15" customHeight="1" x14ac:dyDescent="0.25">
      <c r="A3975" s="11"/>
      <c r="B3975" s="19">
        <v>4144</v>
      </c>
      <c r="C3975" s="74"/>
      <c r="D3975" s="77"/>
      <c r="E3975" s="75"/>
      <c r="F3975" s="74"/>
      <c r="G3975" s="80"/>
      <c r="H3975" s="49"/>
      <c r="I3975" s="79"/>
      <c r="J3975" s="27"/>
      <c r="K3975" s="27"/>
      <c r="L3975" s="79"/>
      <c r="M3975" s="81"/>
      <c r="N3975" s="29">
        <v>0</v>
      </c>
      <c r="O3975" s="30" t="str">
        <f>IF(G3975&lt;=$N$2,"",IF(F3975=[3]Pav.tvarkyklė!$B$13,"",IF(ISBLANK(R3975),"X","")))</f>
        <v/>
      </c>
      <c r="P3975" s="91"/>
      <c r="Q3975" s="63"/>
      <c r="R3975" s="63"/>
      <c r="S3975" s="63"/>
      <c r="T3975" s="63"/>
      <c r="U3975" s="34" t="str">
        <f>IFERROR(INDEX('[3]5.Grup_T'!$G$4:$G$22,MATCH('6.Turtas'!E3975,'[3]5.Grup_T'!$E$4:$E$22,0)),"0")</f>
        <v>0</v>
      </c>
      <c r="V3975" s="35">
        <f t="shared" si="857"/>
        <v>0</v>
      </c>
      <c r="W3975" s="35">
        <f>IF(NOT(ISBLANK(H3975)),(12-DATEDIF(H3975,'[3]1.Pradzia'!$D$13,"m")),0)</f>
        <v>0</v>
      </c>
      <c r="X3975" s="35">
        <f t="shared" si="858"/>
        <v>0</v>
      </c>
      <c r="Y3975" s="35">
        <f t="shared" si="868"/>
        <v>0</v>
      </c>
      <c r="Z3975" s="35">
        <f t="shared" si="866"/>
        <v>0</v>
      </c>
      <c r="AA3975" s="36">
        <f t="shared" si="859"/>
        <v>0</v>
      </c>
      <c r="AB3975" s="36">
        <f t="shared" si="860"/>
        <v>0</v>
      </c>
      <c r="AC3975" s="37">
        <f t="shared" si="861"/>
        <v>0</v>
      </c>
      <c r="AD3975" s="35">
        <f>IF(OR(YEAR(G3975)&lt;2019,O3975="X"),0,IF(ISBLANK(H3975),DATEDIF(G3975,'[3]1.Pradzia'!$D$13,"M"),DATEDIF(G3975,H3975,"m")))</f>
        <v>0</v>
      </c>
      <c r="AE3975" s="37">
        <f>IF(E3975='[3]5.Grup_T'!$E$20,0,IF(AD3975&lt;&gt;0,M3975/V3975*MIN(12,AD3975),0))</f>
        <v>0</v>
      </c>
      <c r="AF3975" s="37">
        <f t="shared" si="862"/>
        <v>0</v>
      </c>
      <c r="AG3975" s="37">
        <f t="shared" si="863"/>
        <v>0</v>
      </c>
      <c r="AH3975" s="37">
        <f t="shared" si="864"/>
        <v>0</v>
      </c>
      <c r="AI3975" s="35" t="str">
        <f t="shared" si="865"/>
        <v>Nusidėvėjęs</v>
      </c>
      <c r="AJ3975" s="38" t="str">
        <f>IF(AND(F3975&lt;&gt;[3]Pav.tvarkyklė!$B$12,F3975&lt;&gt;[3]Pav.tvarkyklė!$B$13),"GVTNT","X")</f>
        <v>GVTNT</v>
      </c>
      <c r="AK3975" s="39">
        <f t="shared" si="867"/>
        <v>0</v>
      </c>
      <c r="AL3975" s="41"/>
      <c r="AM3975" s="41"/>
      <c r="AN3975" s="41">
        <f t="shared" si="869"/>
        <v>1900</v>
      </c>
      <c r="AO3975" s="41"/>
      <c r="AP3975" s="41"/>
      <c r="AQ3975" s="41"/>
      <c r="AR3975" s="42"/>
      <c r="AS3975" s="42"/>
      <c r="AU3975" s="43">
        <f t="shared" si="870"/>
        <v>0</v>
      </c>
    </row>
    <row r="3976" spans="1:47" ht="15" customHeight="1" x14ac:dyDescent="0.25">
      <c r="A3976" s="11"/>
      <c r="B3976" s="19">
        <v>4145</v>
      </c>
      <c r="C3976" s="74"/>
      <c r="D3976" s="77"/>
      <c r="E3976" s="75"/>
      <c r="F3976" s="74"/>
      <c r="G3976" s="80"/>
      <c r="H3976" s="49"/>
      <c r="I3976" s="79"/>
      <c r="J3976" s="27"/>
      <c r="K3976" s="27"/>
      <c r="L3976" s="79"/>
      <c r="M3976" s="81"/>
      <c r="N3976" s="29">
        <v>0</v>
      </c>
      <c r="O3976" s="30" t="str">
        <f>IF(G3976&lt;=$N$2,"",IF(F3976=[3]Pav.tvarkyklė!$B$13,"",IF(ISBLANK(R3976),"X","")))</f>
        <v/>
      </c>
      <c r="P3976" s="91"/>
      <c r="Q3976" s="63"/>
      <c r="R3976" s="63"/>
      <c r="S3976" s="63"/>
      <c r="T3976" s="63"/>
      <c r="U3976" s="34" t="str">
        <f>IFERROR(INDEX('[3]5.Grup_T'!$G$4:$G$22,MATCH('6.Turtas'!E3976,'[3]5.Grup_T'!$E$4:$E$22,0)),"0")</f>
        <v>0</v>
      </c>
      <c r="V3976" s="35">
        <f t="shared" si="857"/>
        <v>0</v>
      </c>
      <c r="W3976" s="35">
        <f>IF(NOT(ISBLANK(H3976)),(12-DATEDIF(H3976,'[3]1.Pradzia'!$D$13,"m")),0)</f>
        <v>0</v>
      </c>
      <c r="X3976" s="35">
        <f t="shared" si="858"/>
        <v>0</v>
      </c>
      <c r="Y3976" s="35">
        <f t="shared" si="868"/>
        <v>0</v>
      </c>
      <c r="Z3976" s="35">
        <f t="shared" si="866"/>
        <v>0</v>
      </c>
      <c r="AA3976" s="36">
        <f t="shared" si="859"/>
        <v>0</v>
      </c>
      <c r="AB3976" s="36">
        <f t="shared" si="860"/>
        <v>0</v>
      </c>
      <c r="AC3976" s="37">
        <f t="shared" si="861"/>
        <v>0</v>
      </c>
      <c r="AD3976" s="35">
        <f>IF(OR(YEAR(G3976)&lt;2019,O3976="X"),0,IF(ISBLANK(H3976),DATEDIF(G3976,'[3]1.Pradzia'!$D$13,"M"),DATEDIF(G3976,H3976,"m")))</f>
        <v>0</v>
      </c>
      <c r="AE3976" s="37">
        <f>IF(E3976='[3]5.Grup_T'!$E$20,0,IF(AD3976&lt;&gt;0,M3976/V3976*MIN(12,AD3976),0))</f>
        <v>0</v>
      </c>
      <c r="AF3976" s="37">
        <f t="shared" si="862"/>
        <v>0</v>
      </c>
      <c r="AG3976" s="37">
        <f t="shared" si="863"/>
        <v>0</v>
      </c>
      <c r="AH3976" s="37">
        <f t="shared" si="864"/>
        <v>0</v>
      </c>
      <c r="AI3976" s="35" t="str">
        <f t="shared" si="865"/>
        <v>Nusidėvėjęs</v>
      </c>
      <c r="AJ3976" s="38" t="str">
        <f>IF(AND(F3976&lt;&gt;[3]Pav.tvarkyklė!$B$12,F3976&lt;&gt;[3]Pav.tvarkyklė!$B$13),"GVTNT","X")</f>
        <v>GVTNT</v>
      </c>
      <c r="AK3976" s="39">
        <f t="shared" si="867"/>
        <v>0</v>
      </c>
      <c r="AL3976" s="41"/>
      <c r="AM3976" s="41"/>
      <c r="AN3976" s="41">
        <f t="shared" si="869"/>
        <v>1900</v>
      </c>
      <c r="AO3976" s="41"/>
      <c r="AP3976" s="41"/>
      <c r="AQ3976" s="41"/>
      <c r="AR3976" s="42"/>
      <c r="AS3976" s="42"/>
      <c r="AU3976" s="43">
        <f t="shared" si="870"/>
        <v>0</v>
      </c>
    </row>
    <row r="3977" spans="1:47" ht="15" customHeight="1" x14ac:dyDescent="0.25">
      <c r="A3977" s="11"/>
      <c r="B3977" s="19">
        <v>4146</v>
      </c>
      <c r="C3977" s="74"/>
      <c r="D3977" s="77"/>
      <c r="E3977" s="75"/>
      <c r="F3977" s="74"/>
      <c r="G3977" s="80"/>
      <c r="H3977" s="49"/>
      <c r="I3977" s="79"/>
      <c r="J3977" s="27"/>
      <c r="K3977" s="27"/>
      <c r="L3977" s="79"/>
      <c r="M3977" s="81"/>
      <c r="N3977" s="29">
        <v>0</v>
      </c>
      <c r="O3977" s="30" t="str">
        <f>IF(G3977&lt;=$N$2,"",IF(F3977=[3]Pav.tvarkyklė!$B$13,"",IF(ISBLANK(R3977),"X","")))</f>
        <v/>
      </c>
      <c r="P3977" s="91"/>
      <c r="Q3977" s="63"/>
      <c r="R3977" s="63"/>
      <c r="S3977" s="63"/>
      <c r="T3977" s="63"/>
      <c r="U3977" s="34" t="str">
        <f>IFERROR(INDEX('[3]5.Grup_T'!$G$4:$G$22,MATCH('6.Turtas'!E3977,'[3]5.Grup_T'!$E$4:$E$22,0)),"0")</f>
        <v>0</v>
      </c>
      <c r="V3977" s="35">
        <f t="shared" si="857"/>
        <v>0</v>
      </c>
      <c r="W3977" s="35">
        <f>IF(NOT(ISBLANK(H3977)),(12-DATEDIF(H3977,'[3]1.Pradzia'!$D$13,"m")),0)</f>
        <v>0</v>
      </c>
      <c r="X3977" s="35">
        <f t="shared" si="858"/>
        <v>0</v>
      </c>
      <c r="Y3977" s="35">
        <f t="shared" si="868"/>
        <v>0</v>
      </c>
      <c r="Z3977" s="35">
        <f t="shared" si="866"/>
        <v>0</v>
      </c>
      <c r="AA3977" s="36">
        <f t="shared" si="859"/>
        <v>0</v>
      </c>
      <c r="AB3977" s="36">
        <f t="shared" si="860"/>
        <v>0</v>
      </c>
      <c r="AC3977" s="37">
        <f t="shared" si="861"/>
        <v>0</v>
      </c>
      <c r="AD3977" s="35">
        <f>IF(OR(YEAR(G3977)&lt;2019,O3977="X"),0,IF(ISBLANK(H3977),DATEDIF(G3977,'[3]1.Pradzia'!$D$13,"M"),DATEDIF(G3977,H3977,"m")))</f>
        <v>0</v>
      </c>
      <c r="AE3977" s="37">
        <f>IF(E3977='[3]5.Grup_T'!$E$20,0,IF(AD3977&lt;&gt;0,M3977/V3977*MIN(12,AD3977),0))</f>
        <v>0</v>
      </c>
      <c r="AF3977" s="37">
        <f t="shared" si="862"/>
        <v>0</v>
      </c>
      <c r="AG3977" s="37">
        <f t="shared" si="863"/>
        <v>0</v>
      </c>
      <c r="AH3977" s="37">
        <f t="shared" si="864"/>
        <v>0</v>
      </c>
      <c r="AI3977" s="35" t="str">
        <f t="shared" si="865"/>
        <v>Nusidėvėjęs</v>
      </c>
      <c r="AJ3977" s="38" t="str">
        <f>IF(AND(F3977&lt;&gt;[3]Pav.tvarkyklė!$B$12,F3977&lt;&gt;[3]Pav.tvarkyklė!$B$13),"GVTNT","X")</f>
        <v>GVTNT</v>
      </c>
      <c r="AK3977" s="39">
        <f t="shared" si="867"/>
        <v>0</v>
      </c>
      <c r="AL3977" s="41"/>
      <c r="AM3977" s="41"/>
      <c r="AN3977" s="41">
        <f t="shared" si="869"/>
        <v>1900</v>
      </c>
      <c r="AO3977" s="41"/>
      <c r="AP3977" s="41"/>
      <c r="AQ3977" s="41"/>
      <c r="AR3977" s="42"/>
      <c r="AS3977" s="42"/>
      <c r="AU3977" s="43">
        <f t="shared" si="870"/>
        <v>0</v>
      </c>
    </row>
    <row r="3978" spans="1:47" ht="15" customHeight="1" x14ac:dyDescent="0.25">
      <c r="A3978" s="11"/>
      <c r="B3978" s="19">
        <v>4147</v>
      </c>
      <c r="C3978" s="74"/>
      <c r="D3978" s="77"/>
      <c r="E3978" s="75"/>
      <c r="F3978" s="74"/>
      <c r="G3978" s="80"/>
      <c r="H3978" s="49"/>
      <c r="I3978" s="79"/>
      <c r="J3978" s="27"/>
      <c r="K3978" s="27"/>
      <c r="L3978" s="79"/>
      <c r="M3978" s="81"/>
      <c r="N3978" s="29">
        <v>0</v>
      </c>
      <c r="O3978" s="30" t="str">
        <f>IF(G3978&lt;=$N$2,"",IF(F3978=[3]Pav.tvarkyklė!$B$13,"",IF(ISBLANK(R3978),"X","")))</f>
        <v/>
      </c>
      <c r="P3978" s="91"/>
      <c r="Q3978" s="63"/>
      <c r="R3978" s="63"/>
      <c r="S3978" s="63"/>
      <c r="T3978" s="63"/>
      <c r="U3978" s="34" t="str">
        <f>IFERROR(INDEX('[3]5.Grup_T'!$G$4:$G$22,MATCH('6.Turtas'!E3978,'[3]5.Grup_T'!$E$4:$E$22,0)),"0")</f>
        <v>0</v>
      </c>
      <c r="V3978" s="35">
        <f t="shared" si="857"/>
        <v>0</v>
      </c>
      <c r="W3978" s="35">
        <f>IF(NOT(ISBLANK(H3978)),(12-DATEDIF(H3978,'[3]1.Pradzia'!$D$13,"m")),0)</f>
        <v>0</v>
      </c>
      <c r="X3978" s="35">
        <f t="shared" si="858"/>
        <v>0</v>
      </c>
      <c r="Y3978" s="35">
        <f t="shared" si="868"/>
        <v>0</v>
      </c>
      <c r="Z3978" s="35">
        <f t="shared" si="866"/>
        <v>0</v>
      </c>
      <c r="AA3978" s="36">
        <f t="shared" si="859"/>
        <v>0</v>
      </c>
      <c r="AB3978" s="36">
        <f t="shared" si="860"/>
        <v>0</v>
      </c>
      <c r="AC3978" s="37">
        <f t="shared" si="861"/>
        <v>0</v>
      </c>
      <c r="AD3978" s="35">
        <f>IF(OR(YEAR(G3978)&lt;2019,O3978="X"),0,IF(ISBLANK(H3978),DATEDIF(G3978,'[3]1.Pradzia'!$D$13,"M"),DATEDIF(G3978,H3978,"m")))</f>
        <v>0</v>
      </c>
      <c r="AE3978" s="37">
        <f>IF(E3978='[3]5.Grup_T'!$E$20,0,IF(AD3978&lt;&gt;0,M3978/V3978*MIN(12,AD3978),0))</f>
        <v>0</v>
      </c>
      <c r="AF3978" s="37">
        <f t="shared" si="862"/>
        <v>0</v>
      </c>
      <c r="AG3978" s="37">
        <f t="shared" si="863"/>
        <v>0</v>
      </c>
      <c r="AH3978" s="37">
        <f t="shared" si="864"/>
        <v>0</v>
      </c>
      <c r="AI3978" s="35" t="str">
        <f t="shared" si="865"/>
        <v>Nusidėvėjęs</v>
      </c>
      <c r="AJ3978" s="38" t="str">
        <f>IF(AND(F3978&lt;&gt;[3]Pav.tvarkyklė!$B$12,F3978&lt;&gt;[3]Pav.tvarkyklė!$B$13),"GVTNT","X")</f>
        <v>GVTNT</v>
      </c>
      <c r="AK3978" s="39">
        <f t="shared" si="867"/>
        <v>0</v>
      </c>
      <c r="AL3978" s="41"/>
      <c r="AM3978" s="41"/>
      <c r="AN3978" s="41">
        <f t="shared" si="869"/>
        <v>1900</v>
      </c>
      <c r="AO3978" s="41"/>
      <c r="AP3978" s="41"/>
      <c r="AQ3978" s="41"/>
      <c r="AR3978" s="42"/>
      <c r="AS3978" s="42"/>
      <c r="AU3978" s="43">
        <f t="shared" si="870"/>
        <v>0</v>
      </c>
    </row>
    <row r="3979" spans="1:47" ht="15" customHeight="1" x14ac:dyDescent="0.25">
      <c r="A3979" s="11"/>
      <c r="B3979" s="19">
        <v>4148</v>
      </c>
      <c r="C3979" s="74"/>
      <c r="D3979" s="77"/>
      <c r="E3979" s="75"/>
      <c r="F3979" s="74"/>
      <c r="G3979" s="80"/>
      <c r="H3979" s="49"/>
      <c r="I3979" s="79"/>
      <c r="J3979" s="27"/>
      <c r="K3979" s="27"/>
      <c r="L3979" s="79"/>
      <c r="M3979" s="81"/>
      <c r="N3979" s="29">
        <v>0</v>
      </c>
      <c r="O3979" s="30" t="str">
        <f>IF(G3979&lt;=$N$2,"",IF(F3979=[3]Pav.tvarkyklė!$B$13,"",IF(ISBLANK(R3979),"X","")))</f>
        <v/>
      </c>
      <c r="P3979" s="91"/>
      <c r="Q3979" s="63"/>
      <c r="R3979" s="63"/>
      <c r="S3979" s="63"/>
      <c r="T3979" s="63"/>
      <c r="U3979" s="34" t="str">
        <f>IFERROR(INDEX('[3]5.Grup_T'!$G$4:$G$22,MATCH('6.Turtas'!E3979,'[3]5.Grup_T'!$E$4:$E$22,0)),"0")</f>
        <v>0</v>
      </c>
      <c r="V3979" s="35">
        <f t="shared" si="857"/>
        <v>0</v>
      </c>
      <c r="W3979" s="35">
        <f>IF(NOT(ISBLANK(H3979)),(12-DATEDIF(H3979,'[3]1.Pradzia'!$D$13,"m")),0)</f>
        <v>0</v>
      </c>
      <c r="X3979" s="35">
        <f t="shared" si="858"/>
        <v>0</v>
      </c>
      <c r="Y3979" s="35">
        <f t="shared" si="868"/>
        <v>0</v>
      </c>
      <c r="Z3979" s="35">
        <f t="shared" si="866"/>
        <v>0</v>
      </c>
      <c r="AA3979" s="36">
        <f t="shared" si="859"/>
        <v>0</v>
      </c>
      <c r="AB3979" s="36">
        <f t="shared" si="860"/>
        <v>0</v>
      </c>
      <c r="AC3979" s="37">
        <f t="shared" si="861"/>
        <v>0</v>
      </c>
      <c r="AD3979" s="35">
        <f>IF(OR(YEAR(G3979)&lt;2019,O3979="X"),0,IF(ISBLANK(H3979),DATEDIF(G3979,'[3]1.Pradzia'!$D$13,"M"),DATEDIF(G3979,H3979,"m")))</f>
        <v>0</v>
      </c>
      <c r="AE3979" s="37">
        <f>IF(E3979='[3]5.Grup_T'!$E$20,0,IF(AD3979&lt;&gt;0,M3979/V3979*MIN(12,AD3979),0))</f>
        <v>0</v>
      </c>
      <c r="AF3979" s="37">
        <f t="shared" si="862"/>
        <v>0</v>
      </c>
      <c r="AG3979" s="37">
        <f t="shared" si="863"/>
        <v>0</v>
      </c>
      <c r="AH3979" s="37">
        <f t="shared" si="864"/>
        <v>0</v>
      </c>
      <c r="AI3979" s="35" t="str">
        <f t="shared" si="865"/>
        <v>Nusidėvėjęs</v>
      </c>
      <c r="AJ3979" s="38" t="str">
        <f>IF(AND(F3979&lt;&gt;[3]Pav.tvarkyklė!$B$12,F3979&lt;&gt;[3]Pav.tvarkyklė!$B$13),"GVTNT","X")</f>
        <v>GVTNT</v>
      </c>
      <c r="AK3979" s="39">
        <f t="shared" si="867"/>
        <v>0</v>
      </c>
      <c r="AL3979" s="41"/>
      <c r="AM3979" s="41"/>
      <c r="AN3979" s="41">
        <f t="shared" si="869"/>
        <v>1900</v>
      </c>
      <c r="AO3979" s="41"/>
      <c r="AP3979" s="41"/>
      <c r="AQ3979" s="41"/>
      <c r="AR3979" s="42"/>
      <c r="AS3979" s="42"/>
      <c r="AU3979" s="43">
        <f t="shared" si="870"/>
        <v>0</v>
      </c>
    </row>
    <row r="3980" spans="1:47" ht="15" customHeight="1" x14ac:dyDescent="0.25">
      <c r="A3980" s="11"/>
      <c r="B3980" s="19">
        <v>4149</v>
      </c>
      <c r="C3980" s="74"/>
      <c r="D3980" s="77"/>
      <c r="E3980" s="78"/>
      <c r="F3980" s="74"/>
      <c r="G3980" s="80"/>
      <c r="H3980" s="49"/>
      <c r="I3980" s="79"/>
      <c r="J3980" s="27"/>
      <c r="K3980" s="27"/>
      <c r="L3980" s="79"/>
      <c r="M3980" s="81"/>
      <c r="N3980" s="29">
        <v>0</v>
      </c>
      <c r="O3980" s="30" t="str">
        <f>IF(G3980&lt;=$N$2,"",IF(F3980=[3]Pav.tvarkyklė!$B$13,"",IF(ISBLANK(R3980),"X","")))</f>
        <v/>
      </c>
      <c r="P3980" s="91"/>
      <c r="Q3980" s="63"/>
      <c r="R3980" s="63"/>
      <c r="S3980" s="63"/>
      <c r="T3980" s="63"/>
      <c r="U3980" s="34" t="str">
        <f>IFERROR(INDEX('[3]5.Grup_T'!$G$4:$G$22,MATCH('6.Turtas'!E3980,'[3]5.Grup_T'!$E$4:$E$22,0)),"0")</f>
        <v>0</v>
      </c>
      <c r="V3980" s="35">
        <f t="shared" si="857"/>
        <v>0</v>
      </c>
      <c r="W3980" s="35">
        <f>IF(NOT(ISBLANK(H3980)),(12-DATEDIF(H3980,'[3]1.Pradzia'!$D$13,"m")),0)</f>
        <v>0</v>
      </c>
      <c r="X3980" s="35">
        <f t="shared" si="858"/>
        <v>0</v>
      </c>
      <c r="Y3980" s="35">
        <f t="shared" si="868"/>
        <v>0</v>
      </c>
      <c r="Z3980" s="35">
        <f t="shared" si="866"/>
        <v>0</v>
      </c>
      <c r="AA3980" s="36">
        <f t="shared" si="859"/>
        <v>0</v>
      </c>
      <c r="AB3980" s="36">
        <f t="shared" si="860"/>
        <v>0</v>
      </c>
      <c r="AC3980" s="37">
        <f t="shared" si="861"/>
        <v>0</v>
      </c>
      <c r="AD3980" s="35">
        <f>IF(OR(YEAR(G3980)&lt;2019,O3980="X"),0,IF(ISBLANK(H3980),DATEDIF(G3980,'[3]1.Pradzia'!$D$13,"M"),DATEDIF(G3980,H3980,"m")))</f>
        <v>0</v>
      </c>
      <c r="AE3980" s="37">
        <f>IF(E3980='[3]5.Grup_T'!$E$20,0,IF(AD3980&lt;&gt;0,M3980/V3980*MIN(12,AD3980),0))</f>
        <v>0</v>
      </c>
      <c r="AF3980" s="37">
        <f t="shared" si="862"/>
        <v>0</v>
      </c>
      <c r="AG3980" s="37">
        <f t="shared" si="863"/>
        <v>0</v>
      </c>
      <c r="AH3980" s="37">
        <f t="shared" si="864"/>
        <v>0</v>
      </c>
      <c r="AI3980" s="35" t="str">
        <f t="shared" si="865"/>
        <v>Nusidėvėjęs</v>
      </c>
      <c r="AJ3980" s="38" t="str">
        <f>IF(AND(F3980&lt;&gt;[3]Pav.tvarkyklė!$B$12,F3980&lt;&gt;[3]Pav.tvarkyklė!$B$13),"GVTNT","X")</f>
        <v>GVTNT</v>
      </c>
      <c r="AK3980" s="39">
        <f t="shared" si="867"/>
        <v>0</v>
      </c>
      <c r="AL3980" s="41"/>
      <c r="AM3980" s="41"/>
      <c r="AN3980" s="41">
        <f t="shared" si="869"/>
        <v>1900</v>
      </c>
      <c r="AO3980" s="41"/>
      <c r="AP3980" s="41"/>
      <c r="AQ3980" s="41"/>
      <c r="AR3980" s="42"/>
      <c r="AS3980" s="42"/>
      <c r="AU3980" s="43">
        <f t="shared" si="870"/>
        <v>0</v>
      </c>
    </row>
    <row r="3981" spans="1:47" ht="15" customHeight="1" x14ac:dyDescent="0.25">
      <c r="A3981" s="11"/>
      <c r="B3981" s="19">
        <v>4150</v>
      </c>
      <c r="C3981" s="74"/>
      <c r="D3981" s="77"/>
      <c r="E3981" s="78"/>
      <c r="F3981" s="74"/>
      <c r="G3981" s="80"/>
      <c r="H3981" s="49"/>
      <c r="I3981" s="79"/>
      <c r="J3981" s="27"/>
      <c r="K3981" s="27"/>
      <c r="L3981" s="79"/>
      <c r="M3981" s="81"/>
      <c r="N3981" s="29">
        <v>0</v>
      </c>
      <c r="O3981" s="30" t="str">
        <f>IF(G3981&lt;=$N$2,"",IF(F3981=[3]Pav.tvarkyklė!$B$13,"",IF(ISBLANK(R3981),"X","")))</f>
        <v/>
      </c>
      <c r="P3981" s="91"/>
      <c r="Q3981" s="63"/>
      <c r="R3981" s="63"/>
      <c r="S3981" s="63"/>
      <c r="T3981" s="63"/>
      <c r="U3981" s="34" t="str">
        <f>IFERROR(INDEX('[3]5.Grup_T'!$G$4:$G$22,MATCH('6.Turtas'!E3981,'[3]5.Grup_T'!$E$4:$E$22,0)),"0")</f>
        <v>0</v>
      </c>
      <c r="V3981" s="35">
        <f t="shared" si="857"/>
        <v>0</v>
      </c>
      <c r="W3981" s="35">
        <f>IF(NOT(ISBLANK(H3981)),(12-DATEDIF(H3981,'[3]1.Pradzia'!$D$13,"m")),0)</f>
        <v>0</v>
      </c>
      <c r="X3981" s="35">
        <f t="shared" si="858"/>
        <v>0</v>
      </c>
      <c r="Y3981" s="35">
        <f t="shared" si="868"/>
        <v>0</v>
      </c>
      <c r="Z3981" s="35">
        <f t="shared" si="866"/>
        <v>0</v>
      </c>
      <c r="AA3981" s="36">
        <f t="shared" si="859"/>
        <v>0</v>
      </c>
      <c r="AB3981" s="36">
        <f t="shared" si="860"/>
        <v>0</v>
      </c>
      <c r="AC3981" s="37">
        <f t="shared" si="861"/>
        <v>0</v>
      </c>
      <c r="AD3981" s="35">
        <f>IF(OR(YEAR(G3981)&lt;2019,O3981="X"),0,IF(ISBLANK(H3981),DATEDIF(G3981,'[3]1.Pradzia'!$D$13,"M"),DATEDIF(G3981,H3981,"m")))</f>
        <v>0</v>
      </c>
      <c r="AE3981" s="37">
        <f>IF(E3981='[3]5.Grup_T'!$E$20,0,IF(AD3981&lt;&gt;0,M3981/V3981*MIN(12,AD3981),0))</f>
        <v>0</v>
      </c>
      <c r="AF3981" s="37">
        <f t="shared" si="862"/>
        <v>0</v>
      </c>
      <c r="AG3981" s="37">
        <f t="shared" si="863"/>
        <v>0</v>
      </c>
      <c r="AH3981" s="37">
        <f t="shared" si="864"/>
        <v>0</v>
      </c>
      <c r="AI3981" s="35" t="str">
        <f t="shared" si="865"/>
        <v>Nusidėvėjęs</v>
      </c>
      <c r="AJ3981" s="38" t="str">
        <f>IF(AND(F3981&lt;&gt;[3]Pav.tvarkyklė!$B$12,F3981&lt;&gt;[3]Pav.tvarkyklė!$B$13),"GVTNT","X")</f>
        <v>GVTNT</v>
      </c>
      <c r="AK3981" s="39">
        <f t="shared" si="867"/>
        <v>0</v>
      </c>
      <c r="AL3981" s="41"/>
      <c r="AM3981" s="41"/>
      <c r="AN3981" s="41">
        <f t="shared" si="869"/>
        <v>1900</v>
      </c>
      <c r="AO3981" s="41"/>
      <c r="AP3981" s="41"/>
      <c r="AQ3981" s="41"/>
      <c r="AR3981" s="42"/>
      <c r="AS3981" s="42"/>
      <c r="AU3981" s="43">
        <f t="shared" si="870"/>
        <v>0</v>
      </c>
    </row>
    <row r="3982" spans="1:47" ht="15" customHeight="1" x14ac:dyDescent="0.25">
      <c r="A3982" s="11"/>
      <c r="B3982" s="19">
        <v>4151</v>
      </c>
      <c r="C3982" s="74"/>
      <c r="D3982" s="77"/>
      <c r="E3982" s="75"/>
      <c r="F3982" s="74"/>
      <c r="G3982" s="80"/>
      <c r="H3982" s="49"/>
      <c r="I3982" s="79"/>
      <c r="J3982" s="27"/>
      <c r="K3982" s="27"/>
      <c r="L3982" s="79"/>
      <c r="M3982" s="81"/>
      <c r="N3982" s="29">
        <v>0</v>
      </c>
      <c r="O3982" s="30" t="str">
        <f>IF(G3982&lt;=$N$2,"",IF(F3982=[3]Pav.tvarkyklė!$B$13,"",IF(ISBLANK(R3982),"X","")))</f>
        <v/>
      </c>
      <c r="P3982" s="91"/>
      <c r="Q3982" s="63"/>
      <c r="R3982" s="63"/>
      <c r="S3982" s="63"/>
      <c r="T3982" s="63"/>
      <c r="U3982" s="34" t="str">
        <f>IFERROR(INDEX('[3]5.Grup_T'!$G$4:$G$22,MATCH('6.Turtas'!E3982,'[3]5.Grup_T'!$E$4:$E$22,0)),"0")</f>
        <v>0</v>
      </c>
      <c r="V3982" s="35">
        <f t="shared" si="857"/>
        <v>0</v>
      </c>
      <c r="W3982" s="35">
        <f>IF(NOT(ISBLANK(H3982)),(12-DATEDIF(H3982,'[3]1.Pradzia'!$D$13,"m")),0)</f>
        <v>0</v>
      </c>
      <c r="X3982" s="35">
        <f t="shared" si="858"/>
        <v>0</v>
      </c>
      <c r="Y3982" s="35">
        <f t="shared" si="868"/>
        <v>0</v>
      </c>
      <c r="Z3982" s="35">
        <f t="shared" si="866"/>
        <v>0</v>
      </c>
      <c r="AA3982" s="36">
        <f t="shared" si="859"/>
        <v>0</v>
      </c>
      <c r="AB3982" s="36">
        <f t="shared" si="860"/>
        <v>0</v>
      </c>
      <c r="AC3982" s="37">
        <f t="shared" si="861"/>
        <v>0</v>
      </c>
      <c r="AD3982" s="35">
        <f>IF(OR(YEAR(G3982)&lt;2019,O3982="X"),0,IF(ISBLANK(H3982),DATEDIF(G3982,'[3]1.Pradzia'!$D$13,"M"),DATEDIF(G3982,H3982,"m")))</f>
        <v>0</v>
      </c>
      <c r="AE3982" s="37">
        <f>IF(E3982='[3]5.Grup_T'!$E$20,0,IF(AD3982&lt;&gt;0,M3982/V3982*MIN(12,AD3982),0))</f>
        <v>0</v>
      </c>
      <c r="AF3982" s="37">
        <f t="shared" si="862"/>
        <v>0</v>
      </c>
      <c r="AG3982" s="37">
        <f t="shared" si="863"/>
        <v>0</v>
      </c>
      <c r="AH3982" s="37">
        <f t="shared" si="864"/>
        <v>0</v>
      </c>
      <c r="AI3982" s="35" t="str">
        <f t="shared" si="865"/>
        <v>Nusidėvėjęs</v>
      </c>
      <c r="AJ3982" s="38" t="str">
        <f>IF(AND(F3982&lt;&gt;[3]Pav.tvarkyklė!$B$12,F3982&lt;&gt;[3]Pav.tvarkyklė!$B$13),"GVTNT","X")</f>
        <v>GVTNT</v>
      </c>
      <c r="AK3982" s="39">
        <f t="shared" si="867"/>
        <v>0</v>
      </c>
      <c r="AL3982" s="41"/>
      <c r="AM3982" s="41"/>
      <c r="AN3982" s="41">
        <f t="shared" si="869"/>
        <v>1900</v>
      </c>
      <c r="AO3982" s="41"/>
      <c r="AP3982" s="41"/>
      <c r="AQ3982" s="41"/>
      <c r="AR3982" s="42"/>
      <c r="AS3982" s="42"/>
      <c r="AU3982" s="43">
        <f t="shared" si="870"/>
        <v>0</v>
      </c>
    </row>
    <row r="3983" spans="1:47" ht="15" customHeight="1" x14ac:dyDescent="0.25">
      <c r="A3983" s="11"/>
      <c r="B3983" s="19">
        <v>4152</v>
      </c>
      <c r="C3983" s="74"/>
      <c r="D3983" s="77"/>
      <c r="E3983" s="75"/>
      <c r="F3983" s="74"/>
      <c r="G3983" s="80"/>
      <c r="H3983" s="49"/>
      <c r="I3983" s="79"/>
      <c r="J3983" s="27"/>
      <c r="K3983" s="27"/>
      <c r="L3983" s="79"/>
      <c r="M3983" s="81"/>
      <c r="N3983" s="29">
        <v>0</v>
      </c>
      <c r="O3983" s="30" t="str">
        <f>IF(G3983&lt;=$N$2,"",IF(F3983=[3]Pav.tvarkyklė!$B$13,"",IF(ISBLANK(R3983),"X","")))</f>
        <v/>
      </c>
      <c r="P3983" s="91"/>
      <c r="Q3983" s="63"/>
      <c r="R3983" s="63"/>
      <c r="S3983" s="63"/>
      <c r="T3983" s="63"/>
      <c r="U3983" s="34" t="str">
        <f>IFERROR(INDEX('[3]5.Grup_T'!$G$4:$G$22,MATCH('6.Turtas'!E3983,'[3]5.Grup_T'!$E$4:$E$22,0)),"0")</f>
        <v>0</v>
      </c>
      <c r="V3983" s="35">
        <f t="shared" si="857"/>
        <v>0</v>
      </c>
      <c r="W3983" s="35">
        <f>IF(NOT(ISBLANK(H3983)),(12-DATEDIF(H3983,'[3]1.Pradzia'!$D$13,"m")),0)</f>
        <v>0</v>
      </c>
      <c r="X3983" s="35">
        <f t="shared" si="858"/>
        <v>0</v>
      </c>
      <c r="Y3983" s="35">
        <f t="shared" si="868"/>
        <v>0</v>
      </c>
      <c r="Z3983" s="35">
        <f t="shared" si="866"/>
        <v>0</v>
      </c>
      <c r="AA3983" s="36">
        <f t="shared" si="859"/>
        <v>0</v>
      </c>
      <c r="AB3983" s="36">
        <f t="shared" si="860"/>
        <v>0</v>
      </c>
      <c r="AC3983" s="37">
        <f t="shared" si="861"/>
        <v>0</v>
      </c>
      <c r="AD3983" s="35">
        <f>IF(OR(YEAR(G3983)&lt;2019,O3983="X"),0,IF(ISBLANK(H3983),DATEDIF(G3983,'[3]1.Pradzia'!$D$13,"M"),DATEDIF(G3983,H3983,"m")))</f>
        <v>0</v>
      </c>
      <c r="AE3983" s="37">
        <f>IF(E3983='[3]5.Grup_T'!$E$20,0,IF(AD3983&lt;&gt;0,M3983/V3983*MIN(12,AD3983),0))</f>
        <v>0</v>
      </c>
      <c r="AF3983" s="37">
        <f t="shared" si="862"/>
        <v>0</v>
      </c>
      <c r="AG3983" s="37">
        <f t="shared" si="863"/>
        <v>0</v>
      </c>
      <c r="AH3983" s="37">
        <f t="shared" si="864"/>
        <v>0</v>
      </c>
      <c r="AI3983" s="35" t="str">
        <f t="shared" si="865"/>
        <v>Nusidėvėjęs</v>
      </c>
      <c r="AJ3983" s="38" t="str">
        <f>IF(AND(F3983&lt;&gt;[3]Pav.tvarkyklė!$B$12,F3983&lt;&gt;[3]Pav.tvarkyklė!$B$13),"GVTNT","X")</f>
        <v>GVTNT</v>
      </c>
      <c r="AK3983" s="39">
        <f t="shared" si="867"/>
        <v>0</v>
      </c>
      <c r="AL3983" s="41"/>
      <c r="AM3983" s="41"/>
      <c r="AN3983" s="41">
        <f t="shared" si="869"/>
        <v>1900</v>
      </c>
      <c r="AO3983" s="41"/>
      <c r="AP3983" s="41"/>
      <c r="AQ3983" s="41"/>
      <c r="AR3983" s="42"/>
      <c r="AS3983" s="42"/>
      <c r="AU3983" s="43">
        <f t="shared" si="870"/>
        <v>0</v>
      </c>
    </row>
    <row r="3984" spans="1:47" ht="15" customHeight="1" x14ac:dyDescent="0.25">
      <c r="A3984" s="11"/>
      <c r="B3984" s="19">
        <v>4153</v>
      </c>
      <c r="C3984" s="74"/>
      <c r="D3984" s="77"/>
      <c r="E3984" s="75"/>
      <c r="F3984" s="74"/>
      <c r="G3984" s="80"/>
      <c r="H3984" s="49"/>
      <c r="I3984" s="79"/>
      <c r="J3984" s="27"/>
      <c r="K3984" s="27"/>
      <c r="L3984" s="79"/>
      <c r="M3984" s="81"/>
      <c r="N3984" s="29">
        <v>0</v>
      </c>
      <c r="O3984" s="30" t="str">
        <f>IF(G3984&lt;=$N$2,"",IF(F3984=[3]Pav.tvarkyklė!$B$13,"",IF(ISBLANK(R3984),"X","")))</f>
        <v/>
      </c>
      <c r="P3984" s="91"/>
      <c r="Q3984" s="63"/>
      <c r="R3984" s="63"/>
      <c r="S3984" s="63"/>
      <c r="T3984" s="63"/>
      <c r="U3984" s="34" t="str">
        <f>IFERROR(INDEX('[3]5.Grup_T'!$G$4:$G$22,MATCH('6.Turtas'!E3984,'[3]5.Grup_T'!$E$4:$E$22,0)),"0")</f>
        <v>0</v>
      </c>
      <c r="V3984" s="35">
        <f t="shared" si="857"/>
        <v>0</v>
      </c>
      <c r="W3984" s="35">
        <f>IF(NOT(ISBLANK(H3984)),(12-DATEDIF(H3984,'[3]1.Pradzia'!$D$13,"m")),0)</f>
        <v>0</v>
      </c>
      <c r="X3984" s="35">
        <f t="shared" si="858"/>
        <v>0</v>
      </c>
      <c r="Y3984" s="35">
        <f t="shared" si="868"/>
        <v>0</v>
      </c>
      <c r="Z3984" s="35">
        <f t="shared" si="866"/>
        <v>0</v>
      </c>
      <c r="AA3984" s="36">
        <f t="shared" si="859"/>
        <v>0</v>
      </c>
      <c r="AB3984" s="36">
        <f t="shared" si="860"/>
        <v>0</v>
      </c>
      <c r="AC3984" s="37">
        <f t="shared" si="861"/>
        <v>0</v>
      </c>
      <c r="AD3984" s="35">
        <f>IF(OR(YEAR(G3984)&lt;2019,O3984="X"),0,IF(ISBLANK(H3984),DATEDIF(G3984,'[3]1.Pradzia'!$D$13,"M"),DATEDIF(G3984,H3984,"m")))</f>
        <v>0</v>
      </c>
      <c r="AE3984" s="37">
        <f>IF(E3984='[3]5.Grup_T'!$E$20,0,IF(AD3984&lt;&gt;0,M3984/V3984*MIN(12,AD3984),0))</f>
        <v>0</v>
      </c>
      <c r="AF3984" s="37">
        <f t="shared" si="862"/>
        <v>0</v>
      </c>
      <c r="AG3984" s="37">
        <f t="shared" si="863"/>
        <v>0</v>
      </c>
      <c r="AH3984" s="37">
        <f t="shared" si="864"/>
        <v>0</v>
      </c>
      <c r="AI3984" s="35" t="str">
        <f t="shared" si="865"/>
        <v>Nusidėvėjęs</v>
      </c>
      <c r="AJ3984" s="38" t="str">
        <f>IF(AND(F3984&lt;&gt;[3]Pav.tvarkyklė!$B$12,F3984&lt;&gt;[3]Pav.tvarkyklė!$B$13),"GVTNT","X")</f>
        <v>GVTNT</v>
      </c>
      <c r="AK3984" s="39">
        <f t="shared" si="867"/>
        <v>0</v>
      </c>
      <c r="AL3984" s="41"/>
      <c r="AM3984" s="41"/>
      <c r="AN3984" s="41">
        <f t="shared" si="869"/>
        <v>1900</v>
      </c>
      <c r="AO3984" s="41"/>
      <c r="AP3984" s="41"/>
      <c r="AQ3984" s="41"/>
      <c r="AR3984" s="42"/>
      <c r="AS3984" s="42"/>
      <c r="AU3984" s="43">
        <f t="shared" si="870"/>
        <v>0</v>
      </c>
    </row>
    <row r="3985" spans="1:47" ht="15" customHeight="1" x14ac:dyDescent="0.25">
      <c r="A3985" s="11"/>
      <c r="B3985" s="19">
        <v>4154</v>
      </c>
      <c r="C3985" s="74"/>
      <c r="D3985" s="77"/>
      <c r="E3985" s="75"/>
      <c r="F3985" s="74"/>
      <c r="G3985" s="80"/>
      <c r="H3985" s="49"/>
      <c r="I3985" s="79"/>
      <c r="J3985" s="27"/>
      <c r="K3985" s="27"/>
      <c r="L3985" s="79"/>
      <c r="M3985" s="81"/>
      <c r="N3985" s="29">
        <v>0</v>
      </c>
      <c r="O3985" s="30" t="str">
        <f>IF(G3985&lt;=$N$2,"",IF(F3985=[3]Pav.tvarkyklė!$B$13,"",IF(ISBLANK(R3985),"X","")))</f>
        <v/>
      </c>
      <c r="P3985" s="91"/>
      <c r="Q3985" s="63"/>
      <c r="R3985" s="63"/>
      <c r="S3985" s="63"/>
      <c r="T3985" s="63"/>
      <c r="U3985" s="34" t="str">
        <f>IFERROR(INDEX('[3]5.Grup_T'!$G$4:$G$22,MATCH('6.Turtas'!E3985,'[3]5.Grup_T'!$E$4:$E$22,0)),"0")</f>
        <v>0</v>
      </c>
      <c r="V3985" s="35">
        <f t="shared" si="857"/>
        <v>0</v>
      </c>
      <c r="W3985" s="35">
        <f>IF(NOT(ISBLANK(H3985)),(12-DATEDIF(H3985,'[3]1.Pradzia'!$D$13,"m")),0)</f>
        <v>0</v>
      </c>
      <c r="X3985" s="35">
        <f t="shared" si="858"/>
        <v>0</v>
      </c>
      <c r="Y3985" s="35">
        <f t="shared" si="868"/>
        <v>0</v>
      </c>
      <c r="Z3985" s="35">
        <f t="shared" si="866"/>
        <v>0</v>
      </c>
      <c r="AA3985" s="36">
        <f t="shared" si="859"/>
        <v>0</v>
      </c>
      <c r="AB3985" s="36">
        <f t="shared" si="860"/>
        <v>0</v>
      </c>
      <c r="AC3985" s="37">
        <f t="shared" si="861"/>
        <v>0</v>
      </c>
      <c r="AD3985" s="35">
        <f>IF(OR(YEAR(G3985)&lt;2019,O3985="X"),0,IF(ISBLANK(H3985),DATEDIF(G3985,'[3]1.Pradzia'!$D$13,"M"),DATEDIF(G3985,H3985,"m")))</f>
        <v>0</v>
      </c>
      <c r="AE3985" s="37">
        <f>IF(E3985='[3]5.Grup_T'!$E$20,0,IF(AD3985&lt;&gt;0,M3985/V3985*MIN(12,AD3985),0))</f>
        <v>0</v>
      </c>
      <c r="AF3985" s="37">
        <f t="shared" si="862"/>
        <v>0</v>
      </c>
      <c r="AG3985" s="37">
        <f t="shared" si="863"/>
        <v>0</v>
      </c>
      <c r="AH3985" s="37">
        <f t="shared" si="864"/>
        <v>0</v>
      </c>
      <c r="AI3985" s="35" t="str">
        <f t="shared" si="865"/>
        <v>Nusidėvėjęs</v>
      </c>
      <c r="AJ3985" s="38" t="str">
        <f>IF(AND(F3985&lt;&gt;[3]Pav.tvarkyklė!$B$12,F3985&lt;&gt;[3]Pav.tvarkyklė!$B$13),"GVTNT","X")</f>
        <v>GVTNT</v>
      </c>
      <c r="AK3985" s="39">
        <f t="shared" si="867"/>
        <v>0</v>
      </c>
      <c r="AL3985" s="41"/>
      <c r="AM3985" s="41"/>
      <c r="AN3985" s="41">
        <f t="shared" si="869"/>
        <v>1900</v>
      </c>
      <c r="AO3985" s="41"/>
      <c r="AP3985" s="41"/>
      <c r="AQ3985" s="41"/>
      <c r="AR3985" s="42"/>
      <c r="AS3985" s="42"/>
      <c r="AU3985" s="43">
        <f t="shared" si="870"/>
        <v>0</v>
      </c>
    </row>
    <row r="3986" spans="1:47" ht="15" customHeight="1" x14ac:dyDescent="0.25">
      <c r="A3986" s="11"/>
      <c r="B3986" s="19">
        <v>4155</v>
      </c>
      <c r="C3986" s="74"/>
      <c r="D3986" s="77"/>
      <c r="E3986" s="75"/>
      <c r="F3986" s="74"/>
      <c r="G3986" s="80"/>
      <c r="H3986" s="49"/>
      <c r="I3986" s="79"/>
      <c r="J3986" s="27"/>
      <c r="K3986" s="27"/>
      <c r="L3986" s="79"/>
      <c r="M3986" s="81"/>
      <c r="N3986" s="29">
        <v>0</v>
      </c>
      <c r="O3986" s="30" t="str">
        <f>IF(G3986&lt;=$N$2,"",IF(F3986=[3]Pav.tvarkyklė!$B$13,"",IF(ISBLANK(R3986),"X","")))</f>
        <v/>
      </c>
      <c r="P3986" s="91"/>
      <c r="Q3986" s="63"/>
      <c r="R3986" s="63"/>
      <c r="S3986" s="63"/>
      <c r="T3986" s="63"/>
      <c r="U3986" s="34" t="str">
        <f>IFERROR(INDEX('[3]5.Grup_T'!$G$4:$G$22,MATCH('6.Turtas'!E3986,'[3]5.Grup_T'!$E$4:$E$22,0)),"0")</f>
        <v>0</v>
      </c>
      <c r="V3986" s="35">
        <f t="shared" ref="V3986:V4049" si="871">U3986*12</f>
        <v>0</v>
      </c>
      <c r="W3986" s="35">
        <f>IF(NOT(ISBLANK(H3986)),(12-DATEDIF(H3986,'[3]1.Pradzia'!$D$13,"m")),0)</f>
        <v>0</v>
      </c>
      <c r="X3986" s="35">
        <f t="shared" ref="X3986:X4049" si="872">IF(OR(ISBLANK(C3986),YEAR(G3986)&gt;=2019),0,DATEDIF(G3986,$N$2,"M"))</f>
        <v>0</v>
      </c>
      <c r="Y3986" s="35">
        <f t="shared" si="868"/>
        <v>0</v>
      </c>
      <c r="Z3986" s="35">
        <f t="shared" si="866"/>
        <v>0</v>
      </c>
      <c r="AA3986" s="36">
        <f t="shared" ref="AA3986:AA4049" si="873">+IF(Z3986&lt;=0,0,N3986/Z3986)</f>
        <v>0</v>
      </c>
      <c r="AB3986" s="36">
        <f t="shared" ref="AB3986:AB4049" si="874">IF(Z3986&lt;=0,N3986,N3986/Z3986*Y3986)</f>
        <v>0</v>
      </c>
      <c r="AC3986" s="37">
        <f t="shared" ref="AC3986:AC4049" si="875">IF(YEAR(G3986)&lt;2019,M3986-N3986+AB3986,0)</f>
        <v>0</v>
      </c>
      <c r="AD3986" s="35">
        <f>IF(OR(YEAR(G3986)&lt;2019,O3986="X"),0,IF(ISBLANK(H3986),DATEDIF(G3986,'[3]1.Pradzia'!$D$13,"M"),DATEDIF(G3986,H3986,"m")))</f>
        <v>0</v>
      </c>
      <c r="AE3986" s="37">
        <f>IF(E3986='[3]5.Grup_T'!$E$20,0,IF(AD3986&lt;&gt;0,M3986/V3986*MIN(12,AD3986),0))</f>
        <v>0</v>
      </c>
      <c r="AF3986" s="37">
        <f t="shared" ref="AF3986:AF4049" si="876">+AB3986+AE3986</f>
        <v>0</v>
      </c>
      <c r="AG3986" s="37">
        <f t="shared" ref="AG3986:AG4049" si="877">AC3986+AE3986</f>
        <v>0</v>
      </c>
      <c r="AH3986" s="37">
        <f t="shared" ref="AH3986:AH4049" si="878">M3986-AG3986</f>
        <v>0</v>
      </c>
      <c r="AI3986" s="35" t="str">
        <f t="shared" ref="AI3986:AI4049" si="879">IF(H3986&lt;&gt;0,"Nurašytas",IF(O3986="X","Nesuderintas",IF(AH3986&lt;=0,"Nusidėvėjęs","")))</f>
        <v>Nusidėvėjęs</v>
      </c>
      <c r="AJ3986" s="38" t="str">
        <f>IF(AND(F3986&lt;&gt;[3]Pav.tvarkyklė!$B$12,F3986&lt;&gt;[3]Pav.tvarkyklė!$B$13),"GVTNT","X")</f>
        <v>GVTNT</v>
      </c>
      <c r="AK3986" s="39">
        <f t="shared" si="867"/>
        <v>0</v>
      </c>
      <c r="AL3986" s="41"/>
      <c r="AM3986" s="41"/>
      <c r="AN3986" s="41">
        <f t="shared" si="869"/>
        <v>1900</v>
      </c>
      <c r="AO3986" s="41"/>
      <c r="AP3986" s="41"/>
      <c r="AQ3986" s="41"/>
      <c r="AR3986" s="42"/>
      <c r="AS3986" s="42"/>
      <c r="AU3986" s="43">
        <f t="shared" si="870"/>
        <v>0</v>
      </c>
    </row>
    <row r="3987" spans="1:47" ht="15" customHeight="1" x14ac:dyDescent="0.25">
      <c r="A3987" s="11"/>
      <c r="B3987" s="19">
        <v>4156</v>
      </c>
      <c r="C3987" s="74"/>
      <c r="D3987" s="77"/>
      <c r="E3987" s="75"/>
      <c r="F3987" s="74"/>
      <c r="G3987" s="80"/>
      <c r="H3987" s="49"/>
      <c r="I3987" s="79"/>
      <c r="J3987" s="27"/>
      <c r="K3987" s="27"/>
      <c r="L3987" s="79"/>
      <c r="M3987" s="81"/>
      <c r="N3987" s="29">
        <v>0</v>
      </c>
      <c r="O3987" s="30" t="str">
        <f>IF(G3987&lt;=$N$2,"",IF(F3987=[3]Pav.tvarkyklė!$B$13,"",IF(ISBLANK(R3987),"X","")))</f>
        <v/>
      </c>
      <c r="P3987" s="91"/>
      <c r="Q3987" s="63"/>
      <c r="R3987" s="63"/>
      <c r="S3987" s="63"/>
      <c r="T3987" s="63"/>
      <c r="U3987" s="34" t="str">
        <f>IFERROR(INDEX('[3]5.Grup_T'!$G$4:$G$22,MATCH('6.Turtas'!E3987,'[3]5.Grup_T'!$E$4:$E$22,0)),"0")</f>
        <v>0</v>
      </c>
      <c r="V3987" s="35">
        <f t="shared" si="871"/>
        <v>0</v>
      </c>
      <c r="W3987" s="35">
        <f>IF(NOT(ISBLANK(H3987)),(12-DATEDIF(H3987,'[3]1.Pradzia'!$D$13,"m")),0)</f>
        <v>0</v>
      </c>
      <c r="X3987" s="35">
        <f t="shared" si="872"/>
        <v>0</v>
      </c>
      <c r="Y3987" s="35">
        <f t="shared" si="868"/>
        <v>0</v>
      </c>
      <c r="Z3987" s="35">
        <f t="shared" ref="Z3987:Z4050" si="880">IF(YEAR(G3987)&gt;=2019,0,V3987-X3987)</f>
        <v>0</v>
      </c>
      <c r="AA3987" s="36">
        <f t="shared" si="873"/>
        <v>0</v>
      </c>
      <c r="AB3987" s="36">
        <f t="shared" si="874"/>
        <v>0</v>
      </c>
      <c r="AC3987" s="37">
        <f t="shared" si="875"/>
        <v>0</v>
      </c>
      <c r="AD3987" s="35">
        <f>IF(OR(YEAR(G3987)&lt;2019,O3987="X"),0,IF(ISBLANK(H3987),DATEDIF(G3987,'[3]1.Pradzia'!$D$13,"M"),DATEDIF(G3987,H3987,"m")))</f>
        <v>0</v>
      </c>
      <c r="AE3987" s="37">
        <f>IF(E3987='[3]5.Grup_T'!$E$20,0,IF(AD3987&lt;&gt;0,M3987/V3987*MIN(12,AD3987),0))</f>
        <v>0</v>
      </c>
      <c r="AF3987" s="37">
        <f t="shared" si="876"/>
        <v>0</v>
      </c>
      <c r="AG3987" s="37">
        <f t="shared" si="877"/>
        <v>0</v>
      </c>
      <c r="AH3987" s="37">
        <f t="shared" si="878"/>
        <v>0</v>
      </c>
      <c r="AI3987" s="35" t="str">
        <f t="shared" si="879"/>
        <v>Nusidėvėjęs</v>
      </c>
      <c r="AJ3987" s="38" t="str">
        <f>IF(AND(F3987&lt;&gt;[3]Pav.tvarkyklė!$B$12,F3987&lt;&gt;[3]Pav.tvarkyklė!$B$13),"GVTNT","X")</f>
        <v>GVTNT</v>
      </c>
      <c r="AK3987" s="39">
        <f t="shared" ref="AK3987:AK4050" si="881">I3987-J3987-K3987-L3987-M3987</f>
        <v>0</v>
      </c>
      <c r="AL3987" s="41"/>
      <c r="AM3987" s="41"/>
      <c r="AN3987" s="41">
        <f t="shared" si="869"/>
        <v>1900</v>
      </c>
      <c r="AO3987" s="41"/>
      <c r="AP3987" s="41"/>
      <c r="AQ3987" s="41"/>
      <c r="AR3987" s="42"/>
      <c r="AS3987" s="42"/>
      <c r="AU3987" s="43">
        <f t="shared" si="870"/>
        <v>0</v>
      </c>
    </row>
    <row r="3988" spans="1:47" ht="15" customHeight="1" x14ac:dyDescent="0.25">
      <c r="A3988" s="11"/>
      <c r="B3988" s="19">
        <v>4157</v>
      </c>
      <c r="C3988" s="74"/>
      <c r="D3988" s="77"/>
      <c r="E3988" s="75"/>
      <c r="F3988" s="74"/>
      <c r="G3988" s="80"/>
      <c r="H3988" s="49"/>
      <c r="I3988" s="79"/>
      <c r="J3988" s="27"/>
      <c r="K3988" s="27"/>
      <c r="L3988" s="79"/>
      <c r="M3988" s="81"/>
      <c r="N3988" s="29">
        <v>0</v>
      </c>
      <c r="O3988" s="30" t="str">
        <f>IF(G3988&lt;=$N$2,"",IF(F3988=[3]Pav.tvarkyklė!$B$13,"",IF(ISBLANK(R3988),"X","")))</f>
        <v/>
      </c>
      <c r="P3988" s="91"/>
      <c r="Q3988" s="63"/>
      <c r="R3988" s="63"/>
      <c r="S3988" s="63"/>
      <c r="T3988" s="63"/>
      <c r="U3988" s="34" t="str">
        <f>IFERROR(INDEX('[3]5.Grup_T'!$G$4:$G$22,MATCH('6.Turtas'!E3988,'[3]5.Grup_T'!$E$4:$E$22,0)),"0")</f>
        <v>0</v>
      </c>
      <c r="V3988" s="35">
        <f t="shared" si="871"/>
        <v>0</v>
      </c>
      <c r="W3988" s="35">
        <f>IF(NOT(ISBLANK(H3988)),(12-DATEDIF(H3988,'[3]1.Pradzia'!$D$13,"m")),0)</f>
        <v>0</v>
      </c>
      <c r="X3988" s="35">
        <f t="shared" si="872"/>
        <v>0</v>
      </c>
      <c r="Y3988" s="35">
        <f t="shared" si="868"/>
        <v>0</v>
      </c>
      <c r="Z3988" s="35">
        <f t="shared" si="880"/>
        <v>0</v>
      </c>
      <c r="AA3988" s="36">
        <f t="shared" si="873"/>
        <v>0</v>
      </c>
      <c r="AB3988" s="36">
        <f t="shared" si="874"/>
        <v>0</v>
      </c>
      <c r="AC3988" s="37">
        <f t="shared" si="875"/>
        <v>0</v>
      </c>
      <c r="AD3988" s="35">
        <f>IF(OR(YEAR(G3988)&lt;2019,O3988="X"),0,IF(ISBLANK(H3988),DATEDIF(G3988,'[3]1.Pradzia'!$D$13,"M"),DATEDIF(G3988,H3988,"m")))</f>
        <v>0</v>
      </c>
      <c r="AE3988" s="37">
        <f>IF(E3988='[3]5.Grup_T'!$E$20,0,IF(AD3988&lt;&gt;0,M3988/V3988*MIN(12,AD3988),0))</f>
        <v>0</v>
      </c>
      <c r="AF3988" s="37">
        <f t="shared" si="876"/>
        <v>0</v>
      </c>
      <c r="AG3988" s="37">
        <f t="shared" si="877"/>
        <v>0</v>
      </c>
      <c r="AH3988" s="37">
        <f t="shared" si="878"/>
        <v>0</v>
      </c>
      <c r="AI3988" s="35" t="str">
        <f t="shared" si="879"/>
        <v>Nusidėvėjęs</v>
      </c>
      <c r="AJ3988" s="38" t="str">
        <f>IF(AND(F3988&lt;&gt;[3]Pav.tvarkyklė!$B$12,F3988&lt;&gt;[3]Pav.tvarkyklė!$B$13),"GVTNT","X")</f>
        <v>GVTNT</v>
      </c>
      <c r="AK3988" s="39">
        <f t="shared" si="881"/>
        <v>0</v>
      </c>
      <c r="AL3988" s="41"/>
      <c r="AM3988" s="41"/>
      <c r="AN3988" s="41">
        <f t="shared" si="869"/>
        <v>1900</v>
      </c>
      <c r="AO3988" s="41"/>
      <c r="AP3988" s="41"/>
      <c r="AQ3988" s="41"/>
      <c r="AR3988" s="42"/>
      <c r="AS3988" s="42"/>
      <c r="AU3988" s="43">
        <f t="shared" si="870"/>
        <v>0</v>
      </c>
    </row>
    <row r="3989" spans="1:47" ht="15" customHeight="1" x14ac:dyDescent="0.25">
      <c r="A3989" s="11"/>
      <c r="B3989" s="19">
        <v>4158</v>
      </c>
      <c r="C3989" s="74"/>
      <c r="D3989" s="77"/>
      <c r="E3989" s="75"/>
      <c r="F3989" s="74"/>
      <c r="G3989" s="80"/>
      <c r="H3989" s="49"/>
      <c r="I3989" s="79"/>
      <c r="J3989" s="27"/>
      <c r="K3989" s="27"/>
      <c r="L3989" s="79"/>
      <c r="M3989" s="81"/>
      <c r="N3989" s="29">
        <v>0</v>
      </c>
      <c r="O3989" s="30" t="str">
        <f>IF(G3989&lt;=$N$2,"",IF(F3989=[3]Pav.tvarkyklė!$B$13,"",IF(ISBLANK(R3989),"X","")))</f>
        <v/>
      </c>
      <c r="P3989" s="91"/>
      <c r="Q3989" s="63"/>
      <c r="R3989" s="63"/>
      <c r="S3989" s="63"/>
      <c r="T3989" s="63"/>
      <c r="U3989" s="34" t="str">
        <f>IFERROR(INDEX('[3]5.Grup_T'!$G$4:$G$22,MATCH('6.Turtas'!E3989,'[3]5.Grup_T'!$E$4:$E$22,0)),"0")</f>
        <v>0</v>
      </c>
      <c r="V3989" s="35">
        <f t="shared" si="871"/>
        <v>0</v>
      </c>
      <c r="W3989" s="35">
        <f>IF(NOT(ISBLANK(H3989)),(12-DATEDIF(H3989,'[3]1.Pradzia'!$D$13,"m")),0)</f>
        <v>0</v>
      </c>
      <c r="X3989" s="35">
        <f t="shared" si="872"/>
        <v>0</v>
      </c>
      <c r="Y3989" s="35">
        <f t="shared" si="868"/>
        <v>0</v>
      </c>
      <c r="Z3989" s="35">
        <f t="shared" si="880"/>
        <v>0</v>
      </c>
      <c r="AA3989" s="36">
        <f t="shared" si="873"/>
        <v>0</v>
      </c>
      <c r="AB3989" s="36">
        <f t="shared" si="874"/>
        <v>0</v>
      </c>
      <c r="AC3989" s="37">
        <f t="shared" si="875"/>
        <v>0</v>
      </c>
      <c r="AD3989" s="35">
        <f>IF(OR(YEAR(G3989)&lt;2019,O3989="X"),0,IF(ISBLANK(H3989),DATEDIF(G3989,'[3]1.Pradzia'!$D$13,"M"),DATEDIF(G3989,H3989,"m")))</f>
        <v>0</v>
      </c>
      <c r="AE3989" s="37">
        <f>IF(E3989='[3]5.Grup_T'!$E$20,0,IF(AD3989&lt;&gt;0,M3989/V3989*MIN(12,AD3989),0))</f>
        <v>0</v>
      </c>
      <c r="AF3989" s="37">
        <f t="shared" si="876"/>
        <v>0</v>
      </c>
      <c r="AG3989" s="37">
        <f t="shared" si="877"/>
        <v>0</v>
      </c>
      <c r="AH3989" s="37">
        <f t="shared" si="878"/>
        <v>0</v>
      </c>
      <c r="AI3989" s="35" t="str">
        <f t="shared" si="879"/>
        <v>Nusidėvėjęs</v>
      </c>
      <c r="AJ3989" s="38" t="str">
        <f>IF(AND(F3989&lt;&gt;[3]Pav.tvarkyklė!$B$12,F3989&lt;&gt;[3]Pav.tvarkyklė!$B$13),"GVTNT","X")</f>
        <v>GVTNT</v>
      </c>
      <c r="AK3989" s="39">
        <f t="shared" si="881"/>
        <v>0</v>
      </c>
      <c r="AL3989" s="41"/>
      <c r="AM3989" s="41"/>
      <c r="AN3989" s="41">
        <f t="shared" si="869"/>
        <v>1900</v>
      </c>
      <c r="AO3989" s="41"/>
      <c r="AP3989" s="41"/>
      <c r="AQ3989" s="41"/>
      <c r="AR3989" s="42"/>
      <c r="AS3989" s="42"/>
      <c r="AU3989" s="43">
        <f t="shared" si="870"/>
        <v>0</v>
      </c>
    </row>
    <row r="3990" spans="1:47" ht="15" customHeight="1" x14ac:dyDescent="0.25">
      <c r="A3990" s="11"/>
      <c r="B3990" s="19">
        <v>4159</v>
      </c>
      <c r="C3990" s="74"/>
      <c r="D3990" s="77"/>
      <c r="E3990" s="75"/>
      <c r="F3990" s="74"/>
      <c r="G3990" s="80"/>
      <c r="H3990" s="49"/>
      <c r="I3990" s="79"/>
      <c r="J3990" s="27"/>
      <c r="K3990" s="27"/>
      <c r="L3990" s="79"/>
      <c r="M3990" s="81"/>
      <c r="N3990" s="29">
        <v>0</v>
      </c>
      <c r="O3990" s="30" t="str">
        <f>IF(G3990&lt;=$N$2,"",IF(F3990=[3]Pav.tvarkyklė!$B$13,"",IF(ISBLANK(R3990),"X","")))</f>
        <v/>
      </c>
      <c r="P3990" s="91"/>
      <c r="Q3990" s="63"/>
      <c r="R3990" s="63"/>
      <c r="S3990" s="63"/>
      <c r="T3990" s="63"/>
      <c r="U3990" s="34" t="str">
        <f>IFERROR(INDEX('[3]5.Grup_T'!$G$4:$G$22,MATCH('6.Turtas'!E3990,'[3]5.Grup_T'!$E$4:$E$22,0)),"0")</f>
        <v>0</v>
      </c>
      <c r="V3990" s="35">
        <f t="shared" si="871"/>
        <v>0</v>
      </c>
      <c r="W3990" s="35">
        <f>IF(NOT(ISBLANK(H3990)),(12-DATEDIF(H3990,'[3]1.Pradzia'!$D$13,"m")),0)</f>
        <v>0</v>
      </c>
      <c r="X3990" s="35">
        <f t="shared" si="872"/>
        <v>0</v>
      </c>
      <c r="Y3990" s="35">
        <f t="shared" si="868"/>
        <v>0</v>
      </c>
      <c r="Z3990" s="35">
        <f t="shared" si="880"/>
        <v>0</v>
      </c>
      <c r="AA3990" s="36">
        <f t="shared" si="873"/>
        <v>0</v>
      </c>
      <c r="AB3990" s="36">
        <f t="shared" si="874"/>
        <v>0</v>
      </c>
      <c r="AC3990" s="37">
        <f t="shared" si="875"/>
        <v>0</v>
      </c>
      <c r="AD3990" s="35">
        <f>IF(OR(YEAR(G3990)&lt;2019,O3990="X"),0,IF(ISBLANK(H3990),DATEDIF(G3990,'[3]1.Pradzia'!$D$13,"M"),DATEDIF(G3990,H3990,"m")))</f>
        <v>0</v>
      </c>
      <c r="AE3990" s="37">
        <f>IF(E3990='[3]5.Grup_T'!$E$20,0,IF(AD3990&lt;&gt;0,M3990/V3990*MIN(12,AD3990),0))</f>
        <v>0</v>
      </c>
      <c r="AF3990" s="37">
        <f t="shared" si="876"/>
        <v>0</v>
      </c>
      <c r="AG3990" s="37">
        <f t="shared" si="877"/>
        <v>0</v>
      </c>
      <c r="AH3990" s="37">
        <f t="shared" si="878"/>
        <v>0</v>
      </c>
      <c r="AI3990" s="35" t="str">
        <f t="shared" si="879"/>
        <v>Nusidėvėjęs</v>
      </c>
      <c r="AJ3990" s="38" t="str">
        <f>IF(AND(F3990&lt;&gt;[3]Pav.tvarkyklė!$B$12,F3990&lt;&gt;[3]Pav.tvarkyklė!$B$13),"GVTNT","X")</f>
        <v>GVTNT</v>
      </c>
      <c r="AK3990" s="39">
        <f t="shared" si="881"/>
        <v>0</v>
      </c>
      <c r="AL3990" s="41"/>
      <c r="AM3990" s="41"/>
      <c r="AN3990" s="41">
        <f t="shared" si="869"/>
        <v>1900</v>
      </c>
      <c r="AO3990" s="41"/>
      <c r="AP3990" s="41"/>
      <c r="AQ3990" s="41"/>
      <c r="AR3990" s="42"/>
      <c r="AS3990" s="42"/>
      <c r="AU3990" s="43">
        <f t="shared" si="870"/>
        <v>0</v>
      </c>
    </row>
    <row r="3991" spans="1:47" ht="15" customHeight="1" x14ac:dyDescent="0.25">
      <c r="A3991" s="11"/>
      <c r="B3991" s="19">
        <v>4160</v>
      </c>
      <c r="C3991" s="74"/>
      <c r="D3991" s="77"/>
      <c r="E3991" s="75"/>
      <c r="F3991" s="74"/>
      <c r="G3991" s="80"/>
      <c r="H3991" s="49"/>
      <c r="I3991" s="79"/>
      <c r="J3991" s="27"/>
      <c r="K3991" s="27"/>
      <c r="L3991" s="79"/>
      <c r="M3991" s="81"/>
      <c r="N3991" s="29">
        <v>0</v>
      </c>
      <c r="O3991" s="30" t="str">
        <f>IF(G3991&lt;=$N$2,"",IF(F3991=[3]Pav.tvarkyklė!$B$13,"",IF(ISBLANK(R3991),"X","")))</f>
        <v/>
      </c>
      <c r="P3991" s="91"/>
      <c r="Q3991" s="63"/>
      <c r="R3991" s="63"/>
      <c r="S3991" s="63"/>
      <c r="T3991" s="63"/>
      <c r="U3991" s="34" t="str">
        <f>IFERROR(INDEX('[3]5.Grup_T'!$G$4:$G$22,MATCH('6.Turtas'!E3991,'[3]5.Grup_T'!$E$4:$E$22,0)),"0")</f>
        <v>0</v>
      </c>
      <c r="V3991" s="35">
        <f t="shared" si="871"/>
        <v>0</v>
      </c>
      <c r="W3991" s="35">
        <f>IF(NOT(ISBLANK(H3991)),(12-DATEDIF(H3991,'[3]1.Pradzia'!$D$13,"m")),0)</f>
        <v>0</v>
      </c>
      <c r="X3991" s="35">
        <f t="shared" si="872"/>
        <v>0</v>
      </c>
      <c r="Y3991" s="35">
        <f t="shared" si="868"/>
        <v>0</v>
      </c>
      <c r="Z3991" s="35">
        <f t="shared" si="880"/>
        <v>0</v>
      </c>
      <c r="AA3991" s="36">
        <f t="shared" si="873"/>
        <v>0</v>
      </c>
      <c r="AB3991" s="36">
        <f t="shared" si="874"/>
        <v>0</v>
      </c>
      <c r="AC3991" s="37">
        <f t="shared" si="875"/>
        <v>0</v>
      </c>
      <c r="AD3991" s="35">
        <f>IF(OR(YEAR(G3991)&lt;2019,O3991="X"),0,IF(ISBLANK(H3991),DATEDIF(G3991,'[3]1.Pradzia'!$D$13,"M"),DATEDIF(G3991,H3991,"m")))</f>
        <v>0</v>
      </c>
      <c r="AE3991" s="37">
        <f>IF(E3991='[3]5.Grup_T'!$E$20,0,IF(AD3991&lt;&gt;0,M3991/V3991*MIN(12,AD3991),0))</f>
        <v>0</v>
      </c>
      <c r="AF3991" s="37">
        <f t="shared" si="876"/>
        <v>0</v>
      </c>
      <c r="AG3991" s="37">
        <f t="shared" si="877"/>
        <v>0</v>
      </c>
      <c r="AH3991" s="37">
        <f t="shared" si="878"/>
        <v>0</v>
      </c>
      <c r="AI3991" s="35" t="str">
        <f t="shared" si="879"/>
        <v>Nusidėvėjęs</v>
      </c>
      <c r="AJ3991" s="38" t="str">
        <f>IF(AND(F3991&lt;&gt;[3]Pav.tvarkyklė!$B$12,F3991&lt;&gt;[3]Pav.tvarkyklė!$B$13),"GVTNT","X")</f>
        <v>GVTNT</v>
      </c>
      <c r="AK3991" s="39">
        <f t="shared" si="881"/>
        <v>0</v>
      </c>
      <c r="AL3991" s="41"/>
      <c r="AM3991" s="41"/>
      <c r="AN3991" s="41">
        <f t="shared" si="869"/>
        <v>1900</v>
      </c>
      <c r="AO3991" s="41"/>
      <c r="AP3991" s="41"/>
      <c r="AQ3991" s="41"/>
      <c r="AR3991" s="42"/>
      <c r="AS3991" s="42"/>
      <c r="AU3991" s="43">
        <f t="shared" si="870"/>
        <v>0</v>
      </c>
    </row>
    <row r="3992" spans="1:47" ht="15" customHeight="1" x14ac:dyDescent="0.25">
      <c r="A3992" s="11"/>
      <c r="B3992" s="19">
        <v>4161</v>
      </c>
      <c r="C3992" s="74"/>
      <c r="D3992" s="77"/>
      <c r="E3992" s="75"/>
      <c r="F3992" s="74"/>
      <c r="G3992" s="80"/>
      <c r="H3992" s="49"/>
      <c r="I3992" s="79"/>
      <c r="J3992" s="27"/>
      <c r="K3992" s="27"/>
      <c r="L3992" s="79"/>
      <c r="M3992" s="81"/>
      <c r="N3992" s="29">
        <v>0</v>
      </c>
      <c r="O3992" s="30" t="str">
        <f>IF(G3992&lt;=$N$2,"",IF(F3992=[3]Pav.tvarkyklė!$B$13,"",IF(ISBLANK(R3992),"X","")))</f>
        <v/>
      </c>
      <c r="P3992" s="91"/>
      <c r="Q3992" s="63"/>
      <c r="R3992" s="63"/>
      <c r="S3992" s="63"/>
      <c r="T3992" s="63"/>
      <c r="U3992" s="34" t="str">
        <f>IFERROR(INDEX('[3]5.Grup_T'!$G$4:$G$22,MATCH('6.Turtas'!E3992,'[3]5.Grup_T'!$E$4:$E$22,0)),"0")</f>
        <v>0</v>
      </c>
      <c r="V3992" s="35">
        <f t="shared" si="871"/>
        <v>0</v>
      </c>
      <c r="W3992" s="35">
        <f>IF(NOT(ISBLANK(H3992)),(12-DATEDIF(H3992,'[3]1.Pradzia'!$D$13,"m")),0)</f>
        <v>0</v>
      </c>
      <c r="X3992" s="35">
        <f t="shared" si="872"/>
        <v>0</v>
      </c>
      <c r="Y3992" s="35">
        <f t="shared" si="868"/>
        <v>0</v>
      </c>
      <c r="Z3992" s="35">
        <f t="shared" si="880"/>
        <v>0</v>
      </c>
      <c r="AA3992" s="36">
        <f t="shared" si="873"/>
        <v>0</v>
      </c>
      <c r="AB3992" s="36">
        <f t="shared" si="874"/>
        <v>0</v>
      </c>
      <c r="AC3992" s="37">
        <f t="shared" si="875"/>
        <v>0</v>
      </c>
      <c r="AD3992" s="35">
        <f>IF(OR(YEAR(G3992)&lt;2019,O3992="X"),0,IF(ISBLANK(H3992),DATEDIF(G3992,'[3]1.Pradzia'!$D$13,"M"),DATEDIF(G3992,H3992,"m")))</f>
        <v>0</v>
      </c>
      <c r="AE3992" s="37">
        <f>IF(E3992='[3]5.Grup_T'!$E$20,0,IF(AD3992&lt;&gt;0,M3992/V3992*MIN(12,AD3992),0))</f>
        <v>0</v>
      </c>
      <c r="AF3992" s="37">
        <f t="shared" si="876"/>
        <v>0</v>
      </c>
      <c r="AG3992" s="37">
        <f t="shared" si="877"/>
        <v>0</v>
      </c>
      <c r="AH3992" s="37">
        <f t="shared" si="878"/>
        <v>0</v>
      </c>
      <c r="AI3992" s="35" t="str">
        <f t="shared" si="879"/>
        <v>Nusidėvėjęs</v>
      </c>
      <c r="AJ3992" s="38" t="str">
        <f>IF(AND(F3992&lt;&gt;[3]Pav.tvarkyklė!$B$12,F3992&lt;&gt;[3]Pav.tvarkyklė!$B$13),"GVTNT","X")</f>
        <v>GVTNT</v>
      </c>
      <c r="AK3992" s="39">
        <f t="shared" si="881"/>
        <v>0</v>
      </c>
      <c r="AL3992" s="41"/>
      <c r="AM3992" s="41"/>
      <c r="AN3992" s="41">
        <f t="shared" si="869"/>
        <v>1900</v>
      </c>
      <c r="AO3992" s="41"/>
      <c r="AP3992" s="41"/>
      <c r="AQ3992" s="41"/>
      <c r="AR3992" s="42"/>
      <c r="AS3992" s="42"/>
      <c r="AU3992" s="43">
        <f t="shared" si="870"/>
        <v>0</v>
      </c>
    </row>
    <row r="3993" spans="1:47" ht="15" customHeight="1" x14ac:dyDescent="0.25">
      <c r="A3993" s="11"/>
      <c r="B3993" s="19">
        <v>4162</v>
      </c>
      <c r="C3993" s="74"/>
      <c r="D3993" s="77"/>
      <c r="E3993" s="78"/>
      <c r="F3993" s="74"/>
      <c r="G3993" s="80"/>
      <c r="H3993" s="49"/>
      <c r="I3993" s="79"/>
      <c r="J3993" s="27"/>
      <c r="K3993" s="27"/>
      <c r="L3993" s="79"/>
      <c r="M3993" s="81"/>
      <c r="N3993" s="29">
        <v>0</v>
      </c>
      <c r="O3993" s="30" t="str">
        <f>IF(G3993&lt;=$N$2,"",IF(F3993=[3]Pav.tvarkyklė!$B$13,"",IF(ISBLANK(R3993),"X","")))</f>
        <v/>
      </c>
      <c r="P3993" s="91"/>
      <c r="Q3993" s="63"/>
      <c r="R3993" s="63"/>
      <c r="S3993" s="63"/>
      <c r="T3993" s="63"/>
      <c r="U3993" s="34" t="str">
        <f>IFERROR(INDEX('[3]5.Grup_T'!$G$4:$G$22,MATCH('6.Turtas'!E3993,'[3]5.Grup_T'!$E$4:$E$22,0)),"0")</f>
        <v>0</v>
      </c>
      <c r="V3993" s="35">
        <f t="shared" si="871"/>
        <v>0</v>
      </c>
      <c r="W3993" s="35">
        <f>IF(NOT(ISBLANK(H3993)),(12-DATEDIF(H3993,'[3]1.Pradzia'!$D$13,"m")),0)</f>
        <v>0</v>
      </c>
      <c r="X3993" s="35">
        <f t="shared" si="872"/>
        <v>0</v>
      </c>
      <c r="Y3993" s="35">
        <f t="shared" si="868"/>
        <v>0</v>
      </c>
      <c r="Z3993" s="35">
        <f t="shared" si="880"/>
        <v>0</v>
      </c>
      <c r="AA3993" s="36">
        <f t="shared" si="873"/>
        <v>0</v>
      </c>
      <c r="AB3993" s="36">
        <f t="shared" si="874"/>
        <v>0</v>
      </c>
      <c r="AC3993" s="37">
        <f t="shared" si="875"/>
        <v>0</v>
      </c>
      <c r="AD3993" s="35">
        <f>IF(OR(YEAR(G3993)&lt;2019,O3993="X"),0,IF(ISBLANK(H3993),DATEDIF(G3993,'[3]1.Pradzia'!$D$13,"M"),DATEDIF(G3993,H3993,"m")))</f>
        <v>0</v>
      </c>
      <c r="AE3993" s="37">
        <f>IF(E3993='[3]5.Grup_T'!$E$20,0,IF(AD3993&lt;&gt;0,M3993/V3993*MIN(12,AD3993),0))</f>
        <v>0</v>
      </c>
      <c r="AF3993" s="37">
        <f t="shared" si="876"/>
        <v>0</v>
      </c>
      <c r="AG3993" s="37">
        <f t="shared" si="877"/>
        <v>0</v>
      </c>
      <c r="AH3993" s="37">
        <f t="shared" si="878"/>
        <v>0</v>
      </c>
      <c r="AI3993" s="35" t="str">
        <f t="shared" si="879"/>
        <v>Nusidėvėjęs</v>
      </c>
      <c r="AJ3993" s="38" t="str">
        <f>IF(AND(F3993&lt;&gt;[3]Pav.tvarkyklė!$B$12,F3993&lt;&gt;[3]Pav.tvarkyklė!$B$13),"GVTNT","X")</f>
        <v>GVTNT</v>
      </c>
      <c r="AK3993" s="39">
        <f t="shared" si="881"/>
        <v>0</v>
      </c>
      <c r="AL3993" s="41"/>
      <c r="AM3993" s="41"/>
      <c r="AN3993" s="41">
        <f t="shared" si="869"/>
        <v>1900</v>
      </c>
      <c r="AO3993" s="41"/>
      <c r="AP3993" s="41"/>
      <c r="AQ3993" s="41"/>
      <c r="AR3993" s="42"/>
      <c r="AS3993" s="42"/>
      <c r="AU3993" s="43">
        <f t="shared" si="870"/>
        <v>0</v>
      </c>
    </row>
    <row r="3994" spans="1:47" ht="15" customHeight="1" x14ac:dyDescent="0.25">
      <c r="A3994" s="11"/>
      <c r="B3994" s="19">
        <v>4163</v>
      </c>
      <c r="C3994" s="74"/>
      <c r="D3994" s="77"/>
      <c r="E3994" s="75"/>
      <c r="F3994" s="74"/>
      <c r="G3994" s="80"/>
      <c r="H3994" s="49"/>
      <c r="I3994" s="79"/>
      <c r="J3994" s="27"/>
      <c r="K3994" s="27"/>
      <c r="L3994" s="79"/>
      <c r="M3994" s="81"/>
      <c r="N3994" s="29">
        <v>0</v>
      </c>
      <c r="O3994" s="30" t="str">
        <f>IF(G3994&lt;=$N$2,"",IF(F3994=[3]Pav.tvarkyklė!$B$13,"",IF(ISBLANK(R3994),"X","")))</f>
        <v/>
      </c>
      <c r="P3994" s="91"/>
      <c r="Q3994" s="63"/>
      <c r="R3994" s="63"/>
      <c r="S3994" s="63"/>
      <c r="T3994" s="63"/>
      <c r="U3994" s="34" t="str">
        <f>IFERROR(INDEX('[3]5.Grup_T'!$G$4:$G$22,MATCH('6.Turtas'!E3994,'[3]5.Grup_T'!$E$4:$E$22,0)),"0")</f>
        <v>0</v>
      </c>
      <c r="V3994" s="35">
        <f t="shared" si="871"/>
        <v>0</v>
      </c>
      <c r="W3994" s="35">
        <f>IF(NOT(ISBLANK(H3994)),(12-DATEDIF(H3994,'[3]1.Pradzia'!$D$13,"m")),0)</f>
        <v>0</v>
      </c>
      <c r="X3994" s="35">
        <f t="shared" si="872"/>
        <v>0</v>
      </c>
      <c r="Y3994" s="35">
        <f t="shared" si="868"/>
        <v>0</v>
      </c>
      <c r="Z3994" s="35">
        <f t="shared" si="880"/>
        <v>0</v>
      </c>
      <c r="AA3994" s="36">
        <f t="shared" si="873"/>
        <v>0</v>
      </c>
      <c r="AB3994" s="36">
        <f t="shared" si="874"/>
        <v>0</v>
      </c>
      <c r="AC3994" s="37">
        <f t="shared" si="875"/>
        <v>0</v>
      </c>
      <c r="AD3994" s="35">
        <f>IF(OR(YEAR(G3994)&lt;2019,O3994="X"),0,IF(ISBLANK(H3994),DATEDIF(G3994,'[3]1.Pradzia'!$D$13,"M"),DATEDIF(G3994,H3994,"m")))</f>
        <v>0</v>
      </c>
      <c r="AE3994" s="37">
        <f>IF(E3994='[3]5.Grup_T'!$E$20,0,IF(AD3994&lt;&gt;0,M3994/V3994*MIN(12,AD3994),0))</f>
        <v>0</v>
      </c>
      <c r="AF3994" s="37">
        <f t="shared" si="876"/>
        <v>0</v>
      </c>
      <c r="AG3994" s="37">
        <f t="shared" si="877"/>
        <v>0</v>
      </c>
      <c r="AH3994" s="37">
        <f t="shared" si="878"/>
        <v>0</v>
      </c>
      <c r="AI3994" s="35" t="str">
        <f t="shared" si="879"/>
        <v>Nusidėvėjęs</v>
      </c>
      <c r="AJ3994" s="38" t="str">
        <f>IF(AND(F3994&lt;&gt;[3]Pav.tvarkyklė!$B$12,F3994&lt;&gt;[3]Pav.tvarkyklė!$B$13),"GVTNT","X")</f>
        <v>GVTNT</v>
      </c>
      <c r="AK3994" s="39">
        <f t="shared" si="881"/>
        <v>0</v>
      </c>
      <c r="AL3994" s="41"/>
      <c r="AM3994" s="41"/>
      <c r="AN3994" s="41">
        <f t="shared" si="869"/>
        <v>1900</v>
      </c>
      <c r="AO3994" s="41"/>
      <c r="AP3994" s="41"/>
      <c r="AQ3994" s="41"/>
      <c r="AR3994" s="42"/>
      <c r="AS3994" s="42"/>
      <c r="AU3994" s="43">
        <f t="shared" si="870"/>
        <v>0</v>
      </c>
    </row>
    <row r="3995" spans="1:47" ht="15" customHeight="1" x14ac:dyDescent="0.25">
      <c r="A3995" s="11"/>
      <c r="B3995" s="19">
        <v>4164</v>
      </c>
      <c r="C3995" s="74"/>
      <c r="D3995" s="77"/>
      <c r="E3995" s="75"/>
      <c r="F3995" s="74"/>
      <c r="G3995" s="80"/>
      <c r="H3995" s="49"/>
      <c r="I3995" s="79"/>
      <c r="J3995" s="27"/>
      <c r="K3995" s="27"/>
      <c r="L3995" s="79"/>
      <c r="M3995" s="81"/>
      <c r="N3995" s="29">
        <v>0</v>
      </c>
      <c r="O3995" s="30" t="str">
        <f>IF(G3995&lt;=$N$2,"",IF(F3995=[3]Pav.tvarkyklė!$B$13,"",IF(ISBLANK(R3995),"X","")))</f>
        <v/>
      </c>
      <c r="P3995" s="91"/>
      <c r="Q3995" s="63"/>
      <c r="R3995" s="63"/>
      <c r="S3995" s="63"/>
      <c r="T3995" s="63"/>
      <c r="U3995" s="34" t="str">
        <f>IFERROR(INDEX('[3]5.Grup_T'!$G$4:$G$22,MATCH('6.Turtas'!E3995,'[3]5.Grup_T'!$E$4:$E$22,0)),"0")</f>
        <v>0</v>
      </c>
      <c r="V3995" s="35">
        <f t="shared" si="871"/>
        <v>0</v>
      </c>
      <c r="W3995" s="35">
        <f>IF(NOT(ISBLANK(H3995)),(12-DATEDIF(H3995,'[3]1.Pradzia'!$D$13,"m")),0)</f>
        <v>0</v>
      </c>
      <c r="X3995" s="35">
        <f t="shared" si="872"/>
        <v>0</v>
      </c>
      <c r="Y3995" s="35">
        <f t="shared" si="868"/>
        <v>0</v>
      </c>
      <c r="Z3995" s="35">
        <f t="shared" si="880"/>
        <v>0</v>
      </c>
      <c r="AA3995" s="36">
        <f t="shared" si="873"/>
        <v>0</v>
      </c>
      <c r="AB3995" s="36">
        <f t="shared" si="874"/>
        <v>0</v>
      </c>
      <c r="AC3995" s="37">
        <f t="shared" si="875"/>
        <v>0</v>
      </c>
      <c r="AD3995" s="35">
        <f>IF(OR(YEAR(G3995)&lt;2019,O3995="X"),0,IF(ISBLANK(H3995),DATEDIF(G3995,'[3]1.Pradzia'!$D$13,"M"),DATEDIF(G3995,H3995,"m")))</f>
        <v>0</v>
      </c>
      <c r="AE3995" s="37">
        <f>IF(E3995='[3]5.Grup_T'!$E$20,0,IF(AD3995&lt;&gt;0,M3995/V3995*MIN(12,AD3995),0))</f>
        <v>0</v>
      </c>
      <c r="AF3995" s="37">
        <f t="shared" si="876"/>
        <v>0</v>
      </c>
      <c r="AG3995" s="37">
        <f t="shared" si="877"/>
        <v>0</v>
      </c>
      <c r="AH3995" s="37">
        <f t="shared" si="878"/>
        <v>0</v>
      </c>
      <c r="AI3995" s="35" t="str">
        <f t="shared" si="879"/>
        <v>Nusidėvėjęs</v>
      </c>
      <c r="AJ3995" s="38" t="str">
        <f>IF(AND(F3995&lt;&gt;[3]Pav.tvarkyklė!$B$12,F3995&lt;&gt;[3]Pav.tvarkyklė!$B$13),"GVTNT","X")</f>
        <v>GVTNT</v>
      </c>
      <c r="AK3995" s="39">
        <f t="shared" si="881"/>
        <v>0</v>
      </c>
      <c r="AL3995" s="41"/>
      <c r="AM3995" s="41"/>
      <c r="AN3995" s="41">
        <f t="shared" si="869"/>
        <v>1900</v>
      </c>
      <c r="AO3995" s="41"/>
      <c r="AP3995" s="41"/>
      <c r="AQ3995" s="41"/>
      <c r="AR3995" s="42"/>
      <c r="AS3995" s="42"/>
      <c r="AU3995" s="43">
        <f t="shared" si="870"/>
        <v>0</v>
      </c>
    </row>
    <row r="3996" spans="1:47" ht="15" customHeight="1" x14ac:dyDescent="0.25">
      <c r="A3996" s="11"/>
      <c r="B3996" s="19">
        <v>4165</v>
      </c>
      <c r="C3996" s="74"/>
      <c r="D3996" s="77"/>
      <c r="E3996" s="75"/>
      <c r="F3996" s="74"/>
      <c r="G3996" s="80"/>
      <c r="H3996" s="49"/>
      <c r="I3996" s="79"/>
      <c r="J3996" s="27"/>
      <c r="K3996" s="27"/>
      <c r="L3996" s="79"/>
      <c r="M3996" s="81"/>
      <c r="N3996" s="29">
        <v>0</v>
      </c>
      <c r="O3996" s="30" t="str">
        <f>IF(G3996&lt;=$N$2,"",IF(F3996=[3]Pav.tvarkyklė!$B$13,"",IF(ISBLANK(R3996),"X","")))</f>
        <v/>
      </c>
      <c r="P3996" s="91"/>
      <c r="Q3996" s="63"/>
      <c r="R3996" s="63"/>
      <c r="S3996" s="63"/>
      <c r="T3996" s="63"/>
      <c r="U3996" s="34" t="str">
        <f>IFERROR(INDEX('[3]5.Grup_T'!$G$4:$G$22,MATCH('6.Turtas'!E3996,'[3]5.Grup_T'!$E$4:$E$22,0)),"0")</f>
        <v>0</v>
      </c>
      <c r="V3996" s="35">
        <f t="shared" si="871"/>
        <v>0</v>
      </c>
      <c r="W3996" s="35">
        <f>IF(NOT(ISBLANK(H3996)),(12-DATEDIF(H3996,'[3]1.Pradzia'!$D$13,"m")),0)</f>
        <v>0</v>
      </c>
      <c r="X3996" s="35">
        <f t="shared" si="872"/>
        <v>0</v>
      </c>
      <c r="Y3996" s="35">
        <f t="shared" si="868"/>
        <v>0</v>
      </c>
      <c r="Z3996" s="35">
        <f t="shared" si="880"/>
        <v>0</v>
      </c>
      <c r="AA3996" s="36">
        <f t="shared" si="873"/>
        <v>0</v>
      </c>
      <c r="AB3996" s="36">
        <f t="shared" si="874"/>
        <v>0</v>
      </c>
      <c r="AC3996" s="37">
        <f t="shared" si="875"/>
        <v>0</v>
      </c>
      <c r="AD3996" s="35">
        <f>IF(OR(YEAR(G3996)&lt;2019,O3996="X"),0,IF(ISBLANK(H3996),DATEDIF(G3996,'[3]1.Pradzia'!$D$13,"M"),DATEDIF(G3996,H3996,"m")))</f>
        <v>0</v>
      </c>
      <c r="AE3996" s="37">
        <f>IF(E3996='[3]5.Grup_T'!$E$20,0,IF(AD3996&lt;&gt;0,M3996/V3996*MIN(12,AD3996),0))</f>
        <v>0</v>
      </c>
      <c r="AF3996" s="37">
        <f t="shared" si="876"/>
        <v>0</v>
      </c>
      <c r="AG3996" s="37">
        <f t="shared" si="877"/>
        <v>0</v>
      </c>
      <c r="AH3996" s="37">
        <f t="shared" si="878"/>
        <v>0</v>
      </c>
      <c r="AI3996" s="35" t="str">
        <f t="shared" si="879"/>
        <v>Nusidėvėjęs</v>
      </c>
      <c r="AJ3996" s="38" t="str">
        <f>IF(AND(F3996&lt;&gt;[3]Pav.tvarkyklė!$B$12,F3996&lt;&gt;[3]Pav.tvarkyklė!$B$13),"GVTNT","X")</f>
        <v>GVTNT</v>
      </c>
      <c r="AK3996" s="39">
        <f t="shared" si="881"/>
        <v>0</v>
      </c>
      <c r="AL3996" s="41"/>
      <c r="AM3996" s="41"/>
      <c r="AN3996" s="41">
        <f t="shared" si="869"/>
        <v>1900</v>
      </c>
      <c r="AO3996" s="41"/>
      <c r="AP3996" s="41"/>
      <c r="AQ3996" s="41"/>
      <c r="AR3996" s="42"/>
      <c r="AS3996" s="42"/>
      <c r="AU3996" s="43">
        <f t="shared" si="870"/>
        <v>0</v>
      </c>
    </row>
    <row r="3997" spans="1:47" ht="15" customHeight="1" x14ac:dyDescent="0.25">
      <c r="A3997" s="11"/>
      <c r="B3997" s="19">
        <v>4166</v>
      </c>
      <c r="C3997" s="74"/>
      <c r="D3997" s="77"/>
      <c r="E3997" s="75"/>
      <c r="F3997" s="74"/>
      <c r="G3997" s="80"/>
      <c r="H3997" s="49"/>
      <c r="I3997" s="79"/>
      <c r="J3997" s="27"/>
      <c r="K3997" s="27"/>
      <c r="L3997" s="79"/>
      <c r="M3997" s="81"/>
      <c r="N3997" s="29">
        <v>0</v>
      </c>
      <c r="O3997" s="30" t="str">
        <f>IF(G3997&lt;=$N$2,"",IF(F3997=[3]Pav.tvarkyklė!$B$13,"",IF(ISBLANK(R3997),"X","")))</f>
        <v/>
      </c>
      <c r="P3997" s="91"/>
      <c r="Q3997" s="63"/>
      <c r="R3997" s="63"/>
      <c r="S3997" s="63"/>
      <c r="T3997" s="63"/>
      <c r="U3997" s="34" t="str">
        <f>IFERROR(INDEX('[3]5.Grup_T'!$G$4:$G$22,MATCH('6.Turtas'!E3997,'[3]5.Grup_T'!$E$4:$E$22,0)),"0")</f>
        <v>0</v>
      </c>
      <c r="V3997" s="35">
        <f t="shared" si="871"/>
        <v>0</v>
      </c>
      <c r="W3997" s="35">
        <f>IF(NOT(ISBLANK(H3997)),(12-DATEDIF(H3997,'[3]1.Pradzia'!$D$13,"m")),0)</f>
        <v>0</v>
      </c>
      <c r="X3997" s="35">
        <f t="shared" si="872"/>
        <v>0</v>
      </c>
      <c r="Y3997" s="35">
        <f t="shared" si="868"/>
        <v>0</v>
      </c>
      <c r="Z3997" s="35">
        <f t="shared" si="880"/>
        <v>0</v>
      </c>
      <c r="AA3997" s="36">
        <f t="shared" si="873"/>
        <v>0</v>
      </c>
      <c r="AB3997" s="36">
        <f t="shared" si="874"/>
        <v>0</v>
      </c>
      <c r="AC3997" s="37">
        <f t="shared" si="875"/>
        <v>0</v>
      </c>
      <c r="AD3997" s="35">
        <f>IF(OR(YEAR(G3997)&lt;2019,O3997="X"),0,IF(ISBLANK(H3997),DATEDIF(G3997,'[3]1.Pradzia'!$D$13,"M"),DATEDIF(G3997,H3997,"m")))</f>
        <v>0</v>
      </c>
      <c r="AE3997" s="37">
        <f>IF(E3997='[3]5.Grup_T'!$E$20,0,IF(AD3997&lt;&gt;0,M3997/V3997*MIN(12,AD3997),0))</f>
        <v>0</v>
      </c>
      <c r="AF3997" s="37">
        <f t="shared" si="876"/>
        <v>0</v>
      </c>
      <c r="AG3997" s="37">
        <f t="shared" si="877"/>
        <v>0</v>
      </c>
      <c r="AH3997" s="37">
        <f t="shared" si="878"/>
        <v>0</v>
      </c>
      <c r="AI3997" s="35" t="str">
        <f t="shared" si="879"/>
        <v>Nusidėvėjęs</v>
      </c>
      <c r="AJ3997" s="38" t="str">
        <f>IF(AND(F3997&lt;&gt;[3]Pav.tvarkyklė!$B$12,F3997&lt;&gt;[3]Pav.tvarkyklė!$B$13),"GVTNT","X")</f>
        <v>GVTNT</v>
      </c>
      <c r="AK3997" s="39">
        <f t="shared" si="881"/>
        <v>0</v>
      </c>
      <c r="AL3997" s="41"/>
      <c r="AM3997" s="41"/>
      <c r="AN3997" s="41">
        <f t="shared" si="869"/>
        <v>1900</v>
      </c>
      <c r="AO3997" s="41"/>
      <c r="AP3997" s="41"/>
      <c r="AQ3997" s="41"/>
      <c r="AR3997" s="42"/>
      <c r="AS3997" s="42"/>
      <c r="AU3997" s="43">
        <f t="shared" si="870"/>
        <v>0</v>
      </c>
    </row>
    <row r="3998" spans="1:47" ht="15" customHeight="1" x14ac:dyDescent="0.25">
      <c r="A3998" s="11"/>
      <c r="B3998" s="19">
        <v>4167</v>
      </c>
      <c r="C3998" s="74"/>
      <c r="D3998" s="77"/>
      <c r="E3998" s="75"/>
      <c r="F3998" s="74"/>
      <c r="G3998" s="80"/>
      <c r="H3998" s="49"/>
      <c r="I3998" s="79"/>
      <c r="J3998" s="27"/>
      <c r="K3998" s="27"/>
      <c r="L3998" s="79"/>
      <c r="M3998" s="81"/>
      <c r="N3998" s="29">
        <v>0</v>
      </c>
      <c r="O3998" s="30" t="str">
        <f>IF(G3998&lt;=$N$2,"",IF(F3998=[3]Pav.tvarkyklė!$B$13,"",IF(ISBLANK(R3998),"X","")))</f>
        <v/>
      </c>
      <c r="P3998" s="91"/>
      <c r="Q3998" s="63"/>
      <c r="R3998" s="63"/>
      <c r="S3998" s="63"/>
      <c r="T3998" s="63"/>
      <c r="U3998" s="34" t="str">
        <f>IFERROR(INDEX('[3]5.Grup_T'!$G$4:$G$22,MATCH('6.Turtas'!E3998,'[3]5.Grup_T'!$E$4:$E$22,0)),"0")</f>
        <v>0</v>
      </c>
      <c r="V3998" s="35">
        <f t="shared" si="871"/>
        <v>0</v>
      </c>
      <c r="W3998" s="35">
        <f>IF(NOT(ISBLANK(H3998)),(12-DATEDIF(H3998,'[3]1.Pradzia'!$D$13,"m")),0)</f>
        <v>0</v>
      </c>
      <c r="X3998" s="35">
        <f t="shared" si="872"/>
        <v>0</v>
      </c>
      <c r="Y3998" s="35">
        <f t="shared" si="868"/>
        <v>0</v>
      </c>
      <c r="Z3998" s="35">
        <f t="shared" si="880"/>
        <v>0</v>
      </c>
      <c r="AA3998" s="36">
        <f t="shared" si="873"/>
        <v>0</v>
      </c>
      <c r="AB3998" s="36">
        <f t="shared" si="874"/>
        <v>0</v>
      </c>
      <c r="AC3998" s="37">
        <f t="shared" si="875"/>
        <v>0</v>
      </c>
      <c r="AD3998" s="35">
        <f>IF(OR(YEAR(G3998)&lt;2019,O3998="X"),0,IF(ISBLANK(H3998),DATEDIF(G3998,'[3]1.Pradzia'!$D$13,"M"),DATEDIF(G3998,H3998,"m")))</f>
        <v>0</v>
      </c>
      <c r="AE3998" s="37">
        <f>IF(E3998='[3]5.Grup_T'!$E$20,0,IF(AD3998&lt;&gt;0,M3998/V3998*MIN(12,AD3998),0))</f>
        <v>0</v>
      </c>
      <c r="AF3998" s="37">
        <f t="shared" si="876"/>
        <v>0</v>
      </c>
      <c r="AG3998" s="37">
        <f t="shared" si="877"/>
        <v>0</v>
      </c>
      <c r="AH3998" s="37">
        <f t="shared" si="878"/>
        <v>0</v>
      </c>
      <c r="AI3998" s="35" t="str">
        <f t="shared" si="879"/>
        <v>Nusidėvėjęs</v>
      </c>
      <c r="AJ3998" s="38" t="str">
        <f>IF(AND(F3998&lt;&gt;[3]Pav.tvarkyklė!$B$12,F3998&lt;&gt;[3]Pav.tvarkyklė!$B$13),"GVTNT","X")</f>
        <v>GVTNT</v>
      </c>
      <c r="AK3998" s="39">
        <f t="shared" si="881"/>
        <v>0</v>
      </c>
      <c r="AL3998" s="41"/>
      <c r="AM3998" s="41"/>
      <c r="AN3998" s="41">
        <f t="shared" si="869"/>
        <v>1900</v>
      </c>
      <c r="AO3998" s="41"/>
      <c r="AP3998" s="41"/>
      <c r="AQ3998" s="41"/>
      <c r="AR3998" s="42"/>
      <c r="AS3998" s="42"/>
      <c r="AU3998" s="43">
        <f t="shared" si="870"/>
        <v>0</v>
      </c>
    </row>
    <row r="3999" spans="1:47" ht="15" customHeight="1" x14ac:dyDescent="0.25">
      <c r="A3999" s="11"/>
      <c r="B3999" s="19">
        <v>4168</v>
      </c>
      <c r="C3999" s="74"/>
      <c r="D3999" s="77"/>
      <c r="E3999" s="75"/>
      <c r="F3999" s="74"/>
      <c r="G3999" s="80"/>
      <c r="H3999" s="49"/>
      <c r="I3999" s="79"/>
      <c r="J3999" s="27"/>
      <c r="K3999" s="27"/>
      <c r="L3999" s="79"/>
      <c r="M3999" s="81"/>
      <c r="N3999" s="29">
        <v>0</v>
      </c>
      <c r="O3999" s="30" t="str">
        <f>IF(G3999&lt;=$N$2,"",IF(F3999=[3]Pav.tvarkyklė!$B$13,"",IF(ISBLANK(R3999),"X","")))</f>
        <v/>
      </c>
      <c r="P3999" s="91"/>
      <c r="Q3999" s="63"/>
      <c r="R3999" s="63"/>
      <c r="S3999" s="63"/>
      <c r="T3999" s="63"/>
      <c r="U3999" s="34" t="str">
        <f>IFERROR(INDEX('[3]5.Grup_T'!$G$4:$G$22,MATCH('6.Turtas'!E3999,'[3]5.Grup_T'!$E$4:$E$22,0)),"0")</f>
        <v>0</v>
      </c>
      <c r="V3999" s="35">
        <f t="shared" si="871"/>
        <v>0</v>
      </c>
      <c r="W3999" s="35">
        <f>IF(NOT(ISBLANK(H3999)),(12-DATEDIF(H3999,'[3]1.Pradzia'!$D$13,"m")),0)</f>
        <v>0</v>
      </c>
      <c r="X3999" s="35">
        <f t="shared" si="872"/>
        <v>0</v>
      </c>
      <c r="Y3999" s="35">
        <f t="shared" si="868"/>
        <v>0</v>
      </c>
      <c r="Z3999" s="35">
        <f t="shared" si="880"/>
        <v>0</v>
      </c>
      <c r="AA3999" s="36">
        <f t="shared" si="873"/>
        <v>0</v>
      </c>
      <c r="AB3999" s="36">
        <f t="shared" si="874"/>
        <v>0</v>
      </c>
      <c r="AC3999" s="37">
        <f t="shared" si="875"/>
        <v>0</v>
      </c>
      <c r="AD3999" s="35">
        <f>IF(OR(YEAR(G3999)&lt;2019,O3999="X"),0,IF(ISBLANK(H3999),DATEDIF(G3999,'[3]1.Pradzia'!$D$13,"M"),DATEDIF(G3999,H3999,"m")))</f>
        <v>0</v>
      </c>
      <c r="AE3999" s="37">
        <f>IF(E3999='[3]5.Grup_T'!$E$20,0,IF(AD3999&lt;&gt;0,M3999/V3999*MIN(12,AD3999),0))</f>
        <v>0</v>
      </c>
      <c r="AF3999" s="37">
        <f t="shared" si="876"/>
        <v>0</v>
      </c>
      <c r="AG3999" s="37">
        <f t="shared" si="877"/>
        <v>0</v>
      </c>
      <c r="AH3999" s="37">
        <f t="shared" si="878"/>
        <v>0</v>
      </c>
      <c r="AI3999" s="35" t="str">
        <f t="shared" si="879"/>
        <v>Nusidėvėjęs</v>
      </c>
      <c r="AJ3999" s="38" t="str">
        <f>IF(AND(F3999&lt;&gt;[3]Pav.tvarkyklė!$B$12,F3999&lt;&gt;[3]Pav.tvarkyklė!$B$13),"GVTNT","X")</f>
        <v>GVTNT</v>
      </c>
      <c r="AK3999" s="39">
        <f t="shared" si="881"/>
        <v>0</v>
      </c>
      <c r="AL3999" s="41"/>
      <c r="AM3999" s="41"/>
      <c r="AN3999" s="41">
        <f t="shared" si="869"/>
        <v>1900</v>
      </c>
      <c r="AO3999" s="41"/>
      <c r="AP3999" s="41"/>
      <c r="AQ3999" s="41"/>
      <c r="AR3999" s="42"/>
      <c r="AS3999" s="42"/>
      <c r="AU3999" s="43">
        <f t="shared" si="870"/>
        <v>0</v>
      </c>
    </row>
    <row r="4000" spans="1:47" ht="15" customHeight="1" x14ac:dyDescent="0.25">
      <c r="A4000" s="11"/>
      <c r="B4000" s="19">
        <v>4169</v>
      </c>
      <c r="C4000" s="74"/>
      <c r="D4000" s="77"/>
      <c r="E4000" s="75"/>
      <c r="F4000" s="74"/>
      <c r="G4000" s="80"/>
      <c r="H4000" s="49"/>
      <c r="I4000" s="79"/>
      <c r="J4000" s="27"/>
      <c r="K4000" s="27"/>
      <c r="L4000" s="79"/>
      <c r="M4000" s="81"/>
      <c r="N4000" s="29">
        <v>0</v>
      </c>
      <c r="O4000" s="30" t="str">
        <f>IF(G4000&lt;=$N$2,"",IF(F4000=[3]Pav.tvarkyklė!$B$13,"",IF(ISBLANK(R4000),"X","")))</f>
        <v/>
      </c>
      <c r="P4000" s="91"/>
      <c r="Q4000" s="63"/>
      <c r="R4000" s="63"/>
      <c r="S4000" s="63"/>
      <c r="T4000" s="63"/>
      <c r="U4000" s="34" t="str">
        <f>IFERROR(INDEX('[3]5.Grup_T'!$G$4:$G$22,MATCH('6.Turtas'!E4000,'[3]5.Grup_T'!$E$4:$E$22,0)),"0")</f>
        <v>0</v>
      </c>
      <c r="V4000" s="35">
        <f t="shared" si="871"/>
        <v>0</v>
      </c>
      <c r="W4000" s="35">
        <f>IF(NOT(ISBLANK(H4000)),(12-DATEDIF(H4000,'[3]1.Pradzia'!$D$13,"m")),0)</f>
        <v>0</v>
      </c>
      <c r="X4000" s="35">
        <f t="shared" si="872"/>
        <v>0</v>
      </c>
      <c r="Y4000" s="35">
        <f t="shared" si="868"/>
        <v>0</v>
      </c>
      <c r="Z4000" s="35">
        <f t="shared" si="880"/>
        <v>0</v>
      </c>
      <c r="AA4000" s="36">
        <f t="shared" si="873"/>
        <v>0</v>
      </c>
      <c r="AB4000" s="36">
        <f t="shared" si="874"/>
        <v>0</v>
      </c>
      <c r="AC4000" s="37">
        <f t="shared" si="875"/>
        <v>0</v>
      </c>
      <c r="AD4000" s="35">
        <f>IF(OR(YEAR(G4000)&lt;2019,O4000="X"),0,IF(ISBLANK(H4000),DATEDIF(G4000,'[3]1.Pradzia'!$D$13,"M"),DATEDIF(G4000,H4000,"m")))</f>
        <v>0</v>
      </c>
      <c r="AE4000" s="37">
        <f>IF(E4000='[3]5.Grup_T'!$E$20,0,IF(AD4000&lt;&gt;0,M4000/V4000*MIN(12,AD4000),0))</f>
        <v>0</v>
      </c>
      <c r="AF4000" s="37">
        <f t="shared" si="876"/>
        <v>0</v>
      </c>
      <c r="AG4000" s="37">
        <f t="shared" si="877"/>
        <v>0</v>
      </c>
      <c r="AH4000" s="37">
        <f t="shared" si="878"/>
        <v>0</v>
      </c>
      <c r="AI4000" s="35" t="str">
        <f t="shared" si="879"/>
        <v>Nusidėvėjęs</v>
      </c>
      <c r="AJ4000" s="38" t="str">
        <f>IF(AND(F4000&lt;&gt;[3]Pav.tvarkyklė!$B$12,F4000&lt;&gt;[3]Pav.tvarkyklė!$B$13),"GVTNT","X")</f>
        <v>GVTNT</v>
      </c>
      <c r="AK4000" s="39">
        <f t="shared" si="881"/>
        <v>0</v>
      </c>
      <c r="AL4000" s="41"/>
      <c r="AM4000" s="41"/>
      <c r="AN4000" s="41">
        <f t="shared" si="869"/>
        <v>1900</v>
      </c>
      <c r="AO4000" s="41"/>
      <c r="AP4000" s="41"/>
      <c r="AQ4000" s="41"/>
      <c r="AR4000" s="42"/>
      <c r="AS4000" s="42"/>
      <c r="AU4000" s="43">
        <f t="shared" si="870"/>
        <v>0</v>
      </c>
    </row>
    <row r="4001" spans="1:47" ht="15" customHeight="1" x14ac:dyDescent="0.25">
      <c r="A4001" s="11"/>
      <c r="B4001" s="19">
        <v>4170</v>
      </c>
      <c r="C4001" s="74"/>
      <c r="D4001" s="77"/>
      <c r="E4001" s="75"/>
      <c r="F4001" s="74"/>
      <c r="G4001" s="80"/>
      <c r="H4001" s="49"/>
      <c r="I4001" s="79"/>
      <c r="J4001" s="27"/>
      <c r="K4001" s="27"/>
      <c r="L4001" s="79"/>
      <c r="M4001" s="81"/>
      <c r="N4001" s="29">
        <v>0</v>
      </c>
      <c r="O4001" s="30" t="str">
        <f>IF(G4001&lt;=$N$2,"",IF(F4001=[3]Pav.tvarkyklė!$B$13,"",IF(ISBLANK(R4001),"X","")))</f>
        <v/>
      </c>
      <c r="P4001" s="91"/>
      <c r="Q4001" s="63"/>
      <c r="R4001" s="63"/>
      <c r="S4001" s="63"/>
      <c r="T4001" s="63"/>
      <c r="U4001" s="34" t="str">
        <f>IFERROR(INDEX('[3]5.Grup_T'!$G$4:$G$22,MATCH('6.Turtas'!E4001,'[3]5.Grup_T'!$E$4:$E$22,0)),"0")</f>
        <v>0</v>
      </c>
      <c r="V4001" s="35">
        <f t="shared" si="871"/>
        <v>0</v>
      </c>
      <c r="W4001" s="35">
        <f>IF(NOT(ISBLANK(H4001)),(12-DATEDIF(H4001,'[3]1.Pradzia'!$D$13,"m")),0)</f>
        <v>0</v>
      </c>
      <c r="X4001" s="35">
        <f t="shared" si="872"/>
        <v>0</v>
      </c>
      <c r="Y4001" s="35">
        <f t="shared" si="868"/>
        <v>0</v>
      </c>
      <c r="Z4001" s="35">
        <f t="shared" si="880"/>
        <v>0</v>
      </c>
      <c r="AA4001" s="36">
        <f t="shared" si="873"/>
        <v>0</v>
      </c>
      <c r="AB4001" s="36">
        <f t="shared" si="874"/>
        <v>0</v>
      </c>
      <c r="AC4001" s="37">
        <f t="shared" si="875"/>
        <v>0</v>
      </c>
      <c r="AD4001" s="35">
        <f>IF(OR(YEAR(G4001)&lt;2019,O4001="X"),0,IF(ISBLANK(H4001),DATEDIF(G4001,'[3]1.Pradzia'!$D$13,"M"),DATEDIF(G4001,H4001,"m")))</f>
        <v>0</v>
      </c>
      <c r="AE4001" s="37">
        <f>IF(E4001='[3]5.Grup_T'!$E$20,0,IF(AD4001&lt;&gt;0,M4001/V4001*MIN(12,AD4001),0))</f>
        <v>0</v>
      </c>
      <c r="AF4001" s="37">
        <f t="shared" si="876"/>
        <v>0</v>
      </c>
      <c r="AG4001" s="37">
        <f t="shared" si="877"/>
        <v>0</v>
      </c>
      <c r="AH4001" s="37">
        <f t="shared" si="878"/>
        <v>0</v>
      </c>
      <c r="AI4001" s="35" t="str">
        <f t="shared" si="879"/>
        <v>Nusidėvėjęs</v>
      </c>
      <c r="AJ4001" s="38" t="str">
        <f>IF(AND(F4001&lt;&gt;[3]Pav.tvarkyklė!$B$12,F4001&lt;&gt;[3]Pav.tvarkyklė!$B$13),"GVTNT","X")</f>
        <v>GVTNT</v>
      </c>
      <c r="AK4001" s="39">
        <f t="shared" si="881"/>
        <v>0</v>
      </c>
      <c r="AL4001" s="41"/>
      <c r="AM4001" s="41"/>
      <c r="AN4001" s="41">
        <f t="shared" si="869"/>
        <v>1900</v>
      </c>
      <c r="AO4001" s="41"/>
      <c r="AP4001" s="41"/>
      <c r="AQ4001" s="41"/>
      <c r="AR4001" s="42"/>
      <c r="AS4001" s="42"/>
      <c r="AU4001" s="43">
        <f t="shared" si="870"/>
        <v>0</v>
      </c>
    </row>
    <row r="4002" spans="1:47" ht="15" customHeight="1" x14ac:dyDescent="0.25">
      <c r="A4002" s="11"/>
      <c r="B4002" s="19">
        <v>4171</v>
      </c>
      <c r="C4002" s="74"/>
      <c r="D4002" s="77"/>
      <c r="E4002" s="75"/>
      <c r="F4002" s="74"/>
      <c r="G4002" s="80"/>
      <c r="H4002" s="49"/>
      <c r="I4002" s="79"/>
      <c r="J4002" s="27"/>
      <c r="K4002" s="27"/>
      <c r="L4002" s="79"/>
      <c r="M4002" s="81"/>
      <c r="N4002" s="29">
        <v>0</v>
      </c>
      <c r="O4002" s="30" t="str">
        <f>IF(G4002&lt;=$N$2,"",IF(F4002=[3]Pav.tvarkyklė!$B$13,"",IF(ISBLANK(R4002),"X","")))</f>
        <v/>
      </c>
      <c r="P4002" s="91"/>
      <c r="Q4002" s="63"/>
      <c r="R4002" s="63"/>
      <c r="S4002" s="63"/>
      <c r="T4002" s="63"/>
      <c r="U4002" s="34" t="str">
        <f>IFERROR(INDEX('[3]5.Grup_T'!$G$4:$G$22,MATCH('6.Turtas'!E4002,'[3]5.Grup_T'!$E$4:$E$22,0)),"0")</f>
        <v>0</v>
      </c>
      <c r="V4002" s="35">
        <f t="shared" si="871"/>
        <v>0</v>
      </c>
      <c r="W4002" s="35">
        <f>IF(NOT(ISBLANK(H4002)),(12-DATEDIF(H4002,'[3]1.Pradzia'!$D$13,"m")),0)</f>
        <v>0</v>
      </c>
      <c r="X4002" s="35">
        <f t="shared" si="872"/>
        <v>0</v>
      </c>
      <c r="Y4002" s="35">
        <f t="shared" si="868"/>
        <v>0</v>
      </c>
      <c r="Z4002" s="35">
        <f t="shared" si="880"/>
        <v>0</v>
      </c>
      <c r="AA4002" s="36">
        <f t="shared" si="873"/>
        <v>0</v>
      </c>
      <c r="AB4002" s="36">
        <f t="shared" si="874"/>
        <v>0</v>
      </c>
      <c r="AC4002" s="37">
        <f t="shared" si="875"/>
        <v>0</v>
      </c>
      <c r="AD4002" s="35">
        <f>IF(OR(YEAR(G4002)&lt;2019,O4002="X"),0,IF(ISBLANK(H4002),DATEDIF(G4002,'[3]1.Pradzia'!$D$13,"M"),DATEDIF(G4002,H4002,"m")))</f>
        <v>0</v>
      </c>
      <c r="AE4002" s="37">
        <f>IF(E4002='[3]5.Grup_T'!$E$20,0,IF(AD4002&lt;&gt;0,M4002/V4002*MIN(12,AD4002),0))</f>
        <v>0</v>
      </c>
      <c r="AF4002" s="37">
        <f t="shared" si="876"/>
        <v>0</v>
      </c>
      <c r="AG4002" s="37">
        <f t="shared" si="877"/>
        <v>0</v>
      </c>
      <c r="AH4002" s="37">
        <f t="shared" si="878"/>
        <v>0</v>
      </c>
      <c r="AI4002" s="35" t="str">
        <f t="shared" si="879"/>
        <v>Nusidėvėjęs</v>
      </c>
      <c r="AJ4002" s="38" t="str">
        <f>IF(AND(F4002&lt;&gt;[3]Pav.tvarkyklė!$B$12,F4002&lt;&gt;[3]Pav.tvarkyklė!$B$13),"GVTNT","X")</f>
        <v>GVTNT</v>
      </c>
      <c r="AK4002" s="39">
        <f t="shared" si="881"/>
        <v>0</v>
      </c>
      <c r="AL4002" s="41"/>
      <c r="AM4002" s="41"/>
      <c r="AN4002" s="41">
        <f t="shared" si="869"/>
        <v>1900</v>
      </c>
      <c r="AO4002" s="41"/>
      <c r="AP4002" s="41"/>
      <c r="AQ4002" s="41"/>
      <c r="AR4002" s="42"/>
      <c r="AS4002" s="42"/>
      <c r="AU4002" s="43">
        <f t="shared" si="870"/>
        <v>0</v>
      </c>
    </row>
    <row r="4003" spans="1:47" ht="15" customHeight="1" x14ac:dyDescent="0.25">
      <c r="A4003" s="11"/>
      <c r="B4003" s="19">
        <v>4172</v>
      </c>
      <c r="C4003" s="74"/>
      <c r="D4003" s="77"/>
      <c r="E4003" s="75"/>
      <c r="F4003" s="74"/>
      <c r="G4003" s="80"/>
      <c r="H4003" s="49"/>
      <c r="I4003" s="79"/>
      <c r="J4003" s="27"/>
      <c r="K4003" s="27"/>
      <c r="L4003" s="79"/>
      <c r="M4003" s="81"/>
      <c r="N4003" s="29">
        <v>0</v>
      </c>
      <c r="O4003" s="30" t="str">
        <f>IF(G4003&lt;=$N$2,"",IF(F4003=[3]Pav.tvarkyklė!$B$13,"",IF(ISBLANK(R4003),"X","")))</f>
        <v/>
      </c>
      <c r="P4003" s="91"/>
      <c r="Q4003" s="63"/>
      <c r="R4003" s="63"/>
      <c r="S4003" s="63"/>
      <c r="T4003" s="63"/>
      <c r="U4003" s="34" t="str">
        <f>IFERROR(INDEX('[3]5.Grup_T'!$G$4:$G$22,MATCH('6.Turtas'!E4003,'[3]5.Grup_T'!$E$4:$E$22,0)),"0")</f>
        <v>0</v>
      </c>
      <c r="V4003" s="35">
        <f t="shared" si="871"/>
        <v>0</v>
      </c>
      <c r="W4003" s="35">
        <f>IF(NOT(ISBLANK(H4003)),(12-DATEDIF(H4003,'[3]1.Pradzia'!$D$13,"m")),0)</f>
        <v>0</v>
      </c>
      <c r="X4003" s="35">
        <f t="shared" si="872"/>
        <v>0</v>
      </c>
      <c r="Y4003" s="35">
        <f t="shared" si="868"/>
        <v>0</v>
      </c>
      <c r="Z4003" s="35">
        <f t="shared" si="880"/>
        <v>0</v>
      </c>
      <c r="AA4003" s="36">
        <f t="shared" si="873"/>
        <v>0</v>
      </c>
      <c r="AB4003" s="36">
        <f t="shared" si="874"/>
        <v>0</v>
      </c>
      <c r="AC4003" s="37">
        <f t="shared" si="875"/>
        <v>0</v>
      </c>
      <c r="AD4003" s="35">
        <f>IF(OR(YEAR(G4003)&lt;2019,O4003="X"),0,IF(ISBLANK(H4003),DATEDIF(G4003,'[3]1.Pradzia'!$D$13,"M"),DATEDIF(G4003,H4003,"m")))</f>
        <v>0</v>
      </c>
      <c r="AE4003" s="37">
        <f>IF(E4003='[3]5.Grup_T'!$E$20,0,IF(AD4003&lt;&gt;0,M4003/V4003*MIN(12,AD4003),0))</f>
        <v>0</v>
      </c>
      <c r="AF4003" s="37">
        <f t="shared" si="876"/>
        <v>0</v>
      </c>
      <c r="AG4003" s="37">
        <f t="shared" si="877"/>
        <v>0</v>
      </c>
      <c r="AH4003" s="37">
        <f t="shared" si="878"/>
        <v>0</v>
      </c>
      <c r="AI4003" s="35" t="str">
        <f t="shared" si="879"/>
        <v>Nusidėvėjęs</v>
      </c>
      <c r="AJ4003" s="38" t="str">
        <f>IF(AND(F4003&lt;&gt;[3]Pav.tvarkyklė!$B$12,F4003&lt;&gt;[3]Pav.tvarkyklė!$B$13),"GVTNT","X")</f>
        <v>GVTNT</v>
      </c>
      <c r="AK4003" s="39">
        <f t="shared" si="881"/>
        <v>0</v>
      </c>
      <c r="AL4003" s="41"/>
      <c r="AM4003" s="41"/>
      <c r="AN4003" s="41">
        <f t="shared" si="869"/>
        <v>1900</v>
      </c>
      <c r="AO4003" s="41"/>
      <c r="AP4003" s="41"/>
      <c r="AQ4003" s="41"/>
      <c r="AR4003" s="42"/>
      <c r="AS4003" s="42"/>
      <c r="AU4003" s="43">
        <f t="shared" si="870"/>
        <v>0</v>
      </c>
    </row>
    <row r="4004" spans="1:47" ht="15" customHeight="1" x14ac:dyDescent="0.25">
      <c r="A4004" s="11"/>
      <c r="B4004" s="19">
        <v>4173</v>
      </c>
      <c r="C4004" s="74"/>
      <c r="D4004" s="77"/>
      <c r="E4004" s="78"/>
      <c r="F4004" s="74"/>
      <c r="G4004" s="80"/>
      <c r="H4004" s="49"/>
      <c r="I4004" s="79"/>
      <c r="J4004" s="27"/>
      <c r="K4004" s="27"/>
      <c r="L4004" s="79"/>
      <c r="M4004" s="81"/>
      <c r="N4004" s="29">
        <v>0</v>
      </c>
      <c r="O4004" s="30" t="str">
        <f>IF(G4004&lt;=$N$2,"",IF(F4004=[3]Pav.tvarkyklė!$B$13,"",IF(ISBLANK(R4004),"X","")))</f>
        <v/>
      </c>
      <c r="P4004" s="91"/>
      <c r="Q4004" s="63"/>
      <c r="R4004" s="63"/>
      <c r="S4004" s="63"/>
      <c r="T4004" s="63"/>
      <c r="U4004" s="34" t="str">
        <f>IFERROR(INDEX('[3]5.Grup_T'!$G$4:$G$22,MATCH('6.Turtas'!E4004,'[3]5.Grup_T'!$E$4:$E$22,0)),"0")</f>
        <v>0</v>
      </c>
      <c r="V4004" s="35">
        <f t="shared" si="871"/>
        <v>0</v>
      </c>
      <c r="W4004" s="35">
        <f>IF(NOT(ISBLANK(H4004)),(12-DATEDIF(H4004,'[3]1.Pradzia'!$D$13,"m")),0)</f>
        <v>0</v>
      </c>
      <c r="X4004" s="35">
        <f t="shared" si="872"/>
        <v>0</v>
      </c>
      <c r="Y4004" s="35">
        <f t="shared" si="868"/>
        <v>0</v>
      </c>
      <c r="Z4004" s="35">
        <f t="shared" si="880"/>
        <v>0</v>
      </c>
      <c r="AA4004" s="36">
        <f t="shared" si="873"/>
        <v>0</v>
      </c>
      <c r="AB4004" s="36">
        <f t="shared" si="874"/>
        <v>0</v>
      </c>
      <c r="AC4004" s="37">
        <f t="shared" si="875"/>
        <v>0</v>
      </c>
      <c r="AD4004" s="35">
        <f>IF(OR(YEAR(G4004)&lt;2019,O4004="X"),0,IF(ISBLANK(H4004),DATEDIF(G4004,'[3]1.Pradzia'!$D$13,"M"),DATEDIF(G4004,H4004,"m")))</f>
        <v>0</v>
      </c>
      <c r="AE4004" s="37">
        <f>IF(E4004='[3]5.Grup_T'!$E$20,0,IF(AD4004&lt;&gt;0,M4004/V4004*MIN(12,AD4004),0))</f>
        <v>0</v>
      </c>
      <c r="AF4004" s="37">
        <f t="shared" si="876"/>
        <v>0</v>
      </c>
      <c r="AG4004" s="37">
        <f t="shared" si="877"/>
        <v>0</v>
      </c>
      <c r="AH4004" s="37">
        <f t="shared" si="878"/>
        <v>0</v>
      </c>
      <c r="AI4004" s="35" t="str">
        <f t="shared" si="879"/>
        <v>Nusidėvėjęs</v>
      </c>
      <c r="AJ4004" s="38" t="str">
        <f>IF(AND(F4004&lt;&gt;[3]Pav.tvarkyklė!$B$12,F4004&lt;&gt;[3]Pav.tvarkyklė!$B$13),"GVTNT","X")</f>
        <v>GVTNT</v>
      </c>
      <c r="AK4004" s="39">
        <f t="shared" si="881"/>
        <v>0</v>
      </c>
      <c r="AL4004" s="41"/>
      <c r="AM4004" s="41"/>
      <c r="AN4004" s="41">
        <f t="shared" si="869"/>
        <v>1900</v>
      </c>
      <c r="AO4004" s="41"/>
      <c r="AP4004" s="41"/>
      <c r="AQ4004" s="41"/>
      <c r="AR4004" s="42"/>
      <c r="AS4004" s="42"/>
      <c r="AU4004" s="43">
        <f t="shared" si="870"/>
        <v>0</v>
      </c>
    </row>
    <row r="4005" spans="1:47" ht="15" customHeight="1" x14ac:dyDescent="0.25">
      <c r="A4005" s="11"/>
      <c r="B4005" s="19">
        <v>4174</v>
      </c>
      <c r="C4005" s="74"/>
      <c r="D4005" s="77"/>
      <c r="E4005" s="78"/>
      <c r="F4005" s="74"/>
      <c r="G4005" s="80"/>
      <c r="H4005" s="49"/>
      <c r="I4005" s="79"/>
      <c r="J4005" s="27"/>
      <c r="K4005" s="27"/>
      <c r="L4005" s="79"/>
      <c r="M4005" s="81"/>
      <c r="N4005" s="29">
        <v>0</v>
      </c>
      <c r="O4005" s="30" t="str">
        <f>IF(G4005&lt;=$N$2,"",IF(F4005=[3]Pav.tvarkyklė!$B$13,"",IF(ISBLANK(R4005),"X","")))</f>
        <v/>
      </c>
      <c r="P4005" s="91"/>
      <c r="Q4005" s="63"/>
      <c r="R4005" s="63"/>
      <c r="S4005" s="63"/>
      <c r="T4005" s="63"/>
      <c r="U4005" s="34" t="str">
        <f>IFERROR(INDEX('[3]5.Grup_T'!$G$4:$G$22,MATCH('6.Turtas'!E4005,'[3]5.Grup_T'!$E$4:$E$22,0)),"0")</f>
        <v>0</v>
      </c>
      <c r="V4005" s="35">
        <f t="shared" si="871"/>
        <v>0</v>
      </c>
      <c r="W4005" s="35">
        <f>IF(NOT(ISBLANK(H4005)),(12-DATEDIF(H4005,'[3]1.Pradzia'!$D$13,"m")),0)</f>
        <v>0</v>
      </c>
      <c r="X4005" s="35">
        <f t="shared" si="872"/>
        <v>0</v>
      </c>
      <c r="Y4005" s="35">
        <f t="shared" si="868"/>
        <v>0</v>
      </c>
      <c r="Z4005" s="35">
        <f t="shared" si="880"/>
        <v>0</v>
      </c>
      <c r="AA4005" s="36">
        <f t="shared" si="873"/>
        <v>0</v>
      </c>
      <c r="AB4005" s="36">
        <f t="shared" si="874"/>
        <v>0</v>
      </c>
      <c r="AC4005" s="37">
        <f t="shared" si="875"/>
        <v>0</v>
      </c>
      <c r="AD4005" s="35">
        <f>IF(OR(YEAR(G4005)&lt;2019,O4005="X"),0,IF(ISBLANK(H4005),DATEDIF(G4005,'[3]1.Pradzia'!$D$13,"M"),DATEDIF(G4005,H4005,"m")))</f>
        <v>0</v>
      </c>
      <c r="AE4005" s="37">
        <f>IF(E4005='[3]5.Grup_T'!$E$20,0,IF(AD4005&lt;&gt;0,M4005/V4005*MIN(12,AD4005),0))</f>
        <v>0</v>
      </c>
      <c r="AF4005" s="37">
        <f t="shared" si="876"/>
        <v>0</v>
      </c>
      <c r="AG4005" s="37">
        <f t="shared" si="877"/>
        <v>0</v>
      </c>
      <c r="AH4005" s="37">
        <f t="shared" si="878"/>
        <v>0</v>
      </c>
      <c r="AI4005" s="35" t="str">
        <f t="shared" si="879"/>
        <v>Nusidėvėjęs</v>
      </c>
      <c r="AJ4005" s="38" t="str">
        <f>IF(AND(F4005&lt;&gt;[3]Pav.tvarkyklė!$B$12,F4005&lt;&gt;[3]Pav.tvarkyklė!$B$13),"GVTNT","X")</f>
        <v>GVTNT</v>
      </c>
      <c r="AK4005" s="39">
        <f t="shared" si="881"/>
        <v>0</v>
      </c>
      <c r="AL4005" s="41"/>
      <c r="AM4005" s="41"/>
      <c r="AN4005" s="41">
        <f t="shared" si="869"/>
        <v>1900</v>
      </c>
      <c r="AO4005" s="41"/>
      <c r="AP4005" s="41"/>
      <c r="AQ4005" s="41"/>
      <c r="AR4005" s="42"/>
      <c r="AS4005" s="42"/>
      <c r="AU4005" s="43">
        <f t="shared" si="870"/>
        <v>0</v>
      </c>
    </row>
    <row r="4006" spans="1:47" ht="15" customHeight="1" x14ac:dyDescent="0.25">
      <c r="A4006" s="11"/>
      <c r="B4006" s="19">
        <v>4175</v>
      </c>
      <c r="C4006" s="74"/>
      <c r="D4006" s="77"/>
      <c r="E4006" s="78"/>
      <c r="F4006" s="74"/>
      <c r="G4006" s="80"/>
      <c r="H4006" s="49"/>
      <c r="I4006" s="79"/>
      <c r="J4006" s="27"/>
      <c r="K4006" s="27"/>
      <c r="L4006" s="79"/>
      <c r="M4006" s="81"/>
      <c r="N4006" s="29">
        <v>0</v>
      </c>
      <c r="O4006" s="30" t="str">
        <f>IF(G4006&lt;=$N$2,"",IF(F4006=[3]Pav.tvarkyklė!$B$13,"",IF(ISBLANK(R4006),"X","")))</f>
        <v/>
      </c>
      <c r="P4006" s="91"/>
      <c r="Q4006" s="63"/>
      <c r="R4006" s="63"/>
      <c r="S4006" s="63"/>
      <c r="T4006" s="63"/>
      <c r="U4006" s="34" t="str">
        <f>IFERROR(INDEX('[3]5.Grup_T'!$G$4:$G$22,MATCH('6.Turtas'!E4006,'[3]5.Grup_T'!$E$4:$E$22,0)),"0")</f>
        <v>0</v>
      </c>
      <c r="V4006" s="35">
        <f t="shared" si="871"/>
        <v>0</v>
      </c>
      <c r="W4006" s="35">
        <f>IF(NOT(ISBLANK(H4006)),(12-DATEDIF(H4006,'[3]1.Pradzia'!$D$13,"m")),0)</f>
        <v>0</v>
      </c>
      <c r="X4006" s="35">
        <f t="shared" si="872"/>
        <v>0</v>
      </c>
      <c r="Y4006" s="35">
        <f t="shared" si="868"/>
        <v>0</v>
      </c>
      <c r="Z4006" s="35">
        <f t="shared" si="880"/>
        <v>0</v>
      </c>
      <c r="AA4006" s="36">
        <f t="shared" si="873"/>
        <v>0</v>
      </c>
      <c r="AB4006" s="36">
        <f t="shared" si="874"/>
        <v>0</v>
      </c>
      <c r="AC4006" s="37">
        <f t="shared" si="875"/>
        <v>0</v>
      </c>
      <c r="AD4006" s="35">
        <f>IF(OR(YEAR(G4006)&lt;2019,O4006="X"),0,IF(ISBLANK(H4006),DATEDIF(G4006,'[3]1.Pradzia'!$D$13,"M"),DATEDIF(G4006,H4006,"m")))</f>
        <v>0</v>
      </c>
      <c r="AE4006" s="37">
        <f>IF(E4006='[3]5.Grup_T'!$E$20,0,IF(AD4006&lt;&gt;0,M4006/V4006*MIN(12,AD4006),0))</f>
        <v>0</v>
      </c>
      <c r="AF4006" s="37">
        <f t="shared" si="876"/>
        <v>0</v>
      </c>
      <c r="AG4006" s="37">
        <f t="shared" si="877"/>
        <v>0</v>
      </c>
      <c r="AH4006" s="37">
        <f t="shared" si="878"/>
        <v>0</v>
      </c>
      <c r="AI4006" s="35" t="str">
        <f t="shared" si="879"/>
        <v>Nusidėvėjęs</v>
      </c>
      <c r="AJ4006" s="38" t="str">
        <f>IF(AND(F4006&lt;&gt;[3]Pav.tvarkyklė!$B$12,F4006&lt;&gt;[3]Pav.tvarkyklė!$B$13),"GVTNT","X")</f>
        <v>GVTNT</v>
      </c>
      <c r="AK4006" s="39">
        <f t="shared" si="881"/>
        <v>0</v>
      </c>
      <c r="AL4006" s="41"/>
      <c r="AM4006" s="41"/>
      <c r="AN4006" s="41">
        <f t="shared" si="869"/>
        <v>1900</v>
      </c>
      <c r="AO4006" s="41"/>
      <c r="AP4006" s="41"/>
      <c r="AQ4006" s="41"/>
      <c r="AR4006" s="42"/>
      <c r="AS4006" s="42"/>
      <c r="AU4006" s="43">
        <f t="shared" si="870"/>
        <v>0</v>
      </c>
    </row>
    <row r="4007" spans="1:47" ht="15" customHeight="1" x14ac:dyDescent="0.25">
      <c r="A4007" s="11"/>
      <c r="B4007" s="19">
        <v>4176</v>
      </c>
      <c r="C4007" s="74"/>
      <c r="D4007" s="77"/>
      <c r="E4007" s="78"/>
      <c r="F4007" s="74"/>
      <c r="G4007" s="80"/>
      <c r="H4007" s="49"/>
      <c r="I4007" s="79"/>
      <c r="J4007" s="27"/>
      <c r="K4007" s="27"/>
      <c r="L4007" s="79"/>
      <c r="M4007" s="81"/>
      <c r="N4007" s="29">
        <v>0</v>
      </c>
      <c r="O4007" s="30" t="str">
        <f>IF(G4007&lt;=$N$2,"",IF(F4007=[3]Pav.tvarkyklė!$B$13,"",IF(ISBLANK(R4007),"X","")))</f>
        <v/>
      </c>
      <c r="P4007" s="91"/>
      <c r="Q4007" s="63"/>
      <c r="R4007" s="63"/>
      <c r="S4007" s="63"/>
      <c r="T4007" s="63"/>
      <c r="U4007" s="34" t="str">
        <f>IFERROR(INDEX('[3]5.Grup_T'!$G$4:$G$22,MATCH('6.Turtas'!E4007,'[3]5.Grup_T'!$E$4:$E$22,0)),"0")</f>
        <v>0</v>
      </c>
      <c r="V4007" s="35">
        <f t="shared" si="871"/>
        <v>0</v>
      </c>
      <c r="W4007" s="35">
        <f>IF(NOT(ISBLANK(H4007)),(12-DATEDIF(H4007,'[3]1.Pradzia'!$D$13,"m")),0)</f>
        <v>0</v>
      </c>
      <c r="X4007" s="35">
        <f t="shared" si="872"/>
        <v>0</v>
      </c>
      <c r="Y4007" s="35">
        <f t="shared" si="868"/>
        <v>0</v>
      </c>
      <c r="Z4007" s="35">
        <f t="shared" si="880"/>
        <v>0</v>
      </c>
      <c r="AA4007" s="36">
        <f t="shared" si="873"/>
        <v>0</v>
      </c>
      <c r="AB4007" s="36">
        <f t="shared" si="874"/>
        <v>0</v>
      </c>
      <c r="AC4007" s="37">
        <f t="shared" si="875"/>
        <v>0</v>
      </c>
      <c r="AD4007" s="35">
        <f>IF(OR(YEAR(G4007)&lt;2019,O4007="X"),0,IF(ISBLANK(H4007),DATEDIF(G4007,'[3]1.Pradzia'!$D$13,"M"),DATEDIF(G4007,H4007,"m")))</f>
        <v>0</v>
      </c>
      <c r="AE4007" s="37">
        <f>IF(E4007='[3]5.Grup_T'!$E$20,0,IF(AD4007&lt;&gt;0,M4007/V4007*MIN(12,AD4007),0))</f>
        <v>0</v>
      </c>
      <c r="AF4007" s="37">
        <f t="shared" si="876"/>
        <v>0</v>
      </c>
      <c r="AG4007" s="37">
        <f t="shared" si="877"/>
        <v>0</v>
      </c>
      <c r="AH4007" s="37">
        <f t="shared" si="878"/>
        <v>0</v>
      </c>
      <c r="AI4007" s="35" t="str">
        <f t="shared" si="879"/>
        <v>Nusidėvėjęs</v>
      </c>
      <c r="AJ4007" s="38" t="str">
        <f>IF(AND(F4007&lt;&gt;[3]Pav.tvarkyklė!$B$12,F4007&lt;&gt;[3]Pav.tvarkyklė!$B$13),"GVTNT","X")</f>
        <v>GVTNT</v>
      </c>
      <c r="AK4007" s="39">
        <f t="shared" si="881"/>
        <v>0</v>
      </c>
      <c r="AL4007" s="41"/>
      <c r="AM4007" s="41"/>
      <c r="AN4007" s="41">
        <f t="shared" si="869"/>
        <v>1900</v>
      </c>
      <c r="AO4007" s="41"/>
      <c r="AP4007" s="41"/>
      <c r="AQ4007" s="41"/>
      <c r="AR4007" s="42"/>
      <c r="AS4007" s="42"/>
      <c r="AU4007" s="43">
        <f t="shared" si="870"/>
        <v>0</v>
      </c>
    </row>
    <row r="4008" spans="1:47" ht="15" customHeight="1" x14ac:dyDescent="0.25">
      <c r="A4008" s="11"/>
      <c r="B4008" s="19">
        <v>4177</v>
      </c>
      <c r="C4008" s="74"/>
      <c r="D4008" s="77"/>
      <c r="E4008" s="75"/>
      <c r="F4008" s="74"/>
      <c r="G4008" s="80"/>
      <c r="H4008" s="49"/>
      <c r="I4008" s="79"/>
      <c r="J4008" s="27"/>
      <c r="K4008" s="27"/>
      <c r="L4008" s="79"/>
      <c r="M4008" s="81"/>
      <c r="N4008" s="29">
        <v>0</v>
      </c>
      <c r="O4008" s="30" t="str">
        <f>IF(G4008&lt;=$N$2,"",IF(F4008=[3]Pav.tvarkyklė!$B$13,"",IF(ISBLANK(R4008),"X","")))</f>
        <v/>
      </c>
      <c r="P4008" s="91"/>
      <c r="Q4008" s="63"/>
      <c r="R4008" s="63"/>
      <c r="S4008" s="63"/>
      <c r="T4008" s="63"/>
      <c r="U4008" s="34" t="str">
        <f>IFERROR(INDEX('[3]5.Grup_T'!$G$4:$G$22,MATCH('6.Turtas'!E4008,'[3]5.Grup_T'!$E$4:$E$22,0)),"0")</f>
        <v>0</v>
      </c>
      <c r="V4008" s="35">
        <f t="shared" si="871"/>
        <v>0</v>
      </c>
      <c r="W4008" s="35">
        <f>IF(NOT(ISBLANK(H4008)),(12-DATEDIF(H4008,'[3]1.Pradzia'!$D$13,"m")),0)</f>
        <v>0</v>
      </c>
      <c r="X4008" s="35">
        <f t="shared" si="872"/>
        <v>0</v>
      </c>
      <c r="Y4008" s="35">
        <f t="shared" si="868"/>
        <v>0</v>
      </c>
      <c r="Z4008" s="35">
        <f t="shared" si="880"/>
        <v>0</v>
      </c>
      <c r="AA4008" s="36">
        <f t="shared" si="873"/>
        <v>0</v>
      </c>
      <c r="AB4008" s="36">
        <f t="shared" si="874"/>
        <v>0</v>
      </c>
      <c r="AC4008" s="37">
        <f t="shared" si="875"/>
        <v>0</v>
      </c>
      <c r="AD4008" s="35">
        <f>IF(OR(YEAR(G4008)&lt;2019,O4008="X"),0,IF(ISBLANK(H4008),DATEDIF(G4008,'[3]1.Pradzia'!$D$13,"M"),DATEDIF(G4008,H4008,"m")))</f>
        <v>0</v>
      </c>
      <c r="AE4008" s="37">
        <f>IF(E4008='[3]5.Grup_T'!$E$20,0,IF(AD4008&lt;&gt;0,M4008/V4008*MIN(12,AD4008),0))</f>
        <v>0</v>
      </c>
      <c r="AF4008" s="37">
        <f t="shared" si="876"/>
        <v>0</v>
      </c>
      <c r="AG4008" s="37">
        <f t="shared" si="877"/>
        <v>0</v>
      </c>
      <c r="AH4008" s="37">
        <f t="shared" si="878"/>
        <v>0</v>
      </c>
      <c r="AI4008" s="35" t="str">
        <f t="shared" si="879"/>
        <v>Nusidėvėjęs</v>
      </c>
      <c r="AJ4008" s="38" t="str">
        <f>IF(AND(F4008&lt;&gt;[3]Pav.tvarkyklė!$B$12,F4008&lt;&gt;[3]Pav.tvarkyklė!$B$13),"GVTNT","X")</f>
        <v>GVTNT</v>
      </c>
      <c r="AK4008" s="39">
        <f t="shared" si="881"/>
        <v>0</v>
      </c>
      <c r="AL4008" s="41"/>
      <c r="AM4008" s="41"/>
      <c r="AN4008" s="41">
        <f t="shared" si="869"/>
        <v>1900</v>
      </c>
      <c r="AO4008" s="41"/>
      <c r="AP4008" s="41"/>
      <c r="AQ4008" s="41"/>
      <c r="AR4008" s="42"/>
      <c r="AS4008" s="42"/>
      <c r="AU4008" s="43">
        <f t="shared" si="870"/>
        <v>0</v>
      </c>
    </row>
    <row r="4009" spans="1:47" ht="15" customHeight="1" x14ac:dyDescent="0.25">
      <c r="A4009" s="11"/>
      <c r="B4009" s="19">
        <v>4178</v>
      </c>
      <c r="C4009" s="74"/>
      <c r="D4009" s="77"/>
      <c r="E4009" s="78"/>
      <c r="F4009" s="74"/>
      <c r="G4009" s="80"/>
      <c r="H4009" s="49"/>
      <c r="I4009" s="79"/>
      <c r="J4009" s="27"/>
      <c r="K4009" s="27"/>
      <c r="L4009" s="79"/>
      <c r="M4009" s="81"/>
      <c r="N4009" s="29">
        <v>0</v>
      </c>
      <c r="O4009" s="30" t="str">
        <f>IF(G4009&lt;=$N$2,"",IF(F4009=[3]Pav.tvarkyklė!$B$13,"",IF(ISBLANK(R4009),"X","")))</f>
        <v/>
      </c>
      <c r="P4009" s="91"/>
      <c r="Q4009" s="63"/>
      <c r="R4009" s="63"/>
      <c r="S4009" s="63"/>
      <c r="T4009" s="63"/>
      <c r="U4009" s="34" t="str">
        <f>IFERROR(INDEX('[3]5.Grup_T'!$G$4:$G$22,MATCH('6.Turtas'!E4009,'[3]5.Grup_T'!$E$4:$E$22,0)),"0")</f>
        <v>0</v>
      </c>
      <c r="V4009" s="35">
        <f t="shared" si="871"/>
        <v>0</v>
      </c>
      <c r="W4009" s="35">
        <f>IF(NOT(ISBLANK(H4009)),(12-DATEDIF(H4009,'[3]1.Pradzia'!$D$13,"m")),0)</f>
        <v>0</v>
      </c>
      <c r="X4009" s="35">
        <f t="shared" si="872"/>
        <v>0</v>
      </c>
      <c r="Y4009" s="35">
        <f t="shared" si="868"/>
        <v>0</v>
      </c>
      <c r="Z4009" s="35">
        <f t="shared" si="880"/>
        <v>0</v>
      </c>
      <c r="AA4009" s="36">
        <f t="shared" si="873"/>
        <v>0</v>
      </c>
      <c r="AB4009" s="36">
        <f t="shared" si="874"/>
        <v>0</v>
      </c>
      <c r="AC4009" s="37">
        <f t="shared" si="875"/>
        <v>0</v>
      </c>
      <c r="AD4009" s="35">
        <f>IF(OR(YEAR(G4009)&lt;2019,O4009="X"),0,IF(ISBLANK(H4009),DATEDIF(G4009,'[3]1.Pradzia'!$D$13,"M"),DATEDIF(G4009,H4009,"m")))</f>
        <v>0</v>
      </c>
      <c r="AE4009" s="37">
        <f>IF(E4009='[3]5.Grup_T'!$E$20,0,IF(AD4009&lt;&gt;0,M4009/V4009*MIN(12,AD4009),0))</f>
        <v>0</v>
      </c>
      <c r="AF4009" s="37">
        <f t="shared" si="876"/>
        <v>0</v>
      </c>
      <c r="AG4009" s="37">
        <f t="shared" si="877"/>
        <v>0</v>
      </c>
      <c r="AH4009" s="37">
        <f t="shared" si="878"/>
        <v>0</v>
      </c>
      <c r="AI4009" s="35" t="str">
        <f t="shared" si="879"/>
        <v>Nusidėvėjęs</v>
      </c>
      <c r="AJ4009" s="38" t="str">
        <f>IF(AND(F4009&lt;&gt;[3]Pav.tvarkyklė!$B$12,F4009&lt;&gt;[3]Pav.tvarkyklė!$B$13),"GVTNT","X")</f>
        <v>GVTNT</v>
      </c>
      <c r="AK4009" s="39">
        <f t="shared" si="881"/>
        <v>0</v>
      </c>
      <c r="AL4009" s="41"/>
      <c r="AM4009" s="41"/>
      <c r="AN4009" s="41">
        <f t="shared" si="869"/>
        <v>1900</v>
      </c>
      <c r="AO4009" s="41"/>
      <c r="AP4009" s="41"/>
      <c r="AQ4009" s="41"/>
      <c r="AR4009" s="42"/>
      <c r="AS4009" s="42"/>
      <c r="AU4009" s="43">
        <f t="shared" si="870"/>
        <v>0</v>
      </c>
    </row>
    <row r="4010" spans="1:47" ht="15" customHeight="1" x14ac:dyDescent="0.25">
      <c r="A4010" s="11"/>
      <c r="B4010" s="19">
        <v>4179</v>
      </c>
      <c r="C4010" s="74"/>
      <c r="D4010" s="77"/>
      <c r="E4010" s="78"/>
      <c r="F4010" s="74"/>
      <c r="G4010" s="80"/>
      <c r="H4010" s="49"/>
      <c r="I4010" s="79"/>
      <c r="J4010" s="27"/>
      <c r="K4010" s="27"/>
      <c r="L4010" s="79"/>
      <c r="M4010" s="81"/>
      <c r="N4010" s="29">
        <v>0</v>
      </c>
      <c r="O4010" s="30" t="str">
        <f>IF(G4010&lt;=$N$2,"",IF(F4010=[3]Pav.tvarkyklė!$B$13,"",IF(ISBLANK(R4010),"X","")))</f>
        <v/>
      </c>
      <c r="P4010" s="91"/>
      <c r="Q4010" s="63"/>
      <c r="R4010" s="63"/>
      <c r="S4010" s="63"/>
      <c r="T4010" s="63"/>
      <c r="U4010" s="34" t="str">
        <f>IFERROR(INDEX('[3]5.Grup_T'!$G$4:$G$22,MATCH('6.Turtas'!E4010,'[3]5.Grup_T'!$E$4:$E$22,0)),"0")</f>
        <v>0</v>
      </c>
      <c r="V4010" s="35">
        <f t="shared" si="871"/>
        <v>0</v>
      </c>
      <c r="W4010" s="35">
        <f>IF(NOT(ISBLANK(H4010)),(12-DATEDIF(H4010,'[3]1.Pradzia'!$D$13,"m")),0)</f>
        <v>0</v>
      </c>
      <c r="X4010" s="35">
        <f t="shared" si="872"/>
        <v>0</v>
      </c>
      <c r="Y4010" s="35">
        <f t="shared" si="868"/>
        <v>0</v>
      </c>
      <c r="Z4010" s="35">
        <f t="shared" si="880"/>
        <v>0</v>
      </c>
      <c r="AA4010" s="36">
        <f t="shared" si="873"/>
        <v>0</v>
      </c>
      <c r="AB4010" s="36">
        <f t="shared" si="874"/>
        <v>0</v>
      </c>
      <c r="AC4010" s="37">
        <f t="shared" si="875"/>
        <v>0</v>
      </c>
      <c r="AD4010" s="35">
        <f>IF(OR(YEAR(G4010)&lt;2019,O4010="X"),0,IF(ISBLANK(H4010),DATEDIF(G4010,'[3]1.Pradzia'!$D$13,"M"),DATEDIF(G4010,H4010,"m")))</f>
        <v>0</v>
      </c>
      <c r="AE4010" s="37">
        <f>IF(E4010='[3]5.Grup_T'!$E$20,0,IF(AD4010&lt;&gt;0,M4010/V4010*MIN(12,AD4010),0))</f>
        <v>0</v>
      </c>
      <c r="AF4010" s="37">
        <f t="shared" si="876"/>
        <v>0</v>
      </c>
      <c r="AG4010" s="37">
        <f t="shared" si="877"/>
        <v>0</v>
      </c>
      <c r="AH4010" s="37">
        <f t="shared" si="878"/>
        <v>0</v>
      </c>
      <c r="AI4010" s="35" t="str">
        <f t="shared" si="879"/>
        <v>Nusidėvėjęs</v>
      </c>
      <c r="AJ4010" s="38" t="str">
        <f>IF(AND(F4010&lt;&gt;[3]Pav.tvarkyklė!$B$12,F4010&lt;&gt;[3]Pav.tvarkyklė!$B$13),"GVTNT","X")</f>
        <v>GVTNT</v>
      </c>
      <c r="AK4010" s="39">
        <f t="shared" si="881"/>
        <v>0</v>
      </c>
      <c r="AL4010" s="41"/>
      <c r="AM4010" s="41"/>
      <c r="AN4010" s="41">
        <f t="shared" si="869"/>
        <v>1900</v>
      </c>
      <c r="AO4010" s="41"/>
      <c r="AP4010" s="41"/>
      <c r="AQ4010" s="41"/>
      <c r="AR4010" s="42"/>
      <c r="AS4010" s="42"/>
      <c r="AU4010" s="43">
        <f t="shared" si="870"/>
        <v>0</v>
      </c>
    </row>
    <row r="4011" spans="1:47" ht="15" customHeight="1" x14ac:dyDescent="0.25">
      <c r="A4011" s="11"/>
      <c r="B4011" s="19">
        <v>4180</v>
      </c>
      <c r="C4011" s="74"/>
      <c r="D4011" s="77"/>
      <c r="E4011" s="78"/>
      <c r="F4011" s="74"/>
      <c r="G4011" s="80"/>
      <c r="H4011" s="49"/>
      <c r="I4011" s="79"/>
      <c r="J4011" s="27"/>
      <c r="K4011" s="27"/>
      <c r="L4011" s="79"/>
      <c r="M4011" s="81"/>
      <c r="N4011" s="29">
        <v>0</v>
      </c>
      <c r="O4011" s="30" t="str">
        <f>IF(G4011&lt;=$N$2,"",IF(F4011=[3]Pav.tvarkyklė!$B$13,"",IF(ISBLANK(R4011),"X","")))</f>
        <v/>
      </c>
      <c r="P4011" s="91"/>
      <c r="Q4011" s="63"/>
      <c r="R4011" s="63"/>
      <c r="S4011" s="63"/>
      <c r="T4011" s="63"/>
      <c r="U4011" s="34" t="str">
        <f>IFERROR(INDEX('[3]5.Grup_T'!$G$4:$G$22,MATCH('6.Turtas'!E4011,'[3]5.Grup_T'!$E$4:$E$22,0)),"0")</f>
        <v>0</v>
      </c>
      <c r="V4011" s="35">
        <f t="shared" si="871"/>
        <v>0</v>
      </c>
      <c r="W4011" s="35">
        <f>IF(NOT(ISBLANK(H4011)),(12-DATEDIF(H4011,'[3]1.Pradzia'!$D$13,"m")),0)</f>
        <v>0</v>
      </c>
      <c r="X4011" s="35">
        <f t="shared" si="872"/>
        <v>0</v>
      </c>
      <c r="Y4011" s="35">
        <f t="shared" si="868"/>
        <v>0</v>
      </c>
      <c r="Z4011" s="35">
        <f t="shared" si="880"/>
        <v>0</v>
      </c>
      <c r="AA4011" s="36">
        <f t="shared" si="873"/>
        <v>0</v>
      </c>
      <c r="AB4011" s="36">
        <f t="shared" si="874"/>
        <v>0</v>
      </c>
      <c r="AC4011" s="37">
        <f t="shared" si="875"/>
        <v>0</v>
      </c>
      <c r="AD4011" s="35">
        <f>IF(OR(YEAR(G4011)&lt;2019,O4011="X"),0,IF(ISBLANK(H4011),DATEDIF(G4011,'[3]1.Pradzia'!$D$13,"M"),DATEDIF(G4011,H4011,"m")))</f>
        <v>0</v>
      </c>
      <c r="AE4011" s="37">
        <f>IF(E4011='[3]5.Grup_T'!$E$20,0,IF(AD4011&lt;&gt;0,M4011/V4011*MIN(12,AD4011),0))</f>
        <v>0</v>
      </c>
      <c r="AF4011" s="37">
        <f t="shared" si="876"/>
        <v>0</v>
      </c>
      <c r="AG4011" s="37">
        <f t="shared" si="877"/>
        <v>0</v>
      </c>
      <c r="AH4011" s="37">
        <f t="shared" si="878"/>
        <v>0</v>
      </c>
      <c r="AI4011" s="35" t="str">
        <f t="shared" si="879"/>
        <v>Nusidėvėjęs</v>
      </c>
      <c r="AJ4011" s="38" t="str">
        <f>IF(AND(F4011&lt;&gt;[3]Pav.tvarkyklė!$B$12,F4011&lt;&gt;[3]Pav.tvarkyklė!$B$13),"GVTNT","X")</f>
        <v>GVTNT</v>
      </c>
      <c r="AK4011" s="39">
        <f t="shared" si="881"/>
        <v>0</v>
      </c>
      <c r="AL4011" s="41"/>
      <c r="AM4011" s="41"/>
      <c r="AN4011" s="41">
        <f t="shared" si="869"/>
        <v>1900</v>
      </c>
      <c r="AO4011" s="41"/>
      <c r="AP4011" s="41"/>
      <c r="AQ4011" s="41"/>
      <c r="AR4011" s="42"/>
      <c r="AS4011" s="42"/>
      <c r="AU4011" s="43">
        <f t="shared" si="870"/>
        <v>0</v>
      </c>
    </row>
    <row r="4012" spans="1:47" ht="15" customHeight="1" x14ac:dyDescent="0.25">
      <c r="A4012" s="11"/>
      <c r="B4012" s="19">
        <v>4181</v>
      </c>
      <c r="C4012" s="74"/>
      <c r="D4012" s="77"/>
      <c r="E4012" s="78"/>
      <c r="F4012" s="74"/>
      <c r="G4012" s="80"/>
      <c r="H4012" s="49"/>
      <c r="I4012" s="79"/>
      <c r="J4012" s="27"/>
      <c r="K4012" s="27"/>
      <c r="L4012" s="79"/>
      <c r="M4012" s="81"/>
      <c r="N4012" s="29">
        <v>0</v>
      </c>
      <c r="O4012" s="30" t="str">
        <f>IF(G4012&lt;=$N$2,"",IF(F4012=[3]Pav.tvarkyklė!$B$13,"",IF(ISBLANK(R4012),"X","")))</f>
        <v/>
      </c>
      <c r="P4012" s="91"/>
      <c r="Q4012" s="63"/>
      <c r="R4012" s="63"/>
      <c r="S4012" s="63"/>
      <c r="T4012" s="63"/>
      <c r="U4012" s="34" t="str">
        <f>IFERROR(INDEX('[3]5.Grup_T'!$G$4:$G$22,MATCH('6.Turtas'!E4012,'[3]5.Grup_T'!$E$4:$E$22,0)),"0")</f>
        <v>0</v>
      </c>
      <c r="V4012" s="35">
        <f t="shared" si="871"/>
        <v>0</v>
      </c>
      <c r="W4012" s="35">
        <f>IF(NOT(ISBLANK(H4012)),(12-DATEDIF(H4012,'[3]1.Pradzia'!$D$13,"m")),0)</f>
        <v>0</v>
      </c>
      <c r="X4012" s="35">
        <f t="shared" si="872"/>
        <v>0</v>
      </c>
      <c r="Y4012" s="35">
        <f t="shared" si="868"/>
        <v>0</v>
      </c>
      <c r="Z4012" s="35">
        <f t="shared" si="880"/>
        <v>0</v>
      </c>
      <c r="AA4012" s="36">
        <f t="shared" si="873"/>
        <v>0</v>
      </c>
      <c r="AB4012" s="36">
        <f t="shared" si="874"/>
        <v>0</v>
      </c>
      <c r="AC4012" s="37">
        <f t="shared" si="875"/>
        <v>0</v>
      </c>
      <c r="AD4012" s="35">
        <f>IF(OR(YEAR(G4012)&lt;2019,O4012="X"),0,IF(ISBLANK(H4012),DATEDIF(G4012,'[3]1.Pradzia'!$D$13,"M"),DATEDIF(G4012,H4012,"m")))</f>
        <v>0</v>
      </c>
      <c r="AE4012" s="37">
        <f>IF(E4012='[3]5.Grup_T'!$E$20,0,IF(AD4012&lt;&gt;0,M4012/V4012*MIN(12,AD4012),0))</f>
        <v>0</v>
      </c>
      <c r="AF4012" s="37">
        <f t="shared" si="876"/>
        <v>0</v>
      </c>
      <c r="AG4012" s="37">
        <f t="shared" si="877"/>
        <v>0</v>
      </c>
      <c r="AH4012" s="37">
        <f t="shared" si="878"/>
        <v>0</v>
      </c>
      <c r="AI4012" s="35" t="str">
        <f t="shared" si="879"/>
        <v>Nusidėvėjęs</v>
      </c>
      <c r="AJ4012" s="38" t="str">
        <f>IF(AND(F4012&lt;&gt;[3]Pav.tvarkyklė!$B$12,F4012&lt;&gt;[3]Pav.tvarkyklė!$B$13),"GVTNT","X")</f>
        <v>GVTNT</v>
      </c>
      <c r="AK4012" s="39">
        <f t="shared" si="881"/>
        <v>0</v>
      </c>
      <c r="AL4012" s="41"/>
      <c r="AM4012" s="41"/>
      <c r="AN4012" s="41">
        <f t="shared" si="869"/>
        <v>1900</v>
      </c>
      <c r="AO4012" s="41"/>
      <c r="AP4012" s="41"/>
      <c r="AQ4012" s="41"/>
      <c r="AR4012" s="42"/>
      <c r="AS4012" s="42"/>
      <c r="AU4012" s="43">
        <f t="shared" si="870"/>
        <v>0</v>
      </c>
    </row>
    <row r="4013" spans="1:47" ht="15" customHeight="1" x14ac:dyDescent="0.25">
      <c r="A4013" s="11"/>
      <c r="B4013" s="19">
        <v>4182</v>
      </c>
      <c r="C4013" s="74"/>
      <c r="D4013" s="77"/>
      <c r="E4013" s="78"/>
      <c r="F4013" s="74"/>
      <c r="G4013" s="80"/>
      <c r="H4013" s="49"/>
      <c r="I4013" s="79"/>
      <c r="J4013" s="27"/>
      <c r="K4013" s="27"/>
      <c r="L4013" s="79"/>
      <c r="M4013" s="81"/>
      <c r="N4013" s="29">
        <v>0</v>
      </c>
      <c r="O4013" s="30" t="str">
        <f>IF(G4013&lt;=$N$2,"",IF(F4013=[3]Pav.tvarkyklė!$B$13,"",IF(ISBLANK(R4013),"X","")))</f>
        <v/>
      </c>
      <c r="P4013" s="91"/>
      <c r="Q4013" s="63"/>
      <c r="R4013" s="63"/>
      <c r="S4013" s="63"/>
      <c r="T4013" s="63"/>
      <c r="U4013" s="34" t="str">
        <f>IFERROR(INDEX('[3]5.Grup_T'!$G$4:$G$22,MATCH('6.Turtas'!E4013,'[3]5.Grup_T'!$E$4:$E$22,0)),"0")</f>
        <v>0</v>
      </c>
      <c r="V4013" s="35">
        <f t="shared" si="871"/>
        <v>0</v>
      </c>
      <c r="W4013" s="35">
        <f>IF(NOT(ISBLANK(H4013)),(12-DATEDIF(H4013,'[3]1.Pradzia'!$D$13,"m")),0)</f>
        <v>0</v>
      </c>
      <c r="X4013" s="35">
        <f t="shared" si="872"/>
        <v>0</v>
      </c>
      <c r="Y4013" s="35">
        <f t="shared" si="868"/>
        <v>0</v>
      </c>
      <c r="Z4013" s="35">
        <f t="shared" si="880"/>
        <v>0</v>
      </c>
      <c r="AA4013" s="36">
        <f t="shared" si="873"/>
        <v>0</v>
      </c>
      <c r="AB4013" s="36">
        <f t="shared" si="874"/>
        <v>0</v>
      </c>
      <c r="AC4013" s="37">
        <f t="shared" si="875"/>
        <v>0</v>
      </c>
      <c r="AD4013" s="35">
        <f>IF(OR(YEAR(G4013)&lt;2019,O4013="X"),0,IF(ISBLANK(H4013),DATEDIF(G4013,'[3]1.Pradzia'!$D$13,"M"),DATEDIF(G4013,H4013,"m")))</f>
        <v>0</v>
      </c>
      <c r="AE4013" s="37">
        <f>IF(E4013='[3]5.Grup_T'!$E$20,0,IF(AD4013&lt;&gt;0,M4013/V4013*MIN(12,AD4013),0))</f>
        <v>0</v>
      </c>
      <c r="AF4013" s="37">
        <f t="shared" si="876"/>
        <v>0</v>
      </c>
      <c r="AG4013" s="37">
        <f t="shared" si="877"/>
        <v>0</v>
      </c>
      <c r="AH4013" s="37">
        <f t="shared" si="878"/>
        <v>0</v>
      </c>
      <c r="AI4013" s="35" t="str">
        <f t="shared" si="879"/>
        <v>Nusidėvėjęs</v>
      </c>
      <c r="AJ4013" s="38" t="str">
        <f>IF(AND(F4013&lt;&gt;[3]Pav.tvarkyklė!$B$12,F4013&lt;&gt;[3]Pav.tvarkyklė!$B$13),"GVTNT","X")</f>
        <v>GVTNT</v>
      </c>
      <c r="AK4013" s="39">
        <f t="shared" si="881"/>
        <v>0</v>
      </c>
      <c r="AL4013" s="41"/>
      <c r="AM4013" s="41"/>
      <c r="AN4013" s="41">
        <f t="shared" si="869"/>
        <v>1900</v>
      </c>
      <c r="AO4013" s="41"/>
      <c r="AP4013" s="41"/>
      <c r="AQ4013" s="41"/>
      <c r="AR4013" s="42"/>
      <c r="AS4013" s="42"/>
      <c r="AU4013" s="43">
        <f t="shared" si="870"/>
        <v>0</v>
      </c>
    </row>
    <row r="4014" spans="1:47" ht="15" customHeight="1" x14ac:dyDescent="0.25">
      <c r="A4014" s="11"/>
      <c r="B4014" s="19">
        <v>4183</v>
      </c>
      <c r="C4014" s="74"/>
      <c r="D4014" s="77"/>
      <c r="E4014" s="78"/>
      <c r="F4014" s="74"/>
      <c r="G4014" s="80"/>
      <c r="H4014" s="49"/>
      <c r="I4014" s="79"/>
      <c r="J4014" s="27"/>
      <c r="K4014" s="27"/>
      <c r="L4014" s="79"/>
      <c r="M4014" s="81"/>
      <c r="N4014" s="29">
        <v>0</v>
      </c>
      <c r="O4014" s="30" t="str">
        <f>IF(G4014&lt;=$N$2,"",IF(F4014=[3]Pav.tvarkyklė!$B$13,"",IF(ISBLANK(R4014),"X","")))</f>
        <v/>
      </c>
      <c r="P4014" s="91"/>
      <c r="Q4014" s="63"/>
      <c r="R4014" s="63"/>
      <c r="S4014" s="63"/>
      <c r="T4014" s="63"/>
      <c r="U4014" s="34" t="str">
        <f>IFERROR(INDEX('[3]5.Grup_T'!$G$4:$G$22,MATCH('6.Turtas'!E4014,'[3]5.Grup_T'!$E$4:$E$22,0)),"0")</f>
        <v>0</v>
      </c>
      <c r="V4014" s="35">
        <f t="shared" si="871"/>
        <v>0</v>
      </c>
      <c r="W4014" s="35">
        <f>IF(NOT(ISBLANK(H4014)),(12-DATEDIF(H4014,'[3]1.Pradzia'!$D$13,"m")),0)</f>
        <v>0</v>
      </c>
      <c r="X4014" s="35">
        <f t="shared" si="872"/>
        <v>0</v>
      </c>
      <c r="Y4014" s="35">
        <f t="shared" si="868"/>
        <v>0</v>
      </c>
      <c r="Z4014" s="35">
        <f t="shared" si="880"/>
        <v>0</v>
      </c>
      <c r="AA4014" s="36">
        <f t="shared" si="873"/>
        <v>0</v>
      </c>
      <c r="AB4014" s="36">
        <f t="shared" si="874"/>
        <v>0</v>
      </c>
      <c r="AC4014" s="37">
        <f t="shared" si="875"/>
        <v>0</v>
      </c>
      <c r="AD4014" s="35">
        <f>IF(OR(YEAR(G4014)&lt;2019,O4014="X"),0,IF(ISBLANK(H4014),DATEDIF(G4014,'[3]1.Pradzia'!$D$13,"M"),DATEDIF(G4014,H4014,"m")))</f>
        <v>0</v>
      </c>
      <c r="AE4014" s="37">
        <f>IF(E4014='[3]5.Grup_T'!$E$20,0,IF(AD4014&lt;&gt;0,M4014/V4014*MIN(12,AD4014),0))</f>
        <v>0</v>
      </c>
      <c r="AF4014" s="37">
        <f t="shared" si="876"/>
        <v>0</v>
      </c>
      <c r="AG4014" s="37">
        <f t="shared" si="877"/>
        <v>0</v>
      </c>
      <c r="AH4014" s="37">
        <f t="shared" si="878"/>
        <v>0</v>
      </c>
      <c r="AI4014" s="35" t="str">
        <f t="shared" si="879"/>
        <v>Nusidėvėjęs</v>
      </c>
      <c r="AJ4014" s="38" t="str">
        <f>IF(AND(F4014&lt;&gt;[3]Pav.tvarkyklė!$B$12,F4014&lt;&gt;[3]Pav.tvarkyklė!$B$13),"GVTNT","X")</f>
        <v>GVTNT</v>
      </c>
      <c r="AK4014" s="39">
        <f t="shared" si="881"/>
        <v>0</v>
      </c>
      <c r="AL4014" s="41"/>
      <c r="AM4014" s="41"/>
      <c r="AN4014" s="41">
        <f t="shared" si="869"/>
        <v>1900</v>
      </c>
      <c r="AO4014" s="41"/>
      <c r="AP4014" s="41"/>
      <c r="AQ4014" s="41"/>
      <c r="AR4014" s="42"/>
      <c r="AS4014" s="42"/>
      <c r="AU4014" s="43">
        <f t="shared" si="870"/>
        <v>0</v>
      </c>
    </row>
    <row r="4015" spans="1:47" ht="15" customHeight="1" x14ac:dyDescent="0.25">
      <c r="A4015" s="11"/>
      <c r="B4015" s="19">
        <v>4184</v>
      </c>
      <c r="C4015" s="74"/>
      <c r="D4015" s="77"/>
      <c r="E4015" s="78"/>
      <c r="F4015" s="74"/>
      <c r="G4015" s="80"/>
      <c r="H4015" s="49"/>
      <c r="I4015" s="79"/>
      <c r="J4015" s="27"/>
      <c r="K4015" s="27"/>
      <c r="L4015" s="79"/>
      <c r="M4015" s="81"/>
      <c r="N4015" s="29">
        <v>0</v>
      </c>
      <c r="O4015" s="30" t="str">
        <f>IF(G4015&lt;=$N$2,"",IF(F4015=[3]Pav.tvarkyklė!$B$13,"",IF(ISBLANK(R4015),"X","")))</f>
        <v/>
      </c>
      <c r="P4015" s="91"/>
      <c r="Q4015" s="63"/>
      <c r="R4015" s="63"/>
      <c r="S4015" s="63"/>
      <c r="T4015" s="63"/>
      <c r="U4015" s="34" t="str">
        <f>IFERROR(INDEX('[3]5.Grup_T'!$G$4:$G$22,MATCH('6.Turtas'!E4015,'[3]5.Grup_T'!$E$4:$E$22,0)),"0")</f>
        <v>0</v>
      </c>
      <c r="V4015" s="35">
        <f t="shared" si="871"/>
        <v>0</v>
      </c>
      <c r="W4015" s="35">
        <f>IF(NOT(ISBLANK(H4015)),(12-DATEDIF(H4015,'[3]1.Pradzia'!$D$13,"m")),0)</f>
        <v>0</v>
      </c>
      <c r="X4015" s="35">
        <f t="shared" si="872"/>
        <v>0</v>
      </c>
      <c r="Y4015" s="35">
        <f t="shared" si="868"/>
        <v>0</v>
      </c>
      <c r="Z4015" s="35">
        <f t="shared" si="880"/>
        <v>0</v>
      </c>
      <c r="AA4015" s="36">
        <f t="shared" si="873"/>
        <v>0</v>
      </c>
      <c r="AB4015" s="36">
        <f t="shared" si="874"/>
        <v>0</v>
      </c>
      <c r="AC4015" s="37">
        <f t="shared" si="875"/>
        <v>0</v>
      </c>
      <c r="AD4015" s="35">
        <f>IF(OR(YEAR(G4015)&lt;2019,O4015="X"),0,IF(ISBLANK(H4015),DATEDIF(G4015,'[3]1.Pradzia'!$D$13,"M"),DATEDIF(G4015,H4015,"m")))</f>
        <v>0</v>
      </c>
      <c r="AE4015" s="37">
        <f>IF(E4015='[3]5.Grup_T'!$E$20,0,IF(AD4015&lt;&gt;0,M4015/V4015*MIN(12,AD4015),0))</f>
        <v>0</v>
      </c>
      <c r="AF4015" s="37">
        <f t="shared" si="876"/>
        <v>0</v>
      </c>
      <c r="AG4015" s="37">
        <f t="shared" si="877"/>
        <v>0</v>
      </c>
      <c r="AH4015" s="37">
        <f t="shared" si="878"/>
        <v>0</v>
      </c>
      <c r="AI4015" s="35" t="str">
        <f t="shared" si="879"/>
        <v>Nusidėvėjęs</v>
      </c>
      <c r="AJ4015" s="38" t="str">
        <f>IF(AND(F4015&lt;&gt;[3]Pav.tvarkyklė!$B$12,F4015&lt;&gt;[3]Pav.tvarkyklė!$B$13),"GVTNT","X")</f>
        <v>GVTNT</v>
      </c>
      <c r="AK4015" s="39">
        <f t="shared" si="881"/>
        <v>0</v>
      </c>
      <c r="AL4015" s="41"/>
      <c r="AM4015" s="41"/>
      <c r="AN4015" s="41">
        <f t="shared" si="869"/>
        <v>1900</v>
      </c>
      <c r="AO4015" s="41"/>
      <c r="AP4015" s="41"/>
      <c r="AQ4015" s="41"/>
      <c r="AR4015" s="42"/>
      <c r="AS4015" s="42"/>
      <c r="AU4015" s="43">
        <f t="shared" si="870"/>
        <v>0</v>
      </c>
    </row>
    <row r="4016" spans="1:47" ht="15" customHeight="1" x14ac:dyDescent="0.25">
      <c r="A4016" s="11"/>
      <c r="B4016" s="19">
        <v>4185</v>
      </c>
      <c r="C4016" s="74"/>
      <c r="D4016" s="77"/>
      <c r="E4016" s="78"/>
      <c r="F4016" s="74"/>
      <c r="G4016" s="80"/>
      <c r="H4016" s="49"/>
      <c r="I4016" s="79"/>
      <c r="J4016" s="27"/>
      <c r="K4016" s="27"/>
      <c r="L4016" s="79"/>
      <c r="M4016" s="81"/>
      <c r="N4016" s="29">
        <v>0</v>
      </c>
      <c r="O4016" s="30" t="str">
        <f>IF(G4016&lt;=$N$2,"",IF(F4016=[3]Pav.tvarkyklė!$B$13,"",IF(ISBLANK(R4016),"X","")))</f>
        <v/>
      </c>
      <c r="P4016" s="91"/>
      <c r="Q4016" s="63"/>
      <c r="R4016" s="63"/>
      <c r="S4016" s="63"/>
      <c r="T4016" s="63"/>
      <c r="U4016" s="34" t="str">
        <f>IFERROR(INDEX('[3]5.Grup_T'!$G$4:$G$22,MATCH('6.Turtas'!E4016,'[3]5.Grup_T'!$E$4:$E$22,0)),"0")</f>
        <v>0</v>
      </c>
      <c r="V4016" s="35">
        <f t="shared" si="871"/>
        <v>0</v>
      </c>
      <c r="W4016" s="35">
        <f>IF(NOT(ISBLANK(H4016)),(12-DATEDIF(H4016,'[3]1.Pradzia'!$D$13,"m")),0)</f>
        <v>0</v>
      </c>
      <c r="X4016" s="35">
        <f t="shared" si="872"/>
        <v>0</v>
      </c>
      <c r="Y4016" s="35">
        <f t="shared" si="868"/>
        <v>0</v>
      </c>
      <c r="Z4016" s="35">
        <f t="shared" si="880"/>
        <v>0</v>
      </c>
      <c r="AA4016" s="36">
        <f t="shared" si="873"/>
        <v>0</v>
      </c>
      <c r="AB4016" s="36">
        <f t="shared" si="874"/>
        <v>0</v>
      </c>
      <c r="AC4016" s="37">
        <f t="shared" si="875"/>
        <v>0</v>
      </c>
      <c r="AD4016" s="35">
        <f>IF(OR(YEAR(G4016)&lt;2019,O4016="X"),0,IF(ISBLANK(H4016),DATEDIF(G4016,'[3]1.Pradzia'!$D$13,"M"),DATEDIF(G4016,H4016,"m")))</f>
        <v>0</v>
      </c>
      <c r="AE4016" s="37">
        <f>IF(E4016='[3]5.Grup_T'!$E$20,0,IF(AD4016&lt;&gt;0,M4016/V4016*MIN(12,AD4016),0))</f>
        <v>0</v>
      </c>
      <c r="AF4016" s="37">
        <f t="shared" si="876"/>
        <v>0</v>
      </c>
      <c r="AG4016" s="37">
        <f t="shared" si="877"/>
        <v>0</v>
      </c>
      <c r="AH4016" s="37">
        <f t="shared" si="878"/>
        <v>0</v>
      </c>
      <c r="AI4016" s="35" t="str">
        <f t="shared" si="879"/>
        <v>Nusidėvėjęs</v>
      </c>
      <c r="AJ4016" s="38" t="str">
        <f>IF(AND(F4016&lt;&gt;[3]Pav.tvarkyklė!$B$12,F4016&lt;&gt;[3]Pav.tvarkyklė!$B$13),"GVTNT","X")</f>
        <v>GVTNT</v>
      </c>
      <c r="AK4016" s="39">
        <f t="shared" si="881"/>
        <v>0</v>
      </c>
      <c r="AL4016" s="41"/>
      <c r="AM4016" s="41"/>
      <c r="AN4016" s="41">
        <f t="shared" si="869"/>
        <v>1900</v>
      </c>
      <c r="AO4016" s="41"/>
      <c r="AP4016" s="41"/>
      <c r="AQ4016" s="41"/>
      <c r="AR4016" s="42"/>
      <c r="AS4016" s="42"/>
      <c r="AU4016" s="43">
        <f t="shared" si="870"/>
        <v>0</v>
      </c>
    </row>
    <row r="4017" spans="1:47" ht="15" customHeight="1" x14ac:dyDescent="0.25">
      <c r="A4017" s="11"/>
      <c r="B4017" s="19">
        <v>4186</v>
      </c>
      <c r="C4017" s="74"/>
      <c r="D4017" s="77"/>
      <c r="E4017" s="75"/>
      <c r="F4017" s="74"/>
      <c r="G4017" s="80"/>
      <c r="H4017" s="49"/>
      <c r="I4017" s="79"/>
      <c r="J4017" s="27"/>
      <c r="K4017" s="27"/>
      <c r="L4017" s="79"/>
      <c r="M4017" s="81"/>
      <c r="N4017" s="29">
        <v>0</v>
      </c>
      <c r="O4017" s="30" t="str">
        <f>IF(G4017&lt;=$N$2,"",IF(F4017=[3]Pav.tvarkyklė!$B$13,"",IF(ISBLANK(R4017),"X","")))</f>
        <v/>
      </c>
      <c r="P4017" s="91"/>
      <c r="Q4017" s="63"/>
      <c r="R4017" s="63"/>
      <c r="S4017" s="63"/>
      <c r="T4017" s="63"/>
      <c r="U4017" s="34" t="str">
        <f>IFERROR(INDEX('[3]5.Grup_T'!$G$4:$G$22,MATCH('6.Turtas'!E4017,'[3]5.Grup_T'!$E$4:$E$22,0)),"0")</f>
        <v>0</v>
      </c>
      <c r="V4017" s="35">
        <f t="shared" si="871"/>
        <v>0</v>
      </c>
      <c r="W4017" s="35">
        <f>IF(NOT(ISBLANK(H4017)),(12-DATEDIF(H4017,'[3]1.Pradzia'!$D$13,"m")),0)</f>
        <v>0</v>
      </c>
      <c r="X4017" s="35">
        <f t="shared" si="872"/>
        <v>0</v>
      </c>
      <c r="Y4017" s="35">
        <f t="shared" si="868"/>
        <v>0</v>
      </c>
      <c r="Z4017" s="35">
        <f t="shared" si="880"/>
        <v>0</v>
      </c>
      <c r="AA4017" s="36">
        <f t="shared" si="873"/>
        <v>0</v>
      </c>
      <c r="AB4017" s="36">
        <f t="shared" si="874"/>
        <v>0</v>
      </c>
      <c r="AC4017" s="37">
        <f t="shared" si="875"/>
        <v>0</v>
      </c>
      <c r="AD4017" s="35">
        <f>IF(OR(YEAR(G4017)&lt;2019,O4017="X"),0,IF(ISBLANK(H4017),DATEDIF(G4017,'[3]1.Pradzia'!$D$13,"M"),DATEDIF(G4017,H4017,"m")))</f>
        <v>0</v>
      </c>
      <c r="AE4017" s="37">
        <f>IF(E4017='[3]5.Grup_T'!$E$20,0,IF(AD4017&lt;&gt;0,M4017/V4017*MIN(12,AD4017),0))</f>
        <v>0</v>
      </c>
      <c r="AF4017" s="37">
        <f t="shared" si="876"/>
        <v>0</v>
      </c>
      <c r="AG4017" s="37">
        <f t="shared" si="877"/>
        <v>0</v>
      </c>
      <c r="AH4017" s="37">
        <f t="shared" si="878"/>
        <v>0</v>
      </c>
      <c r="AI4017" s="35" t="str">
        <f t="shared" si="879"/>
        <v>Nusidėvėjęs</v>
      </c>
      <c r="AJ4017" s="38" t="str">
        <f>IF(AND(F4017&lt;&gt;[3]Pav.tvarkyklė!$B$12,F4017&lt;&gt;[3]Pav.tvarkyklė!$B$13),"GVTNT","X")</f>
        <v>GVTNT</v>
      </c>
      <c r="AK4017" s="39">
        <f t="shared" si="881"/>
        <v>0</v>
      </c>
      <c r="AL4017" s="41"/>
      <c r="AM4017" s="41"/>
      <c r="AN4017" s="41">
        <f t="shared" si="869"/>
        <v>1900</v>
      </c>
      <c r="AO4017" s="41"/>
      <c r="AP4017" s="41"/>
      <c r="AQ4017" s="41"/>
      <c r="AR4017" s="42"/>
      <c r="AS4017" s="42"/>
      <c r="AU4017" s="43">
        <f t="shared" si="870"/>
        <v>0</v>
      </c>
    </row>
    <row r="4018" spans="1:47" ht="15" customHeight="1" x14ac:dyDescent="0.25">
      <c r="A4018" s="11"/>
      <c r="B4018" s="19">
        <v>4187</v>
      </c>
      <c r="C4018" s="74"/>
      <c r="D4018" s="77"/>
      <c r="E4018" s="75"/>
      <c r="F4018" s="74"/>
      <c r="G4018" s="80"/>
      <c r="H4018" s="49"/>
      <c r="I4018" s="79"/>
      <c r="J4018" s="27"/>
      <c r="K4018" s="27"/>
      <c r="L4018" s="79"/>
      <c r="M4018" s="81"/>
      <c r="N4018" s="29">
        <v>0</v>
      </c>
      <c r="O4018" s="30" t="str">
        <f>IF(G4018&lt;=$N$2,"",IF(F4018=[3]Pav.tvarkyklė!$B$13,"",IF(ISBLANK(R4018),"X","")))</f>
        <v/>
      </c>
      <c r="P4018" s="91"/>
      <c r="Q4018" s="63"/>
      <c r="R4018" s="63"/>
      <c r="S4018" s="63"/>
      <c r="T4018" s="63"/>
      <c r="U4018" s="34" t="str">
        <f>IFERROR(INDEX('[3]5.Grup_T'!$G$4:$G$22,MATCH('6.Turtas'!E4018,'[3]5.Grup_T'!$E$4:$E$22,0)),"0")</f>
        <v>0</v>
      </c>
      <c r="V4018" s="35">
        <f t="shared" si="871"/>
        <v>0</v>
      </c>
      <c r="W4018" s="35">
        <f>IF(NOT(ISBLANK(H4018)),(12-DATEDIF(H4018,'[3]1.Pradzia'!$D$13,"m")),0)</f>
        <v>0</v>
      </c>
      <c r="X4018" s="35">
        <f t="shared" si="872"/>
        <v>0</v>
      </c>
      <c r="Y4018" s="35">
        <f t="shared" si="868"/>
        <v>0</v>
      </c>
      <c r="Z4018" s="35">
        <f t="shared" si="880"/>
        <v>0</v>
      </c>
      <c r="AA4018" s="36">
        <f t="shared" si="873"/>
        <v>0</v>
      </c>
      <c r="AB4018" s="36">
        <f t="shared" si="874"/>
        <v>0</v>
      </c>
      <c r="AC4018" s="37">
        <f t="shared" si="875"/>
        <v>0</v>
      </c>
      <c r="AD4018" s="35">
        <f>IF(OR(YEAR(G4018)&lt;2019,O4018="X"),0,IF(ISBLANK(H4018),DATEDIF(G4018,'[3]1.Pradzia'!$D$13,"M"),DATEDIF(G4018,H4018,"m")))</f>
        <v>0</v>
      </c>
      <c r="AE4018" s="37">
        <f>IF(E4018='[3]5.Grup_T'!$E$20,0,IF(AD4018&lt;&gt;0,M4018/V4018*MIN(12,AD4018),0))</f>
        <v>0</v>
      </c>
      <c r="AF4018" s="37">
        <f t="shared" si="876"/>
        <v>0</v>
      </c>
      <c r="AG4018" s="37">
        <f t="shared" si="877"/>
        <v>0</v>
      </c>
      <c r="AH4018" s="37">
        <f t="shared" si="878"/>
        <v>0</v>
      </c>
      <c r="AI4018" s="35" t="str">
        <f t="shared" si="879"/>
        <v>Nusidėvėjęs</v>
      </c>
      <c r="AJ4018" s="38" t="str">
        <f>IF(AND(F4018&lt;&gt;[3]Pav.tvarkyklė!$B$12,F4018&lt;&gt;[3]Pav.tvarkyklė!$B$13),"GVTNT","X")</f>
        <v>GVTNT</v>
      </c>
      <c r="AK4018" s="39">
        <f t="shared" si="881"/>
        <v>0</v>
      </c>
      <c r="AL4018" s="41"/>
      <c r="AM4018" s="41"/>
      <c r="AN4018" s="41">
        <f t="shared" si="869"/>
        <v>1900</v>
      </c>
      <c r="AO4018" s="41"/>
      <c r="AP4018" s="41"/>
      <c r="AQ4018" s="41"/>
      <c r="AR4018" s="42"/>
      <c r="AS4018" s="42"/>
      <c r="AU4018" s="43">
        <f t="shared" si="870"/>
        <v>0</v>
      </c>
    </row>
    <row r="4019" spans="1:47" ht="15" customHeight="1" x14ac:dyDescent="0.25">
      <c r="A4019" s="11"/>
      <c r="B4019" s="19">
        <v>4188</v>
      </c>
      <c r="C4019" s="74"/>
      <c r="D4019" s="77"/>
      <c r="E4019" s="75"/>
      <c r="F4019" s="74"/>
      <c r="G4019" s="80"/>
      <c r="H4019" s="49"/>
      <c r="I4019" s="79"/>
      <c r="J4019" s="27"/>
      <c r="K4019" s="27"/>
      <c r="L4019" s="79"/>
      <c r="M4019" s="81"/>
      <c r="N4019" s="29">
        <v>0</v>
      </c>
      <c r="O4019" s="30" t="str">
        <f>IF(G4019&lt;=$N$2,"",IF(F4019=[3]Pav.tvarkyklė!$B$13,"",IF(ISBLANK(R4019),"X","")))</f>
        <v/>
      </c>
      <c r="P4019" s="91"/>
      <c r="Q4019" s="63"/>
      <c r="R4019" s="63"/>
      <c r="S4019" s="63"/>
      <c r="T4019" s="63"/>
      <c r="U4019" s="34" t="str">
        <f>IFERROR(INDEX('[3]5.Grup_T'!$G$4:$G$22,MATCH('6.Turtas'!E4019,'[3]5.Grup_T'!$E$4:$E$22,0)),"0")</f>
        <v>0</v>
      </c>
      <c r="V4019" s="35">
        <f t="shared" si="871"/>
        <v>0</v>
      </c>
      <c r="W4019" s="35">
        <f>IF(NOT(ISBLANK(H4019)),(12-DATEDIF(H4019,'[3]1.Pradzia'!$D$13,"m")),0)</f>
        <v>0</v>
      </c>
      <c r="X4019" s="35">
        <f t="shared" si="872"/>
        <v>0</v>
      </c>
      <c r="Y4019" s="35">
        <f t="shared" si="868"/>
        <v>0</v>
      </c>
      <c r="Z4019" s="35">
        <f t="shared" si="880"/>
        <v>0</v>
      </c>
      <c r="AA4019" s="36">
        <f t="shared" si="873"/>
        <v>0</v>
      </c>
      <c r="AB4019" s="36">
        <f t="shared" si="874"/>
        <v>0</v>
      </c>
      <c r="AC4019" s="37">
        <f t="shared" si="875"/>
        <v>0</v>
      </c>
      <c r="AD4019" s="35">
        <f>IF(OR(YEAR(G4019)&lt;2019,O4019="X"),0,IF(ISBLANK(H4019),DATEDIF(G4019,'[3]1.Pradzia'!$D$13,"M"),DATEDIF(G4019,H4019,"m")))</f>
        <v>0</v>
      </c>
      <c r="AE4019" s="37">
        <f>IF(E4019='[3]5.Grup_T'!$E$20,0,IF(AD4019&lt;&gt;0,M4019/V4019*MIN(12,AD4019),0))</f>
        <v>0</v>
      </c>
      <c r="AF4019" s="37">
        <f t="shared" si="876"/>
        <v>0</v>
      </c>
      <c r="AG4019" s="37">
        <f t="shared" si="877"/>
        <v>0</v>
      </c>
      <c r="AH4019" s="37">
        <f t="shared" si="878"/>
        <v>0</v>
      </c>
      <c r="AI4019" s="35" t="str">
        <f t="shared" si="879"/>
        <v>Nusidėvėjęs</v>
      </c>
      <c r="AJ4019" s="38" t="str">
        <f>IF(AND(F4019&lt;&gt;[3]Pav.tvarkyklė!$B$12,F4019&lt;&gt;[3]Pav.tvarkyklė!$B$13),"GVTNT","X")</f>
        <v>GVTNT</v>
      </c>
      <c r="AK4019" s="39">
        <f t="shared" si="881"/>
        <v>0</v>
      </c>
      <c r="AL4019" s="41"/>
      <c r="AM4019" s="41"/>
      <c r="AN4019" s="41">
        <f t="shared" si="869"/>
        <v>1900</v>
      </c>
      <c r="AO4019" s="41"/>
      <c r="AP4019" s="41"/>
      <c r="AQ4019" s="41"/>
      <c r="AR4019" s="42"/>
      <c r="AS4019" s="42"/>
      <c r="AU4019" s="43">
        <f t="shared" si="870"/>
        <v>0</v>
      </c>
    </row>
    <row r="4020" spans="1:47" ht="15" customHeight="1" x14ac:dyDescent="0.25">
      <c r="A4020" s="11"/>
      <c r="B4020" s="19">
        <v>4189</v>
      </c>
      <c r="C4020" s="74"/>
      <c r="D4020" s="77"/>
      <c r="E4020" s="75"/>
      <c r="F4020" s="74"/>
      <c r="G4020" s="80"/>
      <c r="H4020" s="49"/>
      <c r="I4020" s="79"/>
      <c r="J4020" s="27"/>
      <c r="K4020" s="27"/>
      <c r="L4020" s="79"/>
      <c r="M4020" s="81"/>
      <c r="N4020" s="29">
        <v>0</v>
      </c>
      <c r="O4020" s="30" t="str">
        <f>IF(G4020&lt;=$N$2,"",IF(F4020=[3]Pav.tvarkyklė!$B$13,"",IF(ISBLANK(R4020),"X","")))</f>
        <v/>
      </c>
      <c r="P4020" s="91"/>
      <c r="Q4020" s="63"/>
      <c r="R4020" s="63"/>
      <c r="S4020" s="63"/>
      <c r="T4020" s="63"/>
      <c r="U4020" s="34" t="str">
        <f>IFERROR(INDEX('[3]5.Grup_T'!$G$4:$G$22,MATCH('6.Turtas'!E4020,'[3]5.Grup_T'!$E$4:$E$22,0)),"0")</f>
        <v>0</v>
      </c>
      <c r="V4020" s="35">
        <f t="shared" si="871"/>
        <v>0</v>
      </c>
      <c r="W4020" s="35">
        <f>IF(NOT(ISBLANK(H4020)),(12-DATEDIF(H4020,'[3]1.Pradzia'!$D$13,"m")),0)</f>
        <v>0</v>
      </c>
      <c r="X4020" s="35">
        <f t="shared" si="872"/>
        <v>0</v>
      </c>
      <c r="Y4020" s="35">
        <f t="shared" si="868"/>
        <v>0</v>
      </c>
      <c r="Z4020" s="35">
        <f t="shared" si="880"/>
        <v>0</v>
      </c>
      <c r="AA4020" s="36">
        <f t="shared" si="873"/>
        <v>0</v>
      </c>
      <c r="AB4020" s="36">
        <f t="shared" si="874"/>
        <v>0</v>
      </c>
      <c r="AC4020" s="37">
        <f t="shared" si="875"/>
        <v>0</v>
      </c>
      <c r="AD4020" s="35">
        <f>IF(OR(YEAR(G4020)&lt;2019,O4020="X"),0,IF(ISBLANK(H4020),DATEDIF(G4020,'[3]1.Pradzia'!$D$13,"M"),DATEDIF(G4020,H4020,"m")))</f>
        <v>0</v>
      </c>
      <c r="AE4020" s="37">
        <f>IF(E4020='[3]5.Grup_T'!$E$20,0,IF(AD4020&lt;&gt;0,M4020/V4020*MIN(12,AD4020),0))</f>
        <v>0</v>
      </c>
      <c r="AF4020" s="37">
        <f t="shared" si="876"/>
        <v>0</v>
      </c>
      <c r="AG4020" s="37">
        <f t="shared" si="877"/>
        <v>0</v>
      </c>
      <c r="AH4020" s="37">
        <f t="shared" si="878"/>
        <v>0</v>
      </c>
      <c r="AI4020" s="35" t="str">
        <f t="shared" si="879"/>
        <v>Nusidėvėjęs</v>
      </c>
      <c r="AJ4020" s="38" t="str">
        <f>IF(AND(F4020&lt;&gt;[3]Pav.tvarkyklė!$B$12,F4020&lt;&gt;[3]Pav.tvarkyklė!$B$13),"GVTNT","X")</f>
        <v>GVTNT</v>
      </c>
      <c r="AK4020" s="39">
        <f t="shared" si="881"/>
        <v>0</v>
      </c>
      <c r="AL4020" s="41"/>
      <c r="AM4020" s="41"/>
      <c r="AN4020" s="41">
        <f t="shared" si="869"/>
        <v>1900</v>
      </c>
      <c r="AO4020" s="41"/>
      <c r="AP4020" s="41"/>
      <c r="AQ4020" s="41"/>
      <c r="AR4020" s="42"/>
      <c r="AS4020" s="42"/>
      <c r="AU4020" s="43">
        <f t="shared" si="870"/>
        <v>0</v>
      </c>
    </row>
    <row r="4021" spans="1:47" ht="15" customHeight="1" x14ac:dyDescent="0.25">
      <c r="A4021" s="11"/>
      <c r="B4021" s="19">
        <v>4190</v>
      </c>
      <c r="C4021" s="74"/>
      <c r="D4021" s="77"/>
      <c r="E4021" s="78"/>
      <c r="F4021" s="74"/>
      <c r="G4021" s="80"/>
      <c r="H4021" s="49"/>
      <c r="I4021" s="79"/>
      <c r="J4021" s="27"/>
      <c r="K4021" s="27"/>
      <c r="L4021" s="79"/>
      <c r="M4021" s="81"/>
      <c r="N4021" s="29">
        <v>0</v>
      </c>
      <c r="O4021" s="30" t="str">
        <f>IF(G4021&lt;=$N$2,"",IF(F4021=[3]Pav.tvarkyklė!$B$13,"",IF(ISBLANK(R4021),"X","")))</f>
        <v/>
      </c>
      <c r="P4021" s="91"/>
      <c r="Q4021" s="63"/>
      <c r="R4021" s="63"/>
      <c r="S4021" s="63"/>
      <c r="T4021" s="63"/>
      <c r="U4021" s="34" t="str">
        <f>IFERROR(INDEX('[3]5.Grup_T'!$G$4:$G$22,MATCH('6.Turtas'!E4021,'[3]5.Grup_T'!$E$4:$E$22,0)),"0")</f>
        <v>0</v>
      </c>
      <c r="V4021" s="35">
        <f t="shared" si="871"/>
        <v>0</v>
      </c>
      <c r="W4021" s="35">
        <f>IF(NOT(ISBLANK(H4021)),(12-DATEDIF(H4021,'[3]1.Pradzia'!$D$13,"m")),0)</f>
        <v>0</v>
      </c>
      <c r="X4021" s="35">
        <f t="shared" si="872"/>
        <v>0</v>
      </c>
      <c r="Y4021" s="35">
        <f t="shared" si="868"/>
        <v>0</v>
      </c>
      <c r="Z4021" s="35">
        <f t="shared" si="880"/>
        <v>0</v>
      </c>
      <c r="AA4021" s="36">
        <f t="shared" si="873"/>
        <v>0</v>
      </c>
      <c r="AB4021" s="36">
        <f t="shared" si="874"/>
        <v>0</v>
      </c>
      <c r="AC4021" s="37">
        <f t="shared" si="875"/>
        <v>0</v>
      </c>
      <c r="AD4021" s="35">
        <f>IF(OR(YEAR(G4021)&lt;2019,O4021="X"),0,IF(ISBLANK(H4021),DATEDIF(G4021,'[3]1.Pradzia'!$D$13,"M"),DATEDIF(G4021,H4021,"m")))</f>
        <v>0</v>
      </c>
      <c r="AE4021" s="37">
        <f>IF(E4021='[3]5.Grup_T'!$E$20,0,IF(AD4021&lt;&gt;0,M4021/V4021*MIN(12,AD4021),0))</f>
        <v>0</v>
      </c>
      <c r="AF4021" s="37">
        <f t="shared" si="876"/>
        <v>0</v>
      </c>
      <c r="AG4021" s="37">
        <f t="shared" si="877"/>
        <v>0</v>
      </c>
      <c r="AH4021" s="37">
        <f t="shared" si="878"/>
        <v>0</v>
      </c>
      <c r="AI4021" s="35" t="str">
        <f t="shared" si="879"/>
        <v>Nusidėvėjęs</v>
      </c>
      <c r="AJ4021" s="38" t="str">
        <f>IF(AND(F4021&lt;&gt;[3]Pav.tvarkyklė!$B$12,F4021&lt;&gt;[3]Pav.tvarkyklė!$B$13),"GVTNT","X")</f>
        <v>GVTNT</v>
      </c>
      <c r="AK4021" s="39">
        <f t="shared" si="881"/>
        <v>0</v>
      </c>
      <c r="AL4021" s="41"/>
      <c r="AM4021" s="41"/>
      <c r="AN4021" s="41">
        <f t="shared" si="869"/>
        <v>1900</v>
      </c>
      <c r="AO4021" s="41"/>
      <c r="AP4021" s="41"/>
      <c r="AQ4021" s="41"/>
      <c r="AR4021" s="42"/>
      <c r="AS4021" s="42"/>
      <c r="AU4021" s="43">
        <f t="shared" si="870"/>
        <v>0</v>
      </c>
    </row>
    <row r="4022" spans="1:47" ht="15" customHeight="1" x14ac:dyDescent="0.25">
      <c r="A4022" s="11"/>
      <c r="B4022" s="19">
        <v>4191</v>
      </c>
      <c r="C4022" s="74"/>
      <c r="D4022" s="77"/>
      <c r="E4022" s="78"/>
      <c r="F4022" s="74"/>
      <c r="G4022" s="80"/>
      <c r="H4022" s="49"/>
      <c r="I4022" s="79"/>
      <c r="J4022" s="27"/>
      <c r="K4022" s="27"/>
      <c r="L4022" s="79"/>
      <c r="M4022" s="81"/>
      <c r="N4022" s="29">
        <v>0</v>
      </c>
      <c r="O4022" s="30" t="str">
        <f>IF(G4022&lt;=$N$2,"",IF(F4022=[3]Pav.tvarkyklė!$B$13,"",IF(ISBLANK(R4022),"X","")))</f>
        <v/>
      </c>
      <c r="P4022" s="91"/>
      <c r="Q4022" s="63"/>
      <c r="R4022" s="63"/>
      <c r="S4022" s="63"/>
      <c r="T4022" s="63"/>
      <c r="U4022" s="34" t="str">
        <f>IFERROR(INDEX('[3]5.Grup_T'!$G$4:$G$22,MATCH('6.Turtas'!E4022,'[3]5.Grup_T'!$E$4:$E$22,0)),"0")</f>
        <v>0</v>
      </c>
      <c r="V4022" s="35">
        <f t="shared" si="871"/>
        <v>0</v>
      </c>
      <c r="W4022" s="35">
        <f>IF(NOT(ISBLANK(H4022)),(12-DATEDIF(H4022,'[3]1.Pradzia'!$D$13,"m")),0)</f>
        <v>0</v>
      </c>
      <c r="X4022" s="35">
        <f t="shared" si="872"/>
        <v>0</v>
      </c>
      <c r="Y4022" s="35">
        <f t="shared" si="868"/>
        <v>0</v>
      </c>
      <c r="Z4022" s="35">
        <f t="shared" si="880"/>
        <v>0</v>
      </c>
      <c r="AA4022" s="36">
        <f t="shared" si="873"/>
        <v>0</v>
      </c>
      <c r="AB4022" s="36">
        <f t="shared" si="874"/>
        <v>0</v>
      </c>
      <c r="AC4022" s="37">
        <f t="shared" si="875"/>
        <v>0</v>
      </c>
      <c r="AD4022" s="35">
        <f>IF(OR(YEAR(G4022)&lt;2019,O4022="X"),0,IF(ISBLANK(H4022),DATEDIF(G4022,'[3]1.Pradzia'!$D$13,"M"),DATEDIF(G4022,H4022,"m")))</f>
        <v>0</v>
      </c>
      <c r="AE4022" s="37">
        <f>IF(E4022='[3]5.Grup_T'!$E$20,0,IF(AD4022&lt;&gt;0,M4022/V4022*MIN(12,AD4022),0))</f>
        <v>0</v>
      </c>
      <c r="AF4022" s="37">
        <f t="shared" si="876"/>
        <v>0</v>
      </c>
      <c r="AG4022" s="37">
        <f t="shared" si="877"/>
        <v>0</v>
      </c>
      <c r="AH4022" s="37">
        <f t="shared" si="878"/>
        <v>0</v>
      </c>
      <c r="AI4022" s="35" t="str">
        <f t="shared" si="879"/>
        <v>Nusidėvėjęs</v>
      </c>
      <c r="AJ4022" s="38" t="str">
        <f>IF(AND(F4022&lt;&gt;[3]Pav.tvarkyklė!$B$12,F4022&lt;&gt;[3]Pav.tvarkyklė!$B$13),"GVTNT","X")</f>
        <v>GVTNT</v>
      </c>
      <c r="AK4022" s="39">
        <f t="shared" si="881"/>
        <v>0</v>
      </c>
      <c r="AL4022" s="41"/>
      <c r="AM4022" s="41"/>
      <c r="AN4022" s="41">
        <f t="shared" si="869"/>
        <v>1900</v>
      </c>
      <c r="AO4022" s="41"/>
      <c r="AP4022" s="41"/>
      <c r="AQ4022" s="41"/>
      <c r="AR4022" s="42"/>
      <c r="AS4022" s="42"/>
      <c r="AU4022" s="43">
        <f t="shared" si="870"/>
        <v>0</v>
      </c>
    </row>
    <row r="4023" spans="1:47" ht="15" customHeight="1" x14ac:dyDescent="0.25">
      <c r="A4023" s="11"/>
      <c r="B4023" s="19">
        <v>4192</v>
      </c>
      <c r="C4023" s="74"/>
      <c r="D4023" s="77"/>
      <c r="E4023" s="78"/>
      <c r="F4023" s="74"/>
      <c r="G4023" s="80"/>
      <c r="H4023" s="49"/>
      <c r="I4023" s="79"/>
      <c r="J4023" s="27"/>
      <c r="K4023" s="27"/>
      <c r="L4023" s="79"/>
      <c r="M4023" s="81"/>
      <c r="N4023" s="29">
        <v>0</v>
      </c>
      <c r="O4023" s="30" t="str">
        <f>IF(G4023&lt;=$N$2,"",IF(F4023=[3]Pav.tvarkyklė!$B$13,"",IF(ISBLANK(R4023),"X","")))</f>
        <v/>
      </c>
      <c r="P4023" s="91"/>
      <c r="Q4023" s="63"/>
      <c r="R4023" s="63"/>
      <c r="S4023" s="63"/>
      <c r="T4023" s="63"/>
      <c r="U4023" s="34" t="str">
        <f>IFERROR(INDEX('[3]5.Grup_T'!$G$4:$G$22,MATCH('6.Turtas'!E4023,'[3]5.Grup_T'!$E$4:$E$22,0)),"0")</f>
        <v>0</v>
      </c>
      <c r="V4023" s="35">
        <f t="shared" si="871"/>
        <v>0</v>
      </c>
      <c r="W4023" s="35">
        <f>IF(NOT(ISBLANK(H4023)),(12-DATEDIF(H4023,'[3]1.Pradzia'!$D$13,"m")),0)</f>
        <v>0</v>
      </c>
      <c r="X4023" s="35">
        <f t="shared" si="872"/>
        <v>0</v>
      </c>
      <c r="Y4023" s="35">
        <f t="shared" ref="Y4023:Y4086" si="882">IF(YEAR(G4023)&gt;=2019,0,IF(Z4023&lt;=0,0,IF(W4023&lt;&gt;0,MIN(W4023,Z4023),MIN(12,Z4023))))</f>
        <v>0</v>
      </c>
      <c r="Z4023" s="35">
        <f t="shared" si="880"/>
        <v>0</v>
      </c>
      <c r="AA4023" s="36">
        <f t="shared" si="873"/>
        <v>0</v>
      </c>
      <c r="AB4023" s="36">
        <f t="shared" si="874"/>
        <v>0</v>
      </c>
      <c r="AC4023" s="37">
        <f t="shared" si="875"/>
        <v>0</v>
      </c>
      <c r="AD4023" s="35">
        <f>IF(OR(YEAR(G4023)&lt;2019,O4023="X"),0,IF(ISBLANK(H4023),DATEDIF(G4023,'[3]1.Pradzia'!$D$13,"M"),DATEDIF(G4023,H4023,"m")))</f>
        <v>0</v>
      </c>
      <c r="AE4023" s="37">
        <f>IF(E4023='[3]5.Grup_T'!$E$20,0,IF(AD4023&lt;&gt;0,M4023/V4023*MIN(12,AD4023),0))</f>
        <v>0</v>
      </c>
      <c r="AF4023" s="37">
        <f t="shared" si="876"/>
        <v>0</v>
      </c>
      <c r="AG4023" s="37">
        <f t="shared" si="877"/>
        <v>0</v>
      </c>
      <c r="AH4023" s="37">
        <f t="shared" si="878"/>
        <v>0</v>
      </c>
      <c r="AI4023" s="35" t="str">
        <f t="shared" si="879"/>
        <v>Nusidėvėjęs</v>
      </c>
      <c r="AJ4023" s="38" t="str">
        <f>IF(AND(F4023&lt;&gt;[3]Pav.tvarkyklė!$B$12,F4023&lt;&gt;[3]Pav.tvarkyklė!$B$13),"GVTNT","X")</f>
        <v>GVTNT</v>
      </c>
      <c r="AK4023" s="39">
        <f t="shared" si="881"/>
        <v>0</v>
      </c>
      <c r="AL4023" s="41"/>
      <c r="AM4023" s="41"/>
      <c r="AN4023" s="41">
        <f t="shared" si="869"/>
        <v>1900</v>
      </c>
      <c r="AO4023" s="41"/>
      <c r="AP4023" s="41"/>
      <c r="AQ4023" s="41"/>
      <c r="AR4023" s="42"/>
      <c r="AS4023" s="42"/>
      <c r="AU4023" s="43">
        <f t="shared" si="870"/>
        <v>0</v>
      </c>
    </row>
    <row r="4024" spans="1:47" ht="15" customHeight="1" x14ac:dyDescent="0.25">
      <c r="A4024" s="11"/>
      <c r="B4024" s="19">
        <v>4193</v>
      </c>
      <c r="C4024" s="74"/>
      <c r="D4024" s="77"/>
      <c r="E4024" s="78"/>
      <c r="F4024" s="74"/>
      <c r="G4024" s="80"/>
      <c r="H4024" s="49"/>
      <c r="I4024" s="79"/>
      <c r="J4024" s="27"/>
      <c r="K4024" s="27"/>
      <c r="L4024" s="79"/>
      <c r="M4024" s="81"/>
      <c r="N4024" s="29">
        <v>0</v>
      </c>
      <c r="O4024" s="30" t="str">
        <f>IF(G4024&lt;=$N$2,"",IF(F4024=[3]Pav.tvarkyklė!$B$13,"",IF(ISBLANK(R4024),"X","")))</f>
        <v/>
      </c>
      <c r="P4024" s="91"/>
      <c r="Q4024" s="63"/>
      <c r="R4024" s="63"/>
      <c r="S4024" s="63"/>
      <c r="T4024" s="63"/>
      <c r="U4024" s="34" t="str">
        <f>IFERROR(INDEX('[3]5.Grup_T'!$G$4:$G$22,MATCH('6.Turtas'!E4024,'[3]5.Grup_T'!$E$4:$E$22,0)),"0")</f>
        <v>0</v>
      </c>
      <c r="V4024" s="35">
        <f t="shared" si="871"/>
        <v>0</v>
      </c>
      <c r="W4024" s="35">
        <f>IF(NOT(ISBLANK(H4024)),(12-DATEDIF(H4024,'[3]1.Pradzia'!$D$13,"m")),0)</f>
        <v>0</v>
      </c>
      <c r="X4024" s="35">
        <f t="shared" si="872"/>
        <v>0</v>
      </c>
      <c r="Y4024" s="35">
        <f t="shared" si="882"/>
        <v>0</v>
      </c>
      <c r="Z4024" s="35">
        <f t="shared" si="880"/>
        <v>0</v>
      </c>
      <c r="AA4024" s="36">
        <f t="shared" si="873"/>
        <v>0</v>
      </c>
      <c r="AB4024" s="36">
        <f t="shared" si="874"/>
        <v>0</v>
      </c>
      <c r="AC4024" s="37">
        <f t="shared" si="875"/>
        <v>0</v>
      </c>
      <c r="AD4024" s="35">
        <f>IF(OR(YEAR(G4024)&lt;2019,O4024="X"),0,IF(ISBLANK(H4024),DATEDIF(G4024,'[3]1.Pradzia'!$D$13,"M"),DATEDIF(G4024,H4024,"m")))</f>
        <v>0</v>
      </c>
      <c r="AE4024" s="37">
        <f>IF(E4024='[3]5.Grup_T'!$E$20,0,IF(AD4024&lt;&gt;0,M4024/V4024*MIN(12,AD4024),0))</f>
        <v>0</v>
      </c>
      <c r="AF4024" s="37">
        <f t="shared" si="876"/>
        <v>0</v>
      </c>
      <c r="AG4024" s="37">
        <f t="shared" si="877"/>
        <v>0</v>
      </c>
      <c r="AH4024" s="37">
        <f t="shared" si="878"/>
        <v>0</v>
      </c>
      <c r="AI4024" s="35" t="str">
        <f t="shared" si="879"/>
        <v>Nusidėvėjęs</v>
      </c>
      <c r="AJ4024" s="38" t="str">
        <f>IF(AND(F4024&lt;&gt;[3]Pav.tvarkyklė!$B$12,F4024&lt;&gt;[3]Pav.tvarkyklė!$B$13),"GVTNT","X")</f>
        <v>GVTNT</v>
      </c>
      <c r="AK4024" s="39">
        <f t="shared" si="881"/>
        <v>0</v>
      </c>
      <c r="AL4024" s="41"/>
      <c r="AM4024" s="41"/>
      <c r="AN4024" s="41">
        <f t="shared" si="869"/>
        <v>1900</v>
      </c>
      <c r="AO4024" s="41"/>
      <c r="AP4024" s="41"/>
      <c r="AQ4024" s="41"/>
      <c r="AR4024" s="42"/>
      <c r="AS4024" s="42"/>
      <c r="AU4024" s="43">
        <f t="shared" si="870"/>
        <v>0</v>
      </c>
    </row>
    <row r="4025" spans="1:47" ht="15" customHeight="1" x14ac:dyDescent="0.25">
      <c r="A4025" s="11"/>
      <c r="B4025" s="19">
        <v>4194</v>
      </c>
      <c r="C4025" s="74"/>
      <c r="D4025" s="77"/>
      <c r="E4025" s="78"/>
      <c r="F4025" s="74"/>
      <c r="G4025" s="80"/>
      <c r="H4025" s="49"/>
      <c r="I4025" s="79"/>
      <c r="J4025" s="27"/>
      <c r="K4025" s="27"/>
      <c r="L4025" s="79"/>
      <c r="M4025" s="81"/>
      <c r="N4025" s="29">
        <v>0</v>
      </c>
      <c r="O4025" s="30" t="str">
        <f>IF(G4025&lt;=$N$2,"",IF(F4025=[3]Pav.tvarkyklė!$B$13,"",IF(ISBLANK(R4025),"X","")))</f>
        <v/>
      </c>
      <c r="P4025" s="91"/>
      <c r="Q4025" s="63"/>
      <c r="R4025" s="63"/>
      <c r="S4025" s="63"/>
      <c r="T4025" s="63"/>
      <c r="U4025" s="34" t="str">
        <f>IFERROR(INDEX('[3]5.Grup_T'!$G$4:$G$22,MATCH('6.Turtas'!E4025,'[3]5.Grup_T'!$E$4:$E$22,0)),"0")</f>
        <v>0</v>
      </c>
      <c r="V4025" s="35">
        <f t="shared" si="871"/>
        <v>0</v>
      </c>
      <c r="W4025" s="35">
        <f>IF(NOT(ISBLANK(H4025)),(12-DATEDIF(H4025,'[3]1.Pradzia'!$D$13,"m")),0)</f>
        <v>0</v>
      </c>
      <c r="X4025" s="35">
        <f t="shared" si="872"/>
        <v>0</v>
      </c>
      <c r="Y4025" s="35">
        <f t="shared" si="882"/>
        <v>0</v>
      </c>
      <c r="Z4025" s="35">
        <f t="shared" si="880"/>
        <v>0</v>
      </c>
      <c r="AA4025" s="36">
        <f t="shared" si="873"/>
        <v>0</v>
      </c>
      <c r="AB4025" s="36">
        <f t="shared" si="874"/>
        <v>0</v>
      </c>
      <c r="AC4025" s="37">
        <f t="shared" si="875"/>
        <v>0</v>
      </c>
      <c r="AD4025" s="35">
        <f>IF(OR(YEAR(G4025)&lt;2019,O4025="X"),0,IF(ISBLANK(H4025),DATEDIF(G4025,'[3]1.Pradzia'!$D$13,"M"),DATEDIF(G4025,H4025,"m")))</f>
        <v>0</v>
      </c>
      <c r="AE4025" s="37">
        <f>IF(E4025='[3]5.Grup_T'!$E$20,0,IF(AD4025&lt;&gt;0,M4025/V4025*MIN(12,AD4025),0))</f>
        <v>0</v>
      </c>
      <c r="AF4025" s="37">
        <f t="shared" si="876"/>
        <v>0</v>
      </c>
      <c r="AG4025" s="37">
        <f t="shared" si="877"/>
        <v>0</v>
      </c>
      <c r="AH4025" s="37">
        <f t="shared" si="878"/>
        <v>0</v>
      </c>
      <c r="AI4025" s="35" t="str">
        <f t="shared" si="879"/>
        <v>Nusidėvėjęs</v>
      </c>
      <c r="AJ4025" s="38" t="str">
        <f>IF(AND(F4025&lt;&gt;[3]Pav.tvarkyklė!$B$12,F4025&lt;&gt;[3]Pav.tvarkyklė!$B$13),"GVTNT","X")</f>
        <v>GVTNT</v>
      </c>
      <c r="AK4025" s="39">
        <f t="shared" si="881"/>
        <v>0</v>
      </c>
      <c r="AL4025" s="41"/>
      <c r="AM4025" s="41"/>
      <c r="AN4025" s="41">
        <f t="shared" si="869"/>
        <v>1900</v>
      </c>
      <c r="AO4025" s="41"/>
      <c r="AP4025" s="41"/>
      <c r="AQ4025" s="41"/>
      <c r="AR4025" s="42"/>
      <c r="AS4025" s="42"/>
      <c r="AU4025" s="43">
        <f t="shared" si="870"/>
        <v>0</v>
      </c>
    </row>
    <row r="4026" spans="1:47" ht="15" customHeight="1" x14ac:dyDescent="0.25">
      <c r="A4026" s="11"/>
      <c r="B4026" s="19">
        <v>4195</v>
      </c>
      <c r="C4026" s="74"/>
      <c r="D4026" s="77"/>
      <c r="E4026" s="78"/>
      <c r="F4026" s="74"/>
      <c r="G4026" s="80"/>
      <c r="H4026" s="49"/>
      <c r="I4026" s="79"/>
      <c r="J4026" s="27"/>
      <c r="K4026" s="27"/>
      <c r="L4026" s="79"/>
      <c r="M4026" s="81"/>
      <c r="N4026" s="29">
        <v>0</v>
      </c>
      <c r="O4026" s="30" t="str">
        <f>IF(G4026&lt;=$N$2,"",IF(F4026=[3]Pav.tvarkyklė!$B$13,"",IF(ISBLANK(R4026),"X","")))</f>
        <v/>
      </c>
      <c r="P4026" s="91"/>
      <c r="Q4026" s="63"/>
      <c r="R4026" s="63"/>
      <c r="S4026" s="63"/>
      <c r="T4026" s="63"/>
      <c r="U4026" s="34" t="str">
        <f>IFERROR(INDEX('[3]5.Grup_T'!$G$4:$G$22,MATCH('6.Turtas'!E4026,'[3]5.Grup_T'!$E$4:$E$22,0)),"0")</f>
        <v>0</v>
      </c>
      <c r="V4026" s="35">
        <f t="shared" si="871"/>
        <v>0</v>
      </c>
      <c r="W4026" s="35">
        <f>IF(NOT(ISBLANK(H4026)),(12-DATEDIF(H4026,'[3]1.Pradzia'!$D$13,"m")),0)</f>
        <v>0</v>
      </c>
      <c r="X4026" s="35">
        <f t="shared" si="872"/>
        <v>0</v>
      </c>
      <c r="Y4026" s="35">
        <f t="shared" si="882"/>
        <v>0</v>
      </c>
      <c r="Z4026" s="35">
        <f t="shared" si="880"/>
        <v>0</v>
      </c>
      <c r="AA4026" s="36">
        <f t="shared" si="873"/>
        <v>0</v>
      </c>
      <c r="AB4026" s="36">
        <f t="shared" si="874"/>
        <v>0</v>
      </c>
      <c r="AC4026" s="37">
        <f t="shared" si="875"/>
        <v>0</v>
      </c>
      <c r="AD4026" s="35">
        <f>IF(OR(YEAR(G4026)&lt;2019,O4026="X"),0,IF(ISBLANK(H4026),DATEDIF(G4026,'[3]1.Pradzia'!$D$13,"M"),DATEDIF(G4026,H4026,"m")))</f>
        <v>0</v>
      </c>
      <c r="AE4026" s="37">
        <f>IF(E4026='[3]5.Grup_T'!$E$20,0,IF(AD4026&lt;&gt;0,M4026/V4026*MIN(12,AD4026),0))</f>
        <v>0</v>
      </c>
      <c r="AF4026" s="37">
        <f t="shared" si="876"/>
        <v>0</v>
      </c>
      <c r="AG4026" s="37">
        <f t="shared" si="877"/>
        <v>0</v>
      </c>
      <c r="AH4026" s="37">
        <f t="shared" si="878"/>
        <v>0</v>
      </c>
      <c r="AI4026" s="35" t="str">
        <f t="shared" si="879"/>
        <v>Nusidėvėjęs</v>
      </c>
      <c r="AJ4026" s="38" t="str">
        <f>IF(AND(F4026&lt;&gt;[3]Pav.tvarkyklė!$B$12,F4026&lt;&gt;[3]Pav.tvarkyklė!$B$13),"GVTNT","X")</f>
        <v>GVTNT</v>
      </c>
      <c r="AK4026" s="39">
        <f t="shared" si="881"/>
        <v>0</v>
      </c>
      <c r="AL4026" s="41"/>
      <c r="AM4026" s="41"/>
      <c r="AN4026" s="41">
        <f t="shared" si="869"/>
        <v>1900</v>
      </c>
      <c r="AO4026" s="41"/>
      <c r="AP4026" s="41"/>
      <c r="AQ4026" s="41"/>
      <c r="AR4026" s="42"/>
      <c r="AS4026" s="42"/>
      <c r="AU4026" s="43">
        <f t="shared" si="870"/>
        <v>0</v>
      </c>
    </row>
    <row r="4027" spans="1:47" ht="15" customHeight="1" x14ac:dyDescent="0.25">
      <c r="A4027" s="11"/>
      <c r="B4027" s="19">
        <v>4196</v>
      </c>
      <c r="C4027" s="74"/>
      <c r="D4027" s="77"/>
      <c r="E4027" s="75"/>
      <c r="F4027" s="74"/>
      <c r="G4027" s="80"/>
      <c r="H4027" s="49"/>
      <c r="I4027" s="79"/>
      <c r="J4027" s="27"/>
      <c r="K4027" s="27"/>
      <c r="L4027" s="79"/>
      <c r="M4027" s="81"/>
      <c r="N4027" s="29">
        <v>0</v>
      </c>
      <c r="O4027" s="30" t="str">
        <f>IF(G4027&lt;=$N$2,"",IF(F4027=[3]Pav.tvarkyklė!$B$13,"",IF(ISBLANK(R4027),"X","")))</f>
        <v/>
      </c>
      <c r="P4027" s="91"/>
      <c r="Q4027" s="63"/>
      <c r="R4027" s="63"/>
      <c r="S4027" s="63"/>
      <c r="T4027" s="63"/>
      <c r="U4027" s="34" t="str">
        <f>IFERROR(INDEX('[3]5.Grup_T'!$G$4:$G$22,MATCH('6.Turtas'!E4027,'[3]5.Grup_T'!$E$4:$E$22,0)),"0")</f>
        <v>0</v>
      </c>
      <c r="V4027" s="35">
        <f t="shared" si="871"/>
        <v>0</v>
      </c>
      <c r="W4027" s="35">
        <f>IF(NOT(ISBLANK(H4027)),(12-DATEDIF(H4027,'[3]1.Pradzia'!$D$13,"m")),0)</f>
        <v>0</v>
      </c>
      <c r="X4027" s="35">
        <f t="shared" si="872"/>
        <v>0</v>
      </c>
      <c r="Y4027" s="35">
        <f t="shared" si="882"/>
        <v>0</v>
      </c>
      <c r="Z4027" s="35">
        <f t="shared" si="880"/>
        <v>0</v>
      </c>
      <c r="AA4027" s="36">
        <f t="shared" si="873"/>
        <v>0</v>
      </c>
      <c r="AB4027" s="36">
        <f t="shared" si="874"/>
        <v>0</v>
      </c>
      <c r="AC4027" s="37">
        <f t="shared" si="875"/>
        <v>0</v>
      </c>
      <c r="AD4027" s="35">
        <f>IF(OR(YEAR(G4027)&lt;2019,O4027="X"),0,IF(ISBLANK(H4027),DATEDIF(G4027,'[3]1.Pradzia'!$D$13,"M"),DATEDIF(G4027,H4027,"m")))</f>
        <v>0</v>
      </c>
      <c r="AE4027" s="37">
        <f>IF(E4027='[3]5.Grup_T'!$E$20,0,IF(AD4027&lt;&gt;0,M4027/V4027*MIN(12,AD4027),0))</f>
        <v>0</v>
      </c>
      <c r="AF4027" s="37">
        <f t="shared" si="876"/>
        <v>0</v>
      </c>
      <c r="AG4027" s="37">
        <f t="shared" si="877"/>
        <v>0</v>
      </c>
      <c r="AH4027" s="37">
        <f t="shared" si="878"/>
        <v>0</v>
      </c>
      <c r="AI4027" s="35" t="str">
        <f t="shared" si="879"/>
        <v>Nusidėvėjęs</v>
      </c>
      <c r="AJ4027" s="38" t="str">
        <f>IF(AND(F4027&lt;&gt;[3]Pav.tvarkyklė!$B$12,F4027&lt;&gt;[3]Pav.tvarkyklė!$B$13),"GVTNT","X")</f>
        <v>GVTNT</v>
      </c>
      <c r="AK4027" s="39">
        <f t="shared" si="881"/>
        <v>0</v>
      </c>
      <c r="AL4027" s="41"/>
      <c r="AM4027" s="41"/>
      <c r="AN4027" s="41">
        <f t="shared" si="869"/>
        <v>1900</v>
      </c>
      <c r="AO4027" s="41"/>
      <c r="AP4027" s="41"/>
      <c r="AQ4027" s="41"/>
      <c r="AR4027" s="42"/>
      <c r="AS4027" s="42"/>
      <c r="AU4027" s="43">
        <f t="shared" si="870"/>
        <v>0</v>
      </c>
    </row>
    <row r="4028" spans="1:47" ht="15" customHeight="1" x14ac:dyDescent="0.25">
      <c r="A4028" s="11"/>
      <c r="B4028" s="19">
        <v>4197</v>
      </c>
      <c r="C4028" s="74"/>
      <c r="D4028" s="77"/>
      <c r="E4028" s="75"/>
      <c r="F4028" s="74"/>
      <c r="G4028" s="80"/>
      <c r="H4028" s="49"/>
      <c r="I4028" s="79"/>
      <c r="J4028" s="27"/>
      <c r="K4028" s="27"/>
      <c r="L4028" s="79"/>
      <c r="M4028" s="81"/>
      <c r="N4028" s="29">
        <v>0</v>
      </c>
      <c r="O4028" s="30" t="str">
        <f>IF(G4028&lt;=$N$2,"",IF(F4028=[3]Pav.tvarkyklė!$B$13,"",IF(ISBLANK(R4028),"X","")))</f>
        <v/>
      </c>
      <c r="P4028" s="91"/>
      <c r="Q4028" s="63"/>
      <c r="R4028" s="63"/>
      <c r="S4028" s="63"/>
      <c r="T4028" s="63"/>
      <c r="U4028" s="34" t="str">
        <f>IFERROR(INDEX('[3]5.Grup_T'!$G$4:$G$22,MATCH('6.Turtas'!E4028,'[3]5.Grup_T'!$E$4:$E$22,0)),"0")</f>
        <v>0</v>
      </c>
      <c r="V4028" s="35">
        <f t="shared" si="871"/>
        <v>0</v>
      </c>
      <c r="W4028" s="35">
        <f>IF(NOT(ISBLANK(H4028)),(12-DATEDIF(H4028,'[3]1.Pradzia'!$D$13,"m")),0)</f>
        <v>0</v>
      </c>
      <c r="X4028" s="35">
        <f t="shared" si="872"/>
        <v>0</v>
      </c>
      <c r="Y4028" s="35">
        <f t="shared" si="882"/>
        <v>0</v>
      </c>
      <c r="Z4028" s="35">
        <f t="shared" si="880"/>
        <v>0</v>
      </c>
      <c r="AA4028" s="36">
        <f t="shared" si="873"/>
        <v>0</v>
      </c>
      <c r="AB4028" s="36">
        <f t="shared" si="874"/>
        <v>0</v>
      </c>
      <c r="AC4028" s="37">
        <f t="shared" si="875"/>
        <v>0</v>
      </c>
      <c r="AD4028" s="35">
        <f>IF(OR(YEAR(G4028)&lt;2019,O4028="X"),0,IF(ISBLANK(H4028),DATEDIF(G4028,'[3]1.Pradzia'!$D$13,"M"),DATEDIF(G4028,H4028,"m")))</f>
        <v>0</v>
      </c>
      <c r="AE4028" s="37">
        <f>IF(E4028='[3]5.Grup_T'!$E$20,0,IF(AD4028&lt;&gt;0,M4028/V4028*MIN(12,AD4028),0))</f>
        <v>0</v>
      </c>
      <c r="AF4028" s="37">
        <f t="shared" si="876"/>
        <v>0</v>
      </c>
      <c r="AG4028" s="37">
        <f t="shared" si="877"/>
        <v>0</v>
      </c>
      <c r="AH4028" s="37">
        <f t="shared" si="878"/>
        <v>0</v>
      </c>
      <c r="AI4028" s="35" t="str">
        <f t="shared" si="879"/>
        <v>Nusidėvėjęs</v>
      </c>
      <c r="AJ4028" s="38" t="str">
        <f>IF(AND(F4028&lt;&gt;[3]Pav.tvarkyklė!$B$12,F4028&lt;&gt;[3]Pav.tvarkyklė!$B$13),"GVTNT","X")</f>
        <v>GVTNT</v>
      </c>
      <c r="AK4028" s="39">
        <f t="shared" si="881"/>
        <v>0</v>
      </c>
      <c r="AL4028" s="41"/>
      <c r="AM4028" s="41"/>
      <c r="AN4028" s="41">
        <f t="shared" si="869"/>
        <v>1900</v>
      </c>
      <c r="AO4028" s="41"/>
      <c r="AP4028" s="41"/>
      <c r="AQ4028" s="41"/>
      <c r="AR4028" s="42"/>
      <c r="AS4028" s="42"/>
      <c r="AU4028" s="43">
        <f t="shared" si="870"/>
        <v>0</v>
      </c>
    </row>
    <row r="4029" spans="1:47" ht="15" customHeight="1" x14ac:dyDescent="0.25">
      <c r="A4029" s="11"/>
      <c r="B4029" s="19">
        <v>4198</v>
      </c>
      <c r="C4029" s="74"/>
      <c r="D4029" s="77"/>
      <c r="E4029" s="75"/>
      <c r="F4029" s="74"/>
      <c r="G4029" s="80"/>
      <c r="H4029" s="49"/>
      <c r="I4029" s="79"/>
      <c r="J4029" s="27"/>
      <c r="K4029" s="27"/>
      <c r="L4029" s="79"/>
      <c r="M4029" s="81"/>
      <c r="N4029" s="29">
        <v>0</v>
      </c>
      <c r="O4029" s="30" t="str">
        <f>IF(G4029&lt;=$N$2,"",IF(F4029=[3]Pav.tvarkyklė!$B$13,"",IF(ISBLANK(R4029),"X","")))</f>
        <v/>
      </c>
      <c r="P4029" s="91"/>
      <c r="Q4029" s="63"/>
      <c r="R4029" s="63"/>
      <c r="S4029" s="63"/>
      <c r="T4029" s="63"/>
      <c r="U4029" s="34" t="str">
        <f>IFERROR(INDEX('[3]5.Grup_T'!$G$4:$G$22,MATCH('6.Turtas'!E4029,'[3]5.Grup_T'!$E$4:$E$22,0)),"0")</f>
        <v>0</v>
      </c>
      <c r="V4029" s="35">
        <f t="shared" si="871"/>
        <v>0</v>
      </c>
      <c r="W4029" s="35">
        <f>IF(NOT(ISBLANK(H4029)),(12-DATEDIF(H4029,'[3]1.Pradzia'!$D$13,"m")),0)</f>
        <v>0</v>
      </c>
      <c r="X4029" s="35">
        <f t="shared" si="872"/>
        <v>0</v>
      </c>
      <c r="Y4029" s="35">
        <f t="shared" si="882"/>
        <v>0</v>
      </c>
      <c r="Z4029" s="35">
        <f t="shared" si="880"/>
        <v>0</v>
      </c>
      <c r="AA4029" s="36">
        <f t="shared" si="873"/>
        <v>0</v>
      </c>
      <c r="AB4029" s="36">
        <f t="shared" si="874"/>
        <v>0</v>
      </c>
      <c r="AC4029" s="37">
        <f t="shared" si="875"/>
        <v>0</v>
      </c>
      <c r="AD4029" s="35">
        <f>IF(OR(YEAR(G4029)&lt;2019,O4029="X"),0,IF(ISBLANK(H4029),DATEDIF(G4029,'[3]1.Pradzia'!$D$13,"M"),DATEDIF(G4029,H4029,"m")))</f>
        <v>0</v>
      </c>
      <c r="AE4029" s="37">
        <f>IF(E4029='[3]5.Grup_T'!$E$20,0,IF(AD4029&lt;&gt;0,M4029/V4029*MIN(12,AD4029),0))</f>
        <v>0</v>
      </c>
      <c r="AF4029" s="37">
        <f t="shared" si="876"/>
        <v>0</v>
      </c>
      <c r="AG4029" s="37">
        <f t="shared" si="877"/>
        <v>0</v>
      </c>
      <c r="AH4029" s="37">
        <f t="shared" si="878"/>
        <v>0</v>
      </c>
      <c r="AI4029" s="35" t="str">
        <f t="shared" si="879"/>
        <v>Nusidėvėjęs</v>
      </c>
      <c r="AJ4029" s="38" t="str">
        <f>IF(AND(F4029&lt;&gt;[3]Pav.tvarkyklė!$B$12,F4029&lt;&gt;[3]Pav.tvarkyklė!$B$13),"GVTNT","X")</f>
        <v>GVTNT</v>
      </c>
      <c r="AK4029" s="39">
        <f t="shared" si="881"/>
        <v>0</v>
      </c>
      <c r="AL4029" s="41"/>
      <c r="AM4029" s="41"/>
      <c r="AN4029" s="41">
        <f t="shared" si="869"/>
        <v>1900</v>
      </c>
      <c r="AO4029" s="41"/>
      <c r="AP4029" s="41"/>
      <c r="AQ4029" s="41"/>
      <c r="AR4029" s="42"/>
      <c r="AS4029" s="42"/>
      <c r="AU4029" s="43">
        <f t="shared" si="870"/>
        <v>0</v>
      </c>
    </row>
    <row r="4030" spans="1:47" ht="15" customHeight="1" x14ac:dyDescent="0.25">
      <c r="A4030" s="11"/>
      <c r="B4030" s="19">
        <v>4199</v>
      </c>
      <c r="C4030" s="74"/>
      <c r="D4030" s="77"/>
      <c r="E4030" s="78"/>
      <c r="F4030" s="74"/>
      <c r="G4030" s="80"/>
      <c r="H4030" s="49"/>
      <c r="I4030" s="79"/>
      <c r="J4030" s="27"/>
      <c r="K4030" s="27"/>
      <c r="L4030" s="79"/>
      <c r="M4030" s="81"/>
      <c r="N4030" s="29">
        <v>0</v>
      </c>
      <c r="O4030" s="30" t="str">
        <f>IF(G4030&lt;=$N$2,"",IF(F4030=[3]Pav.tvarkyklė!$B$13,"",IF(ISBLANK(R4030),"X","")))</f>
        <v/>
      </c>
      <c r="P4030" s="91"/>
      <c r="Q4030" s="63"/>
      <c r="R4030" s="63"/>
      <c r="S4030" s="63"/>
      <c r="T4030" s="63"/>
      <c r="U4030" s="34" t="str">
        <f>IFERROR(INDEX('[3]5.Grup_T'!$G$4:$G$22,MATCH('6.Turtas'!E4030,'[3]5.Grup_T'!$E$4:$E$22,0)),"0")</f>
        <v>0</v>
      </c>
      <c r="V4030" s="35">
        <f t="shared" si="871"/>
        <v>0</v>
      </c>
      <c r="W4030" s="35">
        <f>IF(NOT(ISBLANK(H4030)),(12-DATEDIF(H4030,'[3]1.Pradzia'!$D$13,"m")),0)</f>
        <v>0</v>
      </c>
      <c r="X4030" s="35">
        <f t="shared" si="872"/>
        <v>0</v>
      </c>
      <c r="Y4030" s="35">
        <f t="shared" si="882"/>
        <v>0</v>
      </c>
      <c r="Z4030" s="35">
        <f t="shared" si="880"/>
        <v>0</v>
      </c>
      <c r="AA4030" s="36">
        <f t="shared" si="873"/>
        <v>0</v>
      </c>
      <c r="AB4030" s="36">
        <f t="shared" si="874"/>
        <v>0</v>
      </c>
      <c r="AC4030" s="37">
        <f t="shared" si="875"/>
        <v>0</v>
      </c>
      <c r="AD4030" s="35">
        <f>IF(OR(YEAR(G4030)&lt;2019,O4030="X"),0,IF(ISBLANK(H4030),DATEDIF(G4030,'[3]1.Pradzia'!$D$13,"M"),DATEDIF(G4030,H4030,"m")))</f>
        <v>0</v>
      </c>
      <c r="AE4030" s="37">
        <f>IF(E4030='[3]5.Grup_T'!$E$20,0,IF(AD4030&lt;&gt;0,M4030/V4030*MIN(12,AD4030),0))</f>
        <v>0</v>
      </c>
      <c r="AF4030" s="37">
        <f t="shared" si="876"/>
        <v>0</v>
      </c>
      <c r="AG4030" s="37">
        <f t="shared" si="877"/>
        <v>0</v>
      </c>
      <c r="AH4030" s="37">
        <f t="shared" si="878"/>
        <v>0</v>
      </c>
      <c r="AI4030" s="35" t="str">
        <f t="shared" si="879"/>
        <v>Nusidėvėjęs</v>
      </c>
      <c r="AJ4030" s="38" t="str">
        <f>IF(AND(F4030&lt;&gt;[3]Pav.tvarkyklė!$B$12,F4030&lt;&gt;[3]Pav.tvarkyklė!$B$13),"GVTNT","X")</f>
        <v>GVTNT</v>
      </c>
      <c r="AK4030" s="39">
        <f t="shared" si="881"/>
        <v>0</v>
      </c>
      <c r="AL4030" s="41"/>
      <c r="AM4030" s="41"/>
      <c r="AN4030" s="41">
        <f t="shared" si="869"/>
        <v>1900</v>
      </c>
      <c r="AO4030" s="41"/>
      <c r="AP4030" s="41"/>
      <c r="AQ4030" s="41"/>
      <c r="AR4030" s="42"/>
      <c r="AS4030" s="42"/>
      <c r="AU4030" s="43">
        <f t="shared" si="870"/>
        <v>0</v>
      </c>
    </row>
    <row r="4031" spans="1:47" ht="15" customHeight="1" x14ac:dyDescent="0.25">
      <c r="A4031" s="11"/>
      <c r="B4031" s="19">
        <v>4200</v>
      </c>
      <c r="C4031" s="74"/>
      <c r="D4031" s="77"/>
      <c r="E4031" s="75"/>
      <c r="F4031" s="74"/>
      <c r="G4031" s="80"/>
      <c r="H4031" s="49"/>
      <c r="I4031" s="79"/>
      <c r="J4031" s="27"/>
      <c r="K4031" s="27"/>
      <c r="L4031" s="79"/>
      <c r="M4031" s="81"/>
      <c r="N4031" s="29">
        <v>0</v>
      </c>
      <c r="O4031" s="30" t="str">
        <f>IF(G4031&lt;=$N$2,"",IF(F4031=[3]Pav.tvarkyklė!$B$13,"",IF(ISBLANK(R4031),"X","")))</f>
        <v/>
      </c>
      <c r="P4031" s="91"/>
      <c r="Q4031" s="63"/>
      <c r="R4031" s="63"/>
      <c r="S4031" s="63"/>
      <c r="T4031" s="63"/>
      <c r="U4031" s="34" t="str">
        <f>IFERROR(INDEX('[3]5.Grup_T'!$G$4:$G$22,MATCH('6.Turtas'!E4031,'[3]5.Grup_T'!$E$4:$E$22,0)),"0")</f>
        <v>0</v>
      </c>
      <c r="V4031" s="35">
        <f t="shared" si="871"/>
        <v>0</v>
      </c>
      <c r="W4031" s="35">
        <f>IF(NOT(ISBLANK(H4031)),(12-DATEDIF(H4031,'[3]1.Pradzia'!$D$13,"m")),0)</f>
        <v>0</v>
      </c>
      <c r="X4031" s="35">
        <f t="shared" si="872"/>
        <v>0</v>
      </c>
      <c r="Y4031" s="35">
        <f t="shared" si="882"/>
        <v>0</v>
      </c>
      <c r="Z4031" s="35">
        <f t="shared" si="880"/>
        <v>0</v>
      </c>
      <c r="AA4031" s="36">
        <f t="shared" si="873"/>
        <v>0</v>
      </c>
      <c r="AB4031" s="36">
        <f t="shared" si="874"/>
        <v>0</v>
      </c>
      <c r="AC4031" s="37">
        <f t="shared" si="875"/>
        <v>0</v>
      </c>
      <c r="AD4031" s="35">
        <f>IF(OR(YEAR(G4031)&lt;2019,O4031="X"),0,IF(ISBLANK(H4031),DATEDIF(G4031,'[3]1.Pradzia'!$D$13,"M"),DATEDIF(G4031,H4031,"m")))</f>
        <v>0</v>
      </c>
      <c r="AE4031" s="37">
        <f>IF(E4031='[3]5.Grup_T'!$E$20,0,IF(AD4031&lt;&gt;0,M4031/V4031*MIN(12,AD4031),0))</f>
        <v>0</v>
      </c>
      <c r="AF4031" s="37">
        <f t="shared" si="876"/>
        <v>0</v>
      </c>
      <c r="AG4031" s="37">
        <f t="shared" si="877"/>
        <v>0</v>
      </c>
      <c r="AH4031" s="37">
        <f t="shared" si="878"/>
        <v>0</v>
      </c>
      <c r="AI4031" s="35" t="str">
        <f t="shared" si="879"/>
        <v>Nusidėvėjęs</v>
      </c>
      <c r="AJ4031" s="38" t="str">
        <f>IF(AND(F4031&lt;&gt;[3]Pav.tvarkyklė!$B$12,F4031&lt;&gt;[3]Pav.tvarkyklė!$B$13),"GVTNT","X")</f>
        <v>GVTNT</v>
      </c>
      <c r="AK4031" s="39">
        <f t="shared" si="881"/>
        <v>0</v>
      </c>
      <c r="AL4031" s="41"/>
      <c r="AM4031" s="41"/>
      <c r="AN4031" s="41">
        <f t="shared" si="869"/>
        <v>1900</v>
      </c>
      <c r="AO4031" s="41"/>
      <c r="AP4031" s="41"/>
      <c r="AQ4031" s="41"/>
      <c r="AR4031" s="42"/>
      <c r="AS4031" s="42"/>
      <c r="AU4031" s="43">
        <f t="shared" si="870"/>
        <v>0</v>
      </c>
    </row>
    <row r="4032" spans="1:47" ht="15" customHeight="1" x14ac:dyDescent="0.25">
      <c r="A4032" s="11"/>
      <c r="B4032" s="19">
        <v>4201</v>
      </c>
      <c r="C4032" s="74"/>
      <c r="D4032" s="77"/>
      <c r="E4032" s="78"/>
      <c r="F4032" s="74"/>
      <c r="G4032" s="80"/>
      <c r="H4032" s="49"/>
      <c r="I4032" s="79"/>
      <c r="J4032" s="27"/>
      <c r="K4032" s="27"/>
      <c r="L4032" s="79"/>
      <c r="M4032" s="81"/>
      <c r="N4032" s="29">
        <v>0</v>
      </c>
      <c r="O4032" s="30" t="str">
        <f>IF(G4032&lt;=$N$2,"",IF(F4032=[3]Pav.tvarkyklė!$B$13,"",IF(ISBLANK(R4032),"X","")))</f>
        <v/>
      </c>
      <c r="P4032" s="91"/>
      <c r="Q4032" s="63"/>
      <c r="R4032" s="63"/>
      <c r="S4032" s="63"/>
      <c r="T4032" s="63"/>
      <c r="U4032" s="34" t="str">
        <f>IFERROR(INDEX('[3]5.Grup_T'!$G$4:$G$22,MATCH('6.Turtas'!E4032,'[3]5.Grup_T'!$E$4:$E$22,0)),"0")</f>
        <v>0</v>
      </c>
      <c r="V4032" s="35">
        <f t="shared" si="871"/>
        <v>0</v>
      </c>
      <c r="W4032" s="35">
        <f>IF(NOT(ISBLANK(H4032)),(12-DATEDIF(H4032,'[3]1.Pradzia'!$D$13,"m")),0)</f>
        <v>0</v>
      </c>
      <c r="X4032" s="35">
        <f t="shared" si="872"/>
        <v>0</v>
      </c>
      <c r="Y4032" s="35">
        <f t="shared" si="882"/>
        <v>0</v>
      </c>
      <c r="Z4032" s="35">
        <f t="shared" si="880"/>
        <v>0</v>
      </c>
      <c r="AA4032" s="36">
        <f t="shared" si="873"/>
        <v>0</v>
      </c>
      <c r="AB4032" s="36">
        <f t="shared" si="874"/>
        <v>0</v>
      </c>
      <c r="AC4032" s="37">
        <f t="shared" si="875"/>
        <v>0</v>
      </c>
      <c r="AD4032" s="35">
        <f>IF(OR(YEAR(G4032)&lt;2019,O4032="X"),0,IF(ISBLANK(H4032),DATEDIF(G4032,'[3]1.Pradzia'!$D$13,"M"),DATEDIF(G4032,H4032,"m")))</f>
        <v>0</v>
      </c>
      <c r="AE4032" s="37">
        <f>IF(E4032='[3]5.Grup_T'!$E$20,0,IF(AD4032&lt;&gt;0,M4032/V4032*MIN(12,AD4032),0))</f>
        <v>0</v>
      </c>
      <c r="AF4032" s="37">
        <f t="shared" si="876"/>
        <v>0</v>
      </c>
      <c r="AG4032" s="37">
        <f t="shared" si="877"/>
        <v>0</v>
      </c>
      <c r="AH4032" s="37">
        <f t="shared" si="878"/>
        <v>0</v>
      </c>
      <c r="AI4032" s="35" t="str">
        <f t="shared" si="879"/>
        <v>Nusidėvėjęs</v>
      </c>
      <c r="AJ4032" s="38" t="str">
        <f>IF(AND(F4032&lt;&gt;[3]Pav.tvarkyklė!$B$12,F4032&lt;&gt;[3]Pav.tvarkyklė!$B$13),"GVTNT","X")</f>
        <v>GVTNT</v>
      </c>
      <c r="AK4032" s="39">
        <f t="shared" si="881"/>
        <v>0</v>
      </c>
      <c r="AL4032" s="41"/>
      <c r="AM4032" s="41"/>
      <c r="AN4032" s="41">
        <f t="shared" si="869"/>
        <v>1900</v>
      </c>
      <c r="AO4032" s="41"/>
      <c r="AP4032" s="41"/>
      <c r="AQ4032" s="41"/>
      <c r="AR4032" s="42"/>
      <c r="AS4032" s="42"/>
      <c r="AU4032" s="43">
        <f t="shared" si="870"/>
        <v>0</v>
      </c>
    </row>
    <row r="4033" spans="1:47" ht="15" customHeight="1" x14ac:dyDescent="0.25">
      <c r="A4033" s="11"/>
      <c r="B4033" s="19">
        <v>4202</v>
      </c>
      <c r="C4033" s="74"/>
      <c r="D4033" s="77"/>
      <c r="E4033" s="75"/>
      <c r="F4033" s="74"/>
      <c r="G4033" s="80"/>
      <c r="H4033" s="49"/>
      <c r="I4033" s="79"/>
      <c r="J4033" s="27"/>
      <c r="K4033" s="27"/>
      <c r="L4033" s="79"/>
      <c r="M4033" s="81"/>
      <c r="N4033" s="29">
        <v>0</v>
      </c>
      <c r="O4033" s="30" t="str">
        <f>IF(G4033&lt;=$N$2,"",IF(F4033=[3]Pav.tvarkyklė!$B$13,"",IF(ISBLANK(R4033),"X","")))</f>
        <v/>
      </c>
      <c r="P4033" s="91"/>
      <c r="Q4033" s="63"/>
      <c r="R4033" s="63"/>
      <c r="S4033" s="63"/>
      <c r="T4033" s="63"/>
      <c r="U4033" s="34" t="str">
        <f>IFERROR(INDEX('[3]5.Grup_T'!$G$4:$G$22,MATCH('6.Turtas'!E4033,'[3]5.Grup_T'!$E$4:$E$22,0)),"0")</f>
        <v>0</v>
      </c>
      <c r="V4033" s="35">
        <f t="shared" si="871"/>
        <v>0</v>
      </c>
      <c r="W4033" s="35">
        <f>IF(NOT(ISBLANK(H4033)),(12-DATEDIF(H4033,'[3]1.Pradzia'!$D$13,"m")),0)</f>
        <v>0</v>
      </c>
      <c r="X4033" s="35">
        <f t="shared" si="872"/>
        <v>0</v>
      </c>
      <c r="Y4033" s="35">
        <f t="shared" si="882"/>
        <v>0</v>
      </c>
      <c r="Z4033" s="35">
        <f t="shared" si="880"/>
        <v>0</v>
      </c>
      <c r="AA4033" s="36">
        <f t="shared" si="873"/>
        <v>0</v>
      </c>
      <c r="AB4033" s="36">
        <f t="shared" si="874"/>
        <v>0</v>
      </c>
      <c r="AC4033" s="37">
        <f t="shared" si="875"/>
        <v>0</v>
      </c>
      <c r="AD4033" s="35">
        <f>IF(OR(YEAR(G4033)&lt;2019,O4033="X"),0,IF(ISBLANK(H4033),DATEDIF(G4033,'[3]1.Pradzia'!$D$13,"M"),DATEDIF(G4033,H4033,"m")))</f>
        <v>0</v>
      </c>
      <c r="AE4033" s="37">
        <f>IF(E4033='[3]5.Grup_T'!$E$20,0,IF(AD4033&lt;&gt;0,M4033/V4033*MIN(12,AD4033),0))</f>
        <v>0</v>
      </c>
      <c r="AF4033" s="37">
        <f t="shared" si="876"/>
        <v>0</v>
      </c>
      <c r="AG4033" s="37">
        <f t="shared" si="877"/>
        <v>0</v>
      </c>
      <c r="AH4033" s="37">
        <f t="shared" si="878"/>
        <v>0</v>
      </c>
      <c r="AI4033" s="35" t="str">
        <f t="shared" si="879"/>
        <v>Nusidėvėjęs</v>
      </c>
      <c r="AJ4033" s="38" t="str">
        <f>IF(AND(F4033&lt;&gt;[3]Pav.tvarkyklė!$B$12,F4033&lt;&gt;[3]Pav.tvarkyklė!$B$13),"GVTNT","X")</f>
        <v>GVTNT</v>
      </c>
      <c r="AK4033" s="39">
        <f t="shared" si="881"/>
        <v>0</v>
      </c>
      <c r="AL4033" s="41"/>
      <c r="AM4033" s="41"/>
      <c r="AN4033" s="41">
        <f t="shared" si="869"/>
        <v>1900</v>
      </c>
      <c r="AO4033" s="41"/>
      <c r="AP4033" s="41"/>
      <c r="AQ4033" s="41"/>
      <c r="AR4033" s="42"/>
      <c r="AS4033" s="42"/>
      <c r="AU4033" s="43">
        <f t="shared" si="870"/>
        <v>0</v>
      </c>
    </row>
    <row r="4034" spans="1:47" ht="15" customHeight="1" x14ac:dyDescent="0.25">
      <c r="A4034" s="11"/>
      <c r="B4034" s="19">
        <v>4203</v>
      </c>
      <c r="C4034" s="74"/>
      <c r="D4034" s="77"/>
      <c r="E4034" s="75"/>
      <c r="F4034" s="74"/>
      <c r="G4034" s="80"/>
      <c r="H4034" s="49"/>
      <c r="I4034" s="79"/>
      <c r="J4034" s="27"/>
      <c r="K4034" s="27"/>
      <c r="L4034" s="79"/>
      <c r="M4034" s="81"/>
      <c r="N4034" s="29">
        <v>0</v>
      </c>
      <c r="O4034" s="30" t="str">
        <f>IF(G4034&lt;=$N$2,"",IF(F4034=[3]Pav.tvarkyklė!$B$13,"",IF(ISBLANK(R4034),"X","")))</f>
        <v/>
      </c>
      <c r="P4034" s="91"/>
      <c r="Q4034" s="63"/>
      <c r="R4034" s="63"/>
      <c r="S4034" s="63"/>
      <c r="T4034" s="63"/>
      <c r="U4034" s="34" t="str">
        <f>IFERROR(INDEX('[3]5.Grup_T'!$G$4:$G$22,MATCH('6.Turtas'!E4034,'[3]5.Grup_T'!$E$4:$E$22,0)),"0")</f>
        <v>0</v>
      </c>
      <c r="V4034" s="35">
        <f t="shared" si="871"/>
        <v>0</v>
      </c>
      <c r="W4034" s="35">
        <f>IF(NOT(ISBLANK(H4034)),(12-DATEDIF(H4034,'[3]1.Pradzia'!$D$13,"m")),0)</f>
        <v>0</v>
      </c>
      <c r="X4034" s="35">
        <f t="shared" si="872"/>
        <v>0</v>
      </c>
      <c r="Y4034" s="35">
        <f t="shared" si="882"/>
        <v>0</v>
      </c>
      <c r="Z4034" s="35">
        <f t="shared" si="880"/>
        <v>0</v>
      </c>
      <c r="AA4034" s="36">
        <f t="shared" si="873"/>
        <v>0</v>
      </c>
      <c r="AB4034" s="36">
        <f t="shared" si="874"/>
        <v>0</v>
      </c>
      <c r="AC4034" s="37">
        <f t="shared" si="875"/>
        <v>0</v>
      </c>
      <c r="AD4034" s="35">
        <f>IF(OR(YEAR(G4034)&lt;2019,O4034="X"),0,IF(ISBLANK(H4034),DATEDIF(G4034,'[3]1.Pradzia'!$D$13,"M"),DATEDIF(G4034,H4034,"m")))</f>
        <v>0</v>
      </c>
      <c r="AE4034" s="37">
        <f>IF(E4034='[3]5.Grup_T'!$E$20,0,IF(AD4034&lt;&gt;0,M4034/V4034*MIN(12,AD4034),0))</f>
        <v>0</v>
      </c>
      <c r="AF4034" s="37">
        <f t="shared" si="876"/>
        <v>0</v>
      </c>
      <c r="AG4034" s="37">
        <f t="shared" si="877"/>
        <v>0</v>
      </c>
      <c r="AH4034" s="37">
        <f t="shared" si="878"/>
        <v>0</v>
      </c>
      <c r="AI4034" s="35" t="str">
        <f t="shared" si="879"/>
        <v>Nusidėvėjęs</v>
      </c>
      <c r="AJ4034" s="38" t="str">
        <f>IF(AND(F4034&lt;&gt;[3]Pav.tvarkyklė!$B$12,F4034&lt;&gt;[3]Pav.tvarkyklė!$B$13),"GVTNT","X")</f>
        <v>GVTNT</v>
      </c>
      <c r="AK4034" s="39">
        <f t="shared" si="881"/>
        <v>0</v>
      </c>
      <c r="AL4034" s="41"/>
      <c r="AM4034" s="41"/>
      <c r="AN4034" s="41">
        <f t="shared" si="869"/>
        <v>1900</v>
      </c>
      <c r="AO4034" s="41"/>
      <c r="AP4034" s="41"/>
      <c r="AQ4034" s="41"/>
      <c r="AR4034" s="42"/>
      <c r="AS4034" s="42"/>
      <c r="AU4034" s="43">
        <f t="shared" si="870"/>
        <v>0</v>
      </c>
    </row>
    <row r="4035" spans="1:47" ht="15" customHeight="1" x14ac:dyDescent="0.25">
      <c r="A4035" s="11"/>
      <c r="B4035" s="19">
        <v>4204</v>
      </c>
      <c r="C4035" s="74"/>
      <c r="D4035" s="77"/>
      <c r="E4035" s="78"/>
      <c r="F4035" s="74"/>
      <c r="G4035" s="80"/>
      <c r="H4035" s="49"/>
      <c r="I4035" s="79"/>
      <c r="J4035" s="27"/>
      <c r="K4035" s="27"/>
      <c r="L4035" s="79"/>
      <c r="M4035" s="81"/>
      <c r="N4035" s="29">
        <v>0</v>
      </c>
      <c r="O4035" s="30" t="str">
        <f>IF(G4035&lt;=$N$2,"",IF(F4035=[3]Pav.tvarkyklė!$B$13,"",IF(ISBLANK(R4035),"X","")))</f>
        <v/>
      </c>
      <c r="P4035" s="91"/>
      <c r="Q4035" s="63"/>
      <c r="R4035" s="63"/>
      <c r="S4035" s="63"/>
      <c r="T4035" s="63"/>
      <c r="U4035" s="34" t="str">
        <f>IFERROR(INDEX('[3]5.Grup_T'!$G$4:$G$22,MATCH('6.Turtas'!E4035,'[3]5.Grup_T'!$E$4:$E$22,0)),"0")</f>
        <v>0</v>
      </c>
      <c r="V4035" s="35">
        <f t="shared" si="871"/>
        <v>0</v>
      </c>
      <c r="W4035" s="35">
        <f>IF(NOT(ISBLANK(H4035)),(12-DATEDIF(H4035,'[3]1.Pradzia'!$D$13,"m")),0)</f>
        <v>0</v>
      </c>
      <c r="X4035" s="35">
        <f t="shared" si="872"/>
        <v>0</v>
      </c>
      <c r="Y4035" s="35">
        <f t="shared" si="882"/>
        <v>0</v>
      </c>
      <c r="Z4035" s="35">
        <f t="shared" si="880"/>
        <v>0</v>
      </c>
      <c r="AA4035" s="36">
        <f t="shared" si="873"/>
        <v>0</v>
      </c>
      <c r="AB4035" s="36">
        <f t="shared" si="874"/>
        <v>0</v>
      </c>
      <c r="AC4035" s="37">
        <f t="shared" si="875"/>
        <v>0</v>
      </c>
      <c r="AD4035" s="35">
        <f>IF(OR(YEAR(G4035)&lt;2019,O4035="X"),0,IF(ISBLANK(H4035),DATEDIF(G4035,'[3]1.Pradzia'!$D$13,"M"),DATEDIF(G4035,H4035,"m")))</f>
        <v>0</v>
      </c>
      <c r="AE4035" s="37">
        <f>IF(E4035='[3]5.Grup_T'!$E$20,0,IF(AD4035&lt;&gt;0,M4035/V4035*MIN(12,AD4035),0))</f>
        <v>0</v>
      </c>
      <c r="AF4035" s="37">
        <f t="shared" si="876"/>
        <v>0</v>
      </c>
      <c r="AG4035" s="37">
        <f t="shared" si="877"/>
        <v>0</v>
      </c>
      <c r="AH4035" s="37">
        <f t="shared" si="878"/>
        <v>0</v>
      </c>
      <c r="AI4035" s="35" t="str">
        <f t="shared" si="879"/>
        <v>Nusidėvėjęs</v>
      </c>
      <c r="AJ4035" s="38" t="str">
        <f>IF(AND(F4035&lt;&gt;[3]Pav.tvarkyklė!$B$12,F4035&lt;&gt;[3]Pav.tvarkyklė!$B$13),"GVTNT","X")</f>
        <v>GVTNT</v>
      </c>
      <c r="AK4035" s="39">
        <f t="shared" si="881"/>
        <v>0</v>
      </c>
      <c r="AL4035" s="41"/>
      <c r="AM4035" s="41"/>
      <c r="AN4035" s="41">
        <f t="shared" si="869"/>
        <v>1900</v>
      </c>
      <c r="AO4035" s="41"/>
      <c r="AP4035" s="41"/>
      <c r="AQ4035" s="41"/>
      <c r="AR4035" s="42"/>
      <c r="AS4035" s="42"/>
      <c r="AU4035" s="43">
        <f t="shared" si="870"/>
        <v>0</v>
      </c>
    </row>
    <row r="4036" spans="1:47" ht="15" customHeight="1" x14ac:dyDescent="0.25">
      <c r="A4036" s="11"/>
      <c r="B4036" s="19">
        <v>4205</v>
      </c>
      <c r="C4036" s="74"/>
      <c r="D4036" s="77"/>
      <c r="E4036" s="78"/>
      <c r="F4036" s="74"/>
      <c r="G4036" s="80"/>
      <c r="H4036" s="49"/>
      <c r="I4036" s="79"/>
      <c r="J4036" s="27"/>
      <c r="K4036" s="27"/>
      <c r="L4036" s="79"/>
      <c r="M4036" s="81"/>
      <c r="N4036" s="29">
        <v>0</v>
      </c>
      <c r="O4036" s="30" t="str">
        <f>IF(G4036&lt;=$N$2,"",IF(F4036=[3]Pav.tvarkyklė!$B$13,"",IF(ISBLANK(R4036),"X","")))</f>
        <v/>
      </c>
      <c r="P4036" s="91"/>
      <c r="Q4036" s="63"/>
      <c r="R4036" s="63"/>
      <c r="S4036" s="63"/>
      <c r="T4036" s="63"/>
      <c r="U4036" s="34" t="str">
        <f>IFERROR(INDEX('[3]5.Grup_T'!$G$4:$G$22,MATCH('6.Turtas'!E4036,'[3]5.Grup_T'!$E$4:$E$22,0)),"0")</f>
        <v>0</v>
      </c>
      <c r="V4036" s="35">
        <f t="shared" si="871"/>
        <v>0</v>
      </c>
      <c r="W4036" s="35">
        <f>IF(NOT(ISBLANK(H4036)),(12-DATEDIF(H4036,'[3]1.Pradzia'!$D$13,"m")),0)</f>
        <v>0</v>
      </c>
      <c r="X4036" s="35">
        <f t="shared" si="872"/>
        <v>0</v>
      </c>
      <c r="Y4036" s="35">
        <f t="shared" si="882"/>
        <v>0</v>
      </c>
      <c r="Z4036" s="35">
        <f t="shared" si="880"/>
        <v>0</v>
      </c>
      <c r="AA4036" s="36">
        <f t="shared" si="873"/>
        <v>0</v>
      </c>
      <c r="AB4036" s="36">
        <f t="shared" si="874"/>
        <v>0</v>
      </c>
      <c r="AC4036" s="37">
        <f t="shared" si="875"/>
        <v>0</v>
      </c>
      <c r="AD4036" s="35">
        <f>IF(OR(YEAR(G4036)&lt;2019,O4036="X"),0,IF(ISBLANK(H4036),DATEDIF(G4036,'[3]1.Pradzia'!$D$13,"M"),DATEDIF(G4036,H4036,"m")))</f>
        <v>0</v>
      </c>
      <c r="AE4036" s="37">
        <f>IF(E4036='[3]5.Grup_T'!$E$20,0,IF(AD4036&lt;&gt;0,M4036/V4036*MIN(12,AD4036),0))</f>
        <v>0</v>
      </c>
      <c r="AF4036" s="37">
        <f t="shared" si="876"/>
        <v>0</v>
      </c>
      <c r="AG4036" s="37">
        <f t="shared" si="877"/>
        <v>0</v>
      </c>
      <c r="AH4036" s="37">
        <f t="shared" si="878"/>
        <v>0</v>
      </c>
      <c r="AI4036" s="35" t="str">
        <f t="shared" si="879"/>
        <v>Nusidėvėjęs</v>
      </c>
      <c r="AJ4036" s="38" t="str">
        <f>IF(AND(F4036&lt;&gt;[3]Pav.tvarkyklė!$B$12,F4036&lt;&gt;[3]Pav.tvarkyklė!$B$13),"GVTNT","X")</f>
        <v>GVTNT</v>
      </c>
      <c r="AK4036" s="39">
        <f t="shared" si="881"/>
        <v>0</v>
      </c>
      <c r="AL4036" s="41"/>
      <c r="AM4036" s="41"/>
      <c r="AN4036" s="41">
        <f t="shared" si="869"/>
        <v>1900</v>
      </c>
      <c r="AO4036" s="41"/>
      <c r="AP4036" s="41"/>
      <c r="AQ4036" s="41"/>
      <c r="AR4036" s="42"/>
      <c r="AS4036" s="42"/>
      <c r="AU4036" s="43">
        <f t="shared" si="870"/>
        <v>0</v>
      </c>
    </row>
    <row r="4037" spans="1:47" ht="15" customHeight="1" x14ac:dyDescent="0.25">
      <c r="A4037" s="11"/>
      <c r="B4037" s="19">
        <v>4206</v>
      </c>
      <c r="C4037" s="74"/>
      <c r="D4037" s="77"/>
      <c r="E4037" s="78"/>
      <c r="F4037" s="74"/>
      <c r="G4037" s="80"/>
      <c r="H4037" s="49"/>
      <c r="I4037" s="79"/>
      <c r="J4037" s="27"/>
      <c r="K4037" s="27"/>
      <c r="L4037" s="79"/>
      <c r="M4037" s="81"/>
      <c r="N4037" s="29">
        <v>0</v>
      </c>
      <c r="O4037" s="30" t="str">
        <f>IF(G4037&lt;=$N$2,"",IF(F4037=[3]Pav.tvarkyklė!$B$13,"",IF(ISBLANK(R4037),"X","")))</f>
        <v/>
      </c>
      <c r="P4037" s="91"/>
      <c r="Q4037" s="63"/>
      <c r="R4037" s="63"/>
      <c r="S4037" s="63"/>
      <c r="T4037" s="63"/>
      <c r="U4037" s="34" t="str">
        <f>IFERROR(INDEX('[3]5.Grup_T'!$G$4:$G$22,MATCH('6.Turtas'!E4037,'[3]5.Grup_T'!$E$4:$E$22,0)),"0")</f>
        <v>0</v>
      </c>
      <c r="V4037" s="35">
        <f t="shared" si="871"/>
        <v>0</v>
      </c>
      <c r="W4037" s="35">
        <f>IF(NOT(ISBLANK(H4037)),(12-DATEDIF(H4037,'[3]1.Pradzia'!$D$13,"m")),0)</f>
        <v>0</v>
      </c>
      <c r="X4037" s="35">
        <f t="shared" si="872"/>
        <v>0</v>
      </c>
      <c r="Y4037" s="35">
        <f t="shared" si="882"/>
        <v>0</v>
      </c>
      <c r="Z4037" s="35">
        <f t="shared" si="880"/>
        <v>0</v>
      </c>
      <c r="AA4037" s="36">
        <f t="shared" si="873"/>
        <v>0</v>
      </c>
      <c r="AB4037" s="36">
        <f t="shared" si="874"/>
        <v>0</v>
      </c>
      <c r="AC4037" s="37">
        <f t="shared" si="875"/>
        <v>0</v>
      </c>
      <c r="AD4037" s="35">
        <f>IF(OR(YEAR(G4037)&lt;2019,O4037="X"),0,IF(ISBLANK(H4037),DATEDIF(G4037,'[3]1.Pradzia'!$D$13,"M"),DATEDIF(G4037,H4037,"m")))</f>
        <v>0</v>
      </c>
      <c r="AE4037" s="37">
        <f>IF(E4037='[3]5.Grup_T'!$E$20,0,IF(AD4037&lt;&gt;0,M4037/V4037*MIN(12,AD4037),0))</f>
        <v>0</v>
      </c>
      <c r="AF4037" s="37">
        <f t="shared" si="876"/>
        <v>0</v>
      </c>
      <c r="AG4037" s="37">
        <f t="shared" si="877"/>
        <v>0</v>
      </c>
      <c r="AH4037" s="37">
        <f t="shared" si="878"/>
        <v>0</v>
      </c>
      <c r="AI4037" s="35" t="str">
        <f t="shared" si="879"/>
        <v>Nusidėvėjęs</v>
      </c>
      <c r="AJ4037" s="38" t="str">
        <f>IF(AND(F4037&lt;&gt;[3]Pav.tvarkyklė!$B$12,F4037&lt;&gt;[3]Pav.tvarkyklė!$B$13),"GVTNT","X")</f>
        <v>GVTNT</v>
      </c>
      <c r="AK4037" s="39">
        <f t="shared" si="881"/>
        <v>0</v>
      </c>
      <c r="AL4037" s="41"/>
      <c r="AM4037" s="41"/>
      <c r="AN4037" s="41">
        <f t="shared" ref="AN4037:AN4100" si="883">YEAR(G4037)</f>
        <v>1900</v>
      </c>
      <c r="AO4037" s="41"/>
      <c r="AP4037" s="41"/>
      <c r="AQ4037" s="41"/>
      <c r="AR4037" s="42"/>
      <c r="AS4037" s="42"/>
      <c r="AU4037" s="43">
        <f t="shared" ref="AU4037:AU4100" si="884">AF4037-AT4037</f>
        <v>0</v>
      </c>
    </row>
    <row r="4038" spans="1:47" ht="15" customHeight="1" x14ac:dyDescent="0.25">
      <c r="A4038" s="11"/>
      <c r="B4038" s="19">
        <v>4207</v>
      </c>
      <c r="C4038" s="74"/>
      <c r="D4038" s="77"/>
      <c r="E4038" s="78"/>
      <c r="F4038" s="74"/>
      <c r="G4038" s="80"/>
      <c r="H4038" s="49"/>
      <c r="I4038" s="79"/>
      <c r="J4038" s="27"/>
      <c r="K4038" s="27"/>
      <c r="L4038" s="79"/>
      <c r="M4038" s="81"/>
      <c r="N4038" s="29">
        <v>0</v>
      </c>
      <c r="O4038" s="30" t="str">
        <f>IF(G4038&lt;=$N$2,"",IF(F4038=[3]Pav.tvarkyklė!$B$13,"",IF(ISBLANK(R4038),"X","")))</f>
        <v/>
      </c>
      <c r="P4038" s="91"/>
      <c r="Q4038" s="63"/>
      <c r="R4038" s="63"/>
      <c r="S4038" s="63"/>
      <c r="T4038" s="63"/>
      <c r="U4038" s="34" t="str">
        <f>IFERROR(INDEX('[3]5.Grup_T'!$G$4:$G$22,MATCH('6.Turtas'!E4038,'[3]5.Grup_T'!$E$4:$E$22,0)),"0")</f>
        <v>0</v>
      </c>
      <c r="V4038" s="35">
        <f t="shared" si="871"/>
        <v>0</v>
      </c>
      <c r="W4038" s="35">
        <f>IF(NOT(ISBLANK(H4038)),(12-DATEDIF(H4038,'[3]1.Pradzia'!$D$13,"m")),0)</f>
        <v>0</v>
      </c>
      <c r="X4038" s="35">
        <f t="shared" si="872"/>
        <v>0</v>
      </c>
      <c r="Y4038" s="35">
        <f t="shared" si="882"/>
        <v>0</v>
      </c>
      <c r="Z4038" s="35">
        <f t="shared" si="880"/>
        <v>0</v>
      </c>
      <c r="AA4038" s="36">
        <f t="shared" si="873"/>
        <v>0</v>
      </c>
      <c r="AB4038" s="36">
        <f t="shared" si="874"/>
        <v>0</v>
      </c>
      <c r="AC4038" s="37">
        <f t="shared" si="875"/>
        <v>0</v>
      </c>
      <c r="AD4038" s="35">
        <f>IF(OR(YEAR(G4038)&lt;2019,O4038="X"),0,IF(ISBLANK(H4038),DATEDIF(G4038,'[3]1.Pradzia'!$D$13,"M"),DATEDIF(G4038,H4038,"m")))</f>
        <v>0</v>
      </c>
      <c r="AE4038" s="37">
        <f>IF(E4038='[3]5.Grup_T'!$E$20,0,IF(AD4038&lt;&gt;0,M4038/V4038*MIN(12,AD4038),0))</f>
        <v>0</v>
      </c>
      <c r="AF4038" s="37">
        <f t="shared" si="876"/>
        <v>0</v>
      </c>
      <c r="AG4038" s="37">
        <f t="shared" si="877"/>
        <v>0</v>
      </c>
      <c r="AH4038" s="37">
        <f t="shared" si="878"/>
        <v>0</v>
      </c>
      <c r="AI4038" s="35" t="str">
        <f t="shared" si="879"/>
        <v>Nusidėvėjęs</v>
      </c>
      <c r="AJ4038" s="38" t="str">
        <f>IF(AND(F4038&lt;&gt;[3]Pav.tvarkyklė!$B$12,F4038&lt;&gt;[3]Pav.tvarkyklė!$B$13),"GVTNT","X")</f>
        <v>GVTNT</v>
      </c>
      <c r="AK4038" s="39">
        <f t="shared" si="881"/>
        <v>0</v>
      </c>
      <c r="AL4038" s="41"/>
      <c r="AM4038" s="41"/>
      <c r="AN4038" s="41">
        <f t="shared" si="883"/>
        <v>1900</v>
      </c>
      <c r="AO4038" s="41"/>
      <c r="AP4038" s="41"/>
      <c r="AQ4038" s="41"/>
      <c r="AR4038" s="42"/>
      <c r="AS4038" s="42"/>
      <c r="AU4038" s="43">
        <f t="shared" si="884"/>
        <v>0</v>
      </c>
    </row>
    <row r="4039" spans="1:47" ht="15" customHeight="1" x14ac:dyDescent="0.25">
      <c r="A4039" s="11"/>
      <c r="B4039" s="19">
        <v>4208</v>
      </c>
      <c r="C4039" s="74"/>
      <c r="D4039" s="77"/>
      <c r="E4039" s="75"/>
      <c r="F4039" s="74"/>
      <c r="G4039" s="80"/>
      <c r="H4039" s="49"/>
      <c r="I4039" s="79"/>
      <c r="J4039" s="27"/>
      <c r="K4039" s="27"/>
      <c r="L4039" s="79"/>
      <c r="M4039" s="81"/>
      <c r="N4039" s="29">
        <v>0</v>
      </c>
      <c r="O4039" s="30" t="str">
        <f>IF(G4039&lt;=$N$2,"",IF(F4039=[3]Pav.tvarkyklė!$B$13,"",IF(ISBLANK(R4039),"X","")))</f>
        <v/>
      </c>
      <c r="P4039" s="91"/>
      <c r="Q4039" s="63"/>
      <c r="R4039" s="63"/>
      <c r="S4039" s="63"/>
      <c r="T4039" s="63"/>
      <c r="U4039" s="34" t="str">
        <f>IFERROR(INDEX('[3]5.Grup_T'!$G$4:$G$22,MATCH('6.Turtas'!E4039,'[3]5.Grup_T'!$E$4:$E$22,0)),"0")</f>
        <v>0</v>
      </c>
      <c r="V4039" s="35">
        <f t="shared" si="871"/>
        <v>0</v>
      </c>
      <c r="W4039" s="35">
        <f>IF(NOT(ISBLANK(H4039)),(12-DATEDIF(H4039,'[3]1.Pradzia'!$D$13,"m")),0)</f>
        <v>0</v>
      </c>
      <c r="X4039" s="35">
        <f t="shared" si="872"/>
        <v>0</v>
      </c>
      <c r="Y4039" s="35">
        <f t="shared" si="882"/>
        <v>0</v>
      </c>
      <c r="Z4039" s="35">
        <f t="shared" si="880"/>
        <v>0</v>
      </c>
      <c r="AA4039" s="36">
        <f t="shared" si="873"/>
        <v>0</v>
      </c>
      <c r="AB4039" s="36">
        <f t="shared" si="874"/>
        <v>0</v>
      </c>
      <c r="AC4039" s="37">
        <f t="shared" si="875"/>
        <v>0</v>
      </c>
      <c r="AD4039" s="35">
        <f>IF(OR(YEAR(G4039)&lt;2019,O4039="X"),0,IF(ISBLANK(H4039),DATEDIF(G4039,'[3]1.Pradzia'!$D$13,"M"),DATEDIF(G4039,H4039,"m")))</f>
        <v>0</v>
      </c>
      <c r="AE4039" s="37">
        <f>IF(E4039='[3]5.Grup_T'!$E$20,0,IF(AD4039&lt;&gt;0,M4039/V4039*MIN(12,AD4039),0))</f>
        <v>0</v>
      </c>
      <c r="AF4039" s="37">
        <f t="shared" si="876"/>
        <v>0</v>
      </c>
      <c r="AG4039" s="37">
        <f t="shared" si="877"/>
        <v>0</v>
      </c>
      <c r="AH4039" s="37">
        <f t="shared" si="878"/>
        <v>0</v>
      </c>
      <c r="AI4039" s="35" t="str">
        <f t="shared" si="879"/>
        <v>Nusidėvėjęs</v>
      </c>
      <c r="AJ4039" s="38" t="str">
        <f>IF(AND(F4039&lt;&gt;[3]Pav.tvarkyklė!$B$12,F4039&lt;&gt;[3]Pav.tvarkyklė!$B$13),"GVTNT","X")</f>
        <v>GVTNT</v>
      </c>
      <c r="AK4039" s="39">
        <f t="shared" si="881"/>
        <v>0</v>
      </c>
      <c r="AL4039" s="41"/>
      <c r="AM4039" s="41"/>
      <c r="AN4039" s="41">
        <f t="shared" si="883"/>
        <v>1900</v>
      </c>
      <c r="AO4039" s="41"/>
      <c r="AP4039" s="41"/>
      <c r="AQ4039" s="41"/>
      <c r="AR4039" s="42"/>
      <c r="AS4039" s="42"/>
      <c r="AU4039" s="43">
        <f t="shared" si="884"/>
        <v>0</v>
      </c>
    </row>
    <row r="4040" spans="1:47" ht="15" customHeight="1" x14ac:dyDescent="0.25">
      <c r="A4040" s="11"/>
      <c r="B4040" s="19">
        <v>4209</v>
      </c>
      <c r="C4040" s="74"/>
      <c r="D4040" s="77"/>
      <c r="E4040" s="75"/>
      <c r="F4040" s="74"/>
      <c r="G4040" s="80"/>
      <c r="H4040" s="49"/>
      <c r="I4040" s="79"/>
      <c r="J4040" s="27"/>
      <c r="K4040" s="27"/>
      <c r="L4040" s="79"/>
      <c r="M4040" s="81"/>
      <c r="N4040" s="29">
        <v>0</v>
      </c>
      <c r="O4040" s="30" t="str">
        <f>IF(G4040&lt;=$N$2,"",IF(F4040=[3]Pav.tvarkyklė!$B$13,"",IF(ISBLANK(R4040),"X","")))</f>
        <v/>
      </c>
      <c r="P4040" s="91"/>
      <c r="Q4040" s="63"/>
      <c r="R4040" s="63"/>
      <c r="S4040" s="63"/>
      <c r="T4040" s="63"/>
      <c r="U4040" s="34" t="str">
        <f>IFERROR(INDEX('[3]5.Grup_T'!$G$4:$G$22,MATCH('6.Turtas'!E4040,'[3]5.Grup_T'!$E$4:$E$22,0)),"0")</f>
        <v>0</v>
      </c>
      <c r="V4040" s="35">
        <f t="shared" si="871"/>
        <v>0</v>
      </c>
      <c r="W4040" s="35">
        <f>IF(NOT(ISBLANK(H4040)),(12-DATEDIF(H4040,'[3]1.Pradzia'!$D$13,"m")),0)</f>
        <v>0</v>
      </c>
      <c r="X4040" s="35">
        <f t="shared" si="872"/>
        <v>0</v>
      </c>
      <c r="Y4040" s="35">
        <f t="shared" si="882"/>
        <v>0</v>
      </c>
      <c r="Z4040" s="35">
        <f t="shared" si="880"/>
        <v>0</v>
      </c>
      <c r="AA4040" s="36">
        <f t="shared" si="873"/>
        <v>0</v>
      </c>
      <c r="AB4040" s="36">
        <f t="shared" si="874"/>
        <v>0</v>
      </c>
      <c r="AC4040" s="37">
        <f t="shared" si="875"/>
        <v>0</v>
      </c>
      <c r="AD4040" s="35">
        <f>IF(OR(YEAR(G4040)&lt;2019,O4040="X"),0,IF(ISBLANK(H4040),DATEDIF(G4040,'[3]1.Pradzia'!$D$13,"M"),DATEDIF(G4040,H4040,"m")))</f>
        <v>0</v>
      </c>
      <c r="AE4040" s="37">
        <f>IF(E4040='[3]5.Grup_T'!$E$20,0,IF(AD4040&lt;&gt;0,M4040/V4040*MIN(12,AD4040),0))</f>
        <v>0</v>
      </c>
      <c r="AF4040" s="37">
        <f t="shared" si="876"/>
        <v>0</v>
      </c>
      <c r="AG4040" s="37">
        <f t="shared" si="877"/>
        <v>0</v>
      </c>
      <c r="AH4040" s="37">
        <f t="shared" si="878"/>
        <v>0</v>
      </c>
      <c r="AI4040" s="35" t="str">
        <f t="shared" si="879"/>
        <v>Nusidėvėjęs</v>
      </c>
      <c r="AJ4040" s="38" t="str">
        <f>IF(AND(F4040&lt;&gt;[3]Pav.tvarkyklė!$B$12,F4040&lt;&gt;[3]Pav.tvarkyklė!$B$13),"GVTNT","X")</f>
        <v>GVTNT</v>
      </c>
      <c r="AK4040" s="39">
        <f t="shared" si="881"/>
        <v>0</v>
      </c>
      <c r="AL4040" s="41"/>
      <c r="AM4040" s="41"/>
      <c r="AN4040" s="41">
        <f t="shared" si="883"/>
        <v>1900</v>
      </c>
      <c r="AO4040" s="41"/>
      <c r="AP4040" s="41"/>
      <c r="AQ4040" s="41"/>
      <c r="AR4040" s="42"/>
      <c r="AS4040" s="42"/>
      <c r="AU4040" s="43">
        <f t="shared" si="884"/>
        <v>0</v>
      </c>
    </row>
    <row r="4041" spans="1:47" ht="15" customHeight="1" x14ac:dyDescent="0.25">
      <c r="A4041" s="11"/>
      <c r="B4041" s="19">
        <v>4210</v>
      </c>
      <c r="C4041" s="74"/>
      <c r="D4041" s="77"/>
      <c r="E4041" s="78"/>
      <c r="F4041" s="74"/>
      <c r="G4041" s="80"/>
      <c r="H4041" s="49"/>
      <c r="I4041" s="79"/>
      <c r="J4041" s="27"/>
      <c r="K4041" s="27"/>
      <c r="L4041" s="79"/>
      <c r="M4041" s="81"/>
      <c r="N4041" s="29">
        <v>0</v>
      </c>
      <c r="O4041" s="30" t="str">
        <f>IF(G4041&lt;=$N$2,"",IF(F4041=[3]Pav.tvarkyklė!$B$13,"",IF(ISBLANK(R4041),"X","")))</f>
        <v/>
      </c>
      <c r="P4041" s="91"/>
      <c r="Q4041" s="63"/>
      <c r="R4041" s="63"/>
      <c r="S4041" s="63"/>
      <c r="T4041" s="63"/>
      <c r="U4041" s="34" t="str">
        <f>IFERROR(INDEX('[3]5.Grup_T'!$G$4:$G$22,MATCH('6.Turtas'!E4041,'[3]5.Grup_T'!$E$4:$E$22,0)),"0")</f>
        <v>0</v>
      </c>
      <c r="V4041" s="35">
        <f t="shared" si="871"/>
        <v>0</v>
      </c>
      <c r="W4041" s="35">
        <f>IF(NOT(ISBLANK(H4041)),(12-DATEDIF(H4041,'[3]1.Pradzia'!$D$13,"m")),0)</f>
        <v>0</v>
      </c>
      <c r="X4041" s="35">
        <f t="shared" si="872"/>
        <v>0</v>
      </c>
      <c r="Y4041" s="35">
        <f t="shared" si="882"/>
        <v>0</v>
      </c>
      <c r="Z4041" s="35">
        <f t="shared" si="880"/>
        <v>0</v>
      </c>
      <c r="AA4041" s="36">
        <f t="shared" si="873"/>
        <v>0</v>
      </c>
      <c r="AB4041" s="36">
        <f t="shared" si="874"/>
        <v>0</v>
      </c>
      <c r="AC4041" s="37">
        <f t="shared" si="875"/>
        <v>0</v>
      </c>
      <c r="AD4041" s="35">
        <f>IF(OR(YEAR(G4041)&lt;2019,O4041="X"),0,IF(ISBLANK(H4041),DATEDIF(G4041,'[3]1.Pradzia'!$D$13,"M"),DATEDIF(G4041,H4041,"m")))</f>
        <v>0</v>
      </c>
      <c r="AE4041" s="37">
        <f>IF(E4041='[3]5.Grup_T'!$E$20,0,IF(AD4041&lt;&gt;0,M4041/V4041*MIN(12,AD4041),0))</f>
        <v>0</v>
      </c>
      <c r="AF4041" s="37">
        <f t="shared" si="876"/>
        <v>0</v>
      </c>
      <c r="AG4041" s="37">
        <f t="shared" si="877"/>
        <v>0</v>
      </c>
      <c r="AH4041" s="37">
        <f t="shared" si="878"/>
        <v>0</v>
      </c>
      <c r="AI4041" s="35" t="str">
        <f t="shared" si="879"/>
        <v>Nusidėvėjęs</v>
      </c>
      <c r="AJ4041" s="38" t="str">
        <f>IF(AND(F4041&lt;&gt;[3]Pav.tvarkyklė!$B$12,F4041&lt;&gt;[3]Pav.tvarkyklė!$B$13),"GVTNT","X")</f>
        <v>GVTNT</v>
      </c>
      <c r="AK4041" s="39">
        <f t="shared" si="881"/>
        <v>0</v>
      </c>
      <c r="AL4041" s="41"/>
      <c r="AM4041" s="41"/>
      <c r="AN4041" s="41">
        <f t="shared" si="883"/>
        <v>1900</v>
      </c>
      <c r="AO4041" s="41"/>
      <c r="AP4041" s="41"/>
      <c r="AQ4041" s="41"/>
      <c r="AR4041" s="42"/>
      <c r="AS4041" s="42"/>
      <c r="AU4041" s="43">
        <f t="shared" si="884"/>
        <v>0</v>
      </c>
    </row>
    <row r="4042" spans="1:47" ht="15" customHeight="1" x14ac:dyDescent="0.25">
      <c r="A4042" s="11"/>
      <c r="B4042" s="19">
        <v>4211</v>
      </c>
      <c r="C4042" s="74"/>
      <c r="D4042" s="77"/>
      <c r="E4042" s="78"/>
      <c r="F4042" s="78"/>
      <c r="G4042" s="80"/>
      <c r="H4042" s="49"/>
      <c r="I4042" s="79"/>
      <c r="J4042" s="27"/>
      <c r="K4042" s="27"/>
      <c r="L4042" s="79"/>
      <c r="M4042" s="81"/>
      <c r="N4042" s="29">
        <v>0</v>
      </c>
      <c r="O4042" s="30" t="str">
        <f>IF(G4042&lt;=$N$2,"",IF(F4042=[3]Pav.tvarkyklė!$B$13,"",IF(ISBLANK(R4042),"X","")))</f>
        <v/>
      </c>
      <c r="P4042" s="91"/>
      <c r="Q4042" s="63"/>
      <c r="R4042" s="63"/>
      <c r="S4042" s="63"/>
      <c r="T4042" s="63"/>
      <c r="U4042" s="34" t="str">
        <f>IFERROR(INDEX('[3]5.Grup_T'!$G$4:$G$22,MATCH('6.Turtas'!E4042,'[3]5.Grup_T'!$E$4:$E$22,0)),"0")</f>
        <v>0</v>
      </c>
      <c r="V4042" s="35">
        <f t="shared" si="871"/>
        <v>0</v>
      </c>
      <c r="W4042" s="35">
        <f>IF(NOT(ISBLANK(H4042)),(12-DATEDIF(H4042,'[3]1.Pradzia'!$D$13,"m")),0)</f>
        <v>0</v>
      </c>
      <c r="X4042" s="35">
        <f t="shared" si="872"/>
        <v>0</v>
      </c>
      <c r="Y4042" s="35">
        <f t="shared" si="882"/>
        <v>0</v>
      </c>
      <c r="Z4042" s="35">
        <f t="shared" si="880"/>
        <v>0</v>
      </c>
      <c r="AA4042" s="36">
        <f t="shared" si="873"/>
        <v>0</v>
      </c>
      <c r="AB4042" s="36">
        <f t="shared" si="874"/>
        <v>0</v>
      </c>
      <c r="AC4042" s="37">
        <f t="shared" si="875"/>
        <v>0</v>
      </c>
      <c r="AD4042" s="35">
        <f>IF(OR(YEAR(G4042)&lt;2019,O4042="X"),0,IF(ISBLANK(H4042),DATEDIF(G4042,'[3]1.Pradzia'!$D$13,"M"),DATEDIF(G4042,H4042,"m")))</f>
        <v>0</v>
      </c>
      <c r="AE4042" s="37">
        <f>IF(E4042='[3]5.Grup_T'!$E$20,0,IF(AD4042&lt;&gt;0,M4042/V4042*MIN(12,AD4042),0))</f>
        <v>0</v>
      </c>
      <c r="AF4042" s="37">
        <f t="shared" si="876"/>
        <v>0</v>
      </c>
      <c r="AG4042" s="37">
        <f t="shared" si="877"/>
        <v>0</v>
      </c>
      <c r="AH4042" s="37">
        <f t="shared" si="878"/>
        <v>0</v>
      </c>
      <c r="AI4042" s="35" t="str">
        <f t="shared" si="879"/>
        <v>Nusidėvėjęs</v>
      </c>
      <c r="AJ4042" s="38" t="str">
        <f>IF(AND(F4042&lt;&gt;[3]Pav.tvarkyklė!$B$12,F4042&lt;&gt;[3]Pav.tvarkyklė!$B$13),"GVTNT","X")</f>
        <v>GVTNT</v>
      </c>
      <c r="AK4042" s="39">
        <f t="shared" si="881"/>
        <v>0</v>
      </c>
      <c r="AL4042" s="41"/>
      <c r="AM4042" s="41"/>
      <c r="AN4042" s="41">
        <f t="shared" si="883"/>
        <v>1900</v>
      </c>
      <c r="AO4042" s="41"/>
      <c r="AP4042" s="41"/>
      <c r="AQ4042" s="41"/>
      <c r="AR4042" s="42"/>
      <c r="AS4042" s="42"/>
      <c r="AU4042" s="43">
        <f t="shared" si="884"/>
        <v>0</v>
      </c>
    </row>
    <row r="4043" spans="1:47" ht="15" customHeight="1" x14ac:dyDescent="0.25">
      <c r="A4043" s="11"/>
      <c r="B4043" s="19">
        <v>4212</v>
      </c>
      <c r="C4043" s="74"/>
      <c r="D4043" s="77"/>
      <c r="E4043" s="78"/>
      <c r="F4043" s="78"/>
      <c r="G4043" s="80"/>
      <c r="H4043" s="49"/>
      <c r="I4043" s="79"/>
      <c r="J4043" s="27"/>
      <c r="K4043" s="27"/>
      <c r="L4043" s="79"/>
      <c r="M4043" s="81"/>
      <c r="N4043" s="29">
        <v>0</v>
      </c>
      <c r="O4043" s="30" t="str">
        <f>IF(G4043&lt;=$N$2,"",IF(F4043=[3]Pav.tvarkyklė!$B$13,"",IF(ISBLANK(R4043),"X","")))</f>
        <v/>
      </c>
      <c r="P4043" s="91"/>
      <c r="Q4043" s="63"/>
      <c r="R4043" s="63"/>
      <c r="S4043" s="63"/>
      <c r="T4043" s="63"/>
      <c r="U4043" s="34" t="str">
        <f>IFERROR(INDEX('[3]5.Grup_T'!$G$4:$G$22,MATCH('6.Turtas'!E4043,'[3]5.Grup_T'!$E$4:$E$22,0)),"0")</f>
        <v>0</v>
      </c>
      <c r="V4043" s="35">
        <f t="shared" si="871"/>
        <v>0</v>
      </c>
      <c r="W4043" s="35">
        <f>IF(NOT(ISBLANK(H4043)),(12-DATEDIF(H4043,'[3]1.Pradzia'!$D$13,"m")),0)</f>
        <v>0</v>
      </c>
      <c r="X4043" s="35">
        <f t="shared" si="872"/>
        <v>0</v>
      </c>
      <c r="Y4043" s="35">
        <f t="shared" si="882"/>
        <v>0</v>
      </c>
      <c r="Z4043" s="35">
        <f t="shared" si="880"/>
        <v>0</v>
      </c>
      <c r="AA4043" s="36">
        <f t="shared" si="873"/>
        <v>0</v>
      </c>
      <c r="AB4043" s="36">
        <f t="shared" si="874"/>
        <v>0</v>
      </c>
      <c r="AC4043" s="37">
        <f t="shared" si="875"/>
        <v>0</v>
      </c>
      <c r="AD4043" s="35">
        <f>IF(OR(YEAR(G4043)&lt;2019,O4043="X"),0,IF(ISBLANK(H4043),DATEDIF(G4043,'[3]1.Pradzia'!$D$13,"M"),DATEDIF(G4043,H4043,"m")))</f>
        <v>0</v>
      </c>
      <c r="AE4043" s="37">
        <f>IF(E4043='[3]5.Grup_T'!$E$20,0,IF(AD4043&lt;&gt;0,M4043/V4043*MIN(12,AD4043),0))</f>
        <v>0</v>
      </c>
      <c r="AF4043" s="37">
        <f t="shared" si="876"/>
        <v>0</v>
      </c>
      <c r="AG4043" s="37">
        <f t="shared" si="877"/>
        <v>0</v>
      </c>
      <c r="AH4043" s="37">
        <f t="shared" si="878"/>
        <v>0</v>
      </c>
      <c r="AI4043" s="35" t="str">
        <f t="shared" si="879"/>
        <v>Nusidėvėjęs</v>
      </c>
      <c r="AJ4043" s="38" t="str">
        <f>IF(AND(F4043&lt;&gt;[3]Pav.tvarkyklė!$B$12,F4043&lt;&gt;[3]Pav.tvarkyklė!$B$13),"GVTNT","X")</f>
        <v>GVTNT</v>
      </c>
      <c r="AK4043" s="39">
        <f t="shared" si="881"/>
        <v>0</v>
      </c>
      <c r="AL4043" s="41"/>
      <c r="AM4043" s="41"/>
      <c r="AN4043" s="41">
        <f t="shared" si="883"/>
        <v>1900</v>
      </c>
      <c r="AO4043" s="41"/>
      <c r="AP4043" s="41"/>
      <c r="AQ4043" s="41"/>
      <c r="AR4043" s="42"/>
      <c r="AS4043" s="42"/>
      <c r="AU4043" s="43">
        <f t="shared" si="884"/>
        <v>0</v>
      </c>
    </row>
    <row r="4044" spans="1:47" ht="15" customHeight="1" x14ac:dyDescent="0.25">
      <c r="A4044" s="11"/>
      <c r="B4044" s="19">
        <v>4213</v>
      </c>
      <c r="C4044" s="74"/>
      <c r="D4044" s="77"/>
      <c r="E4044" s="75"/>
      <c r="F4044" s="78"/>
      <c r="G4044" s="80"/>
      <c r="H4044" s="49"/>
      <c r="I4044" s="79"/>
      <c r="J4044" s="27"/>
      <c r="K4044" s="27"/>
      <c r="L4044" s="79"/>
      <c r="M4044" s="81"/>
      <c r="N4044" s="29">
        <v>0</v>
      </c>
      <c r="O4044" s="30" t="str">
        <f>IF(G4044&lt;=$N$2,"",IF(F4044=[3]Pav.tvarkyklė!$B$13,"",IF(ISBLANK(R4044),"X","")))</f>
        <v/>
      </c>
      <c r="P4044" s="91"/>
      <c r="Q4044" s="63"/>
      <c r="R4044" s="63"/>
      <c r="S4044" s="63"/>
      <c r="T4044" s="63"/>
      <c r="U4044" s="34" t="str">
        <f>IFERROR(INDEX('[3]5.Grup_T'!$G$4:$G$22,MATCH('6.Turtas'!E4044,'[3]5.Grup_T'!$E$4:$E$22,0)),"0")</f>
        <v>0</v>
      </c>
      <c r="V4044" s="35">
        <f t="shared" si="871"/>
        <v>0</v>
      </c>
      <c r="W4044" s="35">
        <f>IF(NOT(ISBLANK(H4044)),(12-DATEDIF(H4044,'[3]1.Pradzia'!$D$13,"m")),0)</f>
        <v>0</v>
      </c>
      <c r="X4044" s="35">
        <f t="shared" si="872"/>
        <v>0</v>
      </c>
      <c r="Y4044" s="35">
        <f t="shared" si="882"/>
        <v>0</v>
      </c>
      <c r="Z4044" s="35">
        <f t="shared" si="880"/>
        <v>0</v>
      </c>
      <c r="AA4044" s="36">
        <f t="shared" si="873"/>
        <v>0</v>
      </c>
      <c r="AB4044" s="36">
        <f t="shared" si="874"/>
        <v>0</v>
      </c>
      <c r="AC4044" s="37">
        <f t="shared" si="875"/>
        <v>0</v>
      </c>
      <c r="AD4044" s="35">
        <f>IF(OR(YEAR(G4044)&lt;2019,O4044="X"),0,IF(ISBLANK(H4044),DATEDIF(G4044,'[3]1.Pradzia'!$D$13,"M"),DATEDIF(G4044,H4044,"m")))</f>
        <v>0</v>
      </c>
      <c r="AE4044" s="37">
        <f>IF(E4044='[3]5.Grup_T'!$E$20,0,IF(AD4044&lt;&gt;0,M4044/V4044*MIN(12,AD4044),0))</f>
        <v>0</v>
      </c>
      <c r="AF4044" s="37">
        <f t="shared" si="876"/>
        <v>0</v>
      </c>
      <c r="AG4044" s="37">
        <f t="shared" si="877"/>
        <v>0</v>
      </c>
      <c r="AH4044" s="37">
        <f t="shared" si="878"/>
        <v>0</v>
      </c>
      <c r="AI4044" s="35" t="str">
        <f t="shared" si="879"/>
        <v>Nusidėvėjęs</v>
      </c>
      <c r="AJ4044" s="38" t="str">
        <f>IF(AND(F4044&lt;&gt;[3]Pav.tvarkyklė!$B$12,F4044&lt;&gt;[3]Pav.tvarkyklė!$B$13),"GVTNT","X")</f>
        <v>GVTNT</v>
      </c>
      <c r="AK4044" s="39">
        <f t="shared" si="881"/>
        <v>0</v>
      </c>
      <c r="AL4044" s="41"/>
      <c r="AM4044" s="41"/>
      <c r="AN4044" s="41">
        <f t="shared" si="883"/>
        <v>1900</v>
      </c>
      <c r="AO4044" s="41"/>
      <c r="AP4044" s="41"/>
      <c r="AQ4044" s="41"/>
      <c r="AR4044" s="42"/>
      <c r="AS4044" s="42"/>
      <c r="AU4044" s="43">
        <f t="shared" si="884"/>
        <v>0</v>
      </c>
    </row>
    <row r="4045" spans="1:47" ht="15" customHeight="1" x14ac:dyDescent="0.25">
      <c r="A4045" s="11"/>
      <c r="B4045" s="19">
        <v>4214</v>
      </c>
      <c r="C4045" s="74"/>
      <c r="D4045" s="77"/>
      <c r="E4045" s="75"/>
      <c r="F4045" s="78"/>
      <c r="G4045" s="80"/>
      <c r="H4045" s="49"/>
      <c r="I4045" s="79"/>
      <c r="J4045" s="27"/>
      <c r="K4045" s="27"/>
      <c r="L4045" s="79"/>
      <c r="M4045" s="81"/>
      <c r="N4045" s="29">
        <v>0</v>
      </c>
      <c r="O4045" s="30" t="str">
        <f>IF(G4045&lt;=$N$2,"",IF(F4045=[3]Pav.tvarkyklė!$B$13,"",IF(ISBLANK(R4045),"X","")))</f>
        <v/>
      </c>
      <c r="P4045" s="91"/>
      <c r="Q4045" s="63"/>
      <c r="R4045" s="63"/>
      <c r="S4045" s="63"/>
      <c r="T4045" s="63"/>
      <c r="U4045" s="34" t="str">
        <f>IFERROR(INDEX('[3]5.Grup_T'!$G$4:$G$22,MATCH('6.Turtas'!E4045,'[3]5.Grup_T'!$E$4:$E$22,0)),"0")</f>
        <v>0</v>
      </c>
      <c r="V4045" s="35">
        <f t="shared" si="871"/>
        <v>0</v>
      </c>
      <c r="W4045" s="35">
        <f>IF(NOT(ISBLANK(H4045)),(12-DATEDIF(H4045,'[3]1.Pradzia'!$D$13,"m")),0)</f>
        <v>0</v>
      </c>
      <c r="X4045" s="35">
        <f t="shared" si="872"/>
        <v>0</v>
      </c>
      <c r="Y4045" s="35">
        <f t="shared" si="882"/>
        <v>0</v>
      </c>
      <c r="Z4045" s="35">
        <f t="shared" si="880"/>
        <v>0</v>
      </c>
      <c r="AA4045" s="36">
        <f t="shared" si="873"/>
        <v>0</v>
      </c>
      <c r="AB4045" s="36">
        <f t="shared" si="874"/>
        <v>0</v>
      </c>
      <c r="AC4045" s="37">
        <f t="shared" si="875"/>
        <v>0</v>
      </c>
      <c r="AD4045" s="35">
        <f>IF(OR(YEAR(G4045)&lt;2019,O4045="X"),0,IF(ISBLANK(H4045),DATEDIF(G4045,'[3]1.Pradzia'!$D$13,"M"),DATEDIF(G4045,H4045,"m")))</f>
        <v>0</v>
      </c>
      <c r="AE4045" s="37">
        <f>IF(E4045='[3]5.Grup_T'!$E$20,0,IF(AD4045&lt;&gt;0,M4045/V4045*MIN(12,AD4045),0))</f>
        <v>0</v>
      </c>
      <c r="AF4045" s="37">
        <f t="shared" si="876"/>
        <v>0</v>
      </c>
      <c r="AG4045" s="37">
        <f t="shared" si="877"/>
        <v>0</v>
      </c>
      <c r="AH4045" s="37">
        <f t="shared" si="878"/>
        <v>0</v>
      </c>
      <c r="AI4045" s="35" t="str">
        <f t="shared" si="879"/>
        <v>Nusidėvėjęs</v>
      </c>
      <c r="AJ4045" s="38" t="str">
        <f>IF(AND(F4045&lt;&gt;[3]Pav.tvarkyklė!$B$12,F4045&lt;&gt;[3]Pav.tvarkyklė!$B$13),"GVTNT","X")</f>
        <v>GVTNT</v>
      </c>
      <c r="AK4045" s="39">
        <f t="shared" si="881"/>
        <v>0</v>
      </c>
      <c r="AL4045" s="41"/>
      <c r="AM4045" s="41"/>
      <c r="AN4045" s="41">
        <f t="shared" si="883"/>
        <v>1900</v>
      </c>
      <c r="AO4045" s="41"/>
      <c r="AP4045" s="41"/>
      <c r="AQ4045" s="41"/>
      <c r="AR4045" s="42"/>
      <c r="AS4045" s="42"/>
      <c r="AU4045" s="43">
        <f t="shared" si="884"/>
        <v>0</v>
      </c>
    </row>
    <row r="4046" spans="1:47" ht="15" customHeight="1" x14ac:dyDescent="0.25">
      <c r="A4046" s="11"/>
      <c r="B4046" s="19">
        <v>4215</v>
      </c>
      <c r="C4046" s="74"/>
      <c r="D4046" s="77"/>
      <c r="E4046" s="78"/>
      <c r="F4046" s="78"/>
      <c r="G4046" s="80"/>
      <c r="H4046" s="49"/>
      <c r="I4046" s="79"/>
      <c r="J4046" s="27"/>
      <c r="K4046" s="27"/>
      <c r="L4046" s="79"/>
      <c r="M4046" s="81"/>
      <c r="N4046" s="29">
        <v>0</v>
      </c>
      <c r="O4046" s="30" t="str">
        <f>IF(G4046&lt;=$N$2,"",IF(F4046=[3]Pav.tvarkyklė!$B$13,"",IF(ISBLANK(R4046),"X","")))</f>
        <v/>
      </c>
      <c r="P4046" s="91"/>
      <c r="Q4046" s="63"/>
      <c r="R4046" s="63"/>
      <c r="S4046" s="63"/>
      <c r="T4046" s="63"/>
      <c r="U4046" s="34" t="str">
        <f>IFERROR(INDEX('[3]5.Grup_T'!$G$4:$G$22,MATCH('6.Turtas'!E4046,'[3]5.Grup_T'!$E$4:$E$22,0)),"0")</f>
        <v>0</v>
      </c>
      <c r="V4046" s="35">
        <f t="shared" si="871"/>
        <v>0</v>
      </c>
      <c r="W4046" s="35">
        <f>IF(NOT(ISBLANK(H4046)),(12-DATEDIF(H4046,'[3]1.Pradzia'!$D$13,"m")),0)</f>
        <v>0</v>
      </c>
      <c r="X4046" s="35">
        <f t="shared" si="872"/>
        <v>0</v>
      </c>
      <c r="Y4046" s="35">
        <f t="shared" si="882"/>
        <v>0</v>
      </c>
      <c r="Z4046" s="35">
        <f t="shared" si="880"/>
        <v>0</v>
      </c>
      <c r="AA4046" s="36">
        <f t="shared" si="873"/>
        <v>0</v>
      </c>
      <c r="AB4046" s="36">
        <f t="shared" si="874"/>
        <v>0</v>
      </c>
      <c r="AC4046" s="37">
        <f t="shared" si="875"/>
        <v>0</v>
      </c>
      <c r="AD4046" s="35">
        <f>IF(OR(YEAR(G4046)&lt;2019,O4046="X"),0,IF(ISBLANK(H4046),DATEDIF(G4046,'[3]1.Pradzia'!$D$13,"M"),DATEDIF(G4046,H4046,"m")))</f>
        <v>0</v>
      </c>
      <c r="AE4046" s="37">
        <f>IF(E4046='[3]5.Grup_T'!$E$20,0,IF(AD4046&lt;&gt;0,M4046/V4046*MIN(12,AD4046),0))</f>
        <v>0</v>
      </c>
      <c r="AF4046" s="37">
        <f t="shared" si="876"/>
        <v>0</v>
      </c>
      <c r="AG4046" s="37">
        <f t="shared" si="877"/>
        <v>0</v>
      </c>
      <c r="AH4046" s="37">
        <f t="shared" si="878"/>
        <v>0</v>
      </c>
      <c r="AI4046" s="35" t="str">
        <f t="shared" si="879"/>
        <v>Nusidėvėjęs</v>
      </c>
      <c r="AJ4046" s="38" t="str">
        <f>IF(AND(F4046&lt;&gt;[3]Pav.tvarkyklė!$B$12,F4046&lt;&gt;[3]Pav.tvarkyklė!$B$13),"GVTNT","X")</f>
        <v>GVTNT</v>
      </c>
      <c r="AK4046" s="39">
        <f t="shared" si="881"/>
        <v>0</v>
      </c>
      <c r="AL4046" s="41"/>
      <c r="AM4046" s="41"/>
      <c r="AN4046" s="41">
        <f t="shared" si="883"/>
        <v>1900</v>
      </c>
      <c r="AO4046" s="41"/>
      <c r="AP4046" s="41"/>
      <c r="AQ4046" s="41"/>
      <c r="AR4046" s="42"/>
      <c r="AS4046" s="42"/>
      <c r="AU4046" s="43">
        <f t="shared" si="884"/>
        <v>0</v>
      </c>
    </row>
    <row r="4047" spans="1:47" ht="15" customHeight="1" x14ac:dyDescent="0.25">
      <c r="A4047" s="11"/>
      <c r="B4047" s="19">
        <v>4216</v>
      </c>
      <c r="C4047" s="74"/>
      <c r="D4047" s="77"/>
      <c r="E4047" s="78"/>
      <c r="F4047" s="78"/>
      <c r="G4047" s="80"/>
      <c r="H4047" s="49"/>
      <c r="I4047" s="79"/>
      <c r="J4047" s="27"/>
      <c r="K4047" s="27"/>
      <c r="L4047" s="79"/>
      <c r="M4047" s="81"/>
      <c r="N4047" s="29">
        <v>0</v>
      </c>
      <c r="O4047" s="30" t="str">
        <f>IF(G4047&lt;=$N$2,"",IF(F4047=[3]Pav.tvarkyklė!$B$13,"",IF(ISBLANK(R4047),"X","")))</f>
        <v/>
      </c>
      <c r="P4047" s="91"/>
      <c r="Q4047" s="63"/>
      <c r="R4047" s="63"/>
      <c r="S4047" s="63"/>
      <c r="T4047" s="63"/>
      <c r="U4047" s="34" t="str">
        <f>IFERROR(INDEX('[3]5.Grup_T'!$G$4:$G$22,MATCH('6.Turtas'!E4047,'[3]5.Grup_T'!$E$4:$E$22,0)),"0")</f>
        <v>0</v>
      </c>
      <c r="V4047" s="35">
        <f t="shared" si="871"/>
        <v>0</v>
      </c>
      <c r="W4047" s="35">
        <f>IF(NOT(ISBLANK(H4047)),(12-DATEDIF(H4047,'[3]1.Pradzia'!$D$13,"m")),0)</f>
        <v>0</v>
      </c>
      <c r="X4047" s="35">
        <f t="shared" si="872"/>
        <v>0</v>
      </c>
      <c r="Y4047" s="35">
        <f t="shared" si="882"/>
        <v>0</v>
      </c>
      <c r="Z4047" s="35">
        <f t="shared" si="880"/>
        <v>0</v>
      </c>
      <c r="AA4047" s="36">
        <f t="shared" si="873"/>
        <v>0</v>
      </c>
      <c r="AB4047" s="36">
        <f t="shared" si="874"/>
        <v>0</v>
      </c>
      <c r="AC4047" s="37">
        <f t="shared" si="875"/>
        <v>0</v>
      </c>
      <c r="AD4047" s="35">
        <f>IF(OR(YEAR(G4047)&lt;2019,O4047="X"),0,IF(ISBLANK(H4047),DATEDIF(G4047,'[3]1.Pradzia'!$D$13,"M"),DATEDIF(G4047,H4047,"m")))</f>
        <v>0</v>
      </c>
      <c r="AE4047" s="37">
        <f>IF(E4047='[3]5.Grup_T'!$E$20,0,IF(AD4047&lt;&gt;0,M4047/V4047*MIN(12,AD4047),0))</f>
        <v>0</v>
      </c>
      <c r="AF4047" s="37">
        <f t="shared" si="876"/>
        <v>0</v>
      </c>
      <c r="AG4047" s="37">
        <f t="shared" si="877"/>
        <v>0</v>
      </c>
      <c r="AH4047" s="37">
        <f t="shared" si="878"/>
        <v>0</v>
      </c>
      <c r="AI4047" s="35" t="str">
        <f t="shared" si="879"/>
        <v>Nusidėvėjęs</v>
      </c>
      <c r="AJ4047" s="38" t="str">
        <f>IF(AND(F4047&lt;&gt;[3]Pav.tvarkyklė!$B$12,F4047&lt;&gt;[3]Pav.tvarkyklė!$B$13),"GVTNT","X")</f>
        <v>GVTNT</v>
      </c>
      <c r="AK4047" s="39">
        <f t="shared" si="881"/>
        <v>0</v>
      </c>
      <c r="AL4047" s="41"/>
      <c r="AM4047" s="41"/>
      <c r="AN4047" s="41">
        <f t="shared" si="883"/>
        <v>1900</v>
      </c>
      <c r="AO4047" s="41"/>
      <c r="AP4047" s="41"/>
      <c r="AQ4047" s="41"/>
      <c r="AR4047" s="42"/>
      <c r="AS4047" s="42"/>
      <c r="AU4047" s="43">
        <f t="shared" si="884"/>
        <v>0</v>
      </c>
    </row>
    <row r="4048" spans="1:47" ht="15" customHeight="1" x14ac:dyDescent="0.25">
      <c r="A4048" s="11"/>
      <c r="B4048" s="19">
        <v>4217</v>
      </c>
      <c r="C4048" s="74"/>
      <c r="D4048" s="77"/>
      <c r="E4048" s="78"/>
      <c r="F4048" s="78"/>
      <c r="G4048" s="80"/>
      <c r="H4048" s="49"/>
      <c r="I4048" s="79"/>
      <c r="J4048" s="27"/>
      <c r="K4048" s="27"/>
      <c r="L4048" s="79"/>
      <c r="M4048" s="81"/>
      <c r="N4048" s="29">
        <v>0</v>
      </c>
      <c r="O4048" s="30" t="str">
        <f>IF(G4048&lt;=$N$2,"",IF(F4048=[3]Pav.tvarkyklė!$B$13,"",IF(ISBLANK(R4048),"X","")))</f>
        <v/>
      </c>
      <c r="P4048" s="91"/>
      <c r="Q4048" s="63"/>
      <c r="R4048" s="63"/>
      <c r="S4048" s="63"/>
      <c r="T4048" s="63"/>
      <c r="U4048" s="34" t="str">
        <f>IFERROR(INDEX('[3]5.Grup_T'!$G$4:$G$22,MATCH('6.Turtas'!E4048,'[3]5.Grup_T'!$E$4:$E$22,0)),"0")</f>
        <v>0</v>
      </c>
      <c r="V4048" s="35">
        <f t="shared" si="871"/>
        <v>0</v>
      </c>
      <c r="W4048" s="35">
        <f>IF(NOT(ISBLANK(H4048)),(12-DATEDIF(H4048,'[3]1.Pradzia'!$D$13,"m")),0)</f>
        <v>0</v>
      </c>
      <c r="X4048" s="35">
        <f t="shared" si="872"/>
        <v>0</v>
      </c>
      <c r="Y4048" s="35">
        <f t="shared" si="882"/>
        <v>0</v>
      </c>
      <c r="Z4048" s="35">
        <f t="shared" si="880"/>
        <v>0</v>
      </c>
      <c r="AA4048" s="36">
        <f t="shared" si="873"/>
        <v>0</v>
      </c>
      <c r="AB4048" s="36">
        <f t="shared" si="874"/>
        <v>0</v>
      </c>
      <c r="AC4048" s="37">
        <f t="shared" si="875"/>
        <v>0</v>
      </c>
      <c r="AD4048" s="35">
        <f>IF(OR(YEAR(G4048)&lt;2019,O4048="X"),0,IF(ISBLANK(H4048),DATEDIF(G4048,'[3]1.Pradzia'!$D$13,"M"),DATEDIF(G4048,H4048,"m")))</f>
        <v>0</v>
      </c>
      <c r="AE4048" s="37">
        <f>IF(E4048='[3]5.Grup_T'!$E$20,0,IF(AD4048&lt;&gt;0,M4048/V4048*MIN(12,AD4048),0))</f>
        <v>0</v>
      </c>
      <c r="AF4048" s="37">
        <f t="shared" si="876"/>
        <v>0</v>
      </c>
      <c r="AG4048" s="37">
        <f t="shared" si="877"/>
        <v>0</v>
      </c>
      <c r="AH4048" s="37">
        <f t="shared" si="878"/>
        <v>0</v>
      </c>
      <c r="AI4048" s="35" t="str">
        <f t="shared" si="879"/>
        <v>Nusidėvėjęs</v>
      </c>
      <c r="AJ4048" s="38" t="str">
        <f>IF(AND(F4048&lt;&gt;[3]Pav.tvarkyklė!$B$12,F4048&lt;&gt;[3]Pav.tvarkyklė!$B$13),"GVTNT","X")</f>
        <v>GVTNT</v>
      </c>
      <c r="AK4048" s="39">
        <f t="shared" si="881"/>
        <v>0</v>
      </c>
      <c r="AL4048" s="41"/>
      <c r="AM4048" s="41"/>
      <c r="AN4048" s="41">
        <f t="shared" si="883"/>
        <v>1900</v>
      </c>
      <c r="AO4048" s="41"/>
      <c r="AP4048" s="41"/>
      <c r="AQ4048" s="41"/>
      <c r="AR4048" s="42"/>
      <c r="AS4048" s="42"/>
      <c r="AU4048" s="43">
        <f t="shared" si="884"/>
        <v>0</v>
      </c>
    </row>
    <row r="4049" spans="1:47" ht="15" customHeight="1" x14ac:dyDescent="0.25">
      <c r="A4049" s="11"/>
      <c r="B4049" s="19">
        <v>4218</v>
      </c>
      <c r="C4049" s="74"/>
      <c r="D4049" s="77"/>
      <c r="E4049" s="78"/>
      <c r="F4049" s="78"/>
      <c r="G4049" s="80"/>
      <c r="H4049" s="49"/>
      <c r="I4049" s="79"/>
      <c r="J4049" s="27"/>
      <c r="K4049" s="27"/>
      <c r="L4049" s="79"/>
      <c r="M4049" s="81"/>
      <c r="N4049" s="29">
        <v>0</v>
      </c>
      <c r="O4049" s="30" t="str">
        <f>IF(G4049&lt;=$N$2,"",IF(F4049=[3]Pav.tvarkyklė!$B$13,"",IF(ISBLANK(R4049),"X","")))</f>
        <v/>
      </c>
      <c r="P4049" s="91"/>
      <c r="Q4049" s="63"/>
      <c r="R4049" s="63"/>
      <c r="S4049" s="63"/>
      <c r="T4049" s="63"/>
      <c r="U4049" s="34" t="str">
        <f>IFERROR(INDEX('[3]5.Grup_T'!$G$4:$G$22,MATCH('6.Turtas'!E4049,'[3]5.Grup_T'!$E$4:$E$22,0)),"0")</f>
        <v>0</v>
      </c>
      <c r="V4049" s="35">
        <f t="shared" si="871"/>
        <v>0</v>
      </c>
      <c r="W4049" s="35">
        <f>IF(NOT(ISBLANK(H4049)),(12-DATEDIF(H4049,'[3]1.Pradzia'!$D$13,"m")),0)</f>
        <v>0</v>
      </c>
      <c r="X4049" s="35">
        <f t="shared" si="872"/>
        <v>0</v>
      </c>
      <c r="Y4049" s="35">
        <f t="shared" si="882"/>
        <v>0</v>
      </c>
      <c r="Z4049" s="35">
        <f t="shared" si="880"/>
        <v>0</v>
      </c>
      <c r="AA4049" s="36">
        <f t="shared" si="873"/>
        <v>0</v>
      </c>
      <c r="AB4049" s="36">
        <f t="shared" si="874"/>
        <v>0</v>
      </c>
      <c r="AC4049" s="37">
        <f t="shared" si="875"/>
        <v>0</v>
      </c>
      <c r="AD4049" s="35">
        <f>IF(OR(YEAR(G4049)&lt;2019,O4049="X"),0,IF(ISBLANK(H4049),DATEDIF(G4049,'[3]1.Pradzia'!$D$13,"M"),DATEDIF(G4049,H4049,"m")))</f>
        <v>0</v>
      </c>
      <c r="AE4049" s="37">
        <f>IF(E4049='[3]5.Grup_T'!$E$20,0,IF(AD4049&lt;&gt;0,M4049/V4049*MIN(12,AD4049),0))</f>
        <v>0</v>
      </c>
      <c r="AF4049" s="37">
        <f t="shared" si="876"/>
        <v>0</v>
      </c>
      <c r="AG4049" s="37">
        <f t="shared" si="877"/>
        <v>0</v>
      </c>
      <c r="AH4049" s="37">
        <f t="shared" si="878"/>
        <v>0</v>
      </c>
      <c r="AI4049" s="35" t="str">
        <f t="shared" si="879"/>
        <v>Nusidėvėjęs</v>
      </c>
      <c r="AJ4049" s="38" t="str">
        <f>IF(AND(F4049&lt;&gt;[3]Pav.tvarkyklė!$B$12,F4049&lt;&gt;[3]Pav.tvarkyklė!$B$13),"GVTNT","X")</f>
        <v>GVTNT</v>
      </c>
      <c r="AK4049" s="39">
        <f t="shared" si="881"/>
        <v>0</v>
      </c>
      <c r="AL4049" s="41"/>
      <c r="AM4049" s="41"/>
      <c r="AN4049" s="41">
        <f t="shared" si="883"/>
        <v>1900</v>
      </c>
      <c r="AO4049" s="41"/>
      <c r="AP4049" s="41"/>
      <c r="AQ4049" s="41"/>
      <c r="AR4049" s="42"/>
      <c r="AS4049" s="42"/>
      <c r="AU4049" s="43">
        <f t="shared" si="884"/>
        <v>0</v>
      </c>
    </row>
    <row r="4050" spans="1:47" ht="15" customHeight="1" x14ac:dyDescent="0.25">
      <c r="A4050" s="11"/>
      <c r="B4050" s="19">
        <v>4219</v>
      </c>
      <c r="C4050" s="74"/>
      <c r="D4050" s="77"/>
      <c r="E4050" s="78"/>
      <c r="F4050" s="78"/>
      <c r="G4050" s="80"/>
      <c r="H4050" s="49"/>
      <c r="I4050" s="79"/>
      <c r="J4050" s="27"/>
      <c r="K4050" s="27"/>
      <c r="L4050" s="79"/>
      <c r="M4050" s="81"/>
      <c r="N4050" s="29">
        <v>0</v>
      </c>
      <c r="O4050" s="30" t="str">
        <f>IF(G4050&lt;=$N$2,"",IF(F4050=[3]Pav.tvarkyklė!$B$13,"",IF(ISBLANK(R4050),"X","")))</f>
        <v/>
      </c>
      <c r="P4050" s="91"/>
      <c r="Q4050" s="63"/>
      <c r="R4050" s="63"/>
      <c r="S4050" s="63"/>
      <c r="T4050" s="63"/>
      <c r="U4050" s="34" t="str">
        <f>IFERROR(INDEX('[3]5.Grup_T'!$G$4:$G$22,MATCH('6.Turtas'!E4050,'[3]5.Grup_T'!$E$4:$E$22,0)),"0")</f>
        <v>0</v>
      </c>
      <c r="V4050" s="35">
        <f t="shared" ref="V4050:V4113" si="885">U4050*12</f>
        <v>0</v>
      </c>
      <c r="W4050" s="35">
        <f>IF(NOT(ISBLANK(H4050)),(12-DATEDIF(H4050,'[3]1.Pradzia'!$D$13,"m")),0)</f>
        <v>0</v>
      </c>
      <c r="X4050" s="35">
        <f t="shared" ref="X4050:X4113" si="886">IF(OR(ISBLANK(C4050),YEAR(G4050)&gt;=2019),0,DATEDIF(G4050,$N$2,"M"))</f>
        <v>0</v>
      </c>
      <c r="Y4050" s="35">
        <f t="shared" si="882"/>
        <v>0</v>
      </c>
      <c r="Z4050" s="35">
        <f t="shared" si="880"/>
        <v>0</v>
      </c>
      <c r="AA4050" s="36">
        <f t="shared" ref="AA4050:AA4113" si="887">+IF(Z4050&lt;=0,0,N4050/Z4050)</f>
        <v>0</v>
      </c>
      <c r="AB4050" s="36">
        <f t="shared" ref="AB4050:AB4113" si="888">IF(Z4050&lt;=0,N4050,N4050/Z4050*Y4050)</f>
        <v>0</v>
      </c>
      <c r="AC4050" s="37">
        <f t="shared" ref="AC4050:AC4113" si="889">IF(YEAR(G4050)&lt;2019,M4050-N4050+AB4050,0)</f>
        <v>0</v>
      </c>
      <c r="AD4050" s="35">
        <f>IF(OR(YEAR(G4050)&lt;2019,O4050="X"),0,IF(ISBLANK(H4050),DATEDIF(G4050,'[3]1.Pradzia'!$D$13,"M"),DATEDIF(G4050,H4050,"m")))</f>
        <v>0</v>
      </c>
      <c r="AE4050" s="37">
        <f>IF(E4050='[3]5.Grup_T'!$E$20,0,IF(AD4050&lt;&gt;0,M4050/V4050*MIN(12,AD4050),0))</f>
        <v>0</v>
      </c>
      <c r="AF4050" s="37">
        <f t="shared" ref="AF4050:AF4113" si="890">+AB4050+AE4050</f>
        <v>0</v>
      </c>
      <c r="AG4050" s="37">
        <f t="shared" ref="AG4050:AG4113" si="891">AC4050+AE4050</f>
        <v>0</v>
      </c>
      <c r="AH4050" s="37">
        <f t="shared" ref="AH4050:AH4113" si="892">M4050-AG4050</f>
        <v>0</v>
      </c>
      <c r="AI4050" s="35" t="str">
        <f t="shared" ref="AI4050:AI4113" si="893">IF(H4050&lt;&gt;0,"Nurašytas",IF(O4050="X","Nesuderintas",IF(AH4050&lt;=0,"Nusidėvėjęs","")))</f>
        <v>Nusidėvėjęs</v>
      </c>
      <c r="AJ4050" s="38" t="str">
        <f>IF(AND(F4050&lt;&gt;[3]Pav.tvarkyklė!$B$12,F4050&lt;&gt;[3]Pav.tvarkyklė!$B$13),"GVTNT","X")</f>
        <v>GVTNT</v>
      </c>
      <c r="AK4050" s="39">
        <f t="shared" si="881"/>
        <v>0</v>
      </c>
      <c r="AL4050" s="41"/>
      <c r="AM4050" s="41"/>
      <c r="AN4050" s="41">
        <f t="shared" si="883"/>
        <v>1900</v>
      </c>
      <c r="AO4050" s="41"/>
      <c r="AP4050" s="41"/>
      <c r="AQ4050" s="41"/>
      <c r="AR4050" s="42"/>
      <c r="AS4050" s="42"/>
      <c r="AU4050" s="43">
        <f t="shared" si="884"/>
        <v>0</v>
      </c>
    </row>
    <row r="4051" spans="1:47" ht="15" customHeight="1" x14ac:dyDescent="0.25">
      <c r="A4051" s="11"/>
      <c r="B4051" s="19">
        <v>4220</v>
      </c>
      <c r="C4051" s="74"/>
      <c r="D4051" s="77"/>
      <c r="E4051" s="75"/>
      <c r="F4051" s="78"/>
      <c r="G4051" s="80"/>
      <c r="H4051" s="49"/>
      <c r="I4051" s="79"/>
      <c r="J4051" s="27"/>
      <c r="K4051" s="27"/>
      <c r="L4051" s="79"/>
      <c r="M4051" s="81"/>
      <c r="N4051" s="29">
        <v>0</v>
      </c>
      <c r="O4051" s="30" t="str">
        <f>IF(G4051&lt;=$N$2,"",IF(F4051=[3]Pav.tvarkyklė!$B$13,"",IF(ISBLANK(R4051),"X","")))</f>
        <v/>
      </c>
      <c r="P4051" s="91"/>
      <c r="Q4051" s="63"/>
      <c r="R4051" s="63"/>
      <c r="S4051" s="63"/>
      <c r="T4051" s="63"/>
      <c r="U4051" s="34" t="str">
        <f>IFERROR(INDEX('[3]5.Grup_T'!$G$4:$G$22,MATCH('6.Turtas'!E4051,'[3]5.Grup_T'!$E$4:$E$22,0)),"0")</f>
        <v>0</v>
      </c>
      <c r="V4051" s="35">
        <f t="shared" si="885"/>
        <v>0</v>
      </c>
      <c r="W4051" s="35">
        <f>IF(NOT(ISBLANK(H4051)),(12-DATEDIF(H4051,'[3]1.Pradzia'!$D$13,"m")),0)</f>
        <v>0</v>
      </c>
      <c r="X4051" s="35">
        <f t="shared" si="886"/>
        <v>0</v>
      </c>
      <c r="Y4051" s="35">
        <f t="shared" si="882"/>
        <v>0</v>
      </c>
      <c r="Z4051" s="35">
        <f t="shared" ref="Z4051:Z4114" si="894">IF(YEAR(G4051)&gt;=2019,0,V4051-X4051)</f>
        <v>0</v>
      </c>
      <c r="AA4051" s="36">
        <f t="shared" si="887"/>
        <v>0</v>
      </c>
      <c r="AB4051" s="36">
        <f t="shared" si="888"/>
        <v>0</v>
      </c>
      <c r="AC4051" s="37">
        <f t="shared" si="889"/>
        <v>0</v>
      </c>
      <c r="AD4051" s="35">
        <f>IF(OR(YEAR(G4051)&lt;2019,O4051="X"),0,IF(ISBLANK(H4051),DATEDIF(G4051,'[3]1.Pradzia'!$D$13,"M"),DATEDIF(G4051,H4051,"m")))</f>
        <v>0</v>
      </c>
      <c r="AE4051" s="37">
        <f>IF(E4051='[3]5.Grup_T'!$E$20,0,IF(AD4051&lt;&gt;0,M4051/V4051*MIN(12,AD4051),0))</f>
        <v>0</v>
      </c>
      <c r="AF4051" s="37">
        <f t="shared" si="890"/>
        <v>0</v>
      </c>
      <c r="AG4051" s="37">
        <f t="shared" si="891"/>
        <v>0</v>
      </c>
      <c r="AH4051" s="37">
        <f t="shared" si="892"/>
        <v>0</v>
      </c>
      <c r="AI4051" s="35" t="str">
        <f t="shared" si="893"/>
        <v>Nusidėvėjęs</v>
      </c>
      <c r="AJ4051" s="38" t="str">
        <f>IF(AND(F4051&lt;&gt;[3]Pav.tvarkyklė!$B$12,F4051&lt;&gt;[3]Pav.tvarkyklė!$B$13),"GVTNT","X")</f>
        <v>GVTNT</v>
      </c>
      <c r="AK4051" s="39">
        <f t="shared" ref="AK4051:AK4114" si="895">I4051-J4051-K4051-L4051-M4051</f>
        <v>0</v>
      </c>
      <c r="AL4051" s="41"/>
      <c r="AM4051" s="41"/>
      <c r="AN4051" s="41">
        <f t="shared" si="883"/>
        <v>1900</v>
      </c>
      <c r="AO4051" s="41"/>
      <c r="AP4051" s="41"/>
      <c r="AQ4051" s="41"/>
      <c r="AR4051" s="42"/>
      <c r="AS4051" s="42"/>
      <c r="AU4051" s="43">
        <f t="shared" si="884"/>
        <v>0</v>
      </c>
    </row>
    <row r="4052" spans="1:47" ht="15" customHeight="1" x14ac:dyDescent="0.25">
      <c r="A4052" s="11"/>
      <c r="B4052" s="19">
        <v>4221</v>
      </c>
      <c r="C4052" s="74"/>
      <c r="D4052" s="77"/>
      <c r="E4052" s="78"/>
      <c r="F4052" s="78"/>
      <c r="G4052" s="80"/>
      <c r="H4052" s="49"/>
      <c r="I4052" s="79"/>
      <c r="J4052" s="27"/>
      <c r="K4052" s="27"/>
      <c r="L4052" s="79"/>
      <c r="M4052" s="81"/>
      <c r="N4052" s="29">
        <v>0</v>
      </c>
      <c r="O4052" s="30" t="str">
        <f>IF(G4052&lt;=$N$2,"",IF(F4052=[3]Pav.tvarkyklė!$B$13,"",IF(ISBLANK(R4052),"X","")))</f>
        <v/>
      </c>
      <c r="P4052" s="91"/>
      <c r="Q4052" s="63"/>
      <c r="R4052" s="63"/>
      <c r="S4052" s="63"/>
      <c r="T4052" s="63"/>
      <c r="U4052" s="34" t="str">
        <f>IFERROR(INDEX('[3]5.Grup_T'!$G$4:$G$22,MATCH('6.Turtas'!E4052,'[3]5.Grup_T'!$E$4:$E$22,0)),"0")</f>
        <v>0</v>
      </c>
      <c r="V4052" s="35">
        <f t="shared" si="885"/>
        <v>0</v>
      </c>
      <c r="W4052" s="35">
        <f>IF(NOT(ISBLANK(H4052)),(12-DATEDIF(H4052,'[3]1.Pradzia'!$D$13,"m")),0)</f>
        <v>0</v>
      </c>
      <c r="X4052" s="35">
        <f t="shared" si="886"/>
        <v>0</v>
      </c>
      <c r="Y4052" s="35">
        <f t="shared" si="882"/>
        <v>0</v>
      </c>
      <c r="Z4052" s="35">
        <f t="shared" si="894"/>
        <v>0</v>
      </c>
      <c r="AA4052" s="36">
        <f t="shared" si="887"/>
        <v>0</v>
      </c>
      <c r="AB4052" s="36">
        <f t="shared" si="888"/>
        <v>0</v>
      </c>
      <c r="AC4052" s="37">
        <f t="shared" si="889"/>
        <v>0</v>
      </c>
      <c r="AD4052" s="35">
        <f>IF(OR(YEAR(G4052)&lt;2019,O4052="X"),0,IF(ISBLANK(H4052),DATEDIF(G4052,'[3]1.Pradzia'!$D$13,"M"),DATEDIF(G4052,H4052,"m")))</f>
        <v>0</v>
      </c>
      <c r="AE4052" s="37">
        <f>IF(E4052='[3]5.Grup_T'!$E$20,0,IF(AD4052&lt;&gt;0,M4052/V4052*MIN(12,AD4052),0))</f>
        <v>0</v>
      </c>
      <c r="AF4052" s="37">
        <f t="shared" si="890"/>
        <v>0</v>
      </c>
      <c r="AG4052" s="37">
        <f t="shared" si="891"/>
        <v>0</v>
      </c>
      <c r="AH4052" s="37">
        <f t="shared" si="892"/>
        <v>0</v>
      </c>
      <c r="AI4052" s="35" t="str">
        <f t="shared" si="893"/>
        <v>Nusidėvėjęs</v>
      </c>
      <c r="AJ4052" s="38" t="str">
        <f>IF(AND(F4052&lt;&gt;[3]Pav.tvarkyklė!$B$12,F4052&lt;&gt;[3]Pav.tvarkyklė!$B$13),"GVTNT","X")</f>
        <v>GVTNT</v>
      </c>
      <c r="AK4052" s="39">
        <f t="shared" si="895"/>
        <v>0</v>
      </c>
      <c r="AL4052" s="41"/>
      <c r="AM4052" s="41"/>
      <c r="AN4052" s="41">
        <f t="shared" si="883"/>
        <v>1900</v>
      </c>
      <c r="AO4052" s="41"/>
      <c r="AP4052" s="41"/>
      <c r="AQ4052" s="41"/>
      <c r="AR4052" s="42"/>
      <c r="AS4052" s="42"/>
      <c r="AU4052" s="43">
        <f t="shared" si="884"/>
        <v>0</v>
      </c>
    </row>
    <row r="4053" spans="1:47" ht="15" customHeight="1" x14ac:dyDescent="0.25">
      <c r="A4053" s="11"/>
      <c r="B4053" s="19">
        <v>4222</v>
      </c>
      <c r="C4053" s="74"/>
      <c r="D4053" s="77"/>
      <c r="E4053" s="78"/>
      <c r="F4053" s="78"/>
      <c r="G4053" s="80"/>
      <c r="H4053" s="49"/>
      <c r="I4053" s="79"/>
      <c r="J4053" s="27"/>
      <c r="K4053" s="27"/>
      <c r="L4053" s="79"/>
      <c r="M4053" s="81"/>
      <c r="N4053" s="29">
        <v>0</v>
      </c>
      <c r="O4053" s="30" t="str">
        <f>IF(G4053&lt;=$N$2,"",IF(F4053=[3]Pav.tvarkyklė!$B$13,"",IF(ISBLANK(R4053),"X","")))</f>
        <v/>
      </c>
      <c r="P4053" s="91"/>
      <c r="Q4053" s="63"/>
      <c r="R4053" s="63"/>
      <c r="S4053" s="63"/>
      <c r="T4053" s="63"/>
      <c r="U4053" s="34" t="str">
        <f>IFERROR(INDEX('[3]5.Grup_T'!$G$4:$G$22,MATCH('6.Turtas'!E4053,'[3]5.Grup_T'!$E$4:$E$22,0)),"0")</f>
        <v>0</v>
      </c>
      <c r="V4053" s="35">
        <f t="shared" si="885"/>
        <v>0</v>
      </c>
      <c r="W4053" s="35">
        <f>IF(NOT(ISBLANK(H4053)),(12-DATEDIF(H4053,'[3]1.Pradzia'!$D$13,"m")),0)</f>
        <v>0</v>
      </c>
      <c r="X4053" s="35">
        <f t="shared" si="886"/>
        <v>0</v>
      </c>
      <c r="Y4053" s="35">
        <f t="shared" si="882"/>
        <v>0</v>
      </c>
      <c r="Z4053" s="35">
        <f t="shared" si="894"/>
        <v>0</v>
      </c>
      <c r="AA4053" s="36">
        <f t="shared" si="887"/>
        <v>0</v>
      </c>
      <c r="AB4053" s="36">
        <f t="shared" si="888"/>
        <v>0</v>
      </c>
      <c r="AC4053" s="37">
        <f t="shared" si="889"/>
        <v>0</v>
      </c>
      <c r="AD4053" s="35">
        <f>IF(OR(YEAR(G4053)&lt;2019,O4053="X"),0,IF(ISBLANK(H4053),DATEDIF(G4053,'[3]1.Pradzia'!$D$13,"M"),DATEDIF(G4053,H4053,"m")))</f>
        <v>0</v>
      </c>
      <c r="AE4053" s="37">
        <f>IF(E4053='[3]5.Grup_T'!$E$20,0,IF(AD4053&lt;&gt;0,M4053/V4053*MIN(12,AD4053),0))</f>
        <v>0</v>
      </c>
      <c r="AF4053" s="37">
        <f t="shared" si="890"/>
        <v>0</v>
      </c>
      <c r="AG4053" s="37">
        <f t="shared" si="891"/>
        <v>0</v>
      </c>
      <c r="AH4053" s="37">
        <f t="shared" si="892"/>
        <v>0</v>
      </c>
      <c r="AI4053" s="35" t="str">
        <f t="shared" si="893"/>
        <v>Nusidėvėjęs</v>
      </c>
      <c r="AJ4053" s="38" t="str">
        <f>IF(AND(F4053&lt;&gt;[3]Pav.tvarkyklė!$B$12,F4053&lt;&gt;[3]Pav.tvarkyklė!$B$13),"GVTNT","X")</f>
        <v>GVTNT</v>
      </c>
      <c r="AK4053" s="39">
        <f t="shared" si="895"/>
        <v>0</v>
      </c>
      <c r="AL4053" s="41"/>
      <c r="AM4053" s="41"/>
      <c r="AN4053" s="41">
        <f t="shared" si="883"/>
        <v>1900</v>
      </c>
      <c r="AO4053" s="41"/>
      <c r="AP4053" s="41"/>
      <c r="AQ4053" s="41"/>
      <c r="AR4053" s="42"/>
      <c r="AS4053" s="42"/>
      <c r="AU4053" s="43">
        <f t="shared" si="884"/>
        <v>0</v>
      </c>
    </row>
    <row r="4054" spans="1:47" ht="15" customHeight="1" x14ac:dyDescent="0.25">
      <c r="A4054" s="11"/>
      <c r="B4054" s="19">
        <v>4223</v>
      </c>
      <c r="C4054" s="74"/>
      <c r="D4054" s="77"/>
      <c r="E4054" s="78"/>
      <c r="F4054" s="78"/>
      <c r="G4054" s="80"/>
      <c r="H4054" s="49"/>
      <c r="I4054" s="79"/>
      <c r="J4054" s="27"/>
      <c r="K4054" s="27"/>
      <c r="L4054" s="79"/>
      <c r="M4054" s="81"/>
      <c r="N4054" s="29">
        <v>0</v>
      </c>
      <c r="O4054" s="30" t="str">
        <f>IF(G4054&lt;=$N$2,"",IF(F4054=[3]Pav.tvarkyklė!$B$13,"",IF(ISBLANK(R4054),"X","")))</f>
        <v/>
      </c>
      <c r="P4054" s="91"/>
      <c r="Q4054" s="63"/>
      <c r="R4054" s="63"/>
      <c r="S4054" s="63"/>
      <c r="T4054" s="63"/>
      <c r="U4054" s="34" t="str">
        <f>IFERROR(INDEX('[3]5.Grup_T'!$G$4:$G$22,MATCH('6.Turtas'!E4054,'[3]5.Grup_T'!$E$4:$E$22,0)),"0")</f>
        <v>0</v>
      </c>
      <c r="V4054" s="35">
        <f t="shared" si="885"/>
        <v>0</v>
      </c>
      <c r="W4054" s="35">
        <f>IF(NOT(ISBLANK(H4054)),(12-DATEDIF(H4054,'[3]1.Pradzia'!$D$13,"m")),0)</f>
        <v>0</v>
      </c>
      <c r="X4054" s="35">
        <f t="shared" si="886"/>
        <v>0</v>
      </c>
      <c r="Y4054" s="35">
        <f t="shared" si="882"/>
        <v>0</v>
      </c>
      <c r="Z4054" s="35">
        <f t="shared" si="894"/>
        <v>0</v>
      </c>
      <c r="AA4054" s="36">
        <f t="shared" si="887"/>
        <v>0</v>
      </c>
      <c r="AB4054" s="36">
        <f t="shared" si="888"/>
        <v>0</v>
      </c>
      <c r="AC4054" s="37">
        <f t="shared" si="889"/>
        <v>0</v>
      </c>
      <c r="AD4054" s="35">
        <f>IF(OR(YEAR(G4054)&lt;2019,O4054="X"),0,IF(ISBLANK(H4054),DATEDIF(G4054,'[3]1.Pradzia'!$D$13,"M"),DATEDIF(G4054,H4054,"m")))</f>
        <v>0</v>
      </c>
      <c r="AE4054" s="37">
        <f>IF(E4054='[3]5.Grup_T'!$E$20,0,IF(AD4054&lt;&gt;0,M4054/V4054*MIN(12,AD4054),0))</f>
        <v>0</v>
      </c>
      <c r="AF4054" s="37">
        <f t="shared" si="890"/>
        <v>0</v>
      </c>
      <c r="AG4054" s="37">
        <f t="shared" si="891"/>
        <v>0</v>
      </c>
      <c r="AH4054" s="37">
        <f t="shared" si="892"/>
        <v>0</v>
      </c>
      <c r="AI4054" s="35" t="str">
        <f t="shared" si="893"/>
        <v>Nusidėvėjęs</v>
      </c>
      <c r="AJ4054" s="38" t="str">
        <f>IF(AND(F4054&lt;&gt;[3]Pav.tvarkyklė!$B$12,F4054&lt;&gt;[3]Pav.tvarkyklė!$B$13),"GVTNT","X")</f>
        <v>GVTNT</v>
      </c>
      <c r="AK4054" s="39">
        <f t="shared" si="895"/>
        <v>0</v>
      </c>
      <c r="AL4054" s="41"/>
      <c r="AM4054" s="41"/>
      <c r="AN4054" s="41">
        <f t="shared" si="883"/>
        <v>1900</v>
      </c>
      <c r="AO4054" s="41"/>
      <c r="AP4054" s="41"/>
      <c r="AQ4054" s="41"/>
      <c r="AR4054" s="42"/>
      <c r="AS4054" s="42"/>
      <c r="AU4054" s="43">
        <f t="shared" si="884"/>
        <v>0</v>
      </c>
    </row>
    <row r="4055" spans="1:47" ht="15" customHeight="1" x14ac:dyDescent="0.25">
      <c r="A4055" s="11"/>
      <c r="B4055" s="19">
        <v>4224</v>
      </c>
      <c r="C4055" s="74"/>
      <c r="D4055" s="77"/>
      <c r="E4055" s="78"/>
      <c r="F4055" s="78"/>
      <c r="G4055" s="80"/>
      <c r="H4055" s="49"/>
      <c r="I4055" s="79"/>
      <c r="J4055" s="27"/>
      <c r="K4055" s="27"/>
      <c r="L4055" s="79"/>
      <c r="M4055" s="81"/>
      <c r="N4055" s="29">
        <v>0</v>
      </c>
      <c r="O4055" s="30" t="str">
        <f>IF(G4055&lt;=$N$2,"",IF(F4055=[3]Pav.tvarkyklė!$B$13,"",IF(ISBLANK(R4055),"X","")))</f>
        <v/>
      </c>
      <c r="P4055" s="91"/>
      <c r="Q4055" s="63"/>
      <c r="R4055" s="63"/>
      <c r="S4055" s="63"/>
      <c r="T4055" s="63"/>
      <c r="U4055" s="34" t="str">
        <f>IFERROR(INDEX('[3]5.Grup_T'!$G$4:$G$22,MATCH('6.Turtas'!E4055,'[3]5.Grup_T'!$E$4:$E$22,0)),"0")</f>
        <v>0</v>
      </c>
      <c r="V4055" s="35">
        <f t="shared" si="885"/>
        <v>0</v>
      </c>
      <c r="W4055" s="35">
        <f>IF(NOT(ISBLANK(H4055)),(12-DATEDIF(H4055,'[3]1.Pradzia'!$D$13,"m")),0)</f>
        <v>0</v>
      </c>
      <c r="X4055" s="35">
        <f t="shared" si="886"/>
        <v>0</v>
      </c>
      <c r="Y4055" s="35">
        <f t="shared" si="882"/>
        <v>0</v>
      </c>
      <c r="Z4055" s="35">
        <f t="shared" si="894"/>
        <v>0</v>
      </c>
      <c r="AA4055" s="36">
        <f t="shared" si="887"/>
        <v>0</v>
      </c>
      <c r="AB4055" s="36">
        <f t="shared" si="888"/>
        <v>0</v>
      </c>
      <c r="AC4055" s="37">
        <f t="shared" si="889"/>
        <v>0</v>
      </c>
      <c r="AD4055" s="35">
        <f>IF(OR(YEAR(G4055)&lt;2019,O4055="X"),0,IF(ISBLANK(H4055),DATEDIF(G4055,'[3]1.Pradzia'!$D$13,"M"),DATEDIF(G4055,H4055,"m")))</f>
        <v>0</v>
      </c>
      <c r="AE4055" s="37">
        <f>IF(E4055='[3]5.Grup_T'!$E$20,0,IF(AD4055&lt;&gt;0,M4055/V4055*MIN(12,AD4055),0))</f>
        <v>0</v>
      </c>
      <c r="AF4055" s="37">
        <f t="shared" si="890"/>
        <v>0</v>
      </c>
      <c r="AG4055" s="37">
        <f t="shared" si="891"/>
        <v>0</v>
      </c>
      <c r="AH4055" s="37">
        <f t="shared" si="892"/>
        <v>0</v>
      </c>
      <c r="AI4055" s="35" t="str">
        <f t="shared" si="893"/>
        <v>Nusidėvėjęs</v>
      </c>
      <c r="AJ4055" s="38" t="str">
        <f>IF(AND(F4055&lt;&gt;[3]Pav.tvarkyklė!$B$12,F4055&lt;&gt;[3]Pav.tvarkyklė!$B$13),"GVTNT","X")</f>
        <v>GVTNT</v>
      </c>
      <c r="AK4055" s="39">
        <f t="shared" si="895"/>
        <v>0</v>
      </c>
      <c r="AL4055" s="41"/>
      <c r="AM4055" s="41"/>
      <c r="AN4055" s="41">
        <f t="shared" si="883"/>
        <v>1900</v>
      </c>
      <c r="AO4055" s="41"/>
      <c r="AP4055" s="41"/>
      <c r="AQ4055" s="41"/>
      <c r="AR4055" s="42"/>
      <c r="AS4055" s="42"/>
      <c r="AU4055" s="43">
        <f t="shared" si="884"/>
        <v>0</v>
      </c>
    </row>
    <row r="4056" spans="1:47" ht="15" customHeight="1" x14ac:dyDescent="0.25">
      <c r="A4056" s="11"/>
      <c r="B4056" s="19">
        <v>4225</v>
      </c>
      <c r="C4056" s="74"/>
      <c r="D4056" s="77"/>
      <c r="E4056" s="78"/>
      <c r="F4056" s="78"/>
      <c r="G4056" s="80"/>
      <c r="H4056" s="49"/>
      <c r="I4056" s="79"/>
      <c r="J4056" s="27"/>
      <c r="K4056" s="27"/>
      <c r="L4056" s="79"/>
      <c r="M4056" s="81"/>
      <c r="N4056" s="29">
        <v>0</v>
      </c>
      <c r="O4056" s="30" t="str">
        <f>IF(G4056&lt;=$N$2,"",IF(F4056=[3]Pav.tvarkyklė!$B$13,"",IF(ISBLANK(R4056),"X","")))</f>
        <v/>
      </c>
      <c r="P4056" s="91"/>
      <c r="Q4056" s="63"/>
      <c r="R4056" s="63"/>
      <c r="S4056" s="63"/>
      <c r="T4056" s="63"/>
      <c r="U4056" s="34" t="str">
        <f>IFERROR(INDEX('[3]5.Grup_T'!$G$4:$G$22,MATCH('6.Turtas'!E4056,'[3]5.Grup_T'!$E$4:$E$22,0)),"0")</f>
        <v>0</v>
      </c>
      <c r="V4056" s="35">
        <f t="shared" si="885"/>
        <v>0</v>
      </c>
      <c r="W4056" s="35">
        <f>IF(NOT(ISBLANK(H4056)),(12-DATEDIF(H4056,'[3]1.Pradzia'!$D$13,"m")),0)</f>
        <v>0</v>
      </c>
      <c r="X4056" s="35">
        <f t="shared" si="886"/>
        <v>0</v>
      </c>
      <c r="Y4056" s="35">
        <f t="shared" si="882"/>
        <v>0</v>
      </c>
      <c r="Z4056" s="35">
        <f t="shared" si="894"/>
        <v>0</v>
      </c>
      <c r="AA4056" s="36">
        <f t="shared" si="887"/>
        <v>0</v>
      </c>
      <c r="AB4056" s="36">
        <f t="shared" si="888"/>
        <v>0</v>
      </c>
      <c r="AC4056" s="37">
        <f t="shared" si="889"/>
        <v>0</v>
      </c>
      <c r="AD4056" s="35">
        <f>IF(OR(YEAR(G4056)&lt;2019,O4056="X"),0,IF(ISBLANK(H4056),DATEDIF(G4056,'[3]1.Pradzia'!$D$13,"M"),DATEDIF(G4056,H4056,"m")))</f>
        <v>0</v>
      </c>
      <c r="AE4056" s="37">
        <f>IF(E4056='[3]5.Grup_T'!$E$20,0,IF(AD4056&lt;&gt;0,M4056/V4056*MIN(12,AD4056),0))</f>
        <v>0</v>
      </c>
      <c r="AF4056" s="37">
        <f t="shared" si="890"/>
        <v>0</v>
      </c>
      <c r="AG4056" s="37">
        <f t="shared" si="891"/>
        <v>0</v>
      </c>
      <c r="AH4056" s="37">
        <f t="shared" si="892"/>
        <v>0</v>
      </c>
      <c r="AI4056" s="35" t="str">
        <f t="shared" si="893"/>
        <v>Nusidėvėjęs</v>
      </c>
      <c r="AJ4056" s="38" t="str">
        <f>IF(AND(F4056&lt;&gt;[3]Pav.tvarkyklė!$B$12,F4056&lt;&gt;[3]Pav.tvarkyklė!$B$13),"GVTNT","X")</f>
        <v>GVTNT</v>
      </c>
      <c r="AK4056" s="39">
        <f t="shared" si="895"/>
        <v>0</v>
      </c>
      <c r="AL4056" s="41"/>
      <c r="AM4056" s="41"/>
      <c r="AN4056" s="41">
        <f t="shared" si="883"/>
        <v>1900</v>
      </c>
      <c r="AO4056" s="41"/>
      <c r="AP4056" s="41"/>
      <c r="AQ4056" s="41"/>
      <c r="AR4056" s="42"/>
      <c r="AS4056" s="42"/>
      <c r="AU4056" s="43">
        <f t="shared" si="884"/>
        <v>0</v>
      </c>
    </row>
    <row r="4057" spans="1:47" ht="15" customHeight="1" x14ac:dyDescent="0.25">
      <c r="A4057" s="11"/>
      <c r="B4057" s="19">
        <v>4226</v>
      </c>
      <c r="C4057" s="74"/>
      <c r="D4057" s="77"/>
      <c r="E4057" s="78"/>
      <c r="F4057" s="78"/>
      <c r="G4057" s="80"/>
      <c r="H4057" s="49"/>
      <c r="I4057" s="79"/>
      <c r="J4057" s="27"/>
      <c r="K4057" s="27"/>
      <c r="L4057" s="79"/>
      <c r="M4057" s="81"/>
      <c r="N4057" s="29">
        <v>0</v>
      </c>
      <c r="O4057" s="30" t="str">
        <f>IF(G4057&lt;=$N$2,"",IF(F4057=[3]Pav.tvarkyklė!$B$13,"",IF(ISBLANK(R4057),"X","")))</f>
        <v/>
      </c>
      <c r="P4057" s="91"/>
      <c r="Q4057" s="63"/>
      <c r="R4057" s="63"/>
      <c r="S4057" s="63"/>
      <c r="T4057" s="63"/>
      <c r="U4057" s="34" t="str">
        <f>IFERROR(INDEX('[3]5.Grup_T'!$G$4:$G$22,MATCH('6.Turtas'!E4057,'[3]5.Grup_T'!$E$4:$E$22,0)),"0")</f>
        <v>0</v>
      </c>
      <c r="V4057" s="35">
        <f t="shared" si="885"/>
        <v>0</v>
      </c>
      <c r="W4057" s="35">
        <f>IF(NOT(ISBLANK(H4057)),(12-DATEDIF(H4057,'[3]1.Pradzia'!$D$13,"m")),0)</f>
        <v>0</v>
      </c>
      <c r="X4057" s="35">
        <f t="shared" si="886"/>
        <v>0</v>
      </c>
      <c r="Y4057" s="35">
        <f t="shared" si="882"/>
        <v>0</v>
      </c>
      <c r="Z4057" s="35">
        <f t="shared" si="894"/>
        <v>0</v>
      </c>
      <c r="AA4057" s="36">
        <f t="shared" si="887"/>
        <v>0</v>
      </c>
      <c r="AB4057" s="36">
        <f t="shared" si="888"/>
        <v>0</v>
      </c>
      <c r="AC4057" s="37">
        <f t="shared" si="889"/>
        <v>0</v>
      </c>
      <c r="AD4057" s="35">
        <f>IF(OR(YEAR(G4057)&lt;2019,O4057="X"),0,IF(ISBLANK(H4057),DATEDIF(G4057,'[3]1.Pradzia'!$D$13,"M"),DATEDIF(G4057,H4057,"m")))</f>
        <v>0</v>
      </c>
      <c r="AE4057" s="37">
        <f>IF(E4057='[3]5.Grup_T'!$E$20,0,IF(AD4057&lt;&gt;0,M4057/V4057*MIN(12,AD4057),0))</f>
        <v>0</v>
      </c>
      <c r="AF4057" s="37">
        <f t="shared" si="890"/>
        <v>0</v>
      </c>
      <c r="AG4057" s="37">
        <f t="shared" si="891"/>
        <v>0</v>
      </c>
      <c r="AH4057" s="37">
        <f t="shared" si="892"/>
        <v>0</v>
      </c>
      <c r="AI4057" s="35" t="str">
        <f t="shared" si="893"/>
        <v>Nusidėvėjęs</v>
      </c>
      <c r="AJ4057" s="38" t="str">
        <f>IF(AND(F4057&lt;&gt;[3]Pav.tvarkyklė!$B$12,F4057&lt;&gt;[3]Pav.tvarkyklė!$B$13),"GVTNT","X")</f>
        <v>GVTNT</v>
      </c>
      <c r="AK4057" s="39">
        <f t="shared" si="895"/>
        <v>0</v>
      </c>
      <c r="AL4057" s="41"/>
      <c r="AM4057" s="41"/>
      <c r="AN4057" s="41">
        <f t="shared" si="883"/>
        <v>1900</v>
      </c>
      <c r="AO4057" s="41"/>
      <c r="AP4057" s="41"/>
      <c r="AQ4057" s="41"/>
      <c r="AR4057" s="42"/>
      <c r="AS4057" s="42"/>
      <c r="AU4057" s="43">
        <f t="shared" si="884"/>
        <v>0</v>
      </c>
    </row>
    <row r="4058" spans="1:47" ht="15" customHeight="1" x14ac:dyDescent="0.25">
      <c r="A4058" s="11"/>
      <c r="B4058" s="19">
        <v>4227</v>
      </c>
      <c r="C4058" s="74"/>
      <c r="D4058" s="77"/>
      <c r="E4058" s="78"/>
      <c r="F4058" s="78"/>
      <c r="G4058" s="80"/>
      <c r="H4058" s="49"/>
      <c r="I4058" s="79"/>
      <c r="J4058" s="27"/>
      <c r="K4058" s="27"/>
      <c r="L4058" s="79"/>
      <c r="M4058" s="81"/>
      <c r="N4058" s="29">
        <v>0</v>
      </c>
      <c r="O4058" s="30" t="str">
        <f>IF(G4058&lt;=$N$2,"",IF(F4058=[3]Pav.tvarkyklė!$B$13,"",IF(ISBLANK(R4058),"X","")))</f>
        <v/>
      </c>
      <c r="P4058" s="91"/>
      <c r="Q4058" s="63"/>
      <c r="R4058" s="63"/>
      <c r="S4058" s="63"/>
      <c r="T4058" s="63"/>
      <c r="U4058" s="34" t="str">
        <f>IFERROR(INDEX('[3]5.Grup_T'!$G$4:$G$22,MATCH('6.Turtas'!E4058,'[3]5.Grup_T'!$E$4:$E$22,0)),"0")</f>
        <v>0</v>
      </c>
      <c r="V4058" s="35">
        <f t="shared" si="885"/>
        <v>0</v>
      </c>
      <c r="W4058" s="35">
        <f>IF(NOT(ISBLANK(H4058)),(12-DATEDIF(H4058,'[3]1.Pradzia'!$D$13,"m")),0)</f>
        <v>0</v>
      </c>
      <c r="X4058" s="35">
        <f t="shared" si="886"/>
        <v>0</v>
      </c>
      <c r="Y4058" s="35">
        <f t="shared" si="882"/>
        <v>0</v>
      </c>
      <c r="Z4058" s="35">
        <f t="shared" si="894"/>
        <v>0</v>
      </c>
      <c r="AA4058" s="36">
        <f t="shared" si="887"/>
        <v>0</v>
      </c>
      <c r="AB4058" s="36">
        <f t="shared" si="888"/>
        <v>0</v>
      </c>
      <c r="AC4058" s="37">
        <f t="shared" si="889"/>
        <v>0</v>
      </c>
      <c r="AD4058" s="35">
        <f>IF(OR(YEAR(G4058)&lt;2019,O4058="X"),0,IF(ISBLANK(H4058),DATEDIF(G4058,'[3]1.Pradzia'!$D$13,"M"),DATEDIF(G4058,H4058,"m")))</f>
        <v>0</v>
      </c>
      <c r="AE4058" s="37">
        <f>IF(E4058='[3]5.Grup_T'!$E$20,0,IF(AD4058&lt;&gt;0,M4058/V4058*MIN(12,AD4058),0))</f>
        <v>0</v>
      </c>
      <c r="AF4058" s="37">
        <f t="shared" si="890"/>
        <v>0</v>
      </c>
      <c r="AG4058" s="37">
        <f t="shared" si="891"/>
        <v>0</v>
      </c>
      <c r="AH4058" s="37">
        <f t="shared" si="892"/>
        <v>0</v>
      </c>
      <c r="AI4058" s="35" t="str">
        <f t="shared" si="893"/>
        <v>Nusidėvėjęs</v>
      </c>
      <c r="AJ4058" s="38" t="str">
        <f>IF(AND(F4058&lt;&gt;[3]Pav.tvarkyklė!$B$12,F4058&lt;&gt;[3]Pav.tvarkyklė!$B$13),"GVTNT","X")</f>
        <v>GVTNT</v>
      </c>
      <c r="AK4058" s="39">
        <f t="shared" si="895"/>
        <v>0</v>
      </c>
      <c r="AL4058" s="41"/>
      <c r="AM4058" s="41"/>
      <c r="AN4058" s="41">
        <f t="shared" si="883"/>
        <v>1900</v>
      </c>
      <c r="AO4058" s="41"/>
      <c r="AP4058" s="41"/>
      <c r="AQ4058" s="41"/>
      <c r="AR4058" s="42"/>
      <c r="AS4058" s="42"/>
      <c r="AU4058" s="43">
        <f t="shared" si="884"/>
        <v>0</v>
      </c>
    </row>
    <row r="4059" spans="1:47" ht="15" customHeight="1" x14ac:dyDescent="0.25">
      <c r="A4059" s="11"/>
      <c r="B4059" s="19">
        <v>4228</v>
      </c>
      <c r="C4059" s="74"/>
      <c r="D4059" s="77"/>
      <c r="E4059" s="78"/>
      <c r="F4059" s="74"/>
      <c r="G4059" s="80"/>
      <c r="H4059" s="49"/>
      <c r="I4059" s="79"/>
      <c r="J4059" s="27"/>
      <c r="K4059" s="27"/>
      <c r="L4059" s="79"/>
      <c r="M4059" s="81"/>
      <c r="N4059" s="29">
        <v>0</v>
      </c>
      <c r="O4059" s="30" t="str">
        <f>IF(G4059&lt;=$N$2,"",IF(F4059=[3]Pav.tvarkyklė!$B$13,"",IF(ISBLANK(R4059),"X","")))</f>
        <v/>
      </c>
      <c r="P4059" s="91"/>
      <c r="Q4059" s="63"/>
      <c r="R4059" s="63"/>
      <c r="S4059" s="63"/>
      <c r="T4059" s="63"/>
      <c r="U4059" s="34" t="str">
        <f>IFERROR(INDEX('[3]5.Grup_T'!$G$4:$G$22,MATCH('6.Turtas'!E4059,'[3]5.Grup_T'!$E$4:$E$22,0)),"0")</f>
        <v>0</v>
      </c>
      <c r="V4059" s="35">
        <f t="shared" si="885"/>
        <v>0</v>
      </c>
      <c r="W4059" s="35">
        <f>IF(NOT(ISBLANK(H4059)),(12-DATEDIF(H4059,'[3]1.Pradzia'!$D$13,"m")),0)</f>
        <v>0</v>
      </c>
      <c r="X4059" s="35">
        <f t="shared" si="886"/>
        <v>0</v>
      </c>
      <c r="Y4059" s="35">
        <f t="shared" si="882"/>
        <v>0</v>
      </c>
      <c r="Z4059" s="35">
        <f t="shared" si="894"/>
        <v>0</v>
      </c>
      <c r="AA4059" s="36">
        <f t="shared" si="887"/>
        <v>0</v>
      </c>
      <c r="AB4059" s="36">
        <f t="shared" si="888"/>
        <v>0</v>
      </c>
      <c r="AC4059" s="37">
        <f t="shared" si="889"/>
        <v>0</v>
      </c>
      <c r="AD4059" s="35">
        <f>IF(OR(YEAR(G4059)&lt;2019,O4059="X"),0,IF(ISBLANK(H4059),DATEDIF(G4059,'[3]1.Pradzia'!$D$13,"M"),DATEDIF(G4059,H4059,"m")))</f>
        <v>0</v>
      </c>
      <c r="AE4059" s="37">
        <f>IF(E4059='[3]5.Grup_T'!$E$20,0,IF(AD4059&lt;&gt;0,M4059/V4059*MIN(12,AD4059),0))</f>
        <v>0</v>
      </c>
      <c r="AF4059" s="37">
        <f t="shared" si="890"/>
        <v>0</v>
      </c>
      <c r="AG4059" s="37">
        <f t="shared" si="891"/>
        <v>0</v>
      </c>
      <c r="AH4059" s="37">
        <f t="shared" si="892"/>
        <v>0</v>
      </c>
      <c r="AI4059" s="35" t="str">
        <f t="shared" si="893"/>
        <v>Nusidėvėjęs</v>
      </c>
      <c r="AJ4059" s="38" t="str">
        <f>IF(AND(F4059&lt;&gt;[3]Pav.tvarkyklė!$B$12,F4059&lt;&gt;[3]Pav.tvarkyklė!$B$13),"GVTNT","X")</f>
        <v>GVTNT</v>
      </c>
      <c r="AK4059" s="39">
        <f t="shared" si="895"/>
        <v>0</v>
      </c>
      <c r="AL4059" s="41"/>
      <c r="AM4059" s="41"/>
      <c r="AN4059" s="41">
        <f t="shared" si="883"/>
        <v>1900</v>
      </c>
      <c r="AO4059" s="41"/>
      <c r="AP4059" s="41"/>
      <c r="AQ4059" s="41"/>
      <c r="AR4059" s="42"/>
      <c r="AS4059" s="42"/>
      <c r="AU4059" s="43">
        <f t="shared" si="884"/>
        <v>0</v>
      </c>
    </row>
    <row r="4060" spans="1:47" ht="15" customHeight="1" x14ac:dyDescent="0.25">
      <c r="A4060" s="11"/>
      <c r="B4060" s="19">
        <v>4229</v>
      </c>
      <c r="C4060" s="74"/>
      <c r="D4060" s="77"/>
      <c r="E4060" s="78"/>
      <c r="F4060" s="74"/>
      <c r="G4060" s="80"/>
      <c r="H4060" s="49"/>
      <c r="I4060" s="79"/>
      <c r="J4060" s="27"/>
      <c r="K4060" s="27"/>
      <c r="L4060" s="79"/>
      <c r="M4060" s="81"/>
      <c r="N4060" s="29">
        <v>0</v>
      </c>
      <c r="O4060" s="30" t="str">
        <f>IF(G4060&lt;=$N$2,"",IF(F4060=[3]Pav.tvarkyklė!$B$13,"",IF(ISBLANK(R4060),"X","")))</f>
        <v/>
      </c>
      <c r="P4060" s="91"/>
      <c r="Q4060" s="63"/>
      <c r="R4060" s="63"/>
      <c r="S4060" s="63"/>
      <c r="T4060" s="63"/>
      <c r="U4060" s="34" t="str">
        <f>IFERROR(INDEX('[3]5.Grup_T'!$G$4:$G$22,MATCH('6.Turtas'!E4060,'[3]5.Grup_T'!$E$4:$E$22,0)),"0")</f>
        <v>0</v>
      </c>
      <c r="V4060" s="35">
        <f t="shared" si="885"/>
        <v>0</v>
      </c>
      <c r="W4060" s="35">
        <f>IF(NOT(ISBLANK(H4060)),(12-DATEDIF(H4060,'[3]1.Pradzia'!$D$13,"m")),0)</f>
        <v>0</v>
      </c>
      <c r="X4060" s="35">
        <f t="shared" si="886"/>
        <v>0</v>
      </c>
      <c r="Y4060" s="35">
        <f t="shared" si="882"/>
        <v>0</v>
      </c>
      <c r="Z4060" s="35">
        <f t="shared" si="894"/>
        <v>0</v>
      </c>
      <c r="AA4060" s="36">
        <f t="shared" si="887"/>
        <v>0</v>
      </c>
      <c r="AB4060" s="36">
        <f t="shared" si="888"/>
        <v>0</v>
      </c>
      <c r="AC4060" s="37">
        <f t="shared" si="889"/>
        <v>0</v>
      </c>
      <c r="AD4060" s="35">
        <f>IF(OR(YEAR(G4060)&lt;2019,O4060="X"),0,IF(ISBLANK(H4060),DATEDIF(G4060,'[3]1.Pradzia'!$D$13,"M"),DATEDIF(G4060,H4060,"m")))</f>
        <v>0</v>
      </c>
      <c r="AE4060" s="37">
        <f>IF(E4060='[3]5.Grup_T'!$E$20,0,IF(AD4060&lt;&gt;0,M4060/V4060*MIN(12,AD4060),0))</f>
        <v>0</v>
      </c>
      <c r="AF4060" s="37">
        <f t="shared" si="890"/>
        <v>0</v>
      </c>
      <c r="AG4060" s="37">
        <f t="shared" si="891"/>
        <v>0</v>
      </c>
      <c r="AH4060" s="37">
        <f t="shared" si="892"/>
        <v>0</v>
      </c>
      <c r="AI4060" s="35" t="str">
        <f t="shared" si="893"/>
        <v>Nusidėvėjęs</v>
      </c>
      <c r="AJ4060" s="38" t="str">
        <f>IF(AND(F4060&lt;&gt;[3]Pav.tvarkyklė!$B$12,F4060&lt;&gt;[3]Pav.tvarkyklė!$B$13),"GVTNT","X")</f>
        <v>GVTNT</v>
      </c>
      <c r="AK4060" s="39">
        <f t="shared" si="895"/>
        <v>0</v>
      </c>
      <c r="AL4060" s="41"/>
      <c r="AM4060" s="41"/>
      <c r="AN4060" s="41">
        <f t="shared" si="883"/>
        <v>1900</v>
      </c>
      <c r="AO4060" s="41"/>
      <c r="AP4060" s="41"/>
      <c r="AQ4060" s="41"/>
      <c r="AR4060" s="42"/>
      <c r="AS4060" s="42"/>
      <c r="AU4060" s="43">
        <f t="shared" si="884"/>
        <v>0</v>
      </c>
    </row>
    <row r="4061" spans="1:47" ht="15" customHeight="1" x14ac:dyDescent="0.25">
      <c r="A4061" s="11"/>
      <c r="B4061" s="19">
        <v>4230</v>
      </c>
      <c r="C4061" s="74"/>
      <c r="D4061" s="77"/>
      <c r="E4061" s="78"/>
      <c r="F4061" s="74"/>
      <c r="G4061" s="80"/>
      <c r="H4061" s="49"/>
      <c r="I4061" s="79"/>
      <c r="J4061" s="27"/>
      <c r="K4061" s="27"/>
      <c r="L4061" s="79"/>
      <c r="M4061" s="81"/>
      <c r="N4061" s="29">
        <v>0</v>
      </c>
      <c r="O4061" s="30" t="str">
        <f>IF(G4061&lt;=$N$2,"",IF(F4061=[3]Pav.tvarkyklė!$B$13,"",IF(ISBLANK(R4061),"X","")))</f>
        <v/>
      </c>
      <c r="P4061" s="91"/>
      <c r="Q4061" s="63"/>
      <c r="R4061" s="63"/>
      <c r="S4061" s="63"/>
      <c r="T4061" s="63"/>
      <c r="U4061" s="34" t="str">
        <f>IFERROR(INDEX('[3]5.Grup_T'!$G$4:$G$22,MATCH('6.Turtas'!E4061,'[3]5.Grup_T'!$E$4:$E$22,0)),"0")</f>
        <v>0</v>
      </c>
      <c r="V4061" s="35">
        <f t="shared" si="885"/>
        <v>0</v>
      </c>
      <c r="W4061" s="35">
        <f>IF(NOT(ISBLANK(H4061)),(12-DATEDIF(H4061,'[3]1.Pradzia'!$D$13,"m")),0)</f>
        <v>0</v>
      </c>
      <c r="X4061" s="35">
        <f t="shared" si="886"/>
        <v>0</v>
      </c>
      <c r="Y4061" s="35">
        <f t="shared" si="882"/>
        <v>0</v>
      </c>
      <c r="Z4061" s="35">
        <f t="shared" si="894"/>
        <v>0</v>
      </c>
      <c r="AA4061" s="36">
        <f t="shared" si="887"/>
        <v>0</v>
      </c>
      <c r="AB4061" s="36">
        <f t="shared" si="888"/>
        <v>0</v>
      </c>
      <c r="AC4061" s="37">
        <f t="shared" si="889"/>
        <v>0</v>
      </c>
      <c r="AD4061" s="35">
        <f>IF(OR(YEAR(G4061)&lt;2019,O4061="X"),0,IF(ISBLANK(H4061),DATEDIF(G4061,'[3]1.Pradzia'!$D$13,"M"),DATEDIF(G4061,H4061,"m")))</f>
        <v>0</v>
      </c>
      <c r="AE4061" s="37">
        <f>IF(E4061='[3]5.Grup_T'!$E$20,0,IF(AD4061&lt;&gt;0,M4061/V4061*MIN(12,AD4061),0))</f>
        <v>0</v>
      </c>
      <c r="AF4061" s="37">
        <f t="shared" si="890"/>
        <v>0</v>
      </c>
      <c r="AG4061" s="37">
        <f t="shared" si="891"/>
        <v>0</v>
      </c>
      <c r="AH4061" s="37">
        <f t="shared" si="892"/>
        <v>0</v>
      </c>
      <c r="AI4061" s="35" t="str">
        <f t="shared" si="893"/>
        <v>Nusidėvėjęs</v>
      </c>
      <c r="AJ4061" s="38" t="str">
        <f>IF(AND(F4061&lt;&gt;[3]Pav.tvarkyklė!$B$12,F4061&lt;&gt;[3]Pav.tvarkyklė!$B$13),"GVTNT","X")</f>
        <v>GVTNT</v>
      </c>
      <c r="AK4061" s="39">
        <f t="shared" si="895"/>
        <v>0</v>
      </c>
      <c r="AL4061" s="41"/>
      <c r="AM4061" s="41"/>
      <c r="AN4061" s="41">
        <f t="shared" si="883"/>
        <v>1900</v>
      </c>
      <c r="AO4061" s="41"/>
      <c r="AP4061" s="41"/>
      <c r="AQ4061" s="41"/>
      <c r="AR4061" s="42"/>
      <c r="AS4061" s="42"/>
      <c r="AU4061" s="43">
        <f t="shared" si="884"/>
        <v>0</v>
      </c>
    </row>
    <row r="4062" spans="1:47" ht="15" customHeight="1" x14ac:dyDescent="0.25">
      <c r="A4062" s="11"/>
      <c r="B4062" s="19">
        <v>4231</v>
      </c>
      <c r="C4062" s="74"/>
      <c r="D4062" s="77"/>
      <c r="E4062" s="75"/>
      <c r="F4062" s="74"/>
      <c r="G4062" s="80"/>
      <c r="H4062" s="49"/>
      <c r="I4062" s="79"/>
      <c r="J4062" s="27"/>
      <c r="K4062" s="27"/>
      <c r="L4062" s="79"/>
      <c r="M4062" s="81"/>
      <c r="N4062" s="29">
        <v>0</v>
      </c>
      <c r="O4062" s="30" t="str">
        <f>IF(G4062&lt;=$N$2,"",IF(F4062=[3]Pav.tvarkyklė!$B$13,"",IF(ISBLANK(R4062),"X","")))</f>
        <v/>
      </c>
      <c r="P4062" s="91"/>
      <c r="Q4062" s="63"/>
      <c r="R4062" s="63"/>
      <c r="S4062" s="63"/>
      <c r="T4062" s="63"/>
      <c r="U4062" s="34" t="str">
        <f>IFERROR(INDEX('[3]5.Grup_T'!$G$4:$G$22,MATCH('6.Turtas'!E4062,'[3]5.Grup_T'!$E$4:$E$22,0)),"0")</f>
        <v>0</v>
      </c>
      <c r="V4062" s="35">
        <f t="shared" si="885"/>
        <v>0</v>
      </c>
      <c r="W4062" s="35">
        <f>IF(NOT(ISBLANK(H4062)),(12-DATEDIF(H4062,'[3]1.Pradzia'!$D$13,"m")),0)</f>
        <v>0</v>
      </c>
      <c r="X4062" s="35">
        <f t="shared" si="886"/>
        <v>0</v>
      </c>
      <c r="Y4062" s="35">
        <f t="shared" si="882"/>
        <v>0</v>
      </c>
      <c r="Z4062" s="35">
        <f t="shared" si="894"/>
        <v>0</v>
      </c>
      <c r="AA4062" s="36">
        <f t="shared" si="887"/>
        <v>0</v>
      </c>
      <c r="AB4062" s="36">
        <f t="shared" si="888"/>
        <v>0</v>
      </c>
      <c r="AC4062" s="37">
        <f t="shared" si="889"/>
        <v>0</v>
      </c>
      <c r="AD4062" s="35">
        <f>IF(OR(YEAR(G4062)&lt;2019,O4062="X"),0,IF(ISBLANK(H4062),DATEDIF(G4062,'[3]1.Pradzia'!$D$13,"M"),DATEDIF(G4062,H4062,"m")))</f>
        <v>0</v>
      </c>
      <c r="AE4062" s="37">
        <f>IF(E4062='[3]5.Grup_T'!$E$20,0,IF(AD4062&lt;&gt;0,M4062/V4062*MIN(12,AD4062),0))</f>
        <v>0</v>
      </c>
      <c r="AF4062" s="37">
        <f t="shared" si="890"/>
        <v>0</v>
      </c>
      <c r="AG4062" s="37">
        <f t="shared" si="891"/>
        <v>0</v>
      </c>
      <c r="AH4062" s="37">
        <f t="shared" si="892"/>
        <v>0</v>
      </c>
      <c r="AI4062" s="35" t="str">
        <f t="shared" si="893"/>
        <v>Nusidėvėjęs</v>
      </c>
      <c r="AJ4062" s="38" t="str">
        <f>IF(AND(F4062&lt;&gt;[3]Pav.tvarkyklė!$B$12,F4062&lt;&gt;[3]Pav.tvarkyklė!$B$13),"GVTNT","X")</f>
        <v>GVTNT</v>
      </c>
      <c r="AK4062" s="39">
        <f t="shared" si="895"/>
        <v>0</v>
      </c>
      <c r="AL4062" s="41"/>
      <c r="AM4062" s="41"/>
      <c r="AN4062" s="41">
        <f t="shared" si="883"/>
        <v>1900</v>
      </c>
      <c r="AO4062" s="41"/>
      <c r="AP4062" s="41"/>
      <c r="AQ4062" s="41"/>
      <c r="AR4062" s="42"/>
      <c r="AS4062" s="42"/>
      <c r="AU4062" s="43">
        <f t="shared" si="884"/>
        <v>0</v>
      </c>
    </row>
    <row r="4063" spans="1:47" ht="15" customHeight="1" x14ac:dyDescent="0.25">
      <c r="A4063" s="11"/>
      <c r="B4063" s="19">
        <v>4232</v>
      </c>
      <c r="C4063" s="74"/>
      <c r="D4063" s="77"/>
      <c r="E4063" s="75"/>
      <c r="F4063" s="74"/>
      <c r="G4063" s="80"/>
      <c r="H4063" s="49"/>
      <c r="I4063" s="79"/>
      <c r="J4063" s="27"/>
      <c r="K4063" s="27"/>
      <c r="L4063" s="79"/>
      <c r="M4063" s="81"/>
      <c r="N4063" s="29">
        <v>0</v>
      </c>
      <c r="O4063" s="30" t="str">
        <f>IF(G4063&lt;=$N$2,"",IF(F4063=[3]Pav.tvarkyklė!$B$13,"",IF(ISBLANK(R4063),"X","")))</f>
        <v/>
      </c>
      <c r="P4063" s="91"/>
      <c r="Q4063" s="63"/>
      <c r="R4063" s="63"/>
      <c r="S4063" s="63"/>
      <c r="T4063" s="63"/>
      <c r="U4063" s="34" t="str">
        <f>IFERROR(INDEX('[3]5.Grup_T'!$G$4:$G$22,MATCH('6.Turtas'!E4063,'[3]5.Grup_T'!$E$4:$E$22,0)),"0")</f>
        <v>0</v>
      </c>
      <c r="V4063" s="35">
        <f t="shared" si="885"/>
        <v>0</v>
      </c>
      <c r="W4063" s="35">
        <f>IF(NOT(ISBLANK(H4063)),(12-DATEDIF(H4063,'[3]1.Pradzia'!$D$13,"m")),0)</f>
        <v>0</v>
      </c>
      <c r="X4063" s="35">
        <f t="shared" si="886"/>
        <v>0</v>
      </c>
      <c r="Y4063" s="35">
        <f t="shared" si="882"/>
        <v>0</v>
      </c>
      <c r="Z4063" s="35">
        <f t="shared" si="894"/>
        <v>0</v>
      </c>
      <c r="AA4063" s="36">
        <f t="shared" si="887"/>
        <v>0</v>
      </c>
      <c r="AB4063" s="36">
        <f t="shared" si="888"/>
        <v>0</v>
      </c>
      <c r="AC4063" s="37">
        <f t="shared" si="889"/>
        <v>0</v>
      </c>
      <c r="AD4063" s="35">
        <f>IF(OR(YEAR(G4063)&lt;2019,O4063="X"),0,IF(ISBLANK(H4063),DATEDIF(G4063,'[3]1.Pradzia'!$D$13,"M"),DATEDIF(G4063,H4063,"m")))</f>
        <v>0</v>
      </c>
      <c r="AE4063" s="37">
        <f>IF(E4063='[3]5.Grup_T'!$E$20,0,IF(AD4063&lt;&gt;0,M4063/V4063*MIN(12,AD4063),0))</f>
        <v>0</v>
      </c>
      <c r="AF4063" s="37">
        <f t="shared" si="890"/>
        <v>0</v>
      </c>
      <c r="AG4063" s="37">
        <f t="shared" si="891"/>
        <v>0</v>
      </c>
      <c r="AH4063" s="37">
        <f t="shared" si="892"/>
        <v>0</v>
      </c>
      <c r="AI4063" s="35" t="str">
        <f t="shared" si="893"/>
        <v>Nusidėvėjęs</v>
      </c>
      <c r="AJ4063" s="38" t="str">
        <f>IF(AND(F4063&lt;&gt;[3]Pav.tvarkyklė!$B$12,F4063&lt;&gt;[3]Pav.tvarkyklė!$B$13),"GVTNT","X")</f>
        <v>GVTNT</v>
      </c>
      <c r="AK4063" s="39">
        <f t="shared" si="895"/>
        <v>0</v>
      </c>
      <c r="AL4063" s="41"/>
      <c r="AM4063" s="41"/>
      <c r="AN4063" s="41">
        <f t="shared" si="883"/>
        <v>1900</v>
      </c>
      <c r="AO4063" s="41"/>
      <c r="AP4063" s="41"/>
      <c r="AQ4063" s="41"/>
      <c r="AR4063" s="42"/>
      <c r="AS4063" s="42"/>
      <c r="AU4063" s="43">
        <f t="shared" si="884"/>
        <v>0</v>
      </c>
    </row>
    <row r="4064" spans="1:47" ht="15" customHeight="1" x14ac:dyDescent="0.25">
      <c r="A4064" s="11"/>
      <c r="B4064" s="19">
        <v>4233</v>
      </c>
      <c r="C4064" s="74"/>
      <c r="D4064" s="77"/>
      <c r="E4064" s="75"/>
      <c r="F4064" s="74"/>
      <c r="G4064" s="80"/>
      <c r="H4064" s="49"/>
      <c r="I4064" s="79"/>
      <c r="J4064" s="27"/>
      <c r="K4064" s="27"/>
      <c r="L4064" s="79"/>
      <c r="M4064" s="81"/>
      <c r="N4064" s="29">
        <v>0</v>
      </c>
      <c r="O4064" s="30" t="str">
        <f>IF(G4064&lt;=$N$2,"",IF(F4064=[3]Pav.tvarkyklė!$B$13,"",IF(ISBLANK(R4064),"X","")))</f>
        <v/>
      </c>
      <c r="P4064" s="91"/>
      <c r="Q4064" s="63"/>
      <c r="R4064" s="63"/>
      <c r="S4064" s="63"/>
      <c r="T4064" s="63"/>
      <c r="U4064" s="34" t="str">
        <f>IFERROR(INDEX('[3]5.Grup_T'!$G$4:$G$22,MATCH('6.Turtas'!E4064,'[3]5.Grup_T'!$E$4:$E$22,0)),"0")</f>
        <v>0</v>
      </c>
      <c r="V4064" s="35">
        <f t="shared" si="885"/>
        <v>0</v>
      </c>
      <c r="W4064" s="35">
        <f>IF(NOT(ISBLANK(H4064)),(12-DATEDIF(H4064,'[3]1.Pradzia'!$D$13,"m")),0)</f>
        <v>0</v>
      </c>
      <c r="X4064" s="35">
        <f t="shared" si="886"/>
        <v>0</v>
      </c>
      <c r="Y4064" s="35">
        <f t="shared" si="882"/>
        <v>0</v>
      </c>
      <c r="Z4064" s="35">
        <f t="shared" si="894"/>
        <v>0</v>
      </c>
      <c r="AA4064" s="36">
        <f t="shared" si="887"/>
        <v>0</v>
      </c>
      <c r="AB4064" s="36">
        <f t="shared" si="888"/>
        <v>0</v>
      </c>
      <c r="AC4064" s="37">
        <f t="shared" si="889"/>
        <v>0</v>
      </c>
      <c r="AD4064" s="35">
        <f>IF(OR(YEAR(G4064)&lt;2019,O4064="X"),0,IF(ISBLANK(H4064),DATEDIF(G4064,'[3]1.Pradzia'!$D$13,"M"),DATEDIF(G4064,H4064,"m")))</f>
        <v>0</v>
      </c>
      <c r="AE4064" s="37">
        <f>IF(E4064='[3]5.Grup_T'!$E$20,0,IF(AD4064&lt;&gt;0,M4064/V4064*MIN(12,AD4064),0))</f>
        <v>0</v>
      </c>
      <c r="AF4064" s="37">
        <f t="shared" si="890"/>
        <v>0</v>
      </c>
      <c r="AG4064" s="37">
        <f t="shared" si="891"/>
        <v>0</v>
      </c>
      <c r="AH4064" s="37">
        <f t="shared" si="892"/>
        <v>0</v>
      </c>
      <c r="AI4064" s="35" t="str">
        <f t="shared" si="893"/>
        <v>Nusidėvėjęs</v>
      </c>
      <c r="AJ4064" s="38" t="str">
        <f>IF(AND(F4064&lt;&gt;[3]Pav.tvarkyklė!$B$12,F4064&lt;&gt;[3]Pav.tvarkyklė!$B$13),"GVTNT","X")</f>
        <v>GVTNT</v>
      </c>
      <c r="AK4064" s="39">
        <f t="shared" si="895"/>
        <v>0</v>
      </c>
      <c r="AL4064" s="41"/>
      <c r="AM4064" s="41"/>
      <c r="AN4064" s="41">
        <f t="shared" si="883"/>
        <v>1900</v>
      </c>
      <c r="AO4064" s="41"/>
      <c r="AP4064" s="41"/>
      <c r="AQ4064" s="41"/>
      <c r="AR4064" s="42"/>
      <c r="AS4064" s="42"/>
      <c r="AU4064" s="43">
        <f t="shared" si="884"/>
        <v>0</v>
      </c>
    </row>
    <row r="4065" spans="1:47" ht="15" customHeight="1" x14ac:dyDescent="0.25">
      <c r="A4065" s="11"/>
      <c r="B4065" s="19">
        <v>4234</v>
      </c>
      <c r="C4065" s="74"/>
      <c r="D4065" s="77"/>
      <c r="E4065" s="75"/>
      <c r="F4065" s="74"/>
      <c r="G4065" s="80"/>
      <c r="H4065" s="49"/>
      <c r="I4065" s="79"/>
      <c r="J4065" s="27"/>
      <c r="K4065" s="27"/>
      <c r="L4065" s="79"/>
      <c r="M4065" s="81"/>
      <c r="N4065" s="29">
        <v>0</v>
      </c>
      <c r="O4065" s="30" t="str">
        <f>IF(G4065&lt;=$N$2,"",IF(F4065=[3]Pav.tvarkyklė!$B$13,"",IF(ISBLANK(R4065),"X","")))</f>
        <v/>
      </c>
      <c r="P4065" s="91"/>
      <c r="Q4065" s="63"/>
      <c r="R4065" s="63"/>
      <c r="S4065" s="63"/>
      <c r="T4065" s="63"/>
      <c r="U4065" s="34" t="str">
        <f>IFERROR(INDEX('[3]5.Grup_T'!$G$4:$G$22,MATCH('6.Turtas'!E4065,'[3]5.Grup_T'!$E$4:$E$22,0)),"0")</f>
        <v>0</v>
      </c>
      <c r="V4065" s="35">
        <f t="shared" si="885"/>
        <v>0</v>
      </c>
      <c r="W4065" s="35">
        <f>IF(NOT(ISBLANK(H4065)),(12-DATEDIF(H4065,'[3]1.Pradzia'!$D$13,"m")),0)</f>
        <v>0</v>
      </c>
      <c r="X4065" s="35">
        <f t="shared" si="886"/>
        <v>0</v>
      </c>
      <c r="Y4065" s="35">
        <f t="shared" si="882"/>
        <v>0</v>
      </c>
      <c r="Z4065" s="35">
        <f t="shared" si="894"/>
        <v>0</v>
      </c>
      <c r="AA4065" s="36">
        <f t="shared" si="887"/>
        <v>0</v>
      </c>
      <c r="AB4065" s="36">
        <f t="shared" si="888"/>
        <v>0</v>
      </c>
      <c r="AC4065" s="37">
        <f t="shared" si="889"/>
        <v>0</v>
      </c>
      <c r="AD4065" s="35">
        <f>IF(OR(YEAR(G4065)&lt;2019,O4065="X"),0,IF(ISBLANK(H4065),DATEDIF(G4065,'[3]1.Pradzia'!$D$13,"M"),DATEDIF(G4065,H4065,"m")))</f>
        <v>0</v>
      </c>
      <c r="AE4065" s="37">
        <f>IF(E4065='[3]5.Grup_T'!$E$20,0,IF(AD4065&lt;&gt;0,M4065/V4065*MIN(12,AD4065),0))</f>
        <v>0</v>
      </c>
      <c r="AF4065" s="37">
        <f t="shared" si="890"/>
        <v>0</v>
      </c>
      <c r="AG4065" s="37">
        <f t="shared" si="891"/>
        <v>0</v>
      </c>
      <c r="AH4065" s="37">
        <f t="shared" si="892"/>
        <v>0</v>
      </c>
      <c r="AI4065" s="35" t="str">
        <f t="shared" si="893"/>
        <v>Nusidėvėjęs</v>
      </c>
      <c r="AJ4065" s="38" t="str">
        <f>IF(AND(F4065&lt;&gt;[3]Pav.tvarkyklė!$B$12,F4065&lt;&gt;[3]Pav.tvarkyklė!$B$13),"GVTNT","X")</f>
        <v>GVTNT</v>
      </c>
      <c r="AK4065" s="39">
        <f t="shared" si="895"/>
        <v>0</v>
      </c>
      <c r="AL4065" s="41"/>
      <c r="AM4065" s="41"/>
      <c r="AN4065" s="41">
        <f t="shared" si="883"/>
        <v>1900</v>
      </c>
      <c r="AO4065" s="41"/>
      <c r="AP4065" s="41"/>
      <c r="AQ4065" s="41"/>
      <c r="AR4065" s="42"/>
      <c r="AS4065" s="42"/>
      <c r="AU4065" s="43">
        <f t="shared" si="884"/>
        <v>0</v>
      </c>
    </row>
    <row r="4066" spans="1:47" ht="15" customHeight="1" x14ac:dyDescent="0.25">
      <c r="A4066" s="11"/>
      <c r="B4066" s="19">
        <v>4235</v>
      </c>
      <c r="C4066" s="74"/>
      <c r="D4066" s="77"/>
      <c r="E4066" s="75"/>
      <c r="F4066" s="74"/>
      <c r="G4066" s="80"/>
      <c r="H4066" s="49"/>
      <c r="I4066" s="79"/>
      <c r="J4066" s="27"/>
      <c r="K4066" s="27"/>
      <c r="L4066" s="79"/>
      <c r="M4066" s="81"/>
      <c r="N4066" s="29">
        <v>0</v>
      </c>
      <c r="O4066" s="30" t="str">
        <f>IF(G4066&lt;=$N$2,"",IF(F4066=[3]Pav.tvarkyklė!$B$13,"",IF(ISBLANK(R4066),"X","")))</f>
        <v/>
      </c>
      <c r="P4066" s="91"/>
      <c r="Q4066" s="63"/>
      <c r="R4066" s="63"/>
      <c r="S4066" s="63"/>
      <c r="T4066" s="63"/>
      <c r="U4066" s="34" t="str">
        <f>IFERROR(INDEX('[3]5.Grup_T'!$G$4:$G$22,MATCH('6.Turtas'!E4066,'[3]5.Grup_T'!$E$4:$E$22,0)),"0")</f>
        <v>0</v>
      </c>
      <c r="V4066" s="35">
        <f t="shared" si="885"/>
        <v>0</v>
      </c>
      <c r="W4066" s="35">
        <f>IF(NOT(ISBLANK(H4066)),(12-DATEDIF(H4066,'[3]1.Pradzia'!$D$13,"m")),0)</f>
        <v>0</v>
      </c>
      <c r="X4066" s="35">
        <f t="shared" si="886"/>
        <v>0</v>
      </c>
      <c r="Y4066" s="35">
        <f t="shared" si="882"/>
        <v>0</v>
      </c>
      <c r="Z4066" s="35">
        <f t="shared" si="894"/>
        <v>0</v>
      </c>
      <c r="AA4066" s="36">
        <f t="shared" si="887"/>
        <v>0</v>
      </c>
      <c r="AB4066" s="36">
        <f t="shared" si="888"/>
        <v>0</v>
      </c>
      <c r="AC4066" s="37">
        <f t="shared" si="889"/>
        <v>0</v>
      </c>
      <c r="AD4066" s="35">
        <f>IF(OR(YEAR(G4066)&lt;2019,O4066="X"),0,IF(ISBLANK(H4066),DATEDIF(G4066,'[3]1.Pradzia'!$D$13,"M"),DATEDIF(G4066,H4066,"m")))</f>
        <v>0</v>
      </c>
      <c r="AE4066" s="37">
        <f>IF(E4066='[3]5.Grup_T'!$E$20,0,IF(AD4066&lt;&gt;0,M4066/V4066*MIN(12,AD4066),0))</f>
        <v>0</v>
      </c>
      <c r="AF4066" s="37">
        <f t="shared" si="890"/>
        <v>0</v>
      </c>
      <c r="AG4066" s="37">
        <f t="shared" si="891"/>
        <v>0</v>
      </c>
      <c r="AH4066" s="37">
        <f t="shared" si="892"/>
        <v>0</v>
      </c>
      <c r="AI4066" s="35" t="str">
        <f t="shared" si="893"/>
        <v>Nusidėvėjęs</v>
      </c>
      <c r="AJ4066" s="38" t="str">
        <f>IF(AND(F4066&lt;&gt;[3]Pav.tvarkyklė!$B$12,F4066&lt;&gt;[3]Pav.tvarkyklė!$B$13),"GVTNT","X")</f>
        <v>GVTNT</v>
      </c>
      <c r="AK4066" s="39">
        <f t="shared" si="895"/>
        <v>0</v>
      </c>
      <c r="AL4066" s="41"/>
      <c r="AM4066" s="41"/>
      <c r="AN4066" s="41">
        <f t="shared" si="883"/>
        <v>1900</v>
      </c>
      <c r="AO4066" s="41"/>
      <c r="AP4066" s="41"/>
      <c r="AQ4066" s="41"/>
      <c r="AR4066" s="42"/>
      <c r="AS4066" s="42"/>
      <c r="AU4066" s="43">
        <f t="shared" si="884"/>
        <v>0</v>
      </c>
    </row>
    <row r="4067" spans="1:47" ht="15" customHeight="1" x14ac:dyDescent="0.25">
      <c r="A4067" s="11"/>
      <c r="B4067" s="19">
        <v>4236</v>
      </c>
      <c r="C4067" s="74"/>
      <c r="D4067" s="77"/>
      <c r="E4067" s="78"/>
      <c r="F4067" s="74"/>
      <c r="G4067" s="80"/>
      <c r="H4067" s="49"/>
      <c r="I4067" s="79"/>
      <c r="J4067" s="27"/>
      <c r="K4067" s="27"/>
      <c r="L4067" s="79"/>
      <c r="M4067" s="81"/>
      <c r="N4067" s="29">
        <v>0</v>
      </c>
      <c r="O4067" s="30" t="str">
        <f>IF(G4067&lt;=$N$2,"",IF(F4067=[3]Pav.tvarkyklė!$B$13,"",IF(ISBLANK(R4067),"X","")))</f>
        <v/>
      </c>
      <c r="P4067" s="91"/>
      <c r="Q4067" s="63"/>
      <c r="R4067" s="63"/>
      <c r="S4067" s="63"/>
      <c r="T4067" s="63"/>
      <c r="U4067" s="34" t="str">
        <f>IFERROR(INDEX('[3]5.Grup_T'!$G$4:$G$22,MATCH('6.Turtas'!E4067,'[3]5.Grup_T'!$E$4:$E$22,0)),"0")</f>
        <v>0</v>
      </c>
      <c r="V4067" s="35">
        <f t="shared" si="885"/>
        <v>0</v>
      </c>
      <c r="W4067" s="35">
        <f>IF(NOT(ISBLANK(H4067)),(12-DATEDIF(H4067,'[3]1.Pradzia'!$D$13,"m")),0)</f>
        <v>0</v>
      </c>
      <c r="X4067" s="35">
        <f t="shared" si="886"/>
        <v>0</v>
      </c>
      <c r="Y4067" s="35">
        <f t="shared" si="882"/>
        <v>0</v>
      </c>
      <c r="Z4067" s="35">
        <f t="shared" si="894"/>
        <v>0</v>
      </c>
      <c r="AA4067" s="36">
        <f t="shared" si="887"/>
        <v>0</v>
      </c>
      <c r="AB4067" s="36">
        <f t="shared" si="888"/>
        <v>0</v>
      </c>
      <c r="AC4067" s="37">
        <f t="shared" si="889"/>
        <v>0</v>
      </c>
      <c r="AD4067" s="35">
        <f>IF(OR(YEAR(G4067)&lt;2019,O4067="X"),0,IF(ISBLANK(H4067),DATEDIF(G4067,'[3]1.Pradzia'!$D$13,"M"),DATEDIF(G4067,H4067,"m")))</f>
        <v>0</v>
      </c>
      <c r="AE4067" s="37">
        <f>IF(E4067='[3]5.Grup_T'!$E$20,0,IF(AD4067&lt;&gt;0,M4067/V4067*MIN(12,AD4067),0))</f>
        <v>0</v>
      </c>
      <c r="AF4067" s="37">
        <f t="shared" si="890"/>
        <v>0</v>
      </c>
      <c r="AG4067" s="37">
        <f t="shared" si="891"/>
        <v>0</v>
      </c>
      <c r="AH4067" s="37">
        <f t="shared" si="892"/>
        <v>0</v>
      </c>
      <c r="AI4067" s="35" t="str">
        <f t="shared" si="893"/>
        <v>Nusidėvėjęs</v>
      </c>
      <c r="AJ4067" s="38" t="str">
        <f>IF(AND(F4067&lt;&gt;[3]Pav.tvarkyklė!$B$12,F4067&lt;&gt;[3]Pav.tvarkyklė!$B$13),"GVTNT","X")</f>
        <v>GVTNT</v>
      </c>
      <c r="AK4067" s="39">
        <f t="shared" si="895"/>
        <v>0</v>
      </c>
      <c r="AL4067" s="41"/>
      <c r="AM4067" s="41"/>
      <c r="AN4067" s="41">
        <f t="shared" si="883"/>
        <v>1900</v>
      </c>
      <c r="AO4067" s="41"/>
      <c r="AP4067" s="41"/>
      <c r="AQ4067" s="41"/>
      <c r="AR4067" s="42"/>
      <c r="AS4067" s="42"/>
      <c r="AU4067" s="43">
        <f t="shared" si="884"/>
        <v>0</v>
      </c>
    </row>
    <row r="4068" spans="1:47" ht="15" customHeight="1" x14ac:dyDescent="0.25">
      <c r="A4068" s="11"/>
      <c r="B4068" s="19">
        <v>4237</v>
      </c>
      <c r="C4068" s="74"/>
      <c r="D4068" s="77"/>
      <c r="E4068" s="75"/>
      <c r="F4068" s="74"/>
      <c r="G4068" s="80"/>
      <c r="H4068" s="49"/>
      <c r="I4068" s="79"/>
      <c r="J4068" s="27"/>
      <c r="K4068" s="27"/>
      <c r="L4068" s="79"/>
      <c r="M4068" s="81"/>
      <c r="N4068" s="29">
        <v>0</v>
      </c>
      <c r="O4068" s="30" t="str">
        <f>IF(G4068&lt;=$N$2,"",IF(F4068=[3]Pav.tvarkyklė!$B$13,"",IF(ISBLANK(R4068),"X","")))</f>
        <v/>
      </c>
      <c r="P4068" s="91"/>
      <c r="Q4068" s="63"/>
      <c r="R4068" s="63"/>
      <c r="S4068" s="63"/>
      <c r="T4068" s="63"/>
      <c r="U4068" s="34" t="str">
        <f>IFERROR(INDEX('[3]5.Grup_T'!$G$4:$G$22,MATCH('6.Turtas'!E4068,'[3]5.Grup_T'!$E$4:$E$22,0)),"0")</f>
        <v>0</v>
      </c>
      <c r="V4068" s="35">
        <f t="shared" si="885"/>
        <v>0</v>
      </c>
      <c r="W4068" s="35">
        <f>IF(NOT(ISBLANK(H4068)),(12-DATEDIF(H4068,'[3]1.Pradzia'!$D$13,"m")),0)</f>
        <v>0</v>
      </c>
      <c r="X4068" s="35">
        <f t="shared" si="886"/>
        <v>0</v>
      </c>
      <c r="Y4068" s="35">
        <f t="shared" si="882"/>
        <v>0</v>
      </c>
      <c r="Z4068" s="35">
        <f t="shared" si="894"/>
        <v>0</v>
      </c>
      <c r="AA4068" s="36">
        <f t="shared" si="887"/>
        <v>0</v>
      </c>
      <c r="AB4068" s="36">
        <f t="shared" si="888"/>
        <v>0</v>
      </c>
      <c r="AC4068" s="37">
        <f t="shared" si="889"/>
        <v>0</v>
      </c>
      <c r="AD4068" s="35">
        <f>IF(OR(YEAR(G4068)&lt;2019,O4068="X"),0,IF(ISBLANK(H4068),DATEDIF(G4068,'[3]1.Pradzia'!$D$13,"M"),DATEDIF(G4068,H4068,"m")))</f>
        <v>0</v>
      </c>
      <c r="AE4068" s="37">
        <f>IF(E4068='[3]5.Grup_T'!$E$20,0,IF(AD4068&lt;&gt;0,M4068/V4068*MIN(12,AD4068),0))</f>
        <v>0</v>
      </c>
      <c r="AF4068" s="37">
        <f t="shared" si="890"/>
        <v>0</v>
      </c>
      <c r="AG4068" s="37">
        <f t="shared" si="891"/>
        <v>0</v>
      </c>
      <c r="AH4068" s="37">
        <f t="shared" si="892"/>
        <v>0</v>
      </c>
      <c r="AI4068" s="35" t="str">
        <f t="shared" si="893"/>
        <v>Nusidėvėjęs</v>
      </c>
      <c r="AJ4068" s="38" t="str">
        <f>IF(AND(F4068&lt;&gt;[3]Pav.tvarkyklė!$B$12,F4068&lt;&gt;[3]Pav.tvarkyklė!$B$13),"GVTNT","X")</f>
        <v>GVTNT</v>
      </c>
      <c r="AK4068" s="39">
        <f t="shared" si="895"/>
        <v>0</v>
      </c>
      <c r="AL4068" s="41"/>
      <c r="AM4068" s="41"/>
      <c r="AN4068" s="41">
        <f t="shared" si="883"/>
        <v>1900</v>
      </c>
      <c r="AO4068" s="41"/>
      <c r="AP4068" s="41"/>
      <c r="AQ4068" s="41"/>
      <c r="AR4068" s="42"/>
      <c r="AS4068" s="42"/>
      <c r="AU4068" s="43">
        <f t="shared" si="884"/>
        <v>0</v>
      </c>
    </row>
    <row r="4069" spans="1:47" ht="15" customHeight="1" x14ac:dyDescent="0.25">
      <c r="A4069" s="11"/>
      <c r="B4069" s="19">
        <v>4238</v>
      </c>
      <c r="C4069" s="74"/>
      <c r="D4069" s="77"/>
      <c r="E4069" s="78"/>
      <c r="F4069" s="74"/>
      <c r="G4069" s="80"/>
      <c r="H4069" s="49"/>
      <c r="I4069" s="79"/>
      <c r="J4069" s="27"/>
      <c r="K4069" s="27"/>
      <c r="L4069" s="79"/>
      <c r="M4069" s="81"/>
      <c r="N4069" s="29">
        <v>0</v>
      </c>
      <c r="O4069" s="30" t="str">
        <f>IF(G4069&lt;=$N$2,"",IF(F4069=[3]Pav.tvarkyklė!$B$13,"",IF(ISBLANK(R4069),"X","")))</f>
        <v/>
      </c>
      <c r="P4069" s="91"/>
      <c r="Q4069" s="63"/>
      <c r="R4069" s="63"/>
      <c r="S4069" s="63"/>
      <c r="T4069" s="63"/>
      <c r="U4069" s="34" t="str">
        <f>IFERROR(INDEX('[3]5.Grup_T'!$G$4:$G$22,MATCH('6.Turtas'!E4069,'[3]5.Grup_T'!$E$4:$E$22,0)),"0")</f>
        <v>0</v>
      </c>
      <c r="V4069" s="35">
        <f t="shared" si="885"/>
        <v>0</v>
      </c>
      <c r="W4069" s="35">
        <f>IF(NOT(ISBLANK(H4069)),(12-DATEDIF(H4069,'[3]1.Pradzia'!$D$13,"m")),0)</f>
        <v>0</v>
      </c>
      <c r="X4069" s="35">
        <f t="shared" si="886"/>
        <v>0</v>
      </c>
      <c r="Y4069" s="35">
        <f t="shared" si="882"/>
        <v>0</v>
      </c>
      <c r="Z4069" s="35">
        <f t="shared" si="894"/>
        <v>0</v>
      </c>
      <c r="AA4069" s="36">
        <f t="shared" si="887"/>
        <v>0</v>
      </c>
      <c r="AB4069" s="36">
        <f t="shared" si="888"/>
        <v>0</v>
      </c>
      <c r="AC4069" s="37">
        <f t="shared" si="889"/>
        <v>0</v>
      </c>
      <c r="AD4069" s="35">
        <f>IF(OR(YEAR(G4069)&lt;2019,O4069="X"),0,IF(ISBLANK(H4069),DATEDIF(G4069,'[3]1.Pradzia'!$D$13,"M"),DATEDIF(G4069,H4069,"m")))</f>
        <v>0</v>
      </c>
      <c r="AE4069" s="37">
        <f>IF(E4069='[3]5.Grup_T'!$E$20,0,IF(AD4069&lt;&gt;0,M4069/V4069*MIN(12,AD4069),0))</f>
        <v>0</v>
      </c>
      <c r="AF4069" s="37">
        <f t="shared" si="890"/>
        <v>0</v>
      </c>
      <c r="AG4069" s="37">
        <f t="shared" si="891"/>
        <v>0</v>
      </c>
      <c r="AH4069" s="37">
        <f t="shared" si="892"/>
        <v>0</v>
      </c>
      <c r="AI4069" s="35" t="str">
        <f t="shared" si="893"/>
        <v>Nusidėvėjęs</v>
      </c>
      <c r="AJ4069" s="38" t="str">
        <f>IF(AND(F4069&lt;&gt;[3]Pav.tvarkyklė!$B$12,F4069&lt;&gt;[3]Pav.tvarkyklė!$B$13),"GVTNT","X")</f>
        <v>GVTNT</v>
      </c>
      <c r="AK4069" s="39">
        <f t="shared" si="895"/>
        <v>0</v>
      </c>
      <c r="AL4069" s="41"/>
      <c r="AM4069" s="41"/>
      <c r="AN4069" s="41">
        <f t="shared" si="883"/>
        <v>1900</v>
      </c>
      <c r="AO4069" s="41"/>
      <c r="AP4069" s="41"/>
      <c r="AQ4069" s="41"/>
      <c r="AR4069" s="42"/>
      <c r="AS4069" s="42"/>
      <c r="AU4069" s="43">
        <f t="shared" si="884"/>
        <v>0</v>
      </c>
    </row>
    <row r="4070" spans="1:47" ht="15" customHeight="1" x14ac:dyDescent="0.25">
      <c r="A4070" s="11"/>
      <c r="B4070" s="19">
        <v>4239</v>
      </c>
      <c r="C4070" s="74"/>
      <c r="D4070" s="77"/>
      <c r="E4070" s="75"/>
      <c r="F4070" s="74"/>
      <c r="G4070" s="80"/>
      <c r="H4070" s="49"/>
      <c r="I4070" s="79"/>
      <c r="J4070" s="27"/>
      <c r="K4070" s="27"/>
      <c r="L4070" s="79"/>
      <c r="M4070" s="81"/>
      <c r="N4070" s="29">
        <v>0</v>
      </c>
      <c r="O4070" s="30" t="str">
        <f>IF(G4070&lt;=$N$2,"",IF(F4070=[3]Pav.tvarkyklė!$B$13,"",IF(ISBLANK(R4070),"X","")))</f>
        <v/>
      </c>
      <c r="P4070" s="91"/>
      <c r="Q4070" s="63"/>
      <c r="R4070" s="63"/>
      <c r="S4070" s="63"/>
      <c r="T4070" s="63"/>
      <c r="U4070" s="34" t="str">
        <f>IFERROR(INDEX('[3]5.Grup_T'!$G$4:$G$22,MATCH('6.Turtas'!E4070,'[3]5.Grup_T'!$E$4:$E$22,0)),"0")</f>
        <v>0</v>
      </c>
      <c r="V4070" s="35">
        <f t="shared" si="885"/>
        <v>0</v>
      </c>
      <c r="W4070" s="35">
        <f>IF(NOT(ISBLANK(H4070)),(12-DATEDIF(H4070,'[3]1.Pradzia'!$D$13,"m")),0)</f>
        <v>0</v>
      </c>
      <c r="X4070" s="35">
        <f t="shared" si="886"/>
        <v>0</v>
      </c>
      <c r="Y4070" s="35">
        <f t="shared" si="882"/>
        <v>0</v>
      </c>
      <c r="Z4070" s="35">
        <f t="shared" si="894"/>
        <v>0</v>
      </c>
      <c r="AA4070" s="36">
        <f t="shared" si="887"/>
        <v>0</v>
      </c>
      <c r="AB4070" s="36">
        <f t="shared" si="888"/>
        <v>0</v>
      </c>
      <c r="AC4070" s="37">
        <f t="shared" si="889"/>
        <v>0</v>
      </c>
      <c r="AD4070" s="35">
        <f>IF(OR(YEAR(G4070)&lt;2019,O4070="X"),0,IF(ISBLANK(H4070),DATEDIF(G4070,'[3]1.Pradzia'!$D$13,"M"),DATEDIF(G4070,H4070,"m")))</f>
        <v>0</v>
      </c>
      <c r="AE4070" s="37">
        <f>IF(E4070='[3]5.Grup_T'!$E$20,0,IF(AD4070&lt;&gt;0,M4070/V4070*MIN(12,AD4070),0))</f>
        <v>0</v>
      </c>
      <c r="AF4070" s="37">
        <f t="shared" si="890"/>
        <v>0</v>
      </c>
      <c r="AG4070" s="37">
        <f t="shared" si="891"/>
        <v>0</v>
      </c>
      <c r="AH4070" s="37">
        <f t="shared" si="892"/>
        <v>0</v>
      </c>
      <c r="AI4070" s="35" t="str">
        <f t="shared" si="893"/>
        <v>Nusidėvėjęs</v>
      </c>
      <c r="AJ4070" s="38" t="str">
        <f>IF(AND(F4070&lt;&gt;[3]Pav.tvarkyklė!$B$12,F4070&lt;&gt;[3]Pav.tvarkyklė!$B$13),"GVTNT","X")</f>
        <v>GVTNT</v>
      </c>
      <c r="AK4070" s="39">
        <f t="shared" si="895"/>
        <v>0</v>
      </c>
      <c r="AL4070" s="41"/>
      <c r="AM4070" s="41"/>
      <c r="AN4070" s="41">
        <f t="shared" si="883"/>
        <v>1900</v>
      </c>
      <c r="AO4070" s="41"/>
      <c r="AP4070" s="41"/>
      <c r="AQ4070" s="41"/>
      <c r="AR4070" s="42"/>
      <c r="AS4070" s="42"/>
      <c r="AU4070" s="43">
        <f t="shared" si="884"/>
        <v>0</v>
      </c>
    </row>
    <row r="4071" spans="1:47" ht="15" customHeight="1" x14ac:dyDescent="0.25">
      <c r="A4071" s="11"/>
      <c r="B4071" s="19">
        <v>4240</v>
      </c>
      <c r="C4071" s="74"/>
      <c r="D4071" s="77"/>
      <c r="E4071" s="75"/>
      <c r="F4071" s="74"/>
      <c r="G4071" s="80"/>
      <c r="H4071" s="49"/>
      <c r="I4071" s="79"/>
      <c r="J4071" s="27"/>
      <c r="K4071" s="27"/>
      <c r="L4071" s="79"/>
      <c r="M4071" s="81"/>
      <c r="N4071" s="29">
        <v>0</v>
      </c>
      <c r="O4071" s="30" t="str">
        <f>IF(G4071&lt;=$N$2,"",IF(F4071=[3]Pav.tvarkyklė!$B$13,"",IF(ISBLANK(R4071),"X","")))</f>
        <v/>
      </c>
      <c r="P4071" s="91"/>
      <c r="Q4071" s="63"/>
      <c r="R4071" s="63"/>
      <c r="S4071" s="63"/>
      <c r="T4071" s="63"/>
      <c r="U4071" s="34" t="str">
        <f>IFERROR(INDEX('[3]5.Grup_T'!$G$4:$G$22,MATCH('6.Turtas'!E4071,'[3]5.Grup_T'!$E$4:$E$22,0)),"0")</f>
        <v>0</v>
      </c>
      <c r="V4071" s="35">
        <f t="shared" si="885"/>
        <v>0</v>
      </c>
      <c r="W4071" s="35">
        <f>IF(NOT(ISBLANK(H4071)),(12-DATEDIF(H4071,'[3]1.Pradzia'!$D$13,"m")),0)</f>
        <v>0</v>
      </c>
      <c r="X4071" s="35">
        <f t="shared" si="886"/>
        <v>0</v>
      </c>
      <c r="Y4071" s="35">
        <f t="shared" si="882"/>
        <v>0</v>
      </c>
      <c r="Z4071" s="35">
        <f t="shared" si="894"/>
        <v>0</v>
      </c>
      <c r="AA4071" s="36">
        <f t="shared" si="887"/>
        <v>0</v>
      </c>
      <c r="AB4071" s="36">
        <f t="shared" si="888"/>
        <v>0</v>
      </c>
      <c r="AC4071" s="37">
        <f t="shared" si="889"/>
        <v>0</v>
      </c>
      <c r="AD4071" s="35">
        <f>IF(OR(YEAR(G4071)&lt;2019,O4071="X"),0,IF(ISBLANK(H4071),DATEDIF(G4071,'[3]1.Pradzia'!$D$13,"M"),DATEDIF(G4071,H4071,"m")))</f>
        <v>0</v>
      </c>
      <c r="AE4071" s="37">
        <f>IF(E4071='[3]5.Grup_T'!$E$20,0,IF(AD4071&lt;&gt;0,M4071/V4071*MIN(12,AD4071),0))</f>
        <v>0</v>
      </c>
      <c r="AF4071" s="37">
        <f t="shared" si="890"/>
        <v>0</v>
      </c>
      <c r="AG4071" s="37">
        <f t="shared" si="891"/>
        <v>0</v>
      </c>
      <c r="AH4071" s="37">
        <f t="shared" si="892"/>
        <v>0</v>
      </c>
      <c r="AI4071" s="35" t="str">
        <f t="shared" si="893"/>
        <v>Nusidėvėjęs</v>
      </c>
      <c r="AJ4071" s="38" t="str">
        <f>IF(AND(F4071&lt;&gt;[3]Pav.tvarkyklė!$B$12,F4071&lt;&gt;[3]Pav.tvarkyklė!$B$13),"GVTNT","X")</f>
        <v>GVTNT</v>
      </c>
      <c r="AK4071" s="39">
        <f t="shared" si="895"/>
        <v>0</v>
      </c>
      <c r="AL4071" s="41"/>
      <c r="AM4071" s="41"/>
      <c r="AN4071" s="41">
        <f t="shared" si="883"/>
        <v>1900</v>
      </c>
      <c r="AO4071" s="41"/>
      <c r="AP4071" s="41"/>
      <c r="AQ4071" s="41"/>
      <c r="AR4071" s="42"/>
      <c r="AS4071" s="42"/>
      <c r="AU4071" s="43">
        <f t="shared" si="884"/>
        <v>0</v>
      </c>
    </row>
    <row r="4072" spans="1:47" ht="15" customHeight="1" x14ac:dyDescent="0.25">
      <c r="A4072" s="11"/>
      <c r="B4072" s="19">
        <v>4241</v>
      </c>
      <c r="C4072" s="74"/>
      <c r="D4072" s="77"/>
      <c r="E4072" s="75"/>
      <c r="F4072" s="74"/>
      <c r="G4072" s="80"/>
      <c r="H4072" s="49"/>
      <c r="I4072" s="79"/>
      <c r="J4072" s="27"/>
      <c r="K4072" s="27"/>
      <c r="L4072" s="79"/>
      <c r="M4072" s="81"/>
      <c r="N4072" s="29">
        <v>0</v>
      </c>
      <c r="O4072" s="30" t="str">
        <f>IF(G4072&lt;=$N$2,"",IF(F4072=[3]Pav.tvarkyklė!$B$13,"",IF(ISBLANK(R4072),"X","")))</f>
        <v/>
      </c>
      <c r="P4072" s="91"/>
      <c r="Q4072" s="63"/>
      <c r="R4072" s="63"/>
      <c r="S4072" s="63"/>
      <c r="T4072" s="63"/>
      <c r="U4072" s="34" t="str">
        <f>IFERROR(INDEX('[3]5.Grup_T'!$G$4:$G$22,MATCH('6.Turtas'!E4072,'[3]5.Grup_T'!$E$4:$E$22,0)),"0")</f>
        <v>0</v>
      </c>
      <c r="V4072" s="35">
        <f t="shared" si="885"/>
        <v>0</v>
      </c>
      <c r="W4072" s="35">
        <f>IF(NOT(ISBLANK(H4072)),(12-DATEDIF(H4072,'[3]1.Pradzia'!$D$13,"m")),0)</f>
        <v>0</v>
      </c>
      <c r="X4072" s="35">
        <f t="shared" si="886"/>
        <v>0</v>
      </c>
      <c r="Y4072" s="35">
        <f t="shared" si="882"/>
        <v>0</v>
      </c>
      <c r="Z4072" s="35">
        <f t="shared" si="894"/>
        <v>0</v>
      </c>
      <c r="AA4072" s="36">
        <f t="shared" si="887"/>
        <v>0</v>
      </c>
      <c r="AB4072" s="36">
        <f t="shared" si="888"/>
        <v>0</v>
      </c>
      <c r="AC4072" s="37">
        <f t="shared" si="889"/>
        <v>0</v>
      </c>
      <c r="AD4072" s="35">
        <f>IF(OR(YEAR(G4072)&lt;2019,O4072="X"),0,IF(ISBLANK(H4072),DATEDIF(G4072,'[3]1.Pradzia'!$D$13,"M"),DATEDIF(G4072,H4072,"m")))</f>
        <v>0</v>
      </c>
      <c r="AE4072" s="37">
        <f>IF(E4072='[3]5.Grup_T'!$E$20,0,IF(AD4072&lt;&gt;0,M4072/V4072*MIN(12,AD4072),0))</f>
        <v>0</v>
      </c>
      <c r="AF4072" s="37">
        <f t="shared" si="890"/>
        <v>0</v>
      </c>
      <c r="AG4072" s="37">
        <f t="shared" si="891"/>
        <v>0</v>
      </c>
      <c r="AH4072" s="37">
        <f t="shared" si="892"/>
        <v>0</v>
      </c>
      <c r="AI4072" s="35" t="str">
        <f t="shared" si="893"/>
        <v>Nusidėvėjęs</v>
      </c>
      <c r="AJ4072" s="38" t="str">
        <f>IF(AND(F4072&lt;&gt;[3]Pav.tvarkyklė!$B$12,F4072&lt;&gt;[3]Pav.tvarkyklė!$B$13),"GVTNT","X")</f>
        <v>GVTNT</v>
      </c>
      <c r="AK4072" s="39">
        <f t="shared" si="895"/>
        <v>0</v>
      </c>
      <c r="AL4072" s="41"/>
      <c r="AM4072" s="41"/>
      <c r="AN4072" s="41">
        <f t="shared" si="883"/>
        <v>1900</v>
      </c>
      <c r="AO4072" s="41"/>
      <c r="AP4072" s="41"/>
      <c r="AQ4072" s="41"/>
      <c r="AR4072" s="42"/>
      <c r="AS4072" s="42"/>
      <c r="AU4072" s="43">
        <f t="shared" si="884"/>
        <v>0</v>
      </c>
    </row>
    <row r="4073" spans="1:47" ht="15" customHeight="1" x14ac:dyDescent="0.25">
      <c r="A4073" s="11"/>
      <c r="B4073" s="19">
        <v>4242</v>
      </c>
      <c r="C4073" s="74"/>
      <c r="D4073" s="77"/>
      <c r="E4073" s="78"/>
      <c r="F4073" s="74"/>
      <c r="G4073" s="80"/>
      <c r="H4073" s="49"/>
      <c r="I4073" s="79"/>
      <c r="J4073" s="27"/>
      <c r="K4073" s="27"/>
      <c r="L4073" s="79"/>
      <c r="M4073" s="81"/>
      <c r="N4073" s="29">
        <v>0</v>
      </c>
      <c r="O4073" s="30" t="str">
        <f>IF(G4073&lt;=$N$2,"",IF(F4073=[3]Pav.tvarkyklė!$B$13,"",IF(ISBLANK(R4073),"X","")))</f>
        <v/>
      </c>
      <c r="P4073" s="91"/>
      <c r="Q4073" s="63"/>
      <c r="R4073" s="63"/>
      <c r="S4073" s="63"/>
      <c r="T4073" s="63"/>
      <c r="U4073" s="34" t="str">
        <f>IFERROR(INDEX('[3]5.Grup_T'!$G$4:$G$22,MATCH('6.Turtas'!E4073,'[3]5.Grup_T'!$E$4:$E$22,0)),"0")</f>
        <v>0</v>
      </c>
      <c r="V4073" s="35">
        <f t="shared" si="885"/>
        <v>0</v>
      </c>
      <c r="W4073" s="35">
        <f>IF(NOT(ISBLANK(H4073)),(12-DATEDIF(H4073,'[3]1.Pradzia'!$D$13,"m")),0)</f>
        <v>0</v>
      </c>
      <c r="X4073" s="35">
        <f t="shared" si="886"/>
        <v>0</v>
      </c>
      <c r="Y4073" s="35">
        <f t="shared" si="882"/>
        <v>0</v>
      </c>
      <c r="Z4073" s="35">
        <f t="shared" si="894"/>
        <v>0</v>
      </c>
      <c r="AA4073" s="36">
        <f t="shared" si="887"/>
        <v>0</v>
      </c>
      <c r="AB4073" s="36">
        <f t="shared" si="888"/>
        <v>0</v>
      </c>
      <c r="AC4073" s="37">
        <f t="shared" si="889"/>
        <v>0</v>
      </c>
      <c r="AD4073" s="35">
        <f>IF(OR(YEAR(G4073)&lt;2019,O4073="X"),0,IF(ISBLANK(H4073),DATEDIF(G4073,'[3]1.Pradzia'!$D$13,"M"),DATEDIF(G4073,H4073,"m")))</f>
        <v>0</v>
      </c>
      <c r="AE4073" s="37">
        <f>IF(E4073='[3]5.Grup_T'!$E$20,0,IF(AD4073&lt;&gt;0,M4073/V4073*MIN(12,AD4073),0))</f>
        <v>0</v>
      </c>
      <c r="AF4073" s="37">
        <f t="shared" si="890"/>
        <v>0</v>
      </c>
      <c r="AG4073" s="37">
        <f t="shared" si="891"/>
        <v>0</v>
      </c>
      <c r="AH4073" s="37">
        <f t="shared" si="892"/>
        <v>0</v>
      </c>
      <c r="AI4073" s="35" t="str">
        <f t="shared" si="893"/>
        <v>Nusidėvėjęs</v>
      </c>
      <c r="AJ4073" s="38" t="str">
        <f>IF(AND(F4073&lt;&gt;[3]Pav.tvarkyklė!$B$12,F4073&lt;&gt;[3]Pav.tvarkyklė!$B$13),"GVTNT","X")</f>
        <v>GVTNT</v>
      </c>
      <c r="AK4073" s="39">
        <f t="shared" si="895"/>
        <v>0</v>
      </c>
      <c r="AL4073" s="41"/>
      <c r="AM4073" s="41"/>
      <c r="AN4073" s="41">
        <f t="shared" si="883"/>
        <v>1900</v>
      </c>
      <c r="AO4073" s="41"/>
      <c r="AP4073" s="41"/>
      <c r="AQ4073" s="41"/>
      <c r="AR4073" s="42"/>
      <c r="AS4073" s="42"/>
      <c r="AU4073" s="43">
        <f t="shared" si="884"/>
        <v>0</v>
      </c>
    </row>
    <row r="4074" spans="1:47" ht="15" customHeight="1" x14ac:dyDescent="0.25">
      <c r="A4074" s="11"/>
      <c r="B4074" s="19">
        <v>4243</v>
      </c>
      <c r="C4074" s="74"/>
      <c r="D4074" s="77"/>
      <c r="E4074" s="78"/>
      <c r="F4074" s="74"/>
      <c r="G4074" s="80"/>
      <c r="H4074" s="49"/>
      <c r="I4074" s="79"/>
      <c r="J4074" s="27"/>
      <c r="K4074" s="27"/>
      <c r="L4074" s="79"/>
      <c r="M4074" s="81"/>
      <c r="N4074" s="29">
        <v>0</v>
      </c>
      <c r="O4074" s="30" t="str">
        <f>IF(G4074&lt;=$N$2,"",IF(F4074=[3]Pav.tvarkyklė!$B$13,"",IF(ISBLANK(R4074),"X","")))</f>
        <v/>
      </c>
      <c r="P4074" s="91"/>
      <c r="Q4074" s="63"/>
      <c r="R4074" s="63"/>
      <c r="S4074" s="63"/>
      <c r="T4074" s="63"/>
      <c r="U4074" s="34" t="str">
        <f>IFERROR(INDEX('[3]5.Grup_T'!$G$4:$G$22,MATCH('6.Turtas'!E4074,'[3]5.Grup_T'!$E$4:$E$22,0)),"0")</f>
        <v>0</v>
      </c>
      <c r="V4074" s="35">
        <f t="shared" si="885"/>
        <v>0</v>
      </c>
      <c r="W4074" s="35">
        <f>IF(NOT(ISBLANK(H4074)),(12-DATEDIF(H4074,'[3]1.Pradzia'!$D$13,"m")),0)</f>
        <v>0</v>
      </c>
      <c r="X4074" s="35">
        <f t="shared" si="886"/>
        <v>0</v>
      </c>
      <c r="Y4074" s="35">
        <f t="shared" si="882"/>
        <v>0</v>
      </c>
      <c r="Z4074" s="35">
        <f t="shared" si="894"/>
        <v>0</v>
      </c>
      <c r="AA4074" s="36">
        <f t="shared" si="887"/>
        <v>0</v>
      </c>
      <c r="AB4074" s="36">
        <f t="shared" si="888"/>
        <v>0</v>
      </c>
      <c r="AC4074" s="37">
        <f t="shared" si="889"/>
        <v>0</v>
      </c>
      <c r="AD4074" s="35">
        <f>IF(OR(YEAR(G4074)&lt;2019,O4074="X"),0,IF(ISBLANK(H4074),DATEDIF(G4074,'[3]1.Pradzia'!$D$13,"M"),DATEDIF(G4074,H4074,"m")))</f>
        <v>0</v>
      </c>
      <c r="AE4074" s="37">
        <f>IF(E4074='[3]5.Grup_T'!$E$20,0,IF(AD4074&lt;&gt;0,M4074/V4074*MIN(12,AD4074),0))</f>
        <v>0</v>
      </c>
      <c r="AF4074" s="37">
        <f t="shared" si="890"/>
        <v>0</v>
      </c>
      <c r="AG4074" s="37">
        <f t="shared" si="891"/>
        <v>0</v>
      </c>
      <c r="AH4074" s="37">
        <f t="shared" si="892"/>
        <v>0</v>
      </c>
      <c r="AI4074" s="35" t="str">
        <f t="shared" si="893"/>
        <v>Nusidėvėjęs</v>
      </c>
      <c r="AJ4074" s="38" t="str">
        <f>IF(AND(F4074&lt;&gt;[3]Pav.tvarkyklė!$B$12,F4074&lt;&gt;[3]Pav.tvarkyklė!$B$13),"GVTNT","X")</f>
        <v>GVTNT</v>
      </c>
      <c r="AK4074" s="39">
        <f t="shared" si="895"/>
        <v>0</v>
      </c>
      <c r="AL4074" s="41"/>
      <c r="AM4074" s="41"/>
      <c r="AN4074" s="41">
        <f t="shared" si="883"/>
        <v>1900</v>
      </c>
      <c r="AO4074" s="41"/>
      <c r="AP4074" s="41"/>
      <c r="AQ4074" s="41"/>
      <c r="AR4074" s="42"/>
      <c r="AS4074" s="42"/>
      <c r="AU4074" s="43">
        <f t="shared" si="884"/>
        <v>0</v>
      </c>
    </row>
    <row r="4075" spans="1:47" ht="15" customHeight="1" x14ac:dyDescent="0.25">
      <c r="A4075" s="11"/>
      <c r="B4075" s="19">
        <v>4244</v>
      </c>
      <c r="C4075" s="74"/>
      <c r="D4075" s="77"/>
      <c r="E4075" s="78"/>
      <c r="F4075" s="74"/>
      <c r="G4075" s="80"/>
      <c r="H4075" s="49"/>
      <c r="I4075" s="79"/>
      <c r="J4075" s="27"/>
      <c r="K4075" s="27"/>
      <c r="L4075" s="79"/>
      <c r="M4075" s="81"/>
      <c r="N4075" s="29">
        <v>0</v>
      </c>
      <c r="O4075" s="30" t="str">
        <f>IF(G4075&lt;=$N$2,"",IF(F4075=[3]Pav.tvarkyklė!$B$13,"",IF(ISBLANK(R4075),"X","")))</f>
        <v/>
      </c>
      <c r="P4075" s="91"/>
      <c r="Q4075" s="63"/>
      <c r="R4075" s="63"/>
      <c r="S4075" s="63"/>
      <c r="T4075" s="63"/>
      <c r="U4075" s="34" t="str">
        <f>IFERROR(INDEX('[3]5.Grup_T'!$G$4:$G$22,MATCH('6.Turtas'!E4075,'[3]5.Grup_T'!$E$4:$E$22,0)),"0")</f>
        <v>0</v>
      </c>
      <c r="V4075" s="35">
        <f t="shared" si="885"/>
        <v>0</v>
      </c>
      <c r="W4075" s="35">
        <f>IF(NOT(ISBLANK(H4075)),(12-DATEDIF(H4075,'[3]1.Pradzia'!$D$13,"m")),0)</f>
        <v>0</v>
      </c>
      <c r="X4075" s="35">
        <f t="shared" si="886"/>
        <v>0</v>
      </c>
      <c r="Y4075" s="35">
        <f t="shared" si="882"/>
        <v>0</v>
      </c>
      <c r="Z4075" s="35">
        <f t="shared" si="894"/>
        <v>0</v>
      </c>
      <c r="AA4075" s="36">
        <f t="shared" si="887"/>
        <v>0</v>
      </c>
      <c r="AB4075" s="36">
        <f t="shared" si="888"/>
        <v>0</v>
      </c>
      <c r="AC4075" s="37">
        <f t="shared" si="889"/>
        <v>0</v>
      </c>
      <c r="AD4075" s="35">
        <f>IF(OR(YEAR(G4075)&lt;2019,O4075="X"),0,IF(ISBLANK(H4075),DATEDIF(G4075,'[3]1.Pradzia'!$D$13,"M"),DATEDIF(G4075,H4075,"m")))</f>
        <v>0</v>
      </c>
      <c r="AE4075" s="37">
        <f>IF(E4075='[3]5.Grup_T'!$E$20,0,IF(AD4075&lt;&gt;0,M4075/V4075*MIN(12,AD4075),0))</f>
        <v>0</v>
      </c>
      <c r="AF4075" s="37">
        <f t="shared" si="890"/>
        <v>0</v>
      </c>
      <c r="AG4075" s="37">
        <f t="shared" si="891"/>
        <v>0</v>
      </c>
      <c r="AH4075" s="37">
        <f t="shared" si="892"/>
        <v>0</v>
      </c>
      <c r="AI4075" s="35" t="str">
        <f t="shared" si="893"/>
        <v>Nusidėvėjęs</v>
      </c>
      <c r="AJ4075" s="38" t="str">
        <f>IF(AND(F4075&lt;&gt;[3]Pav.tvarkyklė!$B$12,F4075&lt;&gt;[3]Pav.tvarkyklė!$B$13),"GVTNT","X")</f>
        <v>GVTNT</v>
      </c>
      <c r="AK4075" s="39">
        <f t="shared" si="895"/>
        <v>0</v>
      </c>
      <c r="AL4075" s="41"/>
      <c r="AM4075" s="41"/>
      <c r="AN4075" s="41">
        <f t="shared" si="883"/>
        <v>1900</v>
      </c>
      <c r="AO4075" s="41"/>
      <c r="AP4075" s="41"/>
      <c r="AQ4075" s="41"/>
      <c r="AR4075" s="42"/>
      <c r="AS4075" s="42"/>
      <c r="AU4075" s="43">
        <f t="shared" si="884"/>
        <v>0</v>
      </c>
    </row>
    <row r="4076" spans="1:47" ht="15" customHeight="1" x14ac:dyDescent="0.25">
      <c r="A4076" s="11"/>
      <c r="B4076" s="19">
        <v>4245</v>
      </c>
      <c r="C4076" s="74"/>
      <c r="D4076" s="77"/>
      <c r="E4076" s="78"/>
      <c r="F4076" s="74"/>
      <c r="G4076" s="80"/>
      <c r="H4076" s="49"/>
      <c r="I4076" s="79"/>
      <c r="J4076" s="27"/>
      <c r="K4076" s="27"/>
      <c r="L4076" s="79"/>
      <c r="M4076" s="81"/>
      <c r="N4076" s="29">
        <v>0</v>
      </c>
      <c r="O4076" s="30" t="str">
        <f>IF(G4076&lt;=$N$2,"",IF(F4076=[3]Pav.tvarkyklė!$B$13,"",IF(ISBLANK(R4076),"X","")))</f>
        <v/>
      </c>
      <c r="P4076" s="91"/>
      <c r="Q4076" s="63"/>
      <c r="R4076" s="63"/>
      <c r="S4076" s="63"/>
      <c r="T4076" s="63"/>
      <c r="U4076" s="34" t="str">
        <f>IFERROR(INDEX('[3]5.Grup_T'!$G$4:$G$22,MATCH('6.Turtas'!E4076,'[3]5.Grup_T'!$E$4:$E$22,0)),"0")</f>
        <v>0</v>
      </c>
      <c r="V4076" s="35">
        <f t="shared" si="885"/>
        <v>0</v>
      </c>
      <c r="W4076" s="35">
        <f>IF(NOT(ISBLANK(H4076)),(12-DATEDIF(H4076,'[3]1.Pradzia'!$D$13,"m")),0)</f>
        <v>0</v>
      </c>
      <c r="X4076" s="35">
        <f t="shared" si="886"/>
        <v>0</v>
      </c>
      <c r="Y4076" s="35">
        <f t="shared" si="882"/>
        <v>0</v>
      </c>
      <c r="Z4076" s="35">
        <f t="shared" si="894"/>
        <v>0</v>
      </c>
      <c r="AA4076" s="36">
        <f t="shared" si="887"/>
        <v>0</v>
      </c>
      <c r="AB4076" s="36">
        <f t="shared" si="888"/>
        <v>0</v>
      </c>
      <c r="AC4076" s="37">
        <f t="shared" si="889"/>
        <v>0</v>
      </c>
      <c r="AD4076" s="35">
        <f>IF(OR(YEAR(G4076)&lt;2019,O4076="X"),0,IF(ISBLANK(H4076),DATEDIF(G4076,'[3]1.Pradzia'!$D$13,"M"),DATEDIF(G4076,H4076,"m")))</f>
        <v>0</v>
      </c>
      <c r="AE4076" s="37">
        <f>IF(E4076='[3]5.Grup_T'!$E$20,0,IF(AD4076&lt;&gt;0,M4076/V4076*MIN(12,AD4076),0))</f>
        <v>0</v>
      </c>
      <c r="AF4076" s="37">
        <f t="shared" si="890"/>
        <v>0</v>
      </c>
      <c r="AG4076" s="37">
        <f t="shared" si="891"/>
        <v>0</v>
      </c>
      <c r="AH4076" s="37">
        <f t="shared" si="892"/>
        <v>0</v>
      </c>
      <c r="AI4076" s="35" t="str">
        <f t="shared" si="893"/>
        <v>Nusidėvėjęs</v>
      </c>
      <c r="AJ4076" s="38" t="str">
        <f>IF(AND(F4076&lt;&gt;[3]Pav.tvarkyklė!$B$12,F4076&lt;&gt;[3]Pav.tvarkyklė!$B$13),"GVTNT","X")</f>
        <v>GVTNT</v>
      </c>
      <c r="AK4076" s="39">
        <f t="shared" si="895"/>
        <v>0</v>
      </c>
      <c r="AL4076" s="41"/>
      <c r="AM4076" s="41"/>
      <c r="AN4076" s="41">
        <f t="shared" si="883"/>
        <v>1900</v>
      </c>
      <c r="AO4076" s="41"/>
      <c r="AP4076" s="41"/>
      <c r="AQ4076" s="41"/>
      <c r="AR4076" s="42"/>
      <c r="AS4076" s="42"/>
      <c r="AU4076" s="43">
        <f t="shared" si="884"/>
        <v>0</v>
      </c>
    </row>
    <row r="4077" spans="1:47" ht="15" customHeight="1" x14ac:dyDescent="0.25">
      <c r="A4077" s="11"/>
      <c r="B4077" s="19">
        <v>4246</v>
      </c>
      <c r="C4077" s="74"/>
      <c r="D4077" s="77"/>
      <c r="E4077" s="75"/>
      <c r="F4077" s="74"/>
      <c r="G4077" s="80"/>
      <c r="H4077" s="49"/>
      <c r="I4077" s="79"/>
      <c r="J4077" s="27"/>
      <c r="K4077" s="27"/>
      <c r="L4077" s="79"/>
      <c r="M4077" s="81"/>
      <c r="N4077" s="29">
        <v>0</v>
      </c>
      <c r="O4077" s="30" t="str">
        <f>IF(G4077&lt;=$N$2,"",IF(F4077=[3]Pav.tvarkyklė!$B$13,"",IF(ISBLANK(R4077),"X","")))</f>
        <v/>
      </c>
      <c r="P4077" s="91"/>
      <c r="Q4077" s="63"/>
      <c r="R4077" s="63"/>
      <c r="S4077" s="63"/>
      <c r="T4077" s="63"/>
      <c r="U4077" s="34" t="str">
        <f>IFERROR(INDEX('[3]5.Grup_T'!$G$4:$G$22,MATCH('6.Turtas'!E4077,'[3]5.Grup_T'!$E$4:$E$22,0)),"0")</f>
        <v>0</v>
      </c>
      <c r="V4077" s="35">
        <f t="shared" si="885"/>
        <v>0</v>
      </c>
      <c r="W4077" s="35">
        <f>IF(NOT(ISBLANK(H4077)),(12-DATEDIF(H4077,'[3]1.Pradzia'!$D$13,"m")),0)</f>
        <v>0</v>
      </c>
      <c r="X4077" s="35">
        <f t="shared" si="886"/>
        <v>0</v>
      </c>
      <c r="Y4077" s="35">
        <f t="shared" si="882"/>
        <v>0</v>
      </c>
      <c r="Z4077" s="35">
        <f t="shared" si="894"/>
        <v>0</v>
      </c>
      <c r="AA4077" s="36">
        <f t="shared" si="887"/>
        <v>0</v>
      </c>
      <c r="AB4077" s="36">
        <f t="shared" si="888"/>
        <v>0</v>
      </c>
      <c r="AC4077" s="37">
        <f t="shared" si="889"/>
        <v>0</v>
      </c>
      <c r="AD4077" s="35">
        <f>IF(OR(YEAR(G4077)&lt;2019,O4077="X"),0,IF(ISBLANK(H4077),DATEDIF(G4077,'[3]1.Pradzia'!$D$13,"M"),DATEDIF(G4077,H4077,"m")))</f>
        <v>0</v>
      </c>
      <c r="AE4077" s="37">
        <f>IF(E4077='[3]5.Grup_T'!$E$20,0,IF(AD4077&lt;&gt;0,M4077/V4077*MIN(12,AD4077),0))</f>
        <v>0</v>
      </c>
      <c r="AF4077" s="37">
        <f t="shared" si="890"/>
        <v>0</v>
      </c>
      <c r="AG4077" s="37">
        <f t="shared" si="891"/>
        <v>0</v>
      </c>
      <c r="AH4077" s="37">
        <f t="shared" si="892"/>
        <v>0</v>
      </c>
      <c r="AI4077" s="35" t="str">
        <f t="shared" si="893"/>
        <v>Nusidėvėjęs</v>
      </c>
      <c r="AJ4077" s="38" t="str">
        <f>IF(AND(F4077&lt;&gt;[3]Pav.tvarkyklė!$B$12,F4077&lt;&gt;[3]Pav.tvarkyklė!$B$13),"GVTNT","X")</f>
        <v>GVTNT</v>
      </c>
      <c r="AK4077" s="39">
        <f t="shared" si="895"/>
        <v>0</v>
      </c>
      <c r="AL4077" s="41"/>
      <c r="AM4077" s="41"/>
      <c r="AN4077" s="41">
        <f t="shared" si="883"/>
        <v>1900</v>
      </c>
      <c r="AO4077" s="41"/>
      <c r="AP4077" s="41"/>
      <c r="AQ4077" s="41"/>
      <c r="AR4077" s="42"/>
      <c r="AS4077" s="42"/>
      <c r="AU4077" s="43">
        <f t="shared" si="884"/>
        <v>0</v>
      </c>
    </row>
    <row r="4078" spans="1:47" ht="15" customHeight="1" x14ac:dyDescent="0.25">
      <c r="A4078" s="11"/>
      <c r="B4078" s="19">
        <v>4247</v>
      </c>
      <c r="C4078" s="74"/>
      <c r="D4078" s="77"/>
      <c r="E4078" s="75"/>
      <c r="F4078" s="74"/>
      <c r="G4078" s="80"/>
      <c r="H4078" s="49"/>
      <c r="I4078" s="79"/>
      <c r="J4078" s="27"/>
      <c r="K4078" s="27"/>
      <c r="L4078" s="79"/>
      <c r="M4078" s="81"/>
      <c r="N4078" s="29">
        <v>0</v>
      </c>
      <c r="O4078" s="30" t="str">
        <f>IF(G4078&lt;=$N$2,"",IF(F4078=[3]Pav.tvarkyklė!$B$13,"",IF(ISBLANK(R4078),"X","")))</f>
        <v/>
      </c>
      <c r="P4078" s="91"/>
      <c r="Q4078" s="63"/>
      <c r="R4078" s="63"/>
      <c r="S4078" s="63"/>
      <c r="T4078" s="63"/>
      <c r="U4078" s="34" t="str">
        <f>IFERROR(INDEX('[3]5.Grup_T'!$G$4:$G$22,MATCH('6.Turtas'!E4078,'[3]5.Grup_T'!$E$4:$E$22,0)),"0")</f>
        <v>0</v>
      </c>
      <c r="V4078" s="35">
        <f t="shared" si="885"/>
        <v>0</v>
      </c>
      <c r="W4078" s="35">
        <f>IF(NOT(ISBLANK(H4078)),(12-DATEDIF(H4078,'[3]1.Pradzia'!$D$13,"m")),0)</f>
        <v>0</v>
      </c>
      <c r="X4078" s="35">
        <f t="shared" si="886"/>
        <v>0</v>
      </c>
      <c r="Y4078" s="35">
        <f t="shared" si="882"/>
        <v>0</v>
      </c>
      <c r="Z4078" s="35">
        <f t="shared" si="894"/>
        <v>0</v>
      </c>
      <c r="AA4078" s="36">
        <f t="shared" si="887"/>
        <v>0</v>
      </c>
      <c r="AB4078" s="36">
        <f t="shared" si="888"/>
        <v>0</v>
      </c>
      <c r="AC4078" s="37">
        <f t="shared" si="889"/>
        <v>0</v>
      </c>
      <c r="AD4078" s="35">
        <f>IF(OR(YEAR(G4078)&lt;2019,O4078="X"),0,IF(ISBLANK(H4078),DATEDIF(G4078,'[3]1.Pradzia'!$D$13,"M"),DATEDIF(G4078,H4078,"m")))</f>
        <v>0</v>
      </c>
      <c r="AE4078" s="37">
        <f>IF(E4078='[3]5.Grup_T'!$E$20,0,IF(AD4078&lt;&gt;0,M4078/V4078*MIN(12,AD4078),0))</f>
        <v>0</v>
      </c>
      <c r="AF4078" s="37">
        <f t="shared" si="890"/>
        <v>0</v>
      </c>
      <c r="AG4078" s="37">
        <f t="shared" si="891"/>
        <v>0</v>
      </c>
      <c r="AH4078" s="37">
        <f t="shared" si="892"/>
        <v>0</v>
      </c>
      <c r="AI4078" s="35" t="str">
        <f t="shared" si="893"/>
        <v>Nusidėvėjęs</v>
      </c>
      <c r="AJ4078" s="38" t="str">
        <f>IF(AND(F4078&lt;&gt;[3]Pav.tvarkyklė!$B$12,F4078&lt;&gt;[3]Pav.tvarkyklė!$B$13),"GVTNT","X")</f>
        <v>GVTNT</v>
      </c>
      <c r="AK4078" s="39">
        <f t="shared" si="895"/>
        <v>0</v>
      </c>
      <c r="AL4078" s="41"/>
      <c r="AM4078" s="41"/>
      <c r="AN4078" s="41">
        <f t="shared" si="883"/>
        <v>1900</v>
      </c>
      <c r="AO4078" s="41"/>
      <c r="AP4078" s="41"/>
      <c r="AQ4078" s="41"/>
      <c r="AR4078" s="42"/>
      <c r="AS4078" s="42"/>
      <c r="AU4078" s="43">
        <f t="shared" si="884"/>
        <v>0</v>
      </c>
    </row>
    <row r="4079" spans="1:47" ht="15" customHeight="1" x14ac:dyDescent="0.25">
      <c r="A4079" s="11"/>
      <c r="B4079" s="19">
        <v>4248</v>
      </c>
      <c r="C4079" s="74"/>
      <c r="D4079" s="77"/>
      <c r="E4079" s="75"/>
      <c r="F4079" s="74"/>
      <c r="G4079" s="80"/>
      <c r="H4079" s="49"/>
      <c r="I4079" s="79"/>
      <c r="J4079" s="27"/>
      <c r="K4079" s="27"/>
      <c r="L4079" s="79"/>
      <c r="M4079" s="81"/>
      <c r="N4079" s="29">
        <v>0</v>
      </c>
      <c r="O4079" s="30" t="str">
        <f>IF(G4079&lt;=$N$2,"",IF(F4079=[3]Pav.tvarkyklė!$B$13,"",IF(ISBLANK(R4079),"X","")))</f>
        <v/>
      </c>
      <c r="P4079" s="91"/>
      <c r="Q4079" s="63"/>
      <c r="R4079" s="63"/>
      <c r="S4079" s="63"/>
      <c r="T4079" s="63"/>
      <c r="U4079" s="34" t="str">
        <f>IFERROR(INDEX('[3]5.Grup_T'!$G$4:$G$22,MATCH('6.Turtas'!E4079,'[3]5.Grup_T'!$E$4:$E$22,0)),"0")</f>
        <v>0</v>
      </c>
      <c r="V4079" s="35">
        <f t="shared" si="885"/>
        <v>0</v>
      </c>
      <c r="W4079" s="35">
        <f>IF(NOT(ISBLANK(H4079)),(12-DATEDIF(H4079,'[3]1.Pradzia'!$D$13,"m")),0)</f>
        <v>0</v>
      </c>
      <c r="X4079" s="35">
        <f t="shared" si="886"/>
        <v>0</v>
      </c>
      <c r="Y4079" s="35">
        <f t="shared" si="882"/>
        <v>0</v>
      </c>
      <c r="Z4079" s="35">
        <f t="shared" si="894"/>
        <v>0</v>
      </c>
      <c r="AA4079" s="36">
        <f t="shared" si="887"/>
        <v>0</v>
      </c>
      <c r="AB4079" s="36">
        <f t="shared" si="888"/>
        <v>0</v>
      </c>
      <c r="AC4079" s="37">
        <f t="shared" si="889"/>
        <v>0</v>
      </c>
      <c r="AD4079" s="35">
        <f>IF(OR(YEAR(G4079)&lt;2019,O4079="X"),0,IF(ISBLANK(H4079),DATEDIF(G4079,'[3]1.Pradzia'!$D$13,"M"),DATEDIF(G4079,H4079,"m")))</f>
        <v>0</v>
      </c>
      <c r="AE4079" s="37">
        <f>IF(E4079='[3]5.Grup_T'!$E$20,0,IF(AD4079&lt;&gt;0,M4079/V4079*MIN(12,AD4079),0))</f>
        <v>0</v>
      </c>
      <c r="AF4079" s="37">
        <f t="shared" si="890"/>
        <v>0</v>
      </c>
      <c r="AG4079" s="37">
        <f t="shared" si="891"/>
        <v>0</v>
      </c>
      <c r="AH4079" s="37">
        <f t="shared" si="892"/>
        <v>0</v>
      </c>
      <c r="AI4079" s="35" t="str">
        <f t="shared" si="893"/>
        <v>Nusidėvėjęs</v>
      </c>
      <c r="AJ4079" s="38" t="str">
        <f>IF(AND(F4079&lt;&gt;[3]Pav.tvarkyklė!$B$12,F4079&lt;&gt;[3]Pav.tvarkyklė!$B$13),"GVTNT","X")</f>
        <v>GVTNT</v>
      </c>
      <c r="AK4079" s="39">
        <f t="shared" si="895"/>
        <v>0</v>
      </c>
      <c r="AL4079" s="41"/>
      <c r="AM4079" s="41"/>
      <c r="AN4079" s="41">
        <f t="shared" si="883"/>
        <v>1900</v>
      </c>
      <c r="AO4079" s="41"/>
      <c r="AP4079" s="41"/>
      <c r="AQ4079" s="41"/>
      <c r="AR4079" s="42"/>
      <c r="AS4079" s="42"/>
      <c r="AU4079" s="43">
        <f t="shared" si="884"/>
        <v>0</v>
      </c>
    </row>
    <row r="4080" spans="1:47" ht="15" customHeight="1" x14ac:dyDescent="0.25">
      <c r="A4080" s="11"/>
      <c r="B4080" s="19">
        <v>4249</v>
      </c>
      <c r="C4080" s="74"/>
      <c r="D4080" s="77"/>
      <c r="E4080" s="78"/>
      <c r="F4080" s="74"/>
      <c r="G4080" s="80"/>
      <c r="H4080" s="49"/>
      <c r="I4080" s="79"/>
      <c r="J4080" s="27"/>
      <c r="K4080" s="27"/>
      <c r="L4080" s="79"/>
      <c r="M4080" s="81"/>
      <c r="N4080" s="29">
        <v>0</v>
      </c>
      <c r="O4080" s="30" t="str">
        <f>IF(G4080&lt;=$N$2,"",IF(F4080=[3]Pav.tvarkyklė!$B$13,"",IF(ISBLANK(R4080),"X","")))</f>
        <v/>
      </c>
      <c r="P4080" s="91"/>
      <c r="Q4080" s="63"/>
      <c r="R4080" s="63"/>
      <c r="S4080" s="63"/>
      <c r="T4080" s="63"/>
      <c r="U4080" s="34" t="str">
        <f>IFERROR(INDEX('[3]5.Grup_T'!$G$4:$G$22,MATCH('6.Turtas'!E4080,'[3]5.Grup_T'!$E$4:$E$22,0)),"0")</f>
        <v>0</v>
      </c>
      <c r="V4080" s="35">
        <f t="shared" si="885"/>
        <v>0</v>
      </c>
      <c r="W4080" s="35">
        <f>IF(NOT(ISBLANK(H4080)),(12-DATEDIF(H4080,'[3]1.Pradzia'!$D$13,"m")),0)</f>
        <v>0</v>
      </c>
      <c r="X4080" s="35">
        <f t="shared" si="886"/>
        <v>0</v>
      </c>
      <c r="Y4080" s="35">
        <f t="shared" si="882"/>
        <v>0</v>
      </c>
      <c r="Z4080" s="35">
        <f t="shared" si="894"/>
        <v>0</v>
      </c>
      <c r="AA4080" s="36">
        <f t="shared" si="887"/>
        <v>0</v>
      </c>
      <c r="AB4080" s="36">
        <f t="shared" si="888"/>
        <v>0</v>
      </c>
      <c r="AC4080" s="37">
        <f t="shared" si="889"/>
        <v>0</v>
      </c>
      <c r="AD4080" s="35">
        <f>IF(OR(YEAR(G4080)&lt;2019,O4080="X"),0,IF(ISBLANK(H4080),DATEDIF(G4080,'[3]1.Pradzia'!$D$13,"M"),DATEDIF(G4080,H4080,"m")))</f>
        <v>0</v>
      </c>
      <c r="AE4080" s="37">
        <f>IF(E4080='[3]5.Grup_T'!$E$20,0,IF(AD4080&lt;&gt;0,M4080/V4080*MIN(12,AD4080),0))</f>
        <v>0</v>
      </c>
      <c r="AF4080" s="37">
        <f t="shared" si="890"/>
        <v>0</v>
      </c>
      <c r="AG4080" s="37">
        <f t="shared" si="891"/>
        <v>0</v>
      </c>
      <c r="AH4080" s="37">
        <f t="shared" si="892"/>
        <v>0</v>
      </c>
      <c r="AI4080" s="35" t="str">
        <f t="shared" si="893"/>
        <v>Nusidėvėjęs</v>
      </c>
      <c r="AJ4080" s="38" t="str">
        <f>IF(AND(F4080&lt;&gt;[3]Pav.tvarkyklė!$B$12,F4080&lt;&gt;[3]Pav.tvarkyklė!$B$13),"GVTNT","X")</f>
        <v>GVTNT</v>
      </c>
      <c r="AK4080" s="39">
        <f t="shared" si="895"/>
        <v>0</v>
      </c>
      <c r="AL4080" s="41"/>
      <c r="AM4080" s="41"/>
      <c r="AN4080" s="41">
        <f t="shared" si="883"/>
        <v>1900</v>
      </c>
      <c r="AO4080" s="41"/>
      <c r="AP4080" s="41"/>
      <c r="AQ4080" s="41"/>
      <c r="AR4080" s="42"/>
      <c r="AS4080" s="42"/>
      <c r="AU4080" s="43">
        <f t="shared" si="884"/>
        <v>0</v>
      </c>
    </row>
    <row r="4081" spans="1:47" ht="15" customHeight="1" x14ac:dyDescent="0.25">
      <c r="A4081" s="11"/>
      <c r="B4081" s="19">
        <v>4250</v>
      </c>
      <c r="C4081" s="74"/>
      <c r="D4081" s="77"/>
      <c r="E4081" s="75"/>
      <c r="F4081" s="74"/>
      <c r="G4081" s="80"/>
      <c r="H4081" s="49"/>
      <c r="I4081" s="79"/>
      <c r="J4081" s="27"/>
      <c r="K4081" s="27"/>
      <c r="L4081" s="79"/>
      <c r="M4081" s="81"/>
      <c r="N4081" s="29">
        <v>0</v>
      </c>
      <c r="O4081" s="30" t="str">
        <f>IF(G4081&lt;=$N$2,"",IF(F4081=[3]Pav.tvarkyklė!$B$13,"",IF(ISBLANK(R4081),"X","")))</f>
        <v/>
      </c>
      <c r="P4081" s="91"/>
      <c r="Q4081" s="63"/>
      <c r="R4081" s="63"/>
      <c r="S4081" s="63"/>
      <c r="T4081" s="63"/>
      <c r="U4081" s="34" t="str">
        <f>IFERROR(INDEX('[3]5.Grup_T'!$G$4:$G$22,MATCH('6.Turtas'!E4081,'[3]5.Grup_T'!$E$4:$E$22,0)),"0")</f>
        <v>0</v>
      </c>
      <c r="V4081" s="35">
        <f t="shared" si="885"/>
        <v>0</v>
      </c>
      <c r="W4081" s="35">
        <f>IF(NOT(ISBLANK(H4081)),(12-DATEDIF(H4081,'[3]1.Pradzia'!$D$13,"m")),0)</f>
        <v>0</v>
      </c>
      <c r="X4081" s="35">
        <f t="shared" si="886"/>
        <v>0</v>
      </c>
      <c r="Y4081" s="35">
        <f t="shared" si="882"/>
        <v>0</v>
      </c>
      <c r="Z4081" s="35">
        <f t="shared" si="894"/>
        <v>0</v>
      </c>
      <c r="AA4081" s="36">
        <f t="shared" si="887"/>
        <v>0</v>
      </c>
      <c r="AB4081" s="36">
        <f t="shared" si="888"/>
        <v>0</v>
      </c>
      <c r="AC4081" s="37">
        <f t="shared" si="889"/>
        <v>0</v>
      </c>
      <c r="AD4081" s="35">
        <f>IF(OR(YEAR(G4081)&lt;2019,O4081="X"),0,IF(ISBLANK(H4081),DATEDIF(G4081,'[3]1.Pradzia'!$D$13,"M"),DATEDIF(G4081,H4081,"m")))</f>
        <v>0</v>
      </c>
      <c r="AE4081" s="37">
        <f>IF(E4081='[3]5.Grup_T'!$E$20,0,IF(AD4081&lt;&gt;0,M4081/V4081*MIN(12,AD4081),0))</f>
        <v>0</v>
      </c>
      <c r="AF4081" s="37">
        <f t="shared" si="890"/>
        <v>0</v>
      </c>
      <c r="AG4081" s="37">
        <f t="shared" si="891"/>
        <v>0</v>
      </c>
      <c r="AH4081" s="37">
        <f t="shared" si="892"/>
        <v>0</v>
      </c>
      <c r="AI4081" s="35" t="str">
        <f t="shared" si="893"/>
        <v>Nusidėvėjęs</v>
      </c>
      <c r="AJ4081" s="38" t="str">
        <f>IF(AND(F4081&lt;&gt;[3]Pav.tvarkyklė!$B$12,F4081&lt;&gt;[3]Pav.tvarkyklė!$B$13),"GVTNT","X")</f>
        <v>GVTNT</v>
      </c>
      <c r="AK4081" s="39">
        <f t="shared" si="895"/>
        <v>0</v>
      </c>
      <c r="AL4081" s="41"/>
      <c r="AM4081" s="41"/>
      <c r="AN4081" s="41">
        <f t="shared" si="883"/>
        <v>1900</v>
      </c>
      <c r="AO4081" s="41"/>
      <c r="AP4081" s="41"/>
      <c r="AQ4081" s="41"/>
      <c r="AR4081" s="42"/>
      <c r="AS4081" s="42"/>
      <c r="AU4081" s="43">
        <f t="shared" si="884"/>
        <v>0</v>
      </c>
    </row>
    <row r="4082" spans="1:47" ht="15" customHeight="1" x14ac:dyDescent="0.25">
      <c r="A4082" s="11"/>
      <c r="B4082" s="19">
        <v>4251</v>
      </c>
      <c r="C4082" s="74"/>
      <c r="D4082" s="77"/>
      <c r="E4082" s="75"/>
      <c r="F4082" s="74"/>
      <c r="G4082" s="80"/>
      <c r="H4082" s="49"/>
      <c r="I4082" s="79"/>
      <c r="J4082" s="27"/>
      <c r="K4082" s="27"/>
      <c r="L4082" s="79"/>
      <c r="M4082" s="81"/>
      <c r="N4082" s="29">
        <v>0</v>
      </c>
      <c r="O4082" s="30" t="str">
        <f>IF(G4082&lt;=$N$2,"",IF(F4082=[3]Pav.tvarkyklė!$B$13,"",IF(ISBLANK(R4082),"X","")))</f>
        <v/>
      </c>
      <c r="P4082" s="91"/>
      <c r="Q4082" s="63"/>
      <c r="R4082" s="63"/>
      <c r="S4082" s="63"/>
      <c r="T4082" s="63"/>
      <c r="U4082" s="34" t="str">
        <f>IFERROR(INDEX('[3]5.Grup_T'!$G$4:$G$22,MATCH('6.Turtas'!E4082,'[3]5.Grup_T'!$E$4:$E$22,0)),"0")</f>
        <v>0</v>
      </c>
      <c r="V4082" s="35">
        <f t="shared" si="885"/>
        <v>0</v>
      </c>
      <c r="W4082" s="35">
        <f>IF(NOT(ISBLANK(H4082)),(12-DATEDIF(H4082,'[3]1.Pradzia'!$D$13,"m")),0)</f>
        <v>0</v>
      </c>
      <c r="X4082" s="35">
        <f t="shared" si="886"/>
        <v>0</v>
      </c>
      <c r="Y4082" s="35">
        <f t="shared" si="882"/>
        <v>0</v>
      </c>
      <c r="Z4082" s="35">
        <f t="shared" si="894"/>
        <v>0</v>
      </c>
      <c r="AA4082" s="36">
        <f t="shared" si="887"/>
        <v>0</v>
      </c>
      <c r="AB4082" s="36">
        <f t="shared" si="888"/>
        <v>0</v>
      </c>
      <c r="AC4082" s="37">
        <f t="shared" si="889"/>
        <v>0</v>
      </c>
      <c r="AD4082" s="35">
        <f>IF(OR(YEAR(G4082)&lt;2019,O4082="X"),0,IF(ISBLANK(H4082),DATEDIF(G4082,'[3]1.Pradzia'!$D$13,"M"),DATEDIF(G4082,H4082,"m")))</f>
        <v>0</v>
      </c>
      <c r="AE4082" s="37">
        <f>IF(E4082='[3]5.Grup_T'!$E$20,0,IF(AD4082&lt;&gt;0,M4082/V4082*MIN(12,AD4082),0))</f>
        <v>0</v>
      </c>
      <c r="AF4082" s="37">
        <f t="shared" si="890"/>
        <v>0</v>
      </c>
      <c r="AG4082" s="37">
        <f t="shared" si="891"/>
        <v>0</v>
      </c>
      <c r="AH4082" s="37">
        <f t="shared" si="892"/>
        <v>0</v>
      </c>
      <c r="AI4082" s="35" t="str">
        <f t="shared" si="893"/>
        <v>Nusidėvėjęs</v>
      </c>
      <c r="AJ4082" s="38" t="str">
        <f>IF(AND(F4082&lt;&gt;[3]Pav.tvarkyklė!$B$12,F4082&lt;&gt;[3]Pav.tvarkyklė!$B$13),"GVTNT","X")</f>
        <v>GVTNT</v>
      </c>
      <c r="AK4082" s="39">
        <f t="shared" si="895"/>
        <v>0</v>
      </c>
      <c r="AL4082" s="41"/>
      <c r="AM4082" s="41"/>
      <c r="AN4082" s="41">
        <f t="shared" si="883"/>
        <v>1900</v>
      </c>
      <c r="AO4082" s="41"/>
      <c r="AP4082" s="41"/>
      <c r="AQ4082" s="41"/>
      <c r="AR4082" s="42"/>
      <c r="AS4082" s="42"/>
      <c r="AU4082" s="43">
        <f t="shared" si="884"/>
        <v>0</v>
      </c>
    </row>
    <row r="4083" spans="1:47" ht="15" customHeight="1" x14ac:dyDescent="0.25">
      <c r="A4083" s="11"/>
      <c r="B4083" s="19">
        <v>4252</v>
      </c>
      <c r="C4083" s="74"/>
      <c r="D4083" s="77"/>
      <c r="E4083" s="78"/>
      <c r="F4083" s="74"/>
      <c r="G4083" s="80"/>
      <c r="H4083" s="49"/>
      <c r="I4083" s="79"/>
      <c r="J4083" s="27"/>
      <c r="K4083" s="27"/>
      <c r="L4083" s="79"/>
      <c r="M4083" s="81"/>
      <c r="N4083" s="29">
        <v>0</v>
      </c>
      <c r="O4083" s="30" t="str">
        <f>IF(G4083&lt;=$N$2,"",IF(F4083=[3]Pav.tvarkyklė!$B$13,"",IF(ISBLANK(R4083),"X","")))</f>
        <v/>
      </c>
      <c r="P4083" s="91"/>
      <c r="Q4083" s="63"/>
      <c r="R4083" s="63"/>
      <c r="S4083" s="63"/>
      <c r="T4083" s="63"/>
      <c r="U4083" s="34" t="str">
        <f>IFERROR(INDEX('[3]5.Grup_T'!$G$4:$G$22,MATCH('6.Turtas'!E4083,'[3]5.Grup_T'!$E$4:$E$22,0)),"0")</f>
        <v>0</v>
      </c>
      <c r="V4083" s="35">
        <f t="shared" si="885"/>
        <v>0</v>
      </c>
      <c r="W4083" s="35">
        <f>IF(NOT(ISBLANK(H4083)),(12-DATEDIF(H4083,'[3]1.Pradzia'!$D$13,"m")),0)</f>
        <v>0</v>
      </c>
      <c r="X4083" s="35">
        <f t="shared" si="886"/>
        <v>0</v>
      </c>
      <c r="Y4083" s="35">
        <f t="shared" si="882"/>
        <v>0</v>
      </c>
      <c r="Z4083" s="35">
        <f t="shared" si="894"/>
        <v>0</v>
      </c>
      <c r="AA4083" s="36">
        <f t="shared" si="887"/>
        <v>0</v>
      </c>
      <c r="AB4083" s="36">
        <f t="shared" si="888"/>
        <v>0</v>
      </c>
      <c r="AC4083" s="37">
        <f t="shared" si="889"/>
        <v>0</v>
      </c>
      <c r="AD4083" s="35">
        <f>IF(OR(YEAR(G4083)&lt;2019,O4083="X"),0,IF(ISBLANK(H4083),DATEDIF(G4083,'[3]1.Pradzia'!$D$13,"M"),DATEDIF(G4083,H4083,"m")))</f>
        <v>0</v>
      </c>
      <c r="AE4083" s="37">
        <f>IF(E4083='[3]5.Grup_T'!$E$20,0,IF(AD4083&lt;&gt;0,M4083/V4083*MIN(12,AD4083),0))</f>
        <v>0</v>
      </c>
      <c r="AF4083" s="37">
        <f t="shared" si="890"/>
        <v>0</v>
      </c>
      <c r="AG4083" s="37">
        <f t="shared" si="891"/>
        <v>0</v>
      </c>
      <c r="AH4083" s="37">
        <f t="shared" si="892"/>
        <v>0</v>
      </c>
      <c r="AI4083" s="35" t="str">
        <f t="shared" si="893"/>
        <v>Nusidėvėjęs</v>
      </c>
      <c r="AJ4083" s="38" t="str">
        <f>IF(AND(F4083&lt;&gt;[3]Pav.tvarkyklė!$B$12,F4083&lt;&gt;[3]Pav.tvarkyklė!$B$13),"GVTNT","X")</f>
        <v>GVTNT</v>
      </c>
      <c r="AK4083" s="39">
        <f t="shared" si="895"/>
        <v>0</v>
      </c>
      <c r="AL4083" s="41"/>
      <c r="AM4083" s="41"/>
      <c r="AN4083" s="41">
        <f t="shared" si="883"/>
        <v>1900</v>
      </c>
      <c r="AO4083" s="41"/>
      <c r="AP4083" s="41"/>
      <c r="AQ4083" s="41"/>
      <c r="AR4083" s="42"/>
      <c r="AS4083" s="42"/>
      <c r="AU4083" s="43">
        <f t="shared" si="884"/>
        <v>0</v>
      </c>
    </row>
    <row r="4084" spans="1:47" ht="15" customHeight="1" x14ac:dyDescent="0.25">
      <c r="A4084" s="11"/>
      <c r="B4084" s="19">
        <v>4253</v>
      </c>
      <c r="C4084" s="74"/>
      <c r="D4084" s="77"/>
      <c r="E4084" s="78"/>
      <c r="F4084" s="74"/>
      <c r="G4084" s="80"/>
      <c r="H4084" s="49"/>
      <c r="I4084" s="79"/>
      <c r="J4084" s="27"/>
      <c r="K4084" s="27"/>
      <c r="L4084" s="79"/>
      <c r="M4084" s="81"/>
      <c r="N4084" s="29">
        <v>0</v>
      </c>
      <c r="O4084" s="30" t="str">
        <f>IF(G4084&lt;=$N$2,"",IF(F4084=[3]Pav.tvarkyklė!$B$13,"",IF(ISBLANK(R4084),"X","")))</f>
        <v/>
      </c>
      <c r="P4084" s="91"/>
      <c r="Q4084" s="63"/>
      <c r="R4084" s="63"/>
      <c r="S4084" s="63"/>
      <c r="T4084" s="63"/>
      <c r="U4084" s="34" t="str">
        <f>IFERROR(INDEX('[3]5.Grup_T'!$G$4:$G$22,MATCH('6.Turtas'!E4084,'[3]5.Grup_T'!$E$4:$E$22,0)),"0")</f>
        <v>0</v>
      </c>
      <c r="V4084" s="35">
        <f t="shared" si="885"/>
        <v>0</v>
      </c>
      <c r="W4084" s="35">
        <f>IF(NOT(ISBLANK(H4084)),(12-DATEDIF(H4084,'[3]1.Pradzia'!$D$13,"m")),0)</f>
        <v>0</v>
      </c>
      <c r="X4084" s="35">
        <f t="shared" si="886"/>
        <v>0</v>
      </c>
      <c r="Y4084" s="35">
        <f t="shared" si="882"/>
        <v>0</v>
      </c>
      <c r="Z4084" s="35">
        <f t="shared" si="894"/>
        <v>0</v>
      </c>
      <c r="AA4084" s="36">
        <f t="shared" si="887"/>
        <v>0</v>
      </c>
      <c r="AB4084" s="36">
        <f t="shared" si="888"/>
        <v>0</v>
      </c>
      <c r="AC4084" s="37">
        <f t="shared" si="889"/>
        <v>0</v>
      </c>
      <c r="AD4084" s="35">
        <f>IF(OR(YEAR(G4084)&lt;2019,O4084="X"),0,IF(ISBLANK(H4084),DATEDIF(G4084,'[3]1.Pradzia'!$D$13,"M"),DATEDIF(G4084,H4084,"m")))</f>
        <v>0</v>
      </c>
      <c r="AE4084" s="37">
        <f>IF(E4084='[3]5.Grup_T'!$E$20,0,IF(AD4084&lt;&gt;0,M4084/V4084*MIN(12,AD4084),0))</f>
        <v>0</v>
      </c>
      <c r="AF4084" s="37">
        <f t="shared" si="890"/>
        <v>0</v>
      </c>
      <c r="AG4084" s="37">
        <f t="shared" si="891"/>
        <v>0</v>
      </c>
      <c r="AH4084" s="37">
        <f t="shared" si="892"/>
        <v>0</v>
      </c>
      <c r="AI4084" s="35" t="str">
        <f t="shared" si="893"/>
        <v>Nusidėvėjęs</v>
      </c>
      <c r="AJ4084" s="38" t="str">
        <f>IF(AND(F4084&lt;&gt;[3]Pav.tvarkyklė!$B$12,F4084&lt;&gt;[3]Pav.tvarkyklė!$B$13),"GVTNT","X")</f>
        <v>GVTNT</v>
      </c>
      <c r="AK4084" s="39">
        <f t="shared" si="895"/>
        <v>0</v>
      </c>
      <c r="AL4084" s="41"/>
      <c r="AM4084" s="41"/>
      <c r="AN4084" s="41">
        <f t="shared" si="883"/>
        <v>1900</v>
      </c>
      <c r="AO4084" s="41"/>
      <c r="AP4084" s="41"/>
      <c r="AQ4084" s="41"/>
      <c r="AR4084" s="42"/>
      <c r="AS4084" s="42"/>
      <c r="AU4084" s="43">
        <f t="shared" si="884"/>
        <v>0</v>
      </c>
    </row>
    <row r="4085" spans="1:47" ht="15" customHeight="1" x14ac:dyDescent="0.25">
      <c r="A4085" s="11"/>
      <c r="B4085" s="19">
        <v>4254</v>
      </c>
      <c r="C4085" s="74"/>
      <c r="D4085" s="77"/>
      <c r="E4085" s="78"/>
      <c r="F4085" s="74"/>
      <c r="G4085" s="80"/>
      <c r="H4085" s="49"/>
      <c r="I4085" s="79"/>
      <c r="J4085" s="27"/>
      <c r="K4085" s="27"/>
      <c r="L4085" s="79"/>
      <c r="M4085" s="81"/>
      <c r="N4085" s="29">
        <v>0</v>
      </c>
      <c r="O4085" s="30" t="str">
        <f>IF(G4085&lt;=$N$2,"",IF(F4085=[3]Pav.tvarkyklė!$B$13,"",IF(ISBLANK(R4085),"X","")))</f>
        <v/>
      </c>
      <c r="P4085" s="91"/>
      <c r="Q4085" s="63"/>
      <c r="R4085" s="63"/>
      <c r="S4085" s="63"/>
      <c r="T4085" s="63"/>
      <c r="U4085" s="34" t="str">
        <f>IFERROR(INDEX('[3]5.Grup_T'!$G$4:$G$22,MATCH('6.Turtas'!E4085,'[3]5.Grup_T'!$E$4:$E$22,0)),"0")</f>
        <v>0</v>
      </c>
      <c r="V4085" s="35">
        <f t="shared" si="885"/>
        <v>0</v>
      </c>
      <c r="W4085" s="35">
        <f>IF(NOT(ISBLANK(H4085)),(12-DATEDIF(H4085,'[3]1.Pradzia'!$D$13,"m")),0)</f>
        <v>0</v>
      </c>
      <c r="X4085" s="35">
        <f t="shared" si="886"/>
        <v>0</v>
      </c>
      <c r="Y4085" s="35">
        <f t="shared" si="882"/>
        <v>0</v>
      </c>
      <c r="Z4085" s="35">
        <f t="shared" si="894"/>
        <v>0</v>
      </c>
      <c r="AA4085" s="36">
        <f t="shared" si="887"/>
        <v>0</v>
      </c>
      <c r="AB4085" s="36">
        <f t="shared" si="888"/>
        <v>0</v>
      </c>
      <c r="AC4085" s="37">
        <f t="shared" si="889"/>
        <v>0</v>
      </c>
      <c r="AD4085" s="35">
        <f>IF(OR(YEAR(G4085)&lt;2019,O4085="X"),0,IF(ISBLANK(H4085),DATEDIF(G4085,'[3]1.Pradzia'!$D$13,"M"),DATEDIF(G4085,H4085,"m")))</f>
        <v>0</v>
      </c>
      <c r="AE4085" s="37">
        <f>IF(E4085='[3]5.Grup_T'!$E$20,0,IF(AD4085&lt;&gt;0,M4085/V4085*MIN(12,AD4085),0))</f>
        <v>0</v>
      </c>
      <c r="AF4085" s="37">
        <f t="shared" si="890"/>
        <v>0</v>
      </c>
      <c r="AG4085" s="37">
        <f t="shared" si="891"/>
        <v>0</v>
      </c>
      <c r="AH4085" s="37">
        <f t="shared" si="892"/>
        <v>0</v>
      </c>
      <c r="AI4085" s="35" t="str">
        <f t="shared" si="893"/>
        <v>Nusidėvėjęs</v>
      </c>
      <c r="AJ4085" s="38" t="str">
        <f>IF(AND(F4085&lt;&gt;[3]Pav.tvarkyklė!$B$12,F4085&lt;&gt;[3]Pav.tvarkyklė!$B$13),"GVTNT","X")</f>
        <v>GVTNT</v>
      </c>
      <c r="AK4085" s="39">
        <f t="shared" si="895"/>
        <v>0</v>
      </c>
      <c r="AL4085" s="41"/>
      <c r="AM4085" s="41"/>
      <c r="AN4085" s="41">
        <f t="shared" si="883"/>
        <v>1900</v>
      </c>
      <c r="AO4085" s="41"/>
      <c r="AP4085" s="41"/>
      <c r="AQ4085" s="41"/>
      <c r="AR4085" s="42"/>
      <c r="AS4085" s="42"/>
      <c r="AU4085" s="43">
        <f t="shared" si="884"/>
        <v>0</v>
      </c>
    </row>
    <row r="4086" spans="1:47" ht="15" customHeight="1" x14ac:dyDescent="0.25">
      <c r="A4086" s="11"/>
      <c r="B4086" s="19">
        <v>4255</v>
      </c>
      <c r="C4086" s="74"/>
      <c r="D4086" s="77"/>
      <c r="E4086" s="78"/>
      <c r="F4086" s="74"/>
      <c r="G4086" s="80"/>
      <c r="H4086" s="49"/>
      <c r="I4086" s="79"/>
      <c r="J4086" s="27"/>
      <c r="K4086" s="27"/>
      <c r="L4086" s="79"/>
      <c r="M4086" s="81"/>
      <c r="N4086" s="29">
        <v>0</v>
      </c>
      <c r="O4086" s="30" t="str">
        <f>IF(G4086&lt;=$N$2,"",IF(F4086=[3]Pav.tvarkyklė!$B$13,"",IF(ISBLANK(R4086),"X","")))</f>
        <v/>
      </c>
      <c r="P4086" s="91"/>
      <c r="Q4086" s="63"/>
      <c r="R4086" s="63"/>
      <c r="S4086" s="63"/>
      <c r="T4086" s="63"/>
      <c r="U4086" s="34" t="str">
        <f>IFERROR(INDEX('[3]5.Grup_T'!$G$4:$G$22,MATCH('6.Turtas'!E4086,'[3]5.Grup_T'!$E$4:$E$22,0)),"0")</f>
        <v>0</v>
      </c>
      <c r="V4086" s="35">
        <f t="shared" si="885"/>
        <v>0</v>
      </c>
      <c r="W4086" s="35">
        <f>IF(NOT(ISBLANK(H4086)),(12-DATEDIF(H4086,'[3]1.Pradzia'!$D$13,"m")),0)</f>
        <v>0</v>
      </c>
      <c r="X4086" s="35">
        <f t="shared" si="886"/>
        <v>0</v>
      </c>
      <c r="Y4086" s="35">
        <f t="shared" si="882"/>
        <v>0</v>
      </c>
      <c r="Z4086" s="35">
        <f t="shared" si="894"/>
        <v>0</v>
      </c>
      <c r="AA4086" s="36">
        <f t="shared" si="887"/>
        <v>0</v>
      </c>
      <c r="AB4086" s="36">
        <f t="shared" si="888"/>
        <v>0</v>
      </c>
      <c r="AC4086" s="37">
        <f t="shared" si="889"/>
        <v>0</v>
      </c>
      <c r="AD4086" s="35">
        <f>IF(OR(YEAR(G4086)&lt;2019,O4086="X"),0,IF(ISBLANK(H4086),DATEDIF(G4086,'[3]1.Pradzia'!$D$13,"M"),DATEDIF(G4086,H4086,"m")))</f>
        <v>0</v>
      </c>
      <c r="AE4086" s="37">
        <f>IF(E4086='[3]5.Grup_T'!$E$20,0,IF(AD4086&lt;&gt;0,M4086/V4086*MIN(12,AD4086),0))</f>
        <v>0</v>
      </c>
      <c r="AF4086" s="37">
        <f t="shared" si="890"/>
        <v>0</v>
      </c>
      <c r="AG4086" s="37">
        <f t="shared" si="891"/>
        <v>0</v>
      </c>
      <c r="AH4086" s="37">
        <f t="shared" si="892"/>
        <v>0</v>
      </c>
      <c r="AI4086" s="35" t="str">
        <f t="shared" si="893"/>
        <v>Nusidėvėjęs</v>
      </c>
      <c r="AJ4086" s="38" t="str">
        <f>IF(AND(F4086&lt;&gt;[3]Pav.tvarkyklė!$B$12,F4086&lt;&gt;[3]Pav.tvarkyklė!$B$13),"GVTNT","X")</f>
        <v>GVTNT</v>
      </c>
      <c r="AK4086" s="39">
        <f t="shared" si="895"/>
        <v>0</v>
      </c>
      <c r="AL4086" s="41"/>
      <c r="AM4086" s="41"/>
      <c r="AN4086" s="41">
        <f t="shared" si="883"/>
        <v>1900</v>
      </c>
      <c r="AO4086" s="41"/>
      <c r="AP4086" s="41"/>
      <c r="AQ4086" s="41"/>
      <c r="AR4086" s="42"/>
      <c r="AS4086" s="42"/>
      <c r="AU4086" s="43">
        <f t="shared" si="884"/>
        <v>0</v>
      </c>
    </row>
    <row r="4087" spans="1:47" ht="15" customHeight="1" x14ac:dyDescent="0.25">
      <c r="A4087" s="11"/>
      <c r="B4087" s="19">
        <v>4256</v>
      </c>
      <c r="C4087" s="74"/>
      <c r="D4087" s="77"/>
      <c r="E4087" s="78"/>
      <c r="F4087" s="74"/>
      <c r="G4087" s="80"/>
      <c r="H4087" s="49"/>
      <c r="I4087" s="79"/>
      <c r="J4087" s="27"/>
      <c r="K4087" s="27"/>
      <c r="L4087" s="79"/>
      <c r="M4087" s="81"/>
      <c r="N4087" s="29">
        <v>0</v>
      </c>
      <c r="O4087" s="30" t="str">
        <f>IF(G4087&lt;=$N$2,"",IF(F4087=[3]Pav.tvarkyklė!$B$13,"",IF(ISBLANK(R4087),"X","")))</f>
        <v/>
      </c>
      <c r="P4087" s="91"/>
      <c r="Q4087" s="63"/>
      <c r="R4087" s="63"/>
      <c r="S4087" s="63"/>
      <c r="T4087" s="63"/>
      <c r="U4087" s="34" t="str">
        <f>IFERROR(INDEX('[3]5.Grup_T'!$G$4:$G$22,MATCH('6.Turtas'!E4087,'[3]5.Grup_T'!$E$4:$E$22,0)),"0")</f>
        <v>0</v>
      </c>
      <c r="V4087" s="35">
        <f t="shared" si="885"/>
        <v>0</v>
      </c>
      <c r="W4087" s="35">
        <f>IF(NOT(ISBLANK(H4087)),(12-DATEDIF(H4087,'[3]1.Pradzia'!$D$13,"m")),0)</f>
        <v>0</v>
      </c>
      <c r="X4087" s="35">
        <f t="shared" si="886"/>
        <v>0</v>
      </c>
      <c r="Y4087" s="35">
        <f t="shared" ref="Y4087:Y4150" si="896">IF(YEAR(G4087)&gt;=2019,0,IF(Z4087&lt;=0,0,IF(W4087&lt;&gt;0,MIN(W4087,Z4087),MIN(12,Z4087))))</f>
        <v>0</v>
      </c>
      <c r="Z4087" s="35">
        <f t="shared" si="894"/>
        <v>0</v>
      </c>
      <c r="AA4087" s="36">
        <f t="shared" si="887"/>
        <v>0</v>
      </c>
      <c r="AB4087" s="36">
        <f t="shared" si="888"/>
        <v>0</v>
      </c>
      <c r="AC4087" s="37">
        <f t="shared" si="889"/>
        <v>0</v>
      </c>
      <c r="AD4087" s="35">
        <f>IF(OR(YEAR(G4087)&lt;2019,O4087="X"),0,IF(ISBLANK(H4087),DATEDIF(G4087,'[3]1.Pradzia'!$D$13,"M"),DATEDIF(G4087,H4087,"m")))</f>
        <v>0</v>
      </c>
      <c r="AE4087" s="37">
        <f>IF(E4087='[3]5.Grup_T'!$E$20,0,IF(AD4087&lt;&gt;0,M4087/V4087*MIN(12,AD4087),0))</f>
        <v>0</v>
      </c>
      <c r="AF4087" s="37">
        <f t="shared" si="890"/>
        <v>0</v>
      </c>
      <c r="AG4087" s="37">
        <f t="shared" si="891"/>
        <v>0</v>
      </c>
      <c r="AH4087" s="37">
        <f t="shared" si="892"/>
        <v>0</v>
      </c>
      <c r="AI4087" s="35" t="str">
        <f t="shared" si="893"/>
        <v>Nusidėvėjęs</v>
      </c>
      <c r="AJ4087" s="38" t="str">
        <f>IF(AND(F4087&lt;&gt;[3]Pav.tvarkyklė!$B$12,F4087&lt;&gt;[3]Pav.tvarkyklė!$B$13),"GVTNT","X")</f>
        <v>GVTNT</v>
      </c>
      <c r="AK4087" s="39">
        <f t="shared" si="895"/>
        <v>0</v>
      </c>
      <c r="AL4087" s="41"/>
      <c r="AM4087" s="41"/>
      <c r="AN4087" s="41">
        <f t="shared" si="883"/>
        <v>1900</v>
      </c>
      <c r="AO4087" s="41"/>
      <c r="AP4087" s="41"/>
      <c r="AQ4087" s="41"/>
      <c r="AR4087" s="42"/>
      <c r="AS4087" s="42"/>
      <c r="AU4087" s="43">
        <f t="shared" si="884"/>
        <v>0</v>
      </c>
    </row>
    <row r="4088" spans="1:47" ht="15" customHeight="1" x14ac:dyDescent="0.25">
      <c r="A4088" s="11"/>
      <c r="B4088" s="19">
        <v>4257</v>
      </c>
      <c r="C4088" s="74"/>
      <c r="D4088" s="77"/>
      <c r="E4088" s="78"/>
      <c r="F4088" s="74"/>
      <c r="G4088" s="80"/>
      <c r="H4088" s="49"/>
      <c r="I4088" s="79"/>
      <c r="J4088" s="27"/>
      <c r="K4088" s="27"/>
      <c r="L4088" s="79"/>
      <c r="M4088" s="81"/>
      <c r="N4088" s="29">
        <v>0</v>
      </c>
      <c r="O4088" s="30" t="str">
        <f>IF(G4088&lt;=$N$2,"",IF(F4088=[3]Pav.tvarkyklė!$B$13,"",IF(ISBLANK(R4088),"X","")))</f>
        <v/>
      </c>
      <c r="P4088" s="91"/>
      <c r="Q4088" s="63"/>
      <c r="R4088" s="63"/>
      <c r="S4088" s="63"/>
      <c r="T4088" s="63"/>
      <c r="U4088" s="34" t="str">
        <f>IFERROR(INDEX('[3]5.Grup_T'!$G$4:$G$22,MATCH('6.Turtas'!E4088,'[3]5.Grup_T'!$E$4:$E$22,0)),"0")</f>
        <v>0</v>
      </c>
      <c r="V4088" s="35">
        <f t="shared" si="885"/>
        <v>0</v>
      </c>
      <c r="W4088" s="35">
        <f>IF(NOT(ISBLANK(H4088)),(12-DATEDIF(H4088,'[3]1.Pradzia'!$D$13,"m")),0)</f>
        <v>0</v>
      </c>
      <c r="X4088" s="35">
        <f t="shared" si="886"/>
        <v>0</v>
      </c>
      <c r="Y4088" s="35">
        <f t="shared" si="896"/>
        <v>0</v>
      </c>
      <c r="Z4088" s="35">
        <f t="shared" si="894"/>
        <v>0</v>
      </c>
      <c r="AA4088" s="36">
        <f t="shared" si="887"/>
        <v>0</v>
      </c>
      <c r="AB4088" s="36">
        <f t="shared" si="888"/>
        <v>0</v>
      </c>
      <c r="AC4088" s="37">
        <f t="shared" si="889"/>
        <v>0</v>
      </c>
      <c r="AD4088" s="35">
        <f>IF(OR(YEAR(G4088)&lt;2019,O4088="X"),0,IF(ISBLANK(H4088),DATEDIF(G4088,'[3]1.Pradzia'!$D$13,"M"),DATEDIF(G4088,H4088,"m")))</f>
        <v>0</v>
      </c>
      <c r="AE4088" s="37">
        <f>IF(E4088='[3]5.Grup_T'!$E$20,0,IF(AD4088&lt;&gt;0,M4088/V4088*MIN(12,AD4088),0))</f>
        <v>0</v>
      </c>
      <c r="AF4088" s="37">
        <f t="shared" si="890"/>
        <v>0</v>
      </c>
      <c r="AG4088" s="37">
        <f t="shared" si="891"/>
        <v>0</v>
      </c>
      <c r="AH4088" s="37">
        <f t="shared" si="892"/>
        <v>0</v>
      </c>
      <c r="AI4088" s="35" t="str">
        <f t="shared" si="893"/>
        <v>Nusidėvėjęs</v>
      </c>
      <c r="AJ4088" s="38" t="str">
        <f>IF(AND(F4088&lt;&gt;[3]Pav.tvarkyklė!$B$12,F4088&lt;&gt;[3]Pav.tvarkyklė!$B$13),"GVTNT","X")</f>
        <v>GVTNT</v>
      </c>
      <c r="AK4088" s="39">
        <f t="shared" si="895"/>
        <v>0</v>
      </c>
      <c r="AL4088" s="41"/>
      <c r="AM4088" s="41"/>
      <c r="AN4088" s="41">
        <f t="shared" si="883"/>
        <v>1900</v>
      </c>
      <c r="AO4088" s="41"/>
      <c r="AP4088" s="41"/>
      <c r="AQ4088" s="41"/>
      <c r="AR4088" s="42"/>
      <c r="AS4088" s="42"/>
      <c r="AU4088" s="43">
        <f t="shared" si="884"/>
        <v>0</v>
      </c>
    </row>
    <row r="4089" spans="1:47" ht="15" customHeight="1" x14ac:dyDescent="0.25">
      <c r="A4089" s="11"/>
      <c r="B4089" s="19">
        <v>4258</v>
      </c>
      <c r="C4089" s="74"/>
      <c r="D4089" s="77"/>
      <c r="E4089" s="78"/>
      <c r="F4089" s="74"/>
      <c r="G4089" s="80"/>
      <c r="H4089" s="49"/>
      <c r="I4089" s="79"/>
      <c r="J4089" s="27"/>
      <c r="K4089" s="27"/>
      <c r="L4089" s="79"/>
      <c r="M4089" s="81"/>
      <c r="N4089" s="29">
        <v>0</v>
      </c>
      <c r="O4089" s="30" t="str">
        <f>IF(G4089&lt;=$N$2,"",IF(F4089=[3]Pav.tvarkyklė!$B$13,"",IF(ISBLANK(R4089),"X","")))</f>
        <v/>
      </c>
      <c r="P4089" s="91"/>
      <c r="Q4089" s="63"/>
      <c r="R4089" s="63"/>
      <c r="S4089" s="63"/>
      <c r="T4089" s="63"/>
      <c r="U4089" s="34" t="str">
        <f>IFERROR(INDEX('[3]5.Grup_T'!$G$4:$G$22,MATCH('6.Turtas'!E4089,'[3]5.Grup_T'!$E$4:$E$22,0)),"0")</f>
        <v>0</v>
      </c>
      <c r="V4089" s="35">
        <f t="shared" si="885"/>
        <v>0</v>
      </c>
      <c r="W4089" s="35">
        <f>IF(NOT(ISBLANK(H4089)),(12-DATEDIF(H4089,'[3]1.Pradzia'!$D$13,"m")),0)</f>
        <v>0</v>
      </c>
      <c r="X4089" s="35">
        <f t="shared" si="886"/>
        <v>0</v>
      </c>
      <c r="Y4089" s="35">
        <f t="shared" si="896"/>
        <v>0</v>
      </c>
      <c r="Z4089" s="35">
        <f t="shared" si="894"/>
        <v>0</v>
      </c>
      <c r="AA4089" s="36">
        <f t="shared" si="887"/>
        <v>0</v>
      </c>
      <c r="AB4089" s="36">
        <f t="shared" si="888"/>
        <v>0</v>
      </c>
      <c r="AC4089" s="37">
        <f t="shared" si="889"/>
        <v>0</v>
      </c>
      <c r="AD4089" s="35">
        <f>IF(OR(YEAR(G4089)&lt;2019,O4089="X"),0,IF(ISBLANK(H4089),DATEDIF(G4089,'[3]1.Pradzia'!$D$13,"M"),DATEDIF(G4089,H4089,"m")))</f>
        <v>0</v>
      </c>
      <c r="AE4089" s="37">
        <f>IF(E4089='[3]5.Grup_T'!$E$20,0,IF(AD4089&lt;&gt;0,M4089/V4089*MIN(12,AD4089),0))</f>
        <v>0</v>
      </c>
      <c r="AF4089" s="37">
        <f t="shared" si="890"/>
        <v>0</v>
      </c>
      <c r="AG4089" s="37">
        <f t="shared" si="891"/>
        <v>0</v>
      </c>
      <c r="AH4089" s="37">
        <f t="shared" si="892"/>
        <v>0</v>
      </c>
      <c r="AI4089" s="35" t="str">
        <f t="shared" si="893"/>
        <v>Nusidėvėjęs</v>
      </c>
      <c r="AJ4089" s="38" t="str">
        <f>IF(AND(F4089&lt;&gt;[3]Pav.tvarkyklė!$B$12,F4089&lt;&gt;[3]Pav.tvarkyklė!$B$13),"GVTNT","X")</f>
        <v>GVTNT</v>
      </c>
      <c r="AK4089" s="39">
        <f t="shared" si="895"/>
        <v>0</v>
      </c>
      <c r="AL4089" s="41"/>
      <c r="AM4089" s="41"/>
      <c r="AN4089" s="41">
        <f t="shared" si="883"/>
        <v>1900</v>
      </c>
      <c r="AO4089" s="41"/>
      <c r="AP4089" s="41"/>
      <c r="AQ4089" s="41"/>
      <c r="AR4089" s="42"/>
      <c r="AS4089" s="42"/>
      <c r="AU4089" s="43">
        <f t="shared" si="884"/>
        <v>0</v>
      </c>
    </row>
    <row r="4090" spans="1:47" ht="15" customHeight="1" x14ac:dyDescent="0.25">
      <c r="A4090" s="11"/>
      <c r="B4090" s="19">
        <v>4259</v>
      </c>
      <c r="C4090" s="74"/>
      <c r="D4090" s="77"/>
      <c r="E4090" s="78"/>
      <c r="F4090" s="74"/>
      <c r="G4090" s="80"/>
      <c r="H4090" s="49"/>
      <c r="I4090" s="79"/>
      <c r="J4090" s="27"/>
      <c r="K4090" s="27"/>
      <c r="L4090" s="79"/>
      <c r="M4090" s="81"/>
      <c r="N4090" s="29">
        <v>0</v>
      </c>
      <c r="O4090" s="30" t="str">
        <f>IF(G4090&lt;=$N$2,"",IF(F4090=[3]Pav.tvarkyklė!$B$13,"",IF(ISBLANK(R4090),"X","")))</f>
        <v/>
      </c>
      <c r="P4090" s="91"/>
      <c r="Q4090" s="63"/>
      <c r="R4090" s="63"/>
      <c r="S4090" s="63"/>
      <c r="T4090" s="63"/>
      <c r="U4090" s="34" t="str">
        <f>IFERROR(INDEX('[3]5.Grup_T'!$G$4:$G$22,MATCH('6.Turtas'!E4090,'[3]5.Grup_T'!$E$4:$E$22,0)),"0")</f>
        <v>0</v>
      </c>
      <c r="V4090" s="35">
        <f t="shared" si="885"/>
        <v>0</v>
      </c>
      <c r="W4090" s="35">
        <f>IF(NOT(ISBLANK(H4090)),(12-DATEDIF(H4090,'[3]1.Pradzia'!$D$13,"m")),0)</f>
        <v>0</v>
      </c>
      <c r="X4090" s="35">
        <f t="shared" si="886"/>
        <v>0</v>
      </c>
      <c r="Y4090" s="35">
        <f t="shared" si="896"/>
        <v>0</v>
      </c>
      <c r="Z4090" s="35">
        <f t="shared" si="894"/>
        <v>0</v>
      </c>
      <c r="AA4090" s="36">
        <f t="shared" si="887"/>
        <v>0</v>
      </c>
      <c r="AB4090" s="36">
        <f t="shared" si="888"/>
        <v>0</v>
      </c>
      <c r="AC4090" s="37">
        <f t="shared" si="889"/>
        <v>0</v>
      </c>
      <c r="AD4090" s="35">
        <f>IF(OR(YEAR(G4090)&lt;2019,O4090="X"),0,IF(ISBLANK(H4090),DATEDIF(G4090,'[3]1.Pradzia'!$D$13,"M"),DATEDIF(G4090,H4090,"m")))</f>
        <v>0</v>
      </c>
      <c r="AE4090" s="37">
        <f>IF(E4090='[3]5.Grup_T'!$E$20,0,IF(AD4090&lt;&gt;0,M4090/V4090*MIN(12,AD4090),0))</f>
        <v>0</v>
      </c>
      <c r="AF4090" s="37">
        <f t="shared" si="890"/>
        <v>0</v>
      </c>
      <c r="AG4090" s="37">
        <f t="shared" si="891"/>
        <v>0</v>
      </c>
      <c r="AH4090" s="37">
        <f t="shared" si="892"/>
        <v>0</v>
      </c>
      <c r="AI4090" s="35" t="str">
        <f t="shared" si="893"/>
        <v>Nusidėvėjęs</v>
      </c>
      <c r="AJ4090" s="38" t="str">
        <f>IF(AND(F4090&lt;&gt;[3]Pav.tvarkyklė!$B$12,F4090&lt;&gt;[3]Pav.tvarkyklė!$B$13),"GVTNT","X")</f>
        <v>GVTNT</v>
      </c>
      <c r="AK4090" s="39">
        <f t="shared" si="895"/>
        <v>0</v>
      </c>
      <c r="AL4090" s="41"/>
      <c r="AM4090" s="41"/>
      <c r="AN4090" s="41">
        <f t="shared" si="883"/>
        <v>1900</v>
      </c>
      <c r="AO4090" s="41"/>
      <c r="AP4090" s="41"/>
      <c r="AQ4090" s="41"/>
      <c r="AR4090" s="42"/>
      <c r="AS4090" s="42"/>
      <c r="AU4090" s="43">
        <f t="shared" si="884"/>
        <v>0</v>
      </c>
    </row>
    <row r="4091" spans="1:47" ht="15" customHeight="1" x14ac:dyDescent="0.25">
      <c r="A4091" s="11"/>
      <c r="B4091" s="19">
        <v>4260</v>
      </c>
      <c r="C4091" s="74"/>
      <c r="D4091" s="77"/>
      <c r="E4091" s="78"/>
      <c r="F4091" s="74"/>
      <c r="G4091" s="80"/>
      <c r="H4091" s="49"/>
      <c r="I4091" s="79"/>
      <c r="J4091" s="27"/>
      <c r="K4091" s="27"/>
      <c r="L4091" s="79"/>
      <c r="M4091" s="81"/>
      <c r="N4091" s="29">
        <v>0</v>
      </c>
      <c r="O4091" s="30" t="str">
        <f>IF(G4091&lt;=$N$2,"",IF(F4091=[3]Pav.tvarkyklė!$B$13,"",IF(ISBLANK(R4091),"X","")))</f>
        <v/>
      </c>
      <c r="P4091" s="91"/>
      <c r="Q4091" s="63"/>
      <c r="R4091" s="63"/>
      <c r="S4091" s="63"/>
      <c r="T4091" s="63"/>
      <c r="U4091" s="34" t="str">
        <f>IFERROR(INDEX('[3]5.Grup_T'!$G$4:$G$22,MATCH('6.Turtas'!E4091,'[3]5.Grup_T'!$E$4:$E$22,0)),"0")</f>
        <v>0</v>
      </c>
      <c r="V4091" s="35">
        <f t="shared" si="885"/>
        <v>0</v>
      </c>
      <c r="W4091" s="35">
        <f>IF(NOT(ISBLANK(H4091)),(12-DATEDIF(H4091,'[3]1.Pradzia'!$D$13,"m")),0)</f>
        <v>0</v>
      </c>
      <c r="X4091" s="35">
        <f t="shared" si="886"/>
        <v>0</v>
      </c>
      <c r="Y4091" s="35">
        <f t="shared" si="896"/>
        <v>0</v>
      </c>
      <c r="Z4091" s="35">
        <f t="shared" si="894"/>
        <v>0</v>
      </c>
      <c r="AA4091" s="36">
        <f t="shared" si="887"/>
        <v>0</v>
      </c>
      <c r="AB4091" s="36">
        <f t="shared" si="888"/>
        <v>0</v>
      </c>
      <c r="AC4091" s="37">
        <f t="shared" si="889"/>
        <v>0</v>
      </c>
      <c r="AD4091" s="35">
        <f>IF(OR(YEAR(G4091)&lt;2019,O4091="X"),0,IF(ISBLANK(H4091),DATEDIF(G4091,'[3]1.Pradzia'!$D$13,"M"),DATEDIF(G4091,H4091,"m")))</f>
        <v>0</v>
      </c>
      <c r="AE4091" s="37">
        <f>IF(E4091='[3]5.Grup_T'!$E$20,0,IF(AD4091&lt;&gt;0,M4091/V4091*MIN(12,AD4091),0))</f>
        <v>0</v>
      </c>
      <c r="AF4091" s="37">
        <f t="shared" si="890"/>
        <v>0</v>
      </c>
      <c r="AG4091" s="37">
        <f t="shared" si="891"/>
        <v>0</v>
      </c>
      <c r="AH4091" s="37">
        <f t="shared" si="892"/>
        <v>0</v>
      </c>
      <c r="AI4091" s="35" t="str">
        <f t="shared" si="893"/>
        <v>Nusidėvėjęs</v>
      </c>
      <c r="AJ4091" s="38" t="str">
        <f>IF(AND(F4091&lt;&gt;[3]Pav.tvarkyklė!$B$12,F4091&lt;&gt;[3]Pav.tvarkyklė!$B$13),"GVTNT","X")</f>
        <v>GVTNT</v>
      </c>
      <c r="AK4091" s="39">
        <f t="shared" si="895"/>
        <v>0</v>
      </c>
      <c r="AL4091" s="41"/>
      <c r="AM4091" s="41"/>
      <c r="AN4091" s="41">
        <f t="shared" si="883"/>
        <v>1900</v>
      </c>
      <c r="AO4091" s="41"/>
      <c r="AP4091" s="41"/>
      <c r="AQ4091" s="41"/>
      <c r="AR4091" s="42"/>
      <c r="AS4091" s="42"/>
      <c r="AU4091" s="43">
        <f t="shared" si="884"/>
        <v>0</v>
      </c>
    </row>
    <row r="4092" spans="1:47" ht="15" customHeight="1" x14ac:dyDescent="0.25">
      <c r="A4092" s="11"/>
      <c r="B4092" s="19">
        <v>4261</v>
      </c>
      <c r="C4092" s="74"/>
      <c r="D4092" s="77"/>
      <c r="E4092" s="78"/>
      <c r="F4092" s="74"/>
      <c r="G4092" s="80"/>
      <c r="H4092" s="49"/>
      <c r="I4092" s="79"/>
      <c r="J4092" s="27"/>
      <c r="K4092" s="27"/>
      <c r="L4092" s="79"/>
      <c r="M4092" s="81"/>
      <c r="N4092" s="29">
        <v>0</v>
      </c>
      <c r="O4092" s="30" t="str">
        <f>IF(G4092&lt;=$N$2,"",IF(F4092=[3]Pav.tvarkyklė!$B$13,"",IF(ISBLANK(R4092),"X","")))</f>
        <v/>
      </c>
      <c r="P4092" s="91"/>
      <c r="Q4092" s="63"/>
      <c r="R4092" s="63"/>
      <c r="S4092" s="63"/>
      <c r="T4092" s="63"/>
      <c r="U4092" s="34" t="str">
        <f>IFERROR(INDEX('[3]5.Grup_T'!$G$4:$G$22,MATCH('6.Turtas'!E4092,'[3]5.Grup_T'!$E$4:$E$22,0)),"0")</f>
        <v>0</v>
      </c>
      <c r="V4092" s="35">
        <f t="shared" si="885"/>
        <v>0</v>
      </c>
      <c r="W4092" s="35">
        <f>IF(NOT(ISBLANK(H4092)),(12-DATEDIF(H4092,'[3]1.Pradzia'!$D$13,"m")),0)</f>
        <v>0</v>
      </c>
      <c r="X4092" s="35">
        <f t="shared" si="886"/>
        <v>0</v>
      </c>
      <c r="Y4092" s="35">
        <f t="shared" si="896"/>
        <v>0</v>
      </c>
      <c r="Z4092" s="35">
        <f t="shared" si="894"/>
        <v>0</v>
      </c>
      <c r="AA4092" s="36">
        <f t="shared" si="887"/>
        <v>0</v>
      </c>
      <c r="AB4092" s="36">
        <f t="shared" si="888"/>
        <v>0</v>
      </c>
      <c r="AC4092" s="37">
        <f t="shared" si="889"/>
        <v>0</v>
      </c>
      <c r="AD4092" s="35">
        <f>IF(OR(YEAR(G4092)&lt;2019,O4092="X"),0,IF(ISBLANK(H4092),DATEDIF(G4092,'[3]1.Pradzia'!$D$13,"M"),DATEDIF(G4092,H4092,"m")))</f>
        <v>0</v>
      </c>
      <c r="AE4092" s="37">
        <f>IF(E4092='[3]5.Grup_T'!$E$20,0,IF(AD4092&lt;&gt;0,M4092/V4092*MIN(12,AD4092),0))</f>
        <v>0</v>
      </c>
      <c r="AF4092" s="37">
        <f t="shared" si="890"/>
        <v>0</v>
      </c>
      <c r="AG4092" s="37">
        <f t="shared" si="891"/>
        <v>0</v>
      </c>
      <c r="AH4092" s="37">
        <f t="shared" si="892"/>
        <v>0</v>
      </c>
      <c r="AI4092" s="35" t="str">
        <f t="shared" si="893"/>
        <v>Nusidėvėjęs</v>
      </c>
      <c r="AJ4092" s="38" t="str">
        <f>IF(AND(F4092&lt;&gt;[3]Pav.tvarkyklė!$B$12,F4092&lt;&gt;[3]Pav.tvarkyklė!$B$13),"GVTNT","X")</f>
        <v>GVTNT</v>
      </c>
      <c r="AK4092" s="39">
        <f t="shared" si="895"/>
        <v>0</v>
      </c>
      <c r="AL4092" s="41"/>
      <c r="AM4092" s="41"/>
      <c r="AN4092" s="41">
        <f t="shared" si="883"/>
        <v>1900</v>
      </c>
      <c r="AO4092" s="41"/>
      <c r="AP4092" s="41"/>
      <c r="AQ4092" s="41"/>
      <c r="AR4092" s="42"/>
      <c r="AS4092" s="42"/>
      <c r="AU4092" s="43">
        <f t="shared" si="884"/>
        <v>0</v>
      </c>
    </row>
    <row r="4093" spans="1:47" ht="15" customHeight="1" x14ac:dyDescent="0.25">
      <c r="A4093" s="11"/>
      <c r="B4093" s="19">
        <v>4262</v>
      </c>
      <c r="C4093" s="74"/>
      <c r="D4093" s="77"/>
      <c r="E4093" s="78"/>
      <c r="F4093" s="74"/>
      <c r="G4093" s="80"/>
      <c r="H4093" s="49"/>
      <c r="I4093" s="79"/>
      <c r="J4093" s="27"/>
      <c r="K4093" s="27"/>
      <c r="L4093" s="79"/>
      <c r="M4093" s="81"/>
      <c r="N4093" s="29">
        <v>0</v>
      </c>
      <c r="O4093" s="30" t="str">
        <f>IF(G4093&lt;=$N$2,"",IF(F4093=[3]Pav.tvarkyklė!$B$13,"",IF(ISBLANK(R4093),"X","")))</f>
        <v/>
      </c>
      <c r="P4093" s="91"/>
      <c r="Q4093" s="63"/>
      <c r="R4093" s="63"/>
      <c r="S4093" s="63"/>
      <c r="T4093" s="63"/>
      <c r="U4093" s="34" t="str">
        <f>IFERROR(INDEX('[3]5.Grup_T'!$G$4:$G$22,MATCH('6.Turtas'!E4093,'[3]5.Grup_T'!$E$4:$E$22,0)),"0")</f>
        <v>0</v>
      </c>
      <c r="V4093" s="35">
        <f t="shared" si="885"/>
        <v>0</v>
      </c>
      <c r="W4093" s="35">
        <f>IF(NOT(ISBLANK(H4093)),(12-DATEDIF(H4093,'[3]1.Pradzia'!$D$13,"m")),0)</f>
        <v>0</v>
      </c>
      <c r="X4093" s="35">
        <f t="shared" si="886"/>
        <v>0</v>
      </c>
      <c r="Y4093" s="35">
        <f t="shared" si="896"/>
        <v>0</v>
      </c>
      <c r="Z4093" s="35">
        <f t="shared" si="894"/>
        <v>0</v>
      </c>
      <c r="AA4093" s="36">
        <f t="shared" si="887"/>
        <v>0</v>
      </c>
      <c r="AB4093" s="36">
        <f t="shared" si="888"/>
        <v>0</v>
      </c>
      <c r="AC4093" s="37">
        <f t="shared" si="889"/>
        <v>0</v>
      </c>
      <c r="AD4093" s="35">
        <f>IF(OR(YEAR(G4093)&lt;2019,O4093="X"),0,IF(ISBLANK(H4093),DATEDIF(G4093,'[3]1.Pradzia'!$D$13,"M"),DATEDIF(G4093,H4093,"m")))</f>
        <v>0</v>
      </c>
      <c r="AE4093" s="37">
        <f>IF(E4093='[3]5.Grup_T'!$E$20,0,IF(AD4093&lt;&gt;0,M4093/V4093*MIN(12,AD4093),0))</f>
        <v>0</v>
      </c>
      <c r="AF4093" s="37">
        <f t="shared" si="890"/>
        <v>0</v>
      </c>
      <c r="AG4093" s="37">
        <f t="shared" si="891"/>
        <v>0</v>
      </c>
      <c r="AH4093" s="37">
        <f t="shared" si="892"/>
        <v>0</v>
      </c>
      <c r="AI4093" s="35" t="str">
        <f t="shared" si="893"/>
        <v>Nusidėvėjęs</v>
      </c>
      <c r="AJ4093" s="38" t="str">
        <f>IF(AND(F4093&lt;&gt;[3]Pav.tvarkyklė!$B$12,F4093&lt;&gt;[3]Pav.tvarkyklė!$B$13),"GVTNT","X")</f>
        <v>GVTNT</v>
      </c>
      <c r="AK4093" s="39">
        <f t="shared" si="895"/>
        <v>0</v>
      </c>
      <c r="AL4093" s="41"/>
      <c r="AM4093" s="41"/>
      <c r="AN4093" s="41">
        <f t="shared" si="883"/>
        <v>1900</v>
      </c>
      <c r="AO4093" s="41"/>
      <c r="AP4093" s="41"/>
      <c r="AQ4093" s="41"/>
      <c r="AR4093" s="42"/>
      <c r="AS4093" s="42"/>
      <c r="AU4093" s="43">
        <f t="shared" si="884"/>
        <v>0</v>
      </c>
    </row>
    <row r="4094" spans="1:47" ht="15" customHeight="1" x14ac:dyDescent="0.25">
      <c r="A4094" s="11"/>
      <c r="B4094" s="19">
        <v>4263</v>
      </c>
      <c r="C4094" s="74"/>
      <c r="D4094" s="77"/>
      <c r="E4094" s="78"/>
      <c r="F4094" s="74"/>
      <c r="G4094" s="80"/>
      <c r="H4094" s="49"/>
      <c r="I4094" s="79"/>
      <c r="J4094" s="27"/>
      <c r="K4094" s="27"/>
      <c r="L4094" s="79"/>
      <c r="M4094" s="81"/>
      <c r="N4094" s="29">
        <v>0</v>
      </c>
      <c r="O4094" s="30" t="str">
        <f>IF(G4094&lt;=$N$2,"",IF(F4094=[3]Pav.tvarkyklė!$B$13,"",IF(ISBLANK(R4094),"X","")))</f>
        <v/>
      </c>
      <c r="P4094" s="91"/>
      <c r="Q4094" s="63"/>
      <c r="R4094" s="63"/>
      <c r="S4094" s="63"/>
      <c r="T4094" s="63"/>
      <c r="U4094" s="34" t="str">
        <f>IFERROR(INDEX('[3]5.Grup_T'!$G$4:$G$22,MATCH('6.Turtas'!E4094,'[3]5.Grup_T'!$E$4:$E$22,0)),"0")</f>
        <v>0</v>
      </c>
      <c r="V4094" s="35">
        <f t="shared" si="885"/>
        <v>0</v>
      </c>
      <c r="W4094" s="35">
        <f>IF(NOT(ISBLANK(H4094)),(12-DATEDIF(H4094,'[3]1.Pradzia'!$D$13,"m")),0)</f>
        <v>0</v>
      </c>
      <c r="X4094" s="35">
        <f t="shared" si="886"/>
        <v>0</v>
      </c>
      <c r="Y4094" s="35">
        <f t="shared" si="896"/>
        <v>0</v>
      </c>
      <c r="Z4094" s="35">
        <f t="shared" si="894"/>
        <v>0</v>
      </c>
      <c r="AA4094" s="36">
        <f t="shared" si="887"/>
        <v>0</v>
      </c>
      <c r="AB4094" s="36">
        <f t="shared" si="888"/>
        <v>0</v>
      </c>
      <c r="AC4094" s="37">
        <f t="shared" si="889"/>
        <v>0</v>
      </c>
      <c r="AD4094" s="35">
        <f>IF(OR(YEAR(G4094)&lt;2019,O4094="X"),0,IF(ISBLANK(H4094),DATEDIF(G4094,'[3]1.Pradzia'!$D$13,"M"),DATEDIF(G4094,H4094,"m")))</f>
        <v>0</v>
      </c>
      <c r="AE4094" s="37">
        <f>IF(E4094='[3]5.Grup_T'!$E$20,0,IF(AD4094&lt;&gt;0,M4094/V4094*MIN(12,AD4094),0))</f>
        <v>0</v>
      </c>
      <c r="AF4094" s="37">
        <f t="shared" si="890"/>
        <v>0</v>
      </c>
      <c r="AG4094" s="37">
        <f t="shared" si="891"/>
        <v>0</v>
      </c>
      <c r="AH4094" s="37">
        <f t="shared" si="892"/>
        <v>0</v>
      </c>
      <c r="AI4094" s="35" t="str">
        <f t="shared" si="893"/>
        <v>Nusidėvėjęs</v>
      </c>
      <c r="AJ4094" s="38" t="str">
        <f>IF(AND(F4094&lt;&gt;[3]Pav.tvarkyklė!$B$12,F4094&lt;&gt;[3]Pav.tvarkyklė!$B$13),"GVTNT","X")</f>
        <v>GVTNT</v>
      </c>
      <c r="AK4094" s="39">
        <f t="shared" si="895"/>
        <v>0</v>
      </c>
      <c r="AL4094" s="41"/>
      <c r="AM4094" s="41"/>
      <c r="AN4094" s="41">
        <f t="shared" si="883"/>
        <v>1900</v>
      </c>
      <c r="AO4094" s="41"/>
      <c r="AP4094" s="41"/>
      <c r="AQ4094" s="41"/>
      <c r="AR4094" s="42"/>
      <c r="AS4094" s="42"/>
      <c r="AU4094" s="43">
        <f t="shared" si="884"/>
        <v>0</v>
      </c>
    </row>
    <row r="4095" spans="1:47" ht="15" customHeight="1" x14ac:dyDescent="0.25">
      <c r="A4095" s="11"/>
      <c r="B4095" s="19">
        <v>4264</v>
      </c>
      <c r="C4095" s="74"/>
      <c r="D4095" s="77"/>
      <c r="E4095" s="78"/>
      <c r="F4095" s="74"/>
      <c r="G4095" s="80"/>
      <c r="H4095" s="49"/>
      <c r="I4095" s="79"/>
      <c r="J4095" s="27"/>
      <c r="K4095" s="27"/>
      <c r="L4095" s="79"/>
      <c r="M4095" s="81"/>
      <c r="N4095" s="29">
        <v>0</v>
      </c>
      <c r="O4095" s="30" t="str">
        <f>IF(G4095&lt;=$N$2,"",IF(F4095=[3]Pav.tvarkyklė!$B$13,"",IF(ISBLANK(R4095),"X","")))</f>
        <v/>
      </c>
      <c r="P4095" s="91"/>
      <c r="Q4095" s="63"/>
      <c r="R4095" s="63"/>
      <c r="S4095" s="63"/>
      <c r="T4095" s="63"/>
      <c r="U4095" s="34" t="str">
        <f>IFERROR(INDEX('[3]5.Grup_T'!$G$4:$G$22,MATCH('6.Turtas'!E4095,'[3]5.Grup_T'!$E$4:$E$22,0)),"0")</f>
        <v>0</v>
      </c>
      <c r="V4095" s="35">
        <f t="shared" si="885"/>
        <v>0</v>
      </c>
      <c r="W4095" s="35">
        <f>IF(NOT(ISBLANK(H4095)),(12-DATEDIF(H4095,'[3]1.Pradzia'!$D$13,"m")),0)</f>
        <v>0</v>
      </c>
      <c r="X4095" s="35">
        <f t="shared" si="886"/>
        <v>0</v>
      </c>
      <c r="Y4095" s="35">
        <f t="shared" si="896"/>
        <v>0</v>
      </c>
      <c r="Z4095" s="35">
        <f t="shared" si="894"/>
        <v>0</v>
      </c>
      <c r="AA4095" s="36">
        <f t="shared" si="887"/>
        <v>0</v>
      </c>
      <c r="AB4095" s="36">
        <f t="shared" si="888"/>
        <v>0</v>
      </c>
      <c r="AC4095" s="37">
        <f t="shared" si="889"/>
        <v>0</v>
      </c>
      <c r="AD4095" s="35">
        <f>IF(OR(YEAR(G4095)&lt;2019,O4095="X"),0,IF(ISBLANK(H4095),DATEDIF(G4095,'[3]1.Pradzia'!$D$13,"M"),DATEDIF(G4095,H4095,"m")))</f>
        <v>0</v>
      </c>
      <c r="AE4095" s="37">
        <f>IF(E4095='[3]5.Grup_T'!$E$20,0,IF(AD4095&lt;&gt;0,M4095/V4095*MIN(12,AD4095),0))</f>
        <v>0</v>
      </c>
      <c r="AF4095" s="37">
        <f t="shared" si="890"/>
        <v>0</v>
      </c>
      <c r="AG4095" s="37">
        <f t="shared" si="891"/>
        <v>0</v>
      </c>
      <c r="AH4095" s="37">
        <f t="shared" si="892"/>
        <v>0</v>
      </c>
      <c r="AI4095" s="35" t="str">
        <f t="shared" si="893"/>
        <v>Nusidėvėjęs</v>
      </c>
      <c r="AJ4095" s="38" t="str">
        <f>IF(AND(F4095&lt;&gt;[3]Pav.tvarkyklė!$B$12,F4095&lt;&gt;[3]Pav.tvarkyklė!$B$13),"GVTNT","X")</f>
        <v>GVTNT</v>
      </c>
      <c r="AK4095" s="39">
        <f t="shared" si="895"/>
        <v>0</v>
      </c>
      <c r="AL4095" s="41"/>
      <c r="AM4095" s="41"/>
      <c r="AN4095" s="41">
        <f t="shared" si="883"/>
        <v>1900</v>
      </c>
      <c r="AO4095" s="41"/>
      <c r="AP4095" s="41"/>
      <c r="AQ4095" s="41"/>
      <c r="AR4095" s="42"/>
      <c r="AS4095" s="42"/>
      <c r="AU4095" s="43">
        <f t="shared" si="884"/>
        <v>0</v>
      </c>
    </row>
    <row r="4096" spans="1:47" ht="15" customHeight="1" x14ac:dyDescent="0.25">
      <c r="A4096" s="11"/>
      <c r="B4096" s="19">
        <v>4265</v>
      </c>
      <c r="C4096" s="74"/>
      <c r="D4096" s="77"/>
      <c r="E4096" s="78"/>
      <c r="F4096" s="74"/>
      <c r="G4096" s="80"/>
      <c r="H4096" s="49"/>
      <c r="I4096" s="79"/>
      <c r="J4096" s="27"/>
      <c r="K4096" s="27"/>
      <c r="L4096" s="79"/>
      <c r="M4096" s="81"/>
      <c r="N4096" s="29">
        <v>0</v>
      </c>
      <c r="O4096" s="30" t="str">
        <f>IF(G4096&lt;=$N$2,"",IF(F4096=[3]Pav.tvarkyklė!$B$13,"",IF(ISBLANK(R4096),"X","")))</f>
        <v/>
      </c>
      <c r="P4096" s="91"/>
      <c r="Q4096" s="63"/>
      <c r="R4096" s="63"/>
      <c r="S4096" s="63"/>
      <c r="T4096" s="63"/>
      <c r="U4096" s="34" t="str">
        <f>IFERROR(INDEX('[3]5.Grup_T'!$G$4:$G$22,MATCH('6.Turtas'!E4096,'[3]5.Grup_T'!$E$4:$E$22,0)),"0")</f>
        <v>0</v>
      </c>
      <c r="V4096" s="35">
        <f t="shared" si="885"/>
        <v>0</v>
      </c>
      <c r="W4096" s="35">
        <f>IF(NOT(ISBLANK(H4096)),(12-DATEDIF(H4096,'[3]1.Pradzia'!$D$13,"m")),0)</f>
        <v>0</v>
      </c>
      <c r="X4096" s="35">
        <f t="shared" si="886"/>
        <v>0</v>
      </c>
      <c r="Y4096" s="35">
        <f t="shared" si="896"/>
        <v>0</v>
      </c>
      <c r="Z4096" s="35">
        <f t="shared" si="894"/>
        <v>0</v>
      </c>
      <c r="AA4096" s="36">
        <f t="shared" si="887"/>
        <v>0</v>
      </c>
      <c r="AB4096" s="36">
        <f t="shared" si="888"/>
        <v>0</v>
      </c>
      <c r="AC4096" s="37">
        <f t="shared" si="889"/>
        <v>0</v>
      </c>
      <c r="AD4096" s="35">
        <f>IF(OR(YEAR(G4096)&lt;2019,O4096="X"),0,IF(ISBLANK(H4096),DATEDIF(G4096,'[3]1.Pradzia'!$D$13,"M"),DATEDIF(G4096,H4096,"m")))</f>
        <v>0</v>
      </c>
      <c r="AE4096" s="37">
        <f>IF(E4096='[3]5.Grup_T'!$E$20,0,IF(AD4096&lt;&gt;0,M4096/V4096*MIN(12,AD4096),0))</f>
        <v>0</v>
      </c>
      <c r="AF4096" s="37">
        <f t="shared" si="890"/>
        <v>0</v>
      </c>
      <c r="AG4096" s="37">
        <f t="shared" si="891"/>
        <v>0</v>
      </c>
      <c r="AH4096" s="37">
        <f t="shared" si="892"/>
        <v>0</v>
      </c>
      <c r="AI4096" s="35" t="str">
        <f t="shared" si="893"/>
        <v>Nusidėvėjęs</v>
      </c>
      <c r="AJ4096" s="38" t="str">
        <f>IF(AND(F4096&lt;&gt;[3]Pav.tvarkyklė!$B$12,F4096&lt;&gt;[3]Pav.tvarkyklė!$B$13),"GVTNT","X")</f>
        <v>GVTNT</v>
      </c>
      <c r="AK4096" s="39">
        <f t="shared" si="895"/>
        <v>0</v>
      </c>
      <c r="AL4096" s="41"/>
      <c r="AM4096" s="41"/>
      <c r="AN4096" s="41">
        <f t="shared" si="883"/>
        <v>1900</v>
      </c>
      <c r="AO4096" s="41"/>
      <c r="AP4096" s="41"/>
      <c r="AQ4096" s="41"/>
      <c r="AR4096" s="42"/>
      <c r="AS4096" s="42"/>
      <c r="AU4096" s="43">
        <f t="shared" si="884"/>
        <v>0</v>
      </c>
    </row>
    <row r="4097" spans="1:47" ht="15" customHeight="1" x14ac:dyDescent="0.25">
      <c r="A4097" s="11"/>
      <c r="B4097" s="19">
        <v>4266</v>
      </c>
      <c r="C4097" s="74"/>
      <c r="D4097" s="77"/>
      <c r="E4097" s="78"/>
      <c r="F4097" s="74"/>
      <c r="G4097" s="80"/>
      <c r="H4097" s="49"/>
      <c r="I4097" s="79"/>
      <c r="J4097" s="27"/>
      <c r="K4097" s="27"/>
      <c r="L4097" s="79"/>
      <c r="M4097" s="81"/>
      <c r="N4097" s="29">
        <v>0</v>
      </c>
      <c r="O4097" s="30" t="str">
        <f>IF(G4097&lt;=$N$2,"",IF(F4097=[3]Pav.tvarkyklė!$B$13,"",IF(ISBLANK(R4097),"X","")))</f>
        <v/>
      </c>
      <c r="P4097" s="91"/>
      <c r="Q4097" s="63"/>
      <c r="R4097" s="63"/>
      <c r="S4097" s="63"/>
      <c r="T4097" s="63"/>
      <c r="U4097" s="34" t="str">
        <f>IFERROR(INDEX('[3]5.Grup_T'!$G$4:$G$22,MATCH('6.Turtas'!E4097,'[3]5.Grup_T'!$E$4:$E$22,0)),"0")</f>
        <v>0</v>
      </c>
      <c r="V4097" s="35">
        <f t="shared" si="885"/>
        <v>0</v>
      </c>
      <c r="W4097" s="35">
        <f>IF(NOT(ISBLANK(H4097)),(12-DATEDIF(H4097,'[3]1.Pradzia'!$D$13,"m")),0)</f>
        <v>0</v>
      </c>
      <c r="X4097" s="35">
        <f t="shared" si="886"/>
        <v>0</v>
      </c>
      <c r="Y4097" s="35">
        <f t="shared" si="896"/>
        <v>0</v>
      </c>
      <c r="Z4097" s="35">
        <f t="shared" si="894"/>
        <v>0</v>
      </c>
      <c r="AA4097" s="36">
        <f t="shared" si="887"/>
        <v>0</v>
      </c>
      <c r="AB4097" s="36">
        <f t="shared" si="888"/>
        <v>0</v>
      </c>
      <c r="AC4097" s="37">
        <f t="shared" si="889"/>
        <v>0</v>
      </c>
      <c r="AD4097" s="35">
        <f>IF(OR(YEAR(G4097)&lt;2019,O4097="X"),0,IF(ISBLANK(H4097),DATEDIF(G4097,'[3]1.Pradzia'!$D$13,"M"),DATEDIF(G4097,H4097,"m")))</f>
        <v>0</v>
      </c>
      <c r="AE4097" s="37">
        <f>IF(E4097='[3]5.Grup_T'!$E$20,0,IF(AD4097&lt;&gt;0,M4097/V4097*MIN(12,AD4097),0))</f>
        <v>0</v>
      </c>
      <c r="AF4097" s="37">
        <f t="shared" si="890"/>
        <v>0</v>
      </c>
      <c r="AG4097" s="37">
        <f t="shared" si="891"/>
        <v>0</v>
      </c>
      <c r="AH4097" s="37">
        <f t="shared" si="892"/>
        <v>0</v>
      </c>
      <c r="AI4097" s="35" t="str">
        <f t="shared" si="893"/>
        <v>Nusidėvėjęs</v>
      </c>
      <c r="AJ4097" s="38" t="str">
        <f>IF(AND(F4097&lt;&gt;[3]Pav.tvarkyklė!$B$12,F4097&lt;&gt;[3]Pav.tvarkyklė!$B$13),"GVTNT","X")</f>
        <v>GVTNT</v>
      </c>
      <c r="AK4097" s="39">
        <f t="shared" si="895"/>
        <v>0</v>
      </c>
      <c r="AL4097" s="41"/>
      <c r="AM4097" s="41"/>
      <c r="AN4097" s="41">
        <f t="shared" si="883"/>
        <v>1900</v>
      </c>
      <c r="AO4097" s="41"/>
      <c r="AP4097" s="41"/>
      <c r="AQ4097" s="41"/>
      <c r="AR4097" s="42"/>
      <c r="AS4097" s="42"/>
      <c r="AU4097" s="43">
        <f t="shared" si="884"/>
        <v>0</v>
      </c>
    </row>
    <row r="4098" spans="1:47" ht="15" customHeight="1" x14ac:dyDescent="0.25">
      <c r="A4098" s="11"/>
      <c r="B4098" s="19">
        <v>4267</v>
      </c>
      <c r="C4098" s="74"/>
      <c r="D4098" s="77"/>
      <c r="E4098" s="78"/>
      <c r="F4098" s="74"/>
      <c r="G4098" s="80"/>
      <c r="H4098" s="49"/>
      <c r="I4098" s="79"/>
      <c r="J4098" s="27"/>
      <c r="K4098" s="27"/>
      <c r="L4098" s="79"/>
      <c r="M4098" s="81"/>
      <c r="N4098" s="29">
        <v>0</v>
      </c>
      <c r="O4098" s="30" t="str">
        <f>IF(G4098&lt;=$N$2,"",IF(F4098=[3]Pav.tvarkyklė!$B$13,"",IF(ISBLANK(R4098),"X","")))</f>
        <v/>
      </c>
      <c r="P4098" s="91"/>
      <c r="Q4098" s="63"/>
      <c r="R4098" s="63"/>
      <c r="S4098" s="63"/>
      <c r="T4098" s="63"/>
      <c r="U4098" s="34" t="str">
        <f>IFERROR(INDEX('[3]5.Grup_T'!$G$4:$G$22,MATCH('6.Turtas'!E4098,'[3]5.Grup_T'!$E$4:$E$22,0)),"0")</f>
        <v>0</v>
      </c>
      <c r="V4098" s="35">
        <f t="shared" si="885"/>
        <v>0</v>
      </c>
      <c r="W4098" s="35">
        <f>IF(NOT(ISBLANK(H4098)),(12-DATEDIF(H4098,'[3]1.Pradzia'!$D$13,"m")),0)</f>
        <v>0</v>
      </c>
      <c r="X4098" s="35">
        <f t="shared" si="886"/>
        <v>0</v>
      </c>
      <c r="Y4098" s="35">
        <f t="shared" si="896"/>
        <v>0</v>
      </c>
      <c r="Z4098" s="35">
        <f t="shared" si="894"/>
        <v>0</v>
      </c>
      <c r="AA4098" s="36">
        <f t="shared" si="887"/>
        <v>0</v>
      </c>
      <c r="AB4098" s="36">
        <f t="shared" si="888"/>
        <v>0</v>
      </c>
      <c r="AC4098" s="37">
        <f t="shared" si="889"/>
        <v>0</v>
      </c>
      <c r="AD4098" s="35">
        <f>IF(OR(YEAR(G4098)&lt;2019,O4098="X"),0,IF(ISBLANK(H4098),DATEDIF(G4098,'[3]1.Pradzia'!$D$13,"M"),DATEDIF(G4098,H4098,"m")))</f>
        <v>0</v>
      </c>
      <c r="AE4098" s="37">
        <f>IF(E4098='[3]5.Grup_T'!$E$20,0,IF(AD4098&lt;&gt;0,M4098/V4098*MIN(12,AD4098),0))</f>
        <v>0</v>
      </c>
      <c r="AF4098" s="37">
        <f t="shared" si="890"/>
        <v>0</v>
      </c>
      <c r="AG4098" s="37">
        <f t="shared" si="891"/>
        <v>0</v>
      </c>
      <c r="AH4098" s="37">
        <f t="shared" si="892"/>
        <v>0</v>
      </c>
      <c r="AI4098" s="35" t="str">
        <f t="shared" si="893"/>
        <v>Nusidėvėjęs</v>
      </c>
      <c r="AJ4098" s="38" t="str">
        <f>IF(AND(F4098&lt;&gt;[3]Pav.tvarkyklė!$B$12,F4098&lt;&gt;[3]Pav.tvarkyklė!$B$13),"GVTNT","X")</f>
        <v>GVTNT</v>
      </c>
      <c r="AK4098" s="39">
        <f t="shared" si="895"/>
        <v>0</v>
      </c>
      <c r="AL4098" s="41"/>
      <c r="AM4098" s="41"/>
      <c r="AN4098" s="41">
        <f t="shared" si="883"/>
        <v>1900</v>
      </c>
      <c r="AO4098" s="41"/>
      <c r="AP4098" s="41"/>
      <c r="AQ4098" s="41"/>
      <c r="AR4098" s="42"/>
      <c r="AS4098" s="42"/>
      <c r="AU4098" s="43">
        <f t="shared" si="884"/>
        <v>0</v>
      </c>
    </row>
    <row r="4099" spans="1:47" ht="15" customHeight="1" x14ac:dyDescent="0.25">
      <c r="A4099" s="11"/>
      <c r="B4099" s="19">
        <v>4268</v>
      </c>
      <c r="C4099" s="74"/>
      <c r="D4099" s="77"/>
      <c r="E4099" s="75"/>
      <c r="F4099" s="74"/>
      <c r="G4099" s="80"/>
      <c r="H4099" s="49"/>
      <c r="I4099" s="79"/>
      <c r="J4099" s="27"/>
      <c r="K4099" s="27"/>
      <c r="L4099" s="79"/>
      <c r="M4099" s="81"/>
      <c r="N4099" s="29">
        <v>0</v>
      </c>
      <c r="O4099" s="30" t="str">
        <f>IF(G4099&lt;=$N$2,"",IF(F4099=[3]Pav.tvarkyklė!$B$13,"",IF(ISBLANK(R4099),"X","")))</f>
        <v/>
      </c>
      <c r="P4099" s="91"/>
      <c r="Q4099" s="63"/>
      <c r="R4099" s="63"/>
      <c r="S4099" s="63"/>
      <c r="T4099" s="63"/>
      <c r="U4099" s="34" t="str">
        <f>IFERROR(INDEX('[3]5.Grup_T'!$G$4:$G$22,MATCH('6.Turtas'!E4099,'[3]5.Grup_T'!$E$4:$E$22,0)),"0")</f>
        <v>0</v>
      </c>
      <c r="V4099" s="35">
        <f t="shared" si="885"/>
        <v>0</v>
      </c>
      <c r="W4099" s="35">
        <f>IF(NOT(ISBLANK(H4099)),(12-DATEDIF(H4099,'[3]1.Pradzia'!$D$13,"m")),0)</f>
        <v>0</v>
      </c>
      <c r="X4099" s="35">
        <f t="shared" si="886"/>
        <v>0</v>
      </c>
      <c r="Y4099" s="35">
        <f t="shared" si="896"/>
        <v>0</v>
      </c>
      <c r="Z4099" s="35">
        <f t="shared" si="894"/>
        <v>0</v>
      </c>
      <c r="AA4099" s="36">
        <f t="shared" si="887"/>
        <v>0</v>
      </c>
      <c r="AB4099" s="36">
        <f t="shared" si="888"/>
        <v>0</v>
      </c>
      <c r="AC4099" s="37">
        <f t="shared" si="889"/>
        <v>0</v>
      </c>
      <c r="AD4099" s="35">
        <f>IF(OR(YEAR(G4099)&lt;2019,O4099="X"),0,IF(ISBLANK(H4099),DATEDIF(G4099,'[3]1.Pradzia'!$D$13,"M"),DATEDIF(G4099,H4099,"m")))</f>
        <v>0</v>
      </c>
      <c r="AE4099" s="37">
        <f>IF(E4099='[3]5.Grup_T'!$E$20,0,IF(AD4099&lt;&gt;0,M4099/V4099*MIN(12,AD4099),0))</f>
        <v>0</v>
      </c>
      <c r="AF4099" s="37">
        <f t="shared" si="890"/>
        <v>0</v>
      </c>
      <c r="AG4099" s="37">
        <f t="shared" si="891"/>
        <v>0</v>
      </c>
      <c r="AH4099" s="37">
        <f t="shared" si="892"/>
        <v>0</v>
      </c>
      <c r="AI4099" s="35" t="str">
        <f t="shared" si="893"/>
        <v>Nusidėvėjęs</v>
      </c>
      <c r="AJ4099" s="38" t="str">
        <f>IF(AND(F4099&lt;&gt;[3]Pav.tvarkyklė!$B$12,F4099&lt;&gt;[3]Pav.tvarkyklė!$B$13),"GVTNT","X")</f>
        <v>GVTNT</v>
      </c>
      <c r="AK4099" s="39">
        <f t="shared" si="895"/>
        <v>0</v>
      </c>
      <c r="AL4099" s="41"/>
      <c r="AM4099" s="41"/>
      <c r="AN4099" s="41">
        <f t="shared" si="883"/>
        <v>1900</v>
      </c>
      <c r="AO4099" s="41"/>
      <c r="AP4099" s="41"/>
      <c r="AQ4099" s="41"/>
      <c r="AR4099" s="42"/>
      <c r="AS4099" s="42"/>
      <c r="AU4099" s="43">
        <f t="shared" si="884"/>
        <v>0</v>
      </c>
    </row>
    <row r="4100" spans="1:47" ht="15" customHeight="1" x14ac:dyDescent="0.25">
      <c r="A4100" s="11"/>
      <c r="B4100" s="19">
        <v>4269</v>
      </c>
      <c r="C4100" s="74"/>
      <c r="D4100" s="77"/>
      <c r="E4100" s="75"/>
      <c r="F4100" s="74"/>
      <c r="G4100" s="80"/>
      <c r="H4100" s="49"/>
      <c r="I4100" s="79"/>
      <c r="J4100" s="27"/>
      <c r="K4100" s="27"/>
      <c r="L4100" s="79"/>
      <c r="M4100" s="81"/>
      <c r="N4100" s="29">
        <v>0</v>
      </c>
      <c r="O4100" s="30" t="str">
        <f>IF(G4100&lt;=$N$2,"",IF(F4100=[3]Pav.tvarkyklė!$B$13,"",IF(ISBLANK(R4100),"X","")))</f>
        <v/>
      </c>
      <c r="P4100" s="91"/>
      <c r="Q4100" s="63"/>
      <c r="R4100" s="63"/>
      <c r="S4100" s="63"/>
      <c r="T4100" s="63"/>
      <c r="U4100" s="34" t="str">
        <f>IFERROR(INDEX('[3]5.Grup_T'!$G$4:$G$22,MATCH('6.Turtas'!E4100,'[3]5.Grup_T'!$E$4:$E$22,0)),"0")</f>
        <v>0</v>
      </c>
      <c r="V4100" s="35">
        <f t="shared" si="885"/>
        <v>0</v>
      </c>
      <c r="W4100" s="35">
        <f>IF(NOT(ISBLANK(H4100)),(12-DATEDIF(H4100,'[3]1.Pradzia'!$D$13,"m")),0)</f>
        <v>0</v>
      </c>
      <c r="X4100" s="35">
        <f t="shared" si="886"/>
        <v>0</v>
      </c>
      <c r="Y4100" s="35">
        <f t="shared" si="896"/>
        <v>0</v>
      </c>
      <c r="Z4100" s="35">
        <f t="shared" si="894"/>
        <v>0</v>
      </c>
      <c r="AA4100" s="36">
        <f t="shared" si="887"/>
        <v>0</v>
      </c>
      <c r="AB4100" s="36">
        <f t="shared" si="888"/>
        <v>0</v>
      </c>
      <c r="AC4100" s="37">
        <f t="shared" si="889"/>
        <v>0</v>
      </c>
      <c r="AD4100" s="35">
        <f>IF(OR(YEAR(G4100)&lt;2019,O4100="X"),0,IF(ISBLANK(H4100),DATEDIF(G4100,'[3]1.Pradzia'!$D$13,"M"),DATEDIF(G4100,H4100,"m")))</f>
        <v>0</v>
      </c>
      <c r="AE4100" s="37">
        <f>IF(E4100='[3]5.Grup_T'!$E$20,0,IF(AD4100&lt;&gt;0,M4100/V4100*MIN(12,AD4100),0))</f>
        <v>0</v>
      </c>
      <c r="AF4100" s="37">
        <f t="shared" si="890"/>
        <v>0</v>
      </c>
      <c r="AG4100" s="37">
        <f t="shared" si="891"/>
        <v>0</v>
      </c>
      <c r="AH4100" s="37">
        <f t="shared" si="892"/>
        <v>0</v>
      </c>
      <c r="AI4100" s="35" t="str">
        <f t="shared" si="893"/>
        <v>Nusidėvėjęs</v>
      </c>
      <c r="AJ4100" s="38" t="str">
        <f>IF(AND(F4100&lt;&gt;[3]Pav.tvarkyklė!$B$12,F4100&lt;&gt;[3]Pav.tvarkyklė!$B$13),"GVTNT","X")</f>
        <v>GVTNT</v>
      </c>
      <c r="AK4100" s="39">
        <f t="shared" si="895"/>
        <v>0</v>
      </c>
      <c r="AL4100" s="41"/>
      <c r="AM4100" s="41"/>
      <c r="AN4100" s="41">
        <f t="shared" si="883"/>
        <v>1900</v>
      </c>
      <c r="AO4100" s="41"/>
      <c r="AP4100" s="41"/>
      <c r="AQ4100" s="41"/>
      <c r="AR4100" s="42"/>
      <c r="AS4100" s="42"/>
      <c r="AU4100" s="43">
        <f t="shared" si="884"/>
        <v>0</v>
      </c>
    </row>
    <row r="4101" spans="1:47" ht="15" customHeight="1" x14ac:dyDescent="0.25">
      <c r="A4101" s="11"/>
      <c r="B4101" s="19">
        <v>4270</v>
      </c>
      <c r="C4101" s="74"/>
      <c r="D4101" s="77"/>
      <c r="E4101" s="78"/>
      <c r="F4101" s="74"/>
      <c r="G4101" s="80"/>
      <c r="H4101" s="49"/>
      <c r="I4101" s="79"/>
      <c r="J4101" s="27"/>
      <c r="K4101" s="27"/>
      <c r="L4101" s="79"/>
      <c r="M4101" s="81"/>
      <c r="N4101" s="29">
        <v>0</v>
      </c>
      <c r="O4101" s="30" t="str">
        <f>IF(G4101&lt;=$N$2,"",IF(F4101=[3]Pav.tvarkyklė!$B$13,"",IF(ISBLANK(R4101),"X","")))</f>
        <v/>
      </c>
      <c r="P4101" s="91"/>
      <c r="Q4101" s="63"/>
      <c r="R4101" s="63"/>
      <c r="S4101" s="63"/>
      <c r="T4101" s="63"/>
      <c r="U4101" s="34" t="str">
        <f>IFERROR(INDEX('[3]5.Grup_T'!$G$4:$G$22,MATCH('6.Turtas'!E4101,'[3]5.Grup_T'!$E$4:$E$22,0)),"0")</f>
        <v>0</v>
      </c>
      <c r="V4101" s="35">
        <f t="shared" si="885"/>
        <v>0</v>
      </c>
      <c r="W4101" s="35">
        <f>IF(NOT(ISBLANK(H4101)),(12-DATEDIF(H4101,'[3]1.Pradzia'!$D$13,"m")),0)</f>
        <v>0</v>
      </c>
      <c r="X4101" s="35">
        <f t="shared" si="886"/>
        <v>0</v>
      </c>
      <c r="Y4101" s="35">
        <f t="shared" si="896"/>
        <v>0</v>
      </c>
      <c r="Z4101" s="35">
        <f t="shared" si="894"/>
        <v>0</v>
      </c>
      <c r="AA4101" s="36">
        <f t="shared" si="887"/>
        <v>0</v>
      </c>
      <c r="AB4101" s="36">
        <f t="shared" si="888"/>
        <v>0</v>
      </c>
      <c r="AC4101" s="37">
        <f t="shared" si="889"/>
        <v>0</v>
      </c>
      <c r="AD4101" s="35">
        <f>IF(OR(YEAR(G4101)&lt;2019,O4101="X"),0,IF(ISBLANK(H4101),DATEDIF(G4101,'[3]1.Pradzia'!$D$13,"M"),DATEDIF(G4101,H4101,"m")))</f>
        <v>0</v>
      </c>
      <c r="AE4101" s="37">
        <f>IF(E4101='[3]5.Grup_T'!$E$20,0,IF(AD4101&lt;&gt;0,M4101/V4101*MIN(12,AD4101),0))</f>
        <v>0</v>
      </c>
      <c r="AF4101" s="37">
        <f t="shared" si="890"/>
        <v>0</v>
      </c>
      <c r="AG4101" s="37">
        <f t="shared" si="891"/>
        <v>0</v>
      </c>
      <c r="AH4101" s="37">
        <f t="shared" si="892"/>
        <v>0</v>
      </c>
      <c r="AI4101" s="35" t="str">
        <f t="shared" si="893"/>
        <v>Nusidėvėjęs</v>
      </c>
      <c r="AJ4101" s="38" t="str">
        <f>IF(AND(F4101&lt;&gt;[3]Pav.tvarkyklė!$B$12,F4101&lt;&gt;[3]Pav.tvarkyklė!$B$13),"GVTNT","X")</f>
        <v>GVTNT</v>
      </c>
      <c r="AK4101" s="39">
        <f t="shared" si="895"/>
        <v>0</v>
      </c>
      <c r="AL4101" s="41"/>
      <c r="AM4101" s="41"/>
      <c r="AN4101" s="41">
        <f t="shared" ref="AN4101:AN4164" si="897">YEAR(G4101)</f>
        <v>1900</v>
      </c>
      <c r="AO4101" s="41"/>
      <c r="AP4101" s="41"/>
      <c r="AQ4101" s="41"/>
      <c r="AR4101" s="42"/>
      <c r="AS4101" s="42"/>
      <c r="AU4101" s="43">
        <f t="shared" ref="AU4101:AU4164" si="898">AF4101-AT4101</f>
        <v>0</v>
      </c>
    </row>
    <row r="4102" spans="1:47" ht="15" customHeight="1" x14ac:dyDescent="0.25">
      <c r="A4102" s="11"/>
      <c r="B4102" s="19">
        <v>4271</v>
      </c>
      <c r="C4102" s="74"/>
      <c r="D4102" s="77"/>
      <c r="E4102" s="78"/>
      <c r="F4102" s="74"/>
      <c r="G4102" s="80"/>
      <c r="H4102" s="49"/>
      <c r="I4102" s="79"/>
      <c r="J4102" s="27"/>
      <c r="K4102" s="27"/>
      <c r="L4102" s="79"/>
      <c r="M4102" s="81"/>
      <c r="N4102" s="29">
        <v>0</v>
      </c>
      <c r="O4102" s="30" t="str">
        <f>IF(G4102&lt;=$N$2,"",IF(F4102=[3]Pav.tvarkyklė!$B$13,"",IF(ISBLANK(R4102),"X","")))</f>
        <v/>
      </c>
      <c r="P4102" s="91"/>
      <c r="Q4102" s="63"/>
      <c r="R4102" s="63"/>
      <c r="S4102" s="63"/>
      <c r="T4102" s="63"/>
      <c r="U4102" s="34" t="str">
        <f>IFERROR(INDEX('[3]5.Grup_T'!$G$4:$G$22,MATCH('6.Turtas'!E4102,'[3]5.Grup_T'!$E$4:$E$22,0)),"0")</f>
        <v>0</v>
      </c>
      <c r="V4102" s="35">
        <f t="shared" si="885"/>
        <v>0</v>
      </c>
      <c r="W4102" s="35">
        <f>IF(NOT(ISBLANK(H4102)),(12-DATEDIF(H4102,'[3]1.Pradzia'!$D$13,"m")),0)</f>
        <v>0</v>
      </c>
      <c r="X4102" s="35">
        <f t="shared" si="886"/>
        <v>0</v>
      </c>
      <c r="Y4102" s="35">
        <f t="shared" si="896"/>
        <v>0</v>
      </c>
      <c r="Z4102" s="35">
        <f t="shared" si="894"/>
        <v>0</v>
      </c>
      <c r="AA4102" s="36">
        <f t="shared" si="887"/>
        <v>0</v>
      </c>
      <c r="AB4102" s="36">
        <f t="shared" si="888"/>
        <v>0</v>
      </c>
      <c r="AC4102" s="37">
        <f t="shared" si="889"/>
        <v>0</v>
      </c>
      <c r="AD4102" s="35">
        <f>IF(OR(YEAR(G4102)&lt;2019,O4102="X"),0,IF(ISBLANK(H4102),DATEDIF(G4102,'[3]1.Pradzia'!$D$13,"M"),DATEDIF(G4102,H4102,"m")))</f>
        <v>0</v>
      </c>
      <c r="AE4102" s="37">
        <f>IF(E4102='[3]5.Grup_T'!$E$20,0,IF(AD4102&lt;&gt;0,M4102/V4102*MIN(12,AD4102),0))</f>
        <v>0</v>
      </c>
      <c r="AF4102" s="37">
        <f t="shared" si="890"/>
        <v>0</v>
      </c>
      <c r="AG4102" s="37">
        <f t="shared" si="891"/>
        <v>0</v>
      </c>
      <c r="AH4102" s="37">
        <f t="shared" si="892"/>
        <v>0</v>
      </c>
      <c r="AI4102" s="35" t="str">
        <f t="shared" si="893"/>
        <v>Nusidėvėjęs</v>
      </c>
      <c r="AJ4102" s="38" t="str">
        <f>IF(AND(F4102&lt;&gt;[3]Pav.tvarkyklė!$B$12,F4102&lt;&gt;[3]Pav.tvarkyklė!$B$13),"GVTNT","X")</f>
        <v>GVTNT</v>
      </c>
      <c r="AK4102" s="39">
        <f t="shared" si="895"/>
        <v>0</v>
      </c>
      <c r="AL4102" s="41"/>
      <c r="AM4102" s="41"/>
      <c r="AN4102" s="41">
        <f t="shared" si="897"/>
        <v>1900</v>
      </c>
      <c r="AO4102" s="41"/>
      <c r="AP4102" s="41"/>
      <c r="AQ4102" s="41"/>
      <c r="AR4102" s="42"/>
      <c r="AS4102" s="42"/>
      <c r="AU4102" s="43">
        <f t="shared" si="898"/>
        <v>0</v>
      </c>
    </row>
    <row r="4103" spans="1:47" ht="15" customHeight="1" x14ac:dyDescent="0.25">
      <c r="A4103" s="11"/>
      <c r="B4103" s="19">
        <v>4272</v>
      </c>
      <c r="C4103" s="74"/>
      <c r="D4103" s="77"/>
      <c r="E4103" s="78"/>
      <c r="F4103" s="74"/>
      <c r="G4103" s="80"/>
      <c r="H4103" s="49"/>
      <c r="I4103" s="79"/>
      <c r="J4103" s="27"/>
      <c r="K4103" s="27"/>
      <c r="L4103" s="79"/>
      <c r="M4103" s="81"/>
      <c r="N4103" s="29">
        <v>0</v>
      </c>
      <c r="O4103" s="30" t="str">
        <f>IF(G4103&lt;=$N$2,"",IF(F4103=[3]Pav.tvarkyklė!$B$13,"",IF(ISBLANK(R4103),"X","")))</f>
        <v/>
      </c>
      <c r="P4103" s="91"/>
      <c r="Q4103" s="63"/>
      <c r="R4103" s="63"/>
      <c r="S4103" s="63"/>
      <c r="T4103" s="63"/>
      <c r="U4103" s="34" t="str">
        <f>IFERROR(INDEX('[3]5.Grup_T'!$G$4:$G$22,MATCH('6.Turtas'!E4103,'[3]5.Grup_T'!$E$4:$E$22,0)),"0")</f>
        <v>0</v>
      </c>
      <c r="V4103" s="35">
        <f t="shared" si="885"/>
        <v>0</v>
      </c>
      <c r="W4103" s="35">
        <f>IF(NOT(ISBLANK(H4103)),(12-DATEDIF(H4103,'[3]1.Pradzia'!$D$13,"m")),0)</f>
        <v>0</v>
      </c>
      <c r="X4103" s="35">
        <f t="shared" si="886"/>
        <v>0</v>
      </c>
      <c r="Y4103" s="35">
        <f t="shared" si="896"/>
        <v>0</v>
      </c>
      <c r="Z4103" s="35">
        <f t="shared" si="894"/>
        <v>0</v>
      </c>
      <c r="AA4103" s="36">
        <f t="shared" si="887"/>
        <v>0</v>
      </c>
      <c r="AB4103" s="36">
        <f t="shared" si="888"/>
        <v>0</v>
      </c>
      <c r="AC4103" s="37">
        <f t="shared" si="889"/>
        <v>0</v>
      </c>
      <c r="AD4103" s="35">
        <f>IF(OR(YEAR(G4103)&lt;2019,O4103="X"),0,IF(ISBLANK(H4103),DATEDIF(G4103,'[3]1.Pradzia'!$D$13,"M"),DATEDIF(G4103,H4103,"m")))</f>
        <v>0</v>
      </c>
      <c r="AE4103" s="37">
        <f>IF(E4103='[3]5.Grup_T'!$E$20,0,IF(AD4103&lt;&gt;0,M4103/V4103*MIN(12,AD4103),0))</f>
        <v>0</v>
      </c>
      <c r="AF4103" s="37">
        <f t="shared" si="890"/>
        <v>0</v>
      </c>
      <c r="AG4103" s="37">
        <f t="shared" si="891"/>
        <v>0</v>
      </c>
      <c r="AH4103" s="37">
        <f t="shared" si="892"/>
        <v>0</v>
      </c>
      <c r="AI4103" s="35" t="str">
        <f t="shared" si="893"/>
        <v>Nusidėvėjęs</v>
      </c>
      <c r="AJ4103" s="38" t="str">
        <f>IF(AND(F4103&lt;&gt;[3]Pav.tvarkyklė!$B$12,F4103&lt;&gt;[3]Pav.tvarkyklė!$B$13),"GVTNT","X")</f>
        <v>GVTNT</v>
      </c>
      <c r="AK4103" s="39">
        <f t="shared" si="895"/>
        <v>0</v>
      </c>
      <c r="AL4103" s="41"/>
      <c r="AM4103" s="41"/>
      <c r="AN4103" s="41">
        <f t="shared" si="897"/>
        <v>1900</v>
      </c>
      <c r="AO4103" s="41"/>
      <c r="AP4103" s="41"/>
      <c r="AQ4103" s="41"/>
      <c r="AR4103" s="42"/>
      <c r="AS4103" s="42"/>
      <c r="AU4103" s="43">
        <f t="shared" si="898"/>
        <v>0</v>
      </c>
    </row>
    <row r="4104" spans="1:47" ht="15" customHeight="1" x14ac:dyDescent="0.25">
      <c r="A4104" s="11"/>
      <c r="B4104" s="19">
        <v>4273</v>
      </c>
      <c r="C4104" s="74"/>
      <c r="D4104" s="77"/>
      <c r="E4104" s="75"/>
      <c r="F4104" s="74"/>
      <c r="G4104" s="80"/>
      <c r="H4104" s="49"/>
      <c r="I4104" s="79"/>
      <c r="J4104" s="27"/>
      <c r="K4104" s="27"/>
      <c r="L4104" s="79"/>
      <c r="M4104" s="81"/>
      <c r="N4104" s="29">
        <v>0</v>
      </c>
      <c r="O4104" s="30" t="str">
        <f>IF(G4104&lt;=$N$2,"",IF(F4104=[3]Pav.tvarkyklė!$B$13,"",IF(ISBLANK(R4104),"X","")))</f>
        <v/>
      </c>
      <c r="P4104" s="91"/>
      <c r="Q4104" s="63"/>
      <c r="R4104" s="63"/>
      <c r="S4104" s="63"/>
      <c r="T4104" s="63"/>
      <c r="U4104" s="34" t="str">
        <f>IFERROR(INDEX('[3]5.Grup_T'!$G$4:$G$22,MATCH('6.Turtas'!E4104,'[3]5.Grup_T'!$E$4:$E$22,0)),"0")</f>
        <v>0</v>
      </c>
      <c r="V4104" s="35">
        <f t="shared" si="885"/>
        <v>0</v>
      </c>
      <c r="W4104" s="35">
        <f>IF(NOT(ISBLANK(H4104)),(12-DATEDIF(H4104,'[3]1.Pradzia'!$D$13,"m")),0)</f>
        <v>0</v>
      </c>
      <c r="X4104" s="35">
        <f t="shared" si="886"/>
        <v>0</v>
      </c>
      <c r="Y4104" s="35">
        <f t="shared" si="896"/>
        <v>0</v>
      </c>
      <c r="Z4104" s="35">
        <f t="shared" si="894"/>
        <v>0</v>
      </c>
      <c r="AA4104" s="36">
        <f t="shared" si="887"/>
        <v>0</v>
      </c>
      <c r="AB4104" s="36">
        <f t="shared" si="888"/>
        <v>0</v>
      </c>
      <c r="AC4104" s="37">
        <f t="shared" si="889"/>
        <v>0</v>
      </c>
      <c r="AD4104" s="35">
        <f>IF(OR(YEAR(G4104)&lt;2019,O4104="X"),0,IF(ISBLANK(H4104),DATEDIF(G4104,'[3]1.Pradzia'!$D$13,"M"),DATEDIF(G4104,H4104,"m")))</f>
        <v>0</v>
      </c>
      <c r="AE4104" s="37">
        <f>IF(E4104='[3]5.Grup_T'!$E$20,0,IF(AD4104&lt;&gt;0,M4104/V4104*MIN(12,AD4104),0))</f>
        <v>0</v>
      </c>
      <c r="AF4104" s="37">
        <f t="shared" si="890"/>
        <v>0</v>
      </c>
      <c r="AG4104" s="37">
        <f t="shared" si="891"/>
        <v>0</v>
      </c>
      <c r="AH4104" s="37">
        <f t="shared" si="892"/>
        <v>0</v>
      </c>
      <c r="AI4104" s="35" t="str">
        <f t="shared" si="893"/>
        <v>Nusidėvėjęs</v>
      </c>
      <c r="AJ4104" s="38" t="str">
        <f>IF(AND(F4104&lt;&gt;[3]Pav.tvarkyklė!$B$12,F4104&lt;&gt;[3]Pav.tvarkyklė!$B$13),"GVTNT","X")</f>
        <v>GVTNT</v>
      </c>
      <c r="AK4104" s="39">
        <f t="shared" si="895"/>
        <v>0</v>
      </c>
      <c r="AL4104" s="41"/>
      <c r="AM4104" s="41"/>
      <c r="AN4104" s="41">
        <f t="shared" si="897"/>
        <v>1900</v>
      </c>
      <c r="AO4104" s="41"/>
      <c r="AP4104" s="41"/>
      <c r="AQ4104" s="41"/>
      <c r="AR4104" s="42"/>
      <c r="AS4104" s="42"/>
      <c r="AU4104" s="43">
        <f t="shared" si="898"/>
        <v>0</v>
      </c>
    </row>
    <row r="4105" spans="1:47" ht="15" customHeight="1" x14ac:dyDescent="0.25">
      <c r="A4105" s="11"/>
      <c r="B4105" s="19">
        <v>4274</v>
      </c>
      <c r="C4105" s="74"/>
      <c r="D4105" s="77"/>
      <c r="E4105" s="75"/>
      <c r="F4105" s="74"/>
      <c r="G4105" s="80"/>
      <c r="H4105" s="49"/>
      <c r="I4105" s="79"/>
      <c r="J4105" s="27"/>
      <c r="K4105" s="27"/>
      <c r="L4105" s="79"/>
      <c r="M4105" s="81"/>
      <c r="N4105" s="29">
        <v>0</v>
      </c>
      <c r="O4105" s="30" t="str">
        <f>IF(G4105&lt;=$N$2,"",IF(F4105=[3]Pav.tvarkyklė!$B$13,"",IF(ISBLANK(R4105),"X","")))</f>
        <v/>
      </c>
      <c r="P4105" s="91"/>
      <c r="Q4105" s="63"/>
      <c r="R4105" s="63"/>
      <c r="S4105" s="63"/>
      <c r="T4105" s="63"/>
      <c r="U4105" s="34" t="str">
        <f>IFERROR(INDEX('[3]5.Grup_T'!$G$4:$G$22,MATCH('6.Turtas'!E4105,'[3]5.Grup_T'!$E$4:$E$22,0)),"0")</f>
        <v>0</v>
      </c>
      <c r="V4105" s="35">
        <f t="shared" si="885"/>
        <v>0</v>
      </c>
      <c r="W4105" s="35">
        <f>IF(NOT(ISBLANK(H4105)),(12-DATEDIF(H4105,'[3]1.Pradzia'!$D$13,"m")),0)</f>
        <v>0</v>
      </c>
      <c r="X4105" s="35">
        <f t="shared" si="886"/>
        <v>0</v>
      </c>
      <c r="Y4105" s="35">
        <f t="shared" si="896"/>
        <v>0</v>
      </c>
      <c r="Z4105" s="35">
        <f t="shared" si="894"/>
        <v>0</v>
      </c>
      <c r="AA4105" s="36">
        <f t="shared" si="887"/>
        <v>0</v>
      </c>
      <c r="AB4105" s="36">
        <f t="shared" si="888"/>
        <v>0</v>
      </c>
      <c r="AC4105" s="37">
        <f t="shared" si="889"/>
        <v>0</v>
      </c>
      <c r="AD4105" s="35">
        <f>IF(OR(YEAR(G4105)&lt;2019,O4105="X"),0,IF(ISBLANK(H4105),DATEDIF(G4105,'[3]1.Pradzia'!$D$13,"M"),DATEDIF(G4105,H4105,"m")))</f>
        <v>0</v>
      </c>
      <c r="AE4105" s="37">
        <f>IF(E4105='[3]5.Grup_T'!$E$20,0,IF(AD4105&lt;&gt;0,M4105/V4105*MIN(12,AD4105),0))</f>
        <v>0</v>
      </c>
      <c r="AF4105" s="37">
        <f t="shared" si="890"/>
        <v>0</v>
      </c>
      <c r="AG4105" s="37">
        <f t="shared" si="891"/>
        <v>0</v>
      </c>
      <c r="AH4105" s="37">
        <f t="shared" si="892"/>
        <v>0</v>
      </c>
      <c r="AI4105" s="35" t="str">
        <f t="shared" si="893"/>
        <v>Nusidėvėjęs</v>
      </c>
      <c r="AJ4105" s="38" t="str">
        <f>IF(AND(F4105&lt;&gt;[3]Pav.tvarkyklė!$B$12,F4105&lt;&gt;[3]Pav.tvarkyklė!$B$13),"GVTNT","X")</f>
        <v>GVTNT</v>
      </c>
      <c r="AK4105" s="39">
        <f t="shared" si="895"/>
        <v>0</v>
      </c>
      <c r="AL4105" s="41"/>
      <c r="AM4105" s="41"/>
      <c r="AN4105" s="41">
        <f t="shared" si="897"/>
        <v>1900</v>
      </c>
      <c r="AO4105" s="41"/>
      <c r="AP4105" s="41"/>
      <c r="AQ4105" s="41"/>
      <c r="AR4105" s="42"/>
      <c r="AS4105" s="42"/>
      <c r="AU4105" s="43">
        <f t="shared" si="898"/>
        <v>0</v>
      </c>
    </row>
    <row r="4106" spans="1:47" ht="15" customHeight="1" x14ac:dyDescent="0.25">
      <c r="A4106" s="11"/>
      <c r="B4106" s="19">
        <v>4275</v>
      </c>
      <c r="C4106" s="74"/>
      <c r="D4106" s="77"/>
      <c r="E4106" s="78"/>
      <c r="F4106" s="74"/>
      <c r="G4106" s="80"/>
      <c r="H4106" s="49"/>
      <c r="I4106" s="79"/>
      <c r="J4106" s="27"/>
      <c r="K4106" s="27"/>
      <c r="L4106" s="79"/>
      <c r="M4106" s="81"/>
      <c r="N4106" s="29">
        <v>0</v>
      </c>
      <c r="O4106" s="30" t="str">
        <f>IF(G4106&lt;=$N$2,"",IF(F4106=[3]Pav.tvarkyklė!$B$13,"",IF(ISBLANK(R4106),"X","")))</f>
        <v/>
      </c>
      <c r="P4106" s="91"/>
      <c r="Q4106" s="63"/>
      <c r="R4106" s="63"/>
      <c r="S4106" s="63"/>
      <c r="T4106" s="63"/>
      <c r="U4106" s="34" t="str">
        <f>IFERROR(INDEX('[3]5.Grup_T'!$G$4:$G$22,MATCH('6.Turtas'!E4106,'[3]5.Grup_T'!$E$4:$E$22,0)),"0")</f>
        <v>0</v>
      </c>
      <c r="V4106" s="35">
        <f t="shared" si="885"/>
        <v>0</v>
      </c>
      <c r="W4106" s="35">
        <f>IF(NOT(ISBLANK(H4106)),(12-DATEDIF(H4106,'[3]1.Pradzia'!$D$13,"m")),0)</f>
        <v>0</v>
      </c>
      <c r="X4106" s="35">
        <f t="shared" si="886"/>
        <v>0</v>
      </c>
      <c r="Y4106" s="35">
        <f t="shared" si="896"/>
        <v>0</v>
      </c>
      <c r="Z4106" s="35">
        <f t="shared" si="894"/>
        <v>0</v>
      </c>
      <c r="AA4106" s="36">
        <f t="shared" si="887"/>
        <v>0</v>
      </c>
      <c r="AB4106" s="36">
        <f t="shared" si="888"/>
        <v>0</v>
      </c>
      <c r="AC4106" s="37">
        <f t="shared" si="889"/>
        <v>0</v>
      </c>
      <c r="AD4106" s="35">
        <f>IF(OR(YEAR(G4106)&lt;2019,O4106="X"),0,IF(ISBLANK(H4106),DATEDIF(G4106,'[3]1.Pradzia'!$D$13,"M"),DATEDIF(G4106,H4106,"m")))</f>
        <v>0</v>
      </c>
      <c r="AE4106" s="37">
        <f>IF(E4106='[3]5.Grup_T'!$E$20,0,IF(AD4106&lt;&gt;0,M4106/V4106*MIN(12,AD4106),0))</f>
        <v>0</v>
      </c>
      <c r="AF4106" s="37">
        <f t="shared" si="890"/>
        <v>0</v>
      </c>
      <c r="AG4106" s="37">
        <f t="shared" si="891"/>
        <v>0</v>
      </c>
      <c r="AH4106" s="37">
        <f t="shared" si="892"/>
        <v>0</v>
      </c>
      <c r="AI4106" s="35" t="str">
        <f t="shared" si="893"/>
        <v>Nusidėvėjęs</v>
      </c>
      <c r="AJ4106" s="38" t="str">
        <f>IF(AND(F4106&lt;&gt;[3]Pav.tvarkyklė!$B$12,F4106&lt;&gt;[3]Pav.tvarkyklė!$B$13),"GVTNT","X")</f>
        <v>GVTNT</v>
      </c>
      <c r="AK4106" s="39">
        <f t="shared" si="895"/>
        <v>0</v>
      </c>
      <c r="AL4106" s="41"/>
      <c r="AM4106" s="41"/>
      <c r="AN4106" s="41">
        <f t="shared" si="897"/>
        <v>1900</v>
      </c>
      <c r="AO4106" s="41"/>
      <c r="AP4106" s="41"/>
      <c r="AQ4106" s="41"/>
      <c r="AR4106" s="42"/>
      <c r="AS4106" s="42"/>
      <c r="AU4106" s="43">
        <f t="shared" si="898"/>
        <v>0</v>
      </c>
    </row>
    <row r="4107" spans="1:47" ht="15" customHeight="1" x14ac:dyDescent="0.25">
      <c r="A4107" s="11"/>
      <c r="B4107" s="19">
        <v>4276</v>
      </c>
      <c r="C4107" s="74"/>
      <c r="D4107" s="77"/>
      <c r="E4107" s="78"/>
      <c r="F4107" s="74"/>
      <c r="G4107" s="80"/>
      <c r="H4107" s="49"/>
      <c r="I4107" s="79"/>
      <c r="J4107" s="27"/>
      <c r="K4107" s="27"/>
      <c r="L4107" s="79"/>
      <c r="M4107" s="81"/>
      <c r="N4107" s="29">
        <v>0</v>
      </c>
      <c r="O4107" s="30" t="str">
        <f>IF(G4107&lt;=$N$2,"",IF(F4107=[3]Pav.tvarkyklė!$B$13,"",IF(ISBLANK(R4107),"X","")))</f>
        <v/>
      </c>
      <c r="P4107" s="91"/>
      <c r="Q4107" s="63"/>
      <c r="R4107" s="63"/>
      <c r="S4107" s="63"/>
      <c r="T4107" s="63"/>
      <c r="U4107" s="34" t="str">
        <f>IFERROR(INDEX('[3]5.Grup_T'!$G$4:$G$22,MATCH('6.Turtas'!E4107,'[3]5.Grup_T'!$E$4:$E$22,0)),"0")</f>
        <v>0</v>
      </c>
      <c r="V4107" s="35">
        <f t="shared" si="885"/>
        <v>0</v>
      </c>
      <c r="W4107" s="35">
        <f>IF(NOT(ISBLANK(H4107)),(12-DATEDIF(H4107,'[3]1.Pradzia'!$D$13,"m")),0)</f>
        <v>0</v>
      </c>
      <c r="X4107" s="35">
        <f t="shared" si="886"/>
        <v>0</v>
      </c>
      <c r="Y4107" s="35">
        <f t="shared" si="896"/>
        <v>0</v>
      </c>
      <c r="Z4107" s="35">
        <f t="shared" si="894"/>
        <v>0</v>
      </c>
      <c r="AA4107" s="36">
        <f t="shared" si="887"/>
        <v>0</v>
      </c>
      <c r="AB4107" s="36">
        <f t="shared" si="888"/>
        <v>0</v>
      </c>
      <c r="AC4107" s="37">
        <f t="shared" si="889"/>
        <v>0</v>
      </c>
      <c r="AD4107" s="35">
        <f>IF(OR(YEAR(G4107)&lt;2019,O4107="X"),0,IF(ISBLANK(H4107),DATEDIF(G4107,'[3]1.Pradzia'!$D$13,"M"),DATEDIF(G4107,H4107,"m")))</f>
        <v>0</v>
      </c>
      <c r="AE4107" s="37">
        <f>IF(E4107='[3]5.Grup_T'!$E$20,0,IF(AD4107&lt;&gt;0,M4107/V4107*MIN(12,AD4107),0))</f>
        <v>0</v>
      </c>
      <c r="AF4107" s="37">
        <f t="shared" si="890"/>
        <v>0</v>
      </c>
      <c r="AG4107" s="37">
        <f t="shared" si="891"/>
        <v>0</v>
      </c>
      <c r="AH4107" s="37">
        <f t="shared" si="892"/>
        <v>0</v>
      </c>
      <c r="AI4107" s="35" t="str">
        <f t="shared" si="893"/>
        <v>Nusidėvėjęs</v>
      </c>
      <c r="AJ4107" s="38" t="str">
        <f>IF(AND(F4107&lt;&gt;[3]Pav.tvarkyklė!$B$12,F4107&lt;&gt;[3]Pav.tvarkyklė!$B$13),"GVTNT","X")</f>
        <v>GVTNT</v>
      </c>
      <c r="AK4107" s="39">
        <f t="shared" si="895"/>
        <v>0</v>
      </c>
      <c r="AL4107" s="41"/>
      <c r="AM4107" s="41"/>
      <c r="AN4107" s="41">
        <f t="shared" si="897"/>
        <v>1900</v>
      </c>
      <c r="AO4107" s="41"/>
      <c r="AP4107" s="41"/>
      <c r="AQ4107" s="41"/>
      <c r="AR4107" s="42"/>
      <c r="AS4107" s="42"/>
      <c r="AU4107" s="43">
        <f t="shared" si="898"/>
        <v>0</v>
      </c>
    </row>
    <row r="4108" spans="1:47" ht="15" customHeight="1" x14ac:dyDescent="0.25">
      <c r="A4108" s="11"/>
      <c r="B4108" s="19">
        <v>4277</v>
      </c>
      <c r="C4108" s="74"/>
      <c r="D4108" s="77"/>
      <c r="E4108" s="78"/>
      <c r="F4108" s="74"/>
      <c r="G4108" s="80"/>
      <c r="H4108" s="49"/>
      <c r="I4108" s="79"/>
      <c r="J4108" s="27"/>
      <c r="K4108" s="27"/>
      <c r="L4108" s="79"/>
      <c r="M4108" s="81"/>
      <c r="N4108" s="29">
        <v>0</v>
      </c>
      <c r="O4108" s="30" t="str">
        <f>IF(G4108&lt;=$N$2,"",IF(F4108=[3]Pav.tvarkyklė!$B$13,"",IF(ISBLANK(R4108),"X","")))</f>
        <v/>
      </c>
      <c r="P4108" s="91"/>
      <c r="Q4108" s="63"/>
      <c r="R4108" s="63"/>
      <c r="S4108" s="63"/>
      <c r="T4108" s="63"/>
      <c r="U4108" s="34" t="str">
        <f>IFERROR(INDEX('[3]5.Grup_T'!$G$4:$G$22,MATCH('6.Turtas'!E4108,'[3]5.Grup_T'!$E$4:$E$22,0)),"0")</f>
        <v>0</v>
      </c>
      <c r="V4108" s="35">
        <f t="shared" si="885"/>
        <v>0</v>
      </c>
      <c r="W4108" s="35">
        <f>IF(NOT(ISBLANK(H4108)),(12-DATEDIF(H4108,'[3]1.Pradzia'!$D$13,"m")),0)</f>
        <v>0</v>
      </c>
      <c r="X4108" s="35">
        <f t="shared" si="886"/>
        <v>0</v>
      </c>
      <c r="Y4108" s="35">
        <f t="shared" si="896"/>
        <v>0</v>
      </c>
      <c r="Z4108" s="35">
        <f t="shared" si="894"/>
        <v>0</v>
      </c>
      <c r="AA4108" s="36">
        <f t="shared" si="887"/>
        <v>0</v>
      </c>
      <c r="AB4108" s="36">
        <f t="shared" si="888"/>
        <v>0</v>
      </c>
      <c r="AC4108" s="37">
        <f t="shared" si="889"/>
        <v>0</v>
      </c>
      <c r="AD4108" s="35">
        <f>IF(OR(YEAR(G4108)&lt;2019,O4108="X"),0,IF(ISBLANK(H4108),DATEDIF(G4108,'[3]1.Pradzia'!$D$13,"M"),DATEDIF(G4108,H4108,"m")))</f>
        <v>0</v>
      </c>
      <c r="AE4108" s="37">
        <f>IF(E4108='[3]5.Grup_T'!$E$20,0,IF(AD4108&lt;&gt;0,M4108/V4108*MIN(12,AD4108),0))</f>
        <v>0</v>
      </c>
      <c r="AF4108" s="37">
        <f t="shared" si="890"/>
        <v>0</v>
      </c>
      <c r="AG4108" s="37">
        <f t="shared" si="891"/>
        <v>0</v>
      </c>
      <c r="AH4108" s="37">
        <f t="shared" si="892"/>
        <v>0</v>
      </c>
      <c r="AI4108" s="35" t="str">
        <f t="shared" si="893"/>
        <v>Nusidėvėjęs</v>
      </c>
      <c r="AJ4108" s="38" t="str">
        <f>IF(AND(F4108&lt;&gt;[3]Pav.tvarkyklė!$B$12,F4108&lt;&gt;[3]Pav.tvarkyklė!$B$13),"GVTNT","X")</f>
        <v>GVTNT</v>
      </c>
      <c r="AK4108" s="39">
        <f t="shared" si="895"/>
        <v>0</v>
      </c>
      <c r="AL4108" s="41"/>
      <c r="AM4108" s="41"/>
      <c r="AN4108" s="41">
        <f t="shared" si="897"/>
        <v>1900</v>
      </c>
      <c r="AO4108" s="41"/>
      <c r="AP4108" s="41"/>
      <c r="AQ4108" s="41"/>
      <c r="AR4108" s="42"/>
      <c r="AS4108" s="42"/>
      <c r="AU4108" s="43">
        <f t="shared" si="898"/>
        <v>0</v>
      </c>
    </row>
    <row r="4109" spans="1:47" ht="15" customHeight="1" x14ac:dyDescent="0.25">
      <c r="A4109" s="11"/>
      <c r="B4109" s="19">
        <v>4278</v>
      </c>
      <c r="C4109" s="74"/>
      <c r="D4109" s="77"/>
      <c r="E4109" s="78"/>
      <c r="F4109" s="74"/>
      <c r="G4109" s="80"/>
      <c r="H4109" s="49"/>
      <c r="I4109" s="79"/>
      <c r="J4109" s="27"/>
      <c r="K4109" s="27"/>
      <c r="L4109" s="79"/>
      <c r="M4109" s="81"/>
      <c r="N4109" s="29">
        <v>0</v>
      </c>
      <c r="O4109" s="30" t="str">
        <f>IF(G4109&lt;=$N$2,"",IF(F4109=[3]Pav.tvarkyklė!$B$13,"",IF(ISBLANK(R4109),"X","")))</f>
        <v/>
      </c>
      <c r="P4109" s="91"/>
      <c r="Q4109" s="63"/>
      <c r="R4109" s="63"/>
      <c r="S4109" s="63"/>
      <c r="T4109" s="63"/>
      <c r="U4109" s="34" t="str">
        <f>IFERROR(INDEX('[3]5.Grup_T'!$G$4:$G$22,MATCH('6.Turtas'!E4109,'[3]5.Grup_T'!$E$4:$E$22,0)),"0")</f>
        <v>0</v>
      </c>
      <c r="V4109" s="35">
        <f t="shared" si="885"/>
        <v>0</v>
      </c>
      <c r="W4109" s="35">
        <f>IF(NOT(ISBLANK(H4109)),(12-DATEDIF(H4109,'[3]1.Pradzia'!$D$13,"m")),0)</f>
        <v>0</v>
      </c>
      <c r="X4109" s="35">
        <f t="shared" si="886"/>
        <v>0</v>
      </c>
      <c r="Y4109" s="35">
        <f t="shared" si="896"/>
        <v>0</v>
      </c>
      <c r="Z4109" s="35">
        <f t="shared" si="894"/>
        <v>0</v>
      </c>
      <c r="AA4109" s="36">
        <f t="shared" si="887"/>
        <v>0</v>
      </c>
      <c r="AB4109" s="36">
        <f t="shared" si="888"/>
        <v>0</v>
      </c>
      <c r="AC4109" s="37">
        <f t="shared" si="889"/>
        <v>0</v>
      </c>
      <c r="AD4109" s="35">
        <f>IF(OR(YEAR(G4109)&lt;2019,O4109="X"),0,IF(ISBLANK(H4109),DATEDIF(G4109,'[3]1.Pradzia'!$D$13,"M"),DATEDIF(G4109,H4109,"m")))</f>
        <v>0</v>
      </c>
      <c r="AE4109" s="37">
        <f>IF(E4109='[3]5.Grup_T'!$E$20,0,IF(AD4109&lt;&gt;0,M4109/V4109*MIN(12,AD4109),0))</f>
        <v>0</v>
      </c>
      <c r="AF4109" s="37">
        <f t="shared" si="890"/>
        <v>0</v>
      </c>
      <c r="AG4109" s="37">
        <f t="shared" si="891"/>
        <v>0</v>
      </c>
      <c r="AH4109" s="37">
        <f t="shared" si="892"/>
        <v>0</v>
      </c>
      <c r="AI4109" s="35" t="str">
        <f t="shared" si="893"/>
        <v>Nusidėvėjęs</v>
      </c>
      <c r="AJ4109" s="38" t="str">
        <f>IF(AND(F4109&lt;&gt;[3]Pav.tvarkyklė!$B$12,F4109&lt;&gt;[3]Pav.tvarkyklė!$B$13),"GVTNT","X")</f>
        <v>GVTNT</v>
      </c>
      <c r="AK4109" s="39">
        <f t="shared" si="895"/>
        <v>0</v>
      </c>
      <c r="AL4109" s="41"/>
      <c r="AM4109" s="41"/>
      <c r="AN4109" s="41">
        <f t="shared" si="897"/>
        <v>1900</v>
      </c>
      <c r="AO4109" s="41"/>
      <c r="AP4109" s="41"/>
      <c r="AQ4109" s="41"/>
      <c r="AR4109" s="42"/>
      <c r="AS4109" s="42"/>
      <c r="AU4109" s="43">
        <f t="shared" si="898"/>
        <v>0</v>
      </c>
    </row>
    <row r="4110" spans="1:47" ht="15" customHeight="1" x14ac:dyDescent="0.25">
      <c r="A4110" s="11"/>
      <c r="B4110" s="19">
        <v>4279</v>
      </c>
      <c r="C4110" s="74"/>
      <c r="D4110" s="77"/>
      <c r="E4110" s="78"/>
      <c r="F4110" s="74"/>
      <c r="G4110" s="80"/>
      <c r="H4110" s="49"/>
      <c r="I4110" s="79"/>
      <c r="J4110" s="27"/>
      <c r="K4110" s="27"/>
      <c r="L4110" s="79"/>
      <c r="M4110" s="81"/>
      <c r="N4110" s="29">
        <v>0</v>
      </c>
      <c r="O4110" s="30" t="str">
        <f>IF(G4110&lt;=$N$2,"",IF(F4110=[3]Pav.tvarkyklė!$B$13,"",IF(ISBLANK(R4110),"X","")))</f>
        <v/>
      </c>
      <c r="P4110" s="91"/>
      <c r="Q4110" s="63"/>
      <c r="R4110" s="63"/>
      <c r="S4110" s="63"/>
      <c r="T4110" s="63"/>
      <c r="U4110" s="34" t="str">
        <f>IFERROR(INDEX('[3]5.Grup_T'!$G$4:$G$22,MATCH('6.Turtas'!E4110,'[3]5.Grup_T'!$E$4:$E$22,0)),"0")</f>
        <v>0</v>
      </c>
      <c r="V4110" s="35">
        <f t="shared" si="885"/>
        <v>0</v>
      </c>
      <c r="W4110" s="35">
        <f>IF(NOT(ISBLANK(H4110)),(12-DATEDIF(H4110,'[3]1.Pradzia'!$D$13,"m")),0)</f>
        <v>0</v>
      </c>
      <c r="X4110" s="35">
        <f t="shared" si="886"/>
        <v>0</v>
      </c>
      <c r="Y4110" s="35">
        <f t="shared" si="896"/>
        <v>0</v>
      </c>
      <c r="Z4110" s="35">
        <f t="shared" si="894"/>
        <v>0</v>
      </c>
      <c r="AA4110" s="36">
        <f t="shared" si="887"/>
        <v>0</v>
      </c>
      <c r="AB4110" s="36">
        <f t="shared" si="888"/>
        <v>0</v>
      </c>
      <c r="AC4110" s="37">
        <f t="shared" si="889"/>
        <v>0</v>
      </c>
      <c r="AD4110" s="35">
        <f>IF(OR(YEAR(G4110)&lt;2019,O4110="X"),0,IF(ISBLANK(H4110),DATEDIF(G4110,'[3]1.Pradzia'!$D$13,"M"),DATEDIF(G4110,H4110,"m")))</f>
        <v>0</v>
      </c>
      <c r="AE4110" s="37">
        <f>IF(E4110='[3]5.Grup_T'!$E$20,0,IF(AD4110&lt;&gt;0,M4110/V4110*MIN(12,AD4110),0))</f>
        <v>0</v>
      </c>
      <c r="AF4110" s="37">
        <f t="shared" si="890"/>
        <v>0</v>
      </c>
      <c r="AG4110" s="37">
        <f t="shared" si="891"/>
        <v>0</v>
      </c>
      <c r="AH4110" s="37">
        <f t="shared" si="892"/>
        <v>0</v>
      </c>
      <c r="AI4110" s="35" t="str">
        <f t="shared" si="893"/>
        <v>Nusidėvėjęs</v>
      </c>
      <c r="AJ4110" s="38" t="str">
        <f>IF(AND(F4110&lt;&gt;[3]Pav.tvarkyklė!$B$12,F4110&lt;&gt;[3]Pav.tvarkyklė!$B$13),"GVTNT","X")</f>
        <v>GVTNT</v>
      </c>
      <c r="AK4110" s="39">
        <f t="shared" si="895"/>
        <v>0</v>
      </c>
      <c r="AL4110" s="41"/>
      <c r="AM4110" s="41"/>
      <c r="AN4110" s="41">
        <f t="shared" si="897"/>
        <v>1900</v>
      </c>
      <c r="AO4110" s="41"/>
      <c r="AP4110" s="41"/>
      <c r="AQ4110" s="41"/>
      <c r="AR4110" s="42"/>
      <c r="AS4110" s="42"/>
      <c r="AU4110" s="43">
        <f t="shared" si="898"/>
        <v>0</v>
      </c>
    </row>
    <row r="4111" spans="1:47" ht="15" customHeight="1" x14ac:dyDescent="0.25">
      <c r="A4111" s="11"/>
      <c r="B4111" s="19">
        <v>4280</v>
      </c>
      <c r="C4111" s="74"/>
      <c r="D4111" s="77"/>
      <c r="E4111" s="78"/>
      <c r="F4111" s="74"/>
      <c r="G4111" s="80"/>
      <c r="H4111" s="49"/>
      <c r="I4111" s="79"/>
      <c r="J4111" s="27"/>
      <c r="K4111" s="27"/>
      <c r="L4111" s="79"/>
      <c r="M4111" s="81"/>
      <c r="N4111" s="29">
        <v>0</v>
      </c>
      <c r="O4111" s="30" t="str">
        <f>IF(G4111&lt;=$N$2,"",IF(F4111=[3]Pav.tvarkyklė!$B$13,"",IF(ISBLANK(R4111),"X","")))</f>
        <v/>
      </c>
      <c r="P4111" s="91"/>
      <c r="Q4111" s="63"/>
      <c r="R4111" s="63"/>
      <c r="S4111" s="63"/>
      <c r="T4111" s="63"/>
      <c r="U4111" s="34" t="str">
        <f>IFERROR(INDEX('[3]5.Grup_T'!$G$4:$G$22,MATCH('6.Turtas'!E4111,'[3]5.Grup_T'!$E$4:$E$22,0)),"0")</f>
        <v>0</v>
      </c>
      <c r="V4111" s="35">
        <f t="shared" si="885"/>
        <v>0</v>
      </c>
      <c r="W4111" s="35">
        <f>IF(NOT(ISBLANK(H4111)),(12-DATEDIF(H4111,'[3]1.Pradzia'!$D$13,"m")),0)</f>
        <v>0</v>
      </c>
      <c r="X4111" s="35">
        <f t="shared" si="886"/>
        <v>0</v>
      </c>
      <c r="Y4111" s="35">
        <f t="shared" si="896"/>
        <v>0</v>
      </c>
      <c r="Z4111" s="35">
        <f t="shared" si="894"/>
        <v>0</v>
      </c>
      <c r="AA4111" s="36">
        <f t="shared" si="887"/>
        <v>0</v>
      </c>
      <c r="AB4111" s="36">
        <f t="shared" si="888"/>
        <v>0</v>
      </c>
      <c r="AC4111" s="37">
        <f t="shared" si="889"/>
        <v>0</v>
      </c>
      <c r="AD4111" s="35">
        <f>IF(OR(YEAR(G4111)&lt;2019,O4111="X"),0,IF(ISBLANK(H4111),DATEDIF(G4111,'[3]1.Pradzia'!$D$13,"M"),DATEDIF(G4111,H4111,"m")))</f>
        <v>0</v>
      </c>
      <c r="AE4111" s="37">
        <f>IF(E4111='[3]5.Grup_T'!$E$20,0,IF(AD4111&lt;&gt;0,M4111/V4111*MIN(12,AD4111),0))</f>
        <v>0</v>
      </c>
      <c r="AF4111" s="37">
        <f t="shared" si="890"/>
        <v>0</v>
      </c>
      <c r="AG4111" s="37">
        <f t="shared" si="891"/>
        <v>0</v>
      </c>
      <c r="AH4111" s="37">
        <f t="shared" si="892"/>
        <v>0</v>
      </c>
      <c r="AI4111" s="35" t="str">
        <f t="shared" si="893"/>
        <v>Nusidėvėjęs</v>
      </c>
      <c r="AJ4111" s="38" t="str">
        <f>IF(AND(F4111&lt;&gt;[3]Pav.tvarkyklė!$B$12,F4111&lt;&gt;[3]Pav.tvarkyklė!$B$13),"GVTNT","X")</f>
        <v>GVTNT</v>
      </c>
      <c r="AK4111" s="39">
        <f t="shared" si="895"/>
        <v>0</v>
      </c>
      <c r="AL4111" s="41"/>
      <c r="AM4111" s="41"/>
      <c r="AN4111" s="41">
        <f t="shared" si="897"/>
        <v>1900</v>
      </c>
      <c r="AO4111" s="41"/>
      <c r="AP4111" s="41"/>
      <c r="AQ4111" s="41"/>
      <c r="AR4111" s="42"/>
      <c r="AS4111" s="42"/>
      <c r="AU4111" s="43">
        <f t="shared" si="898"/>
        <v>0</v>
      </c>
    </row>
    <row r="4112" spans="1:47" ht="15" customHeight="1" x14ac:dyDescent="0.25">
      <c r="A4112" s="11"/>
      <c r="B4112" s="19">
        <v>4281</v>
      </c>
      <c r="C4112" s="74"/>
      <c r="D4112" s="77"/>
      <c r="E4112" s="75"/>
      <c r="F4112" s="74"/>
      <c r="G4112" s="80"/>
      <c r="H4112" s="49"/>
      <c r="I4112" s="79"/>
      <c r="J4112" s="27"/>
      <c r="K4112" s="27"/>
      <c r="L4112" s="79"/>
      <c r="M4112" s="81"/>
      <c r="N4112" s="29">
        <v>0</v>
      </c>
      <c r="O4112" s="30" t="str">
        <f>IF(G4112&lt;=$N$2,"",IF(F4112=[3]Pav.tvarkyklė!$B$13,"",IF(ISBLANK(R4112),"X","")))</f>
        <v/>
      </c>
      <c r="P4112" s="91"/>
      <c r="Q4112" s="63"/>
      <c r="R4112" s="63"/>
      <c r="S4112" s="63"/>
      <c r="T4112" s="63"/>
      <c r="U4112" s="34" t="str">
        <f>IFERROR(INDEX('[3]5.Grup_T'!$G$4:$G$22,MATCH('6.Turtas'!E4112,'[3]5.Grup_T'!$E$4:$E$22,0)),"0")</f>
        <v>0</v>
      </c>
      <c r="V4112" s="35">
        <f t="shared" si="885"/>
        <v>0</v>
      </c>
      <c r="W4112" s="35">
        <f>IF(NOT(ISBLANK(H4112)),(12-DATEDIF(H4112,'[3]1.Pradzia'!$D$13,"m")),0)</f>
        <v>0</v>
      </c>
      <c r="X4112" s="35">
        <f t="shared" si="886"/>
        <v>0</v>
      </c>
      <c r="Y4112" s="35">
        <f t="shared" si="896"/>
        <v>0</v>
      </c>
      <c r="Z4112" s="35">
        <f t="shared" si="894"/>
        <v>0</v>
      </c>
      <c r="AA4112" s="36">
        <f t="shared" si="887"/>
        <v>0</v>
      </c>
      <c r="AB4112" s="36">
        <f t="shared" si="888"/>
        <v>0</v>
      </c>
      <c r="AC4112" s="37">
        <f t="shared" si="889"/>
        <v>0</v>
      </c>
      <c r="AD4112" s="35">
        <f>IF(OR(YEAR(G4112)&lt;2019,O4112="X"),0,IF(ISBLANK(H4112),DATEDIF(G4112,'[3]1.Pradzia'!$D$13,"M"),DATEDIF(G4112,H4112,"m")))</f>
        <v>0</v>
      </c>
      <c r="AE4112" s="37">
        <f>IF(E4112='[3]5.Grup_T'!$E$20,0,IF(AD4112&lt;&gt;0,M4112/V4112*MIN(12,AD4112),0))</f>
        <v>0</v>
      </c>
      <c r="AF4112" s="37">
        <f t="shared" si="890"/>
        <v>0</v>
      </c>
      <c r="AG4112" s="37">
        <f t="shared" si="891"/>
        <v>0</v>
      </c>
      <c r="AH4112" s="37">
        <f t="shared" si="892"/>
        <v>0</v>
      </c>
      <c r="AI4112" s="35" t="str">
        <f t="shared" si="893"/>
        <v>Nusidėvėjęs</v>
      </c>
      <c r="AJ4112" s="38" t="str">
        <f>IF(AND(F4112&lt;&gt;[3]Pav.tvarkyklė!$B$12,F4112&lt;&gt;[3]Pav.tvarkyklė!$B$13),"GVTNT","X")</f>
        <v>GVTNT</v>
      </c>
      <c r="AK4112" s="39">
        <f t="shared" si="895"/>
        <v>0</v>
      </c>
      <c r="AL4112" s="41"/>
      <c r="AM4112" s="41"/>
      <c r="AN4112" s="41">
        <f t="shared" si="897"/>
        <v>1900</v>
      </c>
      <c r="AO4112" s="41"/>
      <c r="AP4112" s="41"/>
      <c r="AQ4112" s="41"/>
      <c r="AR4112" s="42"/>
      <c r="AS4112" s="42"/>
      <c r="AU4112" s="43">
        <f t="shared" si="898"/>
        <v>0</v>
      </c>
    </row>
    <row r="4113" spans="1:47" ht="15" customHeight="1" x14ac:dyDescent="0.25">
      <c r="A4113" s="11"/>
      <c r="B4113" s="19">
        <v>4282</v>
      </c>
      <c r="C4113" s="74"/>
      <c r="D4113" s="77"/>
      <c r="E4113" s="75"/>
      <c r="F4113" s="74"/>
      <c r="G4113" s="80"/>
      <c r="H4113" s="49"/>
      <c r="I4113" s="79"/>
      <c r="J4113" s="27"/>
      <c r="K4113" s="27"/>
      <c r="L4113" s="79"/>
      <c r="M4113" s="81"/>
      <c r="N4113" s="29">
        <v>0</v>
      </c>
      <c r="O4113" s="30" t="str">
        <f>IF(G4113&lt;=$N$2,"",IF(F4113=[3]Pav.tvarkyklė!$B$13,"",IF(ISBLANK(R4113),"X","")))</f>
        <v/>
      </c>
      <c r="P4113" s="91"/>
      <c r="Q4113" s="63"/>
      <c r="R4113" s="63"/>
      <c r="S4113" s="63"/>
      <c r="T4113" s="63"/>
      <c r="U4113" s="34" t="str">
        <f>IFERROR(INDEX('[3]5.Grup_T'!$G$4:$G$22,MATCH('6.Turtas'!E4113,'[3]5.Grup_T'!$E$4:$E$22,0)),"0")</f>
        <v>0</v>
      </c>
      <c r="V4113" s="35">
        <f t="shared" si="885"/>
        <v>0</v>
      </c>
      <c r="W4113" s="35">
        <f>IF(NOT(ISBLANK(H4113)),(12-DATEDIF(H4113,'[3]1.Pradzia'!$D$13,"m")),0)</f>
        <v>0</v>
      </c>
      <c r="X4113" s="35">
        <f t="shared" si="886"/>
        <v>0</v>
      </c>
      <c r="Y4113" s="35">
        <f t="shared" si="896"/>
        <v>0</v>
      </c>
      <c r="Z4113" s="35">
        <f t="shared" si="894"/>
        <v>0</v>
      </c>
      <c r="AA4113" s="36">
        <f t="shared" si="887"/>
        <v>0</v>
      </c>
      <c r="AB4113" s="36">
        <f t="shared" si="888"/>
        <v>0</v>
      </c>
      <c r="AC4113" s="37">
        <f t="shared" si="889"/>
        <v>0</v>
      </c>
      <c r="AD4113" s="35">
        <f>IF(OR(YEAR(G4113)&lt;2019,O4113="X"),0,IF(ISBLANK(H4113),DATEDIF(G4113,'[3]1.Pradzia'!$D$13,"M"),DATEDIF(G4113,H4113,"m")))</f>
        <v>0</v>
      </c>
      <c r="AE4113" s="37">
        <f>IF(E4113='[3]5.Grup_T'!$E$20,0,IF(AD4113&lt;&gt;0,M4113/V4113*MIN(12,AD4113),0))</f>
        <v>0</v>
      </c>
      <c r="AF4113" s="37">
        <f t="shared" si="890"/>
        <v>0</v>
      </c>
      <c r="AG4113" s="37">
        <f t="shared" si="891"/>
        <v>0</v>
      </c>
      <c r="AH4113" s="37">
        <f t="shared" si="892"/>
        <v>0</v>
      </c>
      <c r="AI4113" s="35" t="str">
        <f t="shared" si="893"/>
        <v>Nusidėvėjęs</v>
      </c>
      <c r="AJ4113" s="38" t="str">
        <f>IF(AND(F4113&lt;&gt;[3]Pav.tvarkyklė!$B$12,F4113&lt;&gt;[3]Pav.tvarkyklė!$B$13),"GVTNT","X")</f>
        <v>GVTNT</v>
      </c>
      <c r="AK4113" s="39">
        <f t="shared" si="895"/>
        <v>0</v>
      </c>
      <c r="AL4113" s="41"/>
      <c r="AM4113" s="41"/>
      <c r="AN4113" s="41">
        <f t="shared" si="897"/>
        <v>1900</v>
      </c>
      <c r="AO4113" s="41"/>
      <c r="AP4113" s="41"/>
      <c r="AQ4113" s="41"/>
      <c r="AR4113" s="42"/>
      <c r="AS4113" s="42"/>
      <c r="AU4113" s="43">
        <f t="shared" si="898"/>
        <v>0</v>
      </c>
    </row>
    <row r="4114" spans="1:47" ht="15" customHeight="1" x14ac:dyDescent="0.25">
      <c r="A4114" s="11"/>
      <c r="B4114" s="19">
        <v>4283</v>
      </c>
      <c r="C4114" s="74"/>
      <c r="D4114" s="77"/>
      <c r="E4114" s="75"/>
      <c r="F4114" s="74"/>
      <c r="G4114" s="80"/>
      <c r="H4114" s="49"/>
      <c r="I4114" s="79"/>
      <c r="J4114" s="27"/>
      <c r="K4114" s="27"/>
      <c r="L4114" s="79"/>
      <c r="M4114" s="81"/>
      <c r="N4114" s="29">
        <v>0</v>
      </c>
      <c r="O4114" s="30" t="str">
        <f>IF(G4114&lt;=$N$2,"",IF(F4114=[3]Pav.tvarkyklė!$B$13,"",IF(ISBLANK(R4114),"X","")))</f>
        <v/>
      </c>
      <c r="P4114" s="91"/>
      <c r="Q4114" s="63"/>
      <c r="R4114" s="63"/>
      <c r="S4114" s="63"/>
      <c r="T4114" s="63"/>
      <c r="U4114" s="34" t="str">
        <f>IFERROR(INDEX('[3]5.Grup_T'!$G$4:$G$22,MATCH('6.Turtas'!E4114,'[3]5.Grup_T'!$E$4:$E$22,0)),"0")</f>
        <v>0</v>
      </c>
      <c r="V4114" s="35">
        <f t="shared" ref="V4114:V4177" si="899">U4114*12</f>
        <v>0</v>
      </c>
      <c r="W4114" s="35">
        <f>IF(NOT(ISBLANK(H4114)),(12-DATEDIF(H4114,'[3]1.Pradzia'!$D$13,"m")),0)</f>
        <v>0</v>
      </c>
      <c r="X4114" s="35">
        <f t="shared" ref="X4114:X4177" si="900">IF(OR(ISBLANK(C4114),YEAR(G4114)&gt;=2019),0,DATEDIF(G4114,$N$2,"M"))</f>
        <v>0</v>
      </c>
      <c r="Y4114" s="35">
        <f t="shared" si="896"/>
        <v>0</v>
      </c>
      <c r="Z4114" s="35">
        <f t="shared" si="894"/>
        <v>0</v>
      </c>
      <c r="AA4114" s="36">
        <f t="shared" ref="AA4114:AA4177" si="901">+IF(Z4114&lt;=0,0,N4114/Z4114)</f>
        <v>0</v>
      </c>
      <c r="AB4114" s="36">
        <f t="shared" ref="AB4114:AB4177" si="902">IF(Z4114&lt;=0,N4114,N4114/Z4114*Y4114)</f>
        <v>0</v>
      </c>
      <c r="AC4114" s="37">
        <f t="shared" ref="AC4114:AC4177" si="903">IF(YEAR(G4114)&lt;2019,M4114-N4114+AB4114,0)</f>
        <v>0</v>
      </c>
      <c r="AD4114" s="35">
        <f>IF(OR(YEAR(G4114)&lt;2019,O4114="X"),0,IF(ISBLANK(H4114),DATEDIF(G4114,'[3]1.Pradzia'!$D$13,"M"),DATEDIF(G4114,H4114,"m")))</f>
        <v>0</v>
      </c>
      <c r="AE4114" s="37">
        <f>IF(E4114='[3]5.Grup_T'!$E$20,0,IF(AD4114&lt;&gt;0,M4114/V4114*MIN(12,AD4114),0))</f>
        <v>0</v>
      </c>
      <c r="AF4114" s="37">
        <f t="shared" ref="AF4114:AF4177" si="904">+AB4114+AE4114</f>
        <v>0</v>
      </c>
      <c r="AG4114" s="37">
        <f t="shared" ref="AG4114:AG4177" si="905">AC4114+AE4114</f>
        <v>0</v>
      </c>
      <c r="AH4114" s="37">
        <f t="shared" ref="AH4114:AH4177" si="906">M4114-AG4114</f>
        <v>0</v>
      </c>
      <c r="AI4114" s="35" t="str">
        <f t="shared" ref="AI4114:AI4177" si="907">IF(H4114&lt;&gt;0,"Nurašytas",IF(O4114="X","Nesuderintas",IF(AH4114&lt;=0,"Nusidėvėjęs","")))</f>
        <v>Nusidėvėjęs</v>
      </c>
      <c r="AJ4114" s="38" t="str">
        <f>IF(AND(F4114&lt;&gt;[3]Pav.tvarkyklė!$B$12,F4114&lt;&gt;[3]Pav.tvarkyklė!$B$13),"GVTNT","X")</f>
        <v>GVTNT</v>
      </c>
      <c r="AK4114" s="39">
        <f t="shared" si="895"/>
        <v>0</v>
      </c>
      <c r="AL4114" s="41"/>
      <c r="AM4114" s="41"/>
      <c r="AN4114" s="41">
        <f t="shared" si="897"/>
        <v>1900</v>
      </c>
      <c r="AO4114" s="41"/>
      <c r="AP4114" s="41"/>
      <c r="AQ4114" s="41"/>
      <c r="AR4114" s="42"/>
      <c r="AS4114" s="42"/>
      <c r="AU4114" s="43">
        <f t="shared" si="898"/>
        <v>0</v>
      </c>
    </row>
    <row r="4115" spans="1:47" ht="15" customHeight="1" x14ac:dyDescent="0.25">
      <c r="A4115" s="11"/>
      <c r="B4115" s="19">
        <v>4284</v>
      </c>
      <c r="C4115" s="74"/>
      <c r="D4115" s="77"/>
      <c r="E4115" s="75"/>
      <c r="F4115" s="74"/>
      <c r="G4115" s="80"/>
      <c r="H4115" s="49"/>
      <c r="I4115" s="79"/>
      <c r="J4115" s="27"/>
      <c r="K4115" s="27"/>
      <c r="L4115" s="79"/>
      <c r="M4115" s="81"/>
      <c r="N4115" s="29">
        <v>0</v>
      </c>
      <c r="O4115" s="30" t="str">
        <f>IF(G4115&lt;=$N$2,"",IF(F4115=[3]Pav.tvarkyklė!$B$13,"",IF(ISBLANK(R4115),"X","")))</f>
        <v/>
      </c>
      <c r="P4115" s="91"/>
      <c r="Q4115" s="63"/>
      <c r="R4115" s="63"/>
      <c r="S4115" s="63"/>
      <c r="T4115" s="63"/>
      <c r="U4115" s="34" t="str">
        <f>IFERROR(INDEX('[3]5.Grup_T'!$G$4:$G$22,MATCH('6.Turtas'!E4115,'[3]5.Grup_T'!$E$4:$E$22,0)),"0")</f>
        <v>0</v>
      </c>
      <c r="V4115" s="35">
        <f t="shared" si="899"/>
        <v>0</v>
      </c>
      <c r="W4115" s="35">
        <f>IF(NOT(ISBLANK(H4115)),(12-DATEDIF(H4115,'[3]1.Pradzia'!$D$13,"m")),0)</f>
        <v>0</v>
      </c>
      <c r="X4115" s="35">
        <f t="shared" si="900"/>
        <v>0</v>
      </c>
      <c r="Y4115" s="35">
        <f t="shared" si="896"/>
        <v>0</v>
      </c>
      <c r="Z4115" s="35">
        <f t="shared" ref="Z4115:Z4178" si="908">IF(YEAR(G4115)&gt;=2019,0,V4115-X4115)</f>
        <v>0</v>
      </c>
      <c r="AA4115" s="36">
        <f t="shared" si="901"/>
        <v>0</v>
      </c>
      <c r="AB4115" s="36">
        <f t="shared" si="902"/>
        <v>0</v>
      </c>
      <c r="AC4115" s="37">
        <f t="shared" si="903"/>
        <v>0</v>
      </c>
      <c r="AD4115" s="35">
        <f>IF(OR(YEAR(G4115)&lt;2019,O4115="X"),0,IF(ISBLANK(H4115),DATEDIF(G4115,'[3]1.Pradzia'!$D$13,"M"),DATEDIF(G4115,H4115,"m")))</f>
        <v>0</v>
      </c>
      <c r="AE4115" s="37">
        <f>IF(E4115='[3]5.Grup_T'!$E$20,0,IF(AD4115&lt;&gt;0,M4115/V4115*MIN(12,AD4115),0))</f>
        <v>0</v>
      </c>
      <c r="AF4115" s="37">
        <f t="shared" si="904"/>
        <v>0</v>
      </c>
      <c r="AG4115" s="37">
        <f t="shared" si="905"/>
        <v>0</v>
      </c>
      <c r="AH4115" s="37">
        <f t="shared" si="906"/>
        <v>0</v>
      </c>
      <c r="AI4115" s="35" t="str">
        <f t="shared" si="907"/>
        <v>Nusidėvėjęs</v>
      </c>
      <c r="AJ4115" s="38" t="str">
        <f>IF(AND(F4115&lt;&gt;[3]Pav.tvarkyklė!$B$12,F4115&lt;&gt;[3]Pav.tvarkyklė!$B$13),"GVTNT","X")</f>
        <v>GVTNT</v>
      </c>
      <c r="AK4115" s="39">
        <f t="shared" ref="AK4115:AK4178" si="909">I4115-J4115-K4115-L4115-M4115</f>
        <v>0</v>
      </c>
      <c r="AL4115" s="41"/>
      <c r="AM4115" s="41"/>
      <c r="AN4115" s="41">
        <f t="shared" si="897"/>
        <v>1900</v>
      </c>
      <c r="AO4115" s="41"/>
      <c r="AP4115" s="41"/>
      <c r="AQ4115" s="41"/>
      <c r="AR4115" s="42"/>
      <c r="AS4115" s="42"/>
      <c r="AU4115" s="43">
        <f t="shared" si="898"/>
        <v>0</v>
      </c>
    </row>
    <row r="4116" spans="1:47" ht="15" customHeight="1" x14ac:dyDescent="0.25">
      <c r="A4116" s="11"/>
      <c r="B4116" s="19">
        <v>4285</v>
      </c>
      <c r="C4116" s="74"/>
      <c r="D4116" s="77"/>
      <c r="E4116" s="78"/>
      <c r="F4116" s="74"/>
      <c r="G4116" s="80"/>
      <c r="H4116" s="49"/>
      <c r="I4116" s="79"/>
      <c r="J4116" s="27"/>
      <c r="K4116" s="27"/>
      <c r="L4116" s="79"/>
      <c r="M4116" s="81"/>
      <c r="N4116" s="29">
        <v>0</v>
      </c>
      <c r="O4116" s="30" t="str">
        <f>IF(G4116&lt;=$N$2,"",IF(F4116=[3]Pav.tvarkyklė!$B$13,"",IF(ISBLANK(R4116),"X","")))</f>
        <v/>
      </c>
      <c r="P4116" s="91"/>
      <c r="Q4116" s="63"/>
      <c r="R4116" s="63"/>
      <c r="S4116" s="63"/>
      <c r="T4116" s="63"/>
      <c r="U4116" s="34" t="str">
        <f>IFERROR(INDEX('[3]5.Grup_T'!$G$4:$G$22,MATCH('6.Turtas'!E4116,'[3]5.Grup_T'!$E$4:$E$22,0)),"0")</f>
        <v>0</v>
      </c>
      <c r="V4116" s="35">
        <f t="shared" si="899"/>
        <v>0</v>
      </c>
      <c r="W4116" s="35">
        <f>IF(NOT(ISBLANK(H4116)),(12-DATEDIF(H4116,'[3]1.Pradzia'!$D$13,"m")),0)</f>
        <v>0</v>
      </c>
      <c r="X4116" s="35">
        <f t="shared" si="900"/>
        <v>0</v>
      </c>
      <c r="Y4116" s="35">
        <f t="shared" si="896"/>
        <v>0</v>
      </c>
      <c r="Z4116" s="35">
        <f t="shared" si="908"/>
        <v>0</v>
      </c>
      <c r="AA4116" s="36">
        <f t="shared" si="901"/>
        <v>0</v>
      </c>
      <c r="AB4116" s="36">
        <f t="shared" si="902"/>
        <v>0</v>
      </c>
      <c r="AC4116" s="37">
        <f t="shared" si="903"/>
        <v>0</v>
      </c>
      <c r="AD4116" s="35">
        <f>IF(OR(YEAR(G4116)&lt;2019,O4116="X"),0,IF(ISBLANK(H4116),DATEDIF(G4116,'[3]1.Pradzia'!$D$13,"M"),DATEDIF(G4116,H4116,"m")))</f>
        <v>0</v>
      </c>
      <c r="AE4116" s="37">
        <f>IF(E4116='[3]5.Grup_T'!$E$20,0,IF(AD4116&lt;&gt;0,M4116/V4116*MIN(12,AD4116),0))</f>
        <v>0</v>
      </c>
      <c r="AF4116" s="37">
        <f t="shared" si="904"/>
        <v>0</v>
      </c>
      <c r="AG4116" s="37">
        <f t="shared" si="905"/>
        <v>0</v>
      </c>
      <c r="AH4116" s="37">
        <f t="shared" si="906"/>
        <v>0</v>
      </c>
      <c r="AI4116" s="35" t="str">
        <f t="shared" si="907"/>
        <v>Nusidėvėjęs</v>
      </c>
      <c r="AJ4116" s="38" t="str">
        <f>IF(AND(F4116&lt;&gt;[3]Pav.tvarkyklė!$B$12,F4116&lt;&gt;[3]Pav.tvarkyklė!$B$13),"GVTNT","X")</f>
        <v>GVTNT</v>
      </c>
      <c r="AK4116" s="39">
        <f t="shared" si="909"/>
        <v>0</v>
      </c>
      <c r="AL4116" s="41"/>
      <c r="AM4116" s="41"/>
      <c r="AN4116" s="41">
        <f t="shared" si="897"/>
        <v>1900</v>
      </c>
      <c r="AO4116" s="41"/>
      <c r="AP4116" s="41"/>
      <c r="AQ4116" s="41"/>
      <c r="AR4116" s="42"/>
      <c r="AS4116" s="42"/>
      <c r="AU4116" s="43">
        <f t="shared" si="898"/>
        <v>0</v>
      </c>
    </row>
    <row r="4117" spans="1:47" ht="15" customHeight="1" x14ac:dyDescent="0.25">
      <c r="A4117" s="11"/>
      <c r="B4117" s="19">
        <v>4286</v>
      </c>
      <c r="C4117" s="74"/>
      <c r="D4117" s="77"/>
      <c r="E4117" s="78"/>
      <c r="F4117" s="74"/>
      <c r="G4117" s="80"/>
      <c r="H4117" s="49"/>
      <c r="I4117" s="79"/>
      <c r="J4117" s="27"/>
      <c r="K4117" s="27"/>
      <c r="L4117" s="79"/>
      <c r="M4117" s="81"/>
      <c r="N4117" s="29">
        <v>0</v>
      </c>
      <c r="O4117" s="30" t="str">
        <f>IF(G4117&lt;=$N$2,"",IF(F4117=[3]Pav.tvarkyklė!$B$13,"",IF(ISBLANK(R4117),"X","")))</f>
        <v/>
      </c>
      <c r="P4117" s="91"/>
      <c r="Q4117" s="63"/>
      <c r="R4117" s="63"/>
      <c r="S4117" s="63"/>
      <c r="T4117" s="63"/>
      <c r="U4117" s="34" t="str">
        <f>IFERROR(INDEX('[3]5.Grup_T'!$G$4:$G$22,MATCH('6.Turtas'!E4117,'[3]5.Grup_T'!$E$4:$E$22,0)),"0")</f>
        <v>0</v>
      </c>
      <c r="V4117" s="35">
        <f t="shared" si="899"/>
        <v>0</v>
      </c>
      <c r="W4117" s="35">
        <f>IF(NOT(ISBLANK(H4117)),(12-DATEDIF(H4117,'[3]1.Pradzia'!$D$13,"m")),0)</f>
        <v>0</v>
      </c>
      <c r="X4117" s="35">
        <f t="shared" si="900"/>
        <v>0</v>
      </c>
      <c r="Y4117" s="35">
        <f t="shared" si="896"/>
        <v>0</v>
      </c>
      <c r="Z4117" s="35">
        <f t="shared" si="908"/>
        <v>0</v>
      </c>
      <c r="AA4117" s="36">
        <f t="shared" si="901"/>
        <v>0</v>
      </c>
      <c r="AB4117" s="36">
        <f t="shared" si="902"/>
        <v>0</v>
      </c>
      <c r="AC4117" s="37">
        <f t="shared" si="903"/>
        <v>0</v>
      </c>
      <c r="AD4117" s="35">
        <f>IF(OR(YEAR(G4117)&lt;2019,O4117="X"),0,IF(ISBLANK(H4117),DATEDIF(G4117,'[3]1.Pradzia'!$D$13,"M"),DATEDIF(G4117,H4117,"m")))</f>
        <v>0</v>
      </c>
      <c r="AE4117" s="37">
        <f>IF(E4117='[3]5.Grup_T'!$E$20,0,IF(AD4117&lt;&gt;0,M4117/V4117*MIN(12,AD4117),0))</f>
        <v>0</v>
      </c>
      <c r="AF4117" s="37">
        <f t="shared" si="904"/>
        <v>0</v>
      </c>
      <c r="AG4117" s="37">
        <f t="shared" si="905"/>
        <v>0</v>
      </c>
      <c r="AH4117" s="37">
        <f t="shared" si="906"/>
        <v>0</v>
      </c>
      <c r="AI4117" s="35" t="str">
        <f t="shared" si="907"/>
        <v>Nusidėvėjęs</v>
      </c>
      <c r="AJ4117" s="38" t="str">
        <f>IF(AND(F4117&lt;&gt;[3]Pav.tvarkyklė!$B$12,F4117&lt;&gt;[3]Pav.tvarkyklė!$B$13),"GVTNT","X")</f>
        <v>GVTNT</v>
      </c>
      <c r="AK4117" s="39">
        <f t="shared" si="909"/>
        <v>0</v>
      </c>
      <c r="AL4117" s="41"/>
      <c r="AM4117" s="41"/>
      <c r="AN4117" s="41">
        <f t="shared" si="897"/>
        <v>1900</v>
      </c>
      <c r="AO4117" s="41"/>
      <c r="AP4117" s="41"/>
      <c r="AQ4117" s="41"/>
      <c r="AR4117" s="42"/>
      <c r="AS4117" s="42"/>
      <c r="AU4117" s="43">
        <f t="shared" si="898"/>
        <v>0</v>
      </c>
    </row>
    <row r="4118" spans="1:47" ht="15" customHeight="1" x14ac:dyDescent="0.25">
      <c r="A4118" s="11"/>
      <c r="B4118" s="19">
        <v>4287</v>
      </c>
      <c r="C4118" s="74"/>
      <c r="D4118" s="77"/>
      <c r="E4118" s="78"/>
      <c r="F4118" s="74"/>
      <c r="G4118" s="80"/>
      <c r="H4118" s="49"/>
      <c r="I4118" s="79"/>
      <c r="J4118" s="27"/>
      <c r="K4118" s="27"/>
      <c r="L4118" s="79"/>
      <c r="M4118" s="81"/>
      <c r="N4118" s="29">
        <v>0</v>
      </c>
      <c r="O4118" s="30" t="str">
        <f>IF(G4118&lt;=$N$2,"",IF(F4118=[3]Pav.tvarkyklė!$B$13,"",IF(ISBLANK(R4118),"X","")))</f>
        <v/>
      </c>
      <c r="P4118" s="91"/>
      <c r="Q4118" s="63"/>
      <c r="R4118" s="63"/>
      <c r="S4118" s="63"/>
      <c r="T4118" s="63"/>
      <c r="U4118" s="34" t="str">
        <f>IFERROR(INDEX('[3]5.Grup_T'!$G$4:$G$22,MATCH('6.Turtas'!E4118,'[3]5.Grup_T'!$E$4:$E$22,0)),"0")</f>
        <v>0</v>
      </c>
      <c r="V4118" s="35">
        <f t="shared" si="899"/>
        <v>0</v>
      </c>
      <c r="W4118" s="35">
        <f>IF(NOT(ISBLANK(H4118)),(12-DATEDIF(H4118,'[3]1.Pradzia'!$D$13,"m")),0)</f>
        <v>0</v>
      </c>
      <c r="X4118" s="35">
        <f t="shared" si="900"/>
        <v>0</v>
      </c>
      <c r="Y4118" s="35">
        <f t="shared" si="896"/>
        <v>0</v>
      </c>
      <c r="Z4118" s="35">
        <f t="shared" si="908"/>
        <v>0</v>
      </c>
      <c r="AA4118" s="36">
        <f t="shared" si="901"/>
        <v>0</v>
      </c>
      <c r="AB4118" s="36">
        <f t="shared" si="902"/>
        <v>0</v>
      </c>
      <c r="AC4118" s="37">
        <f t="shared" si="903"/>
        <v>0</v>
      </c>
      <c r="AD4118" s="35">
        <f>IF(OR(YEAR(G4118)&lt;2019,O4118="X"),0,IF(ISBLANK(H4118),DATEDIF(G4118,'[3]1.Pradzia'!$D$13,"M"),DATEDIF(G4118,H4118,"m")))</f>
        <v>0</v>
      </c>
      <c r="AE4118" s="37">
        <f>IF(E4118='[3]5.Grup_T'!$E$20,0,IF(AD4118&lt;&gt;0,M4118/V4118*MIN(12,AD4118),0))</f>
        <v>0</v>
      </c>
      <c r="AF4118" s="37">
        <f t="shared" si="904"/>
        <v>0</v>
      </c>
      <c r="AG4118" s="37">
        <f t="shared" si="905"/>
        <v>0</v>
      </c>
      <c r="AH4118" s="37">
        <f t="shared" si="906"/>
        <v>0</v>
      </c>
      <c r="AI4118" s="35" t="str">
        <f t="shared" si="907"/>
        <v>Nusidėvėjęs</v>
      </c>
      <c r="AJ4118" s="38" t="str">
        <f>IF(AND(F4118&lt;&gt;[3]Pav.tvarkyklė!$B$12,F4118&lt;&gt;[3]Pav.tvarkyklė!$B$13),"GVTNT","X")</f>
        <v>GVTNT</v>
      </c>
      <c r="AK4118" s="39">
        <f t="shared" si="909"/>
        <v>0</v>
      </c>
      <c r="AL4118" s="41"/>
      <c r="AM4118" s="41"/>
      <c r="AN4118" s="41">
        <f t="shared" si="897"/>
        <v>1900</v>
      </c>
      <c r="AO4118" s="41"/>
      <c r="AP4118" s="41"/>
      <c r="AQ4118" s="41"/>
      <c r="AR4118" s="42"/>
      <c r="AS4118" s="42"/>
      <c r="AU4118" s="43">
        <f t="shared" si="898"/>
        <v>0</v>
      </c>
    </row>
    <row r="4119" spans="1:47" ht="15" customHeight="1" x14ac:dyDescent="0.25">
      <c r="A4119" s="11"/>
      <c r="B4119" s="19">
        <v>4288</v>
      </c>
      <c r="C4119" s="74"/>
      <c r="D4119" s="77"/>
      <c r="E4119" s="78"/>
      <c r="F4119" s="74"/>
      <c r="G4119" s="80"/>
      <c r="H4119" s="49"/>
      <c r="I4119" s="79"/>
      <c r="J4119" s="27"/>
      <c r="K4119" s="27"/>
      <c r="L4119" s="79"/>
      <c r="M4119" s="81"/>
      <c r="N4119" s="29">
        <v>0</v>
      </c>
      <c r="O4119" s="30" t="str">
        <f>IF(G4119&lt;=$N$2,"",IF(F4119=[3]Pav.tvarkyklė!$B$13,"",IF(ISBLANK(R4119),"X","")))</f>
        <v/>
      </c>
      <c r="P4119" s="91"/>
      <c r="Q4119" s="63"/>
      <c r="R4119" s="63"/>
      <c r="S4119" s="63"/>
      <c r="T4119" s="63"/>
      <c r="U4119" s="34" t="str">
        <f>IFERROR(INDEX('[3]5.Grup_T'!$G$4:$G$22,MATCH('6.Turtas'!E4119,'[3]5.Grup_T'!$E$4:$E$22,0)),"0")</f>
        <v>0</v>
      </c>
      <c r="V4119" s="35">
        <f t="shared" si="899"/>
        <v>0</v>
      </c>
      <c r="W4119" s="35">
        <f>IF(NOT(ISBLANK(H4119)),(12-DATEDIF(H4119,'[3]1.Pradzia'!$D$13,"m")),0)</f>
        <v>0</v>
      </c>
      <c r="X4119" s="35">
        <f t="shared" si="900"/>
        <v>0</v>
      </c>
      <c r="Y4119" s="35">
        <f t="shared" si="896"/>
        <v>0</v>
      </c>
      <c r="Z4119" s="35">
        <f t="shared" si="908"/>
        <v>0</v>
      </c>
      <c r="AA4119" s="36">
        <f t="shared" si="901"/>
        <v>0</v>
      </c>
      <c r="AB4119" s="36">
        <f t="shared" si="902"/>
        <v>0</v>
      </c>
      <c r="AC4119" s="37">
        <f t="shared" si="903"/>
        <v>0</v>
      </c>
      <c r="AD4119" s="35">
        <f>IF(OR(YEAR(G4119)&lt;2019,O4119="X"),0,IF(ISBLANK(H4119),DATEDIF(G4119,'[3]1.Pradzia'!$D$13,"M"),DATEDIF(G4119,H4119,"m")))</f>
        <v>0</v>
      </c>
      <c r="AE4119" s="37">
        <f>IF(E4119='[3]5.Grup_T'!$E$20,0,IF(AD4119&lt;&gt;0,M4119/V4119*MIN(12,AD4119),0))</f>
        <v>0</v>
      </c>
      <c r="AF4119" s="37">
        <f t="shared" si="904"/>
        <v>0</v>
      </c>
      <c r="AG4119" s="37">
        <f t="shared" si="905"/>
        <v>0</v>
      </c>
      <c r="AH4119" s="37">
        <f t="shared" si="906"/>
        <v>0</v>
      </c>
      <c r="AI4119" s="35" t="str">
        <f t="shared" si="907"/>
        <v>Nusidėvėjęs</v>
      </c>
      <c r="AJ4119" s="38" t="str">
        <f>IF(AND(F4119&lt;&gt;[3]Pav.tvarkyklė!$B$12,F4119&lt;&gt;[3]Pav.tvarkyklė!$B$13),"GVTNT","X")</f>
        <v>GVTNT</v>
      </c>
      <c r="AK4119" s="39">
        <f t="shared" si="909"/>
        <v>0</v>
      </c>
      <c r="AL4119" s="41"/>
      <c r="AM4119" s="41"/>
      <c r="AN4119" s="41">
        <f t="shared" si="897"/>
        <v>1900</v>
      </c>
      <c r="AO4119" s="41"/>
      <c r="AP4119" s="41"/>
      <c r="AQ4119" s="41"/>
      <c r="AR4119" s="42"/>
      <c r="AS4119" s="42"/>
      <c r="AU4119" s="43">
        <f t="shared" si="898"/>
        <v>0</v>
      </c>
    </row>
    <row r="4120" spans="1:47" ht="15" customHeight="1" x14ac:dyDescent="0.25">
      <c r="A4120" s="11"/>
      <c r="B4120" s="19">
        <v>4289</v>
      </c>
      <c r="C4120" s="74"/>
      <c r="D4120" s="77"/>
      <c r="E4120" s="78"/>
      <c r="F4120" s="74"/>
      <c r="G4120" s="80"/>
      <c r="H4120" s="49"/>
      <c r="I4120" s="79"/>
      <c r="J4120" s="27"/>
      <c r="K4120" s="27"/>
      <c r="L4120" s="79"/>
      <c r="M4120" s="81"/>
      <c r="N4120" s="29">
        <v>0</v>
      </c>
      <c r="O4120" s="30" t="str">
        <f>IF(G4120&lt;=$N$2,"",IF(F4120=[3]Pav.tvarkyklė!$B$13,"",IF(ISBLANK(R4120),"X","")))</f>
        <v/>
      </c>
      <c r="P4120" s="91"/>
      <c r="Q4120" s="63"/>
      <c r="R4120" s="63"/>
      <c r="S4120" s="63"/>
      <c r="T4120" s="63"/>
      <c r="U4120" s="34" t="str">
        <f>IFERROR(INDEX('[3]5.Grup_T'!$G$4:$G$22,MATCH('6.Turtas'!E4120,'[3]5.Grup_T'!$E$4:$E$22,0)),"0")</f>
        <v>0</v>
      </c>
      <c r="V4120" s="35">
        <f t="shared" si="899"/>
        <v>0</v>
      </c>
      <c r="W4120" s="35">
        <f>IF(NOT(ISBLANK(H4120)),(12-DATEDIF(H4120,'[3]1.Pradzia'!$D$13,"m")),0)</f>
        <v>0</v>
      </c>
      <c r="X4120" s="35">
        <f t="shared" si="900"/>
        <v>0</v>
      </c>
      <c r="Y4120" s="35">
        <f t="shared" si="896"/>
        <v>0</v>
      </c>
      <c r="Z4120" s="35">
        <f t="shared" si="908"/>
        <v>0</v>
      </c>
      <c r="AA4120" s="36">
        <f t="shared" si="901"/>
        <v>0</v>
      </c>
      <c r="AB4120" s="36">
        <f t="shared" si="902"/>
        <v>0</v>
      </c>
      <c r="AC4120" s="37">
        <f t="shared" si="903"/>
        <v>0</v>
      </c>
      <c r="AD4120" s="35">
        <f>IF(OR(YEAR(G4120)&lt;2019,O4120="X"),0,IF(ISBLANK(H4120),DATEDIF(G4120,'[3]1.Pradzia'!$D$13,"M"),DATEDIF(G4120,H4120,"m")))</f>
        <v>0</v>
      </c>
      <c r="AE4120" s="37">
        <f>IF(E4120='[3]5.Grup_T'!$E$20,0,IF(AD4120&lt;&gt;0,M4120/V4120*MIN(12,AD4120),0))</f>
        <v>0</v>
      </c>
      <c r="AF4120" s="37">
        <f t="shared" si="904"/>
        <v>0</v>
      </c>
      <c r="AG4120" s="37">
        <f t="shared" si="905"/>
        <v>0</v>
      </c>
      <c r="AH4120" s="37">
        <f t="shared" si="906"/>
        <v>0</v>
      </c>
      <c r="AI4120" s="35" t="str">
        <f t="shared" si="907"/>
        <v>Nusidėvėjęs</v>
      </c>
      <c r="AJ4120" s="38" t="str">
        <f>IF(AND(F4120&lt;&gt;[3]Pav.tvarkyklė!$B$12,F4120&lt;&gt;[3]Pav.tvarkyklė!$B$13),"GVTNT","X")</f>
        <v>GVTNT</v>
      </c>
      <c r="AK4120" s="39">
        <f t="shared" si="909"/>
        <v>0</v>
      </c>
      <c r="AL4120" s="41"/>
      <c r="AM4120" s="41"/>
      <c r="AN4120" s="41">
        <f t="shared" si="897"/>
        <v>1900</v>
      </c>
      <c r="AO4120" s="41"/>
      <c r="AP4120" s="41"/>
      <c r="AQ4120" s="41"/>
      <c r="AR4120" s="42"/>
      <c r="AS4120" s="42"/>
      <c r="AU4120" s="43">
        <f t="shared" si="898"/>
        <v>0</v>
      </c>
    </row>
    <row r="4121" spans="1:47" ht="15" customHeight="1" x14ac:dyDescent="0.25">
      <c r="A4121" s="11"/>
      <c r="B4121" s="19">
        <v>4290</v>
      </c>
      <c r="C4121" s="74"/>
      <c r="D4121" s="77"/>
      <c r="E4121" s="78"/>
      <c r="F4121" s="74"/>
      <c r="G4121" s="80"/>
      <c r="H4121" s="49"/>
      <c r="I4121" s="79"/>
      <c r="J4121" s="27"/>
      <c r="K4121" s="27"/>
      <c r="L4121" s="79"/>
      <c r="M4121" s="81"/>
      <c r="N4121" s="29">
        <v>0</v>
      </c>
      <c r="O4121" s="30" t="str">
        <f>IF(G4121&lt;=$N$2,"",IF(F4121=[3]Pav.tvarkyklė!$B$13,"",IF(ISBLANK(R4121),"X","")))</f>
        <v/>
      </c>
      <c r="P4121" s="91"/>
      <c r="Q4121" s="63"/>
      <c r="R4121" s="63"/>
      <c r="S4121" s="63"/>
      <c r="T4121" s="63"/>
      <c r="U4121" s="34" t="str">
        <f>IFERROR(INDEX('[3]5.Grup_T'!$G$4:$G$22,MATCH('6.Turtas'!E4121,'[3]5.Grup_T'!$E$4:$E$22,0)),"0")</f>
        <v>0</v>
      </c>
      <c r="V4121" s="35">
        <f t="shared" si="899"/>
        <v>0</v>
      </c>
      <c r="W4121" s="35">
        <f>IF(NOT(ISBLANK(H4121)),(12-DATEDIF(H4121,'[3]1.Pradzia'!$D$13,"m")),0)</f>
        <v>0</v>
      </c>
      <c r="X4121" s="35">
        <f t="shared" si="900"/>
        <v>0</v>
      </c>
      <c r="Y4121" s="35">
        <f t="shared" si="896"/>
        <v>0</v>
      </c>
      <c r="Z4121" s="35">
        <f t="shared" si="908"/>
        <v>0</v>
      </c>
      <c r="AA4121" s="36">
        <f t="shared" si="901"/>
        <v>0</v>
      </c>
      <c r="AB4121" s="36">
        <f t="shared" si="902"/>
        <v>0</v>
      </c>
      <c r="AC4121" s="37">
        <f t="shared" si="903"/>
        <v>0</v>
      </c>
      <c r="AD4121" s="35">
        <f>IF(OR(YEAR(G4121)&lt;2019,O4121="X"),0,IF(ISBLANK(H4121),DATEDIF(G4121,'[3]1.Pradzia'!$D$13,"M"),DATEDIF(G4121,H4121,"m")))</f>
        <v>0</v>
      </c>
      <c r="AE4121" s="37">
        <f>IF(E4121='[3]5.Grup_T'!$E$20,0,IF(AD4121&lt;&gt;0,M4121/V4121*MIN(12,AD4121),0))</f>
        <v>0</v>
      </c>
      <c r="AF4121" s="37">
        <f t="shared" si="904"/>
        <v>0</v>
      </c>
      <c r="AG4121" s="37">
        <f t="shared" si="905"/>
        <v>0</v>
      </c>
      <c r="AH4121" s="37">
        <f t="shared" si="906"/>
        <v>0</v>
      </c>
      <c r="AI4121" s="35" t="str">
        <f t="shared" si="907"/>
        <v>Nusidėvėjęs</v>
      </c>
      <c r="AJ4121" s="38" t="str">
        <f>IF(AND(F4121&lt;&gt;[3]Pav.tvarkyklė!$B$12,F4121&lt;&gt;[3]Pav.tvarkyklė!$B$13),"GVTNT","X")</f>
        <v>GVTNT</v>
      </c>
      <c r="AK4121" s="39">
        <f t="shared" si="909"/>
        <v>0</v>
      </c>
      <c r="AL4121" s="41"/>
      <c r="AM4121" s="41"/>
      <c r="AN4121" s="41">
        <f t="shared" si="897"/>
        <v>1900</v>
      </c>
      <c r="AO4121" s="41"/>
      <c r="AP4121" s="41"/>
      <c r="AQ4121" s="41"/>
      <c r="AR4121" s="42"/>
      <c r="AS4121" s="42"/>
      <c r="AU4121" s="43">
        <f t="shared" si="898"/>
        <v>0</v>
      </c>
    </row>
    <row r="4122" spans="1:47" ht="15" customHeight="1" x14ac:dyDescent="0.25">
      <c r="A4122" s="11"/>
      <c r="B4122" s="19">
        <v>4291</v>
      </c>
      <c r="C4122" s="74"/>
      <c r="D4122" s="77"/>
      <c r="E4122" s="78"/>
      <c r="F4122" s="74"/>
      <c r="G4122" s="80"/>
      <c r="H4122" s="49"/>
      <c r="I4122" s="79"/>
      <c r="J4122" s="27"/>
      <c r="K4122" s="27"/>
      <c r="L4122" s="79"/>
      <c r="M4122" s="81"/>
      <c r="N4122" s="29">
        <v>0</v>
      </c>
      <c r="O4122" s="30" t="str">
        <f>IF(G4122&lt;=$N$2,"",IF(F4122=[3]Pav.tvarkyklė!$B$13,"",IF(ISBLANK(R4122),"X","")))</f>
        <v/>
      </c>
      <c r="P4122" s="91"/>
      <c r="Q4122" s="63"/>
      <c r="R4122" s="63"/>
      <c r="S4122" s="63"/>
      <c r="T4122" s="63"/>
      <c r="U4122" s="34" t="str">
        <f>IFERROR(INDEX('[3]5.Grup_T'!$G$4:$G$22,MATCH('6.Turtas'!E4122,'[3]5.Grup_T'!$E$4:$E$22,0)),"0")</f>
        <v>0</v>
      </c>
      <c r="V4122" s="35">
        <f t="shared" si="899"/>
        <v>0</v>
      </c>
      <c r="W4122" s="35">
        <f>IF(NOT(ISBLANK(H4122)),(12-DATEDIF(H4122,'[3]1.Pradzia'!$D$13,"m")),0)</f>
        <v>0</v>
      </c>
      <c r="X4122" s="35">
        <f t="shared" si="900"/>
        <v>0</v>
      </c>
      <c r="Y4122" s="35">
        <f t="shared" si="896"/>
        <v>0</v>
      </c>
      <c r="Z4122" s="35">
        <f t="shared" si="908"/>
        <v>0</v>
      </c>
      <c r="AA4122" s="36">
        <f t="shared" si="901"/>
        <v>0</v>
      </c>
      <c r="AB4122" s="36">
        <f t="shared" si="902"/>
        <v>0</v>
      </c>
      <c r="AC4122" s="37">
        <f t="shared" si="903"/>
        <v>0</v>
      </c>
      <c r="AD4122" s="35">
        <f>IF(OR(YEAR(G4122)&lt;2019,O4122="X"),0,IF(ISBLANK(H4122),DATEDIF(G4122,'[3]1.Pradzia'!$D$13,"M"),DATEDIF(G4122,H4122,"m")))</f>
        <v>0</v>
      </c>
      <c r="AE4122" s="37">
        <f>IF(E4122='[3]5.Grup_T'!$E$20,0,IF(AD4122&lt;&gt;0,M4122/V4122*MIN(12,AD4122),0))</f>
        <v>0</v>
      </c>
      <c r="AF4122" s="37">
        <f t="shared" si="904"/>
        <v>0</v>
      </c>
      <c r="AG4122" s="37">
        <f t="shared" si="905"/>
        <v>0</v>
      </c>
      <c r="AH4122" s="37">
        <f t="shared" si="906"/>
        <v>0</v>
      </c>
      <c r="AI4122" s="35" t="str">
        <f t="shared" si="907"/>
        <v>Nusidėvėjęs</v>
      </c>
      <c r="AJ4122" s="38" t="str">
        <f>IF(AND(F4122&lt;&gt;[3]Pav.tvarkyklė!$B$12,F4122&lt;&gt;[3]Pav.tvarkyklė!$B$13),"GVTNT","X")</f>
        <v>GVTNT</v>
      </c>
      <c r="AK4122" s="39">
        <f t="shared" si="909"/>
        <v>0</v>
      </c>
      <c r="AL4122" s="41"/>
      <c r="AM4122" s="41"/>
      <c r="AN4122" s="41">
        <f t="shared" si="897"/>
        <v>1900</v>
      </c>
      <c r="AO4122" s="41"/>
      <c r="AP4122" s="41"/>
      <c r="AQ4122" s="41"/>
      <c r="AR4122" s="42"/>
      <c r="AS4122" s="42"/>
      <c r="AU4122" s="43">
        <f t="shared" si="898"/>
        <v>0</v>
      </c>
    </row>
    <row r="4123" spans="1:47" ht="15" customHeight="1" x14ac:dyDescent="0.25">
      <c r="A4123" s="11"/>
      <c r="B4123" s="19">
        <v>4292</v>
      </c>
      <c r="C4123" s="74"/>
      <c r="D4123" s="77"/>
      <c r="E4123" s="78"/>
      <c r="F4123" s="74"/>
      <c r="G4123" s="80"/>
      <c r="H4123" s="49"/>
      <c r="I4123" s="79"/>
      <c r="J4123" s="27"/>
      <c r="K4123" s="27"/>
      <c r="L4123" s="79"/>
      <c r="M4123" s="81"/>
      <c r="N4123" s="29">
        <v>0</v>
      </c>
      <c r="O4123" s="30" t="str">
        <f>IF(G4123&lt;=$N$2,"",IF(F4123=[3]Pav.tvarkyklė!$B$13,"",IF(ISBLANK(R4123),"X","")))</f>
        <v/>
      </c>
      <c r="P4123" s="91"/>
      <c r="Q4123" s="63"/>
      <c r="R4123" s="63"/>
      <c r="S4123" s="63"/>
      <c r="T4123" s="63"/>
      <c r="U4123" s="34" t="str">
        <f>IFERROR(INDEX('[3]5.Grup_T'!$G$4:$G$22,MATCH('6.Turtas'!E4123,'[3]5.Grup_T'!$E$4:$E$22,0)),"0")</f>
        <v>0</v>
      </c>
      <c r="V4123" s="35">
        <f t="shared" si="899"/>
        <v>0</v>
      </c>
      <c r="W4123" s="35">
        <f>IF(NOT(ISBLANK(H4123)),(12-DATEDIF(H4123,'[3]1.Pradzia'!$D$13,"m")),0)</f>
        <v>0</v>
      </c>
      <c r="X4123" s="35">
        <f t="shared" si="900"/>
        <v>0</v>
      </c>
      <c r="Y4123" s="35">
        <f t="shared" si="896"/>
        <v>0</v>
      </c>
      <c r="Z4123" s="35">
        <f t="shared" si="908"/>
        <v>0</v>
      </c>
      <c r="AA4123" s="36">
        <f t="shared" si="901"/>
        <v>0</v>
      </c>
      <c r="AB4123" s="36">
        <f t="shared" si="902"/>
        <v>0</v>
      </c>
      <c r="AC4123" s="37">
        <f t="shared" si="903"/>
        <v>0</v>
      </c>
      <c r="AD4123" s="35">
        <f>IF(OR(YEAR(G4123)&lt;2019,O4123="X"),0,IF(ISBLANK(H4123),DATEDIF(G4123,'[3]1.Pradzia'!$D$13,"M"),DATEDIF(G4123,H4123,"m")))</f>
        <v>0</v>
      </c>
      <c r="AE4123" s="37">
        <f>IF(E4123='[3]5.Grup_T'!$E$20,0,IF(AD4123&lt;&gt;0,M4123/V4123*MIN(12,AD4123),0))</f>
        <v>0</v>
      </c>
      <c r="AF4123" s="37">
        <f t="shared" si="904"/>
        <v>0</v>
      </c>
      <c r="AG4123" s="37">
        <f t="shared" si="905"/>
        <v>0</v>
      </c>
      <c r="AH4123" s="37">
        <f t="shared" si="906"/>
        <v>0</v>
      </c>
      <c r="AI4123" s="35" t="str">
        <f t="shared" si="907"/>
        <v>Nusidėvėjęs</v>
      </c>
      <c r="AJ4123" s="38" t="str">
        <f>IF(AND(F4123&lt;&gt;[3]Pav.tvarkyklė!$B$12,F4123&lt;&gt;[3]Pav.tvarkyklė!$B$13),"GVTNT","X")</f>
        <v>GVTNT</v>
      </c>
      <c r="AK4123" s="39">
        <f t="shared" si="909"/>
        <v>0</v>
      </c>
      <c r="AL4123" s="41"/>
      <c r="AM4123" s="41"/>
      <c r="AN4123" s="41">
        <f t="shared" si="897"/>
        <v>1900</v>
      </c>
      <c r="AO4123" s="41"/>
      <c r="AP4123" s="41"/>
      <c r="AQ4123" s="41"/>
      <c r="AR4123" s="42"/>
      <c r="AS4123" s="42"/>
      <c r="AU4123" s="43">
        <f t="shared" si="898"/>
        <v>0</v>
      </c>
    </row>
    <row r="4124" spans="1:47" ht="15" customHeight="1" x14ac:dyDescent="0.25">
      <c r="A4124" s="11"/>
      <c r="B4124" s="19">
        <v>4293</v>
      </c>
      <c r="C4124" s="74"/>
      <c r="D4124" s="77"/>
      <c r="E4124" s="78"/>
      <c r="F4124" s="74"/>
      <c r="G4124" s="80"/>
      <c r="H4124" s="49"/>
      <c r="I4124" s="79"/>
      <c r="J4124" s="27"/>
      <c r="K4124" s="27"/>
      <c r="L4124" s="79"/>
      <c r="M4124" s="81"/>
      <c r="N4124" s="29">
        <v>0</v>
      </c>
      <c r="O4124" s="30" t="str">
        <f>IF(G4124&lt;=$N$2,"",IF(F4124=[3]Pav.tvarkyklė!$B$13,"",IF(ISBLANK(R4124),"X","")))</f>
        <v/>
      </c>
      <c r="P4124" s="91"/>
      <c r="Q4124" s="63"/>
      <c r="R4124" s="63"/>
      <c r="S4124" s="63"/>
      <c r="T4124" s="63"/>
      <c r="U4124" s="34" t="str">
        <f>IFERROR(INDEX('[3]5.Grup_T'!$G$4:$G$22,MATCH('6.Turtas'!E4124,'[3]5.Grup_T'!$E$4:$E$22,0)),"0")</f>
        <v>0</v>
      </c>
      <c r="V4124" s="35">
        <f t="shared" si="899"/>
        <v>0</v>
      </c>
      <c r="W4124" s="35">
        <f>IF(NOT(ISBLANK(H4124)),(12-DATEDIF(H4124,'[3]1.Pradzia'!$D$13,"m")),0)</f>
        <v>0</v>
      </c>
      <c r="X4124" s="35">
        <f t="shared" si="900"/>
        <v>0</v>
      </c>
      <c r="Y4124" s="35">
        <f t="shared" si="896"/>
        <v>0</v>
      </c>
      <c r="Z4124" s="35">
        <f t="shared" si="908"/>
        <v>0</v>
      </c>
      <c r="AA4124" s="36">
        <f t="shared" si="901"/>
        <v>0</v>
      </c>
      <c r="AB4124" s="36">
        <f t="shared" si="902"/>
        <v>0</v>
      </c>
      <c r="AC4124" s="37">
        <f t="shared" si="903"/>
        <v>0</v>
      </c>
      <c r="AD4124" s="35">
        <f>IF(OR(YEAR(G4124)&lt;2019,O4124="X"),0,IF(ISBLANK(H4124),DATEDIF(G4124,'[3]1.Pradzia'!$D$13,"M"),DATEDIF(G4124,H4124,"m")))</f>
        <v>0</v>
      </c>
      <c r="AE4124" s="37">
        <f>IF(E4124='[3]5.Grup_T'!$E$20,0,IF(AD4124&lt;&gt;0,M4124/V4124*MIN(12,AD4124),0))</f>
        <v>0</v>
      </c>
      <c r="AF4124" s="37">
        <f t="shared" si="904"/>
        <v>0</v>
      </c>
      <c r="AG4124" s="37">
        <f t="shared" si="905"/>
        <v>0</v>
      </c>
      <c r="AH4124" s="37">
        <f t="shared" si="906"/>
        <v>0</v>
      </c>
      <c r="AI4124" s="35" t="str">
        <f t="shared" si="907"/>
        <v>Nusidėvėjęs</v>
      </c>
      <c r="AJ4124" s="38" t="str">
        <f>IF(AND(F4124&lt;&gt;[3]Pav.tvarkyklė!$B$12,F4124&lt;&gt;[3]Pav.tvarkyklė!$B$13),"GVTNT","X")</f>
        <v>GVTNT</v>
      </c>
      <c r="AK4124" s="39">
        <f t="shared" si="909"/>
        <v>0</v>
      </c>
      <c r="AL4124" s="41"/>
      <c r="AM4124" s="41"/>
      <c r="AN4124" s="41">
        <f t="shared" si="897"/>
        <v>1900</v>
      </c>
      <c r="AO4124" s="41"/>
      <c r="AP4124" s="41"/>
      <c r="AQ4124" s="41"/>
      <c r="AR4124" s="42"/>
      <c r="AS4124" s="42"/>
      <c r="AU4124" s="43">
        <f t="shared" si="898"/>
        <v>0</v>
      </c>
    </row>
    <row r="4125" spans="1:47" ht="15" customHeight="1" x14ac:dyDescent="0.25">
      <c r="A4125" s="11"/>
      <c r="B4125" s="19">
        <v>4294</v>
      </c>
      <c r="C4125" s="74"/>
      <c r="D4125" s="77"/>
      <c r="E4125" s="78"/>
      <c r="F4125" s="74"/>
      <c r="G4125" s="80"/>
      <c r="H4125" s="49"/>
      <c r="I4125" s="79"/>
      <c r="J4125" s="27"/>
      <c r="K4125" s="27"/>
      <c r="L4125" s="79"/>
      <c r="M4125" s="81"/>
      <c r="N4125" s="29">
        <v>0</v>
      </c>
      <c r="O4125" s="30" t="str">
        <f>IF(G4125&lt;=$N$2,"",IF(F4125=[3]Pav.tvarkyklė!$B$13,"",IF(ISBLANK(R4125),"X","")))</f>
        <v/>
      </c>
      <c r="P4125" s="91"/>
      <c r="Q4125" s="63"/>
      <c r="R4125" s="63"/>
      <c r="S4125" s="63"/>
      <c r="T4125" s="63"/>
      <c r="U4125" s="34" t="str">
        <f>IFERROR(INDEX('[3]5.Grup_T'!$G$4:$G$22,MATCH('6.Turtas'!E4125,'[3]5.Grup_T'!$E$4:$E$22,0)),"0")</f>
        <v>0</v>
      </c>
      <c r="V4125" s="35">
        <f t="shared" si="899"/>
        <v>0</v>
      </c>
      <c r="W4125" s="35">
        <f>IF(NOT(ISBLANK(H4125)),(12-DATEDIF(H4125,'[3]1.Pradzia'!$D$13,"m")),0)</f>
        <v>0</v>
      </c>
      <c r="X4125" s="35">
        <f t="shared" si="900"/>
        <v>0</v>
      </c>
      <c r="Y4125" s="35">
        <f t="shared" si="896"/>
        <v>0</v>
      </c>
      <c r="Z4125" s="35">
        <f t="shared" si="908"/>
        <v>0</v>
      </c>
      <c r="AA4125" s="36">
        <f t="shared" si="901"/>
        <v>0</v>
      </c>
      <c r="AB4125" s="36">
        <f t="shared" si="902"/>
        <v>0</v>
      </c>
      <c r="AC4125" s="37">
        <f t="shared" si="903"/>
        <v>0</v>
      </c>
      <c r="AD4125" s="35">
        <f>IF(OR(YEAR(G4125)&lt;2019,O4125="X"),0,IF(ISBLANK(H4125),DATEDIF(G4125,'[3]1.Pradzia'!$D$13,"M"),DATEDIF(G4125,H4125,"m")))</f>
        <v>0</v>
      </c>
      <c r="AE4125" s="37">
        <f>IF(E4125='[3]5.Grup_T'!$E$20,0,IF(AD4125&lt;&gt;0,M4125/V4125*MIN(12,AD4125),0))</f>
        <v>0</v>
      </c>
      <c r="AF4125" s="37">
        <f t="shared" si="904"/>
        <v>0</v>
      </c>
      <c r="AG4125" s="37">
        <f t="shared" si="905"/>
        <v>0</v>
      </c>
      <c r="AH4125" s="37">
        <f t="shared" si="906"/>
        <v>0</v>
      </c>
      <c r="AI4125" s="35" t="str">
        <f t="shared" si="907"/>
        <v>Nusidėvėjęs</v>
      </c>
      <c r="AJ4125" s="38" t="str">
        <f>IF(AND(F4125&lt;&gt;[3]Pav.tvarkyklė!$B$12,F4125&lt;&gt;[3]Pav.tvarkyklė!$B$13),"GVTNT","X")</f>
        <v>GVTNT</v>
      </c>
      <c r="AK4125" s="39">
        <f t="shared" si="909"/>
        <v>0</v>
      </c>
      <c r="AL4125" s="41"/>
      <c r="AM4125" s="41"/>
      <c r="AN4125" s="41">
        <f t="shared" si="897"/>
        <v>1900</v>
      </c>
      <c r="AO4125" s="41"/>
      <c r="AP4125" s="41"/>
      <c r="AQ4125" s="41"/>
      <c r="AR4125" s="42"/>
      <c r="AS4125" s="42"/>
      <c r="AU4125" s="43">
        <f t="shared" si="898"/>
        <v>0</v>
      </c>
    </row>
    <row r="4126" spans="1:47" ht="15" customHeight="1" x14ac:dyDescent="0.25">
      <c r="A4126" s="11"/>
      <c r="B4126" s="19">
        <v>4295</v>
      </c>
      <c r="C4126" s="74"/>
      <c r="D4126" s="77"/>
      <c r="E4126" s="78"/>
      <c r="F4126" s="74"/>
      <c r="G4126" s="80"/>
      <c r="H4126" s="49"/>
      <c r="I4126" s="79"/>
      <c r="J4126" s="27"/>
      <c r="K4126" s="27"/>
      <c r="L4126" s="79"/>
      <c r="M4126" s="81"/>
      <c r="N4126" s="29">
        <v>0</v>
      </c>
      <c r="O4126" s="30" t="str">
        <f>IF(G4126&lt;=$N$2,"",IF(F4126=[3]Pav.tvarkyklė!$B$13,"",IF(ISBLANK(R4126),"X","")))</f>
        <v/>
      </c>
      <c r="P4126" s="91"/>
      <c r="Q4126" s="63"/>
      <c r="R4126" s="63"/>
      <c r="S4126" s="63"/>
      <c r="T4126" s="63"/>
      <c r="U4126" s="34" t="str">
        <f>IFERROR(INDEX('[3]5.Grup_T'!$G$4:$G$22,MATCH('6.Turtas'!E4126,'[3]5.Grup_T'!$E$4:$E$22,0)),"0")</f>
        <v>0</v>
      </c>
      <c r="V4126" s="35">
        <f t="shared" si="899"/>
        <v>0</v>
      </c>
      <c r="W4126" s="35">
        <f>IF(NOT(ISBLANK(H4126)),(12-DATEDIF(H4126,'[3]1.Pradzia'!$D$13,"m")),0)</f>
        <v>0</v>
      </c>
      <c r="X4126" s="35">
        <f t="shared" si="900"/>
        <v>0</v>
      </c>
      <c r="Y4126" s="35">
        <f t="shared" si="896"/>
        <v>0</v>
      </c>
      <c r="Z4126" s="35">
        <f t="shared" si="908"/>
        <v>0</v>
      </c>
      <c r="AA4126" s="36">
        <f t="shared" si="901"/>
        <v>0</v>
      </c>
      <c r="AB4126" s="36">
        <f t="shared" si="902"/>
        <v>0</v>
      </c>
      <c r="AC4126" s="37">
        <f t="shared" si="903"/>
        <v>0</v>
      </c>
      <c r="AD4126" s="35">
        <f>IF(OR(YEAR(G4126)&lt;2019,O4126="X"),0,IF(ISBLANK(H4126),DATEDIF(G4126,'[3]1.Pradzia'!$D$13,"M"),DATEDIF(G4126,H4126,"m")))</f>
        <v>0</v>
      </c>
      <c r="AE4126" s="37">
        <f>IF(E4126='[3]5.Grup_T'!$E$20,0,IF(AD4126&lt;&gt;0,M4126/V4126*MIN(12,AD4126),0))</f>
        <v>0</v>
      </c>
      <c r="AF4126" s="37">
        <f t="shared" si="904"/>
        <v>0</v>
      </c>
      <c r="AG4126" s="37">
        <f t="shared" si="905"/>
        <v>0</v>
      </c>
      <c r="AH4126" s="37">
        <f t="shared" si="906"/>
        <v>0</v>
      </c>
      <c r="AI4126" s="35" t="str">
        <f t="shared" si="907"/>
        <v>Nusidėvėjęs</v>
      </c>
      <c r="AJ4126" s="38" t="str">
        <f>IF(AND(F4126&lt;&gt;[3]Pav.tvarkyklė!$B$12,F4126&lt;&gt;[3]Pav.tvarkyklė!$B$13),"GVTNT","X")</f>
        <v>GVTNT</v>
      </c>
      <c r="AK4126" s="39">
        <f t="shared" si="909"/>
        <v>0</v>
      </c>
      <c r="AL4126" s="41"/>
      <c r="AM4126" s="41"/>
      <c r="AN4126" s="41">
        <f t="shared" si="897"/>
        <v>1900</v>
      </c>
      <c r="AO4126" s="41"/>
      <c r="AP4126" s="41"/>
      <c r="AQ4126" s="41"/>
      <c r="AR4126" s="42"/>
      <c r="AS4126" s="42"/>
      <c r="AU4126" s="43">
        <f t="shared" si="898"/>
        <v>0</v>
      </c>
    </row>
    <row r="4127" spans="1:47" ht="15" customHeight="1" x14ac:dyDescent="0.25">
      <c r="A4127" s="11"/>
      <c r="B4127" s="19">
        <v>4296</v>
      </c>
      <c r="C4127" s="74"/>
      <c r="D4127" s="77"/>
      <c r="E4127" s="78"/>
      <c r="F4127" s="74"/>
      <c r="G4127" s="80"/>
      <c r="H4127" s="49"/>
      <c r="I4127" s="79"/>
      <c r="J4127" s="27"/>
      <c r="K4127" s="27"/>
      <c r="L4127" s="79"/>
      <c r="M4127" s="81"/>
      <c r="N4127" s="29">
        <v>0</v>
      </c>
      <c r="O4127" s="30" t="str">
        <f>IF(G4127&lt;=$N$2,"",IF(F4127=[3]Pav.tvarkyklė!$B$13,"",IF(ISBLANK(R4127),"X","")))</f>
        <v/>
      </c>
      <c r="P4127" s="91"/>
      <c r="Q4127" s="63"/>
      <c r="R4127" s="63"/>
      <c r="S4127" s="63"/>
      <c r="T4127" s="63"/>
      <c r="U4127" s="34" t="str">
        <f>IFERROR(INDEX('[3]5.Grup_T'!$G$4:$G$22,MATCH('6.Turtas'!E4127,'[3]5.Grup_T'!$E$4:$E$22,0)),"0")</f>
        <v>0</v>
      </c>
      <c r="V4127" s="35">
        <f t="shared" si="899"/>
        <v>0</v>
      </c>
      <c r="W4127" s="35">
        <f>IF(NOT(ISBLANK(H4127)),(12-DATEDIF(H4127,'[3]1.Pradzia'!$D$13,"m")),0)</f>
        <v>0</v>
      </c>
      <c r="X4127" s="35">
        <f t="shared" si="900"/>
        <v>0</v>
      </c>
      <c r="Y4127" s="35">
        <f t="shared" si="896"/>
        <v>0</v>
      </c>
      <c r="Z4127" s="35">
        <f t="shared" si="908"/>
        <v>0</v>
      </c>
      <c r="AA4127" s="36">
        <f t="shared" si="901"/>
        <v>0</v>
      </c>
      <c r="AB4127" s="36">
        <f t="shared" si="902"/>
        <v>0</v>
      </c>
      <c r="AC4127" s="37">
        <f t="shared" si="903"/>
        <v>0</v>
      </c>
      <c r="AD4127" s="35">
        <f>IF(OR(YEAR(G4127)&lt;2019,O4127="X"),0,IF(ISBLANK(H4127),DATEDIF(G4127,'[3]1.Pradzia'!$D$13,"M"),DATEDIF(G4127,H4127,"m")))</f>
        <v>0</v>
      </c>
      <c r="AE4127" s="37">
        <f>IF(E4127='[3]5.Grup_T'!$E$20,0,IF(AD4127&lt;&gt;0,M4127/V4127*MIN(12,AD4127),0))</f>
        <v>0</v>
      </c>
      <c r="AF4127" s="37">
        <f t="shared" si="904"/>
        <v>0</v>
      </c>
      <c r="AG4127" s="37">
        <f t="shared" si="905"/>
        <v>0</v>
      </c>
      <c r="AH4127" s="37">
        <f t="shared" si="906"/>
        <v>0</v>
      </c>
      <c r="AI4127" s="35" t="str">
        <f t="shared" si="907"/>
        <v>Nusidėvėjęs</v>
      </c>
      <c r="AJ4127" s="38" t="str">
        <f>IF(AND(F4127&lt;&gt;[3]Pav.tvarkyklė!$B$12,F4127&lt;&gt;[3]Pav.tvarkyklė!$B$13),"GVTNT","X")</f>
        <v>GVTNT</v>
      </c>
      <c r="AK4127" s="39">
        <f t="shared" si="909"/>
        <v>0</v>
      </c>
      <c r="AL4127" s="41"/>
      <c r="AM4127" s="41"/>
      <c r="AN4127" s="41">
        <f t="shared" si="897"/>
        <v>1900</v>
      </c>
      <c r="AO4127" s="41"/>
      <c r="AP4127" s="41"/>
      <c r="AQ4127" s="41"/>
      <c r="AR4127" s="42"/>
      <c r="AS4127" s="42"/>
      <c r="AU4127" s="43">
        <f t="shared" si="898"/>
        <v>0</v>
      </c>
    </row>
    <row r="4128" spans="1:47" ht="15" customHeight="1" x14ac:dyDescent="0.25">
      <c r="A4128" s="11"/>
      <c r="B4128" s="19">
        <v>4297</v>
      </c>
      <c r="C4128" s="74"/>
      <c r="D4128" s="77"/>
      <c r="E4128" s="75"/>
      <c r="F4128" s="74"/>
      <c r="G4128" s="80"/>
      <c r="H4128" s="49"/>
      <c r="I4128" s="79"/>
      <c r="J4128" s="27"/>
      <c r="K4128" s="27"/>
      <c r="L4128" s="79"/>
      <c r="M4128" s="81"/>
      <c r="N4128" s="29">
        <v>0</v>
      </c>
      <c r="O4128" s="30" t="str">
        <f>IF(G4128&lt;=$N$2,"",IF(F4128=[3]Pav.tvarkyklė!$B$13,"",IF(ISBLANK(R4128),"X","")))</f>
        <v/>
      </c>
      <c r="P4128" s="91"/>
      <c r="Q4128" s="63"/>
      <c r="R4128" s="63"/>
      <c r="S4128" s="63"/>
      <c r="T4128" s="63"/>
      <c r="U4128" s="34" t="str">
        <f>IFERROR(INDEX('[3]5.Grup_T'!$G$4:$G$22,MATCH('6.Turtas'!E4128,'[3]5.Grup_T'!$E$4:$E$22,0)),"0")</f>
        <v>0</v>
      </c>
      <c r="V4128" s="35">
        <f t="shared" si="899"/>
        <v>0</v>
      </c>
      <c r="W4128" s="35">
        <f>IF(NOT(ISBLANK(H4128)),(12-DATEDIF(H4128,'[3]1.Pradzia'!$D$13,"m")),0)</f>
        <v>0</v>
      </c>
      <c r="X4128" s="35">
        <f t="shared" si="900"/>
        <v>0</v>
      </c>
      <c r="Y4128" s="35">
        <f t="shared" si="896"/>
        <v>0</v>
      </c>
      <c r="Z4128" s="35">
        <f t="shared" si="908"/>
        <v>0</v>
      </c>
      <c r="AA4128" s="36">
        <f t="shared" si="901"/>
        <v>0</v>
      </c>
      <c r="AB4128" s="36">
        <f t="shared" si="902"/>
        <v>0</v>
      </c>
      <c r="AC4128" s="37">
        <f t="shared" si="903"/>
        <v>0</v>
      </c>
      <c r="AD4128" s="35">
        <f>IF(OR(YEAR(G4128)&lt;2019,O4128="X"),0,IF(ISBLANK(H4128),DATEDIF(G4128,'[3]1.Pradzia'!$D$13,"M"),DATEDIF(G4128,H4128,"m")))</f>
        <v>0</v>
      </c>
      <c r="AE4128" s="37">
        <f>IF(E4128='[3]5.Grup_T'!$E$20,0,IF(AD4128&lt;&gt;0,M4128/V4128*MIN(12,AD4128),0))</f>
        <v>0</v>
      </c>
      <c r="AF4128" s="37">
        <f t="shared" si="904"/>
        <v>0</v>
      </c>
      <c r="AG4128" s="37">
        <f t="shared" si="905"/>
        <v>0</v>
      </c>
      <c r="AH4128" s="37">
        <f t="shared" si="906"/>
        <v>0</v>
      </c>
      <c r="AI4128" s="35" t="str">
        <f t="shared" si="907"/>
        <v>Nusidėvėjęs</v>
      </c>
      <c r="AJ4128" s="38" t="str">
        <f>IF(AND(F4128&lt;&gt;[3]Pav.tvarkyklė!$B$12,F4128&lt;&gt;[3]Pav.tvarkyklė!$B$13),"GVTNT","X")</f>
        <v>GVTNT</v>
      </c>
      <c r="AK4128" s="39">
        <f t="shared" si="909"/>
        <v>0</v>
      </c>
      <c r="AL4128" s="41"/>
      <c r="AM4128" s="41"/>
      <c r="AN4128" s="41">
        <f t="shared" si="897"/>
        <v>1900</v>
      </c>
      <c r="AO4128" s="41"/>
      <c r="AP4128" s="41"/>
      <c r="AQ4128" s="41"/>
      <c r="AR4128" s="42"/>
      <c r="AS4128" s="42"/>
      <c r="AU4128" s="43">
        <f t="shared" si="898"/>
        <v>0</v>
      </c>
    </row>
    <row r="4129" spans="1:47" ht="15" customHeight="1" x14ac:dyDescent="0.25">
      <c r="A4129" s="11"/>
      <c r="B4129" s="19">
        <v>4298</v>
      </c>
      <c r="C4129" s="74"/>
      <c r="D4129" s="77"/>
      <c r="E4129" s="75"/>
      <c r="F4129" s="74"/>
      <c r="G4129" s="80"/>
      <c r="H4129" s="49"/>
      <c r="I4129" s="79"/>
      <c r="J4129" s="27"/>
      <c r="K4129" s="27"/>
      <c r="L4129" s="79"/>
      <c r="M4129" s="81"/>
      <c r="N4129" s="29">
        <v>0</v>
      </c>
      <c r="O4129" s="30" t="str">
        <f>IF(G4129&lt;=$N$2,"",IF(F4129=[3]Pav.tvarkyklė!$B$13,"",IF(ISBLANK(R4129),"X","")))</f>
        <v/>
      </c>
      <c r="P4129" s="91"/>
      <c r="Q4129" s="63"/>
      <c r="R4129" s="63"/>
      <c r="S4129" s="63"/>
      <c r="T4129" s="63"/>
      <c r="U4129" s="34" t="str">
        <f>IFERROR(INDEX('[3]5.Grup_T'!$G$4:$G$22,MATCH('6.Turtas'!E4129,'[3]5.Grup_T'!$E$4:$E$22,0)),"0")</f>
        <v>0</v>
      </c>
      <c r="V4129" s="35">
        <f t="shared" si="899"/>
        <v>0</v>
      </c>
      <c r="W4129" s="35">
        <f>IF(NOT(ISBLANK(H4129)),(12-DATEDIF(H4129,'[3]1.Pradzia'!$D$13,"m")),0)</f>
        <v>0</v>
      </c>
      <c r="X4129" s="35">
        <f t="shared" si="900"/>
        <v>0</v>
      </c>
      <c r="Y4129" s="35">
        <f t="shared" si="896"/>
        <v>0</v>
      </c>
      <c r="Z4129" s="35">
        <f t="shared" si="908"/>
        <v>0</v>
      </c>
      <c r="AA4129" s="36">
        <f t="shared" si="901"/>
        <v>0</v>
      </c>
      <c r="AB4129" s="36">
        <f t="shared" si="902"/>
        <v>0</v>
      </c>
      <c r="AC4129" s="37">
        <f t="shared" si="903"/>
        <v>0</v>
      </c>
      <c r="AD4129" s="35">
        <f>IF(OR(YEAR(G4129)&lt;2019,O4129="X"),0,IF(ISBLANK(H4129),DATEDIF(G4129,'[3]1.Pradzia'!$D$13,"M"),DATEDIF(G4129,H4129,"m")))</f>
        <v>0</v>
      </c>
      <c r="AE4129" s="37">
        <f>IF(E4129='[3]5.Grup_T'!$E$20,0,IF(AD4129&lt;&gt;0,M4129/V4129*MIN(12,AD4129),0))</f>
        <v>0</v>
      </c>
      <c r="AF4129" s="37">
        <f t="shared" si="904"/>
        <v>0</v>
      </c>
      <c r="AG4129" s="37">
        <f t="shared" si="905"/>
        <v>0</v>
      </c>
      <c r="AH4129" s="37">
        <f t="shared" si="906"/>
        <v>0</v>
      </c>
      <c r="AI4129" s="35" t="str">
        <f t="shared" si="907"/>
        <v>Nusidėvėjęs</v>
      </c>
      <c r="AJ4129" s="38" t="str">
        <f>IF(AND(F4129&lt;&gt;[3]Pav.tvarkyklė!$B$12,F4129&lt;&gt;[3]Pav.tvarkyklė!$B$13),"GVTNT","X")</f>
        <v>GVTNT</v>
      </c>
      <c r="AK4129" s="39">
        <f t="shared" si="909"/>
        <v>0</v>
      </c>
      <c r="AL4129" s="41"/>
      <c r="AM4129" s="41"/>
      <c r="AN4129" s="41">
        <f t="shared" si="897"/>
        <v>1900</v>
      </c>
      <c r="AO4129" s="41"/>
      <c r="AP4129" s="41"/>
      <c r="AQ4129" s="41"/>
      <c r="AR4129" s="42"/>
      <c r="AS4129" s="42"/>
      <c r="AU4129" s="43">
        <f t="shared" si="898"/>
        <v>0</v>
      </c>
    </row>
    <row r="4130" spans="1:47" ht="15" customHeight="1" x14ac:dyDescent="0.25">
      <c r="A4130" s="11"/>
      <c r="B4130" s="19">
        <v>4299</v>
      </c>
      <c r="C4130" s="74"/>
      <c r="D4130" s="77"/>
      <c r="E4130" s="78"/>
      <c r="F4130" s="74"/>
      <c r="G4130" s="80"/>
      <c r="H4130" s="49"/>
      <c r="I4130" s="79"/>
      <c r="J4130" s="27"/>
      <c r="K4130" s="27"/>
      <c r="L4130" s="79"/>
      <c r="M4130" s="81"/>
      <c r="N4130" s="29">
        <v>0</v>
      </c>
      <c r="O4130" s="30" t="str">
        <f>IF(G4130&lt;=$N$2,"",IF(F4130=[3]Pav.tvarkyklė!$B$13,"",IF(ISBLANK(R4130),"X","")))</f>
        <v/>
      </c>
      <c r="P4130" s="91"/>
      <c r="Q4130" s="63"/>
      <c r="R4130" s="63"/>
      <c r="S4130" s="63"/>
      <c r="T4130" s="63"/>
      <c r="U4130" s="34" t="str">
        <f>IFERROR(INDEX('[3]5.Grup_T'!$G$4:$G$22,MATCH('6.Turtas'!E4130,'[3]5.Grup_T'!$E$4:$E$22,0)),"0")</f>
        <v>0</v>
      </c>
      <c r="V4130" s="35">
        <f t="shared" si="899"/>
        <v>0</v>
      </c>
      <c r="W4130" s="35">
        <f>IF(NOT(ISBLANK(H4130)),(12-DATEDIF(H4130,'[3]1.Pradzia'!$D$13,"m")),0)</f>
        <v>0</v>
      </c>
      <c r="X4130" s="35">
        <f t="shared" si="900"/>
        <v>0</v>
      </c>
      <c r="Y4130" s="35">
        <f t="shared" si="896"/>
        <v>0</v>
      </c>
      <c r="Z4130" s="35">
        <f t="shared" si="908"/>
        <v>0</v>
      </c>
      <c r="AA4130" s="36">
        <f t="shared" si="901"/>
        <v>0</v>
      </c>
      <c r="AB4130" s="36">
        <f t="shared" si="902"/>
        <v>0</v>
      </c>
      <c r="AC4130" s="37">
        <f t="shared" si="903"/>
        <v>0</v>
      </c>
      <c r="AD4130" s="35">
        <f>IF(OR(YEAR(G4130)&lt;2019,O4130="X"),0,IF(ISBLANK(H4130),DATEDIF(G4130,'[3]1.Pradzia'!$D$13,"M"),DATEDIF(G4130,H4130,"m")))</f>
        <v>0</v>
      </c>
      <c r="AE4130" s="37">
        <f>IF(E4130='[3]5.Grup_T'!$E$20,0,IF(AD4130&lt;&gt;0,M4130/V4130*MIN(12,AD4130),0))</f>
        <v>0</v>
      </c>
      <c r="AF4130" s="37">
        <f t="shared" si="904"/>
        <v>0</v>
      </c>
      <c r="AG4130" s="37">
        <f t="shared" si="905"/>
        <v>0</v>
      </c>
      <c r="AH4130" s="37">
        <f t="shared" si="906"/>
        <v>0</v>
      </c>
      <c r="AI4130" s="35" t="str">
        <f t="shared" si="907"/>
        <v>Nusidėvėjęs</v>
      </c>
      <c r="AJ4130" s="38" t="str">
        <f>IF(AND(F4130&lt;&gt;[3]Pav.tvarkyklė!$B$12,F4130&lt;&gt;[3]Pav.tvarkyklė!$B$13),"GVTNT","X")</f>
        <v>GVTNT</v>
      </c>
      <c r="AK4130" s="39">
        <f t="shared" si="909"/>
        <v>0</v>
      </c>
      <c r="AL4130" s="41"/>
      <c r="AM4130" s="41"/>
      <c r="AN4130" s="41">
        <f t="shared" si="897"/>
        <v>1900</v>
      </c>
      <c r="AO4130" s="41"/>
      <c r="AP4130" s="41"/>
      <c r="AQ4130" s="41"/>
      <c r="AR4130" s="42"/>
      <c r="AS4130" s="42"/>
      <c r="AU4130" s="43">
        <f t="shared" si="898"/>
        <v>0</v>
      </c>
    </row>
    <row r="4131" spans="1:47" ht="15" customHeight="1" x14ac:dyDescent="0.25">
      <c r="A4131" s="11"/>
      <c r="B4131" s="19">
        <v>4300</v>
      </c>
      <c r="C4131" s="74"/>
      <c r="D4131" s="77"/>
      <c r="E4131" s="75"/>
      <c r="F4131" s="74"/>
      <c r="G4131" s="80"/>
      <c r="H4131" s="49"/>
      <c r="I4131" s="79"/>
      <c r="J4131" s="27"/>
      <c r="K4131" s="27"/>
      <c r="L4131" s="79"/>
      <c r="M4131" s="81"/>
      <c r="N4131" s="29">
        <v>0</v>
      </c>
      <c r="O4131" s="30" t="str">
        <f>IF(G4131&lt;=$N$2,"",IF(F4131=[3]Pav.tvarkyklė!$B$13,"",IF(ISBLANK(R4131),"X","")))</f>
        <v/>
      </c>
      <c r="P4131" s="91"/>
      <c r="Q4131" s="63"/>
      <c r="R4131" s="63"/>
      <c r="S4131" s="63"/>
      <c r="T4131" s="63"/>
      <c r="U4131" s="34" t="str">
        <f>IFERROR(INDEX('[3]5.Grup_T'!$G$4:$G$22,MATCH('6.Turtas'!E4131,'[3]5.Grup_T'!$E$4:$E$22,0)),"0")</f>
        <v>0</v>
      </c>
      <c r="V4131" s="35">
        <f t="shared" si="899"/>
        <v>0</v>
      </c>
      <c r="W4131" s="35">
        <f>IF(NOT(ISBLANK(H4131)),(12-DATEDIF(H4131,'[3]1.Pradzia'!$D$13,"m")),0)</f>
        <v>0</v>
      </c>
      <c r="X4131" s="35">
        <f t="shared" si="900"/>
        <v>0</v>
      </c>
      <c r="Y4131" s="35">
        <f t="shared" si="896"/>
        <v>0</v>
      </c>
      <c r="Z4131" s="35">
        <f t="shared" si="908"/>
        <v>0</v>
      </c>
      <c r="AA4131" s="36">
        <f t="shared" si="901"/>
        <v>0</v>
      </c>
      <c r="AB4131" s="36">
        <f t="shared" si="902"/>
        <v>0</v>
      </c>
      <c r="AC4131" s="37">
        <f t="shared" si="903"/>
        <v>0</v>
      </c>
      <c r="AD4131" s="35">
        <f>IF(OR(YEAR(G4131)&lt;2019,O4131="X"),0,IF(ISBLANK(H4131),DATEDIF(G4131,'[3]1.Pradzia'!$D$13,"M"),DATEDIF(G4131,H4131,"m")))</f>
        <v>0</v>
      </c>
      <c r="AE4131" s="37">
        <f>IF(E4131='[3]5.Grup_T'!$E$20,0,IF(AD4131&lt;&gt;0,M4131/V4131*MIN(12,AD4131),0))</f>
        <v>0</v>
      </c>
      <c r="AF4131" s="37">
        <f t="shared" si="904"/>
        <v>0</v>
      </c>
      <c r="AG4131" s="37">
        <f t="shared" si="905"/>
        <v>0</v>
      </c>
      <c r="AH4131" s="37">
        <f t="shared" si="906"/>
        <v>0</v>
      </c>
      <c r="AI4131" s="35" t="str">
        <f t="shared" si="907"/>
        <v>Nusidėvėjęs</v>
      </c>
      <c r="AJ4131" s="38" t="str">
        <f>IF(AND(F4131&lt;&gt;[3]Pav.tvarkyklė!$B$12,F4131&lt;&gt;[3]Pav.tvarkyklė!$B$13),"GVTNT","X")</f>
        <v>GVTNT</v>
      </c>
      <c r="AK4131" s="39">
        <f t="shared" si="909"/>
        <v>0</v>
      </c>
      <c r="AL4131" s="41"/>
      <c r="AM4131" s="41"/>
      <c r="AN4131" s="41">
        <f t="shared" si="897"/>
        <v>1900</v>
      </c>
      <c r="AO4131" s="41"/>
      <c r="AP4131" s="41"/>
      <c r="AQ4131" s="41"/>
      <c r="AR4131" s="42"/>
      <c r="AS4131" s="42"/>
      <c r="AU4131" s="43">
        <f t="shared" si="898"/>
        <v>0</v>
      </c>
    </row>
    <row r="4132" spans="1:47" ht="15" customHeight="1" x14ac:dyDescent="0.25">
      <c r="A4132" s="11"/>
      <c r="B4132" s="19">
        <v>4301</v>
      </c>
      <c r="C4132" s="74"/>
      <c r="D4132" s="77"/>
      <c r="E4132" s="78"/>
      <c r="F4132" s="74"/>
      <c r="G4132" s="80"/>
      <c r="H4132" s="49"/>
      <c r="I4132" s="79"/>
      <c r="J4132" s="27"/>
      <c r="K4132" s="27"/>
      <c r="L4132" s="79"/>
      <c r="M4132" s="81"/>
      <c r="N4132" s="29">
        <v>0</v>
      </c>
      <c r="O4132" s="30" t="str">
        <f>IF(G4132&lt;=$N$2,"",IF(F4132=[3]Pav.tvarkyklė!$B$13,"",IF(ISBLANK(R4132),"X","")))</f>
        <v/>
      </c>
      <c r="P4132" s="91"/>
      <c r="Q4132" s="63"/>
      <c r="R4132" s="63"/>
      <c r="S4132" s="63"/>
      <c r="T4132" s="63"/>
      <c r="U4132" s="34" t="str">
        <f>IFERROR(INDEX('[3]5.Grup_T'!$G$4:$G$22,MATCH('6.Turtas'!E4132,'[3]5.Grup_T'!$E$4:$E$22,0)),"0")</f>
        <v>0</v>
      </c>
      <c r="V4132" s="35">
        <f t="shared" si="899"/>
        <v>0</v>
      </c>
      <c r="W4132" s="35">
        <f>IF(NOT(ISBLANK(H4132)),(12-DATEDIF(H4132,'[3]1.Pradzia'!$D$13,"m")),0)</f>
        <v>0</v>
      </c>
      <c r="X4132" s="35">
        <f t="shared" si="900"/>
        <v>0</v>
      </c>
      <c r="Y4132" s="35">
        <f t="shared" si="896"/>
        <v>0</v>
      </c>
      <c r="Z4132" s="35">
        <f t="shared" si="908"/>
        <v>0</v>
      </c>
      <c r="AA4132" s="36">
        <f t="shared" si="901"/>
        <v>0</v>
      </c>
      <c r="AB4132" s="36">
        <f t="shared" si="902"/>
        <v>0</v>
      </c>
      <c r="AC4132" s="37">
        <f t="shared" si="903"/>
        <v>0</v>
      </c>
      <c r="AD4132" s="35">
        <f>IF(OR(YEAR(G4132)&lt;2019,O4132="X"),0,IF(ISBLANK(H4132),DATEDIF(G4132,'[3]1.Pradzia'!$D$13,"M"),DATEDIF(G4132,H4132,"m")))</f>
        <v>0</v>
      </c>
      <c r="AE4132" s="37">
        <f>IF(E4132='[3]5.Grup_T'!$E$20,0,IF(AD4132&lt;&gt;0,M4132/V4132*MIN(12,AD4132),0))</f>
        <v>0</v>
      </c>
      <c r="AF4132" s="37">
        <f t="shared" si="904"/>
        <v>0</v>
      </c>
      <c r="AG4132" s="37">
        <f t="shared" si="905"/>
        <v>0</v>
      </c>
      <c r="AH4132" s="37">
        <f t="shared" si="906"/>
        <v>0</v>
      </c>
      <c r="AI4132" s="35" t="str">
        <f t="shared" si="907"/>
        <v>Nusidėvėjęs</v>
      </c>
      <c r="AJ4132" s="38" t="str">
        <f>IF(AND(F4132&lt;&gt;[3]Pav.tvarkyklė!$B$12,F4132&lt;&gt;[3]Pav.tvarkyklė!$B$13),"GVTNT","X")</f>
        <v>GVTNT</v>
      </c>
      <c r="AK4132" s="39">
        <f t="shared" si="909"/>
        <v>0</v>
      </c>
      <c r="AL4132" s="41"/>
      <c r="AM4132" s="41"/>
      <c r="AN4132" s="41">
        <f t="shared" si="897"/>
        <v>1900</v>
      </c>
      <c r="AO4132" s="41"/>
      <c r="AP4132" s="41"/>
      <c r="AQ4132" s="41"/>
      <c r="AR4132" s="42"/>
      <c r="AS4132" s="42"/>
      <c r="AU4132" s="43">
        <f t="shared" si="898"/>
        <v>0</v>
      </c>
    </row>
    <row r="4133" spans="1:47" ht="15" customHeight="1" x14ac:dyDescent="0.25">
      <c r="A4133" s="11"/>
      <c r="B4133" s="19">
        <v>4302</v>
      </c>
      <c r="C4133" s="74"/>
      <c r="D4133" s="77"/>
      <c r="E4133" s="78"/>
      <c r="F4133" s="74"/>
      <c r="G4133" s="80"/>
      <c r="H4133" s="49"/>
      <c r="I4133" s="79"/>
      <c r="J4133" s="27"/>
      <c r="K4133" s="27"/>
      <c r="L4133" s="79"/>
      <c r="M4133" s="81"/>
      <c r="N4133" s="29">
        <v>0</v>
      </c>
      <c r="O4133" s="30" t="str">
        <f>IF(G4133&lt;=$N$2,"",IF(F4133=[3]Pav.tvarkyklė!$B$13,"",IF(ISBLANK(R4133),"X","")))</f>
        <v/>
      </c>
      <c r="P4133" s="91"/>
      <c r="Q4133" s="63"/>
      <c r="R4133" s="63"/>
      <c r="S4133" s="63"/>
      <c r="T4133" s="63"/>
      <c r="U4133" s="34" t="str">
        <f>IFERROR(INDEX('[3]5.Grup_T'!$G$4:$G$22,MATCH('6.Turtas'!E4133,'[3]5.Grup_T'!$E$4:$E$22,0)),"0")</f>
        <v>0</v>
      </c>
      <c r="V4133" s="35">
        <f t="shared" si="899"/>
        <v>0</v>
      </c>
      <c r="W4133" s="35">
        <f>IF(NOT(ISBLANK(H4133)),(12-DATEDIF(H4133,'[3]1.Pradzia'!$D$13,"m")),0)</f>
        <v>0</v>
      </c>
      <c r="X4133" s="35">
        <f t="shared" si="900"/>
        <v>0</v>
      </c>
      <c r="Y4133" s="35">
        <f t="shared" si="896"/>
        <v>0</v>
      </c>
      <c r="Z4133" s="35">
        <f t="shared" si="908"/>
        <v>0</v>
      </c>
      <c r="AA4133" s="36">
        <f t="shared" si="901"/>
        <v>0</v>
      </c>
      <c r="AB4133" s="36">
        <f t="shared" si="902"/>
        <v>0</v>
      </c>
      <c r="AC4133" s="37">
        <f t="shared" si="903"/>
        <v>0</v>
      </c>
      <c r="AD4133" s="35">
        <f>IF(OR(YEAR(G4133)&lt;2019,O4133="X"),0,IF(ISBLANK(H4133),DATEDIF(G4133,'[3]1.Pradzia'!$D$13,"M"),DATEDIF(G4133,H4133,"m")))</f>
        <v>0</v>
      </c>
      <c r="AE4133" s="37">
        <f>IF(E4133='[3]5.Grup_T'!$E$20,0,IF(AD4133&lt;&gt;0,M4133/V4133*MIN(12,AD4133),0))</f>
        <v>0</v>
      </c>
      <c r="AF4133" s="37">
        <f t="shared" si="904"/>
        <v>0</v>
      </c>
      <c r="AG4133" s="37">
        <f t="shared" si="905"/>
        <v>0</v>
      </c>
      <c r="AH4133" s="37">
        <f t="shared" si="906"/>
        <v>0</v>
      </c>
      <c r="AI4133" s="35" t="str">
        <f t="shared" si="907"/>
        <v>Nusidėvėjęs</v>
      </c>
      <c r="AJ4133" s="38" t="str">
        <f>IF(AND(F4133&lt;&gt;[3]Pav.tvarkyklė!$B$12,F4133&lt;&gt;[3]Pav.tvarkyklė!$B$13),"GVTNT","X")</f>
        <v>GVTNT</v>
      </c>
      <c r="AK4133" s="39">
        <f t="shared" si="909"/>
        <v>0</v>
      </c>
      <c r="AL4133" s="41"/>
      <c r="AM4133" s="41"/>
      <c r="AN4133" s="41">
        <f t="shared" si="897"/>
        <v>1900</v>
      </c>
      <c r="AO4133" s="41"/>
      <c r="AP4133" s="41"/>
      <c r="AQ4133" s="41"/>
      <c r="AR4133" s="42"/>
      <c r="AS4133" s="42"/>
      <c r="AU4133" s="43">
        <f t="shared" si="898"/>
        <v>0</v>
      </c>
    </row>
    <row r="4134" spans="1:47" ht="15" customHeight="1" x14ac:dyDescent="0.25">
      <c r="A4134" s="11"/>
      <c r="B4134" s="19">
        <v>4303</v>
      </c>
      <c r="C4134" s="74"/>
      <c r="D4134" s="77"/>
      <c r="E4134" s="75"/>
      <c r="F4134" s="74"/>
      <c r="G4134" s="80"/>
      <c r="H4134" s="49"/>
      <c r="I4134" s="79"/>
      <c r="J4134" s="27"/>
      <c r="K4134" s="27"/>
      <c r="L4134" s="79"/>
      <c r="M4134" s="81"/>
      <c r="N4134" s="29">
        <v>0</v>
      </c>
      <c r="O4134" s="30" t="str">
        <f>IF(G4134&lt;=$N$2,"",IF(F4134=[3]Pav.tvarkyklė!$B$13,"",IF(ISBLANK(R4134),"X","")))</f>
        <v/>
      </c>
      <c r="P4134" s="91"/>
      <c r="Q4134" s="63"/>
      <c r="R4134" s="63"/>
      <c r="S4134" s="63"/>
      <c r="T4134" s="63"/>
      <c r="U4134" s="34" t="str">
        <f>IFERROR(INDEX('[3]5.Grup_T'!$G$4:$G$22,MATCH('6.Turtas'!E4134,'[3]5.Grup_T'!$E$4:$E$22,0)),"0")</f>
        <v>0</v>
      </c>
      <c r="V4134" s="35">
        <f t="shared" si="899"/>
        <v>0</v>
      </c>
      <c r="W4134" s="35">
        <f>IF(NOT(ISBLANK(H4134)),(12-DATEDIF(H4134,'[3]1.Pradzia'!$D$13,"m")),0)</f>
        <v>0</v>
      </c>
      <c r="X4134" s="35">
        <f t="shared" si="900"/>
        <v>0</v>
      </c>
      <c r="Y4134" s="35">
        <f t="shared" si="896"/>
        <v>0</v>
      </c>
      <c r="Z4134" s="35">
        <f t="shared" si="908"/>
        <v>0</v>
      </c>
      <c r="AA4134" s="36">
        <f t="shared" si="901"/>
        <v>0</v>
      </c>
      <c r="AB4134" s="36">
        <f t="shared" si="902"/>
        <v>0</v>
      </c>
      <c r="AC4134" s="37">
        <f t="shared" si="903"/>
        <v>0</v>
      </c>
      <c r="AD4134" s="35">
        <f>IF(OR(YEAR(G4134)&lt;2019,O4134="X"),0,IF(ISBLANK(H4134),DATEDIF(G4134,'[3]1.Pradzia'!$D$13,"M"),DATEDIF(G4134,H4134,"m")))</f>
        <v>0</v>
      </c>
      <c r="AE4134" s="37">
        <f>IF(E4134='[3]5.Grup_T'!$E$20,0,IF(AD4134&lt;&gt;0,M4134/V4134*MIN(12,AD4134),0))</f>
        <v>0</v>
      </c>
      <c r="AF4134" s="37">
        <f t="shared" si="904"/>
        <v>0</v>
      </c>
      <c r="AG4134" s="37">
        <f t="shared" si="905"/>
        <v>0</v>
      </c>
      <c r="AH4134" s="37">
        <f t="shared" si="906"/>
        <v>0</v>
      </c>
      <c r="AI4134" s="35" t="str">
        <f t="shared" si="907"/>
        <v>Nusidėvėjęs</v>
      </c>
      <c r="AJ4134" s="38" t="str">
        <f>IF(AND(F4134&lt;&gt;[3]Pav.tvarkyklė!$B$12,F4134&lt;&gt;[3]Pav.tvarkyklė!$B$13),"GVTNT","X")</f>
        <v>GVTNT</v>
      </c>
      <c r="AK4134" s="39">
        <f t="shared" si="909"/>
        <v>0</v>
      </c>
      <c r="AL4134" s="41"/>
      <c r="AM4134" s="41"/>
      <c r="AN4134" s="41">
        <f t="shared" si="897"/>
        <v>1900</v>
      </c>
      <c r="AO4134" s="41"/>
      <c r="AP4134" s="41"/>
      <c r="AQ4134" s="41"/>
      <c r="AR4134" s="42"/>
      <c r="AS4134" s="42"/>
      <c r="AU4134" s="43">
        <f t="shared" si="898"/>
        <v>0</v>
      </c>
    </row>
    <row r="4135" spans="1:47" ht="15" customHeight="1" x14ac:dyDescent="0.25">
      <c r="A4135" s="11"/>
      <c r="B4135" s="19">
        <v>4304</v>
      </c>
      <c r="C4135" s="74"/>
      <c r="D4135" s="77"/>
      <c r="E4135" s="75"/>
      <c r="F4135" s="74"/>
      <c r="G4135" s="80"/>
      <c r="H4135" s="49"/>
      <c r="I4135" s="79"/>
      <c r="J4135" s="27"/>
      <c r="K4135" s="27"/>
      <c r="L4135" s="79"/>
      <c r="M4135" s="81"/>
      <c r="N4135" s="29">
        <v>0</v>
      </c>
      <c r="O4135" s="30" t="str">
        <f>IF(G4135&lt;=$N$2,"",IF(F4135=[3]Pav.tvarkyklė!$B$13,"",IF(ISBLANK(R4135),"X","")))</f>
        <v/>
      </c>
      <c r="P4135" s="91"/>
      <c r="Q4135" s="63"/>
      <c r="R4135" s="63"/>
      <c r="S4135" s="63"/>
      <c r="T4135" s="63"/>
      <c r="U4135" s="34" t="str">
        <f>IFERROR(INDEX('[3]5.Grup_T'!$G$4:$G$22,MATCH('6.Turtas'!E4135,'[3]5.Grup_T'!$E$4:$E$22,0)),"0")</f>
        <v>0</v>
      </c>
      <c r="V4135" s="35">
        <f t="shared" si="899"/>
        <v>0</v>
      </c>
      <c r="W4135" s="35">
        <f>IF(NOT(ISBLANK(H4135)),(12-DATEDIF(H4135,'[3]1.Pradzia'!$D$13,"m")),0)</f>
        <v>0</v>
      </c>
      <c r="X4135" s="35">
        <f t="shared" si="900"/>
        <v>0</v>
      </c>
      <c r="Y4135" s="35">
        <f t="shared" si="896"/>
        <v>0</v>
      </c>
      <c r="Z4135" s="35">
        <f t="shared" si="908"/>
        <v>0</v>
      </c>
      <c r="AA4135" s="36">
        <f t="shared" si="901"/>
        <v>0</v>
      </c>
      <c r="AB4135" s="36">
        <f t="shared" si="902"/>
        <v>0</v>
      </c>
      <c r="AC4135" s="37">
        <f t="shared" si="903"/>
        <v>0</v>
      </c>
      <c r="AD4135" s="35">
        <f>IF(OR(YEAR(G4135)&lt;2019,O4135="X"),0,IF(ISBLANK(H4135),DATEDIF(G4135,'[3]1.Pradzia'!$D$13,"M"),DATEDIF(G4135,H4135,"m")))</f>
        <v>0</v>
      </c>
      <c r="AE4135" s="37">
        <f>IF(E4135='[3]5.Grup_T'!$E$20,0,IF(AD4135&lt;&gt;0,M4135/V4135*MIN(12,AD4135),0))</f>
        <v>0</v>
      </c>
      <c r="AF4135" s="37">
        <f t="shared" si="904"/>
        <v>0</v>
      </c>
      <c r="AG4135" s="37">
        <f t="shared" si="905"/>
        <v>0</v>
      </c>
      <c r="AH4135" s="37">
        <f t="shared" si="906"/>
        <v>0</v>
      </c>
      <c r="AI4135" s="35" t="str">
        <f t="shared" si="907"/>
        <v>Nusidėvėjęs</v>
      </c>
      <c r="AJ4135" s="38" t="str">
        <f>IF(AND(F4135&lt;&gt;[3]Pav.tvarkyklė!$B$12,F4135&lt;&gt;[3]Pav.tvarkyklė!$B$13),"GVTNT","X")</f>
        <v>GVTNT</v>
      </c>
      <c r="AK4135" s="39">
        <f t="shared" si="909"/>
        <v>0</v>
      </c>
      <c r="AL4135" s="41"/>
      <c r="AM4135" s="41"/>
      <c r="AN4135" s="41">
        <f t="shared" si="897"/>
        <v>1900</v>
      </c>
      <c r="AO4135" s="41"/>
      <c r="AP4135" s="41"/>
      <c r="AQ4135" s="41"/>
      <c r="AR4135" s="42"/>
      <c r="AS4135" s="42"/>
      <c r="AU4135" s="43">
        <f t="shared" si="898"/>
        <v>0</v>
      </c>
    </row>
    <row r="4136" spans="1:47" ht="15" customHeight="1" x14ac:dyDescent="0.25">
      <c r="A4136" s="11"/>
      <c r="B4136" s="19">
        <v>4305</v>
      </c>
      <c r="C4136" s="74"/>
      <c r="D4136" s="77"/>
      <c r="E4136" s="75"/>
      <c r="F4136" s="74"/>
      <c r="G4136" s="80"/>
      <c r="H4136" s="49"/>
      <c r="I4136" s="79"/>
      <c r="J4136" s="27"/>
      <c r="K4136" s="27"/>
      <c r="L4136" s="79"/>
      <c r="M4136" s="81"/>
      <c r="N4136" s="29">
        <v>0</v>
      </c>
      <c r="O4136" s="30" t="str">
        <f>IF(G4136&lt;=$N$2,"",IF(F4136=[3]Pav.tvarkyklė!$B$13,"",IF(ISBLANK(R4136),"X","")))</f>
        <v/>
      </c>
      <c r="P4136" s="91"/>
      <c r="Q4136" s="63"/>
      <c r="R4136" s="63"/>
      <c r="S4136" s="63"/>
      <c r="T4136" s="63"/>
      <c r="U4136" s="34" t="str">
        <f>IFERROR(INDEX('[3]5.Grup_T'!$G$4:$G$22,MATCH('6.Turtas'!E4136,'[3]5.Grup_T'!$E$4:$E$22,0)),"0")</f>
        <v>0</v>
      </c>
      <c r="V4136" s="35">
        <f t="shared" si="899"/>
        <v>0</v>
      </c>
      <c r="W4136" s="35">
        <f>IF(NOT(ISBLANK(H4136)),(12-DATEDIF(H4136,'[3]1.Pradzia'!$D$13,"m")),0)</f>
        <v>0</v>
      </c>
      <c r="X4136" s="35">
        <f t="shared" si="900"/>
        <v>0</v>
      </c>
      <c r="Y4136" s="35">
        <f t="shared" si="896"/>
        <v>0</v>
      </c>
      <c r="Z4136" s="35">
        <f t="shared" si="908"/>
        <v>0</v>
      </c>
      <c r="AA4136" s="36">
        <f t="shared" si="901"/>
        <v>0</v>
      </c>
      <c r="AB4136" s="36">
        <f t="shared" si="902"/>
        <v>0</v>
      </c>
      <c r="AC4136" s="37">
        <f t="shared" si="903"/>
        <v>0</v>
      </c>
      <c r="AD4136" s="35">
        <f>IF(OR(YEAR(G4136)&lt;2019,O4136="X"),0,IF(ISBLANK(H4136),DATEDIF(G4136,'[3]1.Pradzia'!$D$13,"M"),DATEDIF(G4136,H4136,"m")))</f>
        <v>0</v>
      </c>
      <c r="AE4136" s="37">
        <f>IF(E4136='[3]5.Grup_T'!$E$20,0,IF(AD4136&lt;&gt;0,M4136/V4136*MIN(12,AD4136),0))</f>
        <v>0</v>
      </c>
      <c r="AF4136" s="37">
        <f t="shared" si="904"/>
        <v>0</v>
      </c>
      <c r="AG4136" s="37">
        <f t="shared" si="905"/>
        <v>0</v>
      </c>
      <c r="AH4136" s="37">
        <f t="shared" si="906"/>
        <v>0</v>
      </c>
      <c r="AI4136" s="35" t="str">
        <f t="shared" si="907"/>
        <v>Nusidėvėjęs</v>
      </c>
      <c r="AJ4136" s="38" t="str">
        <f>IF(AND(F4136&lt;&gt;[3]Pav.tvarkyklė!$B$12,F4136&lt;&gt;[3]Pav.tvarkyklė!$B$13),"GVTNT","X")</f>
        <v>GVTNT</v>
      </c>
      <c r="AK4136" s="39">
        <f t="shared" si="909"/>
        <v>0</v>
      </c>
      <c r="AL4136" s="41"/>
      <c r="AM4136" s="41"/>
      <c r="AN4136" s="41">
        <f t="shared" si="897"/>
        <v>1900</v>
      </c>
      <c r="AO4136" s="41"/>
      <c r="AP4136" s="41"/>
      <c r="AQ4136" s="41"/>
      <c r="AR4136" s="42"/>
      <c r="AS4136" s="42"/>
      <c r="AU4136" s="43">
        <f t="shared" si="898"/>
        <v>0</v>
      </c>
    </row>
    <row r="4137" spans="1:47" ht="15" customHeight="1" x14ac:dyDescent="0.25">
      <c r="A4137" s="11"/>
      <c r="B4137" s="19">
        <v>4306</v>
      </c>
      <c r="C4137" s="74"/>
      <c r="D4137" s="77"/>
      <c r="E4137" s="78"/>
      <c r="F4137" s="74"/>
      <c r="G4137" s="80"/>
      <c r="H4137" s="49"/>
      <c r="I4137" s="79"/>
      <c r="J4137" s="27"/>
      <c r="K4137" s="27"/>
      <c r="L4137" s="79"/>
      <c r="M4137" s="81"/>
      <c r="N4137" s="29">
        <v>0</v>
      </c>
      <c r="O4137" s="30" t="str">
        <f>IF(G4137&lt;=$N$2,"",IF(F4137=[3]Pav.tvarkyklė!$B$13,"",IF(ISBLANK(R4137),"X","")))</f>
        <v/>
      </c>
      <c r="P4137" s="91"/>
      <c r="Q4137" s="63"/>
      <c r="R4137" s="63"/>
      <c r="S4137" s="63"/>
      <c r="T4137" s="63"/>
      <c r="U4137" s="34" t="str">
        <f>IFERROR(INDEX('[3]5.Grup_T'!$G$4:$G$22,MATCH('6.Turtas'!E4137,'[3]5.Grup_T'!$E$4:$E$22,0)),"0")</f>
        <v>0</v>
      </c>
      <c r="V4137" s="35">
        <f t="shared" si="899"/>
        <v>0</v>
      </c>
      <c r="W4137" s="35">
        <f>IF(NOT(ISBLANK(H4137)),(12-DATEDIF(H4137,'[3]1.Pradzia'!$D$13,"m")),0)</f>
        <v>0</v>
      </c>
      <c r="X4137" s="35">
        <f t="shared" si="900"/>
        <v>0</v>
      </c>
      <c r="Y4137" s="35">
        <f t="shared" si="896"/>
        <v>0</v>
      </c>
      <c r="Z4137" s="35">
        <f t="shared" si="908"/>
        <v>0</v>
      </c>
      <c r="AA4137" s="36">
        <f t="shared" si="901"/>
        <v>0</v>
      </c>
      <c r="AB4137" s="36">
        <f t="shared" si="902"/>
        <v>0</v>
      </c>
      <c r="AC4137" s="37">
        <f t="shared" si="903"/>
        <v>0</v>
      </c>
      <c r="AD4137" s="35">
        <f>IF(OR(YEAR(G4137)&lt;2019,O4137="X"),0,IF(ISBLANK(H4137),DATEDIF(G4137,'[3]1.Pradzia'!$D$13,"M"),DATEDIF(G4137,H4137,"m")))</f>
        <v>0</v>
      </c>
      <c r="AE4137" s="37">
        <f>IF(E4137='[3]5.Grup_T'!$E$20,0,IF(AD4137&lt;&gt;0,M4137/V4137*MIN(12,AD4137),0))</f>
        <v>0</v>
      </c>
      <c r="AF4137" s="37">
        <f t="shared" si="904"/>
        <v>0</v>
      </c>
      <c r="AG4137" s="37">
        <f t="shared" si="905"/>
        <v>0</v>
      </c>
      <c r="AH4137" s="37">
        <f t="shared" si="906"/>
        <v>0</v>
      </c>
      <c r="AI4137" s="35" t="str">
        <f t="shared" si="907"/>
        <v>Nusidėvėjęs</v>
      </c>
      <c r="AJ4137" s="38" t="str">
        <f>IF(AND(F4137&lt;&gt;[3]Pav.tvarkyklė!$B$12,F4137&lt;&gt;[3]Pav.tvarkyklė!$B$13),"GVTNT","X")</f>
        <v>GVTNT</v>
      </c>
      <c r="AK4137" s="39">
        <f t="shared" si="909"/>
        <v>0</v>
      </c>
      <c r="AL4137" s="41"/>
      <c r="AM4137" s="41"/>
      <c r="AN4137" s="41">
        <f t="shared" si="897"/>
        <v>1900</v>
      </c>
      <c r="AO4137" s="41"/>
      <c r="AP4137" s="41"/>
      <c r="AQ4137" s="41"/>
      <c r="AR4137" s="42"/>
      <c r="AS4137" s="42"/>
      <c r="AU4137" s="43">
        <f t="shared" si="898"/>
        <v>0</v>
      </c>
    </row>
    <row r="4138" spans="1:47" ht="15" customHeight="1" x14ac:dyDescent="0.25">
      <c r="A4138" s="11"/>
      <c r="B4138" s="19">
        <v>4307</v>
      </c>
      <c r="C4138" s="74"/>
      <c r="D4138" s="77"/>
      <c r="E4138" s="75"/>
      <c r="F4138" s="74"/>
      <c r="G4138" s="80"/>
      <c r="H4138" s="49"/>
      <c r="I4138" s="79"/>
      <c r="J4138" s="27"/>
      <c r="K4138" s="27"/>
      <c r="L4138" s="79"/>
      <c r="M4138" s="81"/>
      <c r="N4138" s="29">
        <v>0</v>
      </c>
      <c r="O4138" s="30" t="str">
        <f>IF(G4138&lt;=$N$2,"",IF(F4138=[3]Pav.tvarkyklė!$B$13,"",IF(ISBLANK(R4138),"X","")))</f>
        <v/>
      </c>
      <c r="P4138" s="91"/>
      <c r="Q4138" s="63"/>
      <c r="R4138" s="63"/>
      <c r="S4138" s="63"/>
      <c r="T4138" s="63"/>
      <c r="U4138" s="34" t="str">
        <f>IFERROR(INDEX('[3]5.Grup_T'!$G$4:$G$22,MATCH('6.Turtas'!E4138,'[3]5.Grup_T'!$E$4:$E$22,0)),"0")</f>
        <v>0</v>
      </c>
      <c r="V4138" s="35">
        <f t="shared" si="899"/>
        <v>0</v>
      </c>
      <c r="W4138" s="35">
        <f>IF(NOT(ISBLANK(H4138)),(12-DATEDIF(H4138,'[3]1.Pradzia'!$D$13,"m")),0)</f>
        <v>0</v>
      </c>
      <c r="X4138" s="35">
        <f t="shared" si="900"/>
        <v>0</v>
      </c>
      <c r="Y4138" s="35">
        <f t="shared" si="896"/>
        <v>0</v>
      </c>
      <c r="Z4138" s="35">
        <f t="shared" si="908"/>
        <v>0</v>
      </c>
      <c r="AA4138" s="36">
        <f t="shared" si="901"/>
        <v>0</v>
      </c>
      <c r="AB4138" s="36">
        <f t="shared" si="902"/>
        <v>0</v>
      </c>
      <c r="AC4138" s="37">
        <f t="shared" si="903"/>
        <v>0</v>
      </c>
      <c r="AD4138" s="35">
        <f>IF(OR(YEAR(G4138)&lt;2019,O4138="X"),0,IF(ISBLANK(H4138),DATEDIF(G4138,'[3]1.Pradzia'!$D$13,"M"),DATEDIF(G4138,H4138,"m")))</f>
        <v>0</v>
      </c>
      <c r="AE4138" s="37">
        <f>IF(E4138='[3]5.Grup_T'!$E$20,0,IF(AD4138&lt;&gt;0,M4138/V4138*MIN(12,AD4138),0))</f>
        <v>0</v>
      </c>
      <c r="AF4138" s="37">
        <f t="shared" si="904"/>
        <v>0</v>
      </c>
      <c r="AG4138" s="37">
        <f t="shared" si="905"/>
        <v>0</v>
      </c>
      <c r="AH4138" s="37">
        <f t="shared" si="906"/>
        <v>0</v>
      </c>
      <c r="AI4138" s="35" t="str">
        <f t="shared" si="907"/>
        <v>Nusidėvėjęs</v>
      </c>
      <c r="AJ4138" s="38" t="str">
        <f>IF(AND(F4138&lt;&gt;[3]Pav.tvarkyklė!$B$12,F4138&lt;&gt;[3]Pav.tvarkyklė!$B$13),"GVTNT","X")</f>
        <v>GVTNT</v>
      </c>
      <c r="AK4138" s="39">
        <f t="shared" si="909"/>
        <v>0</v>
      </c>
      <c r="AL4138" s="41"/>
      <c r="AM4138" s="41"/>
      <c r="AN4138" s="41">
        <f t="shared" si="897"/>
        <v>1900</v>
      </c>
      <c r="AO4138" s="41"/>
      <c r="AP4138" s="41"/>
      <c r="AQ4138" s="41"/>
      <c r="AR4138" s="42"/>
      <c r="AS4138" s="42"/>
      <c r="AU4138" s="43">
        <f t="shared" si="898"/>
        <v>0</v>
      </c>
    </row>
    <row r="4139" spans="1:47" ht="15" customHeight="1" x14ac:dyDescent="0.25">
      <c r="A4139" s="11"/>
      <c r="B4139" s="19">
        <v>4308</v>
      </c>
      <c r="C4139" s="74"/>
      <c r="D4139" s="77"/>
      <c r="E4139" s="78"/>
      <c r="F4139" s="74"/>
      <c r="G4139" s="80"/>
      <c r="H4139" s="49"/>
      <c r="I4139" s="79"/>
      <c r="J4139" s="27"/>
      <c r="K4139" s="27"/>
      <c r="L4139" s="79"/>
      <c r="M4139" s="81"/>
      <c r="N4139" s="29">
        <v>0</v>
      </c>
      <c r="O4139" s="30" t="str">
        <f>IF(G4139&lt;=$N$2,"",IF(F4139=[3]Pav.tvarkyklė!$B$13,"",IF(ISBLANK(R4139),"X","")))</f>
        <v/>
      </c>
      <c r="P4139" s="91"/>
      <c r="Q4139" s="63"/>
      <c r="R4139" s="63"/>
      <c r="S4139" s="63"/>
      <c r="T4139" s="63"/>
      <c r="U4139" s="34" t="str">
        <f>IFERROR(INDEX('[3]5.Grup_T'!$G$4:$G$22,MATCH('6.Turtas'!E4139,'[3]5.Grup_T'!$E$4:$E$22,0)),"0")</f>
        <v>0</v>
      </c>
      <c r="V4139" s="35">
        <f t="shared" si="899"/>
        <v>0</v>
      </c>
      <c r="W4139" s="35">
        <f>IF(NOT(ISBLANK(H4139)),(12-DATEDIF(H4139,'[3]1.Pradzia'!$D$13,"m")),0)</f>
        <v>0</v>
      </c>
      <c r="X4139" s="35">
        <f t="shared" si="900"/>
        <v>0</v>
      </c>
      <c r="Y4139" s="35">
        <f t="shared" si="896"/>
        <v>0</v>
      </c>
      <c r="Z4139" s="35">
        <f t="shared" si="908"/>
        <v>0</v>
      </c>
      <c r="AA4139" s="36">
        <f t="shared" si="901"/>
        <v>0</v>
      </c>
      <c r="AB4139" s="36">
        <f t="shared" si="902"/>
        <v>0</v>
      </c>
      <c r="AC4139" s="37">
        <f t="shared" si="903"/>
        <v>0</v>
      </c>
      <c r="AD4139" s="35">
        <f>IF(OR(YEAR(G4139)&lt;2019,O4139="X"),0,IF(ISBLANK(H4139),DATEDIF(G4139,'[3]1.Pradzia'!$D$13,"M"),DATEDIF(G4139,H4139,"m")))</f>
        <v>0</v>
      </c>
      <c r="AE4139" s="37">
        <f>IF(E4139='[3]5.Grup_T'!$E$20,0,IF(AD4139&lt;&gt;0,M4139/V4139*MIN(12,AD4139),0))</f>
        <v>0</v>
      </c>
      <c r="AF4139" s="37">
        <f t="shared" si="904"/>
        <v>0</v>
      </c>
      <c r="AG4139" s="37">
        <f t="shared" si="905"/>
        <v>0</v>
      </c>
      <c r="AH4139" s="37">
        <f t="shared" si="906"/>
        <v>0</v>
      </c>
      <c r="AI4139" s="35" t="str">
        <f t="shared" si="907"/>
        <v>Nusidėvėjęs</v>
      </c>
      <c r="AJ4139" s="38" t="str">
        <f>IF(AND(F4139&lt;&gt;[3]Pav.tvarkyklė!$B$12,F4139&lt;&gt;[3]Pav.tvarkyklė!$B$13),"GVTNT","X")</f>
        <v>GVTNT</v>
      </c>
      <c r="AK4139" s="39">
        <f t="shared" si="909"/>
        <v>0</v>
      </c>
      <c r="AL4139" s="41"/>
      <c r="AM4139" s="41"/>
      <c r="AN4139" s="41">
        <f t="shared" si="897"/>
        <v>1900</v>
      </c>
      <c r="AO4139" s="41"/>
      <c r="AP4139" s="41"/>
      <c r="AQ4139" s="41"/>
      <c r="AR4139" s="42"/>
      <c r="AS4139" s="42"/>
      <c r="AU4139" s="43">
        <f t="shared" si="898"/>
        <v>0</v>
      </c>
    </row>
    <row r="4140" spans="1:47" ht="15" customHeight="1" x14ac:dyDescent="0.25">
      <c r="A4140" s="11"/>
      <c r="B4140" s="19">
        <v>4309</v>
      </c>
      <c r="C4140" s="74"/>
      <c r="D4140" s="77"/>
      <c r="E4140" s="78"/>
      <c r="F4140" s="74"/>
      <c r="G4140" s="80"/>
      <c r="H4140" s="49"/>
      <c r="I4140" s="79"/>
      <c r="J4140" s="27"/>
      <c r="K4140" s="27"/>
      <c r="L4140" s="79"/>
      <c r="M4140" s="81"/>
      <c r="N4140" s="29">
        <v>0</v>
      </c>
      <c r="O4140" s="30" t="str">
        <f>IF(G4140&lt;=$N$2,"",IF(F4140=[3]Pav.tvarkyklė!$B$13,"",IF(ISBLANK(R4140),"X","")))</f>
        <v/>
      </c>
      <c r="P4140" s="91"/>
      <c r="Q4140" s="63"/>
      <c r="R4140" s="63"/>
      <c r="S4140" s="63"/>
      <c r="T4140" s="63"/>
      <c r="U4140" s="34" t="str">
        <f>IFERROR(INDEX('[3]5.Grup_T'!$G$4:$G$22,MATCH('6.Turtas'!E4140,'[3]5.Grup_T'!$E$4:$E$22,0)),"0")</f>
        <v>0</v>
      </c>
      <c r="V4140" s="35">
        <f t="shared" si="899"/>
        <v>0</v>
      </c>
      <c r="W4140" s="35">
        <f>IF(NOT(ISBLANK(H4140)),(12-DATEDIF(H4140,'[3]1.Pradzia'!$D$13,"m")),0)</f>
        <v>0</v>
      </c>
      <c r="X4140" s="35">
        <f t="shared" si="900"/>
        <v>0</v>
      </c>
      <c r="Y4140" s="35">
        <f t="shared" si="896"/>
        <v>0</v>
      </c>
      <c r="Z4140" s="35">
        <f t="shared" si="908"/>
        <v>0</v>
      </c>
      <c r="AA4140" s="36">
        <f t="shared" si="901"/>
        <v>0</v>
      </c>
      <c r="AB4140" s="36">
        <f t="shared" si="902"/>
        <v>0</v>
      </c>
      <c r="AC4140" s="37">
        <f t="shared" si="903"/>
        <v>0</v>
      </c>
      <c r="AD4140" s="35">
        <f>IF(OR(YEAR(G4140)&lt;2019,O4140="X"),0,IF(ISBLANK(H4140),DATEDIF(G4140,'[3]1.Pradzia'!$D$13,"M"),DATEDIF(G4140,H4140,"m")))</f>
        <v>0</v>
      </c>
      <c r="AE4140" s="37">
        <f>IF(E4140='[3]5.Grup_T'!$E$20,0,IF(AD4140&lt;&gt;0,M4140/V4140*MIN(12,AD4140),0))</f>
        <v>0</v>
      </c>
      <c r="AF4140" s="37">
        <f t="shared" si="904"/>
        <v>0</v>
      </c>
      <c r="AG4140" s="37">
        <f t="shared" si="905"/>
        <v>0</v>
      </c>
      <c r="AH4140" s="37">
        <f t="shared" si="906"/>
        <v>0</v>
      </c>
      <c r="AI4140" s="35" t="str">
        <f t="shared" si="907"/>
        <v>Nusidėvėjęs</v>
      </c>
      <c r="AJ4140" s="38" t="str">
        <f>IF(AND(F4140&lt;&gt;[3]Pav.tvarkyklė!$B$12,F4140&lt;&gt;[3]Pav.tvarkyklė!$B$13),"GVTNT","X")</f>
        <v>GVTNT</v>
      </c>
      <c r="AK4140" s="39">
        <f t="shared" si="909"/>
        <v>0</v>
      </c>
      <c r="AL4140" s="41"/>
      <c r="AM4140" s="41"/>
      <c r="AN4140" s="41">
        <f t="shared" si="897"/>
        <v>1900</v>
      </c>
      <c r="AO4140" s="41"/>
      <c r="AP4140" s="41"/>
      <c r="AQ4140" s="41"/>
      <c r="AR4140" s="42"/>
      <c r="AS4140" s="42"/>
      <c r="AU4140" s="43">
        <f t="shared" si="898"/>
        <v>0</v>
      </c>
    </row>
    <row r="4141" spans="1:47" ht="15" customHeight="1" x14ac:dyDescent="0.25">
      <c r="A4141" s="11"/>
      <c r="B4141" s="19">
        <v>4310</v>
      </c>
      <c r="C4141" s="74"/>
      <c r="D4141" s="77"/>
      <c r="E4141" s="78"/>
      <c r="F4141" s="74"/>
      <c r="G4141" s="80"/>
      <c r="H4141" s="49"/>
      <c r="I4141" s="79"/>
      <c r="J4141" s="27"/>
      <c r="K4141" s="27"/>
      <c r="L4141" s="79"/>
      <c r="M4141" s="81"/>
      <c r="N4141" s="29">
        <v>0</v>
      </c>
      <c r="O4141" s="30" t="str">
        <f>IF(G4141&lt;=$N$2,"",IF(F4141=[3]Pav.tvarkyklė!$B$13,"",IF(ISBLANK(R4141),"X","")))</f>
        <v/>
      </c>
      <c r="P4141" s="91"/>
      <c r="Q4141" s="63"/>
      <c r="R4141" s="63"/>
      <c r="S4141" s="63"/>
      <c r="T4141" s="63"/>
      <c r="U4141" s="34" t="str">
        <f>IFERROR(INDEX('[3]5.Grup_T'!$G$4:$G$22,MATCH('6.Turtas'!E4141,'[3]5.Grup_T'!$E$4:$E$22,0)),"0")</f>
        <v>0</v>
      </c>
      <c r="V4141" s="35">
        <f t="shared" si="899"/>
        <v>0</v>
      </c>
      <c r="W4141" s="35">
        <f>IF(NOT(ISBLANK(H4141)),(12-DATEDIF(H4141,'[3]1.Pradzia'!$D$13,"m")),0)</f>
        <v>0</v>
      </c>
      <c r="X4141" s="35">
        <f t="shared" si="900"/>
        <v>0</v>
      </c>
      <c r="Y4141" s="35">
        <f t="shared" si="896"/>
        <v>0</v>
      </c>
      <c r="Z4141" s="35">
        <f t="shared" si="908"/>
        <v>0</v>
      </c>
      <c r="AA4141" s="36">
        <f t="shared" si="901"/>
        <v>0</v>
      </c>
      <c r="AB4141" s="36">
        <f t="shared" si="902"/>
        <v>0</v>
      </c>
      <c r="AC4141" s="37">
        <f t="shared" si="903"/>
        <v>0</v>
      </c>
      <c r="AD4141" s="35">
        <f>IF(OR(YEAR(G4141)&lt;2019,O4141="X"),0,IF(ISBLANK(H4141),DATEDIF(G4141,'[3]1.Pradzia'!$D$13,"M"),DATEDIF(G4141,H4141,"m")))</f>
        <v>0</v>
      </c>
      <c r="AE4141" s="37">
        <f>IF(E4141='[3]5.Grup_T'!$E$20,0,IF(AD4141&lt;&gt;0,M4141/V4141*MIN(12,AD4141),0))</f>
        <v>0</v>
      </c>
      <c r="AF4141" s="37">
        <f t="shared" si="904"/>
        <v>0</v>
      </c>
      <c r="AG4141" s="37">
        <f t="shared" si="905"/>
        <v>0</v>
      </c>
      <c r="AH4141" s="37">
        <f t="shared" si="906"/>
        <v>0</v>
      </c>
      <c r="AI4141" s="35" t="str">
        <f t="shared" si="907"/>
        <v>Nusidėvėjęs</v>
      </c>
      <c r="AJ4141" s="38" t="str">
        <f>IF(AND(F4141&lt;&gt;[3]Pav.tvarkyklė!$B$12,F4141&lt;&gt;[3]Pav.tvarkyklė!$B$13),"GVTNT","X")</f>
        <v>GVTNT</v>
      </c>
      <c r="AK4141" s="39">
        <f t="shared" si="909"/>
        <v>0</v>
      </c>
      <c r="AL4141" s="41"/>
      <c r="AM4141" s="41"/>
      <c r="AN4141" s="41">
        <f t="shared" si="897"/>
        <v>1900</v>
      </c>
      <c r="AO4141" s="41"/>
      <c r="AP4141" s="41"/>
      <c r="AQ4141" s="41"/>
      <c r="AR4141" s="42"/>
      <c r="AS4141" s="42"/>
      <c r="AU4141" s="43">
        <f t="shared" si="898"/>
        <v>0</v>
      </c>
    </row>
    <row r="4142" spans="1:47" ht="15" customHeight="1" x14ac:dyDescent="0.25">
      <c r="A4142" s="11"/>
      <c r="B4142" s="19">
        <v>4311</v>
      </c>
      <c r="C4142" s="74"/>
      <c r="D4142" s="77"/>
      <c r="E4142" s="78"/>
      <c r="F4142" s="74"/>
      <c r="G4142" s="80"/>
      <c r="H4142" s="49"/>
      <c r="I4142" s="79"/>
      <c r="J4142" s="27"/>
      <c r="K4142" s="27"/>
      <c r="L4142" s="79"/>
      <c r="M4142" s="81"/>
      <c r="N4142" s="29">
        <v>0</v>
      </c>
      <c r="O4142" s="30" t="str">
        <f>IF(G4142&lt;=$N$2,"",IF(F4142=[3]Pav.tvarkyklė!$B$13,"",IF(ISBLANK(R4142),"X","")))</f>
        <v/>
      </c>
      <c r="P4142" s="91"/>
      <c r="Q4142" s="63"/>
      <c r="R4142" s="63"/>
      <c r="S4142" s="63"/>
      <c r="T4142" s="63"/>
      <c r="U4142" s="34" t="str">
        <f>IFERROR(INDEX('[3]5.Grup_T'!$G$4:$G$22,MATCH('6.Turtas'!E4142,'[3]5.Grup_T'!$E$4:$E$22,0)),"0")</f>
        <v>0</v>
      </c>
      <c r="V4142" s="35">
        <f t="shared" si="899"/>
        <v>0</v>
      </c>
      <c r="W4142" s="35">
        <f>IF(NOT(ISBLANK(H4142)),(12-DATEDIF(H4142,'[3]1.Pradzia'!$D$13,"m")),0)</f>
        <v>0</v>
      </c>
      <c r="X4142" s="35">
        <f t="shared" si="900"/>
        <v>0</v>
      </c>
      <c r="Y4142" s="35">
        <f t="shared" si="896"/>
        <v>0</v>
      </c>
      <c r="Z4142" s="35">
        <f t="shared" si="908"/>
        <v>0</v>
      </c>
      <c r="AA4142" s="36">
        <f t="shared" si="901"/>
        <v>0</v>
      </c>
      <c r="AB4142" s="36">
        <f t="shared" si="902"/>
        <v>0</v>
      </c>
      <c r="AC4142" s="37">
        <f t="shared" si="903"/>
        <v>0</v>
      </c>
      <c r="AD4142" s="35">
        <f>IF(OR(YEAR(G4142)&lt;2019,O4142="X"),0,IF(ISBLANK(H4142),DATEDIF(G4142,'[3]1.Pradzia'!$D$13,"M"),DATEDIF(G4142,H4142,"m")))</f>
        <v>0</v>
      </c>
      <c r="AE4142" s="37">
        <f>IF(E4142='[3]5.Grup_T'!$E$20,0,IF(AD4142&lt;&gt;0,M4142/V4142*MIN(12,AD4142),0))</f>
        <v>0</v>
      </c>
      <c r="AF4142" s="37">
        <f t="shared" si="904"/>
        <v>0</v>
      </c>
      <c r="AG4142" s="37">
        <f t="shared" si="905"/>
        <v>0</v>
      </c>
      <c r="AH4142" s="37">
        <f t="shared" si="906"/>
        <v>0</v>
      </c>
      <c r="AI4142" s="35" t="str">
        <f t="shared" si="907"/>
        <v>Nusidėvėjęs</v>
      </c>
      <c r="AJ4142" s="38" t="str">
        <f>IF(AND(F4142&lt;&gt;[3]Pav.tvarkyklė!$B$12,F4142&lt;&gt;[3]Pav.tvarkyklė!$B$13),"GVTNT","X")</f>
        <v>GVTNT</v>
      </c>
      <c r="AK4142" s="39">
        <f t="shared" si="909"/>
        <v>0</v>
      </c>
      <c r="AL4142" s="41"/>
      <c r="AM4142" s="41"/>
      <c r="AN4142" s="41">
        <f t="shared" si="897"/>
        <v>1900</v>
      </c>
      <c r="AO4142" s="41"/>
      <c r="AP4142" s="41"/>
      <c r="AQ4142" s="41"/>
      <c r="AR4142" s="42"/>
      <c r="AS4142" s="42"/>
      <c r="AU4142" s="43">
        <f t="shared" si="898"/>
        <v>0</v>
      </c>
    </row>
    <row r="4143" spans="1:47" ht="15" customHeight="1" x14ac:dyDescent="0.25">
      <c r="A4143" s="11"/>
      <c r="B4143" s="19">
        <v>4312</v>
      </c>
      <c r="C4143" s="74"/>
      <c r="D4143" s="77"/>
      <c r="E4143" s="75"/>
      <c r="F4143" s="74"/>
      <c r="G4143" s="80"/>
      <c r="H4143" s="49"/>
      <c r="I4143" s="79"/>
      <c r="J4143" s="27"/>
      <c r="K4143" s="27"/>
      <c r="L4143" s="79"/>
      <c r="M4143" s="81"/>
      <c r="N4143" s="29">
        <v>0</v>
      </c>
      <c r="O4143" s="30" t="str">
        <f>IF(G4143&lt;=$N$2,"",IF(F4143=[3]Pav.tvarkyklė!$B$13,"",IF(ISBLANK(R4143),"X","")))</f>
        <v/>
      </c>
      <c r="P4143" s="91"/>
      <c r="Q4143" s="63"/>
      <c r="R4143" s="63"/>
      <c r="S4143" s="63"/>
      <c r="T4143" s="63"/>
      <c r="U4143" s="34" t="str">
        <f>IFERROR(INDEX('[3]5.Grup_T'!$G$4:$G$22,MATCH('6.Turtas'!E4143,'[3]5.Grup_T'!$E$4:$E$22,0)),"0")</f>
        <v>0</v>
      </c>
      <c r="V4143" s="35">
        <f t="shared" si="899"/>
        <v>0</v>
      </c>
      <c r="W4143" s="35">
        <f>IF(NOT(ISBLANK(H4143)),(12-DATEDIF(H4143,'[3]1.Pradzia'!$D$13,"m")),0)</f>
        <v>0</v>
      </c>
      <c r="X4143" s="35">
        <f t="shared" si="900"/>
        <v>0</v>
      </c>
      <c r="Y4143" s="35">
        <f t="shared" si="896"/>
        <v>0</v>
      </c>
      <c r="Z4143" s="35">
        <f t="shared" si="908"/>
        <v>0</v>
      </c>
      <c r="AA4143" s="36">
        <f t="shared" si="901"/>
        <v>0</v>
      </c>
      <c r="AB4143" s="36">
        <f t="shared" si="902"/>
        <v>0</v>
      </c>
      <c r="AC4143" s="37">
        <f t="shared" si="903"/>
        <v>0</v>
      </c>
      <c r="AD4143" s="35">
        <f>IF(OR(YEAR(G4143)&lt;2019,O4143="X"),0,IF(ISBLANK(H4143),DATEDIF(G4143,'[3]1.Pradzia'!$D$13,"M"),DATEDIF(G4143,H4143,"m")))</f>
        <v>0</v>
      </c>
      <c r="AE4143" s="37">
        <f>IF(E4143='[3]5.Grup_T'!$E$20,0,IF(AD4143&lt;&gt;0,M4143/V4143*MIN(12,AD4143),0))</f>
        <v>0</v>
      </c>
      <c r="AF4143" s="37">
        <f t="shared" si="904"/>
        <v>0</v>
      </c>
      <c r="AG4143" s="37">
        <f t="shared" si="905"/>
        <v>0</v>
      </c>
      <c r="AH4143" s="37">
        <f t="shared" si="906"/>
        <v>0</v>
      </c>
      <c r="AI4143" s="35" t="str">
        <f t="shared" si="907"/>
        <v>Nusidėvėjęs</v>
      </c>
      <c r="AJ4143" s="38" t="str">
        <f>IF(AND(F4143&lt;&gt;[3]Pav.tvarkyklė!$B$12,F4143&lt;&gt;[3]Pav.tvarkyklė!$B$13),"GVTNT","X")</f>
        <v>GVTNT</v>
      </c>
      <c r="AK4143" s="39">
        <f t="shared" si="909"/>
        <v>0</v>
      </c>
      <c r="AL4143" s="41"/>
      <c r="AM4143" s="41"/>
      <c r="AN4143" s="41">
        <f t="shared" si="897"/>
        <v>1900</v>
      </c>
      <c r="AO4143" s="41"/>
      <c r="AP4143" s="41"/>
      <c r="AQ4143" s="41"/>
      <c r="AR4143" s="42"/>
      <c r="AS4143" s="42"/>
      <c r="AU4143" s="43">
        <f t="shared" si="898"/>
        <v>0</v>
      </c>
    </row>
    <row r="4144" spans="1:47" ht="15" customHeight="1" x14ac:dyDescent="0.25">
      <c r="A4144" s="11"/>
      <c r="B4144" s="19">
        <v>4313</v>
      </c>
      <c r="C4144" s="74"/>
      <c r="D4144" s="77"/>
      <c r="E4144" s="78"/>
      <c r="F4144" s="74"/>
      <c r="G4144" s="80"/>
      <c r="H4144" s="49"/>
      <c r="I4144" s="79"/>
      <c r="J4144" s="27"/>
      <c r="K4144" s="27"/>
      <c r="L4144" s="79"/>
      <c r="M4144" s="81"/>
      <c r="N4144" s="29">
        <v>0</v>
      </c>
      <c r="O4144" s="30" t="str">
        <f>IF(G4144&lt;=$N$2,"",IF(F4144=[3]Pav.tvarkyklė!$B$13,"",IF(ISBLANK(R4144),"X","")))</f>
        <v/>
      </c>
      <c r="P4144" s="91"/>
      <c r="Q4144" s="63"/>
      <c r="R4144" s="63"/>
      <c r="S4144" s="63"/>
      <c r="T4144" s="63"/>
      <c r="U4144" s="34" t="str">
        <f>IFERROR(INDEX('[3]5.Grup_T'!$G$4:$G$22,MATCH('6.Turtas'!E4144,'[3]5.Grup_T'!$E$4:$E$22,0)),"0")</f>
        <v>0</v>
      </c>
      <c r="V4144" s="35">
        <f t="shared" si="899"/>
        <v>0</v>
      </c>
      <c r="W4144" s="35">
        <f>IF(NOT(ISBLANK(H4144)),(12-DATEDIF(H4144,'[3]1.Pradzia'!$D$13,"m")),0)</f>
        <v>0</v>
      </c>
      <c r="X4144" s="35">
        <f t="shared" si="900"/>
        <v>0</v>
      </c>
      <c r="Y4144" s="35">
        <f t="shared" si="896"/>
        <v>0</v>
      </c>
      <c r="Z4144" s="35">
        <f t="shared" si="908"/>
        <v>0</v>
      </c>
      <c r="AA4144" s="36">
        <f t="shared" si="901"/>
        <v>0</v>
      </c>
      <c r="AB4144" s="36">
        <f t="shared" si="902"/>
        <v>0</v>
      </c>
      <c r="AC4144" s="37">
        <f t="shared" si="903"/>
        <v>0</v>
      </c>
      <c r="AD4144" s="35">
        <f>IF(OR(YEAR(G4144)&lt;2019,O4144="X"),0,IF(ISBLANK(H4144),DATEDIF(G4144,'[3]1.Pradzia'!$D$13,"M"),DATEDIF(G4144,H4144,"m")))</f>
        <v>0</v>
      </c>
      <c r="AE4144" s="37">
        <f>IF(E4144='[3]5.Grup_T'!$E$20,0,IF(AD4144&lt;&gt;0,M4144/V4144*MIN(12,AD4144),0))</f>
        <v>0</v>
      </c>
      <c r="AF4144" s="37">
        <f t="shared" si="904"/>
        <v>0</v>
      </c>
      <c r="AG4144" s="37">
        <f t="shared" si="905"/>
        <v>0</v>
      </c>
      <c r="AH4144" s="37">
        <f t="shared" si="906"/>
        <v>0</v>
      </c>
      <c r="AI4144" s="35" t="str">
        <f t="shared" si="907"/>
        <v>Nusidėvėjęs</v>
      </c>
      <c r="AJ4144" s="38" t="str">
        <f>IF(AND(F4144&lt;&gt;[3]Pav.tvarkyklė!$B$12,F4144&lt;&gt;[3]Pav.tvarkyklė!$B$13),"GVTNT","X")</f>
        <v>GVTNT</v>
      </c>
      <c r="AK4144" s="39">
        <f t="shared" si="909"/>
        <v>0</v>
      </c>
      <c r="AL4144" s="41"/>
      <c r="AM4144" s="41"/>
      <c r="AN4144" s="41">
        <f t="shared" si="897"/>
        <v>1900</v>
      </c>
      <c r="AO4144" s="41"/>
      <c r="AP4144" s="41"/>
      <c r="AQ4144" s="41"/>
      <c r="AR4144" s="42"/>
      <c r="AS4144" s="42"/>
      <c r="AU4144" s="43">
        <f t="shared" si="898"/>
        <v>0</v>
      </c>
    </row>
    <row r="4145" spans="1:47" ht="15" customHeight="1" x14ac:dyDescent="0.25">
      <c r="A4145" s="11"/>
      <c r="B4145" s="19">
        <v>4314</v>
      </c>
      <c r="C4145" s="74"/>
      <c r="D4145" s="77"/>
      <c r="E4145" s="78"/>
      <c r="F4145" s="74"/>
      <c r="G4145" s="80"/>
      <c r="H4145" s="49"/>
      <c r="I4145" s="79"/>
      <c r="J4145" s="27"/>
      <c r="K4145" s="27"/>
      <c r="L4145" s="79"/>
      <c r="M4145" s="81"/>
      <c r="N4145" s="29">
        <v>0</v>
      </c>
      <c r="O4145" s="30" t="str">
        <f>IF(G4145&lt;=$N$2,"",IF(F4145=[3]Pav.tvarkyklė!$B$13,"",IF(ISBLANK(R4145),"X","")))</f>
        <v/>
      </c>
      <c r="P4145" s="91"/>
      <c r="Q4145" s="63"/>
      <c r="R4145" s="63"/>
      <c r="S4145" s="63"/>
      <c r="T4145" s="63"/>
      <c r="U4145" s="34" t="str">
        <f>IFERROR(INDEX('[3]5.Grup_T'!$G$4:$G$22,MATCH('6.Turtas'!E4145,'[3]5.Grup_T'!$E$4:$E$22,0)),"0")</f>
        <v>0</v>
      </c>
      <c r="V4145" s="35">
        <f t="shared" si="899"/>
        <v>0</v>
      </c>
      <c r="W4145" s="35">
        <f>IF(NOT(ISBLANK(H4145)),(12-DATEDIF(H4145,'[3]1.Pradzia'!$D$13,"m")),0)</f>
        <v>0</v>
      </c>
      <c r="X4145" s="35">
        <f t="shared" si="900"/>
        <v>0</v>
      </c>
      <c r="Y4145" s="35">
        <f t="shared" si="896"/>
        <v>0</v>
      </c>
      <c r="Z4145" s="35">
        <f t="shared" si="908"/>
        <v>0</v>
      </c>
      <c r="AA4145" s="36">
        <f t="shared" si="901"/>
        <v>0</v>
      </c>
      <c r="AB4145" s="36">
        <f t="shared" si="902"/>
        <v>0</v>
      </c>
      <c r="AC4145" s="37">
        <f t="shared" si="903"/>
        <v>0</v>
      </c>
      <c r="AD4145" s="35">
        <f>IF(OR(YEAR(G4145)&lt;2019,O4145="X"),0,IF(ISBLANK(H4145),DATEDIF(G4145,'[3]1.Pradzia'!$D$13,"M"),DATEDIF(G4145,H4145,"m")))</f>
        <v>0</v>
      </c>
      <c r="AE4145" s="37">
        <f>IF(E4145='[3]5.Grup_T'!$E$20,0,IF(AD4145&lt;&gt;0,M4145/V4145*MIN(12,AD4145),0))</f>
        <v>0</v>
      </c>
      <c r="AF4145" s="37">
        <f t="shared" si="904"/>
        <v>0</v>
      </c>
      <c r="AG4145" s="37">
        <f t="shared" si="905"/>
        <v>0</v>
      </c>
      <c r="AH4145" s="37">
        <f t="shared" si="906"/>
        <v>0</v>
      </c>
      <c r="AI4145" s="35" t="str">
        <f t="shared" si="907"/>
        <v>Nusidėvėjęs</v>
      </c>
      <c r="AJ4145" s="38" t="str">
        <f>IF(AND(F4145&lt;&gt;[3]Pav.tvarkyklė!$B$12,F4145&lt;&gt;[3]Pav.tvarkyklė!$B$13),"GVTNT","X")</f>
        <v>GVTNT</v>
      </c>
      <c r="AK4145" s="39">
        <f t="shared" si="909"/>
        <v>0</v>
      </c>
      <c r="AL4145" s="41"/>
      <c r="AM4145" s="41"/>
      <c r="AN4145" s="41">
        <f t="shared" si="897"/>
        <v>1900</v>
      </c>
      <c r="AO4145" s="41"/>
      <c r="AP4145" s="41"/>
      <c r="AQ4145" s="41"/>
      <c r="AR4145" s="42"/>
      <c r="AS4145" s="42"/>
      <c r="AU4145" s="43">
        <f t="shared" si="898"/>
        <v>0</v>
      </c>
    </row>
    <row r="4146" spans="1:47" ht="15" customHeight="1" x14ac:dyDescent="0.25">
      <c r="A4146" s="11"/>
      <c r="B4146" s="19">
        <v>4315</v>
      </c>
      <c r="C4146" s="74"/>
      <c r="D4146" s="77"/>
      <c r="E4146" s="78"/>
      <c r="F4146" s="74"/>
      <c r="G4146" s="80"/>
      <c r="H4146" s="49"/>
      <c r="I4146" s="79"/>
      <c r="J4146" s="27"/>
      <c r="K4146" s="27"/>
      <c r="L4146" s="79"/>
      <c r="M4146" s="81"/>
      <c r="N4146" s="29">
        <v>0</v>
      </c>
      <c r="O4146" s="30" t="str">
        <f>IF(G4146&lt;=$N$2,"",IF(F4146=[3]Pav.tvarkyklė!$B$13,"",IF(ISBLANK(R4146),"X","")))</f>
        <v/>
      </c>
      <c r="P4146" s="91"/>
      <c r="Q4146" s="63"/>
      <c r="R4146" s="63"/>
      <c r="S4146" s="63"/>
      <c r="T4146" s="63"/>
      <c r="U4146" s="34" t="str">
        <f>IFERROR(INDEX('[3]5.Grup_T'!$G$4:$G$22,MATCH('6.Turtas'!E4146,'[3]5.Grup_T'!$E$4:$E$22,0)),"0")</f>
        <v>0</v>
      </c>
      <c r="V4146" s="35">
        <f t="shared" si="899"/>
        <v>0</v>
      </c>
      <c r="W4146" s="35">
        <f>IF(NOT(ISBLANK(H4146)),(12-DATEDIF(H4146,'[3]1.Pradzia'!$D$13,"m")),0)</f>
        <v>0</v>
      </c>
      <c r="X4146" s="35">
        <f t="shared" si="900"/>
        <v>0</v>
      </c>
      <c r="Y4146" s="35">
        <f t="shared" si="896"/>
        <v>0</v>
      </c>
      <c r="Z4146" s="35">
        <f t="shared" si="908"/>
        <v>0</v>
      </c>
      <c r="AA4146" s="36">
        <f t="shared" si="901"/>
        <v>0</v>
      </c>
      <c r="AB4146" s="36">
        <f t="shared" si="902"/>
        <v>0</v>
      </c>
      <c r="AC4146" s="37">
        <f t="shared" si="903"/>
        <v>0</v>
      </c>
      <c r="AD4146" s="35">
        <f>IF(OR(YEAR(G4146)&lt;2019,O4146="X"),0,IF(ISBLANK(H4146),DATEDIF(G4146,'[3]1.Pradzia'!$D$13,"M"),DATEDIF(G4146,H4146,"m")))</f>
        <v>0</v>
      </c>
      <c r="AE4146" s="37">
        <f>IF(E4146='[3]5.Grup_T'!$E$20,0,IF(AD4146&lt;&gt;0,M4146/V4146*MIN(12,AD4146),0))</f>
        <v>0</v>
      </c>
      <c r="AF4146" s="37">
        <f t="shared" si="904"/>
        <v>0</v>
      </c>
      <c r="AG4146" s="37">
        <f t="shared" si="905"/>
        <v>0</v>
      </c>
      <c r="AH4146" s="37">
        <f t="shared" si="906"/>
        <v>0</v>
      </c>
      <c r="AI4146" s="35" t="str">
        <f t="shared" si="907"/>
        <v>Nusidėvėjęs</v>
      </c>
      <c r="AJ4146" s="38" t="str">
        <f>IF(AND(F4146&lt;&gt;[3]Pav.tvarkyklė!$B$12,F4146&lt;&gt;[3]Pav.tvarkyklė!$B$13),"GVTNT","X")</f>
        <v>GVTNT</v>
      </c>
      <c r="AK4146" s="39">
        <f t="shared" si="909"/>
        <v>0</v>
      </c>
      <c r="AL4146" s="41"/>
      <c r="AM4146" s="41"/>
      <c r="AN4146" s="41">
        <f t="shared" si="897"/>
        <v>1900</v>
      </c>
      <c r="AO4146" s="41"/>
      <c r="AP4146" s="41"/>
      <c r="AQ4146" s="41"/>
      <c r="AR4146" s="42"/>
      <c r="AS4146" s="42"/>
      <c r="AU4146" s="43">
        <f t="shared" si="898"/>
        <v>0</v>
      </c>
    </row>
    <row r="4147" spans="1:47" ht="15" customHeight="1" x14ac:dyDescent="0.25">
      <c r="A4147" s="11"/>
      <c r="B4147" s="19">
        <v>4316</v>
      </c>
      <c r="C4147" s="74"/>
      <c r="D4147" s="77"/>
      <c r="E4147" s="78"/>
      <c r="F4147" s="74"/>
      <c r="G4147" s="80"/>
      <c r="H4147" s="49"/>
      <c r="I4147" s="79"/>
      <c r="J4147" s="27"/>
      <c r="K4147" s="27"/>
      <c r="L4147" s="79"/>
      <c r="M4147" s="81"/>
      <c r="N4147" s="29">
        <v>0</v>
      </c>
      <c r="O4147" s="30" t="str">
        <f>IF(G4147&lt;=$N$2,"",IF(F4147=[3]Pav.tvarkyklė!$B$13,"",IF(ISBLANK(R4147),"X","")))</f>
        <v/>
      </c>
      <c r="P4147" s="91"/>
      <c r="Q4147" s="63"/>
      <c r="R4147" s="63"/>
      <c r="S4147" s="63"/>
      <c r="T4147" s="63"/>
      <c r="U4147" s="34" t="str">
        <f>IFERROR(INDEX('[3]5.Grup_T'!$G$4:$G$22,MATCH('6.Turtas'!E4147,'[3]5.Grup_T'!$E$4:$E$22,0)),"0")</f>
        <v>0</v>
      </c>
      <c r="V4147" s="35">
        <f t="shared" si="899"/>
        <v>0</v>
      </c>
      <c r="W4147" s="35">
        <f>IF(NOT(ISBLANK(H4147)),(12-DATEDIF(H4147,'[3]1.Pradzia'!$D$13,"m")),0)</f>
        <v>0</v>
      </c>
      <c r="X4147" s="35">
        <f t="shared" si="900"/>
        <v>0</v>
      </c>
      <c r="Y4147" s="35">
        <f t="shared" si="896"/>
        <v>0</v>
      </c>
      <c r="Z4147" s="35">
        <f t="shared" si="908"/>
        <v>0</v>
      </c>
      <c r="AA4147" s="36">
        <f t="shared" si="901"/>
        <v>0</v>
      </c>
      <c r="AB4147" s="36">
        <f t="shared" si="902"/>
        <v>0</v>
      </c>
      <c r="AC4147" s="37">
        <f t="shared" si="903"/>
        <v>0</v>
      </c>
      <c r="AD4147" s="35">
        <f>IF(OR(YEAR(G4147)&lt;2019,O4147="X"),0,IF(ISBLANK(H4147),DATEDIF(G4147,'[3]1.Pradzia'!$D$13,"M"),DATEDIF(G4147,H4147,"m")))</f>
        <v>0</v>
      </c>
      <c r="AE4147" s="37">
        <f>IF(E4147='[3]5.Grup_T'!$E$20,0,IF(AD4147&lt;&gt;0,M4147/V4147*MIN(12,AD4147),0))</f>
        <v>0</v>
      </c>
      <c r="AF4147" s="37">
        <f t="shared" si="904"/>
        <v>0</v>
      </c>
      <c r="AG4147" s="37">
        <f t="shared" si="905"/>
        <v>0</v>
      </c>
      <c r="AH4147" s="37">
        <f t="shared" si="906"/>
        <v>0</v>
      </c>
      <c r="AI4147" s="35" t="str">
        <f t="shared" si="907"/>
        <v>Nusidėvėjęs</v>
      </c>
      <c r="AJ4147" s="38" t="str">
        <f>IF(AND(F4147&lt;&gt;[3]Pav.tvarkyklė!$B$12,F4147&lt;&gt;[3]Pav.tvarkyklė!$B$13),"GVTNT","X")</f>
        <v>GVTNT</v>
      </c>
      <c r="AK4147" s="39">
        <f t="shared" si="909"/>
        <v>0</v>
      </c>
      <c r="AL4147" s="41"/>
      <c r="AM4147" s="41"/>
      <c r="AN4147" s="41">
        <f t="shared" si="897"/>
        <v>1900</v>
      </c>
      <c r="AO4147" s="41"/>
      <c r="AP4147" s="41"/>
      <c r="AQ4147" s="41"/>
      <c r="AR4147" s="42"/>
      <c r="AS4147" s="42"/>
      <c r="AU4147" s="43">
        <f t="shared" si="898"/>
        <v>0</v>
      </c>
    </row>
    <row r="4148" spans="1:47" ht="15" customHeight="1" x14ac:dyDescent="0.25">
      <c r="A4148" s="11"/>
      <c r="B4148" s="19">
        <v>4317</v>
      </c>
      <c r="C4148" s="74"/>
      <c r="D4148" s="77"/>
      <c r="E4148" s="78"/>
      <c r="F4148" s="74"/>
      <c r="G4148" s="80"/>
      <c r="H4148" s="49"/>
      <c r="I4148" s="79"/>
      <c r="J4148" s="27"/>
      <c r="K4148" s="27"/>
      <c r="L4148" s="79"/>
      <c r="M4148" s="81"/>
      <c r="N4148" s="29">
        <v>0</v>
      </c>
      <c r="O4148" s="30" t="str">
        <f>IF(G4148&lt;=$N$2,"",IF(F4148=[3]Pav.tvarkyklė!$B$13,"",IF(ISBLANK(R4148),"X","")))</f>
        <v/>
      </c>
      <c r="P4148" s="91"/>
      <c r="Q4148" s="63"/>
      <c r="R4148" s="63"/>
      <c r="S4148" s="63"/>
      <c r="T4148" s="63"/>
      <c r="U4148" s="34" t="str">
        <f>IFERROR(INDEX('[3]5.Grup_T'!$G$4:$G$22,MATCH('6.Turtas'!E4148,'[3]5.Grup_T'!$E$4:$E$22,0)),"0")</f>
        <v>0</v>
      </c>
      <c r="V4148" s="35">
        <f t="shared" si="899"/>
        <v>0</v>
      </c>
      <c r="W4148" s="35">
        <f>IF(NOT(ISBLANK(H4148)),(12-DATEDIF(H4148,'[3]1.Pradzia'!$D$13,"m")),0)</f>
        <v>0</v>
      </c>
      <c r="X4148" s="35">
        <f t="shared" si="900"/>
        <v>0</v>
      </c>
      <c r="Y4148" s="35">
        <f t="shared" si="896"/>
        <v>0</v>
      </c>
      <c r="Z4148" s="35">
        <f t="shared" si="908"/>
        <v>0</v>
      </c>
      <c r="AA4148" s="36">
        <f t="shared" si="901"/>
        <v>0</v>
      </c>
      <c r="AB4148" s="36">
        <f t="shared" si="902"/>
        <v>0</v>
      </c>
      <c r="AC4148" s="37">
        <f t="shared" si="903"/>
        <v>0</v>
      </c>
      <c r="AD4148" s="35">
        <f>IF(OR(YEAR(G4148)&lt;2019,O4148="X"),0,IF(ISBLANK(H4148),DATEDIF(G4148,'[3]1.Pradzia'!$D$13,"M"),DATEDIF(G4148,H4148,"m")))</f>
        <v>0</v>
      </c>
      <c r="AE4148" s="37">
        <f>IF(E4148='[3]5.Grup_T'!$E$20,0,IF(AD4148&lt;&gt;0,M4148/V4148*MIN(12,AD4148),0))</f>
        <v>0</v>
      </c>
      <c r="AF4148" s="37">
        <f t="shared" si="904"/>
        <v>0</v>
      </c>
      <c r="AG4148" s="37">
        <f t="shared" si="905"/>
        <v>0</v>
      </c>
      <c r="AH4148" s="37">
        <f t="shared" si="906"/>
        <v>0</v>
      </c>
      <c r="AI4148" s="35" t="str">
        <f t="shared" si="907"/>
        <v>Nusidėvėjęs</v>
      </c>
      <c r="AJ4148" s="38" t="str">
        <f>IF(AND(F4148&lt;&gt;[3]Pav.tvarkyklė!$B$12,F4148&lt;&gt;[3]Pav.tvarkyklė!$B$13),"GVTNT","X")</f>
        <v>GVTNT</v>
      </c>
      <c r="AK4148" s="39">
        <f t="shared" si="909"/>
        <v>0</v>
      </c>
      <c r="AL4148" s="41"/>
      <c r="AM4148" s="41"/>
      <c r="AN4148" s="41">
        <f t="shared" si="897"/>
        <v>1900</v>
      </c>
      <c r="AO4148" s="41"/>
      <c r="AP4148" s="41"/>
      <c r="AQ4148" s="41"/>
      <c r="AR4148" s="42"/>
      <c r="AS4148" s="42"/>
      <c r="AU4148" s="43">
        <f t="shared" si="898"/>
        <v>0</v>
      </c>
    </row>
    <row r="4149" spans="1:47" ht="15" customHeight="1" x14ac:dyDescent="0.25">
      <c r="A4149" s="11"/>
      <c r="B4149" s="19">
        <v>4318</v>
      </c>
      <c r="C4149" s="74"/>
      <c r="D4149" s="77"/>
      <c r="E4149" s="78"/>
      <c r="F4149" s="74"/>
      <c r="G4149" s="80"/>
      <c r="H4149" s="49"/>
      <c r="I4149" s="79"/>
      <c r="J4149" s="27"/>
      <c r="K4149" s="27"/>
      <c r="L4149" s="79"/>
      <c r="M4149" s="81"/>
      <c r="N4149" s="29">
        <v>0</v>
      </c>
      <c r="O4149" s="30" t="str">
        <f>IF(G4149&lt;=$N$2,"",IF(F4149=[3]Pav.tvarkyklė!$B$13,"",IF(ISBLANK(R4149),"X","")))</f>
        <v/>
      </c>
      <c r="P4149" s="91"/>
      <c r="Q4149" s="63"/>
      <c r="R4149" s="63"/>
      <c r="S4149" s="63"/>
      <c r="T4149" s="63"/>
      <c r="U4149" s="34" t="str">
        <f>IFERROR(INDEX('[3]5.Grup_T'!$G$4:$G$22,MATCH('6.Turtas'!E4149,'[3]5.Grup_T'!$E$4:$E$22,0)),"0")</f>
        <v>0</v>
      </c>
      <c r="V4149" s="35">
        <f t="shared" si="899"/>
        <v>0</v>
      </c>
      <c r="W4149" s="35">
        <f>IF(NOT(ISBLANK(H4149)),(12-DATEDIF(H4149,'[3]1.Pradzia'!$D$13,"m")),0)</f>
        <v>0</v>
      </c>
      <c r="X4149" s="35">
        <f t="shared" si="900"/>
        <v>0</v>
      </c>
      <c r="Y4149" s="35">
        <f t="shared" si="896"/>
        <v>0</v>
      </c>
      <c r="Z4149" s="35">
        <f t="shared" si="908"/>
        <v>0</v>
      </c>
      <c r="AA4149" s="36">
        <f t="shared" si="901"/>
        <v>0</v>
      </c>
      <c r="AB4149" s="36">
        <f t="shared" si="902"/>
        <v>0</v>
      </c>
      <c r="AC4149" s="37">
        <f t="shared" si="903"/>
        <v>0</v>
      </c>
      <c r="AD4149" s="35">
        <f>IF(OR(YEAR(G4149)&lt;2019,O4149="X"),0,IF(ISBLANK(H4149),DATEDIF(G4149,'[3]1.Pradzia'!$D$13,"M"),DATEDIF(G4149,H4149,"m")))</f>
        <v>0</v>
      </c>
      <c r="AE4149" s="37">
        <f>IF(E4149='[3]5.Grup_T'!$E$20,0,IF(AD4149&lt;&gt;0,M4149/V4149*MIN(12,AD4149),0))</f>
        <v>0</v>
      </c>
      <c r="AF4149" s="37">
        <f t="shared" si="904"/>
        <v>0</v>
      </c>
      <c r="AG4149" s="37">
        <f t="shared" si="905"/>
        <v>0</v>
      </c>
      <c r="AH4149" s="37">
        <f t="shared" si="906"/>
        <v>0</v>
      </c>
      <c r="AI4149" s="35" t="str">
        <f t="shared" si="907"/>
        <v>Nusidėvėjęs</v>
      </c>
      <c r="AJ4149" s="38" t="str">
        <f>IF(AND(F4149&lt;&gt;[3]Pav.tvarkyklė!$B$12,F4149&lt;&gt;[3]Pav.tvarkyklė!$B$13),"GVTNT","X")</f>
        <v>GVTNT</v>
      </c>
      <c r="AK4149" s="39">
        <f t="shared" si="909"/>
        <v>0</v>
      </c>
      <c r="AL4149" s="41"/>
      <c r="AM4149" s="41"/>
      <c r="AN4149" s="41">
        <f t="shared" si="897"/>
        <v>1900</v>
      </c>
      <c r="AO4149" s="41"/>
      <c r="AP4149" s="41"/>
      <c r="AQ4149" s="41"/>
      <c r="AR4149" s="42"/>
      <c r="AS4149" s="42"/>
      <c r="AU4149" s="43">
        <f t="shared" si="898"/>
        <v>0</v>
      </c>
    </row>
    <row r="4150" spans="1:47" ht="15" customHeight="1" x14ac:dyDescent="0.25">
      <c r="A4150" s="11"/>
      <c r="B4150" s="19">
        <v>4319</v>
      </c>
      <c r="C4150" s="74"/>
      <c r="D4150" s="77"/>
      <c r="E4150" s="78"/>
      <c r="F4150" s="74"/>
      <c r="G4150" s="80"/>
      <c r="H4150" s="49"/>
      <c r="I4150" s="79"/>
      <c r="J4150" s="27"/>
      <c r="K4150" s="27"/>
      <c r="L4150" s="79"/>
      <c r="M4150" s="81"/>
      <c r="N4150" s="29">
        <v>0</v>
      </c>
      <c r="O4150" s="30" t="str">
        <f>IF(G4150&lt;=$N$2,"",IF(F4150=[3]Pav.tvarkyklė!$B$13,"",IF(ISBLANK(R4150),"X","")))</f>
        <v/>
      </c>
      <c r="P4150" s="91"/>
      <c r="Q4150" s="63"/>
      <c r="R4150" s="63"/>
      <c r="S4150" s="63"/>
      <c r="T4150" s="63"/>
      <c r="U4150" s="34" t="str">
        <f>IFERROR(INDEX('[3]5.Grup_T'!$G$4:$G$22,MATCH('6.Turtas'!E4150,'[3]5.Grup_T'!$E$4:$E$22,0)),"0")</f>
        <v>0</v>
      </c>
      <c r="V4150" s="35">
        <f t="shared" si="899"/>
        <v>0</v>
      </c>
      <c r="W4150" s="35">
        <f>IF(NOT(ISBLANK(H4150)),(12-DATEDIF(H4150,'[3]1.Pradzia'!$D$13,"m")),0)</f>
        <v>0</v>
      </c>
      <c r="X4150" s="35">
        <f t="shared" si="900"/>
        <v>0</v>
      </c>
      <c r="Y4150" s="35">
        <f t="shared" si="896"/>
        <v>0</v>
      </c>
      <c r="Z4150" s="35">
        <f t="shared" si="908"/>
        <v>0</v>
      </c>
      <c r="AA4150" s="36">
        <f t="shared" si="901"/>
        <v>0</v>
      </c>
      <c r="AB4150" s="36">
        <f t="shared" si="902"/>
        <v>0</v>
      </c>
      <c r="AC4150" s="37">
        <f t="shared" si="903"/>
        <v>0</v>
      </c>
      <c r="AD4150" s="35">
        <f>IF(OR(YEAR(G4150)&lt;2019,O4150="X"),0,IF(ISBLANK(H4150),DATEDIF(G4150,'[3]1.Pradzia'!$D$13,"M"),DATEDIF(G4150,H4150,"m")))</f>
        <v>0</v>
      </c>
      <c r="AE4150" s="37">
        <f>IF(E4150='[3]5.Grup_T'!$E$20,0,IF(AD4150&lt;&gt;0,M4150/V4150*MIN(12,AD4150),0))</f>
        <v>0</v>
      </c>
      <c r="AF4150" s="37">
        <f t="shared" si="904"/>
        <v>0</v>
      </c>
      <c r="AG4150" s="37">
        <f t="shared" si="905"/>
        <v>0</v>
      </c>
      <c r="AH4150" s="37">
        <f t="shared" si="906"/>
        <v>0</v>
      </c>
      <c r="AI4150" s="35" t="str">
        <f t="shared" si="907"/>
        <v>Nusidėvėjęs</v>
      </c>
      <c r="AJ4150" s="38" t="str">
        <f>IF(AND(F4150&lt;&gt;[3]Pav.tvarkyklė!$B$12,F4150&lt;&gt;[3]Pav.tvarkyklė!$B$13),"GVTNT","X")</f>
        <v>GVTNT</v>
      </c>
      <c r="AK4150" s="39">
        <f t="shared" si="909"/>
        <v>0</v>
      </c>
      <c r="AL4150" s="41"/>
      <c r="AM4150" s="41"/>
      <c r="AN4150" s="41">
        <f t="shared" si="897"/>
        <v>1900</v>
      </c>
      <c r="AO4150" s="41"/>
      <c r="AP4150" s="41"/>
      <c r="AQ4150" s="41"/>
      <c r="AR4150" s="42"/>
      <c r="AS4150" s="42"/>
      <c r="AU4150" s="43">
        <f t="shared" si="898"/>
        <v>0</v>
      </c>
    </row>
    <row r="4151" spans="1:47" ht="15" customHeight="1" x14ac:dyDescent="0.25">
      <c r="A4151" s="11"/>
      <c r="B4151" s="19">
        <v>4320</v>
      </c>
      <c r="C4151" s="74"/>
      <c r="D4151" s="77"/>
      <c r="E4151" s="78"/>
      <c r="F4151" s="74"/>
      <c r="G4151" s="80"/>
      <c r="H4151" s="49"/>
      <c r="I4151" s="79"/>
      <c r="J4151" s="27"/>
      <c r="K4151" s="27"/>
      <c r="L4151" s="79"/>
      <c r="M4151" s="81"/>
      <c r="N4151" s="29">
        <v>0</v>
      </c>
      <c r="O4151" s="30" t="str">
        <f>IF(G4151&lt;=$N$2,"",IF(F4151=[3]Pav.tvarkyklė!$B$13,"",IF(ISBLANK(R4151),"X","")))</f>
        <v/>
      </c>
      <c r="P4151" s="91"/>
      <c r="Q4151" s="63"/>
      <c r="R4151" s="63"/>
      <c r="S4151" s="63"/>
      <c r="T4151" s="63"/>
      <c r="U4151" s="34" t="str">
        <f>IFERROR(INDEX('[3]5.Grup_T'!$G$4:$G$22,MATCH('6.Turtas'!E4151,'[3]5.Grup_T'!$E$4:$E$22,0)),"0")</f>
        <v>0</v>
      </c>
      <c r="V4151" s="35">
        <f t="shared" si="899"/>
        <v>0</v>
      </c>
      <c r="W4151" s="35">
        <f>IF(NOT(ISBLANK(H4151)),(12-DATEDIF(H4151,'[3]1.Pradzia'!$D$13,"m")),0)</f>
        <v>0</v>
      </c>
      <c r="X4151" s="35">
        <f t="shared" si="900"/>
        <v>0</v>
      </c>
      <c r="Y4151" s="35">
        <f t="shared" ref="Y4151:Y4214" si="910">IF(YEAR(G4151)&gt;=2019,0,IF(Z4151&lt;=0,0,IF(W4151&lt;&gt;0,MIN(W4151,Z4151),MIN(12,Z4151))))</f>
        <v>0</v>
      </c>
      <c r="Z4151" s="35">
        <f t="shared" si="908"/>
        <v>0</v>
      </c>
      <c r="AA4151" s="36">
        <f t="shared" si="901"/>
        <v>0</v>
      </c>
      <c r="AB4151" s="36">
        <f t="shared" si="902"/>
        <v>0</v>
      </c>
      <c r="AC4151" s="37">
        <f t="shared" si="903"/>
        <v>0</v>
      </c>
      <c r="AD4151" s="35">
        <f>IF(OR(YEAR(G4151)&lt;2019,O4151="X"),0,IF(ISBLANK(H4151),DATEDIF(G4151,'[3]1.Pradzia'!$D$13,"M"),DATEDIF(G4151,H4151,"m")))</f>
        <v>0</v>
      </c>
      <c r="AE4151" s="37">
        <f>IF(E4151='[3]5.Grup_T'!$E$20,0,IF(AD4151&lt;&gt;0,M4151/V4151*MIN(12,AD4151),0))</f>
        <v>0</v>
      </c>
      <c r="AF4151" s="37">
        <f t="shared" si="904"/>
        <v>0</v>
      </c>
      <c r="AG4151" s="37">
        <f t="shared" si="905"/>
        <v>0</v>
      </c>
      <c r="AH4151" s="37">
        <f t="shared" si="906"/>
        <v>0</v>
      </c>
      <c r="AI4151" s="35" t="str">
        <f t="shared" si="907"/>
        <v>Nusidėvėjęs</v>
      </c>
      <c r="AJ4151" s="38" t="str">
        <f>IF(AND(F4151&lt;&gt;[3]Pav.tvarkyklė!$B$12,F4151&lt;&gt;[3]Pav.tvarkyklė!$B$13),"GVTNT","X")</f>
        <v>GVTNT</v>
      </c>
      <c r="AK4151" s="39">
        <f t="shared" si="909"/>
        <v>0</v>
      </c>
      <c r="AL4151" s="41"/>
      <c r="AM4151" s="41"/>
      <c r="AN4151" s="41">
        <f t="shared" si="897"/>
        <v>1900</v>
      </c>
      <c r="AO4151" s="41"/>
      <c r="AP4151" s="41"/>
      <c r="AQ4151" s="41"/>
      <c r="AR4151" s="42"/>
      <c r="AS4151" s="42"/>
      <c r="AU4151" s="43">
        <f t="shared" si="898"/>
        <v>0</v>
      </c>
    </row>
    <row r="4152" spans="1:47" ht="15" customHeight="1" x14ac:dyDescent="0.25">
      <c r="A4152" s="11"/>
      <c r="B4152" s="19">
        <v>4321</v>
      </c>
      <c r="C4152" s="74"/>
      <c r="D4152" s="77"/>
      <c r="E4152" s="78"/>
      <c r="F4152" s="74"/>
      <c r="G4152" s="80"/>
      <c r="H4152" s="49"/>
      <c r="I4152" s="79"/>
      <c r="J4152" s="27"/>
      <c r="K4152" s="27"/>
      <c r="L4152" s="79"/>
      <c r="M4152" s="81"/>
      <c r="N4152" s="29">
        <v>0</v>
      </c>
      <c r="O4152" s="30" t="str">
        <f>IF(G4152&lt;=$N$2,"",IF(F4152=[3]Pav.tvarkyklė!$B$13,"",IF(ISBLANK(R4152),"X","")))</f>
        <v/>
      </c>
      <c r="P4152" s="91"/>
      <c r="Q4152" s="63"/>
      <c r="R4152" s="63"/>
      <c r="S4152" s="63"/>
      <c r="T4152" s="63"/>
      <c r="U4152" s="34" t="str">
        <f>IFERROR(INDEX('[3]5.Grup_T'!$G$4:$G$22,MATCH('6.Turtas'!E4152,'[3]5.Grup_T'!$E$4:$E$22,0)),"0")</f>
        <v>0</v>
      </c>
      <c r="V4152" s="35">
        <f t="shared" si="899"/>
        <v>0</v>
      </c>
      <c r="W4152" s="35">
        <f>IF(NOT(ISBLANK(H4152)),(12-DATEDIF(H4152,'[3]1.Pradzia'!$D$13,"m")),0)</f>
        <v>0</v>
      </c>
      <c r="X4152" s="35">
        <f t="shared" si="900"/>
        <v>0</v>
      </c>
      <c r="Y4152" s="35">
        <f t="shared" si="910"/>
        <v>0</v>
      </c>
      <c r="Z4152" s="35">
        <f t="shared" si="908"/>
        <v>0</v>
      </c>
      <c r="AA4152" s="36">
        <f t="shared" si="901"/>
        <v>0</v>
      </c>
      <c r="AB4152" s="36">
        <f t="shared" si="902"/>
        <v>0</v>
      </c>
      <c r="AC4152" s="37">
        <f t="shared" si="903"/>
        <v>0</v>
      </c>
      <c r="AD4152" s="35">
        <f>IF(OR(YEAR(G4152)&lt;2019,O4152="X"),0,IF(ISBLANK(H4152),DATEDIF(G4152,'[3]1.Pradzia'!$D$13,"M"),DATEDIF(G4152,H4152,"m")))</f>
        <v>0</v>
      </c>
      <c r="AE4152" s="37">
        <f>IF(E4152='[3]5.Grup_T'!$E$20,0,IF(AD4152&lt;&gt;0,M4152/V4152*MIN(12,AD4152),0))</f>
        <v>0</v>
      </c>
      <c r="AF4152" s="37">
        <f t="shared" si="904"/>
        <v>0</v>
      </c>
      <c r="AG4152" s="37">
        <f t="shared" si="905"/>
        <v>0</v>
      </c>
      <c r="AH4152" s="37">
        <f t="shared" si="906"/>
        <v>0</v>
      </c>
      <c r="AI4152" s="35" t="str">
        <f t="shared" si="907"/>
        <v>Nusidėvėjęs</v>
      </c>
      <c r="AJ4152" s="38" t="str">
        <f>IF(AND(F4152&lt;&gt;[3]Pav.tvarkyklė!$B$12,F4152&lt;&gt;[3]Pav.tvarkyklė!$B$13),"GVTNT","X")</f>
        <v>GVTNT</v>
      </c>
      <c r="AK4152" s="39">
        <f t="shared" si="909"/>
        <v>0</v>
      </c>
      <c r="AL4152" s="41"/>
      <c r="AM4152" s="41"/>
      <c r="AN4152" s="41">
        <f t="shared" si="897"/>
        <v>1900</v>
      </c>
      <c r="AO4152" s="41"/>
      <c r="AP4152" s="41"/>
      <c r="AQ4152" s="41"/>
      <c r="AR4152" s="42"/>
      <c r="AS4152" s="42"/>
      <c r="AU4152" s="43">
        <f t="shared" si="898"/>
        <v>0</v>
      </c>
    </row>
    <row r="4153" spans="1:47" ht="15" customHeight="1" x14ac:dyDescent="0.25">
      <c r="A4153" s="11"/>
      <c r="B4153" s="19">
        <v>4322</v>
      </c>
      <c r="C4153" s="74"/>
      <c r="D4153" s="77"/>
      <c r="E4153" s="78"/>
      <c r="F4153" s="74"/>
      <c r="G4153" s="80"/>
      <c r="H4153" s="49"/>
      <c r="I4153" s="79"/>
      <c r="J4153" s="27"/>
      <c r="K4153" s="27"/>
      <c r="L4153" s="79"/>
      <c r="M4153" s="81"/>
      <c r="N4153" s="29">
        <v>0</v>
      </c>
      <c r="O4153" s="30" t="str">
        <f>IF(G4153&lt;=$N$2,"",IF(F4153=[3]Pav.tvarkyklė!$B$13,"",IF(ISBLANK(R4153),"X","")))</f>
        <v/>
      </c>
      <c r="P4153" s="91"/>
      <c r="Q4153" s="63"/>
      <c r="R4153" s="63"/>
      <c r="S4153" s="63"/>
      <c r="T4153" s="63"/>
      <c r="U4153" s="34" t="str">
        <f>IFERROR(INDEX('[3]5.Grup_T'!$G$4:$G$22,MATCH('6.Turtas'!E4153,'[3]5.Grup_T'!$E$4:$E$22,0)),"0")</f>
        <v>0</v>
      </c>
      <c r="V4153" s="35">
        <f t="shared" si="899"/>
        <v>0</v>
      </c>
      <c r="W4153" s="35">
        <f>IF(NOT(ISBLANK(H4153)),(12-DATEDIF(H4153,'[3]1.Pradzia'!$D$13,"m")),0)</f>
        <v>0</v>
      </c>
      <c r="X4153" s="35">
        <f t="shared" si="900"/>
        <v>0</v>
      </c>
      <c r="Y4153" s="35">
        <f t="shared" si="910"/>
        <v>0</v>
      </c>
      <c r="Z4153" s="35">
        <f t="shared" si="908"/>
        <v>0</v>
      </c>
      <c r="AA4153" s="36">
        <f t="shared" si="901"/>
        <v>0</v>
      </c>
      <c r="AB4153" s="36">
        <f t="shared" si="902"/>
        <v>0</v>
      </c>
      <c r="AC4153" s="37">
        <f t="shared" si="903"/>
        <v>0</v>
      </c>
      <c r="AD4153" s="35">
        <f>IF(OR(YEAR(G4153)&lt;2019,O4153="X"),0,IF(ISBLANK(H4153),DATEDIF(G4153,'[3]1.Pradzia'!$D$13,"M"),DATEDIF(G4153,H4153,"m")))</f>
        <v>0</v>
      </c>
      <c r="AE4153" s="37">
        <f>IF(E4153='[3]5.Grup_T'!$E$20,0,IF(AD4153&lt;&gt;0,M4153/V4153*MIN(12,AD4153),0))</f>
        <v>0</v>
      </c>
      <c r="AF4153" s="37">
        <f t="shared" si="904"/>
        <v>0</v>
      </c>
      <c r="AG4153" s="37">
        <f t="shared" si="905"/>
        <v>0</v>
      </c>
      <c r="AH4153" s="37">
        <f t="shared" si="906"/>
        <v>0</v>
      </c>
      <c r="AI4153" s="35" t="str">
        <f t="shared" si="907"/>
        <v>Nusidėvėjęs</v>
      </c>
      <c r="AJ4153" s="38" t="str">
        <f>IF(AND(F4153&lt;&gt;[3]Pav.tvarkyklė!$B$12,F4153&lt;&gt;[3]Pav.tvarkyklė!$B$13),"GVTNT","X")</f>
        <v>GVTNT</v>
      </c>
      <c r="AK4153" s="39">
        <f t="shared" si="909"/>
        <v>0</v>
      </c>
      <c r="AL4153" s="41"/>
      <c r="AM4153" s="41"/>
      <c r="AN4153" s="41">
        <f t="shared" si="897"/>
        <v>1900</v>
      </c>
      <c r="AO4153" s="41"/>
      <c r="AP4153" s="41"/>
      <c r="AQ4153" s="41"/>
      <c r="AR4153" s="42"/>
      <c r="AS4153" s="42"/>
      <c r="AU4153" s="43">
        <f t="shared" si="898"/>
        <v>0</v>
      </c>
    </row>
    <row r="4154" spans="1:47" ht="15" customHeight="1" x14ac:dyDescent="0.25">
      <c r="A4154" s="11"/>
      <c r="B4154" s="19">
        <v>4323</v>
      </c>
      <c r="C4154" s="74"/>
      <c r="D4154" s="77"/>
      <c r="E4154" s="78"/>
      <c r="F4154" s="74"/>
      <c r="G4154" s="80"/>
      <c r="H4154" s="49"/>
      <c r="I4154" s="79"/>
      <c r="J4154" s="27"/>
      <c r="K4154" s="27"/>
      <c r="L4154" s="79"/>
      <c r="M4154" s="81"/>
      <c r="N4154" s="29">
        <v>0</v>
      </c>
      <c r="O4154" s="30" t="str">
        <f>IF(G4154&lt;=$N$2,"",IF(F4154=[3]Pav.tvarkyklė!$B$13,"",IF(ISBLANK(R4154),"X","")))</f>
        <v/>
      </c>
      <c r="P4154" s="91"/>
      <c r="Q4154" s="63"/>
      <c r="R4154" s="63"/>
      <c r="S4154" s="63"/>
      <c r="T4154" s="63"/>
      <c r="U4154" s="34" t="str">
        <f>IFERROR(INDEX('[3]5.Grup_T'!$G$4:$G$22,MATCH('6.Turtas'!E4154,'[3]5.Grup_T'!$E$4:$E$22,0)),"0")</f>
        <v>0</v>
      </c>
      <c r="V4154" s="35">
        <f t="shared" si="899"/>
        <v>0</v>
      </c>
      <c r="W4154" s="35">
        <f>IF(NOT(ISBLANK(H4154)),(12-DATEDIF(H4154,'[3]1.Pradzia'!$D$13,"m")),0)</f>
        <v>0</v>
      </c>
      <c r="X4154" s="35">
        <f t="shared" si="900"/>
        <v>0</v>
      </c>
      <c r="Y4154" s="35">
        <f t="shared" si="910"/>
        <v>0</v>
      </c>
      <c r="Z4154" s="35">
        <f t="shared" si="908"/>
        <v>0</v>
      </c>
      <c r="AA4154" s="36">
        <f t="shared" si="901"/>
        <v>0</v>
      </c>
      <c r="AB4154" s="36">
        <f t="shared" si="902"/>
        <v>0</v>
      </c>
      <c r="AC4154" s="37">
        <f t="shared" si="903"/>
        <v>0</v>
      </c>
      <c r="AD4154" s="35">
        <f>IF(OR(YEAR(G4154)&lt;2019,O4154="X"),0,IF(ISBLANK(H4154),DATEDIF(G4154,'[3]1.Pradzia'!$D$13,"M"),DATEDIF(G4154,H4154,"m")))</f>
        <v>0</v>
      </c>
      <c r="AE4154" s="37">
        <f>IF(E4154='[3]5.Grup_T'!$E$20,0,IF(AD4154&lt;&gt;0,M4154/V4154*MIN(12,AD4154),0))</f>
        <v>0</v>
      </c>
      <c r="AF4154" s="37">
        <f t="shared" si="904"/>
        <v>0</v>
      </c>
      <c r="AG4154" s="37">
        <f t="shared" si="905"/>
        <v>0</v>
      </c>
      <c r="AH4154" s="37">
        <f t="shared" si="906"/>
        <v>0</v>
      </c>
      <c r="AI4154" s="35" t="str">
        <f t="shared" si="907"/>
        <v>Nusidėvėjęs</v>
      </c>
      <c r="AJ4154" s="38" t="str">
        <f>IF(AND(F4154&lt;&gt;[3]Pav.tvarkyklė!$B$12,F4154&lt;&gt;[3]Pav.tvarkyklė!$B$13),"GVTNT","X")</f>
        <v>GVTNT</v>
      </c>
      <c r="AK4154" s="39">
        <f t="shared" si="909"/>
        <v>0</v>
      </c>
      <c r="AL4154" s="41"/>
      <c r="AM4154" s="41"/>
      <c r="AN4154" s="41">
        <f t="shared" si="897"/>
        <v>1900</v>
      </c>
      <c r="AO4154" s="41"/>
      <c r="AP4154" s="41"/>
      <c r="AQ4154" s="41"/>
      <c r="AR4154" s="42"/>
      <c r="AS4154" s="42"/>
      <c r="AU4154" s="43">
        <f t="shared" si="898"/>
        <v>0</v>
      </c>
    </row>
    <row r="4155" spans="1:47" ht="15" customHeight="1" x14ac:dyDescent="0.25">
      <c r="A4155" s="11"/>
      <c r="B4155" s="19">
        <v>4324</v>
      </c>
      <c r="C4155" s="74"/>
      <c r="D4155" s="77"/>
      <c r="E4155" s="78"/>
      <c r="F4155" s="74"/>
      <c r="G4155" s="80"/>
      <c r="H4155" s="49"/>
      <c r="I4155" s="79"/>
      <c r="J4155" s="27"/>
      <c r="K4155" s="27"/>
      <c r="L4155" s="79"/>
      <c r="M4155" s="81"/>
      <c r="N4155" s="29">
        <v>0</v>
      </c>
      <c r="O4155" s="30" t="str">
        <f>IF(G4155&lt;=$N$2,"",IF(F4155=[3]Pav.tvarkyklė!$B$13,"",IF(ISBLANK(R4155),"X","")))</f>
        <v/>
      </c>
      <c r="P4155" s="91"/>
      <c r="Q4155" s="63"/>
      <c r="R4155" s="63"/>
      <c r="S4155" s="63"/>
      <c r="T4155" s="63"/>
      <c r="U4155" s="34" t="str">
        <f>IFERROR(INDEX('[3]5.Grup_T'!$G$4:$G$22,MATCH('6.Turtas'!E4155,'[3]5.Grup_T'!$E$4:$E$22,0)),"0")</f>
        <v>0</v>
      </c>
      <c r="V4155" s="35">
        <f t="shared" si="899"/>
        <v>0</v>
      </c>
      <c r="W4155" s="35">
        <f>IF(NOT(ISBLANK(H4155)),(12-DATEDIF(H4155,'[3]1.Pradzia'!$D$13,"m")),0)</f>
        <v>0</v>
      </c>
      <c r="X4155" s="35">
        <f t="shared" si="900"/>
        <v>0</v>
      </c>
      <c r="Y4155" s="35">
        <f t="shared" si="910"/>
        <v>0</v>
      </c>
      <c r="Z4155" s="35">
        <f t="shared" si="908"/>
        <v>0</v>
      </c>
      <c r="AA4155" s="36">
        <f t="shared" si="901"/>
        <v>0</v>
      </c>
      <c r="AB4155" s="36">
        <f t="shared" si="902"/>
        <v>0</v>
      </c>
      <c r="AC4155" s="37">
        <f t="shared" si="903"/>
        <v>0</v>
      </c>
      <c r="AD4155" s="35">
        <f>IF(OR(YEAR(G4155)&lt;2019,O4155="X"),0,IF(ISBLANK(H4155),DATEDIF(G4155,'[3]1.Pradzia'!$D$13,"M"),DATEDIF(G4155,H4155,"m")))</f>
        <v>0</v>
      </c>
      <c r="AE4155" s="37">
        <f>IF(E4155='[3]5.Grup_T'!$E$20,0,IF(AD4155&lt;&gt;0,M4155/V4155*MIN(12,AD4155),0))</f>
        <v>0</v>
      </c>
      <c r="AF4155" s="37">
        <f t="shared" si="904"/>
        <v>0</v>
      </c>
      <c r="AG4155" s="37">
        <f t="shared" si="905"/>
        <v>0</v>
      </c>
      <c r="AH4155" s="37">
        <f t="shared" si="906"/>
        <v>0</v>
      </c>
      <c r="AI4155" s="35" t="str">
        <f t="shared" si="907"/>
        <v>Nusidėvėjęs</v>
      </c>
      <c r="AJ4155" s="38" t="str">
        <f>IF(AND(F4155&lt;&gt;[3]Pav.tvarkyklė!$B$12,F4155&lt;&gt;[3]Pav.tvarkyklė!$B$13),"GVTNT","X")</f>
        <v>GVTNT</v>
      </c>
      <c r="AK4155" s="39">
        <f t="shared" si="909"/>
        <v>0</v>
      </c>
      <c r="AL4155" s="41"/>
      <c r="AM4155" s="41"/>
      <c r="AN4155" s="41">
        <f t="shared" si="897"/>
        <v>1900</v>
      </c>
      <c r="AO4155" s="41"/>
      <c r="AP4155" s="41"/>
      <c r="AQ4155" s="41"/>
      <c r="AR4155" s="42"/>
      <c r="AS4155" s="42"/>
      <c r="AU4155" s="43">
        <f t="shared" si="898"/>
        <v>0</v>
      </c>
    </row>
    <row r="4156" spans="1:47" ht="15" customHeight="1" x14ac:dyDescent="0.25">
      <c r="A4156" s="11"/>
      <c r="B4156" s="19">
        <v>4325</v>
      </c>
      <c r="C4156" s="74"/>
      <c r="D4156" s="77"/>
      <c r="E4156" s="78"/>
      <c r="F4156" s="74"/>
      <c r="G4156" s="80"/>
      <c r="H4156" s="49"/>
      <c r="I4156" s="79"/>
      <c r="J4156" s="27"/>
      <c r="K4156" s="27"/>
      <c r="L4156" s="79"/>
      <c r="M4156" s="81"/>
      <c r="N4156" s="29">
        <v>0</v>
      </c>
      <c r="O4156" s="30" t="str">
        <f>IF(G4156&lt;=$N$2,"",IF(F4156=[3]Pav.tvarkyklė!$B$13,"",IF(ISBLANK(R4156),"X","")))</f>
        <v/>
      </c>
      <c r="P4156" s="91"/>
      <c r="Q4156" s="63"/>
      <c r="R4156" s="63"/>
      <c r="S4156" s="63"/>
      <c r="T4156" s="63"/>
      <c r="U4156" s="34" t="str">
        <f>IFERROR(INDEX('[3]5.Grup_T'!$G$4:$G$22,MATCH('6.Turtas'!E4156,'[3]5.Grup_T'!$E$4:$E$22,0)),"0")</f>
        <v>0</v>
      </c>
      <c r="V4156" s="35">
        <f t="shared" si="899"/>
        <v>0</v>
      </c>
      <c r="W4156" s="35">
        <f>IF(NOT(ISBLANK(H4156)),(12-DATEDIF(H4156,'[3]1.Pradzia'!$D$13,"m")),0)</f>
        <v>0</v>
      </c>
      <c r="X4156" s="35">
        <f t="shared" si="900"/>
        <v>0</v>
      </c>
      <c r="Y4156" s="35">
        <f t="shared" si="910"/>
        <v>0</v>
      </c>
      <c r="Z4156" s="35">
        <f t="shared" si="908"/>
        <v>0</v>
      </c>
      <c r="AA4156" s="36">
        <f t="shared" si="901"/>
        <v>0</v>
      </c>
      <c r="AB4156" s="36">
        <f t="shared" si="902"/>
        <v>0</v>
      </c>
      <c r="AC4156" s="37">
        <f t="shared" si="903"/>
        <v>0</v>
      </c>
      <c r="AD4156" s="35">
        <f>IF(OR(YEAR(G4156)&lt;2019,O4156="X"),0,IF(ISBLANK(H4156),DATEDIF(G4156,'[3]1.Pradzia'!$D$13,"M"),DATEDIF(G4156,H4156,"m")))</f>
        <v>0</v>
      </c>
      <c r="AE4156" s="37">
        <f>IF(E4156='[3]5.Grup_T'!$E$20,0,IF(AD4156&lt;&gt;0,M4156/V4156*MIN(12,AD4156),0))</f>
        <v>0</v>
      </c>
      <c r="AF4156" s="37">
        <f t="shared" si="904"/>
        <v>0</v>
      </c>
      <c r="AG4156" s="37">
        <f t="shared" si="905"/>
        <v>0</v>
      </c>
      <c r="AH4156" s="37">
        <f t="shared" si="906"/>
        <v>0</v>
      </c>
      <c r="AI4156" s="35" t="str">
        <f t="shared" si="907"/>
        <v>Nusidėvėjęs</v>
      </c>
      <c r="AJ4156" s="38" t="str">
        <f>IF(AND(F4156&lt;&gt;[3]Pav.tvarkyklė!$B$12,F4156&lt;&gt;[3]Pav.tvarkyklė!$B$13),"GVTNT","X")</f>
        <v>GVTNT</v>
      </c>
      <c r="AK4156" s="39">
        <f t="shared" si="909"/>
        <v>0</v>
      </c>
      <c r="AL4156" s="41"/>
      <c r="AM4156" s="41"/>
      <c r="AN4156" s="41">
        <f t="shared" si="897"/>
        <v>1900</v>
      </c>
      <c r="AO4156" s="41"/>
      <c r="AP4156" s="41"/>
      <c r="AQ4156" s="41"/>
      <c r="AR4156" s="42"/>
      <c r="AS4156" s="42"/>
      <c r="AU4156" s="43">
        <f t="shared" si="898"/>
        <v>0</v>
      </c>
    </row>
    <row r="4157" spans="1:47" ht="15" customHeight="1" x14ac:dyDescent="0.25">
      <c r="A4157" s="11"/>
      <c r="B4157" s="19">
        <v>4326</v>
      </c>
      <c r="C4157" s="74"/>
      <c r="D4157" s="77"/>
      <c r="E4157" s="78"/>
      <c r="F4157" s="74"/>
      <c r="G4157" s="80"/>
      <c r="H4157" s="49"/>
      <c r="I4157" s="79"/>
      <c r="J4157" s="27"/>
      <c r="K4157" s="27"/>
      <c r="L4157" s="79"/>
      <c r="M4157" s="81"/>
      <c r="N4157" s="29">
        <v>0</v>
      </c>
      <c r="O4157" s="30" t="str">
        <f>IF(G4157&lt;=$N$2,"",IF(F4157=[3]Pav.tvarkyklė!$B$13,"",IF(ISBLANK(R4157),"X","")))</f>
        <v/>
      </c>
      <c r="P4157" s="91"/>
      <c r="Q4157" s="63"/>
      <c r="R4157" s="63"/>
      <c r="S4157" s="63"/>
      <c r="T4157" s="63"/>
      <c r="U4157" s="34" t="str">
        <f>IFERROR(INDEX('[3]5.Grup_T'!$G$4:$G$22,MATCH('6.Turtas'!E4157,'[3]5.Grup_T'!$E$4:$E$22,0)),"0")</f>
        <v>0</v>
      </c>
      <c r="V4157" s="35">
        <f t="shared" si="899"/>
        <v>0</v>
      </c>
      <c r="W4157" s="35">
        <f>IF(NOT(ISBLANK(H4157)),(12-DATEDIF(H4157,'[3]1.Pradzia'!$D$13,"m")),0)</f>
        <v>0</v>
      </c>
      <c r="X4157" s="35">
        <f t="shared" si="900"/>
        <v>0</v>
      </c>
      <c r="Y4157" s="35">
        <f t="shared" si="910"/>
        <v>0</v>
      </c>
      <c r="Z4157" s="35">
        <f t="shared" si="908"/>
        <v>0</v>
      </c>
      <c r="AA4157" s="36">
        <f t="shared" si="901"/>
        <v>0</v>
      </c>
      <c r="AB4157" s="36">
        <f t="shared" si="902"/>
        <v>0</v>
      </c>
      <c r="AC4157" s="37">
        <f t="shared" si="903"/>
        <v>0</v>
      </c>
      <c r="AD4157" s="35">
        <f>IF(OR(YEAR(G4157)&lt;2019,O4157="X"),0,IF(ISBLANK(H4157),DATEDIF(G4157,'[3]1.Pradzia'!$D$13,"M"),DATEDIF(G4157,H4157,"m")))</f>
        <v>0</v>
      </c>
      <c r="AE4157" s="37">
        <f>IF(E4157='[3]5.Grup_T'!$E$20,0,IF(AD4157&lt;&gt;0,M4157/V4157*MIN(12,AD4157),0))</f>
        <v>0</v>
      </c>
      <c r="AF4157" s="37">
        <f t="shared" si="904"/>
        <v>0</v>
      </c>
      <c r="AG4157" s="37">
        <f t="shared" si="905"/>
        <v>0</v>
      </c>
      <c r="AH4157" s="37">
        <f t="shared" si="906"/>
        <v>0</v>
      </c>
      <c r="AI4157" s="35" t="str">
        <f t="shared" si="907"/>
        <v>Nusidėvėjęs</v>
      </c>
      <c r="AJ4157" s="38" t="str">
        <f>IF(AND(F4157&lt;&gt;[3]Pav.tvarkyklė!$B$12,F4157&lt;&gt;[3]Pav.tvarkyklė!$B$13),"GVTNT","X")</f>
        <v>GVTNT</v>
      </c>
      <c r="AK4157" s="39">
        <f t="shared" si="909"/>
        <v>0</v>
      </c>
      <c r="AL4157" s="41"/>
      <c r="AM4157" s="41"/>
      <c r="AN4157" s="41">
        <f t="shared" si="897"/>
        <v>1900</v>
      </c>
      <c r="AO4157" s="41"/>
      <c r="AP4157" s="41"/>
      <c r="AQ4157" s="41"/>
      <c r="AR4157" s="42"/>
      <c r="AS4157" s="42"/>
      <c r="AU4157" s="43">
        <f t="shared" si="898"/>
        <v>0</v>
      </c>
    </row>
    <row r="4158" spans="1:47" ht="15" customHeight="1" x14ac:dyDescent="0.25">
      <c r="A4158" s="11"/>
      <c r="B4158" s="19">
        <v>4327</v>
      </c>
      <c r="C4158" s="74"/>
      <c r="D4158" s="77"/>
      <c r="E4158" s="78"/>
      <c r="F4158" s="74"/>
      <c r="G4158" s="80"/>
      <c r="H4158" s="49"/>
      <c r="I4158" s="79"/>
      <c r="J4158" s="27"/>
      <c r="K4158" s="27"/>
      <c r="L4158" s="79"/>
      <c r="M4158" s="81"/>
      <c r="N4158" s="29">
        <v>0</v>
      </c>
      <c r="O4158" s="30" t="str">
        <f>IF(G4158&lt;=$N$2,"",IF(F4158=[3]Pav.tvarkyklė!$B$13,"",IF(ISBLANK(R4158),"X","")))</f>
        <v/>
      </c>
      <c r="P4158" s="91"/>
      <c r="Q4158" s="63"/>
      <c r="R4158" s="63"/>
      <c r="S4158" s="63"/>
      <c r="T4158" s="63"/>
      <c r="U4158" s="34" t="str">
        <f>IFERROR(INDEX('[3]5.Grup_T'!$G$4:$G$22,MATCH('6.Turtas'!E4158,'[3]5.Grup_T'!$E$4:$E$22,0)),"0")</f>
        <v>0</v>
      </c>
      <c r="V4158" s="35">
        <f t="shared" si="899"/>
        <v>0</v>
      </c>
      <c r="W4158" s="35">
        <f>IF(NOT(ISBLANK(H4158)),(12-DATEDIF(H4158,'[3]1.Pradzia'!$D$13,"m")),0)</f>
        <v>0</v>
      </c>
      <c r="X4158" s="35">
        <f t="shared" si="900"/>
        <v>0</v>
      </c>
      <c r="Y4158" s="35">
        <f t="shared" si="910"/>
        <v>0</v>
      </c>
      <c r="Z4158" s="35">
        <f t="shared" si="908"/>
        <v>0</v>
      </c>
      <c r="AA4158" s="36">
        <f t="shared" si="901"/>
        <v>0</v>
      </c>
      <c r="AB4158" s="36">
        <f t="shared" si="902"/>
        <v>0</v>
      </c>
      <c r="AC4158" s="37">
        <f t="shared" si="903"/>
        <v>0</v>
      </c>
      <c r="AD4158" s="35">
        <f>IF(OR(YEAR(G4158)&lt;2019,O4158="X"),0,IF(ISBLANK(H4158),DATEDIF(G4158,'[3]1.Pradzia'!$D$13,"M"),DATEDIF(G4158,H4158,"m")))</f>
        <v>0</v>
      </c>
      <c r="AE4158" s="37">
        <f>IF(E4158='[3]5.Grup_T'!$E$20,0,IF(AD4158&lt;&gt;0,M4158/V4158*MIN(12,AD4158),0))</f>
        <v>0</v>
      </c>
      <c r="AF4158" s="37">
        <f t="shared" si="904"/>
        <v>0</v>
      </c>
      <c r="AG4158" s="37">
        <f t="shared" si="905"/>
        <v>0</v>
      </c>
      <c r="AH4158" s="37">
        <f t="shared" si="906"/>
        <v>0</v>
      </c>
      <c r="AI4158" s="35" t="str">
        <f t="shared" si="907"/>
        <v>Nusidėvėjęs</v>
      </c>
      <c r="AJ4158" s="38" t="str">
        <f>IF(AND(F4158&lt;&gt;[3]Pav.tvarkyklė!$B$12,F4158&lt;&gt;[3]Pav.tvarkyklė!$B$13),"GVTNT","X")</f>
        <v>GVTNT</v>
      </c>
      <c r="AK4158" s="39">
        <f t="shared" si="909"/>
        <v>0</v>
      </c>
      <c r="AL4158" s="41"/>
      <c r="AM4158" s="41"/>
      <c r="AN4158" s="41">
        <f t="shared" si="897"/>
        <v>1900</v>
      </c>
      <c r="AO4158" s="41"/>
      <c r="AP4158" s="41"/>
      <c r="AQ4158" s="41"/>
      <c r="AR4158" s="42"/>
      <c r="AS4158" s="42"/>
      <c r="AU4158" s="43">
        <f t="shared" si="898"/>
        <v>0</v>
      </c>
    </row>
    <row r="4159" spans="1:47" ht="15" customHeight="1" x14ac:dyDescent="0.25">
      <c r="A4159" s="11"/>
      <c r="B4159" s="19">
        <v>4328</v>
      </c>
      <c r="C4159" s="74"/>
      <c r="D4159" s="77"/>
      <c r="E4159" s="78"/>
      <c r="F4159" s="74"/>
      <c r="G4159" s="80"/>
      <c r="H4159" s="49"/>
      <c r="I4159" s="79"/>
      <c r="J4159" s="27"/>
      <c r="K4159" s="27"/>
      <c r="L4159" s="79"/>
      <c r="M4159" s="81"/>
      <c r="N4159" s="29">
        <v>0</v>
      </c>
      <c r="O4159" s="30" t="str">
        <f>IF(G4159&lt;=$N$2,"",IF(F4159=[3]Pav.tvarkyklė!$B$13,"",IF(ISBLANK(R4159),"X","")))</f>
        <v/>
      </c>
      <c r="P4159" s="91"/>
      <c r="Q4159" s="63"/>
      <c r="R4159" s="63"/>
      <c r="S4159" s="63"/>
      <c r="T4159" s="63"/>
      <c r="U4159" s="34" t="str">
        <f>IFERROR(INDEX('[3]5.Grup_T'!$G$4:$G$22,MATCH('6.Turtas'!E4159,'[3]5.Grup_T'!$E$4:$E$22,0)),"0")</f>
        <v>0</v>
      </c>
      <c r="V4159" s="35">
        <f t="shared" si="899"/>
        <v>0</v>
      </c>
      <c r="W4159" s="35">
        <f>IF(NOT(ISBLANK(H4159)),(12-DATEDIF(H4159,'[3]1.Pradzia'!$D$13,"m")),0)</f>
        <v>0</v>
      </c>
      <c r="X4159" s="35">
        <f t="shared" si="900"/>
        <v>0</v>
      </c>
      <c r="Y4159" s="35">
        <f t="shared" si="910"/>
        <v>0</v>
      </c>
      <c r="Z4159" s="35">
        <f t="shared" si="908"/>
        <v>0</v>
      </c>
      <c r="AA4159" s="36">
        <f t="shared" si="901"/>
        <v>0</v>
      </c>
      <c r="AB4159" s="36">
        <f t="shared" si="902"/>
        <v>0</v>
      </c>
      <c r="AC4159" s="37">
        <f t="shared" si="903"/>
        <v>0</v>
      </c>
      <c r="AD4159" s="35">
        <f>IF(OR(YEAR(G4159)&lt;2019,O4159="X"),0,IF(ISBLANK(H4159),DATEDIF(G4159,'[3]1.Pradzia'!$D$13,"M"),DATEDIF(G4159,H4159,"m")))</f>
        <v>0</v>
      </c>
      <c r="AE4159" s="37">
        <f>IF(E4159='[3]5.Grup_T'!$E$20,0,IF(AD4159&lt;&gt;0,M4159/V4159*MIN(12,AD4159),0))</f>
        <v>0</v>
      </c>
      <c r="AF4159" s="37">
        <f t="shared" si="904"/>
        <v>0</v>
      </c>
      <c r="AG4159" s="37">
        <f t="shared" si="905"/>
        <v>0</v>
      </c>
      <c r="AH4159" s="37">
        <f t="shared" si="906"/>
        <v>0</v>
      </c>
      <c r="AI4159" s="35" t="str">
        <f t="shared" si="907"/>
        <v>Nusidėvėjęs</v>
      </c>
      <c r="AJ4159" s="38" t="str">
        <f>IF(AND(F4159&lt;&gt;[3]Pav.tvarkyklė!$B$12,F4159&lt;&gt;[3]Pav.tvarkyklė!$B$13),"GVTNT","X")</f>
        <v>GVTNT</v>
      </c>
      <c r="AK4159" s="39">
        <f t="shared" si="909"/>
        <v>0</v>
      </c>
      <c r="AL4159" s="41"/>
      <c r="AM4159" s="41"/>
      <c r="AN4159" s="41">
        <f t="shared" si="897"/>
        <v>1900</v>
      </c>
      <c r="AO4159" s="41"/>
      <c r="AP4159" s="41"/>
      <c r="AQ4159" s="41"/>
      <c r="AR4159" s="42"/>
      <c r="AS4159" s="42"/>
      <c r="AU4159" s="43">
        <f t="shared" si="898"/>
        <v>0</v>
      </c>
    </row>
    <row r="4160" spans="1:47" ht="15" customHeight="1" x14ac:dyDescent="0.25">
      <c r="A4160" s="11"/>
      <c r="B4160" s="19">
        <v>4329</v>
      </c>
      <c r="C4160" s="74"/>
      <c r="D4160" s="77"/>
      <c r="E4160" s="78"/>
      <c r="F4160" s="74"/>
      <c r="G4160" s="80"/>
      <c r="H4160" s="49"/>
      <c r="I4160" s="79"/>
      <c r="J4160" s="27"/>
      <c r="K4160" s="27"/>
      <c r="L4160" s="79"/>
      <c r="M4160" s="81"/>
      <c r="N4160" s="29">
        <v>0</v>
      </c>
      <c r="O4160" s="30" t="str">
        <f>IF(G4160&lt;=$N$2,"",IF(F4160=[3]Pav.tvarkyklė!$B$13,"",IF(ISBLANK(R4160),"X","")))</f>
        <v/>
      </c>
      <c r="P4160" s="91"/>
      <c r="Q4160" s="63"/>
      <c r="R4160" s="63"/>
      <c r="S4160" s="63"/>
      <c r="T4160" s="63"/>
      <c r="U4160" s="34" t="str">
        <f>IFERROR(INDEX('[3]5.Grup_T'!$G$4:$G$22,MATCH('6.Turtas'!E4160,'[3]5.Grup_T'!$E$4:$E$22,0)),"0")</f>
        <v>0</v>
      </c>
      <c r="V4160" s="35">
        <f t="shared" si="899"/>
        <v>0</v>
      </c>
      <c r="W4160" s="35">
        <f>IF(NOT(ISBLANK(H4160)),(12-DATEDIF(H4160,'[3]1.Pradzia'!$D$13,"m")),0)</f>
        <v>0</v>
      </c>
      <c r="X4160" s="35">
        <f t="shared" si="900"/>
        <v>0</v>
      </c>
      <c r="Y4160" s="35">
        <f t="shared" si="910"/>
        <v>0</v>
      </c>
      <c r="Z4160" s="35">
        <f t="shared" si="908"/>
        <v>0</v>
      </c>
      <c r="AA4160" s="36">
        <f t="shared" si="901"/>
        <v>0</v>
      </c>
      <c r="AB4160" s="36">
        <f t="shared" si="902"/>
        <v>0</v>
      </c>
      <c r="AC4160" s="37">
        <f t="shared" si="903"/>
        <v>0</v>
      </c>
      <c r="AD4160" s="35">
        <f>IF(OR(YEAR(G4160)&lt;2019,O4160="X"),0,IF(ISBLANK(H4160),DATEDIF(G4160,'[3]1.Pradzia'!$D$13,"M"),DATEDIF(G4160,H4160,"m")))</f>
        <v>0</v>
      </c>
      <c r="AE4160" s="37">
        <f>IF(E4160='[3]5.Grup_T'!$E$20,0,IF(AD4160&lt;&gt;0,M4160/V4160*MIN(12,AD4160),0))</f>
        <v>0</v>
      </c>
      <c r="AF4160" s="37">
        <f t="shared" si="904"/>
        <v>0</v>
      </c>
      <c r="AG4160" s="37">
        <f t="shared" si="905"/>
        <v>0</v>
      </c>
      <c r="AH4160" s="37">
        <f t="shared" si="906"/>
        <v>0</v>
      </c>
      <c r="AI4160" s="35" t="str">
        <f t="shared" si="907"/>
        <v>Nusidėvėjęs</v>
      </c>
      <c r="AJ4160" s="38" t="str">
        <f>IF(AND(F4160&lt;&gt;[3]Pav.tvarkyklė!$B$12,F4160&lt;&gt;[3]Pav.tvarkyklė!$B$13),"GVTNT","X")</f>
        <v>GVTNT</v>
      </c>
      <c r="AK4160" s="39">
        <f t="shared" si="909"/>
        <v>0</v>
      </c>
      <c r="AL4160" s="41"/>
      <c r="AM4160" s="41"/>
      <c r="AN4160" s="41">
        <f t="shared" si="897"/>
        <v>1900</v>
      </c>
      <c r="AO4160" s="41"/>
      <c r="AP4160" s="41"/>
      <c r="AQ4160" s="41"/>
      <c r="AR4160" s="42"/>
      <c r="AS4160" s="42"/>
      <c r="AU4160" s="43">
        <f t="shared" si="898"/>
        <v>0</v>
      </c>
    </row>
    <row r="4161" spans="1:47" ht="15" customHeight="1" x14ac:dyDescent="0.25">
      <c r="A4161" s="11"/>
      <c r="B4161" s="19">
        <v>4330</v>
      </c>
      <c r="C4161" s="74"/>
      <c r="D4161" s="77"/>
      <c r="E4161" s="78"/>
      <c r="F4161" s="74"/>
      <c r="G4161" s="80"/>
      <c r="H4161" s="49"/>
      <c r="I4161" s="79"/>
      <c r="J4161" s="27"/>
      <c r="K4161" s="27"/>
      <c r="L4161" s="79"/>
      <c r="M4161" s="81"/>
      <c r="N4161" s="29">
        <v>0</v>
      </c>
      <c r="O4161" s="30" t="str">
        <f>IF(G4161&lt;=$N$2,"",IF(F4161=[3]Pav.tvarkyklė!$B$13,"",IF(ISBLANK(R4161),"X","")))</f>
        <v/>
      </c>
      <c r="P4161" s="91"/>
      <c r="Q4161" s="63"/>
      <c r="R4161" s="63"/>
      <c r="S4161" s="63"/>
      <c r="T4161" s="63"/>
      <c r="U4161" s="34" t="str">
        <f>IFERROR(INDEX('[3]5.Grup_T'!$G$4:$G$22,MATCH('6.Turtas'!E4161,'[3]5.Grup_T'!$E$4:$E$22,0)),"0")</f>
        <v>0</v>
      </c>
      <c r="V4161" s="35">
        <f t="shared" si="899"/>
        <v>0</v>
      </c>
      <c r="W4161" s="35">
        <f>IF(NOT(ISBLANK(H4161)),(12-DATEDIF(H4161,'[3]1.Pradzia'!$D$13,"m")),0)</f>
        <v>0</v>
      </c>
      <c r="X4161" s="35">
        <f t="shared" si="900"/>
        <v>0</v>
      </c>
      <c r="Y4161" s="35">
        <f t="shared" si="910"/>
        <v>0</v>
      </c>
      <c r="Z4161" s="35">
        <f t="shared" si="908"/>
        <v>0</v>
      </c>
      <c r="AA4161" s="36">
        <f t="shared" si="901"/>
        <v>0</v>
      </c>
      <c r="AB4161" s="36">
        <f t="shared" si="902"/>
        <v>0</v>
      </c>
      <c r="AC4161" s="37">
        <f t="shared" si="903"/>
        <v>0</v>
      </c>
      <c r="AD4161" s="35">
        <f>IF(OR(YEAR(G4161)&lt;2019,O4161="X"),0,IF(ISBLANK(H4161),DATEDIF(G4161,'[3]1.Pradzia'!$D$13,"M"),DATEDIF(G4161,H4161,"m")))</f>
        <v>0</v>
      </c>
      <c r="AE4161" s="37">
        <f>IF(E4161='[3]5.Grup_T'!$E$20,0,IF(AD4161&lt;&gt;0,M4161/V4161*MIN(12,AD4161),0))</f>
        <v>0</v>
      </c>
      <c r="AF4161" s="37">
        <f t="shared" si="904"/>
        <v>0</v>
      </c>
      <c r="AG4161" s="37">
        <f t="shared" si="905"/>
        <v>0</v>
      </c>
      <c r="AH4161" s="37">
        <f t="shared" si="906"/>
        <v>0</v>
      </c>
      <c r="AI4161" s="35" t="str">
        <f t="shared" si="907"/>
        <v>Nusidėvėjęs</v>
      </c>
      <c r="AJ4161" s="38" t="str">
        <f>IF(AND(F4161&lt;&gt;[3]Pav.tvarkyklė!$B$12,F4161&lt;&gt;[3]Pav.tvarkyklė!$B$13),"GVTNT","X")</f>
        <v>GVTNT</v>
      </c>
      <c r="AK4161" s="39">
        <f t="shared" si="909"/>
        <v>0</v>
      </c>
      <c r="AL4161" s="41"/>
      <c r="AM4161" s="41"/>
      <c r="AN4161" s="41">
        <f t="shared" si="897"/>
        <v>1900</v>
      </c>
      <c r="AO4161" s="41"/>
      <c r="AP4161" s="41"/>
      <c r="AQ4161" s="41"/>
      <c r="AR4161" s="42"/>
      <c r="AS4161" s="42"/>
      <c r="AU4161" s="43">
        <f t="shared" si="898"/>
        <v>0</v>
      </c>
    </row>
    <row r="4162" spans="1:47" ht="15" customHeight="1" x14ac:dyDescent="0.25">
      <c r="A4162" s="11"/>
      <c r="B4162" s="19">
        <v>4331</v>
      </c>
      <c r="C4162" s="74"/>
      <c r="D4162" s="77"/>
      <c r="E4162" s="78"/>
      <c r="F4162" s="74"/>
      <c r="G4162" s="80"/>
      <c r="H4162" s="49"/>
      <c r="I4162" s="79"/>
      <c r="J4162" s="27"/>
      <c r="K4162" s="27"/>
      <c r="L4162" s="79"/>
      <c r="M4162" s="81"/>
      <c r="N4162" s="29">
        <v>0</v>
      </c>
      <c r="O4162" s="30" t="str">
        <f>IF(G4162&lt;=$N$2,"",IF(F4162=[3]Pav.tvarkyklė!$B$13,"",IF(ISBLANK(R4162),"X","")))</f>
        <v/>
      </c>
      <c r="P4162" s="91"/>
      <c r="Q4162" s="63"/>
      <c r="R4162" s="63"/>
      <c r="S4162" s="63"/>
      <c r="T4162" s="63"/>
      <c r="U4162" s="34" t="str">
        <f>IFERROR(INDEX('[3]5.Grup_T'!$G$4:$G$22,MATCH('6.Turtas'!E4162,'[3]5.Grup_T'!$E$4:$E$22,0)),"0")</f>
        <v>0</v>
      </c>
      <c r="V4162" s="35">
        <f t="shared" si="899"/>
        <v>0</v>
      </c>
      <c r="W4162" s="35">
        <f>IF(NOT(ISBLANK(H4162)),(12-DATEDIF(H4162,'[3]1.Pradzia'!$D$13,"m")),0)</f>
        <v>0</v>
      </c>
      <c r="X4162" s="35">
        <f t="shared" si="900"/>
        <v>0</v>
      </c>
      <c r="Y4162" s="35">
        <f t="shared" si="910"/>
        <v>0</v>
      </c>
      <c r="Z4162" s="35">
        <f t="shared" si="908"/>
        <v>0</v>
      </c>
      <c r="AA4162" s="36">
        <f t="shared" si="901"/>
        <v>0</v>
      </c>
      <c r="AB4162" s="36">
        <f t="shared" si="902"/>
        <v>0</v>
      </c>
      <c r="AC4162" s="37">
        <f t="shared" si="903"/>
        <v>0</v>
      </c>
      <c r="AD4162" s="35">
        <f>IF(OR(YEAR(G4162)&lt;2019,O4162="X"),0,IF(ISBLANK(H4162),DATEDIF(G4162,'[3]1.Pradzia'!$D$13,"M"),DATEDIF(G4162,H4162,"m")))</f>
        <v>0</v>
      </c>
      <c r="AE4162" s="37">
        <f>IF(E4162='[3]5.Grup_T'!$E$20,0,IF(AD4162&lt;&gt;0,M4162/V4162*MIN(12,AD4162),0))</f>
        <v>0</v>
      </c>
      <c r="AF4162" s="37">
        <f t="shared" si="904"/>
        <v>0</v>
      </c>
      <c r="AG4162" s="37">
        <f t="shared" si="905"/>
        <v>0</v>
      </c>
      <c r="AH4162" s="37">
        <f t="shared" si="906"/>
        <v>0</v>
      </c>
      <c r="AI4162" s="35" t="str">
        <f t="shared" si="907"/>
        <v>Nusidėvėjęs</v>
      </c>
      <c r="AJ4162" s="38" t="str">
        <f>IF(AND(F4162&lt;&gt;[3]Pav.tvarkyklė!$B$12,F4162&lt;&gt;[3]Pav.tvarkyklė!$B$13),"GVTNT","X")</f>
        <v>GVTNT</v>
      </c>
      <c r="AK4162" s="39">
        <f t="shared" si="909"/>
        <v>0</v>
      </c>
      <c r="AL4162" s="41"/>
      <c r="AM4162" s="41"/>
      <c r="AN4162" s="41">
        <f t="shared" si="897"/>
        <v>1900</v>
      </c>
      <c r="AO4162" s="41"/>
      <c r="AP4162" s="41"/>
      <c r="AQ4162" s="41"/>
      <c r="AR4162" s="42"/>
      <c r="AS4162" s="42"/>
      <c r="AU4162" s="43">
        <f t="shared" si="898"/>
        <v>0</v>
      </c>
    </row>
    <row r="4163" spans="1:47" ht="15" customHeight="1" x14ac:dyDescent="0.25">
      <c r="A4163" s="11"/>
      <c r="B4163" s="19">
        <v>4332</v>
      </c>
      <c r="C4163" s="61"/>
      <c r="D4163" s="62"/>
      <c r="E4163" s="78"/>
      <c r="F4163" s="61"/>
      <c r="G4163" s="80"/>
      <c r="H4163" s="94"/>
      <c r="I4163" s="95"/>
      <c r="J4163" s="27"/>
      <c r="K4163" s="27"/>
      <c r="L4163" s="95"/>
      <c r="M4163" s="96"/>
      <c r="N4163" s="29">
        <v>0</v>
      </c>
      <c r="O4163" s="30" t="str">
        <f>IF(G4163&lt;=$N$2,"",IF(F4163=[3]Pav.tvarkyklė!$B$13,"",IF(ISBLANK(R4163),"X","")))</f>
        <v/>
      </c>
      <c r="P4163" s="91"/>
      <c r="Q4163" s="63"/>
      <c r="R4163" s="63"/>
      <c r="S4163" s="63"/>
      <c r="T4163" s="63"/>
      <c r="U4163" s="34" t="str">
        <f>IFERROR(INDEX('[3]5.Grup_T'!$G$4:$G$22,MATCH('6.Turtas'!E4163,'[3]5.Grup_T'!$E$4:$E$22,0)),"0")</f>
        <v>0</v>
      </c>
      <c r="V4163" s="35">
        <f t="shared" si="899"/>
        <v>0</v>
      </c>
      <c r="W4163" s="35">
        <f>IF(NOT(ISBLANK(H4163)),(12-DATEDIF(H4163,'[3]1.Pradzia'!$D$13,"m")),0)</f>
        <v>0</v>
      </c>
      <c r="X4163" s="35">
        <f t="shared" si="900"/>
        <v>0</v>
      </c>
      <c r="Y4163" s="35">
        <f t="shared" si="910"/>
        <v>0</v>
      </c>
      <c r="Z4163" s="35">
        <f t="shared" si="908"/>
        <v>0</v>
      </c>
      <c r="AA4163" s="36">
        <f t="shared" si="901"/>
        <v>0</v>
      </c>
      <c r="AB4163" s="36">
        <f t="shared" si="902"/>
        <v>0</v>
      </c>
      <c r="AC4163" s="37">
        <f t="shared" si="903"/>
        <v>0</v>
      </c>
      <c r="AD4163" s="35">
        <f>IF(OR(YEAR(G4163)&lt;2019,O4163="X"),0,IF(ISBLANK(H4163),DATEDIF(G4163,'[3]1.Pradzia'!$D$13,"M"),DATEDIF(G4163,H4163,"m")))</f>
        <v>0</v>
      </c>
      <c r="AE4163" s="37">
        <f>IF(E4163='[3]5.Grup_T'!$E$20,0,IF(AD4163&lt;&gt;0,M4163/V4163*MIN(12,AD4163),0))</f>
        <v>0</v>
      </c>
      <c r="AF4163" s="37">
        <f t="shared" si="904"/>
        <v>0</v>
      </c>
      <c r="AG4163" s="37">
        <f t="shared" si="905"/>
        <v>0</v>
      </c>
      <c r="AH4163" s="37">
        <f t="shared" si="906"/>
        <v>0</v>
      </c>
      <c r="AI4163" s="35" t="str">
        <f t="shared" si="907"/>
        <v>Nusidėvėjęs</v>
      </c>
      <c r="AJ4163" s="38" t="str">
        <f>IF(AND(F4163&lt;&gt;[3]Pav.tvarkyklė!$B$12,F4163&lt;&gt;[3]Pav.tvarkyklė!$B$13),"GVTNT","X")</f>
        <v>GVTNT</v>
      </c>
      <c r="AK4163" s="39">
        <f t="shared" si="909"/>
        <v>0</v>
      </c>
      <c r="AL4163" s="41"/>
      <c r="AM4163" s="41"/>
      <c r="AN4163" s="41">
        <f t="shared" si="897"/>
        <v>1900</v>
      </c>
      <c r="AO4163" s="41"/>
      <c r="AP4163" s="41"/>
      <c r="AQ4163" s="41"/>
      <c r="AR4163" s="42"/>
      <c r="AS4163" s="42"/>
      <c r="AU4163" s="43">
        <f t="shared" si="898"/>
        <v>0</v>
      </c>
    </row>
    <row r="4164" spans="1:47" ht="15" customHeight="1" x14ac:dyDescent="0.25">
      <c r="A4164" s="11"/>
      <c r="B4164" s="19">
        <v>4333</v>
      </c>
      <c r="C4164" s="61"/>
      <c r="D4164" s="62"/>
      <c r="E4164" s="78"/>
      <c r="F4164" s="61"/>
      <c r="G4164" s="80"/>
      <c r="H4164" s="94"/>
      <c r="I4164" s="95"/>
      <c r="J4164" s="27"/>
      <c r="K4164" s="27"/>
      <c r="L4164" s="95"/>
      <c r="M4164" s="96"/>
      <c r="N4164" s="29">
        <v>0</v>
      </c>
      <c r="O4164" s="30" t="str">
        <f>IF(G4164&lt;=$N$2,"",IF(F4164=[3]Pav.tvarkyklė!$B$13,"",IF(ISBLANK(R4164),"X","")))</f>
        <v/>
      </c>
      <c r="P4164" s="91"/>
      <c r="Q4164" s="63"/>
      <c r="R4164" s="63"/>
      <c r="S4164" s="63"/>
      <c r="T4164" s="63"/>
      <c r="U4164" s="34" t="str">
        <f>IFERROR(INDEX('[3]5.Grup_T'!$G$4:$G$22,MATCH('6.Turtas'!E4164,'[3]5.Grup_T'!$E$4:$E$22,0)),"0")</f>
        <v>0</v>
      </c>
      <c r="V4164" s="35">
        <f t="shared" si="899"/>
        <v>0</v>
      </c>
      <c r="W4164" s="35">
        <f>IF(NOT(ISBLANK(H4164)),(12-DATEDIF(H4164,'[3]1.Pradzia'!$D$13,"m")),0)</f>
        <v>0</v>
      </c>
      <c r="X4164" s="35">
        <f t="shared" si="900"/>
        <v>0</v>
      </c>
      <c r="Y4164" s="35">
        <f t="shared" si="910"/>
        <v>0</v>
      </c>
      <c r="Z4164" s="35">
        <f t="shared" si="908"/>
        <v>0</v>
      </c>
      <c r="AA4164" s="36">
        <f t="shared" si="901"/>
        <v>0</v>
      </c>
      <c r="AB4164" s="36">
        <f t="shared" si="902"/>
        <v>0</v>
      </c>
      <c r="AC4164" s="37">
        <f t="shared" si="903"/>
        <v>0</v>
      </c>
      <c r="AD4164" s="35">
        <f>IF(OR(YEAR(G4164)&lt;2019,O4164="X"),0,IF(ISBLANK(H4164),DATEDIF(G4164,'[3]1.Pradzia'!$D$13,"M"),DATEDIF(G4164,H4164,"m")))</f>
        <v>0</v>
      </c>
      <c r="AE4164" s="37">
        <f>IF(E4164='[3]5.Grup_T'!$E$20,0,IF(AD4164&lt;&gt;0,M4164/V4164*MIN(12,AD4164),0))</f>
        <v>0</v>
      </c>
      <c r="AF4164" s="37">
        <f t="shared" si="904"/>
        <v>0</v>
      </c>
      <c r="AG4164" s="37">
        <f t="shared" si="905"/>
        <v>0</v>
      </c>
      <c r="AH4164" s="37">
        <f t="shared" si="906"/>
        <v>0</v>
      </c>
      <c r="AI4164" s="35" t="str">
        <f t="shared" si="907"/>
        <v>Nusidėvėjęs</v>
      </c>
      <c r="AJ4164" s="38" t="str">
        <f>IF(AND(F4164&lt;&gt;[3]Pav.tvarkyklė!$B$12,F4164&lt;&gt;[3]Pav.tvarkyklė!$B$13),"GVTNT","X")</f>
        <v>GVTNT</v>
      </c>
      <c r="AK4164" s="39">
        <f t="shared" si="909"/>
        <v>0</v>
      </c>
      <c r="AL4164" s="41"/>
      <c r="AM4164" s="41"/>
      <c r="AN4164" s="41">
        <f t="shared" si="897"/>
        <v>1900</v>
      </c>
      <c r="AO4164" s="41"/>
      <c r="AP4164" s="41"/>
      <c r="AQ4164" s="41"/>
      <c r="AR4164" s="42"/>
      <c r="AS4164" s="42"/>
      <c r="AU4164" s="43">
        <f t="shared" si="898"/>
        <v>0</v>
      </c>
    </row>
    <row r="4165" spans="1:47" ht="15" customHeight="1" x14ac:dyDescent="0.25">
      <c r="A4165" s="11"/>
      <c r="B4165" s="19">
        <v>4334</v>
      </c>
      <c r="C4165" s="61"/>
      <c r="D4165" s="62"/>
      <c r="E4165" s="78"/>
      <c r="F4165" s="61"/>
      <c r="G4165" s="80"/>
      <c r="H4165" s="94"/>
      <c r="I4165" s="95"/>
      <c r="J4165" s="27"/>
      <c r="K4165" s="27"/>
      <c r="L4165" s="95"/>
      <c r="M4165" s="96"/>
      <c r="N4165" s="29">
        <v>0</v>
      </c>
      <c r="O4165" s="30" t="str">
        <f>IF(G4165&lt;=$N$2,"",IF(F4165=[3]Pav.tvarkyklė!$B$13,"",IF(ISBLANK(R4165),"X","")))</f>
        <v/>
      </c>
      <c r="P4165" s="91"/>
      <c r="Q4165" s="63"/>
      <c r="R4165" s="63"/>
      <c r="S4165" s="63"/>
      <c r="T4165" s="63"/>
      <c r="U4165" s="34" t="str">
        <f>IFERROR(INDEX('[3]5.Grup_T'!$G$4:$G$22,MATCH('6.Turtas'!E4165,'[3]5.Grup_T'!$E$4:$E$22,0)),"0")</f>
        <v>0</v>
      </c>
      <c r="V4165" s="35">
        <f t="shared" si="899"/>
        <v>0</v>
      </c>
      <c r="W4165" s="35">
        <f>IF(NOT(ISBLANK(H4165)),(12-DATEDIF(H4165,'[3]1.Pradzia'!$D$13,"m")),0)</f>
        <v>0</v>
      </c>
      <c r="X4165" s="35">
        <f t="shared" si="900"/>
        <v>0</v>
      </c>
      <c r="Y4165" s="35">
        <f t="shared" si="910"/>
        <v>0</v>
      </c>
      <c r="Z4165" s="35">
        <f t="shared" si="908"/>
        <v>0</v>
      </c>
      <c r="AA4165" s="36">
        <f t="shared" si="901"/>
        <v>0</v>
      </c>
      <c r="AB4165" s="36">
        <f t="shared" si="902"/>
        <v>0</v>
      </c>
      <c r="AC4165" s="37">
        <f t="shared" si="903"/>
        <v>0</v>
      </c>
      <c r="AD4165" s="35">
        <f>IF(OR(YEAR(G4165)&lt;2019,O4165="X"),0,IF(ISBLANK(H4165),DATEDIF(G4165,'[3]1.Pradzia'!$D$13,"M"),DATEDIF(G4165,H4165,"m")))</f>
        <v>0</v>
      </c>
      <c r="AE4165" s="37">
        <f>IF(E4165='[3]5.Grup_T'!$E$20,0,IF(AD4165&lt;&gt;0,M4165/V4165*MIN(12,AD4165),0))</f>
        <v>0</v>
      </c>
      <c r="AF4165" s="37">
        <f t="shared" si="904"/>
        <v>0</v>
      </c>
      <c r="AG4165" s="37">
        <f t="shared" si="905"/>
        <v>0</v>
      </c>
      <c r="AH4165" s="37">
        <f t="shared" si="906"/>
        <v>0</v>
      </c>
      <c r="AI4165" s="35" t="str">
        <f t="shared" si="907"/>
        <v>Nusidėvėjęs</v>
      </c>
      <c r="AJ4165" s="38" t="str">
        <f>IF(AND(F4165&lt;&gt;[3]Pav.tvarkyklė!$B$12,F4165&lt;&gt;[3]Pav.tvarkyklė!$B$13),"GVTNT","X")</f>
        <v>GVTNT</v>
      </c>
      <c r="AK4165" s="39">
        <f t="shared" si="909"/>
        <v>0</v>
      </c>
      <c r="AL4165" s="41"/>
      <c r="AM4165" s="41"/>
      <c r="AN4165" s="41">
        <f t="shared" ref="AN4165:AN4228" si="911">YEAR(G4165)</f>
        <v>1900</v>
      </c>
      <c r="AO4165" s="41"/>
      <c r="AP4165" s="41"/>
      <c r="AQ4165" s="41"/>
      <c r="AR4165" s="42"/>
      <c r="AS4165" s="42"/>
      <c r="AU4165" s="43">
        <f t="shared" ref="AU4165:AU4228" si="912">AF4165-AT4165</f>
        <v>0</v>
      </c>
    </row>
    <row r="4166" spans="1:47" ht="15" customHeight="1" x14ac:dyDescent="0.25">
      <c r="A4166" s="11"/>
      <c r="B4166" s="19">
        <v>4335</v>
      </c>
      <c r="C4166" s="61"/>
      <c r="D4166" s="62"/>
      <c r="E4166" s="78"/>
      <c r="F4166" s="61"/>
      <c r="G4166" s="80"/>
      <c r="H4166" s="94"/>
      <c r="I4166" s="95"/>
      <c r="J4166" s="27"/>
      <c r="K4166" s="27"/>
      <c r="L4166" s="95"/>
      <c r="M4166" s="96"/>
      <c r="N4166" s="29">
        <v>0</v>
      </c>
      <c r="O4166" s="30" t="str">
        <f>IF(G4166&lt;=$N$2,"",IF(F4166=[3]Pav.tvarkyklė!$B$13,"",IF(ISBLANK(R4166),"X","")))</f>
        <v/>
      </c>
      <c r="P4166" s="91"/>
      <c r="Q4166" s="63"/>
      <c r="R4166" s="63"/>
      <c r="S4166" s="63"/>
      <c r="T4166" s="63"/>
      <c r="U4166" s="34" t="str">
        <f>IFERROR(INDEX('[3]5.Grup_T'!$G$4:$G$22,MATCH('6.Turtas'!E4166,'[3]5.Grup_T'!$E$4:$E$22,0)),"0")</f>
        <v>0</v>
      </c>
      <c r="V4166" s="35">
        <f t="shared" si="899"/>
        <v>0</v>
      </c>
      <c r="W4166" s="35">
        <f>IF(NOT(ISBLANK(H4166)),(12-DATEDIF(H4166,'[3]1.Pradzia'!$D$13,"m")),0)</f>
        <v>0</v>
      </c>
      <c r="X4166" s="35">
        <f t="shared" si="900"/>
        <v>0</v>
      </c>
      <c r="Y4166" s="35">
        <f t="shared" si="910"/>
        <v>0</v>
      </c>
      <c r="Z4166" s="35">
        <f t="shared" si="908"/>
        <v>0</v>
      </c>
      <c r="AA4166" s="36">
        <f t="shared" si="901"/>
        <v>0</v>
      </c>
      <c r="AB4166" s="36">
        <f t="shared" si="902"/>
        <v>0</v>
      </c>
      <c r="AC4166" s="37">
        <f t="shared" si="903"/>
        <v>0</v>
      </c>
      <c r="AD4166" s="35">
        <f>IF(OR(YEAR(G4166)&lt;2019,O4166="X"),0,IF(ISBLANK(H4166),DATEDIF(G4166,'[3]1.Pradzia'!$D$13,"M"),DATEDIF(G4166,H4166,"m")))</f>
        <v>0</v>
      </c>
      <c r="AE4166" s="37">
        <f>IF(E4166='[3]5.Grup_T'!$E$20,0,IF(AD4166&lt;&gt;0,M4166/V4166*MIN(12,AD4166),0))</f>
        <v>0</v>
      </c>
      <c r="AF4166" s="37">
        <f t="shared" si="904"/>
        <v>0</v>
      </c>
      <c r="AG4166" s="37">
        <f t="shared" si="905"/>
        <v>0</v>
      </c>
      <c r="AH4166" s="37">
        <f t="shared" si="906"/>
        <v>0</v>
      </c>
      <c r="AI4166" s="35" t="str">
        <f t="shared" si="907"/>
        <v>Nusidėvėjęs</v>
      </c>
      <c r="AJ4166" s="38" t="str">
        <f>IF(AND(F4166&lt;&gt;[3]Pav.tvarkyklė!$B$12,F4166&lt;&gt;[3]Pav.tvarkyklė!$B$13),"GVTNT","X")</f>
        <v>GVTNT</v>
      </c>
      <c r="AK4166" s="39">
        <f t="shared" si="909"/>
        <v>0</v>
      </c>
      <c r="AL4166" s="41"/>
      <c r="AM4166" s="41"/>
      <c r="AN4166" s="41">
        <f t="shared" si="911"/>
        <v>1900</v>
      </c>
      <c r="AO4166" s="41"/>
      <c r="AP4166" s="41"/>
      <c r="AQ4166" s="41"/>
      <c r="AR4166" s="42"/>
      <c r="AS4166" s="42"/>
      <c r="AU4166" s="43">
        <f t="shared" si="912"/>
        <v>0</v>
      </c>
    </row>
    <row r="4167" spans="1:47" ht="15" customHeight="1" x14ac:dyDescent="0.25">
      <c r="A4167" s="11"/>
      <c r="B4167" s="19">
        <v>4336</v>
      </c>
      <c r="C4167" s="61"/>
      <c r="D4167" s="62"/>
      <c r="E4167" s="78"/>
      <c r="F4167" s="61"/>
      <c r="G4167" s="80"/>
      <c r="H4167" s="94"/>
      <c r="I4167" s="95"/>
      <c r="J4167" s="27"/>
      <c r="K4167" s="27"/>
      <c r="L4167" s="95"/>
      <c r="M4167" s="96"/>
      <c r="N4167" s="29">
        <v>0</v>
      </c>
      <c r="O4167" s="30" t="str">
        <f>IF(G4167&lt;=$N$2,"",IF(F4167=[3]Pav.tvarkyklė!$B$13,"",IF(ISBLANK(R4167),"X","")))</f>
        <v/>
      </c>
      <c r="P4167" s="91"/>
      <c r="Q4167" s="63"/>
      <c r="R4167" s="63"/>
      <c r="S4167" s="63"/>
      <c r="T4167" s="63"/>
      <c r="U4167" s="34" t="str">
        <f>IFERROR(INDEX('[3]5.Grup_T'!$G$4:$G$22,MATCH('6.Turtas'!E4167,'[3]5.Grup_T'!$E$4:$E$22,0)),"0")</f>
        <v>0</v>
      </c>
      <c r="V4167" s="35">
        <f t="shared" si="899"/>
        <v>0</v>
      </c>
      <c r="W4167" s="35">
        <f>IF(NOT(ISBLANK(H4167)),(12-DATEDIF(H4167,'[3]1.Pradzia'!$D$13,"m")),0)</f>
        <v>0</v>
      </c>
      <c r="X4167" s="35">
        <f t="shared" si="900"/>
        <v>0</v>
      </c>
      <c r="Y4167" s="35">
        <f t="shared" si="910"/>
        <v>0</v>
      </c>
      <c r="Z4167" s="35">
        <f t="shared" si="908"/>
        <v>0</v>
      </c>
      <c r="AA4167" s="36">
        <f t="shared" si="901"/>
        <v>0</v>
      </c>
      <c r="AB4167" s="36">
        <f t="shared" si="902"/>
        <v>0</v>
      </c>
      <c r="AC4167" s="37">
        <f t="shared" si="903"/>
        <v>0</v>
      </c>
      <c r="AD4167" s="35">
        <f>IF(OR(YEAR(G4167)&lt;2019,O4167="X"),0,IF(ISBLANK(H4167),DATEDIF(G4167,'[3]1.Pradzia'!$D$13,"M"),DATEDIF(G4167,H4167,"m")))</f>
        <v>0</v>
      </c>
      <c r="AE4167" s="37">
        <f>IF(E4167='[3]5.Grup_T'!$E$20,0,IF(AD4167&lt;&gt;0,M4167/V4167*MIN(12,AD4167),0))</f>
        <v>0</v>
      </c>
      <c r="AF4167" s="37">
        <f t="shared" si="904"/>
        <v>0</v>
      </c>
      <c r="AG4167" s="37">
        <f t="shared" si="905"/>
        <v>0</v>
      </c>
      <c r="AH4167" s="37">
        <f t="shared" si="906"/>
        <v>0</v>
      </c>
      <c r="AI4167" s="35" t="str">
        <f t="shared" si="907"/>
        <v>Nusidėvėjęs</v>
      </c>
      <c r="AJ4167" s="38" t="str">
        <f>IF(AND(F4167&lt;&gt;[3]Pav.tvarkyklė!$B$12,F4167&lt;&gt;[3]Pav.tvarkyklė!$B$13),"GVTNT","X")</f>
        <v>GVTNT</v>
      </c>
      <c r="AK4167" s="39">
        <f t="shared" si="909"/>
        <v>0</v>
      </c>
      <c r="AL4167" s="41"/>
      <c r="AM4167" s="41"/>
      <c r="AN4167" s="41">
        <f t="shared" si="911"/>
        <v>1900</v>
      </c>
      <c r="AO4167" s="41"/>
      <c r="AP4167" s="41"/>
      <c r="AQ4167" s="41"/>
      <c r="AR4167" s="42"/>
      <c r="AS4167" s="42"/>
      <c r="AU4167" s="43">
        <f t="shared" si="912"/>
        <v>0</v>
      </c>
    </row>
    <row r="4168" spans="1:47" ht="15" customHeight="1" x14ac:dyDescent="0.25">
      <c r="A4168" s="11"/>
      <c r="B4168" s="19">
        <v>4337</v>
      </c>
      <c r="C4168" s="61"/>
      <c r="D4168" s="62"/>
      <c r="E4168" s="78"/>
      <c r="F4168" s="61"/>
      <c r="G4168" s="80"/>
      <c r="H4168" s="94"/>
      <c r="I4168" s="95"/>
      <c r="J4168" s="27"/>
      <c r="K4168" s="27"/>
      <c r="L4168" s="95"/>
      <c r="M4168" s="96"/>
      <c r="N4168" s="29">
        <v>0</v>
      </c>
      <c r="O4168" s="30" t="str">
        <f>IF(G4168&lt;=$N$2,"",IF(F4168=[3]Pav.tvarkyklė!$B$13,"",IF(ISBLANK(R4168),"X","")))</f>
        <v/>
      </c>
      <c r="P4168" s="91"/>
      <c r="Q4168" s="63"/>
      <c r="R4168" s="63"/>
      <c r="S4168" s="63"/>
      <c r="T4168" s="63"/>
      <c r="U4168" s="34" t="str">
        <f>IFERROR(INDEX('[3]5.Grup_T'!$G$4:$G$22,MATCH('6.Turtas'!E4168,'[3]5.Grup_T'!$E$4:$E$22,0)),"0")</f>
        <v>0</v>
      </c>
      <c r="V4168" s="35">
        <f t="shared" si="899"/>
        <v>0</v>
      </c>
      <c r="W4168" s="35">
        <f>IF(NOT(ISBLANK(H4168)),(12-DATEDIF(H4168,'[3]1.Pradzia'!$D$13,"m")),0)</f>
        <v>0</v>
      </c>
      <c r="X4168" s="35">
        <f t="shared" si="900"/>
        <v>0</v>
      </c>
      <c r="Y4168" s="35">
        <f t="shared" si="910"/>
        <v>0</v>
      </c>
      <c r="Z4168" s="35">
        <f t="shared" si="908"/>
        <v>0</v>
      </c>
      <c r="AA4168" s="36">
        <f t="shared" si="901"/>
        <v>0</v>
      </c>
      <c r="AB4168" s="36">
        <f t="shared" si="902"/>
        <v>0</v>
      </c>
      <c r="AC4168" s="37">
        <f t="shared" si="903"/>
        <v>0</v>
      </c>
      <c r="AD4168" s="35">
        <f>IF(OR(YEAR(G4168)&lt;2019,O4168="X"),0,IF(ISBLANK(H4168),DATEDIF(G4168,'[3]1.Pradzia'!$D$13,"M"),DATEDIF(G4168,H4168,"m")))</f>
        <v>0</v>
      </c>
      <c r="AE4168" s="37">
        <f>IF(E4168='[3]5.Grup_T'!$E$20,0,IF(AD4168&lt;&gt;0,M4168/V4168*MIN(12,AD4168),0))</f>
        <v>0</v>
      </c>
      <c r="AF4168" s="37">
        <f t="shared" si="904"/>
        <v>0</v>
      </c>
      <c r="AG4168" s="37">
        <f t="shared" si="905"/>
        <v>0</v>
      </c>
      <c r="AH4168" s="37">
        <f t="shared" si="906"/>
        <v>0</v>
      </c>
      <c r="AI4168" s="35" t="str">
        <f t="shared" si="907"/>
        <v>Nusidėvėjęs</v>
      </c>
      <c r="AJ4168" s="38" t="str">
        <f>IF(AND(F4168&lt;&gt;[3]Pav.tvarkyklė!$B$12,F4168&lt;&gt;[3]Pav.tvarkyklė!$B$13),"GVTNT","X")</f>
        <v>GVTNT</v>
      </c>
      <c r="AK4168" s="39">
        <f t="shared" si="909"/>
        <v>0</v>
      </c>
      <c r="AL4168" s="41"/>
      <c r="AM4168" s="41"/>
      <c r="AN4168" s="41">
        <f t="shared" si="911"/>
        <v>1900</v>
      </c>
      <c r="AO4168" s="41"/>
      <c r="AP4168" s="41"/>
      <c r="AQ4168" s="41"/>
      <c r="AR4168" s="42"/>
      <c r="AS4168" s="42"/>
      <c r="AU4168" s="43">
        <f t="shared" si="912"/>
        <v>0</v>
      </c>
    </row>
    <row r="4169" spans="1:47" ht="15" customHeight="1" x14ac:dyDescent="0.25">
      <c r="A4169" s="11"/>
      <c r="B4169" s="19">
        <v>4338</v>
      </c>
      <c r="C4169" s="61"/>
      <c r="D4169" s="62"/>
      <c r="E4169" s="78"/>
      <c r="F4169" s="61"/>
      <c r="G4169" s="80"/>
      <c r="H4169" s="94"/>
      <c r="I4169" s="95"/>
      <c r="J4169" s="27"/>
      <c r="K4169" s="27"/>
      <c r="L4169" s="95"/>
      <c r="M4169" s="96"/>
      <c r="N4169" s="29">
        <v>0</v>
      </c>
      <c r="O4169" s="30" t="str">
        <f>IF(G4169&lt;=$N$2,"",IF(F4169=[3]Pav.tvarkyklė!$B$13,"",IF(ISBLANK(R4169),"X","")))</f>
        <v/>
      </c>
      <c r="P4169" s="91"/>
      <c r="Q4169" s="63"/>
      <c r="R4169" s="63"/>
      <c r="S4169" s="63"/>
      <c r="T4169" s="63"/>
      <c r="U4169" s="34" t="str">
        <f>IFERROR(INDEX('[3]5.Grup_T'!$G$4:$G$22,MATCH('6.Turtas'!E4169,'[3]5.Grup_T'!$E$4:$E$22,0)),"0")</f>
        <v>0</v>
      </c>
      <c r="V4169" s="35">
        <f t="shared" si="899"/>
        <v>0</v>
      </c>
      <c r="W4169" s="35">
        <f>IF(NOT(ISBLANK(H4169)),(12-DATEDIF(H4169,'[3]1.Pradzia'!$D$13,"m")),0)</f>
        <v>0</v>
      </c>
      <c r="X4169" s="35">
        <f t="shared" si="900"/>
        <v>0</v>
      </c>
      <c r="Y4169" s="35">
        <f t="shared" si="910"/>
        <v>0</v>
      </c>
      <c r="Z4169" s="35">
        <f t="shared" si="908"/>
        <v>0</v>
      </c>
      <c r="AA4169" s="36">
        <f t="shared" si="901"/>
        <v>0</v>
      </c>
      <c r="AB4169" s="36">
        <f t="shared" si="902"/>
        <v>0</v>
      </c>
      <c r="AC4169" s="37">
        <f t="shared" si="903"/>
        <v>0</v>
      </c>
      <c r="AD4169" s="35">
        <f>IF(OR(YEAR(G4169)&lt;2019,O4169="X"),0,IF(ISBLANK(H4169),DATEDIF(G4169,'[3]1.Pradzia'!$D$13,"M"),DATEDIF(G4169,H4169,"m")))</f>
        <v>0</v>
      </c>
      <c r="AE4169" s="37">
        <f>IF(E4169='[3]5.Grup_T'!$E$20,0,IF(AD4169&lt;&gt;0,M4169/V4169*MIN(12,AD4169),0))</f>
        <v>0</v>
      </c>
      <c r="AF4169" s="37">
        <f t="shared" si="904"/>
        <v>0</v>
      </c>
      <c r="AG4169" s="37">
        <f t="shared" si="905"/>
        <v>0</v>
      </c>
      <c r="AH4169" s="37">
        <f t="shared" si="906"/>
        <v>0</v>
      </c>
      <c r="AI4169" s="35" t="str">
        <f t="shared" si="907"/>
        <v>Nusidėvėjęs</v>
      </c>
      <c r="AJ4169" s="38" t="str">
        <f>IF(AND(F4169&lt;&gt;[3]Pav.tvarkyklė!$B$12,F4169&lt;&gt;[3]Pav.tvarkyklė!$B$13),"GVTNT","X")</f>
        <v>GVTNT</v>
      </c>
      <c r="AK4169" s="39">
        <f t="shared" si="909"/>
        <v>0</v>
      </c>
      <c r="AL4169" s="41"/>
      <c r="AM4169" s="41"/>
      <c r="AN4169" s="41">
        <f t="shared" si="911"/>
        <v>1900</v>
      </c>
      <c r="AO4169" s="41"/>
      <c r="AP4169" s="41"/>
      <c r="AQ4169" s="41"/>
      <c r="AR4169" s="42"/>
      <c r="AS4169" s="42"/>
      <c r="AU4169" s="43">
        <f t="shared" si="912"/>
        <v>0</v>
      </c>
    </row>
    <row r="4170" spans="1:47" ht="15" customHeight="1" x14ac:dyDescent="0.25">
      <c r="A4170" s="11"/>
      <c r="B4170" s="19">
        <v>4339</v>
      </c>
      <c r="C4170" s="61"/>
      <c r="D4170" s="62"/>
      <c r="E4170" s="78"/>
      <c r="F4170" s="63"/>
      <c r="G4170" s="80"/>
      <c r="H4170" s="94"/>
      <c r="I4170" s="95"/>
      <c r="J4170" s="27"/>
      <c r="K4170" s="27"/>
      <c r="L4170" s="95"/>
      <c r="M4170" s="96"/>
      <c r="N4170" s="29">
        <v>0</v>
      </c>
      <c r="O4170" s="30" t="str">
        <f>IF(G4170&lt;=$N$2,"",IF(F4170=[3]Pav.tvarkyklė!$B$13,"",IF(ISBLANK(R4170),"X","")))</f>
        <v/>
      </c>
      <c r="P4170" s="91"/>
      <c r="Q4170" s="63"/>
      <c r="R4170" s="63"/>
      <c r="S4170" s="63"/>
      <c r="T4170" s="63"/>
      <c r="U4170" s="34" t="str">
        <f>IFERROR(INDEX('[3]5.Grup_T'!$G$4:$G$22,MATCH('6.Turtas'!E4170,'[3]5.Grup_T'!$E$4:$E$22,0)),"0")</f>
        <v>0</v>
      </c>
      <c r="V4170" s="35">
        <f t="shared" si="899"/>
        <v>0</v>
      </c>
      <c r="W4170" s="35">
        <f>IF(NOT(ISBLANK(H4170)),(12-DATEDIF(H4170,'[3]1.Pradzia'!$D$13,"m")),0)</f>
        <v>0</v>
      </c>
      <c r="X4170" s="35">
        <f t="shared" si="900"/>
        <v>0</v>
      </c>
      <c r="Y4170" s="35">
        <f t="shared" si="910"/>
        <v>0</v>
      </c>
      <c r="Z4170" s="35">
        <f t="shared" si="908"/>
        <v>0</v>
      </c>
      <c r="AA4170" s="36">
        <f t="shared" si="901"/>
        <v>0</v>
      </c>
      <c r="AB4170" s="36">
        <f t="shared" si="902"/>
        <v>0</v>
      </c>
      <c r="AC4170" s="37">
        <f t="shared" si="903"/>
        <v>0</v>
      </c>
      <c r="AD4170" s="35">
        <f>IF(OR(YEAR(G4170)&lt;2019,O4170="X"),0,IF(ISBLANK(H4170),DATEDIF(G4170,'[3]1.Pradzia'!$D$13,"M"),DATEDIF(G4170,H4170,"m")))</f>
        <v>0</v>
      </c>
      <c r="AE4170" s="37">
        <f>IF(E4170='[3]5.Grup_T'!$E$20,0,IF(AD4170&lt;&gt;0,M4170/V4170*MIN(12,AD4170),0))</f>
        <v>0</v>
      </c>
      <c r="AF4170" s="37">
        <f t="shared" si="904"/>
        <v>0</v>
      </c>
      <c r="AG4170" s="37">
        <f t="shared" si="905"/>
        <v>0</v>
      </c>
      <c r="AH4170" s="37">
        <f t="shared" si="906"/>
        <v>0</v>
      </c>
      <c r="AI4170" s="35" t="str">
        <f t="shared" si="907"/>
        <v>Nusidėvėjęs</v>
      </c>
      <c r="AJ4170" s="38" t="str">
        <f>IF(AND(F4170&lt;&gt;[3]Pav.tvarkyklė!$B$12,F4170&lt;&gt;[3]Pav.tvarkyklė!$B$13),"GVTNT","X")</f>
        <v>GVTNT</v>
      </c>
      <c r="AK4170" s="39">
        <f t="shared" si="909"/>
        <v>0</v>
      </c>
      <c r="AL4170" s="41"/>
      <c r="AM4170" s="41"/>
      <c r="AN4170" s="41">
        <f t="shared" si="911"/>
        <v>1900</v>
      </c>
      <c r="AO4170" s="41"/>
      <c r="AP4170" s="41"/>
      <c r="AQ4170" s="41"/>
      <c r="AR4170" s="42"/>
      <c r="AS4170" s="42"/>
      <c r="AU4170" s="43">
        <f t="shared" si="912"/>
        <v>0</v>
      </c>
    </row>
    <row r="4171" spans="1:47" ht="15" customHeight="1" x14ac:dyDescent="0.25">
      <c r="A4171" s="11"/>
      <c r="B4171" s="19">
        <v>4340</v>
      </c>
      <c r="C4171" s="61"/>
      <c r="D4171" s="62"/>
      <c r="E4171" s="78"/>
      <c r="F4171" s="63"/>
      <c r="G4171" s="80"/>
      <c r="H4171" s="94"/>
      <c r="I4171" s="95"/>
      <c r="J4171" s="27"/>
      <c r="K4171" s="27"/>
      <c r="L4171" s="95"/>
      <c r="M4171" s="96"/>
      <c r="N4171" s="29">
        <v>0</v>
      </c>
      <c r="O4171" s="30" t="str">
        <f>IF(G4171&lt;=$N$2,"",IF(F4171=[3]Pav.tvarkyklė!$B$13,"",IF(ISBLANK(R4171),"X","")))</f>
        <v/>
      </c>
      <c r="P4171" s="91"/>
      <c r="Q4171" s="63"/>
      <c r="R4171" s="63"/>
      <c r="S4171" s="63"/>
      <c r="T4171" s="63"/>
      <c r="U4171" s="34" t="str">
        <f>IFERROR(INDEX('[3]5.Grup_T'!$G$4:$G$22,MATCH('6.Turtas'!E4171,'[3]5.Grup_T'!$E$4:$E$22,0)),"0")</f>
        <v>0</v>
      </c>
      <c r="V4171" s="35">
        <f t="shared" si="899"/>
        <v>0</v>
      </c>
      <c r="W4171" s="35">
        <f>IF(NOT(ISBLANK(H4171)),(12-DATEDIF(H4171,'[3]1.Pradzia'!$D$13,"m")),0)</f>
        <v>0</v>
      </c>
      <c r="X4171" s="35">
        <f t="shared" si="900"/>
        <v>0</v>
      </c>
      <c r="Y4171" s="35">
        <f t="shared" si="910"/>
        <v>0</v>
      </c>
      <c r="Z4171" s="35">
        <f t="shared" si="908"/>
        <v>0</v>
      </c>
      <c r="AA4171" s="36">
        <f t="shared" si="901"/>
        <v>0</v>
      </c>
      <c r="AB4171" s="36">
        <f t="shared" si="902"/>
        <v>0</v>
      </c>
      <c r="AC4171" s="37">
        <f t="shared" si="903"/>
        <v>0</v>
      </c>
      <c r="AD4171" s="35">
        <f>IF(OR(YEAR(G4171)&lt;2019,O4171="X"),0,IF(ISBLANK(H4171),DATEDIF(G4171,'[3]1.Pradzia'!$D$13,"M"),DATEDIF(G4171,H4171,"m")))</f>
        <v>0</v>
      </c>
      <c r="AE4171" s="37">
        <f>IF(E4171='[3]5.Grup_T'!$E$20,0,IF(AD4171&lt;&gt;0,M4171/V4171*MIN(12,AD4171),0))</f>
        <v>0</v>
      </c>
      <c r="AF4171" s="37">
        <f t="shared" si="904"/>
        <v>0</v>
      </c>
      <c r="AG4171" s="37">
        <f t="shared" si="905"/>
        <v>0</v>
      </c>
      <c r="AH4171" s="37">
        <f t="shared" si="906"/>
        <v>0</v>
      </c>
      <c r="AI4171" s="35" t="str">
        <f t="shared" si="907"/>
        <v>Nusidėvėjęs</v>
      </c>
      <c r="AJ4171" s="38" t="str">
        <f>IF(AND(F4171&lt;&gt;[3]Pav.tvarkyklė!$B$12,F4171&lt;&gt;[3]Pav.tvarkyklė!$B$13),"GVTNT","X")</f>
        <v>GVTNT</v>
      </c>
      <c r="AK4171" s="39">
        <f t="shared" si="909"/>
        <v>0</v>
      </c>
      <c r="AL4171" s="41"/>
      <c r="AM4171" s="41"/>
      <c r="AN4171" s="41">
        <f t="shared" si="911"/>
        <v>1900</v>
      </c>
      <c r="AO4171" s="41"/>
      <c r="AP4171" s="41"/>
      <c r="AQ4171" s="41"/>
      <c r="AR4171" s="42"/>
      <c r="AS4171" s="42"/>
      <c r="AU4171" s="43">
        <f t="shared" si="912"/>
        <v>0</v>
      </c>
    </row>
    <row r="4172" spans="1:47" ht="15" customHeight="1" x14ac:dyDescent="0.25">
      <c r="A4172" s="11"/>
      <c r="B4172" s="19">
        <v>4341</v>
      </c>
      <c r="C4172" s="61"/>
      <c r="D4172" s="62"/>
      <c r="E4172" s="78"/>
      <c r="F4172" s="63"/>
      <c r="G4172" s="80"/>
      <c r="H4172" s="94"/>
      <c r="I4172" s="95"/>
      <c r="J4172" s="27"/>
      <c r="K4172" s="27"/>
      <c r="L4172" s="95"/>
      <c r="M4172" s="96"/>
      <c r="N4172" s="29">
        <v>0</v>
      </c>
      <c r="O4172" s="30" t="str">
        <f>IF(G4172&lt;=$N$2,"",IF(F4172=[3]Pav.tvarkyklė!$B$13,"",IF(ISBLANK(R4172),"X","")))</f>
        <v/>
      </c>
      <c r="P4172" s="91"/>
      <c r="Q4172" s="63"/>
      <c r="R4172" s="63"/>
      <c r="S4172" s="63"/>
      <c r="T4172" s="63"/>
      <c r="U4172" s="34" t="str">
        <f>IFERROR(INDEX('[3]5.Grup_T'!$G$4:$G$22,MATCH('6.Turtas'!E4172,'[3]5.Grup_T'!$E$4:$E$22,0)),"0")</f>
        <v>0</v>
      </c>
      <c r="V4172" s="35">
        <f t="shared" si="899"/>
        <v>0</v>
      </c>
      <c r="W4172" s="35">
        <f>IF(NOT(ISBLANK(H4172)),(12-DATEDIF(H4172,'[3]1.Pradzia'!$D$13,"m")),0)</f>
        <v>0</v>
      </c>
      <c r="X4172" s="35">
        <f t="shared" si="900"/>
        <v>0</v>
      </c>
      <c r="Y4172" s="35">
        <f t="shared" si="910"/>
        <v>0</v>
      </c>
      <c r="Z4172" s="35">
        <f t="shared" si="908"/>
        <v>0</v>
      </c>
      <c r="AA4172" s="36">
        <f t="shared" si="901"/>
        <v>0</v>
      </c>
      <c r="AB4172" s="36">
        <f t="shared" si="902"/>
        <v>0</v>
      </c>
      <c r="AC4172" s="37">
        <f t="shared" si="903"/>
        <v>0</v>
      </c>
      <c r="AD4172" s="35">
        <f>IF(OR(YEAR(G4172)&lt;2019,O4172="X"),0,IF(ISBLANK(H4172),DATEDIF(G4172,'[3]1.Pradzia'!$D$13,"M"),DATEDIF(G4172,H4172,"m")))</f>
        <v>0</v>
      </c>
      <c r="AE4172" s="37">
        <f>IF(E4172='[3]5.Grup_T'!$E$20,0,IF(AD4172&lt;&gt;0,M4172/V4172*MIN(12,AD4172),0))</f>
        <v>0</v>
      </c>
      <c r="AF4172" s="37">
        <f t="shared" si="904"/>
        <v>0</v>
      </c>
      <c r="AG4172" s="37">
        <f t="shared" si="905"/>
        <v>0</v>
      </c>
      <c r="AH4172" s="37">
        <f t="shared" si="906"/>
        <v>0</v>
      </c>
      <c r="AI4172" s="35" t="str">
        <f t="shared" si="907"/>
        <v>Nusidėvėjęs</v>
      </c>
      <c r="AJ4172" s="38" t="str">
        <f>IF(AND(F4172&lt;&gt;[3]Pav.tvarkyklė!$B$12,F4172&lt;&gt;[3]Pav.tvarkyklė!$B$13),"GVTNT","X")</f>
        <v>GVTNT</v>
      </c>
      <c r="AK4172" s="39">
        <f t="shared" si="909"/>
        <v>0</v>
      </c>
      <c r="AL4172" s="41"/>
      <c r="AM4172" s="41"/>
      <c r="AN4172" s="41">
        <f t="shared" si="911"/>
        <v>1900</v>
      </c>
      <c r="AO4172" s="41"/>
      <c r="AP4172" s="41"/>
      <c r="AQ4172" s="41"/>
      <c r="AR4172" s="42"/>
      <c r="AS4172" s="42"/>
      <c r="AU4172" s="43">
        <f t="shared" si="912"/>
        <v>0</v>
      </c>
    </row>
    <row r="4173" spans="1:47" ht="15" customHeight="1" x14ac:dyDescent="0.25">
      <c r="A4173" s="11"/>
      <c r="B4173" s="19">
        <v>4342</v>
      </c>
      <c r="C4173" s="61"/>
      <c r="D4173" s="62"/>
      <c r="E4173" s="78"/>
      <c r="F4173" s="63"/>
      <c r="G4173" s="80"/>
      <c r="H4173" s="94"/>
      <c r="I4173" s="95"/>
      <c r="J4173" s="27"/>
      <c r="K4173" s="27"/>
      <c r="L4173" s="95"/>
      <c r="M4173" s="96"/>
      <c r="N4173" s="29">
        <v>0</v>
      </c>
      <c r="O4173" s="30" t="str">
        <f>IF(G4173&lt;=$N$2,"",IF(F4173=[3]Pav.tvarkyklė!$B$13,"",IF(ISBLANK(R4173),"X","")))</f>
        <v/>
      </c>
      <c r="P4173" s="91"/>
      <c r="Q4173" s="63"/>
      <c r="R4173" s="63"/>
      <c r="S4173" s="63"/>
      <c r="T4173" s="63"/>
      <c r="U4173" s="34" t="str">
        <f>IFERROR(INDEX('[3]5.Grup_T'!$G$4:$G$22,MATCH('6.Turtas'!E4173,'[3]5.Grup_T'!$E$4:$E$22,0)),"0")</f>
        <v>0</v>
      </c>
      <c r="V4173" s="35">
        <f t="shared" si="899"/>
        <v>0</v>
      </c>
      <c r="W4173" s="35">
        <f>IF(NOT(ISBLANK(H4173)),(12-DATEDIF(H4173,'[3]1.Pradzia'!$D$13,"m")),0)</f>
        <v>0</v>
      </c>
      <c r="X4173" s="35">
        <f t="shared" si="900"/>
        <v>0</v>
      </c>
      <c r="Y4173" s="35">
        <f t="shared" si="910"/>
        <v>0</v>
      </c>
      <c r="Z4173" s="35">
        <f t="shared" si="908"/>
        <v>0</v>
      </c>
      <c r="AA4173" s="36">
        <f t="shared" si="901"/>
        <v>0</v>
      </c>
      <c r="AB4173" s="36">
        <f t="shared" si="902"/>
        <v>0</v>
      </c>
      <c r="AC4173" s="37">
        <f t="shared" si="903"/>
        <v>0</v>
      </c>
      <c r="AD4173" s="35">
        <f>IF(OR(YEAR(G4173)&lt;2019,O4173="X"),0,IF(ISBLANK(H4173),DATEDIF(G4173,'[3]1.Pradzia'!$D$13,"M"),DATEDIF(G4173,H4173,"m")))</f>
        <v>0</v>
      </c>
      <c r="AE4173" s="37">
        <f>IF(E4173='[3]5.Grup_T'!$E$20,0,IF(AD4173&lt;&gt;0,M4173/V4173*MIN(12,AD4173),0))</f>
        <v>0</v>
      </c>
      <c r="AF4173" s="37">
        <f t="shared" si="904"/>
        <v>0</v>
      </c>
      <c r="AG4173" s="37">
        <f t="shared" si="905"/>
        <v>0</v>
      </c>
      <c r="AH4173" s="37">
        <f t="shared" si="906"/>
        <v>0</v>
      </c>
      <c r="AI4173" s="35" t="str">
        <f t="shared" si="907"/>
        <v>Nusidėvėjęs</v>
      </c>
      <c r="AJ4173" s="38" t="str">
        <f>IF(AND(F4173&lt;&gt;[3]Pav.tvarkyklė!$B$12,F4173&lt;&gt;[3]Pav.tvarkyklė!$B$13),"GVTNT","X")</f>
        <v>GVTNT</v>
      </c>
      <c r="AK4173" s="39">
        <f t="shared" si="909"/>
        <v>0</v>
      </c>
      <c r="AL4173" s="41"/>
      <c r="AM4173" s="41"/>
      <c r="AN4173" s="41">
        <f t="shared" si="911"/>
        <v>1900</v>
      </c>
      <c r="AO4173" s="41"/>
      <c r="AP4173" s="41"/>
      <c r="AQ4173" s="41"/>
      <c r="AR4173" s="42"/>
      <c r="AS4173" s="42"/>
      <c r="AU4173" s="43">
        <f t="shared" si="912"/>
        <v>0</v>
      </c>
    </row>
    <row r="4174" spans="1:47" ht="15" customHeight="1" x14ac:dyDescent="0.25">
      <c r="A4174" s="11"/>
      <c r="B4174" s="19">
        <v>4343</v>
      </c>
      <c r="C4174" s="61"/>
      <c r="D4174" s="62"/>
      <c r="E4174" s="78"/>
      <c r="F4174" s="63"/>
      <c r="G4174" s="80"/>
      <c r="H4174" s="94"/>
      <c r="I4174" s="95"/>
      <c r="J4174" s="27"/>
      <c r="K4174" s="27"/>
      <c r="L4174" s="95"/>
      <c r="M4174" s="96"/>
      <c r="N4174" s="29">
        <v>0</v>
      </c>
      <c r="O4174" s="30" t="str">
        <f>IF(G4174&lt;=$N$2,"",IF(F4174=[3]Pav.tvarkyklė!$B$13,"",IF(ISBLANK(R4174),"X","")))</f>
        <v/>
      </c>
      <c r="P4174" s="91"/>
      <c r="Q4174" s="63"/>
      <c r="R4174" s="63"/>
      <c r="S4174" s="63"/>
      <c r="T4174" s="63"/>
      <c r="U4174" s="34" t="str">
        <f>IFERROR(INDEX('[3]5.Grup_T'!$G$4:$G$22,MATCH('6.Turtas'!E4174,'[3]5.Grup_T'!$E$4:$E$22,0)),"0")</f>
        <v>0</v>
      </c>
      <c r="V4174" s="35">
        <f t="shared" si="899"/>
        <v>0</v>
      </c>
      <c r="W4174" s="35">
        <f>IF(NOT(ISBLANK(H4174)),(12-DATEDIF(H4174,'[3]1.Pradzia'!$D$13,"m")),0)</f>
        <v>0</v>
      </c>
      <c r="X4174" s="35">
        <f t="shared" si="900"/>
        <v>0</v>
      </c>
      <c r="Y4174" s="35">
        <f t="shared" si="910"/>
        <v>0</v>
      </c>
      <c r="Z4174" s="35">
        <f t="shared" si="908"/>
        <v>0</v>
      </c>
      <c r="AA4174" s="36">
        <f t="shared" si="901"/>
        <v>0</v>
      </c>
      <c r="AB4174" s="36">
        <f t="shared" si="902"/>
        <v>0</v>
      </c>
      <c r="AC4174" s="37">
        <f t="shared" si="903"/>
        <v>0</v>
      </c>
      <c r="AD4174" s="35">
        <f>IF(OR(YEAR(G4174)&lt;2019,O4174="X"),0,IF(ISBLANK(H4174),DATEDIF(G4174,'[3]1.Pradzia'!$D$13,"M"),DATEDIF(G4174,H4174,"m")))</f>
        <v>0</v>
      </c>
      <c r="AE4174" s="37">
        <f>IF(E4174='[3]5.Grup_T'!$E$20,0,IF(AD4174&lt;&gt;0,M4174/V4174*MIN(12,AD4174),0))</f>
        <v>0</v>
      </c>
      <c r="AF4174" s="37">
        <f t="shared" si="904"/>
        <v>0</v>
      </c>
      <c r="AG4174" s="37">
        <f t="shared" si="905"/>
        <v>0</v>
      </c>
      <c r="AH4174" s="37">
        <f t="shared" si="906"/>
        <v>0</v>
      </c>
      <c r="AI4174" s="35" t="str">
        <f t="shared" si="907"/>
        <v>Nusidėvėjęs</v>
      </c>
      <c r="AJ4174" s="38" t="str">
        <f>IF(AND(F4174&lt;&gt;[3]Pav.tvarkyklė!$B$12,F4174&lt;&gt;[3]Pav.tvarkyklė!$B$13),"GVTNT","X")</f>
        <v>GVTNT</v>
      </c>
      <c r="AK4174" s="39">
        <f t="shared" si="909"/>
        <v>0</v>
      </c>
      <c r="AL4174" s="41"/>
      <c r="AM4174" s="41"/>
      <c r="AN4174" s="41">
        <f t="shared" si="911"/>
        <v>1900</v>
      </c>
      <c r="AO4174" s="41"/>
      <c r="AP4174" s="41"/>
      <c r="AQ4174" s="41"/>
      <c r="AR4174" s="42"/>
      <c r="AS4174" s="42"/>
      <c r="AU4174" s="43">
        <f t="shared" si="912"/>
        <v>0</v>
      </c>
    </row>
    <row r="4175" spans="1:47" ht="15" customHeight="1" x14ac:dyDescent="0.25">
      <c r="A4175" s="11"/>
      <c r="B4175" s="19">
        <v>4344</v>
      </c>
      <c r="C4175" s="61"/>
      <c r="D4175" s="62"/>
      <c r="E4175" s="78"/>
      <c r="F4175" s="63"/>
      <c r="G4175" s="80"/>
      <c r="H4175" s="94"/>
      <c r="I4175" s="95"/>
      <c r="J4175" s="27"/>
      <c r="K4175" s="27"/>
      <c r="L4175" s="95"/>
      <c r="M4175" s="96"/>
      <c r="N4175" s="29">
        <v>0</v>
      </c>
      <c r="O4175" s="30" t="str">
        <f>IF(G4175&lt;=$N$2,"",IF(F4175=[3]Pav.tvarkyklė!$B$13,"",IF(ISBLANK(R4175),"X","")))</f>
        <v/>
      </c>
      <c r="P4175" s="91"/>
      <c r="Q4175" s="63"/>
      <c r="R4175" s="63"/>
      <c r="S4175" s="63"/>
      <c r="T4175" s="63"/>
      <c r="U4175" s="34" t="str">
        <f>IFERROR(INDEX('[3]5.Grup_T'!$G$4:$G$22,MATCH('6.Turtas'!E4175,'[3]5.Grup_T'!$E$4:$E$22,0)),"0")</f>
        <v>0</v>
      </c>
      <c r="V4175" s="35">
        <f t="shared" si="899"/>
        <v>0</v>
      </c>
      <c r="W4175" s="35">
        <f>IF(NOT(ISBLANK(H4175)),(12-DATEDIF(H4175,'[3]1.Pradzia'!$D$13,"m")),0)</f>
        <v>0</v>
      </c>
      <c r="X4175" s="35">
        <f t="shared" si="900"/>
        <v>0</v>
      </c>
      <c r="Y4175" s="35">
        <f t="shared" si="910"/>
        <v>0</v>
      </c>
      <c r="Z4175" s="35">
        <f t="shared" si="908"/>
        <v>0</v>
      </c>
      <c r="AA4175" s="36">
        <f t="shared" si="901"/>
        <v>0</v>
      </c>
      <c r="AB4175" s="36">
        <f t="shared" si="902"/>
        <v>0</v>
      </c>
      <c r="AC4175" s="37">
        <f t="shared" si="903"/>
        <v>0</v>
      </c>
      <c r="AD4175" s="35">
        <f>IF(OR(YEAR(G4175)&lt;2019,O4175="X"),0,IF(ISBLANK(H4175),DATEDIF(G4175,'[3]1.Pradzia'!$D$13,"M"),DATEDIF(G4175,H4175,"m")))</f>
        <v>0</v>
      </c>
      <c r="AE4175" s="37">
        <f>IF(E4175='[3]5.Grup_T'!$E$20,0,IF(AD4175&lt;&gt;0,M4175/V4175*MIN(12,AD4175),0))</f>
        <v>0</v>
      </c>
      <c r="AF4175" s="37">
        <f t="shared" si="904"/>
        <v>0</v>
      </c>
      <c r="AG4175" s="37">
        <f t="shared" si="905"/>
        <v>0</v>
      </c>
      <c r="AH4175" s="37">
        <f t="shared" si="906"/>
        <v>0</v>
      </c>
      <c r="AI4175" s="35" t="str">
        <f t="shared" si="907"/>
        <v>Nusidėvėjęs</v>
      </c>
      <c r="AJ4175" s="38" t="str">
        <f>IF(AND(F4175&lt;&gt;[3]Pav.tvarkyklė!$B$12,F4175&lt;&gt;[3]Pav.tvarkyklė!$B$13),"GVTNT","X")</f>
        <v>GVTNT</v>
      </c>
      <c r="AK4175" s="39">
        <f t="shared" si="909"/>
        <v>0</v>
      </c>
      <c r="AL4175" s="41"/>
      <c r="AM4175" s="41"/>
      <c r="AN4175" s="41">
        <f t="shared" si="911"/>
        <v>1900</v>
      </c>
      <c r="AO4175" s="41"/>
      <c r="AP4175" s="41"/>
      <c r="AQ4175" s="41"/>
      <c r="AR4175" s="42"/>
      <c r="AS4175" s="42"/>
      <c r="AU4175" s="43">
        <f t="shared" si="912"/>
        <v>0</v>
      </c>
    </row>
    <row r="4176" spans="1:47" ht="15" customHeight="1" x14ac:dyDescent="0.25">
      <c r="A4176" s="11"/>
      <c r="B4176" s="19">
        <v>4345</v>
      </c>
      <c r="C4176" s="61"/>
      <c r="D4176" s="62"/>
      <c r="E4176" s="78"/>
      <c r="F4176" s="63"/>
      <c r="G4176" s="80"/>
      <c r="H4176" s="94"/>
      <c r="I4176" s="95"/>
      <c r="J4176" s="27"/>
      <c r="K4176" s="27"/>
      <c r="L4176" s="95"/>
      <c r="M4176" s="96"/>
      <c r="N4176" s="29">
        <v>0</v>
      </c>
      <c r="O4176" s="30" t="str">
        <f>IF(G4176&lt;=$N$2,"",IF(F4176=[3]Pav.tvarkyklė!$B$13,"",IF(ISBLANK(R4176),"X","")))</f>
        <v/>
      </c>
      <c r="P4176" s="91"/>
      <c r="Q4176" s="63"/>
      <c r="R4176" s="63"/>
      <c r="S4176" s="63"/>
      <c r="T4176" s="63"/>
      <c r="U4176" s="34" t="str">
        <f>IFERROR(INDEX('[3]5.Grup_T'!$G$4:$G$22,MATCH('6.Turtas'!E4176,'[3]5.Grup_T'!$E$4:$E$22,0)),"0")</f>
        <v>0</v>
      </c>
      <c r="V4176" s="35">
        <f t="shared" si="899"/>
        <v>0</v>
      </c>
      <c r="W4176" s="35">
        <f>IF(NOT(ISBLANK(H4176)),(12-DATEDIF(H4176,'[3]1.Pradzia'!$D$13,"m")),0)</f>
        <v>0</v>
      </c>
      <c r="X4176" s="35">
        <f t="shared" si="900"/>
        <v>0</v>
      </c>
      <c r="Y4176" s="35">
        <f t="shared" si="910"/>
        <v>0</v>
      </c>
      <c r="Z4176" s="35">
        <f t="shared" si="908"/>
        <v>0</v>
      </c>
      <c r="AA4176" s="36">
        <f t="shared" si="901"/>
        <v>0</v>
      </c>
      <c r="AB4176" s="36">
        <f t="shared" si="902"/>
        <v>0</v>
      </c>
      <c r="AC4176" s="37">
        <f t="shared" si="903"/>
        <v>0</v>
      </c>
      <c r="AD4176" s="35">
        <f>IF(OR(YEAR(G4176)&lt;2019,O4176="X"),0,IF(ISBLANK(H4176),DATEDIF(G4176,'[3]1.Pradzia'!$D$13,"M"),DATEDIF(G4176,H4176,"m")))</f>
        <v>0</v>
      </c>
      <c r="AE4176" s="37">
        <f>IF(E4176='[3]5.Grup_T'!$E$20,0,IF(AD4176&lt;&gt;0,M4176/V4176*MIN(12,AD4176),0))</f>
        <v>0</v>
      </c>
      <c r="AF4176" s="37">
        <f t="shared" si="904"/>
        <v>0</v>
      </c>
      <c r="AG4176" s="37">
        <f t="shared" si="905"/>
        <v>0</v>
      </c>
      <c r="AH4176" s="37">
        <f t="shared" si="906"/>
        <v>0</v>
      </c>
      <c r="AI4176" s="35" t="str">
        <f t="shared" si="907"/>
        <v>Nusidėvėjęs</v>
      </c>
      <c r="AJ4176" s="38" t="str">
        <f>IF(AND(F4176&lt;&gt;[3]Pav.tvarkyklė!$B$12,F4176&lt;&gt;[3]Pav.tvarkyklė!$B$13),"GVTNT","X")</f>
        <v>GVTNT</v>
      </c>
      <c r="AK4176" s="39">
        <f t="shared" si="909"/>
        <v>0</v>
      </c>
      <c r="AL4176" s="41"/>
      <c r="AM4176" s="41"/>
      <c r="AN4176" s="41">
        <f t="shared" si="911"/>
        <v>1900</v>
      </c>
      <c r="AO4176" s="41"/>
      <c r="AP4176" s="41"/>
      <c r="AQ4176" s="41"/>
      <c r="AR4176" s="42"/>
      <c r="AS4176" s="42"/>
      <c r="AU4176" s="43">
        <f t="shared" si="912"/>
        <v>0</v>
      </c>
    </row>
    <row r="4177" spans="1:47" ht="15" customHeight="1" x14ac:dyDescent="0.25">
      <c r="A4177" s="11"/>
      <c r="B4177" s="19">
        <v>4346</v>
      </c>
      <c r="C4177" s="61"/>
      <c r="D4177" s="62"/>
      <c r="E4177" s="78"/>
      <c r="F4177" s="63"/>
      <c r="G4177" s="80"/>
      <c r="H4177" s="94"/>
      <c r="I4177" s="95"/>
      <c r="J4177" s="27"/>
      <c r="K4177" s="27"/>
      <c r="L4177" s="95"/>
      <c r="M4177" s="96"/>
      <c r="N4177" s="29">
        <v>0</v>
      </c>
      <c r="O4177" s="30" t="str">
        <f>IF(G4177&lt;=$N$2,"",IF(F4177=[3]Pav.tvarkyklė!$B$13,"",IF(ISBLANK(R4177),"X","")))</f>
        <v/>
      </c>
      <c r="P4177" s="91"/>
      <c r="Q4177" s="63"/>
      <c r="R4177" s="63"/>
      <c r="S4177" s="63"/>
      <c r="T4177" s="63"/>
      <c r="U4177" s="34" t="str">
        <f>IFERROR(INDEX('[3]5.Grup_T'!$G$4:$G$22,MATCH('6.Turtas'!E4177,'[3]5.Grup_T'!$E$4:$E$22,0)),"0")</f>
        <v>0</v>
      </c>
      <c r="V4177" s="35">
        <f t="shared" si="899"/>
        <v>0</v>
      </c>
      <c r="W4177" s="35">
        <f>IF(NOT(ISBLANK(H4177)),(12-DATEDIF(H4177,'[3]1.Pradzia'!$D$13,"m")),0)</f>
        <v>0</v>
      </c>
      <c r="X4177" s="35">
        <f t="shared" si="900"/>
        <v>0</v>
      </c>
      <c r="Y4177" s="35">
        <f t="shared" si="910"/>
        <v>0</v>
      </c>
      <c r="Z4177" s="35">
        <f t="shared" si="908"/>
        <v>0</v>
      </c>
      <c r="AA4177" s="36">
        <f t="shared" si="901"/>
        <v>0</v>
      </c>
      <c r="AB4177" s="36">
        <f t="shared" si="902"/>
        <v>0</v>
      </c>
      <c r="AC4177" s="37">
        <f t="shared" si="903"/>
        <v>0</v>
      </c>
      <c r="AD4177" s="35">
        <f>IF(OR(YEAR(G4177)&lt;2019,O4177="X"),0,IF(ISBLANK(H4177),DATEDIF(G4177,'[3]1.Pradzia'!$D$13,"M"),DATEDIF(G4177,H4177,"m")))</f>
        <v>0</v>
      </c>
      <c r="AE4177" s="37">
        <f>IF(E4177='[3]5.Grup_T'!$E$20,0,IF(AD4177&lt;&gt;0,M4177/V4177*MIN(12,AD4177),0))</f>
        <v>0</v>
      </c>
      <c r="AF4177" s="37">
        <f t="shared" si="904"/>
        <v>0</v>
      </c>
      <c r="AG4177" s="37">
        <f t="shared" si="905"/>
        <v>0</v>
      </c>
      <c r="AH4177" s="37">
        <f t="shared" si="906"/>
        <v>0</v>
      </c>
      <c r="AI4177" s="35" t="str">
        <f t="shared" si="907"/>
        <v>Nusidėvėjęs</v>
      </c>
      <c r="AJ4177" s="38" t="str">
        <f>IF(AND(F4177&lt;&gt;[3]Pav.tvarkyklė!$B$12,F4177&lt;&gt;[3]Pav.tvarkyklė!$B$13),"GVTNT","X")</f>
        <v>GVTNT</v>
      </c>
      <c r="AK4177" s="39">
        <f t="shared" si="909"/>
        <v>0</v>
      </c>
      <c r="AL4177" s="41"/>
      <c r="AM4177" s="41"/>
      <c r="AN4177" s="41">
        <f t="shared" si="911"/>
        <v>1900</v>
      </c>
      <c r="AO4177" s="41"/>
      <c r="AP4177" s="41"/>
      <c r="AQ4177" s="41"/>
      <c r="AR4177" s="42"/>
      <c r="AS4177" s="42"/>
      <c r="AU4177" s="43">
        <f t="shared" si="912"/>
        <v>0</v>
      </c>
    </row>
    <row r="4178" spans="1:47" ht="15" customHeight="1" x14ac:dyDescent="0.25">
      <c r="A4178" s="11"/>
      <c r="B4178" s="19">
        <v>4347</v>
      </c>
      <c r="C4178" s="61"/>
      <c r="D4178" s="62"/>
      <c r="E4178" s="78"/>
      <c r="F4178" s="63"/>
      <c r="G4178" s="80"/>
      <c r="H4178" s="94"/>
      <c r="I4178" s="95"/>
      <c r="J4178" s="27"/>
      <c r="K4178" s="27"/>
      <c r="L4178" s="95"/>
      <c r="M4178" s="96"/>
      <c r="N4178" s="29">
        <v>0</v>
      </c>
      <c r="O4178" s="30" t="str">
        <f>IF(G4178&lt;=$N$2,"",IF(F4178=[3]Pav.tvarkyklė!$B$13,"",IF(ISBLANK(R4178),"X","")))</f>
        <v/>
      </c>
      <c r="P4178" s="91"/>
      <c r="Q4178" s="63"/>
      <c r="R4178" s="63"/>
      <c r="S4178" s="63"/>
      <c r="T4178" s="63"/>
      <c r="U4178" s="34" t="str">
        <f>IFERROR(INDEX('[3]5.Grup_T'!$G$4:$G$22,MATCH('6.Turtas'!E4178,'[3]5.Grup_T'!$E$4:$E$22,0)),"0")</f>
        <v>0</v>
      </c>
      <c r="V4178" s="35">
        <f t="shared" ref="V4178:V4241" si="913">U4178*12</f>
        <v>0</v>
      </c>
      <c r="W4178" s="35">
        <f>IF(NOT(ISBLANK(H4178)),(12-DATEDIF(H4178,'[3]1.Pradzia'!$D$13,"m")),0)</f>
        <v>0</v>
      </c>
      <c r="X4178" s="35">
        <f t="shared" ref="X4178:X4241" si="914">IF(OR(ISBLANK(C4178),YEAR(G4178)&gt;=2019),0,DATEDIF(G4178,$N$2,"M"))</f>
        <v>0</v>
      </c>
      <c r="Y4178" s="35">
        <f t="shared" si="910"/>
        <v>0</v>
      </c>
      <c r="Z4178" s="35">
        <f t="shared" si="908"/>
        <v>0</v>
      </c>
      <c r="AA4178" s="36">
        <f t="shared" ref="AA4178:AA4241" si="915">+IF(Z4178&lt;=0,0,N4178/Z4178)</f>
        <v>0</v>
      </c>
      <c r="AB4178" s="36">
        <f t="shared" ref="AB4178:AB4241" si="916">IF(Z4178&lt;=0,N4178,N4178/Z4178*Y4178)</f>
        <v>0</v>
      </c>
      <c r="AC4178" s="37">
        <f t="shared" ref="AC4178:AC4241" si="917">IF(YEAR(G4178)&lt;2019,M4178-N4178+AB4178,0)</f>
        <v>0</v>
      </c>
      <c r="AD4178" s="35">
        <f>IF(OR(YEAR(G4178)&lt;2019,O4178="X"),0,IF(ISBLANK(H4178),DATEDIF(G4178,'[3]1.Pradzia'!$D$13,"M"),DATEDIF(G4178,H4178,"m")))</f>
        <v>0</v>
      </c>
      <c r="AE4178" s="37">
        <f>IF(E4178='[3]5.Grup_T'!$E$20,0,IF(AD4178&lt;&gt;0,M4178/V4178*MIN(12,AD4178),0))</f>
        <v>0</v>
      </c>
      <c r="AF4178" s="37">
        <f t="shared" ref="AF4178:AF4241" si="918">+AB4178+AE4178</f>
        <v>0</v>
      </c>
      <c r="AG4178" s="37">
        <f t="shared" ref="AG4178:AG4241" si="919">AC4178+AE4178</f>
        <v>0</v>
      </c>
      <c r="AH4178" s="37">
        <f t="shared" ref="AH4178:AH4241" si="920">M4178-AG4178</f>
        <v>0</v>
      </c>
      <c r="AI4178" s="35" t="str">
        <f t="shared" ref="AI4178:AI4241" si="921">IF(H4178&lt;&gt;0,"Nurašytas",IF(O4178="X","Nesuderintas",IF(AH4178&lt;=0,"Nusidėvėjęs","")))</f>
        <v>Nusidėvėjęs</v>
      </c>
      <c r="AJ4178" s="38" t="str">
        <f>IF(AND(F4178&lt;&gt;[3]Pav.tvarkyklė!$B$12,F4178&lt;&gt;[3]Pav.tvarkyklė!$B$13),"GVTNT","X")</f>
        <v>GVTNT</v>
      </c>
      <c r="AK4178" s="39">
        <f t="shared" si="909"/>
        <v>0</v>
      </c>
      <c r="AL4178" s="41"/>
      <c r="AM4178" s="41"/>
      <c r="AN4178" s="41">
        <f t="shared" si="911"/>
        <v>1900</v>
      </c>
      <c r="AO4178" s="41"/>
      <c r="AP4178" s="41"/>
      <c r="AQ4178" s="41"/>
      <c r="AR4178" s="42"/>
      <c r="AS4178" s="42"/>
      <c r="AU4178" s="43">
        <f t="shared" si="912"/>
        <v>0</v>
      </c>
    </row>
    <row r="4179" spans="1:47" ht="15" customHeight="1" x14ac:dyDescent="0.25">
      <c r="A4179" s="11"/>
      <c r="B4179" s="19">
        <v>4348</v>
      </c>
      <c r="C4179" s="61"/>
      <c r="D4179" s="62"/>
      <c r="E4179" s="78"/>
      <c r="F4179" s="63"/>
      <c r="G4179" s="80"/>
      <c r="H4179" s="94"/>
      <c r="I4179" s="95"/>
      <c r="J4179" s="27"/>
      <c r="K4179" s="27"/>
      <c r="L4179" s="95"/>
      <c r="M4179" s="96"/>
      <c r="N4179" s="29">
        <v>0</v>
      </c>
      <c r="O4179" s="30" t="str">
        <f>IF(G4179&lt;=$N$2,"",IF(F4179=[3]Pav.tvarkyklė!$B$13,"",IF(ISBLANK(R4179),"X","")))</f>
        <v/>
      </c>
      <c r="P4179" s="91"/>
      <c r="Q4179" s="63"/>
      <c r="R4179" s="63"/>
      <c r="S4179" s="63"/>
      <c r="T4179" s="63"/>
      <c r="U4179" s="34" t="str">
        <f>IFERROR(INDEX('[3]5.Grup_T'!$G$4:$G$22,MATCH('6.Turtas'!E4179,'[3]5.Grup_T'!$E$4:$E$22,0)),"0")</f>
        <v>0</v>
      </c>
      <c r="V4179" s="35">
        <f t="shared" si="913"/>
        <v>0</v>
      </c>
      <c r="W4179" s="35">
        <f>IF(NOT(ISBLANK(H4179)),(12-DATEDIF(H4179,'[3]1.Pradzia'!$D$13,"m")),0)</f>
        <v>0</v>
      </c>
      <c r="X4179" s="35">
        <f t="shared" si="914"/>
        <v>0</v>
      </c>
      <c r="Y4179" s="35">
        <f t="shared" si="910"/>
        <v>0</v>
      </c>
      <c r="Z4179" s="35">
        <f t="shared" ref="Z4179:Z4242" si="922">IF(YEAR(G4179)&gt;=2019,0,V4179-X4179)</f>
        <v>0</v>
      </c>
      <c r="AA4179" s="36">
        <f t="shared" si="915"/>
        <v>0</v>
      </c>
      <c r="AB4179" s="36">
        <f t="shared" si="916"/>
        <v>0</v>
      </c>
      <c r="AC4179" s="37">
        <f t="shared" si="917"/>
        <v>0</v>
      </c>
      <c r="AD4179" s="35">
        <f>IF(OR(YEAR(G4179)&lt;2019,O4179="X"),0,IF(ISBLANK(H4179),DATEDIF(G4179,'[3]1.Pradzia'!$D$13,"M"),DATEDIF(G4179,H4179,"m")))</f>
        <v>0</v>
      </c>
      <c r="AE4179" s="37">
        <f>IF(E4179='[3]5.Grup_T'!$E$20,0,IF(AD4179&lt;&gt;0,M4179/V4179*MIN(12,AD4179),0))</f>
        <v>0</v>
      </c>
      <c r="AF4179" s="37">
        <f t="shared" si="918"/>
        <v>0</v>
      </c>
      <c r="AG4179" s="37">
        <f t="shared" si="919"/>
        <v>0</v>
      </c>
      <c r="AH4179" s="37">
        <f t="shared" si="920"/>
        <v>0</v>
      </c>
      <c r="AI4179" s="35" t="str">
        <f t="shared" si="921"/>
        <v>Nusidėvėjęs</v>
      </c>
      <c r="AJ4179" s="38" t="str">
        <f>IF(AND(F4179&lt;&gt;[3]Pav.tvarkyklė!$B$12,F4179&lt;&gt;[3]Pav.tvarkyklė!$B$13),"GVTNT","X")</f>
        <v>GVTNT</v>
      </c>
      <c r="AK4179" s="39">
        <f t="shared" ref="AK4179:AK4242" si="923">I4179-J4179-K4179-L4179-M4179</f>
        <v>0</v>
      </c>
      <c r="AL4179" s="41"/>
      <c r="AM4179" s="41"/>
      <c r="AN4179" s="41">
        <f t="shared" si="911"/>
        <v>1900</v>
      </c>
      <c r="AO4179" s="41"/>
      <c r="AP4179" s="41"/>
      <c r="AQ4179" s="41"/>
      <c r="AR4179" s="42"/>
      <c r="AS4179" s="42"/>
      <c r="AU4179" s="43">
        <f t="shared" si="912"/>
        <v>0</v>
      </c>
    </row>
    <row r="4180" spans="1:47" ht="15" customHeight="1" x14ac:dyDescent="0.25">
      <c r="A4180" s="11"/>
      <c r="B4180" s="19">
        <v>4349</v>
      </c>
      <c r="C4180" s="61"/>
      <c r="D4180" s="62"/>
      <c r="E4180" s="78"/>
      <c r="F4180" s="63"/>
      <c r="G4180" s="80"/>
      <c r="H4180" s="94"/>
      <c r="I4180" s="95"/>
      <c r="J4180" s="27"/>
      <c r="K4180" s="27"/>
      <c r="L4180" s="95"/>
      <c r="M4180" s="96"/>
      <c r="N4180" s="29">
        <v>0</v>
      </c>
      <c r="O4180" s="30" t="str">
        <f>IF(G4180&lt;=$N$2,"",IF(F4180=[3]Pav.tvarkyklė!$B$13,"",IF(ISBLANK(R4180),"X","")))</f>
        <v/>
      </c>
      <c r="P4180" s="91"/>
      <c r="Q4180" s="63"/>
      <c r="R4180" s="63"/>
      <c r="S4180" s="63"/>
      <c r="T4180" s="63"/>
      <c r="U4180" s="34" t="str">
        <f>IFERROR(INDEX('[3]5.Grup_T'!$G$4:$G$22,MATCH('6.Turtas'!E4180,'[3]5.Grup_T'!$E$4:$E$22,0)),"0")</f>
        <v>0</v>
      </c>
      <c r="V4180" s="35">
        <f t="shared" si="913"/>
        <v>0</v>
      </c>
      <c r="W4180" s="35">
        <f>IF(NOT(ISBLANK(H4180)),(12-DATEDIF(H4180,'[3]1.Pradzia'!$D$13,"m")),0)</f>
        <v>0</v>
      </c>
      <c r="X4180" s="35">
        <f t="shared" si="914"/>
        <v>0</v>
      </c>
      <c r="Y4180" s="35">
        <f t="shared" si="910"/>
        <v>0</v>
      </c>
      <c r="Z4180" s="35">
        <f t="shared" si="922"/>
        <v>0</v>
      </c>
      <c r="AA4180" s="36">
        <f t="shared" si="915"/>
        <v>0</v>
      </c>
      <c r="AB4180" s="36">
        <f t="shared" si="916"/>
        <v>0</v>
      </c>
      <c r="AC4180" s="37">
        <f t="shared" si="917"/>
        <v>0</v>
      </c>
      <c r="AD4180" s="35">
        <f>IF(OR(YEAR(G4180)&lt;2019,O4180="X"),0,IF(ISBLANK(H4180),DATEDIF(G4180,'[3]1.Pradzia'!$D$13,"M"),DATEDIF(G4180,H4180,"m")))</f>
        <v>0</v>
      </c>
      <c r="AE4180" s="37">
        <f>IF(E4180='[3]5.Grup_T'!$E$20,0,IF(AD4180&lt;&gt;0,M4180/V4180*MIN(12,AD4180),0))</f>
        <v>0</v>
      </c>
      <c r="AF4180" s="37">
        <f t="shared" si="918"/>
        <v>0</v>
      </c>
      <c r="AG4180" s="37">
        <f t="shared" si="919"/>
        <v>0</v>
      </c>
      <c r="AH4180" s="37">
        <f t="shared" si="920"/>
        <v>0</v>
      </c>
      <c r="AI4180" s="35" t="str">
        <f t="shared" si="921"/>
        <v>Nusidėvėjęs</v>
      </c>
      <c r="AJ4180" s="38" t="str">
        <f>IF(AND(F4180&lt;&gt;[3]Pav.tvarkyklė!$B$12,F4180&lt;&gt;[3]Pav.tvarkyklė!$B$13),"GVTNT","X")</f>
        <v>GVTNT</v>
      </c>
      <c r="AK4180" s="39">
        <f t="shared" si="923"/>
        <v>0</v>
      </c>
      <c r="AL4180" s="41"/>
      <c r="AM4180" s="41"/>
      <c r="AN4180" s="41">
        <f t="shared" si="911"/>
        <v>1900</v>
      </c>
      <c r="AO4180" s="41"/>
      <c r="AP4180" s="41"/>
      <c r="AQ4180" s="41"/>
      <c r="AR4180" s="42"/>
      <c r="AS4180" s="42"/>
      <c r="AU4180" s="43">
        <f t="shared" si="912"/>
        <v>0</v>
      </c>
    </row>
    <row r="4181" spans="1:47" ht="15" customHeight="1" x14ac:dyDescent="0.25">
      <c r="A4181" s="11"/>
      <c r="B4181" s="19">
        <v>4350</v>
      </c>
      <c r="C4181" s="61"/>
      <c r="D4181" s="62"/>
      <c r="E4181" s="78"/>
      <c r="F4181" s="63"/>
      <c r="G4181" s="80"/>
      <c r="H4181" s="94"/>
      <c r="I4181" s="95"/>
      <c r="J4181" s="27"/>
      <c r="K4181" s="27"/>
      <c r="L4181" s="95"/>
      <c r="M4181" s="96"/>
      <c r="N4181" s="29">
        <v>0</v>
      </c>
      <c r="O4181" s="30" t="str">
        <f>IF(G4181&lt;=$N$2,"",IF(F4181=[3]Pav.tvarkyklė!$B$13,"",IF(ISBLANK(R4181),"X","")))</f>
        <v/>
      </c>
      <c r="P4181" s="91"/>
      <c r="Q4181" s="63"/>
      <c r="R4181" s="63"/>
      <c r="S4181" s="63"/>
      <c r="T4181" s="63"/>
      <c r="U4181" s="34" t="str">
        <f>IFERROR(INDEX('[3]5.Grup_T'!$G$4:$G$22,MATCH('6.Turtas'!E4181,'[3]5.Grup_T'!$E$4:$E$22,0)),"0")</f>
        <v>0</v>
      </c>
      <c r="V4181" s="35">
        <f t="shared" si="913"/>
        <v>0</v>
      </c>
      <c r="W4181" s="35">
        <f>IF(NOT(ISBLANK(H4181)),(12-DATEDIF(H4181,'[3]1.Pradzia'!$D$13,"m")),0)</f>
        <v>0</v>
      </c>
      <c r="X4181" s="35">
        <f t="shared" si="914"/>
        <v>0</v>
      </c>
      <c r="Y4181" s="35">
        <f t="shared" si="910"/>
        <v>0</v>
      </c>
      <c r="Z4181" s="35">
        <f t="shared" si="922"/>
        <v>0</v>
      </c>
      <c r="AA4181" s="36">
        <f t="shared" si="915"/>
        <v>0</v>
      </c>
      <c r="AB4181" s="36">
        <f t="shared" si="916"/>
        <v>0</v>
      </c>
      <c r="AC4181" s="37">
        <f t="shared" si="917"/>
        <v>0</v>
      </c>
      <c r="AD4181" s="35">
        <f>IF(OR(YEAR(G4181)&lt;2019,O4181="X"),0,IF(ISBLANK(H4181),DATEDIF(G4181,'[3]1.Pradzia'!$D$13,"M"),DATEDIF(G4181,H4181,"m")))</f>
        <v>0</v>
      </c>
      <c r="AE4181" s="37">
        <f>IF(E4181='[3]5.Grup_T'!$E$20,0,IF(AD4181&lt;&gt;0,M4181/V4181*MIN(12,AD4181),0))</f>
        <v>0</v>
      </c>
      <c r="AF4181" s="37">
        <f t="shared" si="918"/>
        <v>0</v>
      </c>
      <c r="AG4181" s="37">
        <f t="shared" si="919"/>
        <v>0</v>
      </c>
      <c r="AH4181" s="37">
        <f t="shared" si="920"/>
        <v>0</v>
      </c>
      <c r="AI4181" s="35" t="str">
        <f t="shared" si="921"/>
        <v>Nusidėvėjęs</v>
      </c>
      <c r="AJ4181" s="38" t="str">
        <f>IF(AND(F4181&lt;&gt;[3]Pav.tvarkyklė!$B$12,F4181&lt;&gt;[3]Pav.tvarkyklė!$B$13),"GVTNT","X")</f>
        <v>GVTNT</v>
      </c>
      <c r="AK4181" s="39">
        <f t="shared" si="923"/>
        <v>0</v>
      </c>
      <c r="AL4181" s="41"/>
      <c r="AM4181" s="41"/>
      <c r="AN4181" s="41">
        <f t="shared" si="911"/>
        <v>1900</v>
      </c>
      <c r="AO4181" s="41"/>
      <c r="AP4181" s="41"/>
      <c r="AQ4181" s="41"/>
      <c r="AR4181" s="42"/>
      <c r="AS4181" s="42"/>
      <c r="AU4181" s="43">
        <f t="shared" si="912"/>
        <v>0</v>
      </c>
    </row>
    <row r="4182" spans="1:47" ht="15" customHeight="1" x14ac:dyDescent="0.25">
      <c r="A4182" s="11"/>
      <c r="B4182" s="19">
        <v>4351</v>
      </c>
      <c r="C4182" s="61"/>
      <c r="D4182" s="62"/>
      <c r="E4182" s="78"/>
      <c r="F4182" s="63"/>
      <c r="G4182" s="80"/>
      <c r="H4182" s="94"/>
      <c r="I4182" s="95"/>
      <c r="J4182" s="27"/>
      <c r="K4182" s="27"/>
      <c r="L4182" s="95"/>
      <c r="M4182" s="96"/>
      <c r="N4182" s="29">
        <v>0</v>
      </c>
      <c r="O4182" s="30" t="str">
        <f>IF(G4182&lt;=$N$2,"",IF(F4182=[3]Pav.tvarkyklė!$B$13,"",IF(ISBLANK(R4182),"X","")))</f>
        <v/>
      </c>
      <c r="P4182" s="91"/>
      <c r="Q4182" s="63"/>
      <c r="R4182" s="63"/>
      <c r="S4182" s="63"/>
      <c r="T4182" s="63"/>
      <c r="U4182" s="34" t="str">
        <f>IFERROR(INDEX('[3]5.Grup_T'!$G$4:$G$22,MATCH('6.Turtas'!E4182,'[3]5.Grup_T'!$E$4:$E$22,0)),"0")</f>
        <v>0</v>
      </c>
      <c r="V4182" s="35">
        <f t="shared" si="913"/>
        <v>0</v>
      </c>
      <c r="W4182" s="35">
        <f>IF(NOT(ISBLANK(H4182)),(12-DATEDIF(H4182,'[3]1.Pradzia'!$D$13,"m")),0)</f>
        <v>0</v>
      </c>
      <c r="X4182" s="35">
        <f t="shared" si="914"/>
        <v>0</v>
      </c>
      <c r="Y4182" s="35">
        <f t="shared" si="910"/>
        <v>0</v>
      </c>
      <c r="Z4182" s="35">
        <f t="shared" si="922"/>
        <v>0</v>
      </c>
      <c r="AA4182" s="36">
        <f t="shared" si="915"/>
        <v>0</v>
      </c>
      <c r="AB4182" s="36">
        <f t="shared" si="916"/>
        <v>0</v>
      </c>
      <c r="AC4182" s="37">
        <f t="shared" si="917"/>
        <v>0</v>
      </c>
      <c r="AD4182" s="35">
        <f>IF(OR(YEAR(G4182)&lt;2019,O4182="X"),0,IF(ISBLANK(H4182),DATEDIF(G4182,'[3]1.Pradzia'!$D$13,"M"),DATEDIF(G4182,H4182,"m")))</f>
        <v>0</v>
      </c>
      <c r="AE4182" s="37">
        <f>IF(E4182='[3]5.Grup_T'!$E$20,0,IF(AD4182&lt;&gt;0,M4182/V4182*MIN(12,AD4182),0))</f>
        <v>0</v>
      </c>
      <c r="AF4182" s="37">
        <f t="shared" si="918"/>
        <v>0</v>
      </c>
      <c r="AG4182" s="37">
        <f t="shared" si="919"/>
        <v>0</v>
      </c>
      <c r="AH4182" s="37">
        <f t="shared" si="920"/>
        <v>0</v>
      </c>
      <c r="AI4182" s="35" t="str">
        <f t="shared" si="921"/>
        <v>Nusidėvėjęs</v>
      </c>
      <c r="AJ4182" s="38" t="str">
        <f>IF(AND(F4182&lt;&gt;[3]Pav.tvarkyklė!$B$12,F4182&lt;&gt;[3]Pav.tvarkyklė!$B$13),"GVTNT","X")</f>
        <v>GVTNT</v>
      </c>
      <c r="AK4182" s="39">
        <f t="shared" si="923"/>
        <v>0</v>
      </c>
      <c r="AL4182" s="41"/>
      <c r="AM4182" s="41"/>
      <c r="AN4182" s="41">
        <f t="shared" si="911"/>
        <v>1900</v>
      </c>
      <c r="AO4182" s="41"/>
      <c r="AP4182" s="41"/>
      <c r="AQ4182" s="41"/>
      <c r="AR4182" s="42"/>
      <c r="AS4182" s="42"/>
      <c r="AU4182" s="43">
        <f t="shared" si="912"/>
        <v>0</v>
      </c>
    </row>
    <row r="4183" spans="1:47" ht="15" customHeight="1" x14ac:dyDescent="0.25">
      <c r="A4183" s="11"/>
      <c r="B4183" s="19">
        <v>4352</v>
      </c>
      <c r="C4183" s="61"/>
      <c r="D4183" s="62"/>
      <c r="E4183" s="78"/>
      <c r="F4183" s="63"/>
      <c r="G4183" s="80"/>
      <c r="H4183" s="94"/>
      <c r="I4183" s="95"/>
      <c r="J4183" s="27"/>
      <c r="K4183" s="27"/>
      <c r="L4183" s="95"/>
      <c r="M4183" s="96"/>
      <c r="N4183" s="29">
        <v>0</v>
      </c>
      <c r="O4183" s="30" t="str">
        <f>IF(G4183&lt;=$N$2,"",IF(F4183=[3]Pav.tvarkyklė!$B$13,"",IF(ISBLANK(R4183),"X","")))</f>
        <v/>
      </c>
      <c r="P4183" s="91"/>
      <c r="Q4183" s="63"/>
      <c r="R4183" s="63"/>
      <c r="S4183" s="63"/>
      <c r="T4183" s="63"/>
      <c r="U4183" s="34" t="str">
        <f>IFERROR(INDEX('[3]5.Grup_T'!$G$4:$G$22,MATCH('6.Turtas'!E4183,'[3]5.Grup_T'!$E$4:$E$22,0)),"0")</f>
        <v>0</v>
      </c>
      <c r="V4183" s="35">
        <f t="shared" si="913"/>
        <v>0</v>
      </c>
      <c r="W4183" s="35">
        <f>IF(NOT(ISBLANK(H4183)),(12-DATEDIF(H4183,'[3]1.Pradzia'!$D$13,"m")),0)</f>
        <v>0</v>
      </c>
      <c r="X4183" s="35">
        <f t="shared" si="914"/>
        <v>0</v>
      </c>
      <c r="Y4183" s="35">
        <f t="shared" si="910"/>
        <v>0</v>
      </c>
      <c r="Z4183" s="35">
        <f t="shared" si="922"/>
        <v>0</v>
      </c>
      <c r="AA4183" s="36">
        <f t="shared" si="915"/>
        <v>0</v>
      </c>
      <c r="AB4183" s="36">
        <f t="shared" si="916"/>
        <v>0</v>
      </c>
      <c r="AC4183" s="37">
        <f t="shared" si="917"/>
        <v>0</v>
      </c>
      <c r="AD4183" s="35">
        <f>IF(OR(YEAR(G4183)&lt;2019,O4183="X"),0,IF(ISBLANK(H4183),DATEDIF(G4183,'[3]1.Pradzia'!$D$13,"M"),DATEDIF(G4183,H4183,"m")))</f>
        <v>0</v>
      </c>
      <c r="AE4183" s="37">
        <f>IF(E4183='[3]5.Grup_T'!$E$20,0,IF(AD4183&lt;&gt;0,M4183/V4183*MIN(12,AD4183),0))</f>
        <v>0</v>
      </c>
      <c r="AF4183" s="37">
        <f t="shared" si="918"/>
        <v>0</v>
      </c>
      <c r="AG4183" s="37">
        <f t="shared" si="919"/>
        <v>0</v>
      </c>
      <c r="AH4183" s="37">
        <f t="shared" si="920"/>
        <v>0</v>
      </c>
      <c r="AI4183" s="35" t="str">
        <f t="shared" si="921"/>
        <v>Nusidėvėjęs</v>
      </c>
      <c r="AJ4183" s="38" t="str">
        <f>IF(AND(F4183&lt;&gt;[3]Pav.tvarkyklė!$B$12,F4183&lt;&gt;[3]Pav.tvarkyklė!$B$13),"GVTNT","X")</f>
        <v>GVTNT</v>
      </c>
      <c r="AK4183" s="39">
        <f t="shared" si="923"/>
        <v>0</v>
      </c>
      <c r="AL4183" s="41"/>
      <c r="AM4183" s="41"/>
      <c r="AN4183" s="41">
        <f t="shared" si="911"/>
        <v>1900</v>
      </c>
      <c r="AO4183" s="41"/>
      <c r="AP4183" s="41"/>
      <c r="AQ4183" s="41"/>
      <c r="AR4183" s="42"/>
      <c r="AS4183" s="42"/>
      <c r="AU4183" s="43">
        <f t="shared" si="912"/>
        <v>0</v>
      </c>
    </row>
    <row r="4184" spans="1:47" ht="15" customHeight="1" x14ac:dyDescent="0.25">
      <c r="A4184" s="11"/>
      <c r="B4184" s="19">
        <v>4353</v>
      </c>
      <c r="C4184" s="61"/>
      <c r="D4184" s="62"/>
      <c r="E4184" s="78"/>
      <c r="F4184" s="63"/>
      <c r="G4184" s="80"/>
      <c r="H4184" s="94"/>
      <c r="I4184" s="95"/>
      <c r="J4184" s="27"/>
      <c r="K4184" s="27"/>
      <c r="L4184" s="95"/>
      <c r="M4184" s="96"/>
      <c r="N4184" s="29">
        <v>0</v>
      </c>
      <c r="O4184" s="30" t="str">
        <f>IF(G4184&lt;=$N$2,"",IF(F4184=[3]Pav.tvarkyklė!$B$13,"",IF(ISBLANK(R4184),"X","")))</f>
        <v/>
      </c>
      <c r="P4184" s="91"/>
      <c r="Q4184" s="63"/>
      <c r="R4184" s="63"/>
      <c r="S4184" s="63"/>
      <c r="T4184" s="63"/>
      <c r="U4184" s="34" t="str">
        <f>IFERROR(INDEX('[3]5.Grup_T'!$G$4:$G$22,MATCH('6.Turtas'!E4184,'[3]5.Grup_T'!$E$4:$E$22,0)),"0")</f>
        <v>0</v>
      </c>
      <c r="V4184" s="35">
        <f t="shared" si="913"/>
        <v>0</v>
      </c>
      <c r="W4184" s="35">
        <f>IF(NOT(ISBLANK(H4184)),(12-DATEDIF(H4184,'[3]1.Pradzia'!$D$13,"m")),0)</f>
        <v>0</v>
      </c>
      <c r="X4184" s="35">
        <f t="shared" si="914"/>
        <v>0</v>
      </c>
      <c r="Y4184" s="35">
        <f t="shared" si="910"/>
        <v>0</v>
      </c>
      <c r="Z4184" s="35">
        <f t="shared" si="922"/>
        <v>0</v>
      </c>
      <c r="AA4184" s="36">
        <f t="shared" si="915"/>
        <v>0</v>
      </c>
      <c r="AB4184" s="36">
        <f t="shared" si="916"/>
        <v>0</v>
      </c>
      <c r="AC4184" s="37">
        <f t="shared" si="917"/>
        <v>0</v>
      </c>
      <c r="AD4184" s="35">
        <f>IF(OR(YEAR(G4184)&lt;2019,O4184="X"),0,IF(ISBLANK(H4184),DATEDIF(G4184,'[3]1.Pradzia'!$D$13,"M"),DATEDIF(G4184,H4184,"m")))</f>
        <v>0</v>
      </c>
      <c r="AE4184" s="37">
        <f>IF(E4184='[3]5.Grup_T'!$E$20,0,IF(AD4184&lt;&gt;0,M4184/V4184*MIN(12,AD4184),0))</f>
        <v>0</v>
      </c>
      <c r="AF4184" s="37">
        <f t="shared" si="918"/>
        <v>0</v>
      </c>
      <c r="AG4184" s="37">
        <f t="shared" si="919"/>
        <v>0</v>
      </c>
      <c r="AH4184" s="37">
        <f t="shared" si="920"/>
        <v>0</v>
      </c>
      <c r="AI4184" s="35" t="str">
        <f t="shared" si="921"/>
        <v>Nusidėvėjęs</v>
      </c>
      <c r="AJ4184" s="38" t="str">
        <f>IF(AND(F4184&lt;&gt;[3]Pav.tvarkyklė!$B$12,F4184&lt;&gt;[3]Pav.tvarkyklė!$B$13),"GVTNT","X")</f>
        <v>GVTNT</v>
      </c>
      <c r="AK4184" s="39">
        <f t="shared" si="923"/>
        <v>0</v>
      </c>
      <c r="AL4184" s="41"/>
      <c r="AM4184" s="41"/>
      <c r="AN4184" s="41">
        <f t="shared" si="911"/>
        <v>1900</v>
      </c>
      <c r="AO4184" s="41"/>
      <c r="AP4184" s="41"/>
      <c r="AQ4184" s="41"/>
      <c r="AR4184" s="42"/>
      <c r="AS4184" s="42"/>
      <c r="AU4184" s="43">
        <f t="shared" si="912"/>
        <v>0</v>
      </c>
    </row>
    <row r="4185" spans="1:47" ht="15" customHeight="1" x14ac:dyDescent="0.25">
      <c r="A4185" s="11"/>
      <c r="B4185" s="19">
        <v>4354</v>
      </c>
      <c r="C4185" s="61"/>
      <c r="D4185" s="62"/>
      <c r="E4185" s="78"/>
      <c r="F4185" s="63"/>
      <c r="G4185" s="80"/>
      <c r="H4185" s="94"/>
      <c r="I4185" s="95"/>
      <c r="J4185" s="27"/>
      <c r="K4185" s="27"/>
      <c r="L4185" s="95"/>
      <c r="M4185" s="96"/>
      <c r="N4185" s="29">
        <v>0</v>
      </c>
      <c r="O4185" s="30" t="str">
        <f>IF(G4185&lt;=$N$2,"",IF(F4185=[3]Pav.tvarkyklė!$B$13,"",IF(ISBLANK(R4185),"X","")))</f>
        <v/>
      </c>
      <c r="P4185" s="91"/>
      <c r="Q4185" s="63"/>
      <c r="R4185" s="63"/>
      <c r="S4185" s="63"/>
      <c r="T4185" s="63"/>
      <c r="U4185" s="34" t="str">
        <f>IFERROR(INDEX('[3]5.Grup_T'!$G$4:$G$22,MATCH('6.Turtas'!E4185,'[3]5.Grup_T'!$E$4:$E$22,0)),"0")</f>
        <v>0</v>
      </c>
      <c r="V4185" s="35">
        <f t="shared" si="913"/>
        <v>0</v>
      </c>
      <c r="W4185" s="35">
        <f>IF(NOT(ISBLANK(H4185)),(12-DATEDIF(H4185,'[3]1.Pradzia'!$D$13,"m")),0)</f>
        <v>0</v>
      </c>
      <c r="X4185" s="35">
        <f t="shared" si="914"/>
        <v>0</v>
      </c>
      <c r="Y4185" s="35">
        <f t="shared" si="910"/>
        <v>0</v>
      </c>
      <c r="Z4185" s="35">
        <f t="shared" si="922"/>
        <v>0</v>
      </c>
      <c r="AA4185" s="36">
        <f t="shared" si="915"/>
        <v>0</v>
      </c>
      <c r="AB4185" s="36">
        <f t="shared" si="916"/>
        <v>0</v>
      </c>
      <c r="AC4185" s="37">
        <f t="shared" si="917"/>
        <v>0</v>
      </c>
      <c r="AD4185" s="35">
        <f>IF(OR(YEAR(G4185)&lt;2019,O4185="X"),0,IF(ISBLANK(H4185),DATEDIF(G4185,'[3]1.Pradzia'!$D$13,"M"),DATEDIF(G4185,H4185,"m")))</f>
        <v>0</v>
      </c>
      <c r="AE4185" s="37">
        <f>IF(E4185='[3]5.Grup_T'!$E$20,0,IF(AD4185&lt;&gt;0,M4185/V4185*MIN(12,AD4185),0))</f>
        <v>0</v>
      </c>
      <c r="AF4185" s="37">
        <f t="shared" si="918"/>
        <v>0</v>
      </c>
      <c r="AG4185" s="37">
        <f t="shared" si="919"/>
        <v>0</v>
      </c>
      <c r="AH4185" s="37">
        <f t="shared" si="920"/>
        <v>0</v>
      </c>
      <c r="AI4185" s="35" t="str">
        <f t="shared" si="921"/>
        <v>Nusidėvėjęs</v>
      </c>
      <c r="AJ4185" s="38" t="str">
        <f>IF(AND(F4185&lt;&gt;[3]Pav.tvarkyklė!$B$12,F4185&lt;&gt;[3]Pav.tvarkyklė!$B$13),"GVTNT","X")</f>
        <v>GVTNT</v>
      </c>
      <c r="AK4185" s="39">
        <f t="shared" si="923"/>
        <v>0</v>
      </c>
      <c r="AL4185" s="41"/>
      <c r="AM4185" s="41"/>
      <c r="AN4185" s="41">
        <f t="shared" si="911"/>
        <v>1900</v>
      </c>
      <c r="AO4185" s="41"/>
      <c r="AP4185" s="41"/>
      <c r="AQ4185" s="41"/>
      <c r="AR4185" s="42"/>
      <c r="AS4185" s="42"/>
      <c r="AU4185" s="43">
        <f t="shared" si="912"/>
        <v>0</v>
      </c>
    </row>
    <row r="4186" spans="1:47" ht="15" customHeight="1" x14ac:dyDescent="0.25">
      <c r="A4186" s="11"/>
      <c r="B4186" s="19">
        <v>4355</v>
      </c>
      <c r="C4186" s="61"/>
      <c r="D4186" s="62"/>
      <c r="E4186" s="78"/>
      <c r="F4186" s="63"/>
      <c r="G4186" s="80"/>
      <c r="H4186" s="94"/>
      <c r="I4186" s="95"/>
      <c r="J4186" s="27"/>
      <c r="K4186" s="27"/>
      <c r="L4186" s="95"/>
      <c r="M4186" s="96"/>
      <c r="N4186" s="29">
        <v>0</v>
      </c>
      <c r="O4186" s="30" t="str">
        <f>IF(G4186&lt;=$N$2,"",IF(F4186=[3]Pav.tvarkyklė!$B$13,"",IF(ISBLANK(R4186),"X","")))</f>
        <v/>
      </c>
      <c r="P4186" s="91"/>
      <c r="Q4186" s="63"/>
      <c r="R4186" s="63"/>
      <c r="S4186" s="63"/>
      <c r="T4186" s="63"/>
      <c r="U4186" s="34" t="str">
        <f>IFERROR(INDEX('[3]5.Grup_T'!$G$4:$G$22,MATCH('6.Turtas'!E4186,'[3]5.Grup_T'!$E$4:$E$22,0)),"0")</f>
        <v>0</v>
      </c>
      <c r="V4186" s="35">
        <f t="shared" si="913"/>
        <v>0</v>
      </c>
      <c r="W4186" s="35">
        <f>IF(NOT(ISBLANK(H4186)),(12-DATEDIF(H4186,'[3]1.Pradzia'!$D$13,"m")),0)</f>
        <v>0</v>
      </c>
      <c r="X4186" s="35">
        <f t="shared" si="914"/>
        <v>0</v>
      </c>
      <c r="Y4186" s="35">
        <f t="shared" si="910"/>
        <v>0</v>
      </c>
      <c r="Z4186" s="35">
        <f t="shared" si="922"/>
        <v>0</v>
      </c>
      <c r="AA4186" s="36">
        <f t="shared" si="915"/>
        <v>0</v>
      </c>
      <c r="AB4186" s="36">
        <f t="shared" si="916"/>
        <v>0</v>
      </c>
      <c r="AC4186" s="37">
        <f t="shared" si="917"/>
        <v>0</v>
      </c>
      <c r="AD4186" s="35">
        <f>IF(OR(YEAR(G4186)&lt;2019,O4186="X"),0,IF(ISBLANK(H4186),DATEDIF(G4186,'[3]1.Pradzia'!$D$13,"M"),DATEDIF(G4186,H4186,"m")))</f>
        <v>0</v>
      </c>
      <c r="AE4186" s="37">
        <f>IF(E4186='[3]5.Grup_T'!$E$20,0,IF(AD4186&lt;&gt;0,M4186/V4186*MIN(12,AD4186),0))</f>
        <v>0</v>
      </c>
      <c r="AF4186" s="37">
        <f t="shared" si="918"/>
        <v>0</v>
      </c>
      <c r="AG4186" s="37">
        <f t="shared" si="919"/>
        <v>0</v>
      </c>
      <c r="AH4186" s="37">
        <f t="shared" si="920"/>
        <v>0</v>
      </c>
      <c r="AI4186" s="35" t="str">
        <f t="shared" si="921"/>
        <v>Nusidėvėjęs</v>
      </c>
      <c r="AJ4186" s="38" t="str">
        <f>IF(AND(F4186&lt;&gt;[3]Pav.tvarkyklė!$B$12,F4186&lt;&gt;[3]Pav.tvarkyklė!$B$13),"GVTNT","X")</f>
        <v>GVTNT</v>
      </c>
      <c r="AK4186" s="39">
        <f t="shared" si="923"/>
        <v>0</v>
      </c>
      <c r="AL4186" s="41"/>
      <c r="AM4186" s="41"/>
      <c r="AN4186" s="41">
        <f t="shared" si="911"/>
        <v>1900</v>
      </c>
      <c r="AO4186" s="41"/>
      <c r="AP4186" s="41"/>
      <c r="AQ4186" s="41"/>
      <c r="AR4186" s="42"/>
      <c r="AS4186" s="42"/>
      <c r="AU4186" s="43">
        <f t="shared" si="912"/>
        <v>0</v>
      </c>
    </row>
    <row r="4187" spans="1:47" ht="15" customHeight="1" x14ac:dyDescent="0.25">
      <c r="A4187" s="11"/>
      <c r="B4187" s="19">
        <v>4356</v>
      </c>
      <c r="C4187" s="61"/>
      <c r="D4187" s="62"/>
      <c r="E4187" s="78"/>
      <c r="F4187" s="61"/>
      <c r="G4187" s="80"/>
      <c r="H4187" s="94"/>
      <c r="I4187" s="95"/>
      <c r="J4187" s="27"/>
      <c r="K4187" s="27"/>
      <c r="L4187" s="95"/>
      <c r="M4187" s="96"/>
      <c r="N4187" s="29">
        <v>0</v>
      </c>
      <c r="O4187" s="30" t="str">
        <f>IF(G4187&lt;=$N$2,"",IF(F4187=[3]Pav.tvarkyklė!$B$13,"",IF(ISBLANK(R4187),"X","")))</f>
        <v/>
      </c>
      <c r="P4187" s="91"/>
      <c r="Q4187" s="63"/>
      <c r="R4187" s="63"/>
      <c r="S4187" s="63"/>
      <c r="T4187" s="63"/>
      <c r="U4187" s="34" t="str">
        <f>IFERROR(INDEX('[3]5.Grup_T'!$G$4:$G$22,MATCH('6.Turtas'!E4187,'[3]5.Grup_T'!$E$4:$E$22,0)),"0")</f>
        <v>0</v>
      </c>
      <c r="V4187" s="35">
        <f t="shared" si="913"/>
        <v>0</v>
      </c>
      <c r="W4187" s="35">
        <f>IF(NOT(ISBLANK(H4187)),(12-DATEDIF(H4187,'[3]1.Pradzia'!$D$13,"m")),0)</f>
        <v>0</v>
      </c>
      <c r="X4187" s="35">
        <f t="shared" si="914"/>
        <v>0</v>
      </c>
      <c r="Y4187" s="35">
        <f t="shared" si="910"/>
        <v>0</v>
      </c>
      <c r="Z4187" s="35">
        <f t="shared" si="922"/>
        <v>0</v>
      </c>
      <c r="AA4187" s="36">
        <f t="shared" si="915"/>
        <v>0</v>
      </c>
      <c r="AB4187" s="36">
        <f t="shared" si="916"/>
        <v>0</v>
      </c>
      <c r="AC4187" s="37">
        <f t="shared" si="917"/>
        <v>0</v>
      </c>
      <c r="AD4187" s="35">
        <f>IF(OR(YEAR(G4187)&lt;2019,O4187="X"),0,IF(ISBLANK(H4187),DATEDIF(G4187,'[3]1.Pradzia'!$D$13,"M"),DATEDIF(G4187,H4187,"m")))</f>
        <v>0</v>
      </c>
      <c r="AE4187" s="37">
        <f>IF(E4187='[3]5.Grup_T'!$E$20,0,IF(AD4187&lt;&gt;0,M4187/V4187*MIN(12,AD4187),0))</f>
        <v>0</v>
      </c>
      <c r="AF4187" s="37">
        <f t="shared" si="918"/>
        <v>0</v>
      </c>
      <c r="AG4187" s="37">
        <f t="shared" si="919"/>
        <v>0</v>
      </c>
      <c r="AH4187" s="37">
        <f t="shared" si="920"/>
        <v>0</v>
      </c>
      <c r="AI4187" s="35" t="str">
        <f t="shared" si="921"/>
        <v>Nusidėvėjęs</v>
      </c>
      <c r="AJ4187" s="38" t="str">
        <f>IF(AND(F4187&lt;&gt;[3]Pav.tvarkyklė!$B$12,F4187&lt;&gt;[3]Pav.tvarkyklė!$B$13),"GVTNT","X")</f>
        <v>GVTNT</v>
      </c>
      <c r="AK4187" s="39">
        <f t="shared" si="923"/>
        <v>0</v>
      </c>
      <c r="AL4187" s="41"/>
      <c r="AM4187" s="41"/>
      <c r="AN4187" s="41">
        <f t="shared" si="911"/>
        <v>1900</v>
      </c>
      <c r="AO4187" s="41"/>
      <c r="AP4187" s="41"/>
      <c r="AQ4187" s="41"/>
      <c r="AR4187" s="42"/>
      <c r="AS4187" s="42"/>
      <c r="AU4187" s="43">
        <f t="shared" si="912"/>
        <v>0</v>
      </c>
    </row>
    <row r="4188" spans="1:47" ht="15" customHeight="1" x14ac:dyDescent="0.25">
      <c r="A4188" s="11"/>
      <c r="B4188" s="19">
        <v>4357</v>
      </c>
      <c r="C4188" s="61"/>
      <c r="D4188" s="62"/>
      <c r="E4188" s="78"/>
      <c r="F4188" s="61"/>
      <c r="G4188" s="80"/>
      <c r="H4188" s="94"/>
      <c r="I4188" s="95"/>
      <c r="J4188" s="27"/>
      <c r="K4188" s="27"/>
      <c r="L4188" s="95"/>
      <c r="M4188" s="96"/>
      <c r="N4188" s="29">
        <v>0</v>
      </c>
      <c r="O4188" s="30" t="str">
        <f>IF(G4188&lt;=$N$2,"",IF(F4188=[3]Pav.tvarkyklė!$B$13,"",IF(ISBLANK(R4188),"X","")))</f>
        <v/>
      </c>
      <c r="P4188" s="91"/>
      <c r="Q4188" s="63"/>
      <c r="R4188" s="63"/>
      <c r="S4188" s="63"/>
      <c r="T4188" s="63"/>
      <c r="U4188" s="34" t="str">
        <f>IFERROR(INDEX('[3]5.Grup_T'!$G$4:$G$22,MATCH('6.Turtas'!E4188,'[3]5.Grup_T'!$E$4:$E$22,0)),"0")</f>
        <v>0</v>
      </c>
      <c r="V4188" s="35">
        <f t="shared" si="913"/>
        <v>0</v>
      </c>
      <c r="W4188" s="35">
        <f>IF(NOT(ISBLANK(H4188)),(12-DATEDIF(H4188,'[3]1.Pradzia'!$D$13,"m")),0)</f>
        <v>0</v>
      </c>
      <c r="X4188" s="35">
        <f t="shared" si="914"/>
        <v>0</v>
      </c>
      <c r="Y4188" s="35">
        <f t="shared" si="910"/>
        <v>0</v>
      </c>
      <c r="Z4188" s="35">
        <f t="shared" si="922"/>
        <v>0</v>
      </c>
      <c r="AA4188" s="36">
        <f t="shared" si="915"/>
        <v>0</v>
      </c>
      <c r="AB4188" s="36">
        <f t="shared" si="916"/>
        <v>0</v>
      </c>
      <c r="AC4188" s="37">
        <f t="shared" si="917"/>
        <v>0</v>
      </c>
      <c r="AD4188" s="35">
        <f>IF(OR(YEAR(G4188)&lt;2019,O4188="X"),0,IF(ISBLANK(H4188),DATEDIF(G4188,'[3]1.Pradzia'!$D$13,"M"),DATEDIF(G4188,H4188,"m")))</f>
        <v>0</v>
      </c>
      <c r="AE4188" s="37">
        <f>IF(E4188='[3]5.Grup_T'!$E$20,0,IF(AD4188&lt;&gt;0,M4188/V4188*MIN(12,AD4188),0))</f>
        <v>0</v>
      </c>
      <c r="AF4188" s="37">
        <f t="shared" si="918"/>
        <v>0</v>
      </c>
      <c r="AG4188" s="37">
        <f t="shared" si="919"/>
        <v>0</v>
      </c>
      <c r="AH4188" s="37">
        <f t="shared" si="920"/>
        <v>0</v>
      </c>
      <c r="AI4188" s="35" t="str">
        <f t="shared" si="921"/>
        <v>Nusidėvėjęs</v>
      </c>
      <c r="AJ4188" s="38" t="str">
        <f>IF(AND(F4188&lt;&gt;[3]Pav.tvarkyklė!$B$12,F4188&lt;&gt;[3]Pav.tvarkyklė!$B$13),"GVTNT","X")</f>
        <v>GVTNT</v>
      </c>
      <c r="AK4188" s="39">
        <f t="shared" si="923"/>
        <v>0</v>
      </c>
      <c r="AL4188" s="41"/>
      <c r="AM4188" s="41"/>
      <c r="AN4188" s="41">
        <f t="shared" si="911"/>
        <v>1900</v>
      </c>
      <c r="AO4188" s="41"/>
      <c r="AP4188" s="41"/>
      <c r="AQ4188" s="41"/>
      <c r="AR4188" s="42"/>
      <c r="AS4188" s="42"/>
      <c r="AU4188" s="43">
        <f t="shared" si="912"/>
        <v>0</v>
      </c>
    </row>
    <row r="4189" spans="1:47" ht="15" customHeight="1" x14ac:dyDescent="0.25">
      <c r="A4189" s="11"/>
      <c r="B4189" s="19">
        <v>4358</v>
      </c>
      <c r="C4189" s="61"/>
      <c r="D4189" s="62"/>
      <c r="E4189" s="78"/>
      <c r="F4189" s="61"/>
      <c r="G4189" s="80"/>
      <c r="H4189" s="94"/>
      <c r="I4189" s="95"/>
      <c r="J4189" s="27"/>
      <c r="K4189" s="27"/>
      <c r="L4189" s="95"/>
      <c r="M4189" s="96"/>
      <c r="N4189" s="29">
        <v>0</v>
      </c>
      <c r="O4189" s="30" t="str">
        <f>IF(G4189&lt;=$N$2,"",IF(F4189=[3]Pav.tvarkyklė!$B$13,"",IF(ISBLANK(R4189),"X","")))</f>
        <v/>
      </c>
      <c r="P4189" s="91"/>
      <c r="Q4189" s="63"/>
      <c r="R4189" s="63"/>
      <c r="S4189" s="63"/>
      <c r="T4189" s="63"/>
      <c r="U4189" s="34" t="str">
        <f>IFERROR(INDEX('[3]5.Grup_T'!$G$4:$G$22,MATCH('6.Turtas'!E4189,'[3]5.Grup_T'!$E$4:$E$22,0)),"0")</f>
        <v>0</v>
      </c>
      <c r="V4189" s="35">
        <f t="shared" si="913"/>
        <v>0</v>
      </c>
      <c r="W4189" s="35">
        <f>IF(NOT(ISBLANK(H4189)),(12-DATEDIF(H4189,'[3]1.Pradzia'!$D$13,"m")),0)</f>
        <v>0</v>
      </c>
      <c r="X4189" s="35">
        <f t="shared" si="914"/>
        <v>0</v>
      </c>
      <c r="Y4189" s="35">
        <f t="shared" si="910"/>
        <v>0</v>
      </c>
      <c r="Z4189" s="35">
        <f t="shared" si="922"/>
        <v>0</v>
      </c>
      <c r="AA4189" s="36">
        <f t="shared" si="915"/>
        <v>0</v>
      </c>
      <c r="AB4189" s="36">
        <f t="shared" si="916"/>
        <v>0</v>
      </c>
      <c r="AC4189" s="37">
        <f t="shared" si="917"/>
        <v>0</v>
      </c>
      <c r="AD4189" s="35">
        <f>IF(OR(YEAR(G4189)&lt;2019,O4189="X"),0,IF(ISBLANK(H4189),DATEDIF(G4189,'[3]1.Pradzia'!$D$13,"M"),DATEDIF(G4189,H4189,"m")))</f>
        <v>0</v>
      </c>
      <c r="AE4189" s="37">
        <f>IF(E4189='[3]5.Grup_T'!$E$20,0,IF(AD4189&lt;&gt;0,M4189/V4189*MIN(12,AD4189),0))</f>
        <v>0</v>
      </c>
      <c r="AF4189" s="37">
        <f t="shared" si="918"/>
        <v>0</v>
      </c>
      <c r="AG4189" s="37">
        <f t="shared" si="919"/>
        <v>0</v>
      </c>
      <c r="AH4189" s="37">
        <f t="shared" si="920"/>
        <v>0</v>
      </c>
      <c r="AI4189" s="35" t="str">
        <f t="shared" si="921"/>
        <v>Nusidėvėjęs</v>
      </c>
      <c r="AJ4189" s="38" t="str">
        <f>IF(AND(F4189&lt;&gt;[3]Pav.tvarkyklė!$B$12,F4189&lt;&gt;[3]Pav.tvarkyklė!$B$13),"GVTNT","X")</f>
        <v>GVTNT</v>
      </c>
      <c r="AK4189" s="39">
        <f t="shared" si="923"/>
        <v>0</v>
      </c>
      <c r="AL4189" s="41"/>
      <c r="AM4189" s="41"/>
      <c r="AN4189" s="41">
        <f t="shared" si="911"/>
        <v>1900</v>
      </c>
      <c r="AO4189" s="41"/>
      <c r="AP4189" s="41"/>
      <c r="AQ4189" s="41"/>
      <c r="AR4189" s="42"/>
      <c r="AS4189" s="42"/>
      <c r="AU4189" s="43">
        <f t="shared" si="912"/>
        <v>0</v>
      </c>
    </row>
    <row r="4190" spans="1:47" ht="15" customHeight="1" x14ac:dyDescent="0.25">
      <c r="A4190" s="11"/>
      <c r="B4190" s="19">
        <v>4359</v>
      </c>
      <c r="C4190" s="61"/>
      <c r="D4190" s="62"/>
      <c r="E4190" s="78"/>
      <c r="F4190" s="61"/>
      <c r="G4190" s="80"/>
      <c r="H4190" s="94"/>
      <c r="I4190" s="95"/>
      <c r="J4190" s="27"/>
      <c r="K4190" s="27"/>
      <c r="L4190" s="95"/>
      <c r="M4190" s="96"/>
      <c r="N4190" s="29">
        <v>0</v>
      </c>
      <c r="O4190" s="30" t="str">
        <f>IF(G4190&lt;=$N$2,"",IF(F4190=[3]Pav.tvarkyklė!$B$13,"",IF(ISBLANK(R4190),"X","")))</f>
        <v/>
      </c>
      <c r="P4190" s="91"/>
      <c r="Q4190" s="63"/>
      <c r="R4190" s="63"/>
      <c r="S4190" s="63"/>
      <c r="T4190" s="63"/>
      <c r="U4190" s="34" t="str">
        <f>IFERROR(INDEX('[3]5.Grup_T'!$G$4:$G$22,MATCH('6.Turtas'!E4190,'[3]5.Grup_T'!$E$4:$E$22,0)),"0")</f>
        <v>0</v>
      </c>
      <c r="V4190" s="35">
        <f t="shared" si="913"/>
        <v>0</v>
      </c>
      <c r="W4190" s="35">
        <f>IF(NOT(ISBLANK(H4190)),(12-DATEDIF(H4190,'[3]1.Pradzia'!$D$13,"m")),0)</f>
        <v>0</v>
      </c>
      <c r="X4190" s="35">
        <f t="shared" si="914"/>
        <v>0</v>
      </c>
      <c r="Y4190" s="35">
        <f t="shared" si="910"/>
        <v>0</v>
      </c>
      <c r="Z4190" s="35">
        <f t="shared" si="922"/>
        <v>0</v>
      </c>
      <c r="AA4190" s="36">
        <f t="shared" si="915"/>
        <v>0</v>
      </c>
      <c r="AB4190" s="36">
        <f t="shared" si="916"/>
        <v>0</v>
      </c>
      <c r="AC4190" s="37">
        <f t="shared" si="917"/>
        <v>0</v>
      </c>
      <c r="AD4190" s="35">
        <f>IF(OR(YEAR(G4190)&lt;2019,O4190="X"),0,IF(ISBLANK(H4190),DATEDIF(G4190,'[3]1.Pradzia'!$D$13,"M"),DATEDIF(G4190,H4190,"m")))</f>
        <v>0</v>
      </c>
      <c r="AE4190" s="37">
        <f>IF(E4190='[3]5.Grup_T'!$E$20,0,IF(AD4190&lt;&gt;0,M4190/V4190*MIN(12,AD4190),0))</f>
        <v>0</v>
      </c>
      <c r="AF4190" s="37">
        <f t="shared" si="918"/>
        <v>0</v>
      </c>
      <c r="AG4190" s="37">
        <f t="shared" si="919"/>
        <v>0</v>
      </c>
      <c r="AH4190" s="37">
        <f t="shared" si="920"/>
        <v>0</v>
      </c>
      <c r="AI4190" s="35" t="str">
        <f t="shared" si="921"/>
        <v>Nusidėvėjęs</v>
      </c>
      <c r="AJ4190" s="38" t="str">
        <f>IF(AND(F4190&lt;&gt;[3]Pav.tvarkyklė!$B$12,F4190&lt;&gt;[3]Pav.tvarkyklė!$B$13),"GVTNT","X")</f>
        <v>GVTNT</v>
      </c>
      <c r="AK4190" s="39">
        <f t="shared" si="923"/>
        <v>0</v>
      </c>
      <c r="AL4190" s="41"/>
      <c r="AM4190" s="41"/>
      <c r="AN4190" s="41">
        <f t="shared" si="911"/>
        <v>1900</v>
      </c>
      <c r="AO4190" s="41"/>
      <c r="AP4190" s="41"/>
      <c r="AQ4190" s="41"/>
      <c r="AR4190" s="42"/>
      <c r="AS4190" s="42"/>
      <c r="AU4190" s="43">
        <f t="shared" si="912"/>
        <v>0</v>
      </c>
    </row>
    <row r="4191" spans="1:47" ht="15" customHeight="1" x14ac:dyDescent="0.25">
      <c r="A4191" s="11"/>
      <c r="B4191" s="19">
        <v>4360</v>
      </c>
      <c r="C4191" s="61"/>
      <c r="D4191" s="62"/>
      <c r="E4191" s="78"/>
      <c r="F4191" s="61"/>
      <c r="G4191" s="80"/>
      <c r="H4191" s="94"/>
      <c r="I4191" s="95"/>
      <c r="J4191" s="27"/>
      <c r="K4191" s="27"/>
      <c r="L4191" s="95"/>
      <c r="M4191" s="96"/>
      <c r="N4191" s="29">
        <v>0</v>
      </c>
      <c r="O4191" s="30" t="str">
        <f>IF(G4191&lt;=$N$2,"",IF(F4191=[3]Pav.tvarkyklė!$B$13,"",IF(ISBLANK(R4191),"X","")))</f>
        <v/>
      </c>
      <c r="P4191" s="91"/>
      <c r="Q4191" s="63"/>
      <c r="R4191" s="63"/>
      <c r="S4191" s="63"/>
      <c r="T4191" s="63"/>
      <c r="U4191" s="34" t="str">
        <f>IFERROR(INDEX('[3]5.Grup_T'!$G$4:$G$22,MATCH('6.Turtas'!E4191,'[3]5.Grup_T'!$E$4:$E$22,0)),"0")</f>
        <v>0</v>
      </c>
      <c r="V4191" s="35">
        <f t="shared" si="913"/>
        <v>0</v>
      </c>
      <c r="W4191" s="35">
        <f>IF(NOT(ISBLANK(H4191)),(12-DATEDIF(H4191,'[3]1.Pradzia'!$D$13,"m")),0)</f>
        <v>0</v>
      </c>
      <c r="X4191" s="35">
        <f t="shared" si="914"/>
        <v>0</v>
      </c>
      <c r="Y4191" s="35">
        <f t="shared" si="910"/>
        <v>0</v>
      </c>
      <c r="Z4191" s="35">
        <f t="shared" si="922"/>
        <v>0</v>
      </c>
      <c r="AA4191" s="36">
        <f t="shared" si="915"/>
        <v>0</v>
      </c>
      <c r="AB4191" s="36">
        <f t="shared" si="916"/>
        <v>0</v>
      </c>
      <c r="AC4191" s="37">
        <f t="shared" si="917"/>
        <v>0</v>
      </c>
      <c r="AD4191" s="35">
        <f>IF(OR(YEAR(G4191)&lt;2019,O4191="X"),0,IF(ISBLANK(H4191),DATEDIF(G4191,'[3]1.Pradzia'!$D$13,"M"),DATEDIF(G4191,H4191,"m")))</f>
        <v>0</v>
      </c>
      <c r="AE4191" s="37">
        <f>IF(E4191='[3]5.Grup_T'!$E$20,0,IF(AD4191&lt;&gt;0,M4191/V4191*MIN(12,AD4191),0))</f>
        <v>0</v>
      </c>
      <c r="AF4191" s="37">
        <f t="shared" si="918"/>
        <v>0</v>
      </c>
      <c r="AG4191" s="37">
        <f t="shared" si="919"/>
        <v>0</v>
      </c>
      <c r="AH4191" s="37">
        <f t="shared" si="920"/>
        <v>0</v>
      </c>
      <c r="AI4191" s="35" t="str">
        <f t="shared" si="921"/>
        <v>Nusidėvėjęs</v>
      </c>
      <c r="AJ4191" s="38" t="str">
        <f>IF(AND(F4191&lt;&gt;[3]Pav.tvarkyklė!$B$12,F4191&lt;&gt;[3]Pav.tvarkyklė!$B$13),"GVTNT","X")</f>
        <v>GVTNT</v>
      </c>
      <c r="AK4191" s="39">
        <f t="shared" si="923"/>
        <v>0</v>
      </c>
      <c r="AL4191" s="41"/>
      <c r="AM4191" s="41"/>
      <c r="AN4191" s="41">
        <f t="shared" si="911"/>
        <v>1900</v>
      </c>
      <c r="AO4191" s="41"/>
      <c r="AP4191" s="41"/>
      <c r="AQ4191" s="41"/>
      <c r="AR4191" s="42"/>
      <c r="AS4191" s="42"/>
      <c r="AU4191" s="43">
        <f t="shared" si="912"/>
        <v>0</v>
      </c>
    </row>
    <row r="4192" spans="1:47" ht="15" customHeight="1" x14ac:dyDescent="0.25">
      <c r="A4192" s="11"/>
      <c r="B4192" s="19">
        <v>4361</v>
      </c>
      <c r="C4192" s="61"/>
      <c r="D4192" s="62"/>
      <c r="E4192" s="78"/>
      <c r="F4192" s="61"/>
      <c r="G4192" s="80"/>
      <c r="H4192" s="94"/>
      <c r="I4192" s="95"/>
      <c r="J4192" s="27"/>
      <c r="K4192" s="27"/>
      <c r="L4192" s="95"/>
      <c r="M4192" s="96"/>
      <c r="N4192" s="29">
        <v>0</v>
      </c>
      <c r="O4192" s="30" t="str">
        <f>IF(G4192&lt;=$N$2,"",IF(F4192=[3]Pav.tvarkyklė!$B$13,"",IF(ISBLANK(R4192),"X","")))</f>
        <v/>
      </c>
      <c r="P4192" s="91"/>
      <c r="Q4192" s="63"/>
      <c r="R4192" s="63"/>
      <c r="S4192" s="63"/>
      <c r="T4192" s="63"/>
      <c r="U4192" s="34" t="str">
        <f>IFERROR(INDEX('[3]5.Grup_T'!$G$4:$G$22,MATCH('6.Turtas'!E4192,'[3]5.Grup_T'!$E$4:$E$22,0)),"0")</f>
        <v>0</v>
      </c>
      <c r="V4192" s="35">
        <f t="shared" si="913"/>
        <v>0</v>
      </c>
      <c r="W4192" s="35">
        <f>IF(NOT(ISBLANK(H4192)),(12-DATEDIF(H4192,'[3]1.Pradzia'!$D$13,"m")),0)</f>
        <v>0</v>
      </c>
      <c r="X4192" s="35">
        <f t="shared" si="914"/>
        <v>0</v>
      </c>
      <c r="Y4192" s="35">
        <f t="shared" si="910"/>
        <v>0</v>
      </c>
      <c r="Z4192" s="35">
        <f t="shared" si="922"/>
        <v>0</v>
      </c>
      <c r="AA4192" s="36">
        <f t="shared" si="915"/>
        <v>0</v>
      </c>
      <c r="AB4192" s="36">
        <f t="shared" si="916"/>
        <v>0</v>
      </c>
      <c r="AC4192" s="37">
        <f t="shared" si="917"/>
        <v>0</v>
      </c>
      <c r="AD4192" s="35">
        <f>IF(OR(YEAR(G4192)&lt;2019,O4192="X"),0,IF(ISBLANK(H4192),DATEDIF(G4192,'[3]1.Pradzia'!$D$13,"M"),DATEDIF(G4192,H4192,"m")))</f>
        <v>0</v>
      </c>
      <c r="AE4192" s="37">
        <f>IF(E4192='[3]5.Grup_T'!$E$20,0,IF(AD4192&lt;&gt;0,M4192/V4192*MIN(12,AD4192),0))</f>
        <v>0</v>
      </c>
      <c r="AF4192" s="37">
        <f t="shared" si="918"/>
        <v>0</v>
      </c>
      <c r="AG4192" s="37">
        <f t="shared" si="919"/>
        <v>0</v>
      </c>
      <c r="AH4192" s="37">
        <f t="shared" si="920"/>
        <v>0</v>
      </c>
      <c r="AI4192" s="35" t="str">
        <f t="shared" si="921"/>
        <v>Nusidėvėjęs</v>
      </c>
      <c r="AJ4192" s="38" t="str">
        <f>IF(AND(F4192&lt;&gt;[3]Pav.tvarkyklė!$B$12,F4192&lt;&gt;[3]Pav.tvarkyklė!$B$13),"GVTNT","X")</f>
        <v>GVTNT</v>
      </c>
      <c r="AK4192" s="39">
        <f t="shared" si="923"/>
        <v>0</v>
      </c>
      <c r="AL4192" s="41"/>
      <c r="AM4192" s="41"/>
      <c r="AN4192" s="41">
        <f t="shared" si="911"/>
        <v>1900</v>
      </c>
      <c r="AO4192" s="41"/>
      <c r="AP4192" s="41"/>
      <c r="AQ4192" s="41"/>
      <c r="AR4192" s="42"/>
      <c r="AS4192" s="42"/>
      <c r="AU4192" s="43">
        <f t="shared" si="912"/>
        <v>0</v>
      </c>
    </row>
    <row r="4193" spans="1:47" ht="15" customHeight="1" x14ac:dyDescent="0.25">
      <c r="A4193" s="11"/>
      <c r="B4193" s="19">
        <v>4362</v>
      </c>
      <c r="C4193" s="61"/>
      <c r="D4193" s="62"/>
      <c r="E4193" s="78"/>
      <c r="F4193" s="61"/>
      <c r="G4193" s="80"/>
      <c r="H4193" s="94"/>
      <c r="I4193" s="95"/>
      <c r="J4193" s="27"/>
      <c r="K4193" s="27"/>
      <c r="L4193" s="95"/>
      <c r="M4193" s="96"/>
      <c r="N4193" s="29">
        <v>0</v>
      </c>
      <c r="O4193" s="30" t="str">
        <f>IF(G4193&lt;=$N$2,"",IF(F4193=[3]Pav.tvarkyklė!$B$13,"",IF(ISBLANK(R4193),"X","")))</f>
        <v/>
      </c>
      <c r="P4193" s="91"/>
      <c r="Q4193" s="63"/>
      <c r="R4193" s="63"/>
      <c r="S4193" s="63"/>
      <c r="T4193" s="63"/>
      <c r="U4193" s="34" t="str">
        <f>IFERROR(INDEX('[3]5.Grup_T'!$G$4:$G$22,MATCH('6.Turtas'!E4193,'[3]5.Grup_T'!$E$4:$E$22,0)),"0")</f>
        <v>0</v>
      </c>
      <c r="V4193" s="35">
        <f t="shared" si="913"/>
        <v>0</v>
      </c>
      <c r="W4193" s="35">
        <f>IF(NOT(ISBLANK(H4193)),(12-DATEDIF(H4193,'[3]1.Pradzia'!$D$13,"m")),0)</f>
        <v>0</v>
      </c>
      <c r="X4193" s="35">
        <f t="shared" si="914"/>
        <v>0</v>
      </c>
      <c r="Y4193" s="35">
        <f t="shared" si="910"/>
        <v>0</v>
      </c>
      <c r="Z4193" s="35">
        <f t="shared" si="922"/>
        <v>0</v>
      </c>
      <c r="AA4193" s="36">
        <f t="shared" si="915"/>
        <v>0</v>
      </c>
      <c r="AB4193" s="36">
        <f t="shared" si="916"/>
        <v>0</v>
      </c>
      <c r="AC4193" s="37">
        <f t="shared" si="917"/>
        <v>0</v>
      </c>
      <c r="AD4193" s="35">
        <f>IF(OR(YEAR(G4193)&lt;2019,O4193="X"),0,IF(ISBLANK(H4193),DATEDIF(G4193,'[3]1.Pradzia'!$D$13,"M"),DATEDIF(G4193,H4193,"m")))</f>
        <v>0</v>
      </c>
      <c r="AE4193" s="37">
        <f>IF(E4193='[3]5.Grup_T'!$E$20,0,IF(AD4193&lt;&gt;0,M4193/V4193*MIN(12,AD4193),0))</f>
        <v>0</v>
      </c>
      <c r="AF4193" s="37">
        <f t="shared" si="918"/>
        <v>0</v>
      </c>
      <c r="AG4193" s="37">
        <f t="shared" si="919"/>
        <v>0</v>
      </c>
      <c r="AH4193" s="37">
        <f t="shared" si="920"/>
        <v>0</v>
      </c>
      <c r="AI4193" s="35" t="str">
        <f t="shared" si="921"/>
        <v>Nusidėvėjęs</v>
      </c>
      <c r="AJ4193" s="38" t="str">
        <f>IF(AND(F4193&lt;&gt;[3]Pav.tvarkyklė!$B$12,F4193&lt;&gt;[3]Pav.tvarkyklė!$B$13),"GVTNT","X")</f>
        <v>GVTNT</v>
      </c>
      <c r="AK4193" s="39">
        <f t="shared" si="923"/>
        <v>0</v>
      </c>
      <c r="AL4193" s="41"/>
      <c r="AM4193" s="41"/>
      <c r="AN4193" s="41">
        <f t="shared" si="911"/>
        <v>1900</v>
      </c>
      <c r="AO4193" s="41"/>
      <c r="AP4193" s="41"/>
      <c r="AQ4193" s="41"/>
      <c r="AR4193" s="42"/>
      <c r="AS4193" s="42"/>
      <c r="AU4193" s="43">
        <f t="shared" si="912"/>
        <v>0</v>
      </c>
    </row>
    <row r="4194" spans="1:47" ht="15" customHeight="1" x14ac:dyDescent="0.25">
      <c r="A4194" s="11"/>
      <c r="B4194" s="19">
        <v>4363</v>
      </c>
      <c r="C4194" s="61"/>
      <c r="D4194" s="62"/>
      <c r="E4194" s="78"/>
      <c r="F4194" s="61"/>
      <c r="G4194" s="80"/>
      <c r="H4194" s="94"/>
      <c r="I4194" s="95"/>
      <c r="J4194" s="27"/>
      <c r="K4194" s="27"/>
      <c r="L4194" s="95"/>
      <c r="M4194" s="96"/>
      <c r="N4194" s="29">
        <v>0</v>
      </c>
      <c r="O4194" s="30" t="str">
        <f>IF(G4194&lt;=$N$2,"",IF(F4194=[3]Pav.tvarkyklė!$B$13,"",IF(ISBLANK(R4194),"X","")))</f>
        <v/>
      </c>
      <c r="P4194" s="91"/>
      <c r="Q4194" s="63"/>
      <c r="R4194" s="63"/>
      <c r="S4194" s="63"/>
      <c r="T4194" s="63"/>
      <c r="U4194" s="34" t="str">
        <f>IFERROR(INDEX('[3]5.Grup_T'!$G$4:$G$22,MATCH('6.Turtas'!E4194,'[3]5.Grup_T'!$E$4:$E$22,0)),"0")</f>
        <v>0</v>
      </c>
      <c r="V4194" s="35">
        <f t="shared" si="913"/>
        <v>0</v>
      </c>
      <c r="W4194" s="35">
        <f>IF(NOT(ISBLANK(H4194)),(12-DATEDIF(H4194,'[3]1.Pradzia'!$D$13,"m")),0)</f>
        <v>0</v>
      </c>
      <c r="X4194" s="35">
        <f t="shared" si="914"/>
        <v>0</v>
      </c>
      <c r="Y4194" s="35">
        <f t="shared" si="910"/>
        <v>0</v>
      </c>
      <c r="Z4194" s="35">
        <f t="shared" si="922"/>
        <v>0</v>
      </c>
      <c r="AA4194" s="36">
        <f t="shared" si="915"/>
        <v>0</v>
      </c>
      <c r="AB4194" s="36">
        <f t="shared" si="916"/>
        <v>0</v>
      </c>
      <c r="AC4194" s="37">
        <f t="shared" si="917"/>
        <v>0</v>
      </c>
      <c r="AD4194" s="35">
        <f>IF(OR(YEAR(G4194)&lt;2019,O4194="X"),0,IF(ISBLANK(H4194),DATEDIF(G4194,'[3]1.Pradzia'!$D$13,"M"),DATEDIF(G4194,H4194,"m")))</f>
        <v>0</v>
      </c>
      <c r="AE4194" s="37">
        <f>IF(E4194='[3]5.Grup_T'!$E$20,0,IF(AD4194&lt;&gt;0,M4194/V4194*MIN(12,AD4194),0))</f>
        <v>0</v>
      </c>
      <c r="AF4194" s="37">
        <f t="shared" si="918"/>
        <v>0</v>
      </c>
      <c r="AG4194" s="37">
        <f t="shared" si="919"/>
        <v>0</v>
      </c>
      <c r="AH4194" s="37">
        <f t="shared" si="920"/>
        <v>0</v>
      </c>
      <c r="AI4194" s="35" t="str">
        <f t="shared" si="921"/>
        <v>Nusidėvėjęs</v>
      </c>
      <c r="AJ4194" s="38" t="str">
        <f>IF(AND(F4194&lt;&gt;[3]Pav.tvarkyklė!$B$12,F4194&lt;&gt;[3]Pav.tvarkyklė!$B$13),"GVTNT","X")</f>
        <v>GVTNT</v>
      </c>
      <c r="AK4194" s="39">
        <f t="shared" si="923"/>
        <v>0</v>
      </c>
      <c r="AL4194" s="41"/>
      <c r="AM4194" s="41"/>
      <c r="AN4194" s="41">
        <f t="shared" si="911"/>
        <v>1900</v>
      </c>
      <c r="AO4194" s="41"/>
      <c r="AP4194" s="41"/>
      <c r="AQ4194" s="41"/>
      <c r="AR4194" s="42"/>
      <c r="AS4194" s="42"/>
      <c r="AU4194" s="43">
        <f t="shared" si="912"/>
        <v>0</v>
      </c>
    </row>
    <row r="4195" spans="1:47" ht="15" customHeight="1" x14ac:dyDescent="0.25">
      <c r="A4195" s="11"/>
      <c r="B4195" s="19">
        <v>4364</v>
      </c>
      <c r="C4195" s="61"/>
      <c r="D4195" s="62"/>
      <c r="E4195" s="78"/>
      <c r="F4195" s="61"/>
      <c r="G4195" s="80"/>
      <c r="H4195" s="94"/>
      <c r="I4195" s="95"/>
      <c r="J4195" s="27"/>
      <c r="K4195" s="27"/>
      <c r="L4195" s="95"/>
      <c r="M4195" s="96"/>
      <c r="N4195" s="29">
        <v>0</v>
      </c>
      <c r="O4195" s="30" t="str">
        <f>IF(G4195&lt;=$N$2,"",IF(F4195=[3]Pav.tvarkyklė!$B$13,"",IF(ISBLANK(R4195),"X","")))</f>
        <v/>
      </c>
      <c r="P4195" s="91"/>
      <c r="Q4195" s="63"/>
      <c r="R4195" s="63"/>
      <c r="S4195" s="63"/>
      <c r="T4195" s="63"/>
      <c r="U4195" s="34" t="str">
        <f>IFERROR(INDEX('[3]5.Grup_T'!$G$4:$G$22,MATCH('6.Turtas'!E4195,'[3]5.Grup_T'!$E$4:$E$22,0)),"0")</f>
        <v>0</v>
      </c>
      <c r="V4195" s="35">
        <f t="shared" si="913"/>
        <v>0</v>
      </c>
      <c r="W4195" s="35">
        <f>IF(NOT(ISBLANK(H4195)),(12-DATEDIF(H4195,'[3]1.Pradzia'!$D$13,"m")),0)</f>
        <v>0</v>
      </c>
      <c r="X4195" s="35">
        <f t="shared" si="914"/>
        <v>0</v>
      </c>
      <c r="Y4195" s="35">
        <f t="shared" si="910"/>
        <v>0</v>
      </c>
      <c r="Z4195" s="35">
        <f t="shared" si="922"/>
        <v>0</v>
      </c>
      <c r="AA4195" s="36">
        <f t="shared" si="915"/>
        <v>0</v>
      </c>
      <c r="AB4195" s="36">
        <f t="shared" si="916"/>
        <v>0</v>
      </c>
      <c r="AC4195" s="37">
        <f t="shared" si="917"/>
        <v>0</v>
      </c>
      <c r="AD4195" s="35">
        <f>IF(OR(YEAR(G4195)&lt;2019,O4195="X"),0,IF(ISBLANK(H4195),DATEDIF(G4195,'[3]1.Pradzia'!$D$13,"M"),DATEDIF(G4195,H4195,"m")))</f>
        <v>0</v>
      </c>
      <c r="AE4195" s="37">
        <f>IF(E4195='[3]5.Grup_T'!$E$20,0,IF(AD4195&lt;&gt;0,M4195/V4195*MIN(12,AD4195),0))</f>
        <v>0</v>
      </c>
      <c r="AF4195" s="37">
        <f t="shared" si="918"/>
        <v>0</v>
      </c>
      <c r="AG4195" s="37">
        <f t="shared" si="919"/>
        <v>0</v>
      </c>
      <c r="AH4195" s="37">
        <f t="shared" si="920"/>
        <v>0</v>
      </c>
      <c r="AI4195" s="35" t="str">
        <f t="shared" si="921"/>
        <v>Nusidėvėjęs</v>
      </c>
      <c r="AJ4195" s="38" t="str">
        <f>IF(AND(F4195&lt;&gt;[3]Pav.tvarkyklė!$B$12,F4195&lt;&gt;[3]Pav.tvarkyklė!$B$13),"GVTNT","X")</f>
        <v>GVTNT</v>
      </c>
      <c r="AK4195" s="39">
        <f t="shared" si="923"/>
        <v>0</v>
      </c>
      <c r="AL4195" s="41"/>
      <c r="AM4195" s="41"/>
      <c r="AN4195" s="41">
        <f t="shared" si="911"/>
        <v>1900</v>
      </c>
      <c r="AO4195" s="41"/>
      <c r="AP4195" s="41"/>
      <c r="AQ4195" s="41"/>
      <c r="AR4195" s="42"/>
      <c r="AS4195" s="42"/>
      <c r="AU4195" s="43">
        <f t="shared" si="912"/>
        <v>0</v>
      </c>
    </row>
    <row r="4196" spans="1:47" ht="15" customHeight="1" x14ac:dyDescent="0.25">
      <c r="A4196" s="11"/>
      <c r="B4196" s="19">
        <v>4365</v>
      </c>
      <c r="C4196" s="61"/>
      <c r="D4196" s="62"/>
      <c r="E4196" s="78"/>
      <c r="F4196" s="61"/>
      <c r="G4196" s="80"/>
      <c r="H4196" s="94"/>
      <c r="I4196" s="95"/>
      <c r="J4196" s="27"/>
      <c r="K4196" s="27"/>
      <c r="L4196" s="95"/>
      <c r="M4196" s="96"/>
      <c r="N4196" s="29">
        <v>0</v>
      </c>
      <c r="O4196" s="30" t="str">
        <f>IF(G4196&lt;=$N$2,"",IF(F4196=[3]Pav.tvarkyklė!$B$13,"",IF(ISBLANK(R4196),"X","")))</f>
        <v/>
      </c>
      <c r="P4196" s="91"/>
      <c r="Q4196" s="63"/>
      <c r="R4196" s="63"/>
      <c r="S4196" s="63"/>
      <c r="T4196" s="63"/>
      <c r="U4196" s="34" t="str">
        <f>IFERROR(INDEX('[3]5.Grup_T'!$G$4:$G$22,MATCH('6.Turtas'!E4196,'[3]5.Grup_T'!$E$4:$E$22,0)),"0")</f>
        <v>0</v>
      </c>
      <c r="V4196" s="35">
        <f t="shared" si="913"/>
        <v>0</v>
      </c>
      <c r="W4196" s="35">
        <f>IF(NOT(ISBLANK(H4196)),(12-DATEDIF(H4196,'[3]1.Pradzia'!$D$13,"m")),0)</f>
        <v>0</v>
      </c>
      <c r="X4196" s="35">
        <f t="shared" si="914"/>
        <v>0</v>
      </c>
      <c r="Y4196" s="35">
        <f t="shared" si="910"/>
        <v>0</v>
      </c>
      <c r="Z4196" s="35">
        <f t="shared" si="922"/>
        <v>0</v>
      </c>
      <c r="AA4196" s="36">
        <f t="shared" si="915"/>
        <v>0</v>
      </c>
      <c r="AB4196" s="36">
        <f t="shared" si="916"/>
        <v>0</v>
      </c>
      <c r="AC4196" s="37">
        <f t="shared" si="917"/>
        <v>0</v>
      </c>
      <c r="AD4196" s="35">
        <f>IF(OR(YEAR(G4196)&lt;2019,O4196="X"),0,IF(ISBLANK(H4196),DATEDIF(G4196,'[3]1.Pradzia'!$D$13,"M"),DATEDIF(G4196,H4196,"m")))</f>
        <v>0</v>
      </c>
      <c r="AE4196" s="37">
        <f>IF(E4196='[3]5.Grup_T'!$E$20,0,IF(AD4196&lt;&gt;0,M4196/V4196*MIN(12,AD4196),0))</f>
        <v>0</v>
      </c>
      <c r="AF4196" s="37">
        <f t="shared" si="918"/>
        <v>0</v>
      </c>
      <c r="AG4196" s="37">
        <f t="shared" si="919"/>
        <v>0</v>
      </c>
      <c r="AH4196" s="37">
        <f t="shared" si="920"/>
        <v>0</v>
      </c>
      <c r="AI4196" s="35" t="str">
        <f t="shared" si="921"/>
        <v>Nusidėvėjęs</v>
      </c>
      <c r="AJ4196" s="38" t="str">
        <f>IF(AND(F4196&lt;&gt;[3]Pav.tvarkyklė!$B$12,F4196&lt;&gt;[3]Pav.tvarkyklė!$B$13),"GVTNT","X")</f>
        <v>GVTNT</v>
      </c>
      <c r="AK4196" s="39">
        <f t="shared" si="923"/>
        <v>0</v>
      </c>
      <c r="AL4196" s="41"/>
      <c r="AM4196" s="41"/>
      <c r="AN4196" s="41">
        <f t="shared" si="911"/>
        <v>1900</v>
      </c>
      <c r="AO4196" s="41"/>
      <c r="AP4196" s="41"/>
      <c r="AQ4196" s="41"/>
      <c r="AR4196" s="42"/>
      <c r="AS4196" s="42"/>
      <c r="AU4196" s="43">
        <f t="shared" si="912"/>
        <v>0</v>
      </c>
    </row>
    <row r="4197" spans="1:47" ht="15" customHeight="1" x14ac:dyDescent="0.25">
      <c r="A4197" s="11"/>
      <c r="B4197" s="19">
        <v>4366</v>
      </c>
      <c r="C4197" s="61"/>
      <c r="D4197" s="62"/>
      <c r="E4197" s="78"/>
      <c r="F4197" s="61"/>
      <c r="G4197" s="80"/>
      <c r="H4197" s="94"/>
      <c r="I4197" s="95"/>
      <c r="J4197" s="27"/>
      <c r="K4197" s="27"/>
      <c r="L4197" s="95"/>
      <c r="M4197" s="96"/>
      <c r="N4197" s="29">
        <v>0</v>
      </c>
      <c r="O4197" s="30" t="str">
        <f>IF(G4197&lt;=$N$2,"",IF(F4197=[3]Pav.tvarkyklė!$B$13,"",IF(ISBLANK(R4197),"X","")))</f>
        <v/>
      </c>
      <c r="P4197" s="91"/>
      <c r="Q4197" s="63"/>
      <c r="R4197" s="63"/>
      <c r="S4197" s="63"/>
      <c r="T4197" s="63"/>
      <c r="U4197" s="34" t="str">
        <f>IFERROR(INDEX('[3]5.Grup_T'!$G$4:$G$22,MATCH('6.Turtas'!E4197,'[3]5.Grup_T'!$E$4:$E$22,0)),"0")</f>
        <v>0</v>
      </c>
      <c r="V4197" s="35">
        <f t="shared" si="913"/>
        <v>0</v>
      </c>
      <c r="W4197" s="35">
        <f>IF(NOT(ISBLANK(H4197)),(12-DATEDIF(H4197,'[3]1.Pradzia'!$D$13,"m")),0)</f>
        <v>0</v>
      </c>
      <c r="X4197" s="35">
        <f t="shared" si="914"/>
        <v>0</v>
      </c>
      <c r="Y4197" s="35">
        <f t="shared" si="910"/>
        <v>0</v>
      </c>
      <c r="Z4197" s="35">
        <f t="shared" si="922"/>
        <v>0</v>
      </c>
      <c r="AA4197" s="36">
        <f t="shared" si="915"/>
        <v>0</v>
      </c>
      <c r="AB4197" s="36">
        <f t="shared" si="916"/>
        <v>0</v>
      </c>
      <c r="AC4197" s="37">
        <f t="shared" si="917"/>
        <v>0</v>
      </c>
      <c r="AD4197" s="35">
        <f>IF(OR(YEAR(G4197)&lt;2019,O4197="X"),0,IF(ISBLANK(H4197),DATEDIF(G4197,'[3]1.Pradzia'!$D$13,"M"),DATEDIF(G4197,H4197,"m")))</f>
        <v>0</v>
      </c>
      <c r="AE4197" s="37">
        <f>IF(E4197='[3]5.Grup_T'!$E$20,0,IF(AD4197&lt;&gt;0,M4197/V4197*MIN(12,AD4197),0))</f>
        <v>0</v>
      </c>
      <c r="AF4197" s="37">
        <f t="shared" si="918"/>
        <v>0</v>
      </c>
      <c r="AG4197" s="37">
        <f t="shared" si="919"/>
        <v>0</v>
      </c>
      <c r="AH4197" s="37">
        <f t="shared" si="920"/>
        <v>0</v>
      </c>
      <c r="AI4197" s="35" t="str">
        <f t="shared" si="921"/>
        <v>Nusidėvėjęs</v>
      </c>
      <c r="AJ4197" s="38" t="str">
        <f>IF(AND(F4197&lt;&gt;[3]Pav.tvarkyklė!$B$12,F4197&lt;&gt;[3]Pav.tvarkyklė!$B$13),"GVTNT","X")</f>
        <v>GVTNT</v>
      </c>
      <c r="AK4197" s="39">
        <f t="shared" si="923"/>
        <v>0</v>
      </c>
      <c r="AL4197" s="41"/>
      <c r="AM4197" s="41"/>
      <c r="AN4197" s="41">
        <f t="shared" si="911"/>
        <v>1900</v>
      </c>
      <c r="AO4197" s="41"/>
      <c r="AP4197" s="41"/>
      <c r="AQ4197" s="41"/>
      <c r="AR4197" s="42"/>
      <c r="AS4197" s="42"/>
      <c r="AU4197" s="43">
        <f t="shared" si="912"/>
        <v>0</v>
      </c>
    </row>
    <row r="4198" spans="1:47" ht="15" customHeight="1" x14ac:dyDescent="0.25">
      <c r="A4198" s="11"/>
      <c r="B4198" s="19">
        <v>4367</v>
      </c>
      <c r="C4198" s="61"/>
      <c r="D4198" s="62"/>
      <c r="E4198" s="78"/>
      <c r="F4198" s="61"/>
      <c r="G4198" s="80"/>
      <c r="H4198" s="94"/>
      <c r="I4198" s="95"/>
      <c r="J4198" s="27"/>
      <c r="K4198" s="27"/>
      <c r="L4198" s="95"/>
      <c r="M4198" s="96"/>
      <c r="N4198" s="29">
        <v>0</v>
      </c>
      <c r="O4198" s="30" t="str">
        <f>IF(G4198&lt;=$N$2,"",IF(F4198=[3]Pav.tvarkyklė!$B$13,"",IF(ISBLANK(R4198),"X","")))</f>
        <v/>
      </c>
      <c r="P4198" s="91"/>
      <c r="Q4198" s="63"/>
      <c r="R4198" s="63"/>
      <c r="S4198" s="63"/>
      <c r="T4198" s="63"/>
      <c r="U4198" s="34" t="str">
        <f>IFERROR(INDEX('[3]5.Grup_T'!$G$4:$G$22,MATCH('6.Turtas'!E4198,'[3]5.Grup_T'!$E$4:$E$22,0)),"0")</f>
        <v>0</v>
      </c>
      <c r="V4198" s="35">
        <f t="shared" si="913"/>
        <v>0</v>
      </c>
      <c r="W4198" s="35">
        <f>IF(NOT(ISBLANK(H4198)),(12-DATEDIF(H4198,'[3]1.Pradzia'!$D$13,"m")),0)</f>
        <v>0</v>
      </c>
      <c r="X4198" s="35">
        <f t="shared" si="914"/>
        <v>0</v>
      </c>
      <c r="Y4198" s="35">
        <f t="shared" si="910"/>
        <v>0</v>
      </c>
      <c r="Z4198" s="35">
        <f t="shared" si="922"/>
        <v>0</v>
      </c>
      <c r="AA4198" s="36">
        <f t="shared" si="915"/>
        <v>0</v>
      </c>
      <c r="AB4198" s="36">
        <f t="shared" si="916"/>
        <v>0</v>
      </c>
      <c r="AC4198" s="37">
        <f t="shared" si="917"/>
        <v>0</v>
      </c>
      <c r="AD4198" s="35">
        <f>IF(OR(YEAR(G4198)&lt;2019,O4198="X"),0,IF(ISBLANK(H4198),DATEDIF(G4198,'[3]1.Pradzia'!$D$13,"M"),DATEDIF(G4198,H4198,"m")))</f>
        <v>0</v>
      </c>
      <c r="AE4198" s="37">
        <f>IF(E4198='[3]5.Grup_T'!$E$20,0,IF(AD4198&lt;&gt;0,M4198/V4198*MIN(12,AD4198),0))</f>
        <v>0</v>
      </c>
      <c r="AF4198" s="37">
        <f t="shared" si="918"/>
        <v>0</v>
      </c>
      <c r="AG4198" s="37">
        <f t="shared" si="919"/>
        <v>0</v>
      </c>
      <c r="AH4198" s="37">
        <f t="shared" si="920"/>
        <v>0</v>
      </c>
      <c r="AI4198" s="35" t="str">
        <f t="shared" si="921"/>
        <v>Nusidėvėjęs</v>
      </c>
      <c r="AJ4198" s="38" t="str">
        <f>IF(AND(F4198&lt;&gt;[3]Pav.tvarkyklė!$B$12,F4198&lt;&gt;[3]Pav.tvarkyklė!$B$13),"GVTNT","X")</f>
        <v>GVTNT</v>
      </c>
      <c r="AK4198" s="39">
        <f t="shared" si="923"/>
        <v>0</v>
      </c>
      <c r="AL4198" s="41"/>
      <c r="AM4198" s="41"/>
      <c r="AN4198" s="41">
        <f t="shared" si="911"/>
        <v>1900</v>
      </c>
      <c r="AO4198" s="41"/>
      <c r="AP4198" s="41"/>
      <c r="AQ4198" s="41"/>
      <c r="AR4198" s="42"/>
      <c r="AS4198" s="42"/>
      <c r="AU4198" s="43">
        <f t="shared" si="912"/>
        <v>0</v>
      </c>
    </row>
    <row r="4199" spans="1:47" ht="15" customHeight="1" x14ac:dyDescent="0.25">
      <c r="A4199" s="11"/>
      <c r="B4199" s="19">
        <v>4368</v>
      </c>
      <c r="C4199" s="61"/>
      <c r="D4199" s="62"/>
      <c r="E4199" s="78"/>
      <c r="F4199" s="61"/>
      <c r="G4199" s="80"/>
      <c r="H4199" s="94"/>
      <c r="I4199" s="95"/>
      <c r="J4199" s="27"/>
      <c r="K4199" s="27"/>
      <c r="L4199" s="95"/>
      <c r="M4199" s="96"/>
      <c r="N4199" s="29">
        <v>0</v>
      </c>
      <c r="O4199" s="30" t="str">
        <f>IF(G4199&lt;=$N$2,"",IF(F4199=[3]Pav.tvarkyklė!$B$13,"",IF(ISBLANK(R4199),"X","")))</f>
        <v/>
      </c>
      <c r="P4199" s="91"/>
      <c r="Q4199" s="63"/>
      <c r="R4199" s="63"/>
      <c r="S4199" s="63"/>
      <c r="T4199" s="63"/>
      <c r="U4199" s="34" t="str">
        <f>IFERROR(INDEX('[3]5.Grup_T'!$G$4:$G$22,MATCH('6.Turtas'!E4199,'[3]5.Grup_T'!$E$4:$E$22,0)),"0")</f>
        <v>0</v>
      </c>
      <c r="V4199" s="35">
        <f t="shared" si="913"/>
        <v>0</v>
      </c>
      <c r="W4199" s="35">
        <f>IF(NOT(ISBLANK(H4199)),(12-DATEDIF(H4199,'[3]1.Pradzia'!$D$13,"m")),0)</f>
        <v>0</v>
      </c>
      <c r="X4199" s="35">
        <f t="shared" si="914"/>
        <v>0</v>
      </c>
      <c r="Y4199" s="35">
        <f t="shared" si="910"/>
        <v>0</v>
      </c>
      <c r="Z4199" s="35">
        <f t="shared" si="922"/>
        <v>0</v>
      </c>
      <c r="AA4199" s="36">
        <f t="shared" si="915"/>
        <v>0</v>
      </c>
      <c r="AB4199" s="36">
        <f t="shared" si="916"/>
        <v>0</v>
      </c>
      <c r="AC4199" s="37">
        <f t="shared" si="917"/>
        <v>0</v>
      </c>
      <c r="AD4199" s="35">
        <f>IF(OR(YEAR(G4199)&lt;2019,O4199="X"),0,IF(ISBLANK(H4199),DATEDIF(G4199,'[3]1.Pradzia'!$D$13,"M"),DATEDIF(G4199,H4199,"m")))</f>
        <v>0</v>
      </c>
      <c r="AE4199" s="37">
        <f>IF(E4199='[3]5.Grup_T'!$E$20,0,IF(AD4199&lt;&gt;0,M4199/V4199*MIN(12,AD4199),0))</f>
        <v>0</v>
      </c>
      <c r="AF4199" s="37">
        <f t="shared" si="918"/>
        <v>0</v>
      </c>
      <c r="AG4199" s="37">
        <f t="shared" si="919"/>
        <v>0</v>
      </c>
      <c r="AH4199" s="37">
        <f t="shared" si="920"/>
        <v>0</v>
      </c>
      <c r="AI4199" s="35" t="str">
        <f t="shared" si="921"/>
        <v>Nusidėvėjęs</v>
      </c>
      <c r="AJ4199" s="38" t="str">
        <f>IF(AND(F4199&lt;&gt;[3]Pav.tvarkyklė!$B$12,F4199&lt;&gt;[3]Pav.tvarkyklė!$B$13),"GVTNT","X")</f>
        <v>GVTNT</v>
      </c>
      <c r="AK4199" s="39">
        <f t="shared" si="923"/>
        <v>0</v>
      </c>
      <c r="AL4199" s="41"/>
      <c r="AM4199" s="41"/>
      <c r="AN4199" s="41">
        <f t="shared" si="911"/>
        <v>1900</v>
      </c>
      <c r="AO4199" s="41"/>
      <c r="AP4199" s="41"/>
      <c r="AQ4199" s="41"/>
      <c r="AR4199" s="42"/>
      <c r="AS4199" s="42"/>
      <c r="AU4199" s="43">
        <f t="shared" si="912"/>
        <v>0</v>
      </c>
    </row>
    <row r="4200" spans="1:47" ht="15" customHeight="1" x14ac:dyDescent="0.25">
      <c r="A4200" s="11"/>
      <c r="B4200" s="19">
        <v>4369</v>
      </c>
      <c r="C4200" s="61"/>
      <c r="D4200" s="62"/>
      <c r="E4200" s="78"/>
      <c r="F4200" s="61"/>
      <c r="G4200" s="80"/>
      <c r="H4200" s="94"/>
      <c r="I4200" s="95"/>
      <c r="J4200" s="27"/>
      <c r="K4200" s="27"/>
      <c r="L4200" s="95"/>
      <c r="M4200" s="96"/>
      <c r="N4200" s="29">
        <v>0</v>
      </c>
      <c r="O4200" s="30" t="str">
        <f>IF(G4200&lt;=$N$2,"",IF(F4200=[3]Pav.tvarkyklė!$B$13,"",IF(ISBLANK(R4200),"X","")))</f>
        <v/>
      </c>
      <c r="P4200" s="91"/>
      <c r="Q4200" s="63"/>
      <c r="R4200" s="63"/>
      <c r="S4200" s="63"/>
      <c r="T4200" s="63"/>
      <c r="U4200" s="34" t="str">
        <f>IFERROR(INDEX('[3]5.Grup_T'!$G$4:$G$22,MATCH('6.Turtas'!E4200,'[3]5.Grup_T'!$E$4:$E$22,0)),"0")</f>
        <v>0</v>
      </c>
      <c r="V4200" s="35">
        <f t="shared" si="913"/>
        <v>0</v>
      </c>
      <c r="W4200" s="35">
        <f>IF(NOT(ISBLANK(H4200)),(12-DATEDIF(H4200,'[3]1.Pradzia'!$D$13,"m")),0)</f>
        <v>0</v>
      </c>
      <c r="X4200" s="35">
        <f t="shared" si="914"/>
        <v>0</v>
      </c>
      <c r="Y4200" s="35">
        <f t="shared" si="910"/>
        <v>0</v>
      </c>
      <c r="Z4200" s="35">
        <f t="shared" si="922"/>
        <v>0</v>
      </c>
      <c r="AA4200" s="36">
        <f t="shared" si="915"/>
        <v>0</v>
      </c>
      <c r="AB4200" s="36">
        <f t="shared" si="916"/>
        <v>0</v>
      </c>
      <c r="AC4200" s="37">
        <f t="shared" si="917"/>
        <v>0</v>
      </c>
      <c r="AD4200" s="35">
        <f>IF(OR(YEAR(G4200)&lt;2019,O4200="X"),0,IF(ISBLANK(H4200),DATEDIF(G4200,'[3]1.Pradzia'!$D$13,"M"),DATEDIF(G4200,H4200,"m")))</f>
        <v>0</v>
      </c>
      <c r="AE4200" s="37">
        <f>IF(E4200='[3]5.Grup_T'!$E$20,0,IF(AD4200&lt;&gt;0,M4200/V4200*MIN(12,AD4200),0))</f>
        <v>0</v>
      </c>
      <c r="AF4200" s="37">
        <f t="shared" si="918"/>
        <v>0</v>
      </c>
      <c r="AG4200" s="37">
        <f t="shared" si="919"/>
        <v>0</v>
      </c>
      <c r="AH4200" s="37">
        <f t="shared" si="920"/>
        <v>0</v>
      </c>
      <c r="AI4200" s="35" t="str">
        <f t="shared" si="921"/>
        <v>Nusidėvėjęs</v>
      </c>
      <c r="AJ4200" s="38" t="str">
        <f>IF(AND(F4200&lt;&gt;[3]Pav.tvarkyklė!$B$12,F4200&lt;&gt;[3]Pav.tvarkyklė!$B$13),"GVTNT","X")</f>
        <v>GVTNT</v>
      </c>
      <c r="AK4200" s="39">
        <f t="shared" si="923"/>
        <v>0</v>
      </c>
      <c r="AL4200" s="41"/>
      <c r="AM4200" s="41"/>
      <c r="AN4200" s="41">
        <f t="shared" si="911"/>
        <v>1900</v>
      </c>
      <c r="AO4200" s="41"/>
      <c r="AP4200" s="41"/>
      <c r="AQ4200" s="41"/>
      <c r="AR4200" s="42"/>
      <c r="AS4200" s="42"/>
      <c r="AU4200" s="43">
        <f t="shared" si="912"/>
        <v>0</v>
      </c>
    </row>
    <row r="4201" spans="1:47" ht="15" customHeight="1" x14ac:dyDescent="0.25">
      <c r="A4201" s="11"/>
      <c r="B4201" s="19">
        <v>4370</v>
      </c>
      <c r="C4201" s="61"/>
      <c r="D4201" s="62"/>
      <c r="E4201" s="78"/>
      <c r="F4201" s="61"/>
      <c r="G4201" s="80"/>
      <c r="H4201" s="94"/>
      <c r="I4201" s="95"/>
      <c r="J4201" s="27"/>
      <c r="K4201" s="27"/>
      <c r="L4201" s="95"/>
      <c r="M4201" s="96"/>
      <c r="N4201" s="29">
        <v>0</v>
      </c>
      <c r="O4201" s="30" t="str">
        <f>IF(G4201&lt;=$N$2,"",IF(F4201=[3]Pav.tvarkyklė!$B$13,"",IF(ISBLANK(R4201),"X","")))</f>
        <v/>
      </c>
      <c r="P4201" s="91"/>
      <c r="Q4201" s="63"/>
      <c r="R4201" s="63"/>
      <c r="S4201" s="63"/>
      <c r="T4201" s="63"/>
      <c r="U4201" s="34" t="str">
        <f>IFERROR(INDEX('[3]5.Grup_T'!$G$4:$G$22,MATCH('6.Turtas'!E4201,'[3]5.Grup_T'!$E$4:$E$22,0)),"0")</f>
        <v>0</v>
      </c>
      <c r="V4201" s="35">
        <f t="shared" si="913"/>
        <v>0</v>
      </c>
      <c r="W4201" s="35">
        <f>IF(NOT(ISBLANK(H4201)),(12-DATEDIF(H4201,'[3]1.Pradzia'!$D$13,"m")),0)</f>
        <v>0</v>
      </c>
      <c r="X4201" s="35">
        <f t="shared" si="914"/>
        <v>0</v>
      </c>
      <c r="Y4201" s="35">
        <f t="shared" si="910"/>
        <v>0</v>
      </c>
      <c r="Z4201" s="35">
        <f t="shared" si="922"/>
        <v>0</v>
      </c>
      <c r="AA4201" s="36">
        <f t="shared" si="915"/>
        <v>0</v>
      </c>
      <c r="AB4201" s="36">
        <f t="shared" si="916"/>
        <v>0</v>
      </c>
      <c r="AC4201" s="37">
        <f t="shared" si="917"/>
        <v>0</v>
      </c>
      <c r="AD4201" s="35">
        <f>IF(OR(YEAR(G4201)&lt;2019,O4201="X"),0,IF(ISBLANK(H4201),DATEDIF(G4201,'[3]1.Pradzia'!$D$13,"M"),DATEDIF(G4201,H4201,"m")))</f>
        <v>0</v>
      </c>
      <c r="AE4201" s="37">
        <f>IF(E4201='[3]5.Grup_T'!$E$20,0,IF(AD4201&lt;&gt;0,M4201/V4201*MIN(12,AD4201),0))</f>
        <v>0</v>
      </c>
      <c r="AF4201" s="37">
        <f t="shared" si="918"/>
        <v>0</v>
      </c>
      <c r="AG4201" s="37">
        <f t="shared" si="919"/>
        <v>0</v>
      </c>
      <c r="AH4201" s="37">
        <f t="shared" si="920"/>
        <v>0</v>
      </c>
      <c r="AI4201" s="35" t="str">
        <f t="shared" si="921"/>
        <v>Nusidėvėjęs</v>
      </c>
      <c r="AJ4201" s="38" t="str">
        <f>IF(AND(F4201&lt;&gt;[3]Pav.tvarkyklė!$B$12,F4201&lt;&gt;[3]Pav.tvarkyklė!$B$13),"GVTNT","X")</f>
        <v>GVTNT</v>
      </c>
      <c r="AK4201" s="39">
        <f t="shared" si="923"/>
        <v>0</v>
      </c>
      <c r="AL4201" s="41"/>
      <c r="AM4201" s="41"/>
      <c r="AN4201" s="41">
        <f t="shared" si="911"/>
        <v>1900</v>
      </c>
      <c r="AO4201" s="41"/>
      <c r="AP4201" s="41"/>
      <c r="AQ4201" s="41"/>
      <c r="AR4201" s="42"/>
      <c r="AS4201" s="42"/>
      <c r="AU4201" s="43">
        <f t="shared" si="912"/>
        <v>0</v>
      </c>
    </row>
    <row r="4202" spans="1:47" ht="15" customHeight="1" x14ac:dyDescent="0.25">
      <c r="A4202" s="11"/>
      <c r="B4202" s="19">
        <v>4371</v>
      </c>
      <c r="C4202" s="61"/>
      <c r="D4202" s="62"/>
      <c r="E4202" s="78"/>
      <c r="F4202" s="61"/>
      <c r="G4202" s="80"/>
      <c r="H4202" s="94"/>
      <c r="I4202" s="95"/>
      <c r="J4202" s="27"/>
      <c r="K4202" s="27"/>
      <c r="L4202" s="95"/>
      <c r="M4202" s="96"/>
      <c r="N4202" s="29">
        <v>0</v>
      </c>
      <c r="O4202" s="30" t="str">
        <f>IF(G4202&lt;=$N$2,"",IF(F4202=[3]Pav.tvarkyklė!$B$13,"",IF(ISBLANK(R4202),"X","")))</f>
        <v/>
      </c>
      <c r="P4202" s="91"/>
      <c r="Q4202" s="63"/>
      <c r="R4202" s="63"/>
      <c r="S4202" s="63"/>
      <c r="T4202" s="63"/>
      <c r="U4202" s="34" t="str">
        <f>IFERROR(INDEX('[3]5.Grup_T'!$G$4:$G$22,MATCH('6.Turtas'!E4202,'[3]5.Grup_T'!$E$4:$E$22,0)),"0")</f>
        <v>0</v>
      </c>
      <c r="V4202" s="35">
        <f t="shared" si="913"/>
        <v>0</v>
      </c>
      <c r="W4202" s="35">
        <f>IF(NOT(ISBLANK(H4202)),(12-DATEDIF(H4202,'[3]1.Pradzia'!$D$13,"m")),0)</f>
        <v>0</v>
      </c>
      <c r="X4202" s="35">
        <f t="shared" si="914"/>
        <v>0</v>
      </c>
      <c r="Y4202" s="35">
        <f t="shared" si="910"/>
        <v>0</v>
      </c>
      <c r="Z4202" s="35">
        <f t="shared" si="922"/>
        <v>0</v>
      </c>
      <c r="AA4202" s="36">
        <f t="shared" si="915"/>
        <v>0</v>
      </c>
      <c r="AB4202" s="36">
        <f t="shared" si="916"/>
        <v>0</v>
      </c>
      <c r="AC4202" s="37">
        <f t="shared" si="917"/>
        <v>0</v>
      </c>
      <c r="AD4202" s="35">
        <f>IF(OR(YEAR(G4202)&lt;2019,O4202="X"),0,IF(ISBLANK(H4202),DATEDIF(G4202,'[3]1.Pradzia'!$D$13,"M"),DATEDIF(G4202,H4202,"m")))</f>
        <v>0</v>
      </c>
      <c r="AE4202" s="37">
        <f>IF(E4202='[3]5.Grup_T'!$E$20,0,IF(AD4202&lt;&gt;0,M4202/V4202*MIN(12,AD4202),0))</f>
        <v>0</v>
      </c>
      <c r="AF4202" s="37">
        <f t="shared" si="918"/>
        <v>0</v>
      </c>
      <c r="AG4202" s="37">
        <f t="shared" si="919"/>
        <v>0</v>
      </c>
      <c r="AH4202" s="37">
        <f t="shared" si="920"/>
        <v>0</v>
      </c>
      <c r="AI4202" s="35" t="str">
        <f t="shared" si="921"/>
        <v>Nusidėvėjęs</v>
      </c>
      <c r="AJ4202" s="38" t="str">
        <f>IF(AND(F4202&lt;&gt;[3]Pav.tvarkyklė!$B$12,F4202&lt;&gt;[3]Pav.tvarkyklė!$B$13),"GVTNT","X")</f>
        <v>GVTNT</v>
      </c>
      <c r="AK4202" s="39">
        <f t="shared" si="923"/>
        <v>0</v>
      </c>
      <c r="AL4202" s="41"/>
      <c r="AM4202" s="41"/>
      <c r="AN4202" s="41">
        <f t="shared" si="911"/>
        <v>1900</v>
      </c>
      <c r="AO4202" s="41"/>
      <c r="AP4202" s="41"/>
      <c r="AQ4202" s="41"/>
      <c r="AR4202" s="42"/>
      <c r="AS4202" s="42"/>
      <c r="AU4202" s="43">
        <f t="shared" si="912"/>
        <v>0</v>
      </c>
    </row>
    <row r="4203" spans="1:47" ht="15" customHeight="1" x14ac:dyDescent="0.25">
      <c r="A4203" s="11"/>
      <c r="B4203" s="19">
        <v>4372</v>
      </c>
      <c r="C4203" s="61"/>
      <c r="D4203" s="62"/>
      <c r="E4203" s="78"/>
      <c r="F4203" s="61"/>
      <c r="G4203" s="80"/>
      <c r="H4203" s="94"/>
      <c r="I4203" s="95"/>
      <c r="J4203" s="27"/>
      <c r="K4203" s="27"/>
      <c r="L4203" s="95"/>
      <c r="M4203" s="96"/>
      <c r="N4203" s="29">
        <v>0</v>
      </c>
      <c r="O4203" s="30" t="str">
        <f>IF(G4203&lt;=$N$2,"",IF(F4203=[3]Pav.tvarkyklė!$B$13,"",IF(ISBLANK(R4203),"X","")))</f>
        <v/>
      </c>
      <c r="P4203" s="91"/>
      <c r="Q4203" s="63"/>
      <c r="R4203" s="63"/>
      <c r="S4203" s="63"/>
      <c r="T4203" s="63"/>
      <c r="U4203" s="34" t="str">
        <f>IFERROR(INDEX('[3]5.Grup_T'!$G$4:$G$22,MATCH('6.Turtas'!E4203,'[3]5.Grup_T'!$E$4:$E$22,0)),"0")</f>
        <v>0</v>
      </c>
      <c r="V4203" s="35">
        <f t="shared" si="913"/>
        <v>0</v>
      </c>
      <c r="W4203" s="35">
        <f>IF(NOT(ISBLANK(H4203)),(12-DATEDIF(H4203,'[3]1.Pradzia'!$D$13,"m")),0)</f>
        <v>0</v>
      </c>
      <c r="X4203" s="35">
        <f t="shared" si="914"/>
        <v>0</v>
      </c>
      <c r="Y4203" s="35">
        <f t="shared" si="910"/>
        <v>0</v>
      </c>
      <c r="Z4203" s="35">
        <f t="shared" si="922"/>
        <v>0</v>
      </c>
      <c r="AA4203" s="36">
        <f t="shared" si="915"/>
        <v>0</v>
      </c>
      <c r="AB4203" s="36">
        <f t="shared" si="916"/>
        <v>0</v>
      </c>
      <c r="AC4203" s="37">
        <f t="shared" si="917"/>
        <v>0</v>
      </c>
      <c r="AD4203" s="35">
        <f>IF(OR(YEAR(G4203)&lt;2019,O4203="X"),0,IF(ISBLANK(H4203),DATEDIF(G4203,'[3]1.Pradzia'!$D$13,"M"),DATEDIF(G4203,H4203,"m")))</f>
        <v>0</v>
      </c>
      <c r="AE4203" s="37">
        <f>IF(E4203='[3]5.Grup_T'!$E$20,0,IF(AD4203&lt;&gt;0,M4203/V4203*MIN(12,AD4203),0))</f>
        <v>0</v>
      </c>
      <c r="AF4203" s="37">
        <f t="shared" si="918"/>
        <v>0</v>
      </c>
      <c r="AG4203" s="37">
        <f t="shared" si="919"/>
        <v>0</v>
      </c>
      <c r="AH4203" s="37">
        <f t="shared" si="920"/>
        <v>0</v>
      </c>
      <c r="AI4203" s="35" t="str">
        <f t="shared" si="921"/>
        <v>Nusidėvėjęs</v>
      </c>
      <c r="AJ4203" s="38" t="str">
        <f>IF(AND(F4203&lt;&gt;[3]Pav.tvarkyklė!$B$12,F4203&lt;&gt;[3]Pav.tvarkyklė!$B$13),"GVTNT","X")</f>
        <v>GVTNT</v>
      </c>
      <c r="AK4203" s="39">
        <f t="shared" si="923"/>
        <v>0</v>
      </c>
      <c r="AL4203" s="41"/>
      <c r="AM4203" s="41"/>
      <c r="AN4203" s="41">
        <f t="shared" si="911"/>
        <v>1900</v>
      </c>
      <c r="AO4203" s="41"/>
      <c r="AP4203" s="41"/>
      <c r="AQ4203" s="41"/>
      <c r="AR4203" s="42"/>
      <c r="AS4203" s="42"/>
      <c r="AU4203" s="43">
        <f t="shared" si="912"/>
        <v>0</v>
      </c>
    </row>
    <row r="4204" spans="1:47" ht="15" customHeight="1" x14ac:dyDescent="0.25">
      <c r="A4204" s="11"/>
      <c r="B4204" s="19">
        <v>4373</v>
      </c>
      <c r="C4204" s="61"/>
      <c r="D4204" s="62"/>
      <c r="E4204" s="78"/>
      <c r="F4204" s="61"/>
      <c r="G4204" s="80"/>
      <c r="H4204" s="94"/>
      <c r="I4204" s="95"/>
      <c r="J4204" s="27"/>
      <c r="K4204" s="27"/>
      <c r="L4204" s="95"/>
      <c r="M4204" s="96"/>
      <c r="N4204" s="29">
        <v>0</v>
      </c>
      <c r="O4204" s="30" t="str">
        <f>IF(G4204&lt;=$N$2,"",IF(F4204=[3]Pav.tvarkyklė!$B$13,"",IF(ISBLANK(R4204),"X","")))</f>
        <v/>
      </c>
      <c r="P4204" s="91"/>
      <c r="Q4204" s="63"/>
      <c r="R4204" s="63"/>
      <c r="S4204" s="63"/>
      <c r="T4204" s="63"/>
      <c r="U4204" s="34" t="str">
        <f>IFERROR(INDEX('[3]5.Grup_T'!$G$4:$G$22,MATCH('6.Turtas'!E4204,'[3]5.Grup_T'!$E$4:$E$22,0)),"0")</f>
        <v>0</v>
      </c>
      <c r="V4204" s="35">
        <f t="shared" si="913"/>
        <v>0</v>
      </c>
      <c r="W4204" s="35">
        <f>IF(NOT(ISBLANK(H4204)),(12-DATEDIF(H4204,'[3]1.Pradzia'!$D$13,"m")),0)</f>
        <v>0</v>
      </c>
      <c r="X4204" s="35">
        <f t="shared" si="914"/>
        <v>0</v>
      </c>
      <c r="Y4204" s="35">
        <f t="shared" si="910"/>
        <v>0</v>
      </c>
      <c r="Z4204" s="35">
        <f t="shared" si="922"/>
        <v>0</v>
      </c>
      <c r="AA4204" s="36">
        <f t="shared" si="915"/>
        <v>0</v>
      </c>
      <c r="AB4204" s="36">
        <f t="shared" si="916"/>
        <v>0</v>
      </c>
      <c r="AC4204" s="37">
        <f t="shared" si="917"/>
        <v>0</v>
      </c>
      <c r="AD4204" s="35">
        <f>IF(OR(YEAR(G4204)&lt;2019,O4204="X"),0,IF(ISBLANK(H4204),DATEDIF(G4204,'[3]1.Pradzia'!$D$13,"M"),DATEDIF(G4204,H4204,"m")))</f>
        <v>0</v>
      </c>
      <c r="AE4204" s="37">
        <f>IF(E4204='[3]5.Grup_T'!$E$20,0,IF(AD4204&lt;&gt;0,M4204/V4204*MIN(12,AD4204),0))</f>
        <v>0</v>
      </c>
      <c r="AF4204" s="37">
        <f t="shared" si="918"/>
        <v>0</v>
      </c>
      <c r="AG4204" s="37">
        <f t="shared" si="919"/>
        <v>0</v>
      </c>
      <c r="AH4204" s="37">
        <f t="shared" si="920"/>
        <v>0</v>
      </c>
      <c r="AI4204" s="35" t="str">
        <f t="shared" si="921"/>
        <v>Nusidėvėjęs</v>
      </c>
      <c r="AJ4204" s="38" t="str">
        <f>IF(AND(F4204&lt;&gt;[3]Pav.tvarkyklė!$B$12,F4204&lt;&gt;[3]Pav.tvarkyklė!$B$13),"GVTNT","X")</f>
        <v>GVTNT</v>
      </c>
      <c r="AK4204" s="39">
        <f t="shared" si="923"/>
        <v>0</v>
      </c>
      <c r="AL4204" s="41"/>
      <c r="AM4204" s="41"/>
      <c r="AN4204" s="41">
        <f t="shared" si="911"/>
        <v>1900</v>
      </c>
      <c r="AO4204" s="41"/>
      <c r="AP4204" s="41"/>
      <c r="AQ4204" s="41"/>
      <c r="AR4204" s="42"/>
      <c r="AS4204" s="42"/>
      <c r="AU4204" s="43">
        <f t="shared" si="912"/>
        <v>0</v>
      </c>
    </row>
    <row r="4205" spans="1:47" ht="15" customHeight="1" x14ac:dyDescent="0.25">
      <c r="A4205" s="11"/>
      <c r="B4205" s="19">
        <v>4374</v>
      </c>
      <c r="C4205" s="61"/>
      <c r="D4205" s="62"/>
      <c r="E4205" s="78"/>
      <c r="F4205" s="61"/>
      <c r="G4205" s="80"/>
      <c r="H4205" s="94"/>
      <c r="I4205" s="95"/>
      <c r="J4205" s="27"/>
      <c r="K4205" s="27"/>
      <c r="L4205" s="95"/>
      <c r="M4205" s="96"/>
      <c r="N4205" s="29">
        <v>0</v>
      </c>
      <c r="O4205" s="30" t="str">
        <f>IF(G4205&lt;=$N$2,"",IF(F4205=[3]Pav.tvarkyklė!$B$13,"",IF(ISBLANK(R4205),"X","")))</f>
        <v/>
      </c>
      <c r="P4205" s="91"/>
      <c r="Q4205" s="63"/>
      <c r="R4205" s="63"/>
      <c r="S4205" s="63"/>
      <c r="T4205" s="63"/>
      <c r="U4205" s="34" t="str">
        <f>IFERROR(INDEX('[3]5.Grup_T'!$G$4:$G$22,MATCH('6.Turtas'!E4205,'[3]5.Grup_T'!$E$4:$E$22,0)),"0")</f>
        <v>0</v>
      </c>
      <c r="V4205" s="35">
        <f t="shared" si="913"/>
        <v>0</v>
      </c>
      <c r="W4205" s="35">
        <f>IF(NOT(ISBLANK(H4205)),(12-DATEDIF(H4205,'[3]1.Pradzia'!$D$13,"m")),0)</f>
        <v>0</v>
      </c>
      <c r="X4205" s="35">
        <f t="shared" si="914"/>
        <v>0</v>
      </c>
      <c r="Y4205" s="35">
        <f t="shared" si="910"/>
        <v>0</v>
      </c>
      <c r="Z4205" s="35">
        <f t="shared" si="922"/>
        <v>0</v>
      </c>
      <c r="AA4205" s="36">
        <f t="shared" si="915"/>
        <v>0</v>
      </c>
      <c r="AB4205" s="36">
        <f t="shared" si="916"/>
        <v>0</v>
      </c>
      <c r="AC4205" s="37">
        <f t="shared" si="917"/>
        <v>0</v>
      </c>
      <c r="AD4205" s="35">
        <f>IF(OR(YEAR(G4205)&lt;2019,O4205="X"),0,IF(ISBLANK(H4205),DATEDIF(G4205,'[3]1.Pradzia'!$D$13,"M"),DATEDIF(G4205,H4205,"m")))</f>
        <v>0</v>
      </c>
      <c r="AE4205" s="37">
        <f>IF(E4205='[3]5.Grup_T'!$E$20,0,IF(AD4205&lt;&gt;0,M4205/V4205*MIN(12,AD4205),0))</f>
        <v>0</v>
      </c>
      <c r="AF4205" s="37">
        <f t="shared" si="918"/>
        <v>0</v>
      </c>
      <c r="AG4205" s="37">
        <f t="shared" si="919"/>
        <v>0</v>
      </c>
      <c r="AH4205" s="37">
        <f t="shared" si="920"/>
        <v>0</v>
      </c>
      <c r="AI4205" s="35" t="str">
        <f t="shared" si="921"/>
        <v>Nusidėvėjęs</v>
      </c>
      <c r="AJ4205" s="38" t="str">
        <f>IF(AND(F4205&lt;&gt;[3]Pav.tvarkyklė!$B$12,F4205&lt;&gt;[3]Pav.tvarkyklė!$B$13),"GVTNT","X")</f>
        <v>GVTNT</v>
      </c>
      <c r="AK4205" s="39">
        <f t="shared" si="923"/>
        <v>0</v>
      </c>
      <c r="AL4205" s="41"/>
      <c r="AM4205" s="41"/>
      <c r="AN4205" s="41">
        <f t="shared" si="911"/>
        <v>1900</v>
      </c>
      <c r="AO4205" s="41"/>
      <c r="AP4205" s="41"/>
      <c r="AQ4205" s="41"/>
      <c r="AR4205" s="42"/>
      <c r="AS4205" s="42"/>
      <c r="AU4205" s="43">
        <f t="shared" si="912"/>
        <v>0</v>
      </c>
    </row>
    <row r="4206" spans="1:47" ht="15" customHeight="1" x14ac:dyDescent="0.25">
      <c r="A4206" s="11"/>
      <c r="B4206" s="19">
        <v>4375</v>
      </c>
      <c r="C4206" s="61"/>
      <c r="D4206" s="62"/>
      <c r="E4206" s="78"/>
      <c r="F4206" s="61"/>
      <c r="G4206" s="80"/>
      <c r="H4206" s="94"/>
      <c r="I4206" s="95"/>
      <c r="J4206" s="27"/>
      <c r="K4206" s="27"/>
      <c r="L4206" s="95"/>
      <c r="M4206" s="96"/>
      <c r="N4206" s="29">
        <v>0</v>
      </c>
      <c r="O4206" s="30" t="str">
        <f>IF(G4206&lt;=$N$2,"",IF(F4206=[3]Pav.tvarkyklė!$B$13,"",IF(ISBLANK(R4206),"X","")))</f>
        <v/>
      </c>
      <c r="P4206" s="91"/>
      <c r="Q4206" s="63"/>
      <c r="R4206" s="63"/>
      <c r="S4206" s="63"/>
      <c r="T4206" s="63"/>
      <c r="U4206" s="34" t="str">
        <f>IFERROR(INDEX('[3]5.Grup_T'!$G$4:$G$22,MATCH('6.Turtas'!E4206,'[3]5.Grup_T'!$E$4:$E$22,0)),"0")</f>
        <v>0</v>
      </c>
      <c r="V4206" s="35">
        <f t="shared" si="913"/>
        <v>0</v>
      </c>
      <c r="W4206" s="35">
        <f>IF(NOT(ISBLANK(H4206)),(12-DATEDIF(H4206,'[3]1.Pradzia'!$D$13,"m")),0)</f>
        <v>0</v>
      </c>
      <c r="X4206" s="35">
        <f t="shared" si="914"/>
        <v>0</v>
      </c>
      <c r="Y4206" s="35">
        <f t="shared" si="910"/>
        <v>0</v>
      </c>
      <c r="Z4206" s="35">
        <f t="shared" si="922"/>
        <v>0</v>
      </c>
      <c r="AA4206" s="36">
        <f t="shared" si="915"/>
        <v>0</v>
      </c>
      <c r="AB4206" s="36">
        <f t="shared" si="916"/>
        <v>0</v>
      </c>
      <c r="AC4206" s="37">
        <f t="shared" si="917"/>
        <v>0</v>
      </c>
      <c r="AD4206" s="35">
        <f>IF(OR(YEAR(G4206)&lt;2019,O4206="X"),0,IF(ISBLANK(H4206),DATEDIF(G4206,'[3]1.Pradzia'!$D$13,"M"),DATEDIF(G4206,H4206,"m")))</f>
        <v>0</v>
      </c>
      <c r="AE4206" s="37">
        <f>IF(E4206='[3]5.Grup_T'!$E$20,0,IF(AD4206&lt;&gt;0,M4206/V4206*MIN(12,AD4206),0))</f>
        <v>0</v>
      </c>
      <c r="AF4206" s="37">
        <f t="shared" si="918"/>
        <v>0</v>
      </c>
      <c r="AG4206" s="37">
        <f t="shared" si="919"/>
        <v>0</v>
      </c>
      <c r="AH4206" s="37">
        <f t="shared" si="920"/>
        <v>0</v>
      </c>
      <c r="AI4206" s="35" t="str">
        <f t="shared" si="921"/>
        <v>Nusidėvėjęs</v>
      </c>
      <c r="AJ4206" s="38" t="str">
        <f>IF(AND(F4206&lt;&gt;[3]Pav.tvarkyklė!$B$12,F4206&lt;&gt;[3]Pav.tvarkyklė!$B$13),"GVTNT","X")</f>
        <v>GVTNT</v>
      </c>
      <c r="AK4206" s="39">
        <f t="shared" si="923"/>
        <v>0</v>
      </c>
      <c r="AL4206" s="41"/>
      <c r="AM4206" s="41"/>
      <c r="AN4206" s="41">
        <f t="shared" si="911"/>
        <v>1900</v>
      </c>
      <c r="AO4206" s="41"/>
      <c r="AP4206" s="41"/>
      <c r="AQ4206" s="41"/>
      <c r="AR4206" s="42"/>
      <c r="AS4206" s="42"/>
      <c r="AU4206" s="43">
        <f t="shared" si="912"/>
        <v>0</v>
      </c>
    </row>
    <row r="4207" spans="1:47" ht="15" customHeight="1" x14ac:dyDescent="0.25">
      <c r="A4207" s="11"/>
      <c r="B4207" s="19">
        <v>4376</v>
      </c>
      <c r="C4207" s="61"/>
      <c r="D4207" s="62"/>
      <c r="E4207" s="78"/>
      <c r="F4207" s="61"/>
      <c r="G4207" s="80"/>
      <c r="H4207" s="94"/>
      <c r="I4207" s="95"/>
      <c r="J4207" s="27"/>
      <c r="K4207" s="27"/>
      <c r="L4207" s="95"/>
      <c r="M4207" s="96"/>
      <c r="N4207" s="29">
        <v>0</v>
      </c>
      <c r="O4207" s="30" t="str">
        <f>IF(G4207&lt;=$N$2,"",IF(F4207=[3]Pav.tvarkyklė!$B$13,"",IF(ISBLANK(R4207),"X","")))</f>
        <v/>
      </c>
      <c r="P4207" s="91"/>
      <c r="Q4207" s="63"/>
      <c r="R4207" s="63"/>
      <c r="S4207" s="63"/>
      <c r="T4207" s="63"/>
      <c r="U4207" s="34" t="str">
        <f>IFERROR(INDEX('[3]5.Grup_T'!$G$4:$G$22,MATCH('6.Turtas'!E4207,'[3]5.Grup_T'!$E$4:$E$22,0)),"0")</f>
        <v>0</v>
      </c>
      <c r="V4207" s="35">
        <f t="shared" si="913"/>
        <v>0</v>
      </c>
      <c r="W4207" s="35">
        <f>IF(NOT(ISBLANK(H4207)),(12-DATEDIF(H4207,'[3]1.Pradzia'!$D$13,"m")),0)</f>
        <v>0</v>
      </c>
      <c r="X4207" s="35">
        <f t="shared" si="914"/>
        <v>0</v>
      </c>
      <c r="Y4207" s="35">
        <f t="shared" si="910"/>
        <v>0</v>
      </c>
      <c r="Z4207" s="35">
        <f t="shared" si="922"/>
        <v>0</v>
      </c>
      <c r="AA4207" s="36">
        <f t="shared" si="915"/>
        <v>0</v>
      </c>
      <c r="AB4207" s="36">
        <f t="shared" si="916"/>
        <v>0</v>
      </c>
      <c r="AC4207" s="37">
        <f t="shared" si="917"/>
        <v>0</v>
      </c>
      <c r="AD4207" s="35">
        <f>IF(OR(YEAR(G4207)&lt;2019,O4207="X"),0,IF(ISBLANK(H4207),DATEDIF(G4207,'[3]1.Pradzia'!$D$13,"M"),DATEDIF(G4207,H4207,"m")))</f>
        <v>0</v>
      </c>
      <c r="AE4207" s="37">
        <f>IF(E4207='[3]5.Grup_T'!$E$20,0,IF(AD4207&lt;&gt;0,M4207/V4207*MIN(12,AD4207),0))</f>
        <v>0</v>
      </c>
      <c r="AF4207" s="37">
        <f t="shared" si="918"/>
        <v>0</v>
      </c>
      <c r="AG4207" s="37">
        <f t="shared" si="919"/>
        <v>0</v>
      </c>
      <c r="AH4207" s="37">
        <f t="shared" si="920"/>
        <v>0</v>
      </c>
      <c r="AI4207" s="35" t="str">
        <f t="shared" si="921"/>
        <v>Nusidėvėjęs</v>
      </c>
      <c r="AJ4207" s="38" t="str">
        <f>IF(AND(F4207&lt;&gt;[3]Pav.tvarkyklė!$B$12,F4207&lt;&gt;[3]Pav.tvarkyklė!$B$13),"GVTNT","X")</f>
        <v>GVTNT</v>
      </c>
      <c r="AK4207" s="39">
        <f t="shared" si="923"/>
        <v>0</v>
      </c>
      <c r="AL4207" s="41"/>
      <c r="AM4207" s="41"/>
      <c r="AN4207" s="41">
        <f t="shared" si="911"/>
        <v>1900</v>
      </c>
      <c r="AO4207" s="41"/>
      <c r="AP4207" s="41"/>
      <c r="AQ4207" s="41"/>
      <c r="AR4207" s="42"/>
      <c r="AS4207" s="42"/>
      <c r="AU4207" s="43">
        <f t="shared" si="912"/>
        <v>0</v>
      </c>
    </row>
    <row r="4208" spans="1:47" ht="15" customHeight="1" x14ac:dyDescent="0.25">
      <c r="A4208" s="11"/>
      <c r="B4208" s="19">
        <v>4377</v>
      </c>
      <c r="C4208" s="61"/>
      <c r="D4208" s="62"/>
      <c r="E4208" s="78"/>
      <c r="F4208" s="61"/>
      <c r="G4208" s="80"/>
      <c r="H4208" s="94"/>
      <c r="I4208" s="95"/>
      <c r="J4208" s="27"/>
      <c r="K4208" s="27"/>
      <c r="L4208" s="95"/>
      <c r="M4208" s="96"/>
      <c r="N4208" s="29">
        <v>0</v>
      </c>
      <c r="O4208" s="30" t="str">
        <f>IF(G4208&lt;=$N$2,"",IF(F4208=[3]Pav.tvarkyklė!$B$13,"",IF(ISBLANK(R4208),"X","")))</f>
        <v/>
      </c>
      <c r="P4208" s="91"/>
      <c r="Q4208" s="63"/>
      <c r="R4208" s="63"/>
      <c r="S4208" s="63"/>
      <c r="T4208" s="63"/>
      <c r="U4208" s="34" t="str">
        <f>IFERROR(INDEX('[3]5.Grup_T'!$G$4:$G$22,MATCH('6.Turtas'!E4208,'[3]5.Grup_T'!$E$4:$E$22,0)),"0")</f>
        <v>0</v>
      </c>
      <c r="V4208" s="35">
        <f t="shared" si="913"/>
        <v>0</v>
      </c>
      <c r="W4208" s="35">
        <f>IF(NOT(ISBLANK(H4208)),(12-DATEDIF(H4208,'[3]1.Pradzia'!$D$13,"m")),0)</f>
        <v>0</v>
      </c>
      <c r="X4208" s="35">
        <f t="shared" si="914"/>
        <v>0</v>
      </c>
      <c r="Y4208" s="35">
        <f t="shared" si="910"/>
        <v>0</v>
      </c>
      <c r="Z4208" s="35">
        <f t="shared" si="922"/>
        <v>0</v>
      </c>
      <c r="AA4208" s="36">
        <f t="shared" si="915"/>
        <v>0</v>
      </c>
      <c r="AB4208" s="36">
        <f t="shared" si="916"/>
        <v>0</v>
      </c>
      <c r="AC4208" s="37">
        <f t="shared" si="917"/>
        <v>0</v>
      </c>
      <c r="AD4208" s="35">
        <f>IF(OR(YEAR(G4208)&lt;2019,O4208="X"),0,IF(ISBLANK(H4208),DATEDIF(G4208,'[3]1.Pradzia'!$D$13,"M"),DATEDIF(G4208,H4208,"m")))</f>
        <v>0</v>
      </c>
      <c r="AE4208" s="37">
        <f>IF(E4208='[3]5.Grup_T'!$E$20,0,IF(AD4208&lt;&gt;0,M4208/V4208*MIN(12,AD4208),0))</f>
        <v>0</v>
      </c>
      <c r="AF4208" s="37">
        <f t="shared" si="918"/>
        <v>0</v>
      </c>
      <c r="AG4208" s="37">
        <f t="shared" si="919"/>
        <v>0</v>
      </c>
      <c r="AH4208" s="37">
        <f t="shared" si="920"/>
        <v>0</v>
      </c>
      <c r="AI4208" s="35" t="str">
        <f t="shared" si="921"/>
        <v>Nusidėvėjęs</v>
      </c>
      <c r="AJ4208" s="38" t="str">
        <f>IF(AND(F4208&lt;&gt;[3]Pav.tvarkyklė!$B$12,F4208&lt;&gt;[3]Pav.tvarkyklė!$B$13),"GVTNT","X")</f>
        <v>GVTNT</v>
      </c>
      <c r="AK4208" s="39">
        <f t="shared" si="923"/>
        <v>0</v>
      </c>
      <c r="AL4208" s="41"/>
      <c r="AM4208" s="41"/>
      <c r="AN4208" s="41">
        <f t="shared" si="911"/>
        <v>1900</v>
      </c>
      <c r="AO4208" s="41"/>
      <c r="AP4208" s="41"/>
      <c r="AQ4208" s="41"/>
      <c r="AR4208" s="42"/>
      <c r="AS4208" s="42"/>
      <c r="AU4208" s="43">
        <f t="shared" si="912"/>
        <v>0</v>
      </c>
    </row>
    <row r="4209" spans="1:47" ht="15" customHeight="1" x14ac:dyDescent="0.25">
      <c r="A4209" s="11"/>
      <c r="B4209" s="19">
        <v>4378</v>
      </c>
      <c r="C4209" s="61"/>
      <c r="D4209" s="62"/>
      <c r="E4209" s="78"/>
      <c r="F4209" s="61"/>
      <c r="G4209" s="80"/>
      <c r="H4209" s="94"/>
      <c r="I4209" s="95"/>
      <c r="J4209" s="27"/>
      <c r="K4209" s="27"/>
      <c r="L4209" s="95"/>
      <c r="M4209" s="96"/>
      <c r="N4209" s="29">
        <v>0</v>
      </c>
      <c r="O4209" s="30" t="str">
        <f>IF(G4209&lt;=$N$2,"",IF(F4209=[3]Pav.tvarkyklė!$B$13,"",IF(ISBLANK(R4209),"X","")))</f>
        <v/>
      </c>
      <c r="P4209" s="91"/>
      <c r="Q4209" s="63"/>
      <c r="R4209" s="63"/>
      <c r="S4209" s="63"/>
      <c r="T4209" s="63"/>
      <c r="U4209" s="34" t="str">
        <f>IFERROR(INDEX('[3]5.Grup_T'!$G$4:$G$22,MATCH('6.Turtas'!E4209,'[3]5.Grup_T'!$E$4:$E$22,0)),"0")</f>
        <v>0</v>
      </c>
      <c r="V4209" s="35">
        <f t="shared" si="913"/>
        <v>0</v>
      </c>
      <c r="W4209" s="35">
        <f>IF(NOT(ISBLANK(H4209)),(12-DATEDIF(H4209,'[3]1.Pradzia'!$D$13,"m")),0)</f>
        <v>0</v>
      </c>
      <c r="X4209" s="35">
        <f t="shared" si="914"/>
        <v>0</v>
      </c>
      <c r="Y4209" s="35">
        <f t="shared" si="910"/>
        <v>0</v>
      </c>
      <c r="Z4209" s="35">
        <f t="shared" si="922"/>
        <v>0</v>
      </c>
      <c r="AA4209" s="36">
        <f t="shared" si="915"/>
        <v>0</v>
      </c>
      <c r="AB4209" s="36">
        <f t="shared" si="916"/>
        <v>0</v>
      </c>
      <c r="AC4209" s="37">
        <f t="shared" si="917"/>
        <v>0</v>
      </c>
      <c r="AD4209" s="35">
        <f>IF(OR(YEAR(G4209)&lt;2019,O4209="X"),0,IF(ISBLANK(H4209),DATEDIF(G4209,'[3]1.Pradzia'!$D$13,"M"),DATEDIF(G4209,H4209,"m")))</f>
        <v>0</v>
      </c>
      <c r="AE4209" s="37">
        <f>IF(E4209='[3]5.Grup_T'!$E$20,0,IF(AD4209&lt;&gt;0,M4209/V4209*MIN(12,AD4209),0))</f>
        <v>0</v>
      </c>
      <c r="AF4209" s="37">
        <f t="shared" si="918"/>
        <v>0</v>
      </c>
      <c r="AG4209" s="37">
        <f t="shared" si="919"/>
        <v>0</v>
      </c>
      <c r="AH4209" s="37">
        <f t="shared" si="920"/>
        <v>0</v>
      </c>
      <c r="AI4209" s="35" t="str">
        <f t="shared" si="921"/>
        <v>Nusidėvėjęs</v>
      </c>
      <c r="AJ4209" s="38" t="str">
        <f>IF(AND(F4209&lt;&gt;[3]Pav.tvarkyklė!$B$12,F4209&lt;&gt;[3]Pav.tvarkyklė!$B$13),"GVTNT","X")</f>
        <v>GVTNT</v>
      </c>
      <c r="AK4209" s="39">
        <f t="shared" si="923"/>
        <v>0</v>
      </c>
      <c r="AL4209" s="41"/>
      <c r="AM4209" s="41"/>
      <c r="AN4209" s="41">
        <f t="shared" si="911"/>
        <v>1900</v>
      </c>
      <c r="AO4209" s="41"/>
      <c r="AP4209" s="41"/>
      <c r="AQ4209" s="41"/>
      <c r="AR4209" s="42"/>
      <c r="AS4209" s="42"/>
      <c r="AU4209" s="43">
        <f t="shared" si="912"/>
        <v>0</v>
      </c>
    </row>
    <row r="4210" spans="1:47" ht="15" customHeight="1" x14ac:dyDescent="0.25">
      <c r="A4210" s="11"/>
      <c r="B4210" s="19">
        <v>4379</v>
      </c>
      <c r="C4210" s="61"/>
      <c r="D4210" s="62"/>
      <c r="E4210" s="78"/>
      <c r="F4210" s="61"/>
      <c r="G4210" s="80"/>
      <c r="H4210" s="94"/>
      <c r="I4210" s="95"/>
      <c r="J4210" s="27"/>
      <c r="K4210" s="27"/>
      <c r="L4210" s="95"/>
      <c r="M4210" s="96"/>
      <c r="N4210" s="29">
        <v>0</v>
      </c>
      <c r="O4210" s="30" t="str">
        <f>IF(G4210&lt;=$N$2,"",IF(F4210=[3]Pav.tvarkyklė!$B$13,"",IF(ISBLANK(R4210),"X","")))</f>
        <v/>
      </c>
      <c r="P4210" s="91"/>
      <c r="Q4210" s="63"/>
      <c r="R4210" s="63"/>
      <c r="S4210" s="63"/>
      <c r="T4210" s="63"/>
      <c r="U4210" s="34" t="str">
        <f>IFERROR(INDEX('[3]5.Grup_T'!$G$4:$G$22,MATCH('6.Turtas'!E4210,'[3]5.Grup_T'!$E$4:$E$22,0)),"0")</f>
        <v>0</v>
      </c>
      <c r="V4210" s="35">
        <f t="shared" si="913"/>
        <v>0</v>
      </c>
      <c r="W4210" s="35">
        <f>IF(NOT(ISBLANK(H4210)),(12-DATEDIF(H4210,'[3]1.Pradzia'!$D$13,"m")),0)</f>
        <v>0</v>
      </c>
      <c r="X4210" s="35">
        <f t="shared" si="914"/>
        <v>0</v>
      </c>
      <c r="Y4210" s="35">
        <f t="shared" si="910"/>
        <v>0</v>
      </c>
      <c r="Z4210" s="35">
        <f t="shared" si="922"/>
        <v>0</v>
      </c>
      <c r="AA4210" s="36">
        <f t="shared" si="915"/>
        <v>0</v>
      </c>
      <c r="AB4210" s="36">
        <f t="shared" si="916"/>
        <v>0</v>
      </c>
      <c r="AC4210" s="37">
        <f t="shared" si="917"/>
        <v>0</v>
      </c>
      <c r="AD4210" s="35">
        <f>IF(OR(YEAR(G4210)&lt;2019,O4210="X"),0,IF(ISBLANK(H4210),DATEDIF(G4210,'[3]1.Pradzia'!$D$13,"M"),DATEDIF(G4210,H4210,"m")))</f>
        <v>0</v>
      </c>
      <c r="AE4210" s="37">
        <f>IF(E4210='[3]5.Grup_T'!$E$20,0,IF(AD4210&lt;&gt;0,M4210/V4210*MIN(12,AD4210),0))</f>
        <v>0</v>
      </c>
      <c r="AF4210" s="37">
        <f t="shared" si="918"/>
        <v>0</v>
      </c>
      <c r="AG4210" s="37">
        <f t="shared" si="919"/>
        <v>0</v>
      </c>
      <c r="AH4210" s="37">
        <f t="shared" si="920"/>
        <v>0</v>
      </c>
      <c r="AI4210" s="35" t="str">
        <f t="shared" si="921"/>
        <v>Nusidėvėjęs</v>
      </c>
      <c r="AJ4210" s="38" t="str">
        <f>IF(AND(F4210&lt;&gt;[3]Pav.tvarkyklė!$B$12,F4210&lt;&gt;[3]Pav.tvarkyklė!$B$13),"GVTNT","X")</f>
        <v>GVTNT</v>
      </c>
      <c r="AK4210" s="39">
        <f t="shared" si="923"/>
        <v>0</v>
      </c>
      <c r="AL4210" s="41"/>
      <c r="AM4210" s="41"/>
      <c r="AN4210" s="41">
        <f t="shared" si="911"/>
        <v>1900</v>
      </c>
      <c r="AO4210" s="41"/>
      <c r="AP4210" s="41"/>
      <c r="AQ4210" s="41"/>
      <c r="AR4210" s="42"/>
      <c r="AS4210" s="42"/>
      <c r="AU4210" s="43">
        <f t="shared" si="912"/>
        <v>0</v>
      </c>
    </row>
    <row r="4211" spans="1:47" ht="15" customHeight="1" x14ac:dyDescent="0.25">
      <c r="A4211" s="11"/>
      <c r="B4211" s="19">
        <v>4380</v>
      </c>
      <c r="C4211" s="61"/>
      <c r="D4211" s="62"/>
      <c r="E4211" s="78"/>
      <c r="F4211" s="61"/>
      <c r="G4211" s="80"/>
      <c r="H4211" s="94"/>
      <c r="I4211" s="95"/>
      <c r="J4211" s="27"/>
      <c r="K4211" s="27"/>
      <c r="L4211" s="95"/>
      <c r="M4211" s="96"/>
      <c r="N4211" s="29">
        <v>0</v>
      </c>
      <c r="O4211" s="30" t="str">
        <f>IF(G4211&lt;=$N$2,"",IF(F4211=[3]Pav.tvarkyklė!$B$13,"",IF(ISBLANK(R4211),"X","")))</f>
        <v/>
      </c>
      <c r="P4211" s="91"/>
      <c r="Q4211" s="63"/>
      <c r="R4211" s="63"/>
      <c r="S4211" s="63"/>
      <c r="T4211" s="63"/>
      <c r="U4211" s="34" t="str">
        <f>IFERROR(INDEX('[3]5.Grup_T'!$G$4:$G$22,MATCH('6.Turtas'!E4211,'[3]5.Grup_T'!$E$4:$E$22,0)),"0")</f>
        <v>0</v>
      </c>
      <c r="V4211" s="35">
        <f t="shared" si="913"/>
        <v>0</v>
      </c>
      <c r="W4211" s="35">
        <f>IF(NOT(ISBLANK(H4211)),(12-DATEDIF(H4211,'[3]1.Pradzia'!$D$13,"m")),0)</f>
        <v>0</v>
      </c>
      <c r="X4211" s="35">
        <f t="shared" si="914"/>
        <v>0</v>
      </c>
      <c r="Y4211" s="35">
        <f t="shared" si="910"/>
        <v>0</v>
      </c>
      <c r="Z4211" s="35">
        <f t="shared" si="922"/>
        <v>0</v>
      </c>
      <c r="AA4211" s="36">
        <f t="shared" si="915"/>
        <v>0</v>
      </c>
      <c r="AB4211" s="36">
        <f t="shared" si="916"/>
        <v>0</v>
      </c>
      <c r="AC4211" s="37">
        <f t="shared" si="917"/>
        <v>0</v>
      </c>
      <c r="AD4211" s="35">
        <f>IF(OR(YEAR(G4211)&lt;2019,O4211="X"),0,IF(ISBLANK(H4211),DATEDIF(G4211,'[3]1.Pradzia'!$D$13,"M"),DATEDIF(G4211,H4211,"m")))</f>
        <v>0</v>
      </c>
      <c r="AE4211" s="37">
        <f>IF(E4211='[3]5.Grup_T'!$E$20,0,IF(AD4211&lt;&gt;0,M4211/V4211*MIN(12,AD4211),0))</f>
        <v>0</v>
      </c>
      <c r="AF4211" s="37">
        <f t="shared" si="918"/>
        <v>0</v>
      </c>
      <c r="AG4211" s="37">
        <f t="shared" si="919"/>
        <v>0</v>
      </c>
      <c r="AH4211" s="37">
        <f t="shared" si="920"/>
        <v>0</v>
      </c>
      <c r="AI4211" s="35" t="str">
        <f t="shared" si="921"/>
        <v>Nusidėvėjęs</v>
      </c>
      <c r="AJ4211" s="38" t="str">
        <f>IF(AND(F4211&lt;&gt;[3]Pav.tvarkyklė!$B$12,F4211&lt;&gt;[3]Pav.tvarkyklė!$B$13),"GVTNT","X")</f>
        <v>GVTNT</v>
      </c>
      <c r="AK4211" s="39">
        <f t="shared" si="923"/>
        <v>0</v>
      </c>
      <c r="AL4211" s="41"/>
      <c r="AM4211" s="41"/>
      <c r="AN4211" s="41">
        <f t="shared" si="911"/>
        <v>1900</v>
      </c>
      <c r="AO4211" s="41"/>
      <c r="AP4211" s="41"/>
      <c r="AQ4211" s="41"/>
      <c r="AR4211" s="42"/>
      <c r="AS4211" s="42"/>
      <c r="AU4211" s="43">
        <f t="shared" si="912"/>
        <v>0</v>
      </c>
    </row>
    <row r="4212" spans="1:47" ht="15" customHeight="1" x14ac:dyDescent="0.25">
      <c r="A4212" s="11"/>
      <c r="B4212" s="19">
        <v>4381</v>
      </c>
      <c r="C4212" s="61"/>
      <c r="D4212" s="62"/>
      <c r="E4212" s="78"/>
      <c r="F4212" s="61"/>
      <c r="G4212" s="80"/>
      <c r="H4212" s="94"/>
      <c r="I4212" s="95"/>
      <c r="J4212" s="27"/>
      <c r="K4212" s="27"/>
      <c r="L4212" s="95"/>
      <c r="M4212" s="96"/>
      <c r="N4212" s="29">
        <v>0</v>
      </c>
      <c r="O4212" s="30" t="str">
        <f>IF(G4212&lt;=$N$2,"",IF(F4212=[3]Pav.tvarkyklė!$B$13,"",IF(ISBLANK(R4212),"X","")))</f>
        <v/>
      </c>
      <c r="P4212" s="91"/>
      <c r="Q4212" s="63"/>
      <c r="R4212" s="63"/>
      <c r="S4212" s="63"/>
      <c r="T4212" s="63"/>
      <c r="U4212" s="34" t="str">
        <f>IFERROR(INDEX('[3]5.Grup_T'!$G$4:$G$22,MATCH('6.Turtas'!E4212,'[3]5.Grup_T'!$E$4:$E$22,0)),"0")</f>
        <v>0</v>
      </c>
      <c r="V4212" s="35">
        <f t="shared" si="913"/>
        <v>0</v>
      </c>
      <c r="W4212" s="35">
        <f>IF(NOT(ISBLANK(H4212)),(12-DATEDIF(H4212,'[3]1.Pradzia'!$D$13,"m")),0)</f>
        <v>0</v>
      </c>
      <c r="X4212" s="35">
        <f t="shared" si="914"/>
        <v>0</v>
      </c>
      <c r="Y4212" s="35">
        <f t="shared" si="910"/>
        <v>0</v>
      </c>
      <c r="Z4212" s="35">
        <f t="shared" si="922"/>
        <v>0</v>
      </c>
      <c r="AA4212" s="36">
        <f t="shared" si="915"/>
        <v>0</v>
      </c>
      <c r="AB4212" s="36">
        <f t="shared" si="916"/>
        <v>0</v>
      </c>
      <c r="AC4212" s="37">
        <f t="shared" si="917"/>
        <v>0</v>
      </c>
      <c r="AD4212" s="35">
        <f>IF(OR(YEAR(G4212)&lt;2019,O4212="X"),0,IF(ISBLANK(H4212),DATEDIF(G4212,'[3]1.Pradzia'!$D$13,"M"),DATEDIF(G4212,H4212,"m")))</f>
        <v>0</v>
      </c>
      <c r="AE4212" s="37">
        <f>IF(E4212='[3]5.Grup_T'!$E$20,0,IF(AD4212&lt;&gt;0,M4212/V4212*MIN(12,AD4212),0))</f>
        <v>0</v>
      </c>
      <c r="AF4212" s="37">
        <f t="shared" si="918"/>
        <v>0</v>
      </c>
      <c r="AG4212" s="37">
        <f t="shared" si="919"/>
        <v>0</v>
      </c>
      <c r="AH4212" s="37">
        <f t="shared" si="920"/>
        <v>0</v>
      </c>
      <c r="AI4212" s="35" t="str">
        <f t="shared" si="921"/>
        <v>Nusidėvėjęs</v>
      </c>
      <c r="AJ4212" s="38" t="str">
        <f>IF(AND(F4212&lt;&gt;[3]Pav.tvarkyklė!$B$12,F4212&lt;&gt;[3]Pav.tvarkyklė!$B$13),"GVTNT","X")</f>
        <v>GVTNT</v>
      </c>
      <c r="AK4212" s="39">
        <f t="shared" si="923"/>
        <v>0</v>
      </c>
      <c r="AL4212" s="41"/>
      <c r="AM4212" s="41"/>
      <c r="AN4212" s="41">
        <f t="shared" si="911"/>
        <v>1900</v>
      </c>
      <c r="AO4212" s="41"/>
      <c r="AP4212" s="41"/>
      <c r="AQ4212" s="41"/>
      <c r="AR4212" s="42"/>
      <c r="AS4212" s="42"/>
      <c r="AU4212" s="43">
        <f t="shared" si="912"/>
        <v>0</v>
      </c>
    </row>
    <row r="4213" spans="1:47" ht="15" customHeight="1" x14ac:dyDescent="0.25">
      <c r="A4213" s="11"/>
      <c r="B4213" s="19">
        <v>4382</v>
      </c>
      <c r="C4213" s="61"/>
      <c r="D4213" s="62"/>
      <c r="E4213" s="78"/>
      <c r="F4213" s="61"/>
      <c r="G4213" s="80"/>
      <c r="H4213" s="94"/>
      <c r="I4213" s="95"/>
      <c r="J4213" s="27"/>
      <c r="K4213" s="27"/>
      <c r="L4213" s="95"/>
      <c r="M4213" s="96"/>
      <c r="N4213" s="29">
        <v>0</v>
      </c>
      <c r="O4213" s="30" t="str">
        <f>IF(G4213&lt;=$N$2,"",IF(F4213=[3]Pav.tvarkyklė!$B$13,"",IF(ISBLANK(R4213),"X","")))</f>
        <v/>
      </c>
      <c r="P4213" s="91"/>
      <c r="Q4213" s="63"/>
      <c r="R4213" s="63"/>
      <c r="S4213" s="63"/>
      <c r="T4213" s="63"/>
      <c r="U4213" s="34" t="str">
        <f>IFERROR(INDEX('[3]5.Grup_T'!$G$4:$G$22,MATCH('6.Turtas'!E4213,'[3]5.Grup_T'!$E$4:$E$22,0)),"0")</f>
        <v>0</v>
      </c>
      <c r="V4213" s="35">
        <f t="shared" si="913"/>
        <v>0</v>
      </c>
      <c r="W4213" s="35">
        <f>IF(NOT(ISBLANK(H4213)),(12-DATEDIF(H4213,'[3]1.Pradzia'!$D$13,"m")),0)</f>
        <v>0</v>
      </c>
      <c r="X4213" s="35">
        <f t="shared" si="914"/>
        <v>0</v>
      </c>
      <c r="Y4213" s="35">
        <f t="shared" si="910"/>
        <v>0</v>
      </c>
      <c r="Z4213" s="35">
        <f t="shared" si="922"/>
        <v>0</v>
      </c>
      <c r="AA4213" s="36">
        <f t="shared" si="915"/>
        <v>0</v>
      </c>
      <c r="AB4213" s="36">
        <f t="shared" si="916"/>
        <v>0</v>
      </c>
      <c r="AC4213" s="37">
        <f t="shared" si="917"/>
        <v>0</v>
      </c>
      <c r="AD4213" s="35">
        <f>IF(OR(YEAR(G4213)&lt;2019,O4213="X"),0,IF(ISBLANK(H4213),DATEDIF(G4213,'[3]1.Pradzia'!$D$13,"M"),DATEDIF(G4213,H4213,"m")))</f>
        <v>0</v>
      </c>
      <c r="AE4213" s="37">
        <f>IF(E4213='[3]5.Grup_T'!$E$20,0,IF(AD4213&lt;&gt;0,M4213/V4213*MIN(12,AD4213),0))</f>
        <v>0</v>
      </c>
      <c r="AF4213" s="37">
        <f t="shared" si="918"/>
        <v>0</v>
      </c>
      <c r="AG4213" s="37">
        <f t="shared" si="919"/>
        <v>0</v>
      </c>
      <c r="AH4213" s="37">
        <f t="shared" si="920"/>
        <v>0</v>
      </c>
      <c r="AI4213" s="35" t="str">
        <f t="shared" si="921"/>
        <v>Nusidėvėjęs</v>
      </c>
      <c r="AJ4213" s="38" t="str">
        <f>IF(AND(F4213&lt;&gt;[3]Pav.tvarkyklė!$B$12,F4213&lt;&gt;[3]Pav.tvarkyklė!$B$13),"GVTNT","X")</f>
        <v>GVTNT</v>
      </c>
      <c r="AK4213" s="39">
        <f t="shared" si="923"/>
        <v>0</v>
      </c>
      <c r="AL4213" s="41"/>
      <c r="AM4213" s="41"/>
      <c r="AN4213" s="41">
        <f t="shared" si="911"/>
        <v>1900</v>
      </c>
      <c r="AO4213" s="41"/>
      <c r="AP4213" s="41"/>
      <c r="AQ4213" s="41"/>
      <c r="AR4213" s="42"/>
      <c r="AS4213" s="42"/>
      <c r="AU4213" s="43">
        <f t="shared" si="912"/>
        <v>0</v>
      </c>
    </row>
    <row r="4214" spans="1:47" ht="15" customHeight="1" x14ac:dyDescent="0.25">
      <c r="A4214" s="11"/>
      <c r="B4214" s="19">
        <v>4383</v>
      </c>
      <c r="C4214" s="61"/>
      <c r="D4214" s="62"/>
      <c r="E4214" s="78"/>
      <c r="F4214" s="61"/>
      <c r="G4214" s="80"/>
      <c r="H4214" s="94"/>
      <c r="I4214" s="95"/>
      <c r="J4214" s="27"/>
      <c r="K4214" s="27"/>
      <c r="L4214" s="95"/>
      <c r="M4214" s="96"/>
      <c r="N4214" s="29">
        <v>0</v>
      </c>
      <c r="O4214" s="30" t="str">
        <f>IF(G4214&lt;=$N$2,"",IF(F4214=[3]Pav.tvarkyklė!$B$13,"",IF(ISBLANK(R4214),"X","")))</f>
        <v/>
      </c>
      <c r="P4214" s="91"/>
      <c r="Q4214" s="63"/>
      <c r="R4214" s="63"/>
      <c r="S4214" s="63"/>
      <c r="T4214" s="63"/>
      <c r="U4214" s="34" t="str">
        <f>IFERROR(INDEX('[3]5.Grup_T'!$G$4:$G$22,MATCH('6.Turtas'!E4214,'[3]5.Grup_T'!$E$4:$E$22,0)),"0")</f>
        <v>0</v>
      </c>
      <c r="V4214" s="35">
        <f t="shared" si="913"/>
        <v>0</v>
      </c>
      <c r="W4214" s="35">
        <f>IF(NOT(ISBLANK(H4214)),(12-DATEDIF(H4214,'[3]1.Pradzia'!$D$13,"m")),0)</f>
        <v>0</v>
      </c>
      <c r="X4214" s="35">
        <f t="shared" si="914"/>
        <v>0</v>
      </c>
      <c r="Y4214" s="35">
        <f t="shared" si="910"/>
        <v>0</v>
      </c>
      <c r="Z4214" s="35">
        <f t="shared" si="922"/>
        <v>0</v>
      </c>
      <c r="AA4214" s="36">
        <f t="shared" si="915"/>
        <v>0</v>
      </c>
      <c r="AB4214" s="36">
        <f t="shared" si="916"/>
        <v>0</v>
      </c>
      <c r="AC4214" s="37">
        <f t="shared" si="917"/>
        <v>0</v>
      </c>
      <c r="AD4214" s="35">
        <f>IF(OR(YEAR(G4214)&lt;2019,O4214="X"),0,IF(ISBLANK(H4214),DATEDIF(G4214,'[3]1.Pradzia'!$D$13,"M"),DATEDIF(G4214,H4214,"m")))</f>
        <v>0</v>
      </c>
      <c r="AE4214" s="37">
        <f>IF(E4214='[3]5.Grup_T'!$E$20,0,IF(AD4214&lt;&gt;0,M4214/V4214*MIN(12,AD4214),0))</f>
        <v>0</v>
      </c>
      <c r="AF4214" s="37">
        <f t="shared" si="918"/>
        <v>0</v>
      </c>
      <c r="AG4214" s="37">
        <f t="shared" si="919"/>
        <v>0</v>
      </c>
      <c r="AH4214" s="37">
        <f t="shared" si="920"/>
        <v>0</v>
      </c>
      <c r="AI4214" s="35" t="str">
        <f t="shared" si="921"/>
        <v>Nusidėvėjęs</v>
      </c>
      <c r="AJ4214" s="38" t="str">
        <f>IF(AND(F4214&lt;&gt;[3]Pav.tvarkyklė!$B$12,F4214&lt;&gt;[3]Pav.tvarkyklė!$B$13),"GVTNT","X")</f>
        <v>GVTNT</v>
      </c>
      <c r="AK4214" s="39">
        <f t="shared" si="923"/>
        <v>0</v>
      </c>
      <c r="AL4214" s="41"/>
      <c r="AM4214" s="41"/>
      <c r="AN4214" s="41">
        <f t="shared" si="911"/>
        <v>1900</v>
      </c>
      <c r="AO4214" s="41"/>
      <c r="AP4214" s="41"/>
      <c r="AQ4214" s="41"/>
      <c r="AR4214" s="42"/>
      <c r="AS4214" s="42"/>
      <c r="AU4214" s="43">
        <f t="shared" si="912"/>
        <v>0</v>
      </c>
    </row>
    <row r="4215" spans="1:47" ht="15" customHeight="1" x14ac:dyDescent="0.25">
      <c r="A4215" s="11"/>
      <c r="B4215" s="19">
        <v>4384</v>
      </c>
      <c r="C4215" s="61"/>
      <c r="D4215" s="62"/>
      <c r="E4215" s="78"/>
      <c r="F4215" s="61"/>
      <c r="G4215" s="80"/>
      <c r="H4215" s="94"/>
      <c r="I4215" s="95"/>
      <c r="J4215" s="27"/>
      <c r="K4215" s="27"/>
      <c r="L4215" s="95"/>
      <c r="M4215" s="96"/>
      <c r="N4215" s="29">
        <v>0</v>
      </c>
      <c r="O4215" s="30" t="str">
        <f>IF(G4215&lt;=$N$2,"",IF(F4215=[3]Pav.tvarkyklė!$B$13,"",IF(ISBLANK(R4215),"X","")))</f>
        <v/>
      </c>
      <c r="P4215" s="91"/>
      <c r="Q4215" s="63"/>
      <c r="R4215" s="63"/>
      <c r="S4215" s="63"/>
      <c r="T4215" s="63"/>
      <c r="U4215" s="34" t="str">
        <f>IFERROR(INDEX('[3]5.Grup_T'!$G$4:$G$22,MATCH('6.Turtas'!E4215,'[3]5.Grup_T'!$E$4:$E$22,0)),"0")</f>
        <v>0</v>
      </c>
      <c r="V4215" s="35">
        <f t="shared" si="913"/>
        <v>0</v>
      </c>
      <c r="W4215" s="35">
        <f>IF(NOT(ISBLANK(H4215)),(12-DATEDIF(H4215,'[3]1.Pradzia'!$D$13,"m")),0)</f>
        <v>0</v>
      </c>
      <c r="X4215" s="35">
        <f t="shared" si="914"/>
        <v>0</v>
      </c>
      <c r="Y4215" s="35">
        <f t="shared" ref="Y4215:Y4278" si="924">IF(YEAR(G4215)&gt;=2019,0,IF(Z4215&lt;=0,0,IF(W4215&lt;&gt;0,MIN(W4215,Z4215),MIN(12,Z4215))))</f>
        <v>0</v>
      </c>
      <c r="Z4215" s="35">
        <f t="shared" si="922"/>
        <v>0</v>
      </c>
      <c r="AA4215" s="36">
        <f t="shared" si="915"/>
        <v>0</v>
      </c>
      <c r="AB4215" s="36">
        <f t="shared" si="916"/>
        <v>0</v>
      </c>
      <c r="AC4215" s="37">
        <f t="shared" si="917"/>
        <v>0</v>
      </c>
      <c r="AD4215" s="35">
        <f>IF(OR(YEAR(G4215)&lt;2019,O4215="X"),0,IF(ISBLANK(H4215),DATEDIF(G4215,'[3]1.Pradzia'!$D$13,"M"),DATEDIF(G4215,H4215,"m")))</f>
        <v>0</v>
      </c>
      <c r="AE4215" s="37">
        <f>IF(E4215='[3]5.Grup_T'!$E$20,0,IF(AD4215&lt;&gt;0,M4215/V4215*MIN(12,AD4215),0))</f>
        <v>0</v>
      </c>
      <c r="AF4215" s="37">
        <f t="shared" si="918"/>
        <v>0</v>
      </c>
      <c r="AG4215" s="37">
        <f t="shared" si="919"/>
        <v>0</v>
      </c>
      <c r="AH4215" s="37">
        <f t="shared" si="920"/>
        <v>0</v>
      </c>
      <c r="AI4215" s="35" t="str">
        <f t="shared" si="921"/>
        <v>Nusidėvėjęs</v>
      </c>
      <c r="AJ4215" s="38" t="str">
        <f>IF(AND(F4215&lt;&gt;[3]Pav.tvarkyklė!$B$12,F4215&lt;&gt;[3]Pav.tvarkyklė!$B$13),"GVTNT","X")</f>
        <v>GVTNT</v>
      </c>
      <c r="AK4215" s="39">
        <f t="shared" si="923"/>
        <v>0</v>
      </c>
      <c r="AL4215" s="41"/>
      <c r="AM4215" s="41"/>
      <c r="AN4215" s="41">
        <f t="shared" si="911"/>
        <v>1900</v>
      </c>
      <c r="AO4215" s="41"/>
      <c r="AP4215" s="41"/>
      <c r="AQ4215" s="41"/>
      <c r="AR4215" s="42"/>
      <c r="AS4215" s="42"/>
      <c r="AU4215" s="43">
        <f t="shared" si="912"/>
        <v>0</v>
      </c>
    </row>
    <row r="4216" spans="1:47" ht="15" customHeight="1" x14ac:dyDescent="0.25">
      <c r="A4216" s="11"/>
      <c r="B4216" s="19">
        <v>4385</v>
      </c>
      <c r="C4216" s="61"/>
      <c r="D4216" s="62"/>
      <c r="E4216" s="78"/>
      <c r="F4216" s="61"/>
      <c r="G4216" s="80"/>
      <c r="H4216" s="94"/>
      <c r="I4216" s="95"/>
      <c r="J4216" s="27"/>
      <c r="K4216" s="27"/>
      <c r="L4216" s="95"/>
      <c r="M4216" s="96"/>
      <c r="N4216" s="29">
        <v>0</v>
      </c>
      <c r="O4216" s="30" t="str">
        <f>IF(G4216&lt;=$N$2,"",IF(F4216=[3]Pav.tvarkyklė!$B$13,"",IF(ISBLANK(R4216),"X","")))</f>
        <v/>
      </c>
      <c r="P4216" s="91"/>
      <c r="Q4216" s="63"/>
      <c r="R4216" s="63"/>
      <c r="S4216" s="63"/>
      <c r="T4216" s="63"/>
      <c r="U4216" s="34" t="str">
        <f>IFERROR(INDEX('[3]5.Grup_T'!$G$4:$G$22,MATCH('6.Turtas'!E4216,'[3]5.Grup_T'!$E$4:$E$22,0)),"0")</f>
        <v>0</v>
      </c>
      <c r="V4216" s="35">
        <f t="shared" si="913"/>
        <v>0</v>
      </c>
      <c r="W4216" s="35">
        <f>IF(NOT(ISBLANK(H4216)),(12-DATEDIF(H4216,'[3]1.Pradzia'!$D$13,"m")),0)</f>
        <v>0</v>
      </c>
      <c r="X4216" s="35">
        <f t="shared" si="914"/>
        <v>0</v>
      </c>
      <c r="Y4216" s="35">
        <f t="shared" si="924"/>
        <v>0</v>
      </c>
      <c r="Z4216" s="35">
        <f t="shared" si="922"/>
        <v>0</v>
      </c>
      <c r="AA4216" s="36">
        <f t="shared" si="915"/>
        <v>0</v>
      </c>
      <c r="AB4216" s="36">
        <f t="shared" si="916"/>
        <v>0</v>
      </c>
      <c r="AC4216" s="37">
        <f t="shared" si="917"/>
        <v>0</v>
      </c>
      <c r="AD4216" s="35">
        <f>IF(OR(YEAR(G4216)&lt;2019,O4216="X"),0,IF(ISBLANK(H4216),DATEDIF(G4216,'[3]1.Pradzia'!$D$13,"M"),DATEDIF(G4216,H4216,"m")))</f>
        <v>0</v>
      </c>
      <c r="AE4216" s="37">
        <f>IF(E4216='[3]5.Grup_T'!$E$20,0,IF(AD4216&lt;&gt;0,M4216/V4216*MIN(12,AD4216),0))</f>
        <v>0</v>
      </c>
      <c r="AF4216" s="37">
        <f t="shared" si="918"/>
        <v>0</v>
      </c>
      <c r="AG4216" s="37">
        <f t="shared" si="919"/>
        <v>0</v>
      </c>
      <c r="AH4216" s="37">
        <f t="shared" si="920"/>
        <v>0</v>
      </c>
      <c r="AI4216" s="35" t="str">
        <f t="shared" si="921"/>
        <v>Nusidėvėjęs</v>
      </c>
      <c r="AJ4216" s="38" t="str">
        <f>IF(AND(F4216&lt;&gt;[3]Pav.tvarkyklė!$B$12,F4216&lt;&gt;[3]Pav.tvarkyklė!$B$13),"GVTNT","X")</f>
        <v>GVTNT</v>
      </c>
      <c r="AK4216" s="39">
        <f t="shared" si="923"/>
        <v>0</v>
      </c>
      <c r="AL4216" s="41"/>
      <c r="AM4216" s="41"/>
      <c r="AN4216" s="41">
        <f t="shared" si="911"/>
        <v>1900</v>
      </c>
      <c r="AO4216" s="41"/>
      <c r="AP4216" s="41"/>
      <c r="AQ4216" s="41"/>
      <c r="AR4216" s="42"/>
      <c r="AS4216" s="42"/>
      <c r="AU4216" s="43">
        <f t="shared" si="912"/>
        <v>0</v>
      </c>
    </row>
    <row r="4217" spans="1:47" ht="15" customHeight="1" x14ac:dyDescent="0.25">
      <c r="A4217" s="11"/>
      <c r="B4217" s="19">
        <v>4386</v>
      </c>
      <c r="C4217" s="61"/>
      <c r="D4217" s="62"/>
      <c r="E4217" s="78"/>
      <c r="F4217" s="61"/>
      <c r="G4217" s="80"/>
      <c r="H4217" s="94"/>
      <c r="I4217" s="95"/>
      <c r="J4217" s="27"/>
      <c r="K4217" s="27"/>
      <c r="L4217" s="95"/>
      <c r="M4217" s="96"/>
      <c r="N4217" s="29">
        <v>0</v>
      </c>
      <c r="O4217" s="30" t="str">
        <f>IF(G4217&lt;=$N$2,"",IF(F4217=[3]Pav.tvarkyklė!$B$13,"",IF(ISBLANK(R4217),"X","")))</f>
        <v/>
      </c>
      <c r="P4217" s="91"/>
      <c r="Q4217" s="63"/>
      <c r="R4217" s="63"/>
      <c r="S4217" s="63"/>
      <c r="T4217" s="63"/>
      <c r="U4217" s="34" t="str">
        <f>IFERROR(INDEX('[3]5.Grup_T'!$G$4:$G$22,MATCH('6.Turtas'!E4217,'[3]5.Grup_T'!$E$4:$E$22,0)),"0")</f>
        <v>0</v>
      </c>
      <c r="V4217" s="35">
        <f t="shared" si="913"/>
        <v>0</v>
      </c>
      <c r="W4217" s="35">
        <f>IF(NOT(ISBLANK(H4217)),(12-DATEDIF(H4217,'[3]1.Pradzia'!$D$13,"m")),0)</f>
        <v>0</v>
      </c>
      <c r="X4217" s="35">
        <f t="shared" si="914"/>
        <v>0</v>
      </c>
      <c r="Y4217" s="35">
        <f t="shared" si="924"/>
        <v>0</v>
      </c>
      <c r="Z4217" s="35">
        <f t="shared" si="922"/>
        <v>0</v>
      </c>
      <c r="AA4217" s="36">
        <f t="shared" si="915"/>
        <v>0</v>
      </c>
      <c r="AB4217" s="36">
        <f t="shared" si="916"/>
        <v>0</v>
      </c>
      <c r="AC4217" s="37">
        <f t="shared" si="917"/>
        <v>0</v>
      </c>
      <c r="AD4217" s="35">
        <f>IF(OR(YEAR(G4217)&lt;2019,O4217="X"),0,IF(ISBLANK(H4217),DATEDIF(G4217,'[3]1.Pradzia'!$D$13,"M"),DATEDIF(G4217,H4217,"m")))</f>
        <v>0</v>
      </c>
      <c r="AE4217" s="37">
        <f>IF(E4217='[3]5.Grup_T'!$E$20,0,IF(AD4217&lt;&gt;0,M4217/V4217*MIN(12,AD4217),0))</f>
        <v>0</v>
      </c>
      <c r="AF4217" s="37">
        <f t="shared" si="918"/>
        <v>0</v>
      </c>
      <c r="AG4217" s="37">
        <f t="shared" si="919"/>
        <v>0</v>
      </c>
      <c r="AH4217" s="37">
        <f t="shared" si="920"/>
        <v>0</v>
      </c>
      <c r="AI4217" s="35" t="str">
        <f t="shared" si="921"/>
        <v>Nusidėvėjęs</v>
      </c>
      <c r="AJ4217" s="38" t="str">
        <f>IF(AND(F4217&lt;&gt;[3]Pav.tvarkyklė!$B$12,F4217&lt;&gt;[3]Pav.tvarkyklė!$B$13),"GVTNT","X")</f>
        <v>GVTNT</v>
      </c>
      <c r="AK4217" s="39">
        <f t="shared" si="923"/>
        <v>0</v>
      </c>
      <c r="AL4217" s="41"/>
      <c r="AM4217" s="41"/>
      <c r="AN4217" s="41">
        <f t="shared" si="911"/>
        <v>1900</v>
      </c>
      <c r="AO4217" s="41"/>
      <c r="AP4217" s="41"/>
      <c r="AQ4217" s="41"/>
      <c r="AR4217" s="42"/>
      <c r="AS4217" s="42"/>
      <c r="AU4217" s="43">
        <f t="shared" si="912"/>
        <v>0</v>
      </c>
    </row>
    <row r="4218" spans="1:47" ht="15" customHeight="1" x14ac:dyDescent="0.25">
      <c r="A4218" s="11"/>
      <c r="B4218" s="19">
        <v>4387</v>
      </c>
      <c r="C4218" s="61"/>
      <c r="D4218" s="62"/>
      <c r="E4218" s="78"/>
      <c r="F4218" s="61"/>
      <c r="G4218" s="80"/>
      <c r="H4218" s="94"/>
      <c r="I4218" s="95"/>
      <c r="J4218" s="27"/>
      <c r="K4218" s="27"/>
      <c r="L4218" s="95"/>
      <c r="M4218" s="96"/>
      <c r="N4218" s="29">
        <v>0</v>
      </c>
      <c r="O4218" s="30" t="str">
        <f>IF(G4218&lt;=$N$2,"",IF(F4218=[3]Pav.tvarkyklė!$B$13,"",IF(ISBLANK(R4218),"X","")))</f>
        <v/>
      </c>
      <c r="P4218" s="91"/>
      <c r="Q4218" s="63"/>
      <c r="R4218" s="63"/>
      <c r="S4218" s="63"/>
      <c r="T4218" s="63"/>
      <c r="U4218" s="34" t="str">
        <f>IFERROR(INDEX('[3]5.Grup_T'!$G$4:$G$22,MATCH('6.Turtas'!E4218,'[3]5.Grup_T'!$E$4:$E$22,0)),"0")</f>
        <v>0</v>
      </c>
      <c r="V4218" s="35">
        <f t="shared" si="913"/>
        <v>0</v>
      </c>
      <c r="W4218" s="35">
        <f>IF(NOT(ISBLANK(H4218)),(12-DATEDIF(H4218,'[3]1.Pradzia'!$D$13,"m")),0)</f>
        <v>0</v>
      </c>
      <c r="X4218" s="35">
        <f t="shared" si="914"/>
        <v>0</v>
      </c>
      <c r="Y4218" s="35">
        <f t="shared" si="924"/>
        <v>0</v>
      </c>
      <c r="Z4218" s="35">
        <f t="shared" si="922"/>
        <v>0</v>
      </c>
      <c r="AA4218" s="36">
        <f t="shared" si="915"/>
        <v>0</v>
      </c>
      <c r="AB4218" s="36">
        <f t="shared" si="916"/>
        <v>0</v>
      </c>
      <c r="AC4218" s="37">
        <f t="shared" si="917"/>
        <v>0</v>
      </c>
      <c r="AD4218" s="35">
        <f>IF(OR(YEAR(G4218)&lt;2019,O4218="X"),0,IF(ISBLANK(H4218),DATEDIF(G4218,'[3]1.Pradzia'!$D$13,"M"),DATEDIF(G4218,H4218,"m")))</f>
        <v>0</v>
      </c>
      <c r="AE4218" s="37">
        <f>IF(E4218='[3]5.Grup_T'!$E$20,0,IF(AD4218&lt;&gt;0,M4218/V4218*MIN(12,AD4218),0))</f>
        <v>0</v>
      </c>
      <c r="AF4218" s="37">
        <f t="shared" si="918"/>
        <v>0</v>
      </c>
      <c r="AG4218" s="37">
        <f t="shared" si="919"/>
        <v>0</v>
      </c>
      <c r="AH4218" s="37">
        <f t="shared" si="920"/>
        <v>0</v>
      </c>
      <c r="AI4218" s="35" t="str">
        <f t="shared" si="921"/>
        <v>Nusidėvėjęs</v>
      </c>
      <c r="AJ4218" s="38" t="str">
        <f>IF(AND(F4218&lt;&gt;[3]Pav.tvarkyklė!$B$12,F4218&lt;&gt;[3]Pav.tvarkyklė!$B$13),"GVTNT","X")</f>
        <v>GVTNT</v>
      </c>
      <c r="AK4218" s="39">
        <f t="shared" si="923"/>
        <v>0</v>
      </c>
      <c r="AL4218" s="41"/>
      <c r="AM4218" s="41"/>
      <c r="AN4218" s="41">
        <f t="shared" si="911"/>
        <v>1900</v>
      </c>
      <c r="AO4218" s="41"/>
      <c r="AP4218" s="41"/>
      <c r="AQ4218" s="41"/>
      <c r="AR4218" s="42"/>
      <c r="AS4218" s="42"/>
      <c r="AU4218" s="43">
        <f t="shared" si="912"/>
        <v>0</v>
      </c>
    </row>
    <row r="4219" spans="1:47" ht="15" customHeight="1" x14ac:dyDescent="0.25">
      <c r="A4219" s="11"/>
      <c r="B4219" s="19">
        <v>4388</v>
      </c>
      <c r="C4219" s="61"/>
      <c r="D4219" s="62"/>
      <c r="E4219" s="78"/>
      <c r="F4219" s="61"/>
      <c r="G4219" s="80"/>
      <c r="H4219" s="94"/>
      <c r="I4219" s="95"/>
      <c r="J4219" s="27"/>
      <c r="K4219" s="27"/>
      <c r="L4219" s="95"/>
      <c r="M4219" s="96"/>
      <c r="N4219" s="29">
        <v>0</v>
      </c>
      <c r="O4219" s="30" t="str">
        <f>IF(G4219&lt;=$N$2,"",IF(F4219=[3]Pav.tvarkyklė!$B$13,"",IF(ISBLANK(R4219),"X","")))</f>
        <v/>
      </c>
      <c r="P4219" s="91"/>
      <c r="Q4219" s="63"/>
      <c r="R4219" s="63"/>
      <c r="S4219" s="63"/>
      <c r="T4219" s="63"/>
      <c r="U4219" s="34" t="str">
        <f>IFERROR(INDEX('[3]5.Grup_T'!$G$4:$G$22,MATCH('6.Turtas'!E4219,'[3]5.Grup_T'!$E$4:$E$22,0)),"0")</f>
        <v>0</v>
      </c>
      <c r="V4219" s="35">
        <f t="shared" si="913"/>
        <v>0</v>
      </c>
      <c r="W4219" s="35">
        <f>IF(NOT(ISBLANK(H4219)),(12-DATEDIF(H4219,'[3]1.Pradzia'!$D$13,"m")),0)</f>
        <v>0</v>
      </c>
      <c r="X4219" s="35">
        <f t="shared" si="914"/>
        <v>0</v>
      </c>
      <c r="Y4219" s="35">
        <f t="shared" si="924"/>
        <v>0</v>
      </c>
      <c r="Z4219" s="35">
        <f t="shared" si="922"/>
        <v>0</v>
      </c>
      <c r="AA4219" s="36">
        <f t="shared" si="915"/>
        <v>0</v>
      </c>
      <c r="AB4219" s="36">
        <f t="shared" si="916"/>
        <v>0</v>
      </c>
      <c r="AC4219" s="37">
        <f t="shared" si="917"/>
        <v>0</v>
      </c>
      <c r="AD4219" s="35">
        <f>IF(OR(YEAR(G4219)&lt;2019,O4219="X"),0,IF(ISBLANK(H4219),DATEDIF(G4219,'[3]1.Pradzia'!$D$13,"M"),DATEDIF(G4219,H4219,"m")))</f>
        <v>0</v>
      </c>
      <c r="AE4219" s="37">
        <f>IF(E4219='[3]5.Grup_T'!$E$20,0,IF(AD4219&lt;&gt;0,M4219/V4219*MIN(12,AD4219),0))</f>
        <v>0</v>
      </c>
      <c r="AF4219" s="37">
        <f t="shared" si="918"/>
        <v>0</v>
      </c>
      <c r="AG4219" s="37">
        <f t="shared" si="919"/>
        <v>0</v>
      </c>
      <c r="AH4219" s="37">
        <f t="shared" si="920"/>
        <v>0</v>
      </c>
      <c r="AI4219" s="35" t="str">
        <f t="shared" si="921"/>
        <v>Nusidėvėjęs</v>
      </c>
      <c r="AJ4219" s="38" t="str">
        <f>IF(AND(F4219&lt;&gt;[3]Pav.tvarkyklė!$B$12,F4219&lt;&gt;[3]Pav.tvarkyklė!$B$13),"GVTNT","X")</f>
        <v>GVTNT</v>
      </c>
      <c r="AK4219" s="39">
        <f t="shared" si="923"/>
        <v>0</v>
      </c>
      <c r="AL4219" s="41"/>
      <c r="AM4219" s="41"/>
      <c r="AN4219" s="41">
        <f t="shared" si="911"/>
        <v>1900</v>
      </c>
      <c r="AO4219" s="41"/>
      <c r="AP4219" s="41"/>
      <c r="AQ4219" s="41"/>
      <c r="AR4219" s="42"/>
      <c r="AS4219" s="42"/>
      <c r="AU4219" s="43">
        <f t="shared" si="912"/>
        <v>0</v>
      </c>
    </row>
    <row r="4220" spans="1:47" ht="15" customHeight="1" x14ac:dyDescent="0.25">
      <c r="A4220" s="11"/>
      <c r="B4220" s="19">
        <v>4389</v>
      </c>
      <c r="C4220" s="61"/>
      <c r="D4220" s="62"/>
      <c r="E4220" s="78"/>
      <c r="F4220" s="61"/>
      <c r="G4220" s="80"/>
      <c r="H4220" s="94"/>
      <c r="I4220" s="95"/>
      <c r="J4220" s="27"/>
      <c r="K4220" s="27"/>
      <c r="L4220" s="95"/>
      <c r="M4220" s="96"/>
      <c r="N4220" s="29">
        <v>0</v>
      </c>
      <c r="O4220" s="30" t="str">
        <f>IF(G4220&lt;=$N$2,"",IF(F4220=[3]Pav.tvarkyklė!$B$13,"",IF(ISBLANK(R4220),"X","")))</f>
        <v/>
      </c>
      <c r="P4220" s="91"/>
      <c r="Q4220" s="63"/>
      <c r="R4220" s="63"/>
      <c r="S4220" s="63"/>
      <c r="T4220" s="63"/>
      <c r="U4220" s="34" t="str">
        <f>IFERROR(INDEX('[3]5.Grup_T'!$G$4:$G$22,MATCH('6.Turtas'!E4220,'[3]5.Grup_T'!$E$4:$E$22,0)),"0")</f>
        <v>0</v>
      </c>
      <c r="V4220" s="35">
        <f t="shared" si="913"/>
        <v>0</v>
      </c>
      <c r="W4220" s="35">
        <f>IF(NOT(ISBLANK(H4220)),(12-DATEDIF(H4220,'[3]1.Pradzia'!$D$13,"m")),0)</f>
        <v>0</v>
      </c>
      <c r="X4220" s="35">
        <f t="shared" si="914"/>
        <v>0</v>
      </c>
      <c r="Y4220" s="35">
        <f t="shared" si="924"/>
        <v>0</v>
      </c>
      <c r="Z4220" s="35">
        <f t="shared" si="922"/>
        <v>0</v>
      </c>
      <c r="AA4220" s="36">
        <f t="shared" si="915"/>
        <v>0</v>
      </c>
      <c r="AB4220" s="36">
        <f t="shared" si="916"/>
        <v>0</v>
      </c>
      <c r="AC4220" s="37">
        <f t="shared" si="917"/>
        <v>0</v>
      </c>
      <c r="AD4220" s="35">
        <f>IF(OR(YEAR(G4220)&lt;2019,O4220="X"),0,IF(ISBLANK(H4220),DATEDIF(G4220,'[3]1.Pradzia'!$D$13,"M"),DATEDIF(G4220,H4220,"m")))</f>
        <v>0</v>
      </c>
      <c r="AE4220" s="37">
        <f>IF(E4220='[3]5.Grup_T'!$E$20,0,IF(AD4220&lt;&gt;0,M4220/V4220*MIN(12,AD4220),0))</f>
        <v>0</v>
      </c>
      <c r="AF4220" s="37">
        <f t="shared" si="918"/>
        <v>0</v>
      </c>
      <c r="AG4220" s="37">
        <f t="shared" si="919"/>
        <v>0</v>
      </c>
      <c r="AH4220" s="37">
        <f t="shared" si="920"/>
        <v>0</v>
      </c>
      <c r="AI4220" s="35" t="str">
        <f t="shared" si="921"/>
        <v>Nusidėvėjęs</v>
      </c>
      <c r="AJ4220" s="38" t="str">
        <f>IF(AND(F4220&lt;&gt;[3]Pav.tvarkyklė!$B$12,F4220&lt;&gt;[3]Pav.tvarkyklė!$B$13),"GVTNT","X")</f>
        <v>GVTNT</v>
      </c>
      <c r="AK4220" s="39">
        <f t="shared" si="923"/>
        <v>0</v>
      </c>
      <c r="AL4220" s="41"/>
      <c r="AM4220" s="41"/>
      <c r="AN4220" s="41">
        <f t="shared" si="911"/>
        <v>1900</v>
      </c>
      <c r="AO4220" s="41"/>
      <c r="AP4220" s="41"/>
      <c r="AQ4220" s="41"/>
      <c r="AR4220" s="42"/>
      <c r="AS4220" s="42"/>
      <c r="AU4220" s="43">
        <f t="shared" si="912"/>
        <v>0</v>
      </c>
    </row>
    <row r="4221" spans="1:47" ht="15" customHeight="1" x14ac:dyDescent="0.25">
      <c r="A4221" s="11"/>
      <c r="B4221" s="19">
        <v>4390</v>
      </c>
      <c r="C4221" s="61"/>
      <c r="D4221" s="62"/>
      <c r="E4221" s="78"/>
      <c r="F4221" s="61"/>
      <c r="G4221" s="80"/>
      <c r="H4221" s="94"/>
      <c r="I4221" s="95"/>
      <c r="J4221" s="27"/>
      <c r="K4221" s="27"/>
      <c r="L4221" s="95"/>
      <c r="M4221" s="96"/>
      <c r="N4221" s="29">
        <v>0</v>
      </c>
      <c r="O4221" s="30" t="str">
        <f>IF(G4221&lt;=$N$2,"",IF(F4221=[3]Pav.tvarkyklė!$B$13,"",IF(ISBLANK(R4221),"X","")))</f>
        <v/>
      </c>
      <c r="P4221" s="91"/>
      <c r="Q4221" s="63"/>
      <c r="R4221" s="63"/>
      <c r="S4221" s="63"/>
      <c r="T4221" s="63"/>
      <c r="U4221" s="34" t="str">
        <f>IFERROR(INDEX('[3]5.Grup_T'!$G$4:$G$22,MATCH('6.Turtas'!E4221,'[3]5.Grup_T'!$E$4:$E$22,0)),"0")</f>
        <v>0</v>
      </c>
      <c r="V4221" s="35">
        <f t="shared" si="913"/>
        <v>0</v>
      </c>
      <c r="W4221" s="35">
        <f>IF(NOT(ISBLANK(H4221)),(12-DATEDIF(H4221,'[3]1.Pradzia'!$D$13,"m")),0)</f>
        <v>0</v>
      </c>
      <c r="X4221" s="35">
        <f t="shared" si="914"/>
        <v>0</v>
      </c>
      <c r="Y4221" s="35">
        <f t="shared" si="924"/>
        <v>0</v>
      </c>
      <c r="Z4221" s="35">
        <f t="shared" si="922"/>
        <v>0</v>
      </c>
      <c r="AA4221" s="36">
        <f t="shared" si="915"/>
        <v>0</v>
      </c>
      <c r="AB4221" s="36">
        <f t="shared" si="916"/>
        <v>0</v>
      </c>
      <c r="AC4221" s="37">
        <f t="shared" si="917"/>
        <v>0</v>
      </c>
      <c r="AD4221" s="35">
        <f>IF(OR(YEAR(G4221)&lt;2019,O4221="X"),0,IF(ISBLANK(H4221),DATEDIF(G4221,'[3]1.Pradzia'!$D$13,"M"),DATEDIF(G4221,H4221,"m")))</f>
        <v>0</v>
      </c>
      <c r="AE4221" s="37">
        <f>IF(E4221='[3]5.Grup_T'!$E$20,0,IF(AD4221&lt;&gt;0,M4221/V4221*MIN(12,AD4221),0))</f>
        <v>0</v>
      </c>
      <c r="AF4221" s="37">
        <f t="shared" si="918"/>
        <v>0</v>
      </c>
      <c r="AG4221" s="37">
        <f t="shared" si="919"/>
        <v>0</v>
      </c>
      <c r="AH4221" s="37">
        <f t="shared" si="920"/>
        <v>0</v>
      </c>
      <c r="AI4221" s="35" t="str">
        <f t="shared" si="921"/>
        <v>Nusidėvėjęs</v>
      </c>
      <c r="AJ4221" s="38" t="str">
        <f>IF(AND(F4221&lt;&gt;[3]Pav.tvarkyklė!$B$12,F4221&lt;&gt;[3]Pav.tvarkyklė!$B$13),"GVTNT","X")</f>
        <v>GVTNT</v>
      </c>
      <c r="AK4221" s="39">
        <f t="shared" si="923"/>
        <v>0</v>
      </c>
      <c r="AL4221" s="41"/>
      <c r="AM4221" s="41"/>
      <c r="AN4221" s="41">
        <f t="shared" si="911"/>
        <v>1900</v>
      </c>
      <c r="AO4221" s="41"/>
      <c r="AP4221" s="41"/>
      <c r="AQ4221" s="41"/>
      <c r="AR4221" s="42"/>
      <c r="AS4221" s="42"/>
      <c r="AU4221" s="43">
        <f t="shared" si="912"/>
        <v>0</v>
      </c>
    </row>
    <row r="4222" spans="1:47" ht="15" customHeight="1" x14ac:dyDescent="0.25">
      <c r="A4222" s="11"/>
      <c r="B4222" s="19">
        <v>4391</v>
      </c>
      <c r="C4222" s="61"/>
      <c r="D4222" s="62"/>
      <c r="E4222" s="78"/>
      <c r="F4222" s="61"/>
      <c r="G4222" s="80"/>
      <c r="H4222" s="94"/>
      <c r="I4222" s="95"/>
      <c r="J4222" s="27"/>
      <c r="K4222" s="27"/>
      <c r="L4222" s="95"/>
      <c r="M4222" s="96"/>
      <c r="N4222" s="29">
        <v>0</v>
      </c>
      <c r="O4222" s="30" t="str">
        <f>IF(G4222&lt;=$N$2,"",IF(F4222=[3]Pav.tvarkyklė!$B$13,"",IF(ISBLANK(R4222),"X","")))</f>
        <v/>
      </c>
      <c r="P4222" s="91"/>
      <c r="Q4222" s="63"/>
      <c r="R4222" s="63"/>
      <c r="S4222" s="63"/>
      <c r="T4222" s="63"/>
      <c r="U4222" s="34" t="str">
        <f>IFERROR(INDEX('[3]5.Grup_T'!$G$4:$G$22,MATCH('6.Turtas'!E4222,'[3]5.Grup_T'!$E$4:$E$22,0)),"0")</f>
        <v>0</v>
      </c>
      <c r="V4222" s="35">
        <f t="shared" si="913"/>
        <v>0</v>
      </c>
      <c r="W4222" s="35">
        <f>IF(NOT(ISBLANK(H4222)),(12-DATEDIF(H4222,'[3]1.Pradzia'!$D$13,"m")),0)</f>
        <v>0</v>
      </c>
      <c r="X4222" s="35">
        <f t="shared" si="914"/>
        <v>0</v>
      </c>
      <c r="Y4222" s="35">
        <f t="shared" si="924"/>
        <v>0</v>
      </c>
      <c r="Z4222" s="35">
        <f t="shared" si="922"/>
        <v>0</v>
      </c>
      <c r="AA4222" s="36">
        <f t="shared" si="915"/>
        <v>0</v>
      </c>
      <c r="AB4222" s="36">
        <f t="shared" si="916"/>
        <v>0</v>
      </c>
      <c r="AC4222" s="37">
        <f t="shared" si="917"/>
        <v>0</v>
      </c>
      <c r="AD4222" s="35">
        <f>IF(OR(YEAR(G4222)&lt;2019,O4222="X"),0,IF(ISBLANK(H4222),DATEDIF(G4222,'[3]1.Pradzia'!$D$13,"M"),DATEDIF(G4222,H4222,"m")))</f>
        <v>0</v>
      </c>
      <c r="AE4222" s="37">
        <f>IF(E4222='[3]5.Grup_T'!$E$20,0,IF(AD4222&lt;&gt;0,M4222/V4222*MIN(12,AD4222),0))</f>
        <v>0</v>
      </c>
      <c r="AF4222" s="37">
        <f t="shared" si="918"/>
        <v>0</v>
      </c>
      <c r="AG4222" s="37">
        <f t="shared" si="919"/>
        <v>0</v>
      </c>
      <c r="AH4222" s="37">
        <f t="shared" si="920"/>
        <v>0</v>
      </c>
      <c r="AI4222" s="35" t="str">
        <f t="shared" si="921"/>
        <v>Nusidėvėjęs</v>
      </c>
      <c r="AJ4222" s="38" t="str">
        <f>IF(AND(F4222&lt;&gt;[3]Pav.tvarkyklė!$B$12,F4222&lt;&gt;[3]Pav.tvarkyklė!$B$13),"GVTNT","X")</f>
        <v>GVTNT</v>
      </c>
      <c r="AK4222" s="39">
        <f t="shared" si="923"/>
        <v>0</v>
      </c>
      <c r="AL4222" s="41"/>
      <c r="AM4222" s="41"/>
      <c r="AN4222" s="41">
        <f t="shared" si="911"/>
        <v>1900</v>
      </c>
      <c r="AO4222" s="41"/>
      <c r="AP4222" s="41"/>
      <c r="AQ4222" s="41"/>
      <c r="AR4222" s="42"/>
      <c r="AS4222" s="42"/>
      <c r="AU4222" s="43">
        <f t="shared" si="912"/>
        <v>0</v>
      </c>
    </row>
    <row r="4223" spans="1:47" ht="15" customHeight="1" x14ac:dyDescent="0.25">
      <c r="A4223" s="11"/>
      <c r="B4223" s="19">
        <v>4392</v>
      </c>
      <c r="C4223" s="61"/>
      <c r="D4223" s="62"/>
      <c r="E4223" s="78"/>
      <c r="F4223" s="61"/>
      <c r="G4223" s="80"/>
      <c r="H4223" s="94"/>
      <c r="I4223" s="95"/>
      <c r="J4223" s="27"/>
      <c r="K4223" s="27"/>
      <c r="L4223" s="95"/>
      <c r="M4223" s="96"/>
      <c r="N4223" s="29">
        <v>0</v>
      </c>
      <c r="O4223" s="30" t="str">
        <f>IF(G4223&lt;=$N$2,"",IF(F4223=[3]Pav.tvarkyklė!$B$13,"",IF(ISBLANK(R4223),"X","")))</f>
        <v/>
      </c>
      <c r="P4223" s="91"/>
      <c r="Q4223" s="63"/>
      <c r="R4223" s="63"/>
      <c r="S4223" s="63"/>
      <c r="T4223" s="63"/>
      <c r="U4223" s="34" t="str">
        <f>IFERROR(INDEX('[3]5.Grup_T'!$G$4:$G$22,MATCH('6.Turtas'!E4223,'[3]5.Grup_T'!$E$4:$E$22,0)),"0")</f>
        <v>0</v>
      </c>
      <c r="V4223" s="35">
        <f t="shared" si="913"/>
        <v>0</v>
      </c>
      <c r="W4223" s="35">
        <f>IF(NOT(ISBLANK(H4223)),(12-DATEDIF(H4223,'[3]1.Pradzia'!$D$13,"m")),0)</f>
        <v>0</v>
      </c>
      <c r="X4223" s="35">
        <f t="shared" si="914"/>
        <v>0</v>
      </c>
      <c r="Y4223" s="35">
        <f t="shared" si="924"/>
        <v>0</v>
      </c>
      <c r="Z4223" s="35">
        <f t="shared" si="922"/>
        <v>0</v>
      </c>
      <c r="AA4223" s="36">
        <f t="shared" si="915"/>
        <v>0</v>
      </c>
      <c r="AB4223" s="36">
        <f t="shared" si="916"/>
        <v>0</v>
      </c>
      <c r="AC4223" s="37">
        <f t="shared" si="917"/>
        <v>0</v>
      </c>
      <c r="AD4223" s="35">
        <f>IF(OR(YEAR(G4223)&lt;2019,O4223="X"),0,IF(ISBLANK(H4223),DATEDIF(G4223,'[3]1.Pradzia'!$D$13,"M"),DATEDIF(G4223,H4223,"m")))</f>
        <v>0</v>
      </c>
      <c r="AE4223" s="37">
        <f>IF(E4223='[3]5.Grup_T'!$E$20,0,IF(AD4223&lt;&gt;0,M4223/V4223*MIN(12,AD4223),0))</f>
        <v>0</v>
      </c>
      <c r="AF4223" s="37">
        <f t="shared" si="918"/>
        <v>0</v>
      </c>
      <c r="AG4223" s="37">
        <f t="shared" si="919"/>
        <v>0</v>
      </c>
      <c r="AH4223" s="37">
        <f t="shared" si="920"/>
        <v>0</v>
      </c>
      <c r="AI4223" s="35" t="str">
        <f t="shared" si="921"/>
        <v>Nusidėvėjęs</v>
      </c>
      <c r="AJ4223" s="38" t="str">
        <f>IF(AND(F4223&lt;&gt;[3]Pav.tvarkyklė!$B$12,F4223&lt;&gt;[3]Pav.tvarkyklė!$B$13),"GVTNT","X")</f>
        <v>GVTNT</v>
      </c>
      <c r="AK4223" s="39">
        <f t="shared" si="923"/>
        <v>0</v>
      </c>
      <c r="AL4223" s="41"/>
      <c r="AM4223" s="41"/>
      <c r="AN4223" s="41">
        <f t="shared" si="911"/>
        <v>1900</v>
      </c>
      <c r="AO4223" s="41"/>
      <c r="AP4223" s="41"/>
      <c r="AQ4223" s="41"/>
      <c r="AR4223" s="42"/>
      <c r="AS4223" s="42"/>
      <c r="AU4223" s="43">
        <f t="shared" si="912"/>
        <v>0</v>
      </c>
    </row>
    <row r="4224" spans="1:47" ht="15" customHeight="1" x14ac:dyDescent="0.25">
      <c r="A4224" s="11"/>
      <c r="B4224" s="19">
        <v>4393</v>
      </c>
      <c r="C4224" s="61"/>
      <c r="D4224" s="62"/>
      <c r="E4224" s="78"/>
      <c r="F4224" s="61"/>
      <c r="G4224" s="80"/>
      <c r="H4224" s="94"/>
      <c r="I4224" s="95"/>
      <c r="J4224" s="27"/>
      <c r="K4224" s="27"/>
      <c r="L4224" s="95"/>
      <c r="M4224" s="96"/>
      <c r="N4224" s="29">
        <v>0</v>
      </c>
      <c r="O4224" s="30" t="str">
        <f>IF(G4224&lt;=$N$2,"",IF(F4224=[3]Pav.tvarkyklė!$B$13,"",IF(ISBLANK(R4224),"X","")))</f>
        <v/>
      </c>
      <c r="P4224" s="91"/>
      <c r="Q4224" s="63"/>
      <c r="R4224" s="63"/>
      <c r="S4224" s="63"/>
      <c r="T4224" s="63"/>
      <c r="U4224" s="34" t="str">
        <f>IFERROR(INDEX('[3]5.Grup_T'!$G$4:$G$22,MATCH('6.Turtas'!E4224,'[3]5.Grup_T'!$E$4:$E$22,0)),"0")</f>
        <v>0</v>
      </c>
      <c r="V4224" s="35">
        <f t="shared" si="913"/>
        <v>0</v>
      </c>
      <c r="W4224" s="35">
        <f>IF(NOT(ISBLANK(H4224)),(12-DATEDIF(H4224,'[3]1.Pradzia'!$D$13,"m")),0)</f>
        <v>0</v>
      </c>
      <c r="X4224" s="35">
        <f t="shared" si="914"/>
        <v>0</v>
      </c>
      <c r="Y4224" s="35">
        <f t="shared" si="924"/>
        <v>0</v>
      </c>
      <c r="Z4224" s="35">
        <f t="shared" si="922"/>
        <v>0</v>
      </c>
      <c r="AA4224" s="36">
        <f t="shared" si="915"/>
        <v>0</v>
      </c>
      <c r="AB4224" s="36">
        <f t="shared" si="916"/>
        <v>0</v>
      </c>
      <c r="AC4224" s="37">
        <f t="shared" si="917"/>
        <v>0</v>
      </c>
      <c r="AD4224" s="35">
        <f>IF(OR(YEAR(G4224)&lt;2019,O4224="X"),0,IF(ISBLANK(H4224),DATEDIF(G4224,'[3]1.Pradzia'!$D$13,"M"),DATEDIF(G4224,H4224,"m")))</f>
        <v>0</v>
      </c>
      <c r="AE4224" s="37">
        <f>IF(E4224='[3]5.Grup_T'!$E$20,0,IF(AD4224&lt;&gt;0,M4224/V4224*MIN(12,AD4224),0))</f>
        <v>0</v>
      </c>
      <c r="AF4224" s="37">
        <f t="shared" si="918"/>
        <v>0</v>
      </c>
      <c r="AG4224" s="37">
        <f t="shared" si="919"/>
        <v>0</v>
      </c>
      <c r="AH4224" s="37">
        <f t="shared" si="920"/>
        <v>0</v>
      </c>
      <c r="AI4224" s="35" t="str">
        <f t="shared" si="921"/>
        <v>Nusidėvėjęs</v>
      </c>
      <c r="AJ4224" s="38" t="str">
        <f>IF(AND(F4224&lt;&gt;[3]Pav.tvarkyklė!$B$12,F4224&lt;&gt;[3]Pav.tvarkyklė!$B$13),"GVTNT","X")</f>
        <v>GVTNT</v>
      </c>
      <c r="AK4224" s="39">
        <f t="shared" si="923"/>
        <v>0</v>
      </c>
      <c r="AL4224" s="41"/>
      <c r="AM4224" s="41"/>
      <c r="AN4224" s="41">
        <f t="shared" si="911"/>
        <v>1900</v>
      </c>
      <c r="AO4224" s="41"/>
      <c r="AP4224" s="41"/>
      <c r="AQ4224" s="41"/>
      <c r="AR4224" s="42"/>
      <c r="AS4224" s="42"/>
      <c r="AU4224" s="43">
        <f t="shared" si="912"/>
        <v>0</v>
      </c>
    </row>
    <row r="4225" spans="1:47" ht="15" customHeight="1" x14ac:dyDescent="0.25">
      <c r="A4225" s="11"/>
      <c r="B4225" s="19">
        <v>4394</v>
      </c>
      <c r="C4225" s="61"/>
      <c r="D4225" s="62"/>
      <c r="E4225" s="78"/>
      <c r="F4225" s="61"/>
      <c r="G4225" s="80"/>
      <c r="H4225" s="94"/>
      <c r="I4225" s="95"/>
      <c r="J4225" s="27"/>
      <c r="K4225" s="27"/>
      <c r="L4225" s="95"/>
      <c r="M4225" s="96"/>
      <c r="N4225" s="29">
        <v>0</v>
      </c>
      <c r="O4225" s="30" t="str">
        <f>IF(G4225&lt;=$N$2,"",IF(F4225=[3]Pav.tvarkyklė!$B$13,"",IF(ISBLANK(R4225),"X","")))</f>
        <v/>
      </c>
      <c r="P4225" s="91"/>
      <c r="Q4225" s="63"/>
      <c r="R4225" s="63"/>
      <c r="S4225" s="63"/>
      <c r="T4225" s="63"/>
      <c r="U4225" s="34" t="str">
        <f>IFERROR(INDEX('[3]5.Grup_T'!$G$4:$G$22,MATCH('6.Turtas'!E4225,'[3]5.Grup_T'!$E$4:$E$22,0)),"0")</f>
        <v>0</v>
      </c>
      <c r="V4225" s="35">
        <f t="shared" si="913"/>
        <v>0</v>
      </c>
      <c r="W4225" s="35">
        <f>IF(NOT(ISBLANK(H4225)),(12-DATEDIF(H4225,'[3]1.Pradzia'!$D$13,"m")),0)</f>
        <v>0</v>
      </c>
      <c r="X4225" s="35">
        <f t="shared" si="914"/>
        <v>0</v>
      </c>
      <c r="Y4225" s="35">
        <f t="shared" si="924"/>
        <v>0</v>
      </c>
      <c r="Z4225" s="35">
        <f t="shared" si="922"/>
        <v>0</v>
      </c>
      <c r="AA4225" s="36">
        <f t="shared" si="915"/>
        <v>0</v>
      </c>
      <c r="AB4225" s="36">
        <f t="shared" si="916"/>
        <v>0</v>
      </c>
      <c r="AC4225" s="37">
        <f t="shared" si="917"/>
        <v>0</v>
      </c>
      <c r="AD4225" s="35">
        <f>IF(OR(YEAR(G4225)&lt;2019,O4225="X"),0,IF(ISBLANK(H4225),DATEDIF(G4225,'[3]1.Pradzia'!$D$13,"M"),DATEDIF(G4225,H4225,"m")))</f>
        <v>0</v>
      </c>
      <c r="AE4225" s="37">
        <f>IF(E4225='[3]5.Grup_T'!$E$20,0,IF(AD4225&lt;&gt;0,M4225/V4225*MIN(12,AD4225),0))</f>
        <v>0</v>
      </c>
      <c r="AF4225" s="37">
        <f t="shared" si="918"/>
        <v>0</v>
      </c>
      <c r="AG4225" s="37">
        <f t="shared" si="919"/>
        <v>0</v>
      </c>
      <c r="AH4225" s="37">
        <f t="shared" si="920"/>
        <v>0</v>
      </c>
      <c r="AI4225" s="35" t="str">
        <f t="shared" si="921"/>
        <v>Nusidėvėjęs</v>
      </c>
      <c r="AJ4225" s="38" t="str">
        <f>IF(AND(F4225&lt;&gt;[3]Pav.tvarkyklė!$B$12,F4225&lt;&gt;[3]Pav.tvarkyklė!$B$13),"GVTNT","X")</f>
        <v>GVTNT</v>
      </c>
      <c r="AK4225" s="39">
        <f t="shared" si="923"/>
        <v>0</v>
      </c>
      <c r="AL4225" s="41"/>
      <c r="AM4225" s="41"/>
      <c r="AN4225" s="41">
        <f t="shared" si="911"/>
        <v>1900</v>
      </c>
      <c r="AO4225" s="41"/>
      <c r="AP4225" s="41"/>
      <c r="AQ4225" s="41"/>
      <c r="AR4225" s="42"/>
      <c r="AS4225" s="42"/>
      <c r="AU4225" s="43">
        <f t="shared" si="912"/>
        <v>0</v>
      </c>
    </row>
    <row r="4226" spans="1:47" ht="15" customHeight="1" x14ac:dyDescent="0.25">
      <c r="A4226" s="11"/>
      <c r="B4226" s="19">
        <v>4395</v>
      </c>
      <c r="C4226" s="61"/>
      <c r="D4226" s="62"/>
      <c r="E4226" s="78"/>
      <c r="F4226" s="61"/>
      <c r="G4226" s="80"/>
      <c r="H4226" s="94"/>
      <c r="I4226" s="95"/>
      <c r="J4226" s="27"/>
      <c r="K4226" s="27"/>
      <c r="L4226" s="95"/>
      <c r="M4226" s="96"/>
      <c r="N4226" s="29">
        <v>0</v>
      </c>
      <c r="O4226" s="30" t="str">
        <f>IF(G4226&lt;=$N$2,"",IF(F4226=[3]Pav.tvarkyklė!$B$13,"",IF(ISBLANK(R4226),"X","")))</f>
        <v/>
      </c>
      <c r="P4226" s="91"/>
      <c r="Q4226" s="63"/>
      <c r="R4226" s="63"/>
      <c r="S4226" s="63"/>
      <c r="T4226" s="63"/>
      <c r="U4226" s="34" t="str">
        <f>IFERROR(INDEX('[3]5.Grup_T'!$G$4:$G$22,MATCH('6.Turtas'!E4226,'[3]5.Grup_T'!$E$4:$E$22,0)),"0")</f>
        <v>0</v>
      </c>
      <c r="V4226" s="35">
        <f t="shared" si="913"/>
        <v>0</v>
      </c>
      <c r="W4226" s="35">
        <f>IF(NOT(ISBLANK(H4226)),(12-DATEDIF(H4226,'[3]1.Pradzia'!$D$13,"m")),0)</f>
        <v>0</v>
      </c>
      <c r="X4226" s="35">
        <f t="shared" si="914"/>
        <v>0</v>
      </c>
      <c r="Y4226" s="35">
        <f t="shared" si="924"/>
        <v>0</v>
      </c>
      <c r="Z4226" s="35">
        <f t="shared" si="922"/>
        <v>0</v>
      </c>
      <c r="AA4226" s="36">
        <f t="shared" si="915"/>
        <v>0</v>
      </c>
      <c r="AB4226" s="36">
        <f t="shared" si="916"/>
        <v>0</v>
      </c>
      <c r="AC4226" s="37">
        <f t="shared" si="917"/>
        <v>0</v>
      </c>
      <c r="AD4226" s="35">
        <f>IF(OR(YEAR(G4226)&lt;2019,O4226="X"),0,IF(ISBLANK(H4226),DATEDIF(G4226,'[3]1.Pradzia'!$D$13,"M"),DATEDIF(G4226,H4226,"m")))</f>
        <v>0</v>
      </c>
      <c r="AE4226" s="37">
        <f>IF(E4226='[3]5.Grup_T'!$E$20,0,IF(AD4226&lt;&gt;0,M4226/V4226*MIN(12,AD4226),0))</f>
        <v>0</v>
      </c>
      <c r="AF4226" s="37">
        <f t="shared" si="918"/>
        <v>0</v>
      </c>
      <c r="AG4226" s="37">
        <f t="shared" si="919"/>
        <v>0</v>
      </c>
      <c r="AH4226" s="37">
        <f t="shared" si="920"/>
        <v>0</v>
      </c>
      <c r="AI4226" s="35" t="str">
        <f t="shared" si="921"/>
        <v>Nusidėvėjęs</v>
      </c>
      <c r="AJ4226" s="38" t="str">
        <f>IF(AND(F4226&lt;&gt;[3]Pav.tvarkyklė!$B$12,F4226&lt;&gt;[3]Pav.tvarkyklė!$B$13),"GVTNT","X")</f>
        <v>GVTNT</v>
      </c>
      <c r="AK4226" s="39">
        <f t="shared" si="923"/>
        <v>0</v>
      </c>
      <c r="AL4226" s="41"/>
      <c r="AM4226" s="41"/>
      <c r="AN4226" s="41">
        <f t="shared" si="911"/>
        <v>1900</v>
      </c>
      <c r="AO4226" s="41"/>
      <c r="AP4226" s="41"/>
      <c r="AQ4226" s="41"/>
      <c r="AR4226" s="42"/>
      <c r="AS4226" s="42"/>
      <c r="AU4226" s="43">
        <f t="shared" si="912"/>
        <v>0</v>
      </c>
    </row>
    <row r="4227" spans="1:47" ht="15" customHeight="1" x14ac:dyDescent="0.25">
      <c r="A4227" s="11"/>
      <c r="B4227" s="19">
        <v>4396</v>
      </c>
      <c r="C4227" s="61"/>
      <c r="D4227" s="62"/>
      <c r="E4227" s="78"/>
      <c r="F4227" s="61"/>
      <c r="G4227" s="80"/>
      <c r="H4227" s="94"/>
      <c r="I4227" s="95"/>
      <c r="J4227" s="27"/>
      <c r="K4227" s="27"/>
      <c r="L4227" s="95"/>
      <c r="M4227" s="96"/>
      <c r="N4227" s="29">
        <v>0</v>
      </c>
      <c r="O4227" s="30" t="str">
        <f>IF(G4227&lt;=$N$2,"",IF(F4227=[3]Pav.tvarkyklė!$B$13,"",IF(ISBLANK(R4227),"X","")))</f>
        <v/>
      </c>
      <c r="P4227" s="91"/>
      <c r="Q4227" s="63"/>
      <c r="R4227" s="63"/>
      <c r="S4227" s="63"/>
      <c r="T4227" s="63"/>
      <c r="U4227" s="34" t="str">
        <f>IFERROR(INDEX('[3]5.Grup_T'!$G$4:$G$22,MATCH('6.Turtas'!E4227,'[3]5.Grup_T'!$E$4:$E$22,0)),"0")</f>
        <v>0</v>
      </c>
      <c r="V4227" s="35">
        <f t="shared" si="913"/>
        <v>0</v>
      </c>
      <c r="W4227" s="35">
        <f>IF(NOT(ISBLANK(H4227)),(12-DATEDIF(H4227,'[3]1.Pradzia'!$D$13,"m")),0)</f>
        <v>0</v>
      </c>
      <c r="X4227" s="35">
        <f t="shared" si="914"/>
        <v>0</v>
      </c>
      <c r="Y4227" s="35">
        <f t="shared" si="924"/>
        <v>0</v>
      </c>
      <c r="Z4227" s="35">
        <f t="shared" si="922"/>
        <v>0</v>
      </c>
      <c r="AA4227" s="36">
        <f t="shared" si="915"/>
        <v>0</v>
      </c>
      <c r="AB4227" s="36">
        <f t="shared" si="916"/>
        <v>0</v>
      </c>
      <c r="AC4227" s="37">
        <f t="shared" si="917"/>
        <v>0</v>
      </c>
      <c r="AD4227" s="35">
        <f>IF(OR(YEAR(G4227)&lt;2019,O4227="X"),0,IF(ISBLANK(H4227),DATEDIF(G4227,'[3]1.Pradzia'!$D$13,"M"),DATEDIF(G4227,H4227,"m")))</f>
        <v>0</v>
      </c>
      <c r="AE4227" s="37">
        <f>IF(E4227='[3]5.Grup_T'!$E$20,0,IF(AD4227&lt;&gt;0,M4227/V4227*MIN(12,AD4227),0))</f>
        <v>0</v>
      </c>
      <c r="AF4227" s="37">
        <f t="shared" si="918"/>
        <v>0</v>
      </c>
      <c r="AG4227" s="37">
        <f t="shared" si="919"/>
        <v>0</v>
      </c>
      <c r="AH4227" s="37">
        <f t="shared" si="920"/>
        <v>0</v>
      </c>
      <c r="AI4227" s="35" t="str">
        <f t="shared" si="921"/>
        <v>Nusidėvėjęs</v>
      </c>
      <c r="AJ4227" s="38" t="str">
        <f>IF(AND(F4227&lt;&gt;[3]Pav.tvarkyklė!$B$12,F4227&lt;&gt;[3]Pav.tvarkyklė!$B$13),"GVTNT","X")</f>
        <v>GVTNT</v>
      </c>
      <c r="AK4227" s="39">
        <f t="shared" si="923"/>
        <v>0</v>
      </c>
      <c r="AL4227" s="41"/>
      <c r="AM4227" s="41"/>
      <c r="AN4227" s="41">
        <f t="shared" si="911"/>
        <v>1900</v>
      </c>
      <c r="AO4227" s="41"/>
      <c r="AP4227" s="41"/>
      <c r="AQ4227" s="41"/>
      <c r="AR4227" s="42"/>
      <c r="AS4227" s="42"/>
      <c r="AU4227" s="43">
        <f t="shared" si="912"/>
        <v>0</v>
      </c>
    </row>
    <row r="4228" spans="1:47" ht="15" customHeight="1" x14ac:dyDescent="0.25">
      <c r="A4228" s="11"/>
      <c r="B4228" s="19">
        <v>4397</v>
      </c>
      <c r="C4228" s="61"/>
      <c r="D4228" s="62"/>
      <c r="E4228" s="78"/>
      <c r="F4228" s="61"/>
      <c r="G4228" s="80"/>
      <c r="H4228" s="94"/>
      <c r="I4228" s="95"/>
      <c r="J4228" s="27"/>
      <c r="K4228" s="27"/>
      <c r="L4228" s="95"/>
      <c r="M4228" s="96"/>
      <c r="N4228" s="29">
        <v>0</v>
      </c>
      <c r="O4228" s="30" t="str">
        <f>IF(G4228&lt;=$N$2,"",IF(F4228=[3]Pav.tvarkyklė!$B$13,"",IF(ISBLANK(R4228),"X","")))</f>
        <v/>
      </c>
      <c r="P4228" s="91"/>
      <c r="Q4228" s="63"/>
      <c r="R4228" s="63"/>
      <c r="S4228" s="63"/>
      <c r="T4228" s="63"/>
      <c r="U4228" s="34" t="str">
        <f>IFERROR(INDEX('[3]5.Grup_T'!$G$4:$G$22,MATCH('6.Turtas'!E4228,'[3]5.Grup_T'!$E$4:$E$22,0)),"0")</f>
        <v>0</v>
      </c>
      <c r="V4228" s="35">
        <f t="shared" si="913"/>
        <v>0</v>
      </c>
      <c r="W4228" s="35">
        <f>IF(NOT(ISBLANK(H4228)),(12-DATEDIF(H4228,'[3]1.Pradzia'!$D$13,"m")),0)</f>
        <v>0</v>
      </c>
      <c r="X4228" s="35">
        <f t="shared" si="914"/>
        <v>0</v>
      </c>
      <c r="Y4228" s="35">
        <f t="shared" si="924"/>
        <v>0</v>
      </c>
      <c r="Z4228" s="35">
        <f t="shared" si="922"/>
        <v>0</v>
      </c>
      <c r="AA4228" s="36">
        <f t="shared" si="915"/>
        <v>0</v>
      </c>
      <c r="AB4228" s="36">
        <f t="shared" si="916"/>
        <v>0</v>
      </c>
      <c r="AC4228" s="37">
        <f t="shared" si="917"/>
        <v>0</v>
      </c>
      <c r="AD4228" s="35">
        <f>IF(OR(YEAR(G4228)&lt;2019,O4228="X"),0,IF(ISBLANK(H4228),DATEDIF(G4228,'[3]1.Pradzia'!$D$13,"M"),DATEDIF(G4228,H4228,"m")))</f>
        <v>0</v>
      </c>
      <c r="AE4228" s="37">
        <f>IF(E4228='[3]5.Grup_T'!$E$20,0,IF(AD4228&lt;&gt;0,M4228/V4228*MIN(12,AD4228),0))</f>
        <v>0</v>
      </c>
      <c r="AF4228" s="37">
        <f t="shared" si="918"/>
        <v>0</v>
      </c>
      <c r="AG4228" s="37">
        <f t="shared" si="919"/>
        <v>0</v>
      </c>
      <c r="AH4228" s="37">
        <f t="shared" si="920"/>
        <v>0</v>
      </c>
      <c r="AI4228" s="35" t="str">
        <f t="shared" si="921"/>
        <v>Nusidėvėjęs</v>
      </c>
      <c r="AJ4228" s="38" t="str">
        <f>IF(AND(F4228&lt;&gt;[3]Pav.tvarkyklė!$B$12,F4228&lt;&gt;[3]Pav.tvarkyklė!$B$13),"GVTNT","X")</f>
        <v>GVTNT</v>
      </c>
      <c r="AK4228" s="39">
        <f t="shared" si="923"/>
        <v>0</v>
      </c>
      <c r="AL4228" s="41"/>
      <c r="AM4228" s="41"/>
      <c r="AN4228" s="41">
        <f t="shared" si="911"/>
        <v>1900</v>
      </c>
      <c r="AO4228" s="41"/>
      <c r="AP4228" s="41"/>
      <c r="AQ4228" s="41"/>
      <c r="AR4228" s="42"/>
      <c r="AS4228" s="42"/>
      <c r="AU4228" s="43">
        <f t="shared" si="912"/>
        <v>0</v>
      </c>
    </row>
    <row r="4229" spans="1:47" ht="15" customHeight="1" x14ac:dyDescent="0.25">
      <c r="A4229" s="11"/>
      <c r="B4229" s="19">
        <v>4398</v>
      </c>
      <c r="C4229" s="61"/>
      <c r="D4229" s="62"/>
      <c r="E4229" s="78"/>
      <c r="F4229" s="61"/>
      <c r="G4229" s="80"/>
      <c r="H4229" s="94"/>
      <c r="I4229" s="95"/>
      <c r="J4229" s="27"/>
      <c r="K4229" s="27"/>
      <c r="L4229" s="95"/>
      <c r="M4229" s="96"/>
      <c r="N4229" s="29">
        <v>0</v>
      </c>
      <c r="O4229" s="30" t="str">
        <f>IF(G4229&lt;=$N$2,"",IF(F4229=[3]Pav.tvarkyklė!$B$13,"",IF(ISBLANK(R4229),"X","")))</f>
        <v/>
      </c>
      <c r="P4229" s="91"/>
      <c r="Q4229" s="63"/>
      <c r="R4229" s="63"/>
      <c r="S4229" s="63"/>
      <c r="T4229" s="63"/>
      <c r="U4229" s="34" t="str">
        <f>IFERROR(INDEX('[3]5.Grup_T'!$G$4:$G$22,MATCH('6.Turtas'!E4229,'[3]5.Grup_T'!$E$4:$E$22,0)),"0")</f>
        <v>0</v>
      </c>
      <c r="V4229" s="35">
        <f t="shared" si="913"/>
        <v>0</v>
      </c>
      <c r="W4229" s="35">
        <f>IF(NOT(ISBLANK(H4229)),(12-DATEDIF(H4229,'[3]1.Pradzia'!$D$13,"m")),0)</f>
        <v>0</v>
      </c>
      <c r="X4229" s="35">
        <f t="shared" si="914"/>
        <v>0</v>
      </c>
      <c r="Y4229" s="35">
        <f t="shared" si="924"/>
        <v>0</v>
      </c>
      <c r="Z4229" s="35">
        <f t="shared" si="922"/>
        <v>0</v>
      </c>
      <c r="AA4229" s="36">
        <f t="shared" si="915"/>
        <v>0</v>
      </c>
      <c r="AB4229" s="36">
        <f t="shared" si="916"/>
        <v>0</v>
      </c>
      <c r="AC4229" s="37">
        <f t="shared" si="917"/>
        <v>0</v>
      </c>
      <c r="AD4229" s="35">
        <f>IF(OR(YEAR(G4229)&lt;2019,O4229="X"),0,IF(ISBLANK(H4229),DATEDIF(G4229,'[3]1.Pradzia'!$D$13,"M"),DATEDIF(G4229,H4229,"m")))</f>
        <v>0</v>
      </c>
      <c r="AE4229" s="37">
        <f>IF(E4229='[3]5.Grup_T'!$E$20,0,IF(AD4229&lt;&gt;0,M4229/V4229*MIN(12,AD4229),0))</f>
        <v>0</v>
      </c>
      <c r="AF4229" s="37">
        <f t="shared" si="918"/>
        <v>0</v>
      </c>
      <c r="AG4229" s="37">
        <f t="shared" si="919"/>
        <v>0</v>
      </c>
      <c r="AH4229" s="37">
        <f t="shared" si="920"/>
        <v>0</v>
      </c>
      <c r="AI4229" s="35" t="str">
        <f t="shared" si="921"/>
        <v>Nusidėvėjęs</v>
      </c>
      <c r="AJ4229" s="38" t="str">
        <f>IF(AND(F4229&lt;&gt;[3]Pav.tvarkyklė!$B$12,F4229&lt;&gt;[3]Pav.tvarkyklė!$B$13),"GVTNT","X")</f>
        <v>GVTNT</v>
      </c>
      <c r="AK4229" s="39">
        <f t="shared" si="923"/>
        <v>0</v>
      </c>
      <c r="AL4229" s="41"/>
      <c r="AM4229" s="41"/>
      <c r="AN4229" s="41">
        <f t="shared" ref="AN4229:AN4292" si="925">YEAR(G4229)</f>
        <v>1900</v>
      </c>
      <c r="AO4229" s="41"/>
      <c r="AP4229" s="41"/>
      <c r="AQ4229" s="41"/>
      <c r="AR4229" s="42"/>
      <c r="AS4229" s="42"/>
      <c r="AU4229" s="43">
        <f t="shared" ref="AU4229:AU4292" si="926">AF4229-AT4229</f>
        <v>0</v>
      </c>
    </row>
    <row r="4230" spans="1:47" ht="15" customHeight="1" x14ac:dyDescent="0.25">
      <c r="A4230" s="11"/>
      <c r="B4230" s="19">
        <v>4399</v>
      </c>
      <c r="C4230" s="61"/>
      <c r="D4230" s="62"/>
      <c r="E4230" s="78"/>
      <c r="F4230" s="61"/>
      <c r="G4230" s="80"/>
      <c r="H4230" s="94"/>
      <c r="I4230" s="95"/>
      <c r="J4230" s="27"/>
      <c r="K4230" s="27"/>
      <c r="L4230" s="95"/>
      <c r="M4230" s="96"/>
      <c r="N4230" s="29">
        <v>0</v>
      </c>
      <c r="O4230" s="30" t="str">
        <f>IF(G4230&lt;=$N$2,"",IF(F4230=[3]Pav.tvarkyklė!$B$13,"",IF(ISBLANK(R4230),"X","")))</f>
        <v/>
      </c>
      <c r="P4230" s="91"/>
      <c r="Q4230" s="63"/>
      <c r="R4230" s="63"/>
      <c r="S4230" s="63"/>
      <c r="T4230" s="63"/>
      <c r="U4230" s="34" t="str">
        <f>IFERROR(INDEX('[3]5.Grup_T'!$G$4:$G$22,MATCH('6.Turtas'!E4230,'[3]5.Grup_T'!$E$4:$E$22,0)),"0")</f>
        <v>0</v>
      </c>
      <c r="V4230" s="35">
        <f t="shared" si="913"/>
        <v>0</v>
      </c>
      <c r="W4230" s="35">
        <f>IF(NOT(ISBLANK(H4230)),(12-DATEDIF(H4230,'[3]1.Pradzia'!$D$13,"m")),0)</f>
        <v>0</v>
      </c>
      <c r="X4230" s="35">
        <f t="shared" si="914"/>
        <v>0</v>
      </c>
      <c r="Y4230" s="35">
        <f t="shared" si="924"/>
        <v>0</v>
      </c>
      <c r="Z4230" s="35">
        <f t="shared" si="922"/>
        <v>0</v>
      </c>
      <c r="AA4230" s="36">
        <f t="shared" si="915"/>
        <v>0</v>
      </c>
      <c r="AB4230" s="36">
        <f t="shared" si="916"/>
        <v>0</v>
      </c>
      <c r="AC4230" s="37">
        <f t="shared" si="917"/>
        <v>0</v>
      </c>
      <c r="AD4230" s="35">
        <f>IF(OR(YEAR(G4230)&lt;2019,O4230="X"),0,IF(ISBLANK(H4230),DATEDIF(G4230,'[3]1.Pradzia'!$D$13,"M"),DATEDIF(G4230,H4230,"m")))</f>
        <v>0</v>
      </c>
      <c r="AE4230" s="37">
        <f>IF(E4230='[3]5.Grup_T'!$E$20,0,IF(AD4230&lt;&gt;0,M4230/V4230*MIN(12,AD4230),0))</f>
        <v>0</v>
      </c>
      <c r="AF4230" s="37">
        <f t="shared" si="918"/>
        <v>0</v>
      </c>
      <c r="AG4230" s="37">
        <f t="shared" si="919"/>
        <v>0</v>
      </c>
      <c r="AH4230" s="37">
        <f t="shared" si="920"/>
        <v>0</v>
      </c>
      <c r="AI4230" s="35" t="str">
        <f t="shared" si="921"/>
        <v>Nusidėvėjęs</v>
      </c>
      <c r="AJ4230" s="38" t="str">
        <f>IF(AND(F4230&lt;&gt;[3]Pav.tvarkyklė!$B$12,F4230&lt;&gt;[3]Pav.tvarkyklė!$B$13),"GVTNT","X")</f>
        <v>GVTNT</v>
      </c>
      <c r="AK4230" s="39">
        <f t="shared" si="923"/>
        <v>0</v>
      </c>
      <c r="AL4230" s="41"/>
      <c r="AM4230" s="41"/>
      <c r="AN4230" s="41">
        <f t="shared" si="925"/>
        <v>1900</v>
      </c>
      <c r="AO4230" s="41"/>
      <c r="AP4230" s="41"/>
      <c r="AQ4230" s="41"/>
      <c r="AR4230" s="42"/>
      <c r="AS4230" s="42"/>
      <c r="AU4230" s="43">
        <f t="shared" si="926"/>
        <v>0</v>
      </c>
    </row>
    <row r="4231" spans="1:47" ht="15" customHeight="1" x14ac:dyDescent="0.25">
      <c r="A4231" s="11"/>
      <c r="B4231" s="19">
        <v>4400</v>
      </c>
      <c r="C4231" s="61"/>
      <c r="D4231" s="62"/>
      <c r="E4231" s="78"/>
      <c r="F4231" s="61"/>
      <c r="G4231" s="80"/>
      <c r="H4231" s="94"/>
      <c r="I4231" s="95"/>
      <c r="J4231" s="27"/>
      <c r="K4231" s="27"/>
      <c r="L4231" s="95"/>
      <c r="M4231" s="96"/>
      <c r="N4231" s="29">
        <v>0</v>
      </c>
      <c r="O4231" s="30" t="str">
        <f>IF(G4231&lt;=$N$2,"",IF(F4231=[3]Pav.tvarkyklė!$B$13,"",IF(ISBLANK(R4231),"X","")))</f>
        <v/>
      </c>
      <c r="P4231" s="91"/>
      <c r="Q4231" s="63"/>
      <c r="R4231" s="63"/>
      <c r="S4231" s="63"/>
      <c r="T4231" s="63"/>
      <c r="U4231" s="34" t="str">
        <f>IFERROR(INDEX('[3]5.Grup_T'!$G$4:$G$22,MATCH('6.Turtas'!E4231,'[3]5.Grup_T'!$E$4:$E$22,0)),"0")</f>
        <v>0</v>
      </c>
      <c r="V4231" s="35">
        <f t="shared" si="913"/>
        <v>0</v>
      </c>
      <c r="W4231" s="35">
        <f>IF(NOT(ISBLANK(H4231)),(12-DATEDIF(H4231,'[3]1.Pradzia'!$D$13,"m")),0)</f>
        <v>0</v>
      </c>
      <c r="X4231" s="35">
        <f t="shared" si="914"/>
        <v>0</v>
      </c>
      <c r="Y4231" s="35">
        <f t="shared" si="924"/>
        <v>0</v>
      </c>
      <c r="Z4231" s="35">
        <f t="shared" si="922"/>
        <v>0</v>
      </c>
      <c r="AA4231" s="36">
        <f t="shared" si="915"/>
        <v>0</v>
      </c>
      <c r="AB4231" s="36">
        <f t="shared" si="916"/>
        <v>0</v>
      </c>
      <c r="AC4231" s="37">
        <f t="shared" si="917"/>
        <v>0</v>
      </c>
      <c r="AD4231" s="35">
        <f>IF(OR(YEAR(G4231)&lt;2019,O4231="X"),0,IF(ISBLANK(H4231),DATEDIF(G4231,'[3]1.Pradzia'!$D$13,"M"),DATEDIF(G4231,H4231,"m")))</f>
        <v>0</v>
      </c>
      <c r="AE4231" s="37">
        <f>IF(E4231='[3]5.Grup_T'!$E$20,0,IF(AD4231&lt;&gt;0,M4231/V4231*MIN(12,AD4231),0))</f>
        <v>0</v>
      </c>
      <c r="AF4231" s="37">
        <f t="shared" si="918"/>
        <v>0</v>
      </c>
      <c r="AG4231" s="37">
        <f t="shared" si="919"/>
        <v>0</v>
      </c>
      <c r="AH4231" s="37">
        <f t="shared" si="920"/>
        <v>0</v>
      </c>
      <c r="AI4231" s="35" t="str">
        <f t="shared" si="921"/>
        <v>Nusidėvėjęs</v>
      </c>
      <c r="AJ4231" s="38" t="str">
        <f>IF(AND(F4231&lt;&gt;[3]Pav.tvarkyklė!$B$12,F4231&lt;&gt;[3]Pav.tvarkyklė!$B$13),"GVTNT","X")</f>
        <v>GVTNT</v>
      </c>
      <c r="AK4231" s="39">
        <f t="shared" si="923"/>
        <v>0</v>
      </c>
      <c r="AL4231" s="41"/>
      <c r="AM4231" s="41"/>
      <c r="AN4231" s="41">
        <f t="shared" si="925"/>
        <v>1900</v>
      </c>
      <c r="AO4231" s="41"/>
      <c r="AP4231" s="41"/>
      <c r="AQ4231" s="41"/>
      <c r="AR4231" s="42"/>
      <c r="AS4231" s="42"/>
      <c r="AU4231" s="43">
        <f t="shared" si="926"/>
        <v>0</v>
      </c>
    </row>
    <row r="4232" spans="1:47" ht="15" customHeight="1" x14ac:dyDescent="0.25">
      <c r="A4232" s="11"/>
      <c r="B4232" s="19">
        <v>4401</v>
      </c>
      <c r="C4232" s="61"/>
      <c r="D4232" s="62"/>
      <c r="E4232" s="78"/>
      <c r="F4232" s="61"/>
      <c r="G4232" s="80"/>
      <c r="H4232" s="94"/>
      <c r="I4232" s="95"/>
      <c r="J4232" s="27"/>
      <c r="K4232" s="27"/>
      <c r="L4232" s="95"/>
      <c r="M4232" s="96"/>
      <c r="N4232" s="29">
        <v>0</v>
      </c>
      <c r="O4232" s="30" t="str">
        <f>IF(G4232&lt;=$N$2,"",IF(F4232=[3]Pav.tvarkyklė!$B$13,"",IF(ISBLANK(R4232),"X","")))</f>
        <v/>
      </c>
      <c r="P4232" s="91"/>
      <c r="Q4232" s="63"/>
      <c r="R4232" s="63"/>
      <c r="S4232" s="63"/>
      <c r="T4232" s="63"/>
      <c r="U4232" s="34" t="str">
        <f>IFERROR(INDEX('[3]5.Grup_T'!$G$4:$G$22,MATCH('6.Turtas'!E4232,'[3]5.Grup_T'!$E$4:$E$22,0)),"0")</f>
        <v>0</v>
      </c>
      <c r="V4232" s="35">
        <f t="shared" si="913"/>
        <v>0</v>
      </c>
      <c r="W4232" s="35">
        <f>IF(NOT(ISBLANK(H4232)),(12-DATEDIF(H4232,'[3]1.Pradzia'!$D$13,"m")),0)</f>
        <v>0</v>
      </c>
      <c r="X4232" s="35">
        <f t="shared" si="914"/>
        <v>0</v>
      </c>
      <c r="Y4232" s="35">
        <f t="shared" si="924"/>
        <v>0</v>
      </c>
      <c r="Z4232" s="35">
        <f t="shared" si="922"/>
        <v>0</v>
      </c>
      <c r="AA4232" s="36">
        <f t="shared" si="915"/>
        <v>0</v>
      </c>
      <c r="AB4232" s="36">
        <f t="shared" si="916"/>
        <v>0</v>
      </c>
      <c r="AC4232" s="37">
        <f t="shared" si="917"/>
        <v>0</v>
      </c>
      <c r="AD4232" s="35">
        <f>IF(OR(YEAR(G4232)&lt;2019,O4232="X"),0,IF(ISBLANK(H4232),DATEDIF(G4232,'[3]1.Pradzia'!$D$13,"M"),DATEDIF(G4232,H4232,"m")))</f>
        <v>0</v>
      </c>
      <c r="AE4232" s="37">
        <f>IF(E4232='[3]5.Grup_T'!$E$20,0,IF(AD4232&lt;&gt;0,M4232/V4232*MIN(12,AD4232),0))</f>
        <v>0</v>
      </c>
      <c r="AF4232" s="37">
        <f t="shared" si="918"/>
        <v>0</v>
      </c>
      <c r="AG4232" s="37">
        <f t="shared" si="919"/>
        <v>0</v>
      </c>
      <c r="AH4232" s="37">
        <f t="shared" si="920"/>
        <v>0</v>
      </c>
      <c r="AI4232" s="35" t="str">
        <f t="shared" si="921"/>
        <v>Nusidėvėjęs</v>
      </c>
      <c r="AJ4232" s="38" t="str">
        <f>IF(AND(F4232&lt;&gt;[3]Pav.tvarkyklė!$B$12,F4232&lt;&gt;[3]Pav.tvarkyklė!$B$13),"GVTNT","X")</f>
        <v>GVTNT</v>
      </c>
      <c r="AK4232" s="39">
        <f t="shared" si="923"/>
        <v>0</v>
      </c>
      <c r="AL4232" s="41"/>
      <c r="AM4232" s="41"/>
      <c r="AN4232" s="41">
        <f t="shared" si="925"/>
        <v>1900</v>
      </c>
      <c r="AO4232" s="41"/>
      <c r="AP4232" s="41"/>
      <c r="AQ4232" s="41"/>
      <c r="AR4232" s="42"/>
      <c r="AS4232" s="42"/>
      <c r="AU4232" s="43">
        <f t="shared" si="926"/>
        <v>0</v>
      </c>
    </row>
    <row r="4233" spans="1:47" ht="15" customHeight="1" x14ac:dyDescent="0.25">
      <c r="A4233" s="11"/>
      <c r="B4233" s="19">
        <v>4402</v>
      </c>
      <c r="C4233" s="61"/>
      <c r="D4233" s="62"/>
      <c r="E4233" s="78"/>
      <c r="F4233" s="61"/>
      <c r="G4233" s="80"/>
      <c r="H4233" s="94"/>
      <c r="I4233" s="95"/>
      <c r="J4233" s="27"/>
      <c r="K4233" s="27"/>
      <c r="L4233" s="95"/>
      <c r="M4233" s="96"/>
      <c r="N4233" s="29">
        <v>0</v>
      </c>
      <c r="O4233" s="30" t="str">
        <f>IF(G4233&lt;=$N$2,"",IF(F4233=[3]Pav.tvarkyklė!$B$13,"",IF(ISBLANK(R4233),"X","")))</f>
        <v/>
      </c>
      <c r="P4233" s="91"/>
      <c r="Q4233" s="63"/>
      <c r="R4233" s="63"/>
      <c r="S4233" s="63"/>
      <c r="T4233" s="63"/>
      <c r="U4233" s="34" t="str">
        <f>IFERROR(INDEX('[3]5.Grup_T'!$G$4:$G$22,MATCH('6.Turtas'!E4233,'[3]5.Grup_T'!$E$4:$E$22,0)),"0")</f>
        <v>0</v>
      </c>
      <c r="V4233" s="35">
        <f t="shared" si="913"/>
        <v>0</v>
      </c>
      <c r="W4233" s="35">
        <f>IF(NOT(ISBLANK(H4233)),(12-DATEDIF(H4233,'[3]1.Pradzia'!$D$13,"m")),0)</f>
        <v>0</v>
      </c>
      <c r="X4233" s="35">
        <f t="shared" si="914"/>
        <v>0</v>
      </c>
      <c r="Y4233" s="35">
        <f t="shared" si="924"/>
        <v>0</v>
      </c>
      <c r="Z4233" s="35">
        <f t="shared" si="922"/>
        <v>0</v>
      </c>
      <c r="AA4233" s="36">
        <f t="shared" si="915"/>
        <v>0</v>
      </c>
      <c r="AB4233" s="36">
        <f t="shared" si="916"/>
        <v>0</v>
      </c>
      <c r="AC4233" s="37">
        <f t="shared" si="917"/>
        <v>0</v>
      </c>
      <c r="AD4233" s="35">
        <f>IF(OR(YEAR(G4233)&lt;2019,O4233="X"),0,IF(ISBLANK(H4233),DATEDIF(G4233,'[3]1.Pradzia'!$D$13,"M"),DATEDIF(G4233,H4233,"m")))</f>
        <v>0</v>
      </c>
      <c r="AE4233" s="37">
        <f>IF(E4233='[3]5.Grup_T'!$E$20,0,IF(AD4233&lt;&gt;0,M4233/V4233*MIN(12,AD4233),0))</f>
        <v>0</v>
      </c>
      <c r="AF4233" s="37">
        <f t="shared" si="918"/>
        <v>0</v>
      </c>
      <c r="AG4233" s="37">
        <f t="shared" si="919"/>
        <v>0</v>
      </c>
      <c r="AH4233" s="37">
        <f t="shared" si="920"/>
        <v>0</v>
      </c>
      <c r="AI4233" s="35" t="str">
        <f t="shared" si="921"/>
        <v>Nusidėvėjęs</v>
      </c>
      <c r="AJ4233" s="38" t="str">
        <f>IF(AND(F4233&lt;&gt;[3]Pav.tvarkyklė!$B$12,F4233&lt;&gt;[3]Pav.tvarkyklė!$B$13),"GVTNT","X")</f>
        <v>GVTNT</v>
      </c>
      <c r="AK4233" s="39">
        <f t="shared" si="923"/>
        <v>0</v>
      </c>
      <c r="AL4233" s="41"/>
      <c r="AM4233" s="41"/>
      <c r="AN4233" s="41">
        <f t="shared" si="925"/>
        <v>1900</v>
      </c>
      <c r="AO4233" s="41"/>
      <c r="AP4233" s="41"/>
      <c r="AQ4233" s="41"/>
      <c r="AR4233" s="42"/>
      <c r="AS4233" s="42"/>
      <c r="AU4233" s="43">
        <f t="shared" si="926"/>
        <v>0</v>
      </c>
    </row>
    <row r="4234" spans="1:47" ht="15" customHeight="1" x14ac:dyDescent="0.25">
      <c r="A4234" s="11"/>
      <c r="B4234" s="19">
        <v>4403</v>
      </c>
      <c r="C4234" s="61"/>
      <c r="D4234" s="62"/>
      <c r="E4234" s="78"/>
      <c r="F4234" s="61"/>
      <c r="G4234" s="80"/>
      <c r="H4234" s="94"/>
      <c r="I4234" s="95"/>
      <c r="J4234" s="27"/>
      <c r="K4234" s="27"/>
      <c r="L4234" s="95"/>
      <c r="M4234" s="96"/>
      <c r="N4234" s="29">
        <v>0</v>
      </c>
      <c r="O4234" s="30" t="str">
        <f>IF(G4234&lt;=$N$2,"",IF(F4234=[3]Pav.tvarkyklė!$B$13,"",IF(ISBLANK(R4234),"X","")))</f>
        <v/>
      </c>
      <c r="P4234" s="91"/>
      <c r="Q4234" s="63"/>
      <c r="R4234" s="63"/>
      <c r="S4234" s="63"/>
      <c r="T4234" s="63"/>
      <c r="U4234" s="34" t="str">
        <f>IFERROR(INDEX('[3]5.Grup_T'!$G$4:$G$22,MATCH('6.Turtas'!E4234,'[3]5.Grup_T'!$E$4:$E$22,0)),"0")</f>
        <v>0</v>
      </c>
      <c r="V4234" s="35">
        <f t="shared" si="913"/>
        <v>0</v>
      </c>
      <c r="W4234" s="35">
        <f>IF(NOT(ISBLANK(H4234)),(12-DATEDIF(H4234,'[3]1.Pradzia'!$D$13,"m")),0)</f>
        <v>0</v>
      </c>
      <c r="X4234" s="35">
        <f t="shared" si="914"/>
        <v>0</v>
      </c>
      <c r="Y4234" s="35">
        <f t="shared" si="924"/>
        <v>0</v>
      </c>
      <c r="Z4234" s="35">
        <f t="shared" si="922"/>
        <v>0</v>
      </c>
      <c r="AA4234" s="36">
        <f t="shared" si="915"/>
        <v>0</v>
      </c>
      <c r="AB4234" s="36">
        <f t="shared" si="916"/>
        <v>0</v>
      </c>
      <c r="AC4234" s="37">
        <f t="shared" si="917"/>
        <v>0</v>
      </c>
      <c r="AD4234" s="35">
        <f>IF(OR(YEAR(G4234)&lt;2019,O4234="X"),0,IF(ISBLANK(H4234),DATEDIF(G4234,'[3]1.Pradzia'!$D$13,"M"),DATEDIF(G4234,H4234,"m")))</f>
        <v>0</v>
      </c>
      <c r="AE4234" s="37">
        <f>IF(E4234='[3]5.Grup_T'!$E$20,0,IF(AD4234&lt;&gt;0,M4234/V4234*MIN(12,AD4234),0))</f>
        <v>0</v>
      </c>
      <c r="AF4234" s="37">
        <f t="shared" si="918"/>
        <v>0</v>
      </c>
      <c r="AG4234" s="37">
        <f t="shared" si="919"/>
        <v>0</v>
      </c>
      <c r="AH4234" s="37">
        <f t="shared" si="920"/>
        <v>0</v>
      </c>
      <c r="AI4234" s="35" t="str">
        <f t="shared" si="921"/>
        <v>Nusidėvėjęs</v>
      </c>
      <c r="AJ4234" s="38" t="str">
        <f>IF(AND(F4234&lt;&gt;[3]Pav.tvarkyklė!$B$12,F4234&lt;&gt;[3]Pav.tvarkyklė!$B$13),"GVTNT","X")</f>
        <v>GVTNT</v>
      </c>
      <c r="AK4234" s="39">
        <f t="shared" si="923"/>
        <v>0</v>
      </c>
      <c r="AL4234" s="41"/>
      <c r="AM4234" s="41"/>
      <c r="AN4234" s="41">
        <f t="shared" si="925"/>
        <v>1900</v>
      </c>
      <c r="AO4234" s="41"/>
      <c r="AP4234" s="41"/>
      <c r="AQ4234" s="41"/>
      <c r="AR4234" s="42"/>
      <c r="AS4234" s="42"/>
      <c r="AU4234" s="43">
        <f t="shared" si="926"/>
        <v>0</v>
      </c>
    </row>
    <row r="4235" spans="1:47" ht="15" customHeight="1" x14ac:dyDescent="0.25">
      <c r="A4235" s="11"/>
      <c r="B4235" s="19">
        <v>4404</v>
      </c>
      <c r="C4235" s="61"/>
      <c r="D4235" s="62"/>
      <c r="E4235" s="78"/>
      <c r="F4235" s="61"/>
      <c r="G4235" s="80"/>
      <c r="H4235" s="94"/>
      <c r="I4235" s="95"/>
      <c r="J4235" s="27"/>
      <c r="K4235" s="27"/>
      <c r="L4235" s="95"/>
      <c r="M4235" s="96"/>
      <c r="N4235" s="29">
        <v>0</v>
      </c>
      <c r="O4235" s="30" t="str">
        <f>IF(G4235&lt;=$N$2,"",IF(F4235=[3]Pav.tvarkyklė!$B$13,"",IF(ISBLANK(R4235),"X","")))</f>
        <v/>
      </c>
      <c r="P4235" s="91"/>
      <c r="Q4235" s="63"/>
      <c r="R4235" s="63"/>
      <c r="S4235" s="63"/>
      <c r="T4235" s="63"/>
      <c r="U4235" s="34" t="str">
        <f>IFERROR(INDEX('[3]5.Grup_T'!$G$4:$G$22,MATCH('6.Turtas'!E4235,'[3]5.Grup_T'!$E$4:$E$22,0)),"0")</f>
        <v>0</v>
      </c>
      <c r="V4235" s="35">
        <f t="shared" si="913"/>
        <v>0</v>
      </c>
      <c r="W4235" s="35">
        <f>IF(NOT(ISBLANK(H4235)),(12-DATEDIF(H4235,'[3]1.Pradzia'!$D$13,"m")),0)</f>
        <v>0</v>
      </c>
      <c r="X4235" s="35">
        <f t="shared" si="914"/>
        <v>0</v>
      </c>
      <c r="Y4235" s="35">
        <f t="shared" si="924"/>
        <v>0</v>
      </c>
      <c r="Z4235" s="35">
        <f t="shared" si="922"/>
        <v>0</v>
      </c>
      <c r="AA4235" s="36">
        <f t="shared" si="915"/>
        <v>0</v>
      </c>
      <c r="AB4235" s="36">
        <f t="shared" si="916"/>
        <v>0</v>
      </c>
      <c r="AC4235" s="37">
        <f t="shared" si="917"/>
        <v>0</v>
      </c>
      <c r="AD4235" s="35">
        <f>IF(OR(YEAR(G4235)&lt;2019,O4235="X"),0,IF(ISBLANK(H4235),DATEDIF(G4235,'[3]1.Pradzia'!$D$13,"M"),DATEDIF(G4235,H4235,"m")))</f>
        <v>0</v>
      </c>
      <c r="AE4235" s="37">
        <f>IF(E4235='[3]5.Grup_T'!$E$20,0,IF(AD4235&lt;&gt;0,M4235/V4235*MIN(12,AD4235),0))</f>
        <v>0</v>
      </c>
      <c r="AF4235" s="37">
        <f t="shared" si="918"/>
        <v>0</v>
      </c>
      <c r="AG4235" s="37">
        <f t="shared" si="919"/>
        <v>0</v>
      </c>
      <c r="AH4235" s="37">
        <f t="shared" si="920"/>
        <v>0</v>
      </c>
      <c r="AI4235" s="35" t="str">
        <f t="shared" si="921"/>
        <v>Nusidėvėjęs</v>
      </c>
      <c r="AJ4235" s="38" t="str">
        <f>IF(AND(F4235&lt;&gt;[3]Pav.tvarkyklė!$B$12,F4235&lt;&gt;[3]Pav.tvarkyklė!$B$13),"GVTNT","X")</f>
        <v>GVTNT</v>
      </c>
      <c r="AK4235" s="39">
        <f t="shared" si="923"/>
        <v>0</v>
      </c>
      <c r="AL4235" s="41"/>
      <c r="AM4235" s="41"/>
      <c r="AN4235" s="41">
        <f t="shared" si="925"/>
        <v>1900</v>
      </c>
      <c r="AO4235" s="41"/>
      <c r="AP4235" s="41"/>
      <c r="AQ4235" s="41"/>
      <c r="AR4235" s="42"/>
      <c r="AS4235" s="42"/>
      <c r="AU4235" s="43">
        <f t="shared" si="926"/>
        <v>0</v>
      </c>
    </row>
    <row r="4236" spans="1:47" ht="15" customHeight="1" x14ac:dyDescent="0.25">
      <c r="A4236" s="11"/>
      <c r="B4236" s="19">
        <v>4405</v>
      </c>
      <c r="C4236" s="61"/>
      <c r="D4236" s="62"/>
      <c r="E4236" s="78"/>
      <c r="F4236" s="61"/>
      <c r="G4236" s="80"/>
      <c r="H4236" s="94"/>
      <c r="I4236" s="95"/>
      <c r="J4236" s="27"/>
      <c r="K4236" s="27"/>
      <c r="L4236" s="95"/>
      <c r="M4236" s="96"/>
      <c r="N4236" s="29">
        <v>0</v>
      </c>
      <c r="O4236" s="30" t="str">
        <f>IF(G4236&lt;=$N$2,"",IF(F4236=[3]Pav.tvarkyklė!$B$13,"",IF(ISBLANK(R4236),"X","")))</f>
        <v/>
      </c>
      <c r="P4236" s="91"/>
      <c r="Q4236" s="63"/>
      <c r="R4236" s="63"/>
      <c r="S4236" s="63"/>
      <c r="T4236" s="63"/>
      <c r="U4236" s="34" t="str">
        <f>IFERROR(INDEX('[3]5.Grup_T'!$G$4:$G$22,MATCH('6.Turtas'!E4236,'[3]5.Grup_T'!$E$4:$E$22,0)),"0")</f>
        <v>0</v>
      </c>
      <c r="V4236" s="35">
        <f t="shared" si="913"/>
        <v>0</v>
      </c>
      <c r="W4236" s="35">
        <f>IF(NOT(ISBLANK(H4236)),(12-DATEDIF(H4236,'[3]1.Pradzia'!$D$13,"m")),0)</f>
        <v>0</v>
      </c>
      <c r="X4236" s="35">
        <f t="shared" si="914"/>
        <v>0</v>
      </c>
      <c r="Y4236" s="35">
        <f t="shared" si="924"/>
        <v>0</v>
      </c>
      <c r="Z4236" s="35">
        <f t="shared" si="922"/>
        <v>0</v>
      </c>
      <c r="AA4236" s="36">
        <f t="shared" si="915"/>
        <v>0</v>
      </c>
      <c r="AB4236" s="36">
        <f t="shared" si="916"/>
        <v>0</v>
      </c>
      <c r="AC4236" s="37">
        <f t="shared" si="917"/>
        <v>0</v>
      </c>
      <c r="AD4236" s="35">
        <f>IF(OR(YEAR(G4236)&lt;2019,O4236="X"),0,IF(ISBLANK(H4236),DATEDIF(G4236,'[3]1.Pradzia'!$D$13,"M"),DATEDIF(G4236,H4236,"m")))</f>
        <v>0</v>
      </c>
      <c r="AE4236" s="37">
        <f>IF(E4236='[3]5.Grup_T'!$E$20,0,IF(AD4236&lt;&gt;0,M4236/V4236*MIN(12,AD4236),0))</f>
        <v>0</v>
      </c>
      <c r="AF4236" s="37">
        <f t="shared" si="918"/>
        <v>0</v>
      </c>
      <c r="AG4236" s="37">
        <f t="shared" si="919"/>
        <v>0</v>
      </c>
      <c r="AH4236" s="37">
        <f t="shared" si="920"/>
        <v>0</v>
      </c>
      <c r="AI4236" s="35" t="str">
        <f t="shared" si="921"/>
        <v>Nusidėvėjęs</v>
      </c>
      <c r="AJ4236" s="38" t="str">
        <f>IF(AND(F4236&lt;&gt;[3]Pav.tvarkyklė!$B$12,F4236&lt;&gt;[3]Pav.tvarkyklė!$B$13),"GVTNT","X")</f>
        <v>GVTNT</v>
      </c>
      <c r="AK4236" s="39">
        <f t="shared" si="923"/>
        <v>0</v>
      </c>
      <c r="AL4236" s="41"/>
      <c r="AM4236" s="41"/>
      <c r="AN4236" s="41">
        <f t="shared" si="925"/>
        <v>1900</v>
      </c>
      <c r="AO4236" s="41"/>
      <c r="AP4236" s="41"/>
      <c r="AQ4236" s="41"/>
      <c r="AR4236" s="42"/>
      <c r="AS4236" s="42"/>
      <c r="AU4236" s="43">
        <f t="shared" si="926"/>
        <v>0</v>
      </c>
    </row>
    <row r="4237" spans="1:47" ht="15" customHeight="1" x14ac:dyDescent="0.25">
      <c r="A4237" s="11"/>
      <c r="B4237" s="19">
        <v>4406</v>
      </c>
      <c r="C4237" s="61"/>
      <c r="D4237" s="62"/>
      <c r="E4237" s="78"/>
      <c r="F4237" s="61"/>
      <c r="G4237" s="80"/>
      <c r="H4237" s="94"/>
      <c r="I4237" s="95"/>
      <c r="J4237" s="27"/>
      <c r="K4237" s="27"/>
      <c r="L4237" s="95"/>
      <c r="M4237" s="96"/>
      <c r="N4237" s="29">
        <v>0</v>
      </c>
      <c r="O4237" s="30" t="str">
        <f>IF(G4237&lt;=$N$2,"",IF(F4237=[3]Pav.tvarkyklė!$B$13,"",IF(ISBLANK(R4237),"X","")))</f>
        <v/>
      </c>
      <c r="P4237" s="91"/>
      <c r="Q4237" s="63"/>
      <c r="R4237" s="63"/>
      <c r="S4237" s="63"/>
      <c r="T4237" s="63"/>
      <c r="U4237" s="34" t="str">
        <f>IFERROR(INDEX('[3]5.Grup_T'!$G$4:$G$22,MATCH('6.Turtas'!E4237,'[3]5.Grup_T'!$E$4:$E$22,0)),"0")</f>
        <v>0</v>
      </c>
      <c r="V4237" s="35">
        <f t="shared" si="913"/>
        <v>0</v>
      </c>
      <c r="W4237" s="35">
        <f>IF(NOT(ISBLANK(H4237)),(12-DATEDIF(H4237,'[3]1.Pradzia'!$D$13,"m")),0)</f>
        <v>0</v>
      </c>
      <c r="X4237" s="35">
        <f t="shared" si="914"/>
        <v>0</v>
      </c>
      <c r="Y4237" s="35">
        <f t="shared" si="924"/>
        <v>0</v>
      </c>
      <c r="Z4237" s="35">
        <f t="shared" si="922"/>
        <v>0</v>
      </c>
      <c r="AA4237" s="36">
        <f t="shared" si="915"/>
        <v>0</v>
      </c>
      <c r="AB4237" s="36">
        <f t="shared" si="916"/>
        <v>0</v>
      </c>
      <c r="AC4237" s="37">
        <f t="shared" si="917"/>
        <v>0</v>
      </c>
      <c r="AD4237" s="35">
        <f>IF(OR(YEAR(G4237)&lt;2019,O4237="X"),0,IF(ISBLANK(H4237),DATEDIF(G4237,'[3]1.Pradzia'!$D$13,"M"),DATEDIF(G4237,H4237,"m")))</f>
        <v>0</v>
      </c>
      <c r="AE4237" s="37">
        <f>IF(E4237='[3]5.Grup_T'!$E$20,0,IF(AD4237&lt;&gt;0,M4237/V4237*MIN(12,AD4237),0))</f>
        <v>0</v>
      </c>
      <c r="AF4237" s="37">
        <f t="shared" si="918"/>
        <v>0</v>
      </c>
      <c r="AG4237" s="37">
        <f t="shared" si="919"/>
        <v>0</v>
      </c>
      <c r="AH4237" s="37">
        <f t="shared" si="920"/>
        <v>0</v>
      </c>
      <c r="AI4237" s="35" t="str">
        <f t="shared" si="921"/>
        <v>Nusidėvėjęs</v>
      </c>
      <c r="AJ4237" s="38" t="str">
        <f>IF(AND(F4237&lt;&gt;[3]Pav.tvarkyklė!$B$12,F4237&lt;&gt;[3]Pav.tvarkyklė!$B$13),"GVTNT","X")</f>
        <v>GVTNT</v>
      </c>
      <c r="AK4237" s="39">
        <f t="shared" si="923"/>
        <v>0</v>
      </c>
      <c r="AL4237" s="41"/>
      <c r="AM4237" s="41"/>
      <c r="AN4237" s="41">
        <f t="shared" si="925"/>
        <v>1900</v>
      </c>
      <c r="AO4237" s="41"/>
      <c r="AP4237" s="41"/>
      <c r="AQ4237" s="41"/>
      <c r="AR4237" s="42"/>
      <c r="AS4237" s="42"/>
      <c r="AU4237" s="43">
        <f t="shared" si="926"/>
        <v>0</v>
      </c>
    </row>
    <row r="4238" spans="1:47" ht="15" customHeight="1" x14ac:dyDescent="0.25">
      <c r="A4238" s="11"/>
      <c r="B4238" s="19">
        <v>4407</v>
      </c>
      <c r="C4238" s="61"/>
      <c r="D4238" s="62"/>
      <c r="E4238" s="78"/>
      <c r="F4238" s="61"/>
      <c r="G4238" s="80"/>
      <c r="H4238" s="94"/>
      <c r="I4238" s="95"/>
      <c r="J4238" s="27"/>
      <c r="K4238" s="27"/>
      <c r="L4238" s="95"/>
      <c r="M4238" s="96"/>
      <c r="N4238" s="29">
        <v>0</v>
      </c>
      <c r="O4238" s="30" t="str">
        <f>IF(G4238&lt;=$N$2,"",IF(F4238=[3]Pav.tvarkyklė!$B$13,"",IF(ISBLANK(R4238),"X","")))</f>
        <v/>
      </c>
      <c r="P4238" s="91"/>
      <c r="Q4238" s="63"/>
      <c r="R4238" s="63"/>
      <c r="S4238" s="63"/>
      <c r="T4238" s="63"/>
      <c r="U4238" s="34" t="str">
        <f>IFERROR(INDEX('[3]5.Grup_T'!$G$4:$G$22,MATCH('6.Turtas'!E4238,'[3]5.Grup_T'!$E$4:$E$22,0)),"0")</f>
        <v>0</v>
      </c>
      <c r="V4238" s="35">
        <f t="shared" si="913"/>
        <v>0</v>
      </c>
      <c r="W4238" s="35">
        <f>IF(NOT(ISBLANK(H4238)),(12-DATEDIF(H4238,'[3]1.Pradzia'!$D$13,"m")),0)</f>
        <v>0</v>
      </c>
      <c r="X4238" s="35">
        <f t="shared" si="914"/>
        <v>0</v>
      </c>
      <c r="Y4238" s="35">
        <f t="shared" si="924"/>
        <v>0</v>
      </c>
      <c r="Z4238" s="35">
        <f t="shared" si="922"/>
        <v>0</v>
      </c>
      <c r="AA4238" s="36">
        <f t="shared" si="915"/>
        <v>0</v>
      </c>
      <c r="AB4238" s="36">
        <f t="shared" si="916"/>
        <v>0</v>
      </c>
      <c r="AC4238" s="37">
        <f t="shared" si="917"/>
        <v>0</v>
      </c>
      <c r="AD4238" s="35">
        <f>IF(OR(YEAR(G4238)&lt;2019,O4238="X"),0,IF(ISBLANK(H4238),DATEDIF(G4238,'[3]1.Pradzia'!$D$13,"M"),DATEDIF(G4238,H4238,"m")))</f>
        <v>0</v>
      </c>
      <c r="AE4238" s="37">
        <f>IF(E4238='[3]5.Grup_T'!$E$20,0,IF(AD4238&lt;&gt;0,M4238/V4238*MIN(12,AD4238),0))</f>
        <v>0</v>
      </c>
      <c r="AF4238" s="37">
        <f t="shared" si="918"/>
        <v>0</v>
      </c>
      <c r="AG4238" s="37">
        <f t="shared" si="919"/>
        <v>0</v>
      </c>
      <c r="AH4238" s="37">
        <f t="shared" si="920"/>
        <v>0</v>
      </c>
      <c r="AI4238" s="35" t="str">
        <f t="shared" si="921"/>
        <v>Nusidėvėjęs</v>
      </c>
      <c r="AJ4238" s="38" t="str">
        <f>IF(AND(F4238&lt;&gt;[3]Pav.tvarkyklė!$B$12,F4238&lt;&gt;[3]Pav.tvarkyklė!$B$13),"GVTNT","X")</f>
        <v>GVTNT</v>
      </c>
      <c r="AK4238" s="39">
        <f t="shared" si="923"/>
        <v>0</v>
      </c>
      <c r="AL4238" s="41"/>
      <c r="AM4238" s="41"/>
      <c r="AN4238" s="41">
        <f t="shared" si="925"/>
        <v>1900</v>
      </c>
      <c r="AO4238" s="41"/>
      <c r="AP4238" s="41"/>
      <c r="AQ4238" s="41"/>
      <c r="AR4238" s="42"/>
      <c r="AS4238" s="42"/>
      <c r="AU4238" s="43">
        <f t="shared" si="926"/>
        <v>0</v>
      </c>
    </row>
    <row r="4239" spans="1:47" ht="15" customHeight="1" x14ac:dyDescent="0.25">
      <c r="A4239" s="11"/>
      <c r="B4239" s="19">
        <v>4408</v>
      </c>
      <c r="C4239" s="61"/>
      <c r="D4239" s="62"/>
      <c r="E4239" s="78"/>
      <c r="F4239" s="61"/>
      <c r="G4239" s="80"/>
      <c r="H4239" s="94"/>
      <c r="I4239" s="95"/>
      <c r="J4239" s="27"/>
      <c r="K4239" s="27"/>
      <c r="L4239" s="95"/>
      <c r="M4239" s="96"/>
      <c r="N4239" s="29">
        <v>0</v>
      </c>
      <c r="O4239" s="30" t="str">
        <f>IF(G4239&lt;=$N$2,"",IF(F4239=[3]Pav.tvarkyklė!$B$13,"",IF(ISBLANK(R4239),"X","")))</f>
        <v/>
      </c>
      <c r="P4239" s="91"/>
      <c r="Q4239" s="63"/>
      <c r="R4239" s="63"/>
      <c r="S4239" s="63"/>
      <c r="T4239" s="63"/>
      <c r="U4239" s="34" t="str">
        <f>IFERROR(INDEX('[3]5.Grup_T'!$G$4:$G$22,MATCH('6.Turtas'!E4239,'[3]5.Grup_T'!$E$4:$E$22,0)),"0")</f>
        <v>0</v>
      </c>
      <c r="V4239" s="35">
        <f t="shared" si="913"/>
        <v>0</v>
      </c>
      <c r="W4239" s="35">
        <f>IF(NOT(ISBLANK(H4239)),(12-DATEDIF(H4239,'[3]1.Pradzia'!$D$13,"m")),0)</f>
        <v>0</v>
      </c>
      <c r="X4239" s="35">
        <f t="shared" si="914"/>
        <v>0</v>
      </c>
      <c r="Y4239" s="35">
        <f t="shared" si="924"/>
        <v>0</v>
      </c>
      <c r="Z4239" s="35">
        <f t="shared" si="922"/>
        <v>0</v>
      </c>
      <c r="AA4239" s="36">
        <f t="shared" si="915"/>
        <v>0</v>
      </c>
      <c r="AB4239" s="36">
        <f t="shared" si="916"/>
        <v>0</v>
      </c>
      <c r="AC4239" s="37">
        <f t="shared" si="917"/>
        <v>0</v>
      </c>
      <c r="AD4239" s="35">
        <f>IF(OR(YEAR(G4239)&lt;2019,O4239="X"),0,IF(ISBLANK(H4239),DATEDIF(G4239,'[3]1.Pradzia'!$D$13,"M"),DATEDIF(G4239,H4239,"m")))</f>
        <v>0</v>
      </c>
      <c r="AE4239" s="37">
        <f>IF(E4239='[3]5.Grup_T'!$E$20,0,IF(AD4239&lt;&gt;0,M4239/V4239*MIN(12,AD4239),0))</f>
        <v>0</v>
      </c>
      <c r="AF4239" s="37">
        <f t="shared" si="918"/>
        <v>0</v>
      </c>
      <c r="AG4239" s="37">
        <f t="shared" si="919"/>
        <v>0</v>
      </c>
      <c r="AH4239" s="37">
        <f t="shared" si="920"/>
        <v>0</v>
      </c>
      <c r="AI4239" s="35" t="str">
        <f t="shared" si="921"/>
        <v>Nusidėvėjęs</v>
      </c>
      <c r="AJ4239" s="38" t="str">
        <f>IF(AND(F4239&lt;&gt;[3]Pav.tvarkyklė!$B$12,F4239&lt;&gt;[3]Pav.tvarkyklė!$B$13),"GVTNT","X")</f>
        <v>GVTNT</v>
      </c>
      <c r="AK4239" s="39">
        <f t="shared" si="923"/>
        <v>0</v>
      </c>
      <c r="AL4239" s="41"/>
      <c r="AM4239" s="41"/>
      <c r="AN4239" s="41">
        <f t="shared" si="925"/>
        <v>1900</v>
      </c>
      <c r="AO4239" s="41"/>
      <c r="AP4239" s="41"/>
      <c r="AQ4239" s="41"/>
      <c r="AR4239" s="42"/>
      <c r="AS4239" s="42"/>
      <c r="AU4239" s="43">
        <f t="shared" si="926"/>
        <v>0</v>
      </c>
    </row>
    <row r="4240" spans="1:47" ht="15" customHeight="1" x14ac:dyDescent="0.25">
      <c r="A4240" s="11"/>
      <c r="B4240" s="19">
        <v>4409</v>
      </c>
      <c r="C4240" s="61"/>
      <c r="D4240" s="62"/>
      <c r="E4240" s="78"/>
      <c r="F4240" s="61"/>
      <c r="G4240" s="80"/>
      <c r="H4240" s="94"/>
      <c r="I4240" s="95"/>
      <c r="J4240" s="27"/>
      <c r="K4240" s="27"/>
      <c r="L4240" s="95"/>
      <c r="M4240" s="96"/>
      <c r="N4240" s="29">
        <v>0</v>
      </c>
      <c r="O4240" s="30" t="str">
        <f>IF(G4240&lt;=$N$2,"",IF(F4240=[3]Pav.tvarkyklė!$B$13,"",IF(ISBLANK(R4240),"X","")))</f>
        <v/>
      </c>
      <c r="P4240" s="91"/>
      <c r="Q4240" s="63"/>
      <c r="R4240" s="63"/>
      <c r="S4240" s="63"/>
      <c r="T4240" s="63"/>
      <c r="U4240" s="34" t="str">
        <f>IFERROR(INDEX('[3]5.Grup_T'!$G$4:$G$22,MATCH('6.Turtas'!E4240,'[3]5.Grup_T'!$E$4:$E$22,0)),"0")</f>
        <v>0</v>
      </c>
      <c r="V4240" s="35">
        <f t="shared" si="913"/>
        <v>0</v>
      </c>
      <c r="W4240" s="35">
        <f>IF(NOT(ISBLANK(H4240)),(12-DATEDIF(H4240,'[3]1.Pradzia'!$D$13,"m")),0)</f>
        <v>0</v>
      </c>
      <c r="X4240" s="35">
        <f t="shared" si="914"/>
        <v>0</v>
      </c>
      <c r="Y4240" s="35">
        <f t="shared" si="924"/>
        <v>0</v>
      </c>
      <c r="Z4240" s="35">
        <f t="shared" si="922"/>
        <v>0</v>
      </c>
      <c r="AA4240" s="36">
        <f t="shared" si="915"/>
        <v>0</v>
      </c>
      <c r="AB4240" s="36">
        <f t="shared" si="916"/>
        <v>0</v>
      </c>
      <c r="AC4240" s="37">
        <f t="shared" si="917"/>
        <v>0</v>
      </c>
      <c r="AD4240" s="35">
        <f>IF(OR(YEAR(G4240)&lt;2019,O4240="X"),0,IF(ISBLANK(H4240),DATEDIF(G4240,'[3]1.Pradzia'!$D$13,"M"),DATEDIF(G4240,H4240,"m")))</f>
        <v>0</v>
      </c>
      <c r="AE4240" s="37">
        <f>IF(E4240='[3]5.Grup_T'!$E$20,0,IF(AD4240&lt;&gt;0,M4240/V4240*MIN(12,AD4240),0))</f>
        <v>0</v>
      </c>
      <c r="AF4240" s="37">
        <f t="shared" si="918"/>
        <v>0</v>
      </c>
      <c r="AG4240" s="37">
        <f t="shared" si="919"/>
        <v>0</v>
      </c>
      <c r="AH4240" s="37">
        <f t="shared" si="920"/>
        <v>0</v>
      </c>
      <c r="AI4240" s="35" t="str">
        <f t="shared" si="921"/>
        <v>Nusidėvėjęs</v>
      </c>
      <c r="AJ4240" s="38" t="str">
        <f>IF(AND(F4240&lt;&gt;[3]Pav.tvarkyklė!$B$12,F4240&lt;&gt;[3]Pav.tvarkyklė!$B$13),"GVTNT","X")</f>
        <v>GVTNT</v>
      </c>
      <c r="AK4240" s="39">
        <f t="shared" si="923"/>
        <v>0</v>
      </c>
      <c r="AL4240" s="41"/>
      <c r="AM4240" s="41"/>
      <c r="AN4240" s="41">
        <f t="shared" si="925"/>
        <v>1900</v>
      </c>
      <c r="AO4240" s="41"/>
      <c r="AP4240" s="41"/>
      <c r="AQ4240" s="41"/>
      <c r="AR4240" s="42"/>
      <c r="AS4240" s="42"/>
      <c r="AU4240" s="43">
        <f t="shared" si="926"/>
        <v>0</v>
      </c>
    </row>
    <row r="4241" spans="1:47" ht="15" customHeight="1" x14ac:dyDescent="0.25">
      <c r="A4241" s="11"/>
      <c r="B4241" s="19">
        <v>4410</v>
      </c>
      <c r="C4241" s="61"/>
      <c r="D4241" s="62"/>
      <c r="E4241" s="78"/>
      <c r="F4241" s="61"/>
      <c r="G4241" s="80"/>
      <c r="H4241" s="94"/>
      <c r="I4241" s="95"/>
      <c r="J4241" s="27"/>
      <c r="K4241" s="27"/>
      <c r="L4241" s="95"/>
      <c r="M4241" s="96"/>
      <c r="N4241" s="29">
        <v>0</v>
      </c>
      <c r="O4241" s="30" t="str">
        <f>IF(G4241&lt;=$N$2,"",IF(F4241=[3]Pav.tvarkyklė!$B$13,"",IF(ISBLANK(R4241),"X","")))</f>
        <v/>
      </c>
      <c r="P4241" s="91"/>
      <c r="Q4241" s="63"/>
      <c r="R4241" s="63"/>
      <c r="S4241" s="63"/>
      <c r="T4241" s="63"/>
      <c r="U4241" s="34" t="str">
        <f>IFERROR(INDEX('[3]5.Grup_T'!$G$4:$G$22,MATCH('6.Turtas'!E4241,'[3]5.Grup_T'!$E$4:$E$22,0)),"0")</f>
        <v>0</v>
      </c>
      <c r="V4241" s="35">
        <f t="shared" si="913"/>
        <v>0</v>
      </c>
      <c r="W4241" s="35">
        <f>IF(NOT(ISBLANK(H4241)),(12-DATEDIF(H4241,'[3]1.Pradzia'!$D$13,"m")),0)</f>
        <v>0</v>
      </c>
      <c r="X4241" s="35">
        <f t="shared" si="914"/>
        <v>0</v>
      </c>
      <c r="Y4241" s="35">
        <f t="shared" si="924"/>
        <v>0</v>
      </c>
      <c r="Z4241" s="35">
        <f t="shared" si="922"/>
        <v>0</v>
      </c>
      <c r="AA4241" s="36">
        <f t="shared" si="915"/>
        <v>0</v>
      </c>
      <c r="AB4241" s="36">
        <f t="shared" si="916"/>
        <v>0</v>
      </c>
      <c r="AC4241" s="37">
        <f t="shared" si="917"/>
        <v>0</v>
      </c>
      <c r="AD4241" s="35">
        <f>IF(OR(YEAR(G4241)&lt;2019,O4241="X"),0,IF(ISBLANK(H4241),DATEDIF(G4241,'[3]1.Pradzia'!$D$13,"M"),DATEDIF(G4241,H4241,"m")))</f>
        <v>0</v>
      </c>
      <c r="AE4241" s="37">
        <f>IF(E4241='[3]5.Grup_T'!$E$20,0,IF(AD4241&lt;&gt;0,M4241/V4241*MIN(12,AD4241),0))</f>
        <v>0</v>
      </c>
      <c r="AF4241" s="37">
        <f t="shared" si="918"/>
        <v>0</v>
      </c>
      <c r="AG4241" s="37">
        <f t="shared" si="919"/>
        <v>0</v>
      </c>
      <c r="AH4241" s="37">
        <f t="shared" si="920"/>
        <v>0</v>
      </c>
      <c r="AI4241" s="35" t="str">
        <f t="shared" si="921"/>
        <v>Nusidėvėjęs</v>
      </c>
      <c r="AJ4241" s="38" t="str">
        <f>IF(AND(F4241&lt;&gt;[3]Pav.tvarkyklė!$B$12,F4241&lt;&gt;[3]Pav.tvarkyklė!$B$13),"GVTNT","X")</f>
        <v>GVTNT</v>
      </c>
      <c r="AK4241" s="39">
        <f t="shared" si="923"/>
        <v>0</v>
      </c>
      <c r="AL4241" s="41"/>
      <c r="AM4241" s="41"/>
      <c r="AN4241" s="41">
        <f t="shared" si="925"/>
        <v>1900</v>
      </c>
      <c r="AO4241" s="41"/>
      <c r="AP4241" s="41"/>
      <c r="AQ4241" s="41"/>
      <c r="AR4241" s="42"/>
      <c r="AS4241" s="42"/>
      <c r="AU4241" s="43">
        <f t="shared" si="926"/>
        <v>0</v>
      </c>
    </row>
    <row r="4242" spans="1:47" ht="15" customHeight="1" x14ac:dyDescent="0.25">
      <c r="A4242" s="11"/>
      <c r="B4242" s="19">
        <v>4411</v>
      </c>
      <c r="C4242" s="61"/>
      <c r="D4242" s="62"/>
      <c r="E4242" s="78"/>
      <c r="F4242" s="61"/>
      <c r="G4242" s="80"/>
      <c r="H4242" s="94"/>
      <c r="I4242" s="95"/>
      <c r="J4242" s="27"/>
      <c r="K4242" s="27"/>
      <c r="L4242" s="95"/>
      <c r="M4242" s="96"/>
      <c r="N4242" s="29">
        <v>0</v>
      </c>
      <c r="O4242" s="30" t="str">
        <f>IF(G4242&lt;=$N$2,"",IF(F4242=[3]Pav.tvarkyklė!$B$13,"",IF(ISBLANK(R4242),"X","")))</f>
        <v/>
      </c>
      <c r="P4242" s="91"/>
      <c r="Q4242" s="63"/>
      <c r="R4242" s="63"/>
      <c r="S4242" s="63"/>
      <c r="T4242" s="63"/>
      <c r="U4242" s="34" t="str">
        <f>IFERROR(INDEX('[3]5.Grup_T'!$G$4:$G$22,MATCH('6.Turtas'!E4242,'[3]5.Grup_T'!$E$4:$E$22,0)),"0")</f>
        <v>0</v>
      </c>
      <c r="V4242" s="35">
        <f t="shared" ref="V4242:V4305" si="927">U4242*12</f>
        <v>0</v>
      </c>
      <c r="W4242" s="35">
        <f>IF(NOT(ISBLANK(H4242)),(12-DATEDIF(H4242,'[3]1.Pradzia'!$D$13,"m")),0)</f>
        <v>0</v>
      </c>
      <c r="X4242" s="35">
        <f t="shared" ref="X4242:X4305" si="928">IF(OR(ISBLANK(C4242),YEAR(G4242)&gt;=2019),0,DATEDIF(G4242,$N$2,"M"))</f>
        <v>0</v>
      </c>
      <c r="Y4242" s="35">
        <f t="shared" si="924"/>
        <v>0</v>
      </c>
      <c r="Z4242" s="35">
        <f t="shared" si="922"/>
        <v>0</v>
      </c>
      <c r="AA4242" s="36">
        <f t="shared" ref="AA4242:AA4305" si="929">+IF(Z4242&lt;=0,0,N4242/Z4242)</f>
        <v>0</v>
      </c>
      <c r="AB4242" s="36">
        <f t="shared" ref="AB4242:AB4305" si="930">IF(Z4242&lt;=0,N4242,N4242/Z4242*Y4242)</f>
        <v>0</v>
      </c>
      <c r="AC4242" s="37">
        <f t="shared" ref="AC4242:AC4305" si="931">IF(YEAR(G4242)&lt;2019,M4242-N4242+AB4242,0)</f>
        <v>0</v>
      </c>
      <c r="AD4242" s="35">
        <f>IF(OR(YEAR(G4242)&lt;2019,O4242="X"),0,IF(ISBLANK(H4242),DATEDIF(G4242,'[3]1.Pradzia'!$D$13,"M"),DATEDIF(G4242,H4242,"m")))</f>
        <v>0</v>
      </c>
      <c r="AE4242" s="37">
        <f>IF(E4242='[3]5.Grup_T'!$E$20,0,IF(AD4242&lt;&gt;0,M4242/V4242*MIN(12,AD4242),0))</f>
        <v>0</v>
      </c>
      <c r="AF4242" s="37">
        <f t="shared" ref="AF4242:AF4305" si="932">+AB4242+AE4242</f>
        <v>0</v>
      </c>
      <c r="AG4242" s="37">
        <f t="shared" ref="AG4242:AG4305" si="933">AC4242+AE4242</f>
        <v>0</v>
      </c>
      <c r="AH4242" s="37">
        <f t="shared" ref="AH4242:AH4305" si="934">M4242-AG4242</f>
        <v>0</v>
      </c>
      <c r="AI4242" s="35" t="str">
        <f t="shared" ref="AI4242:AI4305" si="935">IF(H4242&lt;&gt;0,"Nurašytas",IF(O4242="X","Nesuderintas",IF(AH4242&lt;=0,"Nusidėvėjęs","")))</f>
        <v>Nusidėvėjęs</v>
      </c>
      <c r="AJ4242" s="38" t="str">
        <f>IF(AND(F4242&lt;&gt;[3]Pav.tvarkyklė!$B$12,F4242&lt;&gt;[3]Pav.tvarkyklė!$B$13),"GVTNT","X")</f>
        <v>GVTNT</v>
      </c>
      <c r="AK4242" s="39">
        <f t="shared" si="923"/>
        <v>0</v>
      </c>
      <c r="AL4242" s="41"/>
      <c r="AM4242" s="41"/>
      <c r="AN4242" s="41">
        <f t="shared" si="925"/>
        <v>1900</v>
      </c>
      <c r="AO4242" s="41"/>
      <c r="AP4242" s="41"/>
      <c r="AQ4242" s="41"/>
      <c r="AR4242" s="42"/>
      <c r="AS4242" s="42"/>
      <c r="AU4242" s="43">
        <f t="shared" si="926"/>
        <v>0</v>
      </c>
    </row>
    <row r="4243" spans="1:47" ht="15" customHeight="1" x14ac:dyDescent="0.25">
      <c r="A4243" s="11"/>
      <c r="B4243" s="19">
        <v>4412</v>
      </c>
      <c r="C4243" s="61"/>
      <c r="D4243" s="62"/>
      <c r="E4243" s="78"/>
      <c r="F4243" s="61"/>
      <c r="G4243" s="80"/>
      <c r="H4243" s="94"/>
      <c r="I4243" s="95"/>
      <c r="J4243" s="27"/>
      <c r="K4243" s="27"/>
      <c r="L4243" s="95"/>
      <c r="M4243" s="96"/>
      <c r="N4243" s="29">
        <v>0</v>
      </c>
      <c r="O4243" s="30" t="str">
        <f>IF(G4243&lt;=$N$2,"",IF(F4243=[3]Pav.tvarkyklė!$B$13,"",IF(ISBLANK(R4243),"X","")))</f>
        <v/>
      </c>
      <c r="P4243" s="91"/>
      <c r="Q4243" s="63"/>
      <c r="R4243" s="63"/>
      <c r="S4243" s="63"/>
      <c r="T4243" s="63"/>
      <c r="U4243" s="34" t="str">
        <f>IFERROR(INDEX('[3]5.Grup_T'!$G$4:$G$22,MATCH('6.Turtas'!E4243,'[3]5.Grup_T'!$E$4:$E$22,0)),"0")</f>
        <v>0</v>
      </c>
      <c r="V4243" s="35">
        <f t="shared" si="927"/>
        <v>0</v>
      </c>
      <c r="W4243" s="35">
        <f>IF(NOT(ISBLANK(H4243)),(12-DATEDIF(H4243,'[3]1.Pradzia'!$D$13,"m")),0)</f>
        <v>0</v>
      </c>
      <c r="X4243" s="35">
        <f t="shared" si="928"/>
        <v>0</v>
      </c>
      <c r="Y4243" s="35">
        <f t="shared" si="924"/>
        <v>0</v>
      </c>
      <c r="Z4243" s="35">
        <f t="shared" ref="Z4243:Z4306" si="936">IF(YEAR(G4243)&gt;=2019,0,V4243-X4243)</f>
        <v>0</v>
      </c>
      <c r="AA4243" s="36">
        <f t="shared" si="929"/>
        <v>0</v>
      </c>
      <c r="AB4243" s="36">
        <f t="shared" si="930"/>
        <v>0</v>
      </c>
      <c r="AC4243" s="37">
        <f t="shared" si="931"/>
        <v>0</v>
      </c>
      <c r="AD4243" s="35">
        <f>IF(OR(YEAR(G4243)&lt;2019,O4243="X"),0,IF(ISBLANK(H4243),DATEDIF(G4243,'[3]1.Pradzia'!$D$13,"M"),DATEDIF(G4243,H4243,"m")))</f>
        <v>0</v>
      </c>
      <c r="AE4243" s="37">
        <f>IF(E4243='[3]5.Grup_T'!$E$20,0,IF(AD4243&lt;&gt;0,M4243/V4243*MIN(12,AD4243),0))</f>
        <v>0</v>
      </c>
      <c r="AF4243" s="37">
        <f t="shared" si="932"/>
        <v>0</v>
      </c>
      <c r="AG4243" s="37">
        <f t="shared" si="933"/>
        <v>0</v>
      </c>
      <c r="AH4243" s="37">
        <f t="shared" si="934"/>
        <v>0</v>
      </c>
      <c r="AI4243" s="35" t="str">
        <f t="shared" si="935"/>
        <v>Nusidėvėjęs</v>
      </c>
      <c r="AJ4243" s="38" t="str">
        <f>IF(AND(F4243&lt;&gt;[3]Pav.tvarkyklė!$B$12,F4243&lt;&gt;[3]Pav.tvarkyklė!$B$13),"GVTNT","X")</f>
        <v>GVTNT</v>
      </c>
      <c r="AK4243" s="39">
        <f t="shared" ref="AK4243:AK4306" si="937">I4243-J4243-K4243-L4243-M4243</f>
        <v>0</v>
      </c>
      <c r="AL4243" s="41"/>
      <c r="AM4243" s="41"/>
      <c r="AN4243" s="41">
        <f t="shared" si="925"/>
        <v>1900</v>
      </c>
      <c r="AO4243" s="41"/>
      <c r="AP4243" s="41"/>
      <c r="AQ4243" s="41"/>
      <c r="AR4243" s="42"/>
      <c r="AS4243" s="42"/>
      <c r="AU4243" s="43">
        <f t="shared" si="926"/>
        <v>0</v>
      </c>
    </row>
    <row r="4244" spans="1:47" ht="15" customHeight="1" x14ac:dyDescent="0.25">
      <c r="A4244" s="11"/>
      <c r="B4244" s="19">
        <v>4413</v>
      </c>
      <c r="C4244" s="61"/>
      <c r="D4244" s="62"/>
      <c r="E4244" s="78"/>
      <c r="F4244" s="61"/>
      <c r="G4244" s="80"/>
      <c r="H4244" s="94"/>
      <c r="I4244" s="95"/>
      <c r="J4244" s="27"/>
      <c r="K4244" s="27"/>
      <c r="L4244" s="95"/>
      <c r="M4244" s="96"/>
      <c r="N4244" s="29">
        <v>0</v>
      </c>
      <c r="O4244" s="30" t="str">
        <f>IF(G4244&lt;=$N$2,"",IF(F4244=[3]Pav.tvarkyklė!$B$13,"",IF(ISBLANK(R4244),"X","")))</f>
        <v/>
      </c>
      <c r="P4244" s="91"/>
      <c r="Q4244" s="63"/>
      <c r="R4244" s="63"/>
      <c r="S4244" s="63"/>
      <c r="T4244" s="63"/>
      <c r="U4244" s="34" t="str">
        <f>IFERROR(INDEX('[3]5.Grup_T'!$G$4:$G$22,MATCH('6.Turtas'!E4244,'[3]5.Grup_T'!$E$4:$E$22,0)),"0")</f>
        <v>0</v>
      </c>
      <c r="V4244" s="35">
        <f t="shared" si="927"/>
        <v>0</v>
      </c>
      <c r="W4244" s="35">
        <f>IF(NOT(ISBLANK(H4244)),(12-DATEDIF(H4244,'[3]1.Pradzia'!$D$13,"m")),0)</f>
        <v>0</v>
      </c>
      <c r="X4244" s="35">
        <f t="shared" si="928"/>
        <v>0</v>
      </c>
      <c r="Y4244" s="35">
        <f t="shared" si="924"/>
        <v>0</v>
      </c>
      <c r="Z4244" s="35">
        <f t="shared" si="936"/>
        <v>0</v>
      </c>
      <c r="AA4244" s="36">
        <f t="shared" si="929"/>
        <v>0</v>
      </c>
      <c r="AB4244" s="36">
        <f t="shared" si="930"/>
        <v>0</v>
      </c>
      <c r="AC4244" s="37">
        <f t="shared" si="931"/>
        <v>0</v>
      </c>
      <c r="AD4244" s="35">
        <f>IF(OR(YEAR(G4244)&lt;2019,O4244="X"),0,IF(ISBLANK(H4244),DATEDIF(G4244,'[3]1.Pradzia'!$D$13,"M"),DATEDIF(G4244,H4244,"m")))</f>
        <v>0</v>
      </c>
      <c r="AE4244" s="37">
        <f>IF(E4244='[3]5.Grup_T'!$E$20,0,IF(AD4244&lt;&gt;0,M4244/V4244*MIN(12,AD4244),0))</f>
        <v>0</v>
      </c>
      <c r="AF4244" s="37">
        <f t="shared" si="932"/>
        <v>0</v>
      </c>
      <c r="AG4244" s="37">
        <f t="shared" si="933"/>
        <v>0</v>
      </c>
      <c r="AH4244" s="37">
        <f t="shared" si="934"/>
        <v>0</v>
      </c>
      <c r="AI4244" s="35" t="str">
        <f t="shared" si="935"/>
        <v>Nusidėvėjęs</v>
      </c>
      <c r="AJ4244" s="38" t="str">
        <f>IF(AND(F4244&lt;&gt;[3]Pav.tvarkyklė!$B$12,F4244&lt;&gt;[3]Pav.tvarkyklė!$B$13),"GVTNT","X")</f>
        <v>GVTNT</v>
      </c>
      <c r="AK4244" s="39">
        <f t="shared" si="937"/>
        <v>0</v>
      </c>
      <c r="AL4244" s="41"/>
      <c r="AM4244" s="41"/>
      <c r="AN4244" s="41">
        <f t="shared" si="925"/>
        <v>1900</v>
      </c>
      <c r="AO4244" s="41"/>
      <c r="AP4244" s="41"/>
      <c r="AQ4244" s="41"/>
      <c r="AR4244" s="42"/>
      <c r="AS4244" s="42"/>
      <c r="AU4244" s="43">
        <f t="shared" si="926"/>
        <v>0</v>
      </c>
    </row>
    <row r="4245" spans="1:47" ht="15" customHeight="1" x14ac:dyDescent="0.25">
      <c r="A4245" s="11"/>
      <c r="B4245" s="19">
        <v>4414</v>
      </c>
      <c r="C4245" s="61"/>
      <c r="D4245" s="62"/>
      <c r="E4245" s="78"/>
      <c r="F4245" s="61"/>
      <c r="G4245" s="80"/>
      <c r="H4245" s="94"/>
      <c r="I4245" s="95"/>
      <c r="J4245" s="27"/>
      <c r="K4245" s="27"/>
      <c r="L4245" s="95"/>
      <c r="M4245" s="96"/>
      <c r="N4245" s="29">
        <v>0</v>
      </c>
      <c r="O4245" s="30" t="str">
        <f>IF(G4245&lt;=$N$2,"",IF(F4245=[3]Pav.tvarkyklė!$B$13,"",IF(ISBLANK(R4245),"X","")))</f>
        <v/>
      </c>
      <c r="P4245" s="91"/>
      <c r="Q4245" s="63"/>
      <c r="R4245" s="63"/>
      <c r="S4245" s="63"/>
      <c r="T4245" s="63"/>
      <c r="U4245" s="34" t="str">
        <f>IFERROR(INDEX('[3]5.Grup_T'!$G$4:$G$22,MATCH('6.Turtas'!E4245,'[3]5.Grup_T'!$E$4:$E$22,0)),"0")</f>
        <v>0</v>
      </c>
      <c r="V4245" s="35">
        <f t="shared" si="927"/>
        <v>0</v>
      </c>
      <c r="W4245" s="35">
        <f>IF(NOT(ISBLANK(H4245)),(12-DATEDIF(H4245,'[3]1.Pradzia'!$D$13,"m")),0)</f>
        <v>0</v>
      </c>
      <c r="X4245" s="35">
        <f t="shared" si="928"/>
        <v>0</v>
      </c>
      <c r="Y4245" s="35">
        <f t="shared" si="924"/>
        <v>0</v>
      </c>
      <c r="Z4245" s="35">
        <f t="shared" si="936"/>
        <v>0</v>
      </c>
      <c r="AA4245" s="36">
        <f t="shared" si="929"/>
        <v>0</v>
      </c>
      <c r="AB4245" s="36">
        <f t="shared" si="930"/>
        <v>0</v>
      </c>
      <c r="AC4245" s="37">
        <f t="shared" si="931"/>
        <v>0</v>
      </c>
      <c r="AD4245" s="35">
        <f>IF(OR(YEAR(G4245)&lt;2019,O4245="X"),0,IF(ISBLANK(H4245),DATEDIF(G4245,'[3]1.Pradzia'!$D$13,"M"),DATEDIF(G4245,H4245,"m")))</f>
        <v>0</v>
      </c>
      <c r="AE4245" s="37">
        <f>IF(E4245='[3]5.Grup_T'!$E$20,0,IF(AD4245&lt;&gt;0,M4245/V4245*MIN(12,AD4245),0))</f>
        <v>0</v>
      </c>
      <c r="AF4245" s="37">
        <f t="shared" si="932"/>
        <v>0</v>
      </c>
      <c r="AG4245" s="37">
        <f t="shared" si="933"/>
        <v>0</v>
      </c>
      <c r="AH4245" s="37">
        <f t="shared" si="934"/>
        <v>0</v>
      </c>
      <c r="AI4245" s="35" t="str">
        <f t="shared" si="935"/>
        <v>Nusidėvėjęs</v>
      </c>
      <c r="AJ4245" s="38" t="str">
        <f>IF(AND(F4245&lt;&gt;[3]Pav.tvarkyklė!$B$12,F4245&lt;&gt;[3]Pav.tvarkyklė!$B$13),"GVTNT","X")</f>
        <v>GVTNT</v>
      </c>
      <c r="AK4245" s="39">
        <f t="shared" si="937"/>
        <v>0</v>
      </c>
      <c r="AL4245" s="41"/>
      <c r="AM4245" s="41"/>
      <c r="AN4245" s="41">
        <f t="shared" si="925"/>
        <v>1900</v>
      </c>
      <c r="AO4245" s="41"/>
      <c r="AP4245" s="41"/>
      <c r="AQ4245" s="41"/>
      <c r="AR4245" s="42"/>
      <c r="AS4245" s="42"/>
      <c r="AU4245" s="43">
        <f t="shared" si="926"/>
        <v>0</v>
      </c>
    </row>
    <row r="4246" spans="1:47" ht="15" customHeight="1" x14ac:dyDescent="0.25">
      <c r="A4246" s="11"/>
      <c r="B4246" s="19">
        <v>4415</v>
      </c>
      <c r="C4246" s="61"/>
      <c r="D4246" s="62"/>
      <c r="E4246" s="78"/>
      <c r="F4246" s="61"/>
      <c r="G4246" s="80"/>
      <c r="H4246" s="94"/>
      <c r="I4246" s="95"/>
      <c r="J4246" s="27"/>
      <c r="K4246" s="27"/>
      <c r="L4246" s="95"/>
      <c r="M4246" s="96"/>
      <c r="N4246" s="29">
        <v>0</v>
      </c>
      <c r="O4246" s="30" t="str">
        <f>IF(G4246&lt;=$N$2,"",IF(F4246=[3]Pav.tvarkyklė!$B$13,"",IF(ISBLANK(R4246),"X","")))</f>
        <v/>
      </c>
      <c r="P4246" s="91"/>
      <c r="Q4246" s="63"/>
      <c r="R4246" s="63"/>
      <c r="S4246" s="63"/>
      <c r="T4246" s="63"/>
      <c r="U4246" s="34" t="str">
        <f>IFERROR(INDEX('[3]5.Grup_T'!$G$4:$G$22,MATCH('6.Turtas'!E4246,'[3]5.Grup_T'!$E$4:$E$22,0)),"0")</f>
        <v>0</v>
      </c>
      <c r="V4246" s="35">
        <f t="shared" si="927"/>
        <v>0</v>
      </c>
      <c r="W4246" s="35">
        <f>IF(NOT(ISBLANK(H4246)),(12-DATEDIF(H4246,'[3]1.Pradzia'!$D$13,"m")),0)</f>
        <v>0</v>
      </c>
      <c r="X4246" s="35">
        <f t="shared" si="928"/>
        <v>0</v>
      </c>
      <c r="Y4246" s="35">
        <f t="shared" si="924"/>
        <v>0</v>
      </c>
      <c r="Z4246" s="35">
        <f t="shared" si="936"/>
        <v>0</v>
      </c>
      <c r="AA4246" s="36">
        <f t="shared" si="929"/>
        <v>0</v>
      </c>
      <c r="AB4246" s="36">
        <f t="shared" si="930"/>
        <v>0</v>
      </c>
      <c r="AC4246" s="37">
        <f t="shared" si="931"/>
        <v>0</v>
      </c>
      <c r="AD4246" s="35">
        <f>IF(OR(YEAR(G4246)&lt;2019,O4246="X"),0,IF(ISBLANK(H4246),DATEDIF(G4246,'[3]1.Pradzia'!$D$13,"M"),DATEDIF(G4246,H4246,"m")))</f>
        <v>0</v>
      </c>
      <c r="AE4246" s="37">
        <f>IF(E4246='[3]5.Grup_T'!$E$20,0,IF(AD4246&lt;&gt;0,M4246/V4246*MIN(12,AD4246),0))</f>
        <v>0</v>
      </c>
      <c r="AF4246" s="37">
        <f t="shared" si="932"/>
        <v>0</v>
      </c>
      <c r="AG4246" s="37">
        <f t="shared" si="933"/>
        <v>0</v>
      </c>
      <c r="AH4246" s="37">
        <f t="shared" si="934"/>
        <v>0</v>
      </c>
      <c r="AI4246" s="35" t="str">
        <f t="shared" si="935"/>
        <v>Nusidėvėjęs</v>
      </c>
      <c r="AJ4246" s="38" t="str">
        <f>IF(AND(F4246&lt;&gt;[3]Pav.tvarkyklė!$B$12,F4246&lt;&gt;[3]Pav.tvarkyklė!$B$13),"GVTNT","X")</f>
        <v>GVTNT</v>
      </c>
      <c r="AK4246" s="39">
        <f t="shared" si="937"/>
        <v>0</v>
      </c>
      <c r="AL4246" s="41"/>
      <c r="AM4246" s="41"/>
      <c r="AN4246" s="41">
        <f t="shared" si="925"/>
        <v>1900</v>
      </c>
      <c r="AO4246" s="41"/>
      <c r="AP4246" s="41"/>
      <c r="AQ4246" s="41"/>
      <c r="AR4246" s="42"/>
      <c r="AS4246" s="42"/>
      <c r="AU4246" s="43">
        <f t="shared" si="926"/>
        <v>0</v>
      </c>
    </row>
    <row r="4247" spans="1:47" ht="15" customHeight="1" x14ac:dyDescent="0.25">
      <c r="A4247" s="11"/>
      <c r="B4247" s="19">
        <v>4416</v>
      </c>
      <c r="C4247" s="61"/>
      <c r="D4247" s="62"/>
      <c r="E4247" s="78"/>
      <c r="F4247" s="63"/>
      <c r="G4247" s="80"/>
      <c r="H4247" s="94"/>
      <c r="I4247" s="95"/>
      <c r="J4247" s="27"/>
      <c r="K4247" s="27"/>
      <c r="L4247" s="95"/>
      <c r="M4247" s="96"/>
      <c r="N4247" s="29">
        <v>0</v>
      </c>
      <c r="O4247" s="30" t="str">
        <f>IF(G4247&lt;=$N$2,"",IF(F4247=[3]Pav.tvarkyklė!$B$13,"",IF(ISBLANK(R4247),"X","")))</f>
        <v/>
      </c>
      <c r="P4247" s="91"/>
      <c r="Q4247" s="63"/>
      <c r="R4247" s="63"/>
      <c r="S4247" s="63"/>
      <c r="T4247" s="63"/>
      <c r="U4247" s="34" t="str">
        <f>IFERROR(INDEX('[3]5.Grup_T'!$G$4:$G$22,MATCH('6.Turtas'!E4247,'[3]5.Grup_T'!$E$4:$E$22,0)),"0")</f>
        <v>0</v>
      </c>
      <c r="V4247" s="35">
        <f t="shared" si="927"/>
        <v>0</v>
      </c>
      <c r="W4247" s="35">
        <f>IF(NOT(ISBLANK(H4247)),(12-DATEDIF(H4247,'[3]1.Pradzia'!$D$13,"m")),0)</f>
        <v>0</v>
      </c>
      <c r="X4247" s="35">
        <f t="shared" si="928"/>
        <v>0</v>
      </c>
      <c r="Y4247" s="35">
        <f t="shared" si="924"/>
        <v>0</v>
      </c>
      <c r="Z4247" s="35">
        <f t="shared" si="936"/>
        <v>0</v>
      </c>
      <c r="AA4247" s="36">
        <f t="shared" si="929"/>
        <v>0</v>
      </c>
      <c r="AB4247" s="36">
        <f t="shared" si="930"/>
        <v>0</v>
      </c>
      <c r="AC4247" s="37">
        <f t="shared" si="931"/>
        <v>0</v>
      </c>
      <c r="AD4247" s="35">
        <f>IF(OR(YEAR(G4247)&lt;2019,O4247="X"),0,IF(ISBLANK(H4247),DATEDIF(G4247,'[3]1.Pradzia'!$D$13,"M"),DATEDIF(G4247,H4247,"m")))</f>
        <v>0</v>
      </c>
      <c r="AE4247" s="37">
        <f>IF(E4247='[3]5.Grup_T'!$E$20,0,IF(AD4247&lt;&gt;0,M4247/V4247*MIN(12,AD4247),0))</f>
        <v>0</v>
      </c>
      <c r="AF4247" s="37">
        <f t="shared" si="932"/>
        <v>0</v>
      </c>
      <c r="AG4247" s="37">
        <f t="shared" si="933"/>
        <v>0</v>
      </c>
      <c r="AH4247" s="37">
        <f t="shared" si="934"/>
        <v>0</v>
      </c>
      <c r="AI4247" s="35" t="str">
        <f t="shared" si="935"/>
        <v>Nusidėvėjęs</v>
      </c>
      <c r="AJ4247" s="38" t="str">
        <f>IF(AND(F4247&lt;&gt;[3]Pav.tvarkyklė!$B$12,F4247&lt;&gt;[3]Pav.tvarkyklė!$B$13),"GVTNT","X")</f>
        <v>GVTNT</v>
      </c>
      <c r="AK4247" s="39">
        <f t="shared" si="937"/>
        <v>0</v>
      </c>
      <c r="AL4247" s="41"/>
      <c r="AM4247" s="41"/>
      <c r="AN4247" s="41">
        <f t="shared" si="925"/>
        <v>1900</v>
      </c>
      <c r="AO4247" s="41"/>
      <c r="AP4247" s="41"/>
      <c r="AQ4247" s="41"/>
      <c r="AR4247" s="42"/>
      <c r="AS4247" s="42"/>
      <c r="AU4247" s="43">
        <f t="shared" si="926"/>
        <v>0</v>
      </c>
    </row>
    <row r="4248" spans="1:47" ht="15" customHeight="1" x14ac:dyDescent="0.25">
      <c r="A4248" s="11"/>
      <c r="B4248" s="19">
        <v>4417</v>
      </c>
      <c r="C4248" s="61"/>
      <c r="D4248" s="62"/>
      <c r="E4248" s="78"/>
      <c r="F4248" s="63"/>
      <c r="G4248" s="80"/>
      <c r="H4248" s="94"/>
      <c r="I4248" s="95"/>
      <c r="J4248" s="27"/>
      <c r="K4248" s="27"/>
      <c r="L4248" s="95"/>
      <c r="M4248" s="96"/>
      <c r="N4248" s="29">
        <v>0</v>
      </c>
      <c r="O4248" s="30" t="str">
        <f>IF(G4248&lt;=$N$2,"",IF(F4248=[3]Pav.tvarkyklė!$B$13,"",IF(ISBLANK(R4248),"X","")))</f>
        <v/>
      </c>
      <c r="P4248" s="91"/>
      <c r="Q4248" s="63"/>
      <c r="R4248" s="63"/>
      <c r="S4248" s="63"/>
      <c r="T4248" s="63"/>
      <c r="U4248" s="34" t="str">
        <f>IFERROR(INDEX('[3]5.Grup_T'!$G$4:$G$22,MATCH('6.Turtas'!E4248,'[3]5.Grup_T'!$E$4:$E$22,0)),"0")</f>
        <v>0</v>
      </c>
      <c r="V4248" s="35">
        <f t="shared" si="927"/>
        <v>0</v>
      </c>
      <c r="W4248" s="35">
        <f>IF(NOT(ISBLANK(H4248)),(12-DATEDIF(H4248,'[3]1.Pradzia'!$D$13,"m")),0)</f>
        <v>0</v>
      </c>
      <c r="X4248" s="35">
        <f t="shared" si="928"/>
        <v>0</v>
      </c>
      <c r="Y4248" s="35">
        <f t="shared" si="924"/>
        <v>0</v>
      </c>
      <c r="Z4248" s="35">
        <f t="shared" si="936"/>
        <v>0</v>
      </c>
      <c r="AA4248" s="36">
        <f t="shared" si="929"/>
        <v>0</v>
      </c>
      <c r="AB4248" s="36">
        <f t="shared" si="930"/>
        <v>0</v>
      </c>
      <c r="AC4248" s="37">
        <f t="shared" si="931"/>
        <v>0</v>
      </c>
      <c r="AD4248" s="35">
        <f>IF(OR(YEAR(G4248)&lt;2019,O4248="X"),0,IF(ISBLANK(H4248),DATEDIF(G4248,'[3]1.Pradzia'!$D$13,"M"),DATEDIF(G4248,H4248,"m")))</f>
        <v>0</v>
      </c>
      <c r="AE4248" s="37">
        <f>IF(E4248='[3]5.Grup_T'!$E$20,0,IF(AD4248&lt;&gt;0,M4248/V4248*MIN(12,AD4248),0))</f>
        <v>0</v>
      </c>
      <c r="AF4248" s="37">
        <f t="shared" si="932"/>
        <v>0</v>
      </c>
      <c r="AG4248" s="37">
        <f t="shared" si="933"/>
        <v>0</v>
      </c>
      <c r="AH4248" s="37">
        <f t="shared" si="934"/>
        <v>0</v>
      </c>
      <c r="AI4248" s="35" t="str">
        <f t="shared" si="935"/>
        <v>Nusidėvėjęs</v>
      </c>
      <c r="AJ4248" s="38" t="str">
        <f>IF(AND(F4248&lt;&gt;[3]Pav.tvarkyklė!$B$12,F4248&lt;&gt;[3]Pav.tvarkyklė!$B$13),"GVTNT","X")</f>
        <v>GVTNT</v>
      </c>
      <c r="AK4248" s="39">
        <f t="shared" si="937"/>
        <v>0</v>
      </c>
      <c r="AL4248" s="41"/>
      <c r="AM4248" s="41"/>
      <c r="AN4248" s="41">
        <f t="shared" si="925"/>
        <v>1900</v>
      </c>
      <c r="AO4248" s="41"/>
      <c r="AP4248" s="41"/>
      <c r="AQ4248" s="41"/>
      <c r="AR4248" s="42"/>
      <c r="AS4248" s="42"/>
      <c r="AU4248" s="43">
        <f t="shared" si="926"/>
        <v>0</v>
      </c>
    </row>
    <row r="4249" spans="1:47" ht="15" customHeight="1" x14ac:dyDescent="0.25">
      <c r="A4249" s="11"/>
      <c r="B4249" s="19">
        <v>4418</v>
      </c>
      <c r="C4249" s="61"/>
      <c r="D4249" s="62"/>
      <c r="E4249" s="78"/>
      <c r="F4249" s="63"/>
      <c r="G4249" s="80"/>
      <c r="H4249" s="94"/>
      <c r="I4249" s="95"/>
      <c r="J4249" s="27"/>
      <c r="K4249" s="27"/>
      <c r="L4249" s="95"/>
      <c r="M4249" s="96"/>
      <c r="N4249" s="29">
        <v>0</v>
      </c>
      <c r="O4249" s="30" t="str">
        <f>IF(G4249&lt;=$N$2,"",IF(F4249=[3]Pav.tvarkyklė!$B$13,"",IF(ISBLANK(R4249),"X","")))</f>
        <v/>
      </c>
      <c r="P4249" s="91"/>
      <c r="Q4249" s="63"/>
      <c r="R4249" s="63"/>
      <c r="S4249" s="63"/>
      <c r="T4249" s="63"/>
      <c r="U4249" s="34" t="str">
        <f>IFERROR(INDEX('[3]5.Grup_T'!$G$4:$G$22,MATCH('6.Turtas'!E4249,'[3]5.Grup_T'!$E$4:$E$22,0)),"0")</f>
        <v>0</v>
      </c>
      <c r="V4249" s="35">
        <f t="shared" si="927"/>
        <v>0</v>
      </c>
      <c r="W4249" s="35">
        <f>IF(NOT(ISBLANK(H4249)),(12-DATEDIF(H4249,'[3]1.Pradzia'!$D$13,"m")),0)</f>
        <v>0</v>
      </c>
      <c r="X4249" s="35">
        <f t="shared" si="928"/>
        <v>0</v>
      </c>
      <c r="Y4249" s="35">
        <f t="shared" si="924"/>
        <v>0</v>
      </c>
      <c r="Z4249" s="35">
        <f t="shared" si="936"/>
        <v>0</v>
      </c>
      <c r="AA4249" s="36">
        <f t="shared" si="929"/>
        <v>0</v>
      </c>
      <c r="AB4249" s="36">
        <f t="shared" si="930"/>
        <v>0</v>
      </c>
      <c r="AC4249" s="37">
        <f t="shared" si="931"/>
        <v>0</v>
      </c>
      <c r="AD4249" s="35">
        <f>IF(OR(YEAR(G4249)&lt;2019,O4249="X"),0,IF(ISBLANK(H4249),DATEDIF(G4249,'[3]1.Pradzia'!$D$13,"M"),DATEDIF(G4249,H4249,"m")))</f>
        <v>0</v>
      </c>
      <c r="AE4249" s="37">
        <f>IF(E4249='[3]5.Grup_T'!$E$20,0,IF(AD4249&lt;&gt;0,M4249/V4249*MIN(12,AD4249),0))</f>
        <v>0</v>
      </c>
      <c r="AF4249" s="37">
        <f t="shared" si="932"/>
        <v>0</v>
      </c>
      <c r="AG4249" s="37">
        <f t="shared" si="933"/>
        <v>0</v>
      </c>
      <c r="AH4249" s="37">
        <f t="shared" si="934"/>
        <v>0</v>
      </c>
      <c r="AI4249" s="35" t="str">
        <f t="shared" si="935"/>
        <v>Nusidėvėjęs</v>
      </c>
      <c r="AJ4249" s="38" t="str">
        <f>IF(AND(F4249&lt;&gt;[3]Pav.tvarkyklė!$B$12,F4249&lt;&gt;[3]Pav.tvarkyklė!$B$13),"GVTNT","X")</f>
        <v>GVTNT</v>
      </c>
      <c r="AK4249" s="39">
        <f t="shared" si="937"/>
        <v>0</v>
      </c>
      <c r="AL4249" s="41"/>
      <c r="AM4249" s="41"/>
      <c r="AN4249" s="41">
        <f t="shared" si="925"/>
        <v>1900</v>
      </c>
      <c r="AO4249" s="41"/>
      <c r="AP4249" s="41"/>
      <c r="AQ4249" s="41"/>
      <c r="AR4249" s="42"/>
      <c r="AS4249" s="42"/>
      <c r="AU4249" s="43">
        <f t="shared" si="926"/>
        <v>0</v>
      </c>
    </row>
    <row r="4250" spans="1:47" ht="15" customHeight="1" x14ac:dyDescent="0.25">
      <c r="A4250" s="11"/>
      <c r="B4250" s="19">
        <v>4419</v>
      </c>
      <c r="C4250" s="61"/>
      <c r="D4250" s="62"/>
      <c r="E4250" s="78"/>
      <c r="F4250" s="63"/>
      <c r="G4250" s="80"/>
      <c r="H4250" s="94"/>
      <c r="I4250" s="95"/>
      <c r="J4250" s="27"/>
      <c r="K4250" s="27"/>
      <c r="L4250" s="95"/>
      <c r="M4250" s="96"/>
      <c r="N4250" s="29">
        <v>0</v>
      </c>
      <c r="O4250" s="30" t="str">
        <f>IF(G4250&lt;=$N$2,"",IF(F4250=[3]Pav.tvarkyklė!$B$13,"",IF(ISBLANK(R4250),"X","")))</f>
        <v/>
      </c>
      <c r="P4250" s="91"/>
      <c r="Q4250" s="63"/>
      <c r="R4250" s="63"/>
      <c r="S4250" s="63"/>
      <c r="T4250" s="63"/>
      <c r="U4250" s="34" t="str">
        <f>IFERROR(INDEX('[3]5.Grup_T'!$G$4:$G$22,MATCH('6.Turtas'!E4250,'[3]5.Grup_T'!$E$4:$E$22,0)),"0")</f>
        <v>0</v>
      </c>
      <c r="V4250" s="35">
        <f t="shared" si="927"/>
        <v>0</v>
      </c>
      <c r="W4250" s="35">
        <f>IF(NOT(ISBLANK(H4250)),(12-DATEDIF(H4250,'[3]1.Pradzia'!$D$13,"m")),0)</f>
        <v>0</v>
      </c>
      <c r="X4250" s="35">
        <f t="shared" si="928"/>
        <v>0</v>
      </c>
      <c r="Y4250" s="35">
        <f t="shared" si="924"/>
        <v>0</v>
      </c>
      <c r="Z4250" s="35">
        <f t="shared" si="936"/>
        <v>0</v>
      </c>
      <c r="AA4250" s="36">
        <f t="shared" si="929"/>
        <v>0</v>
      </c>
      <c r="AB4250" s="36">
        <f t="shared" si="930"/>
        <v>0</v>
      </c>
      <c r="AC4250" s="37">
        <f t="shared" si="931"/>
        <v>0</v>
      </c>
      <c r="AD4250" s="35">
        <f>IF(OR(YEAR(G4250)&lt;2019,O4250="X"),0,IF(ISBLANK(H4250),DATEDIF(G4250,'[3]1.Pradzia'!$D$13,"M"),DATEDIF(G4250,H4250,"m")))</f>
        <v>0</v>
      </c>
      <c r="AE4250" s="37">
        <f>IF(E4250='[3]5.Grup_T'!$E$20,0,IF(AD4250&lt;&gt;0,M4250/V4250*MIN(12,AD4250),0))</f>
        <v>0</v>
      </c>
      <c r="AF4250" s="37">
        <f t="shared" si="932"/>
        <v>0</v>
      </c>
      <c r="AG4250" s="37">
        <f t="shared" si="933"/>
        <v>0</v>
      </c>
      <c r="AH4250" s="37">
        <f t="shared" si="934"/>
        <v>0</v>
      </c>
      <c r="AI4250" s="35" t="str">
        <f t="shared" si="935"/>
        <v>Nusidėvėjęs</v>
      </c>
      <c r="AJ4250" s="38" t="str">
        <f>IF(AND(F4250&lt;&gt;[3]Pav.tvarkyklė!$B$12,F4250&lt;&gt;[3]Pav.tvarkyklė!$B$13),"GVTNT","X")</f>
        <v>GVTNT</v>
      </c>
      <c r="AK4250" s="39">
        <f t="shared" si="937"/>
        <v>0</v>
      </c>
      <c r="AL4250" s="41"/>
      <c r="AM4250" s="41"/>
      <c r="AN4250" s="41">
        <f t="shared" si="925"/>
        <v>1900</v>
      </c>
      <c r="AO4250" s="41"/>
      <c r="AP4250" s="41"/>
      <c r="AQ4250" s="41"/>
      <c r="AR4250" s="42"/>
      <c r="AS4250" s="42"/>
      <c r="AU4250" s="43">
        <f t="shared" si="926"/>
        <v>0</v>
      </c>
    </row>
    <row r="4251" spans="1:47" ht="15" customHeight="1" x14ac:dyDescent="0.25">
      <c r="A4251" s="11"/>
      <c r="B4251" s="19">
        <v>4420</v>
      </c>
      <c r="C4251" s="61"/>
      <c r="D4251" s="62"/>
      <c r="E4251" s="78"/>
      <c r="F4251" s="63"/>
      <c r="G4251" s="80"/>
      <c r="H4251" s="94"/>
      <c r="I4251" s="95"/>
      <c r="J4251" s="27"/>
      <c r="K4251" s="27"/>
      <c r="L4251" s="95"/>
      <c r="M4251" s="96"/>
      <c r="N4251" s="29">
        <v>0</v>
      </c>
      <c r="O4251" s="30" t="str">
        <f>IF(G4251&lt;=$N$2,"",IF(F4251=[3]Pav.tvarkyklė!$B$13,"",IF(ISBLANK(R4251),"X","")))</f>
        <v/>
      </c>
      <c r="P4251" s="91"/>
      <c r="Q4251" s="63"/>
      <c r="R4251" s="63"/>
      <c r="S4251" s="63"/>
      <c r="T4251" s="63"/>
      <c r="U4251" s="34" t="str">
        <f>IFERROR(INDEX('[3]5.Grup_T'!$G$4:$G$22,MATCH('6.Turtas'!E4251,'[3]5.Grup_T'!$E$4:$E$22,0)),"0")</f>
        <v>0</v>
      </c>
      <c r="V4251" s="35">
        <f t="shared" si="927"/>
        <v>0</v>
      </c>
      <c r="W4251" s="35">
        <f>IF(NOT(ISBLANK(H4251)),(12-DATEDIF(H4251,'[3]1.Pradzia'!$D$13,"m")),0)</f>
        <v>0</v>
      </c>
      <c r="X4251" s="35">
        <f t="shared" si="928"/>
        <v>0</v>
      </c>
      <c r="Y4251" s="35">
        <f t="shared" si="924"/>
        <v>0</v>
      </c>
      <c r="Z4251" s="35">
        <f t="shared" si="936"/>
        <v>0</v>
      </c>
      <c r="AA4251" s="36">
        <f t="shared" si="929"/>
        <v>0</v>
      </c>
      <c r="AB4251" s="36">
        <f t="shared" si="930"/>
        <v>0</v>
      </c>
      <c r="AC4251" s="37">
        <f t="shared" si="931"/>
        <v>0</v>
      </c>
      <c r="AD4251" s="35">
        <f>IF(OR(YEAR(G4251)&lt;2019,O4251="X"),0,IF(ISBLANK(H4251),DATEDIF(G4251,'[3]1.Pradzia'!$D$13,"M"),DATEDIF(G4251,H4251,"m")))</f>
        <v>0</v>
      </c>
      <c r="AE4251" s="37">
        <f>IF(E4251='[3]5.Grup_T'!$E$20,0,IF(AD4251&lt;&gt;0,M4251/V4251*MIN(12,AD4251),0))</f>
        <v>0</v>
      </c>
      <c r="AF4251" s="37">
        <f t="shared" si="932"/>
        <v>0</v>
      </c>
      <c r="AG4251" s="37">
        <f t="shared" si="933"/>
        <v>0</v>
      </c>
      <c r="AH4251" s="37">
        <f t="shared" si="934"/>
        <v>0</v>
      </c>
      <c r="AI4251" s="35" t="str">
        <f t="shared" si="935"/>
        <v>Nusidėvėjęs</v>
      </c>
      <c r="AJ4251" s="38" t="str">
        <f>IF(AND(F4251&lt;&gt;[3]Pav.tvarkyklė!$B$12,F4251&lt;&gt;[3]Pav.tvarkyklė!$B$13),"GVTNT","X")</f>
        <v>GVTNT</v>
      </c>
      <c r="AK4251" s="39">
        <f t="shared" si="937"/>
        <v>0</v>
      </c>
      <c r="AL4251" s="41"/>
      <c r="AM4251" s="41"/>
      <c r="AN4251" s="41">
        <f t="shared" si="925"/>
        <v>1900</v>
      </c>
      <c r="AO4251" s="41"/>
      <c r="AP4251" s="41"/>
      <c r="AQ4251" s="41"/>
      <c r="AR4251" s="42"/>
      <c r="AS4251" s="42"/>
      <c r="AU4251" s="43">
        <f t="shared" si="926"/>
        <v>0</v>
      </c>
    </row>
    <row r="4252" spans="1:47" ht="15" customHeight="1" x14ac:dyDescent="0.25">
      <c r="A4252" s="11"/>
      <c r="B4252" s="19">
        <v>4421</v>
      </c>
      <c r="C4252" s="61"/>
      <c r="D4252" s="62"/>
      <c r="E4252" s="78"/>
      <c r="F4252" s="63"/>
      <c r="G4252" s="80"/>
      <c r="H4252" s="94"/>
      <c r="I4252" s="95"/>
      <c r="J4252" s="27"/>
      <c r="K4252" s="27"/>
      <c r="L4252" s="95"/>
      <c r="M4252" s="96"/>
      <c r="N4252" s="29">
        <v>0</v>
      </c>
      <c r="O4252" s="30" t="str">
        <f>IF(G4252&lt;=$N$2,"",IF(F4252=[3]Pav.tvarkyklė!$B$13,"",IF(ISBLANK(R4252),"X","")))</f>
        <v/>
      </c>
      <c r="P4252" s="91"/>
      <c r="Q4252" s="63"/>
      <c r="R4252" s="63"/>
      <c r="S4252" s="63"/>
      <c r="T4252" s="63"/>
      <c r="U4252" s="34" t="str">
        <f>IFERROR(INDEX('[3]5.Grup_T'!$G$4:$G$22,MATCH('6.Turtas'!E4252,'[3]5.Grup_T'!$E$4:$E$22,0)),"0")</f>
        <v>0</v>
      </c>
      <c r="V4252" s="35">
        <f t="shared" si="927"/>
        <v>0</v>
      </c>
      <c r="W4252" s="35">
        <f>IF(NOT(ISBLANK(H4252)),(12-DATEDIF(H4252,'[3]1.Pradzia'!$D$13,"m")),0)</f>
        <v>0</v>
      </c>
      <c r="X4252" s="35">
        <f t="shared" si="928"/>
        <v>0</v>
      </c>
      <c r="Y4252" s="35">
        <f t="shared" si="924"/>
        <v>0</v>
      </c>
      <c r="Z4252" s="35">
        <f t="shared" si="936"/>
        <v>0</v>
      </c>
      <c r="AA4252" s="36">
        <f t="shared" si="929"/>
        <v>0</v>
      </c>
      <c r="AB4252" s="36">
        <f t="shared" si="930"/>
        <v>0</v>
      </c>
      <c r="AC4252" s="37">
        <f t="shared" si="931"/>
        <v>0</v>
      </c>
      <c r="AD4252" s="35">
        <f>IF(OR(YEAR(G4252)&lt;2019,O4252="X"),0,IF(ISBLANK(H4252),DATEDIF(G4252,'[3]1.Pradzia'!$D$13,"M"),DATEDIF(G4252,H4252,"m")))</f>
        <v>0</v>
      </c>
      <c r="AE4252" s="37">
        <f>IF(E4252='[3]5.Grup_T'!$E$20,0,IF(AD4252&lt;&gt;0,M4252/V4252*MIN(12,AD4252),0))</f>
        <v>0</v>
      </c>
      <c r="AF4252" s="37">
        <f t="shared" si="932"/>
        <v>0</v>
      </c>
      <c r="AG4252" s="37">
        <f t="shared" si="933"/>
        <v>0</v>
      </c>
      <c r="AH4252" s="37">
        <f t="shared" si="934"/>
        <v>0</v>
      </c>
      <c r="AI4252" s="35" t="str">
        <f t="shared" si="935"/>
        <v>Nusidėvėjęs</v>
      </c>
      <c r="AJ4252" s="38" t="str">
        <f>IF(AND(F4252&lt;&gt;[3]Pav.tvarkyklė!$B$12,F4252&lt;&gt;[3]Pav.tvarkyklė!$B$13),"GVTNT","X")</f>
        <v>GVTNT</v>
      </c>
      <c r="AK4252" s="39">
        <f t="shared" si="937"/>
        <v>0</v>
      </c>
      <c r="AL4252" s="41"/>
      <c r="AM4252" s="41"/>
      <c r="AN4252" s="41">
        <f t="shared" si="925"/>
        <v>1900</v>
      </c>
      <c r="AO4252" s="41"/>
      <c r="AP4252" s="41"/>
      <c r="AQ4252" s="41"/>
      <c r="AR4252" s="42"/>
      <c r="AS4252" s="42"/>
      <c r="AU4252" s="43">
        <f t="shared" si="926"/>
        <v>0</v>
      </c>
    </row>
    <row r="4253" spans="1:47" ht="15" customHeight="1" x14ac:dyDescent="0.25">
      <c r="A4253" s="11"/>
      <c r="B4253" s="19">
        <v>4422</v>
      </c>
      <c r="C4253" s="61"/>
      <c r="D4253" s="62"/>
      <c r="E4253" s="78"/>
      <c r="F4253" s="63"/>
      <c r="G4253" s="80"/>
      <c r="H4253" s="94"/>
      <c r="I4253" s="95"/>
      <c r="J4253" s="27"/>
      <c r="K4253" s="27"/>
      <c r="L4253" s="95"/>
      <c r="M4253" s="96"/>
      <c r="N4253" s="29">
        <v>0</v>
      </c>
      <c r="O4253" s="30" t="str">
        <f>IF(G4253&lt;=$N$2,"",IF(F4253=[3]Pav.tvarkyklė!$B$13,"",IF(ISBLANK(R4253),"X","")))</f>
        <v/>
      </c>
      <c r="P4253" s="91"/>
      <c r="Q4253" s="63"/>
      <c r="R4253" s="63"/>
      <c r="S4253" s="63"/>
      <c r="T4253" s="63"/>
      <c r="U4253" s="34" t="str">
        <f>IFERROR(INDEX('[3]5.Grup_T'!$G$4:$G$22,MATCH('6.Turtas'!E4253,'[3]5.Grup_T'!$E$4:$E$22,0)),"0")</f>
        <v>0</v>
      </c>
      <c r="V4253" s="35">
        <f t="shared" si="927"/>
        <v>0</v>
      </c>
      <c r="W4253" s="35">
        <f>IF(NOT(ISBLANK(H4253)),(12-DATEDIF(H4253,'[3]1.Pradzia'!$D$13,"m")),0)</f>
        <v>0</v>
      </c>
      <c r="X4253" s="35">
        <f t="shared" si="928"/>
        <v>0</v>
      </c>
      <c r="Y4253" s="35">
        <f t="shared" si="924"/>
        <v>0</v>
      </c>
      <c r="Z4253" s="35">
        <f t="shared" si="936"/>
        <v>0</v>
      </c>
      <c r="AA4253" s="36">
        <f t="shared" si="929"/>
        <v>0</v>
      </c>
      <c r="AB4253" s="36">
        <f t="shared" si="930"/>
        <v>0</v>
      </c>
      <c r="AC4253" s="37">
        <f t="shared" si="931"/>
        <v>0</v>
      </c>
      <c r="AD4253" s="35">
        <f>IF(OR(YEAR(G4253)&lt;2019,O4253="X"),0,IF(ISBLANK(H4253),DATEDIF(G4253,'[3]1.Pradzia'!$D$13,"M"),DATEDIF(G4253,H4253,"m")))</f>
        <v>0</v>
      </c>
      <c r="AE4253" s="37">
        <f>IF(E4253='[3]5.Grup_T'!$E$20,0,IF(AD4253&lt;&gt;0,M4253/V4253*MIN(12,AD4253),0))</f>
        <v>0</v>
      </c>
      <c r="AF4253" s="37">
        <f t="shared" si="932"/>
        <v>0</v>
      </c>
      <c r="AG4253" s="37">
        <f t="shared" si="933"/>
        <v>0</v>
      </c>
      <c r="AH4253" s="37">
        <f t="shared" si="934"/>
        <v>0</v>
      </c>
      <c r="AI4253" s="35" t="str">
        <f t="shared" si="935"/>
        <v>Nusidėvėjęs</v>
      </c>
      <c r="AJ4253" s="38" t="str">
        <f>IF(AND(F4253&lt;&gt;[3]Pav.tvarkyklė!$B$12,F4253&lt;&gt;[3]Pav.tvarkyklė!$B$13),"GVTNT","X")</f>
        <v>GVTNT</v>
      </c>
      <c r="AK4253" s="39">
        <f t="shared" si="937"/>
        <v>0</v>
      </c>
      <c r="AL4253" s="41"/>
      <c r="AM4253" s="41"/>
      <c r="AN4253" s="41">
        <f t="shared" si="925"/>
        <v>1900</v>
      </c>
      <c r="AO4253" s="41"/>
      <c r="AP4253" s="41"/>
      <c r="AQ4253" s="41"/>
      <c r="AR4253" s="42"/>
      <c r="AS4253" s="42"/>
      <c r="AU4253" s="43">
        <f t="shared" si="926"/>
        <v>0</v>
      </c>
    </row>
    <row r="4254" spans="1:47" ht="15" customHeight="1" x14ac:dyDescent="0.25">
      <c r="A4254" s="11"/>
      <c r="B4254" s="19">
        <v>4423</v>
      </c>
      <c r="C4254" s="61"/>
      <c r="D4254" s="62"/>
      <c r="E4254" s="78"/>
      <c r="F4254" s="63"/>
      <c r="G4254" s="80"/>
      <c r="H4254" s="94"/>
      <c r="I4254" s="95"/>
      <c r="J4254" s="27"/>
      <c r="K4254" s="27"/>
      <c r="L4254" s="95"/>
      <c r="M4254" s="96"/>
      <c r="N4254" s="29">
        <v>0</v>
      </c>
      <c r="O4254" s="30" t="str">
        <f>IF(G4254&lt;=$N$2,"",IF(F4254=[3]Pav.tvarkyklė!$B$13,"",IF(ISBLANK(R4254),"X","")))</f>
        <v/>
      </c>
      <c r="P4254" s="91"/>
      <c r="Q4254" s="63"/>
      <c r="R4254" s="63"/>
      <c r="S4254" s="63"/>
      <c r="T4254" s="63"/>
      <c r="U4254" s="34" t="str">
        <f>IFERROR(INDEX('[3]5.Grup_T'!$G$4:$G$22,MATCH('6.Turtas'!E4254,'[3]5.Grup_T'!$E$4:$E$22,0)),"0")</f>
        <v>0</v>
      </c>
      <c r="V4254" s="35">
        <f t="shared" si="927"/>
        <v>0</v>
      </c>
      <c r="W4254" s="35">
        <f>IF(NOT(ISBLANK(H4254)),(12-DATEDIF(H4254,'[3]1.Pradzia'!$D$13,"m")),0)</f>
        <v>0</v>
      </c>
      <c r="X4254" s="35">
        <f t="shared" si="928"/>
        <v>0</v>
      </c>
      <c r="Y4254" s="35">
        <f t="shared" si="924"/>
        <v>0</v>
      </c>
      <c r="Z4254" s="35">
        <f t="shared" si="936"/>
        <v>0</v>
      </c>
      <c r="AA4254" s="36">
        <f t="shared" si="929"/>
        <v>0</v>
      </c>
      <c r="AB4254" s="36">
        <f t="shared" si="930"/>
        <v>0</v>
      </c>
      <c r="AC4254" s="37">
        <f t="shared" si="931"/>
        <v>0</v>
      </c>
      <c r="AD4254" s="35">
        <f>IF(OR(YEAR(G4254)&lt;2019,O4254="X"),0,IF(ISBLANK(H4254),DATEDIF(G4254,'[3]1.Pradzia'!$D$13,"M"),DATEDIF(G4254,H4254,"m")))</f>
        <v>0</v>
      </c>
      <c r="AE4254" s="37">
        <f>IF(E4254='[3]5.Grup_T'!$E$20,0,IF(AD4254&lt;&gt;0,M4254/V4254*MIN(12,AD4254),0))</f>
        <v>0</v>
      </c>
      <c r="AF4254" s="37">
        <f t="shared" si="932"/>
        <v>0</v>
      </c>
      <c r="AG4254" s="37">
        <f t="shared" si="933"/>
        <v>0</v>
      </c>
      <c r="AH4254" s="37">
        <f t="shared" si="934"/>
        <v>0</v>
      </c>
      <c r="AI4254" s="35" t="str">
        <f t="shared" si="935"/>
        <v>Nusidėvėjęs</v>
      </c>
      <c r="AJ4254" s="38" t="str">
        <f>IF(AND(F4254&lt;&gt;[3]Pav.tvarkyklė!$B$12,F4254&lt;&gt;[3]Pav.tvarkyklė!$B$13),"GVTNT","X")</f>
        <v>GVTNT</v>
      </c>
      <c r="AK4254" s="39">
        <f t="shared" si="937"/>
        <v>0</v>
      </c>
      <c r="AL4254" s="41"/>
      <c r="AM4254" s="41"/>
      <c r="AN4254" s="41">
        <f t="shared" si="925"/>
        <v>1900</v>
      </c>
      <c r="AO4254" s="41"/>
      <c r="AP4254" s="41"/>
      <c r="AQ4254" s="41"/>
      <c r="AR4254" s="42"/>
      <c r="AS4254" s="42"/>
      <c r="AU4254" s="43">
        <f t="shared" si="926"/>
        <v>0</v>
      </c>
    </row>
    <row r="4255" spans="1:47" ht="15" customHeight="1" x14ac:dyDescent="0.25">
      <c r="A4255" s="11"/>
      <c r="B4255" s="19">
        <v>4424</v>
      </c>
      <c r="C4255" s="61"/>
      <c r="D4255" s="62"/>
      <c r="E4255" s="78"/>
      <c r="F4255" s="63"/>
      <c r="G4255" s="80"/>
      <c r="H4255" s="94"/>
      <c r="I4255" s="95"/>
      <c r="J4255" s="27"/>
      <c r="K4255" s="27"/>
      <c r="L4255" s="95"/>
      <c r="M4255" s="96"/>
      <c r="N4255" s="29">
        <v>0</v>
      </c>
      <c r="O4255" s="30" t="str">
        <f>IF(G4255&lt;=$N$2,"",IF(F4255=[3]Pav.tvarkyklė!$B$13,"",IF(ISBLANK(R4255),"X","")))</f>
        <v/>
      </c>
      <c r="P4255" s="91"/>
      <c r="Q4255" s="63"/>
      <c r="R4255" s="63"/>
      <c r="S4255" s="63"/>
      <c r="T4255" s="63"/>
      <c r="U4255" s="34" t="str">
        <f>IFERROR(INDEX('[3]5.Grup_T'!$G$4:$G$22,MATCH('6.Turtas'!E4255,'[3]5.Grup_T'!$E$4:$E$22,0)),"0")</f>
        <v>0</v>
      </c>
      <c r="V4255" s="35">
        <f t="shared" si="927"/>
        <v>0</v>
      </c>
      <c r="W4255" s="35">
        <f>IF(NOT(ISBLANK(H4255)),(12-DATEDIF(H4255,'[3]1.Pradzia'!$D$13,"m")),0)</f>
        <v>0</v>
      </c>
      <c r="X4255" s="35">
        <f t="shared" si="928"/>
        <v>0</v>
      </c>
      <c r="Y4255" s="35">
        <f t="shared" si="924"/>
        <v>0</v>
      </c>
      <c r="Z4255" s="35">
        <f t="shared" si="936"/>
        <v>0</v>
      </c>
      <c r="AA4255" s="36">
        <f t="shared" si="929"/>
        <v>0</v>
      </c>
      <c r="AB4255" s="36">
        <f t="shared" si="930"/>
        <v>0</v>
      </c>
      <c r="AC4255" s="37">
        <f t="shared" si="931"/>
        <v>0</v>
      </c>
      <c r="AD4255" s="35">
        <f>IF(OR(YEAR(G4255)&lt;2019,O4255="X"),0,IF(ISBLANK(H4255),DATEDIF(G4255,'[3]1.Pradzia'!$D$13,"M"),DATEDIF(G4255,H4255,"m")))</f>
        <v>0</v>
      </c>
      <c r="AE4255" s="37">
        <f>IF(E4255='[3]5.Grup_T'!$E$20,0,IF(AD4255&lt;&gt;0,M4255/V4255*MIN(12,AD4255),0))</f>
        <v>0</v>
      </c>
      <c r="AF4255" s="37">
        <f t="shared" si="932"/>
        <v>0</v>
      </c>
      <c r="AG4255" s="37">
        <f t="shared" si="933"/>
        <v>0</v>
      </c>
      <c r="AH4255" s="37">
        <f t="shared" si="934"/>
        <v>0</v>
      </c>
      <c r="AI4255" s="35" t="str">
        <f t="shared" si="935"/>
        <v>Nusidėvėjęs</v>
      </c>
      <c r="AJ4255" s="38" t="str">
        <f>IF(AND(F4255&lt;&gt;[3]Pav.tvarkyklė!$B$12,F4255&lt;&gt;[3]Pav.tvarkyklė!$B$13),"GVTNT","X")</f>
        <v>GVTNT</v>
      </c>
      <c r="AK4255" s="39">
        <f t="shared" si="937"/>
        <v>0</v>
      </c>
      <c r="AL4255" s="41"/>
      <c r="AM4255" s="41"/>
      <c r="AN4255" s="41">
        <f t="shared" si="925"/>
        <v>1900</v>
      </c>
      <c r="AO4255" s="41"/>
      <c r="AP4255" s="41"/>
      <c r="AQ4255" s="41"/>
      <c r="AR4255" s="42"/>
      <c r="AS4255" s="42"/>
      <c r="AU4255" s="43">
        <f t="shared" si="926"/>
        <v>0</v>
      </c>
    </row>
    <row r="4256" spans="1:47" ht="15" customHeight="1" x14ac:dyDescent="0.25">
      <c r="A4256" s="11"/>
      <c r="B4256" s="19">
        <v>4425</v>
      </c>
      <c r="C4256" s="61"/>
      <c r="D4256" s="62"/>
      <c r="E4256" s="78"/>
      <c r="F4256" s="63"/>
      <c r="G4256" s="80"/>
      <c r="H4256" s="94"/>
      <c r="I4256" s="95"/>
      <c r="J4256" s="27"/>
      <c r="K4256" s="27"/>
      <c r="L4256" s="95"/>
      <c r="M4256" s="96"/>
      <c r="N4256" s="29">
        <v>0</v>
      </c>
      <c r="O4256" s="30" t="str">
        <f>IF(G4256&lt;=$N$2,"",IF(F4256=[3]Pav.tvarkyklė!$B$13,"",IF(ISBLANK(R4256),"X","")))</f>
        <v/>
      </c>
      <c r="P4256" s="91"/>
      <c r="Q4256" s="63"/>
      <c r="R4256" s="63"/>
      <c r="S4256" s="63"/>
      <c r="T4256" s="63"/>
      <c r="U4256" s="34" t="str">
        <f>IFERROR(INDEX('[3]5.Grup_T'!$G$4:$G$22,MATCH('6.Turtas'!E4256,'[3]5.Grup_T'!$E$4:$E$22,0)),"0")</f>
        <v>0</v>
      </c>
      <c r="V4256" s="35">
        <f t="shared" si="927"/>
        <v>0</v>
      </c>
      <c r="W4256" s="35">
        <f>IF(NOT(ISBLANK(H4256)),(12-DATEDIF(H4256,'[3]1.Pradzia'!$D$13,"m")),0)</f>
        <v>0</v>
      </c>
      <c r="X4256" s="35">
        <f t="shared" si="928"/>
        <v>0</v>
      </c>
      <c r="Y4256" s="35">
        <f t="shared" si="924"/>
        <v>0</v>
      </c>
      <c r="Z4256" s="35">
        <f t="shared" si="936"/>
        <v>0</v>
      </c>
      <c r="AA4256" s="36">
        <f t="shared" si="929"/>
        <v>0</v>
      </c>
      <c r="AB4256" s="36">
        <f t="shared" si="930"/>
        <v>0</v>
      </c>
      <c r="AC4256" s="37">
        <f t="shared" si="931"/>
        <v>0</v>
      </c>
      <c r="AD4256" s="35">
        <f>IF(OR(YEAR(G4256)&lt;2019,O4256="X"),0,IF(ISBLANK(H4256),DATEDIF(G4256,'[3]1.Pradzia'!$D$13,"M"),DATEDIF(G4256,H4256,"m")))</f>
        <v>0</v>
      </c>
      <c r="AE4256" s="37">
        <f>IF(E4256='[3]5.Grup_T'!$E$20,0,IF(AD4256&lt;&gt;0,M4256/V4256*MIN(12,AD4256),0))</f>
        <v>0</v>
      </c>
      <c r="AF4256" s="37">
        <f t="shared" si="932"/>
        <v>0</v>
      </c>
      <c r="AG4256" s="37">
        <f t="shared" si="933"/>
        <v>0</v>
      </c>
      <c r="AH4256" s="37">
        <f t="shared" si="934"/>
        <v>0</v>
      </c>
      <c r="AI4256" s="35" t="str">
        <f t="shared" si="935"/>
        <v>Nusidėvėjęs</v>
      </c>
      <c r="AJ4256" s="38" t="str">
        <f>IF(AND(F4256&lt;&gt;[3]Pav.tvarkyklė!$B$12,F4256&lt;&gt;[3]Pav.tvarkyklė!$B$13),"GVTNT","X")</f>
        <v>GVTNT</v>
      </c>
      <c r="AK4256" s="39">
        <f t="shared" si="937"/>
        <v>0</v>
      </c>
      <c r="AL4256" s="41"/>
      <c r="AM4256" s="41"/>
      <c r="AN4256" s="41">
        <f t="shared" si="925"/>
        <v>1900</v>
      </c>
      <c r="AO4256" s="41"/>
      <c r="AP4256" s="41"/>
      <c r="AQ4256" s="41"/>
      <c r="AR4256" s="42"/>
      <c r="AS4256" s="42"/>
      <c r="AU4256" s="43">
        <f t="shared" si="926"/>
        <v>0</v>
      </c>
    </row>
    <row r="4257" spans="1:47" ht="15" customHeight="1" x14ac:dyDescent="0.25">
      <c r="A4257" s="11"/>
      <c r="B4257" s="19">
        <v>4426</v>
      </c>
      <c r="C4257" s="61"/>
      <c r="D4257" s="62"/>
      <c r="E4257" s="78"/>
      <c r="F4257" s="63"/>
      <c r="G4257" s="80"/>
      <c r="H4257" s="94"/>
      <c r="I4257" s="95"/>
      <c r="J4257" s="27"/>
      <c r="K4257" s="27"/>
      <c r="L4257" s="95"/>
      <c r="M4257" s="96"/>
      <c r="N4257" s="29">
        <v>0</v>
      </c>
      <c r="O4257" s="30" t="str">
        <f>IF(G4257&lt;=$N$2,"",IF(F4257=[3]Pav.tvarkyklė!$B$13,"",IF(ISBLANK(R4257),"X","")))</f>
        <v/>
      </c>
      <c r="P4257" s="91"/>
      <c r="Q4257" s="63"/>
      <c r="R4257" s="63"/>
      <c r="S4257" s="63"/>
      <c r="T4257" s="63"/>
      <c r="U4257" s="34" t="str">
        <f>IFERROR(INDEX('[3]5.Grup_T'!$G$4:$G$22,MATCH('6.Turtas'!E4257,'[3]5.Grup_T'!$E$4:$E$22,0)),"0")</f>
        <v>0</v>
      </c>
      <c r="V4257" s="35">
        <f t="shared" si="927"/>
        <v>0</v>
      </c>
      <c r="W4257" s="35">
        <f>IF(NOT(ISBLANK(H4257)),(12-DATEDIF(H4257,'[3]1.Pradzia'!$D$13,"m")),0)</f>
        <v>0</v>
      </c>
      <c r="X4257" s="35">
        <f t="shared" si="928"/>
        <v>0</v>
      </c>
      <c r="Y4257" s="35">
        <f t="shared" si="924"/>
        <v>0</v>
      </c>
      <c r="Z4257" s="35">
        <f t="shared" si="936"/>
        <v>0</v>
      </c>
      <c r="AA4257" s="36">
        <f t="shared" si="929"/>
        <v>0</v>
      </c>
      <c r="AB4257" s="36">
        <f t="shared" si="930"/>
        <v>0</v>
      </c>
      <c r="AC4257" s="37">
        <f t="shared" si="931"/>
        <v>0</v>
      </c>
      <c r="AD4257" s="35">
        <f>IF(OR(YEAR(G4257)&lt;2019,O4257="X"),0,IF(ISBLANK(H4257),DATEDIF(G4257,'[3]1.Pradzia'!$D$13,"M"),DATEDIF(G4257,H4257,"m")))</f>
        <v>0</v>
      </c>
      <c r="AE4257" s="37">
        <f>IF(E4257='[3]5.Grup_T'!$E$20,0,IF(AD4257&lt;&gt;0,M4257/V4257*MIN(12,AD4257),0))</f>
        <v>0</v>
      </c>
      <c r="AF4257" s="37">
        <f t="shared" si="932"/>
        <v>0</v>
      </c>
      <c r="AG4257" s="37">
        <f t="shared" si="933"/>
        <v>0</v>
      </c>
      <c r="AH4257" s="37">
        <f t="shared" si="934"/>
        <v>0</v>
      </c>
      <c r="AI4257" s="35" t="str">
        <f t="shared" si="935"/>
        <v>Nusidėvėjęs</v>
      </c>
      <c r="AJ4257" s="38" t="str">
        <f>IF(AND(F4257&lt;&gt;[3]Pav.tvarkyklė!$B$12,F4257&lt;&gt;[3]Pav.tvarkyklė!$B$13),"GVTNT","X")</f>
        <v>GVTNT</v>
      </c>
      <c r="AK4257" s="39">
        <f t="shared" si="937"/>
        <v>0</v>
      </c>
      <c r="AL4257" s="41"/>
      <c r="AM4257" s="41"/>
      <c r="AN4257" s="41">
        <f t="shared" si="925"/>
        <v>1900</v>
      </c>
      <c r="AO4257" s="41"/>
      <c r="AP4257" s="41"/>
      <c r="AQ4257" s="41"/>
      <c r="AR4257" s="42"/>
      <c r="AS4257" s="42"/>
      <c r="AU4257" s="43">
        <f t="shared" si="926"/>
        <v>0</v>
      </c>
    </row>
    <row r="4258" spans="1:47" ht="15" customHeight="1" x14ac:dyDescent="0.25">
      <c r="A4258" s="11"/>
      <c r="B4258" s="19">
        <v>4427</v>
      </c>
      <c r="C4258" s="61"/>
      <c r="D4258" s="62"/>
      <c r="E4258" s="78"/>
      <c r="F4258" s="63"/>
      <c r="G4258" s="80"/>
      <c r="H4258" s="94"/>
      <c r="I4258" s="95"/>
      <c r="J4258" s="27"/>
      <c r="K4258" s="27"/>
      <c r="L4258" s="95"/>
      <c r="M4258" s="96"/>
      <c r="N4258" s="29">
        <v>0</v>
      </c>
      <c r="O4258" s="30" t="str">
        <f>IF(G4258&lt;=$N$2,"",IF(F4258=[3]Pav.tvarkyklė!$B$13,"",IF(ISBLANK(R4258),"X","")))</f>
        <v/>
      </c>
      <c r="P4258" s="91"/>
      <c r="Q4258" s="63"/>
      <c r="R4258" s="63"/>
      <c r="S4258" s="63"/>
      <c r="T4258" s="63"/>
      <c r="U4258" s="34" t="str">
        <f>IFERROR(INDEX('[3]5.Grup_T'!$G$4:$G$22,MATCH('6.Turtas'!E4258,'[3]5.Grup_T'!$E$4:$E$22,0)),"0")</f>
        <v>0</v>
      </c>
      <c r="V4258" s="35">
        <f t="shared" si="927"/>
        <v>0</v>
      </c>
      <c r="W4258" s="35">
        <f>IF(NOT(ISBLANK(H4258)),(12-DATEDIF(H4258,'[3]1.Pradzia'!$D$13,"m")),0)</f>
        <v>0</v>
      </c>
      <c r="X4258" s="35">
        <f t="shared" si="928"/>
        <v>0</v>
      </c>
      <c r="Y4258" s="35">
        <f t="shared" si="924"/>
        <v>0</v>
      </c>
      <c r="Z4258" s="35">
        <f t="shared" si="936"/>
        <v>0</v>
      </c>
      <c r="AA4258" s="36">
        <f t="shared" si="929"/>
        <v>0</v>
      </c>
      <c r="AB4258" s="36">
        <f t="shared" si="930"/>
        <v>0</v>
      </c>
      <c r="AC4258" s="37">
        <f t="shared" si="931"/>
        <v>0</v>
      </c>
      <c r="AD4258" s="35">
        <f>IF(OR(YEAR(G4258)&lt;2019,O4258="X"),0,IF(ISBLANK(H4258),DATEDIF(G4258,'[3]1.Pradzia'!$D$13,"M"),DATEDIF(G4258,H4258,"m")))</f>
        <v>0</v>
      </c>
      <c r="AE4258" s="37">
        <f>IF(E4258='[3]5.Grup_T'!$E$20,0,IF(AD4258&lt;&gt;0,M4258/V4258*MIN(12,AD4258),0))</f>
        <v>0</v>
      </c>
      <c r="AF4258" s="37">
        <f t="shared" si="932"/>
        <v>0</v>
      </c>
      <c r="AG4258" s="37">
        <f t="shared" si="933"/>
        <v>0</v>
      </c>
      <c r="AH4258" s="37">
        <f t="shared" si="934"/>
        <v>0</v>
      </c>
      <c r="AI4258" s="35" t="str">
        <f t="shared" si="935"/>
        <v>Nusidėvėjęs</v>
      </c>
      <c r="AJ4258" s="38" t="str">
        <f>IF(AND(F4258&lt;&gt;[3]Pav.tvarkyklė!$B$12,F4258&lt;&gt;[3]Pav.tvarkyklė!$B$13),"GVTNT","X")</f>
        <v>GVTNT</v>
      </c>
      <c r="AK4258" s="39">
        <f t="shared" si="937"/>
        <v>0</v>
      </c>
      <c r="AL4258" s="41"/>
      <c r="AM4258" s="41"/>
      <c r="AN4258" s="41">
        <f t="shared" si="925"/>
        <v>1900</v>
      </c>
      <c r="AO4258" s="41"/>
      <c r="AP4258" s="41"/>
      <c r="AQ4258" s="41"/>
      <c r="AR4258" s="42"/>
      <c r="AS4258" s="42"/>
      <c r="AU4258" s="43">
        <f t="shared" si="926"/>
        <v>0</v>
      </c>
    </row>
    <row r="4259" spans="1:47" ht="15" customHeight="1" x14ac:dyDescent="0.25">
      <c r="A4259" s="11"/>
      <c r="B4259" s="19">
        <v>4428</v>
      </c>
      <c r="C4259" s="61"/>
      <c r="D4259" s="62"/>
      <c r="E4259" s="78"/>
      <c r="F4259" s="63"/>
      <c r="G4259" s="80"/>
      <c r="H4259" s="94"/>
      <c r="I4259" s="95"/>
      <c r="J4259" s="27"/>
      <c r="K4259" s="27"/>
      <c r="L4259" s="95"/>
      <c r="M4259" s="96"/>
      <c r="N4259" s="29">
        <v>0</v>
      </c>
      <c r="O4259" s="30" t="str">
        <f>IF(G4259&lt;=$N$2,"",IF(F4259=[3]Pav.tvarkyklė!$B$13,"",IF(ISBLANK(R4259),"X","")))</f>
        <v/>
      </c>
      <c r="P4259" s="91"/>
      <c r="Q4259" s="63"/>
      <c r="R4259" s="63"/>
      <c r="S4259" s="63"/>
      <c r="T4259" s="63"/>
      <c r="U4259" s="34" t="str">
        <f>IFERROR(INDEX('[3]5.Grup_T'!$G$4:$G$22,MATCH('6.Turtas'!E4259,'[3]5.Grup_T'!$E$4:$E$22,0)),"0")</f>
        <v>0</v>
      </c>
      <c r="V4259" s="35">
        <f t="shared" si="927"/>
        <v>0</v>
      </c>
      <c r="W4259" s="35">
        <f>IF(NOT(ISBLANK(H4259)),(12-DATEDIF(H4259,'[3]1.Pradzia'!$D$13,"m")),0)</f>
        <v>0</v>
      </c>
      <c r="X4259" s="35">
        <f t="shared" si="928"/>
        <v>0</v>
      </c>
      <c r="Y4259" s="35">
        <f t="shared" si="924"/>
        <v>0</v>
      </c>
      <c r="Z4259" s="35">
        <f t="shared" si="936"/>
        <v>0</v>
      </c>
      <c r="AA4259" s="36">
        <f t="shared" si="929"/>
        <v>0</v>
      </c>
      <c r="AB4259" s="36">
        <f t="shared" si="930"/>
        <v>0</v>
      </c>
      <c r="AC4259" s="37">
        <f t="shared" si="931"/>
        <v>0</v>
      </c>
      <c r="AD4259" s="35">
        <f>IF(OR(YEAR(G4259)&lt;2019,O4259="X"),0,IF(ISBLANK(H4259),DATEDIF(G4259,'[3]1.Pradzia'!$D$13,"M"),DATEDIF(G4259,H4259,"m")))</f>
        <v>0</v>
      </c>
      <c r="AE4259" s="37">
        <f>IF(E4259='[3]5.Grup_T'!$E$20,0,IF(AD4259&lt;&gt;0,M4259/V4259*MIN(12,AD4259),0))</f>
        <v>0</v>
      </c>
      <c r="AF4259" s="37">
        <f t="shared" si="932"/>
        <v>0</v>
      </c>
      <c r="AG4259" s="37">
        <f t="shared" si="933"/>
        <v>0</v>
      </c>
      <c r="AH4259" s="37">
        <f t="shared" si="934"/>
        <v>0</v>
      </c>
      <c r="AI4259" s="35" t="str">
        <f t="shared" si="935"/>
        <v>Nusidėvėjęs</v>
      </c>
      <c r="AJ4259" s="38" t="str">
        <f>IF(AND(F4259&lt;&gt;[3]Pav.tvarkyklė!$B$12,F4259&lt;&gt;[3]Pav.tvarkyklė!$B$13),"GVTNT","X")</f>
        <v>GVTNT</v>
      </c>
      <c r="AK4259" s="39">
        <f t="shared" si="937"/>
        <v>0</v>
      </c>
      <c r="AL4259" s="41"/>
      <c r="AM4259" s="41"/>
      <c r="AN4259" s="41">
        <f t="shared" si="925"/>
        <v>1900</v>
      </c>
      <c r="AO4259" s="41"/>
      <c r="AP4259" s="41"/>
      <c r="AQ4259" s="41"/>
      <c r="AR4259" s="42"/>
      <c r="AS4259" s="42"/>
      <c r="AU4259" s="43">
        <f t="shared" si="926"/>
        <v>0</v>
      </c>
    </row>
    <row r="4260" spans="1:47" ht="15" customHeight="1" x14ac:dyDescent="0.25">
      <c r="A4260" s="11"/>
      <c r="B4260" s="19">
        <v>4429</v>
      </c>
      <c r="C4260" s="61"/>
      <c r="D4260" s="62"/>
      <c r="E4260" s="78"/>
      <c r="F4260" s="63"/>
      <c r="G4260" s="80"/>
      <c r="H4260" s="94"/>
      <c r="I4260" s="95"/>
      <c r="J4260" s="27"/>
      <c r="K4260" s="27"/>
      <c r="L4260" s="95"/>
      <c r="M4260" s="96"/>
      <c r="N4260" s="29">
        <v>0</v>
      </c>
      <c r="O4260" s="30" t="str">
        <f>IF(G4260&lt;=$N$2,"",IF(F4260=[3]Pav.tvarkyklė!$B$13,"",IF(ISBLANK(R4260),"X","")))</f>
        <v/>
      </c>
      <c r="P4260" s="91"/>
      <c r="Q4260" s="63"/>
      <c r="R4260" s="63"/>
      <c r="S4260" s="63"/>
      <c r="T4260" s="63"/>
      <c r="U4260" s="34" t="str">
        <f>IFERROR(INDEX('[3]5.Grup_T'!$G$4:$G$22,MATCH('6.Turtas'!E4260,'[3]5.Grup_T'!$E$4:$E$22,0)),"0")</f>
        <v>0</v>
      </c>
      <c r="V4260" s="35">
        <f t="shared" si="927"/>
        <v>0</v>
      </c>
      <c r="W4260" s="35">
        <f>IF(NOT(ISBLANK(H4260)),(12-DATEDIF(H4260,'[3]1.Pradzia'!$D$13,"m")),0)</f>
        <v>0</v>
      </c>
      <c r="X4260" s="35">
        <f t="shared" si="928"/>
        <v>0</v>
      </c>
      <c r="Y4260" s="35">
        <f t="shared" si="924"/>
        <v>0</v>
      </c>
      <c r="Z4260" s="35">
        <f t="shared" si="936"/>
        <v>0</v>
      </c>
      <c r="AA4260" s="36">
        <f t="shared" si="929"/>
        <v>0</v>
      </c>
      <c r="AB4260" s="36">
        <f t="shared" si="930"/>
        <v>0</v>
      </c>
      <c r="AC4260" s="37">
        <f t="shared" si="931"/>
        <v>0</v>
      </c>
      <c r="AD4260" s="35">
        <f>IF(OR(YEAR(G4260)&lt;2019,O4260="X"),0,IF(ISBLANK(H4260),DATEDIF(G4260,'[3]1.Pradzia'!$D$13,"M"),DATEDIF(G4260,H4260,"m")))</f>
        <v>0</v>
      </c>
      <c r="AE4260" s="37">
        <f>IF(E4260='[3]5.Grup_T'!$E$20,0,IF(AD4260&lt;&gt;0,M4260/V4260*MIN(12,AD4260),0))</f>
        <v>0</v>
      </c>
      <c r="AF4260" s="37">
        <f t="shared" si="932"/>
        <v>0</v>
      </c>
      <c r="AG4260" s="37">
        <f t="shared" si="933"/>
        <v>0</v>
      </c>
      <c r="AH4260" s="37">
        <f t="shared" si="934"/>
        <v>0</v>
      </c>
      <c r="AI4260" s="35" t="str">
        <f t="shared" si="935"/>
        <v>Nusidėvėjęs</v>
      </c>
      <c r="AJ4260" s="38" t="str">
        <f>IF(AND(F4260&lt;&gt;[3]Pav.tvarkyklė!$B$12,F4260&lt;&gt;[3]Pav.tvarkyklė!$B$13),"GVTNT","X")</f>
        <v>GVTNT</v>
      </c>
      <c r="AK4260" s="39">
        <f t="shared" si="937"/>
        <v>0</v>
      </c>
      <c r="AL4260" s="41"/>
      <c r="AM4260" s="41"/>
      <c r="AN4260" s="41">
        <f t="shared" si="925"/>
        <v>1900</v>
      </c>
      <c r="AO4260" s="41"/>
      <c r="AP4260" s="41"/>
      <c r="AQ4260" s="41"/>
      <c r="AR4260" s="42"/>
      <c r="AS4260" s="42"/>
      <c r="AU4260" s="43">
        <f t="shared" si="926"/>
        <v>0</v>
      </c>
    </row>
    <row r="4261" spans="1:47" ht="15" customHeight="1" x14ac:dyDescent="0.25">
      <c r="A4261" s="11"/>
      <c r="B4261" s="19">
        <v>4430</v>
      </c>
      <c r="C4261" s="61"/>
      <c r="D4261" s="62"/>
      <c r="E4261" s="78"/>
      <c r="F4261" s="63"/>
      <c r="G4261" s="80"/>
      <c r="H4261" s="94"/>
      <c r="I4261" s="95"/>
      <c r="J4261" s="27"/>
      <c r="K4261" s="27"/>
      <c r="L4261" s="95"/>
      <c r="M4261" s="96"/>
      <c r="N4261" s="29">
        <v>0</v>
      </c>
      <c r="O4261" s="30" t="str">
        <f>IF(G4261&lt;=$N$2,"",IF(F4261=[3]Pav.tvarkyklė!$B$13,"",IF(ISBLANK(R4261),"X","")))</f>
        <v/>
      </c>
      <c r="P4261" s="91"/>
      <c r="Q4261" s="63"/>
      <c r="R4261" s="63"/>
      <c r="S4261" s="63"/>
      <c r="T4261" s="63"/>
      <c r="U4261" s="34" t="str">
        <f>IFERROR(INDEX('[3]5.Grup_T'!$G$4:$G$22,MATCH('6.Turtas'!E4261,'[3]5.Grup_T'!$E$4:$E$22,0)),"0")</f>
        <v>0</v>
      </c>
      <c r="V4261" s="35">
        <f t="shared" si="927"/>
        <v>0</v>
      </c>
      <c r="W4261" s="35">
        <f>IF(NOT(ISBLANK(H4261)),(12-DATEDIF(H4261,'[3]1.Pradzia'!$D$13,"m")),0)</f>
        <v>0</v>
      </c>
      <c r="X4261" s="35">
        <f t="shared" si="928"/>
        <v>0</v>
      </c>
      <c r="Y4261" s="35">
        <f t="shared" si="924"/>
        <v>0</v>
      </c>
      <c r="Z4261" s="35">
        <f t="shared" si="936"/>
        <v>0</v>
      </c>
      <c r="AA4261" s="36">
        <f t="shared" si="929"/>
        <v>0</v>
      </c>
      <c r="AB4261" s="36">
        <f t="shared" si="930"/>
        <v>0</v>
      </c>
      <c r="AC4261" s="37">
        <f t="shared" si="931"/>
        <v>0</v>
      </c>
      <c r="AD4261" s="35">
        <f>IF(OR(YEAR(G4261)&lt;2019,O4261="X"),0,IF(ISBLANK(H4261),DATEDIF(G4261,'[3]1.Pradzia'!$D$13,"M"),DATEDIF(G4261,H4261,"m")))</f>
        <v>0</v>
      </c>
      <c r="AE4261" s="37">
        <f>IF(E4261='[3]5.Grup_T'!$E$20,0,IF(AD4261&lt;&gt;0,M4261/V4261*MIN(12,AD4261),0))</f>
        <v>0</v>
      </c>
      <c r="AF4261" s="37">
        <f t="shared" si="932"/>
        <v>0</v>
      </c>
      <c r="AG4261" s="37">
        <f t="shared" si="933"/>
        <v>0</v>
      </c>
      <c r="AH4261" s="37">
        <f t="shared" si="934"/>
        <v>0</v>
      </c>
      <c r="AI4261" s="35" t="str">
        <f t="shared" si="935"/>
        <v>Nusidėvėjęs</v>
      </c>
      <c r="AJ4261" s="38" t="str">
        <f>IF(AND(F4261&lt;&gt;[3]Pav.tvarkyklė!$B$12,F4261&lt;&gt;[3]Pav.tvarkyklė!$B$13),"GVTNT","X")</f>
        <v>GVTNT</v>
      </c>
      <c r="AK4261" s="39">
        <f t="shared" si="937"/>
        <v>0</v>
      </c>
      <c r="AL4261" s="41"/>
      <c r="AM4261" s="41"/>
      <c r="AN4261" s="41">
        <f t="shared" si="925"/>
        <v>1900</v>
      </c>
      <c r="AO4261" s="41"/>
      <c r="AP4261" s="41"/>
      <c r="AQ4261" s="41"/>
      <c r="AR4261" s="42"/>
      <c r="AS4261" s="42"/>
      <c r="AU4261" s="43">
        <f t="shared" si="926"/>
        <v>0</v>
      </c>
    </row>
    <row r="4262" spans="1:47" ht="15" customHeight="1" x14ac:dyDescent="0.25">
      <c r="A4262" s="11"/>
      <c r="B4262" s="19">
        <v>4431</v>
      </c>
      <c r="C4262" s="61"/>
      <c r="D4262" s="62"/>
      <c r="E4262" s="78"/>
      <c r="F4262" s="63"/>
      <c r="G4262" s="80"/>
      <c r="H4262" s="94"/>
      <c r="I4262" s="95"/>
      <c r="J4262" s="27"/>
      <c r="K4262" s="27"/>
      <c r="L4262" s="95"/>
      <c r="M4262" s="96"/>
      <c r="N4262" s="29">
        <v>0</v>
      </c>
      <c r="O4262" s="30" t="str">
        <f>IF(G4262&lt;=$N$2,"",IF(F4262=[3]Pav.tvarkyklė!$B$13,"",IF(ISBLANK(R4262),"X","")))</f>
        <v/>
      </c>
      <c r="P4262" s="91"/>
      <c r="Q4262" s="63"/>
      <c r="R4262" s="63"/>
      <c r="S4262" s="63"/>
      <c r="T4262" s="63"/>
      <c r="U4262" s="34" t="str">
        <f>IFERROR(INDEX('[3]5.Grup_T'!$G$4:$G$22,MATCH('6.Turtas'!E4262,'[3]5.Grup_T'!$E$4:$E$22,0)),"0")</f>
        <v>0</v>
      </c>
      <c r="V4262" s="35">
        <f t="shared" si="927"/>
        <v>0</v>
      </c>
      <c r="W4262" s="35">
        <f>IF(NOT(ISBLANK(H4262)),(12-DATEDIF(H4262,'[3]1.Pradzia'!$D$13,"m")),0)</f>
        <v>0</v>
      </c>
      <c r="X4262" s="35">
        <f t="shared" si="928"/>
        <v>0</v>
      </c>
      <c r="Y4262" s="35">
        <f t="shared" si="924"/>
        <v>0</v>
      </c>
      <c r="Z4262" s="35">
        <f t="shared" si="936"/>
        <v>0</v>
      </c>
      <c r="AA4262" s="36">
        <f t="shared" si="929"/>
        <v>0</v>
      </c>
      <c r="AB4262" s="36">
        <f t="shared" si="930"/>
        <v>0</v>
      </c>
      <c r="AC4262" s="37">
        <f t="shared" si="931"/>
        <v>0</v>
      </c>
      <c r="AD4262" s="35">
        <f>IF(OR(YEAR(G4262)&lt;2019,O4262="X"),0,IF(ISBLANK(H4262),DATEDIF(G4262,'[3]1.Pradzia'!$D$13,"M"),DATEDIF(G4262,H4262,"m")))</f>
        <v>0</v>
      </c>
      <c r="AE4262" s="37">
        <f>IF(E4262='[3]5.Grup_T'!$E$20,0,IF(AD4262&lt;&gt;0,M4262/V4262*MIN(12,AD4262),0))</f>
        <v>0</v>
      </c>
      <c r="AF4262" s="37">
        <f t="shared" si="932"/>
        <v>0</v>
      </c>
      <c r="AG4262" s="37">
        <f t="shared" si="933"/>
        <v>0</v>
      </c>
      <c r="AH4262" s="37">
        <f t="shared" si="934"/>
        <v>0</v>
      </c>
      <c r="AI4262" s="35" t="str">
        <f t="shared" si="935"/>
        <v>Nusidėvėjęs</v>
      </c>
      <c r="AJ4262" s="38" t="str">
        <f>IF(AND(F4262&lt;&gt;[3]Pav.tvarkyklė!$B$12,F4262&lt;&gt;[3]Pav.tvarkyklė!$B$13),"GVTNT","X")</f>
        <v>GVTNT</v>
      </c>
      <c r="AK4262" s="39">
        <f t="shared" si="937"/>
        <v>0</v>
      </c>
      <c r="AL4262" s="41"/>
      <c r="AM4262" s="41"/>
      <c r="AN4262" s="41">
        <f t="shared" si="925"/>
        <v>1900</v>
      </c>
      <c r="AO4262" s="41"/>
      <c r="AP4262" s="41"/>
      <c r="AQ4262" s="41"/>
      <c r="AR4262" s="42"/>
      <c r="AS4262" s="42"/>
      <c r="AU4262" s="43">
        <f t="shared" si="926"/>
        <v>0</v>
      </c>
    </row>
    <row r="4263" spans="1:47" ht="15" customHeight="1" x14ac:dyDescent="0.25">
      <c r="A4263" s="11"/>
      <c r="B4263" s="19">
        <v>4432</v>
      </c>
      <c r="C4263" s="61"/>
      <c r="D4263" s="62"/>
      <c r="E4263" s="78"/>
      <c r="F4263" s="61"/>
      <c r="G4263" s="80"/>
      <c r="H4263" s="94"/>
      <c r="I4263" s="95"/>
      <c r="J4263" s="27"/>
      <c r="K4263" s="27"/>
      <c r="L4263" s="95"/>
      <c r="M4263" s="96"/>
      <c r="N4263" s="29">
        <v>0</v>
      </c>
      <c r="O4263" s="30" t="str">
        <f>IF(G4263&lt;=$N$2,"",IF(F4263=[3]Pav.tvarkyklė!$B$13,"",IF(ISBLANK(R4263),"X","")))</f>
        <v/>
      </c>
      <c r="P4263" s="91"/>
      <c r="Q4263" s="63"/>
      <c r="R4263" s="63"/>
      <c r="S4263" s="63"/>
      <c r="T4263" s="63"/>
      <c r="U4263" s="34" t="str">
        <f>IFERROR(INDEX('[3]5.Grup_T'!$G$4:$G$22,MATCH('6.Turtas'!E4263,'[3]5.Grup_T'!$E$4:$E$22,0)),"0")</f>
        <v>0</v>
      </c>
      <c r="V4263" s="35">
        <f t="shared" si="927"/>
        <v>0</v>
      </c>
      <c r="W4263" s="35">
        <f>IF(NOT(ISBLANK(H4263)),(12-DATEDIF(H4263,'[3]1.Pradzia'!$D$13,"m")),0)</f>
        <v>0</v>
      </c>
      <c r="X4263" s="35">
        <f t="shared" si="928"/>
        <v>0</v>
      </c>
      <c r="Y4263" s="35">
        <f t="shared" si="924"/>
        <v>0</v>
      </c>
      <c r="Z4263" s="35">
        <f t="shared" si="936"/>
        <v>0</v>
      </c>
      <c r="AA4263" s="36">
        <f t="shared" si="929"/>
        <v>0</v>
      </c>
      <c r="AB4263" s="36">
        <f t="shared" si="930"/>
        <v>0</v>
      </c>
      <c r="AC4263" s="37">
        <f t="shared" si="931"/>
        <v>0</v>
      </c>
      <c r="AD4263" s="35">
        <f>IF(OR(YEAR(G4263)&lt;2019,O4263="X"),0,IF(ISBLANK(H4263),DATEDIF(G4263,'[3]1.Pradzia'!$D$13,"M"),DATEDIF(G4263,H4263,"m")))</f>
        <v>0</v>
      </c>
      <c r="AE4263" s="37">
        <f>IF(E4263='[3]5.Grup_T'!$E$20,0,IF(AD4263&lt;&gt;0,M4263/V4263*MIN(12,AD4263),0))</f>
        <v>0</v>
      </c>
      <c r="AF4263" s="37">
        <f t="shared" si="932"/>
        <v>0</v>
      </c>
      <c r="AG4263" s="37">
        <f t="shared" si="933"/>
        <v>0</v>
      </c>
      <c r="AH4263" s="37">
        <f t="shared" si="934"/>
        <v>0</v>
      </c>
      <c r="AI4263" s="35" t="str">
        <f t="shared" si="935"/>
        <v>Nusidėvėjęs</v>
      </c>
      <c r="AJ4263" s="38" t="str">
        <f>IF(AND(F4263&lt;&gt;[3]Pav.tvarkyklė!$B$12,F4263&lt;&gt;[3]Pav.tvarkyklė!$B$13),"GVTNT","X")</f>
        <v>GVTNT</v>
      </c>
      <c r="AK4263" s="39">
        <f t="shared" si="937"/>
        <v>0</v>
      </c>
      <c r="AL4263" s="41"/>
      <c r="AM4263" s="41"/>
      <c r="AN4263" s="41">
        <f t="shared" si="925"/>
        <v>1900</v>
      </c>
      <c r="AO4263" s="41"/>
      <c r="AP4263" s="41"/>
      <c r="AQ4263" s="41"/>
      <c r="AR4263" s="42"/>
      <c r="AS4263" s="42"/>
      <c r="AU4263" s="43">
        <f t="shared" si="926"/>
        <v>0</v>
      </c>
    </row>
    <row r="4264" spans="1:47" ht="15" customHeight="1" x14ac:dyDescent="0.25">
      <c r="A4264" s="11"/>
      <c r="B4264" s="19">
        <v>4433</v>
      </c>
      <c r="C4264" s="61"/>
      <c r="D4264" s="62"/>
      <c r="E4264" s="78"/>
      <c r="F4264" s="61"/>
      <c r="G4264" s="80"/>
      <c r="H4264" s="94"/>
      <c r="I4264" s="95"/>
      <c r="J4264" s="27"/>
      <c r="K4264" s="27"/>
      <c r="L4264" s="95"/>
      <c r="M4264" s="96"/>
      <c r="N4264" s="29">
        <v>0</v>
      </c>
      <c r="O4264" s="30" t="str">
        <f>IF(G4264&lt;=$N$2,"",IF(F4264=[3]Pav.tvarkyklė!$B$13,"",IF(ISBLANK(R4264),"X","")))</f>
        <v/>
      </c>
      <c r="P4264" s="91"/>
      <c r="Q4264" s="63"/>
      <c r="R4264" s="63"/>
      <c r="S4264" s="63"/>
      <c r="T4264" s="63"/>
      <c r="U4264" s="34" t="str">
        <f>IFERROR(INDEX('[3]5.Grup_T'!$G$4:$G$22,MATCH('6.Turtas'!E4264,'[3]5.Grup_T'!$E$4:$E$22,0)),"0")</f>
        <v>0</v>
      </c>
      <c r="V4264" s="35">
        <f t="shared" si="927"/>
        <v>0</v>
      </c>
      <c r="W4264" s="35">
        <f>IF(NOT(ISBLANK(H4264)),(12-DATEDIF(H4264,'[3]1.Pradzia'!$D$13,"m")),0)</f>
        <v>0</v>
      </c>
      <c r="X4264" s="35">
        <f t="shared" si="928"/>
        <v>0</v>
      </c>
      <c r="Y4264" s="35">
        <f t="shared" si="924"/>
        <v>0</v>
      </c>
      <c r="Z4264" s="35">
        <f t="shared" si="936"/>
        <v>0</v>
      </c>
      <c r="AA4264" s="36">
        <f t="shared" si="929"/>
        <v>0</v>
      </c>
      <c r="AB4264" s="36">
        <f t="shared" si="930"/>
        <v>0</v>
      </c>
      <c r="AC4264" s="37">
        <f t="shared" si="931"/>
        <v>0</v>
      </c>
      <c r="AD4264" s="35">
        <f>IF(OR(YEAR(G4264)&lt;2019,O4264="X"),0,IF(ISBLANK(H4264),DATEDIF(G4264,'[3]1.Pradzia'!$D$13,"M"),DATEDIF(G4264,H4264,"m")))</f>
        <v>0</v>
      </c>
      <c r="AE4264" s="37">
        <f>IF(E4264='[3]5.Grup_T'!$E$20,0,IF(AD4264&lt;&gt;0,M4264/V4264*MIN(12,AD4264),0))</f>
        <v>0</v>
      </c>
      <c r="AF4264" s="37">
        <f t="shared" si="932"/>
        <v>0</v>
      </c>
      <c r="AG4264" s="37">
        <f t="shared" si="933"/>
        <v>0</v>
      </c>
      <c r="AH4264" s="37">
        <f t="shared" si="934"/>
        <v>0</v>
      </c>
      <c r="AI4264" s="35" t="str">
        <f t="shared" si="935"/>
        <v>Nusidėvėjęs</v>
      </c>
      <c r="AJ4264" s="38" t="str">
        <f>IF(AND(F4264&lt;&gt;[3]Pav.tvarkyklė!$B$12,F4264&lt;&gt;[3]Pav.tvarkyklė!$B$13),"GVTNT","X")</f>
        <v>GVTNT</v>
      </c>
      <c r="AK4264" s="39">
        <f t="shared" si="937"/>
        <v>0</v>
      </c>
      <c r="AL4264" s="41"/>
      <c r="AM4264" s="41"/>
      <c r="AN4264" s="41">
        <f t="shared" si="925"/>
        <v>1900</v>
      </c>
      <c r="AO4264" s="41"/>
      <c r="AP4264" s="41"/>
      <c r="AQ4264" s="41"/>
      <c r="AR4264" s="42"/>
      <c r="AS4264" s="42"/>
      <c r="AU4264" s="43">
        <f t="shared" si="926"/>
        <v>0</v>
      </c>
    </row>
    <row r="4265" spans="1:47" ht="15" customHeight="1" x14ac:dyDescent="0.25">
      <c r="A4265" s="11"/>
      <c r="B4265" s="19">
        <v>4434</v>
      </c>
      <c r="C4265" s="61"/>
      <c r="D4265" s="62"/>
      <c r="E4265" s="78"/>
      <c r="F4265" s="61"/>
      <c r="G4265" s="80"/>
      <c r="H4265" s="94"/>
      <c r="I4265" s="95"/>
      <c r="J4265" s="27"/>
      <c r="K4265" s="27"/>
      <c r="L4265" s="95"/>
      <c r="M4265" s="96"/>
      <c r="N4265" s="29">
        <v>0</v>
      </c>
      <c r="O4265" s="30" t="str">
        <f>IF(G4265&lt;=$N$2,"",IF(F4265=[3]Pav.tvarkyklė!$B$13,"",IF(ISBLANK(R4265),"X","")))</f>
        <v/>
      </c>
      <c r="P4265" s="91"/>
      <c r="Q4265" s="63"/>
      <c r="R4265" s="63"/>
      <c r="S4265" s="63"/>
      <c r="T4265" s="63"/>
      <c r="U4265" s="34" t="str">
        <f>IFERROR(INDEX('[3]5.Grup_T'!$G$4:$G$22,MATCH('6.Turtas'!E4265,'[3]5.Grup_T'!$E$4:$E$22,0)),"0")</f>
        <v>0</v>
      </c>
      <c r="V4265" s="35">
        <f t="shared" si="927"/>
        <v>0</v>
      </c>
      <c r="W4265" s="35">
        <f>IF(NOT(ISBLANK(H4265)),(12-DATEDIF(H4265,'[3]1.Pradzia'!$D$13,"m")),0)</f>
        <v>0</v>
      </c>
      <c r="X4265" s="35">
        <f t="shared" si="928"/>
        <v>0</v>
      </c>
      <c r="Y4265" s="35">
        <f t="shared" si="924"/>
        <v>0</v>
      </c>
      <c r="Z4265" s="35">
        <f t="shared" si="936"/>
        <v>0</v>
      </c>
      <c r="AA4265" s="36">
        <f t="shared" si="929"/>
        <v>0</v>
      </c>
      <c r="AB4265" s="36">
        <f t="shared" si="930"/>
        <v>0</v>
      </c>
      <c r="AC4265" s="37">
        <f t="shared" si="931"/>
        <v>0</v>
      </c>
      <c r="AD4265" s="35">
        <f>IF(OR(YEAR(G4265)&lt;2019,O4265="X"),0,IF(ISBLANK(H4265),DATEDIF(G4265,'[3]1.Pradzia'!$D$13,"M"),DATEDIF(G4265,H4265,"m")))</f>
        <v>0</v>
      </c>
      <c r="AE4265" s="37">
        <f>IF(E4265='[3]5.Grup_T'!$E$20,0,IF(AD4265&lt;&gt;0,M4265/V4265*MIN(12,AD4265),0))</f>
        <v>0</v>
      </c>
      <c r="AF4265" s="37">
        <f t="shared" si="932"/>
        <v>0</v>
      </c>
      <c r="AG4265" s="37">
        <f t="shared" si="933"/>
        <v>0</v>
      </c>
      <c r="AH4265" s="37">
        <f t="shared" si="934"/>
        <v>0</v>
      </c>
      <c r="AI4265" s="35" t="str">
        <f t="shared" si="935"/>
        <v>Nusidėvėjęs</v>
      </c>
      <c r="AJ4265" s="38" t="str">
        <f>IF(AND(F4265&lt;&gt;[3]Pav.tvarkyklė!$B$12,F4265&lt;&gt;[3]Pav.tvarkyklė!$B$13),"GVTNT","X")</f>
        <v>GVTNT</v>
      </c>
      <c r="AK4265" s="39">
        <f t="shared" si="937"/>
        <v>0</v>
      </c>
      <c r="AL4265" s="41"/>
      <c r="AM4265" s="41"/>
      <c r="AN4265" s="41">
        <f t="shared" si="925"/>
        <v>1900</v>
      </c>
      <c r="AO4265" s="41"/>
      <c r="AP4265" s="41"/>
      <c r="AQ4265" s="41"/>
      <c r="AR4265" s="42"/>
      <c r="AS4265" s="42"/>
      <c r="AU4265" s="43">
        <f t="shared" si="926"/>
        <v>0</v>
      </c>
    </row>
    <row r="4266" spans="1:47" ht="15" customHeight="1" x14ac:dyDescent="0.25">
      <c r="A4266" s="11"/>
      <c r="B4266" s="19">
        <v>4435</v>
      </c>
      <c r="C4266" s="61"/>
      <c r="D4266" s="62"/>
      <c r="E4266" s="78"/>
      <c r="F4266" s="61"/>
      <c r="G4266" s="80"/>
      <c r="H4266" s="94"/>
      <c r="I4266" s="95"/>
      <c r="J4266" s="27"/>
      <c r="K4266" s="27"/>
      <c r="L4266" s="95"/>
      <c r="M4266" s="96"/>
      <c r="N4266" s="29">
        <v>0</v>
      </c>
      <c r="O4266" s="30" t="str">
        <f>IF(G4266&lt;=$N$2,"",IF(F4266=[3]Pav.tvarkyklė!$B$13,"",IF(ISBLANK(R4266),"X","")))</f>
        <v/>
      </c>
      <c r="P4266" s="91"/>
      <c r="Q4266" s="63"/>
      <c r="R4266" s="63"/>
      <c r="S4266" s="63"/>
      <c r="T4266" s="63"/>
      <c r="U4266" s="34" t="str">
        <f>IFERROR(INDEX('[3]5.Grup_T'!$G$4:$G$22,MATCH('6.Turtas'!E4266,'[3]5.Grup_T'!$E$4:$E$22,0)),"0")</f>
        <v>0</v>
      </c>
      <c r="V4266" s="35">
        <f t="shared" si="927"/>
        <v>0</v>
      </c>
      <c r="W4266" s="35">
        <f>IF(NOT(ISBLANK(H4266)),(12-DATEDIF(H4266,'[3]1.Pradzia'!$D$13,"m")),0)</f>
        <v>0</v>
      </c>
      <c r="X4266" s="35">
        <f t="shared" si="928"/>
        <v>0</v>
      </c>
      <c r="Y4266" s="35">
        <f t="shared" si="924"/>
        <v>0</v>
      </c>
      <c r="Z4266" s="35">
        <f t="shared" si="936"/>
        <v>0</v>
      </c>
      <c r="AA4266" s="36">
        <f t="shared" si="929"/>
        <v>0</v>
      </c>
      <c r="AB4266" s="36">
        <f t="shared" si="930"/>
        <v>0</v>
      </c>
      <c r="AC4266" s="37">
        <f t="shared" si="931"/>
        <v>0</v>
      </c>
      <c r="AD4266" s="35">
        <f>IF(OR(YEAR(G4266)&lt;2019,O4266="X"),0,IF(ISBLANK(H4266),DATEDIF(G4266,'[3]1.Pradzia'!$D$13,"M"),DATEDIF(G4266,H4266,"m")))</f>
        <v>0</v>
      </c>
      <c r="AE4266" s="37">
        <f>IF(E4266='[3]5.Grup_T'!$E$20,0,IF(AD4266&lt;&gt;0,M4266/V4266*MIN(12,AD4266),0))</f>
        <v>0</v>
      </c>
      <c r="AF4266" s="37">
        <f t="shared" si="932"/>
        <v>0</v>
      </c>
      <c r="AG4266" s="37">
        <f t="shared" si="933"/>
        <v>0</v>
      </c>
      <c r="AH4266" s="37">
        <f t="shared" si="934"/>
        <v>0</v>
      </c>
      <c r="AI4266" s="35" t="str">
        <f t="shared" si="935"/>
        <v>Nusidėvėjęs</v>
      </c>
      <c r="AJ4266" s="38" t="str">
        <f>IF(AND(F4266&lt;&gt;[3]Pav.tvarkyklė!$B$12,F4266&lt;&gt;[3]Pav.tvarkyklė!$B$13),"GVTNT","X")</f>
        <v>GVTNT</v>
      </c>
      <c r="AK4266" s="39">
        <f t="shared" si="937"/>
        <v>0</v>
      </c>
      <c r="AL4266" s="41"/>
      <c r="AM4266" s="41"/>
      <c r="AN4266" s="41">
        <f t="shared" si="925"/>
        <v>1900</v>
      </c>
      <c r="AO4266" s="41"/>
      <c r="AP4266" s="41"/>
      <c r="AQ4266" s="41"/>
      <c r="AR4266" s="42"/>
      <c r="AS4266" s="42"/>
      <c r="AU4266" s="43">
        <f t="shared" si="926"/>
        <v>0</v>
      </c>
    </row>
    <row r="4267" spans="1:47" ht="15" customHeight="1" x14ac:dyDescent="0.25">
      <c r="A4267" s="11"/>
      <c r="B4267" s="19">
        <v>4436</v>
      </c>
      <c r="C4267" s="61"/>
      <c r="D4267" s="62"/>
      <c r="E4267" s="78"/>
      <c r="F4267" s="61"/>
      <c r="G4267" s="80"/>
      <c r="H4267" s="94"/>
      <c r="I4267" s="95"/>
      <c r="J4267" s="27"/>
      <c r="K4267" s="27"/>
      <c r="L4267" s="95"/>
      <c r="M4267" s="96"/>
      <c r="N4267" s="29">
        <v>0</v>
      </c>
      <c r="O4267" s="30" t="str">
        <f>IF(G4267&lt;=$N$2,"",IF(F4267=[3]Pav.tvarkyklė!$B$13,"",IF(ISBLANK(R4267),"X","")))</f>
        <v/>
      </c>
      <c r="P4267" s="91"/>
      <c r="Q4267" s="63"/>
      <c r="R4267" s="63"/>
      <c r="S4267" s="63"/>
      <c r="T4267" s="63"/>
      <c r="U4267" s="34" t="str">
        <f>IFERROR(INDEX('[3]5.Grup_T'!$G$4:$G$22,MATCH('6.Turtas'!E4267,'[3]5.Grup_T'!$E$4:$E$22,0)),"0")</f>
        <v>0</v>
      </c>
      <c r="V4267" s="35">
        <f t="shared" si="927"/>
        <v>0</v>
      </c>
      <c r="W4267" s="35">
        <f>IF(NOT(ISBLANK(H4267)),(12-DATEDIF(H4267,'[3]1.Pradzia'!$D$13,"m")),0)</f>
        <v>0</v>
      </c>
      <c r="X4267" s="35">
        <f t="shared" si="928"/>
        <v>0</v>
      </c>
      <c r="Y4267" s="35">
        <f t="shared" si="924"/>
        <v>0</v>
      </c>
      <c r="Z4267" s="35">
        <f t="shared" si="936"/>
        <v>0</v>
      </c>
      <c r="AA4267" s="36">
        <f t="shared" si="929"/>
        <v>0</v>
      </c>
      <c r="AB4267" s="36">
        <f t="shared" si="930"/>
        <v>0</v>
      </c>
      <c r="AC4267" s="37">
        <f t="shared" si="931"/>
        <v>0</v>
      </c>
      <c r="AD4267" s="35">
        <f>IF(OR(YEAR(G4267)&lt;2019,O4267="X"),0,IF(ISBLANK(H4267),DATEDIF(G4267,'[3]1.Pradzia'!$D$13,"M"),DATEDIF(G4267,H4267,"m")))</f>
        <v>0</v>
      </c>
      <c r="AE4267" s="37">
        <f>IF(E4267='[3]5.Grup_T'!$E$20,0,IF(AD4267&lt;&gt;0,M4267/V4267*MIN(12,AD4267),0))</f>
        <v>0</v>
      </c>
      <c r="AF4267" s="37">
        <f t="shared" si="932"/>
        <v>0</v>
      </c>
      <c r="AG4267" s="37">
        <f t="shared" si="933"/>
        <v>0</v>
      </c>
      <c r="AH4267" s="37">
        <f t="shared" si="934"/>
        <v>0</v>
      </c>
      <c r="AI4267" s="35" t="str">
        <f t="shared" si="935"/>
        <v>Nusidėvėjęs</v>
      </c>
      <c r="AJ4267" s="38" t="str">
        <f>IF(AND(F4267&lt;&gt;[3]Pav.tvarkyklė!$B$12,F4267&lt;&gt;[3]Pav.tvarkyklė!$B$13),"GVTNT","X")</f>
        <v>GVTNT</v>
      </c>
      <c r="AK4267" s="39">
        <f t="shared" si="937"/>
        <v>0</v>
      </c>
      <c r="AL4267" s="41"/>
      <c r="AM4267" s="41"/>
      <c r="AN4267" s="41">
        <f t="shared" si="925"/>
        <v>1900</v>
      </c>
      <c r="AO4267" s="41"/>
      <c r="AP4267" s="41"/>
      <c r="AQ4267" s="41"/>
      <c r="AR4267" s="42"/>
      <c r="AS4267" s="42"/>
      <c r="AU4267" s="43">
        <f t="shared" si="926"/>
        <v>0</v>
      </c>
    </row>
    <row r="4268" spans="1:47" ht="15" customHeight="1" x14ac:dyDescent="0.25">
      <c r="A4268" s="11"/>
      <c r="B4268" s="19">
        <v>4437</v>
      </c>
      <c r="C4268" s="61"/>
      <c r="D4268" s="62"/>
      <c r="E4268" s="78"/>
      <c r="F4268" s="61"/>
      <c r="G4268" s="80"/>
      <c r="H4268" s="94"/>
      <c r="I4268" s="95"/>
      <c r="J4268" s="27"/>
      <c r="K4268" s="27"/>
      <c r="L4268" s="95"/>
      <c r="M4268" s="96"/>
      <c r="N4268" s="29">
        <v>0</v>
      </c>
      <c r="O4268" s="30" t="str">
        <f>IF(G4268&lt;=$N$2,"",IF(F4268=[3]Pav.tvarkyklė!$B$13,"",IF(ISBLANK(R4268),"X","")))</f>
        <v/>
      </c>
      <c r="P4268" s="91"/>
      <c r="Q4268" s="63"/>
      <c r="R4268" s="63"/>
      <c r="S4268" s="63"/>
      <c r="T4268" s="63"/>
      <c r="U4268" s="34" t="str">
        <f>IFERROR(INDEX('[3]5.Grup_T'!$G$4:$G$22,MATCH('6.Turtas'!E4268,'[3]5.Grup_T'!$E$4:$E$22,0)),"0")</f>
        <v>0</v>
      </c>
      <c r="V4268" s="35">
        <f t="shared" si="927"/>
        <v>0</v>
      </c>
      <c r="W4268" s="35">
        <f>IF(NOT(ISBLANK(H4268)),(12-DATEDIF(H4268,'[3]1.Pradzia'!$D$13,"m")),0)</f>
        <v>0</v>
      </c>
      <c r="X4268" s="35">
        <f t="shared" si="928"/>
        <v>0</v>
      </c>
      <c r="Y4268" s="35">
        <f t="shared" si="924"/>
        <v>0</v>
      </c>
      <c r="Z4268" s="35">
        <f t="shared" si="936"/>
        <v>0</v>
      </c>
      <c r="AA4268" s="36">
        <f t="shared" si="929"/>
        <v>0</v>
      </c>
      <c r="AB4268" s="36">
        <f t="shared" si="930"/>
        <v>0</v>
      </c>
      <c r="AC4268" s="37">
        <f t="shared" si="931"/>
        <v>0</v>
      </c>
      <c r="AD4268" s="35">
        <f>IF(OR(YEAR(G4268)&lt;2019,O4268="X"),0,IF(ISBLANK(H4268),DATEDIF(G4268,'[3]1.Pradzia'!$D$13,"M"),DATEDIF(G4268,H4268,"m")))</f>
        <v>0</v>
      </c>
      <c r="AE4268" s="37">
        <f>IF(E4268='[3]5.Grup_T'!$E$20,0,IF(AD4268&lt;&gt;0,M4268/V4268*MIN(12,AD4268),0))</f>
        <v>0</v>
      </c>
      <c r="AF4268" s="37">
        <f t="shared" si="932"/>
        <v>0</v>
      </c>
      <c r="AG4268" s="37">
        <f t="shared" si="933"/>
        <v>0</v>
      </c>
      <c r="AH4268" s="37">
        <f t="shared" si="934"/>
        <v>0</v>
      </c>
      <c r="AI4268" s="35" t="str">
        <f t="shared" si="935"/>
        <v>Nusidėvėjęs</v>
      </c>
      <c r="AJ4268" s="38" t="str">
        <f>IF(AND(F4268&lt;&gt;[3]Pav.tvarkyklė!$B$12,F4268&lt;&gt;[3]Pav.tvarkyklė!$B$13),"GVTNT","X")</f>
        <v>GVTNT</v>
      </c>
      <c r="AK4268" s="39">
        <f t="shared" si="937"/>
        <v>0</v>
      </c>
      <c r="AL4268" s="41"/>
      <c r="AM4268" s="41"/>
      <c r="AN4268" s="41">
        <f t="shared" si="925"/>
        <v>1900</v>
      </c>
      <c r="AO4268" s="41"/>
      <c r="AP4268" s="41"/>
      <c r="AQ4268" s="41"/>
      <c r="AR4268" s="42"/>
      <c r="AS4268" s="42"/>
      <c r="AU4268" s="43">
        <f t="shared" si="926"/>
        <v>0</v>
      </c>
    </row>
    <row r="4269" spans="1:47" ht="15" customHeight="1" x14ac:dyDescent="0.25">
      <c r="A4269" s="11"/>
      <c r="B4269" s="19">
        <v>4438</v>
      </c>
      <c r="C4269" s="61"/>
      <c r="D4269" s="62"/>
      <c r="E4269" s="78"/>
      <c r="F4269" s="61"/>
      <c r="G4269" s="80"/>
      <c r="H4269" s="94"/>
      <c r="I4269" s="95"/>
      <c r="J4269" s="27"/>
      <c r="K4269" s="27"/>
      <c r="L4269" s="95"/>
      <c r="M4269" s="96"/>
      <c r="N4269" s="29">
        <v>0</v>
      </c>
      <c r="O4269" s="30" t="str">
        <f>IF(G4269&lt;=$N$2,"",IF(F4269=[3]Pav.tvarkyklė!$B$13,"",IF(ISBLANK(R4269),"X","")))</f>
        <v/>
      </c>
      <c r="P4269" s="91"/>
      <c r="Q4269" s="63"/>
      <c r="R4269" s="63"/>
      <c r="S4269" s="63"/>
      <c r="T4269" s="63"/>
      <c r="U4269" s="34" t="str">
        <f>IFERROR(INDEX('[3]5.Grup_T'!$G$4:$G$22,MATCH('6.Turtas'!E4269,'[3]5.Grup_T'!$E$4:$E$22,0)),"0")</f>
        <v>0</v>
      </c>
      <c r="V4269" s="35">
        <f t="shared" si="927"/>
        <v>0</v>
      </c>
      <c r="W4269" s="35">
        <f>IF(NOT(ISBLANK(H4269)),(12-DATEDIF(H4269,'[3]1.Pradzia'!$D$13,"m")),0)</f>
        <v>0</v>
      </c>
      <c r="X4269" s="35">
        <f t="shared" si="928"/>
        <v>0</v>
      </c>
      <c r="Y4269" s="35">
        <f t="shared" si="924"/>
        <v>0</v>
      </c>
      <c r="Z4269" s="35">
        <f t="shared" si="936"/>
        <v>0</v>
      </c>
      <c r="AA4269" s="36">
        <f t="shared" si="929"/>
        <v>0</v>
      </c>
      <c r="AB4269" s="36">
        <f t="shared" si="930"/>
        <v>0</v>
      </c>
      <c r="AC4269" s="37">
        <f t="shared" si="931"/>
        <v>0</v>
      </c>
      <c r="AD4269" s="35">
        <f>IF(OR(YEAR(G4269)&lt;2019,O4269="X"),0,IF(ISBLANK(H4269),DATEDIF(G4269,'[3]1.Pradzia'!$D$13,"M"),DATEDIF(G4269,H4269,"m")))</f>
        <v>0</v>
      </c>
      <c r="AE4269" s="37">
        <f>IF(E4269='[3]5.Grup_T'!$E$20,0,IF(AD4269&lt;&gt;0,M4269/V4269*MIN(12,AD4269),0))</f>
        <v>0</v>
      </c>
      <c r="AF4269" s="37">
        <f t="shared" si="932"/>
        <v>0</v>
      </c>
      <c r="AG4269" s="37">
        <f t="shared" si="933"/>
        <v>0</v>
      </c>
      <c r="AH4269" s="37">
        <f t="shared" si="934"/>
        <v>0</v>
      </c>
      <c r="AI4269" s="35" t="str">
        <f t="shared" si="935"/>
        <v>Nusidėvėjęs</v>
      </c>
      <c r="AJ4269" s="38" t="str">
        <f>IF(AND(F4269&lt;&gt;[3]Pav.tvarkyklė!$B$12,F4269&lt;&gt;[3]Pav.tvarkyklė!$B$13),"GVTNT","X")</f>
        <v>GVTNT</v>
      </c>
      <c r="AK4269" s="39">
        <f t="shared" si="937"/>
        <v>0</v>
      </c>
      <c r="AL4269" s="41"/>
      <c r="AM4269" s="41"/>
      <c r="AN4269" s="41">
        <f t="shared" si="925"/>
        <v>1900</v>
      </c>
      <c r="AO4269" s="41"/>
      <c r="AP4269" s="41"/>
      <c r="AQ4269" s="41"/>
      <c r="AR4269" s="42"/>
      <c r="AS4269" s="42"/>
      <c r="AU4269" s="43">
        <f t="shared" si="926"/>
        <v>0</v>
      </c>
    </row>
    <row r="4270" spans="1:47" ht="15" customHeight="1" x14ac:dyDescent="0.25">
      <c r="A4270" s="11"/>
      <c r="B4270" s="19">
        <v>4439</v>
      </c>
      <c r="C4270" s="61"/>
      <c r="D4270" s="62"/>
      <c r="E4270" s="78"/>
      <c r="F4270" s="61"/>
      <c r="G4270" s="80"/>
      <c r="H4270" s="94"/>
      <c r="I4270" s="95"/>
      <c r="J4270" s="27"/>
      <c r="K4270" s="27"/>
      <c r="L4270" s="95"/>
      <c r="M4270" s="96"/>
      <c r="N4270" s="29">
        <v>0</v>
      </c>
      <c r="O4270" s="30" t="str">
        <f>IF(G4270&lt;=$N$2,"",IF(F4270=[3]Pav.tvarkyklė!$B$13,"",IF(ISBLANK(R4270),"X","")))</f>
        <v/>
      </c>
      <c r="P4270" s="91"/>
      <c r="Q4270" s="63"/>
      <c r="R4270" s="63"/>
      <c r="S4270" s="63"/>
      <c r="T4270" s="63"/>
      <c r="U4270" s="34" t="str">
        <f>IFERROR(INDEX('[3]5.Grup_T'!$G$4:$G$22,MATCH('6.Turtas'!E4270,'[3]5.Grup_T'!$E$4:$E$22,0)),"0")</f>
        <v>0</v>
      </c>
      <c r="V4270" s="35">
        <f t="shared" si="927"/>
        <v>0</v>
      </c>
      <c r="W4270" s="35">
        <f>IF(NOT(ISBLANK(H4270)),(12-DATEDIF(H4270,'[3]1.Pradzia'!$D$13,"m")),0)</f>
        <v>0</v>
      </c>
      <c r="X4270" s="35">
        <f t="shared" si="928"/>
        <v>0</v>
      </c>
      <c r="Y4270" s="35">
        <f t="shared" si="924"/>
        <v>0</v>
      </c>
      <c r="Z4270" s="35">
        <f t="shared" si="936"/>
        <v>0</v>
      </c>
      <c r="AA4270" s="36">
        <f t="shared" si="929"/>
        <v>0</v>
      </c>
      <c r="AB4270" s="36">
        <f t="shared" si="930"/>
        <v>0</v>
      </c>
      <c r="AC4270" s="37">
        <f t="shared" si="931"/>
        <v>0</v>
      </c>
      <c r="AD4270" s="35">
        <f>IF(OR(YEAR(G4270)&lt;2019,O4270="X"),0,IF(ISBLANK(H4270),DATEDIF(G4270,'[3]1.Pradzia'!$D$13,"M"),DATEDIF(G4270,H4270,"m")))</f>
        <v>0</v>
      </c>
      <c r="AE4270" s="37">
        <f>IF(E4270='[3]5.Grup_T'!$E$20,0,IF(AD4270&lt;&gt;0,M4270/V4270*MIN(12,AD4270),0))</f>
        <v>0</v>
      </c>
      <c r="AF4270" s="37">
        <f t="shared" si="932"/>
        <v>0</v>
      </c>
      <c r="AG4270" s="37">
        <f t="shared" si="933"/>
        <v>0</v>
      </c>
      <c r="AH4270" s="37">
        <f t="shared" si="934"/>
        <v>0</v>
      </c>
      <c r="AI4270" s="35" t="str">
        <f t="shared" si="935"/>
        <v>Nusidėvėjęs</v>
      </c>
      <c r="AJ4270" s="38" t="str">
        <f>IF(AND(F4270&lt;&gt;[3]Pav.tvarkyklė!$B$12,F4270&lt;&gt;[3]Pav.tvarkyklė!$B$13),"GVTNT","X")</f>
        <v>GVTNT</v>
      </c>
      <c r="AK4270" s="39">
        <f t="shared" si="937"/>
        <v>0</v>
      </c>
      <c r="AL4270" s="41"/>
      <c r="AM4270" s="41"/>
      <c r="AN4270" s="41">
        <f t="shared" si="925"/>
        <v>1900</v>
      </c>
      <c r="AO4270" s="41"/>
      <c r="AP4270" s="41"/>
      <c r="AQ4270" s="41"/>
      <c r="AR4270" s="42"/>
      <c r="AS4270" s="42"/>
      <c r="AU4270" s="43">
        <f t="shared" si="926"/>
        <v>0</v>
      </c>
    </row>
    <row r="4271" spans="1:47" ht="15" customHeight="1" x14ac:dyDescent="0.25">
      <c r="A4271" s="11"/>
      <c r="B4271" s="19">
        <v>4440</v>
      </c>
      <c r="C4271" s="61"/>
      <c r="D4271" s="62"/>
      <c r="E4271" s="78"/>
      <c r="F4271" s="61"/>
      <c r="G4271" s="80"/>
      <c r="H4271" s="94"/>
      <c r="I4271" s="95"/>
      <c r="J4271" s="27"/>
      <c r="K4271" s="27"/>
      <c r="L4271" s="95"/>
      <c r="M4271" s="96"/>
      <c r="N4271" s="29">
        <v>0</v>
      </c>
      <c r="O4271" s="30" t="str">
        <f>IF(G4271&lt;=$N$2,"",IF(F4271=[3]Pav.tvarkyklė!$B$13,"",IF(ISBLANK(R4271),"X","")))</f>
        <v/>
      </c>
      <c r="P4271" s="91"/>
      <c r="Q4271" s="63"/>
      <c r="R4271" s="63"/>
      <c r="S4271" s="63"/>
      <c r="T4271" s="63"/>
      <c r="U4271" s="34" t="str">
        <f>IFERROR(INDEX('[3]5.Grup_T'!$G$4:$G$22,MATCH('6.Turtas'!E4271,'[3]5.Grup_T'!$E$4:$E$22,0)),"0")</f>
        <v>0</v>
      </c>
      <c r="V4271" s="35">
        <f t="shared" si="927"/>
        <v>0</v>
      </c>
      <c r="W4271" s="35">
        <f>IF(NOT(ISBLANK(H4271)),(12-DATEDIF(H4271,'[3]1.Pradzia'!$D$13,"m")),0)</f>
        <v>0</v>
      </c>
      <c r="X4271" s="35">
        <f t="shared" si="928"/>
        <v>0</v>
      </c>
      <c r="Y4271" s="35">
        <f t="shared" si="924"/>
        <v>0</v>
      </c>
      <c r="Z4271" s="35">
        <f t="shared" si="936"/>
        <v>0</v>
      </c>
      <c r="AA4271" s="36">
        <f t="shared" si="929"/>
        <v>0</v>
      </c>
      <c r="AB4271" s="36">
        <f t="shared" si="930"/>
        <v>0</v>
      </c>
      <c r="AC4271" s="37">
        <f t="shared" si="931"/>
        <v>0</v>
      </c>
      <c r="AD4271" s="35">
        <f>IF(OR(YEAR(G4271)&lt;2019,O4271="X"),0,IF(ISBLANK(H4271),DATEDIF(G4271,'[3]1.Pradzia'!$D$13,"M"),DATEDIF(G4271,H4271,"m")))</f>
        <v>0</v>
      </c>
      <c r="AE4271" s="37">
        <f>IF(E4271='[3]5.Grup_T'!$E$20,0,IF(AD4271&lt;&gt;0,M4271/V4271*MIN(12,AD4271),0))</f>
        <v>0</v>
      </c>
      <c r="AF4271" s="37">
        <f t="shared" si="932"/>
        <v>0</v>
      </c>
      <c r="AG4271" s="37">
        <f t="shared" si="933"/>
        <v>0</v>
      </c>
      <c r="AH4271" s="37">
        <f t="shared" si="934"/>
        <v>0</v>
      </c>
      <c r="AI4271" s="35" t="str">
        <f t="shared" si="935"/>
        <v>Nusidėvėjęs</v>
      </c>
      <c r="AJ4271" s="38" t="str">
        <f>IF(AND(F4271&lt;&gt;[3]Pav.tvarkyklė!$B$12,F4271&lt;&gt;[3]Pav.tvarkyklė!$B$13),"GVTNT","X")</f>
        <v>GVTNT</v>
      </c>
      <c r="AK4271" s="39">
        <f t="shared" si="937"/>
        <v>0</v>
      </c>
      <c r="AL4271" s="41"/>
      <c r="AM4271" s="41"/>
      <c r="AN4271" s="41">
        <f t="shared" si="925"/>
        <v>1900</v>
      </c>
      <c r="AO4271" s="41"/>
      <c r="AP4271" s="41"/>
      <c r="AQ4271" s="41"/>
      <c r="AR4271" s="42"/>
      <c r="AS4271" s="42"/>
      <c r="AU4271" s="43">
        <f t="shared" si="926"/>
        <v>0</v>
      </c>
    </row>
    <row r="4272" spans="1:47" ht="15" customHeight="1" x14ac:dyDescent="0.25">
      <c r="A4272" s="11"/>
      <c r="B4272" s="19">
        <v>4441</v>
      </c>
      <c r="C4272" s="61"/>
      <c r="D4272" s="62"/>
      <c r="E4272" s="78"/>
      <c r="F4272" s="61"/>
      <c r="G4272" s="80"/>
      <c r="H4272" s="94"/>
      <c r="I4272" s="95"/>
      <c r="J4272" s="27"/>
      <c r="K4272" s="27"/>
      <c r="L4272" s="95"/>
      <c r="M4272" s="96"/>
      <c r="N4272" s="29">
        <v>0</v>
      </c>
      <c r="O4272" s="30" t="str">
        <f>IF(G4272&lt;=$N$2,"",IF(F4272=[3]Pav.tvarkyklė!$B$13,"",IF(ISBLANK(R4272),"X","")))</f>
        <v/>
      </c>
      <c r="P4272" s="91"/>
      <c r="Q4272" s="63"/>
      <c r="R4272" s="63"/>
      <c r="S4272" s="63"/>
      <c r="T4272" s="63"/>
      <c r="U4272" s="34" t="str">
        <f>IFERROR(INDEX('[3]5.Grup_T'!$G$4:$G$22,MATCH('6.Turtas'!E4272,'[3]5.Grup_T'!$E$4:$E$22,0)),"0")</f>
        <v>0</v>
      </c>
      <c r="V4272" s="35">
        <f t="shared" si="927"/>
        <v>0</v>
      </c>
      <c r="W4272" s="35">
        <f>IF(NOT(ISBLANK(H4272)),(12-DATEDIF(H4272,'[3]1.Pradzia'!$D$13,"m")),0)</f>
        <v>0</v>
      </c>
      <c r="X4272" s="35">
        <f t="shared" si="928"/>
        <v>0</v>
      </c>
      <c r="Y4272" s="35">
        <f t="shared" si="924"/>
        <v>0</v>
      </c>
      <c r="Z4272" s="35">
        <f t="shared" si="936"/>
        <v>0</v>
      </c>
      <c r="AA4272" s="36">
        <f t="shared" si="929"/>
        <v>0</v>
      </c>
      <c r="AB4272" s="36">
        <f t="shared" si="930"/>
        <v>0</v>
      </c>
      <c r="AC4272" s="37">
        <f t="shared" si="931"/>
        <v>0</v>
      </c>
      <c r="AD4272" s="35">
        <f>IF(OR(YEAR(G4272)&lt;2019,O4272="X"),0,IF(ISBLANK(H4272),DATEDIF(G4272,'[3]1.Pradzia'!$D$13,"M"),DATEDIF(G4272,H4272,"m")))</f>
        <v>0</v>
      </c>
      <c r="AE4272" s="37">
        <f>IF(E4272='[3]5.Grup_T'!$E$20,0,IF(AD4272&lt;&gt;0,M4272/V4272*MIN(12,AD4272),0))</f>
        <v>0</v>
      </c>
      <c r="AF4272" s="37">
        <f t="shared" si="932"/>
        <v>0</v>
      </c>
      <c r="AG4272" s="37">
        <f t="shared" si="933"/>
        <v>0</v>
      </c>
      <c r="AH4272" s="37">
        <f t="shared" si="934"/>
        <v>0</v>
      </c>
      <c r="AI4272" s="35" t="str">
        <f t="shared" si="935"/>
        <v>Nusidėvėjęs</v>
      </c>
      <c r="AJ4272" s="38" t="str">
        <f>IF(AND(F4272&lt;&gt;[3]Pav.tvarkyklė!$B$12,F4272&lt;&gt;[3]Pav.tvarkyklė!$B$13),"GVTNT","X")</f>
        <v>GVTNT</v>
      </c>
      <c r="AK4272" s="39">
        <f t="shared" si="937"/>
        <v>0</v>
      </c>
      <c r="AL4272" s="41"/>
      <c r="AM4272" s="41"/>
      <c r="AN4272" s="41">
        <f t="shared" si="925"/>
        <v>1900</v>
      </c>
      <c r="AO4272" s="41"/>
      <c r="AP4272" s="41"/>
      <c r="AQ4272" s="41"/>
      <c r="AR4272" s="42"/>
      <c r="AS4272" s="42"/>
      <c r="AU4272" s="43">
        <f t="shared" si="926"/>
        <v>0</v>
      </c>
    </row>
    <row r="4273" spans="1:47" ht="15" customHeight="1" x14ac:dyDescent="0.25">
      <c r="A4273" s="11"/>
      <c r="B4273" s="19">
        <v>4442</v>
      </c>
      <c r="C4273" s="61"/>
      <c r="D4273" s="62"/>
      <c r="E4273" s="78"/>
      <c r="F4273" s="61"/>
      <c r="G4273" s="80"/>
      <c r="H4273" s="94"/>
      <c r="I4273" s="95"/>
      <c r="J4273" s="27"/>
      <c r="K4273" s="27"/>
      <c r="L4273" s="95"/>
      <c r="M4273" s="96"/>
      <c r="N4273" s="29">
        <v>0</v>
      </c>
      <c r="O4273" s="30" t="str">
        <f>IF(G4273&lt;=$N$2,"",IF(F4273=[3]Pav.tvarkyklė!$B$13,"",IF(ISBLANK(R4273),"X","")))</f>
        <v/>
      </c>
      <c r="P4273" s="91"/>
      <c r="Q4273" s="63"/>
      <c r="R4273" s="63"/>
      <c r="S4273" s="63"/>
      <c r="T4273" s="63"/>
      <c r="U4273" s="34" t="str">
        <f>IFERROR(INDEX('[3]5.Grup_T'!$G$4:$G$22,MATCH('6.Turtas'!E4273,'[3]5.Grup_T'!$E$4:$E$22,0)),"0")</f>
        <v>0</v>
      </c>
      <c r="V4273" s="35">
        <f t="shared" si="927"/>
        <v>0</v>
      </c>
      <c r="W4273" s="35">
        <f>IF(NOT(ISBLANK(H4273)),(12-DATEDIF(H4273,'[3]1.Pradzia'!$D$13,"m")),0)</f>
        <v>0</v>
      </c>
      <c r="X4273" s="35">
        <f t="shared" si="928"/>
        <v>0</v>
      </c>
      <c r="Y4273" s="35">
        <f t="shared" si="924"/>
        <v>0</v>
      </c>
      <c r="Z4273" s="35">
        <f t="shared" si="936"/>
        <v>0</v>
      </c>
      <c r="AA4273" s="36">
        <f t="shared" si="929"/>
        <v>0</v>
      </c>
      <c r="AB4273" s="36">
        <f t="shared" si="930"/>
        <v>0</v>
      </c>
      <c r="AC4273" s="37">
        <f t="shared" si="931"/>
        <v>0</v>
      </c>
      <c r="AD4273" s="35">
        <f>IF(OR(YEAR(G4273)&lt;2019,O4273="X"),0,IF(ISBLANK(H4273),DATEDIF(G4273,'[3]1.Pradzia'!$D$13,"M"),DATEDIF(G4273,H4273,"m")))</f>
        <v>0</v>
      </c>
      <c r="AE4273" s="37">
        <f>IF(E4273='[3]5.Grup_T'!$E$20,0,IF(AD4273&lt;&gt;0,M4273/V4273*MIN(12,AD4273),0))</f>
        <v>0</v>
      </c>
      <c r="AF4273" s="37">
        <f t="shared" si="932"/>
        <v>0</v>
      </c>
      <c r="AG4273" s="37">
        <f t="shared" si="933"/>
        <v>0</v>
      </c>
      <c r="AH4273" s="37">
        <f t="shared" si="934"/>
        <v>0</v>
      </c>
      <c r="AI4273" s="35" t="str">
        <f t="shared" si="935"/>
        <v>Nusidėvėjęs</v>
      </c>
      <c r="AJ4273" s="38" t="str">
        <f>IF(AND(F4273&lt;&gt;[3]Pav.tvarkyklė!$B$12,F4273&lt;&gt;[3]Pav.tvarkyklė!$B$13),"GVTNT","X")</f>
        <v>GVTNT</v>
      </c>
      <c r="AK4273" s="39">
        <f t="shared" si="937"/>
        <v>0</v>
      </c>
      <c r="AL4273" s="41"/>
      <c r="AM4273" s="41"/>
      <c r="AN4273" s="41">
        <f t="shared" si="925"/>
        <v>1900</v>
      </c>
      <c r="AO4273" s="41"/>
      <c r="AP4273" s="41"/>
      <c r="AQ4273" s="41"/>
      <c r="AR4273" s="42"/>
      <c r="AS4273" s="42"/>
      <c r="AU4273" s="43">
        <f t="shared" si="926"/>
        <v>0</v>
      </c>
    </row>
    <row r="4274" spans="1:47" ht="15" customHeight="1" x14ac:dyDescent="0.25">
      <c r="A4274" s="11"/>
      <c r="B4274" s="19">
        <v>4443</v>
      </c>
      <c r="C4274" s="61"/>
      <c r="D4274" s="62"/>
      <c r="E4274" s="78"/>
      <c r="F4274" s="61"/>
      <c r="G4274" s="80"/>
      <c r="H4274" s="94"/>
      <c r="I4274" s="95"/>
      <c r="J4274" s="27"/>
      <c r="K4274" s="27"/>
      <c r="L4274" s="95"/>
      <c r="M4274" s="96"/>
      <c r="N4274" s="29">
        <v>0</v>
      </c>
      <c r="O4274" s="30" t="str">
        <f>IF(G4274&lt;=$N$2,"",IF(F4274=[3]Pav.tvarkyklė!$B$13,"",IF(ISBLANK(R4274),"X","")))</f>
        <v/>
      </c>
      <c r="P4274" s="91"/>
      <c r="Q4274" s="63"/>
      <c r="R4274" s="63"/>
      <c r="S4274" s="63"/>
      <c r="T4274" s="63"/>
      <c r="U4274" s="34" t="str">
        <f>IFERROR(INDEX('[3]5.Grup_T'!$G$4:$G$22,MATCH('6.Turtas'!E4274,'[3]5.Grup_T'!$E$4:$E$22,0)),"0")</f>
        <v>0</v>
      </c>
      <c r="V4274" s="35">
        <f t="shared" si="927"/>
        <v>0</v>
      </c>
      <c r="W4274" s="35">
        <f>IF(NOT(ISBLANK(H4274)),(12-DATEDIF(H4274,'[3]1.Pradzia'!$D$13,"m")),0)</f>
        <v>0</v>
      </c>
      <c r="X4274" s="35">
        <f t="shared" si="928"/>
        <v>0</v>
      </c>
      <c r="Y4274" s="35">
        <f t="shared" si="924"/>
        <v>0</v>
      </c>
      <c r="Z4274" s="35">
        <f t="shared" si="936"/>
        <v>0</v>
      </c>
      <c r="AA4274" s="36">
        <f t="shared" si="929"/>
        <v>0</v>
      </c>
      <c r="AB4274" s="36">
        <f t="shared" si="930"/>
        <v>0</v>
      </c>
      <c r="AC4274" s="37">
        <f t="shared" si="931"/>
        <v>0</v>
      </c>
      <c r="AD4274" s="35">
        <f>IF(OR(YEAR(G4274)&lt;2019,O4274="X"),0,IF(ISBLANK(H4274),DATEDIF(G4274,'[3]1.Pradzia'!$D$13,"M"),DATEDIF(G4274,H4274,"m")))</f>
        <v>0</v>
      </c>
      <c r="AE4274" s="37">
        <f>IF(E4274='[3]5.Grup_T'!$E$20,0,IF(AD4274&lt;&gt;0,M4274/V4274*MIN(12,AD4274),0))</f>
        <v>0</v>
      </c>
      <c r="AF4274" s="37">
        <f t="shared" si="932"/>
        <v>0</v>
      </c>
      <c r="AG4274" s="37">
        <f t="shared" si="933"/>
        <v>0</v>
      </c>
      <c r="AH4274" s="37">
        <f t="shared" si="934"/>
        <v>0</v>
      </c>
      <c r="AI4274" s="35" t="str">
        <f t="shared" si="935"/>
        <v>Nusidėvėjęs</v>
      </c>
      <c r="AJ4274" s="38" t="str">
        <f>IF(AND(F4274&lt;&gt;[3]Pav.tvarkyklė!$B$12,F4274&lt;&gt;[3]Pav.tvarkyklė!$B$13),"GVTNT","X")</f>
        <v>GVTNT</v>
      </c>
      <c r="AK4274" s="39">
        <f t="shared" si="937"/>
        <v>0</v>
      </c>
      <c r="AL4274" s="41"/>
      <c r="AM4274" s="41"/>
      <c r="AN4274" s="41">
        <f t="shared" si="925"/>
        <v>1900</v>
      </c>
      <c r="AO4274" s="41"/>
      <c r="AP4274" s="41"/>
      <c r="AQ4274" s="41"/>
      <c r="AR4274" s="42"/>
      <c r="AS4274" s="42"/>
      <c r="AU4274" s="43">
        <f t="shared" si="926"/>
        <v>0</v>
      </c>
    </row>
    <row r="4275" spans="1:47" ht="15" customHeight="1" x14ac:dyDescent="0.25">
      <c r="A4275" s="11"/>
      <c r="B4275" s="19">
        <v>4444</v>
      </c>
      <c r="C4275" s="61"/>
      <c r="D4275" s="62"/>
      <c r="E4275" s="78"/>
      <c r="F4275" s="61"/>
      <c r="G4275" s="80"/>
      <c r="H4275" s="94"/>
      <c r="I4275" s="95"/>
      <c r="J4275" s="27"/>
      <c r="K4275" s="27"/>
      <c r="L4275" s="95"/>
      <c r="M4275" s="96"/>
      <c r="N4275" s="29">
        <v>0</v>
      </c>
      <c r="O4275" s="30" t="str">
        <f>IF(G4275&lt;=$N$2,"",IF(F4275=[3]Pav.tvarkyklė!$B$13,"",IF(ISBLANK(R4275),"X","")))</f>
        <v/>
      </c>
      <c r="P4275" s="91"/>
      <c r="Q4275" s="63"/>
      <c r="R4275" s="63"/>
      <c r="S4275" s="63"/>
      <c r="T4275" s="63"/>
      <c r="U4275" s="34" t="str">
        <f>IFERROR(INDEX('[3]5.Grup_T'!$G$4:$G$22,MATCH('6.Turtas'!E4275,'[3]5.Grup_T'!$E$4:$E$22,0)),"0")</f>
        <v>0</v>
      </c>
      <c r="V4275" s="35">
        <f t="shared" si="927"/>
        <v>0</v>
      </c>
      <c r="W4275" s="35">
        <f>IF(NOT(ISBLANK(H4275)),(12-DATEDIF(H4275,'[3]1.Pradzia'!$D$13,"m")),0)</f>
        <v>0</v>
      </c>
      <c r="X4275" s="35">
        <f t="shared" si="928"/>
        <v>0</v>
      </c>
      <c r="Y4275" s="35">
        <f t="shared" si="924"/>
        <v>0</v>
      </c>
      <c r="Z4275" s="35">
        <f t="shared" si="936"/>
        <v>0</v>
      </c>
      <c r="AA4275" s="36">
        <f t="shared" si="929"/>
        <v>0</v>
      </c>
      <c r="AB4275" s="36">
        <f t="shared" si="930"/>
        <v>0</v>
      </c>
      <c r="AC4275" s="37">
        <f t="shared" si="931"/>
        <v>0</v>
      </c>
      <c r="AD4275" s="35">
        <f>IF(OR(YEAR(G4275)&lt;2019,O4275="X"),0,IF(ISBLANK(H4275),DATEDIF(G4275,'[3]1.Pradzia'!$D$13,"M"),DATEDIF(G4275,H4275,"m")))</f>
        <v>0</v>
      </c>
      <c r="AE4275" s="37">
        <f>IF(E4275='[3]5.Grup_T'!$E$20,0,IF(AD4275&lt;&gt;0,M4275/V4275*MIN(12,AD4275),0))</f>
        <v>0</v>
      </c>
      <c r="AF4275" s="37">
        <f t="shared" si="932"/>
        <v>0</v>
      </c>
      <c r="AG4275" s="37">
        <f t="shared" si="933"/>
        <v>0</v>
      </c>
      <c r="AH4275" s="37">
        <f t="shared" si="934"/>
        <v>0</v>
      </c>
      <c r="AI4275" s="35" t="str">
        <f t="shared" si="935"/>
        <v>Nusidėvėjęs</v>
      </c>
      <c r="AJ4275" s="38" t="str">
        <f>IF(AND(F4275&lt;&gt;[3]Pav.tvarkyklė!$B$12,F4275&lt;&gt;[3]Pav.tvarkyklė!$B$13),"GVTNT","X")</f>
        <v>GVTNT</v>
      </c>
      <c r="AK4275" s="39">
        <f t="shared" si="937"/>
        <v>0</v>
      </c>
      <c r="AL4275" s="41"/>
      <c r="AM4275" s="41"/>
      <c r="AN4275" s="41">
        <f t="shared" si="925"/>
        <v>1900</v>
      </c>
      <c r="AO4275" s="41"/>
      <c r="AP4275" s="41"/>
      <c r="AQ4275" s="41"/>
      <c r="AR4275" s="42"/>
      <c r="AS4275" s="42"/>
      <c r="AU4275" s="43">
        <f t="shared" si="926"/>
        <v>0</v>
      </c>
    </row>
    <row r="4276" spans="1:47" ht="15" customHeight="1" x14ac:dyDescent="0.25">
      <c r="A4276" s="11"/>
      <c r="B4276" s="19">
        <v>4445</v>
      </c>
      <c r="C4276" s="61"/>
      <c r="D4276" s="62"/>
      <c r="E4276" s="78"/>
      <c r="F4276" s="61"/>
      <c r="G4276" s="80"/>
      <c r="H4276" s="94"/>
      <c r="I4276" s="95"/>
      <c r="J4276" s="27"/>
      <c r="K4276" s="27"/>
      <c r="L4276" s="95"/>
      <c r="M4276" s="96"/>
      <c r="N4276" s="29">
        <v>0</v>
      </c>
      <c r="O4276" s="30" t="str">
        <f>IF(G4276&lt;=$N$2,"",IF(F4276=[3]Pav.tvarkyklė!$B$13,"",IF(ISBLANK(R4276),"X","")))</f>
        <v/>
      </c>
      <c r="P4276" s="91"/>
      <c r="Q4276" s="63"/>
      <c r="R4276" s="63"/>
      <c r="S4276" s="63"/>
      <c r="T4276" s="63"/>
      <c r="U4276" s="34" t="str">
        <f>IFERROR(INDEX('[3]5.Grup_T'!$G$4:$G$22,MATCH('6.Turtas'!E4276,'[3]5.Grup_T'!$E$4:$E$22,0)),"0")</f>
        <v>0</v>
      </c>
      <c r="V4276" s="35">
        <f t="shared" si="927"/>
        <v>0</v>
      </c>
      <c r="W4276" s="35">
        <f>IF(NOT(ISBLANK(H4276)),(12-DATEDIF(H4276,'[3]1.Pradzia'!$D$13,"m")),0)</f>
        <v>0</v>
      </c>
      <c r="X4276" s="35">
        <f t="shared" si="928"/>
        <v>0</v>
      </c>
      <c r="Y4276" s="35">
        <f t="shared" si="924"/>
        <v>0</v>
      </c>
      <c r="Z4276" s="35">
        <f t="shared" si="936"/>
        <v>0</v>
      </c>
      <c r="AA4276" s="36">
        <f t="shared" si="929"/>
        <v>0</v>
      </c>
      <c r="AB4276" s="36">
        <f t="shared" si="930"/>
        <v>0</v>
      </c>
      <c r="AC4276" s="37">
        <f t="shared" si="931"/>
        <v>0</v>
      </c>
      <c r="AD4276" s="35">
        <f>IF(OR(YEAR(G4276)&lt;2019,O4276="X"),0,IF(ISBLANK(H4276),DATEDIF(G4276,'[3]1.Pradzia'!$D$13,"M"),DATEDIF(G4276,H4276,"m")))</f>
        <v>0</v>
      </c>
      <c r="AE4276" s="37">
        <f>IF(E4276='[3]5.Grup_T'!$E$20,0,IF(AD4276&lt;&gt;0,M4276/V4276*MIN(12,AD4276),0))</f>
        <v>0</v>
      </c>
      <c r="AF4276" s="37">
        <f t="shared" si="932"/>
        <v>0</v>
      </c>
      <c r="AG4276" s="37">
        <f t="shared" si="933"/>
        <v>0</v>
      </c>
      <c r="AH4276" s="37">
        <f t="shared" si="934"/>
        <v>0</v>
      </c>
      <c r="AI4276" s="35" t="str">
        <f t="shared" si="935"/>
        <v>Nusidėvėjęs</v>
      </c>
      <c r="AJ4276" s="38" t="str">
        <f>IF(AND(F4276&lt;&gt;[3]Pav.tvarkyklė!$B$12,F4276&lt;&gt;[3]Pav.tvarkyklė!$B$13),"GVTNT","X")</f>
        <v>GVTNT</v>
      </c>
      <c r="AK4276" s="39">
        <f t="shared" si="937"/>
        <v>0</v>
      </c>
      <c r="AL4276" s="41"/>
      <c r="AM4276" s="41"/>
      <c r="AN4276" s="41">
        <f t="shared" si="925"/>
        <v>1900</v>
      </c>
      <c r="AO4276" s="41"/>
      <c r="AP4276" s="41"/>
      <c r="AQ4276" s="41"/>
      <c r="AR4276" s="42"/>
      <c r="AS4276" s="42"/>
      <c r="AU4276" s="43">
        <f t="shared" si="926"/>
        <v>0</v>
      </c>
    </row>
    <row r="4277" spans="1:47" ht="15" customHeight="1" x14ac:dyDescent="0.25">
      <c r="A4277" s="11"/>
      <c r="B4277" s="19">
        <v>4446</v>
      </c>
      <c r="C4277" s="61"/>
      <c r="D4277" s="62"/>
      <c r="E4277" s="78"/>
      <c r="F4277" s="61"/>
      <c r="G4277" s="80"/>
      <c r="H4277" s="94"/>
      <c r="I4277" s="95"/>
      <c r="J4277" s="27"/>
      <c r="K4277" s="27"/>
      <c r="L4277" s="95"/>
      <c r="M4277" s="96"/>
      <c r="N4277" s="29">
        <v>0</v>
      </c>
      <c r="O4277" s="30" t="str">
        <f>IF(G4277&lt;=$N$2,"",IF(F4277=[3]Pav.tvarkyklė!$B$13,"",IF(ISBLANK(R4277),"X","")))</f>
        <v/>
      </c>
      <c r="P4277" s="91"/>
      <c r="Q4277" s="63"/>
      <c r="R4277" s="63"/>
      <c r="S4277" s="63"/>
      <c r="T4277" s="63"/>
      <c r="U4277" s="34" t="str">
        <f>IFERROR(INDEX('[3]5.Grup_T'!$G$4:$G$22,MATCH('6.Turtas'!E4277,'[3]5.Grup_T'!$E$4:$E$22,0)),"0")</f>
        <v>0</v>
      </c>
      <c r="V4277" s="35">
        <f t="shared" si="927"/>
        <v>0</v>
      </c>
      <c r="W4277" s="35">
        <f>IF(NOT(ISBLANK(H4277)),(12-DATEDIF(H4277,'[3]1.Pradzia'!$D$13,"m")),0)</f>
        <v>0</v>
      </c>
      <c r="X4277" s="35">
        <f t="shared" si="928"/>
        <v>0</v>
      </c>
      <c r="Y4277" s="35">
        <f t="shared" si="924"/>
        <v>0</v>
      </c>
      <c r="Z4277" s="35">
        <f t="shared" si="936"/>
        <v>0</v>
      </c>
      <c r="AA4277" s="36">
        <f t="shared" si="929"/>
        <v>0</v>
      </c>
      <c r="AB4277" s="36">
        <f t="shared" si="930"/>
        <v>0</v>
      </c>
      <c r="AC4277" s="37">
        <f t="shared" si="931"/>
        <v>0</v>
      </c>
      <c r="AD4277" s="35">
        <f>IF(OR(YEAR(G4277)&lt;2019,O4277="X"),0,IF(ISBLANK(H4277),DATEDIF(G4277,'[3]1.Pradzia'!$D$13,"M"),DATEDIF(G4277,H4277,"m")))</f>
        <v>0</v>
      </c>
      <c r="AE4277" s="37">
        <f>IF(E4277='[3]5.Grup_T'!$E$20,0,IF(AD4277&lt;&gt;0,M4277/V4277*MIN(12,AD4277),0))</f>
        <v>0</v>
      </c>
      <c r="AF4277" s="37">
        <f t="shared" si="932"/>
        <v>0</v>
      </c>
      <c r="AG4277" s="37">
        <f t="shared" si="933"/>
        <v>0</v>
      </c>
      <c r="AH4277" s="37">
        <f t="shared" si="934"/>
        <v>0</v>
      </c>
      <c r="AI4277" s="35" t="str">
        <f t="shared" si="935"/>
        <v>Nusidėvėjęs</v>
      </c>
      <c r="AJ4277" s="38" t="str">
        <f>IF(AND(F4277&lt;&gt;[3]Pav.tvarkyklė!$B$12,F4277&lt;&gt;[3]Pav.tvarkyklė!$B$13),"GVTNT","X")</f>
        <v>GVTNT</v>
      </c>
      <c r="AK4277" s="39">
        <f t="shared" si="937"/>
        <v>0</v>
      </c>
      <c r="AL4277" s="41"/>
      <c r="AM4277" s="41"/>
      <c r="AN4277" s="41">
        <f t="shared" si="925"/>
        <v>1900</v>
      </c>
      <c r="AO4277" s="41"/>
      <c r="AP4277" s="41"/>
      <c r="AQ4277" s="41"/>
      <c r="AR4277" s="42"/>
      <c r="AS4277" s="42"/>
      <c r="AU4277" s="43">
        <f t="shared" si="926"/>
        <v>0</v>
      </c>
    </row>
    <row r="4278" spans="1:47" ht="15" customHeight="1" x14ac:dyDescent="0.25">
      <c r="A4278" s="11"/>
      <c r="B4278" s="19">
        <v>4447</v>
      </c>
      <c r="C4278" s="61"/>
      <c r="D4278" s="62"/>
      <c r="E4278" s="78"/>
      <c r="F4278" s="61"/>
      <c r="G4278" s="80"/>
      <c r="H4278" s="94"/>
      <c r="I4278" s="95"/>
      <c r="J4278" s="27"/>
      <c r="K4278" s="27"/>
      <c r="L4278" s="95"/>
      <c r="M4278" s="96"/>
      <c r="N4278" s="29">
        <v>0</v>
      </c>
      <c r="O4278" s="30" t="str">
        <f>IF(G4278&lt;=$N$2,"",IF(F4278=[3]Pav.tvarkyklė!$B$13,"",IF(ISBLANK(R4278),"X","")))</f>
        <v/>
      </c>
      <c r="P4278" s="91"/>
      <c r="Q4278" s="63"/>
      <c r="R4278" s="63"/>
      <c r="S4278" s="63"/>
      <c r="T4278" s="63"/>
      <c r="U4278" s="34" t="str">
        <f>IFERROR(INDEX('[3]5.Grup_T'!$G$4:$G$22,MATCH('6.Turtas'!E4278,'[3]5.Grup_T'!$E$4:$E$22,0)),"0")</f>
        <v>0</v>
      </c>
      <c r="V4278" s="35">
        <f t="shared" si="927"/>
        <v>0</v>
      </c>
      <c r="W4278" s="35">
        <f>IF(NOT(ISBLANK(H4278)),(12-DATEDIF(H4278,'[3]1.Pradzia'!$D$13,"m")),0)</f>
        <v>0</v>
      </c>
      <c r="X4278" s="35">
        <f t="shared" si="928"/>
        <v>0</v>
      </c>
      <c r="Y4278" s="35">
        <f t="shared" si="924"/>
        <v>0</v>
      </c>
      <c r="Z4278" s="35">
        <f t="shared" si="936"/>
        <v>0</v>
      </c>
      <c r="AA4278" s="36">
        <f t="shared" si="929"/>
        <v>0</v>
      </c>
      <c r="AB4278" s="36">
        <f t="shared" si="930"/>
        <v>0</v>
      </c>
      <c r="AC4278" s="37">
        <f t="shared" si="931"/>
        <v>0</v>
      </c>
      <c r="AD4278" s="35">
        <f>IF(OR(YEAR(G4278)&lt;2019,O4278="X"),0,IF(ISBLANK(H4278),DATEDIF(G4278,'[3]1.Pradzia'!$D$13,"M"),DATEDIF(G4278,H4278,"m")))</f>
        <v>0</v>
      </c>
      <c r="AE4278" s="37">
        <f>IF(E4278='[3]5.Grup_T'!$E$20,0,IF(AD4278&lt;&gt;0,M4278/V4278*MIN(12,AD4278),0))</f>
        <v>0</v>
      </c>
      <c r="AF4278" s="37">
        <f t="shared" si="932"/>
        <v>0</v>
      </c>
      <c r="AG4278" s="37">
        <f t="shared" si="933"/>
        <v>0</v>
      </c>
      <c r="AH4278" s="37">
        <f t="shared" si="934"/>
        <v>0</v>
      </c>
      <c r="AI4278" s="35" t="str">
        <f t="shared" si="935"/>
        <v>Nusidėvėjęs</v>
      </c>
      <c r="AJ4278" s="38" t="str">
        <f>IF(AND(F4278&lt;&gt;[3]Pav.tvarkyklė!$B$12,F4278&lt;&gt;[3]Pav.tvarkyklė!$B$13),"GVTNT","X")</f>
        <v>GVTNT</v>
      </c>
      <c r="AK4278" s="39">
        <f t="shared" si="937"/>
        <v>0</v>
      </c>
      <c r="AL4278" s="41"/>
      <c r="AM4278" s="41"/>
      <c r="AN4278" s="41">
        <f t="shared" si="925"/>
        <v>1900</v>
      </c>
      <c r="AO4278" s="41"/>
      <c r="AP4278" s="41"/>
      <c r="AQ4278" s="41"/>
      <c r="AR4278" s="42"/>
      <c r="AS4278" s="42"/>
      <c r="AU4278" s="43">
        <f t="shared" si="926"/>
        <v>0</v>
      </c>
    </row>
    <row r="4279" spans="1:47" ht="15" customHeight="1" x14ac:dyDescent="0.25">
      <c r="A4279" s="11"/>
      <c r="B4279" s="19">
        <v>4448</v>
      </c>
      <c r="C4279" s="61"/>
      <c r="D4279" s="62"/>
      <c r="E4279" s="78"/>
      <c r="F4279" s="61"/>
      <c r="G4279" s="80"/>
      <c r="H4279" s="94"/>
      <c r="I4279" s="95"/>
      <c r="J4279" s="27"/>
      <c r="K4279" s="27"/>
      <c r="L4279" s="95"/>
      <c r="M4279" s="96"/>
      <c r="N4279" s="29">
        <v>0</v>
      </c>
      <c r="O4279" s="30" t="str">
        <f>IF(G4279&lt;=$N$2,"",IF(F4279=[3]Pav.tvarkyklė!$B$13,"",IF(ISBLANK(R4279),"X","")))</f>
        <v/>
      </c>
      <c r="P4279" s="91"/>
      <c r="Q4279" s="63"/>
      <c r="R4279" s="63"/>
      <c r="S4279" s="63"/>
      <c r="T4279" s="63"/>
      <c r="U4279" s="34" t="str">
        <f>IFERROR(INDEX('[3]5.Grup_T'!$G$4:$G$22,MATCH('6.Turtas'!E4279,'[3]5.Grup_T'!$E$4:$E$22,0)),"0")</f>
        <v>0</v>
      </c>
      <c r="V4279" s="35">
        <f t="shared" si="927"/>
        <v>0</v>
      </c>
      <c r="W4279" s="35">
        <f>IF(NOT(ISBLANK(H4279)),(12-DATEDIF(H4279,'[3]1.Pradzia'!$D$13,"m")),0)</f>
        <v>0</v>
      </c>
      <c r="X4279" s="35">
        <f t="shared" si="928"/>
        <v>0</v>
      </c>
      <c r="Y4279" s="35">
        <f t="shared" ref="Y4279:Y4342" si="938">IF(YEAR(G4279)&gt;=2019,0,IF(Z4279&lt;=0,0,IF(W4279&lt;&gt;0,MIN(W4279,Z4279),MIN(12,Z4279))))</f>
        <v>0</v>
      </c>
      <c r="Z4279" s="35">
        <f t="shared" si="936"/>
        <v>0</v>
      </c>
      <c r="AA4279" s="36">
        <f t="shared" si="929"/>
        <v>0</v>
      </c>
      <c r="AB4279" s="36">
        <f t="shared" si="930"/>
        <v>0</v>
      </c>
      <c r="AC4279" s="37">
        <f t="shared" si="931"/>
        <v>0</v>
      </c>
      <c r="AD4279" s="35">
        <f>IF(OR(YEAR(G4279)&lt;2019,O4279="X"),0,IF(ISBLANK(H4279),DATEDIF(G4279,'[3]1.Pradzia'!$D$13,"M"),DATEDIF(G4279,H4279,"m")))</f>
        <v>0</v>
      </c>
      <c r="AE4279" s="37">
        <f>IF(E4279='[3]5.Grup_T'!$E$20,0,IF(AD4279&lt;&gt;0,M4279/V4279*MIN(12,AD4279),0))</f>
        <v>0</v>
      </c>
      <c r="AF4279" s="37">
        <f t="shared" si="932"/>
        <v>0</v>
      </c>
      <c r="AG4279" s="37">
        <f t="shared" si="933"/>
        <v>0</v>
      </c>
      <c r="AH4279" s="37">
        <f t="shared" si="934"/>
        <v>0</v>
      </c>
      <c r="AI4279" s="35" t="str">
        <f t="shared" si="935"/>
        <v>Nusidėvėjęs</v>
      </c>
      <c r="AJ4279" s="38" t="str">
        <f>IF(AND(F4279&lt;&gt;[3]Pav.tvarkyklė!$B$12,F4279&lt;&gt;[3]Pav.tvarkyklė!$B$13),"GVTNT","X")</f>
        <v>GVTNT</v>
      </c>
      <c r="AK4279" s="39">
        <f t="shared" si="937"/>
        <v>0</v>
      </c>
      <c r="AL4279" s="41"/>
      <c r="AM4279" s="41"/>
      <c r="AN4279" s="41">
        <f t="shared" si="925"/>
        <v>1900</v>
      </c>
      <c r="AO4279" s="41"/>
      <c r="AP4279" s="41"/>
      <c r="AQ4279" s="41"/>
      <c r="AR4279" s="42"/>
      <c r="AS4279" s="42"/>
      <c r="AU4279" s="43">
        <f t="shared" si="926"/>
        <v>0</v>
      </c>
    </row>
    <row r="4280" spans="1:47" ht="15" customHeight="1" x14ac:dyDescent="0.25">
      <c r="A4280" s="11"/>
      <c r="B4280" s="19">
        <v>4449</v>
      </c>
      <c r="C4280" s="61"/>
      <c r="D4280" s="62"/>
      <c r="E4280" s="78"/>
      <c r="F4280" s="61"/>
      <c r="G4280" s="80"/>
      <c r="H4280" s="94"/>
      <c r="I4280" s="95"/>
      <c r="J4280" s="27"/>
      <c r="K4280" s="27"/>
      <c r="L4280" s="95"/>
      <c r="M4280" s="96"/>
      <c r="N4280" s="29">
        <v>0</v>
      </c>
      <c r="O4280" s="30" t="str">
        <f>IF(G4280&lt;=$N$2,"",IF(F4280=[3]Pav.tvarkyklė!$B$13,"",IF(ISBLANK(R4280),"X","")))</f>
        <v/>
      </c>
      <c r="P4280" s="91"/>
      <c r="Q4280" s="63"/>
      <c r="R4280" s="63"/>
      <c r="S4280" s="63"/>
      <c r="T4280" s="63"/>
      <c r="U4280" s="34" t="str">
        <f>IFERROR(INDEX('[3]5.Grup_T'!$G$4:$G$22,MATCH('6.Turtas'!E4280,'[3]5.Grup_T'!$E$4:$E$22,0)),"0")</f>
        <v>0</v>
      </c>
      <c r="V4280" s="35">
        <f t="shared" si="927"/>
        <v>0</v>
      </c>
      <c r="W4280" s="35">
        <f>IF(NOT(ISBLANK(H4280)),(12-DATEDIF(H4280,'[3]1.Pradzia'!$D$13,"m")),0)</f>
        <v>0</v>
      </c>
      <c r="X4280" s="35">
        <f t="shared" si="928"/>
        <v>0</v>
      </c>
      <c r="Y4280" s="35">
        <f t="shared" si="938"/>
        <v>0</v>
      </c>
      <c r="Z4280" s="35">
        <f t="shared" si="936"/>
        <v>0</v>
      </c>
      <c r="AA4280" s="36">
        <f t="shared" si="929"/>
        <v>0</v>
      </c>
      <c r="AB4280" s="36">
        <f t="shared" si="930"/>
        <v>0</v>
      </c>
      <c r="AC4280" s="37">
        <f t="shared" si="931"/>
        <v>0</v>
      </c>
      <c r="AD4280" s="35">
        <f>IF(OR(YEAR(G4280)&lt;2019,O4280="X"),0,IF(ISBLANK(H4280),DATEDIF(G4280,'[3]1.Pradzia'!$D$13,"M"),DATEDIF(G4280,H4280,"m")))</f>
        <v>0</v>
      </c>
      <c r="AE4280" s="37">
        <f>IF(E4280='[3]5.Grup_T'!$E$20,0,IF(AD4280&lt;&gt;0,M4280/V4280*MIN(12,AD4280),0))</f>
        <v>0</v>
      </c>
      <c r="AF4280" s="37">
        <f t="shared" si="932"/>
        <v>0</v>
      </c>
      <c r="AG4280" s="37">
        <f t="shared" si="933"/>
        <v>0</v>
      </c>
      <c r="AH4280" s="37">
        <f t="shared" si="934"/>
        <v>0</v>
      </c>
      <c r="AI4280" s="35" t="str">
        <f t="shared" si="935"/>
        <v>Nusidėvėjęs</v>
      </c>
      <c r="AJ4280" s="38" t="str">
        <f>IF(AND(F4280&lt;&gt;[3]Pav.tvarkyklė!$B$12,F4280&lt;&gt;[3]Pav.tvarkyklė!$B$13),"GVTNT","X")</f>
        <v>GVTNT</v>
      </c>
      <c r="AK4280" s="39">
        <f t="shared" si="937"/>
        <v>0</v>
      </c>
      <c r="AL4280" s="41"/>
      <c r="AM4280" s="41"/>
      <c r="AN4280" s="41">
        <f t="shared" si="925"/>
        <v>1900</v>
      </c>
      <c r="AO4280" s="41"/>
      <c r="AP4280" s="41"/>
      <c r="AQ4280" s="41"/>
      <c r="AR4280" s="42"/>
      <c r="AS4280" s="42"/>
      <c r="AU4280" s="43">
        <f t="shared" si="926"/>
        <v>0</v>
      </c>
    </row>
    <row r="4281" spans="1:47" ht="15" customHeight="1" x14ac:dyDescent="0.25">
      <c r="A4281" s="11"/>
      <c r="B4281" s="19">
        <v>4450</v>
      </c>
      <c r="C4281" s="61"/>
      <c r="D4281" s="62"/>
      <c r="E4281" s="78"/>
      <c r="F4281" s="61"/>
      <c r="G4281" s="80"/>
      <c r="H4281" s="94"/>
      <c r="I4281" s="95"/>
      <c r="J4281" s="27"/>
      <c r="K4281" s="27"/>
      <c r="L4281" s="95"/>
      <c r="M4281" s="96"/>
      <c r="N4281" s="29">
        <v>0</v>
      </c>
      <c r="O4281" s="30" t="str">
        <f>IF(G4281&lt;=$N$2,"",IF(F4281=[3]Pav.tvarkyklė!$B$13,"",IF(ISBLANK(R4281),"X","")))</f>
        <v/>
      </c>
      <c r="P4281" s="91"/>
      <c r="Q4281" s="63"/>
      <c r="R4281" s="63"/>
      <c r="S4281" s="63"/>
      <c r="T4281" s="63"/>
      <c r="U4281" s="34" t="str">
        <f>IFERROR(INDEX('[3]5.Grup_T'!$G$4:$G$22,MATCH('6.Turtas'!E4281,'[3]5.Grup_T'!$E$4:$E$22,0)),"0")</f>
        <v>0</v>
      </c>
      <c r="V4281" s="35">
        <f t="shared" si="927"/>
        <v>0</v>
      </c>
      <c r="W4281" s="35">
        <f>IF(NOT(ISBLANK(H4281)),(12-DATEDIF(H4281,'[3]1.Pradzia'!$D$13,"m")),0)</f>
        <v>0</v>
      </c>
      <c r="X4281" s="35">
        <f t="shared" si="928"/>
        <v>0</v>
      </c>
      <c r="Y4281" s="35">
        <f t="shared" si="938"/>
        <v>0</v>
      </c>
      <c r="Z4281" s="35">
        <f t="shared" si="936"/>
        <v>0</v>
      </c>
      <c r="AA4281" s="36">
        <f t="shared" si="929"/>
        <v>0</v>
      </c>
      <c r="AB4281" s="36">
        <f t="shared" si="930"/>
        <v>0</v>
      </c>
      <c r="AC4281" s="37">
        <f t="shared" si="931"/>
        <v>0</v>
      </c>
      <c r="AD4281" s="35">
        <f>IF(OR(YEAR(G4281)&lt;2019,O4281="X"),0,IF(ISBLANK(H4281),DATEDIF(G4281,'[3]1.Pradzia'!$D$13,"M"),DATEDIF(G4281,H4281,"m")))</f>
        <v>0</v>
      </c>
      <c r="AE4281" s="37">
        <f>IF(E4281='[3]5.Grup_T'!$E$20,0,IF(AD4281&lt;&gt;0,M4281/V4281*MIN(12,AD4281),0))</f>
        <v>0</v>
      </c>
      <c r="AF4281" s="37">
        <f t="shared" si="932"/>
        <v>0</v>
      </c>
      <c r="AG4281" s="37">
        <f t="shared" si="933"/>
        <v>0</v>
      </c>
      <c r="AH4281" s="37">
        <f t="shared" si="934"/>
        <v>0</v>
      </c>
      <c r="AI4281" s="35" t="str">
        <f t="shared" si="935"/>
        <v>Nusidėvėjęs</v>
      </c>
      <c r="AJ4281" s="38" t="str">
        <f>IF(AND(F4281&lt;&gt;[3]Pav.tvarkyklė!$B$12,F4281&lt;&gt;[3]Pav.tvarkyklė!$B$13),"GVTNT","X")</f>
        <v>GVTNT</v>
      </c>
      <c r="AK4281" s="39">
        <f t="shared" si="937"/>
        <v>0</v>
      </c>
      <c r="AL4281" s="41"/>
      <c r="AM4281" s="41"/>
      <c r="AN4281" s="41">
        <f t="shared" si="925"/>
        <v>1900</v>
      </c>
      <c r="AO4281" s="41"/>
      <c r="AP4281" s="41"/>
      <c r="AQ4281" s="41"/>
      <c r="AR4281" s="42"/>
      <c r="AS4281" s="42"/>
      <c r="AU4281" s="43">
        <f t="shared" si="926"/>
        <v>0</v>
      </c>
    </row>
    <row r="4282" spans="1:47" ht="15" customHeight="1" x14ac:dyDescent="0.25">
      <c r="A4282" s="11"/>
      <c r="B4282" s="19">
        <v>4451</v>
      </c>
      <c r="C4282" s="61"/>
      <c r="D4282" s="62"/>
      <c r="E4282" s="78"/>
      <c r="F4282" s="61"/>
      <c r="G4282" s="80"/>
      <c r="H4282" s="94"/>
      <c r="I4282" s="95"/>
      <c r="J4282" s="27"/>
      <c r="K4282" s="27"/>
      <c r="L4282" s="95"/>
      <c r="M4282" s="96"/>
      <c r="N4282" s="29">
        <v>0</v>
      </c>
      <c r="O4282" s="30" t="str">
        <f>IF(G4282&lt;=$N$2,"",IF(F4282=[3]Pav.tvarkyklė!$B$13,"",IF(ISBLANK(R4282),"X","")))</f>
        <v/>
      </c>
      <c r="P4282" s="91"/>
      <c r="Q4282" s="63"/>
      <c r="R4282" s="63"/>
      <c r="S4282" s="63"/>
      <c r="T4282" s="63"/>
      <c r="U4282" s="34" t="str">
        <f>IFERROR(INDEX('[3]5.Grup_T'!$G$4:$G$22,MATCH('6.Turtas'!E4282,'[3]5.Grup_T'!$E$4:$E$22,0)),"0")</f>
        <v>0</v>
      </c>
      <c r="V4282" s="35">
        <f t="shared" si="927"/>
        <v>0</v>
      </c>
      <c r="W4282" s="35">
        <f>IF(NOT(ISBLANK(H4282)),(12-DATEDIF(H4282,'[3]1.Pradzia'!$D$13,"m")),0)</f>
        <v>0</v>
      </c>
      <c r="X4282" s="35">
        <f t="shared" si="928"/>
        <v>0</v>
      </c>
      <c r="Y4282" s="35">
        <f t="shared" si="938"/>
        <v>0</v>
      </c>
      <c r="Z4282" s="35">
        <f t="shared" si="936"/>
        <v>0</v>
      </c>
      <c r="AA4282" s="36">
        <f t="shared" si="929"/>
        <v>0</v>
      </c>
      <c r="AB4282" s="36">
        <f t="shared" si="930"/>
        <v>0</v>
      </c>
      <c r="AC4282" s="37">
        <f t="shared" si="931"/>
        <v>0</v>
      </c>
      <c r="AD4282" s="35">
        <f>IF(OR(YEAR(G4282)&lt;2019,O4282="X"),0,IF(ISBLANK(H4282),DATEDIF(G4282,'[3]1.Pradzia'!$D$13,"M"),DATEDIF(G4282,H4282,"m")))</f>
        <v>0</v>
      </c>
      <c r="AE4282" s="37">
        <f>IF(E4282='[3]5.Grup_T'!$E$20,0,IF(AD4282&lt;&gt;0,M4282/V4282*MIN(12,AD4282),0))</f>
        <v>0</v>
      </c>
      <c r="AF4282" s="37">
        <f t="shared" si="932"/>
        <v>0</v>
      </c>
      <c r="AG4282" s="37">
        <f t="shared" si="933"/>
        <v>0</v>
      </c>
      <c r="AH4282" s="37">
        <f t="shared" si="934"/>
        <v>0</v>
      </c>
      <c r="AI4282" s="35" t="str">
        <f t="shared" si="935"/>
        <v>Nusidėvėjęs</v>
      </c>
      <c r="AJ4282" s="38" t="str">
        <f>IF(AND(F4282&lt;&gt;[3]Pav.tvarkyklė!$B$12,F4282&lt;&gt;[3]Pav.tvarkyklė!$B$13),"GVTNT","X")</f>
        <v>GVTNT</v>
      </c>
      <c r="AK4282" s="39">
        <f t="shared" si="937"/>
        <v>0</v>
      </c>
      <c r="AL4282" s="41"/>
      <c r="AM4282" s="41"/>
      <c r="AN4282" s="41">
        <f t="shared" si="925"/>
        <v>1900</v>
      </c>
      <c r="AO4282" s="41"/>
      <c r="AP4282" s="41"/>
      <c r="AQ4282" s="41"/>
      <c r="AR4282" s="42"/>
      <c r="AS4282" s="42"/>
      <c r="AU4282" s="43">
        <f t="shared" si="926"/>
        <v>0</v>
      </c>
    </row>
    <row r="4283" spans="1:47" ht="15" customHeight="1" x14ac:dyDescent="0.25">
      <c r="A4283" s="11"/>
      <c r="B4283" s="19">
        <v>4452</v>
      </c>
      <c r="C4283" s="61"/>
      <c r="D4283" s="62"/>
      <c r="E4283" s="78"/>
      <c r="F4283" s="61"/>
      <c r="G4283" s="80"/>
      <c r="H4283" s="94"/>
      <c r="I4283" s="95"/>
      <c r="J4283" s="27"/>
      <c r="K4283" s="27"/>
      <c r="L4283" s="95"/>
      <c r="M4283" s="96"/>
      <c r="N4283" s="29">
        <v>0</v>
      </c>
      <c r="O4283" s="30" t="str">
        <f>IF(G4283&lt;=$N$2,"",IF(F4283=[3]Pav.tvarkyklė!$B$13,"",IF(ISBLANK(R4283),"X","")))</f>
        <v/>
      </c>
      <c r="P4283" s="91"/>
      <c r="Q4283" s="63"/>
      <c r="R4283" s="63"/>
      <c r="S4283" s="63"/>
      <c r="T4283" s="63"/>
      <c r="U4283" s="34" t="str">
        <f>IFERROR(INDEX('[3]5.Grup_T'!$G$4:$G$22,MATCH('6.Turtas'!E4283,'[3]5.Grup_T'!$E$4:$E$22,0)),"0")</f>
        <v>0</v>
      </c>
      <c r="V4283" s="35">
        <f t="shared" si="927"/>
        <v>0</v>
      </c>
      <c r="W4283" s="35">
        <f>IF(NOT(ISBLANK(H4283)),(12-DATEDIF(H4283,'[3]1.Pradzia'!$D$13,"m")),0)</f>
        <v>0</v>
      </c>
      <c r="X4283" s="35">
        <f t="shared" si="928"/>
        <v>0</v>
      </c>
      <c r="Y4283" s="35">
        <f t="shared" si="938"/>
        <v>0</v>
      </c>
      <c r="Z4283" s="35">
        <f t="shared" si="936"/>
        <v>0</v>
      </c>
      <c r="AA4283" s="36">
        <f t="shared" si="929"/>
        <v>0</v>
      </c>
      <c r="AB4283" s="36">
        <f t="shared" si="930"/>
        <v>0</v>
      </c>
      <c r="AC4283" s="37">
        <f t="shared" si="931"/>
        <v>0</v>
      </c>
      <c r="AD4283" s="35">
        <f>IF(OR(YEAR(G4283)&lt;2019,O4283="X"),0,IF(ISBLANK(H4283),DATEDIF(G4283,'[3]1.Pradzia'!$D$13,"M"),DATEDIF(G4283,H4283,"m")))</f>
        <v>0</v>
      </c>
      <c r="AE4283" s="37">
        <f>IF(E4283='[3]5.Grup_T'!$E$20,0,IF(AD4283&lt;&gt;0,M4283/V4283*MIN(12,AD4283),0))</f>
        <v>0</v>
      </c>
      <c r="AF4283" s="37">
        <f t="shared" si="932"/>
        <v>0</v>
      </c>
      <c r="AG4283" s="37">
        <f t="shared" si="933"/>
        <v>0</v>
      </c>
      <c r="AH4283" s="37">
        <f t="shared" si="934"/>
        <v>0</v>
      </c>
      <c r="AI4283" s="35" t="str">
        <f t="shared" si="935"/>
        <v>Nusidėvėjęs</v>
      </c>
      <c r="AJ4283" s="38" t="str">
        <f>IF(AND(F4283&lt;&gt;[3]Pav.tvarkyklė!$B$12,F4283&lt;&gt;[3]Pav.tvarkyklė!$B$13),"GVTNT","X")</f>
        <v>GVTNT</v>
      </c>
      <c r="AK4283" s="39">
        <f t="shared" si="937"/>
        <v>0</v>
      </c>
      <c r="AL4283" s="41"/>
      <c r="AM4283" s="41"/>
      <c r="AN4283" s="41">
        <f t="shared" si="925"/>
        <v>1900</v>
      </c>
      <c r="AO4283" s="41"/>
      <c r="AP4283" s="41"/>
      <c r="AQ4283" s="41"/>
      <c r="AR4283" s="42"/>
      <c r="AS4283" s="42"/>
      <c r="AU4283" s="43">
        <f t="shared" si="926"/>
        <v>0</v>
      </c>
    </row>
    <row r="4284" spans="1:47" ht="15" customHeight="1" x14ac:dyDescent="0.25">
      <c r="A4284" s="11"/>
      <c r="B4284" s="19">
        <v>4453</v>
      </c>
      <c r="C4284" s="61"/>
      <c r="D4284" s="62"/>
      <c r="E4284" s="78"/>
      <c r="F4284" s="61"/>
      <c r="G4284" s="80"/>
      <c r="H4284" s="94"/>
      <c r="I4284" s="95"/>
      <c r="J4284" s="27"/>
      <c r="K4284" s="27"/>
      <c r="L4284" s="95"/>
      <c r="M4284" s="96"/>
      <c r="N4284" s="29">
        <v>0</v>
      </c>
      <c r="O4284" s="30" t="str">
        <f>IF(G4284&lt;=$N$2,"",IF(F4284=[3]Pav.tvarkyklė!$B$13,"",IF(ISBLANK(R4284),"X","")))</f>
        <v/>
      </c>
      <c r="P4284" s="91"/>
      <c r="Q4284" s="63"/>
      <c r="R4284" s="63"/>
      <c r="S4284" s="63"/>
      <c r="T4284" s="63"/>
      <c r="U4284" s="34" t="str">
        <f>IFERROR(INDEX('[3]5.Grup_T'!$G$4:$G$22,MATCH('6.Turtas'!E4284,'[3]5.Grup_T'!$E$4:$E$22,0)),"0")</f>
        <v>0</v>
      </c>
      <c r="V4284" s="35">
        <f t="shared" si="927"/>
        <v>0</v>
      </c>
      <c r="W4284" s="35">
        <f>IF(NOT(ISBLANK(H4284)),(12-DATEDIF(H4284,'[3]1.Pradzia'!$D$13,"m")),0)</f>
        <v>0</v>
      </c>
      <c r="X4284" s="35">
        <f t="shared" si="928"/>
        <v>0</v>
      </c>
      <c r="Y4284" s="35">
        <f t="shared" si="938"/>
        <v>0</v>
      </c>
      <c r="Z4284" s="35">
        <f t="shared" si="936"/>
        <v>0</v>
      </c>
      <c r="AA4284" s="36">
        <f t="shared" si="929"/>
        <v>0</v>
      </c>
      <c r="AB4284" s="36">
        <f t="shared" si="930"/>
        <v>0</v>
      </c>
      <c r="AC4284" s="37">
        <f t="shared" si="931"/>
        <v>0</v>
      </c>
      <c r="AD4284" s="35">
        <f>IF(OR(YEAR(G4284)&lt;2019,O4284="X"),0,IF(ISBLANK(H4284),DATEDIF(G4284,'[3]1.Pradzia'!$D$13,"M"),DATEDIF(G4284,H4284,"m")))</f>
        <v>0</v>
      </c>
      <c r="AE4284" s="37">
        <f>IF(E4284='[3]5.Grup_T'!$E$20,0,IF(AD4284&lt;&gt;0,M4284/V4284*MIN(12,AD4284),0))</f>
        <v>0</v>
      </c>
      <c r="AF4284" s="37">
        <f t="shared" si="932"/>
        <v>0</v>
      </c>
      <c r="AG4284" s="37">
        <f t="shared" si="933"/>
        <v>0</v>
      </c>
      <c r="AH4284" s="37">
        <f t="shared" si="934"/>
        <v>0</v>
      </c>
      <c r="AI4284" s="35" t="str">
        <f t="shared" si="935"/>
        <v>Nusidėvėjęs</v>
      </c>
      <c r="AJ4284" s="38" t="str">
        <f>IF(AND(F4284&lt;&gt;[3]Pav.tvarkyklė!$B$12,F4284&lt;&gt;[3]Pav.tvarkyklė!$B$13),"GVTNT","X")</f>
        <v>GVTNT</v>
      </c>
      <c r="AK4284" s="39">
        <f t="shared" si="937"/>
        <v>0</v>
      </c>
      <c r="AL4284" s="41"/>
      <c r="AM4284" s="41"/>
      <c r="AN4284" s="41">
        <f t="shared" si="925"/>
        <v>1900</v>
      </c>
      <c r="AO4284" s="41"/>
      <c r="AP4284" s="41"/>
      <c r="AQ4284" s="41"/>
      <c r="AR4284" s="42"/>
      <c r="AS4284" s="42"/>
      <c r="AU4284" s="43">
        <f t="shared" si="926"/>
        <v>0</v>
      </c>
    </row>
    <row r="4285" spans="1:47" ht="15" customHeight="1" x14ac:dyDescent="0.25">
      <c r="A4285" s="11"/>
      <c r="B4285" s="19">
        <v>4454</v>
      </c>
      <c r="C4285" s="61"/>
      <c r="D4285" s="62"/>
      <c r="E4285" s="78"/>
      <c r="F4285" s="61"/>
      <c r="G4285" s="80"/>
      <c r="H4285" s="94"/>
      <c r="I4285" s="95"/>
      <c r="J4285" s="27"/>
      <c r="K4285" s="27"/>
      <c r="L4285" s="95"/>
      <c r="M4285" s="96"/>
      <c r="N4285" s="29">
        <v>0</v>
      </c>
      <c r="O4285" s="30" t="str">
        <f>IF(G4285&lt;=$N$2,"",IF(F4285=[3]Pav.tvarkyklė!$B$13,"",IF(ISBLANK(R4285),"X","")))</f>
        <v/>
      </c>
      <c r="P4285" s="91"/>
      <c r="Q4285" s="63"/>
      <c r="R4285" s="63"/>
      <c r="S4285" s="63"/>
      <c r="T4285" s="63"/>
      <c r="U4285" s="34" t="str">
        <f>IFERROR(INDEX('[3]5.Grup_T'!$G$4:$G$22,MATCH('6.Turtas'!E4285,'[3]5.Grup_T'!$E$4:$E$22,0)),"0")</f>
        <v>0</v>
      </c>
      <c r="V4285" s="35">
        <f t="shared" si="927"/>
        <v>0</v>
      </c>
      <c r="W4285" s="35">
        <f>IF(NOT(ISBLANK(H4285)),(12-DATEDIF(H4285,'[3]1.Pradzia'!$D$13,"m")),0)</f>
        <v>0</v>
      </c>
      <c r="X4285" s="35">
        <f t="shared" si="928"/>
        <v>0</v>
      </c>
      <c r="Y4285" s="35">
        <f t="shared" si="938"/>
        <v>0</v>
      </c>
      <c r="Z4285" s="35">
        <f t="shared" si="936"/>
        <v>0</v>
      </c>
      <c r="AA4285" s="36">
        <f t="shared" si="929"/>
        <v>0</v>
      </c>
      <c r="AB4285" s="36">
        <f t="shared" si="930"/>
        <v>0</v>
      </c>
      <c r="AC4285" s="37">
        <f t="shared" si="931"/>
        <v>0</v>
      </c>
      <c r="AD4285" s="35">
        <f>IF(OR(YEAR(G4285)&lt;2019,O4285="X"),0,IF(ISBLANK(H4285),DATEDIF(G4285,'[3]1.Pradzia'!$D$13,"M"),DATEDIF(G4285,H4285,"m")))</f>
        <v>0</v>
      </c>
      <c r="AE4285" s="37">
        <f>IF(E4285='[3]5.Grup_T'!$E$20,0,IF(AD4285&lt;&gt;0,M4285/V4285*MIN(12,AD4285),0))</f>
        <v>0</v>
      </c>
      <c r="AF4285" s="37">
        <f t="shared" si="932"/>
        <v>0</v>
      </c>
      <c r="AG4285" s="37">
        <f t="shared" si="933"/>
        <v>0</v>
      </c>
      <c r="AH4285" s="37">
        <f t="shared" si="934"/>
        <v>0</v>
      </c>
      <c r="AI4285" s="35" t="str">
        <f t="shared" si="935"/>
        <v>Nusidėvėjęs</v>
      </c>
      <c r="AJ4285" s="38" t="str">
        <f>IF(AND(F4285&lt;&gt;[3]Pav.tvarkyklė!$B$12,F4285&lt;&gt;[3]Pav.tvarkyklė!$B$13),"GVTNT","X")</f>
        <v>GVTNT</v>
      </c>
      <c r="AK4285" s="39">
        <f t="shared" si="937"/>
        <v>0</v>
      </c>
      <c r="AL4285" s="41"/>
      <c r="AM4285" s="41"/>
      <c r="AN4285" s="41">
        <f t="shared" si="925"/>
        <v>1900</v>
      </c>
      <c r="AO4285" s="41"/>
      <c r="AP4285" s="41"/>
      <c r="AQ4285" s="41"/>
      <c r="AR4285" s="42"/>
      <c r="AS4285" s="42"/>
      <c r="AU4285" s="43">
        <f t="shared" si="926"/>
        <v>0</v>
      </c>
    </row>
    <row r="4286" spans="1:47" ht="15" customHeight="1" x14ac:dyDescent="0.25">
      <c r="A4286" s="11"/>
      <c r="B4286" s="19">
        <v>4455</v>
      </c>
      <c r="C4286" s="61"/>
      <c r="D4286" s="62"/>
      <c r="E4286" s="78"/>
      <c r="F4286" s="61"/>
      <c r="G4286" s="80"/>
      <c r="H4286" s="94"/>
      <c r="I4286" s="95"/>
      <c r="J4286" s="27"/>
      <c r="K4286" s="27"/>
      <c r="L4286" s="95"/>
      <c r="M4286" s="96"/>
      <c r="N4286" s="29">
        <v>0</v>
      </c>
      <c r="O4286" s="30" t="str">
        <f>IF(G4286&lt;=$N$2,"",IF(F4286=[3]Pav.tvarkyklė!$B$13,"",IF(ISBLANK(R4286),"X","")))</f>
        <v/>
      </c>
      <c r="P4286" s="91"/>
      <c r="Q4286" s="63"/>
      <c r="R4286" s="63"/>
      <c r="S4286" s="63"/>
      <c r="T4286" s="63"/>
      <c r="U4286" s="34" t="str">
        <f>IFERROR(INDEX('[3]5.Grup_T'!$G$4:$G$22,MATCH('6.Turtas'!E4286,'[3]5.Grup_T'!$E$4:$E$22,0)),"0")</f>
        <v>0</v>
      </c>
      <c r="V4286" s="35">
        <f t="shared" si="927"/>
        <v>0</v>
      </c>
      <c r="W4286" s="35">
        <f>IF(NOT(ISBLANK(H4286)),(12-DATEDIF(H4286,'[3]1.Pradzia'!$D$13,"m")),0)</f>
        <v>0</v>
      </c>
      <c r="X4286" s="35">
        <f t="shared" si="928"/>
        <v>0</v>
      </c>
      <c r="Y4286" s="35">
        <f t="shared" si="938"/>
        <v>0</v>
      </c>
      <c r="Z4286" s="35">
        <f t="shared" si="936"/>
        <v>0</v>
      </c>
      <c r="AA4286" s="36">
        <f t="shared" si="929"/>
        <v>0</v>
      </c>
      <c r="AB4286" s="36">
        <f t="shared" si="930"/>
        <v>0</v>
      </c>
      <c r="AC4286" s="37">
        <f t="shared" si="931"/>
        <v>0</v>
      </c>
      <c r="AD4286" s="35">
        <f>IF(OR(YEAR(G4286)&lt;2019,O4286="X"),0,IF(ISBLANK(H4286),DATEDIF(G4286,'[3]1.Pradzia'!$D$13,"M"),DATEDIF(G4286,H4286,"m")))</f>
        <v>0</v>
      </c>
      <c r="AE4286" s="37">
        <f>IF(E4286='[3]5.Grup_T'!$E$20,0,IF(AD4286&lt;&gt;0,M4286/V4286*MIN(12,AD4286),0))</f>
        <v>0</v>
      </c>
      <c r="AF4286" s="37">
        <f t="shared" si="932"/>
        <v>0</v>
      </c>
      <c r="AG4286" s="37">
        <f t="shared" si="933"/>
        <v>0</v>
      </c>
      <c r="AH4286" s="37">
        <f t="shared" si="934"/>
        <v>0</v>
      </c>
      <c r="AI4286" s="35" t="str">
        <f t="shared" si="935"/>
        <v>Nusidėvėjęs</v>
      </c>
      <c r="AJ4286" s="38" t="str">
        <f>IF(AND(F4286&lt;&gt;[3]Pav.tvarkyklė!$B$12,F4286&lt;&gt;[3]Pav.tvarkyklė!$B$13),"GVTNT","X")</f>
        <v>GVTNT</v>
      </c>
      <c r="AK4286" s="39">
        <f t="shared" si="937"/>
        <v>0</v>
      </c>
      <c r="AL4286" s="41"/>
      <c r="AM4286" s="41"/>
      <c r="AN4286" s="41">
        <f t="shared" si="925"/>
        <v>1900</v>
      </c>
      <c r="AO4286" s="41"/>
      <c r="AP4286" s="41"/>
      <c r="AQ4286" s="41"/>
      <c r="AR4286" s="42"/>
      <c r="AS4286" s="42"/>
      <c r="AU4286" s="43">
        <f t="shared" si="926"/>
        <v>0</v>
      </c>
    </row>
    <row r="4287" spans="1:47" ht="15" customHeight="1" x14ac:dyDescent="0.25">
      <c r="A4287" s="11"/>
      <c r="B4287" s="19">
        <v>4456</v>
      </c>
      <c r="C4287" s="61"/>
      <c r="D4287" s="62"/>
      <c r="E4287" s="78"/>
      <c r="F4287" s="61"/>
      <c r="G4287" s="80"/>
      <c r="H4287" s="94"/>
      <c r="I4287" s="95"/>
      <c r="J4287" s="27"/>
      <c r="K4287" s="27"/>
      <c r="L4287" s="95"/>
      <c r="M4287" s="96"/>
      <c r="N4287" s="29">
        <v>0</v>
      </c>
      <c r="O4287" s="30" t="str">
        <f>IF(G4287&lt;=$N$2,"",IF(F4287=[3]Pav.tvarkyklė!$B$13,"",IF(ISBLANK(R4287),"X","")))</f>
        <v/>
      </c>
      <c r="P4287" s="91"/>
      <c r="Q4287" s="63"/>
      <c r="R4287" s="63"/>
      <c r="S4287" s="63"/>
      <c r="T4287" s="63"/>
      <c r="U4287" s="34" t="str">
        <f>IFERROR(INDEX('[3]5.Grup_T'!$G$4:$G$22,MATCH('6.Turtas'!E4287,'[3]5.Grup_T'!$E$4:$E$22,0)),"0")</f>
        <v>0</v>
      </c>
      <c r="V4287" s="35">
        <f t="shared" si="927"/>
        <v>0</v>
      </c>
      <c r="W4287" s="35">
        <f>IF(NOT(ISBLANK(H4287)),(12-DATEDIF(H4287,'[3]1.Pradzia'!$D$13,"m")),0)</f>
        <v>0</v>
      </c>
      <c r="X4287" s="35">
        <f t="shared" si="928"/>
        <v>0</v>
      </c>
      <c r="Y4287" s="35">
        <f t="shared" si="938"/>
        <v>0</v>
      </c>
      <c r="Z4287" s="35">
        <f t="shared" si="936"/>
        <v>0</v>
      </c>
      <c r="AA4287" s="36">
        <f t="shared" si="929"/>
        <v>0</v>
      </c>
      <c r="AB4287" s="36">
        <f t="shared" si="930"/>
        <v>0</v>
      </c>
      <c r="AC4287" s="37">
        <f t="shared" si="931"/>
        <v>0</v>
      </c>
      <c r="AD4287" s="35">
        <f>IF(OR(YEAR(G4287)&lt;2019,O4287="X"),0,IF(ISBLANK(H4287),DATEDIF(G4287,'[3]1.Pradzia'!$D$13,"M"),DATEDIF(G4287,H4287,"m")))</f>
        <v>0</v>
      </c>
      <c r="AE4287" s="37">
        <f>IF(E4287='[3]5.Grup_T'!$E$20,0,IF(AD4287&lt;&gt;0,M4287/V4287*MIN(12,AD4287),0))</f>
        <v>0</v>
      </c>
      <c r="AF4287" s="37">
        <f t="shared" si="932"/>
        <v>0</v>
      </c>
      <c r="AG4287" s="37">
        <f t="shared" si="933"/>
        <v>0</v>
      </c>
      <c r="AH4287" s="37">
        <f t="shared" si="934"/>
        <v>0</v>
      </c>
      <c r="AI4287" s="35" t="str">
        <f t="shared" si="935"/>
        <v>Nusidėvėjęs</v>
      </c>
      <c r="AJ4287" s="38" t="str">
        <f>IF(AND(F4287&lt;&gt;[3]Pav.tvarkyklė!$B$12,F4287&lt;&gt;[3]Pav.tvarkyklė!$B$13),"GVTNT","X")</f>
        <v>GVTNT</v>
      </c>
      <c r="AK4287" s="39">
        <f t="shared" si="937"/>
        <v>0</v>
      </c>
      <c r="AL4287" s="41"/>
      <c r="AM4287" s="41"/>
      <c r="AN4287" s="41">
        <f t="shared" si="925"/>
        <v>1900</v>
      </c>
      <c r="AO4287" s="41"/>
      <c r="AP4287" s="41"/>
      <c r="AQ4287" s="41"/>
      <c r="AR4287" s="42"/>
      <c r="AS4287" s="42"/>
      <c r="AU4287" s="43">
        <f t="shared" si="926"/>
        <v>0</v>
      </c>
    </row>
    <row r="4288" spans="1:47" ht="15" customHeight="1" x14ac:dyDescent="0.25">
      <c r="A4288" s="11"/>
      <c r="B4288" s="19">
        <v>4457</v>
      </c>
      <c r="C4288" s="61"/>
      <c r="D4288" s="62"/>
      <c r="E4288" s="78"/>
      <c r="F4288" s="61"/>
      <c r="G4288" s="80"/>
      <c r="H4288" s="94"/>
      <c r="I4288" s="95"/>
      <c r="J4288" s="27"/>
      <c r="K4288" s="27"/>
      <c r="L4288" s="95"/>
      <c r="M4288" s="96"/>
      <c r="N4288" s="29">
        <v>0</v>
      </c>
      <c r="O4288" s="30" t="str">
        <f>IF(G4288&lt;=$N$2,"",IF(F4288=[3]Pav.tvarkyklė!$B$13,"",IF(ISBLANK(R4288),"X","")))</f>
        <v/>
      </c>
      <c r="P4288" s="91"/>
      <c r="Q4288" s="63"/>
      <c r="R4288" s="63"/>
      <c r="S4288" s="63"/>
      <c r="T4288" s="63"/>
      <c r="U4288" s="34" t="str">
        <f>IFERROR(INDEX('[3]5.Grup_T'!$G$4:$G$22,MATCH('6.Turtas'!E4288,'[3]5.Grup_T'!$E$4:$E$22,0)),"0")</f>
        <v>0</v>
      </c>
      <c r="V4288" s="35">
        <f t="shared" si="927"/>
        <v>0</v>
      </c>
      <c r="W4288" s="35">
        <f>IF(NOT(ISBLANK(H4288)),(12-DATEDIF(H4288,'[3]1.Pradzia'!$D$13,"m")),0)</f>
        <v>0</v>
      </c>
      <c r="X4288" s="35">
        <f t="shared" si="928"/>
        <v>0</v>
      </c>
      <c r="Y4288" s="35">
        <f t="shared" si="938"/>
        <v>0</v>
      </c>
      <c r="Z4288" s="35">
        <f t="shared" si="936"/>
        <v>0</v>
      </c>
      <c r="AA4288" s="36">
        <f t="shared" si="929"/>
        <v>0</v>
      </c>
      <c r="AB4288" s="36">
        <f t="shared" si="930"/>
        <v>0</v>
      </c>
      <c r="AC4288" s="37">
        <f t="shared" si="931"/>
        <v>0</v>
      </c>
      <c r="AD4288" s="35">
        <f>IF(OR(YEAR(G4288)&lt;2019,O4288="X"),0,IF(ISBLANK(H4288),DATEDIF(G4288,'[3]1.Pradzia'!$D$13,"M"),DATEDIF(G4288,H4288,"m")))</f>
        <v>0</v>
      </c>
      <c r="AE4288" s="37">
        <f>IF(E4288='[3]5.Grup_T'!$E$20,0,IF(AD4288&lt;&gt;0,M4288/V4288*MIN(12,AD4288),0))</f>
        <v>0</v>
      </c>
      <c r="AF4288" s="37">
        <f t="shared" si="932"/>
        <v>0</v>
      </c>
      <c r="AG4288" s="37">
        <f t="shared" si="933"/>
        <v>0</v>
      </c>
      <c r="AH4288" s="37">
        <f t="shared" si="934"/>
        <v>0</v>
      </c>
      <c r="AI4288" s="35" t="str">
        <f t="shared" si="935"/>
        <v>Nusidėvėjęs</v>
      </c>
      <c r="AJ4288" s="38" t="str">
        <f>IF(AND(F4288&lt;&gt;[3]Pav.tvarkyklė!$B$12,F4288&lt;&gt;[3]Pav.tvarkyklė!$B$13),"GVTNT","X")</f>
        <v>GVTNT</v>
      </c>
      <c r="AK4288" s="39">
        <f t="shared" si="937"/>
        <v>0</v>
      </c>
      <c r="AL4288" s="41"/>
      <c r="AM4288" s="41"/>
      <c r="AN4288" s="41">
        <f t="shared" si="925"/>
        <v>1900</v>
      </c>
      <c r="AO4288" s="41"/>
      <c r="AP4288" s="41"/>
      <c r="AQ4288" s="41"/>
      <c r="AR4288" s="42"/>
      <c r="AS4288" s="42"/>
      <c r="AU4288" s="43">
        <f t="shared" si="926"/>
        <v>0</v>
      </c>
    </row>
    <row r="4289" spans="1:47" ht="15" customHeight="1" x14ac:dyDescent="0.25">
      <c r="A4289" s="11"/>
      <c r="B4289" s="19">
        <v>4458</v>
      </c>
      <c r="C4289" s="61"/>
      <c r="D4289" s="62"/>
      <c r="E4289" s="78"/>
      <c r="F4289" s="61"/>
      <c r="G4289" s="80"/>
      <c r="H4289" s="94"/>
      <c r="I4289" s="95"/>
      <c r="J4289" s="27"/>
      <c r="K4289" s="27"/>
      <c r="L4289" s="95"/>
      <c r="M4289" s="96"/>
      <c r="N4289" s="29">
        <v>0</v>
      </c>
      <c r="O4289" s="30" t="str">
        <f>IF(G4289&lt;=$N$2,"",IF(F4289=[3]Pav.tvarkyklė!$B$13,"",IF(ISBLANK(R4289),"X","")))</f>
        <v/>
      </c>
      <c r="P4289" s="91"/>
      <c r="Q4289" s="63"/>
      <c r="R4289" s="63"/>
      <c r="S4289" s="63"/>
      <c r="T4289" s="63"/>
      <c r="U4289" s="34" t="str">
        <f>IFERROR(INDEX('[3]5.Grup_T'!$G$4:$G$22,MATCH('6.Turtas'!E4289,'[3]5.Grup_T'!$E$4:$E$22,0)),"0")</f>
        <v>0</v>
      </c>
      <c r="V4289" s="35">
        <f t="shared" si="927"/>
        <v>0</v>
      </c>
      <c r="W4289" s="35">
        <f>IF(NOT(ISBLANK(H4289)),(12-DATEDIF(H4289,'[3]1.Pradzia'!$D$13,"m")),0)</f>
        <v>0</v>
      </c>
      <c r="X4289" s="35">
        <f t="shared" si="928"/>
        <v>0</v>
      </c>
      <c r="Y4289" s="35">
        <f t="shared" si="938"/>
        <v>0</v>
      </c>
      <c r="Z4289" s="35">
        <f t="shared" si="936"/>
        <v>0</v>
      </c>
      <c r="AA4289" s="36">
        <f t="shared" si="929"/>
        <v>0</v>
      </c>
      <c r="AB4289" s="36">
        <f t="shared" si="930"/>
        <v>0</v>
      </c>
      <c r="AC4289" s="37">
        <f t="shared" si="931"/>
        <v>0</v>
      </c>
      <c r="AD4289" s="35">
        <f>IF(OR(YEAR(G4289)&lt;2019,O4289="X"),0,IF(ISBLANK(H4289),DATEDIF(G4289,'[3]1.Pradzia'!$D$13,"M"),DATEDIF(G4289,H4289,"m")))</f>
        <v>0</v>
      </c>
      <c r="AE4289" s="37">
        <f>IF(E4289='[3]5.Grup_T'!$E$20,0,IF(AD4289&lt;&gt;0,M4289/V4289*MIN(12,AD4289),0))</f>
        <v>0</v>
      </c>
      <c r="AF4289" s="37">
        <f t="shared" si="932"/>
        <v>0</v>
      </c>
      <c r="AG4289" s="37">
        <f t="shared" si="933"/>
        <v>0</v>
      </c>
      <c r="AH4289" s="37">
        <f t="shared" si="934"/>
        <v>0</v>
      </c>
      <c r="AI4289" s="35" t="str">
        <f t="shared" si="935"/>
        <v>Nusidėvėjęs</v>
      </c>
      <c r="AJ4289" s="38" t="str">
        <f>IF(AND(F4289&lt;&gt;[3]Pav.tvarkyklė!$B$12,F4289&lt;&gt;[3]Pav.tvarkyklė!$B$13),"GVTNT","X")</f>
        <v>GVTNT</v>
      </c>
      <c r="AK4289" s="39">
        <f t="shared" si="937"/>
        <v>0</v>
      </c>
      <c r="AL4289" s="41"/>
      <c r="AM4289" s="41"/>
      <c r="AN4289" s="41">
        <f t="shared" si="925"/>
        <v>1900</v>
      </c>
      <c r="AO4289" s="41"/>
      <c r="AP4289" s="41"/>
      <c r="AQ4289" s="41"/>
      <c r="AR4289" s="42"/>
      <c r="AS4289" s="42"/>
      <c r="AU4289" s="43">
        <f t="shared" si="926"/>
        <v>0</v>
      </c>
    </row>
    <row r="4290" spans="1:47" ht="15" customHeight="1" x14ac:dyDescent="0.25">
      <c r="A4290" s="11"/>
      <c r="B4290" s="19">
        <v>4459</v>
      </c>
      <c r="C4290" s="61"/>
      <c r="D4290" s="62"/>
      <c r="E4290" s="78"/>
      <c r="F4290" s="61"/>
      <c r="G4290" s="80"/>
      <c r="H4290" s="94"/>
      <c r="I4290" s="95"/>
      <c r="J4290" s="27"/>
      <c r="K4290" s="27"/>
      <c r="L4290" s="95"/>
      <c r="M4290" s="96"/>
      <c r="N4290" s="29">
        <v>0</v>
      </c>
      <c r="O4290" s="30" t="str">
        <f>IF(G4290&lt;=$N$2,"",IF(F4290=[3]Pav.tvarkyklė!$B$13,"",IF(ISBLANK(R4290),"X","")))</f>
        <v/>
      </c>
      <c r="P4290" s="91"/>
      <c r="Q4290" s="63"/>
      <c r="R4290" s="63"/>
      <c r="S4290" s="63"/>
      <c r="T4290" s="63"/>
      <c r="U4290" s="34" t="str">
        <f>IFERROR(INDEX('[3]5.Grup_T'!$G$4:$G$22,MATCH('6.Turtas'!E4290,'[3]5.Grup_T'!$E$4:$E$22,0)),"0")</f>
        <v>0</v>
      </c>
      <c r="V4290" s="35">
        <f t="shared" si="927"/>
        <v>0</v>
      </c>
      <c r="W4290" s="35">
        <f>IF(NOT(ISBLANK(H4290)),(12-DATEDIF(H4290,'[3]1.Pradzia'!$D$13,"m")),0)</f>
        <v>0</v>
      </c>
      <c r="X4290" s="35">
        <f t="shared" si="928"/>
        <v>0</v>
      </c>
      <c r="Y4290" s="35">
        <f t="shared" si="938"/>
        <v>0</v>
      </c>
      <c r="Z4290" s="35">
        <f t="shared" si="936"/>
        <v>0</v>
      </c>
      <c r="AA4290" s="36">
        <f t="shared" si="929"/>
        <v>0</v>
      </c>
      <c r="AB4290" s="36">
        <f t="shared" si="930"/>
        <v>0</v>
      </c>
      <c r="AC4290" s="37">
        <f t="shared" si="931"/>
        <v>0</v>
      </c>
      <c r="AD4290" s="35">
        <f>IF(OR(YEAR(G4290)&lt;2019,O4290="X"),0,IF(ISBLANK(H4290),DATEDIF(G4290,'[3]1.Pradzia'!$D$13,"M"),DATEDIF(G4290,H4290,"m")))</f>
        <v>0</v>
      </c>
      <c r="AE4290" s="37">
        <f>IF(E4290='[3]5.Grup_T'!$E$20,0,IF(AD4290&lt;&gt;0,M4290/V4290*MIN(12,AD4290),0))</f>
        <v>0</v>
      </c>
      <c r="AF4290" s="37">
        <f t="shared" si="932"/>
        <v>0</v>
      </c>
      <c r="AG4290" s="37">
        <f t="shared" si="933"/>
        <v>0</v>
      </c>
      <c r="AH4290" s="37">
        <f t="shared" si="934"/>
        <v>0</v>
      </c>
      <c r="AI4290" s="35" t="str">
        <f t="shared" si="935"/>
        <v>Nusidėvėjęs</v>
      </c>
      <c r="AJ4290" s="38" t="str">
        <f>IF(AND(F4290&lt;&gt;[3]Pav.tvarkyklė!$B$12,F4290&lt;&gt;[3]Pav.tvarkyklė!$B$13),"GVTNT","X")</f>
        <v>GVTNT</v>
      </c>
      <c r="AK4290" s="39">
        <f t="shared" si="937"/>
        <v>0</v>
      </c>
      <c r="AL4290" s="41"/>
      <c r="AM4290" s="41"/>
      <c r="AN4290" s="41">
        <f t="shared" si="925"/>
        <v>1900</v>
      </c>
      <c r="AO4290" s="41"/>
      <c r="AP4290" s="41"/>
      <c r="AQ4290" s="41"/>
      <c r="AR4290" s="42"/>
      <c r="AS4290" s="42"/>
      <c r="AU4290" s="43">
        <f t="shared" si="926"/>
        <v>0</v>
      </c>
    </row>
    <row r="4291" spans="1:47" ht="15" customHeight="1" x14ac:dyDescent="0.25">
      <c r="A4291" s="11"/>
      <c r="B4291" s="19">
        <v>4460</v>
      </c>
      <c r="C4291" s="61"/>
      <c r="D4291" s="62"/>
      <c r="E4291" s="78"/>
      <c r="F4291" s="61"/>
      <c r="G4291" s="80"/>
      <c r="H4291" s="94"/>
      <c r="I4291" s="95"/>
      <c r="J4291" s="27"/>
      <c r="K4291" s="27"/>
      <c r="L4291" s="95"/>
      <c r="M4291" s="96"/>
      <c r="N4291" s="29">
        <v>0</v>
      </c>
      <c r="O4291" s="30" t="str">
        <f>IF(G4291&lt;=$N$2,"",IF(F4291=[3]Pav.tvarkyklė!$B$13,"",IF(ISBLANK(R4291),"X","")))</f>
        <v/>
      </c>
      <c r="P4291" s="91"/>
      <c r="Q4291" s="63"/>
      <c r="R4291" s="63"/>
      <c r="S4291" s="63"/>
      <c r="T4291" s="63"/>
      <c r="U4291" s="34" t="str">
        <f>IFERROR(INDEX('[3]5.Grup_T'!$G$4:$G$22,MATCH('6.Turtas'!E4291,'[3]5.Grup_T'!$E$4:$E$22,0)),"0")</f>
        <v>0</v>
      </c>
      <c r="V4291" s="35">
        <f t="shared" si="927"/>
        <v>0</v>
      </c>
      <c r="W4291" s="35">
        <f>IF(NOT(ISBLANK(H4291)),(12-DATEDIF(H4291,'[3]1.Pradzia'!$D$13,"m")),0)</f>
        <v>0</v>
      </c>
      <c r="X4291" s="35">
        <f t="shared" si="928"/>
        <v>0</v>
      </c>
      <c r="Y4291" s="35">
        <f t="shared" si="938"/>
        <v>0</v>
      </c>
      <c r="Z4291" s="35">
        <f t="shared" si="936"/>
        <v>0</v>
      </c>
      <c r="AA4291" s="36">
        <f t="shared" si="929"/>
        <v>0</v>
      </c>
      <c r="AB4291" s="36">
        <f t="shared" si="930"/>
        <v>0</v>
      </c>
      <c r="AC4291" s="37">
        <f t="shared" si="931"/>
        <v>0</v>
      </c>
      <c r="AD4291" s="35">
        <f>IF(OR(YEAR(G4291)&lt;2019,O4291="X"),0,IF(ISBLANK(H4291),DATEDIF(G4291,'[3]1.Pradzia'!$D$13,"M"),DATEDIF(G4291,H4291,"m")))</f>
        <v>0</v>
      </c>
      <c r="AE4291" s="37">
        <f>IF(E4291='[3]5.Grup_T'!$E$20,0,IF(AD4291&lt;&gt;0,M4291/V4291*MIN(12,AD4291),0))</f>
        <v>0</v>
      </c>
      <c r="AF4291" s="37">
        <f t="shared" si="932"/>
        <v>0</v>
      </c>
      <c r="AG4291" s="37">
        <f t="shared" si="933"/>
        <v>0</v>
      </c>
      <c r="AH4291" s="37">
        <f t="shared" si="934"/>
        <v>0</v>
      </c>
      <c r="AI4291" s="35" t="str">
        <f t="shared" si="935"/>
        <v>Nusidėvėjęs</v>
      </c>
      <c r="AJ4291" s="38" t="str">
        <f>IF(AND(F4291&lt;&gt;[3]Pav.tvarkyklė!$B$12,F4291&lt;&gt;[3]Pav.tvarkyklė!$B$13),"GVTNT","X")</f>
        <v>GVTNT</v>
      </c>
      <c r="AK4291" s="39">
        <f t="shared" si="937"/>
        <v>0</v>
      </c>
      <c r="AL4291" s="41"/>
      <c r="AM4291" s="41"/>
      <c r="AN4291" s="41">
        <f t="shared" si="925"/>
        <v>1900</v>
      </c>
      <c r="AO4291" s="41"/>
      <c r="AP4291" s="41"/>
      <c r="AQ4291" s="41"/>
      <c r="AR4291" s="42"/>
      <c r="AS4291" s="42"/>
      <c r="AU4291" s="43">
        <f t="shared" si="926"/>
        <v>0</v>
      </c>
    </row>
    <row r="4292" spans="1:47" ht="15" customHeight="1" x14ac:dyDescent="0.25">
      <c r="A4292" s="11"/>
      <c r="B4292" s="19">
        <v>4461</v>
      </c>
      <c r="C4292" s="61"/>
      <c r="D4292" s="62"/>
      <c r="E4292" s="78"/>
      <c r="F4292" s="61"/>
      <c r="G4292" s="80"/>
      <c r="H4292" s="94"/>
      <c r="I4292" s="95"/>
      <c r="J4292" s="27"/>
      <c r="K4292" s="27"/>
      <c r="L4292" s="95"/>
      <c r="M4292" s="96"/>
      <c r="N4292" s="29">
        <v>0</v>
      </c>
      <c r="O4292" s="30" t="str">
        <f>IF(G4292&lt;=$N$2,"",IF(F4292=[3]Pav.tvarkyklė!$B$13,"",IF(ISBLANK(R4292),"X","")))</f>
        <v/>
      </c>
      <c r="P4292" s="91"/>
      <c r="Q4292" s="63"/>
      <c r="R4292" s="63"/>
      <c r="S4292" s="63"/>
      <c r="T4292" s="63"/>
      <c r="U4292" s="34" t="str">
        <f>IFERROR(INDEX('[3]5.Grup_T'!$G$4:$G$22,MATCH('6.Turtas'!E4292,'[3]5.Grup_T'!$E$4:$E$22,0)),"0")</f>
        <v>0</v>
      </c>
      <c r="V4292" s="35">
        <f t="shared" si="927"/>
        <v>0</v>
      </c>
      <c r="W4292" s="35">
        <f>IF(NOT(ISBLANK(H4292)),(12-DATEDIF(H4292,'[3]1.Pradzia'!$D$13,"m")),0)</f>
        <v>0</v>
      </c>
      <c r="X4292" s="35">
        <f t="shared" si="928"/>
        <v>0</v>
      </c>
      <c r="Y4292" s="35">
        <f t="shared" si="938"/>
        <v>0</v>
      </c>
      <c r="Z4292" s="35">
        <f t="shared" si="936"/>
        <v>0</v>
      </c>
      <c r="AA4292" s="36">
        <f t="shared" si="929"/>
        <v>0</v>
      </c>
      <c r="AB4292" s="36">
        <f t="shared" si="930"/>
        <v>0</v>
      </c>
      <c r="AC4292" s="37">
        <f t="shared" si="931"/>
        <v>0</v>
      </c>
      <c r="AD4292" s="35">
        <f>IF(OR(YEAR(G4292)&lt;2019,O4292="X"),0,IF(ISBLANK(H4292),DATEDIF(G4292,'[3]1.Pradzia'!$D$13,"M"),DATEDIF(G4292,H4292,"m")))</f>
        <v>0</v>
      </c>
      <c r="AE4292" s="37">
        <f>IF(E4292='[3]5.Grup_T'!$E$20,0,IF(AD4292&lt;&gt;0,M4292/V4292*MIN(12,AD4292),0))</f>
        <v>0</v>
      </c>
      <c r="AF4292" s="37">
        <f t="shared" si="932"/>
        <v>0</v>
      </c>
      <c r="AG4292" s="37">
        <f t="shared" si="933"/>
        <v>0</v>
      </c>
      <c r="AH4292" s="37">
        <f t="shared" si="934"/>
        <v>0</v>
      </c>
      <c r="AI4292" s="35" t="str">
        <f t="shared" si="935"/>
        <v>Nusidėvėjęs</v>
      </c>
      <c r="AJ4292" s="38" t="str">
        <f>IF(AND(F4292&lt;&gt;[3]Pav.tvarkyklė!$B$12,F4292&lt;&gt;[3]Pav.tvarkyklė!$B$13),"GVTNT","X")</f>
        <v>GVTNT</v>
      </c>
      <c r="AK4292" s="39">
        <f t="shared" si="937"/>
        <v>0</v>
      </c>
      <c r="AL4292" s="41"/>
      <c r="AM4292" s="41"/>
      <c r="AN4292" s="41">
        <f t="shared" si="925"/>
        <v>1900</v>
      </c>
      <c r="AO4292" s="41"/>
      <c r="AP4292" s="41"/>
      <c r="AQ4292" s="41"/>
      <c r="AR4292" s="42"/>
      <c r="AS4292" s="42"/>
      <c r="AU4292" s="43">
        <f t="shared" si="926"/>
        <v>0</v>
      </c>
    </row>
    <row r="4293" spans="1:47" ht="15" customHeight="1" x14ac:dyDescent="0.25">
      <c r="A4293" s="11"/>
      <c r="B4293" s="19">
        <v>4462</v>
      </c>
      <c r="C4293" s="61"/>
      <c r="D4293" s="62"/>
      <c r="E4293" s="78"/>
      <c r="F4293" s="61"/>
      <c r="G4293" s="80"/>
      <c r="H4293" s="94"/>
      <c r="I4293" s="95"/>
      <c r="J4293" s="27"/>
      <c r="K4293" s="27"/>
      <c r="L4293" s="95"/>
      <c r="M4293" s="96"/>
      <c r="N4293" s="29">
        <v>0</v>
      </c>
      <c r="O4293" s="30" t="str">
        <f>IF(G4293&lt;=$N$2,"",IF(F4293=[3]Pav.tvarkyklė!$B$13,"",IF(ISBLANK(R4293),"X","")))</f>
        <v/>
      </c>
      <c r="P4293" s="91"/>
      <c r="Q4293" s="63"/>
      <c r="R4293" s="63"/>
      <c r="S4293" s="63"/>
      <c r="T4293" s="63"/>
      <c r="U4293" s="34" t="str">
        <f>IFERROR(INDEX('[3]5.Grup_T'!$G$4:$G$22,MATCH('6.Turtas'!E4293,'[3]5.Grup_T'!$E$4:$E$22,0)),"0")</f>
        <v>0</v>
      </c>
      <c r="V4293" s="35">
        <f t="shared" si="927"/>
        <v>0</v>
      </c>
      <c r="W4293" s="35">
        <f>IF(NOT(ISBLANK(H4293)),(12-DATEDIF(H4293,'[3]1.Pradzia'!$D$13,"m")),0)</f>
        <v>0</v>
      </c>
      <c r="X4293" s="35">
        <f t="shared" si="928"/>
        <v>0</v>
      </c>
      <c r="Y4293" s="35">
        <f t="shared" si="938"/>
        <v>0</v>
      </c>
      <c r="Z4293" s="35">
        <f t="shared" si="936"/>
        <v>0</v>
      </c>
      <c r="AA4293" s="36">
        <f t="shared" si="929"/>
        <v>0</v>
      </c>
      <c r="AB4293" s="36">
        <f t="shared" si="930"/>
        <v>0</v>
      </c>
      <c r="AC4293" s="37">
        <f t="shared" si="931"/>
        <v>0</v>
      </c>
      <c r="AD4293" s="35">
        <f>IF(OR(YEAR(G4293)&lt;2019,O4293="X"),0,IF(ISBLANK(H4293),DATEDIF(G4293,'[3]1.Pradzia'!$D$13,"M"),DATEDIF(G4293,H4293,"m")))</f>
        <v>0</v>
      </c>
      <c r="AE4293" s="37">
        <f>IF(E4293='[3]5.Grup_T'!$E$20,0,IF(AD4293&lt;&gt;0,M4293/V4293*MIN(12,AD4293),0))</f>
        <v>0</v>
      </c>
      <c r="AF4293" s="37">
        <f t="shared" si="932"/>
        <v>0</v>
      </c>
      <c r="AG4293" s="37">
        <f t="shared" si="933"/>
        <v>0</v>
      </c>
      <c r="AH4293" s="37">
        <f t="shared" si="934"/>
        <v>0</v>
      </c>
      <c r="AI4293" s="35" t="str">
        <f t="shared" si="935"/>
        <v>Nusidėvėjęs</v>
      </c>
      <c r="AJ4293" s="38" t="str">
        <f>IF(AND(F4293&lt;&gt;[3]Pav.tvarkyklė!$B$12,F4293&lt;&gt;[3]Pav.tvarkyklė!$B$13),"GVTNT","X")</f>
        <v>GVTNT</v>
      </c>
      <c r="AK4293" s="39">
        <f t="shared" si="937"/>
        <v>0</v>
      </c>
      <c r="AL4293" s="41"/>
      <c r="AM4293" s="41"/>
      <c r="AN4293" s="41">
        <f t="shared" ref="AN4293:AN4356" si="939">YEAR(G4293)</f>
        <v>1900</v>
      </c>
      <c r="AO4293" s="41"/>
      <c r="AP4293" s="41"/>
      <c r="AQ4293" s="41"/>
      <c r="AR4293" s="42"/>
      <c r="AS4293" s="42"/>
      <c r="AU4293" s="43">
        <f t="shared" ref="AU4293:AU4356" si="940">AF4293-AT4293</f>
        <v>0</v>
      </c>
    </row>
    <row r="4294" spans="1:47" ht="15" customHeight="1" x14ac:dyDescent="0.25">
      <c r="A4294" s="11"/>
      <c r="B4294" s="19">
        <v>4463</v>
      </c>
      <c r="C4294" s="61"/>
      <c r="D4294" s="62"/>
      <c r="E4294" s="78"/>
      <c r="F4294" s="61"/>
      <c r="G4294" s="80"/>
      <c r="H4294" s="94"/>
      <c r="I4294" s="95"/>
      <c r="J4294" s="27"/>
      <c r="K4294" s="27"/>
      <c r="L4294" s="95"/>
      <c r="M4294" s="96"/>
      <c r="N4294" s="29">
        <v>0</v>
      </c>
      <c r="O4294" s="30" t="str">
        <f>IF(G4294&lt;=$N$2,"",IF(F4294=[3]Pav.tvarkyklė!$B$13,"",IF(ISBLANK(R4294),"X","")))</f>
        <v/>
      </c>
      <c r="P4294" s="91"/>
      <c r="Q4294" s="63"/>
      <c r="R4294" s="63"/>
      <c r="S4294" s="63"/>
      <c r="T4294" s="63"/>
      <c r="U4294" s="34" t="str">
        <f>IFERROR(INDEX('[3]5.Grup_T'!$G$4:$G$22,MATCH('6.Turtas'!E4294,'[3]5.Grup_T'!$E$4:$E$22,0)),"0")</f>
        <v>0</v>
      </c>
      <c r="V4294" s="35">
        <f t="shared" si="927"/>
        <v>0</v>
      </c>
      <c r="W4294" s="35">
        <f>IF(NOT(ISBLANK(H4294)),(12-DATEDIF(H4294,'[3]1.Pradzia'!$D$13,"m")),0)</f>
        <v>0</v>
      </c>
      <c r="X4294" s="35">
        <f t="shared" si="928"/>
        <v>0</v>
      </c>
      <c r="Y4294" s="35">
        <f t="shared" si="938"/>
        <v>0</v>
      </c>
      <c r="Z4294" s="35">
        <f t="shared" si="936"/>
        <v>0</v>
      </c>
      <c r="AA4294" s="36">
        <f t="shared" si="929"/>
        <v>0</v>
      </c>
      <c r="AB4294" s="36">
        <f t="shared" si="930"/>
        <v>0</v>
      </c>
      <c r="AC4294" s="37">
        <f t="shared" si="931"/>
        <v>0</v>
      </c>
      <c r="AD4294" s="35">
        <f>IF(OR(YEAR(G4294)&lt;2019,O4294="X"),0,IF(ISBLANK(H4294),DATEDIF(G4294,'[3]1.Pradzia'!$D$13,"M"),DATEDIF(G4294,H4294,"m")))</f>
        <v>0</v>
      </c>
      <c r="AE4294" s="37">
        <f>IF(E4294='[3]5.Grup_T'!$E$20,0,IF(AD4294&lt;&gt;0,M4294/V4294*MIN(12,AD4294),0))</f>
        <v>0</v>
      </c>
      <c r="AF4294" s="37">
        <f t="shared" si="932"/>
        <v>0</v>
      </c>
      <c r="AG4294" s="37">
        <f t="shared" si="933"/>
        <v>0</v>
      </c>
      <c r="AH4294" s="37">
        <f t="shared" si="934"/>
        <v>0</v>
      </c>
      <c r="AI4294" s="35" t="str">
        <f t="shared" si="935"/>
        <v>Nusidėvėjęs</v>
      </c>
      <c r="AJ4294" s="38" t="str">
        <f>IF(AND(F4294&lt;&gt;[3]Pav.tvarkyklė!$B$12,F4294&lt;&gt;[3]Pav.tvarkyklė!$B$13),"GVTNT","X")</f>
        <v>GVTNT</v>
      </c>
      <c r="AK4294" s="39">
        <f t="shared" si="937"/>
        <v>0</v>
      </c>
      <c r="AL4294" s="41"/>
      <c r="AM4294" s="41"/>
      <c r="AN4294" s="41">
        <f t="shared" si="939"/>
        <v>1900</v>
      </c>
      <c r="AO4294" s="41"/>
      <c r="AP4294" s="41"/>
      <c r="AQ4294" s="41"/>
      <c r="AR4294" s="42"/>
      <c r="AS4294" s="42"/>
      <c r="AU4294" s="43">
        <f t="shared" si="940"/>
        <v>0</v>
      </c>
    </row>
    <row r="4295" spans="1:47" ht="15" customHeight="1" x14ac:dyDescent="0.25">
      <c r="A4295" s="11"/>
      <c r="B4295" s="19">
        <v>4464</v>
      </c>
      <c r="C4295" s="61"/>
      <c r="D4295" s="62"/>
      <c r="E4295" s="78"/>
      <c r="F4295" s="61"/>
      <c r="G4295" s="80"/>
      <c r="H4295" s="94"/>
      <c r="I4295" s="95"/>
      <c r="J4295" s="27"/>
      <c r="K4295" s="27"/>
      <c r="L4295" s="95"/>
      <c r="M4295" s="96"/>
      <c r="N4295" s="29">
        <v>0</v>
      </c>
      <c r="O4295" s="30" t="str">
        <f>IF(G4295&lt;=$N$2,"",IF(F4295=[3]Pav.tvarkyklė!$B$13,"",IF(ISBLANK(R4295),"X","")))</f>
        <v/>
      </c>
      <c r="P4295" s="91"/>
      <c r="Q4295" s="63"/>
      <c r="R4295" s="63"/>
      <c r="S4295" s="63"/>
      <c r="T4295" s="63"/>
      <c r="U4295" s="34" t="str">
        <f>IFERROR(INDEX('[3]5.Grup_T'!$G$4:$G$22,MATCH('6.Turtas'!E4295,'[3]5.Grup_T'!$E$4:$E$22,0)),"0")</f>
        <v>0</v>
      </c>
      <c r="V4295" s="35">
        <f t="shared" si="927"/>
        <v>0</v>
      </c>
      <c r="W4295" s="35">
        <f>IF(NOT(ISBLANK(H4295)),(12-DATEDIF(H4295,'[3]1.Pradzia'!$D$13,"m")),0)</f>
        <v>0</v>
      </c>
      <c r="X4295" s="35">
        <f t="shared" si="928"/>
        <v>0</v>
      </c>
      <c r="Y4295" s="35">
        <f t="shared" si="938"/>
        <v>0</v>
      </c>
      <c r="Z4295" s="35">
        <f t="shared" si="936"/>
        <v>0</v>
      </c>
      <c r="AA4295" s="36">
        <f t="shared" si="929"/>
        <v>0</v>
      </c>
      <c r="AB4295" s="36">
        <f t="shared" si="930"/>
        <v>0</v>
      </c>
      <c r="AC4295" s="37">
        <f t="shared" si="931"/>
        <v>0</v>
      </c>
      <c r="AD4295" s="35">
        <f>IF(OR(YEAR(G4295)&lt;2019,O4295="X"),0,IF(ISBLANK(H4295),DATEDIF(G4295,'[3]1.Pradzia'!$D$13,"M"),DATEDIF(G4295,H4295,"m")))</f>
        <v>0</v>
      </c>
      <c r="AE4295" s="37">
        <f>IF(E4295='[3]5.Grup_T'!$E$20,0,IF(AD4295&lt;&gt;0,M4295/V4295*MIN(12,AD4295),0))</f>
        <v>0</v>
      </c>
      <c r="AF4295" s="37">
        <f t="shared" si="932"/>
        <v>0</v>
      </c>
      <c r="AG4295" s="37">
        <f t="shared" si="933"/>
        <v>0</v>
      </c>
      <c r="AH4295" s="37">
        <f t="shared" si="934"/>
        <v>0</v>
      </c>
      <c r="AI4295" s="35" t="str">
        <f t="shared" si="935"/>
        <v>Nusidėvėjęs</v>
      </c>
      <c r="AJ4295" s="38" t="str">
        <f>IF(AND(F4295&lt;&gt;[3]Pav.tvarkyklė!$B$12,F4295&lt;&gt;[3]Pav.tvarkyklė!$B$13),"GVTNT","X")</f>
        <v>GVTNT</v>
      </c>
      <c r="AK4295" s="39">
        <f t="shared" si="937"/>
        <v>0</v>
      </c>
      <c r="AL4295" s="41"/>
      <c r="AM4295" s="41"/>
      <c r="AN4295" s="41">
        <f t="shared" si="939"/>
        <v>1900</v>
      </c>
      <c r="AO4295" s="41"/>
      <c r="AP4295" s="41"/>
      <c r="AQ4295" s="41"/>
      <c r="AR4295" s="42"/>
      <c r="AS4295" s="42"/>
      <c r="AU4295" s="43">
        <f t="shared" si="940"/>
        <v>0</v>
      </c>
    </row>
    <row r="4296" spans="1:47" ht="15" customHeight="1" x14ac:dyDescent="0.25">
      <c r="A4296" s="11"/>
      <c r="B4296" s="19">
        <v>4465</v>
      </c>
      <c r="C4296" s="61"/>
      <c r="D4296" s="62"/>
      <c r="E4296" s="78"/>
      <c r="F4296" s="61"/>
      <c r="G4296" s="80"/>
      <c r="H4296" s="94"/>
      <c r="I4296" s="95"/>
      <c r="J4296" s="27"/>
      <c r="K4296" s="27"/>
      <c r="L4296" s="95"/>
      <c r="M4296" s="96"/>
      <c r="N4296" s="29">
        <v>0</v>
      </c>
      <c r="O4296" s="30" t="str">
        <f>IF(G4296&lt;=$N$2,"",IF(F4296=[3]Pav.tvarkyklė!$B$13,"",IF(ISBLANK(R4296),"X","")))</f>
        <v/>
      </c>
      <c r="P4296" s="91"/>
      <c r="Q4296" s="63"/>
      <c r="R4296" s="63"/>
      <c r="S4296" s="63"/>
      <c r="T4296" s="63"/>
      <c r="U4296" s="34" t="str">
        <f>IFERROR(INDEX('[3]5.Grup_T'!$G$4:$G$22,MATCH('6.Turtas'!E4296,'[3]5.Grup_T'!$E$4:$E$22,0)),"0")</f>
        <v>0</v>
      </c>
      <c r="V4296" s="35">
        <f t="shared" si="927"/>
        <v>0</v>
      </c>
      <c r="W4296" s="35">
        <f>IF(NOT(ISBLANK(H4296)),(12-DATEDIF(H4296,'[3]1.Pradzia'!$D$13,"m")),0)</f>
        <v>0</v>
      </c>
      <c r="X4296" s="35">
        <f t="shared" si="928"/>
        <v>0</v>
      </c>
      <c r="Y4296" s="35">
        <f t="shared" si="938"/>
        <v>0</v>
      </c>
      <c r="Z4296" s="35">
        <f t="shared" si="936"/>
        <v>0</v>
      </c>
      <c r="AA4296" s="36">
        <f t="shared" si="929"/>
        <v>0</v>
      </c>
      <c r="AB4296" s="36">
        <f t="shared" si="930"/>
        <v>0</v>
      </c>
      <c r="AC4296" s="37">
        <f t="shared" si="931"/>
        <v>0</v>
      </c>
      <c r="AD4296" s="35">
        <f>IF(OR(YEAR(G4296)&lt;2019,O4296="X"),0,IF(ISBLANK(H4296),DATEDIF(G4296,'[3]1.Pradzia'!$D$13,"M"),DATEDIF(G4296,H4296,"m")))</f>
        <v>0</v>
      </c>
      <c r="AE4296" s="37">
        <f>IF(E4296='[3]5.Grup_T'!$E$20,0,IF(AD4296&lt;&gt;0,M4296/V4296*MIN(12,AD4296),0))</f>
        <v>0</v>
      </c>
      <c r="AF4296" s="37">
        <f t="shared" si="932"/>
        <v>0</v>
      </c>
      <c r="AG4296" s="37">
        <f t="shared" si="933"/>
        <v>0</v>
      </c>
      <c r="AH4296" s="37">
        <f t="shared" si="934"/>
        <v>0</v>
      </c>
      <c r="AI4296" s="35" t="str">
        <f t="shared" si="935"/>
        <v>Nusidėvėjęs</v>
      </c>
      <c r="AJ4296" s="38" t="str">
        <f>IF(AND(F4296&lt;&gt;[3]Pav.tvarkyklė!$B$12,F4296&lt;&gt;[3]Pav.tvarkyklė!$B$13),"GVTNT","X")</f>
        <v>GVTNT</v>
      </c>
      <c r="AK4296" s="39">
        <f t="shared" si="937"/>
        <v>0</v>
      </c>
      <c r="AL4296" s="41"/>
      <c r="AM4296" s="41"/>
      <c r="AN4296" s="41">
        <f t="shared" si="939"/>
        <v>1900</v>
      </c>
      <c r="AO4296" s="41"/>
      <c r="AP4296" s="41"/>
      <c r="AQ4296" s="41"/>
      <c r="AR4296" s="42"/>
      <c r="AS4296" s="42"/>
      <c r="AU4296" s="43">
        <f t="shared" si="940"/>
        <v>0</v>
      </c>
    </row>
    <row r="4297" spans="1:47" ht="15" customHeight="1" x14ac:dyDescent="0.25">
      <c r="A4297" s="11"/>
      <c r="B4297" s="19">
        <v>4466</v>
      </c>
      <c r="C4297" s="61"/>
      <c r="D4297" s="62"/>
      <c r="E4297" s="78"/>
      <c r="F4297" s="61"/>
      <c r="G4297" s="80"/>
      <c r="H4297" s="94"/>
      <c r="I4297" s="95"/>
      <c r="J4297" s="27"/>
      <c r="K4297" s="27"/>
      <c r="L4297" s="95"/>
      <c r="M4297" s="96"/>
      <c r="N4297" s="29">
        <v>0</v>
      </c>
      <c r="O4297" s="30" t="str">
        <f>IF(G4297&lt;=$N$2,"",IF(F4297=[3]Pav.tvarkyklė!$B$13,"",IF(ISBLANK(R4297),"X","")))</f>
        <v/>
      </c>
      <c r="P4297" s="91"/>
      <c r="Q4297" s="63"/>
      <c r="R4297" s="63"/>
      <c r="S4297" s="63"/>
      <c r="T4297" s="63"/>
      <c r="U4297" s="34" t="str">
        <f>IFERROR(INDEX('[3]5.Grup_T'!$G$4:$G$22,MATCH('6.Turtas'!E4297,'[3]5.Grup_T'!$E$4:$E$22,0)),"0")</f>
        <v>0</v>
      </c>
      <c r="V4297" s="35">
        <f t="shared" si="927"/>
        <v>0</v>
      </c>
      <c r="W4297" s="35">
        <f>IF(NOT(ISBLANK(H4297)),(12-DATEDIF(H4297,'[3]1.Pradzia'!$D$13,"m")),0)</f>
        <v>0</v>
      </c>
      <c r="X4297" s="35">
        <f t="shared" si="928"/>
        <v>0</v>
      </c>
      <c r="Y4297" s="35">
        <f t="shared" si="938"/>
        <v>0</v>
      </c>
      <c r="Z4297" s="35">
        <f t="shared" si="936"/>
        <v>0</v>
      </c>
      <c r="AA4297" s="36">
        <f t="shared" si="929"/>
        <v>0</v>
      </c>
      <c r="AB4297" s="36">
        <f t="shared" si="930"/>
        <v>0</v>
      </c>
      <c r="AC4297" s="37">
        <f t="shared" si="931"/>
        <v>0</v>
      </c>
      <c r="AD4297" s="35">
        <f>IF(OR(YEAR(G4297)&lt;2019,O4297="X"),0,IF(ISBLANK(H4297),DATEDIF(G4297,'[3]1.Pradzia'!$D$13,"M"),DATEDIF(G4297,H4297,"m")))</f>
        <v>0</v>
      </c>
      <c r="AE4297" s="37">
        <f>IF(E4297='[3]5.Grup_T'!$E$20,0,IF(AD4297&lt;&gt;0,M4297/V4297*MIN(12,AD4297),0))</f>
        <v>0</v>
      </c>
      <c r="AF4297" s="37">
        <f t="shared" si="932"/>
        <v>0</v>
      </c>
      <c r="AG4297" s="37">
        <f t="shared" si="933"/>
        <v>0</v>
      </c>
      <c r="AH4297" s="37">
        <f t="shared" si="934"/>
        <v>0</v>
      </c>
      <c r="AI4297" s="35" t="str">
        <f t="shared" si="935"/>
        <v>Nusidėvėjęs</v>
      </c>
      <c r="AJ4297" s="38" t="str">
        <f>IF(AND(F4297&lt;&gt;[3]Pav.tvarkyklė!$B$12,F4297&lt;&gt;[3]Pav.tvarkyklė!$B$13),"GVTNT","X")</f>
        <v>GVTNT</v>
      </c>
      <c r="AK4297" s="39">
        <f t="shared" si="937"/>
        <v>0</v>
      </c>
      <c r="AL4297" s="41"/>
      <c r="AM4297" s="41"/>
      <c r="AN4297" s="41">
        <f t="shared" si="939"/>
        <v>1900</v>
      </c>
      <c r="AO4297" s="41"/>
      <c r="AP4297" s="41"/>
      <c r="AQ4297" s="41"/>
      <c r="AR4297" s="42"/>
      <c r="AS4297" s="42"/>
      <c r="AU4297" s="43">
        <f t="shared" si="940"/>
        <v>0</v>
      </c>
    </row>
    <row r="4298" spans="1:47" ht="15" customHeight="1" x14ac:dyDescent="0.25">
      <c r="A4298" s="11"/>
      <c r="B4298" s="19">
        <v>4467</v>
      </c>
      <c r="C4298" s="61"/>
      <c r="D4298" s="62"/>
      <c r="E4298" s="78"/>
      <c r="F4298" s="61"/>
      <c r="G4298" s="80"/>
      <c r="H4298" s="94"/>
      <c r="I4298" s="95"/>
      <c r="J4298" s="27"/>
      <c r="K4298" s="27"/>
      <c r="L4298" s="95"/>
      <c r="M4298" s="96"/>
      <c r="N4298" s="29">
        <v>0</v>
      </c>
      <c r="O4298" s="30" t="str">
        <f>IF(G4298&lt;=$N$2,"",IF(F4298=[3]Pav.tvarkyklė!$B$13,"",IF(ISBLANK(R4298),"X","")))</f>
        <v/>
      </c>
      <c r="P4298" s="91"/>
      <c r="Q4298" s="63"/>
      <c r="R4298" s="63"/>
      <c r="S4298" s="63"/>
      <c r="T4298" s="63"/>
      <c r="U4298" s="34" t="str">
        <f>IFERROR(INDEX('[3]5.Grup_T'!$G$4:$G$22,MATCH('6.Turtas'!E4298,'[3]5.Grup_T'!$E$4:$E$22,0)),"0")</f>
        <v>0</v>
      </c>
      <c r="V4298" s="35">
        <f t="shared" si="927"/>
        <v>0</v>
      </c>
      <c r="W4298" s="35">
        <f>IF(NOT(ISBLANK(H4298)),(12-DATEDIF(H4298,'[3]1.Pradzia'!$D$13,"m")),0)</f>
        <v>0</v>
      </c>
      <c r="X4298" s="35">
        <f t="shared" si="928"/>
        <v>0</v>
      </c>
      <c r="Y4298" s="35">
        <f t="shared" si="938"/>
        <v>0</v>
      </c>
      <c r="Z4298" s="35">
        <f t="shared" si="936"/>
        <v>0</v>
      </c>
      <c r="AA4298" s="36">
        <f t="shared" si="929"/>
        <v>0</v>
      </c>
      <c r="AB4298" s="36">
        <f t="shared" si="930"/>
        <v>0</v>
      </c>
      <c r="AC4298" s="37">
        <f t="shared" si="931"/>
        <v>0</v>
      </c>
      <c r="AD4298" s="35">
        <f>IF(OR(YEAR(G4298)&lt;2019,O4298="X"),0,IF(ISBLANK(H4298),DATEDIF(G4298,'[3]1.Pradzia'!$D$13,"M"),DATEDIF(G4298,H4298,"m")))</f>
        <v>0</v>
      </c>
      <c r="AE4298" s="37">
        <f>IF(E4298='[3]5.Grup_T'!$E$20,0,IF(AD4298&lt;&gt;0,M4298/V4298*MIN(12,AD4298),0))</f>
        <v>0</v>
      </c>
      <c r="AF4298" s="37">
        <f t="shared" si="932"/>
        <v>0</v>
      </c>
      <c r="AG4298" s="37">
        <f t="shared" si="933"/>
        <v>0</v>
      </c>
      <c r="AH4298" s="37">
        <f t="shared" si="934"/>
        <v>0</v>
      </c>
      <c r="AI4298" s="35" t="str">
        <f t="shared" si="935"/>
        <v>Nusidėvėjęs</v>
      </c>
      <c r="AJ4298" s="38" t="str">
        <f>IF(AND(F4298&lt;&gt;[3]Pav.tvarkyklė!$B$12,F4298&lt;&gt;[3]Pav.tvarkyklė!$B$13),"GVTNT","X")</f>
        <v>GVTNT</v>
      </c>
      <c r="AK4298" s="39">
        <f t="shared" si="937"/>
        <v>0</v>
      </c>
      <c r="AL4298" s="41"/>
      <c r="AM4298" s="41"/>
      <c r="AN4298" s="41">
        <f t="shared" si="939"/>
        <v>1900</v>
      </c>
      <c r="AO4298" s="41"/>
      <c r="AP4298" s="41"/>
      <c r="AQ4298" s="41"/>
      <c r="AR4298" s="42"/>
      <c r="AS4298" s="42"/>
      <c r="AU4298" s="43">
        <f t="shared" si="940"/>
        <v>0</v>
      </c>
    </row>
    <row r="4299" spans="1:47" ht="15" customHeight="1" x14ac:dyDescent="0.25">
      <c r="A4299" s="11"/>
      <c r="B4299" s="19">
        <v>4468</v>
      </c>
      <c r="C4299" s="61"/>
      <c r="D4299" s="62"/>
      <c r="E4299" s="78"/>
      <c r="F4299" s="61"/>
      <c r="G4299" s="80"/>
      <c r="H4299" s="94"/>
      <c r="I4299" s="95"/>
      <c r="J4299" s="27"/>
      <c r="K4299" s="27"/>
      <c r="L4299" s="95"/>
      <c r="M4299" s="96"/>
      <c r="N4299" s="29">
        <v>0</v>
      </c>
      <c r="O4299" s="30" t="str">
        <f>IF(G4299&lt;=$N$2,"",IF(F4299=[3]Pav.tvarkyklė!$B$13,"",IF(ISBLANK(R4299),"X","")))</f>
        <v/>
      </c>
      <c r="P4299" s="91"/>
      <c r="Q4299" s="63"/>
      <c r="R4299" s="63"/>
      <c r="S4299" s="63"/>
      <c r="T4299" s="63"/>
      <c r="U4299" s="34" t="str">
        <f>IFERROR(INDEX('[3]5.Grup_T'!$G$4:$G$22,MATCH('6.Turtas'!E4299,'[3]5.Grup_T'!$E$4:$E$22,0)),"0")</f>
        <v>0</v>
      </c>
      <c r="V4299" s="35">
        <f t="shared" si="927"/>
        <v>0</v>
      </c>
      <c r="W4299" s="35">
        <f>IF(NOT(ISBLANK(H4299)),(12-DATEDIF(H4299,'[3]1.Pradzia'!$D$13,"m")),0)</f>
        <v>0</v>
      </c>
      <c r="X4299" s="35">
        <f t="shared" si="928"/>
        <v>0</v>
      </c>
      <c r="Y4299" s="35">
        <f t="shared" si="938"/>
        <v>0</v>
      </c>
      <c r="Z4299" s="35">
        <f t="shared" si="936"/>
        <v>0</v>
      </c>
      <c r="AA4299" s="36">
        <f t="shared" si="929"/>
        <v>0</v>
      </c>
      <c r="AB4299" s="36">
        <f t="shared" si="930"/>
        <v>0</v>
      </c>
      <c r="AC4299" s="37">
        <f t="shared" si="931"/>
        <v>0</v>
      </c>
      <c r="AD4299" s="35">
        <f>IF(OR(YEAR(G4299)&lt;2019,O4299="X"),0,IF(ISBLANK(H4299),DATEDIF(G4299,'[3]1.Pradzia'!$D$13,"M"),DATEDIF(G4299,H4299,"m")))</f>
        <v>0</v>
      </c>
      <c r="AE4299" s="37">
        <f>IF(E4299='[3]5.Grup_T'!$E$20,0,IF(AD4299&lt;&gt;0,M4299/V4299*MIN(12,AD4299),0))</f>
        <v>0</v>
      </c>
      <c r="AF4299" s="37">
        <f t="shared" si="932"/>
        <v>0</v>
      </c>
      <c r="AG4299" s="37">
        <f t="shared" si="933"/>
        <v>0</v>
      </c>
      <c r="AH4299" s="37">
        <f t="shared" si="934"/>
        <v>0</v>
      </c>
      <c r="AI4299" s="35" t="str">
        <f t="shared" si="935"/>
        <v>Nusidėvėjęs</v>
      </c>
      <c r="AJ4299" s="38" t="str">
        <f>IF(AND(F4299&lt;&gt;[3]Pav.tvarkyklė!$B$12,F4299&lt;&gt;[3]Pav.tvarkyklė!$B$13),"GVTNT","X")</f>
        <v>GVTNT</v>
      </c>
      <c r="AK4299" s="39">
        <f t="shared" si="937"/>
        <v>0</v>
      </c>
      <c r="AL4299" s="41"/>
      <c r="AM4299" s="41"/>
      <c r="AN4299" s="41">
        <f t="shared" si="939"/>
        <v>1900</v>
      </c>
      <c r="AO4299" s="41"/>
      <c r="AP4299" s="41"/>
      <c r="AQ4299" s="41"/>
      <c r="AR4299" s="42"/>
      <c r="AS4299" s="42"/>
      <c r="AU4299" s="43">
        <f t="shared" si="940"/>
        <v>0</v>
      </c>
    </row>
    <row r="4300" spans="1:47" ht="15" customHeight="1" x14ac:dyDescent="0.25">
      <c r="A4300" s="11"/>
      <c r="B4300" s="19">
        <v>4469</v>
      </c>
      <c r="C4300" s="61"/>
      <c r="D4300" s="62"/>
      <c r="E4300" s="78"/>
      <c r="F4300" s="61"/>
      <c r="G4300" s="80"/>
      <c r="H4300" s="94"/>
      <c r="I4300" s="95"/>
      <c r="J4300" s="27"/>
      <c r="K4300" s="27"/>
      <c r="L4300" s="95"/>
      <c r="M4300" s="96"/>
      <c r="N4300" s="29">
        <v>0</v>
      </c>
      <c r="O4300" s="30" t="str">
        <f>IF(G4300&lt;=$N$2,"",IF(F4300=[3]Pav.tvarkyklė!$B$13,"",IF(ISBLANK(R4300),"X","")))</f>
        <v/>
      </c>
      <c r="P4300" s="91"/>
      <c r="Q4300" s="63"/>
      <c r="R4300" s="63"/>
      <c r="S4300" s="63"/>
      <c r="T4300" s="63"/>
      <c r="U4300" s="34" t="str">
        <f>IFERROR(INDEX('[3]5.Grup_T'!$G$4:$G$22,MATCH('6.Turtas'!E4300,'[3]5.Grup_T'!$E$4:$E$22,0)),"0")</f>
        <v>0</v>
      </c>
      <c r="V4300" s="35">
        <f t="shared" si="927"/>
        <v>0</v>
      </c>
      <c r="W4300" s="35">
        <f>IF(NOT(ISBLANK(H4300)),(12-DATEDIF(H4300,'[3]1.Pradzia'!$D$13,"m")),0)</f>
        <v>0</v>
      </c>
      <c r="X4300" s="35">
        <f t="shared" si="928"/>
        <v>0</v>
      </c>
      <c r="Y4300" s="35">
        <f t="shared" si="938"/>
        <v>0</v>
      </c>
      <c r="Z4300" s="35">
        <f t="shared" si="936"/>
        <v>0</v>
      </c>
      <c r="AA4300" s="36">
        <f t="shared" si="929"/>
        <v>0</v>
      </c>
      <c r="AB4300" s="36">
        <f t="shared" si="930"/>
        <v>0</v>
      </c>
      <c r="AC4300" s="37">
        <f t="shared" si="931"/>
        <v>0</v>
      </c>
      <c r="AD4300" s="35">
        <f>IF(OR(YEAR(G4300)&lt;2019,O4300="X"),0,IF(ISBLANK(H4300),DATEDIF(G4300,'[3]1.Pradzia'!$D$13,"M"),DATEDIF(G4300,H4300,"m")))</f>
        <v>0</v>
      </c>
      <c r="AE4300" s="37">
        <f>IF(E4300='[3]5.Grup_T'!$E$20,0,IF(AD4300&lt;&gt;0,M4300/V4300*MIN(12,AD4300),0))</f>
        <v>0</v>
      </c>
      <c r="AF4300" s="37">
        <f t="shared" si="932"/>
        <v>0</v>
      </c>
      <c r="AG4300" s="37">
        <f t="shared" si="933"/>
        <v>0</v>
      </c>
      <c r="AH4300" s="37">
        <f t="shared" si="934"/>
        <v>0</v>
      </c>
      <c r="AI4300" s="35" t="str">
        <f t="shared" si="935"/>
        <v>Nusidėvėjęs</v>
      </c>
      <c r="AJ4300" s="38" t="str">
        <f>IF(AND(F4300&lt;&gt;[3]Pav.tvarkyklė!$B$12,F4300&lt;&gt;[3]Pav.tvarkyklė!$B$13),"GVTNT","X")</f>
        <v>GVTNT</v>
      </c>
      <c r="AK4300" s="39">
        <f t="shared" si="937"/>
        <v>0</v>
      </c>
      <c r="AL4300" s="41"/>
      <c r="AM4300" s="41"/>
      <c r="AN4300" s="41">
        <f t="shared" si="939"/>
        <v>1900</v>
      </c>
      <c r="AO4300" s="41"/>
      <c r="AP4300" s="41"/>
      <c r="AQ4300" s="41"/>
      <c r="AR4300" s="42"/>
      <c r="AS4300" s="42"/>
      <c r="AU4300" s="43">
        <f t="shared" si="940"/>
        <v>0</v>
      </c>
    </row>
    <row r="4301" spans="1:47" ht="15" customHeight="1" x14ac:dyDescent="0.25">
      <c r="A4301" s="11"/>
      <c r="B4301" s="19">
        <v>4470</v>
      </c>
      <c r="C4301" s="61"/>
      <c r="D4301" s="62"/>
      <c r="E4301" s="78"/>
      <c r="F4301" s="61"/>
      <c r="G4301" s="80"/>
      <c r="H4301" s="94"/>
      <c r="I4301" s="95"/>
      <c r="J4301" s="27"/>
      <c r="K4301" s="27"/>
      <c r="L4301" s="95"/>
      <c r="M4301" s="96"/>
      <c r="N4301" s="29">
        <v>0</v>
      </c>
      <c r="O4301" s="30" t="str">
        <f>IF(G4301&lt;=$N$2,"",IF(F4301=[3]Pav.tvarkyklė!$B$13,"",IF(ISBLANK(R4301),"X","")))</f>
        <v/>
      </c>
      <c r="P4301" s="91"/>
      <c r="Q4301" s="63"/>
      <c r="R4301" s="63"/>
      <c r="S4301" s="63"/>
      <c r="T4301" s="63"/>
      <c r="U4301" s="34" t="str">
        <f>IFERROR(INDEX('[3]5.Grup_T'!$G$4:$G$22,MATCH('6.Turtas'!E4301,'[3]5.Grup_T'!$E$4:$E$22,0)),"0")</f>
        <v>0</v>
      </c>
      <c r="V4301" s="35">
        <f t="shared" si="927"/>
        <v>0</v>
      </c>
      <c r="W4301" s="35">
        <f>IF(NOT(ISBLANK(H4301)),(12-DATEDIF(H4301,'[3]1.Pradzia'!$D$13,"m")),0)</f>
        <v>0</v>
      </c>
      <c r="X4301" s="35">
        <f t="shared" si="928"/>
        <v>0</v>
      </c>
      <c r="Y4301" s="35">
        <f t="shared" si="938"/>
        <v>0</v>
      </c>
      <c r="Z4301" s="35">
        <f t="shared" si="936"/>
        <v>0</v>
      </c>
      <c r="AA4301" s="36">
        <f t="shared" si="929"/>
        <v>0</v>
      </c>
      <c r="AB4301" s="36">
        <f t="shared" si="930"/>
        <v>0</v>
      </c>
      <c r="AC4301" s="37">
        <f t="shared" si="931"/>
        <v>0</v>
      </c>
      <c r="AD4301" s="35">
        <f>IF(OR(YEAR(G4301)&lt;2019,O4301="X"),0,IF(ISBLANK(H4301),DATEDIF(G4301,'[3]1.Pradzia'!$D$13,"M"),DATEDIF(G4301,H4301,"m")))</f>
        <v>0</v>
      </c>
      <c r="AE4301" s="37">
        <f>IF(E4301='[3]5.Grup_T'!$E$20,0,IF(AD4301&lt;&gt;0,M4301/V4301*MIN(12,AD4301),0))</f>
        <v>0</v>
      </c>
      <c r="AF4301" s="37">
        <f t="shared" si="932"/>
        <v>0</v>
      </c>
      <c r="AG4301" s="37">
        <f t="shared" si="933"/>
        <v>0</v>
      </c>
      <c r="AH4301" s="37">
        <f t="shared" si="934"/>
        <v>0</v>
      </c>
      <c r="AI4301" s="35" t="str">
        <f t="shared" si="935"/>
        <v>Nusidėvėjęs</v>
      </c>
      <c r="AJ4301" s="38" t="str">
        <f>IF(AND(F4301&lt;&gt;[3]Pav.tvarkyklė!$B$12,F4301&lt;&gt;[3]Pav.tvarkyklė!$B$13),"GVTNT","X")</f>
        <v>GVTNT</v>
      </c>
      <c r="AK4301" s="39">
        <f t="shared" si="937"/>
        <v>0</v>
      </c>
      <c r="AL4301" s="41"/>
      <c r="AM4301" s="41"/>
      <c r="AN4301" s="41">
        <f t="shared" si="939"/>
        <v>1900</v>
      </c>
      <c r="AO4301" s="41"/>
      <c r="AP4301" s="41"/>
      <c r="AQ4301" s="41"/>
      <c r="AR4301" s="42"/>
      <c r="AS4301" s="42"/>
      <c r="AU4301" s="43">
        <f t="shared" si="940"/>
        <v>0</v>
      </c>
    </row>
    <row r="4302" spans="1:47" ht="15" customHeight="1" x14ac:dyDescent="0.25">
      <c r="A4302" s="11"/>
      <c r="B4302" s="19">
        <v>4471</v>
      </c>
      <c r="C4302" s="61"/>
      <c r="D4302" s="62"/>
      <c r="E4302" s="78"/>
      <c r="F4302" s="61"/>
      <c r="G4302" s="80"/>
      <c r="H4302" s="94"/>
      <c r="I4302" s="95"/>
      <c r="J4302" s="27"/>
      <c r="K4302" s="27"/>
      <c r="L4302" s="95"/>
      <c r="M4302" s="96"/>
      <c r="N4302" s="29">
        <v>0</v>
      </c>
      <c r="O4302" s="30" t="str">
        <f>IF(G4302&lt;=$N$2,"",IF(F4302=[3]Pav.tvarkyklė!$B$13,"",IF(ISBLANK(R4302),"X","")))</f>
        <v/>
      </c>
      <c r="P4302" s="91"/>
      <c r="Q4302" s="63"/>
      <c r="R4302" s="63"/>
      <c r="S4302" s="63"/>
      <c r="T4302" s="63"/>
      <c r="U4302" s="34" t="str">
        <f>IFERROR(INDEX('[3]5.Grup_T'!$G$4:$G$22,MATCH('6.Turtas'!E4302,'[3]5.Grup_T'!$E$4:$E$22,0)),"0")</f>
        <v>0</v>
      </c>
      <c r="V4302" s="35">
        <f t="shared" si="927"/>
        <v>0</v>
      </c>
      <c r="W4302" s="35">
        <f>IF(NOT(ISBLANK(H4302)),(12-DATEDIF(H4302,'[3]1.Pradzia'!$D$13,"m")),0)</f>
        <v>0</v>
      </c>
      <c r="X4302" s="35">
        <f t="shared" si="928"/>
        <v>0</v>
      </c>
      <c r="Y4302" s="35">
        <f t="shared" si="938"/>
        <v>0</v>
      </c>
      <c r="Z4302" s="35">
        <f t="shared" si="936"/>
        <v>0</v>
      </c>
      <c r="AA4302" s="36">
        <f t="shared" si="929"/>
        <v>0</v>
      </c>
      <c r="AB4302" s="36">
        <f t="shared" si="930"/>
        <v>0</v>
      </c>
      <c r="AC4302" s="37">
        <f t="shared" si="931"/>
        <v>0</v>
      </c>
      <c r="AD4302" s="35">
        <f>IF(OR(YEAR(G4302)&lt;2019,O4302="X"),0,IF(ISBLANK(H4302),DATEDIF(G4302,'[3]1.Pradzia'!$D$13,"M"),DATEDIF(G4302,H4302,"m")))</f>
        <v>0</v>
      </c>
      <c r="AE4302" s="37">
        <f>IF(E4302='[3]5.Grup_T'!$E$20,0,IF(AD4302&lt;&gt;0,M4302/V4302*MIN(12,AD4302),0))</f>
        <v>0</v>
      </c>
      <c r="AF4302" s="37">
        <f t="shared" si="932"/>
        <v>0</v>
      </c>
      <c r="AG4302" s="37">
        <f t="shared" si="933"/>
        <v>0</v>
      </c>
      <c r="AH4302" s="37">
        <f t="shared" si="934"/>
        <v>0</v>
      </c>
      <c r="AI4302" s="35" t="str">
        <f t="shared" si="935"/>
        <v>Nusidėvėjęs</v>
      </c>
      <c r="AJ4302" s="38" t="str">
        <f>IF(AND(F4302&lt;&gt;[3]Pav.tvarkyklė!$B$12,F4302&lt;&gt;[3]Pav.tvarkyklė!$B$13),"GVTNT","X")</f>
        <v>GVTNT</v>
      </c>
      <c r="AK4302" s="39">
        <f t="shared" si="937"/>
        <v>0</v>
      </c>
      <c r="AL4302" s="41"/>
      <c r="AM4302" s="41"/>
      <c r="AN4302" s="41">
        <f t="shared" si="939"/>
        <v>1900</v>
      </c>
      <c r="AO4302" s="41"/>
      <c r="AP4302" s="41"/>
      <c r="AQ4302" s="41"/>
      <c r="AR4302" s="42"/>
      <c r="AS4302" s="42"/>
      <c r="AU4302" s="43">
        <f t="shared" si="940"/>
        <v>0</v>
      </c>
    </row>
    <row r="4303" spans="1:47" ht="15" customHeight="1" x14ac:dyDescent="0.25">
      <c r="A4303" s="11"/>
      <c r="B4303" s="19">
        <v>4472</v>
      </c>
      <c r="C4303" s="61"/>
      <c r="D4303" s="62"/>
      <c r="E4303" s="78"/>
      <c r="F4303" s="61"/>
      <c r="G4303" s="80"/>
      <c r="H4303" s="94"/>
      <c r="I4303" s="95"/>
      <c r="J4303" s="27"/>
      <c r="K4303" s="27"/>
      <c r="L4303" s="95"/>
      <c r="M4303" s="96"/>
      <c r="N4303" s="29">
        <v>0</v>
      </c>
      <c r="O4303" s="30" t="str">
        <f>IF(G4303&lt;=$N$2,"",IF(F4303=[3]Pav.tvarkyklė!$B$13,"",IF(ISBLANK(R4303),"X","")))</f>
        <v/>
      </c>
      <c r="P4303" s="91"/>
      <c r="Q4303" s="63"/>
      <c r="R4303" s="63"/>
      <c r="S4303" s="63"/>
      <c r="T4303" s="63"/>
      <c r="U4303" s="34" t="str">
        <f>IFERROR(INDEX('[3]5.Grup_T'!$G$4:$G$22,MATCH('6.Turtas'!E4303,'[3]5.Grup_T'!$E$4:$E$22,0)),"0")</f>
        <v>0</v>
      </c>
      <c r="V4303" s="35">
        <f t="shared" si="927"/>
        <v>0</v>
      </c>
      <c r="W4303" s="35">
        <f>IF(NOT(ISBLANK(H4303)),(12-DATEDIF(H4303,'[3]1.Pradzia'!$D$13,"m")),0)</f>
        <v>0</v>
      </c>
      <c r="X4303" s="35">
        <f t="shared" si="928"/>
        <v>0</v>
      </c>
      <c r="Y4303" s="35">
        <f t="shared" si="938"/>
        <v>0</v>
      </c>
      <c r="Z4303" s="35">
        <f t="shared" si="936"/>
        <v>0</v>
      </c>
      <c r="AA4303" s="36">
        <f t="shared" si="929"/>
        <v>0</v>
      </c>
      <c r="AB4303" s="36">
        <f t="shared" si="930"/>
        <v>0</v>
      </c>
      <c r="AC4303" s="37">
        <f t="shared" si="931"/>
        <v>0</v>
      </c>
      <c r="AD4303" s="35">
        <f>IF(OR(YEAR(G4303)&lt;2019,O4303="X"),0,IF(ISBLANK(H4303),DATEDIF(G4303,'[3]1.Pradzia'!$D$13,"M"),DATEDIF(G4303,H4303,"m")))</f>
        <v>0</v>
      </c>
      <c r="AE4303" s="37">
        <f>IF(E4303='[3]5.Grup_T'!$E$20,0,IF(AD4303&lt;&gt;0,M4303/V4303*MIN(12,AD4303),0))</f>
        <v>0</v>
      </c>
      <c r="AF4303" s="37">
        <f t="shared" si="932"/>
        <v>0</v>
      </c>
      <c r="AG4303" s="37">
        <f t="shared" si="933"/>
        <v>0</v>
      </c>
      <c r="AH4303" s="37">
        <f t="shared" si="934"/>
        <v>0</v>
      </c>
      <c r="AI4303" s="35" t="str">
        <f t="shared" si="935"/>
        <v>Nusidėvėjęs</v>
      </c>
      <c r="AJ4303" s="38" t="str">
        <f>IF(AND(F4303&lt;&gt;[3]Pav.tvarkyklė!$B$12,F4303&lt;&gt;[3]Pav.tvarkyklė!$B$13),"GVTNT","X")</f>
        <v>GVTNT</v>
      </c>
      <c r="AK4303" s="39">
        <f t="shared" si="937"/>
        <v>0</v>
      </c>
      <c r="AL4303" s="41"/>
      <c r="AM4303" s="41"/>
      <c r="AN4303" s="41">
        <f t="shared" si="939"/>
        <v>1900</v>
      </c>
      <c r="AO4303" s="41"/>
      <c r="AP4303" s="41"/>
      <c r="AQ4303" s="41"/>
      <c r="AR4303" s="42"/>
      <c r="AS4303" s="42"/>
      <c r="AU4303" s="43">
        <f t="shared" si="940"/>
        <v>0</v>
      </c>
    </row>
    <row r="4304" spans="1:47" ht="15" customHeight="1" x14ac:dyDescent="0.25">
      <c r="A4304" s="11"/>
      <c r="B4304" s="19">
        <v>4473</v>
      </c>
      <c r="C4304" s="61"/>
      <c r="D4304" s="62"/>
      <c r="E4304" s="78"/>
      <c r="F4304" s="61"/>
      <c r="G4304" s="80"/>
      <c r="H4304" s="94"/>
      <c r="I4304" s="95"/>
      <c r="J4304" s="27"/>
      <c r="K4304" s="27"/>
      <c r="L4304" s="95"/>
      <c r="M4304" s="96"/>
      <c r="N4304" s="29">
        <v>0</v>
      </c>
      <c r="O4304" s="30" t="str">
        <f>IF(G4304&lt;=$N$2,"",IF(F4304=[3]Pav.tvarkyklė!$B$13,"",IF(ISBLANK(R4304),"X","")))</f>
        <v/>
      </c>
      <c r="P4304" s="91"/>
      <c r="Q4304" s="63"/>
      <c r="R4304" s="63"/>
      <c r="S4304" s="63"/>
      <c r="T4304" s="63"/>
      <c r="U4304" s="34" t="str">
        <f>IFERROR(INDEX('[3]5.Grup_T'!$G$4:$G$22,MATCH('6.Turtas'!E4304,'[3]5.Grup_T'!$E$4:$E$22,0)),"0")</f>
        <v>0</v>
      </c>
      <c r="V4304" s="35">
        <f t="shared" si="927"/>
        <v>0</v>
      </c>
      <c r="W4304" s="35">
        <f>IF(NOT(ISBLANK(H4304)),(12-DATEDIF(H4304,'[3]1.Pradzia'!$D$13,"m")),0)</f>
        <v>0</v>
      </c>
      <c r="X4304" s="35">
        <f t="shared" si="928"/>
        <v>0</v>
      </c>
      <c r="Y4304" s="35">
        <f t="shared" si="938"/>
        <v>0</v>
      </c>
      <c r="Z4304" s="35">
        <f t="shared" si="936"/>
        <v>0</v>
      </c>
      <c r="AA4304" s="36">
        <f t="shared" si="929"/>
        <v>0</v>
      </c>
      <c r="AB4304" s="36">
        <f t="shared" si="930"/>
        <v>0</v>
      </c>
      <c r="AC4304" s="37">
        <f t="shared" si="931"/>
        <v>0</v>
      </c>
      <c r="AD4304" s="35">
        <f>IF(OR(YEAR(G4304)&lt;2019,O4304="X"),0,IF(ISBLANK(H4304),DATEDIF(G4304,'[3]1.Pradzia'!$D$13,"M"),DATEDIF(G4304,H4304,"m")))</f>
        <v>0</v>
      </c>
      <c r="AE4304" s="37">
        <f>IF(E4304='[3]5.Grup_T'!$E$20,0,IF(AD4304&lt;&gt;0,M4304/V4304*MIN(12,AD4304),0))</f>
        <v>0</v>
      </c>
      <c r="AF4304" s="37">
        <f t="shared" si="932"/>
        <v>0</v>
      </c>
      <c r="AG4304" s="37">
        <f t="shared" si="933"/>
        <v>0</v>
      </c>
      <c r="AH4304" s="37">
        <f t="shared" si="934"/>
        <v>0</v>
      </c>
      <c r="AI4304" s="35" t="str">
        <f t="shared" si="935"/>
        <v>Nusidėvėjęs</v>
      </c>
      <c r="AJ4304" s="38" t="str">
        <f>IF(AND(F4304&lt;&gt;[3]Pav.tvarkyklė!$B$12,F4304&lt;&gt;[3]Pav.tvarkyklė!$B$13),"GVTNT","X")</f>
        <v>GVTNT</v>
      </c>
      <c r="AK4304" s="39">
        <f t="shared" si="937"/>
        <v>0</v>
      </c>
      <c r="AL4304" s="41"/>
      <c r="AM4304" s="41"/>
      <c r="AN4304" s="41">
        <f t="shared" si="939"/>
        <v>1900</v>
      </c>
      <c r="AO4304" s="41"/>
      <c r="AP4304" s="41"/>
      <c r="AQ4304" s="41"/>
      <c r="AR4304" s="42"/>
      <c r="AS4304" s="42"/>
      <c r="AU4304" s="43">
        <f t="shared" si="940"/>
        <v>0</v>
      </c>
    </row>
    <row r="4305" spans="1:47" ht="15" customHeight="1" x14ac:dyDescent="0.25">
      <c r="A4305" s="11"/>
      <c r="B4305" s="19">
        <v>4474</v>
      </c>
      <c r="C4305" s="61"/>
      <c r="D4305" s="62"/>
      <c r="E4305" s="78"/>
      <c r="F4305" s="61"/>
      <c r="G4305" s="80"/>
      <c r="H4305" s="94"/>
      <c r="I4305" s="95"/>
      <c r="J4305" s="27"/>
      <c r="K4305" s="27"/>
      <c r="L4305" s="95"/>
      <c r="M4305" s="96"/>
      <c r="N4305" s="29">
        <v>0</v>
      </c>
      <c r="O4305" s="30" t="str">
        <f>IF(G4305&lt;=$N$2,"",IF(F4305=[3]Pav.tvarkyklė!$B$13,"",IF(ISBLANK(R4305),"X","")))</f>
        <v/>
      </c>
      <c r="P4305" s="91"/>
      <c r="Q4305" s="63"/>
      <c r="R4305" s="63"/>
      <c r="S4305" s="63"/>
      <c r="T4305" s="63"/>
      <c r="U4305" s="34" t="str">
        <f>IFERROR(INDEX('[3]5.Grup_T'!$G$4:$G$22,MATCH('6.Turtas'!E4305,'[3]5.Grup_T'!$E$4:$E$22,0)),"0")</f>
        <v>0</v>
      </c>
      <c r="V4305" s="35">
        <f t="shared" si="927"/>
        <v>0</v>
      </c>
      <c r="W4305" s="35">
        <f>IF(NOT(ISBLANK(H4305)),(12-DATEDIF(H4305,'[3]1.Pradzia'!$D$13,"m")),0)</f>
        <v>0</v>
      </c>
      <c r="X4305" s="35">
        <f t="shared" si="928"/>
        <v>0</v>
      </c>
      <c r="Y4305" s="35">
        <f t="shared" si="938"/>
        <v>0</v>
      </c>
      <c r="Z4305" s="35">
        <f t="shared" si="936"/>
        <v>0</v>
      </c>
      <c r="AA4305" s="36">
        <f t="shared" si="929"/>
        <v>0</v>
      </c>
      <c r="AB4305" s="36">
        <f t="shared" si="930"/>
        <v>0</v>
      </c>
      <c r="AC4305" s="37">
        <f t="shared" si="931"/>
        <v>0</v>
      </c>
      <c r="AD4305" s="35">
        <f>IF(OR(YEAR(G4305)&lt;2019,O4305="X"),0,IF(ISBLANK(H4305),DATEDIF(G4305,'[3]1.Pradzia'!$D$13,"M"),DATEDIF(G4305,H4305,"m")))</f>
        <v>0</v>
      </c>
      <c r="AE4305" s="37">
        <f>IF(E4305='[3]5.Grup_T'!$E$20,0,IF(AD4305&lt;&gt;0,M4305/V4305*MIN(12,AD4305),0))</f>
        <v>0</v>
      </c>
      <c r="AF4305" s="37">
        <f t="shared" si="932"/>
        <v>0</v>
      </c>
      <c r="AG4305" s="37">
        <f t="shared" si="933"/>
        <v>0</v>
      </c>
      <c r="AH4305" s="37">
        <f t="shared" si="934"/>
        <v>0</v>
      </c>
      <c r="AI4305" s="35" t="str">
        <f t="shared" si="935"/>
        <v>Nusidėvėjęs</v>
      </c>
      <c r="AJ4305" s="38" t="str">
        <f>IF(AND(F4305&lt;&gt;[3]Pav.tvarkyklė!$B$12,F4305&lt;&gt;[3]Pav.tvarkyklė!$B$13),"GVTNT","X")</f>
        <v>GVTNT</v>
      </c>
      <c r="AK4305" s="39">
        <f t="shared" si="937"/>
        <v>0</v>
      </c>
      <c r="AL4305" s="41"/>
      <c r="AM4305" s="41"/>
      <c r="AN4305" s="41">
        <f t="shared" si="939"/>
        <v>1900</v>
      </c>
      <c r="AO4305" s="41"/>
      <c r="AP4305" s="41"/>
      <c r="AQ4305" s="41"/>
      <c r="AR4305" s="42"/>
      <c r="AS4305" s="42"/>
      <c r="AU4305" s="43">
        <f t="shared" si="940"/>
        <v>0</v>
      </c>
    </row>
    <row r="4306" spans="1:47" ht="15" customHeight="1" x14ac:dyDescent="0.25">
      <c r="A4306" s="11"/>
      <c r="B4306" s="19">
        <v>4475</v>
      </c>
      <c r="C4306" s="61"/>
      <c r="D4306" s="62"/>
      <c r="E4306" s="78"/>
      <c r="F4306" s="61"/>
      <c r="G4306" s="80"/>
      <c r="H4306" s="94"/>
      <c r="I4306" s="95"/>
      <c r="J4306" s="27"/>
      <c r="K4306" s="27"/>
      <c r="L4306" s="95"/>
      <c r="M4306" s="96"/>
      <c r="N4306" s="29">
        <v>0</v>
      </c>
      <c r="O4306" s="30" t="str">
        <f>IF(G4306&lt;=$N$2,"",IF(F4306=[3]Pav.tvarkyklė!$B$13,"",IF(ISBLANK(R4306),"X","")))</f>
        <v/>
      </c>
      <c r="P4306" s="91"/>
      <c r="Q4306" s="63"/>
      <c r="R4306" s="63"/>
      <c r="S4306" s="63"/>
      <c r="T4306" s="63"/>
      <c r="U4306" s="34" t="str">
        <f>IFERROR(INDEX('[3]5.Grup_T'!$G$4:$G$22,MATCH('6.Turtas'!E4306,'[3]5.Grup_T'!$E$4:$E$22,0)),"0")</f>
        <v>0</v>
      </c>
      <c r="V4306" s="35">
        <f t="shared" ref="V4306:V4369" si="941">U4306*12</f>
        <v>0</v>
      </c>
      <c r="W4306" s="35">
        <f>IF(NOT(ISBLANK(H4306)),(12-DATEDIF(H4306,'[3]1.Pradzia'!$D$13,"m")),0)</f>
        <v>0</v>
      </c>
      <c r="X4306" s="35">
        <f t="shared" ref="X4306:X4369" si="942">IF(OR(ISBLANK(C4306),YEAR(G4306)&gt;=2019),0,DATEDIF(G4306,$N$2,"M"))</f>
        <v>0</v>
      </c>
      <c r="Y4306" s="35">
        <f t="shared" si="938"/>
        <v>0</v>
      </c>
      <c r="Z4306" s="35">
        <f t="shared" si="936"/>
        <v>0</v>
      </c>
      <c r="AA4306" s="36">
        <f t="shared" ref="AA4306:AA4369" si="943">+IF(Z4306&lt;=0,0,N4306/Z4306)</f>
        <v>0</v>
      </c>
      <c r="AB4306" s="36">
        <f t="shared" ref="AB4306:AB4369" si="944">IF(Z4306&lt;=0,N4306,N4306/Z4306*Y4306)</f>
        <v>0</v>
      </c>
      <c r="AC4306" s="37">
        <f t="shared" ref="AC4306:AC4369" si="945">IF(YEAR(G4306)&lt;2019,M4306-N4306+AB4306,0)</f>
        <v>0</v>
      </c>
      <c r="AD4306" s="35">
        <f>IF(OR(YEAR(G4306)&lt;2019,O4306="X"),0,IF(ISBLANK(H4306),DATEDIF(G4306,'[3]1.Pradzia'!$D$13,"M"),DATEDIF(G4306,H4306,"m")))</f>
        <v>0</v>
      </c>
      <c r="AE4306" s="37">
        <f>IF(E4306='[3]5.Grup_T'!$E$20,0,IF(AD4306&lt;&gt;0,M4306/V4306*MIN(12,AD4306),0))</f>
        <v>0</v>
      </c>
      <c r="AF4306" s="37">
        <f t="shared" ref="AF4306:AF4369" si="946">+AB4306+AE4306</f>
        <v>0</v>
      </c>
      <c r="AG4306" s="37">
        <f t="shared" ref="AG4306:AG4369" si="947">AC4306+AE4306</f>
        <v>0</v>
      </c>
      <c r="AH4306" s="37">
        <f t="shared" ref="AH4306:AH4369" si="948">M4306-AG4306</f>
        <v>0</v>
      </c>
      <c r="AI4306" s="35" t="str">
        <f t="shared" ref="AI4306:AI4369" si="949">IF(H4306&lt;&gt;0,"Nurašytas",IF(O4306="X","Nesuderintas",IF(AH4306&lt;=0,"Nusidėvėjęs","")))</f>
        <v>Nusidėvėjęs</v>
      </c>
      <c r="AJ4306" s="38" t="str">
        <f>IF(AND(F4306&lt;&gt;[3]Pav.tvarkyklė!$B$12,F4306&lt;&gt;[3]Pav.tvarkyklė!$B$13),"GVTNT","X")</f>
        <v>GVTNT</v>
      </c>
      <c r="AK4306" s="39">
        <f t="shared" si="937"/>
        <v>0</v>
      </c>
      <c r="AL4306" s="41"/>
      <c r="AM4306" s="41"/>
      <c r="AN4306" s="41">
        <f t="shared" si="939"/>
        <v>1900</v>
      </c>
      <c r="AO4306" s="41"/>
      <c r="AP4306" s="41"/>
      <c r="AQ4306" s="41"/>
      <c r="AR4306" s="42"/>
      <c r="AS4306" s="42"/>
      <c r="AU4306" s="43">
        <f t="shared" si="940"/>
        <v>0</v>
      </c>
    </row>
    <row r="4307" spans="1:47" ht="15" customHeight="1" x14ac:dyDescent="0.25">
      <c r="A4307" s="11"/>
      <c r="B4307" s="19">
        <v>4476</v>
      </c>
      <c r="C4307" s="61"/>
      <c r="D4307" s="62"/>
      <c r="E4307" s="78"/>
      <c r="F4307" s="61"/>
      <c r="G4307" s="80"/>
      <c r="H4307" s="94"/>
      <c r="I4307" s="95"/>
      <c r="J4307" s="27"/>
      <c r="K4307" s="27"/>
      <c r="L4307" s="95"/>
      <c r="M4307" s="96"/>
      <c r="N4307" s="29">
        <v>0</v>
      </c>
      <c r="O4307" s="30" t="str">
        <f>IF(G4307&lt;=$N$2,"",IF(F4307=[3]Pav.tvarkyklė!$B$13,"",IF(ISBLANK(R4307),"X","")))</f>
        <v/>
      </c>
      <c r="P4307" s="91"/>
      <c r="Q4307" s="63"/>
      <c r="R4307" s="63"/>
      <c r="S4307" s="63"/>
      <c r="T4307" s="63"/>
      <c r="U4307" s="34" t="str">
        <f>IFERROR(INDEX('[3]5.Grup_T'!$G$4:$G$22,MATCH('6.Turtas'!E4307,'[3]5.Grup_T'!$E$4:$E$22,0)),"0")</f>
        <v>0</v>
      </c>
      <c r="V4307" s="35">
        <f t="shared" si="941"/>
        <v>0</v>
      </c>
      <c r="W4307" s="35">
        <f>IF(NOT(ISBLANK(H4307)),(12-DATEDIF(H4307,'[3]1.Pradzia'!$D$13,"m")),0)</f>
        <v>0</v>
      </c>
      <c r="X4307" s="35">
        <f t="shared" si="942"/>
        <v>0</v>
      </c>
      <c r="Y4307" s="35">
        <f t="shared" si="938"/>
        <v>0</v>
      </c>
      <c r="Z4307" s="35">
        <f t="shared" ref="Z4307:Z4370" si="950">IF(YEAR(G4307)&gt;=2019,0,V4307-X4307)</f>
        <v>0</v>
      </c>
      <c r="AA4307" s="36">
        <f t="shared" si="943"/>
        <v>0</v>
      </c>
      <c r="AB4307" s="36">
        <f t="shared" si="944"/>
        <v>0</v>
      </c>
      <c r="AC4307" s="37">
        <f t="shared" si="945"/>
        <v>0</v>
      </c>
      <c r="AD4307" s="35">
        <f>IF(OR(YEAR(G4307)&lt;2019,O4307="X"),0,IF(ISBLANK(H4307),DATEDIF(G4307,'[3]1.Pradzia'!$D$13,"M"),DATEDIF(G4307,H4307,"m")))</f>
        <v>0</v>
      </c>
      <c r="AE4307" s="37">
        <f>IF(E4307='[3]5.Grup_T'!$E$20,0,IF(AD4307&lt;&gt;0,M4307/V4307*MIN(12,AD4307),0))</f>
        <v>0</v>
      </c>
      <c r="AF4307" s="37">
        <f t="shared" si="946"/>
        <v>0</v>
      </c>
      <c r="AG4307" s="37">
        <f t="shared" si="947"/>
        <v>0</v>
      </c>
      <c r="AH4307" s="37">
        <f t="shared" si="948"/>
        <v>0</v>
      </c>
      <c r="AI4307" s="35" t="str">
        <f t="shared" si="949"/>
        <v>Nusidėvėjęs</v>
      </c>
      <c r="AJ4307" s="38" t="str">
        <f>IF(AND(F4307&lt;&gt;[3]Pav.tvarkyklė!$B$12,F4307&lt;&gt;[3]Pav.tvarkyklė!$B$13),"GVTNT","X")</f>
        <v>GVTNT</v>
      </c>
      <c r="AK4307" s="39">
        <f t="shared" ref="AK4307:AK4370" si="951">I4307-J4307-K4307-L4307-M4307</f>
        <v>0</v>
      </c>
      <c r="AL4307" s="41"/>
      <c r="AM4307" s="41"/>
      <c r="AN4307" s="41">
        <f t="shared" si="939"/>
        <v>1900</v>
      </c>
      <c r="AO4307" s="41"/>
      <c r="AP4307" s="41"/>
      <c r="AQ4307" s="41"/>
      <c r="AR4307" s="42"/>
      <c r="AS4307" s="42"/>
      <c r="AU4307" s="43">
        <f t="shared" si="940"/>
        <v>0</v>
      </c>
    </row>
    <row r="4308" spans="1:47" ht="15" customHeight="1" x14ac:dyDescent="0.25">
      <c r="A4308" s="11"/>
      <c r="B4308" s="19">
        <v>4477</v>
      </c>
      <c r="C4308" s="61"/>
      <c r="D4308" s="62"/>
      <c r="E4308" s="78"/>
      <c r="F4308" s="61"/>
      <c r="G4308" s="80"/>
      <c r="H4308" s="94"/>
      <c r="I4308" s="95"/>
      <c r="J4308" s="27"/>
      <c r="K4308" s="27"/>
      <c r="L4308" s="95"/>
      <c r="M4308" s="96"/>
      <c r="N4308" s="29">
        <v>0</v>
      </c>
      <c r="O4308" s="30" t="str">
        <f>IF(G4308&lt;=$N$2,"",IF(F4308=[3]Pav.tvarkyklė!$B$13,"",IF(ISBLANK(R4308),"X","")))</f>
        <v/>
      </c>
      <c r="P4308" s="91"/>
      <c r="Q4308" s="63"/>
      <c r="R4308" s="63"/>
      <c r="S4308" s="63"/>
      <c r="T4308" s="63"/>
      <c r="U4308" s="34" t="str">
        <f>IFERROR(INDEX('[3]5.Grup_T'!$G$4:$G$22,MATCH('6.Turtas'!E4308,'[3]5.Grup_T'!$E$4:$E$22,0)),"0")</f>
        <v>0</v>
      </c>
      <c r="V4308" s="35">
        <f t="shared" si="941"/>
        <v>0</v>
      </c>
      <c r="W4308" s="35">
        <f>IF(NOT(ISBLANK(H4308)),(12-DATEDIF(H4308,'[3]1.Pradzia'!$D$13,"m")),0)</f>
        <v>0</v>
      </c>
      <c r="X4308" s="35">
        <f t="shared" si="942"/>
        <v>0</v>
      </c>
      <c r="Y4308" s="35">
        <f t="shared" si="938"/>
        <v>0</v>
      </c>
      <c r="Z4308" s="35">
        <f t="shared" si="950"/>
        <v>0</v>
      </c>
      <c r="AA4308" s="36">
        <f t="shared" si="943"/>
        <v>0</v>
      </c>
      <c r="AB4308" s="36">
        <f t="shared" si="944"/>
        <v>0</v>
      </c>
      <c r="AC4308" s="37">
        <f t="shared" si="945"/>
        <v>0</v>
      </c>
      <c r="AD4308" s="35">
        <f>IF(OR(YEAR(G4308)&lt;2019,O4308="X"),0,IF(ISBLANK(H4308),DATEDIF(G4308,'[3]1.Pradzia'!$D$13,"M"),DATEDIF(G4308,H4308,"m")))</f>
        <v>0</v>
      </c>
      <c r="AE4308" s="37">
        <f>IF(E4308='[3]5.Grup_T'!$E$20,0,IF(AD4308&lt;&gt;0,M4308/V4308*MIN(12,AD4308),0))</f>
        <v>0</v>
      </c>
      <c r="AF4308" s="37">
        <f t="shared" si="946"/>
        <v>0</v>
      </c>
      <c r="AG4308" s="37">
        <f t="shared" si="947"/>
        <v>0</v>
      </c>
      <c r="AH4308" s="37">
        <f t="shared" si="948"/>
        <v>0</v>
      </c>
      <c r="AI4308" s="35" t="str">
        <f t="shared" si="949"/>
        <v>Nusidėvėjęs</v>
      </c>
      <c r="AJ4308" s="38" t="str">
        <f>IF(AND(F4308&lt;&gt;[3]Pav.tvarkyklė!$B$12,F4308&lt;&gt;[3]Pav.tvarkyklė!$B$13),"GVTNT","X")</f>
        <v>GVTNT</v>
      </c>
      <c r="AK4308" s="39">
        <f t="shared" si="951"/>
        <v>0</v>
      </c>
      <c r="AL4308" s="41"/>
      <c r="AM4308" s="41"/>
      <c r="AN4308" s="41">
        <f t="shared" si="939"/>
        <v>1900</v>
      </c>
      <c r="AO4308" s="41"/>
      <c r="AP4308" s="41"/>
      <c r="AQ4308" s="41"/>
      <c r="AR4308" s="42"/>
      <c r="AS4308" s="42"/>
      <c r="AU4308" s="43">
        <f t="shared" si="940"/>
        <v>0</v>
      </c>
    </row>
    <row r="4309" spans="1:47" ht="15" customHeight="1" x14ac:dyDescent="0.25">
      <c r="A4309" s="11"/>
      <c r="B4309" s="19">
        <v>4478</v>
      </c>
      <c r="C4309" s="61"/>
      <c r="D4309" s="62"/>
      <c r="E4309" s="78"/>
      <c r="F4309" s="61"/>
      <c r="G4309" s="80"/>
      <c r="H4309" s="94"/>
      <c r="I4309" s="95"/>
      <c r="J4309" s="27"/>
      <c r="K4309" s="27"/>
      <c r="L4309" s="95"/>
      <c r="M4309" s="96"/>
      <c r="N4309" s="29">
        <v>0</v>
      </c>
      <c r="O4309" s="30" t="str">
        <f>IF(G4309&lt;=$N$2,"",IF(F4309=[3]Pav.tvarkyklė!$B$13,"",IF(ISBLANK(R4309),"X","")))</f>
        <v/>
      </c>
      <c r="P4309" s="91"/>
      <c r="Q4309" s="63"/>
      <c r="R4309" s="63"/>
      <c r="S4309" s="63"/>
      <c r="T4309" s="63"/>
      <c r="U4309" s="34" t="str">
        <f>IFERROR(INDEX('[3]5.Grup_T'!$G$4:$G$22,MATCH('6.Turtas'!E4309,'[3]5.Grup_T'!$E$4:$E$22,0)),"0")</f>
        <v>0</v>
      </c>
      <c r="V4309" s="35">
        <f t="shared" si="941"/>
        <v>0</v>
      </c>
      <c r="W4309" s="35">
        <f>IF(NOT(ISBLANK(H4309)),(12-DATEDIF(H4309,'[3]1.Pradzia'!$D$13,"m")),0)</f>
        <v>0</v>
      </c>
      <c r="X4309" s="35">
        <f t="shared" si="942"/>
        <v>0</v>
      </c>
      <c r="Y4309" s="35">
        <f t="shared" si="938"/>
        <v>0</v>
      </c>
      <c r="Z4309" s="35">
        <f t="shared" si="950"/>
        <v>0</v>
      </c>
      <c r="AA4309" s="36">
        <f t="shared" si="943"/>
        <v>0</v>
      </c>
      <c r="AB4309" s="36">
        <f t="shared" si="944"/>
        <v>0</v>
      </c>
      <c r="AC4309" s="37">
        <f t="shared" si="945"/>
        <v>0</v>
      </c>
      <c r="AD4309" s="35">
        <f>IF(OR(YEAR(G4309)&lt;2019,O4309="X"),0,IF(ISBLANK(H4309),DATEDIF(G4309,'[3]1.Pradzia'!$D$13,"M"),DATEDIF(G4309,H4309,"m")))</f>
        <v>0</v>
      </c>
      <c r="AE4309" s="37">
        <f>IF(E4309='[3]5.Grup_T'!$E$20,0,IF(AD4309&lt;&gt;0,M4309/V4309*MIN(12,AD4309),0))</f>
        <v>0</v>
      </c>
      <c r="AF4309" s="37">
        <f t="shared" si="946"/>
        <v>0</v>
      </c>
      <c r="AG4309" s="37">
        <f t="shared" si="947"/>
        <v>0</v>
      </c>
      <c r="AH4309" s="37">
        <f t="shared" si="948"/>
        <v>0</v>
      </c>
      <c r="AI4309" s="35" t="str">
        <f t="shared" si="949"/>
        <v>Nusidėvėjęs</v>
      </c>
      <c r="AJ4309" s="38" t="str">
        <f>IF(AND(F4309&lt;&gt;[3]Pav.tvarkyklė!$B$12,F4309&lt;&gt;[3]Pav.tvarkyklė!$B$13),"GVTNT","X")</f>
        <v>GVTNT</v>
      </c>
      <c r="AK4309" s="39">
        <f t="shared" si="951"/>
        <v>0</v>
      </c>
      <c r="AL4309" s="41"/>
      <c r="AM4309" s="41"/>
      <c r="AN4309" s="41">
        <f t="shared" si="939"/>
        <v>1900</v>
      </c>
      <c r="AO4309" s="41"/>
      <c r="AP4309" s="41"/>
      <c r="AQ4309" s="41"/>
      <c r="AR4309" s="42"/>
      <c r="AS4309" s="42"/>
      <c r="AU4309" s="43">
        <f t="shared" si="940"/>
        <v>0</v>
      </c>
    </row>
    <row r="4310" spans="1:47" ht="15" customHeight="1" x14ac:dyDescent="0.25">
      <c r="A4310" s="11"/>
      <c r="B4310" s="19">
        <v>4479</v>
      </c>
      <c r="C4310" s="61"/>
      <c r="D4310" s="62"/>
      <c r="E4310" s="78"/>
      <c r="F4310" s="61"/>
      <c r="G4310" s="80"/>
      <c r="H4310" s="94"/>
      <c r="I4310" s="95"/>
      <c r="J4310" s="27"/>
      <c r="K4310" s="27"/>
      <c r="L4310" s="95"/>
      <c r="M4310" s="96"/>
      <c r="N4310" s="29">
        <v>0</v>
      </c>
      <c r="O4310" s="30" t="str">
        <f>IF(G4310&lt;=$N$2,"",IF(F4310=[3]Pav.tvarkyklė!$B$13,"",IF(ISBLANK(R4310),"X","")))</f>
        <v/>
      </c>
      <c r="P4310" s="91"/>
      <c r="Q4310" s="63"/>
      <c r="R4310" s="63"/>
      <c r="S4310" s="63"/>
      <c r="T4310" s="63"/>
      <c r="U4310" s="34" t="str">
        <f>IFERROR(INDEX('[3]5.Grup_T'!$G$4:$G$22,MATCH('6.Turtas'!E4310,'[3]5.Grup_T'!$E$4:$E$22,0)),"0")</f>
        <v>0</v>
      </c>
      <c r="V4310" s="35">
        <f t="shared" si="941"/>
        <v>0</v>
      </c>
      <c r="W4310" s="35">
        <f>IF(NOT(ISBLANK(H4310)),(12-DATEDIF(H4310,'[3]1.Pradzia'!$D$13,"m")),0)</f>
        <v>0</v>
      </c>
      <c r="X4310" s="35">
        <f t="shared" si="942"/>
        <v>0</v>
      </c>
      <c r="Y4310" s="35">
        <f t="shared" si="938"/>
        <v>0</v>
      </c>
      <c r="Z4310" s="35">
        <f t="shared" si="950"/>
        <v>0</v>
      </c>
      <c r="AA4310" s="36">
        <f t="shared" si="943"/>
        <v>0</v>
      </c>
      <c r="AB4310" s="36">
        <f t="shared" si="944"/>
        <v>0</v>
      </c>
      <c r="AC4310" s="37">
        <f t="shared" si="945"/>
        <v>0</v>
      </c>
      <c r="AD4310" s="35">
        <f>IF(OR(YEAR(G4310)&lt;2019,O4310="X"),0,IF(ISBLANK(H4310),DATEDIF(G4310,'[3]1.Pradzia'!$D$13,"M"),DATEDIF(G4310,H4310,"m")))</f>
        <v>0</v>
      </c>
      <c r="AE4310" s="37">
        <f>IF(E4310='[3]5.Grup_T'!$E$20,0,IF(AD4310&lt;&gt;0,M4310/V4310*MIN(12,AD4310),0))</f>
        <v>0</v>
      </c>
      <c r="AF4310" s="37">
        <f t="shared" si="946"/>
        <v>0</v>
      </c>
      <c r="AG4310" s="37">
        <f t="shared" si="947"/>
        <v>0</v>
      </c>
      <c r="AH4310" s="37">
        <f t="shared" si="948"/>
        <v>0</v>
      </c>
      <c r="AI4310" s="35" t="str">
        <f t="shared" si="949"/>
        <v>Nusidėvėjęs</v>
      </c>
      <c r="AJ4310" s="38" t="str">
        <f>IF(AND(F4310&lt;&gt;[3]Pav.tvarkyklė!$B$12,F4310&lt;&gt;[3]Pav.tvarkyklė!$B$13),"GVTNT","X")</f>
        <v>GVTNT</v>
      </c>
      <c r="AK4310" s="39">
        <f t="shared" si="951"/>
        <v>0</v>
      </c>
      <c r="AL4310" s="41"/>
      <c r="AM4310" s="41"/>
      <c r="AN4310" s="41">
        <f t="shared" si="939"/>
        <v>1900</v>
      </c>
      <c r="AO4310" s="41"/>
      <c r="AP4310" s="41"/>
      <c r="AQ4310" s="41"/>
      <c r="AR4310" s="42"/>
      <c r="AS4310" s="42"/>
      <c r="AU4310" s="43">
        <f t="shared" si="940"/>
        <v>0</v>
      </c>
    </row>
    <row r="4311" spans="1:47" ht="15" customHeight="1" x14ac:dyDescent="0.25">
      <c r="A4311" s="11"/>
      <c r="B4311" s="19">
        <v>4480</v>
      </c>
      <c r="C4311" s="61"/>
      <c r="D4311" s="62"/>
      <c r="E4311" s="78"/>
      <c r="F4311" s="61"/>
      <c r="G4311" s="80"/>
      <c r="H4311" s="94"/>
      <c r="I4311" s="95"/>
      <c r="J4311" s="27"/>
      <c r="K4311" s="27"/>
      <c r="L4311" s="95"/>
      <c r="M4311" s="96"/>
      <c r="N4311" s="29">
        <v>0</v>
      </c>
      <c r="O4311" s="30" t="str">
        <f>IF(G4311&lt;=$N$2,"",IF(F4311=[3]Pav.tvarkyklė!$B$13,"",IF(ISBLANK(R4311),"X","")))</f>
        <v/>
      </c>
      <c r="P4311" s="91"/>
      <c r="Q4311" s="63"/>
      <c r="R4311" s="63"/>
      <c r="S4311" s="63"/>
      <c r="T4311" s="63"/>
      <c r="U4311" s="34" t="str">
        <f>IFERROR(INDEX('[3]5.Grup_T'!$G$4:$G$22,MATCH('6.Turtas'!E4311,'[3]5.Grup_T'!$E$4:$E$22,0)),"0")</f>
        <v>0</v>
      </c>
      <c r="V4311" s="35">
        <f t="shared" si="941"/>
        <v>0</v>
      </c>
      <c r="W4311" s="35">
        <f>IF(NOT(ISBLANK(H4311)),(12-DATEDIF(H4311,'[3]1.Pradzia'!$D$13,"m")),0)</f>
        <v>0</v>
      </c>
      <c r="X4311" s="35">
        <f t="shared" si="942"/>
        <v>0</v>
      </c>
      <c r="Y4311" s="35">
        <f t="shared" si="938"/>
        <v>0</v>
      </c>
      <c r="Z4311" s="35">
        <f t="shared" si="950"/>
        <v>0</v>
      </c>
      <c r="AA4311" s="36">
        <f t="shared" si="943"/>
        <v>0</v>
      </c>
      <c r="AB4311" s="36">
        <f t="shared" si="944"/>
        <v>0</v>
      </c>
      <c r="AC4311" s="37">
        <f t="shared" si="945"/>
        <v>0</v>
      </c>
      <c r="AD4311" s="35">
        <f>IF(OR(YEAR(G4311)&lt;2019,O4311="X"),0,IF(ISBLANK(H4311),DATEDIF(G4311,'[3]1.Pradzia'!$D$13,"M"),DATEDIF(G4311,H4311,"m")))</f>
        <v>0</v>
      </c>
      <c r="AE4311" s="37">
        <f>IF(E4311='[3]5.Grup_T'!$E$20,0,IF(AD4311&lt;&gt;0,M4311/V4311*MIN(12,AD4311),0))</f>
        <v>0</v>
      </c>
      <c r="AF4311" s="37">
        <f t="shared" si="946"/>
        <v>0</v>
      </c>
      <c r="AG4311" s="37">
        <f t="shared" si="947"/>
        <v>0</v>
      </c>
      <c r="AH4311" s="37">
        <f t="shared" si="948"/>
        <v>0</v>
      </c>
      <c r="AI4311" s="35" t="str">
        <f t="shared" si="949"/>
        <v>Nusidėvėjęs</v>
      </c>
      <c r="AJ4311" s="38" t="str">
        <f>IF(AND(F4311&lt;&gt;[3]Pav.tvarkyklė!$B$12,F4311&lt;&gt;[3]Pav.tvarkyklė!$B$13),"GVTNT","X")</f>
        <v>GVTNT</v>
      </c>
      <c r="AK4311" s="39">
        <f t="shared" si="951"/>
        <v>0</v>
      </c>
      <c r="AL4311" s="41"/>
      <c r="AM4311" s="41"/>
      <c r="AN4311" s="41">
        <f t="shared" si="939"/>
        <v>1900</v>
      </c>
      <c r="AO4311" s="41"/>
      <c r="AP4311" s="41"/>
      <c r="AQ4311" s="41"/>
      <c r="AR4311" s="42"/>
      <c r="AS4311" s="42"/>
      <c r="AU4311" s="43">
        <f t="shared" si="940"/>
        <v>0</v>
      </c>
    </row>
    <row r="4312" spans="1:47" ht="15" customHeight="1" x14ac:dyDescent="0.25">
      <c r="A4312" s="11"/>
      <c r="B4312" s="19">
        <v>4481</v>
      </c>
      <c r="C4312" s="61"/>
      <c r="D4312" s="62"/>
      <c r="E4312" s="78"/>
      <c r="F4312" s="61"/>
      <c r="G4312" s="80"/>
      <c r="H4312" s="94"/>
      <c r="I4312" s="95"/>
      <c r="J4312" s="27"/>
      <c r="K4312" s="27"/>
      <c r="L4312" s="95"/>
      <c r="M4312" s="96"/>
      <c r="N4312" s="29">
        <v>0</v>
      </c>
      <c r="O4312" s="30" t="str">
        <f>IF(G4312&lt;=$N$2,"",IF(F4312=[3]Pav.tvarkyklė!$B$13,"",IF(ISBLANK(R4312),"X","")))</f>
        <v/>
      </c>
      <c r="P4312" s="91"/>
      <c r="Q4312" s="63"/>
      <c r="R4312" s="63"/>
      <c r="S4312" s="63"/>
      <c r="T4312" s="63"/>
      <c r="U4312" s="34" t="str">
        <f>IFERROR(INDEX('[3]5.Grup_T'!$G$4:$G$22,MATCH('6.Turtas'!E4312,'[3]5.Grup_T'!$E$4:$E$22,0)),"0")</f>
        <v>0</v>
      </c>
      <c r="V4312" s="35">
        <f t="shared" si="941"/>
        <v>0</v>
      </c>
      <c r="W4312" s="35">
        <f>IF(NOT(ISBLANK(H4312)),(12-DATEDIF(H4312,'[3]1.Pradzia'!$D$13,"m")),0)</f>
        <v>0</v>
      </c>
      <c r="X4312" s="35">
        <f t="shared" si="942"/>
        <v>0</v>
      </c>
      <c r="Y4312" s="35">
        <f t="shared" si="938"/>
        <v>0</v>
      </c>
      <c r="Z4312" s="35">
        <f t="shared" si="950"/>
        <v>0</v>
      </c>
      <c r="AA4312" s="36">
        <f t="shared" si="943"/>
        <v>0</v>
      </c>
      <c r="AB4312" s="36">
        <f t="shared" si="944"/>
        <v>0</v>
      </c>
      <c r="AC4312" s="37">
        <f t="shared" si="945"/>
        <v>0</v>
      </c>
      <c r="AD4312" s="35">
        <f>IF(OR(YEAR(G4312)&lt;2019,O4312="X"),0,IF(ISBLANK(H4312),DATEDIF(G4312,'[3]1.Pradzia'!$D$13,"M"),DATEDIF(G4312,H4312,"m")))</f>
        <v>0</v>
      </c>
      <c r="AE4312" s="37">
        <f>IF(E4312='[3]5.Grup_T'!$E$20,0,IF(AD4312&lt;&gt;0,M4312/V4312*MIN(12,AD4312),0))</f>
        <v>0</v>
      </c>
      <c r="AF4312" s="37">
        <f t="shared" si="946"/>
        <v>0</v>
      </c>
      <c r="AG4312" s="37">
        <f t="shared" si="947"/>
        <v>0</v>
      </c>
      <c r="AH4312" s="37">
        <f t="shared" si="948"/>
        <v>0</v>
      </c>
      <c r="AI4312" s="35" t="str">
        <f t="shared" si="949"/>
        <v>Nusidėvėjęs</v>
      </c>
      <c r="AJ4312" s="38" t="str">
        <f>IF(AND(F4312&lt;&gt;[3]Pav.tvarkyklė!$B$12,F4312&lt;&gt;[3]Pav.tvarkyklė!$B$13),"GVTNT","X")</f>
        <v>GVTNT</v>
      </c>
      <c r="AK4312" s="39">
        <f t="shared" si="951"/>
        <v>0</v>
      </c>
      <c r="AL4312" s="41"/>
      <c r="AM4312" s="41"/>
      <c r="AN4312" s="41">
        <f t="shared" si="939"/>
        <v>1900</v>
      </c>
      <c r="AO4312" s="41"/>
      <c r="AP4312" s="41"/>
      <c r="AQ4312" s="41"/>
      <c r="AR4312" s="42"/>
      <c r="AS4312" s="42"/>
      <c r="AU4312" s="43">
        <f t="shared" si="940"/>
        <v>0</v>
      </c>
    </row>
    <row r="4313" spans="1:47" ht="15" customHeight="1" x14ac:dyDescent="0.25">
      <c r="A4313" s="11"/>
      <c r="B4313" s="19">
        <v>4482</v>
      </c>
      <c r="C4313" s="61"/>
      <c r="D4313" s="62"/>
      <c r="E4313" s="78"/>
      <c r="F4313" s="61"/>
      <c r="G4313" s="80"/>
      <c r="H4313" s="94"/>
      <c r="I4313" s="95"/>
      <c r="J4313" s="27"/>
      <c r="K4313" s="27"/>
      <c r="L4313" s="95"/>
      <c r="M4313" s="96"/>
      <c r="N4313" s="29">
        <v>0</v>
      </c>
      <c r="O4313" s="30" t="str">
        <f>IF(G4313&lt;=$N$2,"",IF(F4313=[3]Pav.tvarkyklė!$B$13,"",IF(ISBLANK(R4313),"X","")))</f>
        <v/>
      </c>
      <c r="P4313" s="91"/>
      <c r="Q4313" s="63"/>
      <c r="R4313" s="63"/>
      <c r="S4313" s="63"/>
      <c r="T4313" s="63"/>
      <c r="U4313" s="34" t="str">
        <f>IFERROR(INDEX('[3]5.Grup_T'!$G$4:$G$22,MATCH('6.Turtas'!E4313,'[3]5.Grup_T'!$E$4:$E$22,0)),"0")</f>
        <v>0</v>
      </c>
      <c r="V4313" s="35">
        <f t="shared" si="941"/>
        <v>0</v>
      </c>
      <c r="W4313" s="35">
        <f>IF(NOT(ISBLANK(H4313)),(12-DATEDIF(H4313,'[3]1.Pradzia'!$D$13,"m")),0)</f>
        <v>0</v>
      </c>
      <c r="X4313" s="35">
        <f t="shared" si="942"/>
        <v>0</v>
      </c>
      <c r="Y4313" s="35">
        <f t="shared" si="938"/>
        <v>0</v>
      </c>
      <c r="Z4313" s="35">
        <f t="shared" si="950"/>
        <v>0</v>
      </c>
      <c r="AA4313" s="36">
        <f t="shared" si="943"/>
        <v>0</v>
      </c>
      <c r="AB4313" s="36">
        <f t="shared" si="944"/>
        <v>0</v>
      </c>
      <c r="AC4313" s="37">
        <f t="shared" si="945"/>
        <v>0</v>
      </c>
      <c r="AD4313" s="35">
        <f>IF(OR(YEAR(G4313)&lt;2019,O4313="X"),0,IF(ISBLANK(H4313),DATEDIF(G4313,'[3]1.Pradzia'!$D$13,"M"),DATEDIF(G4313,H4313,"m")))</f>
        <v>0</v>
      </c>
      <c r="AE4313" s="37">
        <f>IF(E4313='[3]5.Grup_T'!$E$20,0,IF(AD4313&lt;&gt;0,M4313/V4313*MIN(12,AD4313),0))</f>
        <v>0</v>
      </c>
      <c r="AF4313" s="37">
        <f t="shared" si="946"/>
        <v>0</v>
      </c>
      <c r="AG4313" s="37">
        <f t="shared" si="947"/>
        <v>0</v>
      </c>
      <c r="AH4313" s="37">
        <f t="shared" si="948"/>
        <v>0</v>
      </c>
      <c r="AI4313" s="35" t="str">
        <f t="shared" si="949"/>
        <v>Nusidėvėjęs</v>
      </c>
      <c r="AJ4313" s="38" t="str">
        <f>IF(AND(F4313&lt;&gt;[3]Pav.tvarkyklė!$B$12,F4313&lt;&gt;[3]Pav.tvarkyklė!$B$13),"GVTNT","X")</f>
        <v>GVTNT</v>
      </c>
      <c r="AK4313" s="39">
        <f t="shared" si="951"/>
        <v>0</v>
      </c>
      <c r="AL4313" s="41"/>
      <c r="AM4313" s="41"/>
      <c r="AN4313" s="41">
        <f t="shared" si="939"/>
        <v>1900</v>
      </c>
      <c r="AO4313" s="41"/>
      <c r="AP4313" s="41"/>
      <c r="AQ4313" s="41"/>
      <c r="AR4313" s="42"/>
      <c r="AS4313" s="42"/>
      <c r="AU4313" s="43">
        <f t="shared" si="940"/>
        <v>0</v>
      </c>
    </row>
    <row r="4314" spans="1:47" ht="15" customHeight="1" x14ac:dyDescent="0.25">
      <c r="A4314" s="11"/>
      <c r="B4314" s="19">
        <v>4483</v>
      </c>
      <c r="C4314" s="61"/>
      <c r="D4314" s="62"/>
      <c r="E4314" s="78"/>
      <c r="F4314" s="61"/>
      <c r="G4314" s="80"/>
      <c r="H4314" s="94"/>
      <c r="I4314" s="95"/>
      <c r="J4314" s="27"/>
      <c r="K4314" s="27"/>
      <c r="L4314" s="95"/>
      <c r="M4314" s="96"/>
      <c r="N4314" s="29">
        <v>0</v>
      </c>
      <c r="O4314" s="30" t="str">
        <f>IF(G4314&lt;=$N$2,"",IF(F4314=[3]Pav.tvarkyklė!$B$13,"",IF(ISBLANK(R4314),"X","")))</f>
        <v/>
      </c>
      <c r="P4314" s="91"/>
      <c r="Q4314" s="63"/>
      <c r="R4314" s="63"/>
      <c r="S4314" s="63"/>
      <c r="T4314" s="63"/>
      <c r="U4314" s="34" t="str">
        <f>IFERROR(INDEX('[3]5.Grup_T'!$G$4:$G$22,MATCH('6.Turtas'!E4314,'[3]5.Grup_T'!$E$4:$E$22,0)),"0")</f>
        <v>0</v>
      </c>
      <c r="V4314" s="35">
        <f t="shared" si="941"/>
        <v>0</v>
      </c>
      <c r="W4314" s="35">
        <f>IF(NOT(ISBLANK(H4314)),(12-DATEDIF(H4314,'[3]1.Pradzia'!$D$13,"m")),0)</f>
        <v>0</v>
      </c>
      <c r="X4314" s="35">
        <f t="shared" si="942"/>
        <v>0</v>
      </c>
      <c r="Y4314" s="35">
        <f t="shared" si="938"/>
        <v>0</v>
      </c>
      <c r="Z4314" s="35">
        <f t="shared" si="950"/>
        <v>0</v>
      </c>
      <c r="AA4314" s="36">
        <f t="shared" si="943"/>
        <v>0</v>
      </c>
      <c r="AB4314" s="36">
        <f t="shared" si="944"/>
        <v>0</v>
      </c>
      <c r="AC4314" s="37">
        <f t="shared" si="945"/>
        <v>0</v>
      </c>
      <c r="AD4314" s="35">
        <f>IF(OR(YEAR(G4314)&lt;2019,O4314="X"),0,IF(ISBLANK(H4314),DATEDIF(G4314,'[3]1.Pradzia'!$D$13,"M"),DATEDIF(G4314,H4314,"m")))</f>
        <v>0</v>
      </c>
      <c r="AE4314" s="37">
        <f>IF(E4314='[3]5.Grup_T'!$E$20,0,IF(AD4314&lt;&gt;0,M4314/V4314*MIN(12,AD4314),0))</f>
        <v>0</v>
      </c>
      <c r="AF4314" s="37">
        <f t="shared" si="946"/>
        <v>0</v>
      </c>
      <c r="AG4314" s="37">
        <f t="shared" si="947"/>
        <v>0</v>
      </c>
      <c r="AH4314" s="37">
        <f t="shared" si="948"/>
        <v>0</v>
      </c>
      <c r="AI4314" s="35" t="str">
        <f t="shared" si="949"/>
        <v>Nusidėvėjęs</v>
      </c>
      <c r="AJ4314" s="38" t="str">
        <f>IF(AND(F4314&lt;&gt;[3]Pav.tvarkyklė!$B$12,F4314&lt;&gt;[3]Pav.tvarkyklė!$B$13),"GVTNT","X")</f>
        <v>GVTNT</v>
      </c>
      <c r="AK4314" s="39">
        <f t="shared" si="951"/>
        <v>0</v>
      </c>
      <c r="AL4314" s="41"/>
      <c r="AM4314" s="41"/>
      <c r="AN4314" s="41">
        <f t="shared" si="939"/>
        <v>1900</v>
      </c>
      <c r="AO4314" s="41"/>
      <c r="AP4314" s="41"/>
      <c r="AQ4314" s="41"/>
      <c r="AR4314" s="42"/>
      <c r="AS4314" s="42"/>
      <c r="AU4314" s="43">
        <f t="shared" si="940"/>
        <v>0</v>
      </c>
    </row>
    <row r="4315" spans="1:47" ht="15" customHeight="1" x14ac:dyDescent="0.25">
      <c r="A4315" s="11"/>
      <c r="B4315" s="19">
        <v>4484</v>
      </c>
      <c r="C4315" s="61"/>
      <c r="D4315" s="62"/>
      <c r="E4315" s="78"/>
      <c r="F4315" s="61"/>
      <c r="G4315" s="80"/>
      <c r="H4315" s="94"/>
      <c r="I4315" s="95"/>
      <c r="J4315" s="27"/>
      <c r="K4315" s="27"/>
      <c r="L4315" s="95"/>
      <c r="M4315" s="96"/>
      <c r="N4315" s="29">
        <v>0</v>
      </c>
      <c r="O4315" s="30" t="str">
        <f>IF(G4315&lt;=$N$2,"",IF(F4315=[3]Pav.tvarkyklė!$B$13,"",IF(ISBLANK(R4315),"X","")))</f>
        <v/>
      </c>
      <c r="P4315" s="91"/>
      <c r="Q4315" s="63"/>
      <c r="R4315" s="63"/>
      <c r="S4315" s="63"/>
      <c r="T4315" s="63"/>
      <c r="U4315" s="34" t="str">
        <f>IFERROR(INDEX('[3]5.Grup_T'!$G$4:$G$22,MATCH('6.Turtas'!E4315,'[3]5.Grup_T'!$E$4:$E$22,0)),"0")</f>
        <v>0</v>
      </c>
      <c r="V4315" s="35">
        <f t="shared" si="941"/>
        <v>0</v>
      </c>
      <c r="W4315" s="35">
        <f>IF(NOT(ISBLANK(H4315)),(12-DATEDIF(H4315,'[3]1.Pradzia'!$D$13,"m")),0)</f>
        <v>0</v>
      </c>
      <c r="X4315" s="35">
        <f t="shared" si="942"/>
        <v>0</v>
      </c>
      <c r="Y4315" s="35">
        <f t="shared" si="938"/>
        <v>0</v>
      </c>
      <c r="Z4315" s="35">
        <f t="shared" si="950"/>
        <v>0</v>
      </c>
      <c r="AA4315" s="36">
        <f t="shared" si="943"/>
        <v>0</v>
      </c>
      <c r="AB4315" s="36">
        <f t="shared" si="944"/>
        <v>0</v>
      </c>
      <c r="AC4315" s="37">
        <f t="shared" si="945"/>
        <v>0</v>
      </c>
      <c r="AD4315" s="35">
        <f>IF(OR(YEAR(G4315)&lt;2019,O4315="X"),0,IF(ISBLANK(H4315),DATEDIF(G4315,'[3]1.Pradzia'!$D$13,"M"),DATEDIF(G4315,H4315,"m")))</f>
        <v>0</v>
      </c>
      <c r="AE4315" s="37">
        <f>IF(E4315='[3]5.Grup_T'!$E$20,0,IF(AD4315&lt;&gt;0,M4315/V4315*MIN(12,AD4315),0))</f>
        <v>0</v>
      </c>
      <c r="AF4315" s="37">
        <f t="shared" si="946"/>
        <v>0</v>
      </c>
      <c r="AG4315" s="37">
        <f t="shared" si="947"/>
        <v>0</v>
      </c>
      <c r="AH4315" s="37">
        <f t="shared" si="948"/>
        <v>0</v>
      </c>
      <c r="AI4315" s="35" t="str">
        <f t="shared" si="949"/>
        <v>Nusidėvėjęs</v>
      </c>
      <c r="AJ4315" s="38" t="str">
        <f>IF(AND(F4315&lt;&gt;[3]Pav.tvarkyklė!$B$12,F4315&lt;&gt;[3]Pav.tvarkyklė!$B$13),"GVTNT","X")</f>
        <v>GVTNT</v>
      </c>
      <c r="AK4315" s="39">
        <f t="shared" si="951"/>
        <v>0</v>
      </c>
      <c r="AL4315" s="41"/>
      <c r="AM4315" s="41"/>
      <c r="AN4315" s="41">
        <f t="shared" si="939"/>
        <v>1900</v>
      </c>
      <c r="AO4315" s="41"/>
      <c r="AP4315" s="41"/>
      <c r="AQ4315" s="41"/>
      <c r="AR4315" s="42"/>
      <c r="AS4315" s="42"/>
      <c r="AU4315" s="43">
        <f t="shared" si="940"/>
        <v>0</v>
      </c>
    </row>
    <row r="4316" spans="1:47" ht="15" customHeight="1" x14ac:dyDescent="0.25">
      <c r="A4316" s="11"/>
      <c r="B4316" s="19">
        <v>4485</v>
      </c>
      <c r="C4316" s="61"/>
      <c r="D4316" s="62"/>
      <c r="E4316" s="78"/>
      <c r="F4316" s="61"/>
      <c r="G4316" s="80"/>
      <c r="H4316" s="94"/>
      <c r="I4316" s="95"/>
      <c r="J4316" s="27"/>
      <c r="K4316" s="27"/>
      <c r="L4316" s="95"/>
      <c r="M4316" s="96"/>
      <c r="N4316" s="29">
        <v>0</v>
      </c>
      <c r="O4316" s="30" t="str">
        <f>IF(G4316&lt;=$N$2,"",IF(F4316=[3]Pav.tvarkyklė!$B$13,"",IF(ISBLANK(R4316),"X","")))</f>
        <v/>
      </c>
      <c r="P4316" s="91"/>
      <c r="Q4316" s="63"/>
      <c r="R4316" s="63"/>
      <c r="S4316" s="63"/>
      <c r="T4316" s="63"/>
      <c r="U4316" s="34" t="str">
        <f>IFERROR(INDEX('[3]5.Grup_T'!$G$4:$G$22,MATCH('6.Turtas'!E4316,'[3]5.Grup_T'!$E$4:$E$22,0)),"0")</f>
        <v>0</v>
      </c>
      <c r="V4316" s="35">
        <f t="shared" si="941"/>
        <v>0</v>
      </c>
      <c r="W4316" s="35">
        <f>IF(NOT(ISBLANK(H4316)),(12-DATEDIF(H4316,'[3]1.Pradzia'!$D$13,"m")),0)</f>
        <v>0</v>
      </c>
      <c r="X4316" s="35">
        <f t="shared" si="942"/>
        <v>0</v>
      </c>
      <c r="Y4316" s="35">
        <f t="shared" si="938"/>
        <v>0</v>
      </c>
      <c r="Z4316" s="35">
        <f t="shared" si="950"/>
        <v>0</v>
      </c>
      <c r="AA4316" s="36">
        <f t="shared" si="943"/>
        <v>0</v>
      </c>
      <c r="AB4316" s="36">
        <f t="shared" si="944"/>
        <v>0</v>
      </c>
      <c r="AC4316" s="37">
        <f t="shared" si="945"/>
        <v>0</v>
      </c>
      <c r="AD4316" s="35">
        <f>IF(OR(YEAR(G4316)&lt;2019,O4316="X"),0,IF(ISBLANK(H4316),DATEDIF(G4316,'[3]1.Pradzia'!$D$13,"M"),DATEDIF(G4316,H4316,"m")))</f>
        <v>0</v>
      </c>
      <c r="AE4316" s="37">
        <f>IF(E4316='[3]5.Grup_T'!$E$20,0,IF(AD4316&lt;&gt;0,M4316/V4316*MIN(12,AD4316),0))</f>
        <v>0</v>
      </c>
      <c r="AF4316" s="37">
        <f t="shared" si="946"/>
        <v>0</v>
      </c>
      <c r="AG4316" s="37">
        <f t="shared" si="947"/>
        <v>0</v>
      </c>
      <c r="AH4316" s="37">
        <f t="shared" si="948"/>
        <v>0</v>
      </c>
      <c r="AI4316" s="35" t="str">
        <f t="shared" si="949"/>
        <v>Nusidėvėjęs</v>
      </c>
      <c r="AJ4316" s="38" t="str">
        <f>IF(AND(F4316&lt;&gt;[3]Pav.tvarkyklė!$B$12,F4316&lt;&gt;[3]Pav.tvarkyklė!$B$13),"GVTNT","X")</f>
        <v>GVTNT</v>
      </c>
      <c r="AK4316" s="39">
        <f t="shared" si="951"/>
        <v>0</v>
      </c>
      <c r="AL4316" s="41"/>
      <c r="AM4316" s="41"/>
      <c r="AN4316" s="41">
        <f t="shared" si="939"/>
        <v>1900</v>
      </c>
      <c r="AO4316" s="41"/>
      <c r="AP4316" s="41"/>
      <c r="AQ4316" s="41"/>
      <c r="AR4316" s="42"/>
      <c r="AS4316" s="42"/>
      <c r="AU4316" s="43">
        <f t="shared" si="940"/>
        <v>0</v>
      </c>
    </row>
    <row r="4317" spans="1:47" ht="15" customHeight="1" x14ac:dyDescent="0.25">
      <c r="A4317" s="11"/>
      <c r="B4317" s="19">
        <v>4486</v>
      </c>
      <c r="C4317" s="61"/>
      <c r="D4317" s="62"/>
      <c r="E4317" s="78"/>
      <c r="F4317" s="61"/>
      <c r="G4317" s="80"/>
      <c r="H4317" s="94"/>
      <c r="I4317" s="95"/>
      <c r="J4317" s="27"/>
      <c r="K4317" s="27"/>
      <c r="L4317" s="95"/>
      <c r="M4317" s="96"/>
      <c r="N4317" s="29">
        <v>0</v>
      </c>
      <c r="O4317" s="30" t="str">
        <f>IF(G4317&lt;=$N$2,"",IF(F4317=[3]Pav.tvarkyklė!$B$13,"",IF(ISBLANK(R4317),"X","")))</f>
        <v/>
      </c>
      <c r="P4317" s="91"/>
      <c r="Q4317" s="63"/>
      <c r="R4317" s="63"/>
      <c r="S4317" s="63"/>
      <c r="T4317" s="63"/>
      <c r="U4317" s="34" t="str">
        <f>IFERROR(INDEX('[3]5.Grup_T'!$G$4:$G$22,MATCH('6.Turtas'!E4317,'[3]5.Grup_T'!$E$4:$E$22,0)),"0")</f>
        <v>0</v>
      </c>
      <c r="V4317" s="35">
        <f t="shared" si="941"/>
        <v>0</v>
      </c>
      <c r="W4317" s="35">
        <f>IF(NOT(ISBLANK(H4317)),(12-DATEDIF(H4317,'[3]1.Pradzia'!$D$13,"m")),0)</f>
        <v>0</v>
      </c>
      <c r="X4317" s="35">
        <f t="shared" si="942"/>
        <v>0</v>
      </c>
      <c r="Y4317" s="35">
        <f t="shared" si="938"/>
        <v>0</v>
      </c>
      <c r="Z4317" s="35">
        <f t="shared" si="950"/>
        <v>0</v>
      </c>
      <c r="AA4317" s="36">
        <f t="shared" si="943"/>
        <v>0</v>
      </c>
      <c r="AB4317" s="36">
        <f t="shared" si="944"/>
        <v>0</v>
      </c>
      <c r="AC4317" s="37">
        <f t="shared" si="945"/>
        <v>0</v>
      </c>
      <c r="AD4317" s="35">
        <f>IF(OR(YEAR(G4317)&lt;2019,O4317="X"),0,IF(ISBLANK(H4317),DATEDIF(G4317,'[3]1.Pradzia'!$D$13,"M"),DATEDIF(G4317,H4317,"m")))</f>
        <v>0</v>
      </c>
      <c r="AE4317" s="37">
        <f>IF(E4317='[3]5.Grup_T'!$E$20,0,IF(AD4317&lt;&gt;0,M4317/V4317*MIN(12,AD4317),0))</f>
        <v>0</v>
      </c>
      <c r="AF4317" s="37">
        <f t="shared" si="946"/>
        <v>0</v>
      </c>
      <c r="AG4317" s="37">
        <f t="shared" si="947"/>
        <v>0</v>
      </c>
      <c r="AH4317" s="37">
        <f t="shared" si="948"/>
        <v>0</v>
      </c>
      <c r="AI4317" s="35" t="str">
        <f t="shared" si="949"/>
        <v>Nusidėvėjęs</v>
      </c>
      <c r="AJ4317" s="38" t="str">
        <f>IF(AND(F4317&lt;&gt;[3]Pav.tvarkyklė!$B$12,F4317&lt;&gt;[3]Pav.tvarkyklė!$B$13),"GVTNT","X")</f>
        <v>GVTNT</v>
      </c>
      <c r="AK4317" s="39">
        <f t="shared" si="951"/>
        <v>0</v>
      </c>
      <c r="AL4317" s="41"/>
      <c r="AM4317" s="41"/>
      <c r="AN4317" s="41">
        <f t="shared" si="939"/>
        <v>1900</v>
      </c>
      <c r="AO4317" s="41"/>
      <c r="AP4317" s="41"/>
      <c r="AQ4317" s="41"/>
      <c r="AR4317" s="42"/>
      <c r="AS4317" s="42"/>
      <c r="AU4317" s="43">
        <f t="shared" si="940"/>
        <v>0</v>
      </c>
    </row>
    <row r="4318" spans="1:47" ht="15" customHeight="1" x14ac:dyDescent="0.25">
      <c r="A4318" s="11"/>
      <c r="B4318" s="19">
        <v>4487</v>
      </c>
      <c r="C4318" s="61"/>
      <c r="D4318" s="62"/>
      <c r="E4318" s="78"/>
      <c r="F4318" s="61"/>
      <c r="G4318" s="80"/>
      <c r="H4318" s="94"/>
      <c r="I4318" s="95"/>
      <c r="J4318" s="27"/>
      <c r="K4318" s="27"/>
      <c r="L4318" s="95"/>
      <c r="M4318" s="96"/>
      <c r="N4318" s="29">
        <v>0</v>
      </c>
      <c r="O4318" s="30" t="str">
        <f>IF(G4318&lt;=$N$2,"",IF(F4318=[3]Pav.tvarkyklė!$B$13,"",IF(ISBLANK(R4318),"X","")))</f>
        <v/>
      </c>
      <c r="P4318" s="91"/>
      <c r="Q4318" s="63"/>
      <c r="R4318" s="63"/>
      <c r="S4318" s="63"/>
      <c r="T4318" s="63"/>
      <c r="U4318" s="34" t="str">
        <f>IFERROR(INDEX('[3]5.Grup_T'!$G$4:$G$22,MATCH('6.Turtas'!E4318,'[3]5.Grup_T'!$E$4:$E$22,0)),"0")</f>
        <v>0</v>
      </c>
      <c r="V4318" s="35">
        <f t="shared" si="941"/>
        <v>0</v>
      </c>
      <c r="W4318" s="35">
        <f>IF(NOT(ISBLANK(H4318)),(12-DATEDIF(H4318,'[3]1.Pradzia'!$D$13,"m")),0)</f>
        <v>0</v>
      </c>
      <c r="X4318" s="35">
        <f t="shared" si="942"/>
        <v>0</v>
      </c>
      <c r="Y4318" s="35">
        <f t="shared" si="938"/>
        <v>0</v>
      </c>
      <c r="Z4318" s="35">
        <f t="shared" si="950"/>
        <v>0</v>
      </c>
      <c r="AA4318" s="36">
        <f t="shared" si="943"/>
        <v>0</v>
      </c>
      <c r="AB4318" s="36">
        <f t="shared" si="944"/>
        <v>0</v>
      </c>
      <c r="AC4318" s="37">
        <f t="shared" si="945"/>
        <v>0</v>
      </c>
      <c r="AD4318" s="35">
        <f>IF(OR(YEAR(G4318)&lt;2019,O4318="X"),0,IF(ISBLANK(H4318),DATEDIF(G4318,'[3]1.Pradzia'!$D$13,"M"),DATEDIF(G4318,H4318,"m")))</f>
        <v>0</v>
      </c>
      <c r="AE4318" s="37">
        <f>IF(E4318='[3]5.Grup_T'!$E$20,0,IF(AD4318&lt;&gt;0,M4318/V4318*MIN(12,AD4318),0))</f>
        <v>0</v>
      </c>
      <c r="AF4318" s="37">
        <f t="shared" si="946"/>
        <v>0</v>
      </c>
      <c r="AG4318" s="37">
        <f t="shared" si="947"/>
        <v>0</v>
      </c>
      <c r="AH4318" s="37">
        <f t="shared" si="948"/>
        <v>0</v>
      </c>
      <c r="AI4318" s="35" t="str">
        <f t="shared" si="949"/>
        <v>Nusidėvėjęs</v>
      </c>
      <c r="AJ4318" s="38" t="str">
        <f>IF(AND(F4318&lt;&gt;[3]Pav.tvarkyklė!$B$12,F4318&lt;&gt;[3]Pav.tvarkyklė!$B$13),"GVTNT","X")</f>
        <v>GVTNT</v>
      </c>
      <c r="AK4318" s="39">
        <f t="shared" si="951"/>
        <v>0</v>
      </c>
      <c r="AL4318" s="41"/>
      <c r="AM4318" s="41"/>
      <c r="AN4318" s="41">
        <f t="shared" si="939"/>
        <v>1900</v>
      </c>
      <c r="AO4318" s="41"/>
      <c r="AP4318" s="41"/>
      <c r="AQ4318" s="41"/>
      <c r="AR4318" s="42"/>
      <c r="AS4318" s="42"/>
      <c r="AU4318" s="43">
        <f t="shared" si="940"/>
        <v>0</v>
      </c>
    </row>
    <row r="4319" spans="1:47" ht="15" customHeight="1" x14ac:dyDescent="0.25">
      <c r="A4319" s="11"/>
      <c r="B4319" s="19">
        <v>4488</v>
      </c>
      <c r="C4319" s="61"/>
      <c r="D4319" s="62"/>
      <c r="E4319" s="78"/>
      <c r="F4319" s="61"/>
      <c r="G4319" s="80"/>
      <c r="H4319" s="94"/>
      <c r="I4319" s="95"/>
      <c r="J4319" s="27"/>
      <c r="K4319" s="27"/>
      <c r="L4319" s="95"/>
      <c r="M4319" s="96"/>
      <c r="N4319" s="29">
        <v>0</v>
      </c>
      <c r="O4319" s="30" t="str">
        <f>IF(G4319&lt;=$N$2,"",IF(F4319=[3]Pav.tvarkyklė!$B$13,"",IF(ISBLANK(R4319),"X","")))</f>
        <v/>
      </c>
      <c r="P4319" s="91"/>
      <c r="Q4319" s="63"/>
      <c r="R4319" s="63"/>
      <c r="S4319" s="63"/>
      <c r="T4319" s="63"/>
      <c r="U4319" s="34" t="str">
        <f>IFERROR(INDEX('[3]5.Grup_T'!$G$4:$G$22,MATCH('6.Turtas'!E4319,'[3]5.Grup_T'!$E$4:$E$22,0)),"0")</f>
        <v>0</v>
      </c>
      <c r="V4319" s="35">
        <f t="shared" si="941"/>
        <v>0</v>
      </c>
      <c r="W4319" s="35">
        <f>IF(NOT(ISBLANK(H4319)),(12-DATEDIF(H4319,'[3]1.Pradzia'!$D$13,"m")),0)</f>
        <v>0</v>
      </c>
      <c r="X4319" s="35">
        <f t="shared" si="942"/>
        <v>0</v>
      </c>
      <c r="Y4319" s="35">
        <f t="shared" si="938"/>
        <v>0</v>
      </c>
      <c r="Z4319" s="35">
        <f t="shared" si="950"/>
        <v>0</v>
      </c>
      <c r="AA4319" s="36">
        <f t="shared" si="943"/>
        <v>0</v>
      </c>
      <c r="AB4319" s="36">
        <f t="shared" si="944"/>
        <v>0</v>
      </c>
      <c r="AC4319" s="37">
        <f t="shared" si="945"/>
        <v>0</v>
      </c>
      <c r="AD4319" s="35">
        <f>IF(OR(YEAR(G4319)&lt;2019,O4319="X"),0,IF(ISBLANK(H4319),DATEDIF(G4319,'[3]1.Pradzia'!$D$13,"M"),DATEDIF(G4319,H4319,"m")))</f>
        <v>0</v>
      </c>
      <c r="AE4319" s="37">
        <f>IF(E4319='[3]5.Grup_T'!$E$20,0,IF(AD4319&lt;&gt;0,M4319/V4319*MIN(12,AD4319),0))</f>
        <v>0</v>
      </c>
      <c r="AF4319" s="37">
        <f t="shared" si="946"/>
        <v>0</v>
      </c>
      <c r="AG4319" s="37">
        <f t="shared" si="947"/>
        <v>0</v>
      </c>
      <c r="AH4319" s="37">
        <f t="shared" si="948"/>
        <v>0</v>
      </c>
      <c r="AI4319" s="35" t="str">
        <f t="shared" si="949"/>
        <v>Nusidėvėjęs</v>
      </c>
      <c r="AJ4319" s="38" t="str">
        <f>IF(AND(F4319&lt;&gt;[3]Pav.tvarkyklė!$B$12,F4319&lt;&gt;[3]Pav.tvarkyklė!$B$13),"GVTNT","X")</f>
        <v>GVTNT</v>
      </c>
      <c r="AK4319" s="39">
        <f t="shared" si="951"/>
        <v>0</v>
      </c>
      <c r="AL4319" s="41"/>
      <c r="AM4319" s="41"/>
      <c r="AN4319" s="41">
        <f t="shared" si="939"/>
        <v>1900</v>
      </c>
      <c r="AO4319" s="41"/>
      <c r="AP4319" s="41"/>
      <c r="AQ4319" s="41"/>
      <c r="AR4319" s="42"/>
      <c r="AS4319" s="42"/>
      <c r="AU4319" s="43">
        <f t="shared" si="940"/>
        <v>0</v>
      </c>
    </row>
    <row r="4320" spans="1:47" ht="15" customHeight="1" x14ac:dyDescent="0.25">
      <c r="A4320" s="11"/>
      <c r="B4320" s="19">
        <v>4489</v>
      </c>
      <c r="C4320" s="61"/>
      <c r="D4320" s="62"/>
      <c r="E4320" s="78"/>
      <c r="F4320" s="61"/>
      <c r="G4320" s="80"/>
      <c r="H4320" s="94"/>
      <c r="I4320" s="95"/>
      <c r="J4320" s="27"/>
      <c r="K4320" s="27"/>
      <c r="L4320" s="95"/>
      <c r="M4320" s="96"/>
      <c r="N4320" s="29">
        <v>0</v>
      </c>
      <c r="O4320" s="30" t="str">
        <f>IF(G4320&lt;=$N$2,"",IF(F4320=[3]Pav.tvarkyklė!$B$13,"",IF(ISBLANK(R4320),"X","")))</f>
        <v/>
      </c>
      <c r="P4320" s="91"/>
      <c r="Q4320" s="63"/>
      <c r="R4320" s="63"/>
      <c r="S4320" s="63"/>
      <c r="T4320" s="63"/>
      <c r="U4320" s="34" t="str">
        <f>IFERROR(INDEX('[3]5.Grup_T'!$G$4:$G$22,MATCH('6.Turtas'!E4320,'[3]5.Grup_T'!$E$4:$E$22,0)),"0")</f>
        <v>0</v>
      </c>
      <c r="V4320" s="35">
        <f t="shared" si="941"/>
        <v>0</v>
      </c>
      <c r="W4320" s="35">
        <f>IF(NOT(ISBLANK(H4320)),(12-DATEDIF(H4320,'[3]1.Pradzia'!$D$13,"m")),0)</f>
        <v>0</v>
      </c>
      <c r="X4320" s="35">
        <f t="shared" si="942"/>
        <v>0</v>
      </c>
      <c r="Y4320" s="35">
        <f t="shared" si="938"/>
        <v>0</v>
      </c>
      <c r="Z4320" s="35">
        <f t="shared" si="950"/>
        <v>0</v>
      </c>
      <c r="AA4320" s="36">
        <f t="shared" si="943"/>
        <v>0</v>
      </c>
      <c r="AB4320" s="36">
        <f t="shared" si="944"/>
        <v>0</v>
      </c>
      <c r="AC4320" s="37">
        <f t="shared" si="945"/>
        <v>0</v>
      </c>
      <c r="AD4320" s="35">
        <f>IF(OR(YEAR(G4320)&lt;2019,O4320="X"),0,IF(ISBLANK(H4320),DATEDIF(G4320,'[3]1.Pradzia'!$D$13,"M"),DATEDIF(G4320,H4320,"m")))</f>
        <v>0</v>
      </c>
      <c r="AE4320" s="37">
        <f>IF(E4320='[3]5.Grup_T'!$E$20,0,IF(AD4320&lt;&gt;0,M4320/V4320*MIN(12,AD4320),0))</f>
        <v>0</v>
      </c>
      <c r="AF4320" s="37">
        <f t="shared" si="946"/>
        <v>0</v>
      </c>
      <c r="AG4320" s="37">
        <f t="shared" si="947"/>
        <v>0</v>
      </c>
      <c r="AH4320" s="37">
        <f t="shared" si="948"/>
        <v>0</v>
      </c>
      <c r="AI4320" s="35" t="str">
        <f t="shared" si="949"/>
        <v>Nusidėvėjęs</v>
      </c>
      <c r="AJ4320" s="38" t="str">
        <f>IF(AND(F4320&lt;&gt;[3]Pav.tvarkyklė!$B$12,F4320&lt;&gt;[3]Pav.tvarkyklė!$B$13),"GVTNT","X")</f>
        <v>GVTNT</v>
      </c>
      <c r="AK4320" s="39">
        <f t="shared" si="951"/>
        <v>0</v>
      </c>
      <c r="AL4320" s="41"/>
      <c r="AM4320" s="41"/>
      <c r="AN4320" s="41">
        <f t="shared" si="939"/>
        <v>1900</v>
      </c>
      <c r="AO4320" s="41"/>
      <c r="AP4320" s="41"/>
      <c r="AQ4320" s="41"/>
      <c r="AR4320" s="42"/>
      <c r="AS4320" s="42"/>
      <c r="AU4320" s="43">
        <f t="shared" si="940"/>
        <v>0</v>
      </c>
    </row>
    <row r="4321" spans="1:47" ht="15" customHeight="1" x14ac:dyDescent="0.25">
      <c r="A4321" s="11"/>
      <c r="B4321" s="19">
        <v>4490</v>
      </c>
      <c r="C4321" s="61"/>
      <c r="D4321" s="62"/>
      <c r="E4321" s="78"/>
      <c r="F4321" s="61"/>
      <c r="G4321" s="80"/>
      <c r="H4321" s="94"/>
      <c r="I4321" s="95"/>
      <c r="J4321" s="27"/>
      <c r="K4321" s="27"/>
      <c r="L4321" s="95"/>
      <c r="M4321" s="96"/>
      <c r="N4321" s="29">
        <v>0</v>
      </c>
      <c r="O4321" s="30" t="str">
        <f>IF(G4321&lt;=$N$2,"",IF(F4321=[3]Pav.tvarkyklė!$B$13,"",IF(ISBLANK(R4321),"X","")))</f>
        <v/>
      </c>
      <c r="P4321" s="91"/>
      <c r="Q4321" s="63"/>
      <c r="R4321" s="63"/>
      <c r="S4321" s="63"/>
      <c r="T4321" s="63"/>
      <c r="U4321" s="34" t="str">
        <f>IFERROR(INDEX('[3]5.Grup_T'!$G$4:$G$22,MATCH('6.Turtas'!E4321,'[3]5.Grup_T'!$E$4:$E$22,0)),"0")</f>
        <v>0</v>
      </c>
      <c r="V4321" s="35">
        <f t="shared" si="941"/>
        <v>0</v>
      </c>
      <c r="W4321" s="35">
        <f>IF(NOT(ISBLANK(H4321)),(12-DATEDIF(H4321,'[3]1.Pradzia'!$D$13,"m")),0)</f>
        <v>0</v>
      </c>
      <c r="X4321" s="35">
        <f t="shared" si="942"/>
        <v>0</v>
      </c>
      <c r="Y4321" s="35">
        <f t="shared" si="938"/>
        <v>0</v>
      </c>
      <c r="Z4321" s="35">
        <f t="shared" si="950"/>
        <v>0</v>
      </c>
      <c r="AA4321" s="36">
        <f t="shared" si="943"/>
        <v>0</v>
      </c>
      <c r="AB4321" s="36">
        <f t="shared" si="944"/>
        <v>0</v>
      </c>
      <c r="AC4321" s="37">
        <f t="shared" si="945"/>
        <v>0</v>
      </c>
      <c r="AD4321" s="35">
        <f>IF(OR(YEAR(G4321)&lt;2019,O4321="X"),0,IF(ISBLANK(H4321),DATEDIF(G4321,'[3]1.Pradzia'!$D$13,"M"),DATEDIF(G4321,H4321,"m")))</f>
        <v>0</v>
      </c>
      <c r="AE4321" s="37">
        <f>IF(E4321='[3]5.Grup_T'!$E$20,0,IF(AD4321&lt;&gt;0,M4321/V4321*MIN(12,AD4321),0))</f>
        <v>0</v>
      </c>
      <c r="AF4321" s="37">
        <f t="shared" si="946"/>
        <v>0</v>
      </c>
      <c r="AG4321" s="37">
        <f t="shared" si="947"/>
        <v>0</v>
      </c>
      <c r="AH4321" s="37">
        <f t="shared" si="948"/>
        <v>0</v>
      </c>
      <c r="AI4321" s="35" t="str">
        <f t="shared" si="949"/>
        <v>Nusidėvėjęs</v>
      </c>
      <c r="AJ4321" s="38" t="str">
        <f>IF(AND(F4321&lt;&gt;[3]Pav.tvarkyklė!$B$12,F4321&lt;&gt;[3]Pav.tvarkyklė!$B$13),"GVTNT","X")</f>
        <v>GVTNT</v>
      </c>
      <c r="AK4321" s="39">
        <f t="shared" si="951"/>
        <v>0</v>
      </c>
      <c r="AL4321" s="41"/>
      <c r="AM4321" s="41"/>
      <c r="AN4321" s="41">
        <f t="shared" si="939"/>
        <v>1900</v>
      </c>
      <c r="AO4321" s="41"/>
      <c r="AP4321" s="41"/>
      <c r="AQ4321" s="41"/>
      <c r="AR4321" s="42"/>
      <c r="AS4321" s="42"/>
      <c r="AU4321" s="43">
        <f t="shared" si="940"/>
        <v>0</v>
      </c>
    </row>
    <row r="4322" spans="1:47" ht="15" customHeight="1" x14ac:dyDescent="0.25">
      <c r="A4322" s="11"/>
      <c r="B4322" s="19">
        <v>4491</v>
      </c>
      <c r="C4322" s="61"/>
      <c r="D4322" s="62"/>
      <c r="E4322" s="78"/>
      <c r="F4322" s="61"/>
      <c r="G4322" s="80"/>
      <c r="H4322" s="94"/>
      <c r="I4322" s="95"/>
      <c r="J4322" s="27"/>
      <c r="K4322" s="27"/>
      <c r="L4322" s="95"/>
      <c r="M4322" s="96"/>
      <c r="N4322" s="29">
        <v>0</v>
      </c>
      <c r="O4322" s="30" t="str">
        <f>IF(G4322&lt;=$N$2,"",IF(F4322=[3]Pav.tvarkyklė!$B$13,"",IF(ISBLANK(R4322),"X","")))</f>
        <v/>
      </c>
      <c r="P4322" s="91"/>
      <c r="Q4322" s="63"/>
      <c r="R4322" s="63"/>
      <c r="S4322" s="63"/>
      <c r="T4322" s="63"/>
      <c r="U4322" s="34" t="str">
        <f>IFERROR(INDEX('[3]5.Grup_T'!$G$4:$G$22,MATCH('6.Turtas'!E4322,'[3]5.Grup_T'!$E$4:$E$22,0)),"0")</f>
        <v>0</v>
      </c>
      <c r="V4322" s="35">
        <f t="shared" si="941"/>
        <v>0</v>
      </c>
      <c r="W4322" s="35">
        <f>IF(NOT(ISBLANK(H4322)),(12-DATEDIF(H4322,'[3]1.Pradzia'!$D$13,"m")),0)</f>
        <v>0</v>
      </c>
      <c r="X4322" s="35">
        <f t="shared" si="942"/>
        <v>0</v>
      </c>
      <c r="Y4322" s="35">
        <f t="shared" si="938"/>
        <v>0</v>
      </c>
      <c r="Z4322" s="35">
        <f t="shared" si="950"/>
        <v>0</v>
      </c>
      <c r="AA4322" s="36">
        <f t="shared" si="943"/>
        <v>0</v>
      </c>
      <c r="AB4322" s="36">
        <f t="shared" si="944"/>
        <v>0</v>
      </c>
      <c r="AC4322" s="37">
        <f t="shared" si="945"/>
        <v>0</v>
      </c>
      <c r="AD4322" s="35">
        <f>IF(OR(YEAR(G4322)&lt;2019,O4322="X"),0,IF(ISBLANK(H4322),DATEDIF(G4322,'[3]1.Pradzia'!$D$13,"M"),DATEDIF(G4322,H4322,"m")))</f>
        <v>0</v>
      </c>
      <c r="AE4322" s="37">
        <f>IF(E4322='[3]5.Grup_T'!$E$20,0,IF(AD4322&lt;&gt;0,M4322/V4322*MIN(12,AD4322),0))</f>
        <v>0</v>
      </c>
      <c r="AF4322" s="37">
        <f t="shared" si="946"/>
        <v>0</v>
      </c>
      <c r="AG4322" s="37">
        <f t="shared" si="947"/>
        <v>0</v>
      </c>
      <c r="AH4322" s="37">
        <f t="shared" si="948"/>
        <v>0</v>
      </c>
      <c r="AI4322" s="35" t="str">
        <f t="shared" si="949"/>
        <v>Nusidėvėjęs</v>
      </c>
      <c r="AJ4322" s="38" t="str">
        <f>IF(AND(F4322&lt;&gt;[3]Pav.tvarkyklė!$B$12,F4322&lt;&gt;[3]Pav.tvarkyklė!$B$13),"GVTNT","X")</f>
        <v>GVTNT</v>
      </c>
      <c r="AK4322" s="39">
        <f t="shared" si="951"/>
        <v>0</v>
      </c>
      <c r="AL4322" s="41"/>
      <c r="AM4322" s="41"/>
      <c r="AN4322" s="41">
        <f t="shared" si="939"/>
        <v>1900</v>
      </c>
      <c r="AO4322" s="41"/>
      <c r="AP4322" s="41"/>
      <c r="AQ4322" s="41"/>
      <c r="AR4322" s="42"/>
      <c r="AS4322" s="42"/>
      <c r="AU4322" s="43">
        <f t="shared" si="940"/>
        <v>0</v>
      </c>
    </row>
    <row r="4323" spans="1:47" ht="15" customHeight="1" x14ac:dyDescent="0.25">
      <c r="A4323" s="11"/>
      <c r="B4323" s="19">
        <v>4492</v>
      </c>
      <c r="C4323" s="61"/>
      <c r="D4323" s="62"/>
      <c r="E4323" s="78"/>
      <c r="F4323" s="63"/>
      <c r="G4323" s="80"/>
      <c r="H4323" s="94"/>
      <c r="I4323" s="95"/>
      <c r="J4323" s="27"/>
      <c r="K4323" s="27"/>
      <c r="L4323" s="95"/>
      <c r="M4323" s="96"/>
      <c r="N4323" s="29">
        <v>0</v>
      </c>
      <c r="O4323" s="30" t="str">
        <f>IF(G4323&lt;=$N$2,"",IF(F4323=[3]Pav.tvarkyklė!$B$13,"",IF(ISBLANK(R4323),"X","")))</f>
        <v/>
      </c>
      <c r="P4323" s="91"/>
      <c r="Q4323" s="63"/>
      <c r="R4323" s="63"/>
      <c r="S4323" s="63"/>
      <c r="T4323" s="63"/>
      <c r="U4323" s="34" t="str">
        <f>IFERROR(INDEX('[3]5.Grup_T'!$G$4:$G$22,MATCH('6.Turtas'!E4323,'[3]5.Grup_T'!$E$4:$E$22,0)),"0")</f>
        <v>0</v>
      </c>
      <c r="V4323" s="35">
        <f t="shared" si="941"/>
        <v>0</v>
      </c>
      <c r="W4323" s="35">
        <f>IF(NOT(ISBLANK(H4323)),(12-DATEDIF(H4323,'[3]1.Pradzia'!$D$13,"m")),0)</f>
        <v>0</v>
      </c>
      <c r="X4323" s="35">
        <f t="shared" si="942"/>
        <v>0</v>
      </c>
      <c r="Y4323" s="35">
        <f t="shared" si="938"/>
        <v>0</v>
      </c>
      <c r="Z4323" s="35">
        <f t="shared" si="950"/>
        <v>0</v>
      </c>
      <c r="AA4323" s="36">
        <f t="shared" si="943"/>
        <v>0</v>
      </c>
      <c r="AB4323" s="36">
        <f t="shared" si="944"/>
        <v>0</v>
      </c>
      <c r="AC4323" s="37">
        <f t="shared" si="945"/>
        <v>0</v>
      </c>
      <c r="AD4323" s="35">
        <f>IF(OR(YEAR(G4323)&lt;2019,O4323="X"),0,IF(ISBLANK(H4323),DATEDIF(G4323,'[3]1.Pradzia'!$D$13,"M"),DATEDIF(G4323,H4323,"m")))</f>
        <v>0</v>
      </c>
      <c r="AE4323" s="37">
        <f>IF(E4323='[3]5.Grup_T'!$E$20,0,IF(AD4323&lt;&gt;0,M4323/V4323*MIN(12,AD4323),0))</f>
        <v>0</v>
      </c>
      <c r="AF4323" s="37">
        <f t="shared" si="946"/>
        <v>0</v>
      </c>
      <c r="AG4323" s="37">
        <f t="shared" si="947"/>
        <v>0</v>
      </c>
      <c r="AH4323" s="37">
        <f t="shared" si="948"/>
        <v>0</v>
      </c>
      <c r="AI4323" s="35" t="str">
        <f t="shared" si="949"/>
        <v>Nusidėvėjęs</v>
      </c>
      <c r="AJ4323" s="38" t="str">
        <f>IF(AND(F4323&lt;&gt;[3]Pav.tvarkyklė!$B$12,F4323&lt;&gt;[3]Pav.tvarkyklė!$B$13),"GVTNT","X")</f>
        <v>GVTNT</v>
      </c>
      <c r="AK4323" s="39">
        <f t="shared" si="951"/>
        <v>0</v>
      </c>
      <c r="AL4323" s="41"/>
      <c r="AM4323" s="41"/>
      <c r="AN4323" s="41">
        <f t="shared" si="939"/>
        <v>1900</v>
      </c>
      <c r="AO4323" s="41"/>
      <c r="AP4323" s="41"/>
      <c r="AQ4323" s="41"/>
      <c r="AR4323" s="42"/>
      <c r="AS4323" s="42"/>
      <c r="AU4323" s="43">
        <f t="shared" si="940"/>
        <v>0</v>
      </c>
    </row>
    <row r="4324" spans="1:47" ht="15" customHeight="1" x14ac:dyDescent="0.25">
      <c r="A4324" s="11"/>
      <c r="B4324" s="19">
        <v>4493</v>
      </c>
      <c r="C4324" s="61"/>
      <c r="D4324" s="62"/>
      <c r="E4324" s="78"/>
      <c r="F4324" s="63"/>
      <c r="G4324" s="80"/>
      <c r="H4324" s="94"/>
      <c r="I4324" s="95"/>
      <c r="J4324" s="27"/>
      <c r="K4324" s="27"/>
      <c r="L4324" s="95"/>
      <c r="M4324" s="96"/>
      <c r="N4324" s="29">
        <v>0</v>
      </c>
      <c r="O4324" s="30" t="str">
        <f>IF(G4324&lt;=$N$2,"",IF(F4324=[3]Pav.tvarkyklė!$B$13,"",IF(ISBLANK(R4324),"X","")))</f>
        <v/>
      </c>
      <c r="P4324" s="91"/>
      <c r="Q4324" s="63"/>
      <c r="R4324" s="63"/>
      <c r="S4324" s="63"/>
      <c r="T4324" s="63"/>
      <c r="U4324" s="34" t="str">
        <f>IFERROR(INDEX('[3]5.Grup_T'!$G$4:$G$22,MATCH('6.Turtas'!E4324,'[3]5.Grup_T'!$E$4:$E$22,0)),"0")</f>
        <v>0</v>
      </c>
      <c r="V4324" s="35">
        <f t="shared" si="941"/>
        <v>0</v>
      </c>
      <c r="W4324" s="35">
        <f>IF(NOT(ISBLANK(H4324)),(12-DATEDIF(H4324,'[3]1.Pradzia'!$D$13,"m")),0)</f>
        <v>0</v>
      </c>
      <c r="X4324" s="35">
        <f t="shared" si="942"/>
        <v>0</v>
      </c>
      <c r="Y4324" s="35">
        <f t="shared" si="938"/>
        <v>0</v>
      </c>
      <c r="Z4324" s="35">
        <f t="shared" si="950"/>
        <v>0</v>
      </c>
      <c r="AA4324" s="36">
        <f t="shared" si="943"/>
        <v>0</v>
      </c>
      <c r="AB4324" s="36">
        <f t="shared" si="944"/>
        <v>0</v>
      </c>
      <c r="AC4324" s="37">
        <f t="shared" si="945"/>
        <v>0</v>
      </c>
      <c r="AD4324" s="35">
        <f>IF(OR(YEAR(G4324)&lt;2019,O4324="X"),0,IF(ISBLANK(H4324),DATEDIF(G4324,'[3]1.Pradzia'!$D$13,"M"),DATEDIF(G4324,H4324,"m")))</f>
        <v>0</v>
      </c>
      <c r="AE4324" s="37">
        <f>IF(E4324='[3]5.Grup_T'!$E$20,0,IF(AD4324&lt;&gt;0,M4324/V4324*MIN(12,AD4324),0))</f>
        <v>0</v>
      </c>
      <c r="AF4324" s="37">
        <f t="shared" si="946"/>
        <v>0</v>
      </c>
      <c r="AG4324" s="37">
        <f t="shared" si="947"/>
        <v>0</v>
      </c>
      <c r="AH4324" s="37">
        <f t="shared" si="948"/>
        <v>0</v>
      </c>
      <c r="AI4324" s="35" t="str">
        <f t="shared" si="949"/>
        <v>Nusidėvėjęs</v>
      </c>
      <c r="AJ4324" s="38" t="str">
        <f>IF(AND(F4324&lt;&gt;[3]Pav.tvarkyklė!$B$12,F4324&lt;&gt;[3]Pav.tvarkyklė!$B$13),"GVTNT","X")</f>
        <v>GVTNT</v>
      </c>
      <c r="AK4324" s="39">
        <f t="shared" si="951"/>
        <v>0</v>
      </c>
      <c r="AL4324" s="41"/>
      <c r="AM4324" s="41"/>
      <c r="AN4324" s="41">
        <f t="shared" si="939"/>
        <v>1900</v>
      </c>
      <c r="AO4324" s="41"/>
      <c r="AP4324" s="41"/>
      <c r="AQ4324" s="41"/>
      <c r="AR4324" s="42"/>
      <c r="AS4324" s="42"/>
      <c r="AU4324" s="43">
        <f t="shared" si="940"/>
        <v>0</v>
      </c>
    </row>
    <row r="4325" spans="1:47" ht="15" customHeight="1" x14ac:dyDescent="0.25">
      <c r="A4325" s="11"/>
      <c r="B4325" s="19">
        <v>4494</v>
      </c>
      <c r="C4325" s="61"/>
      <c r="D4325" s="62"/>
      <c r="E4325" s="78"/>
      <c r="F4325" s="63"/>
      <c r="G4325" s="80"/>
      <c r="H4325" s="94"/>
      <c r="I4325" s="95"/>
      <c r="J4325" s="27"/>
      <c r="K4325" s="27"/>
      <c r="L4325" s="95"/>
      <c r="M4325" s="96"/>
      <c r="N4325" s="29">
        <v>0</v>
      </c>
      <c r="O4325" s="30" t="str">
        <f>IF(G4325&lt;=$N$2,"",IF(F4325=[3]Pav.tvarkyklė!$B$13,"",IF(ISBLANK(R4325),"X","")))</f>
        <v/>
      </c>
      <c r="P4325" s="91"/>
      <c r="Q4325" s="63"/>
      <c r="R4325" s="63"/>
      <c r="S4325" s="63"/>
      <c r="T4325" s="63"/>
      <c r="U4325" s="34" t="str">
        <f>IFERROR(INDEX('[3]5.Grup_T'!$G$4:$G$22,MATCH('6.Turtas'!E4325,'[3]5.Grup_T'!$E$4:$E$22,0)),"0")</f>
        <v>0</v>
      </c>
      <c r="V4325" s="35">
        <f t="shared" si="941"/>
        <v>0</v>
      </c>
      <c r="W4325" s="35">
        <f>IF(NOT(ISBLANK(H4325)),(12-DATEDIF(H4325,'[3]1.Pradzia'!$D$13,"m")),0)</f>
        <v>0</v>
      </c>
      <c r="X4325" s="35">
        <f t="shared" si="942"/>
        <v>0</v>
      </c>
      <c r="Y4325" s="35">
        <f t="shared" si="938"/>
        <v>0</v>
      </c>
      <c r="Z4325" s="35">
        <f t="shared" si="950"/>
        <v>0</v>
      </c>
      <c r="AA4325" s="36">
        <f t="shared" si="943"/>
        <v>0</v>
      </c>
      <c r="AB4325" s="36">
        <f t="shared" si="944"/>
        <v>0</v>
      </c>
      <c r="AC4325" s="37">
        <f t="shared" si="945"/>
        <v>0</v>
      </c>
      <c r="AD4325" s="35">
        <f>IF(OR(YEAR(G4325)&lt;2019,O4325="X"),0,IF(ISBLANK(H4325),DATEDIF(G4325,'[3]1.Pradzia'!$D$13,"M"),DATEDIF(G4325,H4325,"m")))</f>
        <v>0</v>
      </c>
      <c r="AE4325" s="37">
        <f>IF(E4325='[3]5.Grup_T'!$E$20,0,IF(AD4325&lt;&gt;0,M4325/V4325*MIN(12,AD4325),0))</f>
        <v>0</v>
      </c>
      <c r="AF4325" s="37">
        <f t="shared" si="946"/>
        <v>0</v>
      </c>
      <c r="AG4325" s="37">
        <f t="shared" si="947"/>
        <v>0</v>
      </c>
      <c r="AH4325" s="37">
        <f t="shared" si="948"/>
        <v>0</v>
      </c>
      <c r="AI4325" s="35" t="str">
        <f t="shared" si="949"/>
        <v>Nusidėvėjęs</v>
      </c>
      <c r="AJ4325" s="38" t="str">
        <f>IF(AND(F4325&lt;&gt;[3]Pav.tvarkyklė!$B$12,F4325&lt;&gt;[3]Pav.tvarkyklė!$B$13),"GVTNT","X")</f>
        <v>GVTNT</v>
      </c>
      <c r="AK4325" s="39">
        <f t="shared" si="951"/>
        <v>0</v>
      </c>
      <c r="AL4325" s="41"/>
      <c r="AM4325" s="41"/>
      <c r="AN4325" s="41">
        <f t="shared" si="939"/>
        <v>1900</v>
      </c>
      <c r="AO4325" s="41"/>
      <c r="AP4325" s="41"/>
      <c r="AQ4325" s="41"/>
      <c r="AR4325" s="42"/>
      <c r="AS4325" s="42"/>
      <c r="AU4325" s="43">
        <f t="shared" si="940"/>
        <v>0</v>
      </c>
    </row>
    <row r="4326" spans="1:47" ht="15" customHeight="1" x14ac:dyDescent="0.25">
      <c r="A4326" s="11"/>
      <c r="B4326" s="19">
        <v>4495</v>
      </c>
      <c r="C4326" s="61"/>
      <c r="D4326" s="62"/>
      <c r="E4326" s="78"/>
      <c r="F4326" s="63"/>
      <c r="G4326" s="80"/>
      <c r="H4326" s="94"/>
      <c r="I4326" s="95"/>
      <c r="J4326" s="27"/>
      <c r="K4326" s="27"/>
      <c r="L4326" s="95"/>
      <c r="M4326" s="96"/>
      <c r="N4326" s="29">
        <v>0</v>
      </c>
      <c r="O4326" s="30" t="str">
        <f>IF(G4326&lt;=$N$2,"",IF(F4326=[3]Pav.tvarkyklė!$B$13,"",IF(ISBLANK(R4326),"X","")))</f>
        <v/>
      </c>
      <c r="P4326" s="91"/>
      <c r="Q4326" s="63"/>
      <c r="R4326" s="63"/>
      <c r="S4326" s="63"/>
      <c r="T4326" s="63"/>
      <c r="U4326" s="34" t="str">
        <f>IFERROR(INDEX('[3]5.Grup_T'!$G$4:$G$22,MATCH('6.Turtas'!E4326,'[3]5.Grup_T'!$E$4:$E$22,0)),"0")</f>
        <v>0</v>
      </c>
      <c r="V4326" s="35">
        <f t="shared" si="941"/>
        <v>0</v>
      </c>
      <c r="W4326" s="35">
        <f>IF(NOT(ISBLANK(H4326)),(12-DATEDIF(H4326,'[3]1.Pradzia'!$D$13,"m")),0)</f>
        <v>0</v>
      </c>
      <c r="X4326" s="35">
        <f t="shared" si="942"/>
        <v>0</v>
      </c>
      <c r="Y4326" s="35">
        <f t="shared" si="938"/>
        <v>0</v>
      </c>
      <c r="Z4326" s="35">
        <f t="shared" si="950"/>
        <v>0</v>
      </c>
      <c r="AA4326" s="36">
        <f t="shared" si="943"/>
        <v>0</v>
      </c>
      <c r="AB4326" s="36">
        <f t="shared" si="944"/>
        <v>0</v>
      </c>
      <c r="AC4326" s="37">
        <f t="shared" si="945"/>
        <v>0</v>
      </c>
      <c r="AD4326" s="35">
        <f>IF(OR(YEAR(G4326)&lt;2019,O4326="X"),0,IF(ISBLANK(H4326),DATEDIF(G4326,'[3]1.Pradzia'!$D$13,"M"),DATEDIF(G4326,H4326,"m")))</f>
        <v>0</v>
      </c>
      <c r="AE4326" s="37">
        <f>IF(E4326='[3]5.Grup_T'!$E$20,0,IF(AD4326&lt;&gt;0,M4326/V4326*MIN(12,AD4326),0))</f>
        <v>0</v>
      </c>
      <c r="AF4326" s="37">
        <f t="shared" si="946"/>
        <v>0</v>
      </c>
      <c r="AG4326" s="37">
        <f t="shared" si="947"/>
        <v>0</v>
      </c>
      <c r="AH4326" s="37">
        <f t="shared" si="948"/>
        <v>0</v>
      </c>
      <c r="AI4326" s="35" t="str">
        <f t="shared" si="949"/>
        <v>Nusidėvėjęs</v>
      </c>
      <c r="AJ4326" s="38" t="str">
        <f>IF(AND(F4326&lt;&gt;[3]Pav.tvarkyklė!$B$12,F4326&lt;&gt;[3]Pav.tvarkyklė!$B$13),"GVTNT","X")</f>
        <v>GVTNT</v>
      </c>
      <c r="AK4326" s="39">
        <f t="shared" si="951"/>
        <v>0</v>
      </c>
      <c r="AL4326" s="41"/>
      <c r="AM4326" s="41"/>
      <c r="AN4326" s="41">
        <f t="shared" si="939"/>
        <v>1900</v>
      </c>
      <c r="AO4326" s="41"/>
      <c r="AP4326" s="41"/>
      <c r="AQ4326" s="41"/>
      <c r="AR4326" s="42"/>
      <c r="AS4326" s="42"/>
      <c r="AU4326" s="43">
        <f t="shared" si="940"/>
        <v>0</v>
      </c>
    </row>
    <row r="4327" spans="1:47" ht="15" customHeight="1" x14ac:dyDescent="0.25">
      <c r="A4327" s="11"/>
      <c r="B4327" s="19">
        <v>4496</v>
      </c>
      <c r="C4327" s="61"/>
      <c r="D4327" s="62"/>
      <c r="E4327" s="78"/>
      <c r="F4327" s="63"/>
      <c r="G4327" s="80"/>
      <c r="H4327" s="94"/>
      <c r="I4327" s="95"/>
      <c r="J4327" s="27"/>
      <c r="K4327" s="27"/>
      <c r="L4327" s="95"/>
      <c r="M4327" s="96"/>
      <c r="N4327" s="29">
        <v>0</v>
      </c>
      <c r="O4327" s="30" t="str">
        <f>IF(G4327&lt;=$N$2,"",IF(F4327=[3]Pav.tvarkyklė!$B$13,"",IF(ISBLANK(R4327),"X","")))</f>
        <v/>
      </c>
      <c r="P4327" s="91"/>
      <c r="Q4327" s="63"/>
      <c r="R4327" s="63"/>
      <c r="S4327" s="63"/>
      <c r="T4327" s="63"/>
      <c r="U4327" s="34" t="str">
        <f>IFERROR(INDEX('[3]5.Grup_T'!$G$4:$G$22,MATCH('6.Turtas'!E4327,'[3]5.Grup_T'!$E$4:$E$22,0)),"0")</f>
        <v>0</v>
      </c>
      <c r="V4327" s="35">
        <f t="shared" si="941"/>
        <v>0</v>
      </c>
      <c r="W4327" s="35">
        <f>IF(NOT(ISBLANK(H4327)),(12-DATEDIF(H4327,'[3]1.Pradzia'!$D$13,"m")),0)</f>
        <v>0</v>
      </c>
      <c r="X4327" s="35">
        <f t="shared" si="942"/>
        <v>0</v>
      </c>
      <c r="Y4327" s="35">
        <f t="shared" si="938"/>
        <v>0</v>
      </c>
      <c r="Z4327" s="35">
        <f t="shared" si="950"/>
        <v>0</v>
      </c>
      <c r="AA4327" s="36">
        <f t="shared" si="943"/>
        <v>0</v>
      </c>
      <c r="AB4327" s="36">
        <f t="shared" si="944"/>
        <v>0</v>
      </c>
      <c r="AC4327" s="37">
        <f t="shared" si="945"/>
        <v>0</v>
      </c>
      <c r="AD4327" s="35">
        <f>IF(OR(YEAR(G4327)&lt;2019,O4327="X"),0,IF(ISBLANK(H4327),DATEDIF(G4327,'[3]1.Pradzia'!$D$13,"M"),DATEDIF(G4327,H4327,"m")))</f>
        <v>0</v>
      </c>
      <c r="AE4327" s="37">
        <f>IF(E4327='[3]5.Grup_T'!$E$20,0,IF(AD4327&lt;&gt;0,M4327/V4327*MIN(12,AD4327),0))</f>
        <v>0</v>
      </c>
      <c r="AF4327" s="37">
        <f t="shared" si="946"/>
        <v>0</v>
      </c>
      <c r="AG4327" s="37">
        <f t="shared" si="947"/>
        <v>0</v>
      </c>
      <c r="AH4327" s="37">
        <f t="shared" si="948"/>
        <v>0</v>
      </c>
      <c r="AI4327" s="35" t="str">
        <f t="shared" si="949"/>
        <v>Nusidėvėjęs</v>
      </c>
      <c r="AJ4327" s="38" t="str">
        <f>IF(AND(F4327&lt;&gt;[3]Pav.tvarkyklė!$B$12,F4327&lt;&gt;[3]Pav.tvarkyklė!$B$13),"GVTNT","X")</f>
        <v>GVTNT</v>
      </c>
      <c r="AK4327" s="39">
        <f t="shared" si="951"/>
        <v>0</v>
      </c>
      <c r="AL4327" s="41"/>
      <c r="AM4327" s="41"/>
      <c r="AN4327" s="41">
        <f t="shared" si="939"/>
        <v>1900</v>
      </c>
      <c r="AO4327" s="41"/>
      <c r="AP4327" s="41"/>
      <c r="AQ4327" s="41"/>
      <c r="AR4327" s="42"/>
      <c r="AS4327" s="42"/>
      <c r="AU4327" s="43">
        <f t="shared" si="940"/>
        <v>0</v>
      </c>
    </row>
    <row r="4328" spans="1:47" ht="15" customHeight="1" x14ac:dyDescent="0.25">
      <c r="A4328" s="11"/>
      <c r="B4328" s="19">
        <v>4497</v>
      </c>
      <c r="C4328" s="61"/>
      <c r="D4328" s="62"/>
      <c r="E4328" s="78"/>
      <c r="F4328" s="63"/>
      <c r="G4328" s="80"/>
      <c r="H4328" s="94"/>
      <c r="I4328" s="95"/>
      <c r="J4328" s="27"/>
      <c r="K4328" s="27"/>
      <c r="L4328" s="95"/>
      <c r="M4328" s="96"/>
      <c r="N4328" s="29">
        <v>0</v>
      </c>
      <c r="O4328" s="30" t="str">
        <f>IF(G4328&lt;=$N$2,"",IF(F4328=[3]Pav.tvarkyklė!$B$13,"",IF(ISBLANK(R4328),"X","")))</f>
        <v/>
      </c>
      <c r="P4328" s="91"/>
      <c r="Q4328" s="63"/>
      <c r="R4328" s="63"/>
      <c r="S4328" s="63"/>
      <c r="T4328" s="63"/>
      <c r="U4328" s="34" t="str">
        <f>IFERROR(INDEX('[3]5.Grup_T'!$G$4:$G$22,MATCH('6.Turtas'!E4328,'[3]5.Grup_T'!$E$4:$E$22,0)),"0")</f>
        <v>0</v>
      </c>
      <c r="V4328" s="35">
        <f t="shared" si="941"/>
        <v>0</v>
      </c>
      <c r="W4328" s="35">
        <f>IF(NOT(ISBLANK(H4328)),(12-DATEDIF(H4328,'[3]1.Pradzia'!$D$13,"m")),0)</f>
        <v>0</v>
      </c>
      <c r="X4328" s="35">
        <f t="shared" si="942"/>
        <v>0</v>
      </c>
      <c r="Y4328" s="35">
        <f t="shared" si="938"/>
        <v>0</v>
      </c>
      <c r="Z4328" s="35">
        <f t="shared" si="950"/>
        <v>0</v>
      </c>
      <c r="AA4328" s="36">
        <f t="shared" si="943"/>
        <v>0</v>
      </c>
      <c r="AB4328" s="36">
        <f t="shared" si="944"/>
        <v>0</v>
      </c>
      <c r="AC4328" s="37">
        <f t="shared" si="945"/>
        <v>0</v>
      </c>
      <c r="AD4328" s="35">
        <f>IF(OR(YEAR(G4328)&lt;2019,O4328="X"),0,IF(ISBLANK(H4328),DATEDIF(G4328,'[3]1.Pradzia'!$D$13,"M"),DATEDIF(G4328,H4328,"m")))</f>
        <v>0</v>
      </c>
      <c r="AE4328" s="37">
        <f>IF(E4328='[3]5.Grup_T'!$E$20,0,IF(AD4328&lt;&gt;0,M4328/V4328*MIN(12,AD4328),0))</f>
        <v>0</v>
      </c>
      <c r="AF4328" s="37">
        <f t="shared" si="946"/>
        <v>0</v>
      </c>
      <c r="AG4328" s="37">
        <f t="shared" si="947"/>
        <v>0</v>
      </c>
      <c r="AH4328" s="37">
        <f t="shared" si="948"/>
        <v>0</v>
      </c>
      <c r="AI4328" s="35" t="str">
        <f t="shared" si="949"/>
        <v>Nusidėvėjęs</v>
      </c>
      <c r="AJ4328" s="38" t="str">
        <f>IF(AND(F4328&lt;&gt;[3]Pav.tvarkyklė!$B$12,F4328&lt;&gt;[3]Pav.tvarkyklė!$B$13),"GVTNT","X")</f>
        <v>GVTNT</v>
      </c>
      <c r="AK4328" s="39">
        <f t="shared" si="951"/>
        <v>0</v>
      </c>
      <c r="AL4328" s="41"/>
      <c r="AM4328" s="41"/>
      <c r="AN4328" s="41">
        <f t="shared" si="939"/>
        <v>1900</v>
      </c>
      <c r="AO4328" s="41"/>
      <c r="AP4328" s="41"/>
      <c r="AQ4328" s="41"/>
      <c r="AR4328" s="42"/>
      <c r="AS4328" s="42"/>
      <c r="AU4328" s="43">
        <f t="shared" si="940"/>
        <v>0</v>
      </c>
    </row>
    <row r="4329" spans="1:47" ht="15" customHeight="1" x14ac:dyDescent="0.25">
      <c r="A4329" s="11"/>
      <c r="B4329" s="19">
        <v>4498</v>
      </c>
      <c r="C4329" s="61"/>
      <c r="D4329" s="62"/>
      <c r="E4329" s="78"/>
      <c r="F4329" s="63"/>
      <c r="G4329" s="80"/>
      <c r="H4329" s="94"/>
      <c r="I4329" s="95"/>
      <c r="J4329" s="27"/>
      <c r="K4329" s="27"/>
      <c r="L4329" s="95"/>
      <c r="M4329" s="96"/>
      <c r="N4329" s="29">
        <v>0</v>
      </c>
      <c r="O4329" s="30" t="str">
        <f>IF(G4329&lt;=$N$2,"",IF(F4329=[3]Pav.tvarkyklė!$B$13,"",IF(ISBLANK(R4329),"X","")))</f>
        <v/>
      </c>
      <c r="P4329" s="91"/>
      <c r="Q4329" s="63"/>
      <c r="R4329" s="63"/>
      <c r="S4329" s="63"/>
      <c r="T4329" s="63"/>
      <c r="U4329" s="34" t="str">
        <f>IFERROR(INDEX('[3]5.Grup_T'!$G$4:$G$22,MATCH('6.Turtas'!E4329,'[3]5.Grup_T'!$E$4:$E$22,0)),"0")</f>
        <v>0</v>
      </c>
      <c r="V4329" s="35">
        <f t="shared" si="941"/>
        <v>0</v>
      </c>
      <c r="W4329" s="35">
        <f>IF(NOT(ISBLANK(H4329)),(12-DATEDIF(H4329,'[3]1.Pradzia'!$D$13,"m")),0)</f>
        <v>0</v>
      </c>
      <c r="X4329" s="35">
        <f t="shared" si="942"/>
        <v>0</v>
      </c>
      <c r="Y4329" s="35">
        <f t="shared" si="938"/>
        <v>0</v>
      </c>
      <c r="Z4329" s="35">
        <f t="shared" si="950"/>
        <v>0</v>
      </c>
      <c r="AA4329" s="36">
        <f t="shared" si="943"/>
        <v>0</v>
      </c>
      <c r="AB4329" s="36">
        <f t="shared" si="944"/>
        <v>0</v>
      </c>
      <c r="AC4329" s="37">
        <f t="shared" si="945"/>
        <v>0</v>
      </c>
      <c r="AD4329" s="35">
        <f>IF(OR(YEAR(G4329)&lt;2019,O4329="X"),0,IF(ISBLANK(H4329),DATEDIF(G4329,'[3]1.Pradzia'!$D$13,"M"),DATEDIF(G4329,H4329,"m")))</f>
        <v>0</v>
      </c>
      <c r="AE4329" s="37">
        <f>IF(E4329='[3]5.Grup_T'!$E$20,0,IF(AD4329&lt;&gt;0,M4329/V4329*MIN(12,AD4329),0))</f>
        <v>0</v>
      </c>
      <c r="AF4329" s="37">
        <f t="shared" si="946"/>
        <v>0</v>
      </c>
      <c r="AG4329" s="37">
        <f t="shared" si="947"/>
        <v>0</v>
      </c>
      <c r="AH4329" s="37">
        <f t="shared" si="948"/>
        <v>0</v>
      </c>
      <c r="AI4329" s="35" t="str">
        <f t="shared" si="949"/>
        <v>Nusidėvėjęs</v>
      </c>
      <c r="AJ4329" s="38" t="str">
        <f>IF(AND(F4329&lt;&gt;[3]Pav.tvarkyklė!$B$12,F4329&lt;&gt;[3]Pav.tvarkyklė!$B$13),"GVTNT","X")</f>
        <v>GVTNT</v>
      </c>
      <c r="AK4329" s="39">
        <f t="shared" si="951"/>
        <v>0</v>
      </c>
      <c r="AL4329" s="41"/>
      <c r="AM4329" s="41"/>
      <c r="AN4329" s="41">
        <f t="shared" si="939"/>
        <v>1900</v>
      </c>
      <c r="AO4329" s="41"/>
      <c r="AP4329" s="41"/>
      <c r="AQ4329" s="41"/>
      <c r="AR4329" s="42"/>
      <c r="AS4329" s="42"/>
      <c r="AU4329" s="43">
        <f t="shared" si="940"/>
        <v>0</v>
      </c>
    </row>
    <row r="4330" spans="1:47" ht="15" customHeight="1" x14ac:dyDescent="0.25">
      <c r="A4330" s="11"/>
      <c r="B4330" s="19">
        <v>4499</v>
      </c>
      <c r="C4330" s="61"/>
      <c r="D4330" s="62"/>
      <c r="E4330" s="78"/>
      <c r="F4330" s="63"/>
      <c r="G4330" s="80"/>
      <c r="H4330" s="94"/>
      <c r="I4330" s="95"/>
      <c r="J4330" s="27"/>
      <c r="K4330" s="27"/>
      <c r="L4330" s="95"/>
      <c r="M4330" s="96"/>
      <c r="N4330" s="29">
        <v>0</v>
      </c>
      <c r="O4330" s="30" t="str">
        <f>IF(G4330&lt;=$N$2,"",IF(F4330=[3]Pav.tvarkyklė!$B$13,"",IF(ISBLANK(R4330),"X","")))</f>
        <v/>
      </c>
      <c r="P4330" s="91"/>
      <c r="Q4330" s="63"/>
      <c r="R4330" s="63"/>
      <c r="S4330" s="63"/>
      <c r="T4330" s="63"/>
      <c r="U4330" s="34" t="str">
        <f>IFERROR(INDEX('[3]5.Grup_T'!$G$4:$G$22,MATCH('6.Turtas'!E4330,'[3]5.Grup_T'!$E$4:$E$22,0)),"0")</f>
        <v>0</v>
      </c>
      <c r="V4330" s="35">
        <f t="shared" si="941"/>
        <v>0</v>
      </c>
      <c r="W4330" s="35">
        <f>IF(NOT(ISBLANK(H4330)),(12-DATEDIF(H4330,'[3]1.Pradzia'!$D$13,"m")),0)</f>
        <v>0</v>
      </c>
      <c r="X4330" s="35">
        <f t="shared" si="942"/>
        <v>0</v>
      </c>
      <c r="Y4330" s="35">
        <f t="shared" si="938"/>
        <v>0</v>
      </c>
      <c r="Z4330" s="35">
        <f t="shared" si="950"/>
        <v>0</v>
      </c>
      <c r="AA4330" s="36">
        <f t="shared" si="943"/>
        <v>0</v>
      </c>
      <c r="AB4330" s="36">
        <f t="shared" si="944"/>
        <v>0</v>
      </c>
      <c r="AC4330" s="37">
        <f t="shared" si="945"/>
        <v>0</v>
      </c>
      <c r="AD4330" s="35">
        <f>IF(OR(YEAR(G4330)&lt;2019,O4330="X"),0,IF(ISBLANK(H4330),DATEDIF(G4330,'[3]1.Pradzia'!$D$13,"M"),DATEDIF(G4330,H4330,"m")))</f>
        <v>0</v>
      </c>
      <c r="AE4330" s="37">
        <f>IF(E4330='[3]5.Grup_T'!$E$20,0,IF(AD4330&lt;&gt;0,M4330/V4330*MIN(12,AD4330),0))</f>
        <v>0</v>
      </c>
      <c r="AF4330" s="37">
        <f t="shared" si="946"/>
        <v>0</v>
      </c>
      <c r="AG4330" s="37">
        <f t="shared" si="947"/>
        <v>0</v>
      </c>
      <c r="AH4330" s="37">
        <f t="shared" si="948"/>
        <v>0</v>
      </c>
      <c r="AI4330" s="35" t="str">
        <f t="shared" si="949"/>
        <v>Nusidėvėjęs</v>
      </c>
      <c r="AJ4330" s="38" t="str">
        <f>IF(AND(F4330&lt;&gt;[3]Pav.tvarkyklė!$B$12,F4330&lt;&gt;[3]Pav.tvarkyklė!$B$13),"GVTNT","X")</f>
        <v>GVTNT</v>
      </c>
      <c r="AK4330" s="39">
        <f t="shared" si="951"/>
        <v>0</v>
      </c>
      <c r="AL4330" s="41"/>
      <c r="AM4330" s="41"/>
      <c r="AN4330" s="41">
        <f t="shared" si="939"/>
        <v>1900</v>
      </c>
      <c r="AO4330" s="41"/>
      <c r="AP4330" s="41"/>
      <c r="AQ4330" s="41"/>
      <c r="AR4330" s="42"/>
      <c r="AS4330" s="42"/>
      <c r="AU4330" s="43">
        <f t="shared" si="940"/>
        <v>0</v>
      </c>
    </row>
    <row r="4331" spans="1:47" ht="15" customHeight="1" x14ac:dyDescent="0.25">
      <c r="A4331" s="11"/>
      <c r="B4331" s="19">
        <v>4500</v>
      </c>
      <c r="C4331" s="61"/>
      <c r="D4331" s="62"/>
      <c r="E4331" s="78"/>
      <c r="F4331" s="63"/>
      <c r="G4331" s="80"/>
      <c r="H4331" s="94"/>
      <c r="I4331" s="95"/>
      <c r="J4331" s="27"/>
      <c r="K4331" s="27"/>
      <c r="L4331" s="95"/>
      <c r="M4331" s="96"/>
      <c r="N4331" s="29">
        <v>0</v>
      </c>
      <c r="O4331" s="30" t="str">
        <f>IF(G4331&lt;=$N$2,"",IF(F4331=[3]Pav.tvarkyklė!$B$13,"",IF(ISBLANK(R4331),"X","")))</f>
        <v/>
      </c>
      <c r="P4331" s="91"/>
      <c r="Q4331" s="63"/>
      <c r="R4331" s="63"/>
      <c r="S4331" s="63"/>
      <c r="T4331" s="63"/>
      <c r="U4331" s="34" t="str">
        <f>IFERROR(INDEX('[3]5.Grup_T'!$G$4:$G$22,MATCH('6.Turtas'!E4331,'[3]5.Grup_T'!$E$4:$E$22,0)),"0")</f>
        <v>0</v>
      </c>
      <c r="V4331" s="35">
        <f t="shared" si="941"/>
        <v>0</v>
      </c>
      <c r="W4331" s="35">
        <f>IF(NOT(ISBLANK(H4331)),(12-DATEDIF(H4331,'[3]1.Pradzia'!$D$13,"m")),0)</f>
        <v>0</v>
      </c>
      <c r="X4331" s="35">
        <f t="shared" si="942"/>
        <v>0</v>
      </c>
      <c r="Y4331" s="35">
        <f t="shared" si="938"/>
        <v>0</v>
      </c>
      <c r="Z4331" s="35">
        <f t="shared" si="950"/>
        <v>0</v>
      </c>
      <c r="AA4331" s="36">
        <f t="shared" si="943"/>
        <v>0</v>
      </c>
      <c r="AB4331" s="36">
        <f t="shared" si="944"/>
        <v>0</v>
      </c>
      <c r="AC4331" s="37">
        <f t="shared" si="945"/>
        <v>0</v>
      </c>
      <c r="AD4331" s="35">
        <f>IF(OR(YEAR(G4331)&lt;2019,O4331="X"),0,IF(ISBLANK(H4331),DATEDIF(G4331,'[3]1.Pradzia'!$D$13,"M"),DATEDIF(G4331,H4331,"m")))</f>
        <v>0</v>
      </c>
      <c r="AE4331" s="37">
        <f>IF(E4331='[3]5.Grup_T'!$E$20,0,IF(AD4331&lt;&gt;0,M4331/V4331*MIN(12,AD4331),0))</f>
        <v>0</v>
      </c>
      <c r="AF4331" s="37">
        <f t="shared" si="946"/>
        <v>0</v>
      </c>
      <c r="AG4331" s="37">
        <f t="shared" si="947"/>
        <v>0</v>
      </c>
      <c r="AH4331" s="37">
        <f t="shared" si="948"/>
        <v>0</v>
      </c>
      <c r="AI4331" s="35" t="str">
        <f t="shared" si="949"/>
        <v>Nusidėvėjęs</v>
      </c>
      <c r="AJ4331" s="38" t="str">
        <f>IF(AND(F4331&lt;&gt;[3]Pav.tvarkyklė!$B$12,F4331&lt;&gt;[3]Pav.tvarkyklė!$B$13),"GVTNT","X")</f>
        <v>GVTNT</v>
      </c>
      <c r="AK4331" s="39">
        <f t="shared" si="951"/>
        <v>0</v>
      </c>
      <c r="AL4331" s="41"/>
      <c r="AM4331" s="41"/>
      <c r="AN4331" s="41">
        <f t="shared" si="939"/>
        <v>1900</v>
      </c>
      <c r="AO4331" s="41"/>
      <c r="AP4331" s="41"/>
      <c r="AQ4331" s="41"/>
      <c r="AR4331" s="42"/>
      <c r="AS4331" s="42"/>
      <c r="AU4331" s="43">
        <f t="shared" si="940"/>
        <v>0</v>
      </c>
    </row>
    <row r="4332" spans="1:47" ht="15" customHeight="1" x14ac:dyDescent="0.25">
      <c r="A4332" s="11"/>
      <c r="B4332" s="19">
        <v>4501</v>
      </c>
      <c r="C4332" s="61"/>
      <c r="D4332" s="62"/>
      <c r="E4332" s="78"/>
      <c r="F4332" s="63"/>
      <c r="G4332" s="80"/>
      <c r="H4332" s="94"/>
      <c r="I4332" s="95"/>
      <c r="J4332" s="27"/>
      <c r="K4332" s="27"/>
      <c r="L4332" s="95"/>
      <c r="M4332" s="96"/>
      <c r="N4332" s="29">
        <v>0</v>
      </c>
      <c r="O4332" s="30" t="str">
        <f>IF(G4332&lt;=$N$2,"",IF(F4332=[3]Pav.tvarkyklė!$B$13,"",IF(ISBLANK(R4332),"X","")))</f>
        <v/>
      </c>
      <c r="P4332" s="91"/>
      <c r="Q4332" s="63"/>
      <c r="R4332" s="63"/>
      <c r="S4332" s="63"/>
      <c r="T4332" s="63"/>
      <c r="U4332" s="34" t="str">
        <f>IFERROR(INDEX('[3]5.Grup_T'!$G$4:$G$22,MATCH('6.Turtas'!E4332,'[3]5.Grup_T'!$E$4:$E$22,0)),"0")</f>
        <v>0</v>
      </c>
      <c r="V4332" s="35">
        <f t="shared" si="941"/>
        <v>0</v>
      </c>
      <c r="W4332" s="35">
        <f>IF(NOT(ISBLANK(H4332)),(12-DATEDIF(H4332,'[3]1.Pradzia'!$D$13,"m")),0)</f>
        <v>0</v>
      </c>
      <c r="X4332" s="35">
        <f t="shared" si="942"/>
        <v>0</v>
      </c>
      <c r="Y4332" s="35">
        <f t="shared" si="938"/>
        <v>0</v>
      </c>
      <c r="Z4332" s="35">
        <f t="shared" si="950"/>
        <v>0</v>
      </c>
      <c r="AA4332" s="36">
        <f t="shared" si="943"/>
        <v>0</v>
      </c>
      <c r="AB4332" s="36">
        <f t="shared" si="944"/>
        <v>0</v>
      </c>
      <c r="AC4332" s="37">
        <f t="shared" si="945"/>
        <v>0</v>
      </c>
      <c r="AD4332" s="35">
        <f>IF(OR(YEAR(G4332)&lt;2019,O4332="X"),0,IF(ISBLANK(H4332),DATEDIF(G4332,'[3]1.Pradzia'!$D$13,"M"),DATEDIF(G4332,H4332,"m")))</f>
        <v>0</v>
      </c>
      <c r="AE4332" s="37">
        <f>IF(E4332='[3]5.Grup_T'!$E$20,0,IF(AD4332&lt;&gt;0,M4332/V4332*MIN(12,AD4332),0))</f>
        <v>0</v>
      </c>
      <c r="AF4332" s="37">
        <f t="shared" si="946"/>
        <v>0</v>
      </c>
      <c r="AG4332" s="37">
        <f t="shared" si="947"/>
        <v>0</v>
      </c>
      <c r="AH4332" s="37">
        <f t="shared" si="948"/>
        <v>0</v>
      </c>
      <c r="AI4332" s="35" t="str">
        <f t="shared" si="949"/>
        <v>Nusidėvėjęs</v>
      </c>
      <c r="AJ4332" s="38" t="str">
        <f>IF(AND(F4332&lt;&gt;[3]Pav.tvarkyklė!$B$12,F4332&lt;&gt;[3]Pav.tvarkyklė!$B$13),"GVTNT","X")</f>
        <v>GVTNT</v>
      </c>
      <c r="AK4332" s="39">
        <f t="shared" si="951"/>
        <v>0</v>
      </c>
      <c r="AL4332" s="41"/>
      <c r="AM4332" s="41"/>
      <c r="AN4332" s="41">
        <f t="shared" si="939"/>
        <v>1900</v>
      </c>
      <c r="AO4332" s="41"/>
      <c r="AP4332" s="41"/>
      <c r="AQ4332" s="41"/>
      <c r="AR4332" s="42"/>
      <c r="AS4332" s="42"/>
      <c r="AU4332" s="43">
        <f t="shared" si="940"/>
        <v>0</v>
      </c>
    </row>
    <row r="4333" spans="1:47" ht="15" customHeight="1" x14ac:dyDescent="0.25">
      <c r="A4333" s="11"/>
      <c r="B4333" s="19">
        <v>4502</v>
      </c>
      <c r="C4333" s="61"/>
      <c r="D4333" s="62"/>
      <c r="E4333" s="78"/>
      <c r="F4333" s="63"/>
      <c r="G4333" s="80"/>
      <c r="H4333" s="94"/>
      <c r="I4333" s="95"/>
      <c r="J4333" s="27"/>
      <c r="K4333" s="27"/>
      <c r="L4333" s="95"/>
      <c r="M4333" s="96"/>
      <c r="N4333" s="29">
        <v>0</v>
      </c>
      <c r="O4333" s="30" t="str">
        <f>IF(G4333&lt;=$N$2,"",IF(F4333=[3]Pav.tvarkyklė!$B$13,"",IF(ISBLANK(R4333),"X","")))</f>
        <v/>
      </c>
      <c r="P4333" s="91"/>
      <c r="Q4333" s="63"/>
      <c r="R4333" s="63"/>
      <c r="S4333" s="63"/>
      <c r="T4333" s="63"/>
      <c r="U4333" s="34" t="str">
        <f>IFERROR(INDEX('[3]5.Grup_T'!$G$4:$G$22,MATCH('6.Turtas'!E4333,'[3]5.Grup_T'!$E$4:$E$22,0)),"0")</f>
        <v>0</v>
      </c>
      <c r="V4333" s="35">
        <f t="shared" si="941"/>
        <v>0</v>
      </c>
      <c r="W4333" s="35">
        <f>IF(NOT(ISBLANK(H4333)),(12-DATEDIF(H4333,'[3]1.Pradzia'!$D$13,"m")),0)</f>
        <v>0</v>
      </c>
      <c r="X4333" s="35">
        <f t="shared" si="942"/>
        <v>0</v>
      </c>
      <c r="Y4333" s="35">
        <f t="shared" si="938"/>
        <v>0</v>
      </c>
      <c r="Z4333" s="35">
        <f t="shared" si="950"/>
        <v>0</v>
      </c>
      <c r="AA4333" s="36">
        <f t="shared" si="943"/>
        <v>0</v>
      </c>
      <c r="AB4333" s="36">
        <f t="shared" si="944"/>
        <v>0</v>
      </c>
      <c r="AC4333" s="37">
        <f t="shared" si="945"/>
        <v>0</v>
      </c>
      <c r="AD4333" s="35">
        <f>IF(OR(YEAR(G4333)&lt;2019,O4333="X"),0,IF(ISBLANK(H4333),DATEDIF(G4333,'[3]1.Pradzia'!$D$13,"M"),DATEDIF(G4333,H4333,"m")))</f>
        <v>0</v>
      </c>
      <c r="AE4333" s="37">
        <f>IF(E4333='[3]5.Grup_T'!$E$20,0,IF(AD4333&lt;&gt;0,M4333/V4333*MIN(12,AD4333),0))</f>
        <v>0</v>
      </c>
      <c r="AF4333" s="37">
        <f t="shared" si="946"/>
        <v>0</v>
      </c>
      <c r="AG4333" s="37">
        <f t="shared" si="947"/>
        <v>0</v>
      </c>
      <c r="AH4333" s="37">
        <f t="shared" si="948"/>
        <v>0</v>
      </c>
      <c r="AI4333" s="35" t="str">
        <f t="shared" si="949"/>
        <v>Nusidėvėjęs</v>
      </c>
      <c r="AJ4333" s="38" t="str">
        <f>IF(AND(F4333&lt;&gt;[3]Pav.tvarkyklė!$B$12,F4333&lt;&gt;[3]Pav.tvarkyklė!$B$13),"GVTNT","X")</f>
        <v>GVTNT</v>
      </c>
      <c r="AK4333" s="39">
        <f t="shared" si="951"/>
        <v>0</v>
      </c>
      <c r="AL4333" s="41"/>
      <c r="AM4333" s="41"/>
      <c r="AN4333" s="41">
        <f t="shared" si="939"/>
        <v>1900</v>
      </c>
      <c r="AO4333" s="41"/>
      <c r="AP4333" s="41"/>
      <c r="AQ4333" s="41"/>
      <c r="AR4333" s="42"/>
      <c r="AS4333" s="42"/>
      <c r="AU4333" s="43">
        <f t="shared" si="940"/>
        <v>0</v>
      </c>
    </row>
    <row r="4334" spans="1:47" ht="15" customHeight="1" x14ac:dyDescent="0.25">
      <c r="A4334" s="11"/>
      <c r="B4334" s="19">
        <v>4503</v>
      </c>
      <c r="C4334" s="61"/>
      <c r="D4334" s="62"/>
      <c r="E4334" s="78"/>
      <c r="F4334" s="63"/>
      <c r="G4334" s="80"/>
      <c r="H4334" s="94"/>
      <c r="I4334" s="95"/>
      <c r="J4334" s="27"/>
      <c r="K4334" s="27"/>
      <c r="L4334" s="95"/>
      <c r="M4334" s="96"/>
      <c r="N4334" s="29">
        <v>0</v>
      </c>
      <c r="O4334" s="30" t="str">
        <f>IF(G4334&lt;=$N$2,"",IF(F4334=[3]Pav.tvarkyklė!$B$13,"",IF(ISBLANK(R4334),"X","")))</f>
        <v/>
      </c>
      <c r="P4334" s="91"/>
      <c r="Q4334" s="63"/>
      <c r="R4334" s="63"/>
      <c r="S4334" s="63"/>
      <c r="T4334" s="63"/>
      <c r="U4334" s="34" t="str">
        <f>IFERROR(INDEX('[3]5.Grup_T'!$G$4:$G$22,MATCH('6.Turtas'!E4334,'[3]5.Grup_T'!$E$4:$E$22,0)),"0")</f>
        <v>0</v>
      </c>
      <c r="V4334" s="35">
        <f t="shared" si="941"/>
        <v>0</v>
      </c>
      <c r="W4334" s="35">
        <f>IF(NOT(ISBLANK(H4334)),(12-DATEDIF(H4334,'[3]1.Pradzia'!$D$13,"m")),0)</f>
        <v>0</v>
      </c>
      <c r="X4334" s="35">
        <f t="shared" si="942"/>
        <v>0</v>
      </c>
      <c r="Y4334" s="35">
        <f t="shared" si="938"/>
        <v>0</v>
      </c>
      <c r="Z4334" s="35">
        <f t="shared" si="950"/>
        <v>0</v>
      </c>
      <c r="AA4334" s="36">
        <f t="shared" si="943"/>
        <v>0</v>
      </c>
      <c r="AB4334" s="36">
        <f t="shared" si="944"/>
        <v>0</v>
      </c>
      <c r="AC4334" s="37">
        <f t="shared" si="945"/>
        <v>0</v>
      </c>
      <c r="AD4334" s="35">
        <f>IF(OR(YEAR(G4334)&lt;2019,O4334="X"),0,IF(ISBLANK(H4334),DATEDIF(G4334,'[3]1.Pradzia'!$D$13,"M"),DATEDIF(G4334,H4334,"m")))</f>
        <v>0</v>
      </c>
      <c r="AE4334" s="37">
        <f>IF(E4334='[3]5.Grup_T'!$E$20,0,IF(AD4334&lt;&gt;0,M4334/V4334*MIN(12,AD4334),0))</f>
        <v>0</v>
      </c>
      <c r="AF4334" s="37">
        <f t="shared" si="946"/>
        <v>0</v>
      </c>
      <c r="AG4334" s="37">
        <f t="shared" si="947"/>
        <v>0</v>
      </c>
      <c r="AH4334" s="37">
        <f t="shared" si="948"/>
        <v>0</v>
      </c>
      <c r="AI4334" s="35" t="str">
        <f t="shared" si="949"/>
        <v>Nusidėvėjęs</v>
      </c>
      <c r="AJ4334" s="38" t="str">
        <f>IF(AND(F4334&lt;&gt;[3]Pav.tvarkyklė!$B$12,F4334&lt;&gt;[3]Pav.tvarkyklė!$B$13),"GVTNT","X")</f>
        <v>GVTNT</v>
      </c>
      <c r="AK4334" s="39">
        <f t="shared" si="951"/>
        <v>0</v>
      </c>
      <c r="AL4334" s="41"/>
      <c r="AM4334" s="41"/>
      <c r="AN4334" s="41">
        <f t="shared" si="939"/>
        <v>1900</v>
      </c>
      <c r="AO4334" s="41"/>
      <c r="AP4334" s="41"/>
      <c r="AQ4334" s="41"/>
      <c r="AR4334" s="42"/>
      <c r="AS4334" s="42"/>
      <c r="AU4334" s="43">
        <f t="shared" si="940"/>
        <v>0</v>
      </c>
    </row>
    <row r="4335" spans="1:47" ht="15" customHeight="1" x14ac:dyDescent="0.25">
      <c r="A4335" s="11"/>
      <c r="B4335" s="19">
        <v>4504</v>
      </c>
      <c r="C4335" s="61"/>
      <c r="D4335" s="62"/>
      <c r="E4335" s="78"/>
      <c r="F4335" s="63"/>
      <c r="G4335" s="80"/>
      <c r="H4335" s="94"/>
      <c r="I4335" s="95"/>
      <c r="J4335" s="27"/>
      <c r="K4335" s="27"/>
      <c r="L4335" s="95"/>
      <c r="M4335" s="96"/>
      <c r="N4335" s="29">
        <v>0</v>
      </c>
      <c r="O4335" s="30" t="str">
        <f>IF(G4335&lt;=$N$2,"",IF(F4335=[3]Pav.tvarkyklė!$B$13,"",IF(ISBLANK(R4335),"X","")))</f>
        <v/>
      </c>
      <c r="P4335" s="91"/>
      <c r="Q4335" s="63"/>
      <c r="R4335" s="63"/>
      <c r="S4335" s="63"/>
      <c r="T4335" s="63"/>
      <c r="U4335" s="34" t="str">
        <f>IFERROR(INDEX('[3]5.Grup_T'!$G$4:$G$22,MATCH('6.Turtas'!E4335,'[3]5.Grup_T'!$E$4:$E$22,0)),"0")</f>
        <v>0</v>
      </c>
      <c r="V4335" s="35">
        <f t="shared" si="941"/>
        <v>0</v>
      </c>
      <c r="W4335" s="35">
        <f>IF(NOT(ISBLANK(H4335)),(12-DATEDIF(H4335,'[3]1.Pradzia'!$D$13,"m")),0)</f>
        <v>0</v>
      </c>
      <c r="X4335" s="35">
        <f t="shared" si="942"/>
        <v>0</v>
      </c>
      <c r="Y4335" s="35">
        <f t="shared" si="938"/>
        <v>0</v>
      </c>
      <c r="Z4335" s="35">
        <f t="shared" si="950"/>
        <v>0</v>
      </c>
      <c r="AA4335" s="36">
        <f t="shared" si="943"/>
        <v>0</v>
      </c>
      <c r="AB4335" s="36">
        <f t="shared" si="944"/>
        <v>0</v>
      </c>
      <c r="AC4335" s="37">
        <f t="shared" si="945"/>
        <v>0</v>
      </c>
      <c r="AD4335" s="35">
        <f>IF(OR(YEAR(G4335)&lt;2019,O4335="X"),0,IF(ISBLANK(H4335),DATEDIF(G4335,'[3]1.Pradzia'!$D$13,"M"),DATEDIF(G4335,H4335,"m")))</f>
        <v>0</v>
      </c>
      <c r="AE4335" s="37">
        <f>IF(E4335='[3]5.Grup_T'!$E$20,0,IF(AD4335&lt;&gt;0,M4335/V4335*MIN(12,AD4335),0))</f>
        <v>0</v>
      </c>
      <c r="AF4335" s="37">
        <f t="shared" si="946"/>
        <v>0</v>
      </c>
      <c r="AG4335" s="37">
        <f t="shared" si="947"/>
        <v>0</v>
      </c>
      <c r="AH4335" s="37">
        <f t="shared" si="948"/>
        <v>0</v>
      </c>
      <c r="AI4335" s="35" t="str">
        <f t="shared" si="949"/>
        <v>Nusidėvėjęs</v>
      </c>
      <c r="AJ4335" s="38" t="str">
        <f>IF(AND(F4335&lt;&gt;[3]Pav.tvarkyklė!$B$12,F4335&lt;&gt;[3]Pav.tvarkyklė!$B$13),"GVTNT","X")</f>
        <v>GVTNT</v>
      </c>
      <c r="AK4335" s="39">
        <f t="shared" si="951"/>
        <v>0</v>
      </c>
      <c r="AL4335" s="41"/>
      <c r="AM4335" s="41"/>
      <c r="AN4335" s="41">
        <f t="shared" si="939"/>
        <v>1900</v>
      </c>
      <c r="AO4335" s="41"/>
      <c r="AP4335" s="41"/>
      <c r="AQ4335" s="41"/>
      <c r="AR4335" s="42"/>
      <c r="AS4335" s="42"/>
      <c r="AU4335" s="43">
        <f t="shared" si="940"/>
        <v>0</v>
      </c>
    </row>
    <row r="4336" spans="1:47" ht="15" customHeight="1" x14ac:dyDescent="0.25">
      <c r="A4336" s="11"/>
      <c r="B4336" s="19">
        <v>4505</v>
      </c>
      <c r="C4336" s="61"/>
      <c r="D4336" s="62"/>
      <c r="E4336" s="78"/>
      <c r="F4336" s="63"/>
      <c r="G4336" s="80"/>
      <c r="H4336" s="94"/>
      <c r="I4336" s="95"/>
      <c r="J4336" s="27"/>
      <c r="K4336" s="27"/>
      <c r="L4336" s="95"/>
      <c r="M4336" s="96"/>
      <c r="N4336" s="29">
        <v>0</v>
      </c>
      <c r="O4336" s="30" t="str">
        <f>IF(G4336&lt;=$N$2,"",IF(F4336=[3]Pav.tvarkyklė!$B$13,"",IF(ISBLANK(R4336),"X","")))</f>
        <v/>
      </c>
      <c r="P4336" s="91"/>
      <c r="Q4336" s="63"/>
      <c r="R4336" s="63"/>
      <c r="S4336" s="63"/>
      <c r="T4336" s="63"/>
      <c r="U4336" s="34" t="str">
        <f>IFERROR(INDEX('[3]5.Grup_T'!$G$4:$G$22,MATCH('6.Turtas'!E4336,'[3]5.Grup_T'!$E$4:$E$22,0)),"0")</f>
        <v>0</v>
      </c>
      <c r="V4336" s="35">
        <f t="shared" si="941"/>
        <v>0</v>
      </c>
      <c r="W4336" s="35">
        <f>IF(NOT(ISBLANK(H4336)),(12-DATEDIF(H4336,'[3]1.Pradzia'!$D$13,"m")),0)</f>
        <v>0</v>
      </c>
      <c r="X4336" s="35">
        <f t="shared" si="942"/>
        <v>0</v>
      </c>
      <c r="Y4336" s="35">
        <f t="shared" si="938"/>
        <v>0</v>
      </c>
      <c r="Z4336" s="35">
        <f t="shared" si="950"/>
        <v>0</v>
      </c>
      <c r="AA4336" s="36">
        <f t="shared" si="943"/>
        <v>0</v>
      </c>
      <c r="AB4336" s="36">
        <f t="shared" si="944"/>
        <v>0</v>
      </c>
      <c r="AC4336" s="37">
        <f t="shared" si="945"/>
        <v>0</v>
      </c>
      <c r="AD4336" s="35">
        <f>IF(OR(YEAR(G4336)&lt;2019,O4336="X"),0,IF(ISBLANK(H4336),DATEDIF(G4336,'[3]1.Pradzia'!$D$13,"M"),DATEDIF(G4336,H4336,"m")))</f>
        <v>0</v>
      </c>
      <c r="AE4336" s="37">
        <f>IF(E4336='[3]5.Grup_T'!$E$20,0,IF(AD4336&lt;&gt;0,M4336/V4336*MIN(12,AD4336),0))</f>
        <v>0</v>
      </c>
      <c r="AF4336" s="37">
        <f t="shared" si="946"/>
        <v>0</v>
      </c>
      <c r="AG4336" s="37">
        <f t="shared" si="947"/>
        <v>0</v>
      </c>
      <c r="AH4336" s="37">
        <f t="shared" si="948"/>
        <v>0</v>
      </c>
      <c r="AI4336" s="35" t="str">
        <f t="shared" si="949"/>
        <v>Nusidėvėjęs</v>
      </c>
      <c r="AJ4336" s="38" t="str">
        <f>IF(AND(F4336&lt;&gt;[3]Pav.tvarkyklė!$B$12,F4336&lt;&gt;[3]Pav.tvarkyklė!$B$13),"GVTNT","X")</f>
        <v>GVTNT</v>
      </c>
      <c r="AK4336" s="39">
        <f t="shared" si="951"/>
        <v>0</v>
      </c>
      <c r="AL4336" s="41"/>
      <c r="AM4336" s="41"/>
      <c r="AN4336" s="41">
        <f t="shared" si="939"/>
        <v>1900</v>
      </c>
      <c r="AO4336" s="41"/>
      <c r="AP4336" s="41"/>
      <c r="AQ4336" s="41"/>
      <c r="AR4336" s="42"/>
      <c r="AS4336" s="42"/>
      <c r="AU4336" s="43">
        <f t="shared" si="940"/>
        <v>0</v>
      </c>
    </row>
    <row r="4337" spans="1:47" ht="15" customHeight="1" x14ac:dyDescent="0.25">
      <c r="A4337" s="11"/>
      <c r="B4337" s="19">
        <v>4506</v>
      </c>
      <c r="C4337" s="61"/>
      <c r="D4337" s="62"/>
      <c r="E4337" s="78"/>
      <c r="F4337" s="63"/>
      <c r="G4337" s="80"/>
      <c r="H4337" s="94"/>
      <c r="I4337" s="95"/>
      <c r="J4337" s="27"/>
      <c r="K4337" s="27"/>
      <c r="L4337" s="95"/>
      <c r="M4337" s="96"/>
      <c r="N4337" s="29">
        <v>0</v>
      </c>
      <c r="O4337" s="30" t="str">
        <f>IF(G4337&lt;=$N$2,"",IF(F4337=[3]Pav.tvarkyklė!$B$13,"",IF(ISBLANK(R4337),"X","")))</f>
        <v/>
      </c>
      <c r="P4337" s="91"/>
      <c r="Q4337" s="63"/>
      <c r="R4337" s="63"/>
      <c r="S4337" s="63"/>
      <c r="T4337" s="63"/>
      <c r="U4337" s="34" t="str">
        <f>IFERROR(INDEX('[3]5.Grup_T'!$G$4:$G$22,MATCH('6.Turtas'!E4337,'[3]5.Grup_T'!$E$4:$E$22,0)),"0")</f>
        <v>0</v>
      </c>
      <c r="V4337" s="35">
        <f t="shared" si="941"/>
        <v>0</v>
      </c>
      <c r="W4337" s="35">
        <f>IF(NOT(ISBLANK(H4337)),(12-DATEDIF(H4337,'[3]1.Pradzia'!$D$13,"m")),0)</f>
        <v>0</v>
      </c>
      <c r="X4337" s="35">
        <f t="shared" si="942"/>
        <v>0</v>
      </c>
      <c r="Y4337" s="35">
        <f t="shared" si="938"/>
        <v>0</v>
      </c>
      <c r="Z4337" s="35">
        <f t="shared" si="950"/>
        <v>0</v>
      </c>
      <c r="AA4337" s="36">
        <f t="shared" si="943"/>
        <v>0</v>
      </c>
      <c r="AB4337" s="36">
        <f t="shared" si="944"/>
        <v>0</v>
      </c>
      <c r="AC4337" s="37">
        <f t="shared" si="945"/>
        <v>0</v>
      </c>
      <c r="AD4337" s="35">
        <f>IF(OR(YEAR(G4337)&lt;2019,O4337="X"),0,IF(ISBLANK(H4337),DATEDIF(G4337,'[3]1.Pradzia'!$D$13,"M"),DATEDIF(G4337,H4337,"m")))</f>
        <v>0</v>
      </c>
      <c r="AE4337" s="37">
        <f>IF(E4337='[3]5.Grup_T'!$E$20,0,IF(AD4337&lt;&gt;0,M4337/V4337*MIN(12,AD4337),0))</f>
        <v>0</v>
      </c>
      <c r="AF4337" s="37">
        <f t="shared" si="946"/>
        <v>0</v>
      </c>
      <c r="AG4337" s="37">
        <f t="shared" si="947"/>
        <v>0</v>
      </c>
      <c r="AH4337" s="37">
        <f t="shared" si="948"/>
        <v>0</v>
      </c>
      <c r="AI4337" s="35" t="str">
        <f t="shared" si="949"/>
        <v>Nusidėvėjęs</v>
      </c>
      <c r="AJ4337" s="38" t="str">
        <f>IF(AND(F4337&lt;&gt;[3]Pav.tvarkyklė!$B$12,F4337&lt;&gt;[3]Pav.tvarkyklė!$B$13),"GVTNT","X")</f>
        <v>GVTNT</v>
      </c>
      <c r="AK4337" s="39">
        <f t="shared" si="951"/>
        <v>0</v>
      </c>
      <c r="AL4337" s="41"/>
      <c r="AM4337" s="41"/>
      <c r="AN4337" s="41">
        <f t="shared" si="939"/>
        <v>1900</v>
      </c>
      <c r="AO4337" s="41"/>
      <c r="AP4337" s="41"/>
      <c r="AQ4337" s="41"/>
      <c r="AR4337" s="42"/>
      <c r="AS4337" s="42"/>
      <c r="AU4337" s="43">
        <f t="shared" si="940"/>
        <v>0</v>
      </c>
    </row>
    <row r="4338" spans="1:47" ht="15" customHeight="1" x14ac:dyDescent="0.25">
      <c r="A4338" s="11"/>
      <c r="B4338" s="19">
        <v>4507</v>
      </c>
      <c r="C4338" s="61"/>
      <c r="D4338" s="62"/>
      <c r="E4338" s="78"/>
      <c r="F4338" s="63"/>
      <c r="G4338" s="80"/>
      <c r="H4338" s="94"/>
      <c r="I4338" s="95"/>
      <c r="J4338" s="27"/>
      <c r="K4338" s="27"/>
      <c r="L4338" s="95"/>
      <c r="M4338" s="96"/>
      <c r="N4338" s="29">
        <v>0</v>
      </c>
      <c r="O4338" s="30" t="str">
        <f>IF(G4338&lt;=$N$2,"",IF(F4338=[3]Pav.tvarkyklė!$B$13,"",IF(ISBLANK(R4338),"X","")))</f>
        <v/>
      </c>
      <c r="P4338" s="91"/>
      <c r="Q4338" s="63"/>
      <c r="R4338" s="63"/>
      <c r="S4338" s="63"/>
      <c r="T4338" s="63"/>
      <c r="U4338" s="34" t="str">
        <f>IFERROR(INDEX('[3]5.Grup_T'!$G$4:$G$22,MATCH('6.Turtas'!E4338,'[3]5.Grup_T'!$E$4:$E$22,0)),"0")</f>
        <v>0</v>
      </c>
      <c r="V4338" s="35">
        <f t="shared" si="941"/>
        <v>0</v>
      </c>
      <c r="W4338" s="35">
        <f>IF(NOT(ISBLANK(H4338)),(12-DATEDIF(H4338,'[3]1.Pradzia'!$D$13,"m")),0)</f>
        <v>0</v>
      </c>
      <c r="X4338" s="35">
        <f t="shared" si="942"/>
        <v>0</v>
      </c>
      <c r="Y4338" s="35">
        <f t="shared" si="938"/>
        <v>0</v>
      </c>
      <c r="Z4338" s="35">
        <f t="shared" si="950"/>
        <v>0</v>
      </c>
      <c r="AA4338" s="36">
        <f t="shared" si="943"/>
        <v>0</v>
      </c>
      <c r="AB4338" s="36">
        <f t="shared" si="944"/>
        <v>0</v>
      </c>
      <c r="AC4338" s="37">
        <f t="shared" si="945"/>
        <v>0</v>
      </c>
      <c r="AD4338" s="35">
        <f>IF(OR(YEAR(G4338)&lt;2019,O4338="X"),0,IF(ISBLANK(H4338),DATEDIF(G4338,'[3]1.Pradzia'!$D$13,"M"),DATEDIF(G4338,H4338,"m")))</f>
        <v>0</v>
      </c>
      <c r="AE4338" s="37">
        <f>IF(E4338='[3]5.Grup_T'!$E$20,0,IF(AD4338&lt;&gt;0,M4338/V4338*MIN(12,AD4338),0))</f>
        <v>0</v>
      </c>
      <c r="AF4338" s="37">
        <f t="shared" si="946"/>
        <v>0</v>
      </c>
      <c r="AG4338" s="37">
        <f t="shared" si="947"/>
        <v>0</v>
      </c>
      <c r="AH4338" s="37">
        <f t="shared" si="948"/>
        <v>0</v>
      </c>
      <c r="AI4338" s="35" t="str">
        <f t="shared" si="949"/>
        <v>Nusidėvėjęs</v>
      </c>
      <c r="AJ4338" s="38" t="str">
        <f>IF(AND(F4338&lt;&gt;[3]Pav.tvarkyklė!$B$12,F4338&lt;&gt;[3]Pav.tvarkyklė!$B$13),"GVTNT","X")</f>
        <v>GVTNT</v>
      </c>
      <c r="AK4338" s="39">
        <f t="shared" si="951"/>
        <v>0</v>
      </c>
      <c r="AL4338" s="41"/>
      <c r="AM4338" s="41"/>
      <c r="AN4338" s="41">
        <f t="shared" si="939"/>
        <v>1900</v>
      </c>
      <c r="AO4338" s="41"/>
      <c r="AP4338" s="41"/>
      <c r="AQ4338" s="41"/>
      <c r="AR4338" s="42"/>
      <c r="AS4338" s="42"/>
      <c r="AU4338" s="43">
        <f t="shared" si="940"/>
        <v>0</v>
      </c>
    </row>
    <row r="4339" spans="1:47" ht="15" customHeight="1" x14ac:dyDescent="0.25">
      <c r="A4339" s="11"/>
      <c r="B4339" s="19">
        <v>4508</v>
      </c>
      <c r="C4339" s="61"/>
      <c r="D4339" s="62"/>
      <c r="E4339" s="78"/>
      <c r="F4339" s="63"/>
      <c r="G4339" s="80"/>
      <c r="H4339" s="94"/>
      <c r="I4339" s="95"/>
      <c r="J4339" s="27"/>
      <c r="K4339" s="27"/>
      <c r="L4339" s="95"/>
      <c r="M4339" s="96"/>
      <c r="N4339" s="29">
        <v>0</v>
      </c>
      <c r="O4339" s="30" t="str">
        <f>IF(G4339&lt;=$N$2,"",IF(F4339=[3]Pav.tvarkyklė!$B$13,"",IF(ISBLANK(R4339),"X","")))</f>
        <v/>
      </c>
      <c r="P4339" s="91"/>
      <c r="Q4339" s="63"/>
      <c r="R4339" s="63"/>
      <c r="S4339" s="63"/>
      <c r="T4339" s="63"/>
      <c r="U4339" s="34" t="str">
        <f>IFERROR(INDEX('[3]5.Grup_T'!$G$4:$G$22,MATCH('6.Turtas'!E4339,'[3]5.Grup_T'!$E$4:$E$22,0)),"0")</f>
        <v>0</v>
      </c>
      <c r="V4339" s="35">
        <f t="shared" si="941"/>
        <v>0</v>
      </c>
      <c r="W4339" s="35">
        <f>IF(NOT(ISBLANK(H4339)),(12-DATEDIF(H4339,'[3]1.Pradzia'!$D$13,"m")),0)</f>
        <v>0</v>
      </c>
      <c r="X4339" s="35">
        <f t="shared" si="942"/>
        <v>0</v>
      </c>
      <c r="Y4339" s="35">
        <f t="shared" si="938"/>
        <v>0</v>
      </c>
      <c r="Z4339" s="35">
        <f t="shared" si="950"/>
        <v>0</v>
      </c>
      <c r="AA4339" s="36">
        <f t="shared" si="943"/>
        <v>0</v>
      </c>
      <c r="AB4339" s="36">
        <f t="shared" si="944"/>
        <v>0</v>
      </c>
      <c r="AC4339" s="37">
        <f t="shared" si="945"/>
        <v>0</v>
      </c>
      <c r="AD4339" s="35">
        <f>IF(OR(YEAR(G4339)&lt;2019,O4339="X"),0,IF(ISBLANK(H4339),DATEDIF(G4339,'[3]1.Pradzia'!$D$13,"M"),DATEDIF(G4339,H4339,"m")))</f>
        <v>0</v>
      </c>
      <c r="AE4339" s="37">
        <f>IF(E4339='[3]5.Grup_T'!$E$20,0,IF(AD4339&lt;&gt;0,M4339/V4339*MIN(12,AD4339),0))</f>
        <v>0</v>
      </c>
      <c r="AF4339" s="37">
        <f t="shared" si="946"/>
        <v>0</v>
      </c>
      <c r="AG4339" s="37">
        <f t="shared" si="947"/>
        <v>0</v>
      </c>
      <c r="AH4339" s="37">
        <f t="shared" si="948"/>
        <v>0</v>
      </c>
      <c r="AI4339" s="35" t="str">
        <f t="shared" si="949"/>
        <v>Nusidėvėjęs</v>
      </c>
      <c r="AJ4339" s="38" t="str">
        <f>IF(AND(F4339&lt;&gt;[3]Pav.tvarkyklė!$B$12,F4339&lt;&gt;[3]Pav.tvarkyklė!$B$13),"GVTNT","X")</f>
        <v>GVTNT</v>
      </c>
      <c r="AK4339" s="39">
        <f t="shared" si="951"/>
        <v>0</v>
      </c>
      <c r="AL4339" s="41"/>
      <c r="AM4339" s="41"/>
      <c r="AN4339" s="41">
        <f t="shared" si="939"/>
        <v>1900</v>
      </c>
      <c r="AO4339" s="41"/>
      <c r="AP4339" s="41"/>
      <c r="AQ4339" s="41"/>
      <c r="AR4339" s="42"/>
      <c r="AS4339" s="42"/>
      <c r="AU4339" s="43">
        <f t="shared" si="940"/>
        <v>0</v>
      </c>
    </row>
    <row r="4340" spans="1:47" ht="15" customHeight="1" x14ac:dyDescent="0.25">
      <c r="A4340" s="11"/>
      <c r="B4340" s="19">
        <v>4509</v>
      </c>
      <c r="C4340" s="61"/>
      <c r="D4340" s="62"/>
      <c r="E4340" s="78"/>
      <c r="F4340" s="63"/>
      <c r="G4340" s="80"/>
      <c r="H4340" s="94"/>
      <c r="I4340" s="95"/>
      <c r="J4340" s="27"/>
      <c r="K4340" s="27"/>
      <c r="L4340" s="95"/>
      <c r="M4340" s="96"/>
      <c r="N4340" s="29">
        <v>0</v>
      </c>
      <c r="O4340" s="30" t="str">
        <f>IF(G4340&lt;=$N$2,"",IF(F4340=[3]Pav.tvarkyklė!$B$13,"",IF(ISBLANK(R4340),"X","")))</f>
        <v/>
      </c>
      <c r="P4340" s="91"/>
      <c r="Q4340" s="63"/>
      <c r="R4340" s="63"/>
      <c r="S4340" s="63"/>
      <c r="T4340" s="63"/>
      <c r="U4340" s="34" t="str">
        <f>IFERROR(INDEX('[3]5.Grup_T'!$G$4:$G$22,MATCH('6.Turtas'!E4340,'[3]5.Grup_T'!$E$4:$E$22,0)),"0")</f>
        <v>0</v>
      </c>
      <c r="V4340" s="35">
        <f t="shared" si="941"/>
        <v>0</v>
      </c>
      <c r="W4340" s="35">
        <f>IF(NOT(ISBLANK(H4340)),(12-DATEDIF(H4340,'[3]1.Pradzia'!$D$13,"m")),0)</f>
        <v>0</v>
      </c>
      <c r="X4340" s="35">
        <f t="shared" si="942"/>
        <v>0</v>
      </c>
      <c r="Y4340" s="35">
        <f t="shared" si="938"/>
        <v>0</v>
      </c>
      <c r="Z4340" s="35">
        <f t="shared" si="950"/>
        <v>0</v>
      </c>
      <c r="AA4340" s="36">
        <f t="shared" si="943"/>
        <v>0</v>
      </c>
      <c r="AB4340" s="36">
        <f t="shared" si="944"/>
        <v>0</v>
      </c>
      <c r="AC4340" s="37">
        <f t="shared" si="945"/>
        <v>0</v>
      </c>
      <c r="AD4340" s="35">
        <f>IF(OR(YEAR(G4340)&lt;2019,O4340="X"),0,IF(ISBLANK(H4340),DATEDIF(G4340,'[3]1.Pradzia'!$D$13,"M"),DATEDIF(G4340,H4340,"m")))</f>
        <v>0</v>
      </c>
      <c r="AE4340" s="37">
        <f>IF(E4340='[3]5.Grup_T'!$E$20,0,IF(AD4340&lt;&gt;0,M4340/V4340*MIN(12,AD4340),0))</f>
        <v>0</v>
      </c>
      <c r="AF4340" s="37">
        <f t="shared" si="946"/>
        <v>0</v>
      </c>
      <c r="AG4340" s="37">
        <f t="shared" si="947"/>
        <v>0</v>
      </c>
      <c r="AH4340" s="37">
        <f t="shared" si="948"/>
        <v>0</v>
      </c>
      <c r="AI4340" s="35" t="str">
        <f t="shared" si="949"/>
        <v>Nusidėvėjęs</v>
      </c>
      <c r="AJ4340" s="38" t="str">
        <f>IF(AND(F4340&lt;&gt;[3]Pav.tvarkyklė!$B$12,F4340&lt;&gt;[3]Pav.tvarkyklė!$B$13),"GVTNT","X")</f>
        <v>GVTNT</v>
      </c>
      <c r="AK4340" s="39">
        <f t="shared" si="951"/>
        <v>0</v>
      </c>
      <c r="AL4340" s="41"/>
      <c r="AM4340" s="41"/>
      <c r="AN4340" s="41">
        <f t="shared" si="939"/>
        <v>1900</v>
      </c>
      <c r="AO4340" s="41"/>
      <c r="AP4340" s="41"/>
      <c r="AQ4340" s="41"/>
      <c r="AR4340" s="42"/>
      <c r="AS4340" s="42"/>
      <c r="AU4340" s="43">
        <f t="shared" si="940"/>
        <v>0</v>
      </c>
    </row>
    <row r="4341" spans="1:47" ht="15" customHeight="1" x14ac:dyDescent="0.25">
      <c r="A4341" s="11"/>
      <c r="B4341" s="19">
        <v>4510</v>
      </c>
      <c r="C4341" s="61"/>
      <c r="D4341" s="62"/>
      <c r="E4341" s="78"/>
      <c r="F4341" s="61"/>
      <c r="G4341" s="80"/>
      <c r="H4341" s="94"/>
      <c r="I4341" s="95"/>
      <c r="J4341" s="27"/>
      <c r="K4341" s="27"/>
      <c r="L4341" s="95"/>
      <c r="M4341" s="96"/>
      <c r="N4341" s="29">
        <v>0</v>
      </c>
      <c r="O4341" s="30" t="str">
        <f>IF(G4341&lt;=$N$2,"",IF(F4341=[3]Pav.tvarkyklė!$B$13,"",IF(ISBLANK(R4341),"X","")))</f>
        <v/>
      </c>
      <c r="P4341" s="91"/>
      <c r="Q4341" s="63"/>
      <c r="R4341" s="63"/>
      <c r="S4341" s="63"/>
      <c r="T4341" s="63"/>
      <c r="U4341" s="34" t="str">
        <f>IFERROR(INDEX('[3]5.Grup_T'!$G$4:$G$22,MATCH('6.Turtas'!E4341,'[3]5.Grup_T'!$E$4:$E$22,0)),"0")</f>
        <v>0</v>
      </c>
      <c r="V4341" s="35">
        <f t="shared" si="941"/>
        <v>0</v>
      </c>
      <c r="W4341" s="35">
        <f>IF(NOT(ISBLANK(H4341)),(12-DATEDIF(H4341,'[3]1.Pradzia'!$D$13,"m")),0)</f>
        <v>0</v>
      </c>
      <c r="X4341" s="35">
        <f t="shared" si="942"/>
        <v>0</v>
      </c>
      <c r="Y4341" s="35">
        <f t="shared" si="938"/>
        <v>0</v>
      </c>
      <c r="Z4341" s="35">
        <f t="shared" si="950"/>
        <v>0</v>
      </c>
      <c r="AA4341" s="36">
        <f t="shared" si="943"/>
        <v>0</v>
      </c>
      <c r="AB4341" s="36">
        <f t="shared" si="944"/>
        <v>0</v>
      </c>
      <c r="AC4341" s="37">
        <f t="shared" si="945"/>
        <v>0</v>
      </c>
      <c r="AD4341" s="35">
        <f>IF(OR(YEAR(G4341)&lt;2019,O4341="X"),0,IF(ISBLANK(H4341),DATEDIF(G4341,'[3]1.Pradzia'!$D$13,"M"),DATEDIF(G4341,H4341,"m")))</f>
        <v>0</v>
      </c>
      <c r="AE4341" s="37">
        <f>IF(E4341='[3]5.Grup_T'!$E$20,0,IF(AD4341&lt;&gt;0,M4341/V4341*MIN(12,AD4341),0))</f>
        <v>0</v>
      </c>
      <c r="AF4341" s="37">
        <f t="shared" si="946"/>
        <v>0</v>
      </c>
      <c r="AG4341" s="37">
        <f t="shared" si="947"/>
        <v>0</v>
      </c>
      <c r="AH4341" s="37">
        <f t="shared" si="948"/>
        <v>0</v>
      </c>
      <c r="AI4341" s="35" t="str">
        <f t="shared" si="949"/>
        <v>Nusidėvėjęs</v>
      </c>
      <c r="AJ4341" s="38" t="str">
        <f>IF(AND(F4341&lt;&gt;[3]Pav.tvarkyklė!$B$12,F4341&lt;&gt;[3]Pav.tvarkyklė!$B$13),"GVTNT","X")</f>
        <v>GVTNT</v>
      </c>
      <c r="AK4341" s="39">
        <f t="shared" si="951"/>
        <v>0</v>
      </c>
      <c r="AL4341" s="41"/>
      <c r="AM4341" s="41"/>
      <c r="AN4341" s="41">
        <f t="shared" si="939"/>
        <v>1900</v>
      </c>
      <c r="AO4341" s="41"/>
      <c r="AP4341" s="41"/>
      <c r="AQ4341" s="41"/>
      <c r="AR4341" s="42"/>
      <c r="AS4341" s="42"/>
      <c r="AU4341" s="43">
        <f t="shared" si="940"/>
        <v>0</v>
      </c>
    </row>
    <row r="4342" spans="1:47" ht="15" customHeight="1" x14ac:dyDescent="0.25">
      <c r="A4342" s="11"/>
      <c r="B4342" s="19">
        <v>4511</v>
      </c>
      <c r="C4342" s="61"/>
      <c r="D4342" s="62"/>
      <c r="E4342" s="78"/>
      <c r="F4342" s="61"/>
      <c r="G4342" s="80"/>
      <c r="H4342" s="94"/>
      <c r="I4342" s="95"/>
      <c r="J4342" s="27"/>
      <c r="K4342" s="27"/>
      <c r="L4342" s="95"/>
      <c r="M4342" s="96"/>
      <c r="N4342" s="29">
        <v>0</v>
      </c>
      <c r="O4342" s="30" t="str">
        <f>IF(G4342&lt;=$N$2,"",IF(F4342=[3]Pav.tvarkyklė!$B$13,"",IF(ISBLANK(R4342),"X","")))</f>
        <v/>
      </c>
      <c r="P4342" s="91"/>
      <c r="Q4342" s="63"/>
      <c r="R4342" s="63"/>
      <c r="S4342" s="63"/>
      <c r="T4342" s="63"/>
      <c r="U4342" s="34" t="str">
        <f>IFERROR(INDEX('[3]5.Grup_T'!$G$4:$G$22,MATCH('6.Turtas'!E4342,'[3]5.Grup_T'!$E$4:$E$22,0)),"0")</f>
        <v>0</v>
      </c>
      <c r="V4342" s="35">
        <f t="shared" si="941"/>
        <v>0</v>
      </c>
      <c r="W4342" s="35">
        <f>IF(NOT(ISBLANK(H4342)),(12-DATEDIF(H4342,'[3]1.Pradzia'!$D$13,"m")),0)</f>
        <v>0</v>
      </c>
      <c r="X4342" s="35">
        <f t="shared" si="942"/>
        <v>0</v>
      </c>
      <c r="Y4342" s="35">
        <f t="shared" si="938"/>
        <v>0</v>
      </c>
      <c r="Z4342" s="35">
        <f t="shared" si="950"/>
        <v>0</v>
      </c>
      <c r="AA4342" s="36">
        <f t="shared" si="943"/>
        <v>0</v>
      </c>
      <c r="AB4342" s="36">
        <f t="shared" si="944"/>
        <v>0</v>
      </c>
      <c r="AC4342" s="37">
        <f t="shared" si="945"/>
        <v>0</v>
      </c>
      <c r="AD4342" s="35">
        <f>IF(OR(YEAR(G4342)&lt;2019,O4342="X"),0,IF(ISBLANK(H4342),DATEDIF(G4342,'[3]1.Pradzia'!$D$13,"M"),DATEDIF(G4342,H4342,"m")))</f>
        <v>0</v>
      </c>
      <c r="AE4342" s="37">
        <f>IF(E4342='[3]5.Grup_T'!$E$20,0,IF(AD4342&lt;&gt;0,M4342/V4342*MIN(12,AD4342),0))</f>
        <v>0</v>
      </c>
      <c r="AF4342" s="37">
        <f t="shared" si="946"/>
        <v>0</v>
      </c>
      <c r="AG4342" s="37">
        <f t="shared" si="947"/>
        <v>0</v>
      </c>
      <c r="AH4342" s="37">
        <f t="shared" si="948"/>
        <v>0</v>
      </c>
      <c r="AI4342" s="35" t="str">
        <f t="shared" si="949"/>
        <v>Nusidėvėjęs</v>
      </c>
      <c r="AJ4342" s="38" t="str">
        <f>IF(AND(F4342&lt;&gt;[3]Pav.tvarkyklė!$B$12,F4342&lt;&gt;[3]Pav.tvarkyklė!$B$13),"GVTNT","X")</f>
        <v>GVTNT</v>
      </c>
      <c r="AK4342" s="39">
        <f t="shared" si="951"/>
        <v>0</v>
      </c>
      <c r="AL4342" s="41"/>
      <c r="AM4342" s="41"/>
      <c r="AN4342" s="41">
        <f t="shared" si="939"/>
        <v>1900</v>
      </c>
      <c r="AO4342" s="41"/>
      <c r="AP4342" s="41"/>
      <c r="AQ4342" s="41"/>
      <c r="AR4342" s="42"/>
      <c r="AS4342" s="42"/>
      <c r="AU4342" s="43">
        <f t="shared" si="940"/>
        <v>0</v>
      </c>
    </row>
    <row r="4343" spans="1:47" ht="15" customHeight="1" x14ac:dyDescent="0.25">
      <c r="A4343" s="11"/>
      <c r="B4343" s="19">
        <v>4512</v>
      </c>
      <c r="C4343" s="61"/>
      <c r="D4343" s="62"/>
      <c r="E4343" s="78"/>
      <c r="F4343" s="61"/>
      <c r="G4343" s="80"/>
      <c r="H4343" s="94"/>
      <c r="I4343" s="95"/>
      <c r="J4343" s="27"/>
      <c r="K4343" s="27"/>
      <c r="L4343" s="95"/>
      <c r="M4343" s="96"/>
      <c r="N4343" s="29">
        <v>0</v>
      </c>
      <c r="O4343" s="30" t="str">
        <f>IF(G4343&lt;=$N$2,"",IF(F4343=[3]Pav.tvarkyklė!$B$13,"",IF(ISBLANK(R4343),"X","")))</f>
        <v/>
      </c>
      <c r="P4343" s="91"/>
      <c r="Q4343" s="63"/>
      <c r="R4343" s="63"/>
      <c r="S4343" s="63"/>
      <c r="T4343" s="63"/>
      <c r="U4343" s="34" t="str">
        <f>IFERROR(INDEX('[3]5.Grup_T'!$G$4:$G$22,MATCH('6.Turtas'!E4343,'[3]5.Grup_T'!$E$4:$E$22,0)),"0")</f>
        <v>0</v>
      </c>
      <c r="V4343" s="35">
        <f t="shared" si="941"/>
        <v>0</v>
      </c>
      <c r="W4343" s="35">
        <f>IF(NOT(ISBLANK(H4343)),(12-DATEDIF(H4343,'[3]1.Pradzia'!$D$13,"m")),0)</f>
        <v>0</v>
      </c>
      <c r="X4343" s="35">
        <f t="shared" si="942"/>
        <v>0</v>
      </c>
      <c r="Y4343" s="35">
        <f t="shared" ref="Y4343:Y4406" si="952">IF(YEAR(G4343)&gt;=2019,0,IF(Z4343&lt;=0,0,IF(W4343&lt;&gt;0,MIN(W4343,Z4343),MIN(12,Z4343))))</f>
        <v>0</v>
      </c>
      <c r="Z4343" s="35">
        <f t="shared" si="950"/>
        <v>0</v>
      </c>
      <c r="AA4343" s="36">
        <f t="shared" si="943"/>
        <v>0</v>
      </c>
      <c r="AB4343" s="36">
        <f t="shared" si="944"/>
        <v>0</v>
      </c>
      <c r="AC4343" s="37">
        <f t="shared" si="945"/>
        <v>0</v>
      </c>
      <c r="AD4343" s="35">
        <f>IF(OR(YEAR(G4343)&lt;2019,O4343="X"),0,IF(ISBLANK(H4343),DATEDIF(G4343,'[3]1.Pradzia'!$D$13,"M"),DATEDIF(G4343,H4343,"m")))</f>
        <v>0</v>
      </c>
      <c r="AE4343" s="37">
        <f>IF(E4343='[3]5.Grup_T'!$E$20,0,IF(AD4343&lt;&gt;0,M4343/V4343*MIN(12,AD4343),0))</f>
        <v>0</v>
      </c>
      <c r="AF4343" s="37">
        <f t="shared" si="946"/>
        <v>0</v>
      </c>
      <c r="AG4343" s="37">
        <f t="shared" si="947"/>
        <v>0</v>
      </c>
      <c r="AH4343" s="37">
        <f t="shared" si="948"/>
        <v>0</v>
      </c>
      <c r="AI4343" s="35" t="str">
        <f t="shared" si="949"/>
        <v>Nusidėvėjęs</v>
      </c>
      <c r="AJ4343" s="38" t="str">
        <f>IF(AND(F4343&lt;&gt;[3]Pav.tvarkyklė!$B$12,F4343&lt;&gt;[3]Pav.tvarkyklė!$B$13),"GVTNT","X")</f>
        <v>GVTNT</v>
      </c>
      <c r="AK4343" s="39">
        <f t="shared" si="951"/>
        <v>0</v>
      </c>
      <c r="AL4343" s="41"/>
      <c r="AM4343" s="41"/>
      <c r="AN4343" s="41">
        <f t="shared" si="939"/>
        <v>1900</v>
      </c>
      <c r="AO4343" s="41"/>
      <c r="AP4343" s="41"/>
      <c r="AQ4343" s="41"/>
      <c r="AR4343" s="42"/>
      <c r="AS4343" s="42"/>
      <c r="AU4343" s="43">
        <f t="shared" si="940"/>
        <v>0</v>
      </c>
    </row>
    <row r="4344" spans="1:47" ht="15" customHeight="1" x14ac:dyDescent="0.25">
      <c r="A4344" s="11"/>
      <c r="B4344" s="19">
        <v>4513</v>
      </c>
      <c r="C4344" s="61"/>
      <c r="D4344" s="62"/>
      <c r="E4344" s="78"/>
      <c r="F4344" s="61"/>
      <c r="G4344" s="80"/>
      <c r="H4344" s="94"/>
      <c r="I4344" s="95"/>
      <c r="J4344" s="27"/>
      <c r="K4344" s="27"/>
      <c r="L4344" s="95"/>
      <c r="M4344" s="96"/>
      <c r="N4344" s="29">
        <v>0</v>
      </c>
      <c r="O4344" s="30" t="str">
        <f>IF(G4344&lt;=$N$2,"",IF(F4344=[3]Pav.tvarkyklė!$B$13,"",IF(ISBLANK(R4344),"X","")))</f>
        <v/>
      </c>
      <c r="P4344" s="91"/>
      <c r="Q4344" s="63"/>
      <c r="R4344" s="63"/>
      <c r="S4344" s="63"/>
      <c r="T4344" s="63"/>
      <c r="U4344" s="34" t="str">
        <f>IFERROR(INDEX('[3]5.Grup_T'!$G$4:$G$22,MATCH('6.Turtas'!E4344,'[3]5.Grup_T'!$E$4:$E$22,0)),"0")</f>
        <v>0</v>
      </c>
      <c r="V4344" s="35">
        <f t="shared" si="941"/>
        <v>0</v>
      </c>
      <c r="W4344" s="35">
        <f>IF(NOT(ISBLANK(H4344)),(12-DATEDIF(H4344,'[3]1.Pradzia'!$D$13,"m")),0)</f>
        <v>0</v>
      </c>
      <c r="X4344" s="35">
        <f t="shared" si="942"/>
        <v>0</v>
      </c>
      <c r="Y4344" s="35">
        <f t="shared" si="952"/>
        <v>0</v>
      </c>
      <c r="Z4344" s="35">
        <f t="shared" si="950"/>
        <v>0</v>
      </c>
      <c r="AA4344" s="36">
        <f t="shared" si="943"/>
        <v>0</v>
      </c>
      <c r="AB4344" s="36">
        <f t="shared" si="944"/>
        <v>0</v>
      </c>
      <c r="AC4344" s="37">
        <f t="shared" si="945"/>
        <v>0</v>
      </c>
      <c r="AD4344" s="35">
        <f>IF(OR(YEAR(G4344)&lt;2019,O4344="X"),0,IF(ISBLANK(H4344),DATEDIF(G4344,'[3]1.Pradzia'!$D$13,"M"),DATEDIF(G4344,H4344,"m")))</f>
        <v>0</v>
      </c>
      <c r="AE4344" s="37">
        <f>IF(E4344='[3]5.Grup_T'!$E$20,0,IF(AD4344&lt;&gt;0,M4344/V4344*MIN(12,AD4344),0))</f>
        <v>0</v>
      </c>
      <c r="AF4344" s="37">
        <f t="shared" si="946"/>
        <v>0</v>
      </c>
      <c r="AG4344" s="37">
        <f t="shared" si="947"/>
        <v>0</v>
      </c>
      <c r="AH4344" s="37">
        <f t="shared" si="948"/>
        <v>0</v>
      </c>
      <c r="AI4344" s="35" t="str">
        <f t="shared" si="949"/>
        <v>Nusidėvėjęs</v>
      </c>
      <c r="AJ4344" s="38" t="str">
        <f>IF(AND(F4344&lt;&gt;[3]Pav.tvarkyklė!$B$12,F4344&lt;&gt;[3]Pav.tvarkyklė!$B$13),"GVTNT","X")</f>
        <v>GVTNT</v>
      </c>
      <c r="AK4344" s="39">
        <f t="shared" si="951"/>
        <v>0</v>
      </c>
      <c r="AL4344" s="41"/>
      <c r="AM4344" s="41"/>
      <c r="AN4344" s="41">
        <f t="shared" si="939"/>
        <v>1900</v>
      </c>
      <c r="AO4344" s="41"/>
      <c r="AP4344" s="41"/>
      <c r="AQ4344" s="41"/>
      <c r="AR4344" s="42"/>
      <c r="AS4344" s="42"/>
      <c r="AU4344" s="43">
        <f t="shared" si="940"/>
        <v>0</v>
      </c>
    </row>
    <row r="4345" spans="1:47" ht="15" customHeight="1" x14ac:dyDescent="0.25">
      <c r="A4345" s="11"/>
      <c r="B4345" s="19">
        <v>4514</v>
      </c>
      <c r="C4345" s="61"/>
      <c r="D4345" s="62"/>
      <c r="E4345" s="78"/>
      <c r="F4345" s="61"/>
      <c r="G4345" s="80"/>
      <c r="H4345" s="94"/>
      <c r="I4345" s="95"/>
      <c r="J4345" s="27"/>
      <c r="K4345" s="27"/>
      <c r="L4345" s="95"/>
      <c r="M4345" s="96"/>
      <c r="N4345" s="29">
        <v>0</v>
      </c>
      <c r="O4345" s="30" t="str">
        <f>IF(G4345&lt;=$N$2,"",IF(F4345=[3]Pav.tvarkyklė!$B$13,"",IF(ISBLANK(R4345),"X","")))</f>
        <v/>
      </c>
      <c r="P4345" s="91"/>
      <c r="Q4345" s="63"/>
      <c r="R4345" s="63"/>
      <c r="S4345" s="63"/>
      <c r="T4345" s="63"/>
      <c r="U4345" s="34" t="str">
        <f>IFERROR(INDEX('[3]5.Grup_T'!$G$4:$G$22,MATCH('6.Turtas'!E4345,'[3]5.Grup_T'!$E$4:$E$22,0)),"0")</f>
        <v>0</v>
      </c>
      <c r="V4345" s="35">
        <f t="shared" si="941"/>
        <v>0</v>
      </c>
      <c r="W4345" s="35">
        <f>IF(NOT(ISBLANK(H4345)),(12-DATEDIF(H4345,'[3]1.Pradzia'!$D$13,"m")),0)</f>
        <v>0</v>
      </c>
      <c r="X4345" s="35">
        <f t="shared" si="942"/>
        <v>0</v>
      </c>
      <c r="Y4345" s="35">
        <f t="shared" si="952"/>
        <v>0</v>
      </c>
      <c r="Z4345" s="35">
        <f t="shared" si="950"/>
        <v>0</v>
      </c>
      <c r="AA4345" s="36">
        <f t="shared" si="943"/>
        <v>0</v>
      </c>
      <c r="AB4345" s="36">
        <f t="shared" si="944"/>
        <v>0</v>
      </c>
      <c r="AC4345" s="37">
        <f t="shared" si="945"/>
        <v>0</v>
      </c>
      <c r="AD4345" s="35">
        <f>IF(OR(YEAR(G4345)&lt;2019,O4345="X"),0,IF(ISBLANK(H4345),DATEDIF(G4345,'[3]1.Pradzia'!$D$13,"M"),DATEDIF(G4345,H4345,"m")))</f>
        <v>0</v>
      </c>
      <c r="AE4345" s="37">
        <f>IF(E4345='[3]5.Grup_T'!$E$20,0,IF(AD4345&lt;&gt;0,M4345/V4345*MIN(12,AD4345),0))</f>
        <v>0</v>
      </c>
      <c r="AF4345" s="37">
        <f t="shared" si="946"/>
        <v>0</v>
      </c>
      <c r="AG4345" s="37">
        <f t="shared" si="947"/>
        <v>0</v>
      </c>
      <c r="AH4345" s="37">
        <f t="shared" si="948"/>
        <v>0</v>
      </c>
      <c r="AI4345" s="35" t="str">
        <f t="shared" si="949"/>
        <v>Nusidėvėjęs</v>
      </c>
      <c r="AJ4345" s="38" t="str">
        <f>IF(AND(F4345&lt;&gt;[3]Pav.tvarkyklė!$B$12,F4345&lt;&gt;[3]Pav.tvarkyklė!$B$13),"GVTNT","X")</f>
        <v>GVTNT</v>
      </c>
      <c r="AK4345" s="39">
        <f t="shared" si="951"/>
        <v>0</v>
      </c>
      <c r="AL4345" s="41"/>
      <c r="AM4345" s="41"/>
      <c r="AN4345" s="41">
        <f t="shared" si="939"/>
        <v>1900</v>
      </c>
      <c r="AO4345" s="41"/>
      <c r="AP4345" s="41"/>
      <c r="AQ4345" s="41"/>
      <c r="AR4345" s="42"/>
      <c r="AS4345" s="42"/>
      <c r="AU4345" s="43">
        <f t="shared" si="940"/>
        <v>0</v>
      </c>
    </row>
    <row r="4346" spans="1:47" ht="15" customHeight="1" x14ac:dyDescent="0.25">
      <c r="A4346" s="11"/>
      <c r="B4346" s="19">
        <v>4515</v>
      </c>
      <c r="C4346" s="61"/>
      <c r="D4346" s="62"/>
      <c r="E4346" s="78"/>
      <c r="F4346" s="61"/>
      <c r="G4346" s="80"/>
      <c r="H4346" s="94"/>
      <c r="I4346" s="95"/>
      <c r="J4346" s="27"/>
      <c r="K4346" s="27"/>
      <c r="L4346" s="95"/>
      <c r="M4346" s="96"/>
      <c r="N4346" s="29">
        <v>0</v>
      </c>
      <c r="O4346" s="30" t="str">
        <f>IF(G4346&lt;=$N$2,"",IF(F4346=[3]Pav.tvarkyklė!$B$13,"",IF(ISBLANK(R4346),"X","")))</f>
        <v/>
      </c>
      <c r="P4346" s="91"/>
      <c r="Q4346" s="63"/>
      <c r="R4346" s="63"/>
      <c r="S4346" s="63"/>
      <c r="T4346" s="63"/>
      <c r="U4346" s="34" t="str">
        <f>IFERROR(INDEX('[3]5.Grup_T'!$G$4:$G$22,MATCH('6.Turtas'!E4346,'[3]5.Grup_T'!$E$4:$E$22,0)),"0")</f>
        <v>0</v>
      </c>
      <c r="V4346" s="35">
        <f t="shared" si="941"/>
        <v>0</v>
      </c>
      <c r="W4346" s="35">
        <f>IF(NOT(ISBLANK(H4346)),(12-DATEDIF(H4346,'[3]1.Pradzia'!$D$13,"m")),0)</f>
        <v>0</v>
      </c>
      <c r="X4346" s="35">
        <f t="shared" si="942"/>
        <v>0</v>
      </c>
      <c r="Y4346" s="35">
        <f t="shared" si="952"/>
        <v>0</v>
      </c>
      <c r="Z4346" s="35">
        <f t="shared" si="950"/>
        <v>0</v>
      </c>
      <c r="AA4346" s="36">
        <f t="shared" si="943"/>
        <v>0</v>
      </c>
      <c r="AB4346" s="36">
        <f t="shared" si="944"/>
        <v>0</v>
      </c>
      <c r="AC4346" s="37">
        <f t="shared" si="945"/>
        <v>0</v>
      </c>
      <c r="AD4346" s="35">
        <f>IF(OR(YEAR(G4346)&lt;2019,O4346="X"),0,IF(ISBLANK(H4346),DATEDIF(G4346,'[3]1.Pradzia'!$D$13,"M"),DATEDIF(G4346,H4346,"m")))</f>
        <v>0</v>
      </c>
      <c r="AE4346" s="37">
        <f>IF(E4346='[3]5.Grup_T'!$E$20,0,IF(AD4346&lt;&gt;0,M4346/V4346*MIN(12,AD4346),0))</f>
        <v>0</v>
      </c>
      <c r="AF4346" s="37">
        <f t="shared" si="946"/>
        <v>0</v>
      </c>
      <c r="AG4346" s="37">
        <f t="shared" si="947"/>
        <v>0</v>
      </c>
      <c r="AH4346" s="37">
        <f t="shared" si="948"/>
        <v>0</v>
      </c>
      <c r="AI4346" s="35" t="str">
        <f t="shared" si="949"/>
        <v>Nusidėvėjęs</v>
      </c>
      <c r="AJ4346" s="38" t="str">
        <f>IF(AND(F4346&lt;&gt;[3]Pav.tvarkyklė!$B$12,F4346&lt;&gt;[3]Pav.tvarkyklė!$B$13),"GVTNT","X")</f>
        <v>GVTNT</v>
      </c>
      <c r="AK4346" s="39">
        <f t="shared" si="951"/>
        <v>0</v>
      </c>
      <c r="AL4346" s="41"/>
      <c r="AM4346" s="41"/>
      <c r="AN4346" s="41">
        <f t="shared" si="939"/>
        <v>1900</v>
      </c>
      <c r="AO4346" s="41"/>
      <c r="AP4346" s="41"/>
      <c r="AQ4346" s="41"/>
      <c r="AR4346" s="42"/>
      <c r="AS4346" s="42"/>
      <c r="AU4346" s="43">
        <f t="shared" si="940"/>
        <v>0</v>
      </c>
    </row>
    <row r="4347" spans="1:47" ht="15" customHeight="1" x14ac:dyDescent="0.25">
      <c r="A4347" s="11"/>
      <c r="B4347" s="19">
        <v>4516</v>
      </c>
      <c r="C4347" s="61"/>
      <c r="D4347" s="62"/>
      <c r="E4347" s="78"/>
      <c r="F4347" s="61"/>
      <c r="G4347" s="80"/>
      <c r="H4347" s="94"/>
      <c r="I4347" s="95"/>
      <c r="J4347" s="27"/>
      <c r="K4347" s="27"/>
      <c r="L4347" s="95"/>
      <c r="M4347" s="96"/>
      <c r="N4347" s="29">
        <v>0</v>
      </c>
      <c r="O4347" s="30" t="str">
        <f>IF(G4347&lt;=$N$2,"",IF(F4347=[3]Pav.tvarkyklė!$B$13,"",IF(ISBLANK(R4347),"X","")))</f>
        <v/>
      </c>
      <c r="P4347" s="91"/>
      <c r="Q4347" s="63"/>
      <c r="R4347" s="63"/>
      <c r="S4347" s="63"/>
      <c r="T4347" s="63"/>
      <c r="U4347" s="34" t="str">
        <f>IFERROR(INDEX('[3]5.Grup_T'!$G$4:$G$22,MATCH('6.Turtas'!E4347,'[3]5.Grup_T'!$E$4:$E$22,0)),"0")</f>
        <v>0</v>
      </c>
      <c r="V4347" s="35">
        <f t="shared" si="941"/>
        <v>0</v>
      </c>
      <c r="W4347" s="35">
        <f>IF(NOT(ISBLANK(H4347)),(12-DATEDIF(H4347,'[3]1.Pradzia'!$D$13,"m")),0)</f>
        <v>0</v>
      </c>
      <c r="X4347" s="35">
        <f t="shared" si="942"/>
        <v>0</v>
      </c>
      <c r="Y4347" s="35">
        <f t="shared" si="952"/>
        <v>0</v>
      </c>
      <c r="Z4347" s="35">
        <f t="shared" si="950"/>
        <v>0</v>
      </c>
      <c r="AA4347" s="36">
        <f t="shared" si="943"/>
        <v>0</v>
      </c>
      <c r="AB4347" s="36">
        <f t="shared" si="944"/>
        <v>0</v>
      </c>
      <c r="AC4347" s="37">
        <f t="shared" si="945"/>
        <v>0</v>
      </c>
      <c r="AD4347" s="35">
        <f>IF(OR(YEAR(G4347)&lt;2019,O4347="X"),0,IF(ISBLANK(H4347),DATEDIF(G4347,'[3]1.Pradzia'!$D$13,"M"),DATEDIF(G4347,H4347,"m")))</f>
        <v>0</v>
      </c>
      <c r="AE4347" s="37">
        <f>IF(E4347='[3]5.Grup_T'!$E$20,0,IF(AD4347&lt;&gt;0,M4347/V4347*MIN(12,AD4347),0))</f>
        <v>0</v>
      </c>
      <c r="AF4347" s="37">
        <f t="shared" si="946"/>
        <v>0</v>
      </c>
      <c r="AG4347" s="37">
        <f t="shared" si="947"/>
        <v>0</v>
      </c>
      <c r="AH4347" s="37">
        <f t="shared" si="948"/>
        <v>0</v>
      </c>
      <c r="AI4347" s="35" t="str">
        <f t="shared" si="949"/>
        <v>Nusidėvėjęs</v>
      </c>
      <c r="AJ4347" s="38" t="str">
        <f>IF(AND(F4347&lt;&gt;[3]Pav.tvarkyklė!$B$12,F4347&lt;&gt;[3]Pav.tvarkyklė!$B$13),"GVTNT","X")</f>
        <v>GVTNT</v>
      </c>
      <c r="AK4347" s="39">
        <f t="shared" si="951"/>
        <v>0</v>
      </c>
      <c r="AL4347" s="41"/>
      <c r="AM4347" s="41"/>
      <c r="AN4347" s="41">
        <f t="shared" si="939"/>
        <v>1900</v>
      </c>
      <c r="AO4347" s="41"/>
      <c r="AP4347" s="41"/>
      <c r="AQ4347" s="41"/>
      <c r="AR4347" s="42"/>
      <c r="AS4347" s="42"/>
      <c r="AU4347" s="43">
        <f t="shared" si="940"/>
        <v>0</v>
      </c>
    </row>
    <row r="4348" spans="1:47" ht="15" customHeight="1" x14ac:dyDescent="0.25">
      <c r="A4348" s="11"/>
      <c r="B4348" s="19">
        <v>4517</v>
      </c>
      <c r="C4348" s="61"/>
      <c r="D4348" s="62"/>
      <c r="E4348" s="78"/>
      <c r="F4348" s="61"/>
      <c r="G4348" s="80"/>
      <c r="H4348" s="94"/>
      <c r="I4348" s="95"/>
      <c r="J4348" s="27"/>
      <c r="K4348" s="27"/>
      <c r="L4348" s="95"/>
      <c r="M4348" s="96"/>
      <c r="N4348" s="29">
        <v>0</v>
      </c>
      <c r="O4348" s="30" t="str">
        <f>IF(G4348&lt;=$N$2,"",IF(F4348=[3]Pav.tvarkyklė!$B$13,"",IF(ISBLANK(R4348),"X","")))</f>
        <v/>
      </c>
      <c r="P4348" s="91"/>
      <c r="Q4348" s="63"/>
      <c r="R4348" s="63"/>
      <c r="S4348" s="63"/>
      <c r="T4348" s="63"/>
      <c r="U4348" s="34" t="str">
        <f>IFERROR(INDEX('[3]5.Grup_T'!$G$4:$G$22,MATCH('6.Turtas'!E4348,'[3]5.Grup_T'!$E$4:$E$22,0)),"0")</f>
        <v>0</v>
      </c>
      <c r="V4348" s="35">
        <f t="shared" si="941"/>
        <v>0</v>
      </c>
      <c r="W4348" s="35">
        <f>IF(NOT(ISBLANK(H4348)),(12-DATEDIF(H4348,'[3]1.Pradzia'!$D$13,"m")),0)</f>
        <v>0</v>
      </c>
      <c r="X4348" s="35">
        <f t="shared" si="942"/>
        <v>0</v>
      </c>
      <c r="Y4348" s="35">
        <f t="shared" si="952"/>
        <v>0</v>
      </c>
      <c r="Z4348" s="35">
        <f t="shared" si="950"/>
        <v>0</v>
      </c>
      <c r="AA4348" s="36">
        <f t="shared" si="943"/>
        <v>0</v>
      </c>
      <c r="AB4348" s="36">
        <f t="shared" si="944"/>
        <v>0</v>
      </c>
      <c r="AC4348" s="37">
        <f t="shared" si="945"/>
        <v>0</v>
      </c>
      <c r="AD4348" s="35">
        <f>IF(OR(YEAR(G4348)&lt;2019,O4348="X"),0,IF(ISBLANK(H4348),DATEDIF(G4348,'[3]1.Pradzia'!$D$13,"M"),DATEDIF(G4348,H4348,"m")))</f>
        <v>0</v>
      </c>
      <c r="AE4348" s="37">
        <f>IF(E4348='[3]5.Grup_T'!$E$20,0,IF(AD4348&lt;&gt;0,M4348/V4348*MIN(12,AD4348),0))</f>
        <v>0</v>
      </c>
      <c r="AF4348" s="37">
        <f t="shared" si="946"/>
        <v>0</v>
      </c>
      <c r="AG4348" s="37">
        <f t="shared" si="947"/>
        <v>0</v>
      </c>
      <c r="AH4348" s="37">
        <f t="shared" si="948"/>
        <v>0</v>
      </c>
      <c r="AI4348" s="35" t="str">
        <f t="shared" si="949"/>
        <v>Nusidėvėjęs</v>
      </c>
      <c r="AJ4348" s="38" t="str">
        <f>IF(AND(F4348&lt;&gt;[3]Pav.tvarkyklė!$B$12,F4348&lt;&gt;[3]Pav.tvarkyklė!$B$13),"GVTNT","X")</f>
        <v>GVTNT</v>
      </c>
      <c r="AK4348" s="39">
        <f t="shared" si="951"/>
        <v>0</v>
      </c>
      <c r="AL4348" s="41"/>
      <c r="AM4348" s="41"/>
      <c r="AN4348" s="41">
        <f t="shared" si="939"/>
        <v>1900</v>
      </c>
      <c r="AO4348" s="41"/>
      <c r="AP4348" s="41"/>
      <c r="AQ4348" s="41"/>
      <c r="AR4348" s="42"/>
      <c r="AS4348" s="42"/>
      <c r="AU4348" s="43">
        <f t="shared" si="940"/>
        <v>0</v>
      </c>
    </row>
    <row r="4349" spans="1:47" ht="15" customHeight="1" x14ac:dyDescent="0.25">
      <c r="A4349" s="11"/>
      <c r="B4349" s="19">
        <v>4518</v>
      </c>
      <c r="C4349" s="61"/>
      <c r="D4349" s="62"/>
      <c r="E4349" s="78"/>
      <c r="F4349" s="61"/>
      <c r="G4349" s="80"/>
      <c r="H4349" s="94"/>
      <c r="I4349" s="95"/>
      <c r="J4349" s="27"/>
      <c r="K4349" s="27"/>
      <c r="L4349" s="95"/>
      <c r="M4349" s="96"/>
      <c r="N4349" s="29">
        <v>0</v>
      </c>
      <c r="O4349" s="30" t="str">
        <f>IF(G4349&lt;=$N$2,"",IF(F4349=[3]Pav.tvarkyklė!$B$13,"",IF(ISBLANK(R4349),"X","")))</f>
        <v/>
      </c>
      <c r="P4349" s="91"/>
      <c r="Q4349" s="63"/>
      <c r="R4349" s="63"/>
      <c r="S4349" s="63"/>
      <c r="T4349" s="63"/>
      <c r="U4349" s="34" t="str">
        <f>IFERROR(INDEX('[3]5.Grup_T'!$G$4:$G$22,MATCH('6.Turtas'!E4349,'[3]5.Grup_T'!$E$4:$E$22,0)),"0")</f>
        <v>0</v>
      </c>
      <c r="V4349" s="35">
        <f t="shared" si="941"/>
        <v>0</v>
      </c>
      <c r="W4349" s="35">
        <f>IF(NOT(ISBLANK(H4349)),(12-DATEDIF(H4349,'[3]1.Pradzia'!$D$13,"m")),0)</f>
        <v>0</v>
      </c>
      <c r="X4349" s="35">
        <f t="shared" si="942"/>
        <v>0</v>
      </c>
      <c r="Y4349" s="35">
        <f t="shared" si="952"/>
        <v>0</v>
      </c>
      <c r="Z4349" s="35">
        <f t="shared" si="950"/>
        <v>0</v>
      </c>
      <c r="AA4349" s="36">
        <f t="shared" si="943"/>
        <v>0</v>
      </c>
      <c r="AB4349" s="36">
        <f t="shared" si="944"/>
        <v>0</v>
      </c>
      <c r="AC4349" s="37">
        <f t="shared" si="945"/>
        <v>0</v>
      </c>
      <c r="AD4349" s="35">
        <f>IF(OR(YEAR(G4349)&lt;2019,O4349="X"),0,IF(ISBLANK(H4349),DATEDIF(G4349,'[3]1.Pradzia'!$D$13,"M"),DATEDIF(G4349,H4349,"m")))</f>
        <v>0</v>
      </c>
      <c r="AE4349" s="37">
        <f>IF(E4349='[3]5.Grup_T'!$E$20,0,IF(AD4349&lt;&gt;0,M4349/V4349*MIN(12,AD4349),0))</f>
        <v>0</v>
      </c>
      <c r="AF4349" s="37">
        <f t="shared" si="946"/>
        <v>0</v>
      </c>
      <c r="AG4349" s="37">
        <f t="shared" si="947"/>
        <v>0</v>
      </c>
      <c r="AH4349" s="37">
        <f t="shared" si="948"/>
        <v>0</v>
      </c>
      <c r="AI4349" s="35" t="str">
        <f t="shared" si="949"/>
        <v>Nusidėvėjęs</v>
      </c>
      <c r="AJ4349" s="38" t="str">
        <f>IF(AND(F4349&lt;&gt;[3]Pav.tvarkyklė!$B$12,F4349&lt;&gt;[3]Pav.tvarkyklė!$B$13),"GVTNT","X")</f>
        <v>GVTNT</v>
      </c>
      <c r="AK4349" s="39">
        <f t="shared" si="951"/>
        <v>0</v>
      </c>
      <c r="AL4349" s="41"/>
      <c r="AM4349" s="41"/>
      <c r="AN4349" s="41">
        <f t="shared" si="939"/>
        <v>1900</v>
      </c>
      <c r="AO4349" s="41"/>
      <c r="AP4349" s="41"/>
      <c r="AQ4349" s="41"/>
      <c r="AR4349" s="42"/>
      <c r="AS4349" s="42"/>
      <c r="AU4349" s="43">
        <f t="shared" si="940"/>
        <v>0</v>
      </c>
    </row>
    <row r="4350" spans="1:47" ht="15" customHeight="1" x14ac:dyDescent="0.25">
      <c r="A4350" s="11"/>
      <c r="B4350" s="19">
        <v>4519</v>
      </c>
      <c r="C4350" s="61"/>
      <c r="D4350" s="62"/>
      <c r="E4350" s="78"/>
      <c r="F4350" s="61"/>
      <c r="G4350" s="80"/>
      <c r="H4350" s="94"/>
      <c r="I4350" s="95"/>
      <c r="J4350" s="27"/>
      <c r="K4350" s="27"/>
      <c r="L4350" s="95"/>
      <c r="M4350" s="96"/>
      <c r="N4350" s="29">
        <v>0</v>
      </c>
      <c r="O4350" s="30" t="str">
        <f>IF(G4350&lt;=$N$2,"",IF(F4350=[3]Pav.tvarkyklė!$B$13,"",IF(ISBLANK(R4350),"X","")))</f>
        <v/>
      </c>
      <c r="P4350" s="91"/>
      <c r="Q4350" s="63"/>
      <c r="R4350" s="63"/>
      <c r="S4350" s="63"/>
      <c r="T4350" s="63"/>
      <c r="U4350" s="34" t="str">
        <f>IFERROR(INDEX('[3]5.Grup_T'!$G$4:$G$22,MATCH('6.Turtas'!E4350,'[3]5.Grup_T'!$E$4:$E$22,0)),"0")</f>
        <v>0</v>
      </c>
      <c r="V4350" s="35">
        <f t="shared" si="941"/>
        <v>0</v>
      </c>
      <c r="W4350" s="35">
        <f>IF(NOT(ISBLANK(H4350)),(12-DATEDIF(H4350,'[3]1.Pradzia'!$D$13,"m")),0)</f>
        <v>0</v>
      </c>
      <c r="X4350" s="35">
        <f t="shared" si="942"/>
        <v>0</v>
      </c>
      <c r="Y4350" s="35">
        <f t="shared" si="952"/>
        <v>0</v>
      </c>
      <c r="Z4350" s="35">
        <f t="shared" si="950"/>
        <v>0</v>
      </c>
      <c r="AA4350" s="36">
        <f t="shared" si="943"/>
        <v>0</v>
      </c>
      <c r="AB4350" s="36">
        <f t="shared" si="944"/>
        <v>0</v>
      </c>
      <c r="AC4350" s="37">
        <f t="shared" si="945"/>
        <v>0</v>
      </c>
      <c r="AD4350" s="35">
        <f>IF(OR(YEAR(G4350)&lt;2019,O4350="X"),0,IF(ISBLANK(H4350),DATEDIF(G4350,'[3]1.Pradzia'!$D$13,"M"),DATEDIF(G4350,H4350,"m")))</f>
        <v>0</v>
      </c>
      <c r="AE4350" s="37">
        <f>IF(E4350='[3]5.Grup_T'!$E$20,0,IF(AD4350&lt;&gt;0,M4350/V4350*MIN(12,AD4350),0))</f>
        <v>0</v>
      </c>
      <c r="AF4350" s="37">
        <f t="shared" si="946"/>
        <v>0</v>
      </c>
      <c r="AG4350" s="37">
        <f t="shared" si="947"/>
        <v>0</v>
      </c>
      <c r="AH4350" s="37">
        <f t="shared" si="948"/>
        <v>0</v>
      </c>
      <c r="AI4350" s="35" t="str">
        <f t="shared" si="949"/>
        <v>Nusidėvėjęs</v>
      </c>
      <c r="AJ4350" s="38" t="str">
        <f>IF(AND(F4350&lt;&gt;[3]Pav.tvarkyklė!$B$12,F4350&lt;&gt;[3]Pav.tvarkyklė!$B$13),"GVTNT","X")</f>
        <v>GVTNT</v>
      </c>
      <c r="AK4350" s="39">
        <f t="shared" si="951"/>
        <v>0</v>
      </c>
      <c r="AL4350" s="41"/>
      <c r="AM4350" s="41"/>
      <c r="AN4350" s="41">
        <f t="shared" si="939"/>
        <v>1900</v>
      </c>
      <c r="AO4350" s="41"/>
      <c r="AP4350" s="41"/>
      <c r="AQ4350" s="41"/>
      <c r="AR4350" s="42"/>
      <c r="AS4350" s="42"/>
      <c r="AU4350" s="43">
        <f t="shared" si="940"/>
        <v>0</v>
      </c>
    </row>
    <row r="4351" spans="1:47" ht="15" customHeight="1" x14ac:dyDescent="0.25">
      <c r="A4351" s="11"/>
      <c r="B4351" s="19">
        <v>4520</v>
      </c>
      <c r="C4351" s="61"/>
      <c r="D4351" s="62"/>
      <c r="E4351" s="78"/>
      <c r="F4351" s="61"/>
      <c r="G4351" s="80"/>
      <c r="H4351" s="94"/>
      <c r="I4351" s="95"/>
      <c r="J4351" s="27"/>
      <c r="K4351" s="27"/>
      <c r="L4351" s="95"/>
      <c r="M4351" s="96"/>
      <c r="N4351" s="29">
        <v>0</v>
      </c>
      <c r="O4351" s="30" t="str">
        <f>IF(G4351&lt;=$N$2,"",IF(F4351=[3]Pav.tvarkyklė!$B$13,"",IF(ISBLANK(R4351),"X","")))</f>
        <v/>
      </c>
      <c r="P4351" s="91"/>
      <c r="Q4351" s="63"/>
      <c r="R4351" s="63"/>
      <c r="S4351" s="63"/>
      <c r="T4351" s="63"/>
      <c r="U4351" s="34" t="str">
        <f>IFERROR(INDEX('[3]5.Grup_T'!$G$4:$G$22,MATCH('6.Turtas'!E4351,'[3]5.Grup_T'!$E$4:$E$22,0)),"0")</f>
        <v>0</v>
      </c>
      <c r="V4351" s="35">
        <f t="shared" si="941"/>
        <v>0</v>
      </c>
      <c r="W4351" s="35">
        <f>IF(NOT(ISBLANK(H4351)),(12-DATEDIF(H4351,'[3]1.Pradzia'!$D$13,"m")),0)</f>
        <v>0</v>
      </c>
      <c r="X4351" s="35">
        <f t="shared" si="942"/>
        <v>0</v>
      </c>
      <c r="Y4351" s="35">
        <f t="shared" si="952"/>
        <v>0</v>
      </c>
      <c r="Z4351" s="35">
        <f t="shared" si="950"/>
        <v>0</v>
      </c>
      <c r="AA4351" s="36">
        <f t="shared" si="943"/>
        <v>0</v>
      </c>
      <c r="AB4351" s="36">
        <f t="shared" si="944"/>
        <v>0</v>
      </c>
      <c r="AC4351" s="37">
        <f t="shared" si="945"/>
        <v>0</v>
      </c>
      <c r="AD4351" s="35">
        <f>IF(OR(YEAR(G4351)&lt;2019,O4351="X"),0,IF(ISBLANK(H4351),DATEDIF(G4351,'[3]1.Pradzia'!$D$13,"M"),DATEDIF(G4351,H4351,"m")))</f>
        <v>0</v>
      </c>
      <c r="AE4351" s="37">
        <f>IF(E4351='[3]5.Grup_T'!$E$20,0,IF(AD4351&lt;&gt;0,M4351/V4351*MIN(12,AD4351),0))</f>
        <v>0</v>
      </c>
      <c r="AF4351" s="37">
        <f t="shared" si="946"/>
        <v>0</v>
      </c>
      <c r="AG4351" s="37">
        <f t="shared" si="947"/>
        <v>0</v>
      </c>
      <c r="AH4351" s="37">
        <f t="shared" si="948"/>
        <v>0</v>
      </c>
      <c r="AI4351" s="35" t="str">
        <f t="shared" si="949"/>
        <v>Nusidėvėjęs</v>
      </c>
      <c r="AJ4351" s="38" t="str">
        <f>IF(AND(F4351&lt;&gt;[3]Pav.tvarkyklė!$B$12,F4351&lt;&gt;[3]Pav.tvarkyklė!$B$13),"GVTNT","X")</f>
        <v>GVTNT</v>
      </c>
      <c r="AK4351" s="39">
        <f t="shared" si="951"/>
        <v>0</v>
      </c>
      <c r="AL4351" s="41"/>
      <c r="AM4351" s="41"/>
      <c r="AN4351" s="41">
        <f t="shared" si="939"/>
        <v>1900</v>
      </c>
      <c r="AO4351" s="41"/>
      <c r="AP4351" s="41"/>
      <c r="AQ4351" s="41"/>
      <c r="AR4351" s="42"/>
      <c r="AS4351" s="42"/>
      <c r="AU4351" s="43">
        <f t="shared" si="940"/>
        <v>0</v>
      </c>
    </row>
    <row r="4352" spans="1:47" ht="15" customHeight="1" x14ac:dyDescent="0.25">
      <c r="A4352" s="11"/>
      <c r="B4352" s="19">
        <v>4521</v>
      </c>
      <c r="C4352" s="61"/>
      <c r="D4352" s="62"/>
      <c r="E4352" s="78"/>
      <c r="F4352" s="61"/>
      <c r="G4352" s="80"/>
      <c r="H4352" s="94"/>
      <c r="I4352" s="95"/>
      <c r="J4352" s="27"/>
      <c r="K4352" s="27"/>
      <c r="L4352" s="95"/>
      <c r="M4352" s="96"/>
      <c r="N4352" s="29">
        <v>0</v>
      </c>
      <c r="O4352" s="30" t="str">
        <f>IF(G4352&lt;=$N$2,"",IF(F4352=[3]Pav.tvarkyklė!$B$13,"",IF(ISBLANK(R4352),"X","")))</f>
        <v/>
      </c>
      <c r="P4352" s="91"/>
      <c r="Q4352" s="63"/>
      <c r="R4352" s="63"/>
      <c r="S4352" s="63"/>
      <c r="T4352" s="63"/>
      <c r="U4352" s="34" t="str">
        <f>IFERROR(INDEX('[3]5.Grup_T'!$G$4:$G$22,MATCH('6.Turtas'!E4352,'[3]5.Grup_T'!$E$4:$E$22,0)),"0")</f>
        <v>0</v>
      </c>
      <c r="V4352" s="35">
        <f t="shared" si="941"/>
        <v>0</v>
      </c>
      <c r="W4352" s="35">
        <f>IF(NOT(ISBLANK(H4352)),(12-DATEDIF(H4352,'[3]1.Pradzia'!$D$13,"m")),0)</f>
        <v>0</v>
      </c>
      <c r="X4352" s="35">
        <f t="shared" si="942"/>
        <v>0</v>
      </c>
      <c r="Y4352" s="35">
        <f t="shared" si="952"/>
        <v>0</v>
      </c>
      <c r="Z4352" s="35">
        <f t="shared" si="950"/>
        <v>0</v>
      </c>
      <c r="AA4352" s="36">
        <f t="shared" si="943"/>
        <v>0</v>
      </c>
      <c r="AB4352" s="36">
        <f t="shared" si="944"/>
        <v>0</v>
      </c>
      <c r="AC4352" s="37">
        <f t="shared" si="945"/>
        <v>0</v>
      </c>
      <c r="AD4352" s="35">
        <f>IF(OR(YEAR(G4352)&lt;2019,O4352="X"),0,IF(ISBLANK(H4352),DATEDIF(G4352,'[3]1.Pradzia'!$D$13,"M"),DATEDIF(G4352,H4352,"m")))</f>
        <v>0</v>
      </c>
      <c r="AE4352" s="37">
        <f>IF(E4352='[3]5.Grup_T'!$E$20,0,IF(AD4352&lt;&gt;0,M4352/V4352*MIN(12,AD4352),0))</f>
        <v>0</v>
      </c>
      <c r="AF4352" s="37">
        <f t="shared" si="946"/>
        <v>0</v>
      </c>
      <c r="AG4352" s="37">
        <f t="shared" si="947"/>
        <v>0</v>
      </c>
      <c r="AH4352" s="37">
        <f t="shared" si="948"/>
        <v>0</v>
      </c>
      <c r="AI4352" s="35" t="str">
        <f t="shared" si="949"/>
        <v>Nusidėvėjęs</v>
      </c>
      <c r="AJ4352" s="38" t="str">
        <f>IF(AND(F4352&lt;&gt;[3]Pav.tvarkyklė!$B$12,F4352&lt;&gt;[3]Pav.tvarkyklė!$B$13),"GVTNT","X")</f>
        <v>GVTNT</v>
      </c>
      <c r="AK4352" s="39">
        <f t="shared" si="951"/>
        <v>0</v>
      </c>
      <c r="AL4352" s="41"/>
      <c r="AM4352" s="41"/>
      <c r="AN4352" s="41">
        <f t="shared" si="939"/>
        <v>1900</v>
      </c>
      <c r="AO4352" s="41"/>
      <c r="AP4352" s="41"/>
      <c r="AQ4352" s="41"/>
      <c r="AR4352" s="42"/>
      <c r="AS4352" s="42"/>
      <c r="AU4352" s="43">
        <f t="shared" si="940"/>
        <v>0</v>
      </c>
    </row>
    <row r="4353" spans="1:47" ht="15" customHeight="1" x14ac:dyDescent="0.25">
      <c r="A4353" s="11"/>
      <c r="B4353" s="19">
        <v>4522</v>
      </c>
      <c r="C4353" s="61"/>
      <c r="D4353" s="62"/>
      <c r="E4353" s="78"/>
      <c r="F4353" s="61"/>
      <c r="G4353" s="80"/>
      <c r="H4353" s="94"/>
      <c r="I4353" s="95"/>
      <c r="J4353" s="27"/>
      <c r="K4353" s="27"/>
      <c r="L4353" s="95"/>
      <c r="M4353" s="96"/>
      <c r="N4353" s="29">
        <v>0</v>
      </c>
      <c r="O4353" s="30" t="str">
        <f>IF(G4353&lt;=$N$2,"",IF(F4353=[3]Pav.tvarkyklė!$B$13,"",IF(ISBLANK(R4353),"X","")))</f>
        <v/>
      </c>
      <c r="P4353" s="91"/>
      <c r="Q4353" s="63"/>
      <c r="R4353" s="63"/>
      <c r="S4353" s="63"/>
      <c r="T4353" s="63"/>
      <c r="U4353" s="34" t="str">
        <f>IFERROR(INDEX('[3]5.Grup_T'!$G$4:$G$22,MATCH('6.Turtas'!E4353,'[3]5.Grup_T'!$E$4:$E$22,0)),"0")</f>
        <v>0</v>
      </c>
      <c r="V4353" s="35">
        <f t="shared" si="941"/>
        <v>0</v>
      </c>
      <c r="W4353" s="35">
        <f>IF(NOT(ISBLANK(H4353)),(12-DATEDIF(H4353,'[3]1.Pradzia'!$D$13,"m")),0)</f>
        <v>0</v>
      </c>
      <c r="X4353" s="35">
        <f t="shared" si="942"/>
        <v>0</v>
      </c>
      <c r="Y4353" s="35">
        <f t="shared" si="952"/>
        <v>0</v>
      </c>
      <c r="Z4353" s="35">
        <f t="shared" si="950"/>
        <v>0</v>
      </c>
      <c r="AA4353" s="36">
        <f t="shared" si="943"/>
        <v>0</v>
      </c>
      <c r="AB4353" s="36">
        <f t="shared" si="944"/>
        <v>0</v>
      </c>
      <c r="AC4353" s="37">
        <f t="shared" si="945"/>
        <v>0</v>
      </c>
      <c r="AD4353" s="35">
        <f>IF(OR(YEAR(G4353)&lt;2019,O4353="X"),0,IF(ISBLANK(H4353),DATEDIF(G4353,'[3]1.Pradzia'!$D$13,"M"),DATEDIF(G4353,H4353,"m")))</f>
        <v>0</v>
      </c>
      <c r="AE4353" s="37">
        <f>IF(E4353='[3]5.Grup_T'!$E$20,0,IF(AD4353&lt;&gt;0,M4353/V4353*MIN(12,AD4353),0))</f>
        <v>0</v>
      </c>
      <c r="AF4353" s="37">
        <f t="shared" si="946"/>
        <v>0</v>
      </c>
      <c r="AG4353" s="37">
        <f t="shared" si="947"/>
        <v>0</v>
      </c>
      <c r="AH4353" s="37">
        <f t="shared" si="948"/>
        <v>0</v>
      </c>
      <c r="AI4353" s="35" t="str">
        <f t="shared" si="949"/>
        <v>Nusidėvėjęs</v>
      </c>
      <c r="AJ4353" s="38" t="str">
        <f>IF(AND(F4353&lt;&gt;[3]Pav.tvarkyklė!$B$12,F4353&lt;&gt;[3]Pav.tvarkyklė!$B$13),"GVTNT","X")</f>
        <v>GVTNT</v>
      </c>
      <c r="AK4353" s="39">
        <f t="shared" si="951"/>
        <v>0</v>
      </c>
      <c r="AL4353" s="41"/>
      <c r="AM4353" s="41"/>
      <c r="AN4353" s="41">
        <f t="shared" si="939"/>
        <v>1900</v>
      </c>
      <c r="AO4353" s="41"/>
      <c r="AP4353" s="41"/>
      <c r="AQ4353" s="41"/>
      <c r="AR4353" s="42"/>
      <c r="AS4353" s="42"/>
      <c r="AU4353" s="43">
        <f t="shared" si="940"/>
        <v>0</v>
      </c>
    </row>
    <row r="4354" spans="1:47" ht="15" customHeight="1" x14ac:dyDescent="0.25">
      <c r="A4354" s="11"/>
      <c r="B4354" s="19">
        <v>4523</v>
      </c>
      <c r="C4354" s="61"/>
      <c r="D4354" s="62"/>
      <c r="E4354" s="78"/>
      <c r="F4354" s="61"/>
      <c r="G4354" s="80"/>
      <c r="H4354" s="94"/>
      <c r="I4354" s="95"/>
      <c r="J4354" s="27"/>
      <c r="K4354" s="27"/>
      <c r="L4354" s="95"/>
      <c r="M4354" s="96"/>
      <c r="N4354" s="29">
        <v>0</v>
      </c>
      <c r="O4354" s="30" t="str">
        <f>IF(G4354&lt;=$N$2,"",IF(F4354=[3]Pav.tvarkyklė!$B$13,"",IF(ISBLANK(R4354),"X","")))</f>
        <v/>
      </c>
      <c r="P4354" s="91"/>
      <c r="Q4354" s="63"/>
      <c r="R4354" s="63"/>
      <c r="S4354" s="63"/>
      <c r="T4354" s="63"/>
      <c r="U4354" s="34" t="str">
        <f>IFERROR(INDEX('[3]5.Grup_T'!$G$4:$G$22,MATCH('6.Turtas'!E4354,'[3]5.Grup_T'!$E$4:$E$22,0)),"0")</f>
        <v>0</v>
      </c>
      <c r="V4354" s="35">
        <f t="shared" si="941"/>
        <v>0</v>
      </c>
      <c r="W4354" s="35">
        <f>IF(NOT(ISBLANK(H4354)),(12-DATEDIF(H4354,'[3]1.Pradzia'!$D$13,"m")),0)</f>
        <v>0</v>
      </c>
      <c r="X4354" s="35">
        <f t="shared" si="942"/>
        <v>0</v>
      </c>
      <c r="Y4354" s="35">
        <f t="shared" si="952"/>
        <v>0</v>
      </c>
      <c r="Z4354" s="35">
        <f t="shared" si="950"/>
        <v>0</v>
      </c>
      <c r="AA4354" s="36">
        <f t="shared" si="943"/>
        <v>0</v>
      </c>
      <c r="AB4354" s="36">
        <f t="shared" si="944"/>
        <v>0</v>
      </c>
      <c r="AC4354" s="37">
        <f t="shared" si="945"/>
        <v>0</v>
      </c>
      <c r="AD4354" s="35">
        <f>IF(OR(YEAR(G4354)&lt;2019,O4354="X"),0,IF(ISBLANK(H4354),DATEDIF(G4354,'[3]1.Pradzia'!$D$13,"M"),DATEDIF(G4354,H4354,"m")))</f>
        <v>0</v>
      </c>
      <c r="AE4354" s="37">
        <f>IF(E4354='[3]5.Grup_T'!$E$20,0,IF(AD4354&lt;&gt;0,M4354/V4354*MIN(12,AD4354),0))</f>
        <v>0</v>
      </c>
      <c r="AF4354" s="37">
        <f t="shared" si="946"/>
        <v>0</v>
      </c>
      <c r="AG4354" s="37">
        <f t="shared" si="947"/>
        <v>0</v>
      </c>
      <c r="AH4354" s="37">
        <f t="shared" si="948"/>
        <v>0</v>
      </c>
      <c r="AI4354" s="35" t="str">
        <f t="shared" si="949"/>
        <v>Nusidėvėjęs</v>
      </c>
      <c r="AJ4354" s="38" t="str">
        <f>IF(AND(F4354&lt;&gt;[3]Pav.tvarkyklė!$B$12,F4354&lt;&gt;[3]Pav.tvarkyklė!$B$13),"GVTNT","X")</f>
        <v>GVTNT</v>
      </c>
      <c r="AK4354" s="39">
        <f t="shared" si="951"/>
        <v>0</v>
      </c>
      <c r="AL4354" s="41"/>
      <c r="AM4354" s="41"/>
      <c r="AN4354" s="41">
        <f t="shared" si="939"/>
        <v>1900</v>
      </c>
      <c r="AO4354" s="41"/>
      <c r="AP4354" s="41"/>
      <c r="AQ4354" s="41"/>
      <c r="AR4354" s="42"/>
      <c r="AS4354" s="42"/>
      <c r="AU4354" s="43">
        <f t="shared" si="940"/>
        <v>0</v>
      </c>
    </row>
    <row r="4355" spans="1:47" ht="15" customHeight="1" x14ac:dyDescent="0.25">
      <c r="A4355" s="11"/>
      <c r="B4355" s="19">
        <v>4524</v>
      </c>
      <c r="C4355" s="61"/>
      <c r="D4355" s="62"/>
      <c r="E4355" s="78"/>
      <c r="F4355" s="61"/>
      <c r="G4355" s="80"/>
      <c r="H4355" s="94"/>
      <c r="I4355" s="95"/>
      <c r="J4355" s="27"/>
      <c r="K4355" s="27"/>
      <c r="L4355" s="95"/>
      <c r="M4355" s="96"/>
      <c r="N4355" s="29">
        <v>0</v>
      </c>
      <c r="O4355" s="30" t="str">
        <f>IF(G4355&lt;=$N$2,"",IF(F4355=[3]Pav.tvarkyklė!$B$13,"",IF(ISBLANK(R4355),"X","")))</f>
        <v/>
      </c>
      <c r="P4355" s="91"/>
      <c r="Q4355" s="63"/>
      <c r="R4355" s="63"/>
      <c r="S4355" s="63"/>
      <c r="T4355" s="63"/>
      <c r="U4355" s="34" t="str">
        <f>IFERROR(INDEX('[3]5.Grup_T'!$G$4:$G$22,MATCH('6.Turtas'!E4355,'[3]5.Grup_T'!$E$4:$E$22,0)),"0")</f>
        <v>0</v>
      </c>
      <c r="V4355" s="35">
        <f t="shared" si="941"/>
        <v>0</v>
      </c>
      <c r="W4355" s="35">
        <f>IF(NOT(ISBLANK(H4355)),(12-DATEDIF(H4355,'[3]1.Pradzia'!$D$13,"m")),0)</f>
        <v>0</v>
      </c>
      <c r="X4355" s="35">
        <f t="shared" si="942"/>
        <v>0</v>
      </c>
      <c r="Y4355" s="35">
        <f t="shared" si="952"/>
        <v>0</v>
      </c>
      <c r="Z4355" s="35">
        <f t="shared" si="950"/>
        <v>0</v>
      </c>
      <c r="AA4355" s="36">
        <f t="shared" si="943"/>
        <v>0</v>
      </c>
      <c r="AB4355" s="36">
        <f t="shared" si="944"/>
        <v>0</v>
      </c>
      <c r="AC4355" s="37">
        <f t="shared" si="945"/>
        <v>0</v>
      </c>
      <c r="AD4355" s="35">
        <f>IF(OR(YEAR(G4355)&lt;2019,O4355="X"),0,IF(ISBLANK(H4355),DATEDIF(G4355,'[3]1.Pradzia'!$D$13,"M"),DATEDIF(G4355,H4355,"m")))</f>
        <v>0</v>
      </c>
      <c r="AE4355" s="37">
        <f>IF(E4355='[3]5.Grup_T'!$E$20,0,IF(AD4355&lt;&gt;0,M4355/V4355*MIN(12,AD4355),0))</f>
        <v>0</v>
      </c>
      <c r="AF4355" s="37">
        <f t="shared" si="946"/>
        <v>0</v>
      </c>
      <c r="AG4355" s="37">
        <f t="shared" si="947"/>
        <v>0</v>
      </c>
      <c r="AH4355" s="37">
        <f t="shared" si="948"/>
        <v>0</v>
      </c>
      <c r="AI4355" s="35" t="str">
        <f t="shared" si="949"/>
        <v>Nusidėvėjęs</v>
      </c>
      <c r="AJ4355" s="38" t="str">
        <f>IF(AND(F4355&lt;&gt;[3]Pav.tvarkyklė!$B$12,F4355&lt;&gt;[3]Pav.tvarkyklė!$B$13),"GVTNT","X")</f>
        <v>GVTNT</v>
      </c>
      <c r="AK4355" s="39">
        <f t="shared" si="951"/>
        <v>0</v>
      </c>
      <c r="AL4355" s="41"/>
      <c r="AM4355" s="41"/>
      <c r="AN4355" s="41">
        <f t="shared" si="939"/>
        <v>1900</v>
      </c>
      <c r="AO4355" s="41"/>
      <c r="AP4355" s="41"/>
      <c r="AQ4355" s="41"/>
      <c r="AR4355" s="42"/>
      <c r="AS4355" s="42"/>
      <c r="AU4355" s="43">
        <f t="shared" si="940"/>
        <v>0</v>
      </c>
    </row>
    <row r="4356" spans="1:47" ht="15" customHeight="1" x14ac:dyDescent="0.25">
      <c r="A4356" s="11"/>
      <c r="B4356" s="19">
        <v>4525</v>
      </c>
      <c r="C4356" s="61"/>
      <c r="D4356" s="62"/>
      <c r="E4356" s="78"/>
      <c r="F4356" s="61"/>
      <c r="G4356" s="80"/>
      <c r="H4356" s="94"/>
      <c r="I4356" s="95"/>
      <c r="J4356" s="27"/>
      <c r="K4356" s="27"/>
      <c r="L4356" s="95"/>
      <c r="M4356" s="96"/>
      <c r="N4356" s="29">
        <v>0</v>
      </c>
      <c r="O4356" s="30" t="str">
        <f>IF(G4356&lt;=$N$2,"",IF(F4356=[3]Pav.tvarkyklė!$B$13,"",IF(ISBLANK(R4356),"X","")))</f>
        <v/>
      </c>
      <c r="P4356" s="91"/>
      <c r="Q4356" s="63"/>
      <c r="R4356" s="63"/>
      <c r="S4356" s="63"/>
      <c r="T4356" s="63"/>
      <c r="U4356" s="34" t="str">
        <f>IFERROR(INDEX('[3]5.Grup_T'!$G$4:$G$22,MATCH('6.Turtas'!E4356,'[3]5.Grup_T'!$E$4:$E$22,0)),"0")</f>
        <v>0</v>
      </c>
      <c r="V4356" s="35">
        <f t="shared" si="941"/>
        <v>0</v>
      </c>
      <c r="W4356" s="35">
        <f>IF(NOT(ISBLANK(H4356)),(12-DATEDIF(H4356,'[3]1.Pradzia'!$D$13,"m")),0)</f>
        <v>0</v>
      </c>
      <c r="X4356" s="35">
        <f t="shared" si="942"/>
        <v>0</v>
      </c>
      <c r="Y4356" s="35">
        <f t="shared" si="952"/>
        <v>0</v>
      </c>
      <c r="Z4356" s="35">
        <f t="shared" si="950"/>
        <v>0</v>
      </c>
      <c r="AA4356" s="36">
        <f t="shared" si="943"/>
        <v>0</v>
      </c>
      <c r="AB4356" s="36">
        <f t="shared" si="944"/>
        <v>0</v>
      </c>
      <c r="AC4356" s="37">
        <f t="shared" si="945"/>
        <v>0</v>
      </c>
      <c r="AD4356" s="35">
        <f>IF(OR(YEAR(G4356)&lt;2019,O4356="X"),0,IF(ISBLANK(H4356),DATEDIF(G4356,'[3]1.Pradzia'!$D$13,"M"),DATEDIF(G4356,H4356,"m")))</f>
        <v>0</v>
      </c>
      <c r="AE4356" s="37">
        <f>IF(E4356='[3]5.Grup_T'!$E$20,0,IF(AD4356&lt;&gt;0,M4356/V4356*MIN(12,AD4356),0))</f>
        <v>0</v>
      </c>
      <c r="AF4356" s="37">
        <f t="shared" si="946"/>
        <v>0</v>
      </c>
      <c r="AG4356" s="37">
        <f t="shared" si="947"/>
        <v>0</v>
      </c>
      <c r="AH4356" s="37">
        <f t="shared" si="948"/>
        <v>0</v>
      </c>
      <c r="AI4356" s="35" t="str">
        <f t="shared" si="949"/>
        <v>Nusidėvėjęs</v>
      </c>
      <c r="AJ4356" s="38" t="str">
        <f>IF(AND(F4356&lt;&gt;[3]Pav.tvarkyklė!$B$12,F4356&lt;&gt;[3]Pav.tvarkyklė!$B$13),"GVTNT","X")</f>
        <v>GVTNT</v>
      </c>
      <c r="AK4356" s="39">
        <f t="shared" si="951"/>
        <v>0</v>
      </c>
      <c r="AL4356" s="41"/>
      <c r="AM4356" s="41"/>
      <c r="AN4356" s="41">
        <f t="shared" si="939"/>
        <v>1900</v>
      </c>
      <c r="AO4356" s="41"/>
      <c r="AP4356" s="41"/>
      <c r="AQ4356" s="41"/>
      <c r="AR4356" s="42"/>
      <c r="AS4356" s="42"/>
      <c r="AU4356" s="43">
        <f t="shared" si="940"/>
        <v>0</v>
      </c>
    </row>
    <row r="4357" spans="1:47" ht="15" customHeight="1" x14ac:dyDescent="0.25">
      <c r="A4357" s="11"/>
      <c r="B4357" s="19">
        <v>4526</v>
      </c>
      <c r="C4357" s="61"/>
      <c r="D4357" s="62"/>
      <c r="E4357" s="78"/>
      <c r="F4357" s="61"/>
      <c r="G4357" s="80"/>
      <c r="H4357" s="94"/>
      <c r="I4357" s="95"/>
      <c r="J4357" s="27"/>
      <c r="K4357" s="27"/>
      <c r="L4357" s="95"/>
      <c r="M4357" s="96"/>
      <c r="N4357" s="29">
        <v>0</v>
      </c>
      <c r="O4357" s="30" t="str">
        <f>IF(G4357&lt;=$N$2,"",IF(F4357=[3]Pav.tvarkyklė!$B$13,"",IF(ISBLANK(R4357),"X","")))</f>
        <v/>
      </c>
      <c r="P4357" s="91"/>
      <c r="Q4357" s="63"/>
      <c r="R4357" s="63"/>
      <c r="S4357" s="63"/>
      <c r="T4357" s="63"/>
      <c r="U4357" s="34" t="str">
        <f>IFERROR(INDEX('[3]5.Grup_T'!$G$4:$G$22,MATCH('6.Turtas'!E4357,'[3]5.Grup_T'!$E$4:$E$22,0)),"0")</f>
        <v>0</v>
      </c>
      <c r="V4357" s="35">
        <f t="shared" si="941"/>
        <v>0</v>
      </c>
      <c r="W4357" s="35">
        <f>IF(NOT(ISBLANK(H4357)),(12-DATEDIF(H4357,'[3]1.Pradzia'!$D$13,"m")),0)</f>
        <v>0</v>
      </c>
      <c r="X4357" s="35">
        <f t="shared" si="942"/>
        <v>0</v>
      </c>
      <c r="Y4357" s="35">
        <f t="shared" si="952"/>
        <v>0</v>
      </c>
      <c r="Z4357" s="35">
        <f t="shared" si="950"/>
        <v>0</v>
      </c>
      <c r="AA4357" s="36">
        <f t="shared" si="943"/>
        <v>0</v>
      </c>
      <c r="AB4357" s="36">
        <f t="shared" si="944"/>
        <v>0</v>
      </c>
      <c r="AC4357" s="37">
        <f t="shared" si="945"/>
        <v>0</v>
      </c>
      <c r="AD4357" s="35">
        <f>IF(OR(YEAR(G4357)&lt;2019,O4357="X"),0,IF(ISBLANK(H4357),DATEDIF(G4357,'[3]1.Pradzia'!$D$13,"M"),DATEDIF(G4357,H4357,"m")))</f>
        <v>0</v>
      </c>
      <c r="AE4357" s="37">
        <f>IF(E4357='[3]5.Grup_T'!$E$20,0,IF(AD4357&lt;&gt;0,M4357/V4357*MIN(12,AD4357),0))</f>
        <v>0</v>
      </c>
      <c r="AF4357" s="37">
        <f t="shared" si="946"/>
        <v>0</v>
      </c>
      <c r="AG4357" s="37">
        <f t="shared" si="947"/>
        <v>0</v>
      </c>
      <c r="AH4357" s="37">
        <f t="shared" si="948"/>
        <v>0</v>
      </c>
      <c r="AI4357" s="35" t="str">
        <f t="shared" si="949"/>
        <v>Nusidėvėjęs</v>
      </c>
      <c r="AJ4357" s="38" t="str">
        <f>IF(AND(F4357&lt;&gt;[3]Pav.tvarkyklė!$B$12,F4357&lt;&gt;[3]Pav.tvarkyklė!$B$13),"GVTNT","X")</f>
        <v>GVTNT</v>
      </c>
      <c r="AK4357" s="39">
        <f t="shared" si="951"/>
        <v>0</v>
      </c>
      <c r="AL4357" s="41"/>
      <c r="AM4357" s="41"/>
      <c r="AN4357" s="41">
        <f t="shared" ref="AN4357:AN4420" si="953">YEAR(G4357)</f>
        <v>1900</v>
      </c>
      <c r="AO4357" s="41"/>
      <c r="AP4357" s="41"/>
      <c r="AQ4357" s="41"/>
      <c r="AR4357" s="42"/>
      <c r="AS4357" s="42"/>
      <c r="AU4357" s="43">
        <f t="shared" ref="AU4357:AU4420" si="954">AF4357-AT4357</f>
        <v>0</v>
      </c>
    </row>
    <row r="4358" spans="1:47" ht="15" customHeight="1" x14ac:dyDescent="0.25">
      <c r="A4358" s="11"/>
      <c r="B4358" s="19">
        <v>4527</v>
      </c>
      <c r="C4358" s="61"/>
      <c r="D4358" s="62"/>
      <c r="E4358" s="78"/>
      <c r="F4358" s="61"/>
      <c r="G4358" s="80"/>
      <c r="H4358" s="94"/>
      <c r="I4358" s="95"/>
      <c r="J4358" s="27"/>
      <c r="K4358" s="27"/>
      <c r="L4358" s="95"/>
      <c r="M4358" s="96"/>
      <c r="N4358" s="29">
        <v>0</v>
      </c>
      <c r="O4358" s="30" t="str">
        <f>IF(G4358&lt;=$N$2,"",IF(F4358=[3]Pav.tvarkyklė!$B$13,"",IF(ISBLANK(R4358),"X","")))</f>
        <v/>
      </c>
      <c r="P4358" s="91"/>
      <c r="Q4358" s="63"/>
      <c r="R4358" s="63"/>
      <c r="S4358" s="63"/>
      <c r="T4358" s="63"/>
      <c r="U4358" s="34" t="str">
        <f>IFERROR(INDEX('[3]5.Grup_T'!$G$4:$G$22,MATCH('6.Turtas'!E4358,'[3]5.Grup_T'!$E$4:$E$22,0)),"0")</f>
        <v>0</v>
      </c>
      <c r="V4358" s="35">
        <f t="shared" si="941"/>
        <v>0</v>
      </c>
      <c r="W4358" s="35">
        <f>IF(NOT(ISBLANK(H4358)),(12-DATEDIF(H4358,'[3]1.Pradzia'!$D$13,"m")),0)</f>
        <v>0</v>
      </c>
      <c r="X4358" s="35">
        <f t="shared" si="942"/>
        <v>0</v>
      </c>
      <c r="Y4358" s="35">
        <f t="shared" si="952"/>
        <v>0</v>
      </c>
      <c r="Z4358" s="35">
        <f t="shared" si="950"/>
        <v>0</v>
      </c>
      <c r="AA4358" s="36">
        <f t="shared" si="943"/>
        <v>0</v>
      </c>
      <c r="AB4358" s="36">
        <f t="shared" si="944"/>
        <v>0</v>
      </c>
      <c r="AC4358" s="37">
        <f t="shared" si="945"/>
        <v>0</v>
      </c>
      <c r="AD4358" s="35">
        <f>IF(OR(YEAR(G4358)&lt;2019,O4358="X"),0,IF(ISBLANK(H4358),DATEDIF(G4358,'[3]1.Pradzia'!$D$13,"M"),DATEDIF(G4358,H4358,"m")))</f>
        <v>0</v>
      </c>
      <c r="AE4358" s="37">
        <f>IF(E4358='[3]5.Grup_T'!$E$20,0,IF(AD4358&lt;&gt;0,M4358/V4358*MIN(12,AD4358),0))</f>
        <v>0</v>
      </c>
      <c r="AF4358" s="37">
        <f t="shared" si="946"/>
        <v>0</v>
      </c>
      <c r="AG4358" s="37">
        <f t="shared" si="947"/>
        <v>0</v>
      </c>
      <c r="AH4358" s="37">
        <f t="shared" si="948"/>
        <v>0</v>
      </c>
      <c r="AI4358" s="35" t="str">
        <f t="shared" si="949"/>
        <v>Nusidėvėjęs</v>
      </c>
      <c r="AJ4358" s="38" t="str">
        <f>IF(AND(F4358&lt;&gt;[3]Pav.tvarkyklė!$B$12,F4358&lt;&gt;[3]Pav.tvarkyklė!$B$13),"GVTNT","X")</f>
        <v>GVTNT</v>
      </c>
      <c r="AK4358" s="39">
        <f t="shared" si="951"/>
        <v>0</v>
      </c>
      <c r="AL4358" s="41"/>
      <c r="AM4358" s="41"/>
      <c r="AN4358" s="41">
        <f t="shared" si="953"/>
        <v>1900</v>
      </c>
      <c r="AO4358" s="41"/>
      <c r="AP4358" s="41"/>
      <c r="AQ4358" s="41"/>
      <c r="AR4358" s="42"/>
      <c r="AS4358" s="42"/>
      <c r="AU4358" s="43">
        <f t="shared" si="954"/>
        <v>0</v>
      </c>
    </row>
    <row r="4359" spans="1:47" ht="15" customHeight="1" x14ac:dyDescent="0.25">
      <c r="A4359" s="11"/>
      <c r="B4359" s="19">
        <v>4528</v>
      </c>
      <c r="C4359" s="61"/>
      <c r="D4359" s="62"/>
      <c r="E4359" s="78"/>
      <c r="F4359" s="61"/>
      <c r="G4359" s="80"/>
      <c r="H4359" s="94"/>
      <c r="I4359" s="95"/>
      <c r="J4359" s="27"/>
      <c r="K4359" s="27"/>
      <c r="L4359" s="95"/>
      <c r="M4359" s="96"/>
      <c r="N4359" s="29">
        <v>0</v>
      </c>
      <c r="O4359" s="30" t="str">
        <f>IF(G4359&lt;=$N$2,"",IF(F4359=[3]Pav.tvarkyklė!$B$13,"",IF(ISBLANK(R4359),"X","")))</f>
        <v/>
      </c>
      <c r="P4359" s="91"/>
      <c r="Q4359" s="63"/>
      <c r="R4359" s="63"/>
      <c r="S4359" s="63"/>
      <c r="T4359" s="63"/>
      <c r="U4359" s="34" t="str">
        <f>IFERROR(INDEX('[3]5.Grup_T'!$G$4:$G$22,MATCH('6.Turtas'!E4359,'[3]5.Grup_T'!$E$4:$E$22,0)),"0")</f>
        <v>0</v>
      </c>
      <c r="V4359" s="35">
        <f t="shared" si="941"/>
        <v>0</v>
      </c>
      <c r="W4359" s="35">
        <f>IF(NOT(ISBLANK(H4359)),(12-DATEDIF(H4359,'[3]1.Pradzia'!$D$13,"m")),0)</f>
        <v>0</v>
      </c>
      <c r="X4359" s="35">
        <f t="shared" si="942"/>
        <v>0</v>
      </c>
      <c r="Y4359" s="35">
        <f t="shared" si="952"/>
        <v>0</v>
      </c>
      <c r="Z4359" s="35">
        <f t="shared" si="950"/>
        <v>0</v>
      </c>
      <c r="AA4359" s="36">
        <f t="shared" si="943"/>
        <v>0</v>
      </c>
      <c r="AB4359" s="36">
        <f t="shared" si="944"/>
        <v>0</v>
      </c>
      <c r="AC4359" s="37">
        <f t="shared" si="945"/>
        <v>0</v>
      </c>
      <c r="AD4359" s="35">
        <f>IF(OR(YEAR(G4359)&lt;2019,O4359="X"),0,IF(ISBLANK(H4359),DATEDIF(G4359,'[3]1.Pradzia'!$D$13,"M"),DATEDIF(G4359,H4359,"m")))</f>
        <v>0</v>
      </c>
      <c r="AE4359" s="37">
        <f>IF(E4359='[3]5.Grup_T'!$E$20,0,IF(AD4359&lt;&gt;0,M4359/V4359*MIN(12,AD4359),0))</f>
        <v>0</v>
      </c>
      <c r="AF4359" s="37">
        <f t="shared" si="946"/>
        <v>0</v>
      </c>
      <c r="AG4359" s="37">
        <f t="shared" si="947"/>
        <v>0</v>
      </c>
      <c r="AH4359" s="37">
        <f t="shared" si="948"/>
        <v>0</v>
      </c>
      <c r="AI4359" s="35" t="str">
        <f t="shared" si="949"/>
        <v>Nusidėvėjęs</v>
      </c>
      <c r="AJ4359" s="38" t="str">
        <f>IF(AND(F4359&lt;&gt;[3]Pav.tvarkyklė!$B$12,F4359&lt;&gt;[3]Pav.tvarkyklė!$B$13),"GVTNT","X")</f>
        <v>GVTNT</v>
      </c>
      <c r="AK4359" s="39">
        <f t="shared" si="951"/>
        <v>0</v>
      </c>
      <c r="AL4359" s="41"/>
      <c r="AM4359" s="41"/>
      <c r="AN4359" s="41">
        <f t="shared" si="953"/>
        <v>1900</v>
      </c>
      <c r="AO4359" s="41"/>
      <c r="AP4359" s="41"/>
      <c r="AQ4359" s="41"/>
      <c r="AR4359" s="42"/>
      <c r="AS4359" s="42"/>
      <c r="AU4359" s="43">
        <f t="shared" si="954"/>
        <v>0</v>
      </c>
    </row>
    <row r="4360" spans="1:47" ht="15" customHeight="1" x14ac:dyDescent="0.25">
      <c r="A4360" s="11"/>
      <c r="B4360" s="19">
        <v>4529</v>
      </c>
      <c r="C4360" s="61"/>
      <c r="D4360" s="62"/>
      <c r="E4360" s="78"/>
      <c r="F4360" s="61"/>
      <c r="G4360" s="80"/>
      <c r="H4360" s="94"/>
      <c r="I4360" s="95"/>
      <c r="J4360" s="27"/>
      <c r="K4360" s="27"/>
      <c r="L4360" s="95"/>
      <c r="M4360" s="96"/>
      <c r="N4360" s="29">
        <v>0</v>
      </c>
      <c r="O4360" s="30" t="str">
        <f>IF(G4360&lt;=$N$2,"",IF(F4360=[3]Pav.tvarkyklė!$B$13,"",IF(ISBLANK(R4360),"X","")))</f>
        <v/>
      </c>
      <c r="P4360" s="91"/>
      <c r="Q4360" s="63"/>
      <c r="R4360" s="63"/>
      <c r="S4360" s="63"/>
      <c r="T4360" s="63"/>
      <c r="U4360" s="34" t="str">
        <f>IFERROR(INDEX('[3]5.Grup_T'!$G$4:$G$22,MATCH('6.Turtas'!E4360,'[3]5.Grup_T'!$E$4:$E$22,0)),"0")</f>
        <v>0</v>
      </c>
      <c r="V4360" s="35">
        <f t="shared" si="941"/>
        <v>0</v>
      </c>
      <c r="W4360" s="35">
        <f>IF(NOT(ISBLANK(H4360)),(12-DATEDIF(H4360,'[3]1.Pradzia'!$D$13,"m")),0)</f>
        <v>0</v>
      </c>
      <c r="X4360" s="35">
        <f t="shared" si="942"/>
        <v>0</v>
      </c>
      <c r="Y4360" s="35">
        <f t="shared" si="952"/>
        <v>0</v>
      </c>
      <c r="Z4360" s="35">
        <f t="shared" si="950"/>
        <v>0</v>
      </c>
      <c r="AA4360" s="36">
        <f t="shared" si="943"/>
        <v>0</v>
      </c>
      <c r="AB4360" s="36">
        <f t="shared" si="944"/>
        <v>0</v>
      </c>
      <c r="AC4360" s="37">
        <f t="shared" si="945"/>
        <v>0</v>
      </c>
      <c r="AD4360" s="35">
        <f>IF(OR(YEAR(G4360)&lt;2019,O4360="X"),0,IF(ISBLANK(H4360),DATEDIF(G4360,'[3]1.Pradzia'!$D$13,"M"),DATEDIF(G4360,H4360,"m")))</f>
        <v>0</v>
      </c>
      <c r="AE4360" s="37">
        <f>IF(E4360='[3]5.Grup_T'!$E$20,0,IF(AD4360&lt;&gt;0,M4360/V4360*MIN(12,AD4360),0))</f>
        <v>0</v>
      </c>
      <c r="AF4360" s="37">
        <f t="shared" si="946"/>
        <v>0</v>
      </c>
      <c r="AG4360" s="37">
        <f t="shared" si="947"/>
        <v>0</v>
      </c>
      <c r="AH4360" s="37">
        <f t="shared" si="948"/>
        <v>0</v>
      </c>
      <c r="AI4360" s="35" t="str">
        <f t="shared" si="949"/>
        <v>Nusidėvėjęs</v>
      </c>
      <c r="AJ4360" s="38" t="str">
        <f>IF(AND(F4360&lt;&gt;[3]Pav.tvarkyklė!$B$12,F4360&lt;&gt;[3]Pav.tvarkyklė!$B$13),"GVTNT","X")</f>
        <v>GVTNT</v>
      </c>
      <c r="AK4360" s="39">
        <f t="shared" si="951"/>
        <v>0</v>
      </c>
      <c r="AL4360" s="41"/>
      <c r="AM4360" s="41"/>
      <c r="AN4360" s="41">
        <f t="shared" si="953"/>
        <v>1900</v>
      </c>
      <c r="AO4360" s="41"/>
      <c r="AP4360" s="41"/>
      <c r="AQ4360" s="41"/>
      <c r="AR4360" s="42"/>
      <c r="AS4360" s="42"/>
      <c r="AU4360" s="43">
        <f t="shared" si="954"/>
        <v>0</v>
      </c>
    </row>
    <row r="4361" spans="1:47" ht="15" customHeight="1" x14ac:dyDescent="0.25">
      <c r="A4361" s="11"/>
      <c r="B4361" s="19">
        <v>4530</v>
      </c>
      <c r="C4361" s="61"/>
      <c r="D4361" s="62"/>
      <c r="E4361" s="78"/>
      <c r="F4361" s="61"/>
      <c r="G4361" s="80"/>
      <c r="H4361" s="94"/>
      <c r="I4361" s="95"/>
      <c r="J4361" s="27"/>
      <c r="K4361" s="27"/>
      <c r="L4361" s="95"/>
      <c r="M4361" s="96"/>
      <c r="N4361" s="29">
        <v>0</v>
      </c>
      <c r="O4361" s="30" t="str">
        <f>IF(G4361&lt;=$N$2,"",IF(F4361=[3]Pav.tvarkyklė!$B$13,"",IF(ISBLANK(R4361),"X","")))</f>
        <v/>
      </c>
      <c r="P4361" s="91"/>
      <c r="Q4361" s="63"/>
      <c r="R4361" s="63"/>
      <c r="S4361" s="63"/>
      <c r="T4361" s="63"/>
      <c r="U4361" s="34" t="str">
        <f>IFERROR(INDEX('[3]5.Grup_T'!$G$4:$G$22,MATCH('6.Turtas'!E4361,'[3]5.Grup_T'!$E$4:$E$22,0)),"0")</f>
        <v>0</v>
      </c>
      <c r="V4361" s="35">
        <f t="shared" si="941"/>
        <v>0</v>
      </c>
      <c r="W4361" s="35">
        <f>IF(NOT(ISBLANK(H4361)),(12-DATEDIF(H4361,'[3]1.Pradzia'!$D$13,"m")),0)</f>
        <v>0</v>
      </c>
      <c r="X4361" s="35">
        <f t="shared" si="942"/>
        <v>0</v>
      </c>
      <c r="Y4361" s="35">
        <f t="shared" si="952"/>
        <v>0</v>
      </c>
      <c r="Z4361" s="35">
        <f t="shared" si="950"/>
        <v>0</v>
      </c>
      <c r="AA4361" s="36">
        <f t="shared" si="943"/>
        <v>0</v>
      </c>
      <c r="AB4361" s="36">
        <f t="shared" si="944"/>
        <v>0</v>
      </c>
      <c r="AC4361" s="37">
        <f t="shared" si="945"/>
        <v>0</v>
      </c>
      <c r="AD4361" s="35">
        <f>IF(OR(YEAR(G4361)&lt;2019,O4361="X"),0,IF(ISBLANK(H4361),DATEDIF(G4361,'[3]1.Pradzia'!$D$13,"M"),DATEDIF(G4361,H4361,"m")))</f>
        <v>0</v>
      </c>
      <c r="AE4361" s="37">
        <f>IF(E4361='[3]5.Grup_T'!$E$20,0,IF(AD4361&lt;&gt;0,M4361/V4361*MIN(12,AD4361),0))</f>
        <v>0</v>
      </c>
      <c r="AF4361" s="37">
        <f t="shared" si="946"/>
        <v>0</v>
      </c>
      <c r="AG4361" s="37">
        <f t="shared" si="947"/>
        <v>0</v>
      </c>
      <c r="AH4361" s="37">
        <f t="shared" si="948"/>
        <v>0</v>
      </c>
      <c r="AI4361" s="35" t="str">
        <f t="shared" si="949"/>
        <v>Nusidėvėjęs</v>
      </c>
      <c r="AJ4361" s="38" t="str">
        <f>IF(AND(F4361&lt;&gt;[3]Pav.tvarkyklė!$B$12,F4361&lt;&gt;[3]Pav.tvarkyklė!$B$13),"GVTNT","X")</f>
        <v>GVTNT</v>
      </c>
      <c r="AK4361" s="39">
        <f t="shared" si="951"/>
        <v>0</v>
      </c>
      <c r="AL4361" s="41"/>
      <c r="AM4361" s="41"/>
      <c r="AN4361" s="41">
        <f t="shared" si="953"/>
        <v>1900</v>
      </c>
      <c r="AO4361" s="41"/>
      <c r="AP4361" s="41"/>
      <c r="AQ4361" s="41"/>
      <c r="AR4361" s="42"/>
      <c r="AS4361" s="42"/>
      <c r="AU4361" s="43">
        <f t="shared" si="954"/>
        <v>0</v>
      </c>
    </row>
    <row r="4362" spans="1:47" ht="15" customHeight="1" x14ac:dyDescent="0.25">
      <c r="A4362" s="11"/>
      <c r="B4362" s="19">
        <v>4531</v>
      </c>
      <c r="C4362" s="61"/>
      <c r="D4362" s="62"/>
      <c r="E4362" s="78"/>
      <c r="F4362" s="61"/>
      <c r="G4362" s="80"/>
      <c r="H4362" s="94"/>
      <c r="I4362" s="95"/>
      <c r="J4362" s="27"/>
      <c r="K4362" s="27"/>
      <c r="L4362" s="95"/>
      <c r="M4362" s="96"/>
      <c r="N4362" s="29">
        <v>0</v>
      </c>
      <c r="O4362" s="30" t="str">
        <f>IF(G4362&lt;=$N$2,"",IF(F4362=[3]Pav.tvarkyklė!$B$13,"",IF(ISBLANK(R4362),"X","")))</f>
        <v/>
      </c>
      <c r="P4362" s="91"/>
      <c r="Q4362" s="63"/>
      <c r="R4362" s="63"/>
      <c r="S4362" s="63"/>
      <c r="T4362" s="63"/>
      <c r="U4362" s="34" t="str">
        <f>IFERROR(INDEX('[3]5.Grup_T'!$G$4:$G$22,MATCH('6.Turtas'!E4362,'[3]5.Grup_T'!$E$4:$E$22,0)),"0")</f>
        <v>0</v>
      </c>
      <c r="V4362" s="35">
        <f t="shared" si="941"/>
        <v>0</v>
      </c>
      <c r="W4362" s="35">
        <f>IF(NOT(ISBLANK(H4362)),(12-DATEDIF(H4362,'[3]1.Pradzia'!$D$13,"m")),0)</f>
        <v>0</v>
      </c>
      <c r="X4362" s="35">
        <f t="shared" si="942"/>
        <v>0</v>
      </c>
      <c r="Y4362" s="35">
        <f t="shared" si="952"/>
        <v>0</v>
      </c>
      <c r="Z4362" s="35">
        <f t="shared" si="950"/>
        <v>0</v>
      </c>
      <c r="AA4362" s="36">
        <f t="shared" si="943"/>
        <v>0</v>
      </c>
      <c r="AB4362" s="36">
        <f t="shared" si="944"/>
        <v>0</v>
      </c>
      <c r="AC4362" s="37">
        <f t="shared" si="945"/>
        <v>0</v>
      </c>
      <c r="AD4362" s="35">
        <f>IF(OR(YEAR(G4362)&lt;2019,O4362="X"),0,IF(ISBLANK(H4362),DATEDIF(G4362,'[3]1.Pradzia'!$D$13,"M"),DATEDIF(G4362,H4362,"m")))</f>
        <v>0</v>
      </c>
      <c r="AE4362" s="37">
        <f>IF(E4362='[3]5.Grup_T'!$E$20,0,IF(AD4362&lt;&gt;0,M4362/V4362*MIN(12,AD4362),0))</f>
        <v>0</v>
      </c>
      <c r="AF4362" s="37">
        <f t="shared" si="946"/>
        <v>0</v>
      </c>
      <c r="AG4362" s="37">
        <f t="shared" si="947"/>
        <v>0</v>
      </c>
      <c r="AH4362" s="37">
        <f t="shared" si="948"/>
        <v>0</v>
      </c>
      <c r="AI4362" s="35" t="str">
        <f t="shared" si="949"/>
        <v>Nusidėvėjęs</v>
      </c>
      <c r="AJ4362" s="38" t="str">
        <f>IF(AND(F4362&lt;&gt;[3]Pav.tvarkyklė!$B$12,F4362&lt;&gt;[3]Pav.tvarkyklė!$B$13),"GVTNT","X")</f>
        <v>GVTNT</v>
      </c>
      <c r="AK4362" s="39">
        <f t="shared" si="951"/>
        <v>0</v>
      </c>
      <c r="AL4362" s="41"/>
      <c r="AM4362" s="41"/>
      <c r="AN4362" s="41">
        <f t="shared" si="953"/>
        <v>1900</v>
      </c>
      <c r="AO4362" s="41"/>
      <c r="AP4362" s="41"/>
      <c r="AQ4362" s="41"/>
      <c r="AR4362" s="42"/>
      <c r="AS4362" s="42"/>
      <c r="AU4362" s="43">
        <f t="shared" si="954"/>
        <v>0</v>
      </c>
    </row>
    <row r="4363" spans="1:47" ht="15" customHeight="1" x14ac:dyDescent="0.25">
      <c r="A4363" s="11"/>
      <c r="B4363" s="19">
        <v>4532</v>
      </c>
      <c r="C4363" s="61"/>
      <c r="D4363" s="62"/>
      <c r="E4363" s="78"/>
      <c r="F4363" s="61"/>
      <c r="G4363" s="80"/>
      <c r="H4363" s="94"/>
      <c r="I4363" s="95"/>
      <c r="J4363" s="27"/>
      <c r="K4363" s="27"/>
      <c r="L4363" s="95"/>
      <c r="M4363" s="96"/>
      <c r="N4363" s="29">
        <v>0</v>
      </c>
      <c r="O4363" s="30" t="str">
        <f>IF(G4363&lt;=$N$2,"",IF(F4363=[3]Pav.tvarkyklė!$B$13,"",IF(ISBLANK(R4363),"X","")))</f>
        <v/>
      </c>
      <c r="P4363" s="91"/>
      <c r="Q4363" s="63"/>
      <c r="R4363" s="63"/>
      <c r="S4363" s="63"/>
      <c r="T4363" s="63"/>
      <c r="U4363" s="34" t="str">
        <f>IFERROR(INDEX('[3]5.Grup_T'!$G$4:$G$22,MATCH('6.Turtas'!E4363,'[3]5.Grup_T'!$E$4:$E$22,0)),"0")</f>
        <v>0</v>
      </c>
      <c r="V4363" s="35">
        <f t="shared" si="941"/>
        <v>0</v>
      </c>
      <c r="W4363" s="35">
        <f>IF(NOT(ISBLANK(H4363)),(12-DATEDIF(H4363,'[3]1.Pradzia'!$D$13,"m")),0)</f>
        <v>0</v>
      </c>
      <c r="X4363" s="35">
        <f t="shared" si="942"/>
        <v>0</v>
      </c>
      <c r="Y4363" s="35">
        <f t="shared" si="952"/>
        <v>0</v>
      </c>
      <c r="Z4363" s="35">
        <f t="shared" si="950"/>
        <v>0</v>
      </c>
      <c r="AA4363" s="36">
        <f t="shared" si="943"/>
        <v>0</v>
      </c>
      <c r="AB4363" s="36">
        <f t="shared" si="944"/>
        <v>0</v>
      </c>
      <c r="AC4363" s="37">
        <f t="shared" si="945"/>
        <v>0</v>
      </c>
      <c r="AD4363" s="35">
        <f>IF(OR(YEAR(G4363)&lt;2019,O4363="X"),0,IF(ISBLANK(H4363),DATEDIF(G4363,'[3]1.Pradzia'!$D$13,"M"),DATEDIF(G4363,H4363,"m")))</f>
        <v>0</v>
      </c>
      <c r="AE4363" s="37">
        <f>IF(E4363='[3]5.Grup_T'!$E$20,0,IF(AD4363&lt;&gt;0,M4363/V4363*MIN(12,AD4363),0))</f>
        <v>0</v>
      </c>
      <c r="AF4363" s="37">
        <f t="shared" si="946"/>
        <v>0</v>
      </c>
      <c r="AG4363" s="37">
        <f t="shared" si="947"/>
        <v>0</v>
      </c>
      <c r="AH4363" s="37">
        <f t="shared" si="948"/>
        <v>0</v>
      </c>
      <c r="AI4363" s="35" t="str">
        <f t="shared" si="949"/>
        <v>Nusidėvėjęs</v>
      </c>
      <c r="AJ4363" s="38" t="str">
        <f>IF(AND(F4363&lt;&gt;[3]Pav.tvarkyklė!$B$12,F4363&lt;&gt;[3]Pav.tvarkyklė!$B$13),"GVTNT","X")</f>
        <v>GVTNT</v>
      </c>
      <c r="AK4363" s="39">
        <f t="shared" si="951"/>
        <v>0</v>
      </c>
      <c r="AL4363" s="41"/>
      <c r="AM4363" s="41"/>
      <c r="AN4363" s="41">
        <f t="shared" si="953"/>
        <v>1900</v>
      </c>
      <c r="AO4363" s="41"/>
      <c r="AP4363" s="41"/>
      <c r="AQ4363" s="41"/>
      <c r="AR4363" s="42"/>
      <c r="AS4363" s="42"/>
      <c r="AU4363" s="43">
        <f t="shared" si="954"/>
        <v>0</v>
      </c>
    </row>
    <row r="4364" spans="1:47" ht="15" customHeight="1" x14ac:dyDescent="0.25">
      <c r="A4364" s="11"/>
      <c r="B4364" s="19">
        <v>4533</v>
      </c>
      <c r="C4364" s="61"/>
      <c r="D4364" s="62"/>
      <c r="E4364" s="78"/>
      <c r="F4364" s="61"/>
      <c r="G4364" s="80"/>
      <c r="H4364" s="94"/>
      <c r="I4364" s="95"/>
      <c r="J4364" s="27"/>
      <c r="K4364" s="27"/>
      <c r="L4364" s="95"/>
      <c r="M4364" s="96"/>
      <c r="N4364" s="29">
        <v>0</v>
      </c>
      <c r="O4364" s="30" t="str">
        <f>IF(G4364&lt;=$N$2,"",IF(F4364=[3]Pav.tvarkyklė!$B$13,"",IF(ISBLANK(R4364),"X","")))</f>
        <v/>
      </c>
      <c r="P4364" s="91"/>
      <c r="Q4364" s="63"/>
      <c r="R4364" s="63"/>
      <c r="S4364" s="63"/>
      <c r="T4364" s="63"/>
      <c r="U4364" s="34" t="str">
        <f>IFERROR(INDEX('[3]5.Grup_T'!$G$4:$G$22,MATCH('6.Turtas'!E4364,'[3]5.Grup_T'!$E$4:$E$22,0)),"0")</f>
        <v>0</v>
      </c>
      <c r="V4364" s="35">
        <f t="shared" si="941"/>
        <v>0</v>
      </c>
      <c r="W4364" s="35">
        <f>IF(NOT(ISBLANK(H4364)),(12-DATEDIF(H4364,'[3]1.Pradzia'!$D$13,"m")),0)</f>
        <v>0</v>
      </c>
      <c r="X4364" s="35">
        <f t="shared" si="942"/>
        <v>0</v>
      </c>
      <c r="Y4364" s="35">
        <f t="shared" si="952"/>
        <v>0</v>
      </c>
      <c r="Z4364" s="35">
        <f t="shared" si="950"/>
        <v>0</v>
      </c>
      <c r="AA4364" s="36">
        <f t="shared" si="943"/>
        <v>0</v>
      </c>
      <c r="AB4364" s="36">
        <f t="shared" si="944"/>
        <v>0</v>
      </c>
      <c r="AC4364" s="37">
        <f t="shared" si="945"/>
        <v>0</v>
      </c>
      <c r="AD4364" s="35">
        <f>IF(OR(YEAR(G4364)&lt;2019,O4364="X"),0,IF(ISBLANK(H4364),DATEDIF(G4364,'[3]1.Pradzia'!$D$13,"M"),DATEDIF(G4364,H4364,"m")))</f>
        <v>0</v>
      </c>
      <c r="AE4364" s="37">
        <f>IF(E4364='[3]5.Grup_T'!$E$20,0,IF(AD4364&lt;&gt;0,M4364/V4364*MIN(12,AD4364),0))</f>
        <v>0</v>
      </c>
      <c r="AF4364" s="37">
        <f t="shared" si="946"/>
        <v>0</v>
      </c>
      <c r="AG4364" s="37">
        <f t="shared" si="947"/>
        <v>0</v>
      </c>
      <c r="AH4364" s="37">
        <f t="shared" si="948"/>
        <v>0</v>
      </c>
      <c r="AI4364" s="35" t="str">
        <f t="shared" si="949"/>
        <v>Nusidėvėjęs</v>
      </c>
      <c r="AJ4364" s="38" t="str">
        <f>IF(AND(F4364&lt;&gt;[3]Pav.tvarkyklė!$B$12,F4364&lt;&gt;[3]Pav.tvarkyklė!$B$13),"GVTNT","X")</f>
        <v>GVTNT</v>
      </c>
      <c r="AK4364" s="39">
        <f t="shared" si="951"/>
        <v>0</v>
      </c>
      <c r="AL4364" s="41"/>
      <c r="AM4364" s="41"/>
      <c r="AN4364" s="41">
        <f t="shared" si="953"/>
        <v>1900</v>
      </c>
      <c r="AO4364" s="41"/>
      <c r="AP4364" s="41"/>
      <c r="AQ4364" s="41"/>
      <c r="AR4364" s="42"/>
      <c r="AS4364" s="42"/>
      <c r="AU4364" s="43">
        <f t="shared" si="954"/>
        <v>0</v>
      </c>
    </row>
    <row r="4365" spans="1:47" ht="15" customHeight="1" x14ac:dyDescent="0.25">
      <c r="A4365" s="11"/>
      <c r="B4365" s="19">
        <v>4534</v>
      </c>
      <c r="C4365" s="61"/>
      <c r="D4365" s="62"/>
      <c r="E4365" s="78"/>
      <c r="F4365" s="61"/>
      <c r="G4365" s="80"/>
      <c r="H4365" s="94"/>
      <c r="I4365" s="95"/>
      <c r="J4365" s="27"/>
      <c r="K4365" s="27"/>
      <c r="L4365" s="95"/>
      <c r="M4365" s="96"/>
      <c r="N4365" s="29">
        <v>0</v>
      </c>
      <c r="O4365" s="30" t="str">
        <f>IF(G4365&lt;=$N$2,"",IF(F4365=[3]Pav.tvarkyklė!$B$13,"",IF(ISBLANK(R4365),"X","")))</f>
        <v/>
      </c>
      <c r="P4365" s="91"/>
      <c r="Q4365" s="63"/>
      <c r="R4365" s="63"/>
      <c r="S4365" s="63"/>
      <c r="T4365" s="63"/>
      <c r="U4365" s="34" t="str">
        <f>IFERROR(INDEX('[3]5.Grup_T'!$G$4:$G$22,MATCH('6.Turtas'!E4365,'[3]5.Grup_T'!$E$4:$E$22,0)),"0")</f>
        <v>0</v>
      </c>
      <c r="V4365" s="35">
        <f t="shared" si="941"/>
        <v>0</v>
      </c>
      <c r="W4365" s="35">
        <f>IF(NOT(ISBLANK(H4365)),(12-DATEDIF(H4365,'[3]1.Pradzia'!$D$13,"m")),0)</f>
        <v>0</v>
      </c>
      <c r="X4365" s="35">
        <f t="shared" si="942"/>
        <v>0</v>
      </c>
      <c r="Y4365" s="35">
        <f t="shared" si="952"/>
        <v>0</v>
      </c>
      <c r="Z4365" s="35">
        <f t="shared" si="950"/>
        <v>0</v>
      </c>
      <c r="AA4365" s="36">
        <f t="shared" si="943"/>
        <v>0</v>
      </c>
      <c r="AB4365" s="36">
        <f t="shared" si="944"/>
        <v>0</v>
      </c>
      <c r="AC4365" s="37">
        <f t="shared" si="945"/>
        <v>0</v>
      </c>
      <c r="AD4365" s="35">
        <f>IF(OR(YEAR(G4365)&lt;2019,O4365="X"),0,IF(ISBLANK(H4365),DATEDIF(G4365,'[3]1.Pradzia'!$D$13,"M"),DATEDIF(G4365,H4365,"m")))</f>
        <v>0</v>
      </c>
      <c r="AE4365" s="37">
        <f>IF(E4365='[3]5.Grup_T'!$E$20,0,IF(AD4365&lt;&gt;0,M4365/V4365*MIN(12,AD4365),0))</f>
        <v>0</v>
      </c>
      <c r="AF4365" s="37">
        <f t="shared" si="946"/>
        <v>0</v>
      </c>
      <c r="AG4365" s="37">
        <f t="shared" si="947"/>
        <v>0</v>
      </c>
      <c r="AH4365" s="37">
        <f t="shared" si="948"/>
        <v>0</v>
      </c>
      <c r="AI4365" s="35" t="str">
        <f t="shared" si="949"/>
        <v>Nusidėvėjęs</v>
      </c>
      <c r="AJ4365" s="38" t="str">
        <f>IF(AND(F4365&lt;&gt;[3]Pav.tvarkyklė!$B$12,F4365&lt;&gt;[3]Pav.tvarkyklė!$B$13),"GVTNT","X")</f>
        <v>GVTNT</v>
      </c>
      <c r="AK4365" s="39">
        <f t="shared" si="951"/>
        <v>0</v>
      </c>
      <c r="AL4365" s="41"/>
      <c r="AM4365" s="41"/>
      <c r="AN4365" s="41">
        <f t="shared" si="953"/>
        <v>1900</v>
      </c>
      <c r="AO4365" s="41"/>
      <c r="AP4365" s="41"/>
      <c r="AQ4365" s="41"/>
      <c r="AR4365" s="42"/>
      <c r="AS4365" s="42"/>
      <c r="AU4365" s="43">
        <f t="shared" si="954"/>
        <v>0</v>
      </c>
    </row>
    <row r="4366" spans="1:47" ht="15" customHeight="1" x14ac:dyDescent="0.25">
      <c r="A4366" s="11"/>
      <c r="B4366" s="19">
        <v>4535</v>
      </c>
      <c r="C4366" s="61"/>
      <c r="D4366" s="62"/>
      <c r="E4366" s="78"/>
      <c r="F4366" s="61"/>
      <c r="G4366" s="80"/>
      <c r="H4366" s="94"/>
      <c r="I4366" s="95"/>
      <c r="J4366" s="27"/>
      <c r="K4366" s="27"/>
      <c r="L4366" s="95"/>
      <c r="M4366" s="96"/>
      <c r="N4366" s="29">
        <v>0</v>
      </c>
      <c r="O4366" s="30" t="str">
        <f>IF(G4366&lt;=$N$2,"",IF(F4366=[3]Pav.tvarkyklė!$B$13,"",IF(ISBLANK(R4366),"X","")))</f>
        <v/>
      </c>
      <c r="P4366" s="91"/>
      <c r="Q4366" s="63"/>
      <c r="R4366" s="63"/>
      <c r="S4366" s="63"/>
      <c r="T4366" s="63"/>
      <c r="U4366" s="34" t="str">
        <f>IFERROR(INDEX('[3]5.Grup_T'!$G$4:$G$22,MATCH('6.Turtas'!E4366,'[3]5.Grup_T'!$E$4:$E$22,0)),"0")</f>
        <v>0</v>
      </c>
      <c r="V4366" s="35">
        <f t="shared" si="941"/>
        <v>0</v>
      </c>
      <c r="W4366" s="35">
        <f>IF(NOT(ISBLANK(H4366)),(12-DATEDIF(H4366,'[3]1.Pradzia'!$D$13,"m")),0)</f>
        <v>0</v>
      </c>
      <c r="X4366" s="35">
        <f t="shared" si="942"/>
        <v>0</v>
      </c>
      <c r="Y4366" s="35">
        <f t="shared" si="952"/>
        <v>0</v>
      </c>
      <c r="Z4366" s="35">
        <f t="shared" si="950"/>
        <v>0</v>
      </c>
      <c r="AA4366" s="36">
        <f t="shared" si="943"/>
        <v>0</v>
      </c>
      <c r="AB4366" s="36">
        <f t="shared" si="944"/>
        <v>0</v>
      </c>
      <c r="AC4366" s="37">
        <f t="shared" si="945"/>
        <v>0</v>
      </c>
      <c r="AD4366" s="35">
        <f>IF(OR(YEAR(G4366)&lt;2019,O4366="X"),0,IF(ISBLANK(H4366),DATEDIF(G4366,'[3]1.Pradzia'!$D$13,"M"),DATEDIF(G4366,H4366,"m")))</f>
        <v>0</v>
      </c>
      <c r="AE4366" s="37">
        <f>IF(E4366='[3]5.Grup_T'!$E$20,0,IF(AD4366&lt;&gt;0,M4366/V4366*MIN(12,AD4366),0))</f>
        <v>0</v>
      </c>
      <c r="AF4366" s="37">
        <f t="shared" si="946"/>
        <v>0</v>
      </c>
      <c r="AG4366" s="37">
        <f t="shared" si="947"/>
        <v>0</v>
      </c>
      <c r="AH4366" s="37">
        <f t="shared" si="948"/>
        <v>0</v>
      </c>
      <c r="AI4366" s="35" t="str">
        <f t="shared" si="949"/>
        <v>Nusidėvėjęs</v>
      </c>
      <c r="AJ4366" s="38" t="str">
        <f>IF(AND(F4366&lt;&gt;[3]Pav.tvarkyklė!$B$12,F4366&lt;&gt;[3]Pav.tvarkyklė!$B$13),"GVTNT","X")</f>
        <v>GVTNT</v>
      </c>
      <c r="AK4366" s="39">
        <f t="shared" si="951"/>
        <v>0</v>
      </c>
      <c r="AL4366" s="41"/>
      <c r="AM4366" s="41"/>
      <c r="AN4366" s="41">
        <f t="shared" si="953"/>
        <v>1900</v>
      </c>
      <c r="AO4366" s="41"/>
      <c r="AP4366" s="41"/>
      <c r="AQ4366" s="41"/>
      <c r="AR4366" s="42"/>
      <c r="AS4366" s="42"/>
      <c r="AU4366" s="43">
        <f t="shared" si="954"/>
        <v>0</v>
      </c>
    </row>
    <row r="4367" spans="1:47" ht="15" customHeight="1" x14ac:dyDescent="0.25">
      <c r="A4367" s="11"/>
      <c r="B4367" s="19">
        <v>4536</v>
      </c>
      <c r="C4367" s="61"/>
      <c r="D4367" s="62"/>
      <c r="E4367" s="78"/>
      <c r="F4367" s="61"/>
      <c r="G4367" s="80"/>
      <c r="H4367" s="94"/>
      <c r="I4367" s="95"/>
      <c r="J4367" s="27"/>
      <c r="K4367" s="27"/>
      <c r="L4367" s="95"/>
      <c r="M4367" s="96"/>
      <c r="N4367" s="29">
        <v>0</v>
      </c>
      <c r="O4367" s="30" t="str">
        <f>IF(G4367&lt;=$N$2,"",IF(F4367=[3]Pav.tvarkyklė!$B$13,"",IF(ISBLANK(R4367),"X","")))</f>
        <v/>
      </c>
      <c r="P4367" s="91"/>
      <c r="Q4367" s="63"/>
      <c r="R4367" s="63"/>
      <c r="S4367" s="63"/>
      <c r="T4367" s="63"/>
      <c r="U4367" s="34" t="str">
        <f>IFERROR(INDEX('[3]5.Grup_T'!$G$4:$G$22,MATCH('6.Turtas'!E4367,'[3]5.Grup_T'!$E$4:$E$22,0)),"0")</f>
        <v>0</v>
      </c>
      <c r="V4367" s="35">
        <f t="shared" si="941"/>
        <v>0</v>
      </c>
      <c r="W4367" s="35">
        <f>IF(NOT(ISBLANK(H4367)),(12-DATEDIF(H4367,'[3]1.Pradzia'!$D$13,"m")),0)</f>
        <v>0</v>
      </c>
      <c r="X4367" s="35">
        <f t="shared" si="942"/>
        <v>0</v>
      </c>
      <c r="Y4367" s="35">
        <f t="shared" si="952"/>
        <v>0</v>
      </c>
      <c r="Z4367" s="35">
        <f t="shared" si="950"/>
        <v>0</v>
      </c>
      <c r="AA4367" s="36">
        <f t="shared" si="943"/>
        <v>0</v>
      </c>
      <c r="AB4367" s="36">
        <f t="shared" si="944"/>
        <v>0</v>
      </c>
      <c r="AC4367" s="37">
        <f t="shared" si="945"/>
        <v>0</v>
      </c>
      <c r="AD4367" s="35">
        <f>IF(OR(YEAR(G4367)&lt;2019,O4367="X"),0,IF(ISBLANK(H4367),DATEDIF(G4367,'[3]1.Pradzia'!$D$13,"M"),DATEDIF(G4367,H4367,"m")))</f>
        <v>0</v>
      </c>
      <c r="AE4367" s="37">
        <f>IF(E4367='[3]5.Grup_T'!$E$20,0,IF(AD4367&lt;&gt;0,M4367/V4367*MIN(12,AD4367),0))</f>
        <v>0</v>
      </c>
      <c r="AF4367" s="37">
        <f t="shared" si="946"/>
        <v>0</v>
      </c>
      <c r="AG4367" s="37">
        <f t="shared" si="947"/>
        <v>0</v>
      </c>
      <c r="AH4367" s="37">
        <f t="shared" si="948"/>
        <v>0</v>
      </c>
      <c r="AI4367" s="35" t="str">
        <f t="shared" si="949"/>
        <v>Nusidėvėjęs</v>
      </c>
      <c r="AJ4367" s="38" t="str">
        <f>IF(AND(F4367&lt;&gt;[3]Pav.tvarkyklė!$B$12,F4367&lt;&gt;[3]Pav.tvarkyklė!$B$13),"GVTNT","X")</f>
        <v>GVTNT</v>
      </c>
      <c r="AK4367" s="39">
        <f t="shared" si="951"/>
        <v>0</v>
      </c>
      <c r="AL4367" s="41"/>
      <c r="AM4367" s="41"/>
      <c r="AN4367" s="41">
        <f t="shared" si="953"/>
        <v>1900</v>
      </c>
      <c r="AO4367" s="41"/>
      <c r="AP4367" s="41"/>
      <c r="AQ4367" s="41"/>
      <c r="AR4367" s="42"/>
      <c r="AS4367" s="42"/>
      <c r="AU4367" s="43">
        <f t="shared" si="954"/>
        <v>0</v>
      </c>
    </row>
    <row r="4368" spans="1:47" ht="15" customHeight="1" x14ac:dyDescent="0.25">
      <c r="A4368" s="11"/>
      <c r="B4368" s="19">
        <v>4537</v>
      </c>
      <c r="C4368" s="61"/>
      <c r="D4368" s="62"/>
      <c r="E4368" s="78"/>
      <c r="F4368" s="61"/>
      <c r="G4368" s="80"/>
      <c r="H4368" s="94"/>
      <c r="I4368" s="95"/>
      <c r="J4368" s="27"/>
      <c r="K4368" s="27"/>
      <c r="L4368" s="95"/>
      <c r="M4368" s="96"/>
      <c r="N4368" s="29">
        <v>0</v>
      </c>
      <c r="O4368" s="30" t="str">
        <f>IF(G4368&lt;=$N$2,"",IF(F4368=[3]Pav.tvarkyklė!$B$13,"",IF(ISBLANK(R4368),"X","")))</f>
        <v/>
      </c>
      <c r="P4368" s="91"/>
      <c r="Q4368" s="63"/>
      <c r="R4368" s="63"/>
      <c r="S4368" s="63"/>
      <c r="T4368" s="63"/>
      <c r="U4368" s="34" t="str">
        <f>IFERROR(INDEX('[3]5.Grup_T'!$G$4:$G$22,MATCH('6.Turtas'!E4368,'[3]5.Grup_T'!$E$4:$E$22,0)),"0")</f>
        <v>0</v>
      </c>
      <c r="V4368" s="35">
        <f t="shared" si="941"/>
        <v>0</v>
      </c>
      <c r="W4368" s="35">
        <f>IF(NOT(ISBLANK(H4368)),(12-DATEDIF(H4368,'[3]1.Pradzia'!$D$13,"m")),0)</f>
        <v>0</v>
      </c>
      <c r="X4368" s="35">
        <f t="shared" si="942"/>
        <v>0</v>
      </c>
      <c r="Y4368" s="35">
        <f t="shared" si="952"/>
        <v>0</v>
      </c>
      <c r="Z4368" s="35">
        <f t="shared" si="950"/>
        <v>0</v>
      </c>
      <c r="AA4368" s="36">
        <f t="shared" si="943"/>
        <v>0</v>
      </c>
      <c r="AB4368" s="36">
        <f t="shared" si="944"/>
        <v>0</v>
      </c>
      <c r="AC4368" s="37">
        <f t="shared" si="945"/>
        <v>0</v>
      </c>
      <c r="AD4368" s="35">
        <f>IF(OR(YEAR(G4368)&lt;2019,O4368="X"),0,IF(ISBLANK(H4368),DATEDIF(G4368,'[3]1.Pradzia'!$D$13,"M"),DATEDIF(G4368,H4368,"m")))</f>
        <v>0</v>
      </c>
      <c r="AE4368" s="37">
        <f>IF(E4368='[3]5.Grup_T'!$E$20,0,IF(AD4368&lt;&gt;0,M4368/V4368*MIN(12,AD4368),0))</f>
        <v>0</v>
      </c>
      <c r="AF4368" s="37">
        <f t="shared" si="946"/>
        <v>0</v>
      </c>
      <c r="AG4368" s="37">
        <f t="shared" si="947"/>
        <v>0</v>
      </c>
      <c r="AH4368" s="37">
        <f t="shared" si="948"/>
        <v>0</v>
      </c>
      <c r="AI4368" s="35" t="str">
        <f t="shared" si="949"/>
        <v>Nusidėvėjęs</v>
      </c>
      <c r="AJ4368" s="38" t="str">
        <f>IF(AND(F4368&lt;&gt;[3]Pav.tvarkyklė!$B$12,F4368&lt;&gt;[3]Pav.tvarkyklė!$B$13),"GVTNT","X")</f>
        <v>GVTNT</v>
      </c>
      <c r="AK4368" s="39">
        <f t="shared" si="951"/>
        <v>0</v>
      </c>
      <c r="AL4368" s="41"/>
      <c r="AM4368" s="41"/>
      <c r="AN4368" s="41">
        <f t="shared" si="953"/>
        <v>1900</v>
      </c>
      <c r="AO4368" s="41"/>
      <c r="AP4368" s="41"/>
      <c r="AQ4368" s="41"/>
      <c r="AR4368" s="42"/>
      <c r="AS4368" s="42"/>
      <c r="AU4368" s="43">
        <f t="shared" si="954"/>
        <v>0</v>
      </c>
    </row>
    <row r="4369" spans="1:47" ht="15" customHeight="1" x14ac:dyDescent="0.25">
      <c r="A4369" s="11"/>
      <c r="B4369" s="19">
        <v>4538</v>
      </c>
      <c r="C4369" s="61"/>
      <c r="D4369" s="62"/>
      <c r="E4369" s="78"/>
      <c r="F4369" s="61"/>
      <c r="G4369" s="80"/>
      <c r="H4369" s="94"/>
      <c r="I4369" s="95"/>
      <c r="J4369" s="27"/>
      <c r="K4369" s="27"/>
      <c r="L4369" s="95"/>
      <c r="M4369" s="96"/>
      <c r="N4369" s="29">
        <v>0</v>
      </c>
      <c r="O4369" s="30" t="str">
        <f>IF(G4369&lt;=$N$2,"",IF(F4369=[3]Pav.tvarkyklė!$B$13,"",IF(ISBLANK(R4369),"X","")))</f>
        <v/>
      </c>
      <c r="P4369" s="91"/>
      <c r="Q4369" s="63"/>
      <c r="R4369" s="63"/>
      <c r="S4369" s="63"/>
      <c r="T4369" s="63"/>
      <c r="U4369" s="34" t="str">
        <f>IFERROR(INDEX('[3]5.Grup_T'!$G$4:$G$22,MATCH('6.Turtas'!E4369,'[3]5.Grup_T'!$E$4:$E$22,0)),"0")</f>
        <v>0</v>
      </c>
      <c r="V4369" s="35">
        <f t="shared" si="941"/>
        <v>0</v>
      </c>
      <c r="W4369" s="35">
        <f>IF(NOT(ISBLANK(H4369)),(12-DATEDIF(H4369,'[3]1.Pradzia'!$D$13,"m")),0)</f>
        <v>0</v>
      </c>
      <c r="X4369" s="35">
        <f t="shared" si="942"/>
        <v>0</v>
      </c>
      <c r="Y4369" s="35">
        <f t="shared" si="952"/>
        <v>0</v>
      </c>
      <c r="Z4369" s="35">
        <f t="shared" si="950"/>
        <v>0</v>
      </c>
      <c r="AA4369" s="36">
        <f t="shared" si="943"/>
        <v>0</v>
      </c>
      <c r="AB4369" s="36">
        <f t="shared" si="944"/>
        <v>0</v>
      </c>
      <c r="AC4369" s="37">
        <f t="shared" si="945"/>
        <v>0</v>
      </c>
      <c r="AD4369" s="35">
        <f>IF(OR(YEAR(G4369)&lt;2019,O4369="X"),0,IF(ISBLANK(H4369),DATEDIF(G4369,'[3]1.Pradzia'!$D$13,"M"),DATEDIF(G4369,H4369,"m")))</f>
        <v>0</v>
      </c>
      <c r="AE4369" s="37">
        <f>IF(E4369='[3]5.Grup_T'!$E$20,0,IF(AD4369&lt;&gt;0,M4369/V4369*MIN(12,AD4369),0))</f>
        <v>0</v>
      </c>
      <c r="AF4369" s="37">
        <f t="shared" si="946"/>
        <v>0</v>
      </c>
      <c r="AG4369" s="37">
        <f t="shared" si="947"/>
        <v>0</v>
      </c>
      <c r="AH4369" s="37">
        <f t="shared" si="948"/>
        <v>0</v>
      </c>
      <c r="AI4369" s="35" t="str">
        <f t="shared" si="949"/>
        <v>Nusidėvėjęs</v>
      </c>
      <c r="AJ4369" s="38" t="str">
        <f>IF(AND(F4369&lt;&gt;[3]Pav.tvarkyklė!$B$12,F4369&lt;&gt;[3]Pav.tvarkyklė!$B$13),"GVTNT","X")</f>
        <v>GVTNT</v>
      </c>
      <c r="AK4369" s="39">
        <f t="shared" si="951"/>
        <v>0</v>
      </c>
      <c r="AL4369" s="41"/>
      <c r="AM4369" s="41"/>
      <c r="AN4369" s="41">
        <f t="shared" si="953"/>
        <v>1900</v>
      </c>
      <c r="AO4369" s="41"/>
      <c r="AP4369" s="41"/>
      <c r="AQ4369" s="41"/>
      <c r="AR4369" s="42"/>
      <c r="AS4369" s="42"/>
      <c r="AU4369" s="43">
        <f t="shared" si="954"/>
        <v>0</v>
      </c>
    </row>
    <row r="4370" spans="1:47" ht="15" customHeight="1" x14ac:dyDescent="0.25">
      <c r="A4370" s="11"/>
      <c r="B4370" s="19">
        <v>4539</v>
      </c>
      <c r="C4370" s="61"/>
      <c r="D4370" s="62"/>
      <c r="E4370" s="78"/>
      <c r="F4370" s="61"/>
      <c r="G4370" s="80"/>
      <c r="H4370" s="94"/>
      <c r="I4370" s="95"/>
      <c r="J4370" s="27"/>
      <c r="K4370" s="27"/>
      <c r="L4370" s="95"/>
      <c r="M4370" s="96"/>
      <c r="N4370" s="29">
        <v>0</v>
      </c>
      <c r="O4370" s="30" t="str">
        <f>IF(G4370&lt;=$N$2,"",IF(F4370=[3]Pav.tvarkyklė!$B$13,"",IF(ISBLANK(R4370),"X","")))</f>
        <v/>
      </c>
      <c r="P4370" s="91"/>
      <c r="Q4370" s="63"/>
      <c r="R4370" s="63"/>
      <c r="S4370" s="63"/>
      <c r="T4370" s="63"/>
      <c r="U4370" s="34" t="str">
        <f>IFERROR(INDEX('[3]5.Grup_T'!$G$4:$G$22,MATCH('6.Turtas'!E4370,'[3]5.Grup_T'!$E$4:$E$22,0)),"0")</f>
        <v>0</v>
      </c>
      <c r="V4370" s="35">
        <f t="shared" ref="V4370:V4433" si="955">U4370*12</f>
        <v>0</v>
      </c>
      <c r="W4370" s="35">
        <f>IF(NOT(ISBLANK(H4370)),(12-DATEDIF(H4370,'[3]1.Pradzia'!$D$13,"m")),0)</f>
        <v>0</v>
      </c>
      <c r="X4370" s="35">
        <f t="shared" ref="X4370:X4433" si="956">IF(OR(ISBLANK(C4370),YEAR(G4370)&gt;=2019),0,DATEDIF(G4370,$N$2,"M"))</f>
        <v>0</v>
      </c>
      <c r="Y4370" s="35">
        <f t="shared" si="952"/>
        <v>0</v>
      </c>
      <c r="Z4370" s="35">
        <f t="shared" si="950"/>
        <v>0</v>
      </c>
      <c r="AA4370" s="36">
        <f t="shared" ref="AA4370:AA4433" si="957">+IF(Z4370&lt;=0,0,N4370/Z4370)</f>
        <v>0</v>
      </c>
      <c r="AB4370" s="36">
        <f t="shared" ref="AB4370:AB4433" si="958">IF(Z4370&lt;=0,N4370,N4370/Z4370*Y4370)</f>
        <v>0</v>
      </c>
      <c r="AC4370" s="37">
        <f t="shared" ref="AC4370:AC4433" si="959">IF(YEAR(G4370)&lt;2019,M4370-N4370+AB4370,0)</f>
        <v>0</v>
      </c>
      <c r="AD4370" s="35">
        <f>IF(OR(YEAR(G4370)&lt;2019,O4370="X"),0,IF(ISBLANK(H4370),DATEDIF(G4370,'[3]1.Pradzia'!$D$13,"M"),DATEDIF(G4370,H4370,"m")))</f>
        <v>0</v>
      </c>
      <c r="AE4370" s="37">
        <f>IF(E4370='[3]5.Grup_T'!$E$20,0,IF(AD4370&lt;&gt;0,M4370/V4370*MIN(12,AD4370),0))</f>
        <v>0</v>
      </c>
      <c r="AF4370" s="37">
        <f t="shared" ref="AF4370:AF4433" si="960">+AB4370+AE4370</f>
        <v>0</v>
      </c>
      <c r="AG4370" s="37">
        <f t="shared" ref="AG4370:AG4433" si="961">AC4370+AE4370</f>
        <v>0</v>
      </c>
      <c r="AH4370" s="37">
        <f t="shared" ref="AH4370:AH4433" si="962">M4370-AG4370</f>
        <v>0</v>
      </c>
      <c r="AI4370" s="35" t="str">
        <f t="shared" ref="AI4370:AI4433" si="963">IF(H4370&lt;&gt;0,"Nurašytas",IF(O4370="X","Nesuderintas",IF(AH4370&lt;=0,"Nusidėvėjęs","")))</f>
        <v>Nusidėvėjęs</v>
      </c>
      <c r="AJ4370" s="38" t="str">
        <f>IF(AND(F4370&lt;&gt;[3]Pav.tvarkyklė!$B$12,F4370&lt;&gt;[3]Pav.tvarkyklė!$B$13),"GVTNT","X")</f>
        <v>GVTNT</v>
      </c>
      <c r="AK4370" s="39">
        <f t="shared" si="951"/>
        <v>0</v>
      </c>
      <c r="AL4370" s="41"/>
      <c r="AM4370" s="41"/>
      <c r="AN4370" s="41">
        <f t="shared" si="953"/>
        <v>1900</v>
      </c>
      <c r="AO4370" s="41"/>
      <c r="AP4370" s="41"/>
      <c r="AQ4370" s="41"/>
      <c r="AR4370" s="42"/>
      <c r="AS4370" s="42"/>
      <c r="AU4370" s="43">
        <f t="shared" si="954"/>
        <v>0</v>
      </c>
    </row>
    <row r="4371" spans="1:47" ht="15" customHeight="1" x14ac:dyDescent="0.25">
      <c r="A4371" s="11"/>
      <c r="B4371" s="19">
        <v>4540</v>
      </c>
      <c r="C4371" s="61"/>
      <c r="D4371" s="62"/>
      <c r="E4371" s="78"/>
      <c r="F4371" s="61"/>
      <c r="G4371" s="80"/>
      <c r="H4371" s="94"/>
      <c r="I4371" s="95"/>
      <c r="J4371" s="27"/>
      <c r="K4371" s="27"/>
      <c r="L4371" s="95"/>
      <c r="M4371" s="96"/>
      <c r="N4371" s="29">
        <v>0</v>
      </c>
      <c r="O4371" s="30" t="str">
        <f>IF(G4371&lt;=$N$2,"",IF(F4371=[3]Pav.tvarkyklė!$B$13,"",IF(ISBLANK(R4371),"X","")))</f>
        <v/>
      </c>
      <c r="P4371" s="91"/>
      <c r="Q4371" s="63"/>
      <c r="R4371" s="63"/>
      <c r="S4371" s="63"/>
      <c r="T4371" s="63"/>
      <c r="U4371" s="34" t="str">
        <f>IFERROR(INDEX('[3]5.Grup_T'!$G$4:$G$22,MATCH('6.Turtas'!E4371,'[3]5.Grup_T'!$E$4:$E$22,0)),"0")</f>
        <v>0</v>
      </c>
      <c r="V4371" s="35">
        <f t="shared" si="955"/>
        <v>0</v>
      </c>
      <c r="W4371" s="35">
        <f>IF(NOT(ISBLANK(H4371)),(12-DATEDIF(H4371,'[3]1.Pradzia'!$D$13,"m")),0)</f>
        <v>0</v>
      </c>
      <c r="X4371" s="35">
        <f t="shared" si="956"/>
        <v>0</v>
      </c>
      <c r="Y4371" s="35">
        <f t="shared" si="952"/>
        <v>0</v>
      </c>
      <c r="Z4371" s="35">
        <f t="shared" ref="Z4371:Z4434" si="964">IF(YEAR(G4371)&gt;=2019,0,V4371-X4371)</f>
        <v>0</v>
      </c>
      <c r="AA4371" s="36">
        <f t="shared" si="957"/>
        <v>0</v>
      </c>
      <c r="AB4371" s="36">
        <f t="shared" si="958"/>
        <v>0</v>
      </c>
      <c r="AC4371" s="37">
        <f t="shared" si="959"/>
        <v>0</v>
      </c>
      <c r="AD4371" s="35">
        <f>IF(OR(YEAR(G4371)&lt;2019,O4371="X"),0,IF(ISBLANK(H4371),DATEDIF(G4371,'[3]1.Pradzia'!$D$13,"M"),DATEDIF(G4371,H4371,"m")))</f>
        <v>0</v>
      </c>
      <c r="AE4371" s="37">
        <f>IF(E4371='[3]5.Grup_T'!$E$20,0,IF(AD4371&lt;&gt;0,M4371/V4371*MIN(12,AD4371),0))</f>
        <v>0</v>
      </c>
      <c r="AF4371" s="37">
        <f t="shared" si="960"/>
        <v>0</v>
      </c>
      <c r="AG4371" s="37">
        <f t="shared" si="961"/>
        <v>0</v>
      </c>
      <c r="AH4371" s="37">
        <f t="shared" si="962"/>
        <v>0</v>
      </c>
      <c r="AI4371" s="35" t="str">
        <f t="shared" si="963"/>
        <v>Nusidėvėjęs</v>
      </c>
      <c r="AJ4371" s="38" t="str">
        <f>IF(AND(F4371&lt;&gt;[3]Pav.tvarkyklė!$B$12,F4371&lt;&gt;[3]Pav.tvarkyklė!$B$13),"GVTNT","X")</f>
        <v>GVTNT</v>
      </c>
      <c r="AK4371" s="39">
        <f t="shared" ref="AK4371:AK4434" si="965">I4371-J4371-K4371-L4371-M4371</f>
        <v>0</v>
      </c>
      <c r="AL4371" s="41"/>
      <c r="AM4371" s="41"/>
      <c r="AN4371" s="41">
        <f t="shared" si="953"/>
        <v>1900</v>
      </c>
      <c r="AO4371" s="41"/>
      <c r="AP4371" s="41"/>
      <c r="AQ4371" s="41"/>
      <c r="AR4371" s="42"/>
      <c r="AS4371" s="42"/>
      <c r="AU4371" s="43">
        <f t="shared" si="954"/>
        <v>0</v>
      </c>
    </row>
    <row r="4372" spans="1:47" ht="15" customHeight="1" x14ac:dyDescent="0.25">
      <c r="A4372" s="11"/>
      <c r="B4372" s="19">
        <v>4541</v>
      </c>
      <c r="C4372" s="61"/>
      <c r="D4372" s="62"/>
      <c r="E4372" s="78"/>
      <c r="F4372" s="61"/>
      <c r="G4372" s="80"/>
      <c r="H4372" s="94"/>
      <c r="I4372" s="95"/>
      <c r="J4372" s="27"/>
      <c r="K4372" s="27"/>
      <c r="L4372" s="95"/>
      <c r="M4372" s="96"/>
      <c r="N4372" s="29">
        <v>0</v>
      </c>
      <c r="O4372" s="30" t="str">
        <f>IF(G4372&lt;=$N$2,"",IF(F4372=[3]Pav.tvarkyklė!$B$13,"",IF(ISBLANK(R4372),"X","")))</f>
        <v/>
      </c>
      <c r="P4372" s="91"/>
      <c r="Q4372" s="63"/>
      <c r="R4372" s="63"/>
      <c r="S4372" s="63"/>
      <c r="T4372" s="63"/>
      <c r="U4372" s="34" t="str">
        <f>IFERROR(INDEX('[3]5.Grup_T'!$G$4:$G$22,MATCH('6.Turtas'!E4372,'[3]5.Grup_T'!$E$4:$E$22,0)),"0")</f>
        <v>0</v>
      </c>
      <c r="V4372" s="35">
        <f t="shared" si="955"/>
        <v>0</v>
      </c>
      <c r="W4372" s="35">
        <f>IF(NOT(ISBLANK(H4372)),(12-DATEDIF(H4372,'[3]1.Pradzia'!$D$13,"m")),0)</f>
        <v>0</v>
      </c>
      <c r="X4372" s="35">
        <f t="shared" si="956"/>
        <v>0</v>
      </c>
      <c r="Y4372" s="35">
        <f t="shared" si="952"/>
        <v>0</v>
      </c>
      <c r="Z4372" s="35">
        <f t="shared" si="964"/>
        <v>0</v>
      </c>
      <c r="AA4372" s="36">
        <f t="shared" si="957"/>
        <v>0</v>
      </c>
      <c r="AB4372" s="36">
        <f t="shared" si="958"/>
        <v>0</v>
      </c>
      <c r="AC4372" s="37">
        <f t="shared" si="959"/>
        <v>0</v>
      </c>
      <c r="AD4372" s="35">
        <f>IF(OR(YEAR(G4372)&lt;2019,O4372="X"),0,IF(ISBLANK(H4372),DATEDIF(G4372,'[3]1.Pradzia'!$D$13,"M"),DATEDIF(G4372,H4372,"m")))</f>
        <v>0</v>
      </c>
      <c r="AE4372" s="37">
        <f>IF(E4372='[3]5.Grup_T'!$E$20,0,IF(AD4372&lt;&gt;0,M4372/V4372*MIN(12,AD4372),0))</f>
        <v>0</v>
      </c>
      <c r="AF4372" s="37">
        <f t="shared" si="960"/>
        <v>0</v>
      </c>
      <c r="AG4372" s="37">
        <f t="shared" si="961"/>
        <v>0</v>
      </c>
      <c r="AH4372" s="37">
        <f t="shared" si="962"/>
        <v>0</v>
      </c>
      <c r="AI4372" s="35" t="str">
        <f t="shared" si="963"/>
        <v>Nusidėvėjęs</v>
      </c>
      <c r="AJ4372" s="38" t="str">
        <f>IF(AND(F4372&lt;&gt;[3]Pav.tvarkyklė!$B$12,F4372&lt;&gt;[3]Pav.tvarkyklė!$B$13),"GVTNT","X")</f>
        <v>GVTNT</v>
      </c>
      <c r="AK4372" s="39">
        <f t="shared" si="965"/>
        <v>0</v>
      </c>
      <c r="AL4372" s="41"/>
      <c r="AM4372" s="41"/>
      <c r="AN4372" s="41">
        <f t="shared" si="953"/>
        <v>1900</v>
      </c>
      <c r="AO4372" s="41"/>
      <c r="AP4372" s="41"/>
      <c r="AQ4372" s="41"/>
      <c r="AR4372" s="42"/>
      <c r="AS4372" s="42"/>
      <c r="AU4372" s="43">
        <f t="shared" si="954"/>
        <v>0</v>
      </c>
    </row>
    <row r="4373" spans="1:47" ht="15" customHeight="1" x14ac:dyDescent="0.25">
      <c r="A4373" s="11"/>
      <c r="B4373" s="19">
        <v>4542</v>
      </c>
      <c r="C4373" s="61"/>
      <c r="D4373" s="62"/>
      <c r="E4373" s="78"/>
      <c r="F4373" s="61"/>
      <c r="G4373" s="80"/>
      <c r="H4373" s="94"/>
      <c r="I4373" s="95"/>
      <c r="J4373" s="27"/>
      <c r="K4373" s="27"/>
      <c r="L4373" s="95"/>
      <c r="M4373" s="96"/>
      <c r="N4373" s="29">
        <v>0</v>
      </c>
      <c r="O4373" s="30" t="str">
        <f>IF(G4373&lt;=$N$2,"",IF(F4373=[3]Pav.tvarkyklė!$B$13,"",IF(ISBLANK(R4373),"X","")))</f>
        <v/>
      </c>
      <c r="P4373" s="91"/>
      <c r="Q4373" s="63"/>
      <c r="R4373" s="63"/>
      <c r="S4373" s="63"/>
      <c r="T4373" s="63"/>
      <c r="U4373" s="34" t="str">
        <f>IFERROR(INDEX('[3]5.Grup_T'!$G$4:$G$22,MATCH('6.Turtas'!E4373,'[3]5.Grup_T'!$E$4:$E$22,0)),"0")</f>
        <v>0</v>
      </c>
      <c r="V4373" s="35">
        <f t="shared" si="955"/>
        <v>0</v>
      </c>
      <c r="W4373" s="35">
        <f>IF(NOT(ISBLANK(H4373)),(12-DATEDIF(H4373,'[3]1.Pradzia'!$D$13,"m")),0)</f>
        <v>0</v>
      </c>
      <c r="X4373" s="35">
        <f t="shared" si="956"/>
        <v>0</v>
      </c>
      <c r="Y4373" s="35">
        <f t="shared" si="952"/>
        <v>0</v>
      </c>
      <c r="Z4373" s="35">
        <f t="shared" si="964"/>
        <v>0</v>
      </c>
      <c r="AA4373" s="36">
        <f t="shared" si="957"/>
        <v>0</v>
      </c>
      <c r="AB4373" s="36">
        <f t="shared" si="958"/>
        <v>0</v>
      </c>
      <c r="AC4373" s="37">
        <f t="shared" si="959"/>
        <v>0</v>
      </c>
      <c r="AD4373" s="35">
        <f>IF(OR(YEAR(G4373)&lt;2019,O4373="X"),0,IF(ISBLANK(H4373),DATEDIF(G4373,'[3]1.Pradzia'!$D$13,"M"),DATEDIF(G4373,H4373,"m")))</f>
        <v>0</v>
      </c>
      <c r="AE4373" s="37">
        <f>IF(E4373='[3]5.Grup_T'!$E$20,0,IF(AD4373&lt;&gt;0,M4373/V4373*MIN(12,AD4373),0))</f>
        <v>0</v>
      </c>
      <c r="AF4373" s="37">
        <f t="shared" si="960"/>
        <v>0</v>
      </c>
      <c r="AG4373" s="37">
        <f t="shared" si="961"/>
        <v>0</v>
      </c>
      <c r="AH4373" s="37">
        <f t="shared" si="962"/>
        <v>0</v>
      </c>
      <c r="AI4373" s="35" t="str">
        <f t="shared" si="963"/>
        <v>Nusidėvėjęs</v>
      </c>
      <c r="AJ4373" s="38" t="str">
        <f>IF(AND(F4373&lt;&gt;[3]Pav.tvarkyklė!$B$12,F4373&lt;&gt;[3]Pav.tvarkyklė!$B$13),"GVTNT","X")</f>
        <v>GVTNT</v>
      </c>
      <c r="AK4373" s="39">
        <f t="shared" si="965"/>
        <v>0</v>
      </c>
      <c r="AL4373" s="41"/>
      <c r="AM4373" s="41"/>
      <c r="AN4373" s="41">
        <f t="shared" si="953"/>
        <v>1900</v>
      </c>
      <c r="AO4373" s="41"/>
      <c r="AP4373" s="41"/>
      <c r="AQ4373" s="41"/>
      <c r="AR4373" s="42"/>
      <c r="AS4373" s="42"/>
      <c r="AU4373" s="43">
        <f t="shared" si="954"/>
        <v>0</v>
      </c>
    </row>
    <row r="4374" spans="1:47" ht="15" customHeight="1" x14ac:dyDescent="0.25">
      <c r="A4374" s="11"/>
      <c r="B4374" s="19">
        <v>4543</v>
      </c>
      <c r="C4374" s="61"/>
      <c r="D4374" s="62"/>
      <c r="E4374" s="78"/>
      <c r="F4374" s="61"/>
      <c r="G4374" s="80"/>
      <c r="H4374" s="94"/>
      <c r="I4374" s="95"/>
      <c r="J4374" s="27"/>
      <c r="K4374" s="27"/>
      <c r="L4374" s="95"/>
      <c r="M4374" s="96"/>
      <c r="N4374" s="29">
        <v>0</v>
      </c>
      <c r="O4374" s="30" t="str">
        <f>IF(G4374&lt;=$N$2,"",IF(F4374=[3]Pav.tvarkyklė!$B$13,"",IF(ISBLANK(R4374),"X","")))</f>
        <v/>
      </c>
      <c r="P4374" s="91"/>
      <c r="Q4374" s="63"/>
      <c r="R4374" s="63"/>
      <c r="S4374" s="63"/>
      <c r="T4374" s="63"/>
      <c r="U4374" s="34" t="str">
        <f>IFERROR(INDEX('[3]5.Grup_T'!$G$4:$G$22,MATCH('6.Turtas'!E4374,'[3]5.Grup_T'!$E$4:$E$22,0)),"0")</f>
        <v>0</v>
      </c>
      <c r="V4374" s="35">
        <f t="shared" si="955"/>
        <v>0</v>
      </c>
      <c r="W4374" s="35">
        <f>IF(NOT(ISBLANK(H4374)),(12-DATEDIF(H4374,'[3]1.Pradzia'!$D$13,"m")),0)</f>
        <v>0</v>
      </c>
      <c r="X4374" s="35">
        <f t="shared" si="956"/>
        <v>0</v>
      </c>
      <c r="Y4374" s="35">
        <f t="shared" si="952"/>
        <v>0</v>
      </c>
      <c r="Z4374" s="35">
        <f t="shared" si="964"/>
        <v>0</v>
      </c>
      <c r="AA4374" s="36">
        <f t="shared" si="957"/>
        <v>0</v>
      </c>
      <c r="AB4374" s="36">
        <f t="shared" si="958"/>
        <v>0</v>
      </c>
      <c r="AC4374" s="37">
        <f t="shared" si="959"/>
        <v>0</v>
      </c>
      <c r="AD4374" s="35">
        <f>IF(OR(YEAR(G4374)&lt;2019,O4374="X"),0,IF(ISBLANK(H4374),DATEDIF(G4374,'[3]1.Pradzia'!$D$13,"M"),DATEDIF(G4374,H4374,"m")))</f>
        <v>0</v>
      </c>
      <c r="AE4374" s="37">
        <f>IF(E4374='[3]5.Grup_T'!$E$20,0,IF(AD4374&lt;&gt;0,M4374/V4374*MIN(12,AD4374),0))</f>
        <v>0</v>
      </c>
      <c r="AF4374" s="37">
        <f t="shared" si="960"/>
        <v>0</v>
      </c>
      <c r="AG4374" s="37">
        <f t="shared" si="961"/>
        <v>0</v>
      </c>
      <c r="AH4374" s="37">
        <f t="shared" si="962"/>
        <v>0</v>
      </c>
      <c r="AI4374" s="35" t="str">
        <f t="shared" si="963"/>
        <v>Nusidėvėjęs</v>
      </c>
      <c r="AJ4374" s="38" t="str">
        <f>IF(AND(F4374&lt;&gt;[3]Pav.tvarkyklė!$B$12,F4374&lt;&gt;[3]Pav.tvarkyklė!$B$13),"GVTNT","X")</f>
        <v>GVTNT</v>
      </c>
      <c r="AK4374" s="39">
        <f t="shared" si="965"/>
        <v>0</v>
      </c>
      <c r="AL4374" s="41"/>
      <c r="AM4374" s="41"/>
      <c r="AN4374" s="41">
        <f t="shared" si="953"/>
        <v>1900</v>
      </c>
      <c r="AO4374" s="41"/>
      <c r="AP4374" s="41"/>
      <c r="AQ4374" s="41"/>
      <c r="AR4374" s="42"/>
      <c r="AS4374" s="42"/>
      <c r="AU4374" s="43">
        <f t="shared" si="954"/>
        <v>0</v>
      </c>
    </row>
    <row r="4375" spans="1:47" ht="15" customHeight="1" x14ac:dyDescent="0.25">
      <c r="A4375" s="11"/>
      <c r="B4375" s="19">
        <v>4544</v>
      </c>
      <c r="C4375" s="61"/>
      <c r="D4375" s="62"/>
      <c r="E4375" s="78"/>
      <c r="F4375" s="61"/>
      <c r="G4375" s="80"/>
      <c r="H4375" s="94"/>
      <c r="I4375" s="95"/>
      <c r="J4375" s="27"/>
      <c r="K4375" s="27"/>
      <c r="L4375" s="95"/>
      <c r="M4375" s="96"/>
      <c r="N4375" s="29">
        <v>0</v>
      </c>
      <c r="O4375" s="30" t="str">
        <f>IF(G4375&lt;=$N$2,"",IF(F4375=[3]Pav.tvarkyklė!$B$13,"",IF(ISBLANK(R4375),"X","")))</f>
        <v/>
      </c>
      <c r="P4375" s="91"/>
      <c r="Q4375" s="63"/>
      <c r="R4375" s="63"/>
      <c r="S4375" s="63"/>
      <c r="T4375" s="63"/>
      <c r="U4375" s="34" t="str">
        <f>IFERROR(INDEX('[3]5.Grup_T'!$G$4:$G$22,MATCH('6.Turtas'!E4375,'[3]5.Grup_T'!$E$4:$E$22,0)),"0")</f>
        <v>0</v>
      </c>
      <c r="V4375" s="35">
        <f t="shared" si="955"/>
        <v>0</v>
      </c>
      <c r="W4375" s="35">
        <f>IF(NOT(ISBLANK(H4375)),(12-DATEDIF(H4375,'[3]1.Pradzia'!$D$13,"m")),0)</f>
        <v>0</v>
      </c>
      <c r="X4375" s="35">
        <f t="shared" si="956"/>
        <v>0</v>
      </c>
      <c r="Y4375" s="35">
        <f t="shared" si="952"/>
        <v>0</v>
      </c>
      <c r="Z4375" s="35">
        <f t="shared" si="964"/>
        <v>0</v>
      </c>
      <c r="AA4375" s="36">
        <f t="shared" si="957"/>
        <v>0</v>
      </c>
      <c r="AB4375" s="36">
        <f t="shared" si="958"/>
        <v>0</v>
      </c>
      <c r="AC4375" s="37">
        <f t="shared" si="959"/>
        <v>0</v>
      </c>
      <c r="AD4375" s="35">
        <f>IF(OR(YEAR(G4375)&lt;2019,O4375="X"),0,IF(ISBLANK(H4375),DATEDIF(G4375,'[3]1.Pradzia'!$D$13,"M"),DATEDIF(G4375,H4375,"m")))</f>
        <v>0</v>
      </c>
      <c r="AE4375" s="37">
        <f>IF(E4375='[3]5.Grup_T'!$E$20,0,IF(AD4375&lt;&gt;0,M4375/V4375*MIN(12,AD4375),0))</f>
        <v>0</v>
      </c>
      <c r="AF4375" s="37">
        <f t="shared" si="960"/>
        <v>0</v>
      </c>
      <c r="AG4375" s="37">
        <f t="shared" si="961"/>
        <v>0</v>
      </c>
      <c r="AH4375" s="37">
        <f t="shared" si="962"/>
        <v>0</v>
      </c>
      <c r="AI4375" s="35" t="str">
        <f t="shared" si="963"/>
        <v>Nusidėvėjęs</v>
      </c>
      <c r="AJ4375" s="38" t="str">
        <f>IF(AND(F4375&lt;&gt;[3]Pav.tvarkyklė!$B$12,F4375&lt;&gt;[3]Pav.tvarkyklė!$B$13),"GVTNT","X")</f>
        <v>GVTNT</v>
      </c>
      <c r="AK4375" s="39">
        <f t="shared" si="965"/>
        <v>0</v>
      </c>
      <c r="AL4375" s="41"/>
      <c r="AM4375" s="41"/>
      <c r="AN4375" s="41">
        <f t="shared" si="953"/>
        <v>1900</v>
      </c>
      <c r="AO4375" s="41"/>
      <c r="AP4375" s="41"/>
      <c r="AQ4375" s="41"/>
      <c r="AR4375" s="42"/>
      <c r="AS4375" s="42"/>
      <c r="AU4375" s="43">
        <f t="shared" si="954"/>
        <v>0</v>
      </c>
    </row>
    <row r="4376" spans="1:47" ht="15" customHeight="1" x14ac:dyDescent="0.25">
      <c r="A4376" s="11"/>
      <c r="B4376" s="19">
        <v>4545</v>
      </c>
      <c r="C4376" s="61"/>
      <c r="D4376" s="62"/>
      <c r="E4376" s="78"/>
      <c r="F4376" s="61"/>
      <c r="G4376" s="80"/>
      <c r="H4376" s="94"/>
      <c r="I4376" s="95"/>
      <c r="J4376" s="27"/>
      <c r="K4376" s="27"/>
      <c r="L4376" s="95"/>
      <c r="M4376" s="96"/>
      <c r="N4376" s="29">
        <v>0</v>
      </c>
      <c r="O4376" s="30" t="str">
        <f>IF(G4376&lt;=$N$2,"",IF(F4376=[3]Pav.tvarkyklė!$B$13,"",IF(ISBLANK(R4376),"X","")))</f>
        <v/>
      </c>
      <c r="P4376" s="91"/>
      <c r="Q4376" s="63"/>
      <c r="R4376" s="63"/>
      <c r="S4376" s="63"/>
      <c r="T4376" s="63"/>
      <c r="U4376" s="34" t="str">
        <f>IFERROR(INDEX('[3]5.Grup_T'!$G$4:$G$22,MATCH('6.Turtas'!E4376,'[3]5.Grup_T'!$E$4:$E$22,0)),"0")</f>
        <v>0</v>
      </c>
      <c r="V4376" s="35">
        <f t="shared" si="955"/>
        <v>0</v>
      </c>
      <c r="W4376" s="35">
        <f>IF(NOT(ISBLANK(H4376)),(12-DATEDIF(H4376,'[3]1.Pradzia'!$D$13,"m")),0)</f>
        <v>0</v>
      </c>
      <c r="X4376" s="35">
        <f t="shared" si="956"/>
        <v>0</v>
      </c>
      <c r="Y4376" s="35">
        <f t="shared" si="952"/>
        <v>0</v>
      </c>
      <c r="Z4376" s="35">
        <f t="shared" si="964"/>
        <v>0</v>
      </c>
      <c r="AA4376" s="36">
        <f t="shared" si="957"/>
        <v>0</v>
      </c>
      <c r="AB4376" s="36">
        <f t="shared" si="958"/>
        <v>0</v>
      </c>
      <c r="AC4376" s="37">
        <f t="shared" si="959"/>
        <v>0</v>
      </c>
      <c r="AD4376" s="35">
        <f>IF(OR(YEAR(G4376)&lt;2019,O4376="X"),0,IF(ISBLANK(H4376),DATEDIF(G4376,'[3]1.Pradzia'!$D$13,"M"),DATEDIF(G4376,H4376,"m")))</f>
        <v>0</v>
      </c>
      <c r="AE4376" s="37">
        <f>IF(E4376='[3]5.Grup_T'!$E$20,0,IF(AD4376&lt;&gt;0,M4376/V4376*MIN(12,AD4376),0))</f>
        <v>0</v>
      </c>
      <c r="AF4376" s="37">
        <f t="shared" si="960"/>
        <v>0</v>
      </c>
      <c r="AG4376" s="37">
        <f t="shared" si="961"/>
        <v>0</v>
      </c>
      <c r="AH4376" s="37">
        <f t="shared" si="962"/>
        <v>0</v>
      </c>
      <c r="AI4376" s="35" t="str">
        <f t="shared" si="963"/>
        <v>Nusidėvėjęs</v>
      </c>
      <c r="AJ4376" s="38" t="str">
        <f>IF(AND(F4376&lt;&gt;[3]Pav.tvarkyklė!$B$12,F4376&lt;&gt;[3]Pav.tvarkyklė!$B$13),"GVTNT","X")</f>
        <v>GVTNT</v>
      </c>
      <c r="AK4376" s="39">
        <f t="shared" si="965"/>
        <v>0</v>
      </c>
      <c r="AL4376" s="41"/>
      <c r="AM4376" s="41"/>
      <c r="AN4376" s="41">
        <f t="shared" si="953"/>
        <v>1900</v>
      </c>
      <c r="AO4376" s="41"/>
      <c r="AP4376" s="41"/>
      <c r="AQ4376" s="41"/>
      <c r="AR4376" s="42"/>
      <c r="AS4376" s="42"/>
      <c r="AU4376" s="43">
        <f t="shared" si="954"/>
        <v>0</v>
      </c>
    </row>
    <row r="4377" spans="1:47" ht="15" customHeight="1" x14ac:dyDescent="0.25">
      <c r="A4377" s="11"/>
      <c r="B4377" s="19">
        <v>4546</v>
      </c>
      <c r="C4377" s="61"/>
      <c r="D4377" s="62"/>
      <c r="E4377" s="78"/>
      <c r="F4377" s="61"/>
      <c r="G4377" s="80"/>
      <c r="H4377" s="94"/>
      <c r="I4377" s="95"/>
      <c r="J4377" s="27"/>
      <c r="K4377" s="27"/>
      <c r="L4377" s="95"/>
      <c r="M4377" s="96"/>
      <c r="N4377" s="29">
        <v>0</v>
      </c>
      <c r="O4377" s="30" t="str">
        <f>IF(G4377&lt;=$N$2,"",IF(F4377=[3]Pav.tvarkyklė!$B$13,"",IF(ISBLANK(R4377),"X","")))</f>
        <v/>
      </c>
      <c r="P4377" s="91"/>
      <c r="Q4377" s="63"/>
      <c r="R4377" s="63"/>
      <c r="S4377" s="63"/>
      <c r="T4377" s="63"/>
      <c r="U4377" s="34" t="str">
        <f>IFERROR(INDEX('[3]5.Grup_T'!$G$4:$G$22,MATCH('6.Turtas'!E4377,'[3]5.Grup_T'!$E$4:$E$22,0)),"0")</f>
        <v>0</v>
      </c>
      <c r="V4377" s="35">
        <f t="shared" si="955"/>
        <v>0</v>
      </c>
      <c r="W4377" s="35">
        <f>IF(NOT(ISBLANK(H4377)),(12-DATEDIF(H4377,'[3]1.Pradzia'!$D$13,"m")),0)</f>
        <v>0</v>
      </c>
      <c r="X4377" s="35">
        <f t="shared" si="956"/>
        <v>0</v>
      </c>
      <c r="Y4377" s="35">
        <f t="shared" si="952"/>
        <v>0</v>
      </c>
      <c r="Z4377" s="35">
        <f t="shared" si="964"/>
        <v>0</v>
      </c>
      <c r="AA4377" s="36">
        <f t="shared" si="957"/>
        <v>0</v>
      </c>
      <c r="AB4377" s="36">
        <f t="shared" si="958"/>
        <v>0</v>
      </c>
      <c r="AC4377" s="37">
        <f t="shared" si="959"/>
        <v>0</v>
      </c>
      <c r="AD4377" s="35">
        <f>IF(OR(YEAR(G4377)&lt;2019,O4377="X"),0,IF(ISBLANK(H4377),DATEDIF(G4377,'[3]1.Pradzia'!$D$13,"M"),DATEDIF(G4377,H4377,"m")))</f>
        <v>0</v>
      </c>
      <c r="AE4377" s="37">
        <f>IF(E4377='[3]5.Grup_T'!$E$20,0,IF(AD4377&lt;&gt;0,M4377/V4377*MIN(12,AD4377),0))</f>
        <v>0</v>
      </c>
      <c r="AF4377" s="37">
        <f t="shared" si="960"/>
        <v>0</v>
      </c>
      <c r="AG4377" s="37">
        <f t="shared" si="961"/>
        <v>0</v>
      </c>
      <c r="AH4377" s="37">
        <f t="shared" si="962"/>
        <v>0</v>
      </c>
      <c r="AI4377" s="35" t="str">
        <f t="shared" si="963"/>
        <v>Nusidėvėjęs</v>
      </c>
      <c r="AJ4377" s="38" t="str">
        <f>IF(AND(F4377&lt;&gt;[3]Pav.tvarkyklė!$B$12,F4377&lt;&gt;[3]Pav.tvarkyklė!$B$13),"GVTNT","X")</f>
        <v>GVTNT</v>
      </c>
      <c r="AK4377" s="39">
        <f t="shared" si="965"/>
        <v>0</v>
      </c>
      <c r="AL4377" s="41"/>
      <c r="AM4377" s="41"/>
      <c r="AN4377" s="41">
        <f t="shared" si="953"/>
        <v>1900</v>
      </c>
      <c r="AO4377" s="41"/>
      <c r="AP4377" s="41"/>
      <c r="AQ4377" s="41"/>
      <c r="AR4377" s="42"/>
      <c r="AS4377" s="42"/>
      <c r="AU4377" s="43">
        <f t="shared" si="954"/>
        <v>0</v>
      </c>
    </row>
    <row r="4378" spans="1:47" ht="15" customHeight="1" x14ac:dyDescent="0.25">
      <c r="A4378" s="11"/>
      <c r="B4378" s="19">
        <v>4547</v>
      </c>
      <c r="C4378" s="61"/>
      <c r="D4378" s="62"/>
      <c r="E4378" s="78"/>
      <c r="F4378" s="61"/>
      <c r="G4378" s="80"/>
      <c r="H4378" s="94"/>
      <c r="I4378" s="95"/>
      <c r="J4378" s="27"/>
      <c r="K4378" s="27"/>
      <c r="L4378" s="95"/>
      <c r="M4378" s="96"/>
      <c r="N4378" s="29">
        <v>0</v>
      </c>
      <c r="O4378" s="30" t="str">
        <f>IF(G4378&lt;=$N$2,"",IF(F4378=[3]Pav.tvarkyklė!$B$13,"",IF(ISBLANK(R4378),"X","")))</f>
        <v/>
      </c>
      <c r="P4378" s="91"/>
      <c r="Q4378" s="63"/>
      <c r="R4378" s="63"/>
      <c r="S4378" s="63"/>
      <c r="T4378" s="63"/>
      <c r="U4378" s="34" t="str">
        <f>IFERROR(INDEX('[3]5.Grup_T'!$G$4:$G$22,MATCH('6.Turtas'!E4378,'[3]5.Grup_T'!$E$4:$E$22,0)),"0")</f>
        <v>0</v>
      </c>
      <c r="V4378" s="35">
        <f t="shared" si="955"/>
        <v>0</v>
      </c>
      <c r="W4378" s="35">
        <f>IF(NOT(ISBLANK(H4378)),(12-DATEDIF(H4378,'[3]1.Pradzia'!$D$13,"m")),0)</f>
        <v>0</v>
      </c>
      <c r="X4378" s="35">
        <f t="shared" si="956"/>
        <v>0</v>
      </c>
      <c r="Y4378" s="35">
        <f t="shared" si="952"/>
        <v>0</v>
      </c>
      <c r="Z4378" s="35">
        <f t="shared" si="964"/>
        <v>0</v>
      </c>
      <c r="AA4378" s="36">
        <f t="shared" si="957"/>
        <v>0</v>
      </c>
      <c r="AB4378" s="36">
        <f t="shared" si="958"/>
        <v>0</v>
      </c>
      <c r="AC4378" s="37">
        <f t="shared" si="959"/>
        <v>0</v>
      </c>
      <c r="AD4378" s="35">
        <f>IF(OR(YEAR(G4378)&lt;2019,O4378="X"),0,IF(ISBLANK(H4378),DATEDIF(G4378,'[3]1.Pradzia'!$D$13,"M"),DATEDIF(G4378,H4378,"m")))</f>
        <v>0</v>
      </c>
      <c r="AE4378" s="37">
        <f>IF(E4378='[3]5.Grup_T'!$E$20,0,IF(AD4378&lt;&gt;0,M4378/V4378*MIN(12,AD4378),0))</f>
        <v>0</v>
      </c>
      <c r="AF4378" s="37">
        <f t="shared" si="960"/>
        <v>0</v>
      </c>
      <c r="AG4378" s="37">
        <f t="shared" si="961"/>
        <v>0</v>
      </c>
      <c r="AH4378" s="37">
        <f t="shared" si="962"/>
        <v>0</v>
      </c>
      <c r="AI4378" s="35" t="str">
        <f t="shared" si="963"/>
        <v>Nusidėvėjęs</v>
      </c>
      <c r="AJ4378" s="38" t="str">
        <f>IF(AND(F4378&lt;&gt;[3]Pav.tvarkyklė!$B$12,F4378&lt;&gt;[3]Pav.tvarkyklė!$B$13),"GVTNT","X")</f>
        <v>GVTNT</v>
      </c>
      <c r="AK4378" s="39">
        <f t="shared" si="965"/>
        <v>0</v>
      </c>
      <c r="AL4378" s="41"/>
      <c r="AM4378" s="41"/>
      <c r="AN4378" s="41">
        <f t="shared" si="953"/>
        <v>1900</v>
      </c>
      <c r="AO4378" s="41"/>
      <c r="AP4378" s="41"/>
      <c r="AQ4378" s="41"/>
      <c r="AR4378" s="42"/>
      <c r="AS4378" s="42"/>
      <c r="AU4378" s="43">
        <f t="shared" si="954"/>
        <v>0</v>
      </c>
    </row>
    <row r="4379" spans="1:47" ht="15" customHeight="1" x14ac:dyDescent="0.25">
      <c r="A4379" s="11"/>
      <c r="B4379" s="19">
        <v>4548</v>
      </c>
      <c r="C4379" s="61"/>
      <c r="D4379" s="62"/>
      <c r="E4379" s="78"/>
      <c r="F4379" s="61"/>
      <c r="G4379" s="80"/>
      <c r="H4379" s="94"/>
      <c r="I4379" s="95"/>
      <c r="J4379" s="27"/>
      <c r="K4379" s="27"/>
      <c r="L4379" s="95"/>
      <c r="M4379" s="96"/>
      <c r="N4379" s="29">
        <v>0</v>
      </c>
      <c r="O4379" s="30" t="str">
        <f>IF(G4379&lt;=$N$2,"",IF(F4379=[3]Pav.tvarkyklė!$B$13,"",IF(ISBLANK(R4379),"X","")))</f>
        <v/>
      </c>
      <c r="P4379" s="91"/>
      <c r="Q4379" s="63"/>
      <c r="R4379" s="63"/>
      <c r="S4379" s="63"/>
      <c r="T4379" s="63"/>
      <c r="U4379" s="34" t="str">
        <f>IFERROR(INDEX('[3]5.Grup_T'!$G$4:$G$22,MATCH('6.Turtas'!E4379,'[3]5.Grup_T'!$E$4:$E$22,0)),"0")</f>
        <v>0</v>
      </c>
      <c r="V4379" s="35">
        <f t="shared" si="955"/>
        <v>0</v>
      </c>
      <c r="W4379" s="35">
        <f>IF(NOT(ISBLANK(H4379)),(12-DATEDIF(H4379,'[3]1.Pradzia'!$D$13,"m")),0)</f>
        <v>0</v>
      </c>
      <c r="X4379" s="35">
        <f t="shared" si="956"/>
        <v>0</v>
      </c>
      <c r="Y4379" s="35">
        <f t="shared" si="952"/>
        <v>0</v>
      </c>
      <c r="Z4379" s="35">
        <f t="shared" si="964"/>
        <v>0</v>
      </c>
      <c r="AA4379" s="36">
        <f t="shared" si="957"/>
        <v>0</v>
      </c>
      <c r="AB4379" s="36">
        <f t="shared" si="958"/>
        <v>0</v>
      </c>
      <c r="AC4379" s="37">
        <f t="shared" si="959"/>
        <v>0</v>
      </c>
      <c r="AD4379" s="35">
        <f>IF(OR(YEAR(G4379)&lt;2019,O4379="X"),0,IF(ISBLANK(H4379),DATEDIF(G4379,'[3]1.Pradzia'!$D$13,"M"),DATEDIF(G4379,H4379,"m")))</f>
        <v>0</v>
      </c>
      <c r="AE4379" s="37">
        <f>IF(E4379='[3]5.Grup_T'!$E$20,0,IF(AD4379&lt;&gt;0,M4379/V4379*MIN(12,AD4379),0))</f>
        <v>0</v>
      </c>
      <c r="AF4379" s="37">
        <f t="shared" si="960"/>
        <v>0</v>
      </c>
      <c r="AG4379" s="37">
        <f t="shared" si="961"/>
        <v>0</v>
      </c>
      <c r="AH4379" s="37">
        <f t="shared" si="962"/>
        <v>0</v>
      </c>
      <c r="AI4379" s="35" t="str">
        <f t="shared" si="963"/>
        <v>Nusidėvėjęs</v>
      </c>
      <c r="AJ4379" s="38" t="str">
        <f>IF(AND(F4379&lt;&gt;[3]Pav.tvarkyklė!$B$12,F4379&lt;&gt;[3]Pav.tvarkyklė!$B$13),"GVTNT","X")</f>
        <v>GVTNT</v>
      </c>
      <c r="AK4379" s="39">
        <f t="shared" si="965"/>
        <v>0</v>
      </c>
      <c r="AL4379" s="41"/>
      <c r="AM4379" s="41"/>
      <c r="AN4379" s="41">
        <f t="shared" si="953"/>
        <v>1900</v>
      </c>
      <c r="AO4379" s="41"/>
      <c r="AP4379" s="41"/>
      <c r="AQ4379" s="41"/>
      <c r="AR4379" s="42"/>
      <c r="AS4379" s="42"/>
      <c r="AU4379" s="43">
        <f t="shared" si="954"/>
        <v>0</v>
      </c>
    </row>
    <row r="4380" spans="1:47" ht="15" customHeight="1" x14ac:dyDescent="0.25">
      <c r="A4380" s="11"/>
      <c r="B4380" s="19">
        <v>4549</v>
      </c>
      <c r="C4380" s="61"/>
      <c r="D4380" s="62"/>
      <c r="E4380" s="78"/>
      <c r="F4380" s="61"/>
      <c r="G4380" s="80"/>
      <c r="H4380" s="94"/>
      <c r="I4380" s="95"/>
      <c r="J4380" s="27"/>
      <c r="K4380" s="27"/>
      <c r="L4380" s="95"/>
      <c r="M4380" s="96"/>
      <c r="N4380" s="29">
        <v>0</v>
      </c>
      <c r="O4380" s="30" t="str">
        <f>IF(G4380&lt;=$N$2,"",IF(F4380=[3]Pav.tvarkyklė!$B$13,"",IF(ISBLANK(R4380),"X","")))</f>
        <v/>
      </c>
      <c r="P4380" s="91"/>
      <c r="Q4380" s="63"/>
      <c r="R4380" s="63"/>
      <c r="S4380" s="63"/>
      <c r="T4380" s="63"/>
      <c r="U4380" s="34" t="str">
        <f>IFERROR(INDEX('[3]5.Grup_T'!$G$4:$G$22,MATCH('6.Turtas'!E4380,'[3]5.Grup_T'!$E$4:$E$22,0)),"0")</f>
        <v>0</v>
      </c>
      <c r="V4380" s="35">
        <f t="shared" si="955"/>
        <v>0</v>
      </c>
      <c r="W4380" s="35">
        <f>IF(NOT(ISBLANK(H4380)),(12-DATEDIF(H4380,'[3]1.Pradzia'!$D$13,"m")),0)</f>
        <v>0</v>
      </c>
      <c r="X4380" s="35">
        <f t="shared" si="956"/>
        <v>0</v>
      </c>
      <c r="Y4380" s="35">
        <f t="shared" si="952"/>
        <v>0</v>
      </c>
      <c r="Z4380" s="35">
        <f t="shared" si="964"/>
        <v>0</v>
      </c>
      <c r="AA4380" s="36">
        <f t="shared" si="957"/>
        <v>0</v>
      </c>
      <c r="AB4380" s="36">
        <f t="shared" si="958"/>
        <v>0</v>
      </c>
      <c r="AC4380" s="37">
        <f t="shared" si="959"/>
        <v>0</v>
      </c>
      <c r="AD4380" s="35">
        <f>IF(OR(YEAR(G4380)&lt;2019,O4380="X"),0,IF(ISBLANK(H4380),DATEDIF(G4380,'[3]1.Pradzia'!$D$13,"M"),DATEDIF(G4380,H4380,"m")))</f>
        <v>0</v>
      </c>
      <c r="AE4380" s="37">
        <f>IF(E4380='[3]5.Grup_T'!$E$20,0,IF(AD4380&lt;&gt;0,M4380/V4380*MIN(12,AD4380),0))</f>
        <v>0</v>
      </c>
      <c r="AF4380" s="37">
        <f t="shared" si="960"/>
        <v>0</v>
      </c>
      <c r="AG4380" s="37">
        <f t="shared" si="961"/>
        <v>0</v>
      </c>
      <c r="AH4380" s="37">
        <f t="shared" si="962"/>
        <v>0</v>
      </c>
      <c r="AI4380" s="35" t="str">
        <f t="shared" si="963"/>
        <v>Nusidėvėjęs</v>
      </c>
      <c r="AJ4380" s="38" t="str">
        <f>IF(AND(F4380&lt;&gt;[3]Pav.tvarkyklė!$B$12,F4380&lt;&gt;[3]Pav.tvarkyklė!$B$13),"GVTNT","X")</f>
        <v>GVTNT</v>
      </c>
      <c r="AK4380" s="39">
        <f t="shared" si="965"/>
        <v>0</v>
      </c>
      <c r="AL4380" s="41"/>
      <c r="AM4380" s="41"/>
      <c r="AN4380" s="41">
        <f t="shared" si="953"/>
        <v>1900</v>
      </c>
      <c r="AO4380" s="41"/>
      <c r="AP4380" s="41"/>
      <c r="AQ4380" s="41"/>
      <c r="AR4380" s="42"/>
      <c r="AS4380" s="42"/>
      <c r="AU4380" s="43">
        <f t="shared" si="954"/>
        <v>0</v>
      </c>
    </row>
    <row r="4381" spans="1:47" ht="15" customHeight="1" x14ac:dyDescent="0.25">
      <c r="A4381" s="11"/>
      <c r="B4381" s="19">
        <v>4550</v>
      </c>
      <c r="C4381" s="61"/>
      <c r="D4381" s="62"/>
      <c r="E4381" s="78"/>
      <c r="F4381" s="61"/>
      <c r="G4381" s="80"/>
      <c r="H4381" s="94"/>
      <c r="I4381" s="95"/>
      <c r="J4381" s="27"/>
      <c r="K4381" s="27"/>
      <c r="L4381" s="95"/>
      <c r="M4381" s="96"/>
      <c r="N4381" s="29">
        <v>0</v>
      </c>
      <c r="O4381" s="30" t="str">
        <f>IF(G4381&lt;=$N$2,"",IF(F4381=[3]Pav.tvarkyklė!$B$13,"",IF(ISBLANK(R4381),"X","")))</f>
        <v/>
      </c>
      <c r="P4381" s="91"/>
      <c r="Q4381" s="63"/>
      <c r="R4381" s="63"/>
      <c r="S4381" s="63"/>
      <c r="T4381" s="63"/>
      <c r="U4381" s="34" t="str">
        <f>IFERROR(INDEX('[3]5.Grup_T'!$G$4:$G$22,MATCH('6.Turtas'!E4381,'[3]5.Grup_T'!$E$4:$E$22,0)),"0")</f>
        <v>0</v>
      </c>
      <c r="V4381" s="35">
        <f t="shared" si="955"/>
        <v>0</v>
      </c>
      <c r="W4381" s="35">
        <f>IF(NOT(ISBLANK(H4381)),(12-DATEDIF(H4381,'[3]1.Pradzia'!$D$13,"m")),0)</f>
        <v>0</v>
      </c>
      <c r="X4381" s="35">
        <f t="shared" si="956"/>
        <v>0</v>
      </c>
      <c r="Y4381" s="35">
        <f t="shared" si="952"/>
        <v>0</v>
      </c>
      <c r="Z4381" s="35">
        <f t="shared" si="964"/>
        <v>0</v>
      </c>
      <c r="AA4381" s="36">
        <f t="shared" si="957"/>
        <v>0</v>
      </c>
      <c r="AB4381" s="36">
        <f t="shared" si="958"/>
        <v>0</v>
      </c>
      <c r="AC4381" s="37">
        <f t="shared" si="959"/>
        <v>0</v>
      </c>
      <c r="AD4381" s="35">
        <f>IF(OR(YEAR(G4381)&lt;2019,O4381="X"),0,IF(ISBLANK(H4381),DATEDIF(G4381,'[3]1.Pradzia'!$D$13,"M"),DATEDIF(G4381,H4381,"m")))</f>
        <v>0</v>
      </c>
      <c r="AE4381" s="37">
        <f>IF(E4381='[3]5.Grup_T'!$E$20,0,IF(AD4381&lt;&gt;0,M4381/V4381*MIN(12,AD4381),0))</f>
        <v>0</v>
      </c>
      <c r="AF4381" s="37">
        <f t="shared" si="960"/>
        <v>0</v>
      </c>
      <c r="AG4381" s="37">
        <f t="shared" si="961"/>
        <v>0</v>
      </c>
      <c r="AH4381" s="37">
        <f t="shared" si="962"/>
        <v>0</v>
      </c>
      <c r="AI4381" s="35" t="str">
        <f t="shared" si="963"/>
        <v>Nusidėvėjęs</v>
      </c>
      <c r="AJ4381" s="38" t="str">
        <f>IF(AND(F4381&lt;&gt;[3]Pav.tvarkyklė!$B$12,F4381&lt;&gt;[3]Pav.tvarkyklė!$B$13),"GVTNT","X")</f>
        <v>GVTNT</v>
      </c>
      <c r="AK4381" s="39">
        <f t="shared" si="965"/>
        <v>0</v>
      </c>
      <c r="AL4381" s="41"/>
      <c r="AM4381" s="41"/>
      <c r="AN4381" s="41">
        <f t="shared" si="953"/>
        <v>1900</v>
      </c>
      <c r="AO4381" s="41"/>
      <c r="AP4381" s="41"/>
      <c r="AQ4381" s="41"/>
      <c r="AR4381" s="42"/>
      <c r="AS4381" s="42"/>
      <c r="AU4381" s="43">
        <f t="shared" si="954"/>
        <v>0</v>
      </c>
    </row>
    <row r="4382" spans="1:47" ht="15" customHeight="1" x14ac:dyDescent="0.25">
      <c r="A4382" s="11"/>
      <c r="B4382" s="19">
        <v>4551</v>
      </c>
      <c r="C4382" s="61"/>
      <c r="D4382" s="62"/>
      <c r="E4382" s="78"/>
      <c r="F4382" s="61"/>
      <c r="G4382" s="80"/>
      <c r="H4382" s="94"/>
      <c r="I4382" s="95"/>
      <c r="J4382" s="27"/>
      <c r="K4382" s="27"/>
      <c r="L4382" s="95"/>
      <c r="M4382" s="96"/>
      <c r="N4382" s="29">
        <v>0</v>
      </c>
      <c r="O4382" s="30" t="str">
        <f>IF(G4382&lt;=$N$2,"",IF(F4382=[3]Pav.tvarkyklė!$B$13,"",IF(ISBLANK(R4382),"X","")))</f>
        <v/>
      </c>
      <c r="P4382" s="91"/>
      <c r="Q4382" s="63"/>
      <c r="R4382" s="63"/>
      <c r="S4382" s="63"/>
      <c r="T4382" s="63"/>
      <c r="U4382" s="34" t="str">
        <f>IFERROR(INDEX('[3]5.Grup_T'!$G$4:$G$22,MATCH('6.Turtas'!E4382,'[3]5.Grup_T'!$E$4:$E$22,0)),"0")</f>
        <v>0</v>
      </c>
      <c r="V4382" s="35">
        <f t="shared" si="955"/>
        <v>0</v>
      </c>
      <c r="W4382" s="35">
        <f>IF(NOT(ISBLANK(H4382)),(12-DATEDIF(H4382,'[3]1.Pradzia'!$D$13,"m")),0)</f>
        <v>0</v>
      </c>
      <c r="X4382" s="35">
        <f t="shared" si="956"/>
        <v>0</v>
      </c>
      <c r="Y4382" s="35">
        <f t="shared" si="952"/>
        <v>0</v>
      </c>
      <c r="Z4382" s="35">
        <f t="shared" si="964"/>
        <v>0</v>
      </c>
      <c r="AA4382" s="36">
        <f t="shared" si="957"/>
        <v>0</v>
      </c>
      <c r="AB4382" s="36">
        <f t="shared" si="958"/>
        <v>0</v>
      </c>
      <c r="AC4382" s="37">
        <f t="shared" si="959"/>
        <v>0</v>
      </c>
      <c r="AD4382" s="35">
        <f>IF(OR(YEAR(G4382)&lt;2019,O4382="X"),0,IF(ISBLANK(H4382),DATEDIF(G4382,'[3]1.Pradzia'!$D$13,"M"),DATEDIF(G4382,H4382,"m")))</f>
        <v>0</v>
      </c>
      <c r="AE4382" s="37">
        <f>IF(E4382='[3]5.Grup_T'!$E$20,0,IF(AD4382&lt;&gt;0,M4382/V4382*MIN(12,AD4382),0))</f>
        <v>0</v>
      </c>
      <c r="AF4382" s="37">
        <f t="shared" si="960"/>
        <v>0</v>
      </c>
      <c r="AG4382" s="37">
        <f t="shared" si="961"/>
        <v>0</v>
      </c>
      <c r="AH4382" s="37">
        <f t="shared" si="962"/>
        <v>0</v>
      </c>
      <c r="AI4382" s="35" t="str">
        <f t="shared" si="963"/>
        <v>Nusidėvėjęs</v>
      </c>
      <c r="AJ4382" s="38" t="str">
        <f>IF(AND(F4382&lt;&gt;[3]Pav.tvarkyklė!$B$12,F4382&lt;&gt;[3]Pav.tvarkyklė!$B$13),"GVTNT","X")</f>
        <v>GVTNT</v>
      </c>
      <c r="AK4382" s="39">
        <f t="shared" si="965"/>
        <v>0</v>
      </c>
      <c r="AL4382" s="41"/>
      <c r="AM4382" s="41"/>
      <c r="AN4382" s="41">
        <f t="shared" si="953"/>
        <v>1900</v>
      </c>
      <c r="AO4382" s="41"/>
      <c r="AP4382" s="41"/>
      <c r="AQ4382" s="41"/>
      <c r="AR4382" s="42"/>
      <c r="AS4382" s="42"/>
      <c r="AU4382" s="43">
        <f t="shared" si="954"/>
        <v>0</v>
      </c>
    </row>
    <row r="4383" spans="1:47" ht="15" customHeight="1" x14ac:dyDescent="0.25">
      <c r="A4383" s="11"/>
      <c r="B4383" s="19">
        <v>4552</v>
      </c>
      <c r="C4383" s="61"/>
      <c r="D4383" s="62"/>
      <c r="E4383" s="78"/>
      <c r="F4383" s="61"/>
      <c r="G4383" s="80"/>
      <c r="H4383" s="94"/>
      <c r="I4383" s="95"/>
      <c r="J4383" s="27"/>
      <c r="K4383" s="27"/>
      <c r="L4383" s="95"/>
      <c r="M4383" s="96"/>
      <c r="N4383" s="29">
        <v>0</v>
      </c>
      <c r="O4383" s="30" t="str">
        <f>IF(G4383&lt;=$N$2,"",IF(F4383=[3]Pav.tvarkyklė!$B$13,"",IF(ISBLANK(R4383),"X","")))</f>
        <v/>
      </c>
      <c r="P4383" s="91"/>
      <c r="Q4383" s="63"/>
      <c r="R4383" s="63"/>
      <c r="S4383" s="63"/>
      <c r="T4383" s="63"/>
      <c r="U4383" s="34" t="str">
        <f>IFERROR(INDEX('[3]5.Grup_T'!$G$4:$G$22,MATCH('6.Turtas'!E4383,'[3]5.Grup_T'!$E$4:$E$22,0)),"0")</f>
        <v>0</v>
      </c>
      <c r="V4383" s="35">
        <f t="shared" si="955"/>
        <v>0</v>
      </c>
      <c r="W4383" s="35">
        <f>IF(NOT(ISBLANK(H4383)),(12-DATEDIF(H4383,'[3]1.Pradzia'!$D$13,"m")),0)</f>
        <v>0</v>
      </c>
      <c r="X4383" s="35">
        <f t="shared" si="956"/>
        <v>0</v>
      </c>
      <c r="Y4383" s="35">
        <f t="shared" si="952"/>
        <v>0</v>
      </c>
      <c r="Z4383" s="35">
        <f t="shared" si="964"/>
        <v>0</v>
      </c>
      <c r="AA4383" s="36">
        <f t="shared" si="957"/>
        <v>0</v>
      </c>
      <c r="AB4383" s="36">
        <f t="shared" si="958"/>
        <v>0</v>
      </c>
      <c r="AC4383" s="37">
        <f t="shared" si="959"/>
        <v>0</v>
      </c>
      <c r="AD4383" s="35">
        <f>IF(OR(YEAR(G4383)&lt;2019,O4383="X"),0,IF(ISBLANK(H4383),DATEDIF(G4383,'[3]1.Pradzia'!$D$13,"M"),DATEDIF(G4383,H4383,"m")))</f>
        <v>0</v>
      </c>
      <c r="AE4383" s="37">
        <f>IF(E4383='[3]5.Grup_T'!$E$20,0,IF(AD4383&lt;&gt;0,M4383/V4383*MIN(12,AD4383),0))</f>
        <v>0</v>
      </c>
      <c r="AF4383" s="37">
        <f t="shared" si="960"/>
        <v>0</v>
      </c>
      <c r="AG4383" s="37">
        <f t="shared" si="961"/>
        <v>0</v>
      </c>
      <c r="AH4383" s="37">
        <f t="shared" si="962"/>
        <v>0</v>
      </c>
      <c r="AI4383" s="35" t="str">
        <f t="shared" si="963"/>
        <v>Nusidėvėjęs</v>
      </c>
      <c r="AJ4383" s="38" t="str">
        <f>IF(AND(F4383&lt;&gt;[3]Pav.tvarkyklė!$B$12,F4383&lt;&gt;[3]Pav.tvarkyklė!$B$13),"GVTNT","X")</f>
        <v>GVTNT</v>
      </c>
      <c r="AK4383" s="39">
        <f t="shared" si="965"/>
        <v>0</v>
      </c>
      <c r="AL4383" s="41"/>
      <c r="AM4383" s="41"/>
      <c r="AN4383" s="41">
        <f t="shared" si="953"/>
        <v>1900</v>
      </c>
      <c r="AO4383" s="41"/>
      <c r="AP4383" s="41"/>
      <c r="AQ4383" s="41"/>
      <c r="AR4383" s="42"/>
      <c r="AS4383" s="42"/>
      <c r="AU4383" s="43">
        <f t="shared" si="954"/>
        <v>0</v>
      </c>
    </row>
    <row r="4384" spans="1:47" ht="15" customHeight="1" x14ac:dyDescent="0.25">
      <c r="A4384" s="11"/>
      <c r="B4384" s="19">
        <v>4553</v>
      </c>
      <c r="C4384" s="61"/>
      <c r="D4384" s="62"/>
      <c r="E4384" s="78"/>
      <c r="F4384" s="61"/>
      <c r="G4384" s="80"/>
      <c r="H4384" s="94"/>
      <c r="I4384" s="95"/>
      <c r="J4384" s="27"/>
      <c r="K4384" s="27"/>
      <c r="L4384" s="95"/>
      <c r="M4384" s="96"/>
      <c r="N4384" s="29">
        <v>0</v>
      </c>
      <c r="O4384" s="30" t="str">
        <f>IF(G4384&lt;=$N$2,"",IF(F4384=[3]Pav.tvarkyklė!$B$13,"",IF(ISBLANK(R4384),"X","")))</f>
        <v/>
      </c>
      <c r="P4384" s="91"/>
      <c r="Q4384" s="63"/>
      <c r="R4384" s="63"/>
      <c r="S4384" s="63"/>
      <c r="T4384" s="63"/>
      <c r="U4384" s="34" t="str">
        <f>IFERROR(INDEX('[3]5.Grup_T'!$G$4:$G$22,MATCH('6.Turtas'!E4384,'[3]5.Grup_T'!$E$4:$E$22,0)),"0")</f>
        <v>0</v>
      </c>
      <c r="V4384" s="35">
        <f t="shared" si="955"/>
        <v>0</v>
      </c>
      <c r="W4384" s="35">
        <f>IF(NOT(ISBLANK(H4384)),(12-DATEDIF(H4384,'[3]1.Pradzia'!$D$13,"m")),0)</f>
        <v>0</v>
      </c>
      <c r="X4384" s="35">
        <f t="shared" si="956"/>
        <v>0</v>
      </c>
      <c r="Y4384" s="35">
        <f t="shared" si="952"/>
        <v>0</v>
      </c>
      <c r="Z4384" s="35">
        <f t="shared" si="964"/>
        <v>0</v>
      </c>
      <c r="AA4384" s="36">
        <f t="shared" si="957"/>
        <v>0</v>
      </c>
      <c r="AB4384" s="36">
        <f t="shared" si="958"/>
        <v>0</v>
      </c>
      <c r="AC4384" s="37">
        <f t="shared" si="959"/>
        <v>0</v>
      </c>
      <c r="AD4384" s="35">
        <f>IF(OR(YEAR(G4384)&lt;2019,O4384="X"),0,IF(ISBLANK(H4384),DATEDIF(G4384,'[3]1.Pradzia'!$D$13,"M"),DATEDIF(G4384,H4384,"m")))</f>
        <v>0</v>
      </c>
      <c r="AE4384" s="37">
        <f>IF(E4384='[3]5.Grup_T'!$E$20,0,IF(AD4384&lt;&gt;0,M4384/V4384*MIN(12,AD4384),0))</f>
        <v>0</v>
      </c>
      <c r="AF4384" s="37">
        <f t="shared" si="960"/>
        <v>0</v>
      </c>
      <c r="AG4384" s="37">
        <f t="shared" si="961"/>
        <v>0</v>
      </c>
      <c r="AH4384" s="37">
        <f t="shared" si="962"/>
        <v>0</v>
      </c>
      <c r="AI4384" s="35" t="str">
        <f t="shared" si="963"/>
        <v>Nusidėvėjęs</v>
      </c>
      <c r="AJ4384" s="38" t="str">
        <f>IF(AND(F4384&lt;&gt;[3]Pav.tvarkyklė!$B$12,F4384&lt;&gt;[3]Pav.tvarkyklė!$B$13),"GVTNT","X")</f>
        <v>GVTNT</v>
      </c>
      <c r="AK4384" s="39">
        <f t="shared" si="965"/>
        <v>0</v>
      </c>
      <c r="AL4384" s="41"/>
      <c r="AM4384" s="41"/>
      <c r="AN4384" s="41">
        <f t="shared" si="953"/>
        <v>1900</v>
      </c>
      <c r="AO4384" s="41"/>
      <c r="AP4384" s="41"/>
      <c r="AQ4384" s="41"/>
      <c r="AR4384" s="42"/>
      <c r="AS4384" s="42"/>
      <c r="AU4384" s="43">
        <f t="shared" si="954"/>
        <v>0</v>
      </c>
    </row>
    <row r="4385" spans="1:47" ht="15" customHeight="1" x14ac:dyDescent="0.25">
      <c r="A4385" s="11"/>
      <c r="B4385" s="19">
        <v>4554</v>
      </c>
      <c r="C4385" s="61"/>
      <c r="D4385" s="62"/>
      <c r="E4385" s="78"/>
      <c r="F4385" s="61"/>
      <c r="G4385" s="80"/>
      <c r="H4385" s="94"/>
      <c r="I4385" s="95"/>
      <c r="J4385" s="27"/>
      <c r="K4385" s="27"/>
      <c r="L4385" s="95"/>
      <c r="M4385" s="96"/>
      <c r="N4385" s="29">
        <v>0</v>
      </c>
      <c r="O4385" s="30" t="str">
        <f>IF(G4385&lt;=$N$2,"",IF(F4385=[3]Pav.tvarkyklė!$B$13,"",IF(ISBLANK(R4385),"X","")))</f>
        <v/>
      </c>
      <c r="P4385" s="91"/>
      <c r="Q4385" s="63"/>
      <c r="R4385" s="63"/>
      <c r="S4385" s="63"/>
      <c r="T4385" s="63"/>
      <c r="U4385" s="34" t="str">
        <f>IFERROR(INDEX('[3]5.Grup_T'!$G$4:$G$22,MATCH('6.Turtas'!E4385,'[3]5.Grup_T'!$E$4:$E$22,0)),"0")</f>
        <v>0</v>
      </c>
      <c r="V4385" s="35">
        <f t="shared" si="955"/>
        <v>0</v>
      </c>
      <c r="W4385" s="35">
        <f>IF(NOT(ISBLANK(H4385)),(12-DATEDIF(H4385,'[3]1.Pradzia'!$D$13,"m")),0)</f>
        <v>0</v>
      </c>
      <c r="X4385" s="35">
        <f t="shared" si="956"/>
        <v>0</v>
      </c>
      <c r="Y4385" s="35">
        <f t="shared" si="952"/>
        <v>0</v>
      </c>
      <c r="Z4385" s="35">
        <f t="shared" si="964"/>
        <v>0</v>
      </c>
      <c r="AA4385" s="36">
        <f t="shared" si="957"/>
        <v>0</v>
      </c>
      <c r="AB4385" s="36">
        <f t="shared" si="958"/>
        <v>0</v>
      </c>
      <c r="AC4385" s="37">
        <f t="shared" si="959"/>
        <v>0</v>
      </c>
      <c r="AD4385" s="35">
        <f>IF(OR(YEAR(G4385)&lt;2019,O4385="X"),0,IF(ISBLANK(H4385),DATEDIF(G4385,'[3]1.Pradzia'!$D$13,"M"),DATEDIF(G4385,H4385,"m")))</f>
        <v>0</v>
      </c>
      <c r="AE4385" s="37">
        <f>IF(E4385='[3]5.Grup_T'!$E$20,0,IF(AD4385&lt;&gt;0,M4385/V4385*MIN(12,AD4385),0))</f>
        <v>0</v>
      </c>
      <c r="AF4385" s="37">
        <f t="shared" si="960"/>
        <v>0</v>
      </c>
      <c r="AG4385" s="37">
        <f t="shared" si="961"/>
        <v>0</v>
      </c>
      <c r="AH4385" s="37">
        <f t="shared" si="962"/>
        <v>0</v>
      </c>
      <c r="AI4385" s="35" t="str">
        <f t="shared" si="963"/>
        <v>Nusidėvėjęs</v>
      </c>
      <c r="AJ4385" s="38" t="str">
        <f>IF(AND(F4385&lt;&gt;[3]Pav.tvarkyklė!$B$12,F4385&lt;&gt;[3]Pav.tvarkyklė!$B$13),"GVTNT","X")</f>
        <v>GVTNT</v>
      </c>
      <c r="AK4385" s="39">
        <f t="shared" si="965"/>
        <v>0</v>
      </c>
      <c r="AL4385" s="41"/>
      <c r="AM4385" s="41"/>
      <c r="AN4385" s="41">
        <f t="shared" si="953"/>
        <v>1900</v>
      </c>
      <c r="AO4385" s="41"/>
      <c r="AP4385" s="41"/>
      <c r="AQ4385" s="41"/>
      <c r="AR4385" s="42"/>
      <c r="AS4385" s="42"/>
      <c r="AU4385" s="43">
        <f t="shared" si="954"/>
        <v>0</v>
      </c>
    </row>
    <row r="4386" spans="1:47" ht="15" customHeight="1" x14ac:dyDescent="0.25">
      <c r="A4386" s="11"/>
      <c r="B4386" s="19">
        <v>4555</v>
      </c>
      <c r="C4386" s="61"/>
      <c r="D4386" s="62"/>
      <c r="E4386" s="78"/>
      <c r="F4386" s="61"/>
      <c r="G4386" s="80"/>
      <c r="H4386" s="94"/>
      <c r="I4386" s="95"/>
      <c r="J4386" s="27"/>
      <c r="K4386" s="27"/>
      <c r="L4386" s="95"/>
      <c r="M4386" s="96"/>
      <c r="N4386" s="29">
        <v>0</v>
      </c>
      <c r="O4386" s="30" t="str">
        <f>IF(G4386&lt;=$N$2,"",IF(F4386=[3]Pav.tvarkyklė!$B$13,"",IF(ISBLANK(R4386),"X","")))</f>
        <v/>
      </c>
      <c r="P4386" s="91"/>
      <c r="Q4386" s="63"/>
      <c r="R4386" s="63"/>
      <c r="S4386" s="63"/>
      <c r="T4386" s="63"/>
      <c r="U4386" s="34" t="str">
        <f>IFERROR(INDEX('[3]5.Grup_T'!$G$4:$G$22,MATCH('6.Turtas'!E4386,'[3]5.Grup_T'!$E$4:$E$22,0)),"0")</f>
        <v>0</v>
      </c>
      <c r="V4386" s="35">
        <f t="shared" si="955"/>
        <v>0</v>
      </c>
      <c r="W4386" s="35">
        <f>IF(NOT(ISBLANK(H4386)),(12-DATEDIF(H4386,'[3]1.Pradzia'!$D$13,"m")),0)</f>
        <v>0</v>
      </c>
      <c r="X4386" s="35">
        <f t="shared" si="956"/>
        <v>0</v>
      </c>
      <c r="Y4386" s="35">
        <f t="shared" si="952"/>
        <v>0</v>
      </c>
      <c r="Z4386" s="35">
        <f t="shared" si="964"/>
        <v>0</v>
      </c>
      <c r="AA4386" s="36">
        <f t="shared" si="957"/>
        <v>0</v>
      </c>
      <c r="AB4386" s="36">
        <f t="shared" si="958"/>
        <v>0</v>
      </c>
      <c r="AC4386" s="37">
        <f t="shared" si="959"/>
        <v>0</v>
      </c>
      <c r="AD4386" s="35">
        <f>IF(OR(YEAR(G4386)&lt;2019,O4386="X"),0,IF(ISBLANK(H4386),DATEDIF(G4386,'[3]1.Pradzia'!$D$13,"M"),DATEDIF(G4386,H4386,"m")))</f>
        <v>0</v>
      </c>
      <c r="AE4386" s="37">
        <f>IF(E4386='[3]5.Grup_T'!$E$20,0,IF(AD4386&lt;&gt;0,M4386/V4386*MIN(12,AD4386),0))</f>
        <v>0</v>
      </c>
      <c r="AF4386" s="37">
        <f t="shared" si="960"/>
        <v>0</v>
      </c>
      <c r="AG4386" s="37">
        <f t="shared" si="961"/>
        <v>0</v>
      </c>
      <c r="AH4386" s="37">
        <f t="shared" si="962"/>
        <v>0</v>
      </c>
      <c r="AI4386" s="35" t="str">
        <f t="shared" si="963"/>
        <v>Nusidėvėjęs</v>
      </c>
      <c r="AJ4386" s="38" t="str">
        <f>IF(AND(F4386&lt;&gt;[3]Pav.tvarkyklė!$B$12,F4386&lt;&gt;[3]Pav.tvarkyklė!$B$13),"GVTNT","X")</f>
        <v>GVTNT</v>
      </c>
      <c r="AK4386" s="39">
        <f t="shared" si="965"/>
        <v>0</v>
      </c>
      <c r="AL4386" s="41"/>
      <c r="AM4386" s="41"/>
      <c r="AN4386" s="41">
        <f t="shared" si="953"/>
        <v>1900</v>
      </c>
      <c r="AO4386" s="41"/>
      <c r="AP4386" s="41"/>
      <c r="AQ4386" s="41"/>
      <c r="AR4386" s="42"/>
      <c r="AS4386" s="42"/>
      <c r="AU4386" s="43">
        <f t="shared" si="954"/>
        <v>0</v>
      </c>
    </row>
    <row r="4387" spans="1:47" ht="15" customHeight="1" x14ac:dyDescent="0.25">
      <c r="A4387" s="11"/>
      <c r="B4387" s="19">
        <v>4556</v>
      </c>
      <c r="C4387" s="61"/>
      <c r="D4387" s="62"/>
      <c r="E4387" s="78"/>
      <c r="F4387" s="61"/>
      <c r="G4387" s="80"/>
      <c r="H4387" s="94"/>
      <c r="I4387" s="95"/>
      <c r="J4387" s="27"/>
      <c r="K4387" s="27"/>
      <c r="L4387" s="95"/>
      <c r="M4387" s="96"/>
      <c r="N4387" s="29">
        <v>0</v>
      </c>
      <c r="O4387" s="30" t="str">
        <f>IF(G4387&lt;=$N$2,"",IF(F4387=[3]Pav.tvarkyklė!$B$13,"",IF(ISBLANK(R4387),"X","")))</f>
        <v/>
      </c>
      <c r="P4387" s="91"/>
      <c r="Q4387" s="63"/>
      <c r="R4387" s="63"/>
      <c r="S4387" s="63"/>
      <c r="T4387" s="63"/>
      <c r="U4387" s="34" t="str">
        <f>IFERROR(INDEX('[3]5.Grup_T'!$G$4:$G$22,MATCH('6.Turtas'!E4387,'[3]5.Grup_T'!$E$4:$E$22,0)),"0")</f>
        <v>0</v>
      </c>
      <c r="V4387" s="35">
        <f t="shared" si="955"/>
        <v>0</v>
      </c>
      <c r="W4387" s="35">
        <f>IF(NOT(ISBLANK(H4387)),(12-DATEDIF(H4387,'[3]1.Pradzia'!$D$13,"m")),0)</f>
        <v>0</v>
      </c>
      <c r="X4387" s="35">
        <f t="shared" si="956"/>
        <v>0</v>
      </c>
      <c r="Y4387" s="35">
        <f t="shared" si="952"/>
        <v>0</v>
      </c>
      <c r="Z4387" s="35">
        <f t="shared" si="964"/>
        <v>0</v>
      </c>
      <c r="AA4387" s="36">
        <f t="shared" si="957"/>
        <v>0</v>
      </c>
      <c r="AB4387" s="36">
        <f t="shared" si="958"/>
        <v>0</v>
      </c>
      <c r="AC4387" s="37">
        <f t="shared" si="959"/>
        <v>0</v>
      </c>
      <c r="AD4387" s="35">
        <f>IF(OR(YEAR(G4387)&lt;2019,O4387="X"),0,IF(ISBLANK(H4387),DATEDIF(G4387,'[3]1.Pradzia'!$D$13,"M"),DATEDIF(G4387,H4387,"m")))</f>
        <v>0</v>
      </c>
      <c r="AE4387" s="37">
        <f>IF(E4387='[3]5.Grup_T'!$E$20,0,IF(AD4387&lt;&gt;0,M4387/V4387*MIN(12,AD4387),0))</f>
        <v>0</v>
      </c>
      <c r="AF4387" s="37">
        <f t="shared" si="960"/>
        <v>0</v>
      </c>
      <c r="AG4387" s="37">
        <f t="shared" si="961"/>
        <v>0</v>
      </c>
      <c r="AH4387" s="37">
        <f t="shared" si="962"/>
        <v>0</v>
      </c>
      <c r="AI4387" s="35" t="str">
        <f t="shared" si="963"/>
        <v>Nusidėvėjęs</v>
      </c>
      <c r="AJ4387" s="38" t="str">
        <f>IF(AND(F4387&lt;&gt;[3]Pav.tvarkyklė!$B$12,F4387&lt;&gt;[3]Pav.tvarkyklė!$B$13),"GVTNT","X")</f>
        <v>GVTNT</v>
      </c>
      <c r="AK4387" s="39">
        <f t="shared" si="965"/>
        <v>0</v>
      </c>
      <c r="AL4387" s="41"/>
      <c r="AM4387" s="41"/>
      <c r="AN4387" s="41">
        <f t="shared" si="953"/>
        <v>1900</v>
      </c>
      <c r="AO4387" s="41"/>
      <c r="AP4387" s="41"/>
      <c r="AQ4387" s="41"/>
      <c r="AR4387" s="42"/>
      <c r="AS4387" s="42"/>
      <c r="AU4387" s="43">
        <f t="shared" si="954"/>
        <v>0</v>
      </c>
    </row>
    <row r="4388" spans="1:47" ht="15" customHeight="1" x14ac:dyDescent="0.25">
      <c r="A4388" s="11"/>
      <c r="B4388" s="19">
        <v>4557</v>
      </c>
      <c r="C4388" s="61"/>
      <c r="D4388" s="62"/>
      <c r="E4388" s="78"/>
      <c r="F4388" s="61"/>
      <c r="G4388" s="80"/>
      <c r="H4388" s="94"/>
      <c r="I4388" s="95"/>
      <c r="J4388" s="27"/>
      <c r="K4388" s="27"/>
      <c r="L4388" s="95"/>
      <c r="M4388" s="96"/>
      <c r="N4388" s="29">
        <v>0</v>
      </c>
      <c r="O4388" s="30" t="str">
        <f>IF(G4388&lt;=$N$2,"",IF(F4388=[3]Pav.tvarkyklė!$B$13,"",IF(ISBLANK(R4388),"X","")))</f>
        <v/>
      </c>
      <c r="P4388" s="91"/>
      <c r="Q4388" s="63"/>
      <c r="R4388" s="63"/>
      <c r="S4388" s="63"/>
      <c r="T4388" s="63"/>
      <c r="U4388" s="34" t="str">
        <f>IFERROR(INDEX('[3]5.Grup_T'!$G$4:$G$22,MATCH('6.Turtas'!E4388,'[3]5.Grup_T'!$E$4:$E$22,0)),"0")</f>
        <v>0</v>
      </c>
      <c r="V4388" s="35">
        <f t="shared" si="955"/>
        <v>0</v>
      </c>
      <c r="W4388" s="35">
        <f>IF(NOT(ISBLANK(H4388)),(12-DATEDIF(H4388,'[3]1.Pradzia'!$D$13,"m")),0)</f>
        <v>0</v>
      </c>
      <c r="X4388" s="35">
        <f t="shared" si="956"/>
        <v>0</v>
      </c>
      <c r="Y4388" s="35">
        <f t="shared" si="952"/>
        <v>0</v>
      </c>
      <c r="Z4388" s="35">
        <f t="shared" si="964"/>
        <v>0</v>
      </c>
      <c r="AA4388" s="36">
        <f t="shared" si="957"/>
        <v>0</v>
      </c>
      <c r="AB4388" s="36">
        <f t="shared" si="958"/>
        <v>0</v>
      </c>
      <c r="AC4388" s="37">
        <f t="shared" si="959"/>
        <v>0</v>
      </c>
      <c r="AD4388" s="35">
        <f>IF(OR(YEAR(G4388)&lt;2019,O4388="X"),0,IF(ISBLANK(H4388),DATEDIF(G4388,'[3]1.Pradzia'!$D$13,"M"),DATEDIF(G4388,H4388,"m")))</f>
        <v>0</v>
      </c>
      <c r="AE4388" s="37">
        <f>IF(E4388='[3]5.Grup_T'!$E$20,0,IF(AD4388&lt;&gt;0,M4388/V4388*MIN(12,AD4388),0))</f>
        <v>0</v>
      </c>
      <c r="AF4388" s="37">
        <f t="shared" si="960"/>
        <v>0</v>
      </c>
      <c r="AG4388" s="37">
        <f t="shared" si="961"/>
        <v>0</v>
      </c>
      <c r="AH4388" s="37">
        <f t="shared" si="962"/>
        <v>0</v>
      </c>
      <c r="AI4388" s="35" t="str">
        <f t="shared" si="963"/>
        <v>Nusidėvėjęs</v>
      </c>
      <c r="AJ4388" s="38" t="str">
        <f>IF(AND(F4388&lt;&gt;[3]Pav.tvarkyklė!$B$12,F4388&lt;&gt;[3]Pav.tvarkyklė!$B$13),"GVTNT","X")</f>
        <v>GVTNT</v>
      </c>
      <c r="AK4388" s="39">
        <f t="shared" si="965"/>
        <v>0</v>
      </c>
      <c r="AL4388" s="41"/>
      <c r="AM4388" s="41"/>
      <c r="AN4388" s="41">
        <f t="shared" si="953"/>
        <v>1900</v>
      </c>
      <c r="AO4388" s="41"/>
      <c r="AP4388" s="41"/>
      <c r="AQ4388" s="41"/>
      <c r="AR4388" s="42"/>
      <c r="AS4388" s="42"/>
      <c r="AU4388" s="43">
        <f t="shared" si="954"/>
        <v>0</v>
      </c>
    </row>
    <row r="4389" spans="1:47" ht="15" customHeight="1" x14ac:dyDescent="0.25">
      <c r="A4389" s="11"/>
      <c r="B4389" s="19">
        <v>4558</v>
      </c>
      <c r="C4389" s="61"/>
      <c r="D4389" s="62"/>
      <c r="E4389" s="78"/>
      <c r="F4389" s="61"/>
      <c r="G4389" s="80"/>
      <c r="H4389" s="94"/>
      <c r="I4389" s="95"/>
      <c r="J4389" s="27"/>
      <c r="K4389" s="27"/>
      <c r="L4389" s="95"/>
      <c r="M4389" s="96"/>
      <c r="N4389" s="29">
        <v>0</v>
      </c>
      <c r="O4389" s="30" t="str">
        <f>IF(G4389&lt;=$N$2,"",IF(F4389=[3]Pav.tvarkyklė!$B$13,"",IF(ISBLANK(R4389),"X","")))</f>
        <v/>
      </c>
      <c r="P4389" s="91"/>
      <c r="Q4389" s="63"/>
      <c r="R4389" s="63"/>
      <c r="S4389" s="63"/>
      <c r="T4389" s="63"/>
      <c r="U4389" s="34" t="str">
        <f>IFERROR(INDEX('[3]5.Grup_T'!$G$4:$G$22,MATCH('6.Turtas'!E4389,'[3]5.Grup_T'!$E$4:$E$22,0)),"0")</f>
        <v>0</v>
      </c>
      <c r="V4389" s="35">
        <f t="shared" si="955"/>
        <v>0</v>
      </c>
      <c r="W4389" s="35">
        <f>IF(NOT(ISBLANK(H4389)),(12-DATEDIF(H4389,'[3]1.Pradzia'!$D$13,"m")),0)</f>
        <v>0</v>
      </c>
      <c r="X4389" s="35">
        <f t="shared" si="956"/>
        <v>0</v>
      </c>
      <c r="Y4389" s="35">
        <f t="shared" si="952"/>
        <v>0</v>
      </c>
      <c r="Z4389" s="35">
        <f t="shared" si="964"/>
        <v>0</v>
      </c>
      <c r="AA4389" s="36">
        <f t="shared" si="957"/>
        <v>0</v>
      </c>
      <c r="AB4389" s="36">
        <f t="shared" si="958"/>
        <v>0</v>
      </c>
      <c r="AC4389" s="37">
        <f t="shared" si="959"/>
        <v>0</v>
      </c>
      <c r="AD4389" s="35">
        <f>IF(OR(YEAR(G4389)&lt;2019,O4389="X"),0,IF(ISBLANK(H4389),DATEDIF(G4389,'[3]1.Pradzia'!$D$13,"M"),DATEDIF(G4389,H4389,"m")))</f>
        <v>0</v>
      </c>
      <c r="AE4389" s="37">
        <f>IF(E4389='[3]5.Grup_T'!$E$20,0,IF(AD4389&lt;&gt;0,M4389/V4389*MIN(12,AD4389),0))</f>
        <v>0</v>
      </c>
      <c r="AF4389" s="37">
        <f t="shared" si="960"/>
        <v>0</v>
      </c>
      <c r="AG4389" s="37">
        <f t="shared" si="961"/>
        <v>0</v>
      </c>
      <c r="AH4389" s="37">
        <f t="shared" si="962"/>
        <v>0</v>
      </c>
      <c r="AI4389" s="35" t="str">
        <f t="shared" si="963"/>
        <v>Nusidėvėjęs</v>
      </c>
      <c r="AJ4389" s="38" t="str">
        <f>IF(AND(F4389&lt;&gt;[3]Pav.tvarkyklė!$B$12,F4389&lt;&gt;[3]Pav.tvarkyklė!$B$13),"GVTNT","X")</f>
        <v>GVTNT</v>
      </c>
      <c r="AK4389" s="39">
        <f t="shared" si="965"/>
        <v>0</v>
      </c>
      <c r="AL4389" s="41"/>
      <c r="AM4389" s="41"/>
      <c r="AN4389" s="41">
        <f t="shared" si="953"/>
        <v>1900</v>
      </c>
      <c r="AO4389" s="41"/>
      <c r="AP4389" s="41"/>
      <c r="AQ4389" s="41"/>
      <c r="AR4389" s="42"/>
      <c r="AS4389" s="42"/>
      <c r="AU4389" s="43">
        <f t="shared" si="954"/>
        <v>0</v>
      </c>
    </row>
    <row r="4390" spans="1:47" ht="15" customHeight="1" x14ac:dyDescent="0.25">
      <c r="A4390" s="11"/>
      <c r="B4390" s="19">
        <v>4559</v>
      </c>
      <c r="C4390" s="61"/>
      <c r="D4390" s="62"/>
      <c r="E4390" s="78"/>
      <c r="F4390" s="61"/>
      <c r="G4390" s="80"/>
      <c r="H4390" s="94"/>
      <c r="I4390" s="95"/>
      <c r="J4390" s="27"/>
      <c r="K4390" s="27"/>
      <c r="L4390" s="95"/>
      <c r="M4390" s="96"/>
      <c r="N4390" s="29">
        <v>0</v>
      </c>
      <c r="O4390" s="30" t="str">
        <f>IF(G4390&lt;=$N$2,"",IF(F4390=[3]Pav.tvarkyklė!$B$13,"",IF(ISBLANK(R4390),"X","")))</f>
        <v/>
      </c>
      <c r="P4390" s="91"/>
      <c r="Q4390" s="63"/>
      <c r="R4390" s="63"/>
      <c r="S4390" s="63"/>
      <c r="T4390" s="63"/>
      <c r="U4390" s="34" t="str">
        <f>IFERROR(INDEX('[3]5.Grup_T'!$G$4:$G$22,MATCH('6.Turtas'!E4390,'[3]5.Grup_T'!$E$4:$E$22,0)),"0")</f>
        <v>0</v>
      </c>
      <c r="V4390" s="35">
        <f t="shared" si="955"/>
        <v>0</v>
      </c>
      <c r="W4390" s="35">
        <f>IF(NOT(ISBLANK(H4390)),(12-DATEDIF(H4390,'[3]1.Pradzia'!$D$13,"m")),0)</f>
        <v>0</v>
      </c>
      <c r="X4390" s="35">
        <f t="shared" si="956"/>
        <v>0</v>
      </c>
      <c r="Y4390" s="35">
        <f t="shared" si="952"/>
        <v>0</v>
      </c>
      <c r="Z4390" s="35">
        <f t="shared" si="964"/>
        <v>0</v>
      </c>
      <c r="AA4390" s="36">
        <f t="shared" si="957"/>
        <v>0</v>
      </c>
      <c r="AB4390" s="36">
        <f t="shared" si="958"/>
        <v>0</v>
      </c>
      <c r="AC4390" s="37">
        <f t="shared" si="959"/>
        <v>0</v>
      </c>
      <c r="AD4390" s="35">
        <f>IF(OR(YEAR(G4390)&lt;2019,O4390="X"),0,IF(ISBLANK(H4390),DATEDIF(G4390,'[3]1.Pradzia'!$D$13,"M"),DATEDIF(G4390,H4390,"m")))</f>
        <v>0</v>
      </c>
      <c r="AE4390" s="37">
        <f>IF(E4390='[3]5.Grup_T'!$E$20,0,IF(AD4390&lt;&gt;0,M4390/V4390*MIN(12,AD4390),0))</f>
        <v>0</v>
      </c>
      <c r="AF4390" s="37">
        <f t="shared" si="960"/>
        <v>0</v>
      </c>
      <c r="AG4390" s="37">
        <f t="shared" si="961"/>
        <v>0</v>
      </c>
      <c r="AH4390" s="37">
        <f t="shared" si="962"/>
        <v>0</v>
      </c>
      <c r="AI4390" s="35" t="str">
        <f t="shared" si="963"/>
        <v>Nusidėvėjęs</v>
      </c>
      <c r="AJ4390" s="38" t="str">
        <f>IF(AND(F4390&lt;&gt;[3]Pav.tvarkyklė!$B$12,F4390&lt;&gt;[3]Pav.tvarkyklė!$B$13),"GVTNT","X")</f>
        <v>GVTNT</v>
      </c>
      <c r="AK4390" s="39">
        <f t="shared" si="965"/>
        <v>0</v>
      </c>
      <c r="AL4390" s="41"/>
      <c r="AM4390" s="41"/>
      <c r="AN4390" s="41">
        <f t="shared" si="953"/>
        <v>1900</v>
      </c>
      <c r="AO4390" s="41"/>
      <c r="AP4390" s="41"/>
      <c r="AQ4390" s="41"/>
      <c r="AR4390" s="42"/>
      <c r="AS4390" s="42"/>
      <c r="AU4390" s="43">
        <f t="shared" si="954"/>
        <v>0</v>
      </c>
    </row>
    <row r="4391" spans="1:47" ht="15" customHeight="1" x14ac:dyDescent="0.25">
      <c r="A4391" s="11"/>
      <c r="B4391" s="19">
        <v>4560</v>
      </c>
      <c r="C4391" s="61"/>
      <c r="D4391" s="62"/>
      <c r="E4391" s="78"/>
      <c r="F4391" s="61"/>
      <c r="G4391" s="80"/>
      <c r="H4391" s="94"/>
      <c r="I4391" s="95"/>
      <c r="J4391" s="27"/>
      <c r="K4391" s="27"/>
      <c r="L4391" s="95"/>
      <c r="M4391" s="96"/>
      <c r="N4391" s="29">
        <v>0</v>
      </c>
      <c r="O4391" s="30" t="str">
        <f>IF(G4391&lt;=$N$2,"",IF(F4391=[3]Pav.tvarkyklė!$B$13,"",IF(ISBLANK(R4391),"X","")))</f>
        <v/>
      </c>
      <c r="P4391" s="91"/>
      <c r="Q4391" s="63"/>
      <c r="R4391" s="63"/>
      <c r="S4391" s="63"/>
      <c r="T4391" s="63"/>
      <c r="U4391" s="34" t="str">
        <f>IFERROR(INDEX('[3]5.Grup_T'!$G$4:$G$22,MATCH('6.Turtas'!E4391,'[3]5.Grup_T'!$E$4:$E$22,0)),"0")</f>
        <v>0</v>
      </c>
      <c r="V4391" s="35">
        <f t="shared" si="955"/>
        <v>0</v>
      </c>
      <c r="W4391" s="35">
        <f>IF(NOT(ISBLANK(H4391)),(12-DATEDIF(H4391,'[3]1.Pradzia'!$D$13,"m")),0)</f>
        <v>0</v>
      </c>
      <c r="X4391" s="35">
        <f t="shared" si="956"/>
        <v>0</v>
      </c>
      <c r="Y4391" s="35">
        <f t="shared" si="952"/>
        <v>0</v>
      </c>
      <c r="Z4391" s="35">
        <f t="shared" si="964"/>
        <v>0</v>
      </c>
      <c r="AA4391" s="36">
        <f t="shared" si="957"/>
        <v>0</v>
      </c>
      <c r="AB4391" s="36">
        <f t="shared" si="958"/>
        <v>0</v>
      </c>
      <c r="AC4391" s="37">
        <f t="shared" si="959"/>
        <v>0</v>
      </c>
      <c r="AD4391" s="35">
        <f>IF(OR(YEAR(G4391)&lt;2019,O4391="X"),0,IF(ISBLANK(H4391),DATEDIF(G4391,'[3]1.Pradzia'!$D$13,"M"),DATEDIF(G4391,H4391,"m")))</f>
        <v>0</v>
      </c>
      <c r="AE4391" s="37">
        <f>IF(E4391='[3]5.Grup_T'!$E$20,0,IF(AD4391&lt;&gt;0,M4391/V4391*MIN(12,AD4391),0))</f>
        <v>0</v>
      </c>
      <c r="AF4391" s="37">
        <f t="shared" si="960"/>
        <v>0</v>
      </c>
      <c r="AG4391" s="37">
        <f t="shared" si="961"/>
        <v>0</v>
      </c>
      <c r="AH4391" s="37">
        <f t="shared" si="962"/>
        <v>0</v>
      </c>
      <c r="AI4391" s="35" t="str">
        <f t="shared" si="963"/>
        <v>Nusidėvėjęs</v>
      </c>
      <c r="AJ4391" s="38" t="str">
        <f>IF(AND(F4391&lt;&gt;[3]Pav.tvarkyklė!$B$12,F4391&lt;&gt;[3]Pav.tvarkyklė!$B$13),"GVTNT","X")</f>
        <v>GVTNT</v>
      </c>
      <c r="AK4391" s="39">
        <f t="shared" si="965"/>
        <v>0</v>
      </c>
      <c r="AL4391" s="41"/>
      <c r="AM4391" s="41"/>
      <c r="AN4391" s="41">
        <f t="shared" si="953"/>
        <v>1900</v>
      </c>
      <c r="AO4391" s="41"/>
      <c r="AP4391" s="41"/>
      <c r="AQ4391" s="41"/>
      <c r="AR4391" s="42"/>
      <c r="AS4391" s="42"/>
      <c r="AU4391" s="43">
        <f t="shared" si="954"/>
        <v>0</v>
      </c>
    </row>
    <row r="4392" spans="1:47" ht="15" customHeight="1" x14ac:dyDescent="0.25">
      <c r="A4392" s="11"/>
      <c r="B4392" s="19">
        <v>4561</v>
      </c>
      <c r="C4392" s="61"/>
      <c r="D4392" s="62"/>
      <c r="E4392" s="78"/>
      <c r="F4392" s="61"/>
      <c r="G4392" s="80"/>
      <c r="H4392" s="94"/>
      <c r="I4392" s="95"/>
      <c r="J4392" s="27"/>
      <c r="K4392" s="27"/>
      <c r="L4392" s="95"/>
      <c r="M4392" s="96"/>
      <c r="N4392" s="29">
        <v>0</v>
      </c>
      <c r="O4392" s="30" t="str">
        <f>IF(G4392&lt;=$N$2,"",IF(F4392=[3]Pav.tvarkyklė!$B$13,"",IF(ISBLANK(R4392),"X","")))</f>
        <v/>
      </c>
      <c r="P4392" s="91"/>
      <c r="Q4392" s="63"/>
      <c r="R4392" s="63"/>
      <c r="S4392" s="63"/>
      <c r="T4392" s="63"/>
      <c r="U4392" s="34" t="str">
        <f>IFERROR(INDEX('[3]5.Grup_T'!$G$4:$G$22,MATCH('6.Turtas'!E4392,'[3]5.Grup_T'!$E$4:$E$22,0)),"0")</f>
        <v>0</v>
      </c>
      <c r="V4392" s="35">
        <f t="shared" si="955"/>
        <v>0</v>
      </c>
      <c r="W4392" s="35">
        <f>IF(NOT(ISBLANK(H4392)),(12-DATEDIF(H4392,'[3]1.Pradzia'!$D$13,"m")),0)</f>
        <v>0</v>
      </c>
      <c r="X4392" s="35">
        <f t="shared" si="956"/>
        <v>0</v>
      </c>
      <c r="Y4392" s="35">
        <f t="shared" si="952"/>
        <v>0</v>
      </c>
      <c r="Z4392" s="35">
        <f t="shared" si="964"/>
        <v>0</v>
      </c>
      <c r="AA4392" s="36">
        <f t="shared" si="957"/>
        <v>0</v>
      </c>
      <c r="AB4392" s="36">
        <f t="shared" si="958"/>
        <v>0</v>
      </c>
      <c r="AC4392" s="37">
        <f t="shared" si="959"/>
        <v>0</v>
      </c>
      <c r="AD4392" s="35">
        <f>IF(OR(YEAR(G4392)&lt;2019,O4392="X"),0,IF(ISBLANK(H4392),DATEDIF(G4392,'[3]1.Pradzia'!$D$13,"M"),DATEDIF(G4392,H4392,"m")))</f>
        <v>0</v>
      </c>
      <c r="AE4392" s="37">
        <f>IF(E4392='[3]5.Grup_T'!$E$20,0,IF(AD4392&lt;&gt;0,M4392/V4392*MIN(12,AD4392),0))</f>
        <v>0</v>
      </c>
      <c r="AF4392" s="37">
        <f t="shared" si="960"/>
        <v>0</v>
      </c>
      <c r="AG4392" s="37">
        <f t="shared" si="961"/>
        <v>0</v>
      </c>
      <c r="AH4392" s="37">
        <f t="shared" si="962"/>
        <v>0</v>
      </c>
      <c r="AI4392" s="35" t="str">
        <f t="shared" si="963"/>
        <v>Nusidėvėjęs</v>
      </c>
      <c r="AJ4392" s="38" t="str">
        <f>IF(AND(F4392&lt;&gt;[3]Pav.tvarkyklė!$B$12,F4392&lt;&gt;[3]Pav.tvarkyklė!$B$13),"GVTNT","X")</f>
        <v>GVTNT</v>
      </c>
      <c r="AK4392" s="39">
        <f t="shared" si="965"/>
        <v>0</v>
      </c>
      <c r="AL4392" s="41"/>
      <c r="AM4392" s="41"/>
      <c r="AN4392" s="41">
        <f t="shared" si="953"/>
        <v>1900</v>
      </c>
      <c r="AO4392" s="41"/>
      <c r="AP4392" s="41"/>
      <c r="AQ4392" s="41"/>
      <c r="AR4392" s="42"/>
      <c r="AS4392" s="42"/>
      <c r="AU4392" s="43">
        <f t="shared" si="954"/>
        <v>0</v>
      </c>
    </row>
    <row r="4393" spans="1:47" ht="15" customHeight="1" x14ac:dyDescent="0.25">
      <c r="A4393" s="11"/>
      <c r="B4393" s="19">
        <v>4562</v>
      </c>
      <c r="C4393" s="61"/>
      <c r="D4393" s="62"/>
      <c r="E4393" s="78"/>
      <c r="F4393" s="61"/>
      <c r="G4393" s="80"/>
      <c r="H4393" s="94"/>
      <c r="I4393" s="95"/>
      <c r="J4393" s="27"/>
      <c r="K4393" s="27"/>
      <c r="L4393" s="95"/>
      <c r="M4393" s="96"/>
      <c r="N4393" s="29">
        <v>0</v>
      </c>
      <c r="O4393" s="30" t="str">
        <f>IF(G4393&lt;=$N$2,"",IF(F4393=[3]Pav.tvarkyklė!$B$13,"",IF(ISBLANK(R4393),"X","")))</f>
        <v/>
      </c>
      <c r="P4393" s="91"/>
      <c r="Q4393" s="63"/>
      <c r="R4393" s="63"/>
      <c r="S4393" s="63"/>
      <c r="T4393" s="63"/>
      <c r="U4393" s="34" t="str">
        <f>IFERROR(INDEX('[3]5.Grup_T'!$G$4:$G$22,MATCH('6.Turtas'!E4393,'[3]5.Grup_T'!$E$4:$E$22,0)),"0")</f>
        <v>0</v>
      </c>
      <c r="V4393" s="35">
        <f t="shared" si="955"/>
        <v>0</v>
      </c>
      <c r="W4393" s="35">
        <f>IF(NOT(ISBLANK(H4393)),(12-DATEDIF(H4393,'[3]1.Pradzia'!$D$13,"m")),0)</f>
        <v>0</v>
      </c>
      <c r="X4393" s="35">
        <f t="shared" si="956"/>
        <v>0</v>
      </c>
      <c r="Y4393" s="35">
        <f t="shared" si="952"/>
        <v>0</v>
      </c>
      <c r="Z4393" s="35">
        <f t="shared" si="964"/>
        <v>0</v>
      </c>
      <c r="AA4393" s="36">
        <f t="shared" si="957"/>
        <v>0</v>
      </c>
      <c r="AB4393" s="36">
        <f t="shared" si="958"/>
        <v>0</v>
      </c>
      <c r="AC4393" s="37">
        <f t="shared" si="959"/>
        <v>0</v>
      </c>
      <c r="AD4393" s="35">
        <f>IF(OR(YEAR(G4393)&lt;2019,O4393="X"),0,IF(ISBLANK(H4393),DATEDIF(G4393,'[3]1.Pradzia'!$D$13,"M"),DATEDIF(G4393,H4393,"m")))</f>
        <v>0</v>
      </c>
      <c r="AE4393" s="37">
        <f>IF(E4393='[3]5.Grup_T'!$E$20,0,IF(AD4393&lt;&gt;0,M4393/V4393*MIN(12,AD4393),0))</f>
        <v>0</v>
      </c>
      <c r="AF4393" s="37">
        <f t="shared" si="960"/>
        <v>0</v>
      </c>
      <c r="AG4393" s="37">
        <f t="shared" si="961"/>
        <v>0</v>
      </c>
      <c r="AH4393" s="37">
        <f t="shared" si="962"/>
        <v>0</v>
      </c>
      <c r="AI4393" s="35" t="str">
        <f t="shared" si="963"/>
        <v>Nusidėvėjęs</v>
      </c>
      <c r="AJ4393" s="38" t="str">
        <f>IF(AND(F4393&lt;&gt;[3]Pav.tvarkyklė!$B$12,F4393&lt;&gt;[3]Pav.tvarkyklė!$B$13),"GVTNT","X")</f>
        <v>GVTNT</v>
      </c>
      <c r="AK4393" s="39">
        <f t="shared" si="965"/>
        <v>0</v>
      </c>
      <c r="AL4393" s="41"/>
      <c r="AM4393" s="41"/>
      <c r="AN4393" s="41">
        <f t="shared" si="953"/>
        <v>1900</v>
      </c>
      <c r="AO4393" s="41"/>
      <c r="AP4393" s="41"/>
      <c r="AQ4393" s="41"/>
      <c r="AR4393" s="42"/>
      <c r="AS4393" s="42"/>
      <c r="AU4393" s="43">
        <f t="shared" si="954"/>
        <v>0</v>
      </c>
    </row>
    <row r="4394" spans="1:47" ht="15" customHeight="1" x14ac:dyDescent="0.25">
      <c r="A4394" s="11"/>
      <c r="B4394" s="19">
        <v>4563</v>
      </c>
      <c r="C4394" s="61"/>
      <c r="D4394" s="62"/>
      <c r="E4394" s="78"/>
      <c r="F4394" s="61"/>
      <c r="G4394" s="80"/>
      <c r="H4394" s="94"/>
      <c r="I4394" s="95"/>
      <c r="J4394" s="27"/>
      <c r="K4394" s="27"/>
      <c r="L4394" s="95"/>
      <c r="M4394" s="96"/>
      <c r="N4394" s="29">
        <v>0</v>
      </c>
      <c r="O4394" s="30" t="str">
        <f>IF(G4394&lt;=$N$2,"",IF(F4394=[3]Pav.tvarkyklė!$B$13,"",IF(ISBLANK(R4394),"X","")))</f>
        <v/>
      </c>
      <c r="P4394" s="91"/>
      <c r="Q4394" s="63"/>
      <c r="R4394" s="63"/>
      <c r="S4394" s="63"/>
      <c r="T4394" s="63"/>
      <c r="U4394" s="34" t="str">
        <f>IFERROR(INDEX('[3]5.Grup_T'!$G$4:$G$22,MATCH('6.Turtas'!E4394,'[3]5.Grup_T'!$E$4:$E$22,0)),"0")</f>
        <v>0</v>
      </c>
      <c r="V4394" s="35">
        <f t="shared" si="955"/>
        <v>0</v>
      </c>
      <c r="W4394" s="35">
        <f>IF(NOT(ISBLANK(H4394)),(12-DATEDIF(H4394,'[3]1.Pradzia'!$D$13,"m")),0)</f>
        <v>0</v>
      </c>
      <c r="X4394" s="35">
        <f t="shared" si="956"/>
        <v>0</v>
      </c>
      <c r="Y4394" s="35">
        <f t="shared" si="952"/>
        <v>0</v>
      </c>
      <c r="Z4394" s="35">
        <f t="shared" si="964"/>
        <v>0</v>
      </c>
      <c r="AA4394" s="36">
        <f t="shared" si="957"/>
        <v>0</v>
      </c>
      <c r="AB4394" s="36">
        <f t="shared" si="958"/>
        <v>0</v>
      </c>
      <c r="AC4394" s="37">
        <f t="shared" si="959"/>
        <v>0</v>
      </c>
      <c r="AD4394" s="35">
        <f>IF(OR(YEAR(G4394)&lt;2019,O4394="X"),0,IF(ISBLANK(H4394),DATEDIF(G4394,'[3]1.Pradzia'!$D$13,"M"),DATEDIF(G4394,H4394,"m")))</f>
        <v>0</v>
      </c>
      <c r="AE4394" s="37">
        <f>IF(E4394='[3]5.Grup_T'!$E$20,0,IF(AD4394&lt;&gt;0,M4394/V4394*MIN(12,AD4394),0))</f>
        <v>0</v>
      </c>
      <c r="AF4394" s="37">
        <f t="shared" si="960"/>
        <v>0</v>
      </c>
      <c r="AG4394" s="37">
        <f t="shared" si="961"/>
        <v>0</v>
      </c>
      <c r="AH4394" s="37">
        <f t="shared" si="962"/>
        <v>0</v>
      </c>
      <c r="AI4394" s="35" t="str">
        <f t="shared" si="963"/>
        <v>Nusidėvėjęs</v>
      </c>
      <c r="AJ4394" s="38" t="str">
        <f>IF(AND(F4394&lt;&gt;[3]Pav.tvarkyklė!$B$12,F4394&lt;&gt;[3]Pav.tvarkyklė!$B$13),"GVTNT","X")</f>
        <v>GVTNT</v>
      </c>
      <c r="AK4394" s="39">
        <f t="shared" si="965"/>
        <v>0</v>
      </c>
      <c r="AL4394" s="41"/>
      <c r="AM4394" s="41"/>
      <c r="AN4394" s="41">
        <f t="shared" si="953"/>
        <v>1900</v>
      </c>
      <c r="AO4394" s="41"/>
      <c r="AP4394" s="41"/>
      <c r="AQ4394" s="41"/>
      <c r="AR4394" s="42"/>
      <c r="AS4394" s="42"/>
      <c r="AU4394" s="43">
        <f t="shared" si="954"/>
        <v>0</v>
      </c>
    </row>
    <row r="4395" spans="1:47" ht="15" customHeight="1" x14ac:dyDescent="0.25">
      <c r="A4395" s="11"/>
      <c r="B4395" s="19">
        <v>4564</v>
      </c>
      <c r="C4395" s="61"/>
      <c r="D4395" s="62"/>
      <c r="E4395" s="78"/>
      <c r="F4395" s="61"/>
      <c r="G4395" s="80"/>
      <c r="H4395" s="94"/>
      <c r="I4395" s="95"/>
      <c r="J4395" s="27"/>
      <c r="K4395" s="27"/>
      <c r="L4395" s="95"/>
      <c r="M4395" s="96"/>
      <c r="N4395" s="29">
        <v>0</v>
      </c>
      <c r="O4395" s="30" t="str">
        <f>IF(G4395&lt;=$N$2,"",IF(F4395=[3]Pav.tvarkyklė!$B$13,"",IF(ISBLANK(R4395),"X","")))</f>
        <v/>
      </c>
      <c r="P4395" s="91"/>
      <c r="Q4395" s="63"/>
      <c r="R4395" s="63"/>
      <c r="S4395" s="63"/>
      <c r="T4395" s="63"/>
      <c r="U4395" s="34" t="str">
        <f>IFERROR(INDEX('[3]5.Grup_T'!$G$4:$G$22,MATCH('6.Turtas'!E4395,'[3]5.Grup_T'!$E$4:$E$22,0)),"0")</f>
        <v>0</v>
      </c>
      <c r="V4395" s="35">
        <f t="shared" si="955"/>
        <v>0</v>
      </c>
      <c r="W4395" s="35">
        <f>IF(NOT(ISBLANK(H4395)),(12-DATEDIF(H4395,'[3]1.Pradzia'!$D$13,"m")),0)</f>
        <v>0</v>
      </c>
      <c r="X4395" s="35">
        <f t="shared" si="956"/>
        <v>0</v>
      </c>
      <c r="Y4395" s="35">
        <f t="shared" si="952"/>
        <v>0</v>
      </c>
      <c r="Z4395" s="35">
        <f t="shared" si="964"/>
        <v>0</v>
      </c>
      <c r="AA4395" s="36">
        <f t="shared" si="957"/>
        <v>0</v>
      </c>
      <c r="AB4395" s="36">
        <f t="shared" si="958"/>
        <v>0</v>
      </c>
      <c r="AC4395" s="37">
        <f t="shared" si="959"/>
        <v>0</v>
      </c>
      <c r="AD4395" s="35">
        <f>IF(OR(YEAR(G4395)&lt;2019,O4395="X"),0,IF(ISBLANK(H4395),DATEDIF(G4395,'[3]1.Pradzia'!$D$13,"M"),DATEDIF(G4395,H4395,"m")))</f>
        <v>0</v>
      </c>
      <c r="AE4395" s="37">
        <f>IF(E4395='[3]5.Grup_T'!$E$20,0,IF(AD4395&lt;&gt;0,M4395/V4395*MIN(12,AD4395),0))</f>
        <v>0</v>
      </c>
      <c r="AF4395" s="37">
        <f t="shared" si="960"/>
        <v>0</v>
      </c>
      <c r="AG4395" s="37">
        <f t="shared" si="961"/>
        <v>0</v>
      </c>
      <c r="AH4395" s="37">
        <f t="shared" si="962"/>
        <v>0</v>
      </c>
      <c r="AI4395" s="35" t="str">
        <f t="shared" si="963"/>
        <v>Nusidėvėjęs</v>
      </c>
      <c r="AJ4395" s="38" t="str">
        <f>IF(AND(F4395&lt;&gt;[3]Pav.tvarkyklė!$B$12,F4395&lt;&gt;[3]Pav.tvarkyklė!$B$13),"GVTNT","X")</f>
        <v>GVTNT</v>
      </c>
      <c r="AK4395" s="39">
        <f t="shared" si="965"/>
        <v>0</v>
      </c>
      <c r="AL4395" s="41"/>
      <c r="AM4395" s="41"/>
      <c r="AN4395" s="41">
        <f t="shared" si="953"/>
        <v>1900</v>
      </c>
      <c r="AO4395" s="41"/>
      <c r="AP4395" s="41"/>
      <c r="AQ4395" s="41"/>
      <c r="AR4395" s="42"/>
      <c r="AS4395" s="42"/>
      <c r="AU4395" s="43">
        <f t="shared" si="954"/>
        <v>0</v>
      </c>
    </row>
    <row r="4396" spans="1:47" ht="15" customHeight="1" x14ac:dyDescent="0.25">
      <c r="A4396" s="11"/>
      <c r="B4396" s="19">
        <v>4565</v>
      </c>
      <c r="C4396" s="61"/>
      <c r="D4396" s="62"/>
      <c r="E4396" s="78"/>
      <c r="F4396" s="61"/>
      <c r="G4396" s="80"/>
      <c r="H4396" s="94"/>
      <c r="I4396" s="95"/>
      <c r="J4396" s="27"/>
      <c r="K4396" s="27"/>
      <c r="L4396" s="95"/>
      <c r="M4396" s="96"/>
      <c r="N4396" s="29">
        <v>0</v>
      </c>
      <c r="O4396" s="30" t="str">
        <f>IF(G4396&lt;=$N$2,"",IF(F4396=[3]Pav.tvarkyklė!$B$13,"",IF(ISBLANK(R4396),"X","")))</f>
        <v/>
      </c>
      <c r="P4396" s="91"/>
      <c r="Q4396" s="63"/>
      <c r="R4396" s="63"/>
      <c r="S4396" s="63"/>
      <c r="T4396" s="63"/>
      <c r="U4396" s="34" t="str">
        <f>IFERROR(INDEX('[3]5.Grup_T'!$G$4:$G$22,MATCH('6.Turtas'!E4396,'[3]5.Grup_T'!$E$4:$E$22,0)),"0")</f>
        <v>0</v>
      </c>
      <c r="V4396" s="35">
        <f t="shared" si="955"/>
        <v>0</v>
      </c>
      <c r="W4396" s="35">
        <f>IF(NOT(ISBLANK(H4396)),(12-DATEDIF(H4396,'[3]1.Pradzia'!$D$13,"m")),0)</f>
        <v>0</v>
      </c>
      <c r="X4396" s="35">
        <f t="shared" si="956"/>
        <v>0</v>
      </c>
      <c r="Y4396" s="35">
        <f t="shared" si="952"/>
        <v>0</v>
      </c>
      <c r="Z4396" s="35">
        <f t="shared" si="964"/>
        <v>0</v>
      </c>
      <c r="AA4396" s="36">
        <f t="shared" si="957"/>
        <v>0</v>
      </c>
      <c r="AB4396" s="36">
        <f t="shared" si="958"/>
        <v>0</v>
      </c>
      <c r="AC4396" s="37">
        <f t="shared" si="959"/>
        <v>0</v>
      </c>
      <c r="AD4396" s="35">
        <f>IF(OR(YEAR(G4396)&lt;2019,O4396="X"),0,IF(ISBLANK(H4396),DATEDIF(G4396,'[3]1.Pradzia'!$D$13,"M"),DATEDIF(G4396,H4396,"m")))</f>
        <v>0</v>
      </c>
      <c r="AE4396" s="37">
        <f>IF(E4396='[3]5.Grup_T'!$E$20,0,IF(AD4396&lt;&gt;0,M4396/V4396*MIN(12,AD4396),0))</f>
        <v>0</v>
      </c>
      <c r="AF4396" s="37">
        <f t="shared" si="960"/>
        <v>0</v>
      </c>
      <c r="AG4396" s="37">
        <f t="shared" si="961"/>
        <v>0</v>
      </c>
      <c r="AH4396" s="37">
        <f t="shared" si="962"/>
        <v>0</v>
      </c>
      <c r="AI4396" s="35" t="str">
        <f t="shared" si="963"/>
        <v>Nusidėvėjęs</v>
      </c>
      <c r="AJ4396" s="38" t="str">
        <f>IF(AND(F4396&lt;&gt;[3]Pav.tvarkyklė!$B$12,F4396&lt;&gt;[3]Pav.tvarkyklė!$B$13),"GVTNT","X")</f>
        <v>GVTNT</v>
      </c>
      <c r="AK4396" s="39">
        <f t="shared" si="965"/>
        <v>0</v>
      </c>
      <c r="AL4396" s="41"/>
      <c r="AM4396" s="41"/>
      <c r="AN4396" s="41">
        <f t="shared" si="953"/>
        <v>1900</v>
      </c>
      <c r="AO4396" s="41"/>
      <c r="AP4396" s="41"/>
      <c r="AQ4396" s="41"/>
      <c r="AR4396" s="42"/>
      <c r="AS4396" s="42"/>
      <c r="AU4396" s="43">
        <f t="shared" si="954"/>
        <v>0</v>
      </c>
    </row>
    <row r="4397" spans="1:47" ht="15" customHeight="1" x14ac:dyDescent="0.25">
      <c r="A4397" s="11"/>
      <c r="B4397" s="19">
        <v>4566</v>
      </c>
      <c r="C4397" s="61"/>
      <c r="D4397" s="62"/>
      <c r="E4397" s="78"/>
      <c r="F4397" s="61"/>
      <c r="G4397" s="80"/>
      <c r="H4397" s="94"/>
      <c r="I4397" s="95"/>
      <c r="J4397" s="27"/>
      <c r="K4397" s="27"/>
      <c r="L4397" s="95"/>
      <c r="M4397" s="96"/>
      <c r="N4397" s="29">
        <v>0</v>
      </c>
      <c r="O4397" s="30" t="str">
        <f>IF(G4397&lt;=$N$2,"",IF(F4397=[3]Pav.tvarkyklė!$B$13,"",IF(ISBLANK(R4397),"X","")))</f>
        <v/>
      </c>
      <c r="P4397" s="91"/>
      <c r="Q4397" s="63"/>
      <c r="R4397" s="63"/>
      <c r="S4397" s="63"/>
      <c r="T4397" s="63"/>
      <c r="U4397" s="34" t="str">
        <f>IFERROR(INDEX('[3]5.Grup_T'!$G$4:$G$22,MATCH('6.Turtas'!E4397,'[3]5.Grup_T'!$E$4:$E$22,0)),"0")</f>
        <v>0</v>
      </c>
      <c r="V4397" s="35">
        <f t="shared" si="955"/>
        <v>0</v>
      </c>
      <c r="W4397" s="35">
        <f>IF(NOT(ISBLANK(H4397)),(12-DATEDIF(H4397,'[3]1.Pradzia'!$D$13,"m")),0)</f>
        <v>0</v>
      </c>
      <c r="X4397" s="35">
        <f t="shared" si="956"/>
        <v>0</v>
      </c>
      <c r="Y4397" s="35">
        <f t="shared" si="952"/>
        <v>0</v>
      </c>
      <c r="Z4397" s="35">
        <f t="shared" si="964"/>
        <v>0</v>
      </c>
      <c r="AA4397" s="36">
        <f t="shared" si="957"/>
        <v>0</v>
      </c>
      <c r="AB4397" s="36">
        <f t="shared" si="958"/>
        <v>0</v>
      </c>
      <c r="AC4397" s="37">
        <f t="shared" si="959"/>
        <v>0</v>
      </c>
      <c r="AD4397" s="35">
        <f>IF(OR(YEAR(G4397)&lt;2019,O4397="X"),0,IF(ISBLANK(H4397),DATEDIF(G4397,'[3]1.Pradzia'!$D$13,"M"),DATEDIF(G4397,H4397,"m")))</f>
        <v>0</v>
      </c>
      <c r="AE4397" s="37">
        <f>IF(E4397='[3]5.Grup_T'!$E$20,0,IF(AD4397&lt;&gt;0,M4397/V4397*MIN(12,AD4397),0))</f>
        <v>0</v>
      </c>
      <c r="AF4397" s="37">
        <f t="shared" si="960"/>
        <v>0</v>
      </c>
      <c r="AG4397" s="37">
        <f t="shared" si="961"/>
        <v>0</v>
      </c>
      <c r="AH4397" s="37">
        <f t="shared" si="962"/>
        <v>0</v>
      </c>
      <c r="AI4397" s="35" t="str">
        <f t="shared" si="963"/>
        <v>Nusidėvėjęs</v>
      </c>
      <c r="AJ4397" s="38" t="str">
        <f>IF(AND(F4397&lt;&gt;[3]Pav.tvarkyklė!$B$12,F4397&lt;&gt;[3]Pav.tvarkyklė!$B$13),"GVTNT","X")</f>
        <v>GVTNT</v>
      </c>
      <c r="AK4397" s="39">
        <f t="shared" si="965"/>
        <v>0</v>
      </c>
      <c r="AL4397" s="41"/>
      <c r="AM4397" s="41"/>
      <c r="AN4397" s="41">
        <f t="shared" si="953"/>
        <v>1900</v>
      </c>
      <c r="AO4397" s="41"/>
      <c r="AP4397" s="41"/>
      <c r="AQ4397" s="41"/>
      <c r="AR4397" s="42"/>
      <c r="AS4397" s="42"/>
      <c r="AU4397" s="43">
        <f t="shared" si="954"/>
        <v>0</v>
      </c>
    </row>
    <row r="4398" spans="1:47" ht="15" customHeight="1" x14ac:dyDescent="0.25">
      <c r="A4398" s="11"/>
      <c r="B4398" s="19">
        <v>4567</v>
      </c>
      <c r="C4398" s="61"/>
      <c r="D4398" s="62"/>
      <c r="E4398" s="78"/>
      <c r="F4398" s="61"/>
      <c r="G4398" s="80"/>
      <c r="H4398" s="94"/>
      <c r="I4398" s="95"/>
      <c r="J4398" s="27"/>
      <c r="K4398" s="27"/>
      <c r="L4398" s="95"/>
      <c r="M4398" s="96"/>
      <c r="N4398" s="29">
        <v>0</v>
      </c>
      <c r="O4398" s="30" t="str">
        <f>IF(G4398&lt;=$N$2,"",IF(F4398=[3]Pav.tvarkyklė!$B$13,"",IF(ISBLANK(R4398),"X","")))</f>
        <v/>
      </c>
      <c r="P4398" s="91"/>
      <c r="Q4398" s="63"/>
      <c r="R4398" s="63"/>
      <c r="S4398" s="63"/>
      <c r="T4398" s="63"/>
      <c r="U4398" s="34" t="str">
        <f>IFERROR(INDEX('[3]5.Grup_T'!$G$4:$G$22,MATCH('6.Turtas'!E4398,'[3]5.Grup_T'!$E$4:$E$22,0)),"0")</f>
        <v>0</v>
      </c>
      <c r="V4398" s="35">
        <f t="shared" si="955"/>
        <v>0</v>
      </c>
      <c r="W4398" s="35">
        <f>IF(NOT(ISBLANK(H4398)),(12-DATEDIF(H4398,'[3]1.Pradzia'!$D$13,"m")),0)</f>
        <v>0</v>
      </c>
      <c r="X4398" s="35">
        <f t="shared" si="956"/>
        <v>0</v>
      </c>
      <c r="Y4398" s="35">
        <f t="shared" si="952"/>
        <v>0</v>
      </c>
      <c r="Z4398" s="35">
        <f t="shared" si="964"/>
        <v>0</v>
      </c>
      <c r="AA4398" s="36">
        <f t="shared" si="957"/>
        <v>0</v>
      </c>
      <c r="AB4398" s="36">
        <f t="shared" si="958"/>
        <v>0</v>
      </c>
      <c r="AC4398" s="37">
        <f t="shared" si="959"/>
        <v>0</v>
      </c>
      <c r="AD4398" s="35">
        <f>IF(OR(YEAR(G4398)&lt;2019,O4398="X"),0,IF(ISBLANK(H4398),DATEDIF(G4398,'[3]1.Pradzia'!$D$13,"M"),DATEDIF(G4398,H4398,"m")))</f>
        <v>0</v>
      </c>
      <c r="AE4398" s="37">
        <f>IF(E4398='[3]5.Grup_T'!$E$20,0,IF(AD4398&lt;&gt;0,M4398/V4398*MIN(12,AD4398),0))</f>
        <v>0</v>
      </c>
      <c r="AF4398" s="37">
        <f t="shared" si="960"/>
        <v>0</v>
      </c>
      <c r="AG4398" s="37">
        <f t="shared" si="961"/>
        <v>0</v>
      </c>
      <c r="AH4398" s="37">
        <f t="shared" si="962"/>
        <v>0</v>
      </c>
      <c r="AI4398" s="35" t="str">
        <f t="shared" si="963"/>
        <v>Nusidėvėjęs</v>
      </c>
      <c r="AJ4398" s="38" t="str">
        <f>IF(AND(F4398&lt;&gt;[3]Pav.tvarkyklė!$B$12,F4398&lt;&gt;[3]Pav.tvarkyklė!$B$13),"GVTNT","X")</f>
        <v>GVTNT</v>
      </c>
      <c r="AK4398" s="39">
        <f t="shared" si="965"/>
        <v>0</v>
      </c>
      <c r="AL4398" s="41"/>
      <c r="AM4398" s="41"/>
      <c r="AN4398" s="41">
        <f t="shared" si="953"/>
        <v>1900</v>
      </c>
      <c r="AO4398" s="41"/>
      <c r="AP4398" s="41"/>
      <c r="AQ4398" s="41"/>
      <c r="AR4398" s="42"/>
      <c r="AS4398" s="42"/>
      <c r="AU4398" s="43">
        <f t="shared" si="954"/>
        <v>0</v>
      </c>
    </row>
    <row r="4399" spans="1:47" ht="15" customHeight="1" x14ac:dyDescent="0.25">
      <c r="A4399" s="11"/>
      <c r="B4399" s="19">
        <v>4568</v>
      </c>
      <c r="C4399" s="61"/>
      <c r="D4399" s="62"/>
      <c r="E4399" s="78"/>
      <c r="F4399" s="61"/>
      <c r="G4399" s="80"/>
      <c r="H4399" s="94"/>
      <c r="I4399" s="95"/>
      <c r="J4399" s="27"/>
      <c r="K4399" s="27"/>
      <c r="L4399" s="95"/>
      <c r="M4399" s="96"/>
      <c r="N4399" s="29">
        <v>0</v>
      </c>
      <c r="O4399" s="30" t="str">
        <f>IF(G4399&lt;=$N$2,"",IF(F4399=[3]Pav.tvarkyklė!$B$13,"",IF(ISBLANK(R4399),"X","")))</f>
        <v/>
      </c>
      <c r="P4399" s="91"/>
      <c r="Q4399" s="63"/>
      <c r="R4399" s="63"/>
      <c r="S4399" s="63"/>
      <c r="T4399" s="63"/>
      <c r="U4399" s="34" t="str">
        <f>IFERROR(INDEX('[3]5.Grup_T'!$G$4:$G$22,MATCH('6.Turtas'!E4399,'[3]5.Grup_T'!$E$4:$E$22,0)),"0")</f>
        <v>0</v>
      </c>
      <c r="V4399" s="35">
        <f t="shared" si="955"/>
        <v>0</v>
      </c>
      <c r="W4399" s="35">
        <f>IF(NOT(ISBLANK(H4399)),(12-DATEDIF(H4399,'[3]1.Pradzia'!$D$13,"m")),0)</f>
        <v>0</v>
      </c>
      <c r="X4399" s="35">
        <f t="shared" si="956"/>
        <v>0</v>
      </c>
      <c r="Y4399" s="35">
        <f t="shared" si="952"/>
        <v>0</v>
      </c>
      <c r="Z4399" s="35">
        <f t="shared" si="964"/>
        <v>0</v>
      </c>
      <c r="AA4399" s="36">
        <f t="shared" si="957"/>
        <v>0</v>
      </c>
      <c r="AB4399" s="36">
        <f t="shared" si="958"/>
        <v>0</v>
      </c>
      <c r="AC4399" s="37">
        <f t="shared" si="959"/>
        <v>0</v>
      </c>
      <c r="AD4399" s="35">
        <f>IF(OR(YEAR(G4399)&lt;2019,O4399="X"),0,IF(ISBLANK(H4399),DATEDIF(G4399,'[3]1.Pradzia'!$D$13,"M"),DATEDIF(G4399,H4399,"m")))</f>
        <v>0</v>
      </c>
      <c r="AE4399" s="37">
        <f>IF(E4399='[3]5.Grup_T'!$E$20,0,IF(AD4399&lt;&gt;0,M4399/V4399*MIN(12,AD4399),0))</f>
        <v>0</v>
      </c>
      <c r="AF4399" s="37">
        <f t="shared" si="960"/>
        <v>0</v>
      </c>
      <c r="AG4399" s="37">
        <f t="shared" si="961"/>
        <v>0</v>
      </c>
      <c r="AH4399" s="37">
        <f t="shared" si="962"/>
        <v>0</v>
      </c>
      <c r="AI4399" s="35" t="str">
        <f t="shared" si="963"/>
        <v>Nusidėvėjęs</v>
      </c>
      <c r="AJ4399" s="38" t="str">
        <f>IF(AND(F4399&lt;&gt;[3]Pav.tvarkyklė!$B$12,F4399&lt;&gt;[3]Pav.tvarkyklė!$B$13),"GVTNT","X")</f>
        <v>GVTNT</v>
      </c>
      <c r="AK4399" s="39">
        <f t="shared" si="965"/>
        <v>0</v>
      </c>
      <c r="AL4399" s="41"/>
      <c r="AM4399" s="41"/>
      <c r="AN4399" s="41">
        <f t="shared" si="953"/>
        <v>1900</v>
      </c>
      <c r="AO4399" s="41"/>
      <c r="AP4399" s="41"/>
      <c r="AQ4399" s="41"/>
      <c r="AR4399" s="42"/>
      <c r="AS4399" s="42"/>
      <c r="AU4399" s="43">
        <f t="shared" si="954"/>
        <v>0</v>
      </c>
    </row>
    <row r="4400" spans="1:47" ht="15" customHeight="1" x14ac:dyDescent="0.25">
      <c r="A4400" s="11"/>
      <c r="B4400" s="19">
        <v>4569</v>
      </c>
      <c r="C4400" s="61"/>
      <c r="D4400" s="62"/>
      <c r="E4400" s="78"/>
      <c r="F4400" s="61"/>
      <c r="G4400" s="80"/>
      <c r="H4400" s="94"/>
      <c r="I4400" s="95"/>
      <c r="J4400" s="27"/>
      <c r="K4400" s="27"/>
      <c r="L4400" s="95"/>
      <c r="M4400" s="96"/>
      <c r="N4400" s="29">
        <v>0</v>
      </c>
      <c r="O4400" s="30" t="str">
        <f>IF(G4400&lt;=$N$2,"",IF(F4400=[3]Pav.tvarkyklė!$B$13,"",IF(ISBLANK(R4400),"X","")))</f>
        <v/>
      </c>
      <c r="P4400" s="91"/>
      <c r="Q4400" s="63"/>
      <c r="R4400" s="63"/>
      <c r="S4400" s="63"/>
      <c r="T4400" s="63"/>
      <c r="U4400" s="34" t="str">
        <f>IFERROR(INDEX('[3]5.Grup_T'!$G$4:$G$22,MATCH('6.Turtas'!E4400,'[3]5.Grup_T'!$E$4:$E$22,0)),"0")</f>
        <v>0</v>
      </c>
      <c r="V4400" s="35">
        <f t="shared" si="955"/>
        <v>0</v>
      </c>
      <c r="W4400" s="35">
        <f>IF(NOT(ISBLANK(H4400)),(12-DATEDIF(H4400,'[3]1.Pradzia'!$D$13,"m")),0)</f>
        <v>0</v>
      </c>
      <c r="X4400" s="35">
        <f t="shared" si="956"/>
        <v>0</v>
      </c>
      <c r="Y4400" s="35">
        <f t="shared" si="952"/>
        <v>0</v>
      </c>
      <c r="Z4400" s="35">
        <f t="shared" si="964"/>
        <v>0</v>
      </c>
      <c r="AA4400" s="36">
        <f t="shared" si="957"/>
        <v>0</v>
      </c>
      <c r="AB4400" s="36">
        <f t="shared" si="958"/>
        <v>0</v>
      </c>
      <c r="AC4400" s="37">
        <f t="shared" si="959"/>
        <v>0</v>
      </c>
      <c r="AD4400" s="35">
        <f>IF(OR(YEAR(G4400)&lt;2019,O4400="X"),0,IF(ISBLANK(H4400),DATEDIF(G4400,'[3]1.Pradzia'!$D$13,"M"),DATEDIF(G4400,H4400,"m")))</f>
        <v>0</v>
      </c>
      <c r="AE4400" s="37">
        <f>IF(E4400='[3]5.Grup_T'!$E$20,0,IF(AD4400&lt;&gt;0,M4400/V4400*MIN(12,AD4400),0))</f>
        <v>0</v>
      </c>
      <c r="AF4400" s="37">
        <f t="shared" si="960"/>
        <v>0</v>
      </c>
      <c r="AG4400" s="37">
        <f t="shared" si="961"/>
        <v>0</v>
      </c>
      <c r="AH4400" s="37">
        <f t="shared" si="962"/>
        <v>0</v>
      </c>
      <c r="AI4400" s="35" t="str">
        <f t="shared" si="963"/>
        <v>Nusidėvėjęs</v>
      </c>
      <c r="AJ4400" s="38" t="str">
        <f>IF(AND(F4400&lt;&gt;[3]Pav.tvarkyklė!$B$12,F4400&lt;&gt;[3]Pav.tvarkyklė!$B$13),"GVTNT","X")</f>
        <v>GVTNT</v>
      </c>
      <c r="AK4400" s="39">
        <f t="shared" si="965"/>
        <v>0</v>
      </c>
      <c r="AL4400" s="41"/>
      <c r="AM4400" s="41"/>
      <c r="AN4400" s="41">
        <f t="shared" si="953"/>
        <v>1900</v>
      </c>
      <c r="AO4400" s="41"/>
      <c r="AP4400" s="41"/>
      <c r="AQ4400" s="41"/>
      <c r="AR4400" s="42"/>
      <c r="AS4400" s="42"/>
      <c r="AU4400" s="43">
        <f t="shared" si="954"/>
        <v>0</v>
      </c>
    </row>
    <row r="4401" spans="1:47" ht="15" customHeight="1" x14ac:dyDescent="0.25">
      <c r="A4401" s="11"/>
      <c r="B4401" s="19">
        <v>4570</v>
      </c>
      <c r="C4401" s="61"/>
      <c r="D4401" s="62"/>
      <c r="E4401" s="78"/>
      <c r="F4401" s="63"/>
      <c r="G4401" s="80"/>
      <c r="H4401" s="94"/>
      <c r="I4401" s="95"/>
      <c r="J4401" s="27"/>
      <c r="K4401" s="27"/>
      <c r="L4401" s="95"/>
      <c r="M4401" s="96"/>
      <c r="N4401" s="29">
        <v>0</v>
      </c>
      <c r="O4401" s="30" t="str">
        <f>IF(G4401&lt;=$N$2,"",IF(F4401=[3]Pav.tvarkyklė!$B$13,"",IF(ISBLANK(R4401),"X","")))</f>
        <v/>
      </c>
      <c r="P4401" s="91"/>
      <c r="Q4401" s="63"/>
      <c r="R4401" s="63"/>
      <c r="S4401" s="63"/>
      <c r="T4401" s="63"/>
      <c r="U4401" s="34" t="str">
        <f>IFERROR(INDEX('[3]5.Grup_T'!$G$4:$G$22,MATCH('6.Turtas'!E4401,'[3]5.Grup_T'!$E$4:$E$22,0)),"0")</f>
        <v>0</v>
      </c>
      <c r="V4401" s="35">
        <f t="shared" si="955"/>
        <v>0</v>
      </c>
      <c r="W4401" s="35">
        <f>IF(NOT(ISBLANK(H4401)),(12-DATEDIF(H4401,'[3]1.Pradzia'!$D$13,"m")),0)</f>
        <v>0</v>
      </c>
      <c r="X4401" s="35">
        <f t="shared" si="956"/>
        <v>0</v>
      </c>
      <c r="Y4401" s="35">
        <f t="shared" si="952"/>
        <v>0</v>
      </c>
      <c r="Z4401" s="35">
        <f t="shared" si="964"/>
        <v>0</v>
      </c>
      <c r="AA4401" s="36">
        <f t="shared" si="957"/>
        <v>0</v>
      </c>
      <c r="AB4401" s="36">
        <f t="shared" si="958"/>
        <v>0</v>
      </c>
      <c r="AC4401" s="37">
        <f t="shared" si="959"/>
        <v>0</v>
      </c>
      <c r="AD4401" s="35">
        <f>IF(OR(YEAR(G4401)&lt;2019,O4401="X"),0,IF(ISBLANK(H4401),DATEDIF(G4401,'[3]1.Pradzia'!$D$13,"M"),DATEDIF(G4401,H4401,"m")))</f>
        <v>0</v>
      </c>
      <c r="AE4401" s="37">
        <f>IF(E4401='[3]5.Grup_T'!$E$20,0,IF(AD4401&lt;&gt;0,M4401/V4401*MIN(12,AD4401),0))</f>
        <v>0</v>
      </c>
      <c r="AF4401" s="37">
        <f t="shared" si="960"/>
        <v>0</v>
      </c>
      <c r="AG4401" s="37">
        <f t="shared" si="961"/>
        <v>0</v>
      </c>
      <c r="AH4401" s="37">
        <f t="shared" si="962"/>
        <v>0</v>
      </c>
      <c r="AI4401" s="35" t="str">
        <f t="shared" si="963"/>
        <v>Nusidėvėjęs</v>
      </c>
      <c r="AJ4401" s="38" t="str">
        <f>IF(AND(F4401&lt;&gt;[3]Pav.tvarkyklė!$B$12,F4401&lt;&gt;[3]Pav.tvarkyklė!$B$13),"GVTNT","X")</f>
        <v>GVTNT</v>
      </c>
      <c r="AK4401" s="39">
        <f t="shared" si="965"/>
        <v>0</v>
      </c>
      <c r="AL4401" s="41"/>
      <c r="AM4401" s="41"/>
      <c r="AN4401" s="41">
        <f t="shared" si="953"/>
        <v>1900</v>
      </c>
      <c r="AO4401" s="41"/>
      <c r="AP4401" s="41"/>
      <c r="AQ4401" s="41"/>
      <c r="AR4401" s="42"/>
      <c r="AS4401" s="42"/>
      <c r="AU4401" s="43">
        <f t="shared" si="954"/>
        <v>0</v>
      </c>
    </row>
    <row r="4402" spans="1:47" ht="15" customHeight="1" x14ac:dyDescent="0.25">
      <c r="A4402" s="11"/>
      <c r="B4402" s="19">
        <v>4571</v>
      </c>
      <c r="C4402" s="61"/>
      <c r="D4402" s="62"/>
      <c r="E4402" s="78"/>
      <c r="F4402" s="63"/>
      <c r="G4402" s="80"/>
      <c r="H4402" s="94"/>
      <c r="I4402" s="95"/>
      <c r="J4402" s="27"/>
      <c r="K4402" s="27"/>
      <c r="L4402" s="95"/>
      <c r="M4402" s="96"/>
      <c r="N4402" s="29">
        <v>0</v>
      </c>
      <c r="O4402" s="30" t="str">
        <f>IF(G4402&lt;=$N$2,"",IF(F4402=[3]Pav.tvarkyklė!$B$13,"",IF(ISBLANK(R4402),"X","")))</f>
        <v/>
      </c>
      <c r="P4402" s="91"/>
      <c r="Q4402" s="63"/>
      <c r="R4402" s="63"/>
      <c r="S4402" s="63"/>
      <c r="T4402" s="63"/>
      <c r="U4402" s="34" t="str">
        <f>IFERROR(INDEX('[3]5.Grup_T'!$G$4:$G$22,MATCH('6.Turtas'!E4402,'[3]5.Grup_T'!$E$4:$E$22,0)),"0")</f>
        <v>0</v>
      </c>
      <c r="V4402" s="35">
        <f t="shared" si="955"/>
        <v>0</v>
      </c>
      <c r="W4402" s="35">
        <f>IF(NOT(ISBLANK(H4402)),(12-DATEDIF(H4402,'[3]1.Pradzia'!$D$13,"m")),0)</f>
        <v>0</v>
      </c>
      <c r="X4402" s="35">
        <f t="shared" si="956"/>
        <v>0</v>
      </c>
      <c r="Y4402" s="35">
        <f t="shared" si="952"/>
        <v>0</v>
      </c>
      <c r="Z4402" s="35">
        <f t="shared" si="964"/>
        <v>0</v>
      </c>
      <c r="AA4402" s="36">
        <f t="shared" si="957"/>
        <v>0</v>
      </c>
      <c r="AB4402" s="36">
        <f t="shared" si="958"/>
        <v>0</v>
      </c>
      <c r="AC4402" s="37">
        <f t="shared" si="959"/>
        <v>0</v>
      </c>
      <c r="AD4402" s="35">
        <f>IF(OR(YEAR(G4402)&lt;2019,O4402="X"),0,IF(ISBLANK(H4402),DATEDIF(G4402,'[3]1.Pradzia'!$D$13,"M"),DATEDIF(G4402,H4402,"m")))</f>
        <v>0</v>
      </c>
      <c r="AE4402" s="37">
        <f>IF(E4402='[3]5.Grup_T'!$E$20,0,IF(AD4402&lt;&gt;0,M4402/V4402*MIN(12,AD4402),0))</f>
        <v>0</v>
      </c>
      <c r="AF4402" s="37">
        <f t="shared" si="960"/>
        <v>0</v>
      </c>
      <c r="AG4402" s="37">
        <f t="shared" si="961"/>
        <v>0</v>
      </c>
      <c r="AH4402" s="37">
        <f t="shared" si="962"/>
        <v>0</v>
      </c>
      <c r="AI4402" s="35" t="str">
        <f t="shared" si="963"/>
        <v>Nusidėvėjęs</v>
      </c>
      <c r="AJ4402" s="38" t="str">
        <f>IF(AND(F4402&lt;&gt;[3]Pav.tvarkyklė!$B$12,F4402&lt;&gt;[3]Pav.tvarkyklė!$B$13),"GVTNT","X")</f>
        <v>GVTNT</v>
      </c>
      <c r="AK4402" s="39">
        <f t="shared" si="965"/>
        <v>0</v>
      </c>
      <c r="AL4402" s="41"/>
      <c r="AM4402" s="41"/>
      <c r="AN4402" s="41">
        <f t="shared" si="953"/>
        <v>1900</v>
      </c>
      <c r="AO4402" s="41"/>
      <c r="AP4402" s="41"/>
      <c r="AQ4402" s="41"/>
      <c r="AR4402" s="42"/>
      <c r="AS4402" s="42"/>
      <c r="AU4402" s="43">
        <f t="shared" si="954"/>
        <v>0</v>
      </c>
    </row>
    <row r="4403" spans="1:47" ht="15" customHeight="1" x14ac:dyDescent="0.25">
      <c r="A4403" s="11"/>
      <c r="B4403" s="19">
        <v>4572</v>
      </c>
      <c r="C4403" s="61"/>
      <c r="D4403" s="62"/>
      <c r="E4403" s="78"/>
      <c r="F4403" s="63"/>
      <c r="G4403" s="80"/>
      <c r="H4403" s="94"/>
      <c r="I4403" s="95"/>
      <c r="J4403" s="27"/>
      <c r="K4403" s="27"/>
      <c r="L4403" s="95"/>
      <c r="M4403" s="96"/>
      <c r="N4403" s="29">
        <v>0</v>
      </c>
      <c r="O4403" s="30" t="str">
        <f>IF(G4403&lt;=$N$2,"",IF(F4403=[3]Pav.tvarkyklė!$B$13,"",IF(ISBLANK(R4403),"X","")))</f>
        <v/>
      </c>
      <c r="P4403" s="91"/>
      <c r="Q4403" s="63"/>
      <c r="R4403" s="63"/>
      <c r="S4403" s="63"/>
      <c r="T4403" s="63"/>
      <c r="U4403" s="34" t="str">
        <f>IFERROR(INDEX('[3]5.Grup_T'!$G$4:$G$22,MATCH('6.Turtas'!E4403,'[3]5.Grup_T'!$E$4:$E$22,0)),"0")</f>
        <v>0</v>
      </c>
      <c r="V4403" s="35">
        <f t="shared" si="955"/>
        <v>0</v>
      </c>
      <c r="W4403" s="35">
        <f>IF(NOT(ISBLANK(H4403)),(12-DATEDIF(H4403,'[3]1.Pradzia'!$D$13,"m")),0)</f>
        <v>0</v>
      </c>
      <c r="X4403" s="35">
        <f t="shared" si="956"/>
        <v>0</v>
      </c>
      <c r="Y4403" s="35">
        <f t="shared" si="952"/>
        <v>0</v>
      </c>
      <c r="Z4403" s="35">
        <f t="shared" si="964"/>
        <v>0</v>
      </c>
      <c r="AA4403" s="36">
        <f t="shared" si="957"/>
        <v>0</v>
      </c>
      <c r="AB4403" s="36">
        <f t="shared" si="958"/>
        <v>0</v>
      </c>
      <c r="AC4403" s="37">
        <f t="shared" si="959"/>
        <v>0</v>
      </c>
      <c r="AD4403" s="35">
        <f>IF(OR(YEAR(G4403)&lt;2019,O4403="X"),0,IF(ISBLANK(H4403),DATEDIF(G4403,'[3]1.Pradzia'!$D$13,"M"),DATEDIF(G4403,H4403,"m")))</f>
        <v>0</v>
      </c>
      <c r="AE4403" s="37">
        <f>IF(E4403='[3]5.Grup_T'!$E$20,0,IF(AD4403&lt;&gt;0,M4403/V4403*MIN(12,AD4403),0))</f>
        <v>0</v>
      </c>
      <c r="AF4403" s="37">
        <f t="shared" si="960"/>
        <v>0</v>
      </c>
      <c r="AG4403" s="37">
        <f t="shared" si="961"/>
        <v>0</v>
      </c>
      <c r="AH4403" s="37">
        <f t="shared" si="962"/>
        <v>0</v>
      </c>
      <c r="AI4403" s="35" t="str">
        <f t="shared" si="963"/>
        <v>Nusidėvėjęs</v>
      </c>
      <c r="AJ4403" s="38" t="str">
        <f>IF(AND(F4403&lt;&gt;[3]Pav.tvarkyklė!$B$12,F4403&lt;&gt;[3]Pav.tvarkyklė!$B$13),"GVTNT","X")</f>
        <v>GVTNT</v>
      </c>
      <c r="AK4403" s="39">
        <f t="shared" si="965"/>
        <v>0</v>
      </c>
      <c r="AL4403" s="41"/>
      <c r="AM4403" s="41"/>
      <c r="AN4403" s="41">
        <f t="shared" si="953"/>
        <v>1900</v>
      </c>
      <c r="AO4403" s="41"/>
      <c r="AP4403" s="41"/>
      <c r="AQ4403" s="41"/>
      <c r="AR4403" s="42"/>
      <c r="AS4403" s="42"/>
      <c r="AU4403" s="43">
        <f t="shared" si="954"/>
        <v>0</v>
      </c>
    </row>
    <row r="4404" spans="1:47" ht="15" customHeight="1" x14ac:dyDescent="0.25">
      <c r="A4404" s="11"/>
      <c r="B4404" s="19">
        <v>4573</v>
      </c>
      <c r="C4404" s="61"/>
      <c r="D4404" s="62"/>
      <c r="E4404" s="78"/>
      <c r="F4404" s="63"/>
      <c r="G4404" s="80"/>
      <c r="H4404" s="94"/>
      <c r="I4404" s="95"/>
      <c r="J4404" s="27"/>
      <c r="K4404" s="27"/>
      <c r="L4404" s="95"/>
      <c r="M4404" s="96"/>
      <c r="N4404" s="29">
        <v>0</v>
      </c>
      <c r="O4404" s="30" t="str">
        <f>IF(G4404&lt;=$N$2,"",IF(F4404=[3]Pav.tvarkyklė!$B$13,"",IF(ISBLANK(R4404),"X","")))</f>
        <v/>
      </c>
      <c r="P4404" s="91"/>
      <c r="Q4404" s="63"/>
      <c r="R4404" s="63"/>
      <c r="S4404" s="63"/>
      <c r="T4404" s="63"/>
      <c r="U4404" s="34" t="str">
        <f>IFERROR(INDEX('[3]5.Grup_T'!$G$4:$G$22,MATCH('6.Turtas'!E4404,'[3]5.Grup_T'!$E$4:$E$22,0)),"0")</f>
        <v>0</v>
      </c>
      <c r="V4404" s="35">
        <f t="shared" si="955"/>
        <v>0</v>
      </c>
      <c r="W4404" s="35">
        <f>IF(NOT(ISBLANK(H4404)),(12-DATEDIF(H4404,'[3]1.Pradzia'!$D$13,"m")),0)</f>
        <v>0</v>
      </c>
      <c r="X4404" s="35">
        <f t="shared" si="956"/>
        <v>0</v>
      </c>
      <c r="Y4404" s="35">
        <f t="shared" si="952"/>
        <v>0</v>
      </c>
      <c r="Z4404" s="35">
        <f t="shared" si="964"/>
        <v>0</v>
      </c>
      <c r="AA4404" s="36">
        <f t="shared" si="957"/>
        <v>0</v>
      </c>
      <c r="AB4404" s="36">
        <f t="shared" si="958"/>
        <v>0</v>
      </c>
      <c r="AC4404" s="37">
        <f t="shared" si="959"/>
        <v>0</v>
      </c>
      <c r="AD4404" s="35">
        <f>IF(OR(YEAR(G4404)&lt;2019,O4404="X"),0,IF(ISBLANK(H4404),DATEDIF(G4404,'[3]1.Pradzia'!$D$13,"M"),DATEDIF(G4404,H4404,"m")))</f>
        <v>0</v>
      </c>
      <c r="AE4404" s="37">
        <f>IF(E4404='[3]5.Grup_T'!$E$20,0,IF(AD4404&lt;&gt;0,M4404/V4404*MIN(12,AD4404),0))</f>
        <v>0</v>
      </c>
      <c r="AF4404" s="37">
        <f t="shared" si="960"/>
        <v>0</v>
      </c>
      <c r="AG4404" s="37">
        <f t="shared" si="961"/>
        <v>0</v>
      </c>
      <c r="AH4404" s="37">
        <f t="shared" si="962"/>
        <v>0</v>
      </c>
      <c r="AI4404" s="35" t="str">
        <f t="shared" si="963"/>
        <v>Nusidėvėjęs</v>
      </c>
      <c r="AJ4404" s="38" t="str">
        <f>IF(AND(F4404&lt;&gt;[3]Pav.tvarkyklė!$B$12,F4404&lt;&gt;[3]Pav.tvarkyklė!$B$13),"GVTNT","X")</f>
        <v>GVTNT</v>
      </c>
      <c r="AK4404" s="39">
        <f t="shared" si="965"/>
        <v>0</v>
      </c>
      <c r="AL4404" s="41"/>
      <c r="AM4404" s="41"/>
      <c r="AN4404" s="41">
        <f t="shared" si="953"/>
        <v>1900</v>
      </c>
      <c r="AO4404" s="41"/>
      <c r="AP4404" s="41"/>
      <c r="AQ4404" s="41"/>
      <c r="AR4404" s="42"/>
      <c r="AS4404" s="42"/>
      <c r="AU4404" s="43">
        <f t="shared" si="954"/>
        <v>0</v>
      </c>
    </row>
    <row r="4405" spans="1:47" ht="15" customHeight="1" x14ac:dyDescent="0.25">
      <c r="A4405" s="11"/>
      <c r="B4405" s="19">
        <v>4574</v>
      </c>
      <c r="C4405" s="61"/>
      <c r="D4405" s="62"/>
      <c r="E4405" s="78"/>
      <c r="F4405" s="63"/>
      <c r="G4405" s="80"/>
      <c r="H4405" s="94"/>
      <c r="I4405" s="95"/>
      <c r="J4405" s="27"/>
      <c r="K4405" s="27"/>
      <c r="L4405" s="95"/>
      <c r="M4405" s="96"/>
      <c r="N4405" s="29">
        <v>0</v>
      </c>
      <c r="O4405" s="30" t="str">
        <f>IF(G4405&lt;=$N$2,"",IF(F4405=[3]Pav.tvarkyklė!$B$13,"",IF(ISBLANK(R4405),"X","")))</f>
        <v/>
      </c>
      <c r="P4405" s="91"/>
      <c r="Q4405" s="63"/>
      <c r="R4405" s="63"/>
      <c r="S4405" s="63"/>
      <c r="T4405" s="63"/>
      <c r="U4405" s="34" t="str">
        <f>IFERROR(INDEX('[3]5.Grup_T'!$G$4:$G$22,MATCH('6.Turtas'!E4405,'[3]5.Grup_T'!$E$4:$E$22,0)),"0")</f>
        <v>0</v>
      </c>
      <c r="V4405" s="35">
        <f t="shared" si="955"/>
        <v>0</v>
      </c>
      <c r="W4405" s="35">
        <f>IF(NOT(ISBLANK(H4405)),(12-DATEDIF(H4405,'[3]1.Pradzia'!$D$13,"m")),0)</f>
        <v>0</v>
      </c>
      <c r="X4405" s="35">
        <f t="shared" si="956"/>
        <v>0</v>
      </c>
      <c r="Y4405" s="35">
        <f t="shared" si="952"/>
        <v>0</v>
      </c>
      <c r="Z4405" s="35">
        <f t="shared" si="964"/>
        <v>0</v>
      </c>
      <c r="AA4405" s="36">
        <f t="shared" si="957"/>
        <v>0</v>
      </c>
      <c r="AB4405" s="36">
        <f t="shared" si="958"/>
        <v>0</v>
      </c>
      <c r="AC4405" s="37">
        <f t="shared" si="959"/>
        <v>0</v>
      </c>
      <c r="AD4405" s="35">
        <f>IF(OR(YEAR(G4405)&lt;2019,O4405="X"),0,IF(ISBLANK(H4405),DATEDIF(G4405,'[3]1.Pradzia'!$D$13,"M"),DATEDIF(G4405,H4405,"m")))</f>
        <v>0</v>
      </c>
      <c r="AE4405" s="37">
        <f>IF(E4405='[3]5.Grup_T'!$E$20,0,IF(AD4405&lt;&gt;0,M4405/V4405*MIN(12,AD4405),0))</f>
        <v>0</v>
      </c>
      <c r="AF4405" s="37">
        <f t="shared" si="960"/>
        <v>0</v>
      </c>
      <c r="AG4405" s="37">
        <f t="shared" si="961"/>
        <v>0</v>
      </c>
      <c r="AH4405" s="37">
        <f t="shared" si="962"/>
        <v>0</v>
      </c>
      <c r="AI4405" s="35" t="str">
        <f t="shared" si="963"/>
        <v>Nusidėvėjęs</v>
      </c>
      <c r="AJ4405" s="38" t="str">
        <f>IF(AND(F4405&lt;&gt;[3]Pav.tvarkyklė!$B$12,F4405&lt;&gt;[3]Pav.tvarkyklė!$B$13),"GVTNT","X")</f>
        <v>GVTNT</v>
      </c>
      <c r="AK4405" s="39">
        <f t="shared" si="965"/>
        <v>0</v>
      </c>
      <c r="AL4405" s="41"/>
      <c r="AM4405" s="41"/>
      <c r="AN4405" s="41">
        <f t="shared" si="953"/>
        <v>1900</v>
      </c>
      <c r="AO4405" s="41"/>
      <c r="AP4405" s="41"/>
      <c r="AQ4405" s="41"/>
      <c r="AR4405" s="42"/>
      <c r="AS4405" s="42"/>
      <c r="AU4405" s="43">
        <f t="shared" si="954"/>
        <v>0</v>
      </c>
    </row>
    <row r="4406" spans="1:47" ht="15" customHeight="1" x14ac:dyDescent="0.25">
      <c r="A4406" s="11"/>
      <c r="B4406" s="19">
        <v>4575</v>
      </c>
      <c r="C4406" s="61"/>
      <c r="D4406" s="62"/>
      <c r="E4406" s="78"/>
      <c r="F4406" s="63"/>
      <c r="G4406" s="80"/>
      <c r="H4406" s="94"/>
      <c r="I4406" s="95"/>
      <c r="J4406" s="27"/>
      <c r="K4406" s="27"/>
      <c r="L4406" s="95"/>
      <c r="M4406" s="96"/>
      <c r="N4406" s="29">
        <v>0</v>
      </c>
      <c r="O4406" s="30" t="str">
        <f>IF(G4406&lt;=$N$2,"",IF(F4406=[3]Pav.tvarkyklė!$B$13,"",IF(ISBLANK(R4406),"X","")))</f>
        <v/>
      </c>
      <c r="P4406" s="91"/>
      <c r="Q4406" s="63"/>
      <c r="R4406" s="63"/>
      <c r="S4406" s="63"/>
      <c r="T4406" s="63"/>
      <c r="U4406" s="34" t="str">
        <f>IFERROR(INDEX('[3]5.Grup_T'!$G$4:$G$22,MATCH('6.Turtas'!E4406,'[3]5.Grup_T'!$E$4:$E$22,0)),"0")</f>
        <v>0</v>
      </c>
      <c r="V4406" s="35">
        <f t="shared" si="955"/>
        <v>0</v>
      </c>
      <c r="W4406" s="35">
        <f>IF(NOT(ISBLANK(H4406)),(12-DATEDIF(H4406,'[3]1.Pradzia'!$D$13,"m")),0)</f>
        <v>0</v>
      </c>
      <c r="X4406" s="35">
        <f t="shared" si="956"/>
        <v>0</v>
      </c>
      <c r="Y4406" s="35">
        <f t="shared" si="952"/>
        <v>0</v>
      </c>
      <c r="Z4406" s="35">
        <f t="shared" si="964"/>
        <v>0</v>
      </c>
      <c r="AA4406" s="36">
        <f t="shared" si="957"/>
        <v>0</v>
      </c>
      <c r="AB4406" s="36">
        <f t="shared" si="958"/>
        <v>0</v>
      </c>
      <c r="AC4406" s="37">
        <f t="shared" si="959"/>
        <v>0</v>
      </c>
      <c r="AD4406" s="35">
        <f>IF(OR(YEAR(G4406)&lt;2019,O4406="X"),0,IF(ISBLANK(H4406),DATEDIF(G4406,'[3]1.Pradzia'!$D$13,"M"),DATEDIF(G4406,H4406,"m")))</f>
        <v>0</v>
      </c>
      <c r="AE4406" s="37">
        <f>IF(E4406='[3]5.Grup_T'!$E$20,0,IF(AD4406&lt;&gt;0,M4406/V4406*MIN(12,AD4406),0))</f>
        <v>0</v>
      </c>
      <c r="AF4406" s="37">
        <f t="shared" si="960"/>
        <v>0</v>
      </c>
      <c r="AG4406" s="37">
        <f t="shared" si="961"/>
        <v>0</v>
      </c>
      <c r="AH4406" s="37">
        <f t="shared" si="962"/>
        <v>0</v>
      </c>
      <c r="AI4406" s="35" t="str">
        <f t="shared" si="963"/>
        <v>Nusidėvėjęs</v>
      </c>
      <c r="AJ4406" s="38" t="str">
        <f>IF(AND(F4406&lt;&gt;[3]Pav.tvarkyklė!$B$12,F4406&lt;&gt;[3]Pav.tvarkyklė!$B$13),"GVTNT","X")</f>
        <v>GVTNT</v>
      </c>
      <c r="AK4406" s="39">
        <f t="shared" si="965"/>
        <v>0</v>
      </c>
      <c r="AL4406" s="41"/>
      <c r="AM4406" s="41"/>
      <c r="AN4406" s="41">
        <f t="shared" si="953"/>
        <v>1900</v>
      </c>
      <c r="AO4406" s="41"/>
      <c r="AP4406" s="41"/>
      <c r="AQ4406" s="41"/>
      <c r="AR4406" s="42"/>
      <c r="AS4406" s="42"/>
      <c r="AU4406" s="43">
        <f t="shared" si="954"/>
        <v>0</v>
      </c>
    </row>
    <row r="4407" spans="1:47" ht="15" customHeight="1" x14ac:dyDescent="0.25">
      <c r="A4407" s="11"/>
      <c r="B4407" s="19">
        <v>4576</v>
      </c>
      <c r="C4407" s="61"/>
      <c r="D4407" s="62"/>
      <c r="E4407" s="78"/>
      <c r="F4407" s="63"/>
      <c r="G4407" s="80"/>
      <c r="H4407" s="94"/>
      <c r="I4407" s="95"/>
      <c r="J4407" s="27"/>
      <c r="K4407" s="27"/>
      <c r="L4407" s="95"/>
      <c r="M4407" s="96"/>
      <c r="N4407" s="29">
        <v>0</v>
      </c>
      <c r="O4407" s="30" t="str">
        <f>IF(G4407&lt;=$N$2,"",IF(F4407=[3]Pav.tvarkyklė!$B$13,"",IF(ISBLANK(R4407),"X","")))</f>
        <v/>
      </c>
      <c r="P4407" s="91"/>
      <c r="Q4407" s="63"/>
      <c r="R4407" s="63"/>
      <c r="S4407" s="63"/>
      <c r="T4407" s="63"/>
      <c r="U4407" s="34" t="str">
        <f>IFERROR(INDEX('[3]5.Grup_T'!$G$4:$G$22,MATCH('6.Turtas'!E4407,'[3]5.Grup_T'!$E$4:$E$22,0)),"0")</f>
        <v>0</v>
      </c>
      <c r="V4407" s="35">
        <f t="shared" si="955"/>
        <v>0</v>
      </c>
      <c r="W4407" s="35">
        <f>IF(NOT(ISBLANK(H4407)),(12-DATEDIF(H4407,'[3]1.Pradzia'!$D$13,"m")),0)</f>
        <v>0</v>
      </c>
      <c r="X4407" s="35">
        <f t="shared" si="956"/>
        <v>0</v>
      </c>
      <c r="Y4407" s="35">
        <f t="shared" ref="Y4407:Y4470" si="966">IF(YEAR(G4407)&gt;=2019,0,IF(Z4407&lt;=0,0,IF(W4407&lt;&gt;0,MIN(W4407,Z4407),MIN(12,Z4407))))</f>
        <v>0</v>
      </c>
      <c r="Z4407" s="35">
        <f t="shared" si="964"/>
        <v>0</v>
      </c>
      <c r="AA4407" s="36">
        <f t="shared" si="957"/>
        <v>0</v>
      </c>
      <c r="AB4407" s="36">
        <f t="shared" si="958"/>
        <v>0</v>
      </c>
      <c r="AC4407" s="37">
        <f t="shared" si="959"/>
        <v>0</v>
      </c>
      <c r="AD4407" s="35">
        <f>IF(OR(YEAR(G4407)&lt;2019,O4407="X"),0,IF(ISBLANK(H4407),DATEDIF(G4407,'[3]1.Pradzia'!$D$13,"M"),DATEDIF(G4407,H4407,"m")))</f>
        <v>0</v>
      </c>
      <c r="AE4407" s="37">
        <f>IF(E4407='[3]5.Grup_T'!$E$20,0,IF(AD4407&lt;&gt;0,M4407/V4407*MIN(12,AD4407),0))</f>
        <v>0</v>
      </c>
      <c r="AF4407" s="37">
        <f t="shared" si="960"/>
        <v>0</v>
      </c>
      <c r="AG4407" s="37">
        <f t="shared" si="961"/>
        <v>0</v>
      </c>
      <c r="AH4407" s="37">
        <f t="shared" si="962"/>
        <v>0</v>
      </c>
      <c r="AI4407" s="35" t="str">
        <f t="shared" si="963"/>
        <v>Nusidėvėjęs</v>
      </c>
      <c r="AJ4407" s="38" t="str">
        <f>IF(AND(F4407&lt;&gt;[3]Pav.tvarkyklė!$B$12,F4407&lt;&gt;[3]Pav.tvarkyklė!$B$13),"GVTNT","X")</f>
        <v>GVTNT</v>
      </c>
      <c r="AK4407" s="39">
        <f t="shared" si="965"/>
        <v>0</v>
      </c>
      <c r="AL4407" s="41"/>
      <c r="AM4407" s="41"/>
      <c r="AN4407" s="41">
        <f t="shared" si="953"/>
        <v>1900</v>
      </c>
      <c r="AO4407" s="41"/>
      <c r="AP4407" s="41"/>
      <c r="AQ4407" s="41"/>
      <c r="AR4407" s="42"/>
      <c r="AS4407" s="42"/>
      <c r="AU4407" s="43">
        <f t="shared" si="954"/>
        <v>0</v>
      </c>
    </row>
    <row r="4408" spans="1:47" ht="15" customHeight="1" x14ac:dyDescent="0.25">
      <c r="A4408" s="11"/>
      <c r="B4408" s="19">
        <v>4577</v>
      </c>
      <c r="C4408" s="61"/>
      <c r="D4408" s="62"/>
      <c r="E4408" s="78"/>
      <c r="F4408" s="63"/>
      <c r="G4408" s="80"/>
      <c r="H4408" s="94"/>
      <c r="I4408" s="95"/>
      <c r="J4408" s="27"/>
      <c r="K4408" s="27"/>
      <c r="L4408" s="95"/>
      <c r="M4408" s="96"/>
      <c r="N4408" s="29">
        <v>0</v>
      </c>
      <c r="O4408" s="30" t="str">
        <f>IF(G4408&lt;=$N$2,"",IF(F4408=[3]Pav.tvarkyklė!$B$13,"",IF(ISBLANK(R4408),"X","")))</f>
        <v/>
      </c>
      <c r="P4408" s="91"/>
      <c r="Q4408" s="63"/>
      <c r="R4408" s="63"/>
      <c r="S4408" s="63"/>
      <c r="T4408" s="63"/>
      <c r="U4408" s="34" t="str">
        <f>IFERROR(INDEX('[3]5.Grup_T'!$G$4:$G$22,MATCH('6.Turtas'!E4408,'[3]5.Grup_T'!$E$4:$E$22,0)),"0")</f>
        <v>0</v>
      </c>
      <c r="V4408" s="35">
        <f t="shared" si="955"/>
        <v>0</v>
      </c>
      <c r="W4408" s="35">
        <f>IF(NOT(ISBLANK(H4408)),(12-DATEDIF(H4408,'[3]1.Pradzia'!$D$13,"m")),0)</f>
        <v>0</v>
      </c>
      <c r="X4408" s="35">
        <f t="shared" si="956"/>
        <v>0</v>
      </c>
      <c r="Y4408" s="35">
        <f t="shared" si="966"/>
        <v>0</v>
      </c>
      <c r="Z4408" s="35">
        <f t="shared" si="964"/>
        <v>0</v>
      </c>
      <c r="AA4408" s="36">
        <f t="shared" si="957"/>
        <v>0</v>
      </c>
      <c r="AB4408" s="36">
        <f t="shared" si="958"/>
        <v>0</v>
      </c>
      <c r="AC4408" s="37">
        <f t="shared" si="959"/>
        <v>0</v>
      </c>
      <c r="AD4408" s="35">
        <f>IF(OR(YEAR(G4408)&lt;2019,O4408="X"),0,IF(ISBLANK(H4408),DATEDIF(G4408,'[3]1.Pradzia'!$D$13,"M"),DATEDIF(G4408,H4408,"m")))</f>
        <v>0</v>
      </c>
      <c r="AE4408" s="37">
        <f>IF(E4408='[3]5.Grup_T'!$E$20,0,IF(AD4408&lt;&gt;0,M4408/V4408*MIN(12,AD4408),0))</f>
        <v>0</v>
      </c>
      <c r="AF4408" s="37">
        <f t="shared" si="960"/>
        <v>0</v>
      </c>
      <c r="AG4408" s="37">
        <f t="shared" si="961"/>
        <v>0</v>
      </c>
      <c r="AH4408" s="37">
        <f t="shared" si="962"/>
        <v>0</v>
      </c>
      <c r="AI4408" s="35" t="str">
        <f t="shared" si="963"/>
        <v>Nusidėvėjęs</v>
      </c>
      <c r="AJ4408" s="38" t="str">
        <f>IF(AND(F4408&lt;&gt;[3]Pav.tvarkyklė!$B$12,F4408&lt;&gt;[3]Pav.tvarkyklė!$B$13),"GVTNT","X")</f>
        <v>GVTNT</v>
      </c>
      <c r="AK4408" s="39">
        <f t="shared" si="965"/>
        <v>0</v>
      </c>
      <c r="AL4408" s="41"/>
      <c r="AM4408" s="41"/>
      <c r="AN4408" s="41">
        <f t="shared" si="953"/>
        <v>1900</v>
      </c>
      <c r="AO4408" s="41"/>
      <c r="AP4408" s="41"/>
      <c r="AQ4408" s="41"/>
      <c r="AR4408" s="42"/>
      <c r="AS4408" s="42"/>
      <c r="AU4408" s="43">
        <f t="shared" si="954"/>
        <v>0</v>
      </c>
    </row>
    <row r="4409" spans="1:47" ht="15" customHeight="1" x14ac:dyDescent="0.25">
      <c r="A4409" s="11"/>
      <c r="B4409" s="19">
        <v>4578</v>
      </c>
      <c r="C4409" s="61"/>
      <c r="D4409" s="62"/>
      <c r="E4409" s="78"/>
      <c r="F4409" s="63"/>
      <c r="G4409" s="80"/>
      <c r="H4409" s="94"/>
      <c r="I4409" s="95"/>
      <c r="J4409" s="27"/>
      <c r="K4409" s="27"/>
      <c r="L4409" s="95"/>
      <c r="M4409" s="96"/>
      <c r="N4409" s="29">
        <v>0</v>
      </c>
      <c r="O4409" s="30" t="str">
        <f>IF(G4409&lt;=$N$2,"",IF(F4409=[3]Pav.tvarkyklė!$B$13,"",IF(ISBLANK(R4409),"X","")))</f>
        <v/>
      </c>
      <c r="P4409" s="91"/>
      <c r="Q4409" s="63"/>
      <c r="R4409" s="63"/>
      <c r="S4409" s="63"/>
      <c r="T4409" s="63"/>
      <c r="U4409" s="34" t="str">
        <f>IFERROR(INDEX('[3]5.Grup_T'!$G$4:$G$22,MATCH('6.Turtas'!E4409,'[3]5.Grup_T'!$E$4:$E$22,0)),"0")</f>
        <v>0</v>
      </c>
      <c r="V4409" s="35">
        <f t="shared" si="955"/>
        <v>0</v>
      </c>
      <c r="W4409" s="35">
        <f>IF(NOT(ISBLANK(H4409)),(12-DATEDIF(H4409,'[3]1.Pradzia'!$D$13,"m")),0)</f>
        <v>0</v>
      </c>
      <c r="X4409" s="35">
        <f t="shared" si="956"/>
        <v>0</v>
      </c>
      <c r="Y4409" s="35">
        <f t="shared" si="966"/>
        <v>0</v>
      </c>
      <c r="Z4409" s="35">
        <f t="shared" si="964"/>
        <v>0</v>
      </c>
      <c r="AA4409" s="36">
        <f t="shared" si="957"/>
        <v>0</v>
      </c>
      <c r="AB4409" s="36">
        <f t="shared" si="958"/>
        <v>0</v>
      </c>
      <c r="AC4409" s="37">
        <f t="shared" si="959"/>
        <v>0</v>
      </c>
      <c r="AD4409" s="35">
        <f>IF(OR(YEAR(G4409)&lt;2019,O4409="X"),0,IF(ISBLANK(H4409),DATEDIF(G4409,'[3]1.Pradzia'!$D$13,"M"),DATEDIF(G4409,H4409,"m")))</f>
        <v>0</v>
      </c>
      <c r="AE4409" s="37">
        <f>IF(E4409='[3]5.Grup_T'!$E$20,0,IF(AD4409&lt;&gt;0,M4409/V4409*MIN(12,AD4409),0))</f>
        <v>0</v>
      </c>
      <c r="AF4409" s="37">
        <f t="shared" si="960"/>
        <v>0</v>
      </c>
      <c r="AG4409" s="37">
        <f t="shared" si="961"/>
        <v>0</v>
      </c>
      <c r="AH4409" s="37">
        <f t="shared" si="962"/>
        <v>0</v>
      </c>
      <c r="AI4409" s="35" t="str">
        <f t="shared" si="963"/>
        <v>Nusidėvėjęs</v>
      </c>
      <c r="AJ4409" s="38" t="str">
        <f>IF(AND(F4409&lt;&gt;[3]Pav.tvarkyklė!$B$12,F4409&lt;&gt;[3]Pav.tvarkyklė!$B$13),"GVTNT","X")</f>
        <v>GVTNT</v>
      </c>
      <c r="AK4409" s="39">
        <f t="shared" si="965"/>
        <v>0</v>
      </c>
      <c r="AL4409" s="41"/>
      <c r="AM4409" s="41"/>
      <c r="AN4409" s="41">
        <f t="shared" si="953"/>
        <v>1900</v>
      </c>
      <c r="AO4409" s="41"/>
      <c r="AP4409" s="41"/>
      <c r="AQ4409" s="41"/>
      <c r="AR4409" s="42"/>
      <c r="AS4409" s="42"/>
      <c r="AU4409" s="43">
        <f t="shared" si="954"/>
        <v>0</v>
      </c>
    </row>
    <row r="4410" spans="1:47" ht="15" customHeight="1" x14ac:dyDescent="0.25">
      <c r="A4410" s="11"/>
      <c r="B4410" s="19">
        <v>4579</v>
      </c>
      <c r="C4410" s="61"/>
      <c r="D4410" s="62"/>
      <c r="E4410" s="78"/>
      <c r="F4410" s="63"/>
      <c r="G4410" s="80"/>
      <c r="H4410" s="94"/>
      <c r="I4410" s="95"/>
      <c r="J4410" s="27"/>
      <c r="K4410" s="27"/>
      <c r="L4410" s="95"/>
      <c r="M4410" s="96"/>
      <c r="N4410" s="29">
        <v>0</v>
      </c>
      <c r="O4410" s="30" t="str">
        <f>IF(G4410&lt;=$N$2,"",IF(F4410=[3]Pav.tvarkyklė!$B$13,"",IF(ISBLANK(R4410),"X","")))</f>
        <v/>
      </c>
      <c r="P4410" s="91"/>
      <c r="Q4410" s="63"/>
      <c r="R4410" s="63"/>
      <c r="S4410" s="63"/>
      <c r="T4410" s="63"/>
      <c r="U4410" s="34" t="str">
        <f>IFERROR(INDEX('[3]5.Grup_T'!$G$4:$G$22,MATCH('6.Turtas'!E4410,'[3]5.Grup_T'!$E$4:$E$22,0)),"0")</f>
        <v>0</v>
      </c>
      <c r="V4410" s="35">
        <f t="shared" si="955"/>
        <v>0</v>
      </c>
      <c r="W4410" s="35">
        <f>IF(NOT(ISBLANK(H4410)),(12-DATEDIF(H4410,'[3]1.Pradzia'!$D$13,"m")),0)</f>
        <v>0</v>
      </c>
      <c r="X4410" s="35">
        <f t="shared" si="956"/>
        <v>0</v>
      </c>
      <c r="Y4410" s="35">
        <f t="shared" si="966"/>
        <v>0</v>
      </c>
      <c r="Z4410" s="35">
        <f t="shared" si="964"/>
        <v>0</v>
      </c>
      <c r="AA4410" s="36">
        <f t="shared" si="957"/>
        <v>0</v>
      </c>
      <c r="AB4410" s="36">
        <f t="shared" si="958"/>
        <v>0</v>
      </c>
      <c r="AC4410" s="37">
        <f t="shared" si="959"/>
        <v>0</v>
      </c>
      <c r="AD4410" s="35">
        <f>IF(OR(YEAR(G4410)&lt;2019,O4410="X"),0,IF(ISBLANK(H4410),DATEDIF(G4410,'[3]1.Pradzia'!$D$13,"M"),DATEDIF(G4410,H4410,"m")))</f>
        <v>0</v>
      </c>
      <c r="AE4410" s="37">
        <f>IF(E4410='[3]5.Grup_T'!$E$20,0,IF(AD4410&lt;&gt;0,M4410/V4410*MIN(12,AD4410),0))</f>
        <v>0</v>
      </c>
      <c r="AF4410" s="37">
        <f t="shared" si="960"/>
        <v>0</v>
      </c>
      <c r="AG4410" s="37">
        <f t="shared" si="961"/>
        <v>0</v>
      </c>
      <c r="AH4410" s="37">
        <f t="shared" si="962"/>
        <v>0</v>
      </c>
      <c r="AI4410" s="35" t="str">
        <f t="shared" si="963"/>
        <v>Nusidėvėjęs</v>
      </c>
      <c r="AJ4410" s="38" t="str">
        <f>IF(AND(F4410&lt;&gt;[3]Pav.tvarkyklė!$B$12,F4410&lt;&gt;[3]Pav.tvarkyklė!$B$13),"GVTNT","X")</f>
        <v>GVTNT</v>
      </c>
      <c r="AK4410" s="39">
        <f t="shared" si="965"/>
        <v>0</v>
      </c>
      <c r="AL4410" s="41"/>
      <c r="AM4410" s="41"/>
      <c r="AN4410" s="41">
        <f t="shared" si="953"/>
        <v>1900</v>
      </c>
      <c r="AO4410" s="41"/>
      <c r="AP4410" s="41"/>
      <c r="AQ4410" s="41"/>
      <c r="AR4410" s="42"/>
      <c r="AS4410" s="42"/>
      <c r="AU4410" s="43">
        <f t="shared" si="954"/>
        <v>0</v>
      </c>
    </row>
    <row r="4411" spans="1:47" ht="15" customHeight="1" x14ac:dyDescent="0.25">
      <c r="A4411" s="11"/>
      <c r="B4411" s="19">
        <v>4580</v>
      </c>
      <c r="C4411" s="61"/>
      <c r="D4411" s="62"/>
      <c r="E4411" s="78"/>
      <c r="F4411" s="63"/>
      <c r="G4411" s="80"/>
      <c r="H4411" s="94"/>
      <c r="I4411" s="95"/>
      <c r="J4411" s="27"/>
      <c r="K4411" s="27"/>
      <c r="L4411" s="95"/>
      <c r="M4411" s="96"/>
      <c r="N4411" s="29">
        <v>0</v>
      </c>
      <c r="O4411" s="30" t="str">
        <f>IF(G4411&lt;=$N$2,"",IF(F4411=[3]Pav.tvarkyklė!$B$13,"",IF(ISBLANK(R4411),"X","")))</f>
        <v/>
      </c>
      <c r="P4411" s="91"/>
      <c r="Q4411" s="63"/>
      <c r="R4411" s="63"/>
      <c r="S4411" s="63"/>
      <c r="T4411" s="63"/>
      <c r="U4411" s="34" t="str">
        <f>IFERROR(INDEX('[3]5.Grup_T'!$G$4:$G$22,MATCH('6.Turtas'!E4411,'[3]5.Grup_T'!$E$4:$E$22,0)),"0")</f>
        <v>0</v>
      </c>
      <c r="V4411" s="35">
        <f t="shared" si="955"/>
        <v>0</v>
      </c>
      <c r="W4411" s="35">
        <f>IF(NOT(ISBLANK(H4411)),(12-DATEDIF(H4411,'[3]1.Pradzia'!$D$13,"m")),0)</f>
        <v>0</v>
      </c>
      <c r="X4411" s="35">
        <f t="shared" si="956"/>
        <v>0</v>
      </c>
      <c r="Y4411" s="35">
        <f t="shared" si="966"/>
        <v>0</v>
      </c>
      <c r="Z4411" s="35">
        <f t="shared" si="964"/>
        <v>0</v>
      </c>
      <c r="AA4411" s="36">
        <f t="shared" si="957"/>
        <v>0</v>
      </c>
      <c r="AB4411" s="36">
        <f t="shared" si="958"/>
        <v>0</v>
      </c>
      <c r="AC4411" s="37">
        <f t="shared" si="959"/>
        <v>0</v>
      </c>
      <c r="AD4411" s="35">
        <f>IF(OR(YEAR(G4411)&lt;2019,O4411="X"),0,IF(ISBLANK(H4411),DATEDIF(G4411,'[3]1.Pradzia'!$D$13,"M"),DATEDIF(G4411,H4411,"m")))</f>
        <v>0</v>
      </c>
      <c r="AE4411" s="37">
        <f>IF(E4411='[3]5.Grup_T'!$E$20,0,IF(AD4411&lt;&gt;0,M4411/V4411*MIN(12,AD4411),0))</f>
        <v>0</v>
      </c>
      <c r="AF4411" s="37">
        <f t="shared" si="960"/>
        <v>0</v>
      </c>
      <c r="AG4411" s="37">
        <f t="shared" si="961"/>
        <v>0</v>
      </c>
      <c r="AH4411" s="37">
        <f t="shared" si="962"/>
        <v>0</v>
      </c>
      <c r="AI4411" s="35" t="str">
        <f t="shared" si="963"/>
        <v>Nusidėvėjęs</v>
      </c>
      <c r="AJ4411" s="38" t="str">
        <f>IF(AND(F4411&lt;&gt;[3]Pav.tvarkyklė!$B$12,F4411&lt;&gt;[3]Pav.tvarkyklė!$B$13),"GVTNT","X")</f>
        <v>GVTNT</v>
      </c>
      <c r="AK4411" s="39">
        <f t="shared" si="965"/>
        <v>0</v>
      </c>
      <c r="AL4411" s="41"/>
      <c r="AM4411" s="41"/>
      <c r="AN4411" s="41">
        <f t="shared" si="953"/>
        <v>1900</v>
      </c>
      <c r="AO4411" s="41"/>
      <c r="AP4411" s="41"/>
      <c r="AQ4411" s="41"/>
      <c r="AR4411" s="42"/>
      <c r="AS4411" s="42"/>
      <c r="AU4411" s="43">
        <f t="shared" si="954"/>
        <v>0</v>
      </c>
    </row>
    <row r="4412" spans="1:47" ht="15" customHeight="1" x14ac:dyDescent="0.25">
      <c r="A4412" s="11"/>
      <c r="B4412" s="19">
        <v>4581</v>
      </c>
      <c r="C4412" s="61"/>
      <c r="D4412" s="62"/>
      <c r="E4412" s="78"/>
      <c r="F4412" s="63"/>
      <c r="G4412" s="80"/>
      <c r="H4412" s="94"/>
      <c r="I4412" s="95"/>
      <c r="J4412" s="27"/>
      <c r="K4412" s="27"/>
      <c r="L4412" s="95"/>
      <c r="M4412" s="96"/>
      <c r="N4412" s="29">
        <v>0</v>
      </c>
      <c r="O4412" s="30" t="str">
        <f>IF(G4412&lt;=$N$2,"",IF(F4412=[3]Pav.tvarkyklė!$B$13,"",IF(ISBLANK(R4412),"X","")))</f>
        <v/>
      </c>
      <c r="P4412" s="91"/>
      <c r="Q4412" s="63"/>
      <c r="R4412" s="63"/>
      <c r="S4412" s="63"/>
      <c r="T4412" s="63"/>
      <c r="U4412" s="34" t="str">
        <f>IFERROR(INDEX('[3]5.Grup_T'!$G$4:$G$22,MATCH('6.Turtas'!E4412,'[3]5.Grup_T'!$E$4:$E$22,0)),"0")</f>
        <v>0</v>
      </c>
      <c r="V4412" s="35">
        <f t="shared" si="955"/>
        <v>0</v>
      </c>
      <c r="W4412" s="35">
        <f>IF(NOT(ISBLANK(H4412)),(12-DATEDIF(H4412,'[3]1.Pradzia'!$D$13,"m")),0)</f>
        <v>0</v>
      </c>
      <c r="X4412" s="35">
        <f t="shared" si="956"/>
        <v>0</v>
      </c>
      <c r="Y4412" s="35">
        <f t="shared" si="966"/>
        <v>0</v>
      </c>
      <c r="Z4412" s="35">
        <f t="shared" si="964"/>
        <v>0</v>
      </c>
      <c r="AA4412" s="36">
        <f t="shared" si="957"/>
        <v>0</v>
      </c>
      <c r="AB4412" s="36">
        <f t="shared" si="958"/>
        <v>0</v>
      </c>
      <c r="AC4412" s="37">
        <f t="shared" si="959"/>
        <v>0</v>
      </c>
      <c r="AD4412" s="35">
        <f>IF(OR(YEAR(G4412)&lt;2019,O4412="X"),0,IF(ISBLANK(H4412),DATEDIF(G4412,'[3]1.Pradzia'!$D$13,"M"),DATEDIF(G4412,H4412,"m")))</f>
        <v>0</v>
      </c>
      <c r="AE4412" s="37">
        <f>IF(E4412='[3]5.Grup_T'!$E$20,0,IF(AD4412&lt;&gt;0,M4412/V4412*MIN(12,AD4412),0))</f>
        <v>0</v>
      </c>
      <c r="AF4412" s="37">
        <f t="shared" si="960"/>
        <v>0</v>
      </c>
      <c r="AG4412" s="37">
        <f t="shared" si="961"/>
        <v>0</v>
      </c>
      <c r="AH4412" s="37">
        <f t="shared" si="962"/>
        <v>0</v>
      </c>
      <c r="AI4412" s="35" t="str">
        <f t="shared" si="963"/>
        <v>Nusidėvėjęs</v>
      </c>
      <c r="AJ4412" s="38" t="str">
        <f>IF(AND(F4412&lt;&gt;[3]Pav.tvarkyklė!$B$12,F4412&lt;&gt;[3]Pav.tvarkyklė!$B$13),"GVTNT","X")</f>
        <v>GVTNT</v>
      </c>
      <c r="AK4412" s="39">
        <f t="shared" si="965"/>
        <v>0</v>
      </c>
      <c r="AL4412" s="41"/>
      <c r="AM4412" s="41"/>
      <c r="AN4412" s="41">
        <f t="shared" si="953"/>
        <v>1900</v>
      </c>
      <c r="AO4412" s="41"/>
      <c r="AP4412" s="41"/>
      <c r="AQ4412" s="41"/>
      <c r="AR4412" s="42"/>
      <c r="AS4412" s="42"/>
      <c r="AU4412" s="43">
        <f t="shared" si="954"/>
        <v>0</v>
      </c>
    </row>
    <row r="4413" spans="1:47" ht="15" customHeight="1" x14ac:dyDescent="0.25">
      <c r="A4413" s="11"/>
      <c r="B4413" s="19">
        <v>4582</v>
      </c>
      <c r="C4413" s="61"/>
      <c r="D4413" s="62"/>
      <c r="E4413" s="78"/>
      <c r="F4413" s="63"/>
      <c r="G4413" s="80"/>
      <c r="H4413" s="94"/>
      <c r="I4413" s="95"/>
      <c r="J4413" s="27"/>
      <c r="K4413" s="27"/>
      <c r="L4413" s="95"/>
      <c r="M4413" s="96"/>
      <c r="N4413" s="29">
        <v>0</v>
      </c>
      <c r="O4413" s="30" t="str">
        <f>IF(G4413&lt;=$N$2,"",IF(F4413=[3]Pav.tvarkyklė!$B$13,"",IF(ISBLANK(R4413),"X","")))</f>
        <v/>
      </c>
      <c r="P4413" s="91"/>
      <c r="Q4413" s="63"/>
      <c r="R4413" s="63"/>
      <c r="S4413" s="63"/>
      <c r="T4413" s="63"/>
      <c r="U4413" s="34" t="str">
        <f>IFERROR(INDEX('[3]5.Grup_T'!$G$4:$G$22,MATCH('6.Turtas'!E4413,'[3]5.Grup_T'!$E$4:$E$22,0)),"0")</f>
        <v>0</v>
      </c>
      <c r="V4413" s="35">
        <f t="shared" si="955"/>
        <v>0</v>
      </c>
      <c r="W4413" s="35">
        <f>IF(NOT(ISBLANK(H4413)),(12-DATEDIF(H4413,'[3]1.Pradzia'!$D$13,"m")),0)</f>
        <v>0</v>
      </c>
      <c r="X4413" s="35">
        <f t="shared" si="956"/>
        <v>0</v>
      </c>
      <c r="Y4413" s="35">
        <f t="shared" si="966"/>
        <v>0</v>
      </c>
      <c r="Z4413" s="35">
        <f t="shared" si="964"/>
        <v>0</v>
      </c>
      <c r="AA4413" s="36">
        <f t="shared" si="957"/>
        <v>0</v>
      </c>
      <c r="AB4413" s="36">
        <f t="shared" si="958"/>
        <v>0</v>
      </c>
      <c r="AC4413" s="37">
        <f t="shared" si="959"/>
        <v>0</v>
      </c>
      <c r="AD4413" s="35">
        <f>IF(OR(YEAR(G4413)&lt;2019,O4413="X"),0,IF(ISBLANK(H4413),DATEDIF(G4413,'[3]1.Pradzia'!$D$13,"M"),DATEDIF(G4413,H4413,"m")))</f>
        <v>0</v>
      </c>
      <c r="AE4413" s="37">
        <f>IF(E4413='[3]5.Grup_T'!$E$20,0,IF(AD4413&lt;&gt;0,M4413/V4413*MIN(12,AD4413),0))</f>
        <v>0</v>
      </c>
      <c r="AF4413" s="37">
        <f t="shared" si="960"/>
        <v>0</v>
      </c>
      <c r="AG4413" s="37">
        <f t="shared" si="961"/>
        <v>0</v>
      </c>
      <c r="AH4413" s="37">
        <f t="shared" si="962"/>
        <v>0</v>
      </c>
      <c r="AI4413" s="35" t="str">
        <f t="shared" si="963"/>
        <v>Nusidėvėjęs</v>
      </c>
      <c r="AJ4413" s="38" t="str">
        <f>IF(AND(F4413&lt;&gt;[3]Pav.tvarkyklė!$B$12,F4413&lt;&gt;[3]Pav.tvarkyklė!$B$13),"GVTNT","X")</f>
        <v>GVTNT</v>
      </c>
      <c r="AK4413" s="39">
        <f t="shared" si="965"/>
        <v>0</v>
      </c>
      <c r="AL4413" s="41"/>
      <c r="AM4413" s="41"/>
      <c r="AN4413" s="41">
        <f t="shared" si="953"/>
        <v>1900</v>
      </c>
      <c r="AO4413" s="41"/>
      <c r="AP4413" s="41"/>
      <c r="AQ4413" s="41"/>
      <c r="AR4413" s="42"/>
      <c r="AS4413" s="42"/>
      <c r="AU4413" s="43">
        <f t="shared" si="954"/>
        <v>0</v>
      </c>
    </row>
    <row r="4414" spans="1:47" ht="15" customHeight="1" x14ac:dyDescent="0.25">
      <c r="A4414" s="11"/>
      <c r="B4414" s="19">
        <v>4583</v>
      </c>
      <c r="C4414" s="61"/>
      <c r="D4414" s="62"/>
      <c r="E4414" s="78"/>
      <c r="F4414" s="63"/>
      <c r="G4414" s="80"/>
      <c r="H4414" s="94"/>
      <c r="I4414" s="95"/>
      <c r="J4414" s="27"/>
      <c r="K4414" s="27"/>
      <c r="L4414" s="95"/>
      <c r="M4414" s="96"/>
      <c r="N4414" s="29">
        <v>0</v>
      </c>
      <c r="O4414" s="30" t="str">
        <f>IF(G4414&lt;=$N$2,"",IF(F4414=[3]Pav.tvarkyklė!$B$13,"",IF(ISBLANK(R4414),"X","")))</f>
        <v/>
      </c>
      <c r="P4414" s="91"/>
      <c r="Q4414" s="63"/>
      <c r="R4414" s="63"/>
      <c r="S4414" s="63"/>
      <c r="T4414" s="63"/>
      <c r="U4414" s="34" t="str">
        <f>IFERROR(INDEX('[3]5.Grup_T'!$G$4:$G$22,MATCH('6.Turtas'!E4414,'[3]5.Grup_T'!$E$4:$E$22,0)),"0")</f>
        <v>0</v>
      </c>
      <c r="V4414" s="35">
        <f t="shared" si="955"/>
        <v>0</v>
      </c>
      <c r="W4414" s="35">
        <f>IF(NOT(ISBLANK(H4414)),(12-DATEDIF(H4414,'[3]1.Pradzia'!$D$13,"m")),0)</f>
        <v>0</v>
      </c>
      <c r="X4414" s="35">
        <f t="shared" si="956"/>
        <v>0</v>
      </c>
      <c r="Y4414" s="35">
        <f t="shared" si="966"/>
        <v>0</v>
      </c>
      <c r="Z4414" s="35">
        <f t="shared" si="964"/>
        <v>0</v>
      </c>
      <c r="AA4414" s="36">
        <f t="shared" si="957"/>
        <v>0</v>
      </c>
      <c r="AB4414" s="36">
        <f t="shared" si="958"/>
        <v>0</v>
      </c>
      <c r="AC4414" s="37">
        <f t="shared" si="959"/>
        <v>0</v>
      </c>
      <c r="AD4414" s="35">
        <f>IF(OR(YEAR(G4414)&lt;2019,O4414="X"),0,IF(ISBLANK(H4414),DATEDIF(G4414,'[3]1.Pradzia'!$D$13,"M"),DATEDIF(G4414,H4414,"m")))</f>
        <v>0</v>
      </c>
      <c r="AE4414" s="37">
        <f>IF(E4414='[3]5.Grup_T'!$E$20,0,IF(AD4414&lt;&gt;0,M4414/V4414*MIN(12,AD4414),0))</f>
        <v>0</v>
      </c>
      <c r="AF4414" s="37">
        <f t="shared" si="960"/>
        <v>0</v>
      </c>
      <c r="AG4414" s="37">
        <f t="shared" si="961"/>
        <v>0</v>
      </c>
      <c r="AH4414" s="37">
        <f t="shared" si="962"/>
        <v>0</v>
      </c>
      <c r="AI4414" s="35" t="str">
        <f t="shared" si="963"/>
        <v>Nusidėvėjęs</v>
      </c>
      <c r="AJ4414" s="38" t="str">
        <f>IF(AND(F4414&lt;&gt;[3]Pav.tvarkyklė!$B$12,F4414&lt;&gt;[3]Pav.tvarkyklė!$B$13),"GVTNT","X")</f>
        <v>GVTNT</v>
      </c>
      <c r="AK4414" s="39">
        <f t="shared" si="965"/>
        <v>0</v>
      </c>
      <c r="AL4414" s="41"/>
      <c r="AM4414" s="41"/>
      <c r="AN4414" s="41">
        <f t="shared" si="953"/>
        <v>1900</v>
      </c>
      <c r="AO4414" s="41"/>
      <c r="AP4414" s="41"/>
      <c r="AQ4414" s="41"/>
      <c r="AR4414" s="42"/>
      <c r="AS4414" s="42"/>
      <c r="AU4414" s="43">
        <f t="shared" si="954"/>
        <v>0</v>
      </c>
    </row>
    <row r="4415" spans="1:47" ht="15" customHeight="1" x14ac:dyDescent="0.25">
      <c r="A4415" s="11"/>
      <c r="B4415" s="19">
        <v>4584</v>
      </c>
      <c r="C4415" s="61"/>
      <c r="D4415" s="62"/>
      <c r="E4415" s="78"/>
      <c r="F4415" s="63"/>
      <c r="G4415" s="80"/>
      <c r="H4415" s="94"/>
      <c r="I4415" s="95"/>
      <c r="J4415" s="27"/>
      <c r="K4415" s="27"/>
      <c r="L4415" s="95"/>
      <c r="M4415" s="96"/>
      <c r="N4415" s="29">
        <v>0</v>
      </c>
      <c r="O4415" s="30" t="str">
        <f>IF(G4415&lt;=$N$2,"",IF(F4415=[3]Pav.tvarkyklė!$B$13,"",IF(ISBLANK(R4415),"X","")))</f>
        <v/>
      </c>
      <c r="P4415" s="91"/>
      <c r="Q4415" s="63"/>
      <c r="R4415" s="63"/>
      <c r="S4415" s="63"/>
      <c r="T4415" s="63"/>
      <c r="U4415" s="34" t="str">
        <f>IFERROR(INDEX('[3]5.Grup_T'!$G$4:$G$22,MATCH('6.Turtas'!E4415,'[3]5.Grup_T'!$E$4:$E$22,0)),"0")</f>
        <v>0</v>
      </c>
      <c r="V4415" s="35">
        <f t="shared" si="955"/>
        <v>0</v>
      </c>
      <c r="W4415" s="35">
        <f>IF(NOT(ISBLANK(H4415)),(12-DATEDIF(H4415,'[3]1.Pradzia'!$D$13,"m")),0)</f>
        <v>0</v>
      </c>
      <c r="X4415" s="35">
        <f t="shared" si="956"/>
        <v>0</v>
      </c>
      <c r="Y4415" s="35">
        <f t="shared" si="966"/>
        <v>0</v>
      </c>
      <c r="Z4415" s="35">
        <f t="shared" si="964"/>
        <v>0</v>
      </c>
      <c r="AA4415" s="36">
        <f t="shared" si="957"/>
        <v>0</v>
      </c>
      <c r="AB4415" s="36">
        <f t="shared" si="958"/>
        <v>0</v>
      </c>
      <c r="AC4415" s="37">
        <f t="shared" si="959"/>
        <v>0</v>
      </c>
      <c r="AD4415" s="35">
        <f>IF(OR(YEAR(G4415)&lt;2019,O4415="X"),0,IF(ISBLANK(H4415),DATEDIF(G4415,'[3]1.Pradzia'!$D$13,"M"),DATEDIF(G4415,H4415,"m")))</f>
        <v>0</v>
      </c>
      <c r="AE4415" s="37">
        <f>IF(E4415='[3]5.Grup_T'!$E$20,0,IF(AD4415&lt;&gt;0,M4415/V4415*MIN(12,AD4415),0))</f>
        <v>0</v>
      </c>
      <c r="AF4415" s="37">
        <f t="shared" si="960"/>
        <v>0</v>
      </c>
      <c r="AG4415" s="37">
        <f t="shared" si="961"/>
        <v>0</v>
      </c>
      <c r="AH4415" s="37">
        <f t="shared" si="962"/>
        <v>0</v>
      </c>
      <c r="AI4415" s="35" t="str">
        <f t="shared" si="963"/>
        <v>Nusidėvėjęs</v>
      </c>
      <c r="AJ4415" s="38" t="str">
        <f>IF(AND(F4415&lt;&gt;[3]Pav.tvarkyklė!$B$12,F4415&lt;&gt;[3]Pav.tvarkyklė!$B$13),"GVTNT","X")</f>
        <v>GVTNT</v>
      </c>
      <c r="AK4415" s="39">
        <f t="shared" si="965"/>
        <v>0</v>
      </c>
      <c r="AL4415" s="41"/>
      <c r="AM4415" s="41"/>
      <c r="AN4415" s="41">
        <f t="shared" si="953"/>
        <v>1900</v>
      </c>
      <c r="AO4415" s="41"/>
      <c r="AP4415" s="41"/>
      <c r="AQ4415" s="41"/>
      <c r="AR4415" s="42"/>
      <c r="AS4415" s="42"/>
      <c r="AU4415" s="43">
        <f t="shared" si="954"/>
        <v>0</v>
      </c>
    </row>
    <row r="4416" spans="1:47" ht="15" customHeight="1" x14ac:dyDescent="0.25">
      <c r="A4416" s="11"/>
      <c r="B4416" s="19">
        <v>4585</v>
      </c>
      <c r="C4416" s="61"/>
      <c r="D4416" s="62"/>
      <c r="E4416" s="78"/>
      <c r="F4416" s="63"/>
      <c r="G4416" s="80"/>
      <c r="H4416" s="94"/>
      <c r="I4416" s="95"/>
      <c r="J4416" s="27"/>
      <c r="K4416" s="27"/>
      <c r="L4416" s="95"/>
      <c r="M4416" s="96"/>
      <c r="N4416" s="29">
        <v>0</v>
      </c>
      <c r="O4416" s="30" t="str">
        <f>IF(G4416&lt;=$N$2,"",IF(F4416=[3]Pav.tvarkyklė!$B$13,"",IF(ISBLANK(R4416),"X","")))</f>
        <v/>
      </c>
      <c r="P4416" s="91"/>
      <c r="Q4416" s="63"/>
      <c r="R4416" s="63"/>
      <c r="S4416" s="63"/>
      <c r="T4416" s="63"/>
      <c r="U4416" s="34" t="str">
        <f>IFERROR(INDEX('[3]5.Grup_T'!$G$4:$G$22,MATCH('6.Turtas'!E4416,'[3]5.Grup_T'!$E$4:$E$22,0)),"0")</f>
        <v>0</v>
      </c>
      <c r="V4416" s="35">
        <f t="shared" si="955"/>
        <v>0</v>
      </c>
      <c r="W4416" s="35">
        <f>IF(NOT(ISBLANK(H4416)),(12-DATEDIF(H4416,'[3]1.Pradzia'!$D$13,"m")),0)</f>
        <v>0</v>
      </c>
      <c r="X4416" s="35">
        <f t="shared" si="956"/>
        <v>0</v>
      </c>
      <c r="Y4416" s="35">
        <f t="shared" si="966"/>
        <v>0</v>
      </c>
      <c r="Z4416" s="35">
        <f t="shared" si="964"/>
        <v>0</v>
      </c>
      <c r="AA4416" s="36">
        <f t="shared" si="957"/>
        <v>0</v>
      </c>
      <c r="AB4416" s="36">
        <f t="shared" si="958"/>
        <v>0</v>
      </c>
      <c r="AC4416" s="37">
        <f t="shared" si="959"/>
        <v>0</v>
      </c>
      <c r="AD4416" s="35">
        <f>IF(OR(YEAR(G4416)&lt;2019,O4416="X"),0,IF(ISBLANK(H4416),DATEDIF(G4416,'[3]1.Pradzia'!$D$13,"M"),DATEDIF(G4416,H4416,"m")))</f>
        <v>0</v>
      </c>
      <c r="AE4416" s="37">
        <f>IF(E4416='[3]5.Grup_T'!$E$20,0,IF(AD4416&lt;&gt;0,M4416/V4416*MIN(12,AD4416),0))</f>
        <v>0</v>
      </c>
      <c r="AF4416" s="37">
        <f t="shared" si="960"/>
        <v>0</v>
      </c>
      <c r="AG4416" s="37">
        <f t="shared" si="961"/>
        <v>0</v>
      </c>
      <c r="AH4416" s="37">
        <f t="shared" si="962"/>
        <v>0</v>
      </c>
      <c r="AI4416" s="35" t="str">
        <f t="shared" si="963"/>
        <v>Nusidėvėjęs</v>
      </c>
      <c r="AJ4416" s="38" t="str">
        <f>IF(AND(F4416&lt;&gt;[3]Pav.tvarkyklė!$B$12,F4416&lt;&gt;[3]Pav.tvarkyklė!$B$13),"GVTNT","X")</f>
        <v>GVTNT</v>
      </c>
      <c r="AK4416" s="39">
        <f t="shared" si="965"/>
        <v>0</v>
      </c>
      <c r="AL4416" s="41"/>
      <c r="AM4416" s="41"/>
      <c r="AN4416" s="41">
        <f t="shared" si="953"/>
        <v>1900</v>
      </c>
      <c r="AO4416" s="41"/>
      <c r="AP4416" s="41"/>
      <c r="AQ4416" s="41"/>
      <c r="AR4416" s="42"/>
      <c r="AS4416" s="42"/>
      <c r="AU4416" s="43">
        <f t="shared" si="954"/>
        <v>0</v>
      </c>
    </row>
    <row r="4417" spans="1:47" ht="15" customHeight="1" x14ac:dyDescent="0.25">
      <c r="A4417" s="11"/>
      <c r="B4417" s="19">
        <v>4586</v>
      </c>
      <c r="C4417" s="61"/>
      <c r="D4417" s="62"/>
      <c r="E4417" s="78"/>
      <c r="F4417" s="63"/>
      <c r="G4417" s="80"/>
      <c r="H4417" s="94"/>
      <c r="I4417" s="95"/>
      <c r="J4417" s="27"/>
      <c r="K4417" s="27"/>
      <c r="L4417" s="95"/>
      <c r="M4417" s="96"/>
      <c r="N4417" s="29">
        <v>0</v>
      </c>
      <c r="O4417" s="30" t="str">
        <f>IF(G4417&lt;=$N$2,"",IF(F4417=[3]Pav.tvarkyklė!$B$13,"",IF(ISBLANK(R4417),"X","")))</f>
        <v/>
      </c>
      <c r="P4417" s="91"/>
      <c r="Q4417" s="63"/>
      <c r="R4417" s="63"/>
      <c r="S4417" s="63"/>
      <c r="T4417" s="63"/>
      <c r="U4417" s="34" t="str">
        <f>IFERROR(INDEX('[3]5.Grup_T'!$G$4:$G$22,MATCH('6.Turtas'!E4417,'[3]5.Grup_T'!$E$4:$E$22,0)),"0")</f>
        <v>0</v>
      </c>
      <c r="V4417" s="35">
        <f t="shared" si="955"/>
        <v>0</v>
      </c>
      <c r="W4417" s="35">
        <f>IF(NOT(ISBLANK(H4417)),(12-DATEDIF(H4417,'[3]1.Pradzia'!$D$13,"m")),0)</f>
        <v>0</v>
      </c>
      <c r="X4417" s="35">
        <f t="shared" si="956"/>
        <v>0</v>
      </c>
      <c r="Y4417" s="35">
        <f t="shared" si="966"/>
        <v>0</v>
      </c>
      <c r="Z4417" s="35">
        <f t="shared" si="964"/>
        <v>0</v>
      </c>
      <c r="AA4417" s="36">
        <f t="shared" si="957"/>
        <v>0</v>
      </c>
      <c r="AB4417" s="36">
        <f t="shared" si="958"/>
        <v>0</v>
      </c>
      <c r="AC4417" s="37">
        <f t="shared" si="959"/>
        <v>0</v>
      </c>
      <c r="AD4417" s="35">
        <f>IF(OR(YEAR(G4417)&lt;2019,O4417="X"),0,IF(ISBLANK(H4417),DATEDIF(G4417,'[3]1.Pradzia'!$D$13,"M"),DATEDIF(G4417,H4417,"m")))</f>
        <v>0</v>
      </c>
      <c r="AE4417" s="37">
        <f>IF(E4417='[3]5.Grup_T'!$E$20,0,IF(AD4417&lt;&gt;0,M4417/V4417*MIN(12,AD4417),0))</f>
        <v>0</v>
      </c>
      <c r="AF4417" s="37">
        <f t="shared" si="960"/>
        <v>0</v>
      </c>
      <c r="AG4417" s="37">
        <f t="shared" si="961"/>
        <v>0</v>
      </c>
      <c r="AH4417" s="37">
        <f t="shared" si="962"/>
        <v>0</v>
      </c>
      <c r="AI4417" s="35" t="str">
        <f t="shared" si="963"/>
        <v>Nusidėvėjęs</v>
      </c>
      <c r="AJ4417" s="38" t="str">
        <f>IF(AND(F4417&lt;&gt;[3]Pav.tvarkyklė!$B$12,F4417&lt;&gt;[3]Pav.tvarkyklė!$B$13),"GVTNT","X")</f>
        <v>GVTNT</v>
      </c>
      <c r="AK4417" s="39">
        <f t="shared" si="965"/>
        <v>0</v>
      </c>
      <c r="AL4417" s="41"/>
      <c r="AM4417" s="41"/>
      <c r="AN4417" s="41">
        <f t="shared" si="953"/>
        <v>1900</v>
      </c>
      <c r="AO4417" s="41"/>
      <c r="AP4417" s="41"/>
      <c r="AQ4417" s="41"/>
      <c r="AR4417" s="42"/>
      <c r="AS4417" s="42"/>
      <c r="AU4417" s="43">
        <f t="shared" si="954"/>
        <v>0</v>
      </c>
    </row>
    <row r="4418" spans="1:47" ht="15" customHeight="1" x14ac:dyDescent="0.25">
      <c r="A4418" s="11"/>
      <c r="B4418" s="19">
        <v>4587</v>
      </c>
      <c r="C4418" s="61"/>
      <c r="D4418" s="62"/>
      <c r="E4418" s="78"/>
      <c r="F4418" s="63"/>
      <c r="G4418" s="80"/>
      <c r="H4418" s="94"/>
      <c r="I4418" s="95"/>
      <c r="J4418" s="27"/>
      <c r="K4418" s="27"/>
      <c r="L4418" s="95"/>
      <c r="M4418" s="96"/>
      <c r="N4418" s="29">
        <v>0</v>
      </c>
      <c r="O4418" s="30" t="str">
        <f>IF(G4418&lt;=$N$2,"",IF(F4418=[3]Pav.tvarkyklė!$B$13,"",IF(ISBLANK(R4418),"X","")))</f>
        <v/>
      </c>
      <c r="P4418" s="91"/>
      <c r="Q4418" s="63"/>
      <c r="R4418" s="63"/>
      <c r="S4418" s="63"/>
      <c r="T4418" s="63"/>
      <c r="U4418" s="34" t="str">
        <f>IFERROR(INDEX('[3]5.Grup_T'!$G$4:$G$22,MATCH('6.Turtas'!E4418,'[3]5.Grup_T'!$E$4:$E$22,0)),"0")</f>
        <v>0</v>
      </c>
      <c r="V4418" s="35">
        <f t="shared" si="955"/>
        <v>0</v>
      </c>
      <c r="W4418" s="35">
        <f>IF(NOT(ISBLANK(H4418)),(12-DATEDIF(H4418,'[3]1.Pradzia'!$D$13,"m")),0)</f>
        <v>0</v>
      </c>
      <c r="X4418" s="35">
        <f t="shared" si="956"/>
        <v>0</v>
      </c>
      <c r="Y4418" s="35">
        <f t="shared" si="966"/>
        <v>0</v>
      </c>
      <c r="Z4418" s="35">
        <f t="shared" si="964"/>
        <v>0</v>
      </c>
      <c r="AA4418" s="36">
        <f t="shared" si="957"/>
        <v>0</v>
      </c>
      <c r="AB4418" s="36">
        <f t="shared" si="958"/>
        <v>0</v>
      </c>
      <c r="AC4418" s="37">
        <f t="shared" si="959"/>
        <v>0</v>
      </c>
      <c r="AD4418" s="35">
        <f>IF(OR(YEAR(G4418)&lt;2019,O4418="X"),0,IF(ISBLANK(H4418),DATEDIF(G4418,'[3]1.Pradzia'!$D$13,"M"),DATEDIF(G4418,H4418,"m")))</f>
        <v>0</v>
      </c>
      <c r="AE4418" s="37">
        <f>IF(E4418='[3]5.Grup_T'!$E$20,0,IF(AD4418&lt;&gt;0,M4418/V4418*MIN(12,AD4418),0))</f>
        <v>0</v>
      </c>
      <c r="AF4418" s="37">
        <f t="shared" si="960"/>
        <v>0</v>
      </c>
      <c r="AG4418" s="37">
        <f t="shared" si="961"/>
        <v>0</v>
      </c>
      <c r="AH4418" s="37">
        <f t="shared" si="962"/>
        <v>0</v>
      </c>
      <c r="AI4418" s="35" t="str">
        <f t="shared" si="963"/>
        <v>Nusidėvėjęs</v>
      </c>
      <c r="AJ4418" s="38" t="str">
        <f>IF(AND(F4418&lt;&gt;[3]Pav.tvarkyklė!$B$12,F4418&lt;&gt;[3]Pav.tvarkyklė!$B$13),"GVTNT","X")</f>
        <v>GVTNT</v>
      </c>
      <c r="AK4418" s="39">
        <f t="shared" si="965"/>
        <v>0</v>
      </c>
      <c r="AL4418" s="41"/>
      <c r="AM4418" s="41"/>
      <c r="AN4418" s="41">
        <f t="shared" si="953"/>
        <v>1900</v>
      </c>
      <c r="AO4418" s="41"/>
      <c r="AP4418" s="41"/>
      <c r="AQ4418" s="41"/>
      <c r="AR4418" s="42"/>
      <c r="AS4418" s="42"/>
      <c r="AU4418" s="43">
        <f t="shared" si="954"/>
        <v>0</v>
      </c>
    </row>
    <row r="4419" spans="1:47" ht="15" customHeight="1" x14ac:dyDescent="0.25">
      <c r="A4419" s="11"/>
      <c r="B4419" s="19">
        <v>4588</v>
      </c>
      <c r="C4419" s="61"/>
      <c r="D4419" s="62"/>
      <c r="E4419" s="78"/>
      <c r="F4419" s="63"/>
      <c r="G4419" s="80"/>
      <c r="H4419" s="94"/>
      <c r="I4419" s="95"/>
      <c r="J4419" s="27"/>
      <c r="K4419" s="27"/>
      <c r="L4419" s="95"/>
      <c r="M4419" s="96"/>
      <c r="N4419" s="29">
        <v>0</v>
      </c>
      <c r="O4419" s="30" t="str">
        <f>IF(G4419&lt;=$N$2,"",IF(F4419=[3]Pav.tvarkyklė!$B$13,"",IF(ISBLANK(R4419),"X","")))</f>
        <v/>
      </c>
      <c r="P4419" s="91"/>
      <c r="Q4419" s="63"/>
      <c r="R4419" s="63"/>
      <c r="S4419" s="63"/>
      <c r="T4419" s="63"/>
      <c r="U4419" s="34" t="str">
        <f>IFERROR(INDEX('[3]5.Grup_T'!$G$4:$G$22,MATCH('6.Turtas'!E4419,'[3]5.Grup_T'!$E$4:$E$22,0)),"0")</f>
        <v>0</v>
      </c>
      <c r="V4419" s="35">
        <f t="shared" si="955"/>
        <v>0</v>
      </c>
      <c r="W4419" s="35">
        <f>IF(NOT(ISBLANK(H4419)),(12-DATEDIF(H4419,'[3]1.Pradzia'!$D$13,"m")),0)</f>
        <v>0</v>
      </c>
      <c r="X4419" s="35">
        <f t="shared" si="956"/>
        <v>0</v>
      </c>
      <c r="Y4419" s="35">
        <f t="shared" si="966"/>
        <v>0</v>
      </c>
      <c r="Z4419" s="35">
        <f t="shared" si="964"/>
        <v>0</v>
      </c>
      <c r="AA4419" s="36">
        <f t="shared" si="957"/>
        <v>0</v>
      </c>
      <c r="AB4419" s="36">
        <f t="shared" si="958"/>
        <v>0</v>
      </c>
      <c r="AC4419" s="37">
        <f t="shared" si="959"/>
        <v>0</v>
      </c>
      <c r="AD4419" s="35">
        <f>IF(OR(YEAR(G4419)&lt;2019,O4419="X"),0,IF(ISBLANK(H4419),DATEDIF(G4419,'[3]1.Pradzia'!$D$13,"M"),DATEDIF(G4419,H4419,"m")))</f>
        <v>0</v>
      </c>
      <c r="AE4419" s="37">
        <f>IF(E4419='[3]5.Grup_T'!$E$20,0,IF(AD4419&lt;&gt;0,M4419/V4419*MIN(12,AD4419),0))</f>
        <v>0</v>
      </c>
      <c r="AF4419" s="37">
        <f t="shared" si="960"/>
        <v>0</v>
      </c>
      <c r="AG4419" s="37">
        <f t="shared" si="961"/>
        <v>0</v>
      </c>
      <c r="AH4419" s="37">
        <f t="shared" si="962"/>
        <v>0</v>
      </c>
      <c r="AI4419" s="35" t="str">
        <f t="shared" si="963"/>
        <v>Nusidėvėjęs</v>
      </c>
      <c r="AJ4419" s="38" t="str">
        <f>IF(AND(F4419&lt;&gt;[3]Pav.tvarkyklė!$B$12,F4419&lt;&gt;[3]Pav.tvarkyklė!$B$13),"GVTNT","X")</f>
        <v>GVTNT</v>
      </c>
      <c r="AK4419" s="39">
        <f t="shared" si="965"/>
        <v>0</v>
      </c>
      <c r="AL4419" s="41"/>
      <c r="AM4419" s="41"/>
      <c r="AN4419" s="41">
        <f t="shared" si="953"/>
        <v>1900</v>
      </c>
      <c r="AO4419" s="41"/>
      <c r="AP4419" s="41"/>
      <c r="AQ4419" s="41"/>
      <c r="AR4419" s="42"/>
      <c r="AS4419" s="42"/>
      <c r="AU4419" s="43">
        <f t="shared" si="954"/>
        <v>0</v>
      </c>
    </row>
    <row r="4420" spans="1:47" ht="15" customHeight="1" x14ac:dyDescent="0.25">
      <c r="A4420" s="11"/>
      <c r="B4420" s="19">
        <v>4589</v>
      </c>
      <c r="C4420" s="61"/>
      <c r="D4420" s="62"/>
      <c r="E4420" s="78"/>
      <c r="F4420" s="63"/>
      <c r="G4420" s="80"/>
      <c r="H4420" s="94"/>
      <c r="I4420" s="95"/>
      <c r="J4420" s="27"/>
      <c r="K4420" s="27"/>
      <c r="L4420" s="95"/>
      <c r="M4420" s="96"/>
      <c r="N4420" s="29">
        <v>0</v>
      </c>
      <c r="O4420" s="30" t="str">
        <f>IF(G4420&lt;=$N$2,"",IF(F4420=[3]Pav.tvarkyklė!$B$13,"",IF(ISBLANK(R4420),"X","")))</f>
        <v/>
      </c>
      <c r="P4420" s="91"/>
      <c r="Q4420" s="63"/>
      <c r="R4420" s="63"/>
      <c r="S4420" s="63"/>
      <c r="T4420" s="63"/>
      <c r="U4420" s="34" t="str">
        <f>IFERROR(INDEX('[3]5.Grup_T'!$G$4:$G$22,MATCH('6.Turtas'!E4420,'[3]5.Grup_T'!$E$4:$E$22,0)),"0")</f>
        <v>0</v>
      </c>
      <c r="V4420" s="35">
        <f t="shared" si="955"/>
        <v>0</v>
      </c>
      <c r="W4420" s="35">
        <f>IF(NOT(ISBLANK(H4420)),(12-DATEDIF(H4420,'[3]1.Pradzia'!$D$13,"m")),0)</f>
        <v>0</v>
      </c>
      <c r="X4420" s="35">
        <f t="shared" si="956"/>
        <v>0</v>
      </c>
      <c r="Y4420" s="35">
        <f t="shared" si="966"/>
        <v>0</v>
      </c>
      <c r="Z4420" s="35">
        <f t="shared" si="964"/>
        <v>0</v>
      </c>
      <c r="AA4420" s="36">
        <f t="shared" si="957"/>
        <v>0</v>
      </c>
      <c r="AB4420" s="36">
        <f t="shared" si="958"/>
        <v>0</v>
      </c>
      <c r="AC4420" s="37">
        <f t="shared" si="959"/>
        <v>0</v>
      </c>
      <c r="AD4420" s="35">
        <f>IF(OR(YEAR(G4420)&lt;2019,O4420="X"),0,IF(ISBLANK(H4420),DATEDIF(G4420,'[3]1.Pradzia'!$D$13,"M"),DATEDIF(G4420,H4420,"m")))</f>
        <v>0</v>
      </c>
      <c r="AE4420" s="37">
        <f>IF(E4420='[3]5.Grup_T'!$E$20,0,IF(AD4420&lt;&gt;0,M4420/V4420*MIN(12,AD4420),0))</f>
        <v>0</v>
      </c>
      <c r="AF4420" s="37">
        <f t="shared" si="960"/>
        <v>0</v>
      </c>
      <c r="AG4420" s="37">
        <f t="shared" si="961"/>
        <v>0</v>
      </c>
      <c r="AH4420" s="37">
        <f t="shared" si="962"/>
        <v>0</v>
      </c>
      <c r="AI4420" s="35" t="str">
        <f t="shared" si="963"/>
        <v>Nusidėvėjęs</v>
      </c>
      <c r="AJ4420" s="38" t="str">
        <f>IF(AND(F4420&lt;&gt;[3]Pav.tvarkyklė!$B$12,F4420&lt;&gt;[3]Pav.tvarkyklė!$B$13),"GVTNT","X")</f>
        <v>GVTNT</v>
      </c>
      <c r="AK4420" s="39">
        <f t="shared" si="965"/>
        <v>0</v>
      </c>
      <c r="AL4420" s="41"/>
      <c r="AM4420" s="41"/>
      <c r="AN4420" s="41">
        <f t="shared" si="953"/>
        <v>1900</v>
      </c>
      <c r="AO4420" s="41"/>
      <c r="AP4420" s="41"/>
      <c r="AQ4420" s="41"/>
      <c r="AR4420" s="42"/>
      <c r="AS4420" s="42"/>
      <c r="AU4420" s="43">
        <f t="shared" si="954"/>
        <v>0</v>
      </c>
    </row>
    <row r="4421" spans="1:47" ht="15" customHeight="1" x14ac:dyDescent="0.25">
      <c r="A4421" s="11"/>
      <c r="B4421" s="19">
        <v>4590</v>
      </c>
      <c r="C4421" s="61"/>
      <c r="D4421" s="62"/>
      <c r="E4421" s="78"/>
      <c r="F4421" s="63"/>
      <c r="G4421" s="80"/>
      <c r="H4421" s="94"/>
      <c r="I4421" s="95"/>
      <c r="J4421" s="27"/>
      <c r="K4421" s="27"/>
      <c r="L4421" s="95"/>
      <c r="M4421" s="96"/>
      <c r="N4421" s="29">
        <v>0</v>
      </c>
      <c r="O4421" s="30" t="str">
        <f>IF(G4421&lt;=$N$2,"",IF(F4421=[3]Pav.tvarkyklė!$B$13,"",IF(ISBLANK(R4421),"X","")))</f>
        <v/>
      </c>
      <c r="P4421" s="91"/>
      <c r="Q4421" s="63"/>
      <c r="R4421" s="63"/>
      <c r="S4421" s="63"/>
      <c r="T4421" s="63"/>
      <c r="U4421" s="34" t="str">
        <f>IFERROR(INDEX('[3]5.Grup_T'!$G$4:$G$22,MATCH('6.Turtas'!E4421,'[3]5.Grup_T'!$E$4:$E$22,0)),"0")</f>
        <v>0</v>
      </c>
      <c r="V4421" s="35">
        <f t="shared" si="955"/>
        <v>0</v>
      </c>
      <c r="W4421" s="35">
        <f>IF(NOT(ISBLANK(H4421)),(12-DATEDIF(H4421,'[3]1.Pradzia'!$D$13,"m")),0)</f>
        <v>0</v>
      </c>
      <c r="X4421" s="35">
        <f t="shared" si="956"/>
        <v>0</v>
      </c>
      <c r="Y4421" s="35">
        <f t="shared" si="966"/>
        <v>0</v>
      </c>
      <c r="Z4421" s="35">
        <f t="shared" si="964"/>
        <v>0</v>
      </c>
      <c r="AA4421" s="36">
        <f t="shared" si="957"/>
        <v>0</v>
      </c>
      <c r="AB4421" s="36">
        <f t="shared" si="958"/>
        <v>0</v>
      </c>
      <c r="AC4421" s="37">
        <f t="shared" si="959"/>
        <v>0</v>
      </c>
      <c r="AD4421" s="35">
        <f>IF(OR(YEAR(G4421)&lt;2019,O4421="X"),0,IF(ISBLANK(H4421),DATEDIF(G4421,'[3]1.Pradzia'!$D$13,"M"),DATEDIF(G4421,H4421,"m")))</f>
        <v>0</v>
      </c>
      <c r="AE4421" s="37">
        <f>IF(E4421='[3]5.Grup_T'!$E$20,0,IF(AD4421&lt;&gt;0,M4421/V4421*MIN(12,AD4421),0))</f>
        <v>0</v>
      </c>
      <c r="AF4421" s="37">
        <f t="shared" si="960"/>
        <v>0</v>
      </c>
      <c r="AG4421" s="37">
        <f t="shared" si="961"/>
        <v>0</v>
      </c>
      <c r="AH4421" s="37">
        <f t="shared" si="962"/>
        <v>0</v>
      </c>
      <c r="AI4421" s="35" t="str">
        <f t="shared" si="963"/>
        <v>Nusidėvėjęs</v>
      </c>
      <c r="AJ4421" s="38" t="str">
        <f>IF(AND(F4421&lt;&gt;[3]Pav.tvarkyklė!$B$12,F4421&lt;&gt;[3]Pav.tvarkyklė!$B$13),"GVTNT","X")</f>
        <v>GVTNT</v>
      </c>
      <c r="AK4421" s="39">
        <f t="shared" si="965"/>
        <v>0</v>
      </c>
      <c r="AL4421" s="41"/>
      <c r="AM4421" s="41"/>
      <c r="AN4421" s="41">
        <f t="shared" ref="AN4421:AN4484" si="967">YEAR(G4421)</f>
        <v>1900</v>
      </c>
      <c r="AO4421" s="41"/>
      <c r="AP4421" s="41"/>
      <c r="AQ4421" s="41"/>
      <c r="AR4421" s="42"/>
      <c r="AS4421" s="42"/>
      <c r="AU4421" s="43">
        <f t="shared" ref="AU4421:AU4484" si="968">AF4421-AT4421</f>
        <v>0</v>
      </c>
    </row>
    <row r="4422" spans="1:47" ht="15" customHeight="1" x14ac:dyDescent="0.25">
      <c r="A4422" s="11"/>
      <c r="B4422" s="19">
        <v>4591</v>
      </c>
      <c r="C4422" s="61"/>
      <c r="D4422" s="62"/>
      <c r="E4422" s="78"/>
      <c r="F4422" s="63"/>
      <c r="G4422" s="80"/>
      <c r="H4422" s="94"/>
      <c r="I4422" s="95"/>
      <c r="J4422" s="27"/>
      <c r="K4422" s="27"/>
      <c r="L4422" s="95"/>
      <c r="M4422" s="96"/>
      <c r="N4422" s="29">
        <v>0</v>
      </c>
      <c r="O4422" s="30" t="str">
        <f>IF(G4422&lt;=$N$2,"",IF(F4422=[3]Pav.tvarkyklė!$B$13,"",IF(ISBLANK(R4422),"X","")))</f>
        <v/>
      </c>
      <c r="P4422" s="91"/>
      <c r="Q4422" s="63"/>
      <c r="R4422" s="63"/>
      <c r="S4422" s="63"/>
      <c r="T4422" s="63"/>
      <c r="U4422" s="34" t="str">
        <f>IFERROR(INDEX('[3]5.Grup_T'!$G$4:$G$22,MATCH('6.Turtas'!E4422,'[3]5.Grup_T'!$E$4:$E$22,0)),"0")</f>
        <v>0</v>
      </c>
      <c r="V4422" s="35">
        <f t="shared" si="955"/>
        <v>0</v>
      </c>
      <c r="W4422" s="35">
        <f>IF(NOT(ISBLANK(H4422)),(12-DATEDIF(H4422,'[3]1.Pradzia'!$D$13,"m")),0)</f>
        <v>0</v>
      </c>
      <c r="X4422" s="35">
        <f t="shared" si="956"/>
        <v>0</v>
      </c>
      <c r="Y4422" s="35">
        <f t="shared" si="966"/>
        <v>0</v>
      </c>
      <c r="Z4422" s="35">
        <f t="shared" si="964"/>
        <v>0</v>
      </c>
      <c r="AA4422" s="36">
        <f t="shared" si="957"/>
        <v>0</v>
      </c>
      <c r="AB4422" s="36">
        <f t="shared" si="958"/>
        <v>0</v>
      </c>
      <c r="AC4422" s="37">
        <f t="shared" si="959"/>
        <v>0</v>
      </c>
      <c r="AD4422" s="35">
        <f>IF(OR(YEAR(G4422)&lt;2019,O4422="X"),0,IF(ISBLANK(H4422),DATEDIF(G4422,'[3]1.Pradzia'!$D$13,"M"),DATEDIF(G4422,H4422,"m")))</f>
        <v>0</v>
      </c>
      <c r="AE4422" s="37">
        <f>IF(E4422='[3]5.Grup_T'!$E$20,0,IF(AD4422&lt;&gt;0,M4422/V4422*MIN(12,AD4422),0))</f>
        <v>0</v>
      </c>
      <c r="AF4422" s="37">
        <f t="shared" si="960"/>
        <v>0</v>
      </c>
      <c r="AG4422" s="37">
        <f t="shared" si="961"/>
        <v>0</v>
      </c>
      <c r="AH4422" s="37">
        <f t="shared" si="962"/>
        <v>0</v>
      </c>
      <c r="AI4422" s="35" t="str">
        <f t="shared" si="963"/>
        <v>Nusidėvėjęs</v>
      </c>
      <c r="AJ4422" s="38" t="str">
        <f>IF(AND(F4422&lt;&gt;[3]Pav.tvarkyklė!$B$12,F4422&lt;&gt;[3]Pav.tvarkyklė!$B$13),"GVTNT","X")</f>
        <v>GVTNT</v>
      </c>
      <c r="AK4422" s="39">
        <f t="shared" si="965"/>
        <v>0</v>
      </c>
      <c r="AL4422" s="41"/>
      <c r="AM4422" s="41"/>
      <c r="AN4422" s="41">
        <f t="shared" si="967"/>
        <v>1900</v>
      </c>
      <c r="AO4422" s="41"/>
      <c r="AP4422" s="41"/>
      <c r="AQ4422" s="41"/>
      <c r="AR4422" s="42"/>
      <c r="AS4422" s="42"/>
      <c r="AU4422" s="43">
        <f t="shared" si="968"/>
        <v>0</v>
      </c>
    </row>
    <row r="4423" spans="1:47" ht="15" customHeight="1" x14ac:dyDescent="0.25">
      <c r="A4423" s="11"/>
      <c r="B4423" s="19">
        <v>4592</v>
      </c>
      <c r="C4423" s="61"/>
      <c r="D4423" s="62"/>
      <c r="E4423" s="78"/>
      <c r="F4423" s="63"/>
      <c r="G4423" s="80"/>
      <c r="H4423" s="94"/>
      <c r="I4423" s="95"/>
      <c r="J4423" s="27"/>
      <c r="K4423" s="27"/>
      <c r="L4423" s="95"/>
      <c r="M4423" s="96"/>
      <c r="N4423" s="29">
        <v>0</v>
      </c>
      <c r="O4423" s="30" t="str">
        <f>IF(G4423&lt;=$N$2,"",IF(F4423=[3]Pav.tvarkyklė!$B$13,"",IF(ISBLANK(R4423),"X","")))</f>
        <v/>
      </c>
      <c r="P4423" s="91"/>
      <c r="Q4423" s="63"/>
      <c r="R4423" s="63"/>
      <c r="S4423" s="63"/>
      <c r="T4423" s="63"/>
      <c r="U4423" s="34" t="str">
        <f>IFERROR(INDEX('[3]5.Grup_T'!$G$4:$G$22,MATCH('6.Turtas'!E4423,'[3]5.Grup_T'!$E$4:$E$22,0)),"0")</f>
        <v>0</v>
      </c>
      <c r="V4423" s="35">
        <f t="shared" si="955"/>
        <v>0</v>
      </c>
      <c r="W4423" s="35">
        <f>IF(NOT(ISBLANK(H4423)),(12-DATEDIF(H4423,'[3]1.Pradzia'!$D$13,"m")),0)</f>
        <v>0</v>
      </c>
      <c r="X4423" s="35">
        <f t="shared" si="956"/>
        <v>0</v>
      </c>
      <c r="Y4423" s="35">
        <f t="shared" si="966"/>
        <v>0</v>
      </c>
      <c r="Z4423" s="35">
        <f t="shared" si="964"/>
        <v>0</v>
      </c>
      <c r="AA4423" s="36">
        <f t="shared" si="957"/>
        <v>0</v>
      </c>
      <c r="AB4423" s="36">
        <f t="shared" si="958"/>
        <v>0</v>
      </c>
      <c r="AC4423" s="37">
        <f t="shared" si="959"/>
        <v>0</v>
      </c>
      <c r="AD4423" s="35">
        <f>IF(OR(YEAR(G4423)&lt;2019,O4423="X"),0,IF(ISBLANK(H4423),DATEDIF(G4423,'[3]1.Pradzia'!$D$13,"M"),DATEDIF(G4423,H4423,"m")))</f>
        <v>0</v>
      </c>
      <c r="AE4423" s="37">
        <f>IF(E4423='[3]5.Grup_T'!$E$20,0,IF(AD4423&lt;&gt;0,M4423/V4423*MIN(12,AD4423),0))</f>
        <v>0</v>
      </c>
      <c r="AF4423" s="37">
        <f t="shared" si="960"/>
        <v>0</v>
      </c>
      <c r="AG4423" s="37">
        <f t="shared" si="961"/>
        <v>0</v>
      </c>
      <c r="AH4423" s="37">
        <f t="shared" si="962"/>
        <v>0</v>
      </c>
      <c r="AI4423" s="35" t="str">
        <f t="shared" si="963"/>
        <v>Nusidėvėjęs</v>
      </c>
      <c r="AJ4423" s="38" t="str">
        <f>IF(AND(F4423&lt;&gt;[3]Pav.tvarkyklė!$B$12,F4423&lt;&gt;[3]Pav.tvarkyklė!$B$13),"GVTNT","X")</f>
        <v>GVTNT</v>
      </c>
      <c r="AK4423" s="39">
        <f t="shared" si="965"/>
        <v>0</v>
      </c>
      <c r="AL4423" s="41"/>
      <c r="AM4423" s="41"/>
      <c r="AN4423" s="41">
        <f t="shared" si="967"/>
        <v>1900</v>
      </c>
      <c r="AO4423" s="41"/>
      <c r="AP4423" s="41"/>
      <c r="AQ4423" s="41"/>
      <c r="AR4423" s="42"/>
      <c r="AS4423" s="42"/>
      <c r="AU4423" s="43">
        <f t="shared" si="968"/>
        <v>0</v>
      </c>
    </row>
    <row r="4424" spans="1:47" ht="15" customHeight="1" x14ac:dyDescent="0.25">
      <c r="A4424" s="11"/>
      <c r="B4424" s="19">
        <v>4593</v>
      </c>
      <c r="C4424" s="61"/>
      <c r="D4424" s="62"/>
      <c r="E4424" s="78"/>
      <c r="F4424" s="63"/>
      <c r="G4424" s="80"/>
      <c r="H4424" s="94"/>
      <c r="I4424" s="95"/>
      <c r="J4424" s="27"/>
      <c r="K4424" s="27"/>
      <c r="L4424" s="95"/>
      <c r="M4424" s="96"/>
      <c r="N4424" s="29">
        <v>0</v>
      </c>
      <c r="O4424" s="30" t="str">
        <f>IF(G4424&lt;=$N$2,"",IF(F4424=[3]Pav.tvarkyklė!$B$13,"",IF(ISBLANK(R4424),"X","")))</f>
        <v/>
      </c>
      <c r="P4424" s="91"/>
      <c r="Q4424" s="63"/>
      <c r="R4424" s="63"/>
      <c r="S4424" s="63"/>
      <c r="T4424" s="63"/>
      <c r="U4424" s="34" t="str">
        <f>IFERROR(INDEX('[3]5.Grup_T'!$G$4:$G$22,MATCH('6.Turtas'!E4424,'[3]5.Grup_T'!$E$4:$E$22,0)),"0")</f>
        <v>0</v>
      </c>
      <c r="V4424" s="35">
        <f t="shared" si="955"/>
        <v>0</v>
      </c>
      <c r="W4424" s="35">
        <f>IF(NOT(ISBLANK(H4424)),(12-DATEDIF(H4424,'[3]1.Pradzia'!$D$13,"m")),0)</f>
        <v>0</v>
      </c>
      <c r="X4424" s="35">
        <f t="shared" si="956"/>
        <v>0</v>
      </c>
      <c r="Y4424" s="35">
        <f t="shared" si="966"/>
        <v>0</v>
      </c>
      <c r="Z4424" s="35">
        <f t="shared" si="964"/>
        <v>0</v>
      </c>
      <c r="AA4424" s="36">
        <f t="shared" si="957"/>
        <v>0</v>
      </c>
      <c r="AB4424" s="36">
        <f t="shared" si="958"/>
        <v>0</v>
      </c>
      <c r="AC4424" s="37">
        <f t="shared" si="959"/>
        <v>0</v>
      </c>
      <c r="AD4424" s="35">
        <f>IF(OR(YEAR(G4424)&lt;2019,O4424="X"),0,IF(ISBLANK(H4424),DATEDIF(G4424,'[3]1.Pradzia'!$D$13,"M"),DATEDIF(G4424,H4424,"m")))</f>
        <v>0</v>
      </c>
      <c r="AE4424" s="37">
        <f>IF(E4424='[3]5.Grup_T'!$E$20,0,IF(AD4424&lt;&gt;0,M4424/V4424*MIN(12,AD4424),0))</f>
        <v>0</v>
      </c>
      <c r="AF4424" s="37">
        <f t="shared" si="960"/>
        <v>0</v>
      </c>
      <c r="AG4424" s="37">
        <f t="shared" si="961"/>
        <v>0</v>
      </c>
      <c r="AH4424" s="37">
        <f t="shared" si="962"/>
        <v>0</v>
      </c>
      <c r="AI4424" s="35" t="str">
        <f t="shared" si="963"/>
        <v>Nusidėvėjęs</v>
      </c>
      <c r="AJ4424" s="38" t="str">
        <f>IF(AND(F4424&lt;&gt;[3]Pav.tvarkyklė!$B$12,F4424&lt;&gt;[3]Pav.tvarkyklė!$B$13),"GVTNT","X")</f>
        <v>GVTNT</v>
      </c>
      <c r="AK4424" s="39">
        <f t="shared" si="965"/>
        <v>0</v>
      </c>
      <c r="AL4424" s="41"/>
      <c r="AM4424" s="41"/>
      <c r="AN4424" s="41">
        <f t="shared" si="967"/>
        <v>1900</v>
      </c>
      <c r="AO4424" s="41"/>
      <c r="AP4424" s="41"/>
      <c r="AQ4424" s="41"/>
      <c r="AR4424" s="42"/>
      <c r="AS4424" s="42"/>
      <c r="AU4424" s="43">
        <f t="shared" si="968"/>
        <v>0</v>
      </c>
    </row>
    <row r="4425" spans="1:47" ht="15" customHeight="1" x14ac:dyDescent="0.25">
      <c r="A4425" s="11"/>
      <c r="B4425" s="19">
        <v>4594</v>
      </c>
      <c r="C4425" s="61"/>
      <c r="D4425" s="62"/>
      <c r="E4425" s="78"/>
      <c r="F4425" s="63"/>
      <c r="G4425" s="80"/>
      <c r="H4425" s="94"/>
      <c r="I4425" s="95"/>
      <c r="J4425" s="27"/>
      <c r="K4425" s="27"/>
      <c r="L4425" s="95"/>
      <c r="M4425" s="96"/>
      <c r="N4425" s="29">
        <v>0</v>
      </c>
      <c r="O4425" s="30" t="str">
        <f>IF(G4425&lt;=$N$2,"",IF(F4425=[3]Pav.tvarkyklė!$B$13,"",IF(ISBLANK(R4425),"X","")))</f>
        <v/>
      </c>
      <c r="P4425" s="91"/>
      <c r="Q4425" s="63"/>
      <c r="R4425" s="63"/>
      <c r="S4425" s="63"/>
      <c r="T4425" s="63"/>
      <c r="U4425" s="34" t="str">
        <f>IFERROR(INDEX('[3]5.Grup_T'!$G$4:$G$22,MATCH('6.Turtas'!E4425,'[3]5.Grup_T'!$E$4:$E$22,0)),"0")</f>
        <v>0</v>
      </c>
      <c r="V4425" s="35">
        <f t="shared" si="955"/>
        <v>0</v>
      </c>
      <c r="W4425" s="35">
        <f>IF(NOT(ISBLANK(H4425)),(12-DATEDIF(H4425,'[3]1.Pradzia'!$D$13,"m")),0)</f>
        <v>0</v>
      </c>
      <c r="X4425" s="35">
        <f t="shared" si="956"/>
        <v>0</v>
      </c>
      <c r="Y4425" s="35">
        <f t="shared" si="966"/>
        <v>0</v>
      </c>
      <c r="Z4425" s="35">
        <f t="shared" si="964"/>
        <v>0</v>
      </c>
      <c r="AA4425" s="36">
        <f t="shared" si="957"/>
        <v>0</v>
      </c>
      <c r="AB4425" s="36">
        <f t="shared" si="958"/>
        <v>0</v>
      </c>
      <c r="AC4425" s="37">
        <f t="shared" si="959"/>
        <v>0</v>
      </c>
      <c r="AD4425" s="35">
        <f>IF(OR(YEAR(G4425)&lt;2019,O4425="X"),0,IF(ISBLANK(H4425),DATEDIF(G4425,'[3]1.Pradzia'!$D$13,"M"),DATEDIF(G4425,H4425,"m")))</f>
        <v>0</v>
      </c>
      <c r="AE4425" s="37">
        <f>IF(E4425='[3]5.Grup_T'!$E$20,0,IF(AD4425&lt;&gt;0,M4425/V4425*MIN(12,AD4425),0))</f>
        <v>0</v>
      </c>
      <c r="AF4425" s="37">
        <f t="shared" si="960"/>
        <v>0</v>
      </c>
      <c r="AG4425" s="37">
        <f t="shared" si="961"/>
        <v>0</v>
      </c>
      <c r="AH4425" s="37">
        <f t="shared" si="962"/>
        <v>0</v>
      </c>
      <c r="AI4425" s="35" t="str">
        <f t="shared" si="963"/>
        <v>Nusidėvėjęs</v>
      </c>
      <c r="AJ4425" s="38" t="str">
        <f>IF(AND(F4425&lt;&gt;[3]Pav.tvarkyklė!$B$12,F4425&lt;&gt;[3]Pav.tvarkyklė!$B$13),"GVTNT","X")</f>
        <v>GVTNT</v>
      </c>
      <c r="AK4425" s="39">
        <f t="shared" si="965"/>
        <v>0</v>
      </c>
      <c r="AL4425" s="41"/>
      <c r="AM4425" s="41"/>
      <c r="AN4425" s="41">
        <f t="shared" si="967"/>
        <v>1900</v>
      </c>
      <c r="AO4425" s="41"/>
      <c r="AP4425" s="41"/>
      <c r="AQ4425" s="41"/>
      <c r="AR4425" s="42"/>
      <c r="AS4425" s="42"/>
      <c r="AU4425" s="43">
        <f t="shared" si="968"/>
        <v>0</v>
      </c>
    </row>
    <row r="4426" spans="1:47" ht="15" customHeight="1" x14ac:dyDescent="0.25">
      <c r="A4426" s="11"/>
      <c r="B4426" s="19">
        <v>4595</v>
      </c>
      <c r="C4426" s="61"/>
      <c r="D4426" s="62"/>
      <c r="E4426" s="78"/>
      <c r="F4426" s="63"/>
      <c r="G4426" s="80"/>
      <c r="H4426" s="94"/>
      <c r="I4426" s="95"/>
      <c r="J4426" s="27"/>
      <c r="K4426" s="27"/>
      <c r="L4426" s="95"/>
      <c r="M4426" s="96"/>
      <c r="N4426" s="29">
        <v>0</v>
      </c>
      <c r="O4426" s="30" t="str">
        <f>IF(G4426&lt;=$N$2,"",IF(F4426=[3]Pav.tvarkyklė!$B$13,"",IF(ISBLANK(R4426),"X","")))</f>
        <v/>
      </c>
      <c r="P4426" s="91"/>
      <c r="Q4426" s="63"/>
      <c r="R4426" s="63"/>
      <c r="S4426" s="63"/>
      <c r="T4426" s="63"/>
      <c r="U4426" s="34" t="str">
        <f>IFERROR(INDEX('[3]5.Grup_T'!$G$4:$G$22,MATCH('6.Turtas'!E4426,'[3]5.Grup_T'!$E$4:$E$22,0)),"0")</f>
        <v>0</v>
      </c>
      <c r="V4426" s="35">
        <f t="shared" si="955"/>
        <v>0</v>
      </c>
      <c r="W4426" s="35">
        <f>IF(NOT(ISBLANK(H4426)),(12-DATEDIF(H4426,'[3]1.Pradzia'!$D$13,"m")),0)</f>
        <v>0</v>
      </c>
      <c r="X4426" s="35">
        <f t="shared" si="956"/>
        <v>0</v>
      </c>
      <c r="Y4426" s="35">
        <f t="shared" si="966"/>
        <v>0</v>
      </c>
      <c r="Z4426" s="35">
        <f t="shared" si="964"/>
        <v>0</v>
      </c>
      <c r="AA4426" s="36">
        <f t="shared" si="957"/>
        <v>0</v>
      </c>
      <c r="AB4426" s="36">
        <f t="shared" si="958"/>
        <v>0</v>
      </c>
      <c r="AC4426" s="37">
        <f t="shared" si="959"/>
        <v>0</v>
      </c>
      <c r="AD4426" s="35">
        <f>IF(OR(YEAR(G4426)&lt;2019,O4426="X"),0,IF(ISBLANK(H4426),DATEDIF(G4426,'[3]1.Pradzia'!$D$13,"M"),DATEDIF(G4426,H4426,"m")))</f>
        <v>0</v>
      </c>
      <c r="AE4426" s="37">
        <f>IF(E4426='[3]5.Grup_T'!$E$20,0,IF(AD4426&lt;&gt;0,M4426/V4426*MIN(12,AD4426),0))</f>
        <v>0</v>
      </c>
      <c r="AF4426" s="37">
        <f t="shared" si="960"/>
        <v>0</v>
      </c>
      <c r="AG4426" s="37">
        <f t="shared" si="961"/>
        <v>0</v>
      </c>
      <c r="AH4426" s="37">
        <f t="shared" si="962"/>
        <v>0</v>
      </c>
      <c r="AI4426" s="35" t="str">
        <f t="shared" si="963"/>
        <v>Nusidėvėjęs</v>
      </c>
      <c r="AJ4426" s="38" t="str">
        <f>IF(AND(F4426&lt;&gt;[3]Pav.tvarkyklė!$B$12,F4426&lt;&gt;[3]Pav.tvarkyklė!$B$13),"GVTNT","X")</f>
        <v>GVTNT</v>
      </c>
      <c r="AK4426" s="39">
        <f t="shared" si="965"/>
        <v>0</v>
      </c>
      <c r="AL4426" s="41"/>
      <c r="AM4426" s="41"/>
      <c r="AN4426" s="41">
        <f t="shared" si="967"/>
        <v>1900</v>
      </c>
      <c r="AO4426" s="41"/>
      <c r="AP4426" s="41"/>
      <c r="AQ4426" s="41"/>
      <c r="AR4426" s="42"/>
      <c r="AS4426" s="42"/>
      <c r="AU4426" s="43">
        <f t="shared" si="968"/>
        <v>0</v>
      </c>
    </row>
    <row r="4427" spans="1:47" ht="15" customHeight="1" x14ac:dyDescent="0.25">
      <c r="A4427" s="11"/>
      <c r="B4427" s="19">
        <v>4596</v>
      </c>
      <c r="C4427" s="61"/>
      <c r="D4427" s="62"/>
      <c r="E4427" s="78"/>
      <c r="F4427" s="63"/>
      <c r="G4427" s="80"/>
      <c r="H4427" s="94"/>
      <c r="I4427" s="95"/>
      <c r="J4427" s="27"/>
      <c r="K4427" s="27"/>
      <c r="L4427" s="95"/>
      <c r="M4427" s="96"/>
      <c r="N4427" s="29">
        <v>0</v>
      </c>
      <c r="O4427" s="30" t="str">
        <f>IF(G4427&lt;=$N$2,"",IF(F4427=[3]Pav.tvarkyklė!$B$13,"",IF(ISBLANK(R4427),"X","")))</f>
        <v/>
      </c>
      <c r="P4427" s="91"/>
      <c r="Q4427" s="63"/>
      <c r="R4427" s="63"/>
      <c r="S4427" s="63"/>
      <c r="T4427" s="63"/>
      <c r="U4427" s="34" t="str">
        <f>IFERROR(INDEX('[3]5.Grup_T'!$G$4:$G$22,MATCH('6.Turtas'!E4427,'[3]5.Grup_T'!$E$4:$E$22,0)),"0")</f>
        <v>0</v>
      </c>
      <c r="V4427" s="35">
        <f t="shared" si="955"/>
        <v>0</v>
      </c>
      <c r="W4427" s="35">
        <f>IF(NOT(ISBLANK(H4427)),(12-DATEDIF(H4427,'[3]1.Pradzia'!$D$13,"m")),0)</f>
        <v>0</v>
      </c>
      <c r="X4427" s="35">
        <f t="shared" si="956"/>
        <v>0</v>
      </c>
      <c r="Y4427" s="35">
        <f t="shared" si="966"/>
        <v>0</v>
      </c>
      <c r="Z4427" s="35">
        <f t="shared" si="964"/>
        <v>0</v>
      </c>
      <c r="AA4427" s="36">
        <f t="shared" si="957"/>
        <v>0</v>
      </c>
      <c r="AB4427" s="36">
        <f t="shared" si="958"/>
        <v>0</v>
      </c>
      <c r="AC4427" s="37">
        <f t="shared" si="959"/>
        <v>0</v>
      </c>
      <c r="AD4427" s="35">
        <f>IF(OR(YEAR(G4427)&lt;2019,O4427="X"),0,IF(ISBLANK(H4427),DATEDIF(G4427,'[3]1.Pradzia'!$D$13,"M"),DATEDIF(G4427,H4427,"m")))</f>
        <v>0</v>
      </c>
      <c r="AE4427" s="37">
        <f>IF(E4427='[3]5.Grup_T'!$E$20,0,IF(AD4427&lt;&gt;0,M4427/V4427*MIN(12,AD4427),0))</f>
        <v>0</v>
      </c>
      <c r="AF4427" s="37">
        <f t="shared" si="960"/>
        <v>0</v>
      </c>
      <c r="AG4427" s="37">
        <f t="shared" si="961"/>
        <v>0</v>
      </c>
      <c r="AH4427" s="37">
        <f t="shared" si="962"/>
        <v>0</v>
      </c>
      <c r="AI4427" s="35" t="str">
        <f t="shared" si="963"/>
        <v>Nusidėvėjęs</v>
      </c>
      <c r="AJ4427" s="38" t="str">
        <f>IF(AND(F4427&lt;&gt;[3]Pav.tvarkyklė!$B$12,F4427&lt;&gt;[3]Pav.tvarkyklė!$B$13),"GVTNT","X")</f>
        <v>GVTNT</v>
      </c>
      <c r="AK4427" s="39">
        <f t="shared" si="965"/>
        <v>0</v>
      </c>
      <c r="AL4427" s="41"/>
      <c r="AM4427" s="41"/>
      <c r="AN4427" s="41">
        <f t="shared" si="967"/>
        <v>1900</v>
      </c>
      <c r="AO4427" s="41"/>
      <c r="AP4427" s="41"/>
      <c r="AQ4427" s="41"/>
      <c r="AR4427" s="42"/>
      <c r="AS4427" s="42"/>
      <c r="AU4427" s="43">
        <f t="shared" si="968"/>
        <v>0</v>
      </c>
    </row>
    <row r="4428" spans="1:47" ht="15" customHeight="1" x14ac:dyDescent="0.25">
      <c r="A4428" s="11"/>
      <c r="B4428" s="19">
        <v>4597</v>
      </c>
      <c r="C4428" s="61"/>
      <c r="D4428" s="62"/>
      <c r="E4428" s="78"/>
      <c r="F4428" s="63"/>
      <c r="G4428" s="80"/>
      <c r="H4428" s="94"/>
      <c r="I4428" s="95"/>
      <c r="J4428" s="27"/>
      <c r="K4428" s="27"/>
      <c r="L4428" s="95"/>
      <c r="M4428" s="96"/>
      <c r="N4428" s="29">
        <v>0</v>
      </c>
      <c r="O4428" s="30" t="str">
        <f>IF(G4428&lt;=$N$2,"",IF(F4428=[3]Pav.tvarkyklė!$B$13,"",IF(ISBLANK(R4428),"X","")))</f>
        <v/>
      </c>
      <c r="P4428" s="91"/>
      <c r="Q4428" s="63"/>
      <c r="R4428" s="63"/>
      <c r="S4428" s="63"/>
      <c r="T4428" s="63"/>
      <c r="U4428" s="34" t="str">
        <f>IFERROR(INDEX('[3]5.Grup_T'!$G$4:$G$22,MATCH('6.Turtas'!E4428,'[3]5.Grup_T'!$E$4:$E$22,0)),"0")</f>
        <v>0</v>
      </c>
      <c r="V4428" s="35">
        <f t="shared" si="955"/>
        <v>0</v>
      </c>
      <c r="W4428" s="35">
        <f>IF(NOT(ISBLANK(H4428)),(12-DATEDIF(H4428,'[3]1.Pradzia'!$D$13,"m")),0)</f>
        <v>0</v>
      </c>
      <c r="X4428" s="35">
        <f t="shared" si="956"/>
        <v>0</v>
      </c>
      <c r="Y4428" s="35">
        <f t="shared" si="966"/>
        <v>0</v>
      </c>
      <c r="Z4428" s="35">
        <f t="shared" si="964"/>
        <v>0</v>
      </c>
      <c r="AA4428" s="36">
        <f t="shared" si="957"/>
        <v>0</v>
      </c>
      <c r="AB4428" s="36">
        <f t="shared" si="958"/>
        <v>0</v>
      </c>
      <c r="AC4428" s="37">
        <f t="shared" si="959"/>
        <v>0</v>
      </c>
      <c r="AD4428" s="35">
        <f>IF(OR(YEAR(G4428)&lt;2019,O4428="X"),0,IF(ISBLANK(H4428),DATEDIF(G4428,'[3]1.Pradzia'!$D$13,"M"),DATEDIF(G4428,H4428,"m")))</f>
        <v>0</v>
      </c>
      <c r="AE4428" s="37">
        <f>IF(E4428='[3]5.Grup_T'!$E$20,0,IF(AD4428&lt;&gt;0,M4428/V4428*MIN(12,AD4428),0))</f>
        <v>0</v>
      </c>
      <c r="AF4428" s="37">
        <f t="shared" si="960"/>
        <v>0</v>
      </c>
      <c r="AG4428" s="37">
        <f t="shared" si="961"/>
        <v>0</v>
      </c>
      <c r="AH4428" s="37">
        <f t="shared" si="962"/>
        <v>0</v>
      </c>
      <c r="AI4428" s="35" t="str">
        <f t="shared" si="963"/>
        <v>Nusidėvėjęs</v>
      </c>
      <c r="AJ4428" s="38" t="str">
        <f>IF(AND(F4428&lt;&gt;[3]Pav.tvarkyklė!$B$12,F4428&lt;&gt;[3]Pav.tvarkyklė!$B$13),"GVTNT","X")</f>
        <v>GVTNT</v>
      </c>
      <c r="AK4428" s="39">
        <f t="shared" si="965"/>
        <v>0</v>
      </c>
      <c r="AL4428" s="41"/>
      <c r="AM4428" s="41"/>
      <c r="AN4428" s="41">
        <f t="shared" si="967"/>
        <v>1900</v>
      </c>
      <c r="AO4428" s="41"/>
      <c r="AP4428" s="41"/>
      <c r="AQ4428" s="41"/>
      <c r="AR4428" s="42"/>
      <c r="AS4428" s="42"/>
      <c r="AU4428" s="43">
        <f t="shared" si="968"/>
        <v>0</v>
      </c>
    </row>
    <row r="4429" spans="1:47" ht="15" customHeight="1" x14ac:dyDescent="0.25">
      <c r="A4429" s="11"/>
      <c r="B4429" s="19">
        <v>4598</v>
      </c>
      <c r="C4429" s="61"/>
      <c r="D4429" s="62"/>
      <c r="E4429" s="78"/>
      <c r="F4429" s="63"/>
      <c r="G4429" s="80"/>
      <c r="H4429" s="94"/>
      <c r="I4429" s="95"/>
      <c r="J4429" s="27"/>
      <c r="K4429" s="27"/>
      <c r="L4429" s="95"/>
      <c r="M4429" s="96"/>
      <c r="N4429" s="29">
        <v>0</v>
      </c>
      <c r="O4429" s="30" t="str">
        <f>IF(G4429&lt;=$N$2,"",IF(F4429=[3]Pav.tvarkyklė!$B$13,"",IF(ISBLANK(R4429),"X","")))</f>
        <v/>
      </c>
      <c r="P4429" s="91"/>
      <c r="Q4429" s="63"/>
      <c r="R4429" s="63"/>
      <c r="S4429" s="63"/>
      <c r="T4429" s="63"/>
      <c r="U4429" s="34" t="str">
        <f>IFERROR(INDEX('[3]5.Grup_T'!$G$4:$G$22,MATCH('6.Turtas'!E4429,'[3]5.Grup_T'!$E$4:$E$22,0)),"0")</f>
        <v>0</v>
      </c>
      <c r="V4429" s="35">
        <f t="shared" si="955"/>
        <v>0</v>
      </c>
      <c r="W4429" s="35">
        <f>IF(NOT(ISBLANK(H4429)),(12-DATEDIF(H4429,'[3]1.Pradzia'!$D$13,"m")),0)</f>
        <v>0</v>
      </c>
      <c r="X4429" s="35">
        <f t="shared" si="956"/>
        <v>0</v>
      </c>
      <c r="Y4429" s="35">
        <f t="shared" si="966"/>
        <v>0</v>
      </c>
      <c r="Z4429" s="35">
        <f t="shared" si="964"/>
        <v>0</v>
      </c>
      <c r="AA4429" s="36">
        <f t="shared" si="957"/>
        <v>0</v>
      </c>
      <c r="AB4429" s="36">
        <f t="shared" si="958"/>
        <v>0</v>
      </c>
      <c r="AC4429" s="37">
        <f t="shared" si="959"/>
        <v>0</v>
      </c>
      <c r="AD4429" s="35">
        <f>IF(OR(YEAR(G4429)&lt;2019,O4429="X"),0,IF(ISBLANK(H4429),DATEDIF(G4429,'[3]1.Pradzia'!$D$13,"M"),DATEDIF(G4429,H4429,"m")))</f>
        <v>0</v>
      </c>
      <c r="AE4429" s="37">
        <f>IF(E4429='[3]5.Grup_T'!$E$20,0,IF(AD4429&lt;&gt;0,M4429/V4429*MIN(12,AD4429),0))</f>
        <v>0</v>
      </c>
      <c r="AF4429" s="37">
        <f t="shared" si="960"/>
        <v>0</v>
      </c>
      <c r="AG4429" s="37">
        <f t="shared" si="961"/>
        <v>0</v>
      </c>
      <c r="AH4429" s="37">
        <f t="shared" si="962"/>
        <v>0</v>
      </c>
      <c r="AI4429" s="35" t="str">
        <f t="shared" si="963"/>
        <v>Nusidėvėjęs</v>
      </c>
      <c r="AJ4429" s="38" t="str">
        <f>IF(AND(F4429&lt;&gt;[3]Pav.tvarkyklė!$B$12,F4429&lt;&gt;[3]Pav.tvarkyklė!$B$13),"GVTNT","X")</f>
        <v>GVTNT</v>
      </c>
      <c r="AK4429" s="39">
        <f t="shared" si="965"/>
        <v>0</v>
      </c>
      <c r="AL4429" s="41"/>
      <c r="AM4429" s="41"/>
      <c r="AN4429" s="41">
        <f t="shared" si="967"/>
        <v>1900</v>
      </c>
      <c r="AO4429" s="41"/>
      <c r="AP4429" s="41"/>
      <c r="AQ4429" s="41"/>
      <c r="AR4429" s="42"/>
      <c r="AS4429" s="42"/>
      <c r="AU4429" s="43">
        <f t="shared" si="968"/>
        <v>0</v>
      </c>
    </row>
    <row r="4430" spans="1:47" ht="15" customHeight="1" x14ac:dyDescent="0.25">
      <c r="A4430" s="11"/>
      <c r="B4430" s="19">
        <v>4599</v>
      </c>
      <c r="C4430" s="61"/>
      <c r="D4430" s="62"/>
      <c r="E4430" s="78"/>
      <c r="F4430" s="63"/>
      <c r="G4430" s="80"/>
      <c r="H4430" s="94"/>
      <c r="I4430" s="95"/>
      <c r="J4430" s="27"/>
      <c r="K4430" s="27"/>
      <c r="L4430" s="95"/>
      <c r="M4430" s="96"/>
      <c r="N4430" s="29">
        <v>0</v>
      </c>
      <c r="O4430" s="30" t="str">
        <f>IF(G4430&lt;=$N$2,"",IF(F4430=[3]Pav.tvarkyklė!$B$13,"",IF(ISBLANK(R4430),"X","")))</f>
        <v/>
      </c>
      <c r="P4430" s="91"/>
      <c r="Q4430" s="63"/>
      <c r="R4430" s="63"/>
      <c r="S4430" s="63"/>
      <c r="T4430" s="63"/>
      <c r="U4430" s="34" t="str">
        <f>IFERROR(INDEX('[3]5.Grup_T'!$G$4:$G$22,MATCH('6.Turtas'!E4430,'[3]5.Grup_T'!$E$4:$E$22,0)),"0")</f>
        <v>0</v>
      </c>
      <c r="V4430" s="35">
        <f t="shared" si="955"/>
        <v>0</v>
      </c>
      <c r="W4430" s="35">
        <f>IF(NOT(ISBLANK(H4430)),(12-DATEDIF(H4430,'[3]1.Pradzia'!$D$13,"m")),0)</f>
        <v>0</v>
      </c>
      <c r="X4430" s="35">
        <f t="shared" si="956"/>
        <v>0</v>
      </c>
      <c r="Y4430" s="35">
        <f t="shared" si="966"/>
        <v>0</v>
      </c>
      <c r="Z4430" s="35">
        <f t="shared" si="964"/>
        <v>0</v>
      </c>
      <c r="AA4430" s="36">
        <f t="shared" si="957"/>
        <v>0</v>
      </c>
      <c r="AB4430" s="36">
        <f t="shared" si="958"/>
        <v>0</v>
      </c>
      <c r="AC4430" s="37">
        <f t="shared" si="959"/>
        <v>0</v>
      </c>
      <c r="AD4430" s="35">
        <f>IF(OR(YEAR(G4430)&lt;2019,O4430="X"),0,IF(ISBLANK(H4430),DATEDIF(G4430,'[3]1.Pradzia'!$D$13,"M"),DATEDIF(G4430,H4430,"m")))</f>
        <v>0</v>
      </c>
      <c r="AE4430" s="37">
        <f>IF(E4430='[3]5.Grup_T'!$E$20,0,IF(AD4430&lt;&gt;0,M4430/V4430*MIN(12,AD4430),0))</f>
        <v>0</v>
      </c>
      <c r="AF4430" s="37">
        <f t="shared" si="960"/>
        <v>0</v>
      </c>
      <c r="AG4430" s="37">
        <f t="shared" si="961"/>
        <v>0</v>
      </c>
      <c r="AH4430" s="37">
        <f t="shared" si="962"/>
        <v>0</v>
      </c>
      <c r="AI4430" s="35" t="str">
        <f t="shared" si="963"/>
        <v>Nusidėvėjęs</v>
      </c>
      <c r="AJ4430" s="38" t="str">
        <f>IF(AND(F4430&lt;&gt;[3]Pav.tvarkyklė!$B$12,F4430&lt;&gt;[3]Pav.tvarkyklė!$B$13),"GVTNT","X")</f>
        <v>GVTNT</v>
      </c>
      <c r="AK4430" s="39">
        <f t="shared" si="965"/>
        <v>0</v>
      </c>
      <c r="AL4430" s="41"/>
      <c r="AM4430" s="41"/>
      <c r="AN4430" s="41">
        <f t="shared" si="967"/>
        <v>1900</v>
      </c>
      <c r="AO4430" s="41"/>
      <c r="AP4430" s="41"/>
      <c r="AQ4430" s="41"/>
      <c r="AR4430" s="42"/>
      <c r="AS4430" s="42"/>
      <c r="AU4430" s="43">
        <f t="shared" si="968"/>
        <v>0</v>
      </c>
    </row>
    <row r="4431" spans="1:47" ht="15" customHeight="1" x14ac:dyDescent="0.25">
      <c r="A4431" s="11"/>
      <c r="B4431" s="19">
        <v>4600</v>
      </c>
      <c r="C4431" s="61"/>
      <c r="D4431" s="62"/>
      <c r="E4431" s="78"/>
      <c r="F4431" s="63"/>
      <c r="G4431" s="80"/>
      <c r="H4431" s="94"/>
      <c r="I4431" s="95"/>
      <c r="J4431" s="27"/>
      <c r="K4431" s="27"/>
      <c r="L4431" s="95"/>
      <c r="M4431" s="96"/>
      <c r="N4431" s="29">
        <v>0</v>
      </c>
      <c r="O4431" s="30" t="str">
        <f>IF(G4431&lt;=$N$2,"",IF(F4431=[3]Pav.tvarkyklė!$B$13,"",IF(ISBLANK(R4431),"X","")))</f>
        <v/>
      </c>
      <c r="P4431" s="91"/>
      <c r="Q4431" s="63"/>
      <c r="R4431" s="63"/>
      <c r="S4431" s="63"/>
      <c r="T4431" s="63"/>
      <c r="U4431" s="34" t="str">
        <f>IFERROR(INDEX('[3]5.Grup_T'!$G$4:$G$22,MATCH('6.Turtas'!E4431,'[3]5.Grup_T'!$E$4:$E$22,0)),"0")</f>
        <v>0</v>
      </c>
      <c r="V4431" s="35">
        <f t="shared" si="955"/>
        <v>0</v>
      </c>
      <c r="W4431" s="35">
        <f>IF(NOT(ISBLANK(H4431)),(12-DATEDIF(H4431,'[3]1.Pradzia'!$D$13,"m")),0)</f>
        <v>0</v>
      </c>
      <c r="X4431" s="35">
        <f t="shared" si="956"/>
        <v>0</v>
      </c>
      <c r="Y4431" s="35">
        <f t="shared" si="966"/>
        <v>0</v>
      </c>
      <c r="Z4431" s="35">
        <f t="shared" si="964"/>
        <v>0</v>
      </c>
      <c r="AA4431" s="36">
        <f t="shared" si="957"/>
        <v>0</v>
      </c>
      <c r="AB4431" s="36">
        <f t="shared" si="958"/>
        <v>0</v>
      </c>
      <c r="AC4431" s="37">
        <f t="shared" si="959"/>
        <v>0</v>
      </c>
      <c r="AD4431" s="35">
        <f>IF(OR(YEAR(G4431)&lt;2019,O4431="X"),0,IF(ISBLANK(H4431),DATEDIF(G4431,'[3]1.Pradzia'!$D$13,"M"),DATEDIF(G4431,H4431,"m")))</f>
        <v>0</v>
      </c>
      <c r="AE4431" s="37">
        <f>IF(E4431='[3]5.Grup_T'!$E$20,0,IF(AD4431&lt;&gt;0,M4431/V4431*MIN(12,AD4431),0))</f>
        <v>0</v>
      </c>
      <c r="AF4431" s="37">
        <f t="shared" si="960"/>
        <v>0</v>
      </c>
      <c r="AG4431" s="37">
        <f t="shared" si="961"/>
        <v>0</v>
      </c>
      <c r="AH4431" s="37">
        <f t="shared" si="962"/>
        <v>0</v>
      </c>
      <c r="AI4431" s="35" t="str">
        <f t="shared" si="963"/>
        <v>Nusidėvėjęs</v>
      </c>
      <c r="AJ4431" s="38" t="str">
        <f>IF(AND(F4431&lt;&gt;[3]Pav.tvarkyklė!$B$12,F4431&lt;&gt;[3]Pav.tvarkyklė!$B$13),"GVTNT","X")</f>
        <v>GVTNT</v>
      </c>
      <c r="AK4431" s="39">
        <f t="shared" si="965"/>
        <v>0</v>
      </c>
      <c r="AL4431" s="41"/>
      <c r="AM4431" s="41"/>
      <c r="AN4431" s="41">
        <f t="shared" si="967"/>
        <v>1900</v>
      </c>
      <c r="AO4431" s="41"/>
      <c r="AP4431" s="41"/>
      <c r="AQ4431" s="41"/>
      <c r="AR4431" s="42"/>
      <c r="AS4431" s="42"/>
      <c r="AU4431" s="43">
        <f t="shared" si="968"/>
        <v>0</v>
      </c>
    </row>
    <row r="4432" spans="1:47" ht="15" customHeight="1" x14ac:dyDescent="0.25">
      <c r="A4432" s="11"/>
      <c r="B4432" s="19">
        <v>4601</v>
      </c>
      <c r="C4432" s="61"/>
      <c r="D4432" s="62"/>
      <c r="E4432" s="78"/>
      <c r="F4432" s="63"/>
      <c r="G4432" s="80"/>
      <c r="H4432" s="94"/>
      <c r="I4432" s="95"/>
      <c r="J4432" s="27"/>
      <c r="K4432" s="27"/>
      <c r="L4432" s="95"/>
      <c r="M4432" s="96"/>
      <c r="N4432" s="29">
        <v>0</v>
      </c>
      <c r="O4432" s="30" t="str">
        <f>IF(G4432&lt;=$N$2,"",IF(F4432=[3]Pav.tvarkyklė!$B$13,"",IF(ISBLANK(R4432),"X","")))</f>
        <v/>
      </c>
      <c r="P4432" s="91"/>
      <c r="Q4432" s="63"/>
      <c r="R4432" s="63"/>
      <c r="S4432" s="63"/>
      <c r="T4432" s="63"/>
      <c r="U4432" s="34" t="str">
        <f>IFERROR(INDEX('[3]5.Grup_T'!$G$4:$G$22,MATCH('6.Turtas'!E4432,'[3]5.Grup_T'!$E$4:$E$22,0)),"0")</f>
        <v>0</v>
      </c>
      <c r="V4432" s="35">
        <f t="shared" si="955"/>
        <v>0</v>
      </c>
      <c r="W4432" s="35">
        <f>IF(NOT(ISBLANK(H4432)),(12-DATEDIF(H4432,'[3]1.Pradzia'!$D$13,"m")),0)</f>
        <v>0</v>
      </c>
      <c r="X4432" s="35">
        <f t="shared" si="956"/>
        <v>0</v>
      </c>
      <c r="Y4432" s="35">
        <f t="shared" si="966"/>
        <v>0</v>
      </c>
      <c r="Z4432" s="35">
        <f t="shared" si="964"/>
        <v>0</v>
      </c>
      <c r="AA4432" s="36">
        <f t="shared" si="957"/>
        <v>0</v>
      </c>
      <c r="AB4432" s="36">
        <f t="shared" si="958"/>
        <v>0</v>
      </c>
      <c r="AC4432" s="37">
        <f t="shared" si="959"/>
        <v>0</v>
      </c>
      <c r="AD4432" s="35">
        <f>IF(OR(YEAR(G4432)&lt;2019,O4432="X"),0,IF(ISBLANK(H4432),DATEDIF(G4432,'[3]1.Pradzia'!$D$13,"M"),DATEDIF(G4432,H4432,"m")))</f>
        <v>0</v>
      </c>
      <c r="AE4432" s="37">
        <f>IF(E4432='[3]5.Grup_T'!$E$20,0,IF(AD4432&lt;&gt;0,M4432/V4432*MIN(12,AD4432),0))</f>
        <v>0</v>
      </c>
      <c r="AF4432" s="37">
        <f t="shared" si="960"/>
        <v>0</v>
      </c>
      <c r="AG4432" s="37">
        <f t="shared" si="961"/>
        <v>0</v>
      </c>
      <c r="AH4432" s="37">
        <f t="shared" si="962"/>
        <v>0</v>
      </c>
      <c r="AI4432" s="35" t="str">
        <f t="shared" si="963"/>
        <v>Nusidėvėjęs</v>
      </c>
      <c r="AJ4432" s="38" t="str">
        <f>IF(AND(F4432&lt;&gt;[3]Pav.tvarkyklė!$B$12,F4432&lt;&gt;[3]Pav.tvarkyklė!$B$13),"GVTNT","X")</f>
        <v>GVTNT</v>
      </c>
      <c r="AK4432" s="39">
        <f t="shared" si="965"/>
        <v>0</v>
      </c>
      <c r="AL4432" s="41"/>
      <c r="AM4432" s="41"/>
      <c r="AN4432" s="41">
        <f t="shared" si="967"/>
        <v>1900</v>
      </c>
      <c r="AO4432" s="41"/>
      <c r="AP4432" s="41"/>
      <c r="AQ4432" s="41"/>
      <c r="AR4432" s="42"/>
      <c r="AS4432" s="42"/>
      <c r="AU4432" s="43">
        <f t="shared" si="968"/>
        <v>0</v>
      </c>
    </row>
    <row r="4433" spans="1:47" ht="15" customHeight="1" x14ac:dyDescent="0.25">
      <c r="A4433" s="11"/>
      <c r="B4433" s="19">
        <v>4602</v>
      </c>
      <c r="C4433" s="61"/>
      <c r="D4433" s="62"/>
      <c r="E4433" s="78"/>
      <c r="F4433" s="63"/>
      <c r="G4433" s="80"/>
      <c r="H4433" s="94"/>
      <c r="I4433" s="95"/>
      <c r="J4433" s="27"/>
      <c r="K4433" s="27"/>
      <c r="L4433" s="95"/>
      <c r="M4433" s="96"/>
      <c r="N4433" s="29">
        <v>0</v>
      </c>
      <c r="O4433" s="30" t="str">
        <f>IF(G4433&lt;=$N$2,"",IF(F4433=[3]Pav.tvarkyklė!$B$13,"",IF(ISBLANK(R4433),"X","")))</f>
        <v/>
      </c>
      <c r="P4433" s="91"/>
      <c r="Q4433" s="63"/>
      <c r="R4433" s="63"/>
      <c r="S4433" s="63"/>
      <c r="T4433" s="63"/>
      <c r="U4433" s="34" t="str">
        <f>IFERROR(INDEX('[3]5.Grup_T'!$G$4:$G$22,MATCH('6.Turtas'!E4433,'[3]5.Grup_T'!$E$4:$E$22,0)),"0")</f>
        <v>0</v>
      </c>
      <c r="V4433" s="35">
        <f t="shared" si="955"/>
        <v>0</v>
      </c>
      <c r="W4433" s="35">
        <f>IF(NOT(ISBLANK(H4433)),(12-DATEDIF(H4433,'[3]1.Pradzia'!$D$13,"m")),0)</f>
        <v>0</v>
      </c>
      <c r="X4433" s="35">
        <f t="shared" si="956"/>
        <v>0</v>
      </c>
      <c r="Y4433" s="35">
        <f t="shared" si="966"/>
        <v>0</v>
      </c>
      <c r="Z4433" s="35">
        <f t="shared" si="964"/>
        <v>0</v>
      </c>
      <c r="AA4433" s="36">
        <f t="shared" si="957"/>
        <v>0</v>
      </c>
      <c r="AB4433" s="36">
        <f t="shared" si="958"/>
        <v>0</v>
      </c>
      <c r="AC4433" s="37">
        <f t="shared" si="959"/>
        <v>0</v>
      </c>
      <c r="AD4433" s="35">
        <f>IF(OR(YEAR(G4433)&lt;2019,O4433="X"),0,IF(ISBLANK(H4433),DATEDIF(G4433,'[3]1.Pradzia'!$D$13,"M"),DATEDIF(G4433,H4433,"m")))</f>
        <v>0</v>
      </c>
      <c r="AE4433" s="37">
        <f>IF(E4433='[3]5.Grup_T'!$E$20,0,IF(AD4433&lt;&gt;0,M4433/V4433*MIN(12,AD4433),0))</f>
        <v>0</v>
      </c>
      <c r="AF4433" s="37">
        <f t="shared" si="960"/>
        <v>0</v>
      </c>
      <c r="AG4433" s="37">
        <f t="shared" si="961"/>
        <v>0</v>
      </c>
      <c r="AH4433" s="37">
        <f t="shared" si="962"/>
        <v>0</v>
      </c>
      <c r="AI4433" s="35" t="str">
        <f t="shared" si="963"/>
        <v>Nusidėvėjęs</v>
      </c>
      <c r="AJ4433" s="38" t="str">
        <f>IF(AND(F4433&lt;&gt;[3]Pav.tvarkyklė!$B$12,F4433&lt;&gt;[3]Pav.tvarkyklė!$B$13),"GVTNT","X")</f>
        <v>GVTNT</v>
      </c>
      <c r="AK4433" s="39">
        <f t="shared" si="965"/>
        <v>0</v>
      </c>
      <c r="AL4433" s="41"/>
      <c r="AM4433" s="41"/>
      <c r="AN4433" s="41">
        <f t="shared" si="967"/>
        <v>1900</v>
      </c>
      <c r="AO4433" s="41"/>
      <c r="AP4433" s="41"/>
      <c r="AQ4433" s="41"/>
      <c r="AR4433" s="42"/>
      <c r="AS4433" s="42"/>
      <c r="AU4433" s="43">
        <f t="shared" si="968"/>
        <v>0</v>
      </c>
    </row>
    <row r="4434" spans="1:47" ht="15" customHeight="1" x14ac:dyDescent="0.25">
      <c r="A4434" s="11"/>
      <c r="B4434" s="19">
        <v>4603</v>
      </c>
      <c r="C4434" s="61"/>
      <c r="D4434" s="62"/>
      <c r="E4434" s="78"/>
      <c r="F4434" s="63"/>
      <c r="G4434" s="80"/>
      <c r="H4434" s="94"/>
      <c r="I4434" s="95"/>
      <c r="J4434" s="27"/>
      <c r="K4434" s="27"/>
      <c r="L4434" s="95"/>
      <c r="M4434" s="96"/>
      <c r="N4434" s="29">
        <v>0</v>
      </c>
      <c r="O4434" s="30" t="str">
        <f>IF(G4434&lt;=$N$2,"",IF(F4434=[3]Pav.tvarkyklė!$B$13,"",IF(ISBLANK(R4434),"X","")))</f>
        <v/>
      </c>
      <c r="P4434" s="91"/>
      <c r="Q4434" s="63"/>
      <c r="R4434" s="63"/>
      <c r="S4434" s="63"/>
      <c r="T4434" s="63"/>
      <c r="U4434" s="34" t="str">
        <f>IFERROR(INDEX('[3]5.Grup_T'!$G$4:$G$22,MATCH('6.Turtas'!E4434,'[3]5.Grup_T'!$E$4:$E$22,0)),"0")</f>
        <v>0</v>
      </c>
      <c r="V4434" s="35">
        <f t="shared" ref="V4434:V4497" si="969">U4434*12</f>
        <v>0</v>
      </c>
      <c r="W4434" s="35">
        <f>IF(NOT(ISBLANK(H4434)),(12-DATEDIF(H4434,'[3]1.Pradzia'!$D$13,"m")),0)</f>
        <v>0</v>
      </c>
      <c r="X4434" s="35">
        <f t="shared" ref="X4434:X4497" si="970">IF(OR(ISBLANK(C4434),YEAR(G4434)&gt;=2019),0,DATEDIF(G4434,$N$2,"M"))</f>
        <v>0</v>
      </c>
      <c r="Y4434" s="35">
        <f t="shared" si="966"/>
        <v>0</v>
      </c>
      <c r="Z4434" s="35">
        <f t="shared" si="964"/>
        <v>0</v>
      </c>
      <c r="AA4434" s="36">
        <f t="shared" ref="AA4434:AA4497" si="971">+IF(Z4434&lt;=0,0,N4434/Z4434)</f>
        <v>0</v>
      </c>
      <c r="AB4434" s="36">
        <f t="shared" ref="AB4434:AB4497" si="972">IF(Z4434&lt;=0,N4434,N4434/Z4434*Y4434)</f>
        <v>0</v>
      </c>
      <c r="AC4434" s="37">
        <f t="shared" ref="AC4434:AC4497" si="973">IF(YEAR(G4434)&lt;2019,M4434-N4434+AB4434,0)</f>
        <v>0</v>
      </c>
      <c r="AD4434" s="35">
        <f>IF(OR(YEAR(G4434)&lt;2019,O4434="X"),0,IF(ISBLANK(H4434),DATEDIF(G4434,'[3]1.Pradzia'!$D$13,"M"),DATEDIF(G4434,H4434,"m")))</f>
        <v>0</v>
      </c>
      <c r="AE4434" s="37">
        <f>IF(E4434='[3]5.Grup_T'!$E$20,0,IF(AD4434&lt;&gt;0,M4434/V4434*MIN(12,AD4434),0))</f>
        <v>0</v>
      </c>
      <c r="AF4434" s="37">
        <f t="shared" ref="AF4434:AF4497" si="974">+AB4434+AE4434</f>
        <v>0</v>
      </c>
      <c r="AG4434" s="37">
        <f t="shared" ref="AG4434:AG4497" si="975">AC4434+AE4434</f>
        <v>0</v>
      </c>
      <c r="AH4434" s="37">
        <f t="shared" ref="AH4434:AH4497" si="976">M4434-AG4434</f>
        <v>0</v>
      </c>
      <c r="AI4434" s="35" t="str">
        <f t="shared" ref="AI4434:AI4497" si="977">IF(H4434&lt;&gt;0,"Nurašytas",IF(O4434="X","Nesuderintas",IF(AH4434&lt;=0,"Nusidėvėjęs","")))</f>
        <v>Nusidėvėjęs</v>
      </c>
      <c r="AJ4434" s="38" t="str">
        <f>IF(AND(F4434&lt;&gt;[3]Pav.tvarkyklė!$B$12,F4434&lt;&gt;[3]Pav.tvarkyklė!$B$13),"GVTNT","X")</f>
        <v>GVTNT</v>
      </c>
      <c r="AK4434" s="39">
        <f t="shared" si="965"/>
        <v>0</v>
      </c>
      <c r="AL4434" s="41"/>
      <c r="AM4434" s="41"/>
      <c r="AN4434" s="41">
        <f t="shared" si="967"/>
        <v>1900</v>
      </c>
      <c r="AO4434" s="41"/>
      <c r="AP4434" s="41"/>
      <c r="AQ4434" s="41"/>
      <c r="AR4434" s="42"/>
      <c r="AS4434" s="42"/>
      <c r="AU4434" s="43">
        <f t="shared" si="968"/>
        <v>0</v>
      </c>
    </row>
    <row r="4435" spans="1:47" ht="15" customHeight="1" x14ac:dyDescent="0.25">
      <c r="A4435" s="11"/>
      <c r="B4435" s="19">
        <v>4604</v>
      </c>
      <c r="C4435" s="61"/>
      <c r="D4435" s="62"/>
      <c r="E4435" s="78"/>
      <c r="F4435" s="63"/>
      <c r="G4435" s="80"/>
      <c r="H4435" s="94"/>
      <c r="I4435" s="95"/>
      <c r="J4435" s="27"/>
      <c r="K4435" s="27"/>
      <c r="L4435" s="95"/>
      <c r="M4435" s="96"/>
      <c r="N4435" s="29">
        <v>0</v>
      </c>
      <c r="O4435" s="30" t="str">
        <f>IF(G4435&lt;=$N$2,"",IF(F4435=[3]Pav.tvarkyklė!$B$13,"",IF(ISBLANK(R4435),"X","")))</f>
        <v/>
      </c>
      <c r="P4435" s="91"/>
      <c r="Q4435" s="63"/>
      <c r="R4435" s="63"/>
      <c r="S4435" s="63"/>
      <c r="T4435" s="63"/>
      <c r="U4435" s="34" t="str">
        <f>IFERROR(INDEX('[3]5.Grup_T'!$G$4:$G$22,MATCH('6.Turtas'!E4435,'[3]5.Grup_T'!$E$4:$E$22,0)),"0")</f>
        <v>0</v>
      </c>
      <c r="V4435" s="35">
        <f t="shared" si="969"/>
        <v>0</v>
      </c>
      <c r="W4435" s="35">
        <f>IF(NOT(ISBLANK(H4435)),(12-DATEDIF(H4435,'[3]1.Pradzia'!$D$13,"m")),0)</f>
        <v>0</v>
      </c>
      <c r="X4435" s="35">
        <f t="shared" si="970"/>
        <v>0</v>
      </c>
      <c r="Y4435" s="35">
        <f t="shared" si="966"/>
        <v>0</v>
      </c>
      <c r="Z4435" s="35">
        <f t="shared" ref="Z4435:Z4498" si="978">IF(YEAR(G4435)&gt;=2019,0,V4435-X4435)</f>
        <v>0</v>
      </c>
      <c r="AA4435" s="36">
        <f t="shared" si="971"/>
        <v>0</v>
      </c>
      <c r="AB4435" s="36">
        <f t="shared" si="972"/>
        <v>0</v>
      </c>
      <c r="AC4435" s="37">
        <f t="shared" si="973"/>
        <v>0</v>
      </c>
      <c r="AD4435" s="35">
        <f>IF(OR(YEAR(G4435)&lt;2019,O4435="X"),0,IF(ISBLANK(H4435),DATEDIF(G4435,'[3]1.Pradzia'!$D$13,"M"),DATEDIF(G4435,H4435,"m")))</f>
        <v>0</v>
      </c>
      <c r="AE4435" s="37">
        <f>IF(E4435='[3]5.Grup_T'!$E$20,0,IF(AD4435&lt;&gt;0,M4435/V4435*MIN(12,AD4435),0))</f>
        <v>0</v>
      </c>
      <c r="AF4435" s="37">
        <f t="shared" si="974"/>
        <v>0</v>
      </c>
      <c r="AG4435" s="37">
        <f t="shared" si="975"/>
        <v>0</v>
      </c>
      <c r="AH4435" s="37">
        <f t="shared" si="976"/>
        <v>0</v>
      </c>
      <c r="AI4435" s="35" t="str">
        <f t="shared" si="977"/>
        <v>Nusidėvėjęs</v>
      </c>
      <c r="AJ4435" s="38" t="str">
        <f>IF(AND(F4435&lt;&gt;[3]Pav.tvarkyklė!$B$12,F4435&lt;&gt;[3]Pav.tvarkyklė!$B$13),"GVTNT","X")</f>
        <v>GVTNT</v>
      </c>
      <c r="AK4435" s="39">
        <f t="shared" ref="AK4435:AK4498" si="979">I4435-J4435-K4435-L4435-M4435</f>
        <v>0</v>
      </c>
      <c r="AL4435" s="41"/>
      <c r="AM4435" s="41"/>
      <c r="AN4435" s="41">
        <f t="shared" si="967"/>
        <v>1900</v>
      </c>
      <c r="AO4435" s="41"/>
      <c r="AP4435" s="41"/>
      <c r="AQ4435" s="41"/>
      <c r="AR4435" s="42"/>
      <c r="AS4435" s="42"/>
      <c r="AU4435" s="43">
        <f t="shared" si="968"/>
        <v>0</v>
      </c>
    </row>
    <row r="4436" spans="1:47" ht="15" customHeight="1" x14ac:dyDescent="0.25">
      <c r="A4436" s="11"/>
      <c r="B4436" s="19">
        <v>4605</v>
      </c>
      <c r="C4436" s="61"/>
      <c r="D4436" s="62"/>
      <c r="E4436" s="78"/>
      <c r="F4436" s="63"/>
      <c r="G4436" s="80"/>
      <c r="H4436" s="94"/>
      <c r="I4436" s="95"/>
      <c r="J4436" s="27"/>
      <c r="K4436" s="27"/>
      <c r="L4436" s="95"/>
      <c r="M4436" s="96"/>
      <c r="N4436" s="29">
        <v>0</v>
      </c>
      <c r="O4436" s="30" t="str">
        <f>IF(G4436&lt;=$N$2,"",IF(F4436=[3]Pav.tvarkyklė!$B$13,"",IF(ISBLANK(R4436),"X","")))</f>
        <v/>
      </c>
      <c r="P4436" s="91"/>
      <c r="Q4436" s="63"/>
      <c r="R4436" s="63"/>
      <c r="S4436" s="63"/>
      <c r="T4436" s="63"/>
      <c r="U4436" s="34" t="str">
        <f>IFERROR(INDEX('[3]5.Grup_T'!$G$4:$G$22,MATCH('6.Turtas'!E4436,'[3]5.Grup_T'!$E$4:$E$22,0)),"0")</f>
        <v>0</v>
      </c>
      <c r="V4436" s="35">
        <f t="shared" si="969"/>
        <v>0</v>
      </c>
      <c r="W4436" s="35">
        <f>IF(NOT(ISBLANK(H4436)),(12-DATEDIF(H4436,'[3]1.Pradzia'!$D$13,"m")),0)</f>
        <v>0</v>
      </c>
      <c r="X4436" s="35">
        <f t="shared" si="970"/>
        <v>0</v>
      </c>
      <c r="Y4436" s="35">
        <f t="shared" si="966"/>
        <v>0</v>
      </c>
      <c r="Z4436" s="35">
        <f t="shared" si="978"/>
        <v>0</v>
      </c>
      <c r="AA4436" s="36">
        <f t="shared" si="971"/>
        <v>0</v>
      </c>
      <c r="AB4436" s="36">
        <f t="shared" si="972"/>
        <v>0</v>
      </c>
      <c r="AC4436" s="37">
        <f t="shared" si="973"/>
        <v>0</v>
      </c>
      <c r="AD4436" s="35">
        <f>IF(OR(YEAR(G4436)&lt;2019,O4436="X"),0,IF(ISBLANK(H4436),DATEDIF(G4436,'[3]1.Pradzia'!$D$13,"M"),DATEDIF(G4436,H4436,"m")))</f>
        <v>0</v>
      </c>
      <c r="AE4436" s="37">
        <f>IF(E4436='[3]5.Grup_T'!$E$20,0,IF(AD4436&lt;&gt;0,M4436/V4436*MIN(12,AD4436),0))</f>
        <v>0</v>
      </c>
      <c r="AF4436" s="37">
        <f t="shared" si="974"/>
        <v>0</v>
      </c>
      <c r="AG4436" s="37">
        <f t="shared" si="975"/>
        <v>0</v>
      </c>
      <c r="AH4436" s="37">
        <f t="shared" si="976"/>
        <v>0</v>
      </c>
      <c r="AI4436" s="35" t="str">
        <f t="shared" si="977"/>
        <v>Nusidėvėjęs</v>
      </c>
      <c r="AJ4436" s="38" t="str">
        <f>IF(AND(F4436&lt;&gt;[3]Pav.tvarkyklė!$B$12,F4436&lt;&gt;[3]Pav.tvarkyklė!$B$13),"GVTNT","X")</f>
        <v>GVTNT</v>
      </c>
      <c r="AK4436" s="39">
        <f t="shared" si="979"/>
        <v>0</v>
      </c>
      <c r="AL4436" s="41"/>
      <c r="AM4436" s="41"/>
      <c r="AN4436" s="41">
        <f t="shared" si="967"/>
        <v>1900</v>
      </c>
      <c r="AO4436" s="41"/>
      <c r="AP4436" s="41"/>
      <c r="AQ4436" s="41"/>
      <c r="AR4436" s="42"/>
      <c r="AS4436" s="42"/>
      <c r="AU4436" s="43">
        <f t="shared" si="968"/>
        <v>0</v>
      </c>
    </row>
    <row r="4437" spans="1:47" ht="15" customHeight="1" x14ac:dyDescent="0.25">
      <c r="A4437" s="11"/>
      <c r="B4437" s="19">
        <v>4606</v>
      </c>
      <c r="C4437" s="61"/>
      <c r="D4437" s="62"/>
      <c r="E4437" s="78"/>
      <c r="F4437" s="63"/>
      <c r="G4437" s="80"/>
      <c r="H4437" s="94"/>
      <c r="I4437" s="95"/>
      <c r="J4437" s="27"/>
      <c r="K4437" s="27"/>
      <c r="L4437" s="95"/>
      <c r="M4437" s="96"/>
      <c r="N4437" s="29">
        <v>0</v>
      </c>
      <c r="O4437" s="30" t="str">
        <f>IF(G4437&lt;=$N$2,"",IF(F4437=[3]Pav.tvarkyklė!$B$13,"",IF(ISBLANK(R4437),"X","")))</f>
        <v/>
      </c>
      <c r="P4437" s="91"/>
      <c r="Q4437" s="63"/>
      <c r="R4437" s="63"/>
      <c r="S4437" s="63"/>
      <c r="T4437" s="63"/>
      <c r="U4437" s="34" t="str">
        <f>IFERROR(INDEX('[3]5.Grup_T'!$G$4:$G$22,MATCH('6.Turtas'!E4437,'[3]5.Grup_T'!$E$4:$E$22,0)),"0")</f>
        <v>0</v>
      </c>
      <c r="V4437" s="35">
        <f t="shared" si="969"/>
        <v>0</v>
      </c>
      <c r="W4437" s="35">
        <f>IF(NOT(ISBLANK(H4437)),(12-DATEDIF(H4437,'[3]1.Pradzia'!$D$13,"m")),0)</f>
        <v>0</v>
      </c>
      <c r="X4437" s="35">
        <f t="shared" si="970"/>
        <v>0</v>
      </c>
      <c r="Y4437" s="35">
        <f t="shared" si="966"/>
        <v>0</v>
      </c>
      <c r="Z4437" s="35">
        <f t="shared" si="978"/>
        <v>0</v>
      </c>
      <c r="AA4437" s="36">
        <f t="shared" si="971"/>
        <v>0</v>
      </c>
      <c r="AB4437" s="36">
        <f t="shared" si="972"/>
        <v>0</v>
      </c>
      <c r="AC4437" s="37">
        <f t="shared" si="973"/>
        <v>0</v>
      </c>
      <c r="AD4437" s="35">
        <f>IF(OR(YEAR(G4437)&lt;2019,O4437="X"),0,IF(ISBLANK(H4437),DATEDIF(G4437,'[3]1.Pradzia'!$D$13,"M"),DATEDIF(G4437,H4437,"m")))</f>
        <v>0</v>
      </c>
      <c r="AE4437" s="37">
        <f>IF(E4437='[3]5.Grup_T'!$E$20,0,IF(AD4437&lt;&gt;0,M4437/V4437*MIN(12,AD4437),0))</f>
        <v>0</v>
      </c>
      <c r="AF4437" s="37">
        <f t="shared" si="974"/>
        <v>0</v>
      </c>
      <c r="AG4437" s="37">
        <f t="shared" si="975"/>
        <v>0</v>
      </c>
      <c r="AH4437" s="37">
        <f t="shared" si="976"/>
        <v>0</v>
      </c>
      <c r="AI4437" s="35" t="str">
        <f t="shared" si="977"/>
        <v>Nusidėvėjęs</v>
      </c>
      <c r="AJ4437" s="38" t="str">
        <f>IF(AND(F4437&lt;&gt;[3]Pav.tvarkyklė!$B$12,F4437&lt;&gt;[3]Pav.tvarkyklė!$B$13),"GVTNT","X")</f>
        <v>GVTNT</v>
      </c>
      <c r="AK4437" s="39">
        <f t="shared" si="979"/>
        <v>0</v>
      </c>
      <c r="AL4437" s="41"/>
      <c r="AM4437" s="41"/>
      <c r="AN4437" s="41">
        <f t="shared" si="967"/>
        <v>1900</v>
      </c>
      <c r="AO4437" s="41"/>
      <c r="AP4437" s="41"/>
      <c r="AQ4437" s="41"/>
      <c r="AR4437" s="42"/>
      <c r="AS4437" s="42"/>
      <c r="AU4437" s="43">
        <f t="shared" si="968"/>
        <v>0</v>
      </c>
    </row>
    <row r="4438" spans="1:47" ht="15" customHeight="1" x14ac:dyDescent="0.25">
      <c r="A4438" s="11"/>
      <c r="B4438" s="19">
        <v>4607</v>
      </c>
      <c r="C4438" s="61"/>
      <c r="D4438" s="62"/>
      <c r="E4438" s="78"/>
      <c r="F4438" s="63"/>
      <c r="G4438" s="80"/>
      <c r="H4438" s="94"/>
      <c r="I4438" s="95"/>
      <c r="J4438" s="27"/>
      <c r="K4438" s="27"/>
      <c r="L4438" s="95"/>
      <c r="M4438" s="96"/>
      <c r="N4438" s="29">
        <v>0</v>
      </c>
      <c r="O4438" s="30" t="str">
        <f>IF(G4438&lt;=$N$2,"",IF(F4438=[3]Pav.tvarkyklė!$B$13,"",IF(ISBLANK(R4438),"X","")))</f>
        <v/>
      </c>
      <c r="P4438" s="91"/>
      <c r="Q4438" s="63"/>
      <c r="R4438" s="63"/>
      <c r="S4438" s="63"/>
      <c r="T4438" s="63"/>
      <c r="U4438" s="34" t="str">
        <f>IFERROR(INDEX('[3]5.Grup_T'!$G$4:$G$22,MATCH('6.Turtas'!E4438,'[3]5.Grup_T'!$E$4:$E$22,0)),"0")</f>
        <v>0</v>
      </c>
      <c r="V4438" s="35">
        <f t="shared" si="969"/>
        <v>0</v>
      </c>
      <c r="W4438" s="35">
        <f>IF(NOT(ISBLANK(H4438)),(12-DATEDIF(H4438,'[3]1.Pradzia'!$D$13,"m")),0)</f>
        <v>0</v>
      </c>
      <c r="X4438" s="35">
        <f t="shared" si="970"/>
        <v>0</v>
      </c>
      <c r="Y4438" s="35">
        <f t="shared" si="966"/>
        <v>0</v>
      </c>
      <c r="Z4438" s="35">
        <f t="shared" si="978"/>
        <v>0</v>
      </c>
      <c r="AA4438" s="36">
        <f t="shared" si="971"/>
        <v>0</v>
      </c>
      <c r="AB4438" s="36">
        <f t="shared" si="972"/>
        <v>0</v>
      </c>
      <c r="AC4438" s="37">
        <f t="shared" si="973"/>
        <v>0</v>
      </c>
      <c r="AD4438" s="35">
        <f>IF(OR(YEAR(G4438)&lt;2019,O4438="X"),0,IF(ISBLANK(H4438),DATEDIF(G4438,'[3]1.Pradzia'!$D$13,"M"),DATEDIF(G4438,H4438,"m")))</f>
        <v>0</v>
      </c>
      <c r="AE4438" s="37">
        <f>IF(E4438='[3]5.Grup_T'!$E$20,0,IF(AD4438&lt;&gt;0,M4438/V4438*MIN(12,AD4438),0))</f>
        <v>0</v>
      </c>
      <c r="AF4438" s="37">
        <f t="shared" si="974"/>
        <v>0</v>
      </c>
      <c r="AG4438" s="37">
        <f t="shared" si="975"/>
        <v>0</v>
      </c>
      <c r="AH4438" s="37">
        <f t="shared" si="976"/>
        <v>0</v>
      </c>
      <c r="AI4438" s="35" t="str">
        <f t="shared" si="977"/>
        <v>Nusidėvėjęs</v>
      </c>
      <c r="AJ4438" s="38" t="str">
        <f>IF(AND(F4438&lt;&gt;[3]Pav.tvarkyklė!$B$12,F4438&lt;&gt;[3]Pav.tvarkyklė!$B$13),"GVTNT","X")</f>
        <v>GVTNT</v>
      </c>
      <c r="AK4438" s="39">
        <f t="shared" si="979"/>
        <v>0</v>
      </c>
      <c r="AL4438" s="41"/>
      <c r="AM4438" s="41"/>
      <c r="AN4438" s="41">
        <f t="shared" si="967"/>
        <v>1900</v>
      </c>
      <c r="AO4438" s="41"/>
      <c r="AP4438" s="41"/>
      <c r="AQ4438" s="41"/>
      <c r="AR4438" s="42"/>
      <c r="AS4438" s="42"/>
      <c r="AU4438" s="43">
        <f t="shared" si="968"/>
        <v>0</v>
      </c>
    </row>
    <row r="4439" spans="1:47" ht="15" customHeight="1" x14ac:dyDescent="0.25">
      <c r="A4439" s="11"/>
      <c r="B4439" s="19">
        <v>4608</v>
      </c>
      <c r="C4439" s="61"/>
      <c r="D4439" s="62"/>
      <c r="E4439" s="78"/>
      <c r="F4439" s="63"/>
      <c r="G4439" s="80"/>
      <c r="H4439" s="94"/>
      <c r="I4439" s="95"/>
      <c r="J4439" s="27"/>
      <c r="K4439" s="27"/>
      <c r="L4439" s="95"/>
      <c r="M4439" s="96"/>
      <c r="N4439" s="29">
        <v>0</v>
      </c>
      <c r="O4439" s="30" t="str">
        <f>IF(G4439&lt;=$N$2,"",IF(F4439=[3]Pav.tvarkyklė!$B$13,"",IF(ISBLANK(R4439),"X","")))</f>
        <v/>
      </c>
      <c r="P4439" s="91"/>
      <c r="Q4439" s="63"/>
      <c r="R4439" s="63"/>
      <c r="S4439" s="63"/>
      <c r="T4439" s="63"/>
      <c r="U4439" s="34" t="str">
        <f>IFERROR(INDEX('[3]5.Grup_T'!$G$4:$G$22,MATCH('6.Turtas'!E4439,'[3]5.Grup_T'!$E$4:$E$22,0)),"0")</f>
        <v>0</v>
      </c>
      <c r="V4439" s="35">
        <f t="shared" si="969"/>
        <v>0</v>
      </c>
      <c r="W4439" s="35">
        <f>IF(NOT(ISBLANK(H4439)),(12-DATEDIF(H4439,'[3]1.Pradzia'!$D$13,"m")),0)</f>
        <v>0</v>
      </c>
      <c r="X4439" s="35">
        <f t="shared" si="970"/>
        <v>0</v>
      </c>
      <c r="Y4439" s="35">
        <f t="shared" si="966"/>
        <v>0</v>
      </c>
      <c r="Z4439" s="35">
        <f t="shared" si="978"/>
        <v>0</v>
      </c>
      <c r="AA4439" s="36">
        <f t="shared" si="971"/>
        <v>0</v>
      </c>
      <c r="AB4439" s="36">
        <f t="shared" si="972"/>
        <v>0</v>
      </c>
      <c r="AC4439" s="37">
        <f t="shared" si="973"/>
        <v>0</v>
      </c>
      <c r="AD4439" s="35">
        <f>IF(OR(YEAR(G4439)&lt;2019,O4439="X"),0,IF(ISBLANK(H4439),DATEDIF(G4439,'[3]1.Pradzia'!$D$13,"M"),DATEDIF(G4439,H4439,"m")))</f>
        <v>0</v>
      </c>
      <c r="AE4439" s="37">
        <f>IF(E4439='[3]5.Grup_T'!$E$20,0,IF(AD4439&lt;&gt;0,M4439/V4439*MIN(12,AD4439),0))</f>
        <v>0</v>
      </c>
      <c r="AF4439" s="37">
        <f t="shared" si="974"/>
        <v>0</v>
      </c>
      <c r="AG4439" s="37">
        <f t="shared" si="975"/>
        <v>0</v>
      </c>
      <c r="AH4439" s="37">
        <f t="shared" si="976"/>
        <v>0</v>
      </c>
      <c r="AI4439" s="35" t="str">
        <f t="shared" si="977"/>
        <v>Nusidėvėjęs</v>
      </c>
      <c r="AJ4439" s="38" t="str">
        <f>IF(AND(F4439&lt;&gt;[3]Pav.tvarkyklė!$B$12,F4439&lt;&gt;[3]Pav.tvarkyklė!$B$13),"GVTNT","X")</f>
        <v>GVTNT</v>
      </c>
      <c r="AK4439" s="39">
        <f t="shared" si="979"/>
        <v>0</v>
      </c>
      <c r="AL4439" s="41"/>
      <c r="AM4439" s="41"/>
      <c r="AN4439" s="41">
        <f t="shared" si="967"/>
        <v>1900</v>
      </c>
      <c r="AO4439" s="41"/>
      <c r="AP4439" s="41"/>
      <c r="AQ4439" s="41"/>
      <c r="AR4439" s="42"/>
      <c r="AS4439" s="42"/>
      <c r="AU4439" s="43">
        <f t="shared" si="968"/>
        <v>0</v>
      </c>
    </row>
    <row r="4440" spans="1:47" ht="15" customHeight="1" x14ac:dyDescent="0.25">
      <c r="A4440" s="11"/>
      <c r="B4440" s="19">
        <v>4609</v>
      </c>
      <c r="C4440" s="61"/>
      <c r="D4440" s="62"/>
      <c r="E4440" s="78"/>
      <c r="F4440" s="63"/>
      <c r="G4440" s="80"/>
      <c r="H4440" s="94"/>
      <c r="I4440" s="95"/>
      <c r="J4440" s="27"/>
      <c r="K4440" s="27"/>
      <c r="L4440" s="95"/>
      <c r="M4440" s="96"/>
      <c r="N4440" s="29">
        <v>0</v>
      </c>
      <c r="O4440" s="30" t="str">
        <f>IF(G4440&lt;=$N$2,"",IF(F4440=[3]Pav.tvarkyklė!$B$13,"",IF(ISBLANK(R4440),"X","")))</f>
        <v/>
      </c>
      <c r="P4440" s="91"/>
      <c r="Q4440" s="63"/>
      <c r="R4440" s="63"/>
      <c r="S4440" s="63"/>
      <c r="T4440" s="63"/>
      <c r="U4440" s="34" t="str">
        <f>IFERROR(INDEX('[3]5.Grup_T'!$G$4:$G$22,MATCH('6.Turtas'!E4440,'[3]5.Grup_T'!$E$4:$E$22,0)),"0")</f>
        <v>0</v>
      </c>
      <c r="V4440" s="35">
        <f t="shared" si="969"/>
        <v>0</v>
      </c>
      <c r="W4440" s="35">
        <f>IF(NOT(ISBLANK(H4440)),(12-DATEDIF(H4440,'[3]1.Pradzia'!$D$13,"m")),0)</f>
        <v>0</v>
      </c>
      <c r="X4440" s="35">
        <f t="shared" si="970"/>
        <v>0</v>
      </c>
      <c r="Y4440" s="35">
        <f t="shared" si="966"/>
        <v>0</v>
      </c>
      <c r="Z4440" s="35">
        <f t="shared" si="978"/>
        <v>0</v>
      </c>
      <c r="AA4440" s="36">
        <f t="shared" si="971"/>
        <v>0</v>
      </c>
      <c r="AB4440" s="36">
        <f t="shared" si="972"/>
        <v>0</v>
      </c>
      <c r="AC4440" s="37">
        <f t="shared" si="973"/>
        <v>0</v>
      </c>
      <c r="AD4440" s="35">
        <f>IF(OR(YEAR(G4440)&lt;2019,O4440="X"),0,IF(ISBLANK(H4440),DATEDIF(G4440,'[3]1.Pradzia'!$D$13,"M"),DATEDIF(G4440,H4440,"m")))</f>
        <v>0</v>
      </c>
      <c r="AE4440" s="37">
        <f>IF(E4440='[3]5.Grup_T'!$E$20,0,IF(AD4440&lt;&gt;0,M4440/V4440*MIN(12,AD4440),0))</f>
        <v>0</v>
      </c>
      <c r="AF4440" s="37">
        <f t="shared" si="974"/>
        <v>0</v>
      </c>
      <c r="AG4440" s="37">
        <f t="shared" si="975"/>
        <v>0</v>
      </c>
      <c r="AH4440" s="37">
        <f t="shared" si="976"/>
        <v>0</v>
      </c>
      <c r="AI4440" s="35" t="str">
        <f t="shared" si="977"/>
        <v>Nusidėvėjęs</v>
      </c>
      <c r="AJ4440" s="38" t="str">
        <f>IF(AND(F4440&lt;&gt;[3]Pav.tvarkyklė!$B$12,F4440&lt;&gt;[3]Pav.tvarkyklė!$B$13),"GVTNT","X")</f>
        <v>GVTNT</v>
      </c>
      <c r="AK4440" s="39">
        <f t="shared" si="979"/>
        <v>0</v>
      </c>
      <c r="AL4440" s="41"/>
      <c r="AM4440" s="41"/>
      <c r="AN4440" s="41">
        <f t="shared" si="967"/>
        <v>1900</v>
      </c>
      <c r="AO4440" s="41"/>
      <c r="AP4440" s="41"/>
      <c r="AQ4440" s="41"/>
      <c r="AR4440" s="42"/>
      <c r="AS4440" s="42"/>
      <c r="AU4440" s="43">
        <f t="shared" si="968"/>
        <v>0</v>
      </c>
    </row>
    <row r="4441" spans="1:47" ht="15" customHeight="1" x14ac:dyDescent="0.25">
      <c r="A4441" s="11"/>
      <c r="B4441" s="19">
        <v>4610</v>
      </c>
      <c r="C4441" s="61"/>
      <c r="D4441" s="62"/>
      <c r="E4441" s="78"/>
      <c r="F4441" s="63"/>
      <c r="G4441" s="80"/>
      <c r="H4441" s="94"/>
      <c r="I4441" s="95"/>
      <c r="J4441" s="27"/>
      <c r="K4441" s="27"/>
      <c r="L4441" s="95"/>
      <c r="M4441" s="96"/>
      <c r="N4441" s="29">
        <v>0</v>
      </c>
      <c r="O4441" s="30" t="str">
        <f>IF(G4441&lt;=$N$2,"",IF(F4441=[3]Pav.tvarkyklė!$B$13,"",IF(ISBLANK(R4441),"X","")))</f>
        <v/>
      </c>
      <c r="P4441" s="91"/>
      <c r="Q4441" s="63"/>
      <c r="R4441" s="63"/>
      <c r="S4441" s="63"/>
      <c r="T4441" s="63"/>
      <c r="U4441" s="34" t="str">
        <f>IFERROR(INDEX('[3]5.Grup_T'!$G$4:$G$22,MATCH('6.Turtas'!E4441,'[3]5.Grup_T'!$E$4:$E$22,0)),"0")</f>
        <v>0</v>
      </c>
      <c r="V4441" s="35">
        <f t="shared" si="969"/>
        <v>0</v>
      </c>
      <c r="W4441" s="35">
        <f>IF(NOT(ISBLANK(H4441)),(12-DATEDIF(H4441,'[3]1.Pradzia'!$D$13,"m")),0)</f>
        <v>0</v>
      </c>
      <c r="X4441" s="35">
        <f t="shared" si="970"/>
        <v>0</v>
      </c>
      <c r="Y4441" s="35">
        <f t="shared" si="966"/>
        <v>0</v>
      </c>
      <c r="Z4441" s="35">
        <f t="shared" si="978"/>
        <v>0</v>
      </c>
      <c r="AA4441" s="36">
        <f t="shared" si="971"/>
        <v>0</v>
      </c>
      <c r="AB4441" s="36">
        <f t="shared" si="972"/>
        <v>0</v>
      </c>
      <c r="AC4441" s="37">
        <f t="shared" si="973"/>
        <v>0</v>
      </c>
      <c r="AD4441" s="35">
        <f>IF(OR(YEAR(G4441)&lt;2019,O4441="X"),0,IF(ISBLANK(H4441),DATEDIF(G4441,'[3]1.Pradzia'!$D$13,"M"),DATEDIF(G4441,H4441,"m")))</f>
        <v>0</v>
      </c>
      <c r="AE4441" s="37">
        <f>IF(E4441='[3]5.Grup_T'!$E$20,0,IF(AD4441&lt;&gt;0,M4441/V4441*MIN(12,AD4441),0))</f>
        <v>0</v>
      </c>
      <c r="AF4441" s="37">
        <f t="shared" si="974"/>
        <v>0</v>
      </c>
      <c r="AG4441" s="37">
        <f t="shared" si="975"/>
        <v>0</v>
      </c>
      <c r="AH4441" s="37">
        <f t="shared" si="976"/>
        <v>0</v>
      </c>
      <c r="AI4441" s="35" t="str">
        <f t="shared" si="977"/>
        <v>Nusidėvėjęs</v>
      </c>
      <c r="AJ4441" s="38" t="str">
        <f>IF(AND(F4441&lt;&gt;[3]Pav.tvarkyklė!$B$12,F4441&lt;&gt;[3]Pav.tvarkyklė!$B$13),"GVTNT","X")</f>
        <v>GVTNT</v>
      </c>
      <c r="AK4441" s="39">
        <f t="shared" si="979"/>
        <v>0</v>
      </c>
      <c r="AL4441" s="41"/>
      <c r="AM4441" s="41"/>
      <c r="AN4441" s="41">
        <f t="shared" si="967"/>
        <v>1900</v>
      </c>
      <c r="AO4441" s="41"/>
      <c r="AP4441" s="41"/>
      <c r="AQ4441" s="41"/>
      <c r="AR4441" s="42"/>
      <c r="AS4441" s="42"/>
      <c r="AU4441" s="43">
        <f t="shared" si="968"/>
        <v>0</v>
      </c>
    </row>
    <row r="4442" spans="1:47" ht="15" customHeight="1" x14ac:dyDescent="0.25">
      <c r="A4442" s="11"/>
      <c r="B4442" s="19">
        <v>4611</v>
      </c>
      <c r="C4442" s="61"/>
      <c r="D4442" s="62"/>
      <c r="E4442" s="78"/>
      <c r="F4442" s="63"/>
      <c r="G4442" s="80"/>
      <c r="H4442" s="94"/>
      <c r="I4442" s="95"/>
      <c r="J4442" s="27"/>
      <c r="K4442" s="27"/>
      <c r="L4442" s="95"/>
      <c r="M4442" s="96"/>
      <c r="N4442" s="29">
        <v>0</v>
      </c>
      <c r="O4442" s="30" t="str">
        <f>IF(G4442&lt;=$N$2,"",IF(F4442=[3]Pav.tvarkyklė!$B$13,"",IF(ISBLANK(R4442),"X","")))</f>
        <v/>
      </c>
      <c r="P4442" s="91"/>
      <c r="Q4442" s="63"/>
      <c r="R4442" s="63"/>
      <c r="S4442" s="63"/>
      <c r="T4442" s="63"/>
      <c r="U4442" s="34" t="str">
        <f>IFERROR(INDEX('[3]5.Grup_T'!$G$4:$G$22,MATCH('6.Turtas'!E4442,'[3]5.Grup_T'!$E$4:$E$22,0)),"0")</f>
        <v>0</v>
      </c>
      <c r="V4442" s="35">
        <f t="shared" si="969"/>
        <v>0</v>
      </c>
      <c r="W4442" s="35">
        <f>IF(NOT(ISBLANK(H4442)),(12-DATEDIF(H4442,'[3]1.Pradzia'!$D$13,"m")),0)</f>
        <v>0</v>
      </c>
      <c r="X4442" s="35">
        <f t="shared" si="970"/>
        <v>0</v>
      </c>
      <c r="Y4442" s="35">
        <f t="shared" si="966"/>
        <v>0</v>
      </c>
      <c r="Z4442" s="35">
        <f t="shared" si="978"/>
        <v>0</v>
      </c>
      <c r="AA4442" s="36">
        <f t="shared" si="971"/>
        <v>0</v>
      </c>
      <c r="AB4442" s="36">
        <f t="shared" si="972"/>
        <v>0</v>
      </c>
      <c r="AC4442" s="37">
        <f t="shared" si="973"/>
        <v>0</v>
      </c>
      <c r="AD4442" s="35">
        <f>IF(OR(YEAR(G4442)&lt;2019,O4442="X"),0,IF(ISBLANK(H4442),DATEDIF(G4442,'[3]1.Pradzia'!$D$13,"M"),DATEDIF(G4442,H4442,"m")))</f>
        <v>0</v>
      </c>
      <c r="AE4442" s="37">
        <f>IF(E4442='[3]5.Grup_T'!$E$20,0,IF(AD4442&lt;&gt;0,M4442/V4442*MIN(12,AD4442),0))</f>
        <v>0</v>
      </c>
      <c r="AF4442" s="37">
        <f t="shared" si="974"/>
        <v>0</v>
      </c>
      <c r="AG4442" s="37">
        <f t="shared" si="975"/>
        <v>0</v>
      </c>
      <c r="AH4442" s="37">
        <f t="shared" si="976"/>
        <v>0</v>
      </c>
      <c r="AI4442" s="35" t="str">
        <f t="shared" si="977"/>
        <v>Nusidėvėjęs</v>
      </c>
      <c r="AJ4442" s="38" t="str">
        <f>IF(AND(F4442&lt;&gt;[3]Pav.tvarkyklė!$B$12,F4442&lt;&gt;[3]Pav.tvarkyklė!$B$13),"GVTNT","X")</f>
        <v>GVTNT</v>
      </c>
      <c r="AK4442" s="39">
        <f t="shared" si="979"/>
        <v>0</v>
      </c>
      <c r="AL4442" s="41"/>
      <c r="AM4442" s="41"/>
      <c r="AN4442" s="41">
        <f t="shared" si="967"/>
        <v>1900</v>
      </c>
      <c r="AO4442" s="41"/>
      <c r="AP4442" s="41"/>
      <c r="AQ4442" s="41"/>
      <c r="AR4442" s="42"/>
      <c r="AS4442" s="42"/>
      <c r="AU4442" s="43">
        <f t="shared" si="968"/>
        <v>0</v>
      </c>
    </row>
    <row r="4443" spans="1:47" ht="15" customHeight="1" x14ac:dyDescent="0.25">
      <c r="A4443" s="11"/>
      <c r="B4443" s="19">
        <v>4612</v>
      </c>
      <c r="C4443" s="61"/>
      <c r="D4443" s="62"/>
      <c r="E4443" s="78"/>
      <c r="F4443" s="63"/>
      <c r="G4443" s="80"/>
      <c r="H4443" s="94"/>
      <c r="I4443" s="95"/>
      <c r="J4443" s="27"/>
      <c r="K4443" s="27"/>
      <c r="L4443" s="95"/>
      <c r="M4443" s="96"/>
      <c r="N4443" s="29">
        <v>0</v>
      </c>
      <c r="O4443" s="30" t="str">
        <f>IF(G4443&lt;=$N$2,"",IF(F4443=[3]Pav.tvarkyklė!$B$13,"",IF(ISBLANK(R4443),"X","")))</f>
        <v/>
      </c>
      <c r="P4443" s="91"/>
      <c r="Q4443" s="63"/>
      <c r="R4443" s="63"/>
      <c r="S4443" s="63"/>
      <c r="T4443" s="63"/>
      <c r="U4443" s="34" t="str">
        <f>IFERROR(INDEX('[3]5.Grup_T'!$G$4:$G$22,MATCH('6.Turtas'!E4443,'[3]5.Grup_T'!$E$4:$E$22,0)),"0")</f>
        <v>0</v>
      </c>
      <c r="V4443" s="35">
        <f t="shared" si="969"/>
        <v>0</v>
      </c>
      <c r="W4443" s="35">
        <f>IF(NOT(ISBLANK(H4443)),(12-DATEDIF(H4443,'[3]1.Pradzia'!$D$13,"m")),0)</f>
        <v>0</v>
      </c>
      <c r="X4443" s="35">
        <f t="shared" si="970"/>
        <v>0</v>
      </c>
      <c r="Y4443" s="35">
        <f t="shared" si="966"/>
        <v>0</v>
      </c>
      <c r="Z4443" s="35">
        <f t="shared" si="978"/>
        <v>0</v>
      </c>
      <c r="AA4443" s="36">
        <f t="shared" si="971"/>
        <v>0</v>
      </c>
      <c r="AB4443" s="36">
        <f t="shared" si="972"/>
        <v>0</v>
      </c>
      <c r="AC4443" s="37">
        <f t="shared" si="973"/>
        <v>0</v>
      </c>
      <c r="AD4443" s="35">
        <f>IF(OR(YEAR(G4443)&lt;2019,O4443="X"),0,IF(ISBLANK(H4443),DATEDIF(G4443,'[3]1.Pradzia'!$D$13,"M"),DATEDIF(G4443,H4443,"m")))</f>
        <v>0</v>
      </c>
      <c r="AE4443" s="37">
        <f>IF(E4443='[3]5.Grup_T'!$E$20,0,IF(AD4443&lt;&gt;0,M4443/V4443*MIN(12,AD4443),0))</f>
        <v>0</v>
      </c>
      <c r="AF4443" s="37">
        <f t="shared" si="974"/>
        <v>0</v>
      </c>
      <c r="AG4443" s="37">
        <f t="shared" si="975"/>
        <v>0</v>
      </c>
      <c r="AH4443" s="37">
        <f t="shared" si="976"/>
        <v>0</v>
      </c>
      <c r="AI4443" s="35" t="str">
        <f t="shared" si="977"/>
        <v>Nusidėvėjęs</v>
      </c>
      <c r="AJ4443" s="38" t="str">
        <f>IF(AND(F4443&lt;&gt;[3]Pav.tvarkyklė!$B$12,F4443&lt;&gt;[3]Pav.tvarkyklė!$B$13),"GVTNT","X")</f>
        <v>GVTNT</v>
      </c>
      <c r="AK4443" s="39">
        <f t="shared" si="979"/>
        <v>0</v>
      </c>
      <c r="AL4443" s="41"/>
      <c r="AM4443" s="41"/>
      <c r="AN4443" s="41">
        <f t="shared" si="967"/>
        <v>1900</v>
      </c>
      <c r="AO4443" s="41"/>
      <c r="AP4443" s="41"/>
      <c r="AQ4443" s="41"/>
      <c r="AR4443" s="42"/>
      <c r="AS4443" s="42"/>
      <c r="AU4443" s="43">
        <f t="shared" si="968"/>
        <v>0</v>
      </c>
    </row>
    <row r="4444" spans="1:47" ht="15" customHeight="1" x14ac:dyDescent="0.25">
      <c r="A4444" s="11"/>
      <c r="B4444" s="19">
        <v>4613</v>
      </c>
      <c r="C4444" s="61"/>
      <c r="D4444" s="62"/>
      <c r="E4444" s="78"/>
      <c r="F4444" s="63"/>
      <c r="G4444" s="80"/>
      <c r="H4444" s="94"/>
      <c r="I4444" s="95"/>
      <c r="J4444" s="27"/>
      <c r="K4444" s="27"/>
      <c r="L4444" s="95"/>
      <c r="M4444" s="96"/>
      <c r="N4444" s="29">
        <v>0</v>
      </c>
      <c r="O4444" s="30" t="str">
        <f>IF(G4444&lt;=$N$2,"",IF(F4444=[3]Pav.tvarkyklė!$B$13,"",IF(ISBLANK(R4444),"X","")))</f>
        <v/>
      </c>
      <c r="P4444" s="91"/>
      <c r="Q4444" s="63"/>
      <c r="R4444" s="63"/>
      <c r="S4444" s="63"/>
      <c r="T4444" s="63"/>
      <c r="U4444" s="34" t="str">
        <f>IFERROR(INDEX('[3]5.Grup_T'!$G$4:$G$22,MATCH('6.Turtas'!E4444,'[3]5.Grup_T'!$E$4:$E$22,0)),"0")</f>
        <v>0</v>
      </c>
      <c r="V4444" s="35">
        <f t="shared" si="969"/>
        <v>0</v>
      </c>
      <c r="W4444" s="35">
        <f>IF(NOT(ISBLANK(H4444)),(12-DATEDIF(H4444,'[3]1.Pradzia'!$D$13,"m")),0)</f>
        <v>0</v>
      </c>
      <c r="X4444" s="35">
        <f t="shared" si="970"/>
        <v>0</v>
      </c>
      <c r="Y4444" s="35">
        <f t="shared" si="966"/>
        <v>0</v>
      </c>
      <c r="Z4444" s="35">
        <f t="shared" si="978"/>
        <v>0</v>
      </c>
      <c r="AA4444" s="36">
        <f t="shared" si="971"/>
        <v>0</v>
      </c>
      <c r="AB4444" s="36">
        <f t="shared" si="972"/>
        <v>0</v>
      </c>
      <c r="AC4444" s="37">
        <f t="shared" si="973"/>
        <v>0</v>
      </c>
      <c r="AD4444" s="35">
        <f>IF(OR(YEAR(G4444)&lt;2019,O4444="X"),0,IF(ISBLANK(H4444),DATEDIF(G4444,'[3]1.Pradzia'!$D$13,"M"),DATEDIF(G4444,H4444,"m")))</f>
        <v>0</v>
      </c>
      <c r="AE4444" s="37">
        <f>IF(E4444='[3]5.Grup_T'!$E$20,0,IF(AD4444&lt;&gt;0,M4444/V4444*MIN(12,AD4444),0))</f>
        <v>0</v>
      </c>
      <c r="AF4444" s="37">
        <f t="shared" si="974"/>
        <v>0</v>
      </c>
      <c r="AG4444" s="37">
        <f t="shared" si="975"/>
        <v>0</v>
      </c>
      <c r="AH4444" s="37">
        <f t="shared" si="976"/>
        <v>0</v>
      </c>
      <c r="AI4444" s="35" t="str">
        <f t="shared" si="977"/>
        <v>Nusidėvėjęs</v>
      </c>
      <c r="AJ4444" s="38" t="str">
        <f>IF(AND(F4444&lt;&gt;[3]Pav.tvarkyklė!$B$12,F4444&lt;&gt;[3]Pav.tvarkyklė!$B$13),"GVTNT","X")</f>
        <v>GVTNT</v>
      </c>
      <c r="AK4444" s="39">
        <f t="shared" si="979"/>
        <v>0</v>
      </c>
      <c r="AL4444" s="41"/>
      <c r="AM4444" s="41"/>
      <c r="AN4444" s="41">
        <f t="shared" si="967"/>
        <v>1900</v>
      </c>
      <c r="AO4444" s="41"/>
      <c r="AP4444" s="41"/>
      <c r="AQ4444" s="41"/>
      <c r="AR4444" s="42"/>
      <c r="AS4444" s="42"/>
      <c r="AU4444" s="43">
        <f t="shared" si="968"/>
        <v>0</v>
      </c>
    </row>
    <row r="4445" spans="1:47" ht="15" customHeight="1" x14ac:dyDescent="0.25">
      <c r="A4445" s="11"/>
      <c r="B4445" s="19">
        <v>4614</v>
      </c>
      <c r="C4445" s="61"/>
      <c r="D4445" s="62"/>
      <c r="E4445" s="78"/>
      <c r="F4445" s="63"/>
      <c r="G4445" s="80"/>
      <c r="H4445" s="94"/>
      <c r="I4445" s="95"/>
      <c r="J4445" s="27"/>
      <c r="K4445" s="27"/>
      <c r="L4445" s="95"/>
      <c r="M4445" s="96"/>
      <c r="N4445" s="29">
        <v>0</v>
      </c>
      <c r="O4445" s="30" t="str">
        <f>IF(G4445&lt;=$N$2,"",IF(F4445=[3]Pav.tvarkyklė!$B$13,"",IF(ISBLANK(R4445),"X","")))</f>
        <v/>
      </c>
      <c r="P4445" s="91"/>
      <c r="Q4445" s="63"/>
      <c r="R4445" s="63"/>
      <c r="S4445" s="63"/>
      <c r="T4445" s="63"/>
      <c r="U4445" s="34" t="str">
        <f>IFERROR(INDEX('[3]5.Grup_T'!$G$4:$G$22,MATCH('6.Turtas'!E4445,'[3]5.Grup_T'!$E$4:$E$22,0)),"0")</f>
        <v>0</v>
      </c>
      <c r="V4445" s="35">
        <f t="shared" si="969"/>
        <v>0</v>
      </c>
      <c r="W4445" s="35">
        <f>IF(NOT(ISBLANK(H4445)),(12-DATEDIF(H4445,'[3]1.Pradzia'!$D$13,"m")),0)</f>
        <v>0</v>
      </c>
      <c r="X4445" s="35">
        <f t="shared" si="970"/>
        <v>0</v>
      </c>
      <c r="Y4445" s="35">
        <f t="shared" si="966"/>
        <v>0</v>
      </c>
      <c r="Z4445" s="35">
        <f t="shared" si="978"/>
        <v>0</v>
      </c>
      <c r="AA4445" s="36">
        <f t="shared" si="971"/>
        <v>0</v>
      </c>
      <c r="AB4445" s="36">
        <f t="shared" si="972"/>
        <v>0</v>
      </c>
      <c r="AC4445" s="37">
        <f t="shared" si="973"/>
        <v>0</v>
      </c>
      <c r="AD4445" s="35">
        <f>IF(OR(YEAR(G4445)&lt;2019,O4445="X"),0,IF(ISBLANK(H4445),DATEDIF(G4445,'[3]1.Pradzia'!$D$13,"M"),DATEDIF(G4445,H4445,"m")))</f>
        <v>0</v>
      </c>
      <c r="AE4445" s="37">
        <f>IF(E4445='[3]5.Grup_T'!$E$20,0,IF(AD4445&lt;&gt;0,M4445/V4445*MIN(12,AD4445),0))</f>
        <v>0</v>
      </c>
      <c r="AF4445" s="37">
        <f t="shared" si="974"/>
        <v>0</v>
      </c>
      <c r="AG4445" s="37">
        <f t="shared" si="975"/>
        <v>0</v>
      </c>
      <c r="AH4445" s="37">
        <f t="shared" si="976"/>
        <v>0</v>
      </c>
      <c r="AI4445" s="35" t="str">
        <f t="shared" si="977"/>
        <v>Nusidėvėjęs</v>
      </c>
      <c r="AJ4445" s="38" t="str">
        <f>IF(AND(F4445&lt;&gt;[3]Pav.tvarkyklė!$B$12,F4445&lt;&gt;[3]Pav.tvarkyklė!$B$13),"GVTNT","X")</f>
        <v>GVTNT</v>
      </c>
      <c r="AK4445" s="39">
        <f t="shared" si="979"/>
        <v>0</v>
      </c>
      <c r="AL4445" s="41"/>
      <c r="AM4445" s="41"/>
      <c r="AN4445" s="41">
        <f t="shared" si="967"/>
        <v>1900</v>
      </c>
      <c r="AO4445" s="41"/>
      <c r="AP4445" s="41"/>
      <c r="AQ4445" s="41"/>
      <c r="AR4445" s="42"/>
      <c r="AS4445" s="42"/>
      <c r="AU4445" s="43">
        <f t="shared" si="968"/>
        <v>0</v>
      </c>
    </row>
    <row r="4446" spans="1:47" ht="15" customHeight="1" x14ac:dyDescent="0.25">
      <c r="A4446" s="11"/>
      <c r="B4446" s="19">
        <v>4615</v>
      </c>
      <c r="C4446" s="61"/>
      <c r="D4446" s="62"/>
      <c r="E4446" s="78"/>
      <c r="F4446" s="63"/>
      <c r="G4446" s="80"/>
      <c r="H4446" s="94"/>
      <c r="I4446" s="95"/>
      <c r="J4446" s="27"/>
      <c r="K4446" s="27"/>
      <c r="L4446" s="95"/>
      <c r="M4446" s="96"/>
      <c r="N4446" s="29">
        <v>0</v>
      </c>
      <c r="O4446" s="30" t="str">
        <f>IF(G4446&lt;=$N$2,"",IF(F4446=[3]Pav.tvarkyklė!$B$13,"",IF(ISBLANK(R4446),"X","")))</f>
        <v/>
      </c>
      <c r="P4446" s="91"/>
      <c r="Q4446" s="63"/>
      <c r="R4446" s="63"/>
      <c r="S4446" s="63"/>
      <c r="T4446" s="63"/>
      <c r="U4446" s="34" t="str">
        <f>IFERROR(INDEX('[3]5.Grup_T'!$G$4:$G$22,MATCH('6.Turtas'!E4446,'[3]5.Grup_T'!$E$4:$E$22,0)),"0")</f>
        <v>0</v>
      </c>
      <c r="V4446" s="35">
        <f t="shared" si="969"/>
        <v>0</v>
      </c>
      <c r="W4446" s="35">
        <f>IF(NOT(ISBLANK(H4446)),(12-DATEDIF(H4446,'[3]1.Pradzia'!$D$13,"m")),0)</f>
        <v>0</v>
      </c>
      <c r="X4446" s="35">
        <f t="shared" si="970"/>
        <v>0</v>
      </c>
      <c r="Y4446" s="35">
        <f t="shared" si="966"/>
        <v>0</v>
      </c>
      <c r="Z4446" s="35">
        <f t="shared" si="978"/>
        <v>0</v>
      </c>
      <c r="AA4446" s="36">
        <f t="shared" si="971"/>
        <v>0</v>
      </c>
      <c r="AB4446" s="36">
        <f t="shared" si="972"/>
        <v>0</v>
      </c>
      <c r="AC4446" s="37">
        <f t="shared" si="973"/>
        <v>0</v>
      </c>
      <c r="AD4446" s="35">
        <f>IF(OR(YEAR(G4446)&lt;2019,O4446="X"),0,IF(ISBLANK(H4446),DATEDIF(G4446,'[3]1.Pradzia'!$D$13,"M"),DATEDIF(G4446,H4446,"m")))</f>
        <v>0</v>
      </c>
      <c r="AE4446" s="37">
        <f>IF(E4446='[3]5.Grup_T'!$E$20,0,IF(AD4446&lt;&gt;0,M4446/V4446*MIN(12,AD4446),0))</f>
        <v>0</v>
      </c>
      <c r="AF4446" s="37">
        <f t="shared" si="974"/>
        <v>0</v>
      </c>
      <c r="AG4446" s="37">
        <f t="shared" si="975"/>
        <v>0</v>
      </c>
      <c r="AH4446" s="37">
        <f t="shared" si="976"/>
        <v>0</v>
      </c>
      <c r="AI4446" s="35" t="str">
        <f t="shared" si="977"/>
        <v>Nusidėvėjęs</v>
      </c>
      <c r="AJ4446" s="38" t="str">
        <f>IF(AND(F4446&lt;&gt;[3]Pav.tvarkyklė!$B$12,F4446&lt;&gt;[3]Pav.tvarkyklė!$B$13),"GVTNT","X")</f>
        <v>GVTNT</v>
      </c>
      <c r="AK4446" s="39">
        <f t="shared" si="979"/>
        <v>0</v>
      </c>
      <c r="AL4446" s="41"/>
      <c r="AM4446" s="41"/>
      <c r="AN4446" s="41">
        <f t="shared" si="967"/>
        <v>1900</v>
      </c>
      <c r="AO4446" s="41"/>
      <c r="AP4446" s="41"/>
      <c r="AQ4446" s="41"/>
      <c r="AR4446" s="42"/>
      <c r="AS4446" s="42"/>
      <c r="AU4446" s="43">
        <f t="shared" si="968"/>
        <v>0</v>
      </c>
    </row>
    <row r="4447" spans="1:47" ht="15" customHeight="1" x14ac:dyDescent="0.25">
      <c r="A4447" s="11"/>
      <c r="B4447" s="19">
        <v>4616</v>
      </c>
      <c r="C4447" s="61"/>
      <c r="D4447" s="62"/>
      <c r="E4447" s="78"/>
      <c r="F4447" s="63"/>
      <c r="G4447" s="80"/>
      <c r="H4447" s="94"/>
      <c r="I4447" s="95"/>
      <c r="J4447" s="27"/>
      <c r="K4447" s="27"/>
      <c r="L4447" s="95"/>
      <c r="M4447" s="96"/>
      <c r="N4447" s="29">
        <v>0</v>
      </c>
      <c r="O4447" s="30" t="str">
        <f>IF(G4447&lt;=$N$2,"",IF(F4447=[3]Pav.tvarkyklė!$B$13,"",IF(ISBLANK(R4447),"X","")))</f>
        <v/>
      </c>
      <c r="P4447" s="91"/>
      <c r="Q4447" s="63"/>
      <c r="R4447" s="63"/>
      <c r="S4447" s="63"/>
      <c r="T4447" s="63"/>
      <c r="U4447" s="34" t="str">
        <f>IFERROR(INDEX('[3]5.Grup_T'!$G$4:$G$22,MATCH('6.Turtas'!E4447,'[3]5.Grup_T'!$E$4:$E$22,0)),"0")</f>
        <v>0</v>
      </c>
      <c r="V4447" s="35">
        <f t="shared" si="969"/>
        <v>0</v>
      </c>
      <c r="W4447" s="35">
        <f>IF(NOT(ISBLANK(H4447)),(12-DATEDIF(H4447,'[3]1.Pradzia'!$D$13,"m")),0)</f>
        <v>0</v>
      </c>
      <c r="X4447" s="35">
        <f t="shared" si="970"/>
        <v>0</v>
      </c>
      <c r="Y4447" s="35">
        <f t="shared" si="966"/>
        <v>0</v>
      </c>
      <c r="Z4447" s="35">
        <f t="shared" si="978"/>
        <v>0</v>
      </c>
      <c r="AA4447" s="36">
        <f t="shared" si="971"/>
        <v>0</v>
      </c>
      <c r="AB4447" s="36">
        <f t="shared" si="972"/>
        <v>0</v>
      </c>
      <c r="AC4447" s="37">
        <f t="shared" si="973"/>
        <v>0</v>
      </c>
      <c r="AD4447" s="35">
        <f>IF(OR(YEAR(G4447)&lt;2019,O4447="X"),0,IF(ISBLANK(H4447),DATEDIF(G4447,'[3]1.Pradzia'!$D$13,"M"),DATEDIF(G4447,H4447,"m")))</f>
        <v>0</v>
      </c>
      <c r="AE4447" s="37">
        <f>IF(E4447='[3]5.Grup_T'!$E$20,0,IF(AD4447&lt;&gt;0,M4447/V4447*MIN(12,AD4447),0))</f>
        <v>0</v>
      </c>
      <c r="AF4447" s="37">
        <f t="shared" si="974"/>
        <v>0</v>
      </c>
      <c r="AG4447" s="37">
        <f t="shared" si="975"/>
        <v>0</v>
      </c>
      <c r="AH4447" s="37">
        <f t="shared" si="976"/>
        <v>0</v>
      </c>
      <c r="AI4447" s="35" t="str">
        <f t="shared" si="977"/>
        <v>Nusidėvėjęs</v>
      </c>
      <c r="AJ4447" s="38" t="str">
        <f>IF(AND(F4447&lt;&gt;[3]Pav.tvarkyklė!$B$12,F4447&lt;&gt;[3]Pav.tvarkyklė!$B$13),"GVTNT","X")</f>
        <v>GVTNT</v>
      </c>
      <c r="AK4447" s="39">
        <f t="shared" si="979"/>
        <v>0</v>
      </c>
      <c r="AL4447" s="41"/>
      <c r="AM4447" s="41"/>
      <c r="AN4447" s="41">
        <f t="shared" si="967"/>
        <v>1900</v>
      </c>
      <c r="AO4447" s="41"/>
      <c r="AP4447" s="41"/>
      <c r="AQ4447" s="41"/>
      <c r="AR4447" s="42"/>
      <c r="AS4447" s="42"/>
      <c r="AU4447" s="43">
        <f t="shared" si="968"/>
        <v>0</v>
      </c>
    </row>
    <row r="4448" spans="1:47" ht="15" customHeight="1" x14ac:dyDescent="0.25">
      <c r="A4448" s="11"/>
      <c r="B4448" s="19">
        <v>4617</v>
      </c>
      <c r="C4448" s="61"/>
      <c r="D4448" s="62"/>
      <c r="E4448" s="78"/>
      <c r="F4448" s="63"/>
      <c r="G4448" s="80"/>
      <c r="H4448" s="94"/>
      <c r="I4448" s="95"/>
      <c r="J4448" s="27"/>
      <c r="K4448" s="27"/>
      <c r="L4448" s="95"/>
      <c r="M4448" s="96"/>
      <c r="N4448" s="29">
        <v>0</v>
      </c>
      <c r="O4448" s="30" t="str">
        <f>IF(G4448&lt;=$N$2,"",IF(F4448=[3]Pav.tvarkyklė!$B$13,"",IF(ISBLANK(R4448),"X","")))</f>
        <v/>
      </c>
      <c r="P4448" s="91"/>
      <c r="Q4448" s="63"/>
      <c r="R4448" s="63"/>
      <c r="S4448" s="63"/>
      <c r="T4448" s="63"/>
      <c r="U4448" s="34" t="str">
        <f>IFERROR(INDEX('[3]5.Grup_T'!$G$4:$G$22,MATCH('6.Turtas'!E4448,'[3]5.Grup_T'!$E$4:$E$22,0)),"0")</f>
        <v>0</v>
      </c>
      <c r="V4448" s="35">
        <f t="shared" si="969"/>
        <v>0</v>
      </c>
      <c r="W4448" s="35">
        <f>IF(NOT(ISBLANK(H4448)),(12-DATEDIF(H4448,'[3]1.Pradzia'!$D$13,"m")),0)</f>
        <v>0</v>
      </c>
      <c r="X4448" s="35">
        <f t="shared" si="970"/>
        <v>0</v>
      </c>
      <c r="Y4448" s="35">
        <f t="shared" si="966"/>
        <v>0</v>
      </c>
      <c r="Z4448" s="35">
        <f t="shared" si="978"/>
        <v>0</v>
      </c>
      <c r="AA4448" s="36">
        <f t="shared" si="971"/>
        <v>0</v>
      </c>
      <c r="AB4448" s="36">
        <f t="shared" si="972"/>
        <v>0</v>
      </c>
      <c r="AC4448" s="37">
        <f t="shared" si="973"/>
        <v>0</v>
      </c>
      <c r="AD4448" s="35">
        <f>IF(OR(YEAR(G4448)&lt;2019,O4448="X"),0,IF(ISBLANK(H4448),DATEDIF(G4448,'[3]1.Pradzia'!$D$13,"M"),DATEDIF(G4448,H4448,"m")))</f>
        <v>0</v>
      </c>
      <c r="AE4448" s="37">
        <f>IF(E4448='[3]5.Grup_T'!$E$20,0,IF(AD4448&lt;&gt;0,M4448/V4448*MIN(12,AD4448),0))</f>
        <v>0</v>
      </c>
      <c r="AF4448" s="37">
        <f t="shared" si="974"/>
        <v>0</v>
      </c>
      <c r="AG4448" s="37">
        <f t="shared" si="975"/>
        <v>0</v>
      </c>
      <c r="AH4448" s="37">
        <f t="shared" si="976"/>
        <v>0</v>
      </c>
      <c r="AI4448" s="35" t="str">
        <f t="shared" si="977"/>
        <v>Nusidėvėjęs</v>
      </c>
      <c r="AJ4448" s="38" t="str">
        <f>IF(AND(F4448&lt;&gt;[3]Pav.tvarkyklė!$B$12,F4448&lt;&gt;[3]Pav.tvarkyklė!$B$13),"GVTNT","X")</f>
        <v>GVTNT</v>
      </c>
      <c r="AK4448" s="39">
        <f t="shared" si="979"/>
        <v>0</v>
      </c>
      <c r="AL4448" s="41"/>
      <c r="AM4448" s="41"/>
      <c r="AN4448" s="41">
        <f t="shared" si="967"/>
        <v>1900</v>
      </c>
      <c r="AO4448" s="41"/>
      <c r="AP4448" s="41"/>
      <c r="AQ4448" s="41"/>
      <c r="AR4448" s="42"/>
      <c r="AS4448" s="42"/>
      <c r="AU4448" s="43">
        <f t="shared" si="968"/>
        <v>0</v>
      </c>
    </row>
    <row r="4449" spans="1:47" ht="15" customHeight="1" x14ac:dyDescent="0.25">
      <c r="A4449" s="11"/>
      <c r="B4449" s="19">
        <v>4618</v>
      </c>
      <c r="C4449" s="61"/>
      <c r="D4449" s="62"/>
      <c r="E4449" s="78"/>
      <c r="F4449" s="63"/>
      <c r="G4449" s="80"/>
      <c r="H4449" s="94"/>
      <c r="I4449" s="95"/>
      <c r="J4449" s="27"/>
      <c r="K4449" s="27"/>
      <c r="L4449" s="95"/>
      <c r="M4449" s="96"/>
      <c r="N4449" s="29">
        <v>0</v>
      </c>
      <c r="O4449" s="30" t="str">
        <f>IF(G4449&lt;=$N$2,"",IF(F4449=[3]Pav.tvarkyklė!$B$13,"",IF(ISBLANK(R4449),"X","")))</f>
        <v/>
      </c>
      <c r="P4449" s="91"/>
      <c r="Q4449" s="63"/>
      <c r="R4449" s="63"/>
      <c r="S4449" s="63"/>
      <c r="T4449" s="63"/>
      <c r="U4449" s="34" t="str">
        <f>IFERROR(INDEX('[3]5.Grup_T'!$G$4:$G$22,MATCH('6.Turtas'!E4449,'[3]5.Grup_T'!$E$4:$E$22,0)),"0")</f>
        <v>0</v>
      </c>
      <c r="V4449" s="35">
        <f t="shared" si="969"/>
        <v>0</v>
      </c>
      <c r="W4449" s="35">
        <f>IF(NOT(ISBLANK(H4449)),(12-DATEDIF(H4449,'[3]1.Pradzia'!$D$13,"m")),0)</f>
        <v>0</v>
      </c>
      <c r="X4449" s="35">
        <f t="shared" si="970"/>
        <v>0</v>
      </c>
      <c r="Y4449" s="35">
        <f t="shared" si="966"/>
        <v>0</v>
      </c>
      <c r="Z4449" s="35">
        <f t="shared" si="978"/>
        <v>0</v>
      </c>
      <c r="AA4449" s="36">
        <f t="shared" si="971"/>
        <v>0</v>
      </c>
      <c r="AB4449" s="36">
        <f t="shared" si="972"/>
        <v>0</v>
      </c>
      <c r="AC4449" s="37">
        <f t="shared" si="973"/>
        <v>0</v>
      </c>
      <c r="AD4449" s="35">
        <f>IF(OR(YEAR(G4449)&lt;2019,O4449="X"),0,IF(ISBLANK(H4449),DATEDIF(G4449,'[3]1.Pradzia'!$D$13,"M"),DATEDIF(G4449,H4449,"m")))</f>
        <v>0</v>
      </c>
      <c r="AE4449" s="37">
        <f>IF(E4449='[3]5.Grup_T'!$E$20,0,IF(AD4449&lt;&gt;0,M4449/V4449*MIN(12,AD4449),0))</f>
        <v>0</v>
      </c>
      <c r="AF4449" s="37">
        <f t="shared" si="974"/>
        <v>0</v>
      </c>
      <c r="AG4449" s="37">
        <f t="shared" si="975"/>
        <v>0</v>
      </c>
      <c r="AH4449" s="37">
        <f t="shared" si="976"/>
        <v>0</v>
      </c>
      <c r="AI4449" s="35" t="str">
        <f t="shared" si="977"/>
        <v>Nusidėvėjęs</v>
      </c>
      <c r="AJ4449" s="38" t="str">
        <f>IF(AND(F4449&lt;&gt;[3]Pav.tvarkyklė!$B$12,F4449&lt;&gt;[3]Pav.tvarkyklė!$B$13),"GVTNT","X")</f>
        <v>GVTNT</v>
      </c>
      <c r="AK4449" s="39">
        <f t="shared" si="979"/>
        <v>0</v>
      </c>
      <c r="AL4449" s="41"/>
      <c r="AM4449" s="41"/>
      <c r="AN4449" s="41">
        <f t="shared" si="967"/>
        <v>1900</v>
      </c>
      <c r="AO4449" s="41"/>
      <c r="AP4449" s="41"/>
      <c r="AQ4449" s="41"/>
      <c r="AR4449" s="42"/>
      <c r="AS4449" s="42"/>
      <c r="AU4449" s="43">
        <f t="shared" si="968"/>
        <v>0</v>
      </c>
    </row>
    <row r="4450" spans="1:47" ht="15" customHeight="1" x14ac:dyDescent="0.25">
      <c r="A4450" s="11"/>
      <c r="B4450" s="19">
        <v>4619</v>
      </c>
      <c r="C4450" s="61"/>
      <c r="D4450" s="62"/>
      <c r="E4450" s="78"/>
      <c r="F4450" s="63"/>
      <c r="G4450" s="80"/>
      <c r="H4450" s="94"/>
      <c r="I4450" s="95"/>
      <c r="J4450" s="27"/>
      <c r="K4450" s="27"/>
      <c r="L4450" s="95"/>
      <c r="M4450" s="96"/>
      <c r="N4450" s="29">
        <v>0</v>
      </c>
      <c r="O4450" s="30" t="str">
        <f>IF(G4450&lt;=$N$2,"",IF(F4450=[3]Pav.tvarkyklė!$B$13,"",IF(ISBLANK(R4450),"X","")))</f>
        <v/>
      </c>
      <c r="P4450" s="91"/>
      <c r="Q4450" s="63"/>
      <c r="R4450" s="63"/>
      <c r="S4450" s="63"/>
      <c r="T4450" s="63"/>
      <c r="U4450" s="34" t="str">
        <f>IFERROR(INDEX('[3]5.Grup_T'!$G$4:$G$22,MATCH('6.Turtas'!E4450,'[3]5.Grup_T'!$E$4:$E$22,0)),"0")</f>
        <v>0</v>
      </c>
      <c r="V4450" s="35">
        <f t="shared" si="969"/>
        <v>0</v>
      </c>
      <c r="W4450" s="35">
        <f>IF(NOT(ISBLANK(H4450)),(12-DATEDIF(H4450,'[3]1.Pradzia'!$D$13,"m")),0)</f>
        <v>0</v>
      </c>
      <c r="X4450" s="35">
        <f t="shared" si="970"/>
        <v>0</v>
      </c>
      <c r="Y4450" s="35">
        <f t="shared" si="966"/>
        <v>0</v>
      </c>
      <c r="Z4450" s="35">
        <f t="shared" si="978"/>
        <v>0</v>
      </c>
      <c r="AA4450" s="36">
        <f t="shared" si="971"/>
        <v>0</v>
      </c>
      <c r="AB4450" s="36">
        <f t="shared" si="972"/>
        <v>0</v>
      </c>
      <c r="AC4450" s="37">
        <f t="shared" si="973"/>
        <v>0</v>
      </c>
      <c r="AD4450" s="35">
        <f>IF(OR(YEAR(G4450)&lt;2019,O4450="X"),0,IF(ISBLANK(H4450),DATEDIF(G4450,'[3]1.Pradzia'!$D$13,"M"),DATEDIF(G4450,H4450,"m")))</f>
        <v>0</v>
      </c>
      <c r="AE4450" s="37">
        <f>IF(E4450='[3]5.Grup_T'!$E$20,0,IF(AD4450&lt;&gt;0,M4450/V4450*MIN(12,AD4450),0))</f>
        <v>0</v>
      </c>
      <c r="AF4450" s="37">
        <f t="shared" si="974"/>
        <v>0</v>
      </c>
      <c r="AG4450" s="37">
        <f t="shared" si="975"/>
        <v>0</v>
      </c>
      <c r="AH4450" s="37">
        <f t="shared" si="976"/>
        <v>0</v>
      </c>
      <c r="AI4450" s="35" t="str">
        <f t="shared" si="977"/>
        <v>Nusidėvėjęs</v>
      </c>
      <c r="AJ4450" s="38" t="str">
        <f>IF(AND(F4450&lt;&gt;[3]Pav.tvarkyklė!$B$12,F4450&lt;&gt;[3]Pav.tvarkyklė!$B$13),"GVTNT","X")</f>
        <v>GVTNT</v>
      </c>
      <c r="AK4450" s="39">
        <f t="shared" si="979"/>
        <v>0</v>
      </c>
      <c r="AL4450" s="41"/>
      <c r="AM4450" s="41"/>
      <c r="AN4450" s="41">
        <f t="shared" si="967"/>
        <v>1900</v>
      </c>
      <c r="AO4450" s="41"/>
      <c r="AP4450" s="41"/>
      <c r="AQ4450" s="41"/>
      <c r="AR4450" s="42"/>
      <c r="AS4450" s="42"/>
      <c r="AU4450" s="43">
        <f t="shared" si="968"/>
        <v>0</v>
      </c>
    </row>
    <row r="4451" spans="1:47" ht="15" customHeight="1" x14ac:dyDescent="0.25">
      <c r="A4451" s="11"/>
      <c r="B4451" s="19">
        <v>4620</v>
      </c>
      <c r="C4451" s="61"/>
      <c r="D4451" s="62"/>
      <c r="E4451" s="78"/>
      <c r="F4451" s="63"/>
      <c r="G4451" s="80"/>
      <c r="H4451" s="94"/>
      <c r="I4451" s="95"/>
      <c r="J4451" s="27"/>
      <c r="K4451" s="27"/>
      <c r="L4451" s="95"/>
      <c r="M4451" s="96"/>
      <c r="N4451" s="29">
        <v>0</v>
      </c>
      <c r="O4451" s="30" t="str">
        <f>IF(G4451&lt;=$N$2,"",IF(F4451=[3]Pav.tvarkyklė!$B$13,"",IF(ISBLANK(R4451),"X","")))</f>
        <v/>
      </c>
      <c r="P4451" s="91"/>
      <c r="Q4451" s="63"/>
      <c r="R4451" s="63"/>
      <c r="S4451" s="63"/>
      <c r="T4451" s="63"/>
      <c r="U4451" s="34" t="str">
        <f>IFERROR(INDEX('[3]5.Grup_T'!$G$4:$G$22,MATCH('6.Turtas'!E4451,'[3]5.Grup_T'!$E$4:$E$22,0)),"0")</f>
        <v>0</v>
      </c>
      <c r="V4451" s="35">
        <f t="shared" si="969"/>
        <v>0</v>
      </c>
      <c r="W4451" s="35">
        <f>IF(NOT(ISBLANK(H4451)),(12-DATEDIF(H4451,'[3]1.Pradzia'!$D$13,"m")),0)</f>
        <v>0</v>
      </c>
      <c r="X4451" s="35">
        <f t="shared" si="970"/>
        <v>0</v>
      </c>
      <c r="Y4451" s="35">
        <f t="shared" si="966"/>
        <v>0</v>
      </c>
      <c r="Z4451" s="35">
        <f t="shared" si="978"/>
        <v>0</v>
      </c>
      <c r="AA4451" s="36">
        <f t="shared" si="971"/>
        <v>0</v>
      </c>
      <c r="AB4451" s="36">
        <f t="shared" si="972"/>
        <v>0</v>
      </c>
      <c r="AC4451" s="37">
        <f t="shared" si="973"/>
        <v>0</v>
      </c>
      <c r="AD4451" s="35">
        <f>IF(OR(YEAR(G4451)&lt;2019,O4451="X"),0,IF(ISBLANK(H4451),DATEDIF(G4451,'[3]1.Pradzia'!$D$13,"M"),DATEDIF(G4451,H4451,"m")))</f>
        <v>0</v>
      </c>
      <c r="AE4451" s="37">
        <f>IF(E4451='[3]5.Grup_T'!$E$20,0,IF(AD4451&lt;&gt;0,M4451/V4451*MIN(12,AD4451),0))</f>
        <v>0</v>
      </c>
      <c r="AF4451" s="37">
        <f t="shared" si="974"/>
        <v>0</v>
      </c>
      <c r="AG4451" s="37">
        <f t="shared" si="975"/>
        <v>0</v>
      </c>
      <c r="AH4451" s="37">
        <f t="shared" si="976"/>
        <v>0</v>
      </c>
      <c r="AI4451" s="35" t="str">
        <f t="shared" si="977"/>
        <v>Nusidėvėjęs</v>
      </c>
      <c r="AJ4451" s="38" t="str">
        <f>IF(AND(F4451&lt;&gt;[3]Pav.tvarkyklė!$B$12,F4451&lt;&gt;[3]Pav.tvarkyklė!$B$13),"GVTNT","X")</f>
        <v>GVTNT</v>
      </c>
      <c r="AK4451" s="39">
        <f t="shared" si="979"/>
        <v>0</v>
      </c>
      <c r="AL4451" s="41"/>
      <c r="AM4451" s="41"/>
      <c r="AN4451" s="41">
        <f t="shared" si="967"/>
        <v>1900</v>
      </c>
      <c r="AO4451" s="41"/>
      <c r="AP4451" s="41"/>
      <c r="AQ4451" s="41"/>
      <c r="AR4451" s="42"/>
      <c r="AS4451" s="42"/>
      <c r="AU4451" s="43">
        <f t="shared" si="968"/>
        <v>0</v>
      </c>
    </row>
    <row r="4452" spans="1:47" ht="15" customHeight="1" x14ac:dyDescent="0.25">
      <c r="A4452" s="11"/>
      <c r="B4452" s="19">
        <v>4621</v>
      </c>
      <c r="C4452" s="61"/>
      <c r="D4452" s="62"/>
      <c r="E4452" s="78"/>
      <c r="F4452" s="63"/>
      <c r="G4452" s="80"/>
      <c r="H4452" s="94"/>
      <c r="I4452" s="95"/>
      <c r="J4452" s="27"/>
      <c r="K4452" s="27"/>
      <c r="L4452" s="95"/>
      <c r="M4452" s="96"/>
      <c r="N4452" s="29">
        <v>0</v>
      </c>
      <c r="O4452" s="30" t="str">
        <f>IF(G4452&lt;=$N$2,"",IF(F4452=[3]Pav.tvarkyklė!$B$13,"",IF(ISBLANK(R4452),"X","")))</f>
        <v/>
      </c>
      <c r="P4452" s="91"/>
      <c r="Q4452" s="63"/>
      <c r="R4452" s="63"/>
      <c r="S4452" s="63"/>
      <c r="T4452" s="63"/>
      <c r="U4452" s="34" t="str">
        <f>IFERROR(INDEX('[3]5.Grup_T'!$G$4:$G$22,MATCH('6.Turtas'!E4452,'[3]5.Grup_T'!$E$4:$E$22,0)),"0")</f>
        <v>0</v>
      </c>
      <c r="V4452" s="35">
        <f t="shared" si="969"/>
        <v>0</v>
      </c>
      <c r="W4452" s="35">
        <f>IF(NOT(ISBLANK(H4452)),(12-DATEDIF(H4452,'[3]1.Pradzia'!$D$13,"m")),0)</f>
        <v>0</v>
      </c>
      <c r="X4452" s="35">
        <f t="shared" si="970"/>
        <v>0</v>
      </c>
      <c r="Y4452" s="35">
        <f t="shared" si="966"/>
        <v>0</v>
      </c>
      <c r="Z4452" s="35">
        <f t="shared" si="978"/>
        <v>0</v>
      </c>
      <c r="AA4452" s="36">
        <f t="shared" si="971"/>
        <v>0</v>
      </c>
      <c r="AB4452" s="36">
        <f t="shared" si="972"/>
        <v>0</v>
      </c>
      <c r="AC4452" s="37">
        <f t="shared" si="973"/>
        <v>0</v>
      </c>
      <c r="AD4452" s="35">
        <f>IF(OR(YEAR(G4452)&lt;2019,O4452="X"),0,IF(ISBLANK(H4452),DATEDIF(G4452,'[3]1.Pradzia'!$D$13,"M"),DATEDIF(G4452,H4452,"m")))</f>
        <v>0</v>
      </c>
      <c r="AE4452" s="37">
        <f>IF(E4452='[3]5.Grup_T'!$E$20,0,IF(AD4452&lt;&gt;0,M4452/V4452*MIN(12,AD4452),0))</f>
        <v>0</v>
      </c>
      <c r="AF4452" s="37">
        <f t="shared" si="974"/>
        <v>0</v>
      </c>
      <c r="AG4452" s="37">
        <f t="shared" si="975"/>
        <v>0</v>
      </c>
      <c r="AH4452" s="37">
        <f t="shared" si="976"/>
        <v>0</v>
      </c>
      <c r="AI4452" s="35" t="str">
        <f t="shared" si="977"/>
        <v>Nusidėvėjęs</v>
      </c>
      <c r="AJ4452" s="38" t="str">
        <f>IF(AND(F4452&lt;&gt;[3]Pav.tvarkyklė!$B$12,F4452&lt;&gt;[3]Pav.tvarkyklė!$B$13),"GVTNT","X")</f>
        <v>GVTNT</v>
      </c>
      <c r="AK4452" s="39">
        <f t="shared" si="979"/>
        <v>0</v>
      </c>
      <c r="AL4452" s="41"/>
      <c r="AM4452" s="41"/>
      <c r="AN4452" s="41">
        <f t="shared" si="967"/>
        <v>1900</v>
      </c>
      <c r="AO4452" s="41"/>
      <c r="AP4452" s="41"/>
      <c r="AQ4452" s="41"/>
      <c r="AR4452" s="42"/>
      <c r="AS4452" s="42"/>
      <c r="AU4452" s="43">
        <f t="shared" si="968"/>
        <v>0</v>
      </c>
    </row>
    <row r="4453" spans="1:47" ht="15" customHeight="1" x14ac:dyDescent="0.25">
      <c r="A4453" s="11"/>
      <c r="B4453" s="19">
        <v>4622</v>
      </c>
      <c r="C4453" s="61"/>
      <c r="D4453" s="62"/>
      <c r="E4453" s="78"/>
      <c r="F4453" s="63"/>
      <c r="G4453" s="80"/>
      <c r="H4453" s="94"/>
      <c r="I4453" s="95"/>
      <c r="J4453" s="27"/>
      <c r="K4453" s="27"/>
      <c r="L4453" s="95"/>
      <c r="M4453" s="96"/>
      <c r="N4453" s="29">
        <v>0</v>
      </c>
      <c r="O4453" s="30" t="str">
        <f>IF(G4453&lt;=$N$2,"",IF(F4453=[3]Pav.tvarkyklė!$B$13,"",IF(ISBLANK(R4453),"X","")))</f>
        <v/>
      </c>
      <c r="P4453" s="91"/>
      <c r="Q4453" s="63"/>
      <c r="R4453" s="63"/>
      <c r="S4453" s="63"/>
      <c r="T4453" s="63"/>
      <c r="U4453" s="34" t="str">
        <f>IFERROR(INDEX('[3]5.Grup_T'!$G$4:$G$22,MATCH('6.Turtas'!E4453,'[3]5.Grup_T'!$E$4:$E$22,0)),"0")</f>
        <v>0</v>
      </c>
      <c r="V4453" s="35">
        <f t="shared" si="969"/>
        <v>0</v>
      </c>
      <c r="W4453" s="35">
        <f>IF(NOT(ISBLANK(H4453)),(12-DATEDIF(H4453,'[3]1.Pradzia'!$D$13,"m")),0)</f>
        <v>0</v>
      </c>
      <c r="X4453" s="35">
        <f t="shared" si="970"/>
        <v>0</v>
      </c>
      <c r="Y4453" s="35">
        <f t="shared" si="966"/>
        <v>0</v>
      </c>
      <c r="Z4453" s="35">
        <f t="shared" si="978"/>
        <v>0</v>
      </c>
      <c r="AA4453" s="36">
        <f t="shared" si="971"/>
        <v>0</v>
      </c>
      <c r="AB4453" s="36">
        <f t="shared" si="972"/>
        <v>0</v>
      </c>
      <c r="AC4453" s="37">
        <f t="shared" si="973"/>
        <v>0</v>
      </c>
      <c r="AD4453" s="35">
        <f>IF(OR(YEAR(G4453)&lt;2019,O4453="X"),0,IF(ISBLANK(H4453),DATEDIF(G4453,'[3]1.Pradzia'!$D$13,"M"),DATEDIF(G4453,H4453,"m")))</f>
        <v>0</v>
      </c>
      <c r="AE4453" s="37">
        <f>IF(E4453='[3]5.Grup_T'!$E$20,0,IF(AD4453&lt;&gt;0,M4453/V4453*MIN(12,AD4453),0))</f>
        <v>0</v>
      </c>
      <c r="AF4453" s="37">
        <f t="shared" si="974"/>
        <v>0</v>
      </c>
      <c r="AG4453" s="37">
        <f t="shared" si="975"/>
        <v>0</v>
      </c>
      <c r="AH4453" s="37">
        <f t="shared" si="976"/>
        <v>0</v>
      </c>
      <c r="AI4453" s="35" t="str">
        <f t="shared" si="977"/>
        <v>Nusidėvėjęs</v>
      </c>
      <c r="AJ4453" s="38" t="str">
        <f>IF(AND(F4453&lt;&gt;[3]Pav.tvarkyklė!$B$12,F4453&lt;&gt;[3]Pav.tvarkyklė!$B$13),"GVTNT","X")</f>
        <v>GVTNT</v>
      </c>
      <c r="AK4453" s="39">
        <f t="shared" si="979"/>
        <v>0</v>
      </c>
      <c r="AL4453" s="41"/>
      <c r="AM4453" s="41"/>
      <c r="AN4453" s="41">
        <f t="shared" si="967"/>
        <v>1900</v>
      </c>
      <c r="AO4453" s="41"/>
      <c r="AP4453" s="41"/>
      <c r="AQ4453" s="41"/>
      <c r="AR4453" s="42"/>
      <c r="AS4453" s="42"/>
      <c r="AU4453" s="43">
        <f t="shared" si="968"/>
        <v>0</v>
      </c>
    </row>
    <row r="4454" spans="1:47" ht="15" customHeight="1" x14ac:dyDescent="0.25">
      <c r="A4454" s="11"/>
      <c r="B4454" s="19">
        <v>4623</v>
      </c>
      <c r="C4454" s="61"/>
      <c r="D4454" s="62"/>
      <c r="E4454" s="78"/>
      <c r="F4454" s="63"/>
      <c r="G4454" s="80"/>
      <c r="H4454" s="94"/>
      <c r="I4454" s="95"/>
      <c r="J4454" s="27"/>
      <c r="K4454" s="27"/>
      <c r="L4454" s="95"/>
      <c r="M4454" s="96"/>
      <c r="N4454" s="29">
        <v>0</v>
      </c>
      <c r="O4454" s="30" t="str">
        <f>IF(G4454&lt;=$N$2,"",IF(F4454=[3]Pav.tvarkyklė!$B$13,"",IF(ISBLANK(R4454),"X","")))</f>
        <v/>
      </c>
      <c r="P4454" s="91"/>
      <c r="Q4454" s="63"/>
      <c r="R4454" s="63"/>
      <c r="S4454" s="63"/>
      <c r="T4454" s="63"/>
      <c r="U4454" s="34" t="str">
        <f>IFERROR(INDEX('[3]5.Grup_T'!$G$4:$G$22,MATCH('6.Turtas'!E4454,'[3]5.Grup_T'!$E$4:$E$22,0)),"0")</f>
        <v>0</v>
      </c>
      <c r="V4454" s="35">
        <f t="shared" si="969"/>
        <v>0</v>
      </c>
      <c r="W4454" s="35">
        <f>IF(NOT(ISBLANK(H4454)),(12-DATEDIF(H4454,'[3]1.Pradzia'!$D$13,"m")),0)</f>
        <v>0</v>
      </c>
      <c r="X4454" s="35">
        <f t="shared" si="970"/>
        <v>0</v>
      </c>
      <c r="Y4454" s="35">
        <f t="shared" si="966"/>
        <v>0</v>
      </c>
      <c r="Z4454" s="35">
        <f t="shared" si="978"/>
        <v>0</v>
      </c>
      <c r="AA4454" s="36">
        <f t="shared" si="971"/>
        <v>0</v>
      </c>
      <c r="AB4454" s="36">
        <f t="shared" si="972"/>
        <v>0</v>
      </c>
      <c r="AC4454" s="37">
        <f t="shared" si="973"/>
        <v>0</v>
      </c>
      <c r="AD4454" s="35">
        <f>IF(OR(YEAR(G4454)&lt;2019,O4454="X"),0,IF(ISBLANK(H4454),DATEDIF(G4454,'[3]1.Pradzia'!$D$13,"M"),DATEDIF(G4454,H4454,"m")))</f>
        <v>0</v>
      </c>
      <c r="AE4454" s="37">
        <f>IF(E4454='[3]5.Grup_T'!$E$20,0,IF(AD4454&lt;&gt;0,M4454/V4454*MIN(12,AD4454),0))</f>
        <v>0</v>
      </c>
      <c r="AF4454" s="37">
        <f t="shared" si="974"/>
        <v>0</v>
      </c>
      <c r="AG4454" s="37">
        <f t="shared" si="975"/>
        <v>0</v>
      </c>
      <c r="AH4454" s="37">
        <f t="shared" si="976"/>
        <v>0</v>
      </c>
      <c r="AI4454" s="35" t="str">
        <f t="shared" si="977"/>
        <v>Nusidėvėjęs</v>
      </c>
      <c r="AJ4454" s="38" t="str">
        <f>IF(AND(F4454&lt;&gt;[3]Pav.tvarkyklė!$B$12,F4454&lt;&gt;[3]Pav.tvarkyklė!$B$13),"GVTNT","X")</f>
        <v>GVTNT</v>
      </c>
      <c r="AK4454" s="39">
        <f t="shared" si="979"/>
        <v>0</v>
      </c>
      <c r="AL4454" s="41"/>
      <c r="AM4454" s="41"/>
      <c r="AN4454" s="41">
        <f t="shared" si="967"/>
        <v>1900</v>
      </c>
      <c r="AO4454" s="41"/>
      <c r="AP4454" s="41"/>
      <c r="AQ4454" s="41"/>
      <c r="AR4454" s="42"/>
      <c r="AS4454" s="42"/>
      <c r="AU4454" s="43">
        <f t="shared" si="968"/>
        <v>0</v>
      </c>
    </row>
    <row r="4455" spans="1:47" ht="15" customHeight="1" x14ac:dyDescent="0.25">
      <c r="A4455" s="11"/>
      <c r="B4455" s="19">
        <v>4624</v>
      </c>
      <c r="C4455" s="61"/>
      <c r="D4455" s="62"/>
      <c r="E4455" s="78"/>
      <c r="F4455" s="63"/>
      <c r="G4455" s="80"/>
      <c r="H4455" s="94"/>
      <c r="I4455" s="95"/>
      <c r="J4455" s="27"/>
      <c r="K4455" s="27"/>
      <c r="L4455" s="95"/>
      <c r="M4455" s="96"/>
      <c r="N4455" s="29">
        <v>0</v>
      </c>
      <c r="O4455" s="30" t="str">
        <f>IF(G4455&lt;=$N$2,"",IF(F4455=[3]Pav.tvarkyklė!$B$13,"",IF(ISBLANK(R4455),"X","")))</f>
        <v/>
      </c>
      <c r="P4455" s="91"/>
      <c r="Q4455" s="63"/>
      <c r="R4455" s="63"/>
      <c r="S4455" s="63"/>
      <c r="T4455" s="63"/>
      <c r="U4455" s="34" t="str">
        <f>IFERROR(INDEX('[3]5.Grup_T'!$G$4:$G$22,MATCH('6.Turtas'!E4455,'[3]5.Grup_T'!$E$4:$E$22,0)),"0")</f>
        <v>0</v>
      </c>
      <c r="V4455" s="35">
        <f t="shared" si="969"/>
        <v>0</v>
      </c>
      <c r="W4455" s="35">
        <f>IF(NOT(ISBLANK(H4455)),(12-DATEDIF(H4455,'[3]1.Pradzia'!$D$13,"m")),0)</f>
        <v>0</v>
      </c>
      <c r="X4455" s="35">
        <f t="shared" si="970"/>
        <v>0</v>
      </c>
      <c r="Y4455" s="35">
        <f t="shared" si="966"/>
        <v>0</v>
      </c>
      <c r="Z4455" s="35">
        <f t="shared" si="978"/>
        <v>0</v>
      </c>
      <c r="AA4455" s="36">
        <f t="shared" si="971"/>
        <v>0</v>
      </c>
      <c r="AB4455" s="36">
        <f t="shared" si="972"/>
        <v>0</v>
      </c>
      <c r="AC4455" s="37">
        <f t="shared" si="973"/>
        <v>0</v>
      </c>
      <c r="AD4455" s="35">
        <f>IF(OR(YEAR(G4455)&lt;2019,O4455="X"),0,IF(ISBLANK(H4455),DATEDIF(G4455,'[3]1.Pradzia'!$D$13,"M"),DATEDIF(G4455,H4455,"m")))</f>
        <v>0</v>
      </c>
      <c r="AE4455" s="37">
        <f>IF(E4455='[3]5.Grup_T'!$E$20,0,IF(AD4455&lt;&gt;0,M4455/V4455*MIN(12,AD4455),0))</f>
        <v>0</v>
      </c>
      <c r="AF4455" s="37">
        <f t="shared" si="974"/>
        <v>0</v>
      </c>
      <c r="AG4455" s="37">
        <f t="shared" si="975"/>
        <v>0</v>
      </c>
      <c r="AH4455" s="37">
        <f t="shared" si="976"/>
        <v>0</v>
      </c>
      <c r="AI4455" s="35" t="str">
        <f t="shared" si="977"/>
        <v>Nusidėvėjęs</v>
      </c>
      <c r="AJ4455" s="38" t="str">
        <f>IF(AND(F4455&lt;&gt;[3]Pav.tvarkyklė!$B$12,F4455&lt;&gt;[3]Pav.tvarkyklė!$B$13),"GVTNT","X")</f>
        <v>GVTNT</v>
      </c>
      <c r="AK4455" s="39">
        <f t="shared" si="979"/>
        <v>0</v>
      </c>
      <c r="AL4455" s="41"/>
      <c r="AM4455" s="41"/>
      <c r="AN4455" s="41">
        <f t="shared" si="967"/>
        <v>1900</v>
      </c>
      <c r="AO4455" s="41"/>
      <c r="AP4455" s="41"/>
      <c r="AQ4455" s="41"/>
      <c r="AR4455" s="42"/>
      <c r="AS4455" s="42"/>
      <c r="AU4455" s="43">
        <f t="shared" si="968"/>
        <v>0</v>
      </c>
    </row>
    <row r="4456" spans="1:47" ht="15" customHeight="1" x14ac:dyDescent="0.25">
      <c r="A4456" s="11"/>
      <c r="B4456" s="19">
        <v>4625</v>
      </c>
      <c r="C4456" s="61"/>
      <c r="D4456" s="62"/>
      <c r="E4456" s="78"/>
      <c r="F4456" s="63"/>
      <c r="G4456" s="80"/>
      <c r="H4456" s="94"/>
      <c r="I4456" s="95"/>
      <c r="J4456" s="27"/>
      <c r="K4456" s="27"/>
      <c r="L4456" s="95"/>
      <c r="M4456" s="96"/>
      <c r="N4456" s="29">
        <v>0</v>
      </c>
      <c r="O4456" s="30" t="str">
        <f>IF(G4456&lt;=$N$2,"",IF(F4456=[3]Pav.tvarkyklė!$B$13,"",IF(ISBLANK(R4456),"X","")))</f>
        <v/>
      </c>
      <c r="P4456" s="91"/>
      <c r="Q4456" s="63"/>
      <c r="R4456" s="63"/>
      <c r="S4456" s="63"/>
      <c r="T4456" s="63"/>
      <c r="U4456" s="34" t="str">
        <f>IFERROR(INDEX('[3]5.Grup_T'!$G$4:$G$22,MATCH('6.Turtas'!E4456,'[3]5.Grup_T'!$E$4:$E$22,0)),"0")</f>
        <v>0</v>
      </c>
      <c r="V4456" s="35">
        <f t="shared" si="969"/>
        <v>0</v>
      </c>
      <c r="W4456" s="35">
        <f>IF(NOT(ISBLANK(H4456)),(12-DATEDIF(H4456,'[3]1.Pradzia'!$D$13,"m")),0)</f>
        <v>0</v>
      </c>
      <c r="X4456" s="35">
        <f t="shared" si="970"/>
        <v>0</v>
      </c>
      <c r="Y4456" s="35">
        <f t="shared" si="966"/>
        <v>0</v>
      </c>
      <c r="Z4456" s="35">
        <f t="shared" si="978"/>
        <v>0</v>
      </c>
      <c r="AA4456" s="36">
        <f t="shared" si="971"/>
        <v>0</v>
      </c>
      <c r="AB4456" s="36">
        <f t="shared" si="972"/>
        <v>0</v>
      </c>
      <c r="AC4456" s="37">
        <f t="shared" si="973"/>
        <v>0</v>
      </c>
      <c r="AD4456" s="35">
        <f>IF(OR(YEAR(G4456)&lt;2019,O4456="X"),0,IF(ISBLANK(H4456),DATEDIF(G4456,'[3]1.Pradzia'!$D$13,"M"),DATEDIF(G4456,H4456,"m")))</f>
        <v>0</v>
      </c>
      <c r="AE4456" s="37">
        <f>IF(E4456='[3]5.Grup_T'!$E$20,0,IF(AD4456&lt;&gt;0,M4456/V4456*MIN(12,AD4456),0))</f>
        <v>0</v>
      </c>
      <c r="AF4456" s="37">
        <f t="shared" si="974"/>
        <v>0</v>
      </c>
      <c r="AG4456" s="37">
        <f t="shared" si="975"/>
        <v>0</v>
      </c>
      <c r="AH4456" s="37">
        <f t="shared" si="976"/>
        <v>0</v>
      </c>
      <c r="AI4456" s="35" t="str">
        <f t="shared" si="977"/>
        <v>Nusidėvėjęs</v>
      </c>
      <c r="AJ4456" s="38" t="str">
        <f>IF(AND(F4456&lt;&gt;[3]Pav.tvarkyklė!$B$12,F4456&lt;&gt;[3]Pav.tvarkyklė!$B$13),"GVTNT","X")</f>
        <v>GVTNT</v>
      </c>
      <c r="AK4456" s="39">
        <f t="shared" si="979"/>
        <v>0</v>
      </c>
      <c r="AL4456" s="41"/>
      <c r="AM4456" s="41"/>
      <c r="AN4456" s="41">
        <f t="shared" si="967"/>
        <v>1900</v>
      </c>
      <c r="AO4456" s="41"/>
      <c r="AP4456" s="41"/>
      <c r="AQ4456" s="41"/>
      <c r="AR4456" s="42"/>
      <c r="AS4456" s="42"/>
      <c r="AU4456" s="43">
        <f t="shared" si="968"/>
        <v>0</v>
      </c>
    </row>
    <row r="4457" spans="1:47" ht="15" customHeight="1" x14ac:dyDescent="0.25">
      <c r="A4457" s="11"/>
      <c r="B4457" s="19">
        <v>4626</v>
      </c>
      <c r="C4457" s="61"/>
      <c r="D4457" s="62"/>
      <c r="E4457" s="78"/>
      <c r="F4457" s="63"/>
      <c r="G4457" s="80"/>
      <c r="H4457" s="94"/>
      <c r="I4457" s="95"/>
      <c r="J4457" s="27"/>
      <c r="K4457" s="27"/>
      <c r="L4457" s="95"/>
      <c r="M4457" s="96"/>
      <c r="N4457" s="29">
        <v>0</v>
      </c>
      <c r="O4457" s="30" t="str">
        <f>IF(G4457&lt;=$N$2,"",IF(F4457=[3]Pav.tvarkyklė!$B$13,"",IF(ISBLANK(R4457),"X","")))</f>
        <v/>
      </c>
      <c r="P4457" s="91"/>
      <c r="Q4457" s="63"/>
      <c r="R4457" s="63"/>
      <c r="S4457" s="63"/>
      <c r="T4457" s="63"/>
      <c r="U4457" s="34" t="str">
        <f>IFERROR(INDEX('[3]5.Grup_T'!$G$4:$G$22,MATCH('6.Turtas'!E4457,'[3]5.Grup_T'!$E$4:$E$22,0)),"0")</f>
        <v>0</v>
      </c>
      <c r="V4457" s="35">
        <f t="shared" si="969"/>
        <v>0</v>
      </c>
      <c r="W4457" s="35">
        <f>IF(NOT(ISBLANK(H4457)),(12-DATEDIF(H4457,'[3]1.Pradzia'!$D$13,"m")),0)</f>
        <v>0</v>
      </c>
      <c r="X4457" s="35">
        <f t="shared" si="970"/>
        <v>0</v>
      </c>
      <c r="Y4457" s="35">
        <f t="shared" si="966"/>
        <v>0</v>
      </c>
      <c r="Z4457" s="35">
        <f t="shared" si="978"/>
        <v>0</v>
      </c>
      <c r="AA4457" s="36">
        <f t="shared" si="971"/>
        <v>0</v>
      </c>
      <c r="AB4457" s="36">
        <f t="shared" si="972"/>
        <v>0</v>
      </c>
      <c r="AC4457" s="37">
        <f t="shared" si="973"/>
        <v>0</v>
      </c>
      <c r="AD4457" s="35">
        <f>IF(OR(YEAR(G4457)&lt;2019,O4457="X"),0,IF(ISBLANK(H4457),DATEDIF(G4457,'[3]1.Pradzia'!$D$13,"M"),DATEDIF(G4457,H4457,"m")))</f>
        <v>0</v>
      </c>
      <c r="AE4457" s="37">
        <f>IF(E4457='[3]5.Grup_T'!$E$20,0,IF(AD4457&lt;&gt;0,M4457/V4457*MIN(12,AD4457),0))</f>
        <v>0</v>
      </c>
      <c r="AF4457" s="37">
        <f t="shared" si="974"/>
        <v>0</v>
      </c>
      <c r="AG4457" s="37">
        <f t="shared" si="975"/>
        <v>0</v>
      </c>
      <c r="AH4457" s="37">
        <f t="shared" si="976"/>
        <v>0</v>
      </c>
      <c r="AI4457" s="35" t="str">
        <f t="shared" si="977"/>
        <v>Nusidėvėjęs</v>
      </c>
      <c r="AJ4457" s="38" t="str">
        <f>IF(AND(F4457&lt;&gt;[3]Pav.tvarkyklė!$B$12,F4457&lt;&gt;[3]Pav.tvarkyklė!$B$13),"GVTNT","X")</f>
        <v>GVTNT</v>
      </c>
      <c r="AK4457" s="39">
        <f t="shared" si="979"/>
        <v>0</v>
      </c>
      <c r="AL4457" s="41"/>
      <c r="AM4457" s="41"/>
      <c r="AN4457" s="41">
        <f t="shared" si="967"/>
        <v>1900</v>
      </c>
      <c r="AO4457" s="41"/>
      <c r="AP4457" s="41"/>
      <c r="AQ4457" s="41"/>
      <c r="AR4457" s="42"/>
      <c r="AS4457" s="42"/>
      <c r="AU4457" s="43">
        <f t="shared" si="968"/>
        <v>0</v>
      </c>
    </row>
    <row r="4458" spans="1:47" ht="15" customHeight="1" x14ac:dyDescent="0.25">
      <c r="A4458" s="11"/>
      <c r="B4458" s="19">
        <v>4627</v>
      </c>
      <c r="C4458" s="61"/>
      <c r="D4458" s="62"/>
      <c r="E4458" s="78"/>
      <c r="F4458" s="63"/>
      <c r="G4458" s="80"/>
      <c r="H4458" s="94"/>
      <c r="I4458" s="95"/>
      <c r="J4458" s="27"/>
      <c r="K4458" s="27"/>
      <c r="L4458" s="95"/>
      <c r="M4458" s="96"/>
      <c r="N4458" s="29">
        <v>0</v>
      </c>
      <c r="O4458" s="30" t="str">
        <f>IF(G4458&lt;=$N$2,"",IF(F4458=[3]Pav.tvarkyklė!$B$13,"",IF(ISBLANK(R4458),"X","")))</f>
        <v/>
      </c>
      <c r="P4458" s="91"/>
      <c r="Q4458" s="63"/>
      <c r="R4458" s="63"/>
      <c r="S4458" s="63"/>
      <c r="T4458" s="63"/>
      <c r="U4458" s="34" t="str">
        <f>IFERROR(INDEX('[3]5.Grup_T'!$G$4:$G$22,MATCH('6.Turtas'!E4458,'[3]5.Grup_T'!$E$4:$E$22,0)),"0")</f>
        <v>0</v>
      </c>
      <c r="V4458" s="35">
        <f t="shared" si="969"/>
        <v>0</v>
      </c>
      <c r="W4458" s="35">
        <f>IF(NOT(ISBLANK(H4458)),(12-DATEDIF(H4458,'[3]1.Pradzia'!$D$13,"m")),0)</f>
        <v>0</v>
      </c>
      <c r="X4458" s="35">
        <f t="shared" si="970"/>
        <v>0</v>
      </c>
      <c r="Y4458" s="35">
        <f t="shared" si="966"/>
        <v>0</v>
      </c>
      <c r="Z4458" s="35">
        <f t="shared" si="978"/>
        <v>0</v>
      </c>
      <c r="AA4458" s="36">
        <f t="shared" si="971"/>
        <v>0</v>
      </c>
      <c r="AB4458" s="36">
        <f t="shared" si="972"/>
        <v>0</v>
      </c>
      <c r="AC4458" s="37">
        <f t="shared" si="973"/>
        <v>0</v>
      </c>
      <c r="AD4458" s="35">
        <f>IF(OR(YEAR(G4458)&lt;2019,O4458="X"),0,IF(ISBLANK(H4458),DATEDIF(G4458,'[3]1.Pradzia'!$D$13,"M"),DATEDIF(G4458,H4458,"m")))</f>
        <v>0</v>
      </c>
      <c r="AE4458" s="37">
        <f>IF(E4458='[3]5.Grup_T'!$E$20,0,IF(AD4458&lt;&gt;0,M4458/V4458*MIN(12,AD4458),0))</f>
        <v>0</v>
      </c>
      <c r="AF4458" s="37">
        <f t="shared" si="974"/>
        <v>0</v>
      </c>
      <c r="AG4458" s="37">
        <f t="shared" si="975"/>
        <v>0</v>
      </c>
      <c r="AH4458" s="37">
        <f t="shared" si="976"/>
        <v>0</v>
      </c>
      <c r="AI4458" s="35" t="str">
        <f t="shared" si="977"/>
        <v>Nusidėvėjęs</v>
      </c>
      <c r="AJ4458" s="38" t="str">
        <f>IF(AND(F4458&lt;&gt;[3]Pav.tvarkyklė!$B$12,F4458&lt;&gt;[3]Pav.tvarkyklė!$B$13),"GVTNT","X")</f>
        <v>GVTNT</v>
      </c>
      <c r="AK4458" s="39">
        <f t="shared" si="979"/>
        <v>0</v>
      </c>
      <c r="AL4458" s="41"/>
      <c r="AM4458" s="41"/>
      <c r="AN4458" s="41">
        <f t="shared" si="967"/>
        <v>1900</v>
      </c>
      <c r="AO4458" s="41"/>
      <c r="AP4458" s="41"/>
      <c r="AQ4458" s="41"/>
      <c r="AR4458" s="42"/>
      <c r="AS4458" s="42"/>
      <c r="AU4458" s="43">
        <f t="shared" si="968"/>
        <v>0</v>
      </c>
    </row>
    <row r="4459" spans="1:47" ht="15" customHeight="1" x14ac:dyDescent="0.25">
      <c r="A4459" s="11"/>
      <c r="B4459" s="19">
        <v>4628</v>
      </c>
      <c r="C4459" s="61"/>
      <c r="D4459" s="62"/>
      <c r="E4459" s="78"/>
      <c r="F4459" s="63"/>
      <c r="G4459" s="80"/>
      <c r="H4459" s="94"/>
      <c r="I4459" s="95"/>
      <c r="J4459" s="27"/>
      <c r="K4459" s="27"/>
      <c r="L4459" s="95"/>
      <c r="M4459" s="96"/>
      <c r="N4459" s="29">
        <v>0</v>
      </c>
      <c r="O4459" s="30" t="str">
        <f>IF(G4459&lt;=$N$2,"",IF(F4459=[3]Pav.tvarkyklė!$B$13,"",IF(ISBLANK(R4459),"X","")))</f>
        <v/>
      </c>
      <c r="P4459" s="91"/>
      <c r="Q4459" s="63"/>
      <c r="R4459" s="63"/>
      <c r="S4459" s="63"/>
      <c r="T4459" s="63"/>
      <c r="U4459" s="34" t="str">
        <f>IFERROR(INDEX('[3]5.Grup_T'!$G$4:$G$22,MATCH('6.Turtas'!E4459,'[3]5.Grup_T'!$E$4:$E$22,0)),"0")</f>
        <v>0</v>
      </c>
      <c r="V4459" s="35">
        <f t="shared" si="969"/>
        <v>0</v>
      </c>
      <c r="W4459" s="35">
        <f>IF(NOT(ISBLANK(H4459)),(12-DATEDIF(H4459,'[3]1.Pradzia'!$D$13,"m")),0)</f>
        <v>0</v>
      </c>
      <c r="X4459" s="35">
        <f t="shared" si="970"/>
        <v>0</v>
      </c>
      <c r="Y4459" s="35">
        <f t="shared" si="966"/>
        <v>0</v>
      </c>
      <c r="Z4459" s="35">
        <f t="shared" si="978"/>
        <v>0</v>
      </c>
      <c r="AA4459" s="36">
        <f t="shared" si="971"/>
        <v>0</v>
      </c>
      <c r="AB4459" s="36">
        <f t="shared" si="972"/>
        <v>0</v>
      </c>
      <c r="AC4459" s="37">
        <f t="shared" si="973"/>
        <v>0</v>
      </c>
      <c r="AD4459" s="35">
        <f>IF(OR(YEAR(G4459)&lt;2019,O4459="X"),0,IF(ISBLANK(H4459),DATEDIF(G4459,'[3]1.Pradzia'!$D$13,"M"),DATEDIF(G4459,H4459,"m")))</f>
        <v>0</v>
      </c>
      <c r="AE4459" s="37">
        <f>IF(E4459='[3]5.Grup_T'!$E$20,0,IF(AD4459&lt;&gt;0,M4459/V4459*MIN(12,AD4459),0))</f>
        <v>0</v>
      </c>
      <c r="AF4459" s="37">
        <f t="shared" si="974"/>
        <v>0</v>
      </c>
      <c r="AG4459" s="37">
        <f t="shared" si="975"/>
        <v>0</v>
      </c>
      <c r="AH4459" s="37">
        <f t="shared" si="976"/>
        <v>0</v>
      </c>
      <c r="AI4459" s="35" t="str">
        <f t="shared" si="977"/>
        <v>Nusidėvėjęs</v>
      </c>
      <c r="AJ4459" s="38" t="str">
        <f>IF(AND(F4459&lt;&gt;[3]Pav.tvarkyklė!$B$12,F4459&lt;&gt;[3]Pav.tvarkyklė!$B$13),"GVTNT","X")</f>
        <v>GVTNT</v>
      </c>
      <c r="AK4459" s="39">
        <f t="shared" si="979"/>
        <v>0</v>
      </c>
      <c r="AL4459" s="41"/>
      <c r="AM4459" s="41"/>
      <c r="AN4459" s="41">
        <f t="shared" si="967"/>
        <v>1900</v>
      </c>
      <c r="AO4459" s="41"/>
      <c r="AP4459" s="41"/>
      <c r="AQ4459" s="41"/>
      <c r="AR4459" s="42"/>
      <c r="AS4459" s="42"/>
      <c r="AU4459" s="43">
        <f t="shared" si="968"/>
        <v>0</v>
      </c>
    </row>
    <row r="4460" spans="1:47" ht="15" customHeight="1" x14ac:dyDescent="0.25">
      <c r="A4460" s="11"/>
      <c r="B4460" s="19">
        <v>4629</v>
      </c>
      <c r="C4460" s="61"/>
      <c r="D4460" s="62"/>
      <c r="E4460" s="78"/>
      <c r="F4460" s="63"/>
      <c r="G4460" s="80"/>
      <c r="H4460" s="94"/>
      <c r="I4460" s="95"/>
      <c r="J4460" s="27"/>
      <c r="K4460" s="27"/>
      <c r="L4460" s="95"/>
      <c r="M4460" s="96"/>
      <c r="N4460" s="29">
        <v>0</v>
      </c>
      <c r="O4460" s="30" t="str">
        <f>IF(G4460&lt;=$N$2,"",IF(F4460=[3]Pav.tvarkyklė!$B$13,"",IF(ISBLANK(R4460),"X","")))</f>
        <v/>
      </c>
      <c r="P4460" s="91"/>
      <c r="Q4460" s="63"/>
      <c r="R4460" s="63"/>
      <c r="S4460" s="63"/>
      <c r="T4460" s="63"/>
      <c r="U4460" s="34" t="str">
        <f>IFERROR(INDEX('[3]5.Grup_T'!$G$4:$G$22,MATCH('6.Turtas'!E4460,'[3]5.Grup_T'!$E$4:$E$22,0)),"0")</f>
        <v>0</v>
      </c>
      <c r="V4460" s="35">
        <f t="shared" si="969"/>
        <v>0</v>
      </c>
      <c r="W4460" s="35">
        <f>IF(NOT(ISBLANK(H4460)),(12-DATEDIF(H4460,'[3]1.Pradzia'!$D$13,"m")),0)</f>
        <v>0</v>
      </c>
      <c r="X4460" s="35">
        <f t="shared" si="970"/>
        <v>0</v>
      </c>
      <c r="Y4460" s="35">
        <f t="shared" si="966"/>
        <v>0</v>
      </c>
      <c r="Z4460" s="35">
        <f t="shared" si="978"/>
        <v>0</v>
      </c>
      <c r="AA4460" s="36">
        <f t="shared" si="971"/>
        <v>0</v>
      </c>
      <c r="AB4460" s="36">
        <f t="shared" si="972"/>
        <v>0</v>
      </c>
      <c r="AC4460" s="37">
        <f t="shared" si="973"/>
        <v>0</v>
      </c>
      <c r="AD4460" s="35">
        <f>IF(OR(YEAR(G4460)&lt;2019,O4460="X"),0,IF(ISBLANK(H4460),DATEDIF(G4460,'[3]1.Pradzia'!$D$13,"M"),DATEDIF(G4460,H4460,"m")))</f>
        <v>0</v>
      </c>
      <c r="AE4460" s="37">
        <f>IF(E4460='[3]5.Grup_T'!$E$20,0,IF(AD4460&lt;&gt;0,M4460/V4460*MIN(12,AD4460),0))</f>
        <v>0</v>
      </c>
      <c r="AF4460" s="37">
        <f t="shared" si="974"/>
        <v>0</v>
      </c>
      <c r="AG4460" s="37">
        <f t="shared" si="975"/>
        <v>0</v>
      </c>
      <c r="AH4460" s="37">
        <f t="shared" si="976"/>
        <v>0</v>
      </c>
      <c r="AI4460" s="35" t="str">
        <f t="shared" si="977"/>
        <v>Nusidėvėjęs</v>
      </c>
      <c r="AJ4460" s="38" t="str">
        <f>IF(AND(F4460&lt;&gt;[3]Pav.tvarkyklė!$B$12,F4460&lt;&gt;[3]Pav.tvarkyklė!$B$13),"GVTNT","X")</f>
        <v>GVTNT</v>
      </c>
      <c r="AK4460" s="39">
        <f t="shared" si="979"/>
        <v>0</v>
      </c>
      <c r="AL4460" s="41"/>
      <c r="AM4460" s="41"/>
      <c r="AN4460" s="41">
        <f t="shared" si="967"/>
        <v>1900</v>
      </c>
      <c r="AO4460" s="41"/>
      <c r="AP4460" s="41"/>
      <c r="AQ4460" s="41"/>
      <c r="AR4460" s="42"/>
      <c r="AS4460" s="42"/>
      <c r="AU4460" s="43">
        <f t="shared" si="968"/>
        <v>0</v>
      </c>
    </row>
    <row r="4461" spans="1:47" ht="15" customHeight="1" x14ac:dyDescent="0.25">
      <c r="A4461" s="11"/>
      <c r="B4461" s="19">
        <v>4630</v>
      </c>
      <c r="C4461" s="61"/>
      <c r="D4461" s="62"/>
      <c r="E4461" s="78"/>
      <c r="F4461" s="63"/>
      <c r="G4461" s="80"/>
      <c r="H4461" s="94"/>
      <c r="I4461" s="95"/>
      <c r="J4461" s="27"/>
      <c r="K4461" s="27"/>
      <c r="L4461" s="95"/>
      <c r="M4461" s="96"/>
      <c r="N4461" s="29">
        <v>0</v>
      </c>
      <c r="O4461" s="30" t="str">
        <f>IF(G4461&lt;=$N$2,"",IF(F4461=[3]Pav.tvarkyklė!$B$13,"",IF(ISBLANK(R4461),"X","")))</f>
        <v/>
      </c>
      <c r="P4461" s="91"/>
      <c r="Q4461" s="63"/>
      <c r="R4461" s="63"/>
      <c r="S4461" s="63"/>
      <c r="T4461" s="63"/>
      <c r="U4461" s="34" t="str">
        <f>IFERROR(INDEX('[3]5.Grup_T'!$G$4:$G$22,MATCH('6.Turtas'!E4461,'[3]5.Grup_T'!$E$4:$E$22,0)),"0")</f>
        <v>0</v>
      </c>
      <c r="V4461" s="35">
        <f t="shared" si="969"/>
        <v>0</v>
      </c>
      <c r="W4461" s="35">
        <f>IF(NOT(ISBLANK(H4461)),(12-DATEDIF(H4461,'[3]1.Pradzia'!$D$13,"m")),0)</f>
        <v>0</v>
      </c>
      <c r="X4461" s="35">
        <f t="shared" si="970"/>
        <v>0</v>
      </c>
      <c r="Y4461" s="35">
        <f t="shared" si="966"/>
        <v>0</v>
      </c>
      <c r="Z4461" s="35">
        <f t="shared" si="978"/>
        <v>0</v>
      </c>
      <c r="AA4461" s="36">
        <f t="shared" si="971"/>
        <v>0</v>
      </c>
      <c r="AB4461" s="36">
        <f t="shared" si="972"/>
        <v>0</v>
      </c>
      <c r="AC4461" s="37">
        <f t="shared" si="973"/>
        <v>0</v>
      </c>
      <c r="AD4461" s="35">
        <f>IF(OR(YEAR(G4461)&lt;2019,O4461="X"),0,IF(ISBLANK(H4461),DATEDIF(G4461,'[3]1.Pradzia'!$D$13,"M"),DATEDIF(G4461,H4461,"m")))</f>
        <v>0</v>
      </c>
      <c r="AE4461" s="37">
        <f>IF(E4461='[3]5.Grup_T'!$E$20,0,IF(AD4461&lt;&gt;0,M4461/V4461*MIN(12,AD4461),0))</f>
        <v>0</v>
      </c>
      <c r="AF4461" s="37">
        <f t="shared" si="974"/>
        <v>0</v>
      </c>
      <c r="AG4461" s="37">
        <f t="shared" si="975"/>
        <v>0</v>
      </c>
      <c r="AH4461" s="37">
        <f t="shared" si="976"/>
        <v>0</v>
      </c>
      <c r="AI4461" s="35" t="str">
        <f t="shared" si="977"/>
        <v>Nusidėvėjęs</v>
      </c>
      <c r="AJ4461" s="38" t="str">
        <f>IF(AND(F4461&lt;&gt;[3]Pav.tvarkyklė!$B$12,F4461&lt;&gt;[3]Pav.tvarkyklė!$B$13),"GVTNT","X")</f>
        <v>GVTNT</v>
      </c>
      <c r="AK4461" s="39">
        <f t="shared" si="979"/>
        <v>0</v>
      </c>
      <c r="AL4461" s="41"/>
      <c r="AM4461" s="41"/>
      <c r="AN4461" s="41">
        <f t="shared" si="967"/>
        <v>1900</v>
      </c>
      <c r="AO4461" s="41"/>
      <c r="AP4461" s="41"/>
      <c r="AQ4461" s="41"/>
      <c r="AR4461" s="42"/>
      <c r="AS4461" s="42"/>
      <c r="AU4461" s="43">
        <f t="shared" si="968"/>
        <v>0</v>
      </c>
    </row>
    <row r="4462" spans="1:47" ht="15" customHeight="1" x14ac:dyDescent="0.25">
      <c r="A4462" s="11"/>
      <c r="B4462" s="19">
        <v>4631</v>
      </c>
      <c r="C4462" s="61"/>
      <c r="D4462" s="62"/>
      <c r="E4462" s="78"/>
      <c r="F4462" s="63"/>
      <c r="G4462" s="80"/>
      <c r="H4462" s="94"/>
      <c r="I4462" s="95"/>
      <c r="J4462" s="27"/>
      <c r="K4462" s="27"/>
      <c r="L4462" s="95"/>
      <c r="M4462" s="96"/>
      <c r="N4462" s="29">
        <v>0</v>
      </c>
      <c r="O4462" s="30" t="str">
        <f>IF(G4462&lt;=$N$2,"",IF(F4462=[3]Pav.tvarkyklė!$B$13,"",IF(ISBLANK(R4462),"X","")))</f>
        <v/>
      </c>
      <c r="P4462" s="91"/>
      <c r="Q4462" s="63"/>
      <c r="R4462" s="63"/>
      <c r="S4462" s="63"/>
      <c r="T4462" s="63"/>
      <c r="U4462" s="34" t="str">
        <f>IFERROR(INDEX('[3]5.Grup_T'!$G$4:$G$22,MATCH('6.Turtas'!E4462,'[3]5.Grup_T'!$E$4:$E$22,0)),"0")</f>
        <v>0</v>
      </c>
      <c r="V4462" s="35">
        <f t="shared" si="969"/>
        <v>0</v>
      </c>
      <c r="W4462" s="35">
        <f>IF(NOT(ISBLANK(H4462)),(12-DATEDIF(H4462,'[3]1.Pradzia'!$D$13,"m")),0)</f>
        <v>0</v>
      </c>
      <c r="X4462" s="35">
        <f t="shared" si="970"/>
        <v>0</v>
      </c>
      <c r="Y4462" s="35">
        <f t="shared" si="966"/>
        <v>0</v>
      </c>
      <c r="Z4462" s="35">
        <f t="shared" si="978"/>
        <v>0</v>
      </c>
      <c r="AA4462" s="36">
        <f t="shared" si="971"/>
        <v>0</v>
      </c>
      <c r="AB4462" s="36">
        <f t="shared" si="972"/>
        <v>0</v>
      </c>
      <c r="AC4462" s="37">
        <f t="shared" si="973"/>
        <v>0</v>
      </c>
      <c r="AD4462" s="35">
        <f>IF(OR(YEAR(G4462)&lt;2019,O4462="X"),0,IF(ISBLANK(H4462),DATEDIF(G4462,'[3]1.Pradzia'!$D$13,"M"),DATEDIF(G4462,H4462,"m")))</f>
        <v>0</v>
      </c>
      <c r="AE4462" s="37">
        <f>IF(E4462='[3]5.Grup_T'!$E$20,0,IF(AD4462&lt;&gt;0,M4462/V4462*MIN(12,AD4462),0))</f>
        <v>0</v>
      </c>
      <c r="AF4462" s="37">
        <f t="shared" si="974"/>
        <v>0</v>
      </c>
      <c r="AG4462" s="37">
        <f t="shared" si="975"/>
        <v>0</v>
      </c>
      <c r="AH4462" s="37">
        <f t="shared" si="976"/>
        <v>0</v>
      </c>
      <c r="AI4462" s="35" t="str">
        <f t="shared" si="977"/>
        <v>Nusidėvėjęs</v>
      </c>
      <c r="AJ4462" s="38" t="str">
        <f>IF(AND(F4462&lt;&gt;[3]Pav.tvarkyklė!$B$12,F4462&lt;&gt;[3]Pav.tvarkyklė!$B$13),"GVTNT","X")</f>
        <v>GVTNT</v>
      </c>
      <c r="AK4462" s="39">
        <f t="shared" si="979"/>
        <v>0</v>
      </c>
      <c r="AL4462" s="41"/>
      <c r="AM4462" s="41"/>
      <c r="AN4462" s="41">
        <f t="shared" si="967"/>
        <v>1900</v>
      </c>
      <c r="AO4462" s="41"/>
      <c r="AP4462" s="41"/>
      <c r="AQ4462" s="41"/>
      <c r="AR4462" s="42"/>
      <c r="AS4462" s="42"/>
      <c r="AU4462" s="43">
        <f t="shared" si="968"/>
        <v>0</v>
      </c>
    </row>
    <row r="4463" spans="1:47" ht="15" customHeight="1" x14ac:dyDescent="0.25">
      <c r="A4463" s="11"/>
      <c r="B4463" s="19">
        <v>4632</v>
      </c>
      <c r="C4463" s="61"/>
      <c r="D4463" s="62"/>
      <c r="E4463" s="78"/>
      <c r="F4463" s="63"/>
      <c r="G4463" s="80"/>
      <c r="H4463" s="94"/>
      <c r="I4463" s="95"/>
      <c r="J4463" s="27"/>
      <c r="K4463" s="27"/>
      <c r="L4463" s="95"/>
      <c r="M4463" s="96"/>
      <c r="N4463" s="29">
        <v>0</v>
      </c>
      <c r="O4463" s="30" t="str">
        <f>IF(G4463&lt;=$N$2,"",IF(F4463=[3]Pav.tvarkyklė!$B$13,"",IF(ISBLANK(R4463),"X","")))</f>
        <v/>
      </c>
      <c r="P4463" s="91"/>
      <c r="Q4463" s="63"/>
      <c r="R4463" s="63"/>
      <c r="S4463" s="63"/>
      <c r="T4463" s="63"/>
      <c r="U4463" s="34" t="str">
        <f>IFERROR(INDEX('[3]5.Grup_T'!$G$4:$G$22,MATCH('6.Turtas'!E4463,'[3]5.Grup_T'!$E$4:$E$22,0)),"0")</f>
        <v>0</v>
      </c>
      <c r="V4463" s="35">
        <f t="shared" si="969"/>
        <v>0</v>
      </c>
      <c r="W4463" s="35">
        <f>IF(NOT(ISBLANK(H4463)),(12-DATEDIF(H4463,'[3]1.Pradzia'!$D$13,"m")),0)</f>
        <v>0</v>
      </c>
      <c r="X4463" s="35">
        <f t="shared" si="970"/>
        <v>0</v>
      </c>
      <c r="Y4463" s="35">
        <f t="shared" si="966"/>
        <v>0</v>
      </c>
      <c r="Z4463" s="35">
        <f t="shared" si="978"/>
        <v>0</v>
      </c>
      <c r="AA4463" s="36">
        <f t="shared" si="971"/>
        <v>0</v>
      </c>
      <c r="AB4463" s="36">
        <f t="shared" si="972"/>
        <v>0</v>
      </c>
      <c r="AC4463" s="37">
        <f t="shared" si="973"/>
        <v>0</v>
      </c>
      <c r="AD4463" s="35">
        <f>IF(OR(YEAR(G4463)&lt;2019,O4463="X"),0,IF(ISBLANK(H4463),DATEDIF(G4463,'[3]1.Pradzia'!$D$13,"M"),DATEDIF(G4463,H4463,"m")))</f>
        <v>0</v>
      </c>
      <c r="AE4463" s="37">
        <f>IF(E4463='[3]5.Grup_T'!$E$20,0,IF(AD4463&lt;&gt;0,M4463/V4463*MIN(12,AD4463),0))</f>
        <v>0</v>
      </c>
      <c r="AF4463" s="37">
        <f t="shared" si="974"/>
        <v>0</v>
      </c>
      <c r="AG4463" s="37">
        <f t="shared" si="975"/>
        <v>0</v>
      </c>
      <c r="AH4463" s="37">
        <f t="shared" si="976"/>
        <v>0</v>
      </c>
      <c r="AI4463" s="35" t="str">
        <f t="shared" si="977"/>
        <v>Nusidėvėjęs</v>
      </c>
      <c r="AJ4463" s="38" t="str">
        <f>IF(AND(F4463&lt;&gt;[3]Pav.tvarkyklė!$B$12,F4463&lt;&gt;[3]Pav.tvarkyklė!$B$13),"GVTNT","X")</f>
        <v>GVTNT</v>
      </c>
      <c r="AK4463" s="39">
        <f t="shared" si="979"/>
        <v>0</v>
      </c>
      <c r="AL4463" s="41"/>
      <c r="AM4463" s="41"/>
      <c r="AN4463" s="41">
        <f t="shared" si="967"/>
        <v>1900</v>
      </c>
      <c r="AO4463" s="41"/>
      <c r="AP4463" s="41"/>
      <c r="AQ4463" s="41"/>
      <c r="AR4463" s="42"/>
      <c r="AS4463" s="42"/>
      <c r="AU4463" s="43">
        <f t="shared" si="968"/>
        <v>0</v>
      </c>
    </row>
    <row r="4464" spans="1:47" ht="15" customHeight="1" x14ac:dyDescent="0.25">
      <c r="A4464" s="11"/>
      <c r="B4464" s="19">
        <v>4633</v>
      </c>
      <c r="C4464" s="61"/>
      <c r="D4464" s="62"/>
      <c r="E4464" s="78"/>
      <c r="F4464" s="63"/>
      <c r="G4464" s="80"/>
      <c r="H4464" s="94"/>
      <c r="I4464" s="95"/>
      <c r="J4464" s="27"/>
      <c r="K4464" s="27"/>
      <c r="L4464" s="95"/>
      <c r="M4464" s="96"/>
      <c r="N4464" s="29">
        <v>0</v>
      </c>
      <c r="O4464" s="30" t="str">
        <f>IF(G4464&lt;=$N$2,"",IF(F4464=[3]Pav.tvarkyklė!$B$13,"",IF(ISBLANK(R4464),"X","")))</f>
        <v/>
      </c>
      <c r="P4464" s="91"/>
      <c r="Q4464" s="63"/>
      <c r="R4464" s="63"/>
      <c r="S4464" s="63"/>
      <c r="T4464" s="63"/>
      <c r="U4464" s="34" t="str">
        <f>IFERROR(INDEX('[3]5.Grup_T'!$G$4:$G$22,MATCH('6.Turtas'!E4464,'[3]5.Grup_T'!$E$4:$E$22,0)),"0")</f>
        <v>0</v>
      </c>
      <c r="V4464" s="35">
        <f t="shared" si="969"/>
        <v>0</v>
      </c>
      <c r="W4464" s="35">
        <f>IF(NOT(ISBLANK(H4464)),(12-DATEDIF(H4464,'[3]1.Pradzia'!$D$13,"m")),0)</f>
        <v>0</v>
      </c>
      <c r="X4464" s="35">
        <f t="shared" si="970"/>
        <v>0</v>
      </c>
      <c r="Y4464" s="35">
        <f t="shared" si="966"/>
        <v>0</v>
      </c>
      <c r="Z4464" s="35">
        <f t="shared" si="978"/>
        <v>0</v>
      </c>
      <c r="AA4464" s="36">
        <f t="shared" si="971"/>
        <v>0</v>
      </c>
      <c r="AB4464" s="36">
        <f t="shared" si="972"/>
        <v>0</v>
      </c>
      <c r="AC4464" s="37">
        <f t="shared" si="973"/>
        <v>0</v>
      </c>
      <c r="AD4464" s="35">
        <f>IF(OR(YEAR(G4464)&lt;2019,O4464="X"),0,IF(ISBLANK(H4464),DATEDIF(G4464,'[3]1.Pradzia'!$D$13,"M"),DATEDIF(G4464,H4464,"m")))</f>
        <v>0</v>
      </c>
      <c r="AE4464" s="37">
        <f>IF(E4464='[3]5.Grup_T'!$E$20,0,IF(AD4464&lt;&gt;0,M4464/V4464*MIN(12,AD4464),0))</f>
        <v>0</v>
      </c>
      <c r="AF4464" s="37">
        <f t="shared" si="974"/>
        <v>0</v>
      </c>
      <c r="AG4464" s="37">
        <f t="shared" si="975"/>
        <v>0</v>
      </c>
      <c r="AH4464" s="37">
        <f t="shared" si="976"/>
        <v>0</v>
      </c>
      <c r="AI4464" s="35" t="str">
        <f t="shared" si="977"/>
        <v>Nusidėvėjęs</v>
      </c>
      <c r="AJ4464" s="38" t="str">
        <f>IF(AND(F4464&lt;&gt;[3]Pav.tvarkyklė!$B$12,F4464&lt;&gt;[3]Pav.tvarkyklė!$B$13),"GVTNT","X")</f>
        <v>GVTNT</v>
      </c>
      <c r="AK4464" s="39">
        <f t="shared" si="979"/>
        <v>0</v>
      </c>
      <c r="AL4464" s="41"/>
      <c r="AM4464" s="41"/>
      <c r="AN4464" s="41">
        <f t="shared" si="967"/>
        <v>1900</v>
      </c>
      <c r="AO4464" s="41"/>
      <c r="AP4464" s="41"/>
      <c r="AQ4464" s="41"/>
      <c r="AR4464" s="42"/>
      <c r="AS4464" s="42"/>
      <c r="AU4464" s="43">
        <f t="shared" si="968"/>
        <v>0</v>
      </c>
    </row>
    <row r="4465" spans="1:47" ht="15" customHeight="1" x14ac:dyDescent="0.25">
      <c r="A4465" s="11"/>
      <c r="B4465" s="19">
        <v>4634</v>
      </c>
      <c r="C4465" s="61"/>
      <c r="D4465" s="62"/>
      <c r="E4465" s="78"/>
      <c r="F4465" s="63"/>
      <c r="G4465" s="80"/>
      <c r="H4465" s="94"/>
      <c r="I4465" s="95"/>
      <c r="J4465" s="27"/>
      <c r="K4465" s="27"/>
      <c r="L4465" s="95"/>
      <c r="M4465" s="96"/>
      <c r="N4465" s="29">
        <v>0</v>
      </c>
      <c r="O4465" s="30" t="str">
        <f>IF(G4465&lt;=$N$2,"",IF(F4465=[3]Pav.tvarkyklė!$B$13,"",IF(ISBLANK(R4465),"X","")))</f>
        <v/>
      </c>
      <c r="P4465" s="91"/>
      <c r="Q4465" s="63"/>
      <c r="R4465" s="63"/>
      <c r="S4465" s="63"/>
      <c r="T4465" s="63"/>
      <c r="U4465" s="34" t="str">
        <f>IFERROR(INDEX('[3]5.Grup_T'!$G$4:$G$22,MATCH('6.Turtas'!E4465,'[3]5.Grup_T'!$E$4:$E$22,0)),"0")</f>
        <v>0</v>
      </c>
      <c r="V4465" s="35">
        <f t="shared" si="969"/>
        <v>0</v>
      </c>
      <c r="W4465" s="35">
        <f>IF(NOT(ISBLANK(H4465)),(12-DATEDIF(H4465,'[3]1.Pradzia'!$D$13,"m")),0)</f>
        <v>0</v>
      </c>
      <c r="X4465" s="35">
        <f t="shared" si="970"/>
        <v>0</v>
      </c>
      <c r="Y4465" s="35">
        <f t="shared" si="966"/>
        <v>0</v>
      </c>
      <c r="Z4465" s="35">
        <f t="shared" si="978"/>
        <v>0</v>
      </c>
      <c r="AA4465" s="36">
        <f t="shared" si="971"/>
        <v>0</v>
      </c>
      <c r="AB4465" s="36">
        <f t="shared" si="972"/>
        <v>0</v>
      </c>
      <c r="AC4465" s="37">
        <f t="shared" si="973"/>
        <v>0</v>
      </c>
      <c r="AD4465" s="35">
        <f>IF(OR(YEAR(G4465)&lt;2019,O4465="X"),0,IF(ISBLANK(H4465),DATEDIF(G4465,'[3]1.Pradzia'!$D$13,"M"),DATEDIF(G4465,H4465,"m")))</f>
        <v>0</v>
      </c>
      <c r="AE4465" s="37">
        <f>IF(E4465='[3]5.Grup_T'!$E$20,0,IF(AD4465&lt;&gt;0,M4465/V4465*MIN(12,AD4465),0))</f>
        <v>0</v>
      </c>
      <c r="AF4465" s="37">
        <f t="shared" si="974"/>
        <v>0</v>
      </c>
      <c r="AG4465" s="37">
        <f t="shared" si="975"/>
        <v>0</v>
      </c>
      <c r="AH4465" s="37">
        <f t="shared" si="976"/>
        <v>0</v>
      </c>
      <c r="AI4465" s="35" t="str">
        <f t="shared" si="977"/>
        <v>Nusidėvėjęs</v>
      </c>
      <c r="AJ4465" s="38" t="str">
        <f>IF(AND(F4465&lt;&gt;[3]Pav.tvarkyklė!$B$12,F4465&lt;&gt;[3]Pav.tvarkyklė!$B$13),"GVTNT","X")</f>
        <v>GVTNT</v>
      </c>
      <c r="AK4465" s="39">
        <f t="shared" si="979"/>
        <v>0</v>
      </c>
      <c r="AL4465" s="41"/>
      <c r="AM4465" s="41"/>
      <c r="AN4465" s="41">
        <f t="shared" si="967"/>
        <v>1900</v>
      </c>
      <c r="AO4465" s="41"/>
      <c r="AP4465" s="41"/>
      <c r="AQ4465" s="41"/>
      <c r="AR4465" s="42"/>
      <c r="AS4465" s="42"/>
      <c r="AU4465" s="43">
        <f t="shared" si="968"/>
        <v>0</v>
      </c>
    </row>
    <row r="4466" spans="1:47" ht="15" customHeight="1" x14ac:dyDescent="0.25">
      <c r="A4466" s="11"/>
      <c r="B4466" s="19">
        <v>4635</v>
      </c>
      <c r="C4466" s="61"/>
      <c r="D4466" s="62"/>
      <c r="E4466" s="78"/>
      <c r="F4466" s="63"/>
      <c r="G4466" s="80"/>
      <c r="H4466" s="94"/>
      <c r="I4466" s="95"/>
      <c r="J4466" s="27"/>
      <c r="K4466" s="27"/>
      <c r="L4466" s="95"/>
      <c r="M4466" s="96"/>
      <c r="N4466" s="29">
        <v>0</v>
      </c>
      <c r="O4466" s="30" t="str">
        <f>IF(G4466&lt;=$N$2,"",IF(F4466=[3]Pav.tvarkyklė!$B$13,"",IF(ISBLANK(R4466),"X","")))</f>
        <v/>
      </c>
      <c r="P4466" s="91"/>
      <c r="Q4466" s="63"/>
      <c r="R4466" s="63"/>
      <c r="S4466" s="63"/>
      <c r="T4466" s="63"/>
      <c r="U4466" s="34" t="str">
        <f>IFERROR(INDEX('[3]5.Grup_T'!$G$4:$G$22,MATCH('6.Turtas'!E4466,'[3]5.Grup_T'!$E$4:$E$22,0)),"0")</f>
        <v>0</v>
      </c>
      <c r="V4466" s="35">
        <f t="shared" si="969"/>
        <v>0</v>
      </c>
      <c r="W4466" s="35">
        <f>IF(NOT(ISBLANK(H4466)),(12-DATEDIF(H4466,'[3]1.Pradzia'!$D$13,"m")),0)</f>
        <v>0</v>
      </c>
      <c r="X4466" s="35">
        <f t="shared" si="970"/>
        <v>0</v>
      </c>
      <c r="Y4466" s="35">
        <f t="shared" si="966"/>
        <v>0</v>
      </c>
      <c r="Z4466" s="35">
        <f t="shared" si="978"/>
        <v>0</v>
      </c>
      <c r="AA4466" s="36">
        <f t="shared" si="971"/>
        <v>0</v>
      </c>
      <c r="AB4466" s="36">
        <f t="shared" si="972"/>
        <v>0</v>
      </c>
      <c r="AC4466" s="37">
        <f t="shared" si="973"/>
        <v>0</v>
      </c>
      <c r="AD4466" s="35">
        <f>IF(OR(YEAR(G4466)&lt;2019,O4466="X"),0,IF(ISBLANK(H4466),DATEDIF(G4466,'[3]1.Pradzia'!$D$13,"M"),DATEDIF(G4466,H4466,"m")))</f>
        <v>0</v>
      </c>
      <c r="AE4466" s="37">
        <f>IF(E4466='[3]5.Grup_T'!$E$20,0,IF(AD4466&lt;&gt;0,M4466/V4466*MIN(12,AD4466),0))</f>
        <v>0</v>
      </c>
      <c r="AF4466" s="37">
        <f t="shared" si="974"/>
        <v>0</v>
      </c>
      <c r="AG4466" s="37">
        <f t="shared" si="975"/>
        <v>0</v>
      </c>
      <c r="AH4466" s="37">
        <f t="shared" si="976"/>
        <v>0</v>
      </c>
      <c r="AI4466" s="35" t="str">
        <f t="shared" si="977"/>
        <v>Nusidėvėjęs</v>
      </c>
      <c r="AJ4466" s="38" t="str">
        <f>IF(AND(F4466&lt;&gt;[3]Pav.tvarkyklė!$B$12,F4466&lt;&gt;[3]Pav.tvarkyklė!$B$13),"GVTNT","X")</f>
        <v>GVTNT</v>
      </c>
      <c r="AK4466" s="39">
        <f t="shared" si="979"/>
        <v>0</v>
      </c>
      <c r="AL4466" s="41"/>
      <c r="AM4466" s="41"/>
      <c r="AN4466" s="41">
        <f t="shared" si="967"/>
        <v>1900</v>
      </c>
      <c r="AO4466" s="41"/>
      <c r="AP4466" s="41"/>
      <c r="AQ4466" s="41"/>
      <c r="AR4466" s="42"/>
      <c r="AS4466" s="42"/>
      <c r="AU4466" s="43">
        <f t="shared" si="968"/>
        <v>0</v>
      </c>
    </row>
    <row r="4467" spans="1:47" ht="15" customHeight="1" x14ac:dyDescent="0.25">
      <c r="A4467" s="11"/>
      <c r="B4467" s="19">
        <v>4636</v>
      </c>
      <c r="C4467" s="61"/>
      <c r="D4467" s="62"/>
      <c r="E4467" s="78"/>
      <c r="F4467" s="63"/>
      <c r="G4467" s="80"/>
      <c r="H4467" s="94"/>
      <c r="I4467" s="95"/>
      <c r="J4467" s="27"/>
      <c r="K4467" s="27"/>
      <c r="L4467" s="95"/>
      <c r="M4467" s="96"/>
      <c r="N4467" s="29">
        <v>0</v>
      </c>
      <c r="O4467" s="30" t="str">
        <f>IF(G4467&lt;=$N$2,"",IF(F4467=[3]Pav.tvarkyklė!$B$13,"",IF(ISBLANK(R4467),"X","")))</f>
        <v/>
      </c>
      <c r="P4467" s="91"/>
      <c r="Q4467" s="63"/>
      <c r="R4467" s="63"/>
      <c r="S4467" s="63"/>
      <c r="T4467" s="63"/>
      <c r="U4467" s="34" t="str">
        <f>IFERROR(INDEX('[3]5.Grup_T'!$G$4:$G$22,MATCH('6.Turtas'!E4467,'[3]5.Grup_T'!$E$4:$E$22,0)),"0")</f>
        <v>0</v>
      </c>
      <c r="V4467" s="35">
        <f t="shared" si="969"/>
        <v>0</v>
      </c>
      <c r="W4467" s="35">
        <f>IF(NOT(ISBLANK(H4467)),(12-DATEDIF(H4467,'[3]1.Pradzia'!$D$13,"m")),0)</f>
        <v>0</v>
      </c>
      <c r="X4467" s="35">
        <f t="shared" si="970"/>
        <v>0</v>
      </c>
      <c r="Y4467" s="35">
        <f t="shared" si="966"/>
        <v>0</v>
      </c>
      <c r="Z4467" s="35">
        <f t="shared" si="978"/>
        <v>0</v>
      </c>
      <c r="AA4467" s="36">
        <f t="shared" si="971"/>
        <v>0</v>
      </c>
      <c r="AB4467" s="36">
        <f t="shared" si="972"/>
        <v>0</v>
      </c>
      <c r="AC4467" s="37">
        <f t="shared" si="973"/>
        <v>0</v>
      </c>
      <c r="AD4467" s="35">
        <f>IF(OR(YEAR(G4467)&lt;2019,O4467="X"),0,IF(ISBLANK(H4467),DATEDIF(G4467,'[3]1.Pradzia'!$D$13,"M"),DATEDIF(G4467,H4467,"m")))</f>
        <v>0</v>
      </c>
      <c r="AE4467" s="37">
        <f>IF(E4467='[3]5.Grup_T'!$E$20,0,IF(AD4467&lt;&gt;0,M4467/V4467*MIN(12,AD4467),0))</f>
        <v>0</v>
      </c>
      <c r="AF4467" s="37">
        <f t="shared" si="974"/>
        <v>0</v>
      </c>
      <c r="AG4467" s="37">
        <f t="shared" si="975"/>
        <v>0</v>
      </c>
      <c r="AH4467" s="37">
        <f t="shared" si="976"/>
        <v>0</v>
      </c>
      <c r="AI4467" s="35" t="str">
        <f t="shared" si="977"/>
        <v>Nusidėvėjęs</v>
      </c>
      <c r="AJ4467" s="38" t="str">
        <f>IF(AND(F4467&lt;&gt;[3]Pav.tvarkyklė!$B$12,F4467&lt;&gt;[3]Pav.tvarkyklė!$B$13),"GVTNT","X")</f>
        <v>GVTNT</v>
      </c>
      <c r="AK4467" s="39">
        <f t="shared" si="979"/>
        <v>0</v>
      </c>
      <c r="AL4467" s="41"/>
      <c r="AM4467" s="41"/>
      <c r="AN4467" s="41">
        <f t="shared" si="967"/>
        <v>1900</v>
      </c>
      <c r="AO4467" s="41"/>
      <c r="AP4467" s="41"/>
      <c r="AQ4467" s="41"/>
      <c r="AR4467" s="42"/>
      <c r="AS4467" s="42"/>
      <c r="AU4467" s="43">
        <f t="shared" si="968"/>
        <v>0</v>
      </c>
    </row>
    <row r="4468" spans="1:47" ht="15" customHeight="1" x14ac:dyDescent="0.25">
      <c r="A4468" s="11"/>
      <c r="B4468" s="19">
        <v>4637</v>
      </c>
      <c r="C4468" s="61"/>
      <c r="D4468" s="62"/>
      <c r="E4468" s="78"/>
      <c r="F4468" s="63"/>
      <c r="G4468" s="80"/>
      <c r="H4468" s="94"/>
      <c r="I4468" s="95"/>
      <c r="J4468" s="27"/>
      <c r="K4468" s="27"/>
      <c r="L4468" s="95"/>
      <c r="M4468" s="96"/>
      <c r="N4468" s="29">
        <v>0</v>
      </c>
      <c r="O4468" s="30" t="str">
        <f>IF(G4468&lt;=$N$2,"",IF(F4468=[3]Pav.tvarkyklė!$B$13,"",IF(ISBLANK(R4468),"X","")))</f>
        <v/>
      </c>
      <c r="P4468" s="91"/>
      <c r="Q4468" s="63"/>
      <c r="R4468" s="63"/>
      <c r="S4468" s="63"/>
      <c r="T4468" s="63"/>
      <c r="U4468" s="34" t="str">
        <f>IFERROR(INDEX('[3]5.Grup_T'!$G$4:$G$22,MATCH('6.Turtas'!E4468,'[3]5.Grup_T'!$E$4:$E$22,0)),"0")</f>
        <v>0</v>
      </c>
      <c r="V4468" s="35">
        <f t="shared" si="969"/>
        <v>0</v>
      </c>
      <c r="W4468" s="35">
        <f>IF(NOT(ISBLANK(H4468)),(12-DATEDIF(H4468,'[3]1.Pradzia'!$D$13,"m")),0)</f>
        <v>0</v>
      </c>
      <c r="X4468" s="35">
        <f t="shared" si="970"/>
        <v>0</v>
      </c>
      <c r="Y4468" s="35">
        <f t="shared" si="966"/>
        <v>0</v>
      </c>
      <c r="Z4468" s="35">
        <f t="shared" si="978"/>
        <v>0</v>
      </c>
      <c r="AA4468" s="36">
        <f t="shared" si="971"/>
        <v>0</v>
      </c>
      <c r="AB4468" s="36">
        <f t="shared" si="972"/>
        <v>0</v>
      </c>
      <c r="AC4468" s="37">
        <f t="shared" si="973"/>
        <v>0</v>
      </c>
      <c r="AD4468" s="35">
        <f>IF(OR(YEAR(G4468)&lt;2019,O4468="X"),0,IF(ISBLANK(H4468),DATEDIF(G4468,'[3]1.Pradzia'!$D$13,"M"),DATEDIF(G4468,H4468,"m")))</f>
        <v>0</v>
      </c>
      <c r="AE4468" s="37">
        <f>IF(E4468='[3]5.Grup_T'!$E$20,0,IF(AD4468&lt;&gt;0,M4468/V4468*MIN(12,AD4468),0))</f>
        <v>0</v>
      </c>
      <c r="AF4468" s="37">
        <f t="shared" si="974"/>
        <v>0</v>
      </c>
      <c r="AG4468" s="37">
        <f t="shared" si="975"/>
        <v>0</v>
      </c>
      <c r="AH4468" s="37">
        <f t="shared" si="976"/>
        <v>0</v>
      </c>
      <c r="AI4468" s="35" t="str">
        <f t="shared" si="977"/>
        <v>Nusidėvėjęs</v>
      </c>
      <c r="AJ4468" s="38" t="str">
        <f>IF(AND(F4468&lt;&gt;[3]Pav.tvarkyklė!$B$12,F4468&lt;&gt;[3]Pav.tvarkyklė!$B$13),"GVTNT","X")</f>
        <v>GVTNT</v>
      </c>
      <c r="AK4468" s="39">
        <f t="shared" si="979"/>
        <v>0</v>
      </c>
      <c r="AL4468" s="41"/>
      <c r="AM4468" s="41"/>
      <c r="AN4468" s="41">
        <f t="shared" si="967"/>
        <v>1900</v>
      </c>
      <c r="AO4468" s="41"/>
      <c r="AP4468" s="41"/>
      <c r="AQ4468" s="41"/>
      <c r="AR4468" s="42"/>
      <c r="AS4468" s="42"/>
      <c r="AU4468" s="43">
        <f t="shared" si="968"/>
        <v>0</v>
      </c>
    </row>
    <row r="4469" spans="1:47" ht="15" customHeight="1" x14ac:dyDescent="0.25">
      <c r="A4469" s="11"/>
      <c r="B4469" s="19">
        <v>4638</v>
      </c>
      <c r="C4469" s="61"/>
      <c r="D4469" s="62"/>
      <c r="E4469" s="78"/>
      <c r="F4469" s="63"/>
      <c r="G4469" s="80"/>
      <c r="H4469" s="94"/>
      <c r="I4469" s="95"/>
      <c r="J4469" s="27"/>
      <c r="K4469" s="27"/>
      <c r="L4469" s="95"/>
      <c r="M4469" s="96"/>
      <c r="N4469" s="29">
        <v>0</v>
      </c>
      <c r="O4469" s="30" t="str">
        <f>IF(G4469&lt;=$N$2,"",IF(F4469=[3]Pav.tvarkyklė!$B$13,"",IF(ISBLANK(R4469),"X","")))</f>
        <v/>
      </c>
      <c r="P4469" s="91"/>
      <c r="Q4469" s="63"/>
      <c r="R4469" s="63"/>
      <c r="S4469" s="63"/>
      <c r="T4469" s="63"/>
      <c r="U4469" s="34" t="str">
        <f>IFERROR(INDEX('[3]5.Grup_T'!$G$4:$G$22,MATCH('6.Turtas'!E4469,'[3]5.Grup_T'!$E$4:$E$22,0)),"0")</f>
        <v>0</v>
      </c>
      <c r="V4469" s="35">
        <f t="shared" si="969"/>
        <v>0</v>
      </c>
      <c r="W4469" s="35">
        <f>IF(NOT(ISBLANK(H4469)),(12-DATEDIF(H4469,'[3]1.Pradzia'!$D$13,"m")),0)</f>
        <v>0</v>
      </c>
      <c r="X4469" s="35">
        <f t="shared" si="970"/>
        <v>0</v>
      </c>
      <c r="Y4469" s="35">
        <f t="shared" si="966"/>
        <v>0</v>
      </c>
      <c r="Z4469" s="35">
        <f t="shared" si="978"/>
        <v>0</v>
      </c>
      <c r="AA4469" s="36">
        <f t="shared" si="971"/>
        <v>0</v>
      </c>
      <c r="AB4469" s="36">
        <f t="shared" si="972"/>
        <v>0</v>
      </c>
      <c r="AC4469" s="37">
        <f t="shared" si="973"/>
        <v>0</v>
      </c>
      <c r="AD4469" s="35">
        <f>IF(OR(YEAR(G4469)&lt;2019,O4469="X"),0,IF(ISBLANK(H4469),DATEDIF(G4469,'[3]1.Pradzia'!$D$13,"M"),DATEDIF(G4469,H4469,"m")))</f>
        <v>0</v>
      </c>
      <c r="AE4469" s="37">
        <f>IF(E4469='[3]5.Grup_T'!$E$20,0,IF(AD4469&lt;&gt;0,M4469/V4469*MIN(12,AD4469),0))</f>
        <v>0</v>
      </c>
      <c r="AF4469" s="37">
        <f t="shared" si="974"/>
        <v>0</v>
      </c>
      <c r="AG4469" s="37">
        <f t="shared" si="975"/>
        <v>0</v>
      </c>
      <c r="AH4469" s="37">
        <f t="shared" si="976"/>
        <v>0</v>
      </c>
      <c r="AI4469" s="35" t="str">
        <f t="shared" si="977"/>
        <v>Nusidėvėjęs</v>
      </c>
      <c r="AJ4469" s="38" t="str">
        <f>IF(AND(F4469&lt;&gt;[3]Pav.tvarkyklė!$B$12,F4469&lt;&gt;[3]Pav.tvarkyklė!$B$13),"GVTNT","X")</f>
        <v>GVTNT</v>
      </c>
      <c r="AK4469" s="39">
        <f t="shared" si="979"/>
        <v>0</v>
      </c>
      <c r="AL4469" s="41"/>
      <c r="AM4469" s="41"/>
      <c r="AN4469" s="41">
        <f t="shared" si="967"/>
        <v>1900</v>
      </c>
      <c r="AO4469" s="41"/>
      <c r="AP4469" s="41"/>
      <c r="AQ4469" s="41"/>
      <c r="AR4469" s="42"/>
      <c r="AS4469" s="42"/>
      <c r="AU4469" s="43">
        <f t="shared" si="968"/>
        <v>0</v>
      </c>
    </row>
    <row r="4470" spans="1:47" ht="15" customHeight="1" x14ac:dyDescent="0.25">
      <c r="A4470" s="11"/>
      <c r="B4470" s="19">
        <v>4639</v>
      </c>
      <c r="C4470" s="61"/>
      <c r="D4470" s="62"/>
      <c r="E4470" s="78"/>
      <c r="F4470" s="63"/>
      <c r="G4470" s="80"/>
      <c r="H4470" s="94"/>
      <c r="I4470" s="95"/>
      <c r="J4470" s="27"/>
      <c r="K4470" s="27"/>
      <c r="L4470" s="95"/>
      <c r="M4470" s="96"/>
      <c r="N4470" s="29">
        <v>0</v>
      </c>
      <c r="O4470" s="30" t="str">
        <f>IF(G4470&lt;=$N$2,"",IF(F4470=[3]Pav.tvarkyklė!$B$13,"",IF(ISBLANK(R4470),"X","")))</f>
        <v/>
      </c>
      <c r="P4470" s="91"/>
      <c r="Q4470" s="63"/>
      <c r="R4470" s="63"/>
      <c r="S4470" s="63"/>
      <c r="T4470" s="63"/>
      <c r="U4470" s="34" t="str">
        <f>IFERROR(INDEX('[3]5.Grup_T'!$G$4:$G$22,MATCH('6.Turtas'!E4470,'[3]5.Grup_T'!$E$4:$E$22,0)),"0")</f>
        <v>0</v>
      </c>
      <c r="V4470" s="35">
        <f t="shared" si="969"/>
        <v>0</v>
      </c>
      <c r="W4470" s="35">
        <f>IF(NOT(ISBLANK(H4470)),(12-DATEDIF(H4470,'[3]1.Pradzia'!$D$13,"m")),0)</f>
        <v>0</v>
      </c>
      <c r="X4470" s="35">
        <f t="shared" si="970"/>
        <v>0</v>
      </c>
      <c r="Y4470" s="35">
        <f t="shared" si="966"/>
        <v>0</v>
      </c>
      <c r="Z4470" s="35">
        <f t="shared" si="978"/>
        <v>0</v>
      </c>
      <c r="AA4470" s="36">
        <f t="shared" si="971"/>
        <v>0</v>
      </c>
      <c r="AB4470" s="36">
        <f t="shared" si="972"/>
        <v>0</v>
      </c>
      <c r="AC4470" s="37">
        <f t="shared" si="973"/>
        <v>0</v>
      </c>
      <c r="AD4470" s="35">
        <f>IF(OR(YEAR(G4470)&lt;2019,O4470="X"),0,IF(ISBLANK(H4470),DATEDIF(G4470,'[3]1.Pradzia'!$D$13,"M"),DATEDIF(G4470,H4470,"m")))</f>
        <v>0</v>
      </c>
      <c r="AE4470" s="37">
        <f>IF(E4470='[3]5.Grup_T'!$E$20,0,IF(AD4470&lt;&gt;0,M4470/V4470*MIN(12,AD4470),0))</f>
        <v>0</v>
      </c>
      <c r="AF4470" s="37">
        <f t="shared" si="974"/>
        <v>0</v>
      </c>
      <c r="AG4470" s="37">
        <f t="shared" si="975"/>
        <v>0</v>
      </c>
      <c r="AH4470" s="37">
        <f t="shared" si="976"/>
        <v>0</v>
      </c>
      <c r="AI4470" s="35" t="str">
        <f t="shared" si="977"/>
        <v>Nusidėvėjęs</v>
      </c>
      <c r="AJ4470" s="38" t="str">
        <f>IF(AND(F4470&lt;&gt;[3]Pav.tvarkyklė!$B$12,F4470&lt;&gt;[3]Pav.tvarkyklė!$B$13),"GVTNT","X")</f>
        <v>GVTNT</v>
      </c>
      <c r="AK4470" s="39">
        <f t="shared" si="979"/>
        <v>0</v>
      </c>
      <c r="AL4470" s="41"/>
      <c r="AM4470" s="41"/>
      <c r="AN4470" s="41">
        <f t="shared" si="967"/>
        <v>1900</v>
      </c>
      <c r="AO4470" s="41"/>
      <c r="AP4470" s="41"/>
      <c r="AQ4470" s="41"/>
      <c r="AR4470" s="42"/>
      <c r="AS4470" s="42"/>
      <c r="AU4470" s="43">
        <f t="shared" si="968"/>
        <v>0</v>
      </c>
    </row>
    <row r="4471" spans="1:47" ht="15" customHeight="1" x14ac:dyDescent="0.25">
      <c r="A4471" s="11"/>
      <c r="B4471" s="19">
        <v>4640</v>
      </c>
      <c r="C4471" s="61"/>
      <c r="D4471" s="62"/>
      <c r="E4471" s="78"/>
      <c r="F4471" s="63"/>
      <c r="G4471" s="80"/>
      <c r="H4471" s="94"/>
      <c r="I4471" s="95"/>
      <c r="J4471" s="27"/>
      <c r="K4471" s="27"/>
      <c r="L4471" s="95"/>
      <c r="M4471" s="96"/>
      <c r="N4471" s="29">
        <v>0</v>
      </c>
      <c r="O4471" s="30" t="str">
        <f>IF(G4471&lt;=$N$2,"",IF(F4471=[3]Pav.tvarkyklė!$B$13,"",IF(ISBLANK(R4471),"X","")))</f>
        <v/>
      </c>
      <c r="P4471" s="91"/>
      <c r="Q4471" s="63"/>
      <c r="R4471" s="63"/>
      <c r="S4471" s="63"/>
      <c r="T4471" s="63"/>
      <c r="U4471" s="34" t="str">
        <f>IFERROR(INDEX('[3]5.Grup_T'!$G$4:$G$22,MATCH('6.Turtas'!E4471,'[3]5.Grup_T'!$E$4:$E$22,0)),"0")</f>
        <v>0</v>
      </c>
      <c r="V4471" s="35">
        <f t="shared" si="969"/>
        <v>0</v>
      </c>
      <c r="W4471" s="35">
        <f>IF(NOT(ISBLANK(H4471)),(12-DATEDIF(H4471,'[3]1.Pradzia'!$D$13,"m")),0)</f>
        <v>0</v>
      </c>
      <c r="X4471" s="35">
        <f t="shared" si="970"/>
        <v>0</v>
      </c>
      <c r="Y4471" s="35">
        <f t="shared" ref="Y4471:Y4534" si="980">IF(YEAR(G4471)&gt;=2019,0,IF(Z4471&lt;=0,0,IF(W4471&lt;&gt;0,MIN(W4471,Z4471),MIN(12,Z4471))))</f>
        <v>0</v>
      </c>
      <c r="Z4471" s="35">
        <f t="shared" si="978"/>
        <v>0</v>
      </c>
      <c r="AA4471" s="36">
        <f t="shared" si="971"/>
        <v>0</v>
      </c>
      <c r="AB4471" s="36">
        <f t="shared" si="972"/>
        <v>0</v>
      </c>
      <c r="AC4471" s="37">
        <f t="shared" si="973"/>
        <v>0</v>
      </c>
      <c r="AD4471" s="35">
        <f>IF(OR(YEAR(G4471)&lt;2019,O4471="X"),0,IF(ISBLANK(H4471),DATEDIF(G4471,'[3]1.Pradzia'!$D$13,"M"),DATEDIF(G4471,H4471,"m")))</f>
        <v>0</v>
      </c>
      <c r="AE4471" s="37">
        <f>IF(E4471='[3]5.Grup_T'!$E$20,0,IF(AD4471&lt;&gt;0,M4471/V4471*MIN(12,AD4471),0))</f>
        <v>0</v>
      </c>
      <c r="AF4471" s="37">
        <f t="shared" si="974"/>
        <v>0</v>
      </c>
      <c r="AG4471" s="37">
        <f t="shared" si="975"/>
        <v>0</v>
      </c>
      <c r="AH4471" s="37">
        <f t="shared" si="976"/>
        <v>0</v>
      </c>
      <c r="AI4471" s="35" t="str">
        <f t="shared" si="977"/>
        <v>Nusidėvėjęs</v>
      </c>
      <c r="AJ4471" s="38" t="str">
        <f>IF(AND(F4471&lt;&gt;[3]Pav.tvarkyklė!$B$12,F4471&lt;&gt;[3]Pav.tvarkyklė!$B$13),"GVTNT","X")</f>
        <v>GVTNT</v>
      </c>
      <c r="AK4471" s="39">
        <f t="shared" si="979"/>
        <v>0</v>
      </c>
      <c r="AL4471" s="41"/>
      <c r="AM4471" s="41"/>
      <c r="AN4471" s="41">
        <f t="shared" si="967"/>
        <v>1900</v>
      </c>
      <c r="AO4471" s="41"/>
      <c r="AP4471" s="41"/>
      <c r="AQ4471" s="41"/>
      <c r="AR4471" s="42"/>
      <c r="AS4471" s="42"/>
      <c r="AU4471" s="43">
        <f t="shared" si="968"/>
        <v>0</v>
      </c>
    </row>
    <row r="4472" spans="1:47" ht="15" customHeight="1" x14ac:dyDescent="0.25">
      <c r="A4472" s="11"/>
      <c r="B4472" s="19">
        <v>4641</v>
      </c>
      <c r="C4472" s="61"/>
      <c r="D4472" s="62"/>
      <c r="E4472" s="78"/>
      <c r="F4472" s="63"/>
      <c r="G4472" s="80"/>
      <c r="H4472" s="94"/>
      <c r="I4472" s="95"/>
      <c r="J4472" s="27"/>
      <c r="K4472" s="27"/>
      <c r="L4472" s="95"/>
      <c r="M4472" s="96"/>
      <c r="N4472" s="29">
        <v>0</v>
      </c>
      <c r="O4472" s="30" t="str">
        <f>IF(G4472&lt;=$N$2,"",IF(F4472=[3]Pav.tvarkyklė!$B$13,"",IF(ISBLANK(R4472),"X","")))</f>
        <v/>
      </c>
      <c r="P4472" s="91"/>
      <c r="Q4472" s="63"/>
      <c r="R4472" s="63"/>
      <c r="S4472" s="63"/>
      <c r="T4472" s="63"/>
      <c r="U4472" s="34" t="str">
        <f>IFERROR(INDEX('[3]5.Grup_T'!$G$4:$G$22,MATCH('6.Turtas'!E4472,'[3]5.Grup_T'!$E$4:$E$22,0)),"0")</f>
        <v>0</v>
      </c>
      <c r="V4472" s="35">
        <f t="shared" si="969"/>
        <v>0</v>
      </c>
      <c r="W4472" s="35">
        <f>IF(NOT(ISBLANK(H4472)),(12-DATEDIF(H4472,'[3]1.Pradzia'!$D$13,"m")),0)</f>
        <v>0</v>
      </c>
      <c r="X4472" s="35">
        <f t="shared" si="970"/>
        <v>0</v>
      </c>
      <c r="Y4472" s="35">
        <f t="shared" si="980"/>
        <v>0</v>
      </c>
      <c r="Z4472" s="35">
        <f t="shared" si="978"/>
        <v>0</v>
      </c>
      <c r="AA4472" s="36">
        <f t="shared" si="971"/>
        <v>0</v>
      </c>
      <c r="AB4472" s="36">
        <f t="shared" si="972"/>
        <v>0</v>
      </c>
      <c r="AC4472" s="37">
        <f t="shared" si="973"/>
        <v>0</v>
      </c>
      <c r="AD4472" s="35">
        <f>IF(OR(YEAR(G4472)&lt;2019,O4472="X"),0,IF(ISBLANK(H4472),DATEDIF(G4472,'[3]1.Pradzia'!$D$13,"M"),DATEDIF(G4472,H4472,"m")))</f>
        <v>0</v>
      </c>
      <c r="AE4472" s="37">
        <f>IF(E4472='[3]5.Grup_T'!$E$20,0,IF(AD4472&lt;&gt;0,M4472/V4472*MIN(12,AD4472),0))</f>
        <v>0</v>
      </c>
      <c r="AF4472" s="37">
        <f t="shared" si="974"/>
        <v>0</v>
      </c>
      <c r="AG4472" s="37">
        <f t="shared" si="975"/>
        <v>0</v>
      </c>
      <c r="AH4472" s="37">
        <f t="shared" si="976"/>
        <v>0</v>
      </c>
      <c r="AI4472" s="35" t="str">
        <f t="shared" si="977"/>
        <v>Nusidėvėjęs</v>
      </c>
      <c r="AJ4472" s="38" t="str">
        <f>IF(AND(F4472&lt;&gt;[3]Pav.tvarkyklė!$B$12,F4472&lt;&gt;[3]Pav.tvarkyklė!$B$13),"GVTNT","X")</f>
        <v>GVTNT</v>
      </c>
      <c r="AK4472" s="39">
        <f t="shared" si="979"/>
        <v>0</v>
      </c>
      <c r="AL4472" s="41"/>
      <c r="AM4472" s="41"/>
      <c r="AN4472" s="41">
        <f t="shared" si="967"/>
        <v>1900</v>
      </c>
      <c r="AO4472" s="41"/>
      <c r="AP4472" s="41"/>
      <c r="AQ4472" s="41"/>
      <c r="AR4472" s="42"/>
      <c r="AS4472" s="42"/>
      <c r="AU4472" s="43">
        <f t="shared" si="968"/>
        <v>0</v>
      </c>
    </row>
    <row r="4473" spans="1:47" ht="15" customHeight="1" x14ac:dyDescent="0.25">
      <c r="A4473" s="11"/>
      <c r="B4473" s="19">
        <v>4642</v>
      </c>
      <c r="C4473" s="61"/>
      <c r="D4473" s="62"/>
      <c r="E4473" s="78"/>
      <c r="F4473" s="63"/>
      <c r="G4473" s="80"/>
      <c r="H4473" s="94"/>
      <c r="I4473" s="95"/>
      <c r="J4473" s="27"/>
      <c r="K4473" s="27"/>
      <c r="L4473" s="95"/>
      <c r="M4473" s="96"/>
      <c r="N4473" s="29">
        <v>0</v>
      </c>
      <c r="O4473" s="30" t="str">
        <f>IF(G4473&lt;=$N$2,"",IF(F4473=[3]Pav.tvarkyklė!$B$13,"",IF(ISBLANK(R4473),"X","")))</f>
        <v/>
      </c>
      <c r="P4473" s="91"/>
      <c r="Q4473" s="63"/>
      <c r="R4473" s="63"/>
      <c r="S4473" s="63"/>
      <c r="T4473" s="63"/>
      <c r="U4473" s="34" t="str">
        <f>IFERROR(INDEX('[3]5.Grup_T'!$G$4:$G$22,MATCH('6.Turtas'!E4473,'[3]5.Grup_T'!$E$4:$E$22,0)),"0")</f>
        <v>0</v>
      </c>
      <c r="V4473" s="35">
        <f t="shared" si="969"/>
        <v>0</v>
      </c>
      <c r="W4473" s="35">
        <f>IF(NOT(ISBLANK(H4473)),(12-DATEDIF(H4473,'[3]1.Pradzia'!$D$13,"m")),0)</f>
        <v>0</v>
      </c>
      <c r="X4473" s="35">
        <f t="shared" si="970"/>
        <v>0</v>
      </c>
      <c r="Y4473" s="35">
        <f t="shared" si="980"/>
        <v>0</v>
      </c>
      <c r="Z4473" s="35">
        <f t="shared" si="978"/>
        <v>0</v>
      </c>
      <c r="AA4473" s="36">
        <f t="shared" si="971"/>
        <v>0</v>
      </c>
      <c r="AB4473" s="36">
        <f t="shared" si="972"/>
        <v>0</v>
      </c>
      <c r="AC4473" s="37">
        <f t="shared" si="973"/>
        <v>0</v>
      </c>
      <c r="AD4473" s="35">
        <f>IF(OR(YEAR(G4473)&lt;2019,O4473="X"),0,IF(ISBLANK(H4473),DATEDIF(G4473,'[3]1.Pradzia'!$D$13,"M"),DATEDIF(G4473,H4473,"m")))</f>
        <v>0</v>
      </c>
      <c r="AE4473" s="37">
        <f>IF(E4473='[3]5.Grup_T'!$E$20,0,IF(AD4473&lt;&gt;0,M4473/V4473*MIN(12,AD4473),0))</f>
        <v>0</v>
      </c>
      <c r="AF4473" s="37">
        <f t="shared" si="974"/>
        <v>0</v>
      </c>
      <c r="AG4473" s="37">
        <f t="shared" si="975"/>
        <v>0</v>
      </c>
      <c r="AH4473" s="37">
        <f t="shared" si="976"/>
        <v>0</v>
      </c>
      <c r="AI4473" s="35" t="str">
        <f t="shared" si="977"/>
        <v>Nusidėvėjęs</v>
      </c>
      <c r="AJ4473" s="38" t="str">
        <f>IF(AND(F4473&lt;&gt;[3]Pav.tvarkyklė!$B$12,F4473&lt;&gt;[3]Pav.tvarkyklė!$B$13),"GVTNT","X")</f>
        <v>GVTNT</v>
      </c>
      <c r="AK4473" s="39">
        <f t="shared" si="979"/>
        <v>0</v>
      </c>
      <c r="AL4473" s="41"/>
      <c r="AM4473" s="41"/>
      <c r="AN4473" s="41">
        <f t="shared" si="967"/>
        <v>1900</v>
      </c>
      <c r="AO4473" s="41"/>
      <c r="AP4473" s="41"/>
      <c r="AQ4473" s="41"/>
      <c r="AR4473" s="42"/>
      <c r="AS4473" s="42"/>
      <c r="AU4473" s="43">
        <f t="shared" si="968"/>
        <v>0</v>
      </c>
    </row>
    <row r="4474" spans="1:47" ht="15" customHeight="1" x14ac:dyDescent="0.25">
      <c r="A4474" s="11"/>
      <c r="B4474" s="19">
        <v>4643</v>
      </c>
      <c r="C4474" s="61"/>
      <c r="D4474" s="62"/>
      <c r="E4474" s="78"/>
      <c r="F4474" s="63"/>
      <c r="G4474" s="80"/>
      <c r="H4474" s="94"/>
      <c r="I4474" s="95"/>
      <c r="J4474" s="27"/>
      <c r="K4474" s="27"/>
      <c r="L4474" s="95"/>
      <c r="M4474" s="96"/>
      <c r="N4474" s="29">
        <v>0</v>
      </c>
      <c r="O4474" s="30" t="str">
        <f>IF(G4474&lt;=$N$2,"",IF(F4474=[3]Pav.tvarkyklė!$B$13,"",IF(ISBLANK(R4474),"X","")))</f>
        <v/>
      </c>
      <c r="P4474" s="91"/>
      <c r="Q4474" s="63"/>
      <c r="R4474" s="63"/>
      <c r="S4474" s="63"/>
      <c r="T4474" s="63"/>
      <c r="U4474" s="34" t="str">
        <f>IFERROR(INDEX('[3]5.Grup_T'!$G$4:$G$22,MATCH('6.Turtas'!E4474,'[3]5.Grup_T'!$E$4:$E$22,0)),"0")</f>
        <v>0</v>
      </c>
      <c r="V4474" s="35">
        <f t="shared" si="969"/>
        <v>0</v>
      </c>
      <c r="W4474" s="35">
        <f>IF(NOT(ISBLANK(H4474)),(12-DATEDIF(H4474,'[3]1.Pradzia'!$D$13,"m")),0)</f>
        <v>0</v>
      </c>
      <c r="X4474" s="35">
        <f t="shared" si="970"/>
        <v>0</v>
      </c>
      <c r="Y4474" s="35">
        <f t="shared" si="980"/>
        <v>0</v>
      </c>
      <c r="Z4474" s="35">
        <f t="shared" si="978"/>
        <v>0</v>
      </c>
      <c r="AA4474" s="36">
        <f t="shared" si="971"/>
        <v>0</v>
      </c>
      <c r="AB4474" s="36">
        <f t="shared" si="972"/>
        <v>0</v>
      </c>
      <c r="AC4474" s="37">
        <f t="shared" si="973"/>
        <v>0</v>
      </c>
      <c r="AD4474" s="35">
        <f>IF(OR(YEAR(G4474)&lt;2019,O4474="X"),0,IF(ISBLANK(H4474),DATEDIF(G4474,'[3]1.Pradzia'!$D$13,"M"),DATEDIF(G4474,H4474,"m")))</f>
        <v>0</v>
      </c>
      <c r="AE4474" s="37">
        <f>IF(E4474='[3]5.Grup_T'!$E$20,0,IF(AD4474&lt;&gt;0,M4474/V4474*MIN(12,AD4474),0))</f>
        <v>0</v>
      </c>
      <c r="AF4474" s="37">
        <f t="shared" si="974"/>
        <v>0</v>
      </c>
      <c r="AG4474" s="37">
        <f t="shared" si="975"/>
        <v>0</v>
      </c>
      <c r="AH4474" s="37">
        <f t="shared" si="976"/>
        <v>0</v>
      </c>
      <c r="AI4474" s="35" t="str">
        <f t="shared" si="977"/>
        <v>Nusidėvėjęs</v>
      </c>
      <c r="AJ4474" s="38" t="str">
        <f>IF(AND(F4474&lt;&gt;[3]Pav.tvarkyklė!$B$12,F4474&lt;&gt;[3]Pav.tvarkyklė!$B$13),"GVTNT","X")</f>
        <v>GVTNT</v>
      </c>
      <c r="AK4474" s="39">
        <f t="shared" si="979"/>
        <v>0</v>
      </c>
      <c r="AL4474" s="41"/>
      <c r="AM4474" s="41"/>
      <c r="AN4474" s="41">
        <f t="shared" si="967"/>
        <v>1900</v>
      </c>
      <c r="AO4474" s="41"/>
      <c r="AP4474" s="41"/>
      <c r="AQ4474" s="41"/>
      <c r="AR4474" s="42"/>
      <c r="AS4474" s="42"/>
      <c r="AU4474" s="43">
        <f t="shared" si="968"/>
        <v>0</v>
      </c>
    </row>
    <row r="4475" spans="1:47" ht="15" customHeight="1" x14ac:dyDescent="0.25">
      <c r="A4475" s="11"/>
      <c r="B4475" s="19">
        <v>4644</v>
      </c>
      <c r="C4475" s="61"/>
      <c r="D4475" s="62"/>
      <c r="E4475" s="78"/>
      <c r="F4475" s="63"/>
      <c r="G4475" s="80"/>
      <c r="H4475" s="94"/>
      <c r="I4475" s="95"/>
      <c r="J4475" s="27"/>
      <c r="K4475" s="27"/>
      <c r="L4475" s="95"/>
      <c r="M4475" s="96"/>
      <c r="N4475" s="29">
        <v>0</v>
      </c>
      <c r="O4475" s="30" t="str">
        <f>IF(G4475&lt;=$N$2,"",IF(F4475=[3]Pav.tvarkyklė!$B$13,"",IF(ISBLANK(R4475),"X","")))</f>
        <v/>
      </c>
      <c r="P4475" s="91"/>
      <c r="Q4475" s="63"/>
      <c r="R4475" s="63"/>
      <c r="S4475" s="63"/>
      <c r="T4475" s="63"/>
      <c r="U4475" s="34" t="str">
        <f>IFERROR(INDEX('[3]5.Grup_T'!$G$4:$G$22,MATCH('6.Turtas'!E4475,'[3]5.Grup_T'!$E$4:$E$22,0)),"0")</f>
        <v>0</v>
      </c>
      <c r="V4475" s="35">
        <f t="shared" si="969"/>
        <v>0</v>
      </c>
      <c r="W4475" s="35">
        <f>IF(NOT(ISBLANK(H4475)),(12-DATEDIF(H4475,'[3]1.Pradzia'!$D$13,"m")),0)</f>
        <v>0</v>
      </c>
      <c r="X4475" s="35">
        <f t="shared" si="970"/>
        <v>0</v>
      </c>
      <c r="Y4475" s="35">
        <f t="shared" si="980"/>
        <v>0</v>
      </c>
      <c r="Z4475" s="35">
        <f t="shared" si="978"/>
        <v>0</v>
      </c>
      <c r="AA4475" s="36">
        <f t="shared" si="971"/>
        <v>0</v>
      </c>
      <c r="AB4475" s="36">
        <f t="shared" si="972"/>
        <v>0</v>
      </c>
      <c r="AC4475" s="37">
        <f t="shared" si="973"/>
        <v>0</v>
      </c>
      <c r="AD4475" s="35">
        <f>IF(OR(YEAR(G4475)&lt;2019,O4475="X"),0,IF(ISBLANK(H4475),DATEDIF(G4475,'[3]1.Pradzia'!$D$13,"M"),DATEDIF(G4475,H4475,"m")))</f>
        <v>0</v>
      </c>
      <c r="AE4475" s="37">
        <f>IF(E4475='[3]5.Grup_T'!$E$20,0,IF(AD4475&lt;&gt;0,M4475/V4475*MIN(12,AD4475),0))</f>
        <v>0</v>
      </c>
      <c r="AF4475" s="37">
        <f t="shared" si="974"/>
        <v>0</v>
      </c>
      <c r="AG4475" s="37">
        <f t="shared" si="975"/>
        <v>0</v>
      </c>
      <c r="AH4475" s="37">
        <f t="shared" si="976"/>
        <v>0</v>
      </c>
      <c r="AI4475" s="35" t="str">
        <f t="shared" si="977"/>
        <v>Nusidėvėjęs</v>
      </c>
      <c r="AJ4475" s="38" t="str">
        <f>IF(AND(F4475&lt;&gt;[3]Pav.tvarkyklė!$B$12,F4475&lt;&gt;[3]Pav.tvarkyklė!$B$13),"GVTNT","X")</f>
        <v>GVTNT</v>
      </c>
      <c r="AK4475" s="39">
        <f t="shared" si="979"/>
        <v>0</v>
      </c>
      <c r="AL4475" s="41"/>
      <c r="AM4475" s="41"/>
      <c r="AN4475" s="41">
        <f t="shared" si="967"/>
        <v>1900</v>
      </c>
      <c r="AO4475" s="41"/>
      <c r="AP4475" s="41"/>
      <c r="AQ4475" s="41"/>
      <c r="AR4475" s="42"/>
      <c r="AS4475" s="42"/>
      <c r="AU4475" s="43">
        <f t="shared" si="968"/>
        <v>0</v>
      </c>
    </row>
    <row r="4476" spans="1:47" ht="15" customHeight="1" x14ac:dyDescent="0.25">
      <c r="A4476" s="11"/>
      <c r="B4476" s="19">
        <v>4645</v>
      </c>
      <c r="C4476" s="61"/>
      <c r="D4476" s="62"/>
      <c r="E4476" s="78"/>
      <c r="F4476" s="63"/>
      <c r="G4476" s="80"/>
      <c r="H4476" s="94"/>
      <c r="I4476" s="95"/>
      <c r="J4476" s="27"/>
      <c r="K4476" s="27"/>
      <c r="L4476" s="95"/>
      <c r="M4476" s="96"/>
      <c r="N4476" s="29">
        <v>0</v>
      </c>
      <c r="O4476" s="30" t="str">
        <f>IF(G4476&lt;=$N$2,"",IF(F4476=[3]Pav.tvarkyklė!$B$13,"",IF(ISBLANK(R4476),"X","")))</f>
        <v/>
      </c>
      <c r="P4476" s="91"/>
      <c r="Q4476" s="63"/>
      <c r="R4476" s="63"/>
      <c r="S4476" s="63"/>
      <c r="T4476" s="63"/>
      <c r="U4476" s="34" t="str">
        <f>IFERROR(INDEX('[3]5.Grup_T'!$G$4:$G$22,MATCH('6.Turtas'!E4476,'[3]5.Grup_T'!$E$4:$E$22,0)),"0")</f>
        <v>0</v>
      </c>
      <c r="V4476" s="35">
        <f t="shared" si="969"/>
        <v>0</v>
      </c>
      <c r="W4476" s="35">
        <f>IF(NOT(ISBLANK(H4476)),(12-DATEDIF(H4476,'[3]1.Pradzia'!$D$13,"m")),0)</f>
        <v>0</v>
      </c>
      <c r="X4476" s="35">
        <f t="shared" si="970"/>
        <v>0</v>
      </c>
      <c r="Y4476" s="35">
        <f t="shared" si="980"/>
        <v>0</v>
      </c>
      <c r="Z4476" s="35">
        <f t="shared" si="978"/>
        <v>0</v>
      </c>
      <c r="AA4476" s="36">
        <f t="shared" si="971"/>
        <v>0</v>
      </c>
      <c r="AB4476" s="36">
        <f t="shared" si="972"/>
        <v>0</v>
      </c>
      <c r="AC4476" s="37">
        <f t="shared" si="973"/>
        <v>0</v>
      </c>
      <c r="AD4476" s="35">
        <f>IF(OR(YEAR(G4476)&lt;2019,O4476="X"),0,IF(ISBLANK(H4476),DATEDIF(G4476,'[3]1.Pradzia'!$D$13,"M"),DATEDIF(G4476,H4476,"m")))</f>
        <v>0</v>
      </c>
      <c r="AE4476" s="37">
        <f>IF(E4476='[3]5.Grup_T'!$E$20,0,IF(AD4476&lt;&gt;0,M4476/V4476*MIN(12,AD4476),0))</f>
        <v>0</v>
      </c>
      <c r="AF4476" s="37">
        <f t="shared" si="974"/>
        <v>0</v>
      </c>
      <c r="AG4476" s="37">
        <f t="shared" si="975"/>
        <v>0</v>
      </c>
      <c r="AH4476" s="37">
        <f t="shared" si="976"/>
        <v>0</v>
      </c>
      <c r="AI4476" s="35" t="str">
        <f t="shared" si="977"/>
        <v>Nusidėvėjęs</v>
      </c>
      <c r="AJ4476" s="38" t="str">
        <f>IF(AND(F4476&lt;&gt;[3]Pav.tvarkyklė!$B$12,F4476&lt;&gt;[3]Pav.tvarkyklė!$B$13),"GVTNT","X")</f>
        <v>GVTNT</v>
      </c>
      <c r="AK4476" s="39">
        <f t="shared" si="979"/>
        <v>0</v>
      </c>
      <c r="AL4476" s="41"/>
      <c r="AM4476" s="41"/>
      <c r="AN4476" s="41">
        <f t="shared" si="967"/>
        <v>1900</v>
      </c>
      <c r="AO4476" s="41"/>
      <c r="AP4476" s="41"/>
      <c r="AQ4476" s="41"/>
      <c r="AR4476" s="42"/>
      <c r="AS4476" s="42"/>
      <c r="AU4476" s="43">
        <f t="shared" si="968"/>
        <v>0</v>
      </c>
    </row>
    <row r="4477" spans="1:47" ht="15" customHeight="1" x14ac:dyDescent="0.25">
      <c r="A4477" s="11"/>
      <c r="B4477" s="19">
        <v>4646</v>
      </c>
      <c r="C4477" s="61"/>
      <c r="D4477" s="62"/>
      <c r="E4477" s="78"/>
      <c r="F4477" s="63"/>
      <c r="G4477" s="80"/>
      <c r="H4477" s="94"/>
      <c r="I4477" s="95"/>
      <c r="J4477" s="27"/>
      <c r="K4477" s="27"/>
      <c r="L4477" s="95"/>
      <c r="M4477" s="96"/>
      <c r="N4477" s="29">
        <v>0</v>
      </c>
      <c r="O4477" s="30" t="str">
        <f>IF(G4477&lt;=$N$2,"",IF(F4477=[3]Pav.tvarkyklė!$B$13,"",IF(ISBLANK(R4477),"X","")))</f>
        <v/>
      </c>
      <c r="P4477" s="91"/>
      <c r="Q4477" s="63"/>
      <c r="R4477" s="63"/>
      <c r="S4477" s="63"/>
      <c r="T4477" s="63"/>
      <c r="U4477" s="34" t="str">
        <f>IFERROR(INDEX('[3]5.Grup_T'!$G$4:$G$22,MATCH('6.Turtas'!E4477,'[3]5.Grup_T'!$E$4:$E$22,0)),"0")</f>
        <v>0</v>
      </c>
      <c r="V4477" s="35">
        <f t="shared" si="969"/>
        <v>0</v>
      </c>
      <c r="W4477" s="35">
        <f>IF(NOT(ISBLANK(H4477)),(12-DATEDIF(H4477,'[3]1.Pradzia'!$D$13,"m")),0)</f>
        <v>0</v>
      </c>
      <c r="X4477" s="35">
        <f t="shared" si="970"/>
        <v>0</v>
      </c>
      <c r="Y4477" s="35">
        <f t="shared" si="980"/>
        <v>0</v>
      </c>
      <c r="Z4477" s="35">
        <f t="shared" si="978"/>
        <v>0</v>
      </c>
      <c r="AA4477" s="36">
        <f t="shared" si="971"/>
        <v>0</v>
      </c>
      <c r="AB4477" s="36">
        <f t="shared" si="972"/>
        <v>0</v>
      </c>
      <c r="AC4477" s="37">
        <f t="shared" si="973"/>
        <v>0</v>
      </c>
      <c r="AD4477" s="35">
        <f>IF(OR(YEAR(G4477)&lt;2019,O4477="X"),0,IF(ISBLANK(H4477),DATEDIF(G4477,'[3]1.Pradzia'!$D$13,"M"),DATEDIF(G4477,H4477,"m")))</f>
        <v>0</v>
      </c>
      <c r="AE4477" s="37">
        <f>IF(E4477='[3]5.Grup_T'!$E$20,0,IF(AD4477&lt;&gt;0,M4477/V4477*MIN(12,AD4477),0))</f>
        <v>0</v>
      </c>
      <c r="AF4477" s="37">
        <f t="shared" si="974"/>
        <v>0</v>
      </c>
      <c r="AG4477" s="37">
        <f t="shared" si="975"/>
        <v>0</v>
      </c>
      <c r="AH4477" s="37">
        <f t="shared" si="976"/>
        <v>0</v>
      </c>
      <c r="AI4477" s="35" t="str">
        <f t="shared" si="977"/>
        <v>Nusidėvėjęs</v>
      </c>
      <c r="AJ4477" s="38" t="str">
        <f>IF(AND(F4477&lt;&gt;[3]Pav.tvarkyklė!$B$12,F4477&lt;&gt;[3]Pav.tvarkyklė!$B$13),"GVTNT","X")</f>
        <v>GVTNT</v>
      </c>
      <c r="AK4477" s="39">
        <f t="shared" si="979"/>
        <v>0</v>
      </c>
      <c r="AL4477" s="41"/>
      <c r="AM4477" s="41"/>
      <c r="AN4477" s="41">
        <f t="shared" si="967"/>
        <v>1900</v>
      </c>
      <c r="AO4477" s="41"/>
      <c r="AP4477" s="41"/>
      <c r="AQ4477" s="41"/>
      <c r="AR4477" s="42"/>
      <c r="AS4477" s="42"/>
      <c r="AU4477" s="43">
        <f t="shared" si="968"/>
        <v>0</v>
      </c>
    </row>
    <row r="4478" spans="1:47" ht="15" customHeight="1" x14ac:dyDescent="0.25">
      <c r="A4478" s="11"/>
      <c r="B4478" s="19">
        <v>4647</v>
      </c>
      <c r="C4478" s="61"/>
      <c r="D4478" s="62"/>
      <c r="E4478" s="78"/>
      <c r="F4478" s="63"/>
      <c r="G4478" s="80"/>
      <c r="H4478" s="94"/>
      <c r="I4478" s="95"/>
      <c r="J4478" s="27"/>
      <c r="K4478" s="27"/>
      <c r="L4478" s="95"/>
      <c r="M4478" s="96"/>
      <c r="N4478" s="29">
        <v>0</v>
      </c>
      <c r="O4478" s="30" t="str">
        <f>IF(G4478&lt;=$N$2,"",IF(F4478=[3]Pav.tvarkyklė!$B$13,"",IF(ISBLANK(R4478),"X","")))</f>
        <v/>
      </c>
      <c r="P4478" s="91"/>
      <c r="Q4478" s="63"/>
      <c r="R4478" s="63"/>
      <c r="S4478" s="63"/>
      <c r="T4478" s="63"/>
      <c r="U4478" s="34" t="str">
        <f>IFERROR(INDEX('[3]5.Grup_T'!$G$4:$G$22,MATCH('6.Turtas'!E4478,'[3]5.Grup_T'!$E$4:$E$22,0)),"0")</f>
        <v>0</v>
      </c>
      <c r="V4478" s="35">
        <f t="shared" si="969"/>
        <v>0</v>
      </c>
      <c r="W4478" s="35">
        <f>IF(NOT(ISBLANK(H4478)),(12-DATEDIF(H4478,'[3]1.Pradzia'!$D$13,"m")),0)</f>
        <v>0</v>
      </c>
      <c r="X4478" s="35">
        <f t="shared" si="970"/>
        <v>0</v>
      </c>
      <c r="Y4478" s="35">
        <f t="shared" si="980"/>
        <v>0</v>
      </c>
      <c r="Z4478" s="35">
        <f t="shared" si="978"/>
        <v>0</v>
      </c>
      <c r="AA4478" s="36">
        <f t="shared" si="971"/>
        <v>0</v>
      </c>
      <c r="AB4478" s="36">
        <f t="shared" si="972"/>
        <v>0</v>
      </c>
      <c r="AC4478" s="37">
        <f t="shared" si="973"/>
        <v>0</v>
      </c>
      <c r="AD4478" s="35">
        <f>IF(OR(YEAR(G4478)&lt;2019,O4478="X"),0,IF(ISBLANK(H4478),DATEDIF(G4478,'[3]1.Pradzia'!$D$13,"M"),DATEDIF(G4478,H4478,"m")))</f>
        <v>0</v>
      </c>
      <c r="AE4478" s="37">
        <f>IF(E4478='[3]5.Grup_T'!$E$20,0,IF(AD4478&lt;&gt;0,M4478/V4478*MIN(12,AD4478),0))</f>
        <v>0</v>
      </c>
      <c r="AF4478" s="37">
        <f t="shared" si="974"/>
        <v>0</v>
      </c>
      <c r="AG4478" s="37">
        <f t="shared" si="975"/>
        <v>0</v>
      </c>
      <c r="AH4478" s="37">
        <f t="shared" si="976"/>
        <v>0</v>
      </c>
      <c r="AI4478" s="35" t="str">
        <f t="shared" si="977"/>
        <v>Nusidėvėjęs</v>
      </c>
      <c r="AJ4478" s="38" t="str">
        <f>IF(AND(F4478&lt;&gt;[3]Pav.tvarkyklė!$B$12,F4478&lt;&gt;[3]Pav.tvarkyklė!$B$13),"GVTNT","X")</f>
        <v>GVTNT</v>
      </c>
      <c r="AK4478" s="39">
        <f t="shared" si="979"/>
        <v>0</v>
      </c>
      <c r="AL4478" s="41"/>
      <c r="AM4478" s="41"/>
      <c r="AN4478" s="41">
        <f t="shared" si="967"/>
        <v>1900</v>
      </c>
      <c r="AO4478" s="41"/>
      <c r="AP4478" s="41"/>
      <c r="AQ4478" s="41"/>
      <c r="AR4478" s="42"/>
      <c r="AS4478" s="42"/>
      <c r="AU4478" s="43">
        <f t="shared" si="968"/>
        <v>0</v>
      </c>
    </row>
    <row r="4479" spans="1:47" ht="15" customHeight="1" x14ac:dyDescent="0.25">
      <c r="A4479" s="11"/>
      <c r="B4479" s="19">
        <v>4648</v>
      </c>
      <c r="C4479" s="61"/>
      <c r="D4479" s="62"/>
      <c r="E4479" s="78"/>
      <c r="F4479" s="63"/>
      <c r="G4479" s="80"/>
      <c r="H4479" s="94"/>
      <c r="I4479" s="95"/>
      <c r="J4479" s="27"/>
      <c r="K4479" s="27"/>
      <c r="L4479" s="95"/>
      <c r="M4479" s="96"/>
      <c r="N4479" s="29">
        <v>0</v>
      </c>
      <c r="O4479" s="30" t="str">
        <f>IF(G4479&lt;=$N$2,"",IF(F4479=[3]Pav.tvarkyklė!$B$13,"",IF(ISBLANK(R4479),"X","")))</f>
        <v/>
      </c>
      <c r="P4479" s="91"/>
      <c r="Q4479" s="63"/>
      <c r="R4479" s="63"/>
      <c r="S4479" s="63"/>
      <c r="T4479" s="63"/>
      <c r="U4479" s="34" t="str">
        <f>IFERROR(INDEX('[3]5.Grup_T'!$G$4:$G$22,MATCH('6.Turtas'!E4479,'[3]5.Grup_T'!$E$4:$E$22,0)),"0")</f>
        <v>0</v>
      </c>
      <c r="V4479" s="35">
        <f t="shared" si="969"/>
        <v>0</v>
      </c>
      <c r="W4479" s="35">
        <f>IF(NOT(ISBLANK(H4479)),(12-DATEDIF(H4479,'[3]1.Pradzia'!$D$13,"m")),0)</f>
        <v>0</v>
      </c>
      <c r="X4479" s="35">
        <f t="shared" si="970"/>
        <v>0</v>
      </c>
      <c r="Y4479" s="35">
        <f t="shared" si="980"/>
        <v>0</v>
      </c>
      <c r="Z4479" s="35">
        <f t="shared" si="978"/>
        <v>0</v>
      </c>
      <c r="AA4479" s="36">
        <f t="shared" si="971"/>
        <v>0</v>
      </c>
      <c r="AB4479" s="36">
        <f t="shared" si="972"/>
        <v>0</v>
      </c>
      <c r="AC4479" s="37">
        <f t="shared" si="973"/>
        <v>0</v>
      </c>
      <c r="AD4479" s="35">
        <f>IF(OR(YEAR(G4479)&lt;2019,O4479="X"),0,IF(ISBLANK(H4479),DATEDIF(G4479,'[3]1.Pradzia'!$D$13,"M"),DATEDIF(G4479,H4479,"m")))</f>
        <v>0</v>
      </c>
      <c r="AE4479" s="37">
        <f>IF(E4479='[3]5.Grup_T'!$E$20,0,IF(AD4479&lt;&gt;0,M4479/V4479*MIN(12,AD4479),0))</f>
        <v>0</v>
      </c>
      <c r="AF4479" s="37">
        <f t="shared" si="974"/>
        <v>0</v>
      </c>
      <c r="AG4479" s="37">
        <f t="shared" si="975"/>
        <v>0</v>
      </c>
      <c r="AH4479" s="37">
        <f t="shared" si="976"/>
        <v>0</v>
      </c>
      <c r="AI4479" s="35" t="str">
        <f t="shared" si="977"/>
        <v>Nusidėvėjęs</v>
      </c>
      <c r="AJ4479" s="38" t="str">
        <f>IF(AND(F4479&lt;&gt;[3]Pav.tvarkyklė!$B$12,F4479&lt;&gt;[3]Pav.tvarkyklė!$B$13),"GVTNT","X")</f>
        <v>GVTNT</v>
      </c>
      <c r="AK4479" s="39">
        <f t="shared" si="979"/>
        <v>0</v>
      </c>
      <c r="AL4479" s="41"/>
      <c r="AM4479" s="41"/>
      <c r="AN4479" s="41">
        <f t="shared" si="967"/>
        <v>1900</v>
      </c>
      <c r="AO4479" s="41"/>
      <c r="AP4479" s="41"/>
      <c r="AQ4479" s="41"/>
      <c r="AR4479" s="42"/>
      <c r="AS4479" s="42"/>
      <c r="AU4479" s="43">
        <f t="shared" si="968"/>
        <v>0</v>
      </c>
    </row>
    <row r="4480" spans="1:47" ht="15" customHeight="1" x14ac:dyDescent="0.25">
      <c r="A4480" s="11"/>
      <c r="B4480" s="19">
        <v>4649</v>
      </c>
      <c r="C4480" s="61"/>
      <c r="D4480" s="62"/>
      <c r="E4480" s="78"/>
      <c r="F4480" s="63"/>
      <c r="G4480" s="80"/>
      <c r="H4480" s="94"/>
      <c r="I4480" s="95"/>
      <c r="J4480" s="27"/>
      <c r="K4480" s="27"/>
      <c r="L4480" s="95"/>
      <c r="M4480" s="96"/>
      <c r="N4480" s="29">
        <v>0</v>
      </c>
      <c r="O4480" s="30" t="str">
        <f>IF(G4480&lt;=$N$2,"",IF(F4480=[3]Pav.tvarkyklė!$B$13,"",IF(ISBLANK(R4480),"X","")))</f>
        <v/>
      </c>
      <c r="P4480" s="91"/>
      <c r="Q4480" s="63"/>
      <c r="R4480" s="63"/>
      <c r="S4480" s="63"/>
      <c r="T4480" s="63"/>
      <c r="U4480" s="34" t="str">
        <f>IFERROR(INDEX('[3]5.Grup_T'!$G$4:$G$22,MATCH('6.Turtas'!E4480,'[3]5.Grup_T'!$E$4:$E$22,0)),"0")</f>
        <v>0</v>
      </c>
      <c r="V4480" s="35">
        <f t="shared" si="969"/>
        <v>0</v>
      </c>
      <c r="W4480" s="35">
        <f>IF(NOT(ISBLANK(H4480)),(12-DATEDIF(H4480,'[3]1.Pradzia'!$D$13,"m")),0)</f>
        <v>0</v>
      </c>
      <c r="X4480" s="35">
        <f t="shared" si="970"/>
        <v>0</v>
      </c>
      <c r="Y4480" s="35">
        <f t="shared" si="980"/>
        <v>0</v>
      </c>
      <c r="Z4480" s="35">
        <f t="shared" si="978"/>
        <v>0</v>
      </c>
      <c r="AA4480" s="36">
        <f t="shared" si="971"/>
        <v>0</v>
      </c>
      <c r="AB4480" s="36">
        <f t="shared" si="972"/>
        <v>0</v>
      </c>
      <c r="AC4480" s="37">
        <f t="shared" si="973"/>
        <v>0</v>
      </c>
      <c r="AD4480" s="35">
        <f>IF(OR(YEAR(G4480)&lt;2019,O4480="X"),0,IF(ISBLANK(H4480),DATEDIF(G4480,'[3]1.Pradzia'!$D$13,"M"),DATEDIF(G4480,H4480,"m")))</f>
        <v>0</v>
      </c>
      <c r="AE4480" s="37">
        <f>IF(E4480='[3]5.Grup_T'!$E$20,0,IF(AD4480&lt;&gt;0,M4480/V4480*MIN(12,AD4480),0))</f>
        <v>0</v>
      </c>
      <c r="AF4480" s="37">
        <f t="shared" si="974"/>
        <v>0</v>
      </c>
      <c r="AG4480" s="37">
        <f t="shared" si="975"/>
        <v>0</v>
      </c>
      <c r="AH4480" s="37">
        <f t="shared" si="976"/>
        <v>0</v>
      </c>
      <c r="AI4480" s="35" t="str">
        <f t="shared" si="977"/>
        <v>Nusidėvėjęs</v>
      </c>
      <c r="AJ4480" s="38" t="str">
        <f>IF(AND(F4480&lt;&gt;[3]Pav.tvarkyklė!$B$12,F4480&lt;&gt;[3]Pav.tvarkyklė!$B$13),"GVTNT","X")</f>
        <v>GVTNT</v>
      </c>
      <c r="AK4480" s="39">
        <f t="shared" si="979"/>
        <v>0</v>
      </c>
      <c r="AL4480" s="41"/>
      <c r="AM4480" s="41"/>
      <c r="AN4480" s="41">
        <f t="shared" si="967"/>
        <v>1900</v>
      </c>
      <c r="AO4480" s="41"/>
      <c r="AP4480" s="41"/>
      <c r="AQ4480" s="41"/>
      <c r="AR4480" s="42"/>
      <c r="AS4480" s="42"/>
      <c r="AU4480" s="43">
        <f t="shared" si="968"/>
        <v>0</v>
      </c>
    </row>
    <row r="4481" spans="1:47" ht="15" customHeight="1" x14ac:dyDescent="0.25">
      <c r="A4481" s="11"/>
      <c r="B4481" s="19">
        <v>4650</v>
      </c>
      <c r="C4481" s="61"/>
      <c r="D4481" s="62"/>
      <c r="E4481" s="78"/>
      <c r="F4481" s="63"/>
      <c r="G4481" s="80"/>
      <c r="H4481" s="94"/>
      <c r="I4481" s="95"/>
      <c r="J4481" s="27"/>
      <c r="K4481" s="27"/>
      <c r="L4481" s="95"/>
      <c r="M4481" s="96"/>
      <c r="N4481" s="29">
        <v>0</v>
      </c>
      <c r="O4481" s="30" t="str">
        <f>IF(G4481&lt;=$N$2,"",IF(F4481=[3]Pav.tvarkyklė!$B$13,"",IF(ISBLANK(R4481),"X","")))</f>
        <v/>
      </c>
      <c r="P4481" s="91"/>
      <c r="Q4481" s="63"/>
      <c r="R4481" s="63"/>
      <c r="S4481" s="63"/>
      <c r="T4481" s="63"/>
      <c r="U4481" s="34" t="str">
        <f>IFERROR(INDEX('[3]5.Grup_T'!$G$4:$G$22,MATCH('6.Turtas'!E4481,'[3]5.Grup_T'!$E$4:$E$22,0)),"0")</f>
        <v>0</v>
      </c>
      <c r="V4481" s="35">
        <f t="shared" si="969"/>
        <v>0</v>
      </c>
      <c r="W4481" s="35">
        <f>IF(NOT(ISBLANK(H4481)),(12-DATEDIF(H4481,'[3]1.Pradzia'!$D$13,"m")),0)</f>
        <v>0</v>
      </c>
      <c r="X4481" s="35">
        <f t="shared" si="970"/>
        <v>0</v>
      </c>
      <c r="Y4481" s="35">
        <f t="shared" si="980"/>
        <v>0</v>
      </c>
      <c r="Z4481" s="35">
        <f t="shared" si="978"/>
        <v>0</v>
      </c>
      <c r="AA4481" s="36">
        <f t="shared" si="971"/>
        <v>0</v>
      </c>
      <c r="AB4481" s="36">
        <f t="shared" si="972"/>
        <v>0</v>
      </c>
      <c r="AC4481" s="37">
        <f t="shared" si="973"/>
        <v>0</v>
      </c>
      <c r="AD4481" s="35">
        <f>IF(OR(YEAR(G4481)&lt;2019,O4481="X"),0,IF(ISBLANK(H4481),DATEDIF(G4481,'[3]1.Pradzia'!$D$13,"M"),DATEDIF(G4481,H4481,"m")))</f>
        <v>0</v>
      </c>
      <c r="AE4481" s="37">
        <f>IF(E4481='[3]5.Grup_T'!$E$20,0,IF(AD4481&lt;&gt;0,M4481/V4481*MIN(12,AD4481),0))</f>
        <v>0</v>
      </c>
      <c r="AF4481" s="37">
        <f t="shared" si="974"/>
        <v>0</v>
      </c>
      <c r="AG4481" s="37">
        <f t="shared" si="975"/>
        <v>0</v>
      </c>
      <c r="AH4481" s="37">
        <f t="shared" si="976"/>
        <v>0</v>
      </c>
      <c r="AI4481" s="35" t="str">
        <f t="shared" si="977"/>
        <v>Nusidėvėjęs</v>
      </c>
      <c r="AJ4481" s="38" t="str">
        <f>IF(AND(F4481&lt;&gt;[3]Pav.tvarkyklė!$B$12,F4481&lt;&gt;[3]Pav.tvarkyklė!$B$13),"GVTNT","X")</f>
        <v>GVTNT</v>
      </c>
      <c r="AK4481" s="39">
        <f t="shared" si="979"/>
        <v>0</v>
      </c>
      <c r="AL4481" s="41"/>
      <c r="AM4481" s="41"/>
      <c r="AN4481" s="41">
        <f t="shared" si="967"/>
        <v>1900</v>
      </c>
      <c r="AO4481" s="41"/>
      <c r="AP4481" s="41"/>
      <c r="AQ4481" s="41"/>
      <c r="AR4481" s="42"/>
      <c r="AS4481" s="42"/>
      <c r="AU4481" s="43">
        <f t="shared" si="968"/>
        <v>0</v>
      </c>
    </row>
    <row r="4482" spans="1:47" ht="15" customHeight="1" x14ac:dyDescent="0.25">
      <c r="A4482" s="11"/>
      <c r="B4482" s="19">
        <v>4651</v>
      </c>
      <c r="C4482" s="61"/>
      <c r="D4482" s="62"/>
      <c r="E4482" s="78"/>
      <c r="F4482" s="63"/>
      <c r="G4482" s="80"/>
      <c r="H4482" s="94"/>
      <c r="I4482" s="95"/>
      <c r="J4482" s="27"/>
      <c r="K4482" s="27"/>
      <c r="L4482" s="95"/>
      <c r="M4482" s="96"/>
      <c r="N4482" s="29">
        <v>0</v>
      </c>
      <c r="O4482" s="30" t="str">
        <f>IF(G4482&lt;=$N$2,"",IF(F4482=[3]Pav.tvarkyklė!$B$13,"",IF(ISBLANK(R4482),"X","")))</f>
        <v/>
      </c>
      <c r="P4482" s="91"/>
      <c r="Q4482" s="63"/>
      <c r="R4482" s="63"/>
      <c r="S4482" s="63"/>
      <c r="T4482" s="63"/>
      <c r="U4482" s="34" t="str">
        <f>IFERROR(INDEX('[3]5.Grup_T'!$G$4:$G$22,MATCH('6.Turtas'!E4482,'[3]5.Grup_T'!$E$4:$E$22,0)),"0")</f>
        <v>0</v>
      </c>
      <c r="V4482" s="35">
        <f t="shared" si="969"/>
        <v>0</v>
      </c>
      <c r="W4482" s="35">
        <f>IF(NOT(ISBLANK(H4482)),(12-DATEDIF(H4482,'[3]1.Pradzia'!$D$13,"m")),0)</f>
        <v>0</v>
      </c>
      <c r="X4482" s="35">
        <f t="shared" si="970"/>
        <v>0</v>
      </c>
      <c r="Y4482" s="35">
        <f t="shared" si="980"/>
        <v>0</v>
      </c>
      <c r="Z4482" s="35">
        <f t="shared" si="978"/>
        <v>0</v>
      </c>
      <c r="AA4482" s="36">
        <f t="shared" si="971"/>
        <v>0</v>
      </c>
      <c r="AB4482" s="36">
        <f t="shared" si="972"/>
        <v>0</v>
      </c>
      <c r="AC4482" s="37">
        <f t="shared" si="973"/>
        <v>0</v>
      </c>
      <c r="AD4482" s="35">
        <f>IF(OR(YEAR(G4482)&lt;2019,O4482="X"),0,IF(ISBLANK(H4482),DATEDIF(G4482,'[3]1.Pradzia'!$D$13,"M"),DATEDIF(G4482,H4482,"m")))</f>
        <v>0</v>
      </c>
      <c r="AE4482" s="37">
        <f>IF(E4482='[3]5.Grup_T'!$E$20,0,IF(AD4482&lt;&gt;0,M4482/V4482*MIN(12,AD4482),0))</f>
        <v>0</v>
      </c>
      <c r="AF4482" s="37">
        <f t="shared" si="974"/>
        <v>0</v>
      </c>
      <c r="AG4482" s="37">
        <f t="shared" si="975"/>
        <v>0</v>
      </c>
      <c r="AH4482" s="37">
        <f t="shared" si="976"/>
        <v>0</v>
      </c>
      <c r="AI4482" s="35" t="str">
        <f t="shared" si="977"/>
        <v>Nusidėvėjęs</v>
      </c>
      <c r="AJ4482" s="38" t="str">
        <f>IF(AND(F4482&lt;&gt;[3]Pav.tvarkyklė!$B$12,F4482&lt;&gt;[3]Pav.tvarkyklė!$B$13),"GVTNT","X")</f>
        <v>GVTNT</v>
      </c>
      <c r="AK4482" s="39">
        <f t="shared" si="979"/>
        <v>0</v>
      </c>
      <c r="AL4482" s="41"/>
      <c r="AM4482" s="41"/>
      <c r="AN4482" s="41">
        <f t="shared" si="967"/>
        <v>1900</v>
      </c>
      <c r="AO4482" s="41"/>
      <c r="AP4482" s="41"/>
      <c r="AQ4482" s="41"/>
      <c r="AR4482" s="42"/>
      <c r="AS4482" s="42"/>
      <c r="AU4482" s="43">
        <f t="shared" si="968"/>
        <v>0</v>
      </c>
    </row>
    <row r="4483" spans="1:47" ht="15" customHeight="1" x14ac:dyDescent="0.25">
      <c r="A4483" s="11"/>
      <c r="B4483" s="19">
        <v>4652</v>
      </c>
      <c r="C4483" s="61"/>
      <c r="D4483" s="62"/>
      <c r="E4483" s="78"/>
      <c r="F4483" s="63"/>
      <c r="G4483" s="80"/>
      <c r="H4483" s="94"/>
      <c r="I4483" s="95"/>
      <c r="J4483" s="27"/>
      <c r="K4483" s="27"/>
      <c r="L4483" s="95"/>
      <c r="M4483" s="96"/>
      <c r="N4483" s="29">
        <v>0</v>
      </c>
      <c r="O4483" s="30" t="str">
        <f>IF(G4483&lt;=$N$2,"",IF(F4483=[3]Pav.tvarkyklė!$B$13,"",IF(ISBLANK(R4483),"X","")))</f>
        <v/>
      </c>
      <c r="P4483" s="91"/>
      <c r="Q4483" s="63"/>
      <c r="R4483" s="63"/>
      <c r="S4483" s="63"/>
      <c r="T4483" s="63"/>
      <c r="U4483" s="34" t="str">
        <f>IFERROR(INDEX('[3]5.Grup_T'!$G$4:$G$22,MATCH('6.Turtas'!E4483,'[3]5.Grup_T'!$E$4:$E$22,0)),"0")</f>
        <v>0</v>
      </c>
      <c r="V4483" s="35">
        <f t="shared" si="969"/>
        <v>0</v>
      </c>
      <c r="W4483" s="35">
        <f>IF(NOT(ISBLANK(H4483)),(12-DATEDIF(H4483,'[3]1.Pradzia'!$D$13,"m")),0)</f>
        <v>0</v>
      </c>
      <c r="X4483" s="35">
        <f t="shared" si="970"/>
        <v>0</v>
      </c>
      <c r="Y4483" s="35">
        <f t="shared" si="980"/>
        <v>0</v>
      </c>
      <c r="Z4483" s="35">
        <f t="shared" si="978"/>
        <v>0</v>
      </c>
      <c r="AA4483" s="36">
        <f t="shared" si="971"/>
        <v>0</v>
      </c>
      <c r="AB4483" s="36">
        <f t="shared" si="972"/>
        <v>0</v>
      </c>
      <c r="AC4483" s="37">
        <f t="shared" si="973"/>
        <v>0</v>
      </c>
      <c r="AD4483" s="35">
        <f>IF(OR(YEAR(G4483)&lt;2019,O4483="X"),0,IF(ISBLANK(H4483),DATEDIF(G4483,'[3]1.Pradzia'!$D$13,"M"),DATEDIF(G4483,H4483,"m")))</f>
        <v>0</v>
      </c>
      <c r="AE4483" s="37">
        <f>IF(E4483='[3]5.Grup_T'!$E$20,0,IF(AD4483&lt;&gt;0,M4483/V4483*MIN(12,AD4483),0))</f>
        <v>0</v>
      </c>
      <c r="AF4483" s="37">
        <f t="shared" si="974"/>
        <v>0</v>
      </c>
      <c r="AG4483" s="37">
        <f t="shared" si="975"/>
        <v>0</v>
      </c>
      <c r="AH4483" s="37">
        <f t="shared" si="976"/>
        <v>0</v>
      </c>
      <c r="AI4483" s="35" t="str">
        <f t="shared" si="977"/>
        <v>Nusidėvėjęs</v>
      </c>
      <c r="AJ4483" s="38" t="str">
        <f>IF(AND(F4483&lt;&gt;[3]Pav.tvarkyklė!$B$12,F4483&lt;&gt;[3]Pav.tvarkyklė!$B$13),"GVTNT","X")</f>
        <v>GVTNT</v>
      </c>
      <c r="AK4483" s="39">
        <f t="shared" si="979"/>
        <v>0</v>
      </c>
      <c r="AL4483" s="41"/>
      <c r="AM4483" s="41"/>
      <c r="AN4483" s="41">
        <f t="shared" si="967"/>
        <v>1900</v>
      </c>
      <c r="AO4483" s="41"/>
      <c r="AP4483" s="41"/>
      <c r="AQ4483" s="41"/>
      <c r="AR4483" s="42"/>
      <c r="AS4483" s="42"/>
      <c r="AU4483" s="43">
        <f t="shared" si="968"/>
        <v>0</v>
      </c>
    </row>
    <row r="4484" spans="1:47" ht="15" customHeight="1" x14ac:dyDescent="0.25">
      <c r="A4484" s="11"/>
      <c r="B4484" s="19">
        <v>4653</v>
      </c>
      <c r="C4484" s="61"/>
      <c r="D4484" s="62"/>
      <c r="E4484" s="78"/>
      <c r="F4484" s="63"/>
      <c r="G4484" s="80"/>
      <c r="H4484" s="94"/>
      <c r="I4484" s="95"/>
      <c r="J4484" s="27"/>
      <c r="K4484" s="27"/>
      <c r="L4484" s="95"/>
      <c r="M4484" s="96"/>
      <c r="N4484" s="29">
        <v>0</v>
      </c>
      <c r="O4484" s="30" t="str">
        <f>IF(G4484&lt;=$N$2,"",IF(F4484=[3]Pav.tvarkyklė!$B$13,"",IF(ISBLANK(R4484),"X","")))</f>
        <v/>
      </c>
      <c r="P4484" s="91"/>
      <c r="Q4484" s="63"/>
      <c r="R4484" s="63"/>
      <c r="S4484" s="63"/>
      <c r="T4484" s="63"/>
      <c r="U4484" s="34" t="str">
        <f>IFERROR(INDEX('[3]5.Grup_T'!$G$4:$G$22,MATCH('6.Turtas'!E4484,'[3]5.Grup_T'!$E$4:$E$22,0)),"0")</f>
        <v>0</v>
      </c>
      <c r="V4484" s="35">
        <f t="shared" si="969"/>
        <v>0</v>
      </c>
      <c r="W4484" s="35">
        <f>IF(NOT(ISBLANK(H4484)),(12-DATEDIF(H4484,'[3]1.Pradzia'!$D$13,"m")),0)</f>
        <v>0</v>
      </c>
      <c r="X4484" s="35">
        <f t="shared" si="970"/>
        <v>0</v>
      </c>
      <c r="Y4484" s="35">
        <f t="shared" si="980"/>
        <v>0</v>
      </c>
      <c r="Z4484" s="35">
        <f t="shared" si="978"/>
        <v>0</v>
      </c>
      <c r="AA4484" s="36">
        <f t="shared" si="971"/>
        <v>0</v>
      </c>
      <c r="AB4484" s="36">
        <f t="shared" si="972"/>
        <v>0</v>
      </c>
      <c r="AC4484" s="37">
        <f t="shared" si="973"/>
        <v>0</v>
      </c>
      <c r="AD4484" s="35">
        <f>IF(OR(YEAR(G4484)&lt;2019,O4484="X"),0,IF(ISBLANK(H4484),DATEDIF(G4484,'[3]1.Pradzia'!$D$13,"M"),DATEDIF(G4484,H4484,"m")))</f>
        <v>0</v>
      </c>
      <c r="AE4484" s="37">
        <f>IF(E4484='[3]5.Grup_T'!$E$20,0,IF(AD4484&lt;&gt;0,M4484/V4484*MIN(12,AD4484),0))</f>
        <v>0</v>
      </c>
      <c r="AF4484" s="37">
        <f t="shared" si="974"/>
        <v>0</v>
      </c>
      <c r="AG4484" s="37">
        <f t="shared" si="975"/>
        <v>0</v>
      </c>
      <c r="AH4484" s="37">
        <f t="shared" si="976"/>
        <v>0</v>
      </c>
      <c r="AI4484" s="35" t="str">
        <f t="shared" si="977"/>
        <v>Nusidėvėjęs</v>
      </c>
      <c r="AJ4484" s="38" t="str">
        <f>IF(AND(F4484&lt;&gt;[3]Pav.tvarkyklė!$B$12,F4484&lt;&gt;[3]Pav.tvarkyklė!$B$13),"GVTNT","X")</f>
        <v>GVTNT</v>
      </c>
      <c r="AK4484" s="39">
        <f t="shared" si="979"/>
        <v>0</v>
      </c>
      <c r="AL4484" s="41"/>
      <c r="AM4484" s="41"/>
      <c r="AN4484" s="41">
        <f t="shared" si="967"/>
        <v>1900</v>
      </c>
      <c r="AO4484" s="41"/>
      <c r="AP4484" s="41"/>
      <c r="AQ4484" s="41"/>
      <c r="AR4484" s="42"/>
      <c r="AS4484" s="42"/>
      <c r="AU4484" s="43">
        <f t="shared" si="968"/>
        <v>0</v>
      </c>
    </row>
    <row r="4485" spans="1:47" ht="15" customHeight="1" x14ac:dyDescent="0.25">
      <c r="A4485" s="11"/>
      <c r="B4485" s="19">
        <v>4654</v>
      </c>
      <c r="C4485" s="61"/>
      <c r="D4485" s="62"/>
      <c r="E4485" s="78"/>
      <c r="F4485" s="63"/>
      <c r="G4485" s="80"/>
      <c r="H4485" s="94"/>
      <c r="I4485" s="95"/>
      <c r="J4485" s="27"/>
      <c r="K4485" s="27"/>
      <c r="L4485" s="95"/>
      <c r="M4485" s="96"/>
      <c r="N4485" s="29">
        <v>0</v>
      </c>
      <c r="O4485" s="30" t="str">
        <f>IF(G4485&lt;=$N$2,"",IF(F4485=[3]Pav.tvarkyklė!$B$13,"",IF(ISBLANK(R4485),"X","")))</f>
        <v/>
      </c>
      <c r="P4485" s="91"/>
      <c r="Q4485" s="63"/>
      <c r="R4485" s="63"/>
      <c r="S4485" s="63"/>
      <c r="T4485" s="63"/>
      <c r="U4485" s="34" t="str">
        <f>IFERROR(INDEX('[3]5.Grup_T'!$G$4:$G$22,MATCH('6.Turtas'!E4485,'[3]5.Grup_T'!$E$4:$E$22,0)),"0")</f>
        <v>0</v>
      </c>
      <c r="V4485" s="35">
        <f t="shared" si="969"/>
        <v>0</v>
      </c>
      <c r="W4485" s="35">
        <f>IF(NOT(ISBLANK(H4485)),(12-DATEDIF(H4485,'[3]1.Pradzia'!$D$13,"m")),0)</f>
        <v>0</v>
      </c>
      <c r="X4485" s="35">
        <f t="shared" si="970"/>
        <v>0</v>
      </c>
      <c r="Y4485" s="35">
        <f t="shared" si="980"/>
        <v>0</v>
      </c>
      <c r="Z4485" s="35">
        <f t="shared" si="978"/>
        <v>0</v>
      </c>
      <c r="AA4485" s="36">
        <f t="shared" si="971"/>
        <v>0</v>
      </c>
      <c r="AB4485" s="36">
        <f t="shared" si="972"/>
        <v>0</v>
      </c>
      <c r="AC4485" s="37">
        <f t="shared" si="973"/>
        <v>0</v>
      </c>
      <c r="AD4485" s="35">
        <f>IF(OR(YEAR(G4485)&lt;2019,O4485="X"),0,IF(ISBLANK(H4485),DATEDIF(G4485,'[3]1.Pradzia'!$D$13,"M"),DATEDIF(G4485,H4485,"m")))</f>
        <v>0</v>
      </c>
      <c r="AE4485" s="37">
        <f>IF(E4485='[3]5.Grup_T'!$E$20,0,IF(AD4485&lt;&gt;0,M4485/V4485*MIN(12,AD4485),0))</f>
        <v>0</v>
      </c>
      <c r="AF4485" s="37">
        <f t="shared" si="974"/>
        <v>0</v>
      </c>
      <c r="AG4485" s="37">
        <f t="shared" si="975"/>
        <v>0</v>
      </c>
      <c r="AH4485" s="37">
        <f t="shared" si="976"/>
        <v>0</v>
      </c>
      <c r="AI4485" s="35" t="str">
        <f t="shared" si="977"/>
        <v>Nusidėvėjęs</v>
      </c>
      <c r="AJ4485" s="38" t="str">
        <f>IF(AND(F4485&lt;&gt;[3]Pav.tvarkyklė!$B$12,F4485&lt;&gt;[3]Pav.tvarkyklė!$B$13),"GVTNT","X")</f>
        <v>GVTNT</v>
      </c>
      <c r="AK4485" s="39">
        <f t="shared" si="979"/>
        <v>0</v>
      </c>
      <c r="AL4485" s="41"/>
      <c r="AM4485" s="41"/>
      <c r="AN4485" s="41">
        <f t="shared" ref="AN4485:AN4548" si="981">YEAR(G4485)</f>
        <v>1900</v>
      </c>
      <c r="AO4485" s="41"/>
      <c r="AP4485" s="41"/>
      <c r="AQ4485" s="41"/>
      <c r="AR4485" s="42"/>
      <c r="AS4485" s="42"/>
      <c r="AU4485" s="43">
        <f t="shared" ref="AU4485:AU4548" si="982">AF4485-AT4485</f>
        <v>0</v>
      </c>
    </row>
    <row r="4486" spans="1:47" ht="15" customHeight="1" x14ac:dyDescent="0.25">
      <c r="A4486" s="11"/>
      <c r="B4486" s="19">
        <v>4655</v>
      </c>
      <c r="C4486" s="61"/>
      <c r="D4486" s="62"/>
      <c r="E4486" s="78"/>
      <c r="F4486" s="63"/>
      <c r="G4486" s="80"/>
      <c r="H4486" s="94"/>
      <c r="I4486" s="95"/>
      <c r="J4486" s="27"/>
      <c r="K4486" s="27"/>
      <c r="L4486" s="95"/>
      <c r="M4486" s="96"/>
      <c r="N4486" s="29">
        <v>0</v>
      </c>
      <c r="O4486" s="30" t="str">
        <f>IF(G4486&lt;=$N$2,"",IF(F4486=[3]Pav.tvarkyklė!$B$13,"",IF(ISBLANK(R4486),"X","")))</f>
        <v/>
      </c>
      <c r="P4486" s="91"/>
      <c r="Q4486" s="63"/>
      <c r="R4486" s="63"/>
      <c r="S4486" s="63"/>
      <c r="T4486" s="63"/>
      <c r="U4486" s="34" t="str">
        <f>IFERROR(INDEX('[3]5.Grup_T'!$G$4:$G$22,MATCH('6.Turtas'!E4486,'[3]5.Grup_T'!$E$4:$E$22,0)),"0")</f>
        <v>0</v>
      </c>
      <c r="V4486" s="35">
        <f t="shared" si="969"/>
        <v>0</v>
      </c>
      <c r="W4486" s="35">
        <f>IF(NOT(ISBLANK(H4486)),(12-DATEDIF(H4486,'[3]1.Pradzia'!$D$13,"m")),0)</f>
        <v>0</v>
      </c>
      <c r="X4486" s="35">
        <f t="shared" si="970"/>
        <v>0</v>
      </c>
      <c r="Y4486" s="35">
        <f t="shared" si="980"/>
        <v>0</v>
      </c>
      <c r="Z4486" s="35">
        <f t="shared" si="978"/>
        <v>0</v>
      </c>
      <c r="AA4486" s="36">
        <f t="shared" si="971"/>
        <v>0</v>
      </c>
      <c r="AB4486" s="36">
        <f t="shared" si="972"/>
        <v>0</v>
      </c>
      <c r="AC4486" s="37">
        <f t="shared" si="973"/>
        <v>0</v>
      </c>
      <c r="AD4486" s="35">
        <f>IF(OR(YEAR(G4486)&lt;2019,O4486="X"),0,IF(ISBLANK(H4486),DATEDIF(G4486,'[3]1.Pradzia'!$D$13,"M"),DATEDIF(G4486,H4486,"m")))</f>
        <v>0</v>
      </c>
      <c r="AE4486" s="37">
        <f>IF(E4486='[3]5.Grup_T'!$E$20,0,IF(AD4486&lt;&gt;0,M4486/V4486*MIN(12,AD4486),0))</f>
        <v>0</v>
      </c>
      <c r="AF4486" s="37">
        <f t="shared" si="974"/>
        <v>0</v>
      </c>
      <c r="AG4486" s="37">
        <f t="shared" si="975"/>
        <v>0</v>
      </c>
      <c r="AH4486" s="37">
        <f t="shared" si="976"/>
        <v>0</v>
      </c>
      <c r="AI4486" s="35" t="str">
        <f t="shared" si="977"/>
        <v>Nusidėvėjęs</v>
      </c>
      <c r="AJ4486" s="38" t="str">
        <f>IF(AND(F4486&lt;&gt;[3]Pav.tvarkyklė!$B$12,F4486&lt;&gt;[3]Pav.tvarkyklė!$B$13),"GVTNT","X")</f>
        <v>GVTNT</v>
      </c>
      <c r="AK4486" s="39">
        <f t="shared" si="979"/>
        <v>0</v>
      </c>
      <c r="AL4486" s="41"/>
      <c r="AM4486" s="41"/>
      <c r="AN4486" s="41">
        <f t="shared" si="981"/>
        <v>1900</v>
      </c>
      <c r="AO4486" s="41"/>
      <c r="AP4486" s="41"/>
      <c r="AQ4486" s="41"/>
      <c r="AR4486" s="42"/>
      <c r="AS4486" s="42"/>
      <c r="AU4486" s="43">
        <f t="shared" si="982"/>
        <v>0</v>
      </c>
    </row>
    <row r="4487" spans="1:47" ht="15" customHeight="1" x14ac:dyDescent="0.25">
      <c r="A4487" s="11"/>
      <c r="B4487" s="19">
        <v>4656</v>
      </c>
      <c r="C4487" s="61"/>
      <c r="D4487" s="62"/>
      <c r="E4487" s="78"/>
      <c r="F4487" s="63"/>
      <c r="G4487" s="80"/>
      <c r="H4487" s="94"/>
      <c r="I4487" s="95"/>
      <c r="J4487" s="27"/>
      <c r="K4487" s="27"/>
      <c r="L4487" s="95"/>
      <c r="M4487" s="96"/>
      <c r="N4487" s="29">
        <v>0</v>
      </c>
      <c r="O4487" s="30" t="str">
        <f>IF(G4487&lt;=$N$2,"",IF(F4487=[3]Pav.tvarkyklė!$B$13,"",IF(ISBLANK(R4487),"X","")))</f>
        <v/>
      </c>
      <c r="P4487" s="91"/>
      <c r="Q4487" s="63"/>
      <c r="R4487" s="63"/>
      <c r="S4487" s="63"/>
      <c r="T4487" s="63"/>
      <c r="U4487" s="34" t="str">
        <f>IFERROR(INDEX('[3]5.Grup_T'!$G$4:$G$22,MATCH('6.Turtas'!E4487,'[3]5.Grup_T'!$E$4:$E$22,0)),"0")</f>
        <v>0</v>
      </c>
      <c r="V4487" s="35">
        <f t="shared" si="969"/>
        <v>0</v>
      </c>
      <c r="W4487" s="35">
        <f>IF(NOT(ISBLANK(H4487)),(12-DATEDIF(H4487,'[3]1.Pradzia'!$D$13,"m")),0)</f>
        <v>0</v>
      </c>
      <c r="X4487" s="35">
        <f t="shared" si="970"/>
        <v>0</v>
      </c>
      <c r="Y4487" s="35">
        <f t="shared" si="980"/>
        <v>0</v>
      </c>
      <c r="Z4487" s="35">
        <f t="shared" si="978"/>
        <v>0</v>
      </c>
      <c r="AA4487" s="36">
        <f t="shared" si="971"/>
        <v>0</v>
      </c>
      <c r="AB4487" s="36">
        <f t="shared" si="972"/>
        <v>0</v>
      </c>
      <c r="AC4487" s="37">
        <f t="shared" si="973"/>
        <v>0</v>
      </c>
      <c r="AD4487" s="35">
        <f>IF(OR(YEAR(G4487)&lt;2019,O4487="X"),0,IF(ISBLANK(H4487),DATEDIF(G4487,'[3]1.Pradzia'!$D$13,"M"),DATEDIF(G4487,H4487,"m")))</f>
        <v>0</v>
      </c>
      <c r="AE4487" s="37">
        <f>IF(E4487='[3]5.Grup_T'!$E$20,0,IF(AD4487&lt;&gt;0,M4487/V4487*MIN(12,AD4487),0))</f>
        <v>0</v>
      </c>
      <c r="AF4487" s="37">
        <f t="shared" si="974"/>
        <v>0</v>
      </c>
      <c r="AG4487" s="37">
        <f t="shared" si="975"/>
        <v>0</v>
      </c>
      <c r="AH4487" s="37">
        <f t="shared" si="976"/>
        <v>0</v>
      </c>
      <c r="AI4487" s="35" t="str">
        <f t="shared" si="977"/>
        <v>Nusidėvėjęs</v>
      </c>
      <c r="AJ4487" s="38" t="str">
        <f>IF(AND(F4487&lt;&gt;[3]Pav.tvarkyklė!$B$12,F4487&lt;&gt;[3]Pav.tvarkyklė!$B$13),"GVTNT","X")</f>
        <v>GVTNT</v>
      </c>
      <c r="AK4487" s="39">
        <f t="shared" si="979"/>
        <v>0</v>
      </c>
      <c r="AL4487" s="41"/>
      <c r="AM4487" s="41"/>
      <c r="AN4487" s="41">
        <f t="shared" si="981"/>
        <v>1900</v>
      </c>
      <c r="AO4487" s="41"/>
      <c r="AP4487" s="41"/>
      <c r="AQ4487" s="41"/>
      <c r="AR4487" s="42"/>
      <c r="AS4487" s="42"/>
      <c r="AU4487" s="43">
        <f t="shared" si="982"/>
        <v>0</v>
      </c>
    </row>
    <row r="4488" spans="1:47" ht="15" customHeight="1" x14ac:dyDescent="0.25">
      <c r="A4488" s="11"/>
      <c r="B4488" s="19">
        <v>4657</v>
      </c>
      <c r="C4488" s="61"/>
      <c r="D4488" s="62"/>
      <c r="E4488" s="78"/>
      <c r="F4488" s="63"/>
      <c r="G4488" s="80"/>
      <c r="H4488" s="94"/>
      <c r="I4488" s="95"/>
      <c r="J4488" s="27"/>
      <c r="K4488" s="27"/>
      <c r="L4488" s="95"/>
      <c r="M4488" s="96"/>
      <c r="N4488" s="29">
        <v>0</v>
      </c>
      <c r="O4488" s="30" t="str">
        <f>IF(G4488&lt;=$N$2,"",IF(F4488=[3]Pav.tvarkyklė!$B$13,"",IF(ISBLANK(R4488),"X","")))</f>
        <v/>
      </c>
      <c r="P4488" s="91"/>
      <c r="Q4488" s="63"/>
      <c r="R4488" s="63"/>
      <c r="S4488" s="63"/>
      <c r="T4488" s="63"/>
      <c r="U4488" s="34" t="str">
        <f>IFERROR(INDEX('[3]5.Grup_T'!$G$4:$G$22,MATCH('6.Turtas'!E4488,'[3]5.Grup_T'!$E$4:$E$22,0)),"0")</f>
        <v>0</v>
      </c>
      <c r="V4488" s="35">
        <f t="shared" si="969"/>
        <v>0</v>
      </c>
      <c r="W4488" s="35">
        <f>IF(NOT(ISBLANK(H4488)),(12-DATEDIF(H4488,'[3]1.Pradzia'!$D$13,"m")),0)</f>
        <v>0</v>
      </c>
      <c r="X4488" s="35">
        <f t="shared" si="970"/>
        <v>0</v>
      </c>
      <c r="Y4488" s="35">
        <f t="shared" si="980"/>
        <v>0</v>
      </c>
      <c r="Z4488" s="35">
        <f t="shared" si="978"/>
        <v>0</v>
      </c>
      <c r="AA4488" s="36">
        <f t="shared" si="971"/>
        <v>0</v>
      </c>
      <c r="AB4488" s="36">
        <f t="shared" si="972"/>
        <v>0</v>
      </c>
      <c r="AC4488" s="37">
        <f t="shared" si="973"/>
        <v>0</v>
      </c>
      <c r="AD4488" s="35">
        <f>IF(OR(YEAR(G4488)&lt;2019,O4488="X"),0,IF(ISBLANK(H4488),DATEDIF(G4488,'[3]1.Pradzia'!$D$13,"M"),DATEDIF(G4488,H4488,"m")))</f>
        <v>0</v>
      </c>
      <c r="AE4488" s="37">
        <f>IF(E4488='[3]5.Grup_T'!$E$20,0,IF(AD4488&lt;&gt;0,M4488/V4488*MIN(12,AD4488),0))</f>
        <v>0</v>
      </c>
      <c r="AF4488" s="37">
        <f t="shared" si="974"/>
        <v>0</v>
      </c>
      <c r="AG4488" s="37">
        <f t="shared" si="975"/>
        <v>0</v>
      </c>
      <c r="AH4488" s="37">
        <f t="shared" si="976"/>
        <v>0</v>
      </c>
      <c r="AI4488" s="35" t="str">
        <f t="shared" si="977"/>
        <v>Nusidėvėjęs</v>
      </c>
      <c r="AJ4488" s="38" t="str">
        <f>IF(AND(F4488&lt;&gt;[3]Pav.tvarkyklė!$B$12,F4488&lt;&gt;[3]Pav.tvarkyklė!$B$13),"GVTNT","X")</f>
        <v>GVTNT</v>
      </c>
      <c r="AK4488" s="39">
        <f t="shared" si="979"/>
        <v>0</v>
      </c>
      <c r="AL4488" s="41"/>
      <c r="AM4488" s="41"/>
      <c r="AN4488" s="41">
        <f t="shared" si="981"/>
        <v>1900</v>
      </c>
      <c r="AO4488" s="41"/>
      <c r="AP4488" s="41"/>
      <c r="AQ4488" s="41"/>
      <c r="AR4488" s="42"/>
      <c r="AS4488" s="42"/>
      <c r="AU4488" s="43">
        <f t="shared" si="982"/>
        <v>0</v>
      </c>
    </row>
    <row r="4489" spans="1:47" ht="15" customHeight="1" x14ac:dyDescent="0.25">
      <c r="A4489" s="11"/>
      <c r="B4489" s="19">
        <v>4658</v>
      </c>
      <c r="C4489" s="61"/>
      <c r="D4489" s="62"/>
      <c r="E4489" s="78"/>
      <c r="F4489" s="63"/>
      <c r="G4489" s="80"/>
      <c r="H4489" s="94"/>
      <c r="I4489" s="95"/>
      <c r="J4489" s="27"/>
      <c r="K4489" s="27"/>
      <c r="L4489" s="95"/>
      <c r="M4489" s="96"/>
      <c r="N4489" s="29">
        <v>0</v>
      </c>
      <c r="O4489" s="30" t="str">
        <f>IF(G4489&lt;=$N$2,"",IF(F4489=[3]Pav.tvarkyklė!$B$13,"",IF(ISBLANK(R4489),"X","")))</f>
        <v/>
      </c>
      <c r="P4489" s="91"/>
      <c r="Q4489" s="63"/>
      <c r="R4489" s="63"/>
      <c r="S4489" s="63"/>
      <c r="T4489" s="63"/>
      <c r="U4489" s="34" t="str">
        <f>IFERROR(INDEX('[3]5.Grup_T'!$G$4:$G$22,MATCH('6.Turtas'!E4489,'[3]5.Grup_T'!$E$4:$E$22,0)),"0")</f>
        <v>0</v>
      </c>
      <c r="V4489" s="35">
        <f t="shared" si="969"/>
        <v>0</v>
      </c>
      <c r="W4489" s="35">
        <f>IF(NOT(ISBLANK(H4489)),(12-DATEDIF(H4489,'[3]1.Pradzia'!$D$13,"m")),0)</f>
        <v>0</v>
      </c>
      <c r="X4489" s="35">
        <f t="shared" si="970"/>
        <v>0</v>
      </c>
      <c r="Y4489" s="35">
        <f t="shared" si="980"/>
        <v>0</v>
      </c>
      <c r="Z4489" s="35">
        <f t="shared" si="978"/>
        <v>0</v>
      </c>
      <c r="AA4489" s="36">
        <f t="shared" si="971"/>
        <v>0</v>
      </c>
      <c r="AB4489" s="36">
        <f t="shared" si="972"/>
        <v>0</v>
      </c>
      <c r="AC4489" s="37">
        <f t="shared" si="973"/>
        <v>0</v>
      </c>
      <c r="AD4489" s="35">
        <f>IF(OR(YEAR(G4489)&lt;2019,O4489="X"),0,IF(ISBLANK(H4489),DATEDIF(G4489,'[3]1.Pradzia'!$D$13,"M"),DATEDIF(G4489,H4489,"m")))</f>
        <v>0</v>
      </c>
      <c r="AE4489" s="37">
        <f>IF(E4489='[3]5.Grup_T'!$E$20,0,IF(AD4489&lt;&gt;0,M4489/V4489*MIN(12,AD4489),0))</f>
        <v>0</v>
      </c>
      <c r="AF4489" s="37">
        <f t="shared" si="974"/>
        <v>0</v>
      </c>
      <c r="AG4489" s="37">
        <f t="shared" si="975"/>
        <v>0</v>
      </c>
      <c r="AH4489" s="37">
        <f t="shared" si="976"/>
        <v>0</v>
      </c>
      <c r="AI4489" s="35" t="str">
        <f t="shared" si="977"/>
        <v>Nusidėvėjęs</v>
      </c>
      <c r="AJ4489" s="38" t="str">
        <f>IF(AND(F4489&lt;&gt;[3]Pav.tvarkyklė!$B$12,F4489&lt;&gt;[3]Pav.tvarkyklė!$B$13),"GVTNT","X")</f>
        <v>GVTNT</v>
      </c>
      <c r="AK4489" s="39">
        <f t="shared" si="979"/>
        <v>0</v>
      </c>
      <c r="AL4489" s="41"/>
      <c r="AM4489" s="41"/>
      <c r="AN4489" s="41">
        <f t="shared" si="981"/>
        <v>1900</v>
      </c>
      <c r="AO4489" s="41"/>
      <c r="AP4489" s="41"/>
      <c r="AQ4489" s="41"/>
      <c r="AR4489" s="42"/>
      <c r="AS4489" s="42"/>
      <c r="AU4489" s="43">
        <f t="shared" si="982"/>
        <v>0</v>
      </c>
    </row>
    <row r="4490" spans="1:47" ht="15" customHeight="1" x14ac:dyDescent="0.25">
      <c r="A4490" s="11"/>
      <c r="B4490" s="19">
        <v>4659</v>
      </c>
      <c r="C4490" s="61"/>
      <c r="D4490" s="62"/>
      <c r="E4490" s="78"/>
      <c r="F4490" s="63"/>
      <c r="G4490" s="80"/>
      <c r="H4490" s="94"/>
      <c r="I4490" s="95"/>
      <c r="J4490" s="27"/>
      <c r="K4490" s="27"/>
      <c r="L4490" s="95"/>
      <c r="M4490" s="96"/>
      <c r="N4490" s="29">
        <v>0</v>
      </c>
      <c r="O4490" s="30" t="str">
        <f>IF(G4490&lt;=$N$2,"",IF(F4490=[3]Pav.tvarkyklė!$B$13,"",IF(ISBLANK(R4490),"X","")))</f>
        <v/>
      </c>
      <c r="P4490" s="91"/>
      <c r="Q4490" s="63"/>
      <c r="R4490" s="63"/>
      <c r="S4490" s="63"/>
      <c r="T4490" s="63"/>
      <c r="U4490" s="34" t="str">
        <f>IFERROR(INDEX('[3]5.Grup_T'!$G$4:$G$22,MATCH('6.Turtas'!E4490,'[3]5.Grup_T'!$E$4:$E$22,0)),"0")</f>
        <v>0</v>
      </c>
      <c r="V4490" s="35">
        <f t="shared" si="969"/>
        <v>0</v>
      </c>
      <c r="W4490" s="35">
        <f>IF(NOT(ISBLANK(H4490)),(12-DATEDIF(H4490,'[3]1.Pradzia'!$D$13,"m")),0)</f>
        <v>0</v>
      </c>
      <c r="X4490" s="35">
        <f t="shared" si="970"/>
        <v>0</v>
      </c>
      <c r="Y4490" s="35">
        <f t="shared" si="980"/>
        <v>0</v>
      </c>
      <c r="Z4490" s="35">
        <f t="shared" si="978"/>
        <v>0</v>
      </c>
      <c r="AA4490" s="36">
        <f t="shared" si="971"/>
        <v>0</v>
      </c>
      <c r="AB4490" s="36">
        <f t="shared" si="972"/>
        <v>0</v>
      </c>
      <c r="AC4490" s="37">
        <f t="shared" si="973"/>
        <v>0</v>
      </c>
      <c r="AD4490" s="35">
        <f>IF(OR(YEAR(G4490)&lt;2019,O4490="X"),0,IF(ISBLANK(H4490),DATEDIF(G4490,'[3]1.Pradzia'!$D$13,"M"),DATEDIF(G4490,H4490,"m")))</f>
        <v>0</v>
      </c>
      <c r="AE4490" s="37">
        <f>IF(E4490='[3]5.Grup_T'!$E$20,0,IF(AD4490&lt;&gt;0,M4490/V4490*MIN(12,AD4490),0))</f>
        <v>0</v>
      </c>
      <c r="AF4490" s="37">
        <f t="shared" si="974"/>
        <v>0</v>
      </c>
      <c r="AG4490" s="37">
        <f t="shared" si="975"/>
        <v>0</v>
      </c>
      <c r="AH4490" s="37">
        <f t="shared" si="976"/>
        <v>0</v>
      </c>
      <c r="AI4490" s="35" t="str">
        <f t="shared" si="977"/>
        <v>Nusidėvėjęs</v>
      </c>
      <c r="AJ4490" s="38" t="str">
        <f>IF(AND(F4490&lt;&gt;[3]Pav.tvarkyklė!$B$12,F4490&lt;&gt;[3]Pav.tvarkyklė!$B$13),"GVTNT","X")</f>
        <v>GVTNT</v>
      </c>
      <c r="AK4490" s="39">
        <f t="shared" si="979"/>
        <v>0</v>
      </c>
      <c r="AL4490" s="41"/>
      <c r="AM4490" s="41"/>
      <c r="AN4490" s="41">
        <f t="shared" si="981"/>
        <v>1900</v>
      </c>
      <c r="AO4490" s="41"/>
      <c r="AP4490" s="41"/>
      <c r="AQ4490" s="41"/>
      <c r="AR4490" s="42"/>
      <c r="AS4490" s="42"/>
      <c r="AU4490" s="43">
        <f t="shared" si="982"/>
        <v>0</v>
      </c>
    </row>
    <row r="4491" spans="1:47" ht="15" customHeight="1" x14ac:dyDescent="0.25">
      <c r="A4491" s="11"/>
      <c r="B4491" s="19">
        <v>4660</v>
      </c>
      <c r="C4491" s="61"/>
      <c r="D4491" s="62"/>
      <c r="E4491" s="78"/>
      <c r="F4491" s="63"/>
      <c r="G4491" s="80"/>
      <c r="H4491" s="94"/>
      <c r="I4491" s="95"/>
      <c r="J4491" s="27"/>
      <c r="K4491" s="27"/>
      <c r="L4491" s="95"/>
      <c r="M4491" s="96"/>
      <c r="N4491" s="29">
        <v>0</v>
      </c>
      <c r="O4491" s="30" t="str">
        <f>IF(G4491&lt;=$N$2,"",IF(F4491=[3]Pav.tvarkyklė!$B$13,"",IF(ISBLANK(R4491),"X","")))</f>
        <v/>
      </c>
      <c r="P4491" s="91"/>
      <c r="Q4491" s="63"/>
      <c r="R4491" s="63"/>
      <c r="S4491" s="63"/>
      <c r="T4491" s="63"/>
      <c r="U4491" s="34" t="str">
        <f>IFERROR(INDEX('[3]5.Grup_T'!$G$4:$G$22,MATCH('6.Turtas'!E4491,'[3]5.Grup_T'!$E$4:$E$22,0)),"0")</f>
        <v>0</v>
      </c>
      <c r="V4491" s="35">
        <f t="shared" si="969"/>
        <v>0</v>
      </c>
      <c r="W4491" s="35">
        <f>IF(NOT(ISBLANK(H4491)),(12-DATEDIF(H4491,'[3]1.Pradzia'!$D$13,"m")),0)</f>
        <v>0</v>
      </c>
      <c r="X4491" s="35">
        <f t="shared" si="970"/>
        <v>0</v>
      </c>
      <c r="Y4491" s="35">
        <f t="shared" si="980"/>
        <v>0</v>
      </c>
      <c r="Z4491" s="35">
        <f t="shared" si="978"/>
        <v>0</v>
      </c>
      <c r="AA4491" s="36">
        <f t="shared" si="971"/>
        <v>0</v>
      </c>
      <c r="AB4491" s="36">
        <f t="shared" si="972"/>
        <v>0</v>
      </c>
      <c r="AC4491" s="37">
        <f t="shared" si="973"/>
        <v>0</v>
      </c>
      <c r="AD4491" s="35">
        <f>IF(OR(YEAR(G4491)&lt;2019,O4491="X"),0,IF(ISBLANK(H4491),DATEDIF(G4491,'[3]1.Pradzia'!$D$13,"M"),DATEDIF(G4491,H4491,"m")))</f>
        <v>0</v>
      </c>
      <c r="AE4491" s="37">
        <f>IF(E4491='[3]5.Grup_T'!$E$20,0,IF(AD4491&lt;&gt;0,M4491/V4491*MIN(12,AD4491),0))</f>
        <v>0</v>
      </c>
      <c r="AF4491" s="37">
        <f t="shared" si="974"/>
        <v>0</v>
      </c>
      <c r="AG4491" s="37">
        <f t="shared" si="975"/>
        <v>0</v>
      </c>
      <c r="AH4491" s="37">
        <f t="shared" si="976"/>
        <v>0</v>
      </c>
      <c r="AI4491" s="35" t="str">
        <f t="shared" si="977"/>
        <v>Nusidėvėjęs</v>
      </c>
      <c r="AJ4491" s="38" t="str">
        <f>IF(AND(F4491&lt;&gt;[3]Pav.tvarkyklė!$B$12,F4491&lt;&gt;[3]Pav.tvarkyklė!$B$13),"GVTNT","X")</f>
        <v>GVTNT</v>
      </c>
      <c r="AK4491" s="39">
        <f t="shared" si="979"/>
        <v>0</v>
      </c>
      <c r="AL4491" s="41"/>
      <c r="AM4491" s="41"/>
      <c r="AN4491" s="41">
        <f t="shared" si="981"/>
        <v>1900</v>
      </c>
      <c r="AO4491" s="41"/>
      <c r="AP4491" s="41"/>
      <c r="AQ4491" s="41"/>
      <c r="AR4491" s="42"/>
      <c r="AS4491" s="42"/>
      <c r="AU4491" s="43">
        <f t="shared" si="982"/>
        <v>0</v>
      </c>
    </row>
    <row r="4492" spans="1:47" ht="15" customHeight="1" x14ac:dyDescent="0.25">
      <c r="A4492" s="11"/>
      <c r="B4492" s="19">
        <v>4661</v>
      </c>
      <c r="C4492" s="61"/>
      <c r="D4492" s="62"/>
      <c r="E4492" s="78"/>
      <c r="F4492" s="63"/>
      <c r="G4492" s="80"/>
      <c r="H4492" s="94"/>
      <c r="I4492" s="95"/>
      <c r="J4492" s="27"/>
      <c r="K4492" s="27"/>
      <c r="L4492" s="95"/>
      <c r="M4492" s="96"/>
      <c r="N4492" s="29">
        <v>0</v>
      </c>
      <c r="O4492" s="30" t="str">
        <f>IF(G4492&lt;=$N$2,"",IF(F4492=[3]Pav.tvarkyklė!$B$13,"",IF(ISBLANK(R4492),"X","")))</f>
        <v/>
      </c>
      <c r="P4492" s="91"/>
      <c r="Q4492" s="63"/>
      <c r="R4492" s="63"/>
      <c r="S4492" s="63"/>
      <c r="T4492" s="63"/>
      <c r="U4492" s="34" t="str">
        <f>IFERROR(INDEX('[3]5.Grup_T'!$G$4:$G$22,MATCH('6.Turtas'!E4492,'[3]5.Grup_T'!$E$4:$E$22,0)),"0")</f>
        <v>0</v>
      </c>
      <c r="V4492" s="35">
        <f t="shared" si="969"/>
        <v>0</v>
      </c>
      <c r="W4492" s="35">
        <f>IF(NOT(ISBLANK(H4492)),(12-DATEDIF(H4492,'[3]1.Pradzia'!$D$13,"m")),0)</f>
        <v>0</v>
      </c>
      <c r="X4492" s="35">
        <f t="shared" si="970"/>
        <v>0</v>
      </c>
      <c r="Y4492" s="35">
        <f t="shared" si="980"/>
        <v>0</v>
      </c>
      <c r="Z4492" s="35">
        <f t="shared" si="978"/>
        <v>0</v>
      </c>
      <c r="AA4492" s="36">
        <f t="shared" si="971"/>
        <v>0</v>
      </c>
      <c r="AB4492" s="36">
        <f t="shared" si="972"/>
        <v>0</v>
      </c>
      <c r="AC4492" s="37">
        <f t="shared" si="973"/>
        <v>0</v>
      </c>
      <c r="AD4492" s="35">
        <f>IF(OR(YEAR(G4492)&lt;2019,O4492="X"),0,IF(ISBLANK(H4492),DATEDIF(G4492,'[3]1.Pradzia'!$D$13,"M"),DATEDIF(G4492,H4492,"m")))</f>
        <v>0</v>
      </c>
      <c r="AE4492" s="37">
        <f>IF(E4492='[3]5.Grup_T'!$E$20,0,IF(AD4492&lt;&gt;0,M4492/V4492*MIN(12,AD4492),0))</f>
        <v>0</v>
      </c>
      <c r="AF4492" s="37">
        <f t="shared" si="974"/>
        <v>0</v>
      </c>
      <c r="AG4492" s="37">
        <f t="shared" si="975"/>
        <v>0</v>
      </c>
      <c r="AH4492" s="37">
        <f t="shared" si="976"/>
        <v>0</v>
      </c>
      <c r="AI4492" s="35" t="str">
        <f t="shared" si="977"/>
        <v>Nusidėvėjęs</v>
      </c>
      <c r="AJ4492" s="38" t="str">
        <f>IF(AND(F4492&lt;&gt;[3]Pav.tvarkyklė!$B$12,F4492&lt;&gt;[3]Pav.tvarkyklė!$B$13),"GVTNT","X")</f>
        <v>GVTNT</v>
      </c>
      <c r="AK4492" s="39">
        <f t="shared" si="979"/>
        <v>0</v>
      </c>
      <c r="AL4492" s="41"/>
      <c r="AM4492" s="41"/>
      <c r="AN4492" s="41">
        <f t="shared" si="981"/>
        <v>1900</v>
      </c>
      <c r="AO4492" s="41"/>
      <c r="AP4492" s="41"/>
      <c r="AQ4492" s="41"/>
      <c r="AR4492" s="42"/>
      <c r="AS4492" s="42"/>
      <c r="AU4492" s="43">
        <f t="shared" si="982"/>
        <v>0</v>
      </c>
    </row>
    <row r="4493" spans="1:47" ht="15" customHeight="1" x14ac:dyDescent="0.25">
      <c r="A4493" s="11"/>
      <c r="B4493" s="19">
        <v>4662</v>
      </c>
      <c r="C4493" s="61"/>
      <c r="D4493" s="62"/>
      <c r="E4493" s="78"/>
      <c r="F4493" s="63"/>
      <c r="G4493" s="80"/>
      <c r="H4493" s="94"/>
      <c r="I4493" s="95"/>
      <c r="J4493" s="27"/>
      <c r="K4493" s="27"/>
      <c r="L4493" s="95"/>
      <c r="M4493" s="96"/>
      <c r="N4493" s="29">
        <v>0</v>
      </c>
      <c r="O4493" s="30" t="str">
        <f>IF(G4493&lt;=$N$2,"",IF(F4493=[3]Pav.tvarkyklė!$B$13,"",IF(ISBLANK(R4493),"X","")))</f>
        <v/>
      </c>
      <c r="P4493" s="91"/>
      <c r="Q4493" s="63"/>
      <c r="R4493" s="63"/>
      <c r="S4493" s="63"/>
      <c r="T4493" s="63"/>
      <c r="U4493" s="34" t="str">
        <f>IFERROR(INDEX('[3]5.Grup_T'!$G$4:$G$22,MATCH('6.Turtas'!E4493,'[3]5.Grup_T'!$E$4:$E$22,0)),"0")</f>
        <v>0</v>
      </c>
      <c r="V4493" s="35">
        <f t="shared" si="969"/>
        <v>0</v>
      </c>
      <c r="W4493" s="35">
        <f>IF(NOT(ISBLANK(H4493)),(12-DATEDIF(H4493,'[3]1.Pradzia'!$D$13,"m")),0)</f>
        <v>0</v>
      </c>
      <c r="X4493" s="35">
        <f t="shared" si="970"/>
        <v>0</v>
      </c>
      <c r="Y4493" s="35">
        <f t="shared" si="980"/>
        <v>0</v>
      </c>
      <c r="Z4493" s="35">
        <f t="shared" si="978"/>
        <v>0</v>
      </c>
      <c r="AA4493" s="36">
        <f t="shared" si="971"/>
        <v>0</v>
      </c>
      <c r="AB4493" s="36">
        <f t="shared" si="972"/>
        <v>0</v>
      </c>
      <c r="AC4493" s="37">
        <f t="shared" si="973"/>
        <v>0</v>
      </c>
      <c r="AD4493" s="35">
        <f>IF(OR(YEAR(G4493)&lt;2019,O4493="X"),0,IF(ISBLANK(H4493),DATEDIF(G4493,'[3]1.Pradzia'!$D$13,"M"),DATEDIF(G4493,H4493,"m")))</f>
        <v>0</v>
      </c>
      <c r="AE4493" s="37">
        <f>IF(E4493='[3]5.Grup_T'!$E$20,0,IF(AD4493&lt;&gt;0,M4493/V4493*MIN(12,AD4493),0))</f>
        <v>0</v>
      </c>
      <c r="AF4493" s="37">
        <f t="shared" si="974"/>
        <v>0</v>
      </c>
      <c r="AG4493" s="37">
        <f t="shared" si="975"/>
        <v>0</v>
      </c>
      <c r="AH4493" s="37">
        <f t="shared" si="976"/>
        <v>0</v>
      </c>
      <c r="AI4493" s="35" t="str">
        <f t="shared" si="977"/>
        <v>Nusidėvėjęs</v>
      </c>
      <c r="AJ4493" s="38" t="str">
        <f>IF(AND(F4493&lt;&gt;[3]Pav.tvarkyklė!$B$12,F4493&lt;&gt;[3]Pav.tvarkyklė!$B$13),"GVTNT","X")</f>
        <v>GVTNT</v>
      </c>
      <c r="AK4493" s="39">
        <f t="shared" si="979"/>
        <v>0</v>
      </c>
      <c r="AL4493" s="41"/>
      <c r="AM4493" s="41"/>
      <c r="AN4493" s="41">
        <f t="shared" si="981"/>
        <v>1900</v>
      </c>
      <c r="AO4493" s="41"/>
      <c r="AP4493" s="41"/>
      <c r="AQ4493" s="41"/>
      <c r="AR4493" s="42"/>
      <c r="AS4493" s="42"/>
      <c r="AU4493" s="43">
        <f t="shared" si="982"/>
        <v>0</v>
      </c>
    </row>
    <row r="4494" spans="1:47" ht="15" customHeight="1" x14ac:dyDescent="0.25">
      <c r="A4494" s="11"/>
      <c r="B4494" s="19">
        <v>4663</v>
      </c>
      <c r="C4494" s="61"/>
      <c r="D4494" s="62"/>
      <c r="E4494" s="78"/>
      <c r="F4494" s="63"/>
      <c r="G4494" s="80"/>
      <c r="H4494" s="94"/>
      <c r="I4494" s="95"/>
      <c r="J4494" s="27"/>
      <c r="K4494" s="27"/>
      <c r="L4494" s="95"/>
      <c r="M4494" s="96"/>
      <c r="N4494" s="29">
        <v>0</v>
      </c>
      <c r="O4494" s="30" t="str">
        <f>IF(G4494&lt;=$N$2,"",IF(F4494=[3]Pav.tvarkyklė!$B$13,"",IF(ISBLANK(R4494),"X","")))</f>
        <v/>
      </c>
      <c r="P4494" s="91"/>
      <c r="Q4494" s="63"/>
      <c r="R4494" s="63"/>
      <c r="S4494" s="63"/>
      <c r="T4494" s="63"/>
      <c r="U4494" s="34" t="str">
        <f>IFERROR(INDEX('[3]5.Grup_T'!$G$4:$G$22,MATCH('6.Turtas'!E4494,'[3]5.Grup_T'!$E$4:$E$22,0)),"0")</f>
        <v>0</v>
      </c>
      <c r="V4494" s="35">
        <f t="shared" si="969"/>
        <v>0</v>
      </c>
      <c r="W4494" s="35">
        <f>IF(NOT(ISBLANK(H4494)),(12-DATEDIF(H4494,'[3]1.Pradzia'!$D$13,"m")),0)</f>
        <v>0</v>
      </c>
      <c r="X4494" s="35">
        <f t="shared" si="970"/>
        <v>0</v>
      </c>
      <c r="Y4494" s="35">
        <f t="shared" si="980"/>
        <v>0</v>
      </c>
      <c r="Z4494" s="35">
        <f t="shared" si="978"/>
        <v>0</v>
      </c>
      <c r="AA4494" s="36">
        <f t="shared" si="971"/>
        <v>0</v>
      </c>
      <c r="AB4494" s="36">
        <f t="shared" si="972"/>
        <v>0</v>
      </c>
      <c r="AC4494" s="37">
        <f t="shared" si="973"/>
        <v>0</v>
      </c>
      <c r="AD4494" s="35">
        <f>IF(OR(YEAR(G4494)&lt;2019,O4494="X"),0,IF(ISBLANK(H4494),DATEDIF(G4494,'[3]1.Pradzia'!$D$13,"M"),DATEDIF(G4494,H4494,"m")))</f>
        <v>0</v>
      </c>
      <c r="AE4494" s="37">
        <f>IF(E4494='[3]5.Grup_T'!$E$20,0,IF(AD4494&lt;&gt;0,M4494/V4494*MIN(12,AD4494),0))</f>
        <v>0</v>
      </c>
      <c r="AF4494" s="37">
        <f t="shared" si="974"/>
        <v>0</v>
      </c>
      <c r="AG4494" s="37">
        <f t="shared" si="975"/>
        <v>0</v>
      </c>
      <c r="AH4494" s="37">
        <f t="shared" si="976"/>
        <v>0</v>
      </c>
      <c r="AI4494" s="35" t="str">
        <f t="shared" si="977"/>
        <v>Nusidėvėjęs</v>
      </c>
      <c r="AJ4494" s="38" t="str">
        <f>IF(AND(F4494&lt;&gt;[3]Pav.tvarkyklė!$B$12,F4494&lt;&gt;[3]Pav.tvarkyklė!$B$13),"GVTNT","X")</f>
        <v>GVTNT</v>
      </c>
      <c r="AK4494" s="39">
        <f t="shared" si="979"/>
        <v>0</v>
      </c>
      <c r="AL4494" s="41"/>
      <c r="AM4494" s="41"/>
      <c r="AN4494" s="41">
        <f t="shared" si="981"/>
        <v>1900</v>
      </c>
      <c r="AO4494" s="41"/>
      <c r="AP4494" s="41"/>
      <c r="AQ4494" s="41"/>
      <c r="AR4494" s="42"/>
      <c r="AS4494" s="42"/>
      <c r="AU4494" s="43">
        <f t="shared" si="982"/>
        <v>0</v>
      </c>
    </row>
    <row r="4495" spans="1:47" ht="15" customHeight="1" x14ac:dyDescent="0.25">
      <c r="A4495" s="11"/>
      <c r="B4495" s="19">
        <v>4664</v>
      </c>
      <c r="C4495" s="61"/>
      <c r="D4495" s="62"/>
      <c r="E4495" s="78"/>
      <c r="F4495" s="63"/>
      <c r="G4495" s="80"/>
      <c r="H4495" s="94"/>
      <c r="I4495" s="95"/>
      <c r="J4495" s="27"/>
      <c r="K4495" s="27"/>
      <c r="L4495" s="95"/>
      <c r="M4495" s="96"/>
      <c r="N4495" s="29">
        <v>0</v>
      </c>
      <c r="O4495" s="30" t="str">
        <f>IF(G4495&lt;=$N$2,"",IF(F4495=[3]Pav.tvarkyklė!$B$13,"",IF(ISBLANK(R4495),"X","")))</f>
        <v/>
      </c>
      <c r="P4495" s="91"/>
      <c r="Q4495" s="63"/>
      <c r="R4495" s="63"/>
      <c r="S4495" s="63"/>
      <c r="T4495" s="63"/>
      <c r="U4495" s="34" t="str">
        <f>IFERROR(INDEX('[3]5.Grup_T'!$G$4:$G$22,MATCH('6.Turtas'!E4495,'[3]5.Grup_T'!$E$4:$E$22,0)),"0")</f>
        <v>0</v>
      </c>
      <c r="V4495" s="35">
        <f t="shared" si="969"/>
        <v>0</v>
      </c>
      <c r="W4495" s="35">
        <f>IF(NOT(ISBLANK(H4495)),(12-DATEDIF(H4495,'[3]1.Pradzia'!$D$13,"m")),0)</f>
        <v>0</v>
      </c>
      <c r="X4495" s="35">
        <f t="shared" si="970"/>
        <v>0</v>
      </c>
      <c r="Y4495" s="35">
        <f t="shared" si="980"/>
        <v>0</v>
      </c>
      <c r="Z4495" s="35">
        <f t="shared" si="978"/>
        <v>0</v>
      </c>
      <c r="AA4495" s="36">
        <f t="shared" si="971"/>
        <v>0</v>
      </c>
      <c r="AB4495" s="36">
        <f t="shared" si="972"/>
        <v>0</v>
      </c>
      <c r="AC4495" s="37">
        <f t="shared" si="973"/>
        <v>0</v>
      </c>
      <c r="AD4495" s="35">
        <f>IF(OR(YEAR(G4495)&lt;2019,O4495="X"),0,IF(ISBLANK(H4495),DATEDIF(G4495,'[3]1.Pradzia'!$D$13,"M"),DATEDIF(G4495,H4495,"m")))</f>
        <v>0</v>
      </c>
      <c r="AE4495" s="37">
        <f>IF(E4495='[3]5.Grup_T'!$E$20,0,IF(AD4495&lt;&gt;0,M4495/V4495*MIN(12,AD4495),0))</f>
        <v>0</v>
      </c>
      <c r="AF4495" s="37">
        <f t="shared" si="974"/>
        <v>0</v>
      </c>
      <c r="AG4495" s="37">
        <f t="shared" si="975"/>
        <v>0</v>
      </c>
      <c r="AH4495" s="37">
        <f t="shared" si="976"/>
        <v>0</v>
      </c>
      <c r="AI4495" s="35" t="str">
        <f t="shared" si="977"/>
        <v>Nusidėvėjęs</v>
      </c>
      <c r="AJ4495" s="38" t="str">
        <f>IF(AND(F4495&lt;&gt;[3]Pav.tvarkyklė!$B$12,F4495&lt;&gt;[3]Pav.tvarkyklė!$B$13),"GVTNT","X")</f>
        <v>GVTNT</v>
      </c>
      <c r="AK4495" s="39">
        <f t="shared" si="979"/>
        <v>0</v>
      </c>
      <c r="AL4495" s="41"/>
      <c r="AM4495" s="41"/>
      <c r="AN4495" s="41">
        <f t="shared" si="981"/>
        <v>1900</v>
      </c>
      <c r="AO4495" s="41"/>
      <c r="AP4495" s="41"/>
      <c r="AQ4495" s="41"/>
      <c r="AR4495" s="42"/>
      <c r="AS4495" s="42"/>
      <c r="AU4495" s="43">
        <f t="shared" si="982"/>
        <v>0</v>
      </c>
    </row>
    <row r="4496" spans="1:47" ht="15" customHeight="1" x14ac:dyDescent="0.25">
      <c r="A4496" s="11"/>
      <c r="B4496" s="19">
        <v>4665</v>
      </c>
      <c r="C4496" s="61"/>
      <c r="D4496" s="62"/>
      <c r="E4496" s="78"/>
      <c r="F4496" s="63"/>
      <c r="G4496" s="80"/>
      <c r="H4496" s="94"/>
      <c r="I4496" s="95"/>
      <c r="J4496" s="27"/>
      <c r="K4496" s="27"/>
      <c r="L4496" s="95"/>
      <c r="M4496" s="96"/>
      <c r="N4496" s="29">
        <v>0</v>
      </c>
      <c r="O4496" s="30" t="str">
        <f>IF(G4496&lt;=$N$2,"",IF(F4496=[3]Pav.tvarkyklė!$B$13,"",IF(ISBLANK(R4496),"X","")))</f>
        <v/>
      </c>
      <c r="P4496" s="91"/>
      <c r="Q4496" s="63"/>
      <c r="R4496" s="63"/>
      <c r="S4496" s="63"/>
      <c r="T4496" s="63"/>
      <c r="U4496" s="34" t="str">
        <f>IFERROR(INDEX('[3]5.Grup_T'!$G$4:$G$22,MATCH('6.Turtas'!E4496,'[3]5.Grup_T'!$E$4:$E$22,0)),"0")</f>
        <v>0</v>
      </c>
      <c r="V4496" s="35">
        <f t="shared" si="969"/>
        <v>0</v>
      </c>
      <c r="W4496" s="35">
        <f>IF(NOT(ISBLANK(H4496)),(12-DATEDIF(H4496,'[3]1.Pradzia'!$D$13,"m")),0)</f>
        <v>0</v>
      </c>
      <c r="X4496" s="35">
        <f t="shared" si="970"/>
        <v>0</v>
      </c>
      <c r="Y4496" s="35">
        <f t="shared" si="980"/>
        <v>0</v>
      </c>
      <c r="Z4496" s="35">
        <f t="shared" si="978"/>
        <v>0</v>
      </c>
      <c r="AA4496" s="36">
        <f t="shared" si="971"/>
        <v>0</v>
      </c>
      <c r="AB4496" s="36">
        <f t="shared" si="972"/>
        <v>0</v>
      </c>
      <c r="AC4496" s="37">
        <f t="shared" si="973"/>
        <v>0</v>
      </c>
      <c r="AD4496" s="35">
        <f>IF(OR(YEAR(G4496)&lt;2019,O4496="X"),0,IF(ISBLANK(H4496),DATEDIF(G4496,'[3]1.Pradzia'!$D$13,"M"),DATEDIF(G4496,H4496,"m")))</f>
        <v>0</v>
      </c>
      <c r="AE4496" s="37">
        <f>IF(E4496='[3]5.Grup_T'!$E$20,0,IF(AD4496&lt;&gt;0,M4496/V4496*MIN(12,AD4496),0))</f>
        <v>0</v>
      </c>
      <c r="AF4496" s="37">
        <f t="shared" si="974"/>
        <v>0</v>
      </c>
      <c r="AG4496" s="37">
        <f t="shared" si="975"/>
        <v>0</v>
      </c>
      <c r="AH4496" s="37">
        <f t="shared" si="976"/>
        <v>0</v>
      </c>
      <c r="AI4496" s="35" t="str">
        <f t="shared" si="977"/>
        <v>Nusidėvėjęs</v>
      </c>
      <c r="AJ4496" s="38" t="str">
        <f>IF(AND(F4496&lt;&gt;[3]Pav.tvarkyklė!$B$12,F4496&lt;&gt;[3]Pav.tvarkyklė!$B$13),"GVTNT","X")</f>
        <v>GVTNT</v>
      </c>
      <c r="AK4496" s="39">
        <f t="shared" si="979"/>
        <v>0</v>
      </c>
      <c r="AL4496" s="41"/>
      <c r="AM4496" s="41"/>
      <c r="AN4496" s="41">
        <f t="shared" si="981"/>
        <v>1900</v>
      </c>
      <c r="AO4496" s="41"/>
      <c r="AP4496" s="41"/>
      <c r="AQ4496" s="41"/>
      <c r="AR4496" s="42"/>
      <c r="AS4496" s="42"/>
      <c r="AU4496" s="43">
        <f t="shared" si="982"/>
        <v>0</v>
      </c>
    </row>
    <row r="4497" spans="1:47" ht="15" customHeight="1" x14ac:dyDescent="0.25">
      <c r="A4497" s="11"/>
      <c r="B4497" s="19">
        <v>4666</v>
      </c>
      <c r="C4497" s="61"/>
      <c r="D4497" s="62"/>
      <c r="E4497" s="78"/>
      <c r="F4497" s="63"/>
      <c r="G4497" s="80"/>
      <c r="H4497" s="94"/>
      <c r="I4497" s="95"/>
      <c r="J4497" s="27"/>
      <c r="K4497" s="27"/>
      <c r="L4497" s="95"/>
      <c r="M4497" s="96"/>
      <c r="N4497" s="29">
        <v>0</v>
      </c>
      <c r="O4497" s="30" t="str">
        <f>IF(G4497&lt;=$N$2,"",IF(F4497=[3]Pav.tvarkyklė!$B$13,"",IF(ISBLANK(R4497),"X","")))</f>
        <v/>
      </c>
      <c r="P4497" s="91"/>
      <c r="Q4497" s="63"/>
      <c r="R4497" s="63"/>
      <c r="S4497" s="63"/>
      <c r="T4497" s="63"/>
      <c r="U4497" s="34" t="str">
        <f>IFERROR(INDEX('[3]5.Grup_T'!$G$4:$G$22,MATCH('6.Turtas'!E4497,'[3]5.Grup_T'!$E$4:$E$22,0)),"0")</f>
        <v>0</v>
      </c>
      <c r="V4497" s="35">
        <f t="shared" si="969"/>
        <v>0</v>
      </c>
      <c r="W4497" s="35">
        <f>IF(NOT(ISBLANK(H4497)),(12-DATEDIF(H4497,'[3]1.Pradzia'!$D$13,"m")),0)</f>
        <v>0</v>
      </c>
      <c r="X4497" s="35">
        <f t="shared" si="970"/>
        <v>0</v>
      </c>
      <c r="Y4497" s="35">
        <f t="shared" si="980"/>
        <v>0</v>
      </c>
      <c r="Z4497" s="35">
        <f t="shared" si="978"/>
        <v>0</v>
      </c>
      <c r="AA4497" s="36">
        <f t="shared" si="971"/>
        <v>0</v>
      </c>
      <c r="AB4497" s="36">
        <f t="shared" si="972"/>
        <v>0</v>
      </c>
      <c r="AC4497" s="37">
        <f t="shared" si="973"/>
        <v>0</v>
      </c>
      <c r="AD4497" s="35">
        <f>IF(OR(YEAR(G4497)&lt;2019,O4497="X"),0,IF(ISBLANK(H4497),DATEDIF(G4497,'[3]1.Pradzia'!$D$13,"M"),DATEDIF(G4497,H4497,"m")))</f>
        <v>0</v>
      </c>
      <c r="AE4497" s="37">
        <f>IF(E4497='[3]5.Grup_T'!$E$20,0,IF(AD4497&lt;&gt;0,M4497/V4497*MIN(12,AD4497),0))</f>
        <v>0</v>
      </c>
      <c r="AF4497" s="37">
        <f t="shared" si="974"/>
        <v>0</v>
      </c>
      <c r="AG4497" s="37">
        <f t="shared" si="975"/>
        <v>0</v>
      </c>
      <c r="AH4497" s="37">
        <f t="shared" si="976"/>
        <v>0</v>
      </c>
      <c r="AI4497" s="35" t="str">
        <f t="shared" si="977"/>
        <v>Nusidėvėjęs</v>
      </c>
      <c r="AJ4497" s="38" t="str">
        <f>IF(AND(F4497&lt;&gt;[3]Pav.tvarkyklė!$B$12,F4497&lt;&gt;[3]Pav.tvarkyklė!$B$13),"GVTNT","X")</f>
        <v>GVTNT</v>
      </c>
      <c r="AK4497" s="39">
        <f t="shared" si="979"/>
        <v>0</v>
      </c>
      <c r="AL4497" s="41"/>
      <c r="AM4497" s="41"/>
      <c r="AN4497" s="41">
        <f t="shared" si="981"/>
        <v>1900</v>
      </c>
      <c r="AO4497" s="41"/>
      <c r="AP4497" s="41"/>
      <c r="AQ4497" s="41"/>
      <c r="AR4497" s="42"/>
      <c r="AS4497" s="42"/>
      <c r="AU4497" s="43">
        <f t="shared" si="982"/>
        <v>0</v>
      </c>
    </row>
    <row r="4498" spans="1:47" ht="15" customHeight="1" x14ac:dyDescent="0.25">
      <c r="A4498" s="11"/>
      <c r="B4498" s="19">
        <v>4667</v>
      </c>
      <c r="C4498" s="61"/>
      <c r="D4498" s="62"/>
      <c r="E4498" s="78"/>
      <c r="F4498" s="63"/>
      <c r="G4498" s="80"/>
      <c r="H4498" s="94"/>
      <c r="I4498" s="95"/>
      <c r="J4498" s="27"/>
      <c r="K4498" s="27"/>
      <c r="L4498" s="95"/>
      <c r="M4498" s="96"/>
      <c r="N4498" s="29">
        <v>0</v>
      </c>
      <c r="O4498" s="30" t="str">
        <f>IF(G4498&lt;=$N$2,"",IF(F4498=[3]Pav.tvarkyklė!$B$13,"",IF(ISBLANK(R4498),"X","")))</f>
        <v/>
      </c>
      <c r="P4498" s="91"/>
      <c r="Q4498" s="63"/>
      <c r="R4498" s="63"/>
      <c r="S4498" s="63"/>
      <c r="T4498" s="63"/>
      <c r="U4498" s="34" t="str">
        <f>IFERROR(INDEX('[3]5.Grup_T'!$G$4:$G$22,MATCH('6.Turtas'!E4498,'[3]5.Grup_T'!$E$4:$E$22,0)),"0")</f>
        <v>0</v>
      </c>
      <c r="V4498" s="35">
        <f t="shared" ref="V4498:V4561" si="983">U4498*12</f>
        <v>0</v>
      </c>
      <c r="W4498" s="35">
        <f>IF(NOT(ISBLANK(H4498)),(12-DATEDIF(H4498,'[3]1.Pradzia'!$D$13,"m")),0)</f>
        <v>0</v>
      </c>
      <c r="X4498" s="35">
        <f t="shared" ref="X4498:X4561" si="984">IF(OR(ISBLANK(C4498),YEAR(G4498)&gt;=2019),0,DATEDIF(G4498,$N$2,"M"))</f>
        <v>0</v>
      </c>
      <c r="Y4498" s="35">
        <f t="shared" si="980"/>
        <v>0</v>
      </c>
      <c r="Z4498" s="35">
        <f t="shared" si="978"/>
        <v>0</v>
      </c>
      <c r="AA4498" s="36">
        <f t="shared" ref="AA4498:AA4561" si="985">+IF(Z4498&lt;=0,0,N4498/Z4498)</f>
        <v>0</v>
      </c>
      <c r="AB4498" s="36">
        <f t="shared" ref="AB4498:AB4561" si="986">IF(Z4498&lt;=0,N4498,N4498/Z4498*Y4498)</f>
        <v>0</v>
      </c>
      <c r="AC4498" s="37">
        <f t="shared" ref="AC4498:AC4561" si="987">IF(YEAR(G4498)&lt;2019,M4498-N4498+AB4498,0)</f>
        <v>0</v>
      </c>
      <c r="AD4498" s="35">
        <f>IF(OR(YEAR(G4498)&lt;2019,O4498="X"),0,IF(ISBLANK(H4498),DATEDIF(G4498,'[3]1.Pradzia'!$D$13,"M"),DATEDIF(G4498,H4498,"m")))</f>
        <v>0</v>
      </c>
      <c r="AE4498" s="37">
        <f>IF(E4498='[3]5.Grup_T'!$E$20,0,IF(AD4498&lt;&gt;0,M4498/V4498*MIN(12,AD4498),0))</f>
        <v>0</v>
      </c>
      <c r="AF4498" s="37">
        <f t="shared" ref="AF4498:AF4561" si="988">+AB4498+AE4498</f>
        <v>0</v>
      </c>
      <c r="AG4498" s="37">
        <f t="shared" ref="AG4498:AG4561" si="989">AC4498+AE4498</f>
        <v>0</v>
      </c>
      <c r="AH4498" s="37">
        <f t="shared" ref="AH4498:AH4561" si="990">M4498-AG4498</f>
        <v>0</v>
      </c>
      <c r="AI4498" s="35" t="str">
        <f t="shared" ref="AI4498:AI4561" si="991">IF(H4498&lt;&gt;0,"Nurašytas",IF(O4498="X","Nesuderintas",IF(AH4498&lt;=0,"Nusidėvėjęs","")))</f>
        <v>Nusidėvėjęs</v>
      </c>
      <c r="AJ4498" s="38" t="str">
        <f>IF(AND(F4498&lt;&gt;[3]Pav.tvarkyklė!$B$12,F4498&lt;&gt;[3]Pav.tvarkyklė!$B$13),"GVTNT","X")</f>
        <v>GVTNT</v>
      </c>
      <c r="AK4498" s="39">
        <f t="shared" si="979"/>
        <v>0</v>
      </c>
      <c r="AL4498" s="41"/>
      <c r="AM4498" s="41"/>
      <c r="AN4498" s="41">
        <f t="shared" si="981"/>
        <v>1900</v>
      </c>
      <c r="AO4498" s="41"/>
      <c r="AP4498" s="41"/>
      <c r="AQ4498" s="41"/>
      <c r="AR4498" s="42"/>
      <c r="AS4498" s="42"/>
      <c r="AU4498" s="43">
        <f t="shared" si="982"/>
        <v>0</v>
      </c>
    </row>
    <row r="4499" spans="1:47" ht="15" customHeight="1" x14ac:dyDescent="0.25">
      <c r="A4499" s="11"/>
      <c r="B4499" s="19">
        <v>4668</v>
      </c>
      <c r="C4499" s="61"/>
      <c r="D4499" s="62"/>
      <c r="E4499" s="78"/>
      <c r="F4499" s="63"/>
      <c r="G4499" s="80"/>
      <c r="H4499" s="94"/>
      <c r="I4499" s="95"/>
      <c r="J4499" s="27"/>
      <c r="K4499" s="27"/>
      <c r="L4499" s="95"/>
      <c r="M4499" s="96"/>
      <c r="N4499" s="29">
        <v>0</v>
      </c>
      <c r="O4499" s="30" t="str">
        <f>IF(G4499&lt;=$N$2,"",IF(F4499=[3]Pav.tvarkyklė!$B$13,"",IF(ISBLANK(R4499),"X","")))</f>
        <v/>
      </c>
      <c r="P4499" s="91"/>
      <c r="Q4499" s="63"/>
      <c r="R4499" s="63"/>
      <c r="S4499" s="63"/>
      <c r="T4499" s="63"/>
      <c r="U4499" s="34" t="str">
        <f>IFERROR(INDEX('[3]5.Grup_T'!$G$4:$G$22,MATCH('6.Turtas'!E4499,'[3]5.Grup_T'!$E$4:$E$22,0)),"0")</f>
        <v>0</v>
      </c>
      <c r="V4499" s="35">
        <f t="shared" si="983"/>
        <v>0</v>
      </c>
      <c r="W4499" s="35">
        <f>IF(NOT(ISBLANK(H4499)),(12-DATEDIF(H4499,'[3]1.Pradzia'!$D$13,"m")),0)</f>
        <v>0</v>
      </c>
      <c r="X4499" s="35">
        <f t="shared" si="984"/>
        <v>0</v>
      </c>
      <c r="Y4499" s="35">
        <f t="shared" si="980"/>
        <v>0</v>
      </c>
      <c r="Z4499" s="35">
        <f t="shared" ref="Z4499:Z4562" si="992">IF(YEAR(G4499)&gt;=2019,0,V4499-X4499)</f>
        <v>0</v>
      </c>
      <c r="AA4499" s="36">
        <f t="shared" si="985"/>
        <v>0</v>
      </c>
      <c r="AB4499" s="36">
        <f t="shared" si="986"/>
        <v>0</v>
      </c>
      <c r="AC4499" s="37">
        <f t="shared" si="987"/>
        <v>0</v>
      </c>
      <c r="AD4499" s="35">
        <f>IF(OR(YEAR(G4499)&lt;2019,O4499="X"),0,IF(ISBLANK(H4499),DATEDIF(G4499,'[3]1.Pradzia'!$D$13,"M"),DATEDIF(G4499,H4499,"m")))</f>
        <v>0</v>
      </c>
      <c r="AE4499" s="37">
        <f>IF(E4499='[3]5.Grup_T'!$E$20,0,IF(AD4499&lt;&gt;0,M4499/V4499*MIN(12,AD4499),0))</f>
        <v>0</v>
      </c>
      <c r="AF4499" s="37">
        <f t="shared" si="988"/>
        <v>0</v>
      </c>
      <c r="AG4499" s="37">
        <f t="shared" si="989"/>
        <v>0</v>
      </c>
      <c r="AH4499" s="37">
        <f t="shared" si="990"/>
        <v>0</v>
      </c>
      <c r="AI4499" s="35" t="str">
        <f t="shared" si="991"/>
        <v>Nusidėvėjęs</v>
      </c>
      <c r="AJ4499" s="38" t="str">
        <f>IF(AND(F4499&lt;&gt;[3]Pav.tvarkyklė!$B$12,F4499&lt;&gt;[3]Pav.tvarkyklė!$B$13),"GVTNT","X")</f>
        <v>GVTNT</v>
      </c>
      <c r="AK4499" s="39">
        <f t="shared" ref="AK4499:AK4562" si="993">I4499-J4499-K4499-L4499-M4499</f>
        <v>0</v>
      </c>
      <c r="AL4499" s="41"/>
      <c r="AM4499" s="41"/>
      <c r="AN4499" s="41">
        <f t="shared" si="981"/>
        <v>1900</v>
      </c>
      <c r="AO4499" s="41"/>
      <c r="AP4499" s="41"/>
      <c r="AQ4499" s="41"/>
      <c r="AR4499" s="42"/>
      <c r="AS4499" s="42"/>
      <c r="AU4499" s="43">
        <f t="shared" si="982"/>
        <v>0</v>
      </c>
    </row>
    <row r="4500" spans="1:47" ht="15" customHeight="1" x14ac:dyDescent="0.25">
      <c r="A4500" s="11"/>
      <c r="B4500" s="19">
        <v>4669</v>
      </c>
      <c r="C4500" s="61"/>
      <c r="D4500" s="62"/>
      <c r="E4500" s="78"/>
      <c r="F4500" s="63"/>
      <c r="G4500" s="80"/>
      <c r="H4500" s="94"/>
      <c r="I4500" s="95"/>
      <c r="J4500" s="27"/>
      <c r="K4500" s="27"/>
      <c r="L4500" s="95"/>
      <c r="M4500" s="96"/>
      <c r="N4500" s="29">
        <v>0</v>
      </c>
      <c r="O4500" s="30" t="str">
        <f>IF(G4500&lt;=$N$2,"",IF(F4500=[3]Pav.tvarkyklė!$B$13,"",IF(ISBLANK(R4500),"X","")))</f>
        <v/>
      </c>
      <c r="P4500" s="91"/>
      <c r="Q4500" s="63"/>
      <c r="R4500" s="63"/>
      <c r="S4500" s="63"/>
      <c r="T4500" s="63"/>
      <c r="U4500" s="34" t="str">
        <f>IFERROR(INDEX('[3]5.Grup_T'!$G$4:$G$22,MATCH('6.Turtas'!E4500,'[3]5.Grup_T'!$E$4:$E$22,0)),"0")</f>
        <v>0</v>
      </c>
      <c r="V4500" s="35">
        <f t="shared" si="983"/>
        <v>0</v>
      </c>
      <c r="W4500" s="35">
        <f>IF(NOT(ISBLANK(H4500)),(12-DATEDIF(H4500,'[3]1.Pradzia'!$D$13,"m")),0)</f>
        <v>0</v>
      </c>
      <c r="X4500" s="35">
        <f t="shared" si="984"/>
        <v>0</v>
      </c>
      <c r="Y4500" s="35">
        <f t="shared" si="980"/>
        <v>0</v>
      </c>
      <c r="Z4500" s="35">
        <f t="shared" si="992"/>
        <v>0</v>
      </c>
      <c r="AA4500" s="36">
        <f t="shared" si="985"/>
        <v>0</v>
      </c>
      <c r="AB4500" s="36">
        <f t="shared" si="986"/>
        <v>0</v>
      </c>
      <c r="AC4500" s="37">
        <f t="shared" si="987"/>
        <v>0</v>
      </c>
      <c r="AD4500" s="35">
        <f>IF(OR(YEAR(G4500)&lt;2019,O4500="X"),0,IF(ISBLANK(H4500),DATEDIF(G4500,'[3]1.Pradzia'!$D$13,"M"),DATEDIF(G4500,H4500,"m")))</f>
        <v>0</v>
      </c>
      <c r="AE4500" s="37">
        <f>IF(E4500='[3]5.Grup_T'!$E$20,0,IF(AD4500&lt;&gt;0,M4500/V4500*MIN(12,AD4500),0))</f>
        <v>0</v>
      </c>
      <c r="AF4500" s="37">
        <f t="shared" si="988"/>
        <v>0</v>
      </c>
      <c r="AG4500" s="37">
        <f t="shared" si="989"/>
        <v>0</v>
      </c>
      <c r="AH4500" s="37">
        <f t="shared" si="990"/>
        <v>0</v>
      </c>
      <c r="AI4500" s="35" t="str">
        <f t="shared" si="991"/>
        <v>Nusidėvėjęs</v>
      </c>
      <c r="AJ4500" s="38" t="str">
        <f>IF(AND(F4500&lt;&gt;[3]Pav.tvarkyklė!$B$12,F4500&lt;&gt;[3]Pav.tvarkyklė!$B$13),"GVTNT","X")</f>
        <v>GVTNT</v>
      </c>
      <c r="AK4500" s="39">
        <f t="shared" si="993"/>
        <v>0</v>
      </c>
      <c r="AL4500" s="41"/>
      <c r="AM4500" s="41"/>
      <c r="AN4500" s="41">
        <f t="shared" si="981"/>
        <v>1900</v>
      </c>
      <c r="AO4500" s="41"/>
      <c r="AP4500" s="41"/>
      <c r="AQ4500" s="41"/>
      <c r="AR4500" s="42"/>
      <c r="AS4500" s="42"/>
      <c r="AU4500" s="43">
        <f t="shared" si="982"/>
        <v>0</v>
      </c>
    </row>
    <row r="4501" spans="1:47" ht="15" customHeight="1" x14ac:dyDescent="0.25">
      <c r="A4501" s="11"/>
      <c r="B4501" s="19">
        <v>4670</v>
      </c>
      <c r="C4501" s="61"/>
      <c r="D4501" s="62"/>
      <c r="E4501" s="78"/>
      <c r="F4501" s="63"/>
      <c r="G4501" s="80"/>
      <c r="H4501" s="94"/>
      <c r="I4501" s="95"/>
      <c r="J4501" s="27"/>
      <c r="K4501" s="27"/>
      <c r="L4501" s="95"/>
      <c r="M4501" s="96"/>
      <c r="N4501" s="29">
        <v>0</v>
      </c>
      <c r="O4501" s="30" t="str">
        <f>IF(G4501&lt;=$N$2,"",IF(F4501=[3]Pav.tvarkyklė!$B$13,"",IF(ISBLANK(R4501),"X","")))</f>
        <v/>
      </c>
      <c r="P4501" s="91"/>
      <c r="Q4501" s="63"/>
      <c r="R4501" s="63"/>
      <c r="S4501" s="63"/>
      <c r="T4501" s="63"/>
      <c r="U4501" s="34" t="str">
        <f>IFERROR(INDEX('[3]5.Grup_T'!$G$4:$G$22,MATCH('6.Turtas'!E4501,'[3]5.Grup_T'!$E$4:$E$22,0)),"0")</f>
        <v>0</v>
      </c>
      <c r="V4501" s="35">
        <f t="shared" si="983"/>
        <v>0</v>
      </c>
      <c r="W4501" s="35">
        <f>IF(NOT(ISBLANK(H4501)),(12-DATEDIF(H4501,'[3]1.Pradzia'!$D$13,"m")),0)</f>
        <v>0</v>
      </c>
      <c r="X4501" s="35">
        <f t="shared" si="984"/>
        <v>0</v>
      </c>
      <c r="Y4501" s="35">
        <f t="shared" si="980"/>
        <v>0</v>
      </c>
      <c r="Z4501" s="35">
        <f t="shared" si="992"/>
        <v>0</v>
      </c>
      <c r="AA4501" s="36">
        <f t="shared" si="985"/>
        <v>0</v>
      </c>
      <c r="AB4501" s="36">
        <f t="shared" si="986"/>
        <v>0</v>
      </c>
      <c r="AC4501" s="37">
        <f t="shared" si="987"/>
        <v>0</v>
      </c>
      <c r="AD4501" s="35">
        <f>IF(OR(YEAR(G4501)&lt;2019,O4501="X"),0,IF(ISBLANK(H4501),DATEDIF(G4501,'[3]1.Pradzia'!$D$13,"M"),DATEDIF(G4501,H4501,"m")))</f>
        <v>0</v>
      </c>
      <c r="AE4501" s="37">
        <f>IF(E4501='[3]5.Grup_T'!$E$20,0,IF(AD4501&lt;&gt;0,M4501/V4501*MIN(12,AD4501),0))</f>
        <v>0</v>
      </c>
      <c r="AF4501" s="37">
        <f t="shared" si="988"/>
        <v>0</v>
      </c>
      <c r="AG4501" s="37">
        <f t="shared" si="989"/>
        <v>0</v>
      </c>
      <c r="AH4501" s="37">
        <f t="shared" si="990"/>
        <v>0</v>
      </c>
      <c r="AI4501" s="35" t="str">
        <f t="shared" si="991"/>
        <v>Nusidėvėjęs</v>
      </c>
      <c r="AJ4501" s="38" t="str">
        <f>IF(AND(F4501&lt;&gt;[3]Pav.tvarkyklė!$B$12,F4501&lt;&gt;[3]Pav.tvarkyklė!$B$13),"GVTNT","X")</f>
        <v>GVTNT</v>
      </c>
      <c r="AK4501" s="39">
        <f t="shared" si="993"/>
        <v>0</v>
      </c>
      <c r="AL4501" s="41"/>
      <c r="AM4501" s="41"/>
      <c r="AN4501" s="41">
        <f t="shared" si="981"/>
        <v>1900</v>
      </c>
      <c r="AO4501" s="41"/>
      <c r="AP4501" s="41"/>
      <c r="AQ4501" s="41"/>
      <c r="AR4501" s="42"/>
      <c r="AS4501" s="42"/>
      <c r="AU4501" s="43">
        <f t="shared" si="982"/>
        <v>0</v>
      </c>
    </row>
    <row r="4502" spans="1:47" ht="15" customHeight="1" x14ac:dyDescent="0.25">
      <c r="A4502" s="11"/>
      <c r="B4502" s="19">
        <v>4671</v>
      </c>
      <c r="C4502" s="61"/>
      <c r="D4502" s="62"/>
      <c r="E4502" s="78"/>
      <c r="F4502" s="63"/>
      <c r="G4502" s="80"/>
      <c r="H4502" s="94"/>
      <c r="I4502" s="95"/>
      <c r="J4502" s="27"/>
      <c r="K4502" s="27"/>
      <c r="L4502" s="95"/>
      <c r="M4502" s="96"/>
      <c r="N4502" s="29">
        <v>0</v>
      </c>
      <c r="O4502" s="30" t="str">
        <f>IF(G4502&lt;=$N$2,"",IF(F4502=[3]Pav.tvarkyklė!$B$13,"",IF(ISBLANK(R4502),"X","")))</f>
        <v/>
      </c>
      <c r="P4502" s="91"/>
      <c r="Q4502" s="63"/>
      <c r="R4502" s="63"/>
      <c r="S4502" s="63"/>
      <c r="T4502" s="63"/>
      <c r="U4502" s="34" t="str">
        <f>IFERROR(INDEX('[3]5.Grup_T'!$G$4:$G$22,MATCH('6.Turtas'!E4502,'[3]5.Grup_T'!$E$4:$E$22,0)),"0")</f>
        <v>0</v>
      </c>
      <c r="V4502" s="35">
        <f t="shared" si="983"/>
        <v>0</v>
      </c>
      <c r="W4502" s="35">
        <f>IF(NOT(ISBLANK(H4502)),(12-DATEDIF(H4502,'[3]1.Pradzia'!$D$13,"m")),0)</f>
        <v>0</v>
      </c>
      <c r="X4502" s="35">
        <f t="shared" si="984"/>
        <v>0</v>
      </c>
      <c r="Y4502" s="35">
        <f t="shared" si="980"/>
        <v>0</v>
      </c>
      <c r="Z4502" s="35">
        <f t="shared" si="992"/>
        <v>0</v>
      </c>
      <c r="AA4502" s="36">
        <f t="shared" si="985"/>
        <v>0</v>
      </c>
      <c r="AB4502" s="36">
        <f t="shared" si="986"/>
        <v>0</v>
      </c>
      <c r="AC4502" s="37">
        <f t="shared" si="987"/>
        <v>0</v>
      </c>
      <c r="AD4502" s="35">
        <f>IF(OR(YEAR(G4502)&lt;2019,O4502="X"),0,IF(ISBLANK(H4502),DATEDIF(G4502,'[3]1.Pradzia'!$D$13,"M"),DATEDIF(G4502,H4502,"m")))</f>
        <v>0</v>
      </c>
      <c r="AE4502" s="37">
        <f>IF(E4502='[3]5.Grup_T'!$E$20,0,IF(AD4502&lt;&gt;0,M4502/V4502*MIN(12,AD4502),0))</f>
        <v>0</v>
      </c>
      <c r="AF4502" s="37">
        <f t="shared" si="988"/>
        <v>0</v>
      </c>
      <c r="AG4502" s="37">
        <f t="shared" si="989"/>
        <v>0</v>
      </c>
      <c r="AH4502" s="37">
        <f t="shared" si="990"/>
        <v>0</v>
      </c>
      <c r="AI4502" s="35" t="str">
        <f t="shared" si="991"/>
        <v>Nusidėvėjęs</v>
      </c>
      <c r="AJ4502" s="38" t="str">
        <f>IF(AND(F4502&lt;&gt;[3]Pav.tvarkyklė!$B$12,F4502&lt;&gt;[3]Pav.tvarkyklė!$B$13),"GVTNT","X")</f>
        <v>GVTNT</v>
      </c>
      <c r="AK4502" s="39">
        <f t="shared" si="993"/>
        <v>0</v>
      </c>
      <c r="AL4502" s="41"/>
      <c r="AM4502" s="41"/>
      <c r="AN4502" s="41">
        <f t="shared" si="981"/>
        <v>1900</v>
      </c>
      <c r="AO4502" s="41"/>
      <c r="AP4502" s="41"/>
      <c r="AQ4502" s="41"/>
      <c r="AR4502" s="42"/>
      <c r="AS4502" s="42"/>
      <c r="AU4502" s="43">
        <f t="shared" si="982"/>
        <v>0</v>
      </c>
    </row>
    <row r="4503" spans="1:47" ht="15" customHeight="1" x14ac:dyDescent="0.25">
      <c r="A4503" s="11"/>
      <c r="B4503" s="19">
        <v>4672</v>
      </c>
      <c r="C4503" s="61"/>
      <c r="D4503" s="62"/>
      <c r="E4503" s="78"/>
      <c r="F4503" s="63"/>
      <c r="G4503" s="80"/>
      <c r="H4503" s="94"/>
      <c r="I4503" s="95"/>
      <c r="J4503" s="27"/>
      <c r="K4503" s="27"/>
      <c r="L4503" s="95"/>
      <c r="M4503" s="96"/>
      <c r="N4503" s="29">
        <v>0</v>
      </c>
      <c r="O4503" s="30" t="str">
        <f>IF(G4503&lt;=$N$2,"",IF(F4503=[3]Pav.tvarkyklė!$B$13,"",IF(ISBLANK(R4503),"X","")))</f>
        <v/>
      </c>
      <c r="P4503" s="91"/>
      <c r="Q4503" s="63"/>
      <c r="R4503" s="63"/>
      <c r="S4503" s="63"/>
      <c r="T4503" s="63"/>
      <c r="U4503" s="34" t="str">
        <f>IFERROR(INDEX('[3]5.Grup_T'!$G$4:$G$22,MATCH('6.Turtas'!E4503,'[3]5.Grup_T'!$E$4:$E$22,0)),"0")</f>
        <v>0</v>
      </c>
      <c r="V4503" s="35">
        <f t="shared" si="983"/>
        <v>0</v>
      </c>
      <c r="W4503" s="35">
        <f>IF(NOT(ISBLANK(H4503)),(12-DATEDIF(H4503,'[3]1.Pradzia'!$D$13,"m")),0)</f>
        <v>0</v>
      </c>
      <c r="X4503" s="35">
        <f t="shared" si="984"/>
        <v>0</v>
      </c>
      <c r="Y4503" s="35">
        <f t="shared" si="980"/>
        <v>0</v>
      </c>
      <c r="Z4503" s="35">
        <f t="shared" si="992"/>
        <v>0</v>
      </c>
      <c r="AA4503" s="36">
        <f t="shared" si="985"/>
        <v>0</v>
      </c>
      <c r="AB4503" s="36">
        <f t="shared" si="986"/>
        <v>0</v>
      </c>
      <c r="AC4503" s="37">
        <f t="shared" si="987"/>
        <v>0</v>
      </c>
      <c r="AD4503" s="35">
        <f>IF(OR(YEAR(G4503)&lt;2019,O4503="X"),0,IF(ISBLANK(H4503),DATEDIF(G4503,'[3]1.Pradzia'!$D$13,"M"),DATEDIF(G4503,H4503,"m")))</f>
        <v>0</v>
      </c>
      <c r="AE4503" s="37">
        <f>IF(E4503='[3]5.Grup_T'!$E$20,0,IF(AD4503&lt;&gt;0,M4503/V4503*MIN(12,AD4503),0))</f>
        <v>0</v>
      </c>
      <c r="AF4503" s="37">
        <f t="shared" si="988"/>
        <v>0</v>
      </c>
      <c r="AG4503" s="37">
        <f t="shared" si="989"/>
        <v>0</v>
      </c>
      <c r="AH4503" s="37">
        <f t="shared" si="990"/>
        <v>0</v>
      </c>
      <c r="AI4503" s="35" t="str">
        <f t="shared" si="991"/>
        <v>Nusidėvėjęs</v>
      </c>
      <c r="AJ4503" s="38" t="str">
        <f>IF(AND(F4503&lt;&gt;[3]Pav.tvarkyklė!$B$12,F4503&lt;&gt;[3]Pav.tvarkyklė!$B$13),"GVTNT","X")</f>
        <v>GVTNT</v>
      </c>
      <c r="AK4503" s="39">
        <f t="shared" si="993"/>
        <v>0</v>
      </c>
      <c r="AL4503" s="41"/>
      <c r="AM4503" s="41"/>
      <c r="AN4503" s="41">
        <f t="shared" si="981"/>
        <v>1900</v>
      </c>
      <c r="AO4503" s="41"/>
      <c r="AP4503" s="41"/>
      <c r="AQ4503" s="41"/>
      <c r="AR4503" s="42"/>
      <c r="AS4503" s="42"/>
      <c r="AU4503" s="43">
        <f t="shared" si="982"/>
        <v>0</v>
      </c>
    </row>
    <row r="4504" spans="1:47" ht="15" customHeight="1" x14ac:dyDescent="0.25">
      <c r="A4504" s="11"/>
      <c r="B4504" s="19">
        <v>4673</v>
      </c>
      <c r="C4504" s="61"/>
      <c r="D4504" s="62"/>
      <c r="E4504" s="78"/>
      <c r="F4504" s="63"/>
      <c r="G4504" s="80"/>
      <c r="H4504" s="94"/>
      <c r="I4504" s="95"/>
      <c r="J4504" s="27"/>
      <c r="K4504" s="27"/>
      <c r="L4504" s="95"/>
      <c r="M4504" s="96"/>
      <c r="N4504" s="29">
        <v>0</v>
      </c>
      <c r="O4504" s="30" t="str">
        <f>IF(G4504&lt;=$N$2,"",IF(F4504=[3]Pav.tvarkyklė!$B$13,"",IF(ISBLANK(R4504),"X","")))</f>
        <v/>
      </c>
      <c r="P4504" s="91"/>
      <c r="Q4504" s="63"/>
      <c r="R4504" s="63"/>
      <c r="S4504" s="63"/>
      <c r="T4504" s="63"/>
      <c r="U4504" s="34" t="str">
        <f>IFERROR(INDEX('[3]5.Grup_T'!$G$4:$G$22,MATCH('6.Turtas'!E4504,'[3]5.Grup_T'!$E$4:$E$22,0)),"0")</f>
        <v>0</v>
      </c>
      <c r="V4504" s="35">
        <f t="shared" si="983"/>
        <v>0</v>
      </c>
      <c r="W4504" s="35">
        <f>IF(NOT(ISBLANK(H4504)),(12-DATEDIF(H4504,'[3]1.Pradzia'!$D$13,"m")),0)</f>
        <v>0</v>
      </c>
      <c r="X4504" s="35">
        <f t="shared" si="984"/>
        <v>0</v>
      </c>
      <c r="Y4504" s="35">
        <f t="shared" si="980"/>
        <v>0</v>
      </c>
      <c r="Z4504" s="35">
        <f t="shared" si="992"/>
        <v>0</v>
      </c>
      <c r="AA4504" s="36">
        <f t="shared" si="985"/>
        <v>0</v>
      </c>
      <c r="AB4504" s="36">
        <f t="shared" si="986"/>
        <v>0</v>
      </c>
      <c r="AC4504" s="37">
        <f t="shared" si="987"/>
        <v>0</v>
      </c>
      <c r="AD4504" s="35">
        <f>IF(OR(YEAR(G4504)&lt;2019,O4504="X"),0,IF(ISBLANK(H4504),DATEDIF(G4504,'[3]1.Pradzia'!$D$13,"M"),DATEDIF(G4504,H4504,"m")))</f>
        <v>0</v>
      </c>
      <c r="AE4504" s="37">
        <f>IF(E4504='[3]5.Grup_T'!$E$20,0,IF(AD4504&lt;&gt;0,M4504/V4504*MIN(12,AD4504),0))</f>
        <v>0</v>
      </c>
      <c r="AF4504" s="37">
        <f t="shared" si="988"/>
        <v>0</v>
      </c>
      <c r="AG4504" s="37">
        <f t="shared" si="989"/>
        <v>0</v>
      </c>
      <c r="AH4504" s="37">
        <f t="shared" si="990"/>
        <v>0</v>
      </c>
      <c r="AI4504" s="35" t="str">
        <f t="shared" si="991"/>
        <v>Nusidėvėjęs</v>
      </c>
      <c r="AJ4504" s="38" t="str">
        <f>IF(AND(F4504&lt;&gt;[3]Pav.tvarkyklė!$B$12,F4504&lt;&gt;[3]Pav.tvarkyklė!$B$13),"GVTNT","X")</f>
        <v>GVTNT</v>
      </c>
      <c r="AK4504" s="39">
        <f t="shared" si="993"/>
        <v>0</v>
      </c>
      <c r="AL4504" s="41"/>
      <c r="AM4504" s="41"/>
      <c r="AN4504" s="41">
        <f t="shared" si="981"/>
        <v>1900</v>
      </c>
      <c r="AO4504" s="41"/>
      <c r="AP4504" s="41"/>
      <c r="AQ4504" s="41"/>
      <c r="AR4504" s="42"/>
      <c r="AS4504" s="42"/>
      <c r="AU4504" s="43">
        <f t="shared" si="982"/>
        <v>0</v>
      </c>
    </row>
    <row r="4505" spans="1:47" ht="15" customHeight="1" x14ac:dyDescent="0.25">
      <c r="A4505" s="11"/>
      <c r="B4505" s="19">
        <v>4674</v>
      </c>
      <c r="C4505" s="61"/>
      <c r="D4505" s="62"/>
      <c r="E4505" s="78"/>
      <c r="F4505" s="63"/>
      <c r="G4505" s="80"/>
      <c r="H4505" s="94"/>
      <c r="I4505" s="95"/>
      <c r="J4505" s="27"/>
      <c r="K4505" s="27"/>
      <c r="L4505" s="95"/>
      <c r="M4505" s="96"/>
      <c r="N4505" s="29">
        <v>0</v>
      </c>
      <c r="O4505" s="30" t="str">
        <f>IF(G4505&lt;=$N$2,"",IF(F4505=[3]Pav.tvarkyklė!$B$13,"",IF(ISBLANK(R4505),"X","")))</f>
        <v/>
      </c>
      <c r="P4505" s="91"/>
      <c r="Q4505" s="63"/>
      <c r="R4505" s="63"/>
      <c r="S4505" s="63"/>
      <c r="T4505" s="63"/>
      <c r="U4505" s="34" t="str">
        <f>IFERROR(INDEX('[3]5.Grup_T'!$G$4:$G$22,MATCH('6.Turtas'!E4505,'[3]5.Grup_T'!$E$4:$E$22,0)),"0")</f>
        <v>0</v>
      </c>
      <c r="V4505" s="35">
        <f t="shared" si="983"/>
        <v>0</v>
      </c>
      <c r="W4505" s="35">
        <f>IF(NOT(ISBLANK(H4505)),(12-DATEDIF(H4505,'[3]1.Pradzia'!$D$13,"m")),0)</f>
        <v>0</v>
      </c>
      <c r="X4505" s="35">
        <f t="shared" si="984"/>
        <v>0</v>
      </c>
      <c r="Y4505" s="35">
        <f t="shared" si="980"/>
        <v>0</v>
      </c>
      <c r="Z4505" s="35">
        <f t="shared" si="992"/>
        <v>0</v>
      </c>
      <c r="AA4505" s="36">
        <f t="shared" si="985"/>
        <v>0</v>
      </c>
      <c r="AB4505" s="36">
        <f t="shared" si="986"/>
        <v>0</v>
      </c>
      <c r="AC4505" s="37">
        <f t="shared" si="987"/>
        <v>0</v>
      </c>
      <c r="AD4505" s="35">
        <f>IF(OR(YEAR(G4505)&lt;2019,O4505="X"),0,IF(ISBLANK(H4505),DATEDIF(G4505,'[3]1.Pradzia'!$D$13,"M"),DATEDIF(G4505,H4505,"m")))</f>
        <v>0</v>
      </c>
      <c r="AE4505" s="37">
        <f>IF(E4505='[3]5.Grup_T'!$E$20,0,IF(AD4505&lt;&gt;0,M4505/V4505*MIN(12,AD4505),0))</f>
        <v>0</v>
      </c>
      <c r="AF4505" s="37">
        <f t="shared" si="988"/>
        <v>0</v>
      </c>
      <c r="AG4505" s="37">
        <f t="shared" si="989"/>
        <v>0</v>
      </c>
      <c r="AH4505" s="37">
        <f t="shared" si="990"/>
        <v>0</v>
      </c>
      <c r="AI4505" s="35" t="str">
        <f t="shared" si="991"/>
        <v>Nusidėvėjęs</v>
      </c>
      <c r="AJ4505" s="38" t="str">
        <f>IF(AND(F4505&lt;&gt;[3]Pav.tvarkyklė!$B$12,F4505&lt;&gt;[3]Pav.tvarkyklė!$B$13),"GVTNT","X")</f>
        <v>GVTNT</v>
      </c>
      <c r="AK4505" s="39">
        <f t="shared" si="993"/>
        <v>0</v>
      </c>
      <c r="AL4505" s="41"/>
      <c r="AM4505" s="41"/>
      <c r="AN4505" s="41">
        <f t="shared" si="981"/>
        <v>1900</v>
      </c>
      <c r="AO4505" s="41"/>
      <c r="AP4505" s="41"/>
      <c r="AQ4505" s="41"/>
      <c r="AR4505" s="42"/>
      <c r="AS4505" s="42"/>
      <c r="AU4505" s="43">
        <f t="shared" si="982"/>
        <v>0</v>
      </c>
    </row>
    <row r="4506" spans="1:47" ht="15" customHeight="1" x14ac:dyDescent="0.25">
      <c r="A4506" s="11"/>
      <c r="B4506" s="19">
        <v>4675</v>
      </c>
      <c r="C4506" s="61"/>
      <c r="D4506" s="62"/>
      <c r="E4506" s="78"/>
      <c r="F4506" s="63"/>
      <c r="G4506" s="80"/>
      <c r="H4506" s="94"/>
      <c r="I4506" s="95"/>
      <c r="J4506" s="27"/>
      <c r="K4506" s="27"/>
      <c r="L4506" s="95"/>
      <c r="M4506" s="96"/>
      <c r="N4506" s="29">
        <v>0</v>
      </c>
      <c r="O4506" s="30" t="str">
        <f>IF(G4506&lt;=$N$2,"",IF(F4506=[3]Pav.tvarkyklė!$B$13,"",IF(ISBLANK(R4506),"X","")))</f>
        <v/>
      </c>
      <c r="P4506" s="91"/>
      <c r="Q4506" s="63"/>
      <c r="R4506" s="63"/>
      <c r="S4506" s="63"/>
      <c r="T4506" s="63"/>
      <c r="U4506" s="34" t="str">
        <f>IFERROR(INDEX('[3]5.Grup_T'!$G$4:$G$22,MATCH('6.Turtas'!E4506,'[3]5.Grup_T'!$E$4:$E$22,0)),"0")</f>
        <v>0</v>
      </c>
      <c r="V4506" s="35">
        <f t="shared" si="983"/>
        <v>0</v>
      </c>
      <c r="W4506" s="35">
        <f>IF(NOT(ISBLANK(H4506)),(12-DATEDIF(H4506,'[3]1.Pradzia'!$D$13,"m")),0)</f>
        <v>0</v>
      </c>
      <c r="X4506" s="35">
        <f t="shared" si="984"/>
        <v>0</v>
      </c>
      <c r="Y4506" s="35">
        <f t="shared" si="980"/>
        <v>0</v>
      </c>
      <c r="Z4506" s="35">
        <f t="shared" si="992"/>
        <v>0</v>
      </c>
      <c r="AA4506" s="36">
        <f t="shared" si="985"/>
        <v>0</v>
      </c>
      <c r="AB4506" s="36">
        <f t="shared" si="986"/>
        <v>0</v>
      </c>
      <c r="AC4506" s="37">
        <f t="shared" si="987"/>
        <v>0</v>
      </c>
      <c r="AD4506" s="35">
        <f>IF(OR(YEAR(G4506)&lt;2019,O4506="X"),0,IF(ISBLANK(H4506),DATEDIF(G4506,'[3]1.Pradzia'!$D$13,"M"),DATEDIF(G4506,H4506,"m")))</f>
        <v>0</v>
      </c>
      <c r="AE4506" s="37">
        <f>IF(E4506='[3]5.Grup_T'!$E$20,0,IF(AD4506&lt;&gt;0,M4506/V4506*MIN(12,AD4506),0))</f>
        <v>0</v>
      </c>
      <c r="AF4506" s="37">
        <f t="shared" si="988"/>
        <v>0</v>
      </c>
      <c r="AG4506" s="37">
        <f t="shared" si="989"/>
        <v>0</v>
      </c>
      <c r="AH4506" s="37">
        <f t="shared" si="990"/>
        <v>0</v>
      </c>
      <c r="AI4506" s="35" t="str">
        <f t="shared" si="991"/>
        <v>Nusidėvėjęs</v>
      </c>
      <c r="AJ4506" s="38" t="str">
        <f>IF(AND(F4506&lt;&gt;[3]Pav.tvarkyklė!$B$12,F4506&lt;&gt;[3]Pav.tvarkyklė!$B$13),"GVTNT","X")</f>
        <v>GVTNT</v>
      </c>
      <c r="AK4506" s="39">
        <f t="shared" si="993"/>
        <v>0</v>
      </c>
      <c r="AL4506" s="41"/>
      <c r="AM4506" s="41"/>
      <c r="AN4506" s="41">
        <f t="shared" si="981"/>
        <v>1900</v>
      </c>
      <c r="AO4506" s="41"/>
      <c r="AP4506" s="41"/>
      <c r="AQ4506" s="41"/>
      <c r="AR4506" s="42"/>
      <c r="AS4506" s="42"/>
      <c r="AU4506" s="43">
        <f t="shared" si="982"/>
        <v>0</v>
      </c>
    </row>
    <row r="4507" spans="1:47" ht="15" customHeight="1" x14ac:dyDescent="0.25">
      <c r="A4507" s="11"/>
      <c r="B4507" s="19">
        <v>4676</v>
      </c>
      <c r="C4507" s="61"/>
      <c r="D4507" s="62"/>
      <c r="E4507" s="78"/>
      <c r="F4507" s="63"/>
      <c r="G4507" s="80"/>
      <c r="H4507" s="94"/>
      <c r="I4507" s="95"/>
      <c r="J4507" s="27"/>
      <c r="K4507" s="27"/>
      <c r="L4507" s="95"/>
      <c r="M4507" s="96"/>
      <c r="N4507" s="29">
        <v>0</v>
      </c>
      <c r="O4507" s="30" t="str">
        <f>IF(G4507&lt;=$N$2,"",IF(F4507=[3]Pav.tvarkyklė!$B$13,"",IF(ISBLANK(R4507),"X","")))</f>
        <v/>
      </c>
      <c r="P4507" s="91"/>
      <c r="Q4507" s="63"/>
      <c r="R4507" s="63"/>
      <c r="S4507" s="63"/>
      <c r="T4507" s="63"/>
      <c r="U4507" s="34" t="str">
        <f>IFERROR(INDEX('[3]5.Grup_T'!$G$4:$G$22,MATCH('6.Turtas'!E4507,'[3]5.Grup_T'!$E$4:$E$22,0)),"0")</f>
        <v>0</v>
      </c>
      <c r="V4507" s="35">
        <f t="shared" si="983"/>
        <v>0</v>
      </c>
      <c r="W4507" s="35">
        <f>IF(NOT(ISBLANK(H4507)),(12-DATEDIF(H4507,'[3]1.Pradzia'!$D$13,"m")),0)</f>
        <v>0</v>
      </c>
      <c r="X4507" s="35">
        <f t="shared" si="984"/>
        <v>0</v>
      </c>
      <c r="Y4507" s="35">
        <f t="shared" si="980"/>
        <v>0</v>
      </c>
      <c r="Z4507" s="35">
        <f t="shared" si="992"/>
        <v>0</v>
      </c>
      <c r="AA4507" s="36">
        <f t="shared" si="985"/>
        <v>0</v>
      </c>
      <c r="AB4507" s="36">
        <f t="shared" si="986"/>
        <v>0</v>
      </c>
      <c r="AC4507" s="37">
        <f t="shared" si="987"/>
        <v>0</v>
      </c>
      <c r="AD4507" s="35">
        <f>IF(OR(YEAR(G4507)&lt;2019,O4507="X"),0,IF(ISBLANK(H4507),DATEDIF(G4507,'[3]1.Pradzia'!$D$13,"M"),DATEDIF(G4507,H4507,"m")))</f>
        <v>0</v>
      </c>
      <c r="AE4507" s="37">
        <f>IF(E4507='[3]5.Grup_T'!$E$20,0,IF(AD4507&lt;&gt;0,M4507/V4507*MIN(12,AD4507),0))</f>
        <v>0</v>
      </c>
      <c r="AF4507" s="37">
        <f t="shared" si="988"/>
        <v>0</v>
      </c>
      <c r="AG4507" s="37">
        <f t="shared" si="989"/>
        <v>0</v>
      </c>
      <c r="AH4507" s="37">
        <f t="shared" si="990"/>
        <v>0</v>
      </c>
      <c r="AI4507" s="35" t="str">
        <f t="shared" si="991"/>
        <v>Nusidėvėjęs</v>
      </c>
      <c r="AJ4507" s="38" t="str">
        <f>IF(AND(F4507&lt;&gt;[3]Pav.tvarkyklė!$B$12,F4507&lt;&gt;[3]Pav.tvarkyklė!$B$13),"GVTNT","X")</f>
        <v>GVTNT</v>
      </c>
      <c r="AK4507" s="39">
        <f t="shared" si="993"/>
        <v>0</v>
      </c>
      <c r="AL4507" s="41"/>
      <c r="AM4507" s="41"/>
      <c r="AN4507" s="41">
        <f t="shared" si="981"/>
        <v>1900</v>
      </c>
      <c r="AO4507" s="41"/>
      <c r="AP4507" s="41"/>
      <c r="AQ4507" s="41"/>
      <c r="AR4507" s="42"/>
      <c r="AS4507" s="42"/>
      <c r="AU4507" s="43">
        <f t="shared" si="982"/>
        <v>0</v>
      </c>
    </row>
    <row r="4508" spans="1:47" ht="15" customHeight="1" x14ac:dyDescent="0.25">
      <c r="A4508" s="11"/>
      <c r="B4508" s="19">
        <v>4677</v>
      </c>
      <c r="C4508" s="61"/>
      <c r="D4508" s="62"/>
      <c r="E4508" s="78"/>
      <c r="F4508" s="63"/>
      <c r="G4508" s="80"/>
      <c r="H4508" s="94"/>
      <c r="I4508" s="95"/>
      <c r="J4508" s="27"/>
      <c r="K4508" s="27"/>
      <c r="L4508" s="95"/>
      <c r="M4508" s="96"/>
      <c r="N4508" s="29">
        <v>0</v>
      </c>
      <c r="O4508" s="30" t="str">
        <f>IF(G4508&lt;=$N$2,"",IF(F4508=[3]Pav.tvarkyklė!$B$13,"",IF(ISBLANK(R4508),"X","")))</f>
        <v/>
      </c>
      <c r="P4508" s="91"/>
      <c r="Q4508" s="63"/>
      <c r="R4508" s="63"/>
      <c r="S4508" s="63"/>
      <c r="T4508" s="63"/>
      <c r="U4508" s="34" t="str">
        <f>IFERROR(INDEX('[3]5.Grup_T'!$G$4:$G$22,MATCH('6.Turtas'!E4508,'[3]5.Grup_T'!$E$4:$E$22,0)),"0")</f>
        <v>0</v>
      </c>
      <c r="V4508" s="35">
        <f t="shared" si="983"/>
        <v>0</v>
      </c>
      <c r="W4508" s="35">
        <f>IF(NOT(ISBLANK(H4508)),(12-DATEDIF(H4508,'[3]1.Pradzia'!$D$13,"m")),0)</f>
        <v>0</v>
      </c>
      <c r="X4508" s="35">
        <f t="shared" si="984"/>
        <v>0</v>
      </c>
      <c r="Y4508" s="35">
        <f t="shared" si="980"/>
        <v>0</v>
      </c>
      <c r="Z4508" s="35">
        <f t="shared" si="992"/>
        <v>0</v>
      </c>
      <c r="AA4508" s="36">
        <f t="shared" si="985"/>
        <v>0</v>
      </c>
      <c r="AB4508" s="36">
        <f t="shared" si="986"/>
        <v>0</v>
      </c>
      <c r="AC4508" s="37">
        <f t="shared" si="987"/>
        <v>0</v>
      </c>
      <c r="AD4508" s="35">
        <f>IF(OR(YEAR(G4508)&lt;2019,O4508="X"),0,IF(ISBLANK(H4508),DATEDIF(G4508,'[3]1.Pradzia'!$D$13,"M"),DATEDIF(G4508,H4508,"m")))</f>
        <v>0</v>
      </c>
      <c r="AE4508" s="37">
        <f>IF(E4508='[3]5.Grup_T'!$E$20,0,IF(AD4508&lt;&gt;0,M4508/V4508*MIN(12,AD4508),0))</f>
        <v>0</v>
      </c>
      <c r="AF4508" s="37">
        <f t="shared" si="988"/>
        <v>0</v>
      </c>
      <c r="AG4508" s="37">
        <f t="shared" si="989"/>
        <v>0</v>
      </c>
      <c r="AH4508" s="37">
        <f t="shared" si="990"/>
        <v>0</v>
      </c>
      <c r="AI4508" s="35" t="str">
        <f t="shared" si="991"/>
        <v>Nusidėvėjęs</v>
      </c>
      <c r="AJ4508" s="38" t="str">
        <f>IF(AND(F4508&lt;&gt;[3]Pav.tvarkyklė!$B$12,F4508&lt;&gt;[3]Pav.tvarkyklė!$B$13),"GVTNT","X")</f>
        <v>GVTNT</v>
      </c>
      <c r="AK4508" s="39">
        <f t="shared" si="993"/>
        <v>0</v>
      </c>
      <c r="AL4508" s="41"/>
      <c r="AM4508" s="41"/>
      <c r="AN4508" s="41">
        <f t="shared" si="981"/>
        <v>1900</v>
      </c>
      <c r="AO4508" s="41"/>
      <c r="AP4508" s="41"/>
      <c r="AQ4508" s="41"/>
      <c r="AR4508" s="42"/>
      <c r="AS4508" s="42"/>
      <c r="AU4508" s="43">
        <f t="shared" si="982"/>
        <v>0</v>
      </c>
    </row>
    <row r="4509" spans="1:47" ht="15" customHeight="1" x14ac:dyDescent="0.25">
      <c r="A4509" s="11"/>
      <c r="B4509" s="19">
        <v>4678</v>
      </c>
      <c r="C4509" s="61"/>
      <c r="D4509" s="62"/>
      <c r="E4509" s="78"/>
      <c r="F4509" s="63"/>
      <c r="G4509" s="80"/>
      <c r="H4509" s="94"/>
      <c r="I4509" s="95"/>
      <c r="J4509" s="27"/>
      <c r="K4509" s="27"/>
      <c r="L4509" s="95"/>
      <c r="M4509" s="96"/>
      <c r="N4509" s="29">
        <v>0</v>
      </c>
      <c r="O4509" s="30" t="str">
        <f>IF(G4509&lt;=$N$2,"",IF(F4509=[3]Pav.tvarkyklė!$B$13,"",IF(ISBLANK(R4509),"X","")))</f>
        <v/>
      </c>
      <c r="P4509" s="91"/>
      <c r="Q4509" s="63"/>
      <c r="R4509" s="63"/>
      <c r="S4509" s="63"/>
      <c r="T4509" s="63"/>
      <c r="U4509" s="34" t="str">
        <f>IFERROR(INDEX('[3]5.Grup_T'!$G$4:$G$22,MATCH('6.Turtas'!E4509,'[3]5.Grup_T'!$E$4:$E$22,0)),"0")</f>
        <v>0</v>
      </c>
      <c r="V4509" s="35">
        <f t="shared" si="983"/>
        <v>0</v>
      </c>
      <c r="W4509" s="35">
        <f>IF(NOT(ISBLANK(H4509)),(12-DATEDIF(H4509,'[3]1.Pradzia'!$D$13,"m")),0)</f>
        <v>0</v>
      </c>
      <c r="X4509" s="35">
        <f t="shared" si="984"/>
        <v>0</v>
      </c>
      <c r="Y4509" s="35">
        <f t="shared" si="980"/>
        <v>0</v>
      </c>
      <c r="Z4509" s="35">
        <f t="shared" si="992"/>
        <v>0</v>
      </c>
      <c r="AA4509" s="36">
        <f t="shared" si="985"/>
        <v>0</v>
      </c>
      <c r="AB4509" s="36">
        <f t="shared" si="986"/>
        <v>0</v>
      </c>
      <c r="AC4509" s="37">
        <f t="shared" si="987"/>
        <v>0</v>
      </c>
      <c r="AD4509" s="35">
        <f>IF(OR(YEAR(G4509)&lt;2019,O4509="X"),0,IF(ISBLANK(H4509),DATEDIF(G4509,'[3]1.Pradzia'!$D$13,"M"),DATEDIF(G4509,H4509,"m")))</f>
        <v>0</v>
      </c>
      <c r="AE4509" s="37">
        <f>IF(E4509='[3]5.Grup_T'!$E$20,0,IF(AD4509&lt;&gt;0,M4509/V4509*MIN(12,AD4509),0))</f>
        <v>0</v>
      </c>
      <c r="AF4509" s="37">
        <f t="shared" si="988"/>
        <v>0</v>
      </c>
      <c r="AG4509" s="37">
        <f t="shared" si="989"/>
        <v>0</v>
      </c>
      <c r="AH4509" s="37">
        <f t="shared" si="990"/>
        <v>0</v>
      </c>
      <c r="AI4509" s="35" t="str">
        <f t="shared" si="991"/>
        <v>Nusidėvėjęs</v>
      </c>
      <c r="AJ4509" s="38" t="str">
        <f>IF(AND(F4509&lt;&gt;[3]Pav.tvarkyklė!$B$12,F4509&lt;&gt;[3]Pav.tvarkyklė!$B$13),"GVTNT","X")</f>
        <v>GVTNT</v>
      </c>
      <c r="AK4509" s="39">
        <f t="shared" si="993"/>
        <v>0</v>
      </c>
      <c r="AL4509" s="41"/>
      <c r="AM4509" s="41"/>
      <c r="AN4509" s="41">
        <f t="shared" si="981"/>
        <v>1900</v>
      </c>
      <c r="AO4509" s="41"/>
      <c r="AP4509" s="41"/>
      <c r="AQ4509" s="41"/>
      <c r="AR4509" s="42"/>
      <c r="AS4509" s="42"/>
      <c r="AU4509" s="43">
        <f t="shared" si="982"/>
        <v>0</v>
      </c>
    </row>
    <row r="4510" spans="1:47" ht="15" customHeight="1" x14ac:dyDescent="0.25">
      <c r="A4510" s="11"/>
      <c r="B4510" s="19">
        <v>4679</v>
      </c>
      <c r="C4510" s="61"/>
      <c r="D4510" s="62"/>
      <c r="E4510" s="78"/>
      <c r="F4510" s="63"/>
      <c r="G4510" s="80"/>
      <c r="H4510" s="94"/>
      <c r="I4510" s="95"/>
      <c r="J4510" s="27"/>
      <c r="K4510" s="27"/>
      <c r="L4510" s="95"/>
      <c r="M4510" s="96"/>
      <c r="N4510" s="29">
        <v>0</v>
      </c>
      <c r="O4510" s="30" t="str">
        <f>IF(G4510&lt;=$N$2,"",IF(F4510=[3]Pav.tvarkyklė!$B$13,"",IF(ISBLANK(R4510),"X","")))</f>
        <v/>
      </c>
      <c r="P4510" s="91"/>
      <c r="Q4510" s="63"/>
      <c r="R4510" s="63"/>
      <c r="S4510" s="63"/>
      <c r="T4510" s="63"/>
      <c r="U4510" s="34" t="str">
        <f>IFERROR(INDEX('[3]5.Grup_T'!$G$4:$G$22,MATCH('6.Turtas'!E4510,'[3]5.Grup_T'!$E$4:$E$22,0)),"0")</f>
        <v>0</v>
      </c>
      <c r="V4510" s="35">
        <f t="shared" si="983"/>
        <v>0</v>
      </c>
      <c r="W4510" s="35">
        <f>IF(NOT(ISBLANK(H4510)),(12-DATEDIF(H4510,'[3]1.Pradzia'!$D$13,"m")),0)</f>
        <v>0</v>
      </c>
      <c r="X4510" s="35">
        <f t="shared" si="984"/>
        <v>0</v>
      </c>
      <c r="Y4510" s="35">
        <f t="shared" si="980"/>
        <v>0</v>
      </c>
      <c r="Z4510" s="35">
        <f t="shared" si="992"/>
        <v>0</v>
      </c>
      <c r="AA4510" s="36">
        <f t="shared" si="985"/>
        <v>0</v>
      </c>
      <c r="AB4510" s="36">
        <f t="shared" si="986"/>
        <v>0</v>
      </c>
      <c r="AC4510" s="37">
        <f t="shared" si="987"/>
        <v>0</v>
      </c>
      <c r="AD4510" s="35">
        <f>IF(OR(YEAR(G4510)&lt;2019,O4510="X"),0,IF(ISBLANK(H4510),DATEDIF(G4510,'[3]1.Pradzia'!$D$13,"M"),DATEDIF(G4510,H4510,"m")))</f>
        <v>0</v>
      </c>
      <c r="AE4510" s="37">
        <f>IF(E4510='[3]5.Grup_T'!$E$20,0,IF(AD4510&lt;&gt;0,M4510/V4510*MIN(12,AD4510),0))</f>
        <v>0</v>
      </c>
      <c r="AF4510" s="37">
        <f t="shared" si="988"/>
        <v>0</v>
      </c>
      <c r="AG4510" s="37">
        <f t="shared" si="989"/>
        <v>0</v>
      </c>
      <c r="AH4510" s="37">
        <f t="shared" si="990"/>
        <v>0</v>
      </c>
      <c r="AI4510" s="35" t="str">
        <f t="shared" si="991"/>
        <v>Nusidėvėjęs</v>
      </c>
      <c r="AJ4510" s="38" t="str">
        <f>IF(AND(F4510&lt;&gt;[3]Pav.tvarkyklė!$B$12,F4510&lt;&gt;[3]Pav.tvarkyklė!$B$13),"GVTNT","X")</f>
        <v>GVTNT</v>
      </c>
      <c r="AK4510" s="39">
        <f t="shared" si="993"/>
        <v>0</v>
      </c>
      <c r="AL4510" s="41"/>
      <c r="AM4510" s="41"/>
      <c r="AN4510" s="41">
        <f t="shared" si="981"/>
        <v>1900</v>
      </c>
      <c r="AO4510" s="41"/>
      <c r="AP4510" s="41"/>
      <c r="AQ4510" s="41"/>
      <c r="AR4510" s="42"/>
      <c r="AS4510" s="42"/>
      <c r="AU4510" s="43">
        <f t="shared" si="982"/>
        <v>0</v>
      </c>
    </row>
    <row r="4511" spans="1:47" ht="15" customHeight="1" x14ac:dyDescent="0.25">
      <c r="A4511" s="11"/>
      <c r="B4511" s="19">
        <v>4680</v>
      </c>
      <c r="C4511" s="61"/>
      <c r="D4511" s="62"/>
      <c r="E4511" s="78"/>
      <c r="F4511" s="63"/>
      <c r="G4511" s="80"/>
      <c r="H4511" s="94"/>
      <c r="I4511" s="95"/>
      <c r="J4511" s="27"/>
      <c r="K4511" s="27"/>
      <c r="L4511" s="95"/>
      <c r="M4511" s="96"/>
      <c r="N4511" s="29">
        <v>0</v>
      </c>
      <c r="O4511" s="30" t="str">
        <f>IF(G4511&lt;=$N$2,"",IF(F4511=[3]Pav.tvarkyklė!$B$13,"",IF(ISBLANK(R4511),"X","")))</f>
        <v/>
      </c>
      <c r="P4511" s="91"/>
      <c r="Q4511" s="63"/>
      <c r="R4511" s="63"/>
      <c r="S4511" s="63"/>
      <c r="T4511" s="63"/>
      <c r="U4511" s="34" t="str">
        <f>IFERROR(INDEX('[3]5.Grup_T'!$G$4:$G$22,MATCH('6.Turtas'!E4511,'[3]5.Grup_T'!$E$4:$E$22,0)),"0")</f>
        <v>0</v>
      </c>
      <c r="V4511" s="35">
        <f t="shared" si="983"/>
        <v>0</v>
      </c>
      <c r="W4511" s="35">
        <f>IF(NOT(ISBLANK(H4511)),(12-DATEDIF(H4511,'[3]1.Pradzia'!$D$13,"m")),0)</f>
        <v>0</v>
      </c>
      <c r="X4511" s="35">
        <f t="shared" si="984"/>
        <v>0</v>
      </c>
      <c r="Y4511" s="35">
        <f t="shared" si="980"/>
        <v>0</v>
      </c>
      <c r="Z4511" s="35">
        <f t="shared" si="992"/>
        <v>0</v>
      </c>
      <c r="AA4511" s="36">
        <f t="shared" si="985"/>
        <v>0</v>
      </c>
      <c r="AB4511" s="36">
        <f t="shared" si="986"/>
        <v>0</v>
      </c>
      <c r="AC4511" s="37">
        <f t="shared" si="987"/>
        <v>0</v>
      </c>
      <c r="AD4511" s="35">
        <f>IF(OR(YEAR(G4511)&lt;2019,O4511="X"),0,IF(ISBLANK(H4511),DATEDIF(G4511,'[3]1.Pradzia'!$D$13,"M"),DATEDIF(G4511,H4511,"m")))</f>
        <v>0</v>
      </c>
      <c r="AE4511" s="37">
        <f>IF(E4511='[3]5.Grup_T'!$E$20,0,IF(AD4511&lt;&gt;0,M4511/V4511*MIN(12,AD4511),0))</f>
        <v>0</v>
      </c>
      <c r="AF4511" s="37">
        <f t="shared" si="988"/>
        <v>0</v>
      </c>
      <c r="AG4511" s="37">
        <f t="shared" si="989"/>
        <v>0</v>
      </c>
      <c r="AH4511" s="37">
        <f t="shared" si="990"/>
        <v>0</v>
      </c>
      <c r="AI4511" s="35" t="str">
        <f t="shared" si="991"/>
        <v>Nusidėvėjęs</v>
      </c>
      <c r="AJ4511" s="38" t="str">
        <f>IF(AND(F4511&lt;&gt;[3]Pav.tvarkyklė!$B$12,F4511&lt;&gt;[3]Pav.tvarkyklė!$B$13),"GVTNT","X")</f>
        <v>GVTNT</v>
      </c>
      <c r="AK4511" s="39">
        <f t="shared" si="993"/>
        <v>0</v>
      </c>
      <c r="AL4511" s="41"/>
      <c r="AM4511" s="41"/>
      <c r="AN4511" s="41">
        <f t="shared" si="981"/>
        <v>1900</v>
      </c>
      <c r="AO4511" s="41"/>
      <c r="AP4511" s="41"/>
      <c r="AQ4511" s="41"/>
      <c r="AR4511" s="42"/>
      <c r="AS4511" s="42"/>
      <c r="AU4511" s="43">
        <f t="shared" si="982"/>
        <v>0</v>
      </c>
    </row>
    <row r="4512" spans="1:47" ht="15" customHeight="1" x14ac:dyDescent="0.25">
      <c r="A4512" s="11"/>
      <c r="B4512" s="19">
        <v>4681</v>
      </c>
      <c r="C4512" s="61"/>
      <c r="D4512" s="62"/>
      <c r="E4512" s="78"/>
      <c r="F4512" s="63"/>
      <c r="G4512" s="80"/>
      <c r="H4512" s="94"/>
      <c r="I4512" s="95"/>
      <c r="J4512" s="27"/>
      <c r="K4512" s="27"/>
      <c r="L4512" s="95"/>
      <c r="M4512" s="96"/>
      <c r="N4512" s="29">
        <v>0</v>
      </c>
      <c r="O4512" s="30" t="str">
        <f>IF(G4512&lt;=$N$2,"",IF(F4512=[3]Pav.tvarkyklė!$B$13,"",IF(ISBLANK(R4512),"X","")))</f>
        <v/>
      </c>
      <c r="P4512" s="91"/>
      <c r="Q4512" s="63"/>
      <c r="R4512" s="63"/>
      <c r="S4512" s="63"/>
      <c r="T4512" s="63"/>
      <c r="U4512" s="34" t="str">
        <f>IFERROR(INDEX('[3]5.Grup_T'!$G$4:$G$22,MATCH('6.Turtas'!E4512,'[3]5.Grup_T'!$E$4:$E$22,0)),"0")</f>
        <v>0</v>
      </c>
      <c r="V4512" s="35">
        <f t="shared" si="983"/>
        <v>0</v>
      </c>
      <c r="W4512" s="35">
        <f>IF(NOT(ISBLANK(H4512)),(12-DATEDIF(H4512,'[3]1.Pradzia'!$D$13,"m")),0)</f>
        <v>0</v>
      </c>
      <c r="X4512" s="35">
        <f t="shared" si="984"/>
        <v>0</v>
      </c>
      <c r="Y4512" s="35">
        <f t="shared" si="980"/>
        <v>0</v>
      </c>
      <c r="Z4512" s="35">
        <f t="shared" si="992"/>
        <v>0</v>
      </c>
      <c r="AA4512" s="36">
        <f t="shared" si="985"/>
        <v>0</v>
      </c>
      <c r="AB4512" s="36">
        <f t="shared" si="986"/>
        <v>0</v>
      </c>
      <c r="AC4512" s="37">
        <f t="shared" si="987"/>
        <v>0</v>
      </c>
      <c r="AD4512" s="35">
        <f>IF(OR(YEAR(G4512)&lt;2019,O4512="X"),0,IF(ISBLANK(H4512),DATEDIF(G4512,'[3]1.Pradzia'!$D$13,"M"),DATEDIF(G4512,H4512,"m")))</f>
        <v>0</v>
      </c>
      <c r="AE4512" s="37">
        <f>IF(E4512='[3]5.Grup_T'!$E$20,0,IF(AD4512&lt;&gt;0,M4512/V4512*MIN(12,AD4512),0))</f>
        <v>0</v>
      </c>
      <c r="AF4512" s="37">
        <f t="shared" si="988"/>
        <v>0</v>
      </c>
      <c r="AG4512" s="37">
        <f t="shared" si="989"/>
        <v>0</v>
      </c>
      <c r="AH4512" s="37">
        <f t="shared" si="990"/>
        <v>0</v>
      </c>
      <c r="AI4512" s="35" t="str">
        <f t="shared" si="991"/>
        <v>Nusidėvėjęs</v>
      </c>
      <c r="AJ4512" s="38" t="str">
        <f>IF(AND(F4512&lt;&gt;[3]Pav.tvarkyklė!$B$12,F4512&lt;&gt;[3]Pav.tvarkyklė!$B$13),"GVTNT","X")</f>
        <v>GVTNT</v>
      </c>
      <c r="AK4512" s="39">
        <f t="shared" si="993"/>
        <v>0</v>
      </c>
      <c r="AL4512" s="41"/>
      <c r="AM4512" s="41"/>
      <c r="AN4512" s="41">
        <f t="shared" si="981"/>
        <v>1900</v>
      </c>
      <c r="AO4512" s="41"/>
      <c r="AP4512" s="41"/>
      <c r="AQ4512" s="41"/>
      <c r="AR4512" s="42"/>
      <c r="AS4512" s="42"/>
      <c r="AU4512" s="43">
        <f t="shared" si="982"/>
        <v>0</v>
      </c>
    </row>
    <row r="4513" spans="1:47" ht="15" customHeight="1" x14ac:dyDescent="0.25">
      <c r="A4513" s="11"/>
      <c r="B4513" s="19">
        <v>4682</v>
      </c>
      <c r="C4513" s="61"/>
      <c r="D4513" s="62"/>
      <c r="E4513" s="78"/>
      <c r="F4513" s="63"/>
      <c r="G4513" s="80"/>
      <c r="H4513" s="94"/>
      <c r="I4513" s="95"/>
      <c r="J4513" s="27"/>
      <c r="K4513" s="27"/>
      <c r="L4513" s="95"/>
      <c r="M4513" s="96"/>
      <c r="N4513" s="29">
        <v>0</v>
      </c>
      <c r="O4513" s="30" t="str">
        <f>IF(G4513&lt;=$N$2,"",IF(F4513=[3]Pav.tvarkyklė!$B$13,"",IF(ISBLANK(R4513),"X","")))</f>
        <v/>
      </c>
      <c r="P4513" s="91"/>
      <c r="Q4513" s="63"/>
      <c r="R4513" s="63"/>
      <c r="S4513" s="63"/>
      <c r="T4513" s="63"/>
      <c r="U4513" s="34" t="str">
        <f>IFERROR(INDEX('[3]5.Grup_T'!$G$4:$G$22,MATCH('6.Turtas'!E4513,'[3]5.Grup_T'!$E$4:$E$22,0)),"0")</f>
        <v>0</v>
      </c>
      <c r="V4513" s="35">
        <f t="shared" si="983"/>
        <v>0</v>
      </c>
      <c r="W4513" s="35">
        <f>IF(NOT(ISBLANK(H4513)),(12-DATEDIF(H4513,'[3]1.Pradzia'!$D$13,"m")),0)</f>
        <v>0</v>
      </c>
      <c r="X4513" s="35">
        <f t="shared" si="984"/>
        <v>0</v>
      </c>
      <c r="Y4513" s="35">
        <f t="shared" si="980"/>
        <v>0</v>
      </c>
      <c r="Z4513" s="35">
        <f t="shared" si="992"/>
        <v>0</v>
      </c>
      <c r="AA4513" s="36">
        <f t="shared" si="985"/>
        <v>0</v>
      </c>
      <c r="AB4513" s="36">
        <f t="shared" si="986"/>
        <v>0</v>
      </c>
      <c r="AC4513" s="37">
        <f t="shared" si="987"/>
        <v>0</v>
      </c>
      <c r="AD4513" s="35">
        <f>IF(OR(YEAR(G4513)&lt;2019,O4513="X"),0,IF(ISBLANK(H4513),DATEDIF(G4513,'[3]1.Pradzia'!$D$13,"M"),DATEDIF(G4513,H4513,"m")))</f>
        <v>0</v>
      </c>
      <c r="AE4513" s="37">
        <f>IF(E4513='[3]5.Grup_T'!$E$20,0,IF(AD4513&lt;&gt;0,M4513/V4513*MIN(12,AD4513),0))</f>
        <v>0</v>
      </c>
      <c r="AF4513" s="37">
        <f t="shared" si="988"/>
        <v>0</v>
      </c>
      <c r="AG4513" s="37">
        <f t="shared" si="989"/>
        <v>0</v>
      </c>
      <c r="AH4513" s="37">
        <f t="shared" si="990"/>
        <v>0</v>
      </c>
      <c r="AI4513" s="35" t="str">
        <f t="shared" si="991"/>
        <v>Nusidėvėjęs</v>
      </c>
      <c r="AJ4513" s="38" t="str">
        <f>IF(AND(F4513&lt;&gt;[3]Pav.tvarkyklė!$B$12,F4513&lt;&gt;[3]Pav.tvarkyklė!$B$13),"GVTNT","X")</f>
        <v>GVTNT</v>
      </c>
      <c r="AK4513" s="39">
        <f t="shared" si="993"/>
        <v>0</v>
      </c>
      <c r="AL4513" s="41"/>
      <c r="AM4513" s="41"/>
      <c r="AN4513" s="41">
        <f t="shared" si="981"/>
        <v>1900</v>
      </c>
      <c r="AO4513" s="41"/>
      <c r="AP4513" s="41"/>
      <c r="AQ4513" s="41"/>
      <c r="AR4513" s="42"/>
      <c r="AS4513" s="42"/>
      <c r="AU4513" s="43">
        <f t="shared" si="982"/>
        <v>0</v>
      </c>
    </row>
    <row r="4514" spans="1:47" ht="15" customHeight="1" x14ac:dyDescent="0.25">
      <c r="A4514" s="11"/>
      <c r="B4514" s="19">
        <v>4683</v>
      </c>
      <c r="C4514" s="61"/>
      <c r="D4514" s="62"/>
      <c r="E4514" s="78"/>
      <c r="F4514" s="63"/>
      <c r="G4514" s="80"/>
      <c r="H4514" s="94"/>
      <c r="I4514" s="95"/>
      <c r="J4514" s="27"/>
      <c r="K4514" s="27"/>
      <c r="L4514" s="95"/>
      <c r="M4514" s="96"/>
      <c r="N4514" s="29">
        <v>0</v>
      </c>
      <c r="O4514" s="30" t="str">
        <f>IF(G4514&lt;=$N$2,"",IF(F4514=[3]Pav.tvarkyklė!$B$13,"",IF(ISBLANK(R4514),"X","")))</f>
        <v/>
      </c>
      <c r="P4514" s="91"/>
      <c r="Q4514" s="63"/>
      <c r="R4514" s="63"/>
      <c r="S4514" s="63"/>
      <c r="T4514" s="63"/>
      <c r="U4514" s="34" t="str">
        <f>IFERROR(INDEX('[3]5.Grup_T'!$G$4:$G$22,MATCH('6.Turtas'!E4514,'[3]5.Grup_T'!$E$4:$E$22,0)),"0")</f>
        <v>0</v>
      </c>
      <c r="V4514" s="35">
        <f t="shared" si="983"/>
        <v>0</v>
      </c>
      <c r="W4514" s="35">
        <f>IF(NOT(ISBLANK(H4514)),(12-DATEDIF(H4514,'[3]1.Pradzia'!$D$13,"m")),0)</f>
        <v>0</v>
      </c>
      <c r="X4514" s="35">
        <f t="shared" si="984"/>
        <v>0</v>
      </c>
      <c r="Y4514" s="35">
        <f t="shared" si="980"/>
        <v>0</v>
      </c>
      <c r="Z4514" s="35">
        <f t="shared" si="992"/>
        <v>0</v>
      </c>
      <c r="AA4514" s="36">
        <f t="shared" si="985"/>
        <v>0</v>
      </c>
      <c r="AB4514" s="36">
        <f t="shared" si="986"/>
        <v>0</v>
      </c>
      <c r="AC4514" s="37">
        <f t="shared" si="987"/>
        <v>0</v>
      </c>
      <c r="AD4514" s="35">
        <f>IF(OR(YEAR(G4514)&lt;2019,O4514="X"),0,IF(ISBLANK(H4514),DATEDIF(G4514,'[3]1.Pradzia'!$D$13,"M"),DATEDIF(G4514,H4514,"m")))</f>
        <v>0</v>
      </c>
      <c r="AE4514" s="37">
        <f>IF(E4514='[3]5.Grup_T'!$E$20,0,IF(AD4514&lt;&gt;0,M4514/V4514*MIN(12,AD4514),0))</f>
        <v>0</v>
      </c>
      <c r="AF4514" s="37">
        <f t="shared" si="988"/>
        <v>0</v>
      </c>
      <c r="AG4514" s="37">
        <f t="shared" si="989"/>
        <v>0</v>
      </c>
      <c r="AH4514" s="37">
        <f t="shared" si="990"/>
        <v>0</v>
      </c>
      <c r="AI4514" s="35" t="str">
        <f t="shared" si="991"/>
        <v>Nusidėvėjęs</v>
      </c>
      <c r="AJ4514" s="38" t="str">
        <f>IF(AND(F4514&lt;&gt;[3]Pav.tvarkyklė!$B$12,F4514&lt;&gt;[3]Pav.tvarkyklė!$B$13),"GVTNT","X")</f>
        <v>GVTNT</v>
      </c>
      <c r="AK4514" s="39">
        <f t="shared" si="993"/>
        <v>0</v>
      </c>
      <c r="AL4514" s="41"/>
      <c r="AM4514" s="41"/>
      <c r="AN4514" s="41">
        <f t="shared" si="981"/>
        <v>1900</v>
      </c>
      <c r="AO4514" s="41"/>
      <c r="AP4514" s="41"/>
      <c r="AQ4514" s="41"/>
      <c r="AR4514" s="42"/>
      <c r="AS4514" s="42"/>
      <c r="AU4514" s="43">
        <f t="shared" si="982"/>
        <v>0</v>
      </c>
    </row>
    <row r="4515" spans="1:47" ht="15" customHeight="1" x14ac:dyDescent="0.25">
      <c r="A4515" s="11"/>
      <c r="B4515" s="19">
        <v>4684</v>
      </c>
      <c r="C4515" s="61"/>
      <c r="D4515" s="62"/>
      <c r="E4515" s="78"/>
      <c r="F4515" s="63"/>
      <c r="G4515" s="80"/>
      <c r="H4515" s="94"/>
      <c r="I4515" s="95"/>
      <c r="J4515" s="27"/>
      <c r="K4515" s="27"/>
      <c r="L4515" s="95"/>
      <c r="M4515" s="96"/>
      <c r="N4515" s="29">
        <v>0</v>
      </c>
      <c r="O4515" s="30" t="str">
        <f>IF(G4515&lt;=$N$2,"",IF(F4515=[3]Pav.tvarkyklė!$B$13,"",IF(ISBLANK(R4515),"X","")))</f>
        <v/>
      </c>
      <c r="P4515" s="91"/>
      <c r="Q4515" s="63"/>
      <c r="R4515" s="63"/>
      <c r="S4515" s="63"/>
      <c r="T4515" s="63"/>
      <c r="U4515" s="34" t="str">
        <f>IFERROR(INDEX('[3]5.Grup_T'!$G$4:$G$22,MATCH('6.Turtas'!E4515,'[3]5.Grup_T'!$E$4:$E$22,0)),"0")</f>
        <v>0</v>
      </c>
      <c r="V4515" s="35">
        <f t="shared" si="983"/>
        <v>0</v>
      </c>
      <c r="W4515" s="35">
        <f>IF(NOT(ISBLANK(H4515)),(12-DATEDIF(H4515,'[3]1.Pradzia'!$D$13,"m")),0)</f>
        <v>0</v>
      </c>
      <c r="X4515" s="35">
        <f t="shared" si="984"/>
        <v>0</v>
      </c>
      <c r="Y4515" s="35">
        <f t="shared" si="980"/>
        <v>0</v>
      </c>
      <c r="Z4515" s="35">
        <f t="shared" si="992"/>
        <v>0</v>
      </c>
      <c r="AA4515" s="36">
        <f t="shared" si="985"/>
        <v>0</v>
      </c>
      <c r="AB4515" s="36">
        <f t="shared" si="986"/>
        <v>0</v>
      </c>
      <c r="AC4515" s="37">
        <f t="shared" si="987"/>
        <v>0</v>
      </c>
      <c r="AD4515" s="35">
        <f>IF(OR(YEAR(G4515)&lt;2019,O4515="X"),0,IF(ISBLANK(H4515),DATEDIF(G4515,'[3]1.Pradzia'!$D$13,"M"),DATEDIF(G4515,H4515,"m")))</f>
        <v>0</v>
      </c>
      <c r="AE4515" s="37">
        <f>IF(E4515='[3]5.Grup_T'!$E$20,0,IF(AD4515&lt;&gt;0,M4515/V4515*MIN(12,AD4515),0))</f>
        <v>0</v>
      </c>
      <c r="AF4515" s="37">
        <f t="shared" si="988"/>
        <v>0</v>
      </c>
      <c r="AG4515" s="37">
        <f t="shared" si="989"/>
        <v>0</v>
      </c>
      <c r="AH4515" s="37">
        <f t="shared" si="990"/>
        <v>0</v>
      </c>
      <c r="AI4515" s="35" t="str">
        <f t="shared" si="991"/>
        <v>Nusidėvėjęs</v>
      </c>
      <c r="AJ4515" s="38" t="str">
        <f>IF(AND(F4515&lt;&gt;[3]Pav.tvarkyklė!$B$12,F4515&lt;&gt;[3]Pav.tvarkyklė!$B$13),"GVTNT","X")</f>
        <v>GVTNT</v>
      </c>
      <c r="AK4515" s="39">
        <f t="shared" si="993"/>
        <v>0</v>
      </c>
      <c r="AL4515" s="41"/>
      <c r="AM4515" s="41"/>
      <c r="AN4515" s="41">
        <f t="shared" si="981"/>
        <v>1900</v>
      </c>
      <c r="AO4515" s="41"/>
      <c r="AP4515" s="41"/>
      <c r="AQ4515" s="41"/>
      <c r="AR4515" s="42"/>
      <c r="AS4515" s="42"/>
      <c r="AU4515" s="43">
        <f t="shared" si="982"/>
        <v>0</v>
      </c>
    </row>
    <row r="4516" spans="1:47" ht="15" customHeight="1" x14ac:dyDescent="0.25">
      <c r="A4516" s="11"/>
      <c r="B4516" s="19">
        <v>4685</v>
      </c>
      <c r="C4516" s="61"/>
      <c r="D4516" s="62"/>
      <c r="E4516" s="78"/>
      <c r="F4516" s="63"/>
      <c r="G4516" s="80"/>
      <c r="H4516" s="94"/>
      <c r="I4516" s="95"/>
      <c r="J4516" s="27"/>
      <c r="K4516" s="27"/>
      <c r="L4516" s="95"/>
      <c r="M4516" s="96"/>
      <c r="N4516" s="29">
        <v>0</v>
      </c>
      <c r="O4516" s="30" t="str">
        <f>IF(G4516&lt;=$N$2,"",IF(F4516=[3]Pav.tvarkyklė!$B$13,"",IF(ISBLANK(R4516),"X","")))</f>
        <v/>
      </c>
      <c r="P4516" s="91"/>
      <c r="Q4516" s="63"/>
      <c r="R4516" s="63"/>
      <c r="S4516" s="63"/>
      <c r="T4516" s="63"/>
      <c r="U4516" s="34" t="str">
        <f>IFERROR(INDEX('[3]5.Grup_T'!$G$4:$G$22,MATCH('6.Turtas'!E4516,'[3]5.Grup_T'!$E$4:$E$22,0)),"0")</f>
        <v>0</v>
      </c>
      <c r="V4516" s="35">
        <f t="shared" si="983"/>
        <v>0</v>
      </c>
      <c r="W4516" s="35">
        <f>IF(NOT(ISBLANK(H4516)),(12-DATEDIF(H4516,'[3]1.Pradzia'!$D$13,"m")),0)</f>
        <v>0</v>
      </c>
      <c r="X4516" s="35">
        <f t="shared" si="984"/>
        <v>0</v>
      </c>
      <c r="Y4516" s="35">
        <f t="shared" si="980"/>
        <v>0</v>
      </c>
      <c r="Z4516" s="35">
        <f t="shared" si="992"/>
        <v>0</v>
      </c>
      <c r="AA4516" s="36">
        <f t="shared" si="985"/>
        <v>0</v>
      </c>
      <c r="AB4516" s="36">
        <f t="shared" si="986"/>
        <v>0</v>
      </c>
      <c r="AC4516" s="37">
        <f t="shared" si="987"/>
        <v>0</v>
      </c>
      <c r="AD4516" s="35">
        <f>IF(OR(YEAR(G4516)&lt;2019,O4516="X"),0,IF(ISBLANK(H4516),DATEDIF(G4516,'[3]1.Pradzia'!$D$13,"M"),DATEDIF(G4516,H4516,"m")))</f>
        <v>0</v>
      </c>
      <c r="AE4516" s="37">
        <f>IF(E4516='[3]5.Grup_T'!$E$20,0,IF(AD4516&lt;&gt;0,M4516/V4516*MIN(12,AD4516),0))</f>
        <v>0</v>
      </c>
      <c r="AF4516" s="37">
        <f t="shared" si="988"/>
        <v>0</v>
      </c>
      <c r="AG4516" s="37">
        <f t="shared" si="989"/>
        <v>0</v>
      </c>
      <c r="AH4516" s="37">
        <f t="shared" si="990"/>
        <v>0</v>
      </c>
      <c r="AI4516" s="35" t="str">
        <f t="shared" si="991"/>
        <v>Nusidėvėjęs</v>
      </c>
      <c r="AJ4516" s="38" t="str">
        <f>IF(AND(F4516&lt;&gt;[3]Pav.tvarkyklė!$B$12,F4516&lt;&gt;[3]Pav.tvarkyklė!$B$13),"GVTNT","X")</f>
        <v>GVTNT</v>
      </c>
      <c r="AK4516" s="39">
        <f t="shared" si="993"/>
        <v>0</v>
      </c>
      <c r="AL4516" s="41"/>
      <c r="AM4516" s="41"/>
      <c r="AN4516" s="41">
        <f t="shared" si="981"/>
        <v>1900</v>
      </c>
      <c r="AO4516" s="41"/>
      <c r="AP4516" s="41"/>
      <c r="AQ4516" s="41"/>
      <c r="AR4516" s="42"/>
      <c r="AS4516" s="42"/>
      <c r="AU4516" s="43">
        <f t="shared" si="982"/>
        <v>0</v>
      </c>
    </row>
    <row r="4517" spans="1:47" ht="15" customHeight="1" x14ac:dyDescent="0.25">
      <c r="A4517" s="11"/>
      <c r="B4517" s="19">
        <v>4686</v>
      </c>
      <c r="C4517" s="61"/>
      <c r="D4517" s="62"/>
      <c r="E4517" s="78"/>
      <c r="F4517" s="63"/>
      <c r="G4517" s="80"/>
      <c r="H4517" s="94"/>
      <c r="I4517" s="95"/>
      <c r="J4517" s="27"/>
      <c r="K4517" s="27"/>
      <c r="L4517" s="95"/>
      <c r="M4517" s="96"/>
      <c r="N4517" s="29">
        <v>0</v>
      </c>
      <c r="O4517" s="30" t="str">
        <f>IF(G4517&lt;=$N$2,"",IF(F4517=[3]Pav.tvarkyklė!$B$13,"",IF(ISBLANK(R4517),"X","")))</f>
        <v/>
      </c>
      <c r="P4517" s="91"/>
      <c r="Q4517" s="63"/>
      <c r="R4517" s="63"/>
      <c r="S4517" s="63"/>
      <c r="T4517" s="63"/>
      <c r="U4517" s="34" t="str">
        <f>IFERROR(INDEX('[3]5.Grup_T'!$G$4:$G$22,MATCH('6.Turtas'!E4517,'[3]5.Grup_T'!$E$4:$E$22,0)),"0")</f>
        <v>0</v>
      </c>
      <c r="V4517" s="35">
        <f t="shared" si="983"/>
        <v>0</v>
      </c>
      <c r="W4517" s="35">
        <f>IF(NOT(ISBLANK(H4517)),(12-DATEDIF(H4517,'[3]1.Pradzia'!$D$13,"m")),0)</f>
        <v>0</v>
      </c>
      <c r="X4517" s="35">
        <f t="shared" si="984"/>
        <v>0</v>
      </c>
      <c r="Y4517" s="35">
        <f t="shared" si="980"/>
        <v>0</v>
      </c>
      <c r="Z4517" s="35">
        <f t="shared" si="992"/>
        <v>0</v>
      </c>
      <c r="AA4517" s="36">
        <f t="shared" si="985"/>
        <v>0</v>
      </c>
      <c r="AB4517" s="36">
        <f t="shared" si="986"/>
        <v>0</v>
      </c>
      <c r="AC4517" s="37">
        <f t="shared" si="987"/>
        <v>0</v>
      </c>
      <c r="AD4517" s="35">
        <f>IF(OR(YEAR(G4517)&lt;2019,O4517="X"),0,IF(ISBLANK(H4517),DATEDIF(G4517,'[3]1.Pradzia'!$D$13,"M"),DATEDIF(G4517,H4517,"m")))</f>
        <v>0</v>
      </c>
      <c r="AE4517" s="37">
        <f>IF(E4517='[3]5.Grup_T'!$E$20,0,IF(AD4517&lt;&gt;0,M4517/V4517*MIN(12,AD4517),0))</f>
        <v>0</v>
      </c>
      <c r="AF4517" s="37">
        <f t="shared" si="988"/>
        <v>0</v>
      </c>
      <c r="AG4517" s="37">
        <f t="shared" si="989"/>
        <v>0</v>
      </c>
      <c r="AH4517" s="37">
        <f t="shared" si="990"/>
        <v>0</v>
      </c>
      <c r="AI4517" s="35" t="str">
        <f t="shared" si="991"/>
        <v>Nusidėvėjęs</v>
      </c>
      <c r="AJ4517" s="38" t="str">
        <f>IF(AND(F4517&lt;&gt;[3]Pav.tvarkyklė!$B$12,F4517&lt;&gt;[3]Pav.tvarkyklė!$B$13),"GVTNT","X")</f>
        <v>GVTNT</v>
      </c>
      <c r="AK4517" s="39">
        <f t="shared" si="993"/>
        <v>0</v>
      </c>
      <c r="AL4517" s="41"/>
      <c r="AM4517" s="41"/>
      <c r="AN4517" s="41">
        <f t="shared" si="981"/>
        <v>1900</v>
      </c>
      <c r="AO4517" s="41"/>
      <c r="AP4517" s="41"/>
      <c r="AQ4517" s="41"/>
      <c r="AR4517" s="42"/>
      <c r="AS4517" s="42"/>
      <c r="AU4517" s="43">
        <f t="shared" si="982"/>
        <v>0</v>
      </c>
    </row>
    <row r="4518" spans="1:47" ht="15" customHeight="1" x14ac:dyDescent="0.25">
      <c r="A4518" s="11"/>
      <c r="B4518" s="19">
        <v>4687</v>
      </c>
      <c r="C4518" s="61"/>
      <c r="D4518" s="62"/>
      <c r="E4518" s="78"/>
      <c r="F4518" s="63"/>
      <c r="G4518" s="80"/>
      <c r="H4518" s="94"/>
      <c r="I4518" s="95"/>
      <c r="J4518" s="27"/>
      <c r="K4518" s="27"/>
      <c r="L4518" s="95"/>
      <c r="M4518" s="96"/>
      <c r="N4518" s="29">
        <v>0</v>
      </c>
      <c r="O4518" s="30" t="str">
        <f>IF(G4518&lt;=$N$2,"",IF(F4518=[3]Pav.tvarkyklė!$B$13,"",IF(ISBLANK(R4518),"X","")))</f>
        <v/>
      </c>
      <c r="P4518" s="91"/>
      <c r="Q4518" s="63"/>
      <c r="R4518" s="63"/>
      <c r="S4518" s="63"/>
      <c r="T4518" s="63"/>
      <c r="U4518" s="34" t="str">
        <f>IFERROR(INDEX('[3]5.Grup_T'!$G$4:$G$22,MATCH('6.Turtas'!E4518,'[3]5.Grup_T'!$E$4:$E$22,0)),"0")</f>
        <v>0</v>
      </c>
      <c r="V4518" s="35">
        <f t="shared" si="983"/>
        <v>0</v>
      </c>
      <c r="W4518" s="35">
        <f>IF(NOT(ISBLANK(H4518)),(12-DATEDIF(H4518,'[3]1.Pradzia'!$D$13,"m")),0)</f>
        <v>0</v>
      </c>
      <c r="X4518" s="35">
        <f t="shared" si="984"/>
        <v>0</v>
      </c>
      <c r="Y4518" s="35">
        <f t="shared" si="980"/>
        <v>0</v>
      </c>
      <c r="Z4518" s="35">
        <f t="shared" si="992"/>
        <v>0</v>
      </c>
      <c r="AA4518" s="36">
        <f t="shared" si="985"/>
        <v>0</v>
      </c>
      <c r="AB4518" s="36">
        <f t="shared" si="986"/>
        <v>0</v>
      </c>
      <c r="AC4518" s="37">
        <f t="shared" si="987"/>
        <v>0</v>
      </c>
      <c r="AD4518" s="35">
        <f>IF(OR(YEAR(G4518)&lt;2019,O4518="X"),0,IF(ISBLANK(H4518),DATEDIF(G4518,'[3]1.Pradzia'!$D$13,"M"),DATEDIF(G4518,H4518,"m")))</f>
        <v>0</v>
      </c>
      <c r="AE4518" s="37">
        <f>IF(E4518='[3]5.Grup_T'!$E$20,0,IF(AD4518&lt;&gt;0,M4518/V4518*MIN(12,AD4518),0))</f>
        <v>0</v>
      </c>
      <c r="AF4518" s="37">
        <f t="shared" si="988"/>
        <v>0</v>
      </c>
      <c r="AG4518" s="37">
        <f t="shared" si="989"/>
        <v>0</v>
      </c>
      <c r="AH4518" s="37">
        <f t="shared" si="990"/>
        <v>0</v>
      </c>
      <c r="AI4518" s="35" t="str">
        <f t="shared" si="991"/>
        <v>Nusidėvėjęs</v>
      </c>
      <c r="AJ4518" s="38" t="str">
        <f>IF(AND(F4518&lt;&gt;[3]Pav.tvarkyklė!$B$12,F4518&lt;&gt;[3]Pav.tvarkyklė!$B$13),"GVTNT","X")</f>
        <v>GVTNT</v>
      </c>
      <c r="AK4518" s="39">
        <f t="shared" si="993"/>
        <v>0</v>
      </c>
      <c r="AL4518" s="41"/>
      <c r="AM4518" s="41"/>
      <c r="AN4518" s="41">
        <f t="shared" si="981"/>
        <v>1900</v>
      </c>
      <c r="AO4518" s="41"/>
      <c r="AP4518" s="41"/>
      <c r="AQ4518" s="41"/>
      <c r="AR4518" s="42"/>
      <c r="AS4518" s="42"/>
      <c r="AU4518" s="43">
        <f t="shared" si="982"/>
        <v>0</v>
      </c>
    </row>
    <row r="4519" spans="1:47" ht="15" customHeight="1" x14ac:dyDescent="0.25">
      <c r="A4519" s="11"/>
      <c r="B4519" s="19">
        <v>4688</v>
      </c>
      <c r="C4519" s="61"/>
      <c r="D4519" s="62"/>
      <c r="E4519" s="78"/>
      <c r="F4519" s="63"/>
      <c r="G4519" s="80"/>
      <c r="H4519" s="94"/>
      <c r="I4519" s="95"/>
      <c r="J4519" s="27"/>
      <c r="K4519" s="27"/>
      <c r="L4519" s="95"/>
      <c r="M4519" s="96"/>
      <c r="N4519" s="29">
        <v>0</v>
      </c>
      <c r="O4519" s="30" t="str">
        <f>IF(G4519&lt;=$N$2,"",IF(F4519=[3]Pav.tvarkyklė!$B$13,"",IF(ISBLANK(R4519),"X","")))</f>
        <v/>
      </c>
      <c r="P4519" s="91"/>
      <c r="Q4519" s="63"/>
      <c r="R4519" s="63"/>
      <c r="S4519" s="63"/>
      <c r="T4519" s="63"/>
      <c r="U4519" s="34" t="str">
        <f>IFERROR(INDEX('[3]5.Grup_T'!$G$4:$G$22,MATCH('6.Turtas'!E4519,'[3]5.Grup_T'!$E$4:$E$22,0)),"0")</f>
        <v>0</v>
      </c>
      <c r="V4519" s="35">
        <f t="shared" si="983"/>
        <v>0</v>
      </c>
      <c r="W4519" s="35">
        <f>IF(NOT(ISBLANK(H4519)),(12-DATEDIF(H4519,'[3]1.Pradzia'!$D$13,"m")),0)</f>
        <v>0</v>
      </c>
      <c r="X4519" s="35">
        <f t="shared" si="984"/>
        <v>0</v>
      </c>
      <c r="Y4519" s="35">
        <f t="shared" si="980"/>
        <v>0</v>
      </c>
      <c r="Z4519" s="35">
        <f t="shared" si="992"/>
        <v>0</v>
      </c>
      <c r="AA4519" s="36">
        <f t="shared" si="985"/>
        <v>0</v>
      </c>
      <c r="AB4519" s="36">
        <f t="shared" si="986"/>
        <v>0</v>
      </c>
      <c r="AC4519" s="37">
        <f t="shared" si="987"/>
        <v>0</v>
      </c>
      <c r="AD4519" s="35">
        <f>IF(OR(YEAR(G4519)&lt;2019,O4519="X"),0,IF(ISBLANK(H4519),DATEDIF(G4519,'[3]1.Pradzia'!$D$13,"M"),DATEDIF(G4519,H4519,"m")))</f>
        <v>0</v>
      </c>
      <c r="AE4519" s="37">
        <f>IF(E4519='[3]5.Grup_T'!$E$20,0,IF(AD4519&lt;&gt;0,M4519/V4519*MIN(12,AD4519),0))</f>
        <v>0</v>
      </c>
      <c r="AF4519" s="37">
        <f t="shared" si="988"/>
        <v>0</v>
      </c>
      <c r="AG4519" s="37">
        <f t="shared" si="989"/>
        <v>0</v>
      </c>
      <c r="AH4519" s="37">
        <f t="shared" si="990"/>
        <v>0</v>
      </c>
      <c r="AI4519" s="35" t="str">
        <f t="shared" si="991"/>
        <v>Nusidėvėjęs</v>
      </c>
      <c r="AJ4519" s="38" t="str">
        <f>IF(AND(F4519&lt;&gt;[3]Pav.tvarkyklė!$B$12,F4519&lt;&gt;[3]Pav.tvarkyklė!$B$13),"GVTNT","X")</f>
        <v>GVTNT</v>
      </c>
      <c r="AK4519" s="39">
        <f t="shared" si="993"/>
        <v>0</v>
      </c>
      <c r="AL4519" s="41"/>
      <c r="AM4519" s="41"/>
      <c r="AN4519" s="41">
        <f t="shared" si="981"/>
        <v>1900</v>
      </c>
      <c r="AO4519" s="41"/>
      <c r="AP4519" s="41"/>
      <c r="AQ4519" s="41"/>
      <c r="AR4519" s="42"/>
      <c r="AS4519" s="42"/>
      <c r="AU4519" s="43">
        <f t="shared" si="982"/>
        <v>0</v>
      </c>
    </row>
    <row r="4520" spans="1:47" ht="15" customHeight="1" x14ac:dyDescent="0.25">
      <c r="A4520" s="11"/>
      <c r="B4520" s="19">
        <v>4689</v>
      </c>
      <c r="C4520" s="61"/>
      <c r="D4520" s="62"/>
      <c r="E4520" s="78"/>
      <c r="F4520" s="63"/>
      <c r="G4520" s="80"/>
      <c r="H4520" s="94"/>
      <c r="I4520" s="95"/>
      <c r="J4520" s="27"/>
      <c r="K4520" s="27"/>
      <c r="L4520" s="95"/>
      <c r="M4520" s="96"/>
      <c r="N4520" s="29">
        <v>0</v>
      </c>
      <c r="O4520" s="30" t="str">
        <f>IF(G4520&lt;=$N$2,"",IF(F4520=[3]Pav.tvarkyklė!$B$13,"",IF(ISBLANK(R4520),"X","")))</f>
        <v/>
      </c>
      <c r="P4520" s="91"/>
      <c r="Q4520" s="63"/>
      <c r="R4520" s="63"/>
      <c r="S4520" s="63"/>
      <c r="T4520" s="63"/>
      <c r="U4520" s="34" t="str">
        <f>IFERROR(INDEX('[3]5.Grup_T'!$G$4:$G$22,MATCH('6.Turtas'!E4520,'[3]5.Grup_T'!$E$4:$E$22,0)),"0")</f>
        <v>0</v>
      </c>
      <c r="V4520" s="35">
        <f t="shared" si="983"/>
        <v>0</v>
      </c>
      <c r="W4520" s="35">
        <f>IF(NOT(ISBLANK(H4520)),(12-DATEDIF(H4520,'[3]1.Pradzia'!$D$13,"m")),0)</f>
        <v>0</v>
      </c>
      <c r="X4520" s="35">
        <f t="shared" si="984"/>
        <v>0</v>
      </c>
      <c r="Y4520" s="35">
        <f t="shared" si="980"/>
        <v>0</v>
      </c>
      <c r="Z4520" s="35">
        <f t="shared" si="992"/>
        <v>0</v>
      </c>
      <c r="AA4520" s="36">
        <f t="shared" si="985"/>
        <v>0</v>
      </c>
      <c r="AB4520" s="36">
        <f t="shared" si="986"/>
        <v>0</v>
      </c>
      <c r="AC4520" s="37">
        <f t="shared" si="987"/>
        <v>0</v>
      </c>
      <c r="AD4520" s="35">
        <f>IF(OR(YEAR(G4520)&lt;2019,O4520="X"),0,IF(ISBLANK(H4520),DATEDIF(G4520,'[3]1.Pradzia'!$D$13,"M"),DATEDIF(G4520,H4520,"m")))</f>
        <v>0</v>
      </c>
      <c r="AE4520" s="37">
        <f>IF(E4520='[3]5.Grup_T'!$E$20,0,IF(AD4520&lt;&gt;0,M4520/V4520*MIN(12,AD4520),0))</f>
        <v>0</v>
      </c>
      <c r="AF4520" s="37">
        <f t="shared" si="988"/>
        <v>0</v>
      </c>
      <c r="AG4520" s="37">
        <f t="shared" si="989"/>
        <v>0</v>
      </c>
      <c r="AH4520" s="37">
        <f t="shared" si="990"/>
        <v>0</v>
      </c>
      <c r="AI4520" s="35" t="str">
        <f t="shared" si="991"/>
        <v>Nusidėvėjęs</v>
      </c>
      <c r="AJ4520" s="38" t="str">
        <f>IF(AND(F4520&lt;&gt;[3]Pav.tvarkyklė!$B$12,F4520&lt;&gt;[3]Pav.tvarkyklė!$B$13),"GVTNT","X")</f>
        <v>GVTNT</v>
      </c>
      <c r="AK4520" s="39">
        <f t="shared" si="993"/>
        <v>0</v>
      </c>
      <c r="AL4520" s="41"/>
      <c r="AM4520" s="41"/>
      <c r="AN4520" s="41">
        <f t="shared" si="981"/>
        <v>1900</v>
      </c>
      <c r="AO4520" s="41"/>
      <c r="AP4520" s="41"/>
      <c r="AQ4520" s="41"/>
      <c r="AR4520" s="42"/>
      <c r="AS4520" s="42"/>
      <c r="AU4520" s="43">
        <f t="shared" si="982"/>
        <v>0</v>
      </c>
    </row>
    <row r="4521" spans="1:47" ht="15" customHeight="1" x14ac:dyDescent="0.25">
      <c r="A4521" s="11"/>
      <c r="B4521" s="19">
        <v>4690</v>
      </c>
      <c r="C4521" s="61"/>
      <c r="D4521" s="62"/>
      <c r="E4521" s="78"/>
      <c r="F4521" s="63"/>
      <c r="G4521" s="80"/>
      <c r="H4521" s="94"/>
      <c r="I4521" s="95"/>
      <c r="J4521" s="27"/>
      <c r="K4521" s="27"/>
      <c r="L4521" s="95"/>
      <c r="M4521" s="96"/>
      <c r="N4521" s="29">
        <v>0</v>
      </c>
      <c r="O4521" s="30" t="str">
        <f>IF(G4521&lt;=$N$2,"",IF(F4521=[3]Pav.tvarkyklė!$B$13,"",IF(ISBLANK(R4521),"X","")))</f>
        <v/>
      </c>
      <c r="P4521" s="91"/>
      <c r="Q4521" s="63"/>
      <c r="R4521" s="63"/>
      <c r="S4521" s="63"/>
      <c r="T4521" s="63"/>
      <c r="U4521" s="34" t="str">
        <f>IFERROR(INDEX('[3]5.Grup_T'!$G$4:$G$22,MATCH('6.Turtas'!E4521,'[3]5.Grup_T'!$E$4:$E$22,0)),"0")</f>
        <v>0</v>
      </c>
      <c r="V4521" s="35">
        <f t="shared" si="983"/>
        <v>0</v>
      </c>
      <c r="W4521" s="35">
        <f>IF(NOT(ISBLANK(H4521)),(12-DATEDIF(H4521,'[3]1.Pradzia'!$D$13,"m")),0)</f>
        <v>0</v>
      </c>
      <c r="X4521" s="35">
        <f t="shared" si="984"/>
        <v>0</v>
      </c>
      <c r="Y4521" s="35">
        <f t="shared" si="980"/>
        <v>0</v>
      </c>
      <c r="Z4521" s="35">
        <f t="shared" si="992"/>
        <v>0</v>
      </c>
      <c r="AA4521" s="36">
        <f t="shared" si="985"/>
        <v>0</v>
      </c>
      <c r="AB4521" s="36">
        <f t="shared" si="986"/>
        <v>0</v>
      </c>
      <c r="AC4521" s="37">
        <f t="shared" si="987"/>
        <v>0</v>
      </c>
      <c r="AD4521" s="35">
        <f>IF(OR(YEAR(G4521)&lt;2019,O4521="X"),0,IF(ISBLANK(H4521),DATEDIF(G4521,'[3]1.Pradzia'!$D$13,"M"),DATEDIF(G4521,H4521,"m")))</f>
        <v>0</v>
      </c>
      <c r="AE4521" s="37">
        <f>IF(E4521='[3]5.Grup_T'!$E$20,0,IF(AD4521&lt;&gt;0,M4521/V4521*MIN(12,AD4521),0))</f>
        <v>0</v>
      </c>
      <c r="AF4521" s="37">
        <f t="shared" si="988"/>
        <v>0</v>
      </c>
      <c r="AG4521" s="37">
        <f t="shared" si="989"/>
        <v>0</v>
      </c>
      <c r="AH4521" s="37">
        <f t="shared" si="990"/>
        <v>0</v>
      </c>
      <c r="AI4521" s="35" t="str">
        <f t="shared" si="991"/>
        <v>Nusidėvėjęs</v>
      </c>
      <c r="AJ4521" s="38" t="str">
        <f>IF(AND(F4521&lt;&gt;[3]Pav.tvarkyklė!$B$12,F4521&lt;&gt;[3]Pav.tvarkyklė!$B$13),"GVTNT","X")</f>
        <v>GVTNT</v>
      </c>
      <c r="AK4521" s="39">
        <f t="shared" si="993"/>
        <v>0</v>
      </c>
      <c r="AL4521" s="41"/>
      <c r="AM4521" s="41"/>
      <c r="AN4521" s="41">
        <f t="shared" si="981"/>
        <v>1900</v>
      </c>
      <c r="AO4521" s="41"/>
      <c r="AP4521" s="41"/>
      <c r="AQ4521" s="41"/>
      <c r="AR4521" s="42"/>
      <c r="AS4521" s="42"/>
      <c r="AU4521" s="43">
        <f t="shared" si="982"/>
        <v>0</v>
      </c>
    </row>
    <row r="4522" spans="1:47" ht="15" customHeight="1" x14ac:dyDescent="0.25">
      <c r="A4522" s="11"/>
      <c r="B4522" s="19">
        <v>4691</v>
      </c>
      <c r="C4522" s="61"/>
      <c r="D4522" s="62"/>
      <c r="E4522" s="78"/>
      <c r="F4522" s="63"/>
      <c r="G4522" s="80"/>
      <c r="H4522" s="94"/>
      <c r="I4522" s="95"/>
      <c r="J4522" s="27"/>
      <c r="K4522" s="27"/>
      <c r="L4522" s="95"/>
      <c r="M4522" s="96"/>
      <c r="N4522" s="29">
        <v>0</v>
      </c>
      <c r="O4522" s="30" t="str">
        <f>IF(G4522&lt;=$N$2,"",IF(F4522=[3]Pav.tvarkyklė!$B$13,"",IF(ISBLANK(R4522),"X","")))</f>
        <v/>
      </c>
      <c r="P4522" s="91"/>
      <c r="Q4522" s="63"/>
      <c r="R4522" s="63"/>
      <c r="S4522" s="63"/>
      <c r="T4522" s="63"/>
      <c r="U4522" s="34" t="str">
        <f>IFERROR(INDEX('[3]5.Grup_T'!$G$4:$G$22,MATCH('6.Turtas'!E4522,'[3]5.Grup_T'!$E$4:$E$22,0)),"0")</f>
        <v>0</v>
      </c>
      <c r="V4522" s="35">
        <f t="shared" si="983"/>
        <v>0</v>
      </c>
      <c r="W4522" s="35">
        <f>IF(NOT(ISBLANK(H4522)),(12-DATEDIF(H4522,'[3]1.Pradzia'!$D$13,"m")),0)</f>
        <v>0</v>
      </c>
      <c r="X4522" s="35">
        <f t="shared" si="984"/>
        <v>0</v>
      </c>
      <c r="Y4522" s="35">
        <f t="shared" si="980"/>
        <v>0</v>
      </c>
      <c r="Z4522" s="35">
        <f t="shared" si="992"/>
        <v>0</v>
      </c>
      <c r="AA4522" s="36">
        <f t="shared" si="985"/>
        <v>0</v>
      </c>
      <c r="AB4522" s="36">
        <f t="shared" si="986"/>
        <v>0</v>
      </c>
      <c r="AC4522" s="37">
        <f t="shared" si="987"/>
        <v>0</v>
      </c>
      <c r="AD4522" s="35">
        <f>IF(OR(YEAR(G4522)&lt;2019,O4522="X"),0,IF(ISBLANK(H4522),DATEDIF(G4522,'[3]1.Pradzia'!$D$13,"M"),DATEDIF(G4522,H4522,"m")))</f>
        <v>0</v>
      </c>
      <c r="AE4522" s="37">
        <f>IF(E4522='[3]5.Grup_T'!$E$20,0,IF(AD4522&lt;&gt;0,M4522/V4522*MIN(12,AD4522),0))</f>
        <v>0</v>
      </c>
      <c r="AF4522" s="37">
        <f t="shared" si="988"/>
        <v>0</v>
      </c>
      <c r="AG4522" s="37">
        <f t="shared" si="989"/>
        <v>0</v>
      </c>
      <c r="AH4522" s="37">
        <f t="shared" si="990"/>
        <v>0</v>
      </c>
      <c r="AI4522" s="35" t="str">
        <f t="shared" si="991"/>
        <v>Nusidėvėjęs</v>
      </c>
      <c r="AJ4522" s="38" t="str">
        <f>IF(AND(F4522&lt;&gt;[3]Pav.tvarkyklė!$B$12,F4522&lt;&gt;[3]Pav.tvarkyklė!$B$13),"GVTNT","X")</f>
        <v>GVTNT</v>
      </c>
      <c r="AK4522" s="39">
        <f t="shared" si="993"/>
        <v>0</v>
      </c>
      <c r="AL4522" s="41"/>
      <c r="AM4522" s="41"/>
      <c r="AN4522" s="41">
        <f t="shared" si="981"/>
        <v>1900</v>
      </c>
      <c r="AO4522" s="41"/>
      <c r="AP4522" s="41"/>
      <c r="AQ4522" s="41"/>
      <c r="AR4522" s="42"/>
      <c r="AS4522" s="42"/>
      <c r="AU4522" s="43">
        <f t="shared" si="982"/>
        <v>0</v>
      </c>
    </row>
    <row r="4523" spans="1:47" ht="15" customHeight="1" x14ac:dyDescent="0.25">
      <c r="A4523" s="11"/>
      <c r="B4523" s="19">
        <v>4692</v>
      </c>
      <c r="C4523" s="61"/>
      <c r="D4523" s="62"/>
      <c r="E4523" s="78"/>
      <c r="F4523" s="63"/>
      <c r="G4523" s="80"/>
      <c r="H4523" s="94"/>
      <c r="I4523" s="95"/>
      <c r="J4523" s="27"/>
      <c r="K4523" s="27"/>
      <c r="L4523" s="95"/>
      <c r="M4523" s="96"/>
      <c r="N4523" s="29">
        <v>0</v>
      </c>
      <c r="O4523" s="30" t="str">
        <f>IF(G4523&lt;=$N$2,"",IF(F4523=[3]Pav.tvarkyklė!$B$13,"",IF(ISBLANK(R4523),"X","")))</f>
        <v/>
      </c>
      <c r="P4523" s="91"/>
      <c r="Q4523" s="63"/>
      <c r="R4523" s="63"/>
      <c r="S4523" s="63"/>
      <c r="T4523" s="63"/>
      <c r="U4523" s="34" t="str">
        <f>IFERROR(INDEX('[3]5.Grup_T'!$G$4:$G$22,MATCH('6.Turtas'!E4523,'[3]5.Grup_T'!$E$4:$E$22,0)),"0")</f>
        <v>0</v>
      </c>
      <c r="V4523" s="35">
        <f t="shared" si="983"/>
        <v>0</v>
      </c>
      <c r="W4523" s="35">
        <f>IF(NOT(ISBLANK(H4523)),(12-DATEDIF(H4523,'[3]1.Pradzia'!$D$13,"m")),0)</f>
        <v>0</v>
      </c>
      <c r="X4523" s="35">
        <f t="shared" si="984"/>
        <v>0</v>
      </c>
      <c r="Y4523" s="35">
        <f t="shared" si="980"/>
        <v>0</v>
      </c>
      <c r="Z4523" s="35">
        <f t="shared" si="992"/>
        <v>0</v>
      </c>
      <c r="AA4523" s="36">
        <f t="shared" si="985"/>
        <v>0</v>
      </c>
      <c r="AB4523" s="36">
        <f t="shared" si="986"/>
        <v>0</v>
      </c>
      <c r="AC4523" s="37">
        <f t="shared" si="987"/>
        <v>0</v>
      </c>
      <c r="AD4523" s="35">
        <f>IF(OR(YEAR(G4523)&lt;2019,O4523="X"),0,IF(ISBLANK(H4523),DATEDIF(G4523,'[3]1.Pradzia'!$D$13,"M"),DATEDIF(G4523,H4523,"m")))</f>
        <v>0</v>
      </c>
      <c r="AE4523" s="37">
        <f>IF(E4523='[3]5.Grup_T'!$E$20,0,IF(AD4523&lt;&gt;0,M4523/V4523*MIN(12,AD4523),0))</f>
        <v>0</v>
      </c>
      <c r="AF4523" s="37">
        <f t="shared" si="988"/>
        <v>0</v>
      </c>
      <c r="AG4523" s="37">
        <f t="shared" si="989"/>
        <v>0</v>
      </c>
      <c r="AH4523" s="37">
        <f t="shared" si="990"/>
        <v>0</v>
      </c>
      <c r="AI4523" s="35" t="str">
        <f t="shared" si="991"/>
        <v>Nusidėvėjęs</v>
      </c>
      <c r="AJ4523" s="38" t="str">
        <f>IF(AND(F4523&lt;&gt;[3]Pav.tvarkyklė!$B$12,F4523&lt;&gt;[3]Pav.tvarkyklė!$B$13),"GVTNT","X")</f>
        <v>GVTNT</v>
      </c>
      <c r="AK4523" s="39">
        <f t="shared" si="993"/>
        <v>0</v>
      </c>
      <c r="AL4523" s="41"/>
      <c r="AM4523" s="41"/>
      <c r="AN4523" s="41">
        <f t="shared" si="981"/>
        <v>1900</v>
      </c>
      <c r="AO4523" s="41"/>
      <c r="AP4523" s="41"/>
      <c r="AQ4523" s="41"/>
      <c r="AR4523" s="42"/>
      <c r="AS4523" s="42"/>
      <c r="AU4523" s="43">
        <f t="shared" si="982"/>
        <v>0</v>
      </c>
    </row>
    <row r="4524" spans="1:47" ht="15" customHeight="1" x14ac:dyDescent="0.25">
      <c r="A4524" s="11"/>
      <c r="B4524" s="19">
        <v>4693</v>
      </c>
      <c r="C4524" s="61"/>
      <c r="D4524" s="62"/>
      <c r="E4524" s="78"/>
      <c r="F4524" s="63"/>
      <c r="G4524" s="80"/>
      <c r="H4524" s="94"/>
      <c r="I4524" s="95"/>
      <c r="J4524" s="27"/>
      <c r="K4524" s="27"/>
      <c r="L4524" s="95"/>
      <c r="M4524" s="96"/>
      <c r="N4524" s="29">
        <v>0</v>
      </c>
      <c r="O4524" s="30" t="str">
        <f>IF(G4524&lt;=$N$2,"",IF(F4524=[3]Pav.tvarkyklė!$B$13,"",IF(ISBLANK(R4524),"X","")))</f>
        <v/>
      </c>
      <c r="P4524" s="91"/>
      <c r="Q4524" s="63"/>
      <c r="R4524" s="63"/>
      <c r="S4524" s="63"/>
      <c r="T4524" s="63"/>
      <c r="U4524" s="34" t="str">
        <f>IFERROR(INDEX('[3]5.Grup_T'!$G$4:$G$22,MATCH('6.Turtas'!E4524,'[3]5.Grup_T'!$E$4:$E$22,0)),"0")</f>
        <v>0</v>
      </c>
      <c r="V4524" s="35">
        <f t="shared" si="983"/>
        <v>0</v>
      </c>
      <c r="W4524" s="35">
        <f>IF(NOT(ISBLANK(H4524)),(12-DATEDIF(H4524,'[3]1.Pradzia'!$D$13,"m")),0)</f>
        <v>0</v>
      </c>
      <c r="X4524" s="35">
        <f t="shared" si="984"/>
        <v>0</v>
      </c>
      <c r="Y4524" s="35">
        <f t="shared" si="980"/>
        <v>0</v>
      </c>
      <c r="Z4524" s="35">
        <f t="shared" si="992"/>
        <v>0</v>
      </c>
      <c r="AA4524" s="36">
        <f t="shared" si="985"/>
        <v>0</v>
      </c>
      <c r="AB4524" s="36">
        <f t="shared" si="986"/>
        <v>0</v>
      </c>
      <c r="AC4524" s="37">
        <f t="shared" si="987"/>
        <v>0</v>
      </c>
      <c r="AD4524" s="35">
        <f>IF(OR(YEAR(G4524)&lt;2019,O4524="X"),0,IF(ISBLANK(H4524),DATEDIF(G4524,'[3]1.Pradzia'!$D$13,"M"),DATEDIF(G4524,H4524,"m")))</f>
        <v>0</v>
      </c>
      <c r="AE4524" s="37">
        <f>IF(E4524='[3]5.Grup_T'!$E$20,0,IF(AD4524&lt;&gt;0,M4524/V4524*MIN(12,AD4524),0))</f>
        <v>0</v>
      </c>
      <c r="AF4524" s="37">
        <f t="shared" si="988"/>
        <v>0</v>
      </c>
      <c r="AG4524" s="37">
        <f t="shared" si="989"/>
        <v>0</v>
      </c>
      <c r="AH4524" s="37">
        <f t="shared" si="990"/>
        <v>0</v>
      </c>
      <c r="AI4524" s="35" t="str">
        <f t="shared" si="991"/>
        <v>Nusidėvėjęs</v>
      </c>
      <c r="AJ4524" s="38" t="str">
        <f>IF(AND(F4524&lt;&gt;[3]Pav.tvarkyklė!$B$12,F4524&lt;&gt;[3]Pav.tvarkyklė!$B$13),"GVTNT","X")</f>
        <v>GVTNT</v>
      </c>
      <c r="AK4524" s="39">
        <f t="shared" si="993"/>
        <v>0</v>
      </c>
      <c r="AL4524" s="41"/>
      <c r="AM4524" s="41"/>
      <c r="AN4524" s="41">
        <f t="shared" si="981"/>
        <v>1900</v>
      </c>
      <c r="AO4524" s="41"/>
      <c r="AP4524" s="41"/>
      <c r="AQ4524" s="41"/>
      <c r="AR4524" s="42"/>
      <c r="AS4524" s="42"/>
      <c r="AU4524" s="43">
        <f t="shared" si="982"/>
        <v>0</v>
      </c>
    </row>
    <row r="4525" spans="1:47" ht="15" customHeight="1" x14ac:dyDescent="0.25">
      <c r="A4525" s="11"/>
      <c r="B4525" s="19">
        <v>4694</v>
      </c>
      <c r="C4525" s="61"/>
      <c r="D4525" s="62"/>
      <c r="E4525" s="78"/>
      <c r="F4525" s="63"/>
      <c r="G4525" s="80"/>
      <c r="H4525" s="94"/>
      <c r="I4525" s="95"/>
      <c r="J4525" s="27"/>
      <c r="K4525" s="27"/>
      <c r="L4525" s="95"/>
      <c r="M4525" s="96"/>
      <c r="N4525" s="29">
        <v>0</v>
      </c>
      <c r="O4525" s="30" t="str">
        <f>IF(G4525&lt;=$N$2,"",IF(F4525=[3]Pav.tvarkyklė!$B$13,"",IF(ISBLANK(R4525),"X","")))</f>
        <v/>
      </c>
      <c r="P4525" s="91"/>
      <c r="Q4525" s="63"/>
      <c r="R4525" s="63"/>
      <c r="S4525" s="63"/>
      <c r="T4525" s="63"/>
      <c r="U4525" s="34" t="str">
        <f>IFERROR(INDEX('[3]5.Grup_T'!$G$4:$G$22,MATCH('6.Turtas'!E4525,'[3]5.Grup_T'!$E$4:$E$22,0)),"0")</f>
        <v>0</v>
      </c>
      <c r="V4525" s="35">
        <f t="shared" si="983"/>
        <v>0</v>
      </c>
      <c r="W4525" s="35">
        <f>IF(NOT(ISBLANK(H4525)),(12-DATEDIF(H4525,'[3]1.Pradzia'!$D$13,"m")),0)</f>
        <v>0</v>
      </c>
      <c r="X4525" s="35">
        <f t="shared" si="984"/>
        <v>0</v>
      </c>
      <c r="Y4525" s="35">
        <f t="shared" si="980"/>
        <v>0</v>
      </c>
      <c r="Z4525" s="35">
        <f t="shared" si="992"/>
        <v>0</v>
      </c>
      <c r="AA4525" s="36">
        <f t="shared" si="985"/>
        <v>0</v>
      </c>
      <c r="AB4525" s="36">
        <f t="shared" si="986"/>
        <v>0</v>
      </c>
      <c r="AC4525" s="37">
        <f t="shared" si="987"/>
        <v>0</v>
      </c>
      <c r="AD4525" s="35">
        <f>IF(OR(YEAR(G4525)&lt;2019,O4525="X"),0,IF(ISBLANK(H4525),DATEDIF(G4525,'[3]1.Pradzia'!$D$13,"M"),DATEDIF(G4525,H4525,"m")))</f>
        <v>0</v>
      </c>
      <c r="AE4525" s="37">
        <f>IF(E4525='[3]5.Grup_T'!$E$20,0,IF(AD4525&lt;&gt;0,M4525/V4525*MIN(12,AD4525),0))</f>
        <v>0</v>
      </c>
      <c r="AF4525" s="37">
        <f t="shared" si="988"/>
        <v>0</v>
      </c>
      <c r="AG4525" s="37">
        <f t="shared" si="989"/>
        <v>0</v>
      </c>
      <c r="AH4525" s="37">
        <f t="shared" si="990"/>
        <v>0</v>
      </c>
      <c r="AI4525" s="35" t="str">
        <f t="shared" si="991"/>
        <v>Nusidėvėjęs</v>
      </c>
      <c r="AJ4525" s="38" t="str">
        <f>IF(AND(F4525&lt;&gt;[3]Pav.tvarkyklė!$B$12,F4525&lt;&gt;[3]Pav.tvarkyklė!$B$13),"GVTNT","X")</f>
        <v>GVTNT</v>
      </c>
      <c r="AK4525" s="39">
        <f t="shared" si="993"/>
        <v>0</v>
      </c>
      <c r="AL4525" s="41"/>
      <c r="AM4525" s="41"/>
      <c r="AN4525" s="41">
        <f t="shared" si="981"/>
        <v>1900</v>
      </c>
      <c r="AO4525" s="41"/>
      <c r="AP4525" s="41"/>
      <c r="AQ4525" s="41"/>
      <c r="AR4525" s="42"/>
      <c r="AS4525" s="42"/>
      <c r="AU4525" s="43">
        <f t="shared" si="982"/>
        <v>0</v>
      </c>
    </row>
    <row r="4526" spans="1:47" ht="15" customHeight="1" x14ac:dyDescent="0.25">
      <c r="A4526" s="11"/>
      <c r="B4526" s="19">
        <v>4695</v>
      </c>
      <c r="C4526" s="61"/>
      <c r="D4526" s="62"/>
      <c r="E4526" s="78"/>
      <c r="F4526" s="63"/>
      <c r="G4526" s="80"/>
      <c r="H4526" s="94"/>
      <c r="I4526" s="95"/>
      <c r="J4526" s="27"/>
      <c r="K4526" s="27"/>
      <c r="L4526" s="95"/>
      <c r="M4526" s="96"/>
      <c r="N4526" s="29">
        <v>0</v>
      </c>
      <c r="O4526" s="30" t="str">
        <f>IF(G4526&lt;=$N$2,"",IF(F4526=[3]Pav.tvarkyklė!$B$13,"",IF(ISBLANK(R4526),"X","")))</f>
        <v/>
      </c>
      <c r="P4526" s="91"/>
      <c r="Q4526" s="63"/>
      <c r="R4526" s="63"/>
      <c r="S4526" s="63"/>
      <c r="T4526" s="63"/>
      <c r="U4526" s="34" t="str">
        <f>IFERROR(INDEX('[3]5.Grup_T'!$G$4:$G$22,MATCH('6.Turtas'!E4526,'[3]5.Grup_T'!$E$4:$E$22,0)),"0")</f>
        <v>0</v>
      </c>
      <c r="V4526" s="35">
        <f t="shared" si="983"/>
        <v>0</v>
      </c>
      <c r="W4526" s="35">
        <f>IF(NOT(ISBLANK(H4526)),(12-DATEDIF(H4526,'[3]1.Pradzia'!$D$13,"m")),0)</f>
        <v>0</v>
      </c>
      <c r="X4526" s="35">
        <f t="shared" si="984"/>
        <v>0</v>
      </c>
      <c r="Y4526" s="35">
        <f t="shared" si="980"/>
        <v>0</v>
      </c>
      <c r="Z4526" s="35">
        <f t="shared" si="992"/>
        <v>0</v>
      </c>
      <c r="AA4526" s="36">
        <f t="shared" si="985"/>
        <v>0</v>
      </c>
      <c r="AB4526" s="36">
        <f t="shared" si="986"/>
        <v>0</v>
      </c>
      <c r="AC4526" s="37">
        <f t="shared" si="987"/>
        <v>0</v>
      </c>
      <c r="AD4526" s="35">
        <f>IF(OR(YEAR(G4526)&lt;2019,O4526="X"),0,IF(ISBLANK(H4526),DATEDIF(G4526,'[3]1.Pradzia'!$D$13,"M"),DATEDIF(G4526,H4526,"m")))</f>
        <v>0</v>
      </c>
      <c r="AE4526" s="37">
        <f>IF(E4526='[3]5.Grup_T'!$E$20,0,IF(AD4526&lt;&gt;0,M4526/V4526*MIN(12,AD4526),0))</f>
        <v>0</v>
      </c>
      <c r="AF4526" s="37">
        <f t="shared" si="988"/>
        <v>0</v>
      </c>
      <c r="AG4526" s="37">
        <f t="shared" si="989"/>
        <v>0</v>
      </c>
      <c r="AH4526" s="37">
        <f t="shared" si="990"/>
        <v>0</v>
      </c>
      <c r="AI4526" s="35" t="str">
        <f t="shared" si="991"/>
        <v>Nusidėvėjęs</v>
      </c>
      <c r="AJ4526" s="38" t="str">
        <f>IF(AND(F4526&lt;&gt;[3]Pav.tvarkyklė!$B$12,F4526&lt;&gt;[3]Pav.tvarkyklė!$B$13),"GVTNT","X")</f>
        <v>GVTNT</v>
      </c>
      <c r="AK4526" s="39">
        <f t="shared" si="993"/>
        <v>0</v>
      </c>
      <c r="AL4526" s="41"/>
      <c r="AM4526" s="41"/>
      <c r="AN4526" s="41">
        <f t="shared" si="981"/>
        <v>1900</v>
      </c>
      <c r="AO4526" s="41"/>
      <c r="AP4526" s="41"/>
      <c r="AQ4526" s="41"/>
      <c r="AR4526" s="42"/>
      <c r="AS4526" s="42"/>
      <c r="AU4526" s="43">
        <f t="shared" si="982"/>
        <v>0</v>
      </c>
    </row>
    <row r="4527" spans="1:47" ht="15" customHeight="1" x14ac:dyDescent="0.25">
      <c r="A4527" s="11"/>
      <c r="B4527" s="19">
        <v>4696</v>
      </c>
      <c r="C4527" s="61"/>
      <c r="D4527" s="62"/>
      <c r="E4527" s="78"/>
      <c r="F4527" s="63"/>
      <c r="G4527" s="80"/>
      <c r="H4527" s="94"/>
      <c r="I4527" s="95"/>
      <c r="J4527" s="27"/>
      <c r="K4527" s="27"/>
      <c r="L4527" s="95"/>
      <c r="M4527" s="96"/>
      <c r="N4527" s="29">
        <v>0</v>
      </c>
      <c r="O4527" s="30" t="str">
        <f>IF(G4527&lt;=$N$2,"",IF(F4527=[3]Pav.tvarkyklė!$B$13,"",IF(ISBLANK(R4527),"X","")))</f>
        <v/>
      </c>
      <c r="P4527" s="91"/>
      <c r="Q4527" s="63"/>
      <c r="R4527" s="63"/>
      <c r="S4527" s="63"/>
      <c r="T4527" s="63"/>
      <c r="U4527" s="34" t="str">
        <f>IFERROR(INDEX('[3]5.Grup_T'!$G$4:$G$22,MATCH('6.Turtas'!E4527,'[3]5.Grup_T'!$E$4:$E$22,0)),"0")</f>
        <v>0</v>
      </c>
      <c r="V4527" s="35">
        <f t="shared" si="983"/>
        <v>0</v>
      </c>
      <c r="W4527" s="35">
        <f>IF(NOT(ISBLANK(H4527)),(12-DATEDIF(H4527,'[3]1.Pradzia'!$D$13,"m")),0)</f>
        <v>0</v>
      </c>
      <c r="X4527" s="35">
        <f t="shared" si="984"/>
        <v>0</v>
      </c>
      <c r="Y4527" s="35">
        <f t="shared" si="980"/>
        <v>0</v>
      </c>
      <c r="Z4527" s="35">
        <f t="shared" si="992"/>
        <v>0</v>
      </c>
      <c r="AA4527" s="36">
        <f t="shared" si="985"/>
        <v>0</v>
      </c>
      <c r="AB4527" s="36">
        <f t="shared" si="986"/>
        <v>0</v>
      </c>
      <c r="AC4527" s="37">
        <f t="shared" si="987"/>
        <v>0</v>
      </c>
      <c r="AD4527" s="35">
        <f>IF(OR(YEAR(G4527)&lt;2019,O4527="X"),0,IF(ISBLANK(H4527),DATEDIF(G4527,'[3]1.Pradzia'!$D$13,"M"),DATEDIF(G4527,H4527,"m")))</f>
        <v>0</v>
      </c>
      <c r="AE4527" s="37">
        <f>IF(E4527='[3]5.Grup_T'!$E$20,0,IF(AD4527&lt;&gt;0,M4527/V4527*MIN(12,AD4527),0))</f>
        <v>0</v>
      </c>
      <c r="AF4527" s="37">
        <f t="shared" si="988"/>
        <v>0</v>
      </c>
      <c r="AG4527" s="37">
        <f t="shared" si="989"/>
        <v>0</v>
      </c>
      <c r="AH4527" s="37">
        <f t="shared" si="990"/>
        <v>0</v>
      </c>
      <c r="AI4527" s="35" t="str">
        <f t="shared" si="991"/>
        <v>Nusidėvėjęs</v>
      </c>
      <c r="AJ4527" s="38" t="str">
        <f>IF(AND(F4527&lt;&gt;[3]Pav.tvarkyklė!$B$12,F4527&lt;&gt;[3]Pav.tvarkyklė!$B$13),"GVTNT","X")</f>
        <v>GVTNT</v>
      </c>
      <c r="AK4527" s="39">
        <f t="shared" si="993"/>
        <v>0</v>
      </c>
      <c r="AL4527" s="41"/>
      <c r="AM4527" s="41"/>
      <c r="AN4527" s="41">
        <f t="shared" si="981"/>
        <v>1900</v>
      </c>
      <c r="AO4527" s="41"/>
      <c r="AP4527" s="41"/>
      <c r="AQ4527" s="41"/>
      <c r="AR4527" s="42"/>
      <c r="AS4527" s="42"/>
      <c r="AU4527" s="43">
        <f t="shared" si="982"/>
        <v>0</v>
      </c>
    </row>
    <row r="4528" spans="1:47" ht="15" customHeight="1" x14ac:dyDescent="0.25">
      <c r="A4528" s="11"/>
      <c r="B4528" s="19">
        <v>4697</v>
      </c>
      <c r="C4528" s="61"/>
      <c r="D4528" s="62"/>
      <c r="E4528" s="78"/>
      <c r="F4528" s="63"/>
      <c r="G4528" s="80"/>
      <c r="H4528" s="94"/>
      <c r="I4528" s="95"/>
      <c r="J4528" s="27"/>
      <c r="K4528" s="27"/>
      <c r="L4528" s="95"/>
      <c r="M4528" s="96"/>
      <c r="N4528" s="29">
        <v>0</v>
      </c>
      <c r="O4528" s="30" t="str">
        <f>IF(G4528&lt;=$N$2,"",IF(F4528=[3]Pav.tvarkyklė!$B$13,"",IF(ISBLANK(R4528),"X","")))</f>
        <v/>
      </c>
      <c r="P4528" s="91"/>
      <c r="Q4528" s="63"/>
      <c r="R4528" s="63"/>
      <c r="S4528" s="63"/>
      <c r="T4528" s="63"/>
      <c r="U4528" s="34" t="str">
        <f>IFERROR(INDEX('[3]5.Grup_T'!$G$4:$G$22,MATCH('6.Turtas'!E4528,'[3]5.Grup_T'!$E$4:$E$22,0)),"0")</f>
        <v>0</v>
      </c>
      <c r="V4528" s="35">
        <f t="shared" si="983"/>
        <v>0</v>
      </c>
      <c r="W4528" s="35">
        <f>IF(NOT(ISBLANK(H4528)),(12-DATEDIF(H4528,'[3]1.Pradzia'!$D$13,"m")),0)</f>
        <v>0</v>
      </c>
      <c r="X4528" s="35">
        <f t="shared" si="984"/>
        <v>0</v>
      </c>
      <c r="Y4528" s="35">
        <f t="shared" si="980"/>
        <v>0</v>
      </c>
      <c r="Z4528" s="35">
        <f t="shared" si="992"/>
        <v>0</v>
      </c>
      <c r="AA4528" s="36">
        <f t="shared" si="985"/>
        <v>0</v>
      </c>
      <c r="AB4528" s="36">
        <f t="shared" si="986"/>
        <v>0</v>
      </c>
      <c r="AC4528" s="37">
        <f t="shared" si="987"/>
        <v>0</v>
      </c>
      <c r="AD4528" s="35">
        <f>IF(OR(YEAR(G4528)&lt;2019,O4528="X"),0,IF(ISBLANK(H4528),DATEDIF(G4528,'[3]1.Pradzia'!$D$13,"M"),DATEDIF(G4528,H4528,"m")))</f>
        <v>0</v>
      </c>
      <c r="AE4528" s="37">
        <f>IF(E4528='[3]5.Grup_T'!$E$20,0,IF(AD4528&lt;&gt;0,M4528/V4528*MIN(12,AD4528),0))</f>
        <v>0</v>
      </c>
      <c r="AF4528" s="37">
        <f t="shared" si="988"/>
        <v>0</v>
      </c>
      <c r="AG4528" s="37">
        <f t="shared" si="989"/>
        <v>0</v>
      </c>
      <c r="AH4528" s="37">
        <f t="shared" si="990"/>
        <v>0</v>
      </c>
      <c r="AI4528" s="35" t="str">
        <f t="shared" si="991"/>
        <v>Nusidėvėjęs</v>
      </c>
      <c r="AJ4528" s="38" t="str">
        <f>IF(AND(F4528&lt;&gt;[3]Pav.tvarkyklė!$B$12,F4528&lt;&gt;[3]Pav.tvarkyklė!$B$13),"GVTNT","X")</f>
        <v>GVTNT</v>
      </c>
      <c r="AK4528" s="39">
        <f t="shared" si="993"/>
        <v>0</v>
      </c>
      <c r="AL4528" s="41"/>
      <c r="AM4528" s="41"/>
      <c r="AN4528" s="41">
        <f t="shared" si="981"/>
        <v>1900</v>
      </c>
      <c r="AO4528" s="41"/>
      <c r="AP4528" s="41"/>
      <c r="AQ4528" s="41"/>
      <c r="AR4528" s="42"/>
      <c r="AS4528" s="42"/>
      <c r="AU4528" s="43">
        <f t="shared" si="982"/>
        <v>0</v>
      </c>
    </row>
    <row r="4529" spans="1:47" ht="15" customHeight="1" x14ac:dyDescent="0.25">
      <c r="A4529" s="11"/>
      <c r="B4529" s="19">
        <v>4698</v>
      </c>
      <c r="C4529" s="61"/>
      <c r="D4529" s="62"/>
      <c r="E4529" s="78"/>
      <c r="F4529" s="63"/>
      <c r="G4529" s="80"/>
      <c r="H4529" s="94"/>
      <c r="I4529" s="95"/>
      <c r="J4529" s="27"/>
      <c r="K4529" s="27"/>
      <c r="L4529" s="95"/>
      <c r="M4529" s="96"/>
      <c r="N4529" s="29">
        <v>0</v>
      </c>
      <c r="O4529" s="30" t="str">
        <f>IF(G4529&lt;=$N$2,"",IF(F4529=[3]Pav.tvarkyklė!$B$13,"",IF(ISBLANK(R4529),"X","")))</f>
        <v/>
      </c>
      <c r="P4529" s="91"/>
      <c r="Q4529" s="63"/>
      <c r="R4529" s="63"/>
      <c r="S4529" s="63"/>
      <c r="T4529" s="63"/>
      <c r="U4529" s="34" t="str">
        <f>IFERROR(INDEX('[3]5.Grup_T'!$G$4:$G$22,MATCH('6.Turtas'!E4529,'[3]5.Grup_T'!$E$4:$E$22,0)),"0")</f>
        <v>0</v>
      </c>
      <c r="V4529" s="35">
        <f t="shared" si="983"/>
        <v>0</v>
      </c>
      <c r="W4529" s="35">
        <f>IF(NOT(ISBLANK(H4529)),(12-DATEDIF(H4529,'[3]1.Pradzia'!$D$13,"m")),0)</f>
        <v>0</v>
      </c>
      <c r="X4529" s="35">
        <f t="shared" si="984"/>
        <v>0</v>
      </c>
      <c r="Y4529" s="35">
        <f t="shared" si="980"/>
        <v>0</v>
      </c>
      <c r="Z4529" s="35">
        <f t="shared" si="992"/>
        <v>0</v>
      </c>
      <c r="AA4529" s="36">
        <f t="shared" si="985"/>
        <v>0</v>
      </c>
      <c r="AB4529" s="36">
        <f t="shared" si="986"/>
        <v>0</v>
      </c>
      <c r="AC4529" s="37">
        <f t="shared" si="987"/>
        <v>0</v>
      </c>
      <c r="AD4529" s="35">
        <f>IF(OR(YEAR(G4529)&lt;2019,O4529="X"),0,IF(ISBLANK(H4529),DATEDIF(G4529,'[3]1.Pradzia'!$D$13,"M"),DATEDIF(G4529,H4529,"m")))</f>
        <v>0</v>
      </c>
      <c r="AE4529" s="37">
        <f>IF(E4529='[3]5.Grup_T'!$E$20,0,IF(AD4529&lt;&gt;0,M4529/V4529*MIN(12,AD4529),0))</f>
        <v>0</v>
      </c>
      <c r="AF4529" s="37">
        <f t="shared" si="988"/>
        <v>0</v>
      </c>
      <c r="AG4529" s="37">
        <f t="shared" si="989"/>
        <v>0</v>
      </c>
      <c r="AH4529" s="37">
        <f t="shared" si="990"/>
        <v>0</v>
      </c>
      <c r="AI4529" s="35" t="str">
        <f t="shared" si="991"/>
        <v>Nusidėvėjęs</v>
      </c>
      <c r="AJ4529" s="38" t="str">
        <f>IF(AND(F4529&lt;&gt;[3]Pav.tvarkyklė!$B$12,F4529&lt;&gt;[3]Pav.tvarkyklė!$B$13),"GVTNT","X")</f>
        <v>GVTNT</v>
      </c>
      <c r="AK4529" s="39">
        <f t="shared" si="993"/>
        <v>0</v>
      </c>
      <c r="AL4529" s="41"/>
      <c r="AM4529" s="41"/>
      <c r="AN4529" s="41">
        <f t="shared" si="981"/>
        <v>1900</v>
      </c>
      <c r="AO4529" s="41"/>
      <c r="AP4529" s="41"/>
      <c r="AQ4529" s="41"/>
      <c r="AR4529" s="42"/>
      <c r="AS4529" s="42"/>
      <c r="AU4529" s="43">
        <f t="shared" si="982"/>
        <v>0</v>
      </c>
    </row>
    <row r="4530" spans="1:47" ht="15" customHeight="1" x14ac:dyDescent="0.25">
      <c r="A4530" s="11"/>
      <c r="B4530" s="19">
        <v>4699</v>
      </c>
      <c r="C4530" s="61"/>
      <c r="D4530" s="62"/>
      <c r="E4530" s="78"/>
      <c r="F4530" s="63"/>
      <c r="G4530" s="80"/>
      <c r="H4530" s="94"/>
      <c r="I4530" s="95"/>
      <c r="J4530" s="27"/>
      <c r="K4530" s="27"/>
      <c r="L4530" s="95"/>
      <c r="M4530" s="96"/>
      <c r="N4530" s="29">
        <v>0</v>
      </c>
      <c r="O4530" s="30" t="str">
        <f>IF(G4530&lt;=$N$2,"",IF(F4530=[3]Pav.tvarkyklė!$B$13,"",IF(ISBLANK(R4530),"X","")))</f>
        <v/>
      </c>
      <c r="P4530" s="91"/>
      <c r="Q4530" s="63"/>
      <c r="R4530" s="63"/>
      <c r="S4530" s="63"/>
      <c r="T4530" s="63"/>
      <c r="U4530" s="34" t="str">
        <f>IFERROR(INDEX('[3]5.Grup_T'!$G$4:$G$22,MATCH('6.Turtas'!E4530,'[3]5.Grup_T'!$E$4:$E$22,0)),"0")</f>
        <v>0</v>
      </c>
      <c r="V4530" s="35">
        <f t="shared" si="983"/>
        <v>0</v>
      </c>
      <c r="W4530" s="35">
        <f>IF(NOT(ISBLANK(H4530)),(12-DATEDIF(H4530,'[3]1.Pradzia'!$D$13,"m")),0)</f>
        <v>0</v>
      </c>
      <c r="X4530" s="35">
        <f t="shared" si="984"/>
        <v>0</v>
      </c>
      <c r="Y4530" s="35">
        <f t="shared" si="980"/>
        <v>0</v>
      </c>
      <c r="Z4530" s="35">
        <f t="shared" si="992"/>
        <v>0</v>
      </c>
      <c r="AA4530" s="36">
        <f t="shared" si="985"/>
        <v>0</v>
      </c>
      <c r="AB4530" s="36">
        <f t="shared" si="986"/>
        <v>0</v>
      </c>
      <c r="AC4530" s="37">
        <f t="shared" si="987"/>
        <v>0</v>
      </c>
      <c r="AD4530" s="35">
        <f>IF(OR(YEAR(G4530)&lt;2019,O4530="X"),0,IF(ISBLANK(H4530),DATEDIF(G4530,'[3]1.Pradzia'!$D$13,"M"),DATEDIF(G4530,H4530,"m")))</f>
        <v>0</v>
      </c>
      <c r="AE4530" s="37">
        <f>IF(E4530='[3]5.Grup_T'!$E$20,0,IF(AD4530&lt;&gt;0,M4530/V4530*MIN(12,AD4530),0))</f>
        <v>0</v>
      </c>
      <c r="AF4530" s="37">
        <f t="shared" si="988"/>
        <v>0</v>
      </c>
      <c r="AG4530" s="37">
        <f t="shared" si="989"/>
        <v>0</v>
      </c>
      <c r="AH4530" s="37">
        <f t="shared" si="990"/>
        <v>0</v>
      </c>
      <c r="AI4530" s="35" t="str">
        <f t="shared" si="991"/>
        <v>Nusidėvėjęs</v>
      </c>
      <c r="AJ4530" s="38" t="str">
        <f>IF(AND(F4530&lt;&gt;[3]Pav.tvarkyklė!$B$12,F4530&lt;&gt;[3]Pav.tvarkyklė!$B$13),"GVTNT","X")</f>
        <v>GVTNT</v>
      </c>
      <c r="AK4530" s="39">
        <f t="shared" si="993"/>
        <v>0</v>
      </c>
      <c r="AL4530" s="41"/>
      <c r="AM4530" s="41"/>
      <c r="AN4530" s="41">
        <f t="shared" si="981"/>
        <v>1900</v>
      </c>
      <c r="AO4530" s="41"/>
      <c r="AP4530" s="41"/>
      <c r="AQ4530" s="41"/>
      <c r="AR4530" s="42"/>
      <c r="AS4530" s="42"/>
      <c r="AU4530" s="43">
        <f t="shared" si="982"/>
        <v>0</v>
      </c>
    </row>
    <row r="4531" spans="1:47" ht="15" customHeight="1" x14ac:dyDescent="0.25">
      <c r="A4531" s="11"/>
      <c r="B4531" s="19">
        <v>4700</v>
      </c>
      <c r="C4531" s="61"/>
      <c r="D4531" s="62"/>
      <c r="E4531" s="78"/>
      <c r="F4531" s="63"/>
      <c r="G4531" s="80"/>
      <c r="H4531" s="94"/>
      <c r="I4531" s="95"/>
      <c r="J4531" s="27"/>
      <c r="K4531" s="27"/>
      <c r="L4531" s="95"/>
      <c r="M4531" s="96"/>
      <c r="N4531" s="29">
        <v>0</v>
      </c>
      <c r="O4531" s="30" t="str">
        <f>IF(G4531&lt;=$N$2,"",IF(F4531=[3]Pav.tvarkyklė!$B$13,"",IF(ISBLANK(R4531),"X","")))</f>
        <v/>
      </c>
      <c r="P4531" s="91"/>
      <c r="Q4531" s="63"/>
      <c r="R4531" s="63"/>
      <c r="S4531" s="63"/>
      <c r="T4531" s="63"/>
      <c r="U4531" s="34" t="str">
        <f>IFERROR(INDEX('[3]5.Grup_T'!$G$4:$G$22,MATCH('6.Turtas'!E4531,'[3]5.Grup_T'!$E$4:$E$22,0)),"0")</f>
        <v>0</v>
      </c>
      <c r="V4531" s="35">
        <f t="shared" si="983"/>
        <v>0</v>
      </c>
      <c r="W4531" s="35">
        <f>IF(NOT(ISBLANK(H4531)),(12-DATEDIF(H4531,'[3]1.Pradzia'!$D$13,"m")),0)</f>
        <v>0</v>
      </c>
      <c r="X4531" s="35">
        <f t="shared" si="984"/>
        <v>0</v>
      </c>
      <c r="Y4531" s="35">
        <f t="shared" si="980"/>
        <v>0</v>
      </c>
      <c r="Z4531" s="35">
        <f t="shared" si="992"/>
        <v>0</v>
      </c>
      <c r="AA4531" s="36">
        <f t="shared" si="985"/>
        <v>0</v>
      </c>
      <c r="AB4531" s="36">
        <f t="shared" si="986"/>
        <v>0</v>
      </c>
      <c r="AC4531" s="37">
        <f t="shared" si="987"/>
        <v>0</v>
      </c>
      <c r="AD4531" s="35">
        <f>IF(OR(YEAR(G4531)&lt;2019,O4531="X"),0,IF(ISBLANK(H4531),DATEDIF(G4531,'[3]1.Pradzia'!$D$13,"M"),DATEDIF(G4531,H4531,"m")))</f>
        <v>0</v>
      </c>
      <c r="AE4531" s="37">
        <f>IF(E4531='[3]5.Grup_T'!$E$20,0,IF(AD4531&lt;&gt;0,M4531/V4531*MIN(12,AD4531),0))</f>
        <v>0</v>
      </c>
      <c r="AF4531" s="37">
        <f t="shared" si="988"/>
        <v>0</v>
      </c>
      <c r="AG4531" s="37">
        <f t="shared" si="989"/>
        <v>0</v>
      </c>
      <c r="AH4531" s="37">
        <f t="shared" si="990"/>
        <v>0</v>
      </c>
      <c r="AI4531" s="35" t="str">
        <f t="shared" si="991"/>
        <v>Nusidėvėjęs</v>
      </c>
      <c r="AJ4531" s="38" t="str">
        <f>IF(AND(F4531&lt;&gt;[3]Pav.tvarkyklė!$B$12,F4531&lt;&gt;[3]Pav.tvarkyklė!$B$13),"GVTNT","X")</f>
        <v>GVTNT</v>
      </c>
      <c r="AK4531" s="39">
        <f t="shared" si="993"/>
        <v>0</v>
      </c>
      <c r="AL4531" s="41"/>
      <c r="AM4531" s="41"/>
      <c r="AN4531" s="41">
        <f t="shared" si="981"/>
        <v>1900</v>
      </c>
      <c r="AO4531" s="41"/>
      <c r="AP4531" s="41"/>
      <c r="AQ4531" s="41"/>
      <c r="AR4531" s="42"/>
      <c r="AS4531" s="42"/>
      <c r="AU4531" s="43">
        <f t="shared" si="982"/>
        <v>0</v>
      </c>
    </row>
    <row r="4532" spans="1:47" ht="15" customHeight="1" x14ac:dyDescent="0.25">
      <c r="A4532" s="11"/>
      <c r="B4532" s="19">
        <v>4701</v>
      </c>
      <c r="C4532" s="61"/>
      <c r="D4532" s="62"/>
      <c r="E4532" s="78"/>
      <c r="F4532" s="63"/>
      <c r="G4532" s="80"/>
      <c r="H4532" s="94"/>
      <c r="I4532" s="95"/>
      <c r="J4532" s="27"/>
      <c r="K4532" s="27"/>
      <c r="L4532" s="95"/>
      <c r="M4532" s="96"/>
      <c r="N4532" s="29">
        <v>0</v>
      </c>
      <c r="O4532" s="30" t="str">
        <f>IF(G4532&lt;=$N$2,"",IF(F4532=[3]Pav.tvarkyklė!$B$13,"",IF(ISBLANK(R4532),"X","")))</f>
        <v/>
      </c>
      <c r="P4532" s="91"/>
      <c r="Q4532" s="63"/>
      <c r="R4532" s="63"/>
      <c r="S4532" s="63"/>
      <c r="T4532" s="63"/>
      <c r="U4532" s="34" t="str">
        <f>IFERROR(INDEX('[3]5.Grup_T'!$G$4:$G$22,MATCH('6.Turtas'!E4532,'[3]5.Grup_T'!$E$4:$E$22,0)),"0")</f>
        <v>0</v>
      </c>
      <c r="V4532" s="35">
        <f t="shared" si="983"/>
        <v>0</v>
      </c>
      <c r="W4532" s="35">
        <f>IF(NOT(ISBLANK(H4532)),(12-DATEDIF(H4532,'[3]1.Pradzia'!$D$13,"m")),0)</f>
        <v>0</v>
      </c>
      <c r="X4532" s="35">
        <f t="shared" si="984"/>
        <v>0</v>
      </c>
      <c r="Y4532" s="35">
        <f t="shared" si="980"/>
        <v>0</v>
      </c>
      <c r="Z4532" s="35">
        <f t="shared" si="992"/>
        <v>0</v>
      </c>
      <c r="AA4532" s="36">
        <f t="shared" si="985"/>
        <v>0</v>
      </c>
      <c r="AB4532" s="36">
        <f t="shared" si="986"/>
        <v>0</v>
      </c>
      <c r="AC4532" s="37">
        <f t="shared" si="987"/>
        <v>0</v>
      </c>
      <c r="AD4532" s="35">
        <f>IF(OR(YEAR(G4532)&lt;2019,O4532="X"),0,IF(ISBLANK(H4532),DATEDIF(G4532,'[3]1.Pradzia'!$D$13,"M"),DATEDIF(G4532,H4532,"m")))</f>
        <v>0</v>
      </c>
      <c r="AE4532" s="37">
        <f>IF(E4532='[3]5.Grup_T'!$E$20,0,IF(AD4532&lt;&gt;0,M4532/V4532*MIN(12,AD4532),0))</f>
        <v>0</v>
      </c>
      <c r="AF4532" s="37">
        <f t="shared" si="988"/>
        <v>0</v>
      </c>
      <c r="AG4532" s="37">
        <f t="shared" si="989"/>
        <v>0</v>
      </c>
      <c r="AH4532" s="37">
        <f t="shared" si="990"/>
        <v>0</v>
      </c>
      <c r="AI4532" s="35" t="str">
        <f t="shared" si="991"/>
        <v>Nusidėvėjęs</v>
      </c>
      <c r="AJ4532" s="38" t="str">
        <f>IF(AND(F4532&lt;&gt;[3]Pav.tvarkyklė!$B$12,F4532&lt;&gt;[3]Pav.tvarkyklė!$B$13),"GVTNT","X")</f>
        <v>GVTNT</v>
      </c>
      <c r="AK4532" s="39">
        <f t="shared" si="993"/>
        <v>0</v>
      </c>
      <c r="AL4532" s="41"/>
      <c r="AM4532" s="41"/>
      <c r="AN4532" s="41">
        <f t="shared" si="981"/>
        <v>1900</v>
      </c>
      <c r="AO4532" s="41"/>
      <c r="AP4532" s="41"/>
      <c r="AQ4532" s="41"/>
      <c r="AR4532" s="42"/>
      <c r="AS4532" s="42"/>
      <c r="AU4532" s="43">
        <f t="shared" si="982"/>
        <v>0</v>
      </c>
    </row>
    <row r="4533" spans="1:47" ht="15" customHeight="1" x14ac:dyDescent="0.25">
      <c r="A4533" s="11"/>
      <c r="B4533" s="19">
        <v>4702</v>
      </c>
      <c r="C4533" s="61"/>
      <c r="D4533" s="62"/>
      <c r="E4533" s="78"/>
      <c r="F4533" s="63"/>
      <c r="G4533" s="80"/>
      <c r="H4533" s="94"/>
      <c r="I4533" s="95"/>
      <c r="J4533" s="27"/>
      <c r="K4533" s="27"/>
      <c r="L4533" s="95"/>
      <c r="M4533" s="96"/>
      <c r="N4533" s="29">
        <v>0</v>
      </c>
      <c r="O4533" s="30" t="str">
        <f>IF(G4533&lt;=$N$2,"",IF(F4533=[3]Pav.tvarkyklė!$B$13,"",IF(ISBLANK(R4533),"X","")))</f>
        <v/>
      </c>
      <c r="P4533" s="91"/>
      <c r="Q4533" s="63"/>
      <c r="R4533" s="63"/>
      <c r="S4533" s="63"/>
      <c r="T4533" s="63"/>
      <c r="U4533" s="34" t="str">
        <f>IFERROR(INDEX('[3]5.Grup_T'!$G$4:$G$22,MATCH('6.Turtas'!E4533,'[3]5.Grup_T'!$E$4:$E$22,0)),"0")</f>
        <v>0</v>
      </c>
      <c r="V4533" s="35">
        <f t="shared" si="983"/>
        <v>0</v>
      </c>
      <c r="W4533" s="35">
        <f>IF(NOT(ISBLANK(H4533)),(12-DATEDIF(H4533,'[3]1.Pradzia'!$D$13,"m")),0)</f>
        <v>0</v>
      </c>
      <c r="X4533" s="35">
        <f t="shared" si="984"/>
        <v>0</v>
      </c>
      <c r="Y4533" s="35">
        <f t="shared" si="980"/>
        <v>0</v>
      </c>
      <c r="Z4533" s="35">
        <f t="shared" si="992"/>
        <v>0</v>
      </c>
      <c r="AA4533" s="36">
        <f t="shared" si="985"/>
        <v>0</v>
      </c>
      <c r="AB4533" s="36">
        <f t="shared" si="986"/>
        <v>0</v>
      </c>
      <c r="AC4533" s="37">
        <f t="shared" si="987"/>
        <v>0</v>
      </c>
      <c r="AD4533" s="35">
        <f>IF(OR(YEAR(G4533)&lt;2019,O4533="X"),0,IF(ISBLANK(H4533),DATEDIF(G4533,'[3]1.Pradzia'!$D$13,"M"),DATEDIF(G4533,H4533,"m")))</f>
        <v>0</v>
      </c>
      <c r="AE4533" s="37">
        <f>IF(E4533='[3]5.Grup_T'!$E$20,0,IF(AD4533&lt;&gt;0,M4533/V4533*MIN(12,AD4533),0))</f>
        <v>0</v>
      </c>
      <c r="AF4533" s="37">
        <f t="shared" si="988"/>
        <v>0</v>
      </c>
      <c r="AG4533" s="37">
        <f t="shared" si="989"/>
        <v>0</v>
      </c>
      <c r="AH4533" s="37">
        <f t="shared" si="990"/>
        <v>0</v>
      </c>
      <c r="AI4533" s="35" t="str">
        <f t="shared" si="991"/>
        <v>Nusidėvėjęs</v>
      </c>
      <c r="AJ4533" s="38" t="str">
        <f>IF(AND(F4533&lt;&gt;[3]Pav.tvarkyklė!$B$12,F4533&lt;&gt;[3]Pav.tvarkyklė!$B$13),"GVTNT","X")</f>
        <v>GVTNT</v>
      </c>
      <c r="AK4533" s="39">
        <f t="shared" si="993"/>
        <v>0</v>
      </c>
      <c r="AL4533" s="41"/>
      <c r="AM4533" s="41"/>
      <c r="AN4533" s="41">
        <f t="shared" si="981"/>
        <v>1900</v>
      </c>
      <c r="AO4533" s="41"/>
      <c r="AP4533" s="41"/>
      <c r="AQ4533" s="41"/>
      <c r="AR4533" s="42"/>
      <c r="AS4533" s="42"/>
      <c r="AU4533" s="43">
        <f t="shared" si="982"/>
        <v>0</v>
      </c>
    </row>
    <row r="4534" spans="1:47" ht="15" customHeight="1" x14ac:dyDescent="0.25">
      <c r="A4534" s="11"/>
      <c r="B4534" s="19">
        <v>4703</v>
      </c>
      <c r="C4534" s="61"/>
      <c r="D4534" s="62"/>
      <c r="E4534" s="78"/>
      <c r="F4534" s="63"/>
      <c r="G4534" s="80"/>
      <c r="H4534" s="94"/>
      <c r="I4534" s="95"/>
      <c r="J4534" s="27"/>
      <c r="K4534" s="27"/>
      <c r="L4534" s="95"/>
      <c r="M4534" s="96"/>
      <c r="N4534" s="29">
        <v>0</v>
      </c>
      <c r="O4534" s="30" t="str">
        <f>IF(G4534&lt;=$N$2,"",IF(F4534=[3]Pav.tvarkyklė!$B$13,"",IF(ISBLANK(R4534),"X","")))</f>
        <v/>
      </c>
      <c r="P4534" s="91"/>
      <c r="Q4534" s="63"/>
      <c r="R4534" s="63"/>
      <c r="S4534" s="63"/>
      <c r="T4534" s="63"/>
      <c r="U4534" s="34" t="str">
        <f>IFERROR(INDEX('[3]5.Grup_T'!$G$4:$G$22,MATCH('6.Turtas'!E4534,'[3]5.Grup_T'!$E$4:$E$22,0)),"0")</f>
        <v>0</v>
      </c>
      <c r="V4534" s="35">
        <f t="shared" si="983"/>
        <v>0</v>
      </c>
      <c r="W4534" s="35">
        <f>IF(NOT(ISBLANK(H4534)),(12-DATEDIF(H4534,'[3]1.Pradzia'!$D$13,"m")),0)</f>
        <v>0</v>
      </c>
      <c r="X4534" s="35">
        <f t="shared" si="984"/>
        <v>0</v>
      </c>
      <c r="Y4534" s="35">
        <f t="shared" si="980"/>
        <v>0</v>
      </c>
      <c r="Z4534" s="35">
        <f t="shared" si="992"/>
        <v>0</v>
      </c>
      <c r="AA4534" s="36">
        <f t="shared" si="985"/>
        <v>0</v>
      </c>
      <c r="AB4534" s="36">
        <f t="shared" si="986"/>
        <v>0</v>
      </c>
      <c r="AC4534" s="37">
        <f t="shared" si="987"/>
        <v>0</v>
      </c>
      <c r="AD4534" s="35">
        <f>IF(OR(YEAR(G4534)&lt;2019,O4534="X"),0,IF(ISBLANK(H4534),DATEDIF(G4534,'[3]1.Pradzia'!$D$13,"M"),DATEDIF(G4534,H4534,"m")))</f>
        <v>0</v>
      </c>
      <c r="AE4534" s="37">
        <f>IF(E4534='[3]5.Grup_T'!$E$20,0,IF(AD4534&lt;&gt;0,M4534/V4534*MIN(12,AD4534),0))</f>
        <v>0</v>
      </c>
      <c r="AF4534" s="37">
        <f t="shared" si="988"/>
        <v>0</v>
      </c>
      <c r="AG4534" s="37">
        <f t="shared" si="989"/>
        <v>0</v>
      </c>
      <c r="AH4534" s="37">
        <f t="shared" si="990"/>
        <v>0</v>
      </c>
      <c r="AI4534" s="35" t="str">
        <f t="shared" si="991"/>
        <v>Nusidėvėjęs</v>
      </c>
      <c r="AJ4534" s="38" t="str">
        <f>IF(AND(F4534&lt;&gt;[3]Pav.tvarkyklė!$B$12,F4534&lt;&gt;[3]Pav.tvarkyklė!$B$13),"GVTNT","X")</f>
        <v>GVTNT</v>
      </c>
      <c r="AK4534" s="39">
        <f t="shared" si="993"/>
        <v>0</v>
      </c>
      <c r="AL4534" s="41"/>
      <c r="AM4534" s="41"/>
      <c r="AN4534" s="41">
        <f t="shared" si="981"/>
        <v>1900</v>
      </c>
      <c r="AO4534" s="41"/>
      <c r="AP4534" s="41"/>
      <c r="AQ4534" s="41"/>
      <c r="AR4534" s="42"/>
      <c r="AS4534" s="42"/>
      <c r="AU4534" s="43">
        <f t="shared" si="982"/>
        <v>0</v>
      </c>
    </row>
    <row r="4535" spans="1:47" ht="15" customHeight="1" x14ac:dyDescent="0.25">
      <c r="A4535" s="11"/>
      <c r="B4535" s="19">
        <v>4704</v>
      </c>
      <c r="C4535" s="61"/>
      <c r="D4535" s="62"/>
      <c r="E4535" s="78"/>
      <c r="F4535" s="63"/>
      <c r="G4535" s="80"/>
      <c r="H4535" s="94"/>
      <c r="I4535" s="95"/>
      <c r="J4535" s="27"/>
      <c r="K4535" s="27"/>
      <c r="L4535" s="95"/>
      <c r="M4535" s="96"/>
      <c r="N4535" s="29">
        <v>0</v>
      </c>
      <c r="O4535" s="30" t="str">
        <f>IF(G4535&lt;=$N$2,"",IF(F4535=[3]Pav.tvarkyklė!$B$13,"",IF(ISBLANK(R4535),"X","")))</f>
        <v/>
      </c>
      <c r="P4535" s="91"/>
      <c r="Q4535" s="63"/>
      <c r="R4535" s="63"/>
      <c r="S4535" s="63"/>
      <c r="T4535" s="63"/>
      <c r="U4535" s="34" t="str">
        <f>IFERROR(INDEX('[3]5.Grup_T'!$G$4:$G$22,MATCH('6.Turtas'!E4535,'[3]5.Grup_T'!$E$4:$E$22,0)),"0")</f>
        <v>0</v>
      </c>
      <c r="V4535" s="35">
        <f t="shared" si="983"/>
        <v>0</v>
      </c>
      <c r="W4535" s="35">
        <f>IF(NOT(ISBLANK(H4535)),(12-DATEDIF(H4535,'[3]1.Pradzia'!$D$13,"m")),0)</f>
        <v>0</v>
      </c>
      <c r="X4535" s="35">
        <f t="shared" si="984"/>
        <v>0</v>
      </c>
      <c r="Y4535" s="35">
        <f t="shared" ref="Y4535:Y4598" si="994">IF(YEAR(G4535)&gt;=2019,0,IF(Z4535&lt;=0,0,IF(W4535&lt;&gt;0,MIN(W4535,Z4535),MIN(12,Z4535))))</f>
        <v>0</v>
      </c>
      <c r="Z4535" s="35">
        <f t="shared" si="992"/>
        <v>0</v>
      </c>
      <c r="AA4535" s="36">
        <f t="shared" si="985"/>
        <v>0</v>
      </c>
      <c r="AB4535" s="36">
        <f t="shared" si="986"/>
        <v>0</v>
      </c>
      <c r="AC4535" s="37">
        <f t="shared" si="987"/>
        <v>0</v>
      </c>
      <c r="AD4535" s="35">
        <f>IF(OR(YEAR(G4535)&lt;2019,O4535="X"),0,IF(ISBLANK(H4535),DATEDIF(G4535,'[3]1.Pradzia'!$D$13,"M"),DATEDIF(G4535,H4535,"m")))</f>
        <v>0</v>
      </c>
      <c r="AE4535" s="37">
        <f>IF(E4535='[3]5.Grup_T'!$E$20,0,IF(AD4535&lt;&gt;0,M4535/V4535*MIN(12,AD4535),0))</f>
        <v>0</v>
      </c>
      <c r="AF4535" s="37">
        <f t="shared" si="988"/>
        <v>0</v>
      </c>
      <c r="AG4535" s="37">
        <f t="shared" si="989"/>
        <v>0</v>
      </c>
      <c r="AH4535" s="37">
        <f t="shared" si="990"/>
        <v>0</v>
      </c>
      <c r="AI4535" s="35" t="str">
        <f t="shared" si="991"/>
        <v>Nusidėvėjęs</v>
      </c>
      <c r="AJ4535" s="38" t="str">
        <f>IF(AND(F4535&lt;&gt;[3]Pav.tvarkyklė!$B$12,F4535&lt;&gt;[3]Pav.tvarkyklė!$B$13),"GVTNT","X")</f>
        <v>GVTNT</v>
      </c>
      <c r="AK4535" s="39">
        <f t="shared" si="993"/>
        <v>0</v>
      </c>
      <c r="AL4535" s="41"/>
      <c r="AM4535" s="41"/>
      <c r="AN4535" s="41">
        <f t="shared" si="981"/>
        <v>1900</v>
      </c>
      <c r="AO4535" s="41"/>
      <c r="AP4535" s="41"/>
      <c r="AQ4535" s="41"/>
      <c r="AR4535" s="42"/>
      <c r="AS4535" s="42"/>
      <c r="AU4535" s="43">
        <f t="shared" si="982"/>
        <v>0</v>
      </c>
    </row>
    <row r="4536" spans="1:47" ht="15" customHeight="1" x14ac:dyDescent="0.25">
      <c r="A4536" s="11"/>
      <c r="B4536" s="19">
        <v>4705</v>
      </c>
      <c r="C4536" s="61"/>
      <c r="D4536" s="62"/>
      <c r="E4536" s="78"/>
      <c r="F4536" s="63"/>
      <c r="G4536" s="80"/>
      <c r="H4536" s="94"/>
      <c r="I4536" s="95"/>
      <c r="J4536" s="27"/>
      <c r="K4536" s="27"/>
      <c r="L4536" s="95"/>
      <c r="M4536" s="96"/>
      <c r="N4536" s="29">
        <v>0</v>
      </c>
      <c r="O4536" s="30" t="str">
        <f>IF(G4536&lt;=$N$2,"",IF(F4536=[3]Pav.tvarkyklė!$B$13,"",IF(ISBLANK(R4536),"X","")))</f>
        <v/>
      </c>
      <c r="P4536" s="91"/>
      <c r="Q4536" s="63"/>
      <c r="R4536" s="63"/>
      <c r="S4536" s="63"/>
      <c r="T4536" s="63"/>
      <c r="U4536" s="34" t="str">
        <f>IFERROR(INDEX('[3]5.Grup_T'!$G$4:$G$22,MATCH('6.Turtas'!E4536,'[3]5.Grup_T'!$E$4:$E$22,0)),"0")</f>
        <v>0</v>
      </c>
      <c r="V4536" s="35">
        <f t="shared" si="983"/>
        <v>0</v>
      </c>
      <c r="W4536" s="35">
        <f>IF(NOT(ISBLANK(H4536)),(12-DATEDIF(H4536,'[3]1.Pradzia'!$D$13,"m")),0)</f>
        <v>0</v>
      </c>
      <c r="X4536" s="35">
        <f t="shared" si="984"/>
        <v>0</v>
      </c>
      <c r="Y4536" s="35">
        <f t="shared" si="994"/>
        <v>0</v>
      </c>
      <c r="Z4536" s="35">
        <f t="shared" si="992"/>
        <v>0</v>
      </c>
      <c r="AA4536" s="36">
        <f t="shared" si="985"/>
        <v>0</v>
      </c>
      <c r="AB4536" s="36">
        <f t="shared" si="986"/>
        <v>0</v>
      </c>
      <c r="AC4536" s="37">
        <f t="shared" si="987"/>
        <v>0</v>
      </c>
      <c r="AD4536" s="35">
        <f>IF(OR(YEAR(G4536)&lt;2019,O4536="X"),0,IF(ISBLANK(H4536),DATEDIF(G4536,'[3]1.Pradzia'!$D$13,"M"),DATEDIF(G4536,H4536,"m")))</f>
        <v>0</v>
      </c>
      <c r="AE4536" s="37">
        <f>IF(E4536='[3]5.Grup_T'!$E$20,0,IF(AD4536&lt;&gt;0,M4536/V4536*MIN(12,AD4536),0))</f>
        <v>0</v>
      </c>
      <c r="AF4536" s="37">
        <f t="shared" si="988"/>
        <v>0</v>
      </c>
      <c r="AG4536" s="37">
        <f t="shared" si="989"/>
        <v>0</v>
      </c>
      <c r="AH4536" s="37">
        <f t="shared" si="990"/>
        <v>0</v>
      </c>
      <c r="AI4536" s="35" t="str">
        <f t="shared" si="991"/>
        <v>Nusidėvėjęs</v>
      </c>
      <c r="AJ4536" s="38" t="str">
        <f>IF(AND(F4536&lt;&gt;[3]Pav.tvarkyklė!$B$12,F4536&lt;&gt;[3]Pav.tvarkyklė!$B$13),"GVTNT","X")</f>
        <v>GVTNT</v>
      </c>
      <c r="AK4536" s="39">
        <f t="shared" si="993"/>
        <v>0</v>
      </c>
      <c r="AL4536" s="41"/>
      <c r="AM4536" s="41"/>
      <c r="AN4536" s="41">
        <f t="shared" si="981"/>
        <v>1900</v>
      </c>
      <c r="AO4536" s="41"/>
      <c r="AP4536" s="41"/>
      <c r="AQ4536" s="41"/>
      <c r="AR4536" s="42"/>
      <c r="AS4536" s="42"/>
      <c r="AU4536" s="43">
        <f t="shared" si="982"/>
        <v>0</v>
      </c>
    </row>
    <row r="4537" spans="1:47" ht="15" customHeight="1" x14ac:dyDescent="0.25">
      <c r="A4537" s="11"/>
      <c r="B4537" s="19">
        <v>4706</v>
      </c>
      <c r="C4537" s="61"/>
      <c r="D4537" s="62"/>
      <c r="E4537" s="78"/>
      <c r="F4537" s="63"/>
      <c r="G4537" s="80"/>
      <c r="H4537" s="94"/>
      <c r="I4537" s="95"/>
      <c r="J4537" s="27"/>
      <c r="K4537" s="27"/>
      <c r="L4537" s="95"/>
      <c r="M4537" s="96"/>
      <c r="N4537" s="29">
        <v>0</v>
      </c>
      <c r="O4537" s="30" t="str">
        <f>IF(G4537&lt;=$N$2,"",IF(F4537=[3]Pav.tvarkyklė!$B$13,"",IF(ISBLANK(R4537),"X","")))</f>
        <v/>
      </c>
      <c r="P4537" s="91"/>
      <c r="Q4537" s="63"/>
      <c r="R4537" s="63"/>
      <c r="S4537" s="63"/>
      <c r="T4537" s="63"/>
      <c r="U4537" s="34" t="str">
        <f>IFERROR(INDEX('[3]5.Grup_T'!$G$4:$G$22,MATCH('6.Turtas'!E4537,'[3]5.Grup_T'!$E$4:$E$22,0)),"0")</f>
        <v>0</v>
      </c>
      <c r="V4537" s="35">
        <f t="shared" si="983"/>
        <v>0</v>
      </c>
      <c r="W4537" s="35">
        <f>IF(NOT(ISBLANK(H4537)),(12-DATEDIF(H4537,'[3]1.Pradzia'!$D$13,"m")),0)</f>
        <v>0</v>
      </c>
      <c r="X4537" s="35">
        <f t="shared" si="984"/>
        <v>0</v>
      </c>
      <c r="Y4537" s="35">
        <f t="shared" si="994"/>
        <v>0</v>
      </c>
      <c r="Z4537" s="35">
        <f t="shared" si="992"/>
        <v>0</v>
      </c>
      <c r="AA4537" s="36">
        <f t="shared" si="985"/>
        <v>0</v>
      </c>
      <c r="AB4537" s="36">
        <f t="shared" si="986"/>
        <v>0</v>
      </c>
      <c r="AC4537" s="37">
        <f t="shared" si="987"/>
        <v>0</v>
      </c>
      <c r="AD4537" s="35">
        <f>IF(OR(YEAR(G4537)&lt;2019,O4537="X"),0,IF(ISBLANK(H4537),DATEDIF(G4537,'[3]1.Pradzia'!$D$13,"M"),DATEDIF(G4537,H4537,"m")))</f>
        <v>0</v>
      </c>
      <c r="AE4537" s="37">
        <f>IF(E4537='[3]5.Grup_T'!$E$20,0,IF(AD4537&lt;&gt;0,M4537/V4537*MIN(12,AD4537),0))</f>
        <v>0</v>
      </c>
      <c r="AF4537" s="37">
        <f t="shared" si="988"/>
        <v>0</v>
      </c>
      <c r="AG4537" s="37">
        <f t="shared" si="989"/>
        <v>0</v>
      </c>
      <c r="AH4537" s="37">
        <f t="shared" si="990"/>
        <v>0</v>
      </c>
      <c r="AI4537" s="35" t="str">
        <f t="shared" si="991"/>
        <v>Nusidėvėjęs</v>
      </c>
      <c r="AJ4537" s="38" t="str">
        <f>IF(AND(F4537&lt;&gt;[3]Pav.tvarkyklė!$B$12,F4537&lt;&gt;[3]Pav.tvarkyklė!$B$13),"GVTNT","X")</f>
        <v>GVTNT</v>
      </c>
      <c r="AK4537" s="39">
        <f t="shared" si="993"/>
        <v>0</v>
      </c>
      <c r="AL4537" s="41"/>
      <c r="AM4537" s="41"/>
      <c r="AN4537" s="41">
        <f t="shared" si="981"/>
        <v>1900</v>
      </c>
      <c r="AO4537" s="41"/>
      <c r="AP4537" s="41"/>
      <c r="AQ4537" s="41"/>
      <c r="AR4537" s="42"/>
      <c r="AS4537" s="42"/>
      <c r="AU4537" s="43">
        <f t="shared" si="982"/>
        <v>0</v>
      </c>
    </row>
    <row r="4538" spans="1:47" ht="15" customHeight="1" x14ac:dyDescent="0.25">
      <c r="A4538" s="11"/>
      <c r="B4538" s="19">
        <v>4707</v>
      </c>
      <c r="C4538" s="61"/>
      <c r="D4538" s="62"/>
      <c r="E4538" s="78"/>
      <c r="F4538" s="63"/>
      <c r="G4538" s="80"/>
      <c r="H4538" s="94"/>
      <c r="I4538" s="95"/>
      <c r="J4538" s="27"/>
      <c r="K4538" s="27"/>
      <c r="L4538" s="95"/>
      <c r="M4538" s="96"/>
      <c r="N4538" s="29">
        <v>0</v>
      </c>
      <c r="O4538" s="30" t="str">
        <f>IF(G4538&lt;=$N$2,"",IF(F4538=[3]Pav.tvarkyklė!$B$13,"",IF(ISBLANK(R4538),"X","")))</f>
        <v/>
      </c>
      <c r="P4538" s="91"/>
      <c r="Q4538" s="63"/>
      <c r="R4538" s="63"/>
      <c r="S4538" s="63"/>
      <c r="T4538" s="63"/>
      <c r="U4538" s="34" t="str">
        <f>IFERROR(INDEX('[3]5.Grup_T'!$G$4:$G$22,MATCH('6.Turtas'!E4538,'[3]5.Grup_T'!$E$4:$E$22,0)),"0")</f>
        <v>0</v>
      </c>
      <c r="V4538" s="35">
        <f t="shared" si="983"/>
        <v>0</v>
      </c>
      <c r="W4538" s="35">
        <f>IF(NOT(ISBLANK(H4538)),(12-DATEDIF(H4538,'[3]1.Pradzia'!$D$13,"m")),0)</f>
        <v>0</v>
      </c>
      <c r="X4538" s="35">
        <f t="shared" si="984"/>
        <v>0</v>
      </c>
      <c r="Y4538" s="35">
        <f t="shared" si="994"/>
        <v>0</v>
      </c>
      <c r="Z4538" s="35">
        <f t="shared" si="992"/>
        <v>0</v>
      </c>
      <c r="AA4538" s="36">
        <f t="shared" si="985"/>
        <v>0</v>
      </c>
      <c r="AB4538" s="36">
        <f t="shared" si="986"/>
        <v>0</v>
      </c>
      <c r="AC4538" s="37">
        <f t="shared" si="987"/>
        <v>0</v>
      </c>
      <c r="AD4538" s="35">
        <f>IF(OR(YEAR(G4538)&lt;2019,O4538="X"),0,IF(ISBLANK(H4538),DATEDIF(G4538,'[3]1.Pradzia'!$D$13,"M"),DATEDIF(G4538,H4538,"m")))</f>
        <v>0</v>
      </c>
      <c r="AE4538" s="37">
        <f>IF(E4538='[3]5.Grup_T'!$E$20,0,IF(AD4538&lt;&gt;0,M4538/V4538*MIN(12,AD4538),0))</f>
        <v>0</v>
      </c>
      <c r="AF4538" s="37">
        <f t="shared" si="988"/>
        <v>0</v>
      </c>
      <c r="AG4538" s="37">
        <f t="shared" si="989"/>
        <v>0</v>
      </c>
      <c r="AH4538" s="37">
        <f t="shared" si="990"/>
        <v>0</v>
      </c>
      <c r="AI4538" s="35" t="str">
        <f t="shared" si="991"/>
        <v>Nusidėvėjęs</v>
      </c>
      <c r="AJ4538" s="38" t="str">
        <f>IF(AND(F4538&lt;&gt;[3]Pav.tvarkyklė!$B$12,F4538&lt;&gt;[3]Pav.tvarkyklė!$B$13),"GVTNT","X")</f>
        <v>GVTNT</v>
      </c>
      <c r="AK4538" s="39">
        <f t="shared" si="993"/>
        <v>0</v>
      </c>
      <c r="AL4538" s="41"/>
      <c r="AM4538" s="41"/>
      <c r="AN4538" s="41">
        <f t="shared" si="981"/>
        <v>1900</v>
      </c>
      <c r="AO4538" s="41"/>
      <c r="AP4538" s="41"/>
      <c r="AQ4538" s="41"/>
      <c r="AR4538" s="42"/>
      <c r="AS4538" s="42"/>
      <c r="AU4538" s="43">
        <f t="shared" si="982"/>
        <v>0</v>
      </c>
    </row>
    <row r="4539" spans="1:47" ht="15" customHeight="1" x14ac:dyDescent="0.25">
      <c r="A4539" s="11"/>
      <c r="B4539" s="19">
        <v>4708</v>
      </c>
      <c r="C4539" s="61"/>
      <c r="D4539" s="62"/>
      <c r="E4539" s="78"/>
      <c r="F4539" s="63"/>
      <c r="G4539" s="80"/>
      <c r="H4539" s="94"/>
      <c r="I4539" s="95"/>
      <c r="J4539" s="27"/>
      <c r="K4539" s="27"/>
      <c r="L4539" s="95"/>
      <c r="M4539" s="96"/>
      <c r="N4539" s="29">
        <v>0</v>
      </c>
      <c r="O4539" s="30" t="str">
        <f>IF(G4539&lt;=$N$2,"",IF(F4539=[3]Pav.tvarkyklė!$B$13,"",IF(ISBLANK(R4539),"X","")))</f>
        <v/>
      </c>
      <c r="P4539" s="91"/>
      <c r="Q4539" s="63"/>
      <c r="R4539" s="63"/>
      <c r="S4539" s="63"/>
      <c r="T4539" s="63"/>
      <c r="U4539" s="34" t="str">
        <f>IFERROR(INDEX('[3]5.Grup_T'!$G$4:$G$22,MATCH('6.Turtas'!E4539,'[3]5.Grup_T'!$E$4:$E$22,0)),"0")</f>
        <v>0</v>
      </c>
      <c r="V4539" s="35">
        <f t="shared" si="983"/>
        <v>0</v>
      </c>
      <c r="W4539" s="35">
        <f>IF(NOT(ISBLANK(H4539)),(12-DATEDIF(H4539,'[3]1.Pradzia'!$D$13,"m")),0)</f>
        <v>0</v>
      </c>
      <c r="X4539" s="35">
        <f t="shared" si="984"/>
        <v>0</v>
      </c>
      <c r="Y4539" s="35">
        <f t="shared" si="994"/>
        <v>0</v>
      </c>
      <c r="Z4539" s="35">
        <f t="shared" si="992"/>
        <v>0</v>
      </c>
      <c r="AA4539" s="36">
        <f t="shared" si="985"/>
        <v>0</v>
      </c>
      <c r="AB4539" s="36">
        <f t="shared" si="986"/>
        <v>0</v>
      </c>
      <c r="AC4539" s="37">
        <f t="shared" si="987"/>
        <v>0</v>
      </c>
      <c r="AD4539" s="35">
        <f>IF(OR(YEAR(G4539)&lt;2019,O4539="X"),0,IF(ISBLANK(H4539),DATEDIF(G4539,'[3]1.Pradzia'!$D$13,"M"),DATEDIF(G4539,H4539,"m")))</f>
        <v>0</v>
      </c>
      <c r="AE4539" s="37">
        <f>IF(E4539='[3]5.Grup_T'!$E$20,0,IF(AD4539&lt;&gt;0,M4539/V4539*MIN(12,AD4539),0))</f>
        <v>0</v>
      </c>
      <c r="AF4539" s="37">
        <f t="shared" si="988"/>
        <v>0</v>
      </c>
      <c r="AG4539" s="37">
        <f t="shared" si="989"/>
        <v>0</v>
      </c>
      <c r="AH4539" s="37">
        <f t="shared" si="990"/>
        <v>0</v>
      </c>
      <c r="AI4539" s="35" t="str">
        <f t="shared" si="991"/>
        <v>Nusidėvėjęs</v>
      </c>
      <c r="AJ4539" s="38" t="str">
        <f>IF(AND(F4539&lt;&gt;[3]Pav.tvarkyklė!$B$12,F4539&lt;&gt;[3]Pav.tvarkyklė!$B$13),"GVTNT","X")</f>
        <v>GVTNT</v>
      </c>
      <c r="AK4539" s="39">
        <f t="shared" si="993"/>
        <v>0</v>
      </c>
      <c r="AL4539" s="41"/>
      <c r="AM4539" s="41"/>
      <c r="AN4539" s="41">
        <f t="shared" si="981"/>
        <v>1900</v>
      </c>
      <c r="AO4539" s="41"/>
      <c r="AP4539" s="41"/>
      <c r="AQ4539" s="41"/>
      <c r="AR4539" s="42"/>
      <c r="AS4539" s="42"/>
      <c r="AU4539" s="43">
        <f t="shared" si="982"/>
        <v>0</v>
      </c>
    </row>
    <row r="4540" spans="1:47" ht="15" customHeight="1" x14ac:dyDescent="0.25">
      <c r="A4540" s="11"/>
      <c r="B4540" s="19">
        <v>4709</v>
      </c>
      <c r="C4540" s="61"/>
      <c r="D4540" s="62"/>
      <c r="E4540" s="78"/>
      <c r="F4540" s="63"/>
      <c r="G4540" s="80"/>
      <c r="H4540" s="94"/>
      <c r="I4540" s="95"/>
      <c r="J4540" s="27"/>
      <c r="K4540" s="27"/>
      <c r="L4540" s="95"/>
      <c r="M4540" s="96"/>
      <c r="N4540" s="29">
        <v>0</v>
      </c>
      <c r="O4540" s="30" t="str">
        <f>IF(G4540&lt;=$N$2,"",IF(F4540=[3]Pav.tvarkyklė!$B$13,"",IF(ISBLANK(R4540),"X","")))</f>
        <v/>
      </c>
      <c r="P4540" s="91"/>
      <c r="Q4540" s="63"/>
      <c r="R4540" s="63"/>
      <c r="S4540" s="63"/>
      <c r="T4540" s="63"/>
      <c r="U4540" s="34" t="str">
        <f>IFERROR(INDEX('[3]5.Grup_T'!$G$4:$G$22,MATCH('6.Turtas'!E4540,'[3]5.Grup_T'!$E$4:$E$22,0)),"0")</f>
        <v>0</v>
      </c>
      <c r="V4540" s="35">
        <f t="shared" si="983"/>
        <v>0</v>
      </c>
      <c r="W4540" s="35">
        <f>IF(NOT(ISBLANK(H4540)),(12-DATEDIF(H4540,'[3]1.Pradzia'!$D$13,"m")),0)</f>
        <v>0</v>
      </c>
      <c r="X4540" s="35">
        <f t="shared" si="984"/>
        <v>0</v>
      </c>
      <c r="Y4540" s="35">
        <f t="shared" si="994"/>
        <v>0</v>
      </c>
      <c r="Z4540" s="35">
        <f t="shared" si="992"/>
        <v>0</v>
      </c>
      <c r="AA4540" s="36">
        <f t="shared" si="985"/>
        <v>0</v>
      </c>
      <c r="AB4540" s="36">
        <f t="shared" si="986"/>
        <v>0</v>
      </c>
      <c r="AC4540" s="37">
        <f t="shared" si="987"/>
        <v>0</v>
      </c>
      <c r="AD4540" s="35">
        <f>IF(OR(YEAR(G4540)&lt;2019,O4540="X"),0,IF(ISBLANK(H4540),DATEDIF(G4540,'[3]1.Pradzia'!$D$13,"M"),DATEDIF(G4540,H4540,"m")))</f>
        <v>0</v>
      </c>
      <c r="AE4540" s="37">
        <f>IF(E4540='[3]5.Grup_T'!$E$20,0,IF(AD4540&lt;&gt;0,M4540/V4540*MIN(12,AD4540),0))</f>
        <v>0</v>
      </c>
      <c r="AF4540" s="37">
        <f t="shared" si="988"/>
        <v>0</v>
      </c>
      <c r="AG4540" s="37">
        <f t="shared" si="989"/>
        <v>0</v>
      </c>
      <c r="AH4540" s="37">
        <f t="shared" si="990"/>
        <v>0</v>
      </c>
      <c r="AI4540" s="35" t="str">
        <f t="shared" si="991"/>
        <v>Nusidėvėjęs</v>
      </c>
      <c r="AJ4540" s="38" t="str">
        <f>IF(AND(F4540&lt;&gt;[3]Pav.tvarkyklė!$B$12,F4540&lt;&gt;[3]Pav.tvarkyklė!$B$13),"GVTNT","X")</f>
        <v>GVTNT</v>
      </c>
      <c r="AK4540" s="39">
        <f t="shared" si="993"/>
        <v>0</v>
      </c>
      <c r="AL4540" s="41"/>
      <c r="AM4540" s="41"/>
      <c r="AN4540" s="41">
        <f t="shared" si="981"/>
        <v>1900</v>
      </c>
      <c r="AO4540" s="41"/>
      <c r="AP4540" s="41"/>
      <c r="AQ4540" s="41"/>
      <c r="AR4540" s="42"/>
      <c r="AS4540" s="42"/>
      <c r="AU4540" s="43">
        <f t="shared" si="982"/>
        <v>0</v>
      </c>
    </row>
    <row r="4541" spans="1:47" ht="15" customHeight="1" x14ac:dyDescent="0.25">
      <c r="A4541" s="11"/>
      <c r="B4541" s="19">
        <v>4710</v>
      </c>
      <c r="C4541" s="61"/>
      <c r="D4541" s="62"/>
      <c r="E4541" s="78"/>
      <c r="F4541" s="63"/>
      <c r="G4541" s="80"/>
      <c r="H4541" s="94"/>
      <c r="I4541" s="95"/>
      <c r="J4541" s="27"/>
      <c r="K4541" s="27"/>
      <c r="L4541" s="95"/>
      <c r="M4541" s="96"/>
      <c r="N4541" s="29">
        <v>0</v>
      </c>
      <c r="O4541" s="30" t="str">
        <f>IF(G4541&lt;=$N$2,"",IF(F4541=[3]Pav.tvarkyklė!$B$13,"",IF(ISBLANK(R4541),"X","")))</f>
        <v/>
      </c>
      <c r="P4541" s="91"/>
      <c r="Q4541" s="63"/>
      <c r="R4541" s="63"/>
      <c r="S4541" s="63"/>
      <c r="T4541" s="63"/>
      <c r="U4541" s="34" t="str">
        <f>IFERROR(INDEX('[3]5.Grup_T'!$G$4:$G$22,MATCH('6.Turtas'!E4541,'[3]5.Grup_T'!$E$4:$E$22,0)),"0")</f>
        <v>0</v>
      </c>
      <c r="V4541" s="35">
        <f t="shared" si="983"/>
        <v>0</v>
      </c>
      <c r="W4541" s="35">
        <f>IF(NOT(ISBLANK(H4541)),(12-DATEDIF(H4541,'[3]1.Pradzia'!$D$13,"m")),0)</f>
        <v>0</v>
      </c>
      <c r="X4541" s="35">
        <f t="shared" si="984"/>
        <v>0</v>
      </c>
      <c r="Y4541" s="35">
        <f t="shared" si="994"/>
        <v>0</v>
      </c>
      <c r="Z4541" s="35">
        <f t="shared" si="992"/>
        <v>0</v>
      </c>
      <c r="AA4541" s="36">
        <f t="shared" si="985"/>
        <v>0</v>
      </c>
      <c r="AB4541" s="36">
        <f t="shared" si="986"/>
        <v>0</v>
      </c>
      <c r="AC4541" s="37">
        <f t="shared" si="987"/>
        <v>0</v>
      </c>
      <c r="AD4541" s="35">
        <f>IF(OR(YEAR(G4541)&lt;2019,O4541="X"),0,IF(ISBLANK(H4541),DATEDIF(G4541,'[3]1.Pradzia'!$D$13,"M"),DATEDIF(G4541,H4541,"m")))</f>
        <v>0</v>
      </c>
      <c r="AE4541" s="37">
        <f>IF(E4541='[3]5.Grup_T'!$E$20,0,IF(AD4541&lt;&gt;0,M4541/V4541*MIN(12,AD4541),0))</f>
        <v>0</v>
      </c>
      <c r="AF4541" s="37">
        <f t="shared" si="988"/>
        <v>0</v>
      </c>
      <c r="AG4541" s="37">
        <f t="shared" si="989"/>
        <v>0</v>
      </c>
      <c r="AH4541" s="37">
        <f t="shared" si="990"/>
        <v>0</v>
      </c>
      <c r="AI4541" s="35" t="str">
        <f t="shared" si="991"/>
        <v>Nusidėvėjęs</v>
      </c>
      <c r="AJ4541" s="38" t="str">
        <f>IF(AND(F4541&lt;&gt;[3]Pav.tvarkyklė!$B$12,F4541&lt;&gt;[3]Pav.tvarkyklė!$B$13),"GVTNT","X")</f>
        <v>GVTNT</v>
      </c>
      <c r="AK4541" s="39">
        <f t="shared" si="993"/>
        <v>0</v>
      </c>
      <c r="AL4541" s="41"/>
      <c r="AM4541" s="41"/>
      <c r="AN4541" s="41">
        <f t="shared" si="981"/>
        <v>1900</v>
      </c>
      <c r="AO4541" s="41"/>
      <c r="AP4541" s="41"/>
      <c r="AQ4541" s="41"/>
      <c r="AR4541" s="42"/>
      <c r="AS4541" s="42"/>
      <c r="AU4541" s="43">
        <f t="shared" si="982"/>
        <v>0</v>
      </c>
    </row>
    <row r="4542" spans="1:47" ht="15" customHeight="1" x14ac:dyDescent="0.25">
      <c r="A4542" s="11"/>
      <c r="B4542" s="19">
        <v>4711</v>
      </c>
      <c r="C4542" s="61"/>
      <c r="D4542" s="62"/>
      <c r="E4542" s="78"/>
      <c r="F4542" s="63"/>
      <c r="G4542" s="80"/>
      <c r="H4542" s="94"/>
      <c r="I4542" s="95"/>
      <c r="J4542" s="27"/>
      <c r="K4542" s="27"/>
      <c r="L4542" s="95"/>
      <c r="M4542" s="96"/>
      <c r="N4542" s="29">
        <v>0</v>
      </c>
      <c r="O4542" s="30" t="str">
        <f>IF(G4542&lt;=$N$2,"",IF(F4542=[3]Pav.tvarkyklė!$B$13,"",IF(ISBLANK(R4542),"X","")))</f>
        <v/>
      </c>
      <c r="P4542" s="91"/>
      <c r="Q4542" s="63"/>
      <c r="R4542" s="63"/>
      <c r="S4542" s="63"/>
      <c r="T4542" s="63"/>
      <c r="U4542" s="34" t="str">
        <f>IFERROR(INDEX('[3]5.Grup_T'!$G$4:$G$22,MATCH('6.Turtas'!E4542,'[3]5.Grup_T'!$E$4:$E$22,0)),"0")</f>
        <v>0</v>
      </c>
      <c r="V4542" s="35">
        <f t="shared" si="983"/>
        <v>0</v>
      </c>
      <c r="W4542" s="35">
        <f>IF(NOT(ISBLANK(H4542)),(12-DATEDIF(H4542,'[3]1.Pradzia'!$D$13,"m")),0)</f>
        <v>0</v>
      </c>
      <c r="X4542" s="35">
        <f t="shared" si="984"/>
        <v>0</v>
      </c>
      <c r="Y4542" s="35">
        <f t="shared" si="994"/>
        <v>0</v>
      </c>
      <c r="Z4542" s="35">
        <f t="shared" si="992"/>
        <v>0</v>
      </c>
      <c r="AA4542" s="36">
        <f t="shared" si="985"/>
        <v>0</v>
      </c>
      <c r="AB4542" s="36">
        <f t="shared" si="986"/>
        <v>0</v>
      </c>
      <c r="AC4542" s="37">
        <f t="shared" si="987"/>
        <v>0</v>
      </c>
      <c r="AD4542" s="35">
        <f>IF(OR(YEAR(G4542)&lt;2019,O4542="X"),0,IF(ISBLANK(H4542),DATEDIF(G4542,'[3]1.Pradzia'!$D$13,"M"),DATEDIF(G4542,H4542,"m")))</f>
        <v>0</v>
      </c>
      <c r="AE4542" s="37">
        <f>IF(E4542='[3]5.Grup_T'!$E$20,0,IF(AD4542&lt;&gt;0,M4542/V4542*MIN(12,AD4542),0))</f>
        <v>0</v>
      </c>
      <c r="AF4542" s="37">
        <f t="shared" si="988"/>
        <v>0</v>
      </c>
      <c r="AG4542" s="37">
        <f t="shared" si="989"/>
        <v>0</v>
      </c>
      <c r="AH4542" s="37">
        <f t="shared" si="990"/>
        <v>0</v>
      </c>
      <c r="AI4542" s="35" t="str">
        <f t="shared" si="991"/>
        <v>Nusidėvėjęs</v>
      </c>
      <c r="AJ4542" s="38" t="str">
        <f>IF(AND(F4542&lt;&gt;[3]Pav.tvarkyklė!$B$12,F4542&lt;&gt;[3]Pav.tvarkyklė!$B$13),"GVTNT","X")</f>
        <v>GVTNT</v>
      </c>
      <c r="AK4542" s="39">
        <f t="shared" si="993"/>
        <v>0</v>
      </c>
      <c r="AL4542" s="41"/>
      <c r="AM4542" s="41"/>
      <c r="AN4542" s="41">
        <f t="shared" si="981"/>
        <v>1900</v>
      </c>
      <c r="AO4542" s="41"/>
      <c r="AP4542" s="41"/>
      <c r="AQ4542" s="41"/>
      <c r="AR4542" s="42"/>
      <c r="AS4542" s="42"/>
      <c r="AU4542" s="43">
        <f t="shared" si="982"/>
        <v>0</v>
      </c>
    </row>
    <row r="4543" spans="1:47" ht="15" customHeight="1" x14ac:dyDescent="0.25">
      <c r="A4543" s="11"/>
      <c r="B4543" s="19">
        <v>4712</v>
      </c>
      <c r="C4543" s="61"/>
      <c r="D4543" s="62"/>
      <c r="E4543" s="78"/>
      <c r="F4543" s="63"/>
      <c r="G4543" s="80"/>
      <c r="H4543" s="94"/>
      <c r="I4543" s="95"/>
      <c r="J4543" s="27"/>
      <c r="K4543" s="27"/>
      <c r="L4543" s="95"/>
      <c r="M4543" s="96"/>
      <c r="N4543" s="29">
        <v>0</v>
      </c>
      <c r="O4543" s="30" t="str">
        <f>IF(G4543&lt;=$N$2,"",IF(F4543=[3]Pav.tvarkyklė!$B$13,"",IF(ISBLANK(R4543),"X","")))</f>
        <v/>
      </c>
      <c r="P4543" s="91"/>
      <c r="Q4543" s="63"/>
      <c r="R4543" s="63"/>
      <c r="S4543" s="63"/>
      <c r="T4543" s="63"/>
      <c r="U4543" s="34" t="str">
        <f>IFERROR(INDEX('[3]5.Grup_T'!$G$4:$G$22,MATCH('6.Turtas'!E4543,'[3]5.Grup_T'!$E$4:$E$22,0)),"0")</f>
        <v>0</v>
      </c>
      <c r="V4543" s="35">
        <f t="shared" si="983"/>
        <v>0</v>
      </c>
      <c r="W4543" s="35">
        <f>IF(NOT(ISBLANK(H4543)),(12-DATEDIF(H4543,'[3]1.Pradzia'!$D$13,"m")),0)</f>
        <v>0</v>
      </c>
      <c r="X4543" s="35">
        <f t="shared" si="984"/>
        <v>0</v>
      </c>
      <c r="Y4543" s="35">
        <f t="shared" si="994"/>
        <v>0</v>
      </c>
      <c r="Z4543" s="35">
        <f t="shared" si="992"/>
        <v>0</v>
      </c>
      <c r="AA4543" s="36">
        <f t="shared" si="985"/>
        <v>0</v>
      </c>
      <c r="AB4543" s="36">
        <f t="shared" si="986"/>
        <v>0</v>
      </c>
      <c r="AC4543" s="37">
        <f t="shared" si="987"/>
        <v>0</v>
      </c>
      <c r="AD4543" s="35">
        <f>IF(OR(YEAR(G4543)&lt;2019,O4543="X"),0,IF(ISBLANK(H4543),DATEDIF(G4543,'[3]1.Pradzia'!$D$13,"M"),DATEDIF(G4543,H4543,"m")))</f>
        <v>0</v>
      </c>
      <c r="AE4543" s="37">
        <f>IF(E4543='[3]5.Grup_T'!$E$20,0,IF(AD4543&lt;&gt;0,M4543/V4543*MIN(12,AD4543),0))</f>
        <v>0</v>
      </c>
      <c r="AF4543" s="37">
        <f t="shared" si="988"/>
        <v>0</v>
      </c>
      <c r="AG4543" s="37">
        <f t="shared" si="989"/>
        <v>0</v>
      </c>
      <c r="AH4543" s="37">
        <f t="shared" si="990"/>
        <v>0</v>
      </c>
      <c r="AI4543" s="35" t="str">
        <f t="shared" si="991"/>
        <v>Nusidėvėjęs</v>
      </c>
      <c r="AJ4543" s="38" t="str">
        <f>IF(AND(F4543&lt;&gt;[3]Pav.tvarkyklė!$B$12,F4543&lt;&gt;[3]Pav.tvarkyklė!$B$13),"GVTNT","X")</f>
        <v>GVTNT</v>
      </c>
      <c r="AK4543" s="39">
        <f t="shared" si="993"/>
        <v>0</v>
      </c>
      <c r="AL4543" s="41"/>
      <c r="AM4543" s="41"/>
      <c r="AN4543" s="41">
        <f t="shared" si="981"/>
        <v>1900</v>
      </c>
      <c r="AO4543" s="41"/>
      <c r="AP4543" s="41"/>
      <c r="AQ4543" s="41"/>
      <c r="AR4543" s="42"/>
      <c r="AS4543" s="42"/>
      <c r="AU4543" s="43">
        <f t="shared" si="982"/>
        <v>0</v>
      </c>
    </row>
    <row r="4544" spans="1:47" ht="15" customHeight="1" x14ac:dyDescent="0.25">
      <c r="A4544" s="11"/>
      <c r="B4544" s="19">
        <v>4713</v>
      </c>
      <c r="C4544" s="61"/>
      <c r="D4544" s="62"/>
      <c r="E4544" s="78"/>
      <c r="F4544" s="63"/>
      <c r="G4544" s="80"/>
      <c r="H4544" s="94"/>
      <c r="I4544" s="95"/>
      <c r="J4544" s="27"/>
      <c r="K4544" s="27"/>
      <c r="L4544" s="95"/>
      <c r="M4544" s="96"/>
      <c r="N4544" s="29">
        <v>0</v>
      </c>
      <c r="O4544" s="30" t="str">
        <f>IF(G4544&lt;=$N$2,"",IF(F4544=[3]Pav.tvarkyklė!$B$13,"",IF(ISBLANK(R4544),"X","")))</f>
        <v/>
      </c>
      <c r="P4544" s="91"/>
      <c r="Q4544" s="63"/>
      <c r="R4544" s="63"/>
      <c r="S4544" s="63"/>
      <c r="T4544" s="63"/>
      <c r="U4544" s="34" t="str">
        <f>IFERROR(INDEX('[3]5.Grup_T'!$G$4:$G$22,MATCH('6.Turtas'!E4544,'[3]5.Grup_T'!$E$4:$E$22,0)),"0")</f>
        <v>0</v>
      </c>
      <c r="V4544" s="35">
        <f t="shared" si="983"/>
        <v>0</v>
      </c>
      <c r="W4544" s="35">
        <f>IF(NOT(ISBLANK(H4544)),(12-DATEDIF(H4544,'[3]1.Pradzia'!$D$13,"m")),0)</f>
        <v>0</v>
      </c>
      <c r="X4544" s="35">
        <f t="shared" si="984"/>
        <v>0</v>
      </c>
      <c r="Y4544" s="35">
        <f t="shared" si="994"/>
        <v>0</v>
      </c>
      <c r="Z4544" s="35">
        <f t="shared" si="992"/>
        <v>0</v>
      </c>
      <c r="AA4544" s="36">
        <f t="shared" si="985"/>
        <v>0</v>
      </c>
      <c r="AB4544" s="36">
        <f t="shared" si="986"/>
        <v>0</v>
      </c>
      <c r="AC4544" s="37">
        <f t="shared" si="987"/>
        <v>0</v>
      </c>
      <c r="AD4544" s="35">
        <f>IF(OR(YEAR(G4544)&lt;2019,O4544="X"),0,IF(ISBLANK(H4544),DATEDIF(G4544,'[3]1.Pradzia'!$D$13,"M"),DATEDIF(G4544,H4544,"m")))</f>
        <v>0</v>
      </c>
      <c r="AE4544" s="37">
        <f>IF(E4544='[3]5.Grup_T'!$E$20,0,IF(AD4544&lt;&gt;0,M4544/V4544*MIN(12,AD4544),0))</f>
        <v>0</v>
      </c>
      <c r="AF4544" s="37">
        <f t="shared" si="988"/>
        <v>0</v>
      </c>
      <c r="AG4544" s="37">
        <f t="shared" si="989"/>
        <v>0</v>
      </c>
      <c r="AH4544" s="37">
        <f t="shared" si="990"/>
        <v>0</v>
      </c>
      <c r="AI4544" s="35" t="str">
        <f t="shared" si="991"/>
        <v>Nusidėvėjęs</v>
      </c>
      <c r="AJ4544" s="38" t="str">
        <f>IF(AND(F4544&lt;&gt;[3]Pav.tvarkyklė!$B$12,F4544&lt;&gt;[3]Pav.tvarkyklė!$B$13),"GVTNT","X")</f>
        <v>GVTNT</v>
      </c>
      <c r="AK4544" s="39">
        <f t="shared" si="993"/>
        <v>0</v>
      </c>
      <c r="AL4544" s="41"/>
      <c r="AM4544" s="41"/>
      <c r="AN4544" s="41">
        <f t="shared" si="981"/>
        <v>1900</v>
      </c>
      <c r="AO4544" s="41"/>
      <c r="AP4544" s="41"/>
      <c r="AQ4544" s="41"/>
      <c r="AR4544" s="42"/>
      <c r="AS4544" s="42"/>
      <c r="AU4544" s="43">
        <f t="shared" si="982"/>
        <v>0</v>
      </c>
    </row>
    <row r="4545" spans="1:47" ht="15" customHeight="1" x14ac:dyDescent="0.25">
      <c r="A4545" s="11"/>
      <c r="B4545" s="19">
        <v>4714</v>
      </c>
      <c r="C4545" s="61"/>
      <c r="D4545" s="62"/>
      <c r="E4545" s="78"/>
      <c r="F4545" s="63"/>
      <c r="G4545" s="80"/>
      <c r="H4545" s="94"/>
      <c r="I4545" s="95"/>
      <c r="J4545" s="27"/>
      <c r="K4545" s="27"/>
      <c r="L4545" s="95"/>
      <c r="M4545" s="96"/>
      <c r="N4545" s="29">
        <v>0</v>
      </c>
      <c r="O4545" s="30" t="str">
        <f>IF(G4545&lt;=$N$2,"",IF(F4545=[3]Pav.tvarkyklė!$B$13,"",IF(ISBLANK(R4545),"X","")))</f>
        <v/>
      </c>
      <c r="P4545" s="91"/>
      <c r="Q4545" s="63"/>
      <c r="R4545" s="63"/>
      <c r="S4545" s="63"/>
      <c r="T4545" s="63"/>
      <c r="U4545" s="34" t="str">
        <f>IFERROR(INDEX('[3]5.Grup_T'!$G$4:$G$22,MATCH('6.Turtas'!E4545,'[3]5.Grup_T'!$E$4:$E$22,0)),"0")</f>
        <v>0</v>
      </c>
      <c r="V4545" s="35">
        <f t="shared" si="983"/>
        <v>0</v>
      </c>
      <c r="W4545" s="35">
        <f>IF(NOT(ISBLANK(H4545)),(12-DATEDIF(H4545,'[3]1.Pradzia'!$D$13,"m")),0)</f>
        <v>0</v>
      </c>
      <c r="X4545" s="35">
        <f t="shared" si="984"/>
        <v>0</v>
      </c>
      <c r="Y4545" s="35">
        <f t="shared" si="994"/>
        <v>0</v>
      </c>
      <c r="Z4545" s="35">
        <f t="shared" si="992"/>
        <v>0</v>
      </c>
      <c r="AA4545" s="36">
        <f t="shared" si="985"/>
        <v>0</v>
      </c>
      <c r="AB4545" s="36">
        <f t="shared" si="986"/>
        <v>0</v>
      </c>
      <c r="AC4545" s="37">
        <f t="shared" si="987"/>
        <v>0</v>
      </c>
      <c r="AD4545" s="35">
        <f>IF(OR(YEAR(G4545)&lt;2019,O4545="X"),0,IF(ISBLANK(H4545),DATEDIF(G4545,'[3]1.Pradzia'!$D$13,"M"),DATEDIF(G4545,H4545,"m")))</f>
        <v>0</v>
      </c>
      <c r="AE4545" s="37">
        <f>IF(E4545='[3]5.Grup_T'!$E$20,0,IF(AD4545&lt;&gt;0,M4545/V4545*MIN(12,AD4545),0))</f>
        <v>0</v>
      </c>
      <c r="AF4545" s="37">
        <f t="shared" si="988"/>
        <v>0</v>
      </c>
      <c r="AG4545" s="37">
        <f t="shared" si="989"/>
        <v>0</v>
      </c>
      <c r="AH4545" s="37">
        <f t="shared" si="990"/>
        <v>0</v>
      </c>
      <c r="AI4545" s="35" t="str">
        <f t="shared" si="991"/>
        <v>Nusidėvėjęs</v>
      </c>
      <c r="AJ4545" s="38" t="str">
        <f>IF(AND(F4545&lt;&gt;[3]Pav.tvarkyklė!$B$12,F4545&lt;&gt;[3]Pav.tvarkyklė!$B$13),"GVTNT","X")</f>
        <v>GVTNT</v>
      </c>
      <c r="AK4545" s="39">
        <f t="shared" si="993"/>
        <v>0</v>
      </c>
      <c r="AL4545" s="41"/>
      <c r="AM4545" s="41"/>
      <c r="AN4545" s="41">
        <f t="shared" si="981"/>
        <v>1900</v>
      </c>
      <c r="AO4545" s="41"/>
      <c r="AP4545" s="41"/>
      <c r="AQ4545" s="41"/>
      <c r="AR4545" s="42"/>
      <c r="AS4545" s="42"/>
      <c r="AU4545" s="43">
        <f t="shared" si="982"/>
        <v>0</v>
      </c>
    </row>
    <row r="4546" spans="1:47" ht="15" customHeight="1" x14ac:dyDescent="0.25">
      <c r="A4546" s="11"/>
      <c r="B4546" s="19">
        <v>4715</v>
      </c>
      <c r="C4546" s="61"/>
      <c r="D4546" s="62"/>
      <c r="E4546" s="78"/>
      <c r="F4546" s="63"/>
      <c r="G4546" s="80"/>
      <c r="H4546" s="94"/>
      <c r="I4546" s="95"/>
      <c r="J4546" s="27"/>
      <c r="K4546" s="27"/>
      <c r="L4546" s="95"/>
      <c r="M4546" s="96"/>
      <c r="N4546" s="29">
        <v>0</v>
      </c>
      <c r="O4546" s="30" t="str">
        <f>IF(G4546&lt;=$N$2,"",IF(F4546=[3]Pav.tvarkyklė!$B$13,"",IF(ISBLANK(R4546),"X","")))</f>
        <v/>
      </c>
      <c r="P4546" s="91"/>
      <c r="Q4546" s="63"/>
      <c r="R4546" s="63"/>
      <c r="S4546" s="63"/>
      <c r="T4546" s="63"/>
      <c r="U4546" s="34" t="str">
        <f>IFERROR(INDEX('[3]5.Grup_T'!$G$4:$G$22,MATCH('6.Turtas'!E4546,'[3]5.Grup_T'!$E$4:$E$22,0)),"0")</f>
        <v>0</v>
      </c>
      <c r="V4546" s="35">
        <f t="shared" si="983"/>
        <v>0</v>
      </c>
      <c r="W4546" s="35">
        <f>IF(NOT(ISBLANK(H4546)),(12-DATEDIF(H4546,'[3]1.Pradzia'!$D$13,"m")),0)</f>
        <v>0</v>
      </c>
      <c r="X4546" s="35">
        <f t="shared" si="984"/>
        <v>0</v>
      </c>
      <c r="Y4546" s="35">
        <f t="shared" si="994"/>
        <v>0</v>
      </c>
      <c r="Z4546" s="35">
        <f t="shared" si="992"/>
        <v>0</v>
      </c>
      <c r="AA4546" s="36">
        <f t="shared" si="985"/>
        <v>0</v>
      </c>
      <c r="AB4546" s="36">
        <f t="shared" si="986"/>
        <v>0</v>
      </c>
      <c r="AC4546" s="37">
        <f t="shared" si="987"/>
        <v>0</v>
      </c>
      <c r="AD4546" s="35">
        <f>IF(OR(YEAR(G4546)&lt;2019,O4546="X"),0,IF(ISBLANK(H4546),DATEDIF(G4546,'[3]1.Pradzia'!$D$13,"M"),DATEDIF(G4546,H4546,"m")))</f>
        <v>0</v>
      </c>
      <c r="AE4546" s="37">
        <f>IF(E4546='[3]5.Grup_T'!$E$20,0,IF(AD4546&lt;&gt;0,M4546/V4546*MIN(12,AD4546),0))</f>
        <v>0</v>
      </c>
      <c r="AF4546" s="37">
        <f t="shared" si="988"/>
        <v>0</v>
      </c>
      <c r="AG4546" s="37">
        <f t="shared" si="989"/>
        <v>0</v>
      </c>
      <c r="AH4546" s="37">
        <f t="shared" si="990"/>
        <v>0</v>
      </c>
      <c r="AI4546" s="35" t="str">
        <f t="shared" si="991"/>
        <v>Nusidėvėjęs</v>
      </c>
      <c r="AJ4546" s="38" t="str">
        <f>IF(AND(F4546&lt;&gt;[3]Pav.tvarkyklė!$B$12,F4546&lt;&gt;[3]Pav.tvarkyklė!$B$13),"GVTNT","X")</f>
        <v>GVTNT</v>
      </c>
      <c r="AK4546" s="39">
        <f t="shared" si="993"/>
        <v>0</v>
      </c>
      <c r="AL4546" s="41"/>
      <c r="AM4546" s="41"/>
      <c r="AN4546" s="41">
        <f t="shared" si="981"/>
        <v>1900</v>
      </c>
      <c r="AO4546" s="41"/>
      <c r="AP4546" s="41"/>
      <c r="AQ4546" s="41"/>
      <c r="AR4546" s="42"/>
      <c r="AS4546" s="42"/>
      <c r="AU4546" s="43">
        <f t="shared" si="982"/>
        <v>0</v>
      </c>
    </row>
    <row r="4547" spans="1:47" ht="15" customHeight="1" x14ac:dyDescent="0.25">
      <c r="A4547" s="11"/>
      <c r="B4547" s="19">
        <v>4716</v>
      </c>
      <c r="C4547" s="61"/>
      <c r="D4547" s="62"/>
      <c r="E4547" s="78"/>
      <c r="F4547" s="63"/>
      <c r="G4547" s="80"/>
      <c r="H4547" s="94"/>
      <c r="I4547" s="95"/>
      <c r="J4547" s="27"/>
      <c r="K4547" s="27"/>
      <c r="L4547" s="95"/>
      <c r="M4547" s="96"/>
      <c r="N4547" s="29">
        <v>0</v>
      </c>
      <c r="O4547" s="30" t="str">
        <f>IF(G4547&lt;=$N$2,"",IF(F4547=[3]Pav.tvarkyklė!$B$13,"",IF(ISBLANK(R4547),"X","")))</f>
        <v/>
      </c>
      <c r="P4547" s="91"/>
      <c r="Q4547" s="63"/>
      <c r="R4547" s="63"/>
      <c r="S4547" s="63"/>
      <c r="T4547" s="63"/>
      <c r="U4547" s="34" t="str">
        <f>IFERROR(INDEX('[3]5.Grup_T'!$G$4:$G$22,MATCH('6.Turtas'!E4547,'[3]5.Grup_T'!$E$4:$E$22,0)),"0")</f>
        <v>0</v>
      </c>
      <c r="V4547" s="35">
        <f t="shared" si="983"/>
        <v>0</v>
      </c>
      <c r="W4547" s="35">
        <f>IF(NOT(ISBLANK(H4547)),(12-DATEDIF(H4547,'[3]1.Pradzia'!$D$13,"m")),0)</f>
        <v>0</v>
      </c>
      <c r="X4547" s="35">
        <f t="shared" si="984"/>
        <v>0</v>
      </c>
      <c r="Y4547" s="35">
        <f t="shared" si="994"/>
        <v>0</v>
      </c>
      <c r="Z4547" s="35">
        <f t="shared" si="992"/>
        <v>0</v>
      </c>
      <c r="AA4547" s="36">
        <f t="shared" si="985"/>
        <v>0</v>
      </c>
      <c r="AB4547" s="36">
        <f t="shared" si="986"/>
        <v>0</v>
      </c>
      <c r="AC4547" s="37">
        <f t="shared" si="987"/>
        <v>0</v>
      </c>
      <c r="AD4547" s="35">
        <f>IF(OR(YEAR(G4547)&lt;2019,O4547="X"),0,IF(ISBLANK(H4547),DATEDIF(G4547,'[3]1.Pradzia'!$D$13,"M"),DATEDIF(G4547,H4547,"m")))</f>
        <v>0</v>
      </c>
      <c r="AE4547" s="37">
        <f>IF(E4547='[3]5.Grup_T'!$E$20,0,IF(AD4547&lt;&gt;0,M4547/V4547*MIN(12,AD4547),0))</f>
        <v>0</v>
      </c>
      <c r="AF4547" s="37">
        <f t="shared" si="988"/>
        <v>0</v>
      </c>
      <c r="AG4547" s="37">
        <f t="shared" si="989"/>
        <v>0</v>
      </c>
      <c r="AH4547" s="37">
        <f t="shared" si="990"/>
        <v>0</v>
      </c>
      <c r="AI4547" s="35" t="str">
        <f t="shared" si="991"/>
        <v>Nusidėvėjęs</v>
      </c>
      <c r="AJ4547" s="38" t="str">
        <f>IF(AND(F4547&lt;&gt;[3]Pav.tvarkyklė!$B$12,F4547&lt;&gt;[3]Pav.tvarkyklė!$B$13),"GVTNT","X")</f>
        <v>GVTNT</v>
      </c>
      <c r="AK4547" s="39">
        <f t="shared" si="993"/>
        <v>0</v>
      </c>
      <c r="AL4547" s="41"/>
      <c r="AM4547" s="41"/>
      <c r="AN4547" s="41">
        <f t="shared" si="981"/>
        <v>1900</v>
      </c>
      <c r="AO4547" s="41"/>
      <c r="AP4547" s="41"/>
      <c r="AQ4547" s="41"/>
      <c r="AR4547" s="42"/>
      <c r="AS4547" s="42"/>
      <c r="AU4547" s="43">
        <f t="shared" si="982"/>
        <v>0</v>
      </c>
    </row>
    <row r="4548" spans="1:47" ht="15" customHeight="1" x14ac:dyDescent="0.25">
      <c r="A4548" s="11"/>
      <c r="B4548" s="19">
        <v>4717</v>
      </c>
      <c r="C4548" s="61"/>
      <c r="D4548" s="62"/>
      <c r="E4548" s="78"/>
      <c r="F4548" s="63"/>
      <c r="G4548" s="80"/>
      <c r="H4548" s="94"/>
      <c r="I4548" s="95"/>
      <c r="J4548" s="27"/>
      <c r="K4548" s="27"/>
      <c r="L4548" s="95"/>
      <c r="M4548" s="96"/>
      <c r="N4548" s="29">
        <v>0</v>
      </c>
      <c r="O4548" s="30" t="str">
        <f>IF(G4548&lt;=$N$2,"",IF(F4548=[3]Pav.tvarkyklė!$B$13,"",IF(ISBLANK(R4548),"X","")))</f>
        <v/>
      </c>
      <c r="P4548" s="91"/>
      <c r="Q4548" s="63"/>
      <c r="R4548" s="63"/>
      <c r="S4548" s="63"/>
      <c r="T4548" s="63"/>
      <c r="U4548" s="34" t="str">
        <f>IFERROR(INDEX('[3]5.Grup_T'!$G$4:$G$22,MATCH('6.Turtas'!E4548,'[3]5.Grup_T'!$E$4:$E$22,0)),"0")</f>
        <v>0</v>
      </c>
      <c r="V4548" s="35">
        <f t="shared" si="983"/>
        <v>0</v>
      </c>
      <c r="W4548" s="35">
        <f>IF(NOT(ISBLANK(H4548)),(12-DATEDIF(H4548,'[3]1.Pradzia'!$D$13,"m")),0)</f>
        <v>0</v>
      </c>
      <c r="X4548" s="35">
        <f t="shared" si="984"/>
        <v>0</v>
      </c>
      <c r="Y4548" s="35">
        <f t="shared" si="994"/>
        <v>0</v>
      </c>
      <c r="Z4548" s="35">
        <f t="shared" si="992"/>
        <v>0</v>
      </c>
      <c r="AA4548" s="36">
        <f t="shared" si="985"/>
        <v>0</v>
      </c>
      <c r="AB4548" s="36">
        <f t="shared" si="986"/>
        <v>0</v>
      </c>
      <c r="AC4548" s="37">
        <f t="shared" si="987"/>
        <v>0</v>
      </c>
      <c r="AD4548" s="35">
        <f>IF(OR(YEAR(G4548)&lt;2019,O4548="X"),0,IF(ISBLANK(H4548),DATEDIF(G4548,'[3]1.Pradzia'!$D$13,"M"),DATEDIF(G4548,H4548,"m")))</f>
        <v>0</v>
      </c>
      <c r="AE4548" s="37">
        <f>IF(E4548='[3]5.Grup_T'!$E$20,0,IF(AD4548&lt;&gt;0,M4548/V4548*MIN(12,AD4548),0))</f>
        <v>0</v>
      </c>
      <c r="AF4548" s="37">
        <f t="shared" si="988"/>
        <v>0</v>
      </c>
      <c r="AG4548" s="37">
        <f t="shared" si="989"/>
        <v>0</v>
      </c>
      <c r="AH4548" s="37">
        <f t="shared" si="990"/>
        <v>0</v>
      </c>
      <c r="AI4548" s="35" t="str">
        <f t="shared" si="991"/>
        <v>Nusidėvėjęs</v>
      </c>
      <c r="AJ4548" s="38" t="str">
        <f>IF(AND(F4548&lt;&gt;[3]Pav.tvarkyklė!$B$12,F4548&lt;&gt;[3]Pav.tvarkyklė!$B$13),"GVTNT","X")</f>
        <v>GVTNT</v>
      </c>
      <c r="AK4548" s="39">
        <f t="shared" si="993"/>
        <v>0</v>
      </c>
      <c r="AL4548" s="41"/>
      <c r="AM4548" s="41"/>
      <c r="AN4548" s="41">
        <f t="shared" si="981"/>
        <v>1900</v>
      </c>
      <c r="AO4548" s="41"/>
      <c r="AP4548" s="41"/>
      <c r="AQ4548" s="41"/>
      <c r="AR4548" s="42"/>
      <c r="AS4548" s="42"/>
      <c r="AU4548" s="43">
        <f t="shared" si="982"/>
        <v>0</v>
      </c>
    </row>
    <row r="4549" spans="1:47" ht="15" customHeight="1" x14ac:dyDescent="0.25">
      <c r="A4549" s="11"/>
      <c r="B4549" s="19">
        <v>4718</v>
      </c>
      <c r="C4549" s="61"/>
      <c r="D4549" s="62"/>
      <c r="E4549" s="78"/>
      <c r="F4549" s="63"/>
      <c r="G4549" s="80"/>
      <c r="H4549" s="94"/>
      <c r="I4549" s="95"/>
      <c r="J4549" s="27"/>
      <c r="K4549" s="27"/>
      <c r="L4549" s="95"/>
      <c r="M4549" s="96"/>
      <c r="N4549" s="29">
        <v>0</v>
      </c>
      <c r="O4549" s="30" t="str">
        <f>IF(G4549&lt;=$N$2,"",IF(F4549=[3]Pav.tvarkyklė!$B$13,"",IF(ISBLANK(R4549),"X","")))</f>
        <v/>
      </c>
      <c r="P4549" s="91"/>
      <c r="Q4549" s="63"/>
      <c r="R4549" s="63"/>
      <c r="S4549" s="63"/>
      <c r="T4549" s="63"/>
      <c r="U4549" s="34" t="str">
        <f>IFERROR(INDEX('[3]5.Grup_T'!$G$4:$G$22,MATCH('6.Turtas'!E4549,'[3]5.Grup_T'!$E$4:$E$22,0)),"0")</f>
        <v>0</v>
      </c>
      <c r="V4549" s="35">
        <f t="shared" si="983"/>
        <v>0</v>
      </c>
      <c r="W4549" s="35">
        <f>IF(NOT(ISBLANK(H4549)),(12-DATEDIF(H4549,'[3]1.Pradzia'!$D$13,"m")),0)</f>
        <v>0</v>
      </c>
      <c r="X4549" s="35">
        <f t="shared" si="984"/>
        <v>0</v>
      </c>
      <c r="Y4549" s="35">
        <f t="shared" si="994"/>
        <v>0</v>
      </c>
      <c r="Z4549" s="35">
        <f t="shared" si="992"/>
        <v>0</v>
      </c>
      <c r="AA4549" s="36">
        <f t="shared" si="985"/>
        <v>0</v>
      </c>
      <c r="AB4549" s="36">
        <f t="shared" si="986"/>
        <v>0</v>
      </c>
      <c r="AC4549" s="37">
        <f t="shared" si="987"/>
        <v>0</v>
      </c>
      <c r="AD4549" s="35">
        <f>IF(OR(YEAR(G4549)&lt;2019,O4549="X"),0,IF(ISBLANK(H4549),DATEDIF(G4549,'[3]1.Pradzia'!$D$13,"M"),DATEDIF(G4549,H4549,"m")))</f>
        <v>0</v>
      </c>
      <c r="AE4549" s="37">
        <f>IF(E4549='[3]5.Grup_T'!$E$20,0,IF(AD4549&lt;&gt;0,M4549/V4549*MIN(12,AD4549),0))</f>
        <v>0</v>
      </c>
      <c r="AF4549" s="37">
        <f t="shared" si="988"/>
        <v>0</v>
      </c>
      <c r="AG4549" s="37">
        <f t="shared" si="989"/>
        <v>0</v>
      </c>
      <c r="AH4549" s="37">
        <f t="shared" si="990"/>
        <v>0</v>
      </c>
      <c r="AI4549" s="35" t="str">
        <f t="shared" si="991"/>
        <v>Nusidėvėjęs</v>
      </c>
      <c r="AJ4549" s="38" t="str">
        <f>IF(AND(F4549&lt;&gt;[3]Pav.tvarkyklė!$B$12,F4549&lt;&gt;[3]Pav.tvarkyklė!$B$13),"GVTNT","X")</f>
        <v>GVTNT</v>
      </c>
      <c r="AK4549" s="39">
        <f t="shared" si="993"/>
        <v>0</v>
      </c>
      <c r="AL4549" s="41"/>
      <c r="AM4549" s="41"/>
      <c r="AN4549" s="41">
        <f t="shared" ref="AN4549:AN4612" si="995">YEAR(G4549)</f>
        <v>1900</v>
      </c>
      <c r="AO4549" s="41"/>
      <c r="AP4549" s="41"/>
      <c r="AQ4549" s="41"/>
      <c r="AR4549" s="42"/>
      <c r="AS4549" s="42"/>
      <c r="AU4549" s="43">
        <f t="shared" ref="AU4549:AU4612" si="996">AF4549-AT4549</f>
        <v>0</v>
      </c>
    </row>
    <row r="4550" spans="1:47" ht="15" customHeight="1" x14ac:dyDescent="0.25">
      <c r="A4550" s="11"/>
      <c r="B4550" s="19">
        <v>4719</v>
      </c>
      <c r="C4550" s="61"/>
      <c r="D4550" s="62"/>
      <c r="E4550" s="78"/>
      <c r="F4550" s="63"/>
      <c r="G4550" s="80"/>
      <c r="H4550" s="94"/>
      <c r="I4550" s="95"/>
      <c r="J4550" s="27"/>
      <c r="K4550" s="27"/>
      <c r="L4550" s="95"/>
      <c r="M4550" s="96"/>
      <c r="N4550" s="29">
        <v>0</v>
      </c>
      <c r="O4550" s="30" t="str">
        <f>IF(G4550&lt;=$N$2,"",IF(F4550=[3]Pav.tvarkyklė!$B$13,"",IF(ISBLANK(R4550),"X","")))</f>
        <v/>
      </c>
      <c r="P4550" s="91"/>
      <c r="Q4550" s="63"/>
      <c r="R4550" s="63"/>
      <c r="S4550" s="63"/>
      <c r="T4550" s="63"/>
      <c r="U4550" s="34" t="str">
        <f>IFERROR(INDEX('[3]5.Grup_T'!$G$4:$G$22,MATCH('6.Turtas'!E4550,'[3]5.Grup_T'!$E$4:$E$22,0)),"0")</f>
        <v>0</v>
      </c>
      <c r="V4550" s="35">
        <f t="shared" si="983"/>
        <v>0</v>
      </c>
      <c r="W4550" s="35">
        <f>IF(NOT(ISBLANK(H4550)),(12-DATEDIF(H4550,'[3]1.Pradzia'!$D$13,"m")),0)</f>
        <v>0</v>
      </c>
      <c r="X4550" s="35">
        <f t="shared" si="984"/>
        <v>0</v>
      </c>
      <c r="Y4550" s="35">
        <f t="shared" si="994"/>
        <v>0</v>
      </c>
      <c r="Z4550" s="35">
        <f t="shared" si="992"/>
        <v>0</v>
      </c>
      <c r="AA4550" s="36">
        <f t="shared" si="985"/>
        <v>0</v>
      </c>
      <c r="AB4550" s="36">
        <f t="shared" si="986"/>
        <v>0</v>
      </c>
      <c r="AC4550" s="37">
        <f t="shared" si="987"/>
        <v>0</v>
      </c>
      <c r="AD4550" s="35">
        <f>IF(OR(YEAR(G4550)&lt;2019,O4550="X"),0,IF(ISBLANK(H4550),DATEDIF(G4550,'[3]1.Pradzia'!$D$13,"M"),DATEDIF(G4550,H4550,"m")))</f>
        <v>0</v>
      </c>
      <c r="AE4550" s="37">
        <f>IF(E4550='[3]5.Grup_T'!$E$20,0,IF(AD4550&lt;&gt;0,M4550/V4550*MIN(12,AD4550),0))</f>
        <v>0</v>
      </c>
      <c r="AF4550" s="37">
        <f t="shared" si="988"/>
        <v>0</v>
      </c>
      <c r="AG4550" s="37">
        <f t="shared" si="989"/>
        <v>0</v>
      </c>
      <c r="AH4550" s="37">
        <f t="shared" si="990"/>
        <v>0</v>
      </c>
      <c r="AI4550" s="35" t="str">
        <f t="shared" si="991"/>
        <v>Nusidėvėjęs</v>
      </c>
      <c r="AJ4550" s="38" t="str">
        <f>IF(AND(F4550&lt;&gt;[3]Pav.tvarkyklė!$B$12,F4550&lt;&gt;[3]Pav.tvarkyklė!$B$13),"GVTNT","X")</f>
        <v>GVTNT</v>
      </c>
      <c r="AK4550" s="39">
        <f t="shared" si="993"/>
        <v>0</v>
      </c>
      <c r="AL4550" s="41"/>
      <c r="AM4550" s="41"/>
      <c r="AN4550" s="41">
        <f t="shared" si="995"/>
        <v>1900</v>
      </c>
      <c r="AO4550" s="41"/>
      <c r="AP4550" s="41"/>
      <c r="AQ4550" s="41"/>
      <c r="AR4550" s="42"/>
      <c r="AS4550" s="42"/>
      <c r="AU4550" s="43">
        <f t="shared" si="996"/>
        <v>0</v>
      </c>
    </row>
    <row r="4551" spans="1:47" ht="15" customHeight="1" x14ac:dyDescent="0.25">
      <c r="A4551" s="11"/>
      <c r="B4551" s="19">
        <v>4720</v>
      </c>
      <c r="C4551" s="61"/>
      <c r="D4551" s="62"/>
      <c r="E4551" s="78"/>
      <c r="F4551" s="63"/>
      <c r="G4551" s="80"/>
      <c r="H4551" s="94"/>
      <c r="I4551" s="95"/>
      <c r="J4551" s="27"/>
      <c r="K4551" s="27"/>
      <c r="L4551" s="95"/>
      <c r="M4551" s="96"/>
      <c r="N4551" s="29">
        <v>0</v>
      </c>
      <c r="O4551" s="30" t="str">
        <f>IF(G4551&lt;=$N$2,"",IF(F4551=[3]Pav.tvarkyklė!$B$13,"",IF(ISBLANK(R4551),"X","")))</f>
        <v/>
      </c>
      <c r="P4551" s="91"/>
      <c r="Q4551" s="63"/>
      <c r="R4551" s="63"/>
      <c r="S4551" s="63"/>
      <c r="T4551" s="63"/>
      <c r="U4551" s="34" t="str">
        <f>IFERROR(INDEX('[3]5.Grup_T'!$G$4:$G$22,MATCH('6.Turtas'!E4551,'[3]5.Grup_T'!$E$4:$E$22,0)),"0")</f>
        <v>0</v>
      </c>
      <c r="V4551" s="35">
        <f t="shared" si="983"/>
        <v>0</v>
      </c>
      <c r="W4551" s="35">
        <f>IF(NOT(ISBLANK(H4551)),(12-DATEDIF(H4551,'[3]1.Pradzia'!$D$13,"m")),0)</f>
        <v>0</v>
      </c>
      <c r="X4551" s="35">
        <f t="shared" si="984"/>
        <v>0</v>
      </c>
      <c r="Y4551" s="35">
        <f t="shared" si="994"/>
        <v>0</v>
      </c>
      <c r="Z4551" s="35">
        <f t="shared" si="992"/>
        <v>0</v>
      </c>
      <c r="AA4551" s="36">
        <f t="shared" si="985"/>
        <v>0</v>
      </c>
      <c r="AB4551" s="36">
        <f t="shared" si="986"/>
        <v>0</v>
      </c>
      <c r="AC4551" s="37">
        <f t="shared" si="987"/>
        <v>0</v>
      </c>
      <c r="AD4551" s="35">
        <f>IF(OR(YEAR(G4551)&lt;2019,O4551="X"),0,IF(ISBLANK(H4551),DATEDIF(G4551,'[3]1.Pradzia'!$D$13,"M"),DATEDIF(G4551,H4551,"m")))</f>
        <v>0</v>
      </c>
      <c r="AE4551" s="37">
        <f>IF(E4551='[3]5.Grup_T'!$E$20,0,IF(AD4551&lt;&gt;0,M4551/V4551*MIN(12,AD4551),0))</f>
        <v>0</v>
      </c>
      <c r="AF4551" s="37">
        <f t="shared" si="988"/>
        <v>0</v>
      </c>
      <c r="AG4551" s="37">
        <f t="shared" si="989"/>
        <v>0</v>
      </c>
      <c r="AH4551" s="37">
        <f t="shared" si="990"/>
        <v>0</v>
      </c>
      <c r="AI4551" s="35" t="str">
        <f t="shared" si="991"/>
        <v>Nusidėvėjęs</v>
      </c>
      <c r="AJ4551" s="38" t="str">
        <f>IF(AND(F4551&lt;&gt;[3]Pav.tvarkyklė!$B$12,F4551&lt;&gt;[3]Pav.tvarkyklė!$B$13),"GVTNT","X")</f>
        <v>GVTNT</v>
      </c>
      <c r="AK4551" s="39">
        <f t="shared" si="993"/>
        <v>0</v>
      </c>
      <c r="AL4551" s="41"/>
      <c r="AM4551" s="41"/>
      <c r="AN4551" s="41">
        <f t="shared" si="995"/>
        <v>1900</v>
      </c>
      <c r="AO4551" s="41"/>
      <c r="AP4551" s="41"/>
      <c r="AQ4551" s="41"/>
      <c r="AR4551" s="42"/>
      <c r="AS4551" s="42"/>
      <c r="AU4551" s="43">
        <f t="shared" si="996"/>
        <v>0</v>
      </c>
    </row>
    <row r="4552" spans="1:47" ht="15" customHeight="1" x14ac:dyDescent="0.25">
      <c r="A4552" s="11"/>
      <c r="B4552" s="19">
        <v>4721</v>
      </c>
      <c r="C4552" s="61"/>
      <c r="D4552" s="62"/>
      <c r="E4552" s="78"/>
      <c r="F4552" s="63"/>
      <c r="G4552" s="80"/>
      <c r="H4552" s="94"/>
      <c r="I4552" s="95"/>
      <c r="J4552" s="27"/>
      <c r="K4552" s="27"/>
      <c r="L4552" s="95"/>
      <c r="M4552" s="96"/>
      <c r="N4552" s="29">
        <v>0</v>
      </c>
      <c r="O4552" s="30" t="str">
        <f>IF(G4552&lt;=$N$2,"",IF(F4552=[3]Pav.tvarkyklė!$B$13,"",IF(ISBLANK(R4552),"X","")))</f>
        <v/>
      </c>
      <c r="P4552" s="91"/>
      <c r="Q4552" s="63"/>
      <c r="R4552" s="63"/>
      <c r="S4552" s="63"/>
      <c r="T4552" s="63"/>
      <c r="U4552" s="34" t="str">
        <f>IFERROR(INDEX('[3]5.Grup_T'!$G$4:$G$22,MATCH('6.Turtas'!E4552,'[3]5.Grup_T'!$E$4:$E$22,0)),"0")</f>
        <v>0</v>
      </c>
      <c r="V4552" s="35">
        <f t="shared" si="983"/>
        <v>0</v>
      </c>
      <c r="W4552" s="35">
        <f>IF(NOT(ISBLANK(H4552)),(12-DATEDIF(H4552,'[3]1.Pradzia'!$D$13,"m")),0)</f>
        <v>0</v>
      </c>
      <c r="X4552" s="35">
        <f t="shared" si="984"/>
        <v>0</v>
      </c>
      <c r="Y4552" s="35">
        <f t="shared" si="994"/>
        <v>0</v>
      </c>
      <c r="Z4552" s="35">
        <f t="shared" si="992"/>
        <v>0</v>
      </c>
      <c r="AA4552" s="36">
        <f t="shared" si="985"/>
        <v>0</v>
      </c>
      <c r="AB4552" s="36">
        <f t="shared" si="986"/>
        <v>0</v>
      </c>
      <c r="AC4552" s="37">
        <f t="shared" si="987"/>
        <v>0</v>
      </c>
      <c r="AD4552" s="35">
        <f>IF(OR(YEAR(G4552)&lt;2019,O4552="X"),0,IF(ISBLANK(H4552),DATEDIF(G4552,'[3]1.Pradzia'!$D$13,"M"),DATEDIF(G4552,H4552,"m")))</f>
        <v>0</v>
      </c>
      <c r="AE4552" s="37">
        <f>IF(E4552='[3]5.Grup_T'!$E$20,0,IF(AD4552&lt;&gt;0,M4552/V4552*MIN(12,AD4552),0))</f>
        <v>0</v>
      </c>
      <c r="AF4552" s="37">
        <f t="shared" si="988"/>
        <v>0</v>
      </c>
      <c r="AG4552" s="37">
        <f t="shared" si="989"/>
        <v>0</v>
      </c>
      <c r="AH4552" s="37">
        <f t="shared" si="990"/>
        <v>0</v>
      </c>
      <c r="AI4552" s="35" t="str">
        <f t="shared" si="991"/>
        <v>Nusidėvėjęs</v>
      </c>
      <c r="AJ4552" s="38" t="str">
        <f>IF(AND(F4552&lt;&gt;[3]Pav.tvarkyklė!$B$12,F4552&lt;&gt;[3]Pav.tvarkyklė!$B$13),"GVTNT","X")</f>
        <v>GVTNT</v>
      </c>
      <c r="AK4552" s="39">
        <f t="shared" si="993"/>
        <v>0</v>
      </c>
      <c r="AL4552" s="41"/>
      <c r="AM4552" s="41"/>
      <c r="AN4552" s="41">
        <f t="shared" si="995"/>
        <v>1900</v>
      </c>
      <c r="AO4552" s="41"/>
      <c r="AP4552" s="41"/>
      <c r="AQ4552" s="41"/>
      <c r="AR4552" s="42"/>
      <c r="AS4552" s="42"/>
      <c r="AU4552" s="43">
        <f t="shared" si="996"/>
        <v>0</v>
      </c>
    </row>
    <row r="4553" spans="1:47" ht="15" customHeight="1" x14ac:dyDescent="0.25">
      <c r="A4553" s="11"/>
      <c r="B4553" s="19">
        <v>4722</v>
      </c>
      <c r="C4553" s="61"/>
      <c r="D4553" s="62"/>
      <c r="E4553" s="78"/>
      <c r="F4553" s="63"/>
      <c r="G4553" s="80"/>
      <c r="H4553" s="94"/>
      <c r="I4553" s="95"/>
      <c r="J4553" s="27"/>
      <c r="K4553" s="27"/>
      <c r="L4553" s="95"/>
      <c r="M4553" s="96"/>
      <c r="N4553" s="29">
        <v>0</v>
      </c>
      <c r="O4553" s="30" t="str">
        <f>IF(G4553&lt;=$N$2,"",IF(F4553=[3]Pav.tvarkyklė!$B$13,"",IF(ISBLANK(R4553),"X","")))</f>
        <v/>
      </c>
      <c r="P4553" s="91"/>
      <c r="Q4553" s="63"/>
      <c r="R4553" s="63"/>
      <c r="S4553" s="63"/>
      <c r="T4553" s="63"/>
      <c r="U4553" s="34" t="str">
        <f>IFERROR(INDEX('[3]5.Grup_T'!$G$4:$G$22,MATCH('6.Turtas'!E4553,'[3]5.Grup_T'!$E$4:$E$22,0)),"0")</f>
        <v>0</v>
      </c>
      <c r="V4553" s="35">
        <f t="shared" si="983"/>
        <v>0</v>
      </c>
      <c r="W4553" s="35">
        <f>IF(NOT(ISBLANK(H4553)),(12-DATEDIF(H4553,'[3]1.Pradzia'!$D$13,"m")),0)</f>
        <v>0</v>
      </c>
      <c r="X4553" s="35">
        <f t="shared" si="984"/>
        <v>0</v>
      </c>
      <c r="Y4553" s="35">
        <f t="shared" si="994"/>
        <v>0</v>
      </c>
      <c r="Z4553" s="35">
        <f t="shared" si="992"/>
        <v>0</v>
      </c>
      <c r="AA4553" s="36">
        <f t="shared" si="985"/>
        <v>0</v>
      </c>
      <c r="AB4553" s="36">
        <f t="shared" si="986"/>
        <v>0</v>
      </c>
      <c r="AC4553" s="37">
        <f t="shared" si="987"/>
        <v>0</v>
      </c>
      <c r="AD4553" s="35">
        <f>IF(OR(YEAR(G4553)&lt;2019,O4553="X"),0,IF(ISBLANK(H4553),DATEDIF(G4553,'[3]1.Pradzia'!$D$13,"M"),DATEDIF(G4553,H4553,"m")))</f>
        <v>0</v>
      </c>
      <c r="AE4553" s="37">
        <f>IF(E4553='[3]5.Grup_T'!$E$20,0,IF(AD4553&lt;&gt;0,M4553/V4553*MIN(12,AD4553),0))</f>
        <v>0</v>
      </c>
      <c r="AF4553" s="37">
        <f t="shared" si="988"/>
        <v>0</v>
      </c>
      <c r="AG4553" s="37">
        <f t="shared" si="989"/>
        <v>0</v>
      </c>
      <c r="AH4553" s="37">
        <f t="shared" si="990"/>
        <v>0</v>
      </c>
      <c r="AI4553" s="35" t="str">
        <f t="shared" si="991"/>
        <v>Nusidėvėjęs</v>
      </c>
      <c r="AJ4553" s="38" t="str">
        <f>IF(AND(F4553&lt;&gt;[3]Pav.tvarkyklė!$B$12,F4553&lt;&gt;[3]Pav.tvarkyklė!$B$13),"GVTNT","X")</f>
        <v>GVTNT</v>
      </c>
      <c r="AK4553" s="39">
        <f t="shared" si="993"/>
        <v>0</v>
      </c>
      <c r="AL4553" s="41"/>
      <c r="AM4553" s="41"/>
      <c r="AN4553" s="41">
        <f t="shared" si="995"/>
        <v>1900</v>
      </c>
      <c r="AO4553" s="41"/>
      <c r="AP4553" s="41"/>
      <c r="AQ4553" s="41"/>
      <c r="AR4553" s="42"/>
      <c r="AS4553" s="42"/>
      <c r="AU4553" s="43">
        <f t="shared" si="996"/>
        <v>0</v>
      </c>
    </row>
    <row r="4554" spans="1:47" ht="15" customHeight="1" x14ac:dyDescent="0.25">
      <c r="A4554" s="11"/>
      <c r="B4554" s="19">
        <v>4723</v>
      </c>
      <c r="C4554" s="61"/>
      <c r="D4554" s="62"/>
      <c r="E4554" s="78"/>
      <c r="F4554" s="63"/>
      <c r="G4554" s="80"/>
      <c r="H4554" s="94"/>
      <c r="I4554" s="95"/>
      <c r="J4554" s="27"/>
      <c r="K4554" s="27"/>
      <c r="L4554" s="95"/>
      <c r="M4554" s="96"/>
      <c r="N4554" s="29">
        <v>0</v>
      </c>
      <c r="O4554" s="30" t="str">
        <f>IF(G4554&lt;=$N$2,"",IF(F4554=[3]Pav.tvarkyklė!$B$13,"",IF(ISBLANK(R4554),"X","")))</f>
        <v/>
      </c>
      <c r="P4554" s="91"/>
      <c r="Q4554" s="63"/>
      <c r="R4554" s="63"/>
      <c r="S4554" s="63"/>
      <c r="T4554" s="63"/>
      <c r="U4554" s="34" t="str">
        <f>IFERROR(INDEX('[3]5.Grup_T'!$G$4:$G$22,MATCH('6.Turtas'!E4554,'[3]5.Grup_T'!$E$4:$E$22,0)),"0")</f>
        <v>0</v>
      </c>
      <c r="V4554" s="35">
        <f t="shared" si="983"/>
        <v>0</v>
      </c>
      <c r="W4554" s="35">
        <f>IF(NOT(ISBLANK(H4554)),(12-DATEDIF(H4554,'[3]1.Pradzia'!$D$13,"m")),0)</f>
        <v>0</v>
      </c>
      <c r="X4554" s="35">
        <f t="shared" si="984"/>
        <v>0</v>
      </c>
      <c r="Y4554" s="35">
        <f t="shared" si="994"/>
        <v>0</v>
      </c>
      <c r="Z4554" s="35">
        <f t="shared" si="992"/>
        <v>0</v>
      </c>
      <c r="AA4554" s="36">
        <f t="shared" si="985"/>
        <v>0</v>
      </c>
      <c r="AB4554" s="36">
        <f t="shared" si="986"/>
        <v>0</v>
      </c>
      <c r="AC4554" s="37">
        <f t="shared" si="987"/>
        <v>0</v>
      </c>
      <c r="AD4554" s="35">
        <f>IF(OR(YEAR(G4554)&lt;2019,O4554="X"),0,IF(ISBLANK(H4554),DATEDIF(G4554,'[3]1.Pradzia'!$D$13,"M"),DATEDIF(G4554,H4554,"m")))</f>
        <v>0</v>
      </c>
      <c r="AE4554" s="37">
        <f>IF(E4554='[3]5.Grup_T'!$E$20,0,IF(AD4554&lt;&gt;0,M4554/V4554*MIN(12,AD4554),0))</f>
        <v>0</v>
      </c>
      <c r="AF4554" s="37">
        <f t="shared" si="988"/>
        <v>0</v>
      </c>
      <c r="AG4554" s="37">
        <f t="shared" si="989"/>
        <v>0</v>
      </c>
      <c r="AH4554" s="37">
        <f t="shared" si="990"/>
        <v>0</v>
      </c>
      <c r="AI4554" s="35" t="str">
        <f t="shared" si="991"/>
        <v>Nusidėvėjęs</v>
      </c>
      <c r="AJ4554" s="38" t="str">
        <f>IF(AND(F4554&lt;&gt;[3]Pav.tvarkyklė!$B$12,F4554&lt;&gt;[3]Pav.tvarkyklė!$B$13),"GVTNT","X")</f>
        <v>GVTNT</v>
      </c>
      <c r="AK4554" s="39">
        <f t="shared" si="993"/>
        <v>0</v>
      </c>
      <c r="AL4554" s="41"/>
      <c r="AM4554" s="41"/>
      <c r="AN4554" s="41">
        <f t="shared" si="995"/>
        <v>1900</v>
      </c>
      <c r="AO4554" s="41"/>
      <c r="AP4554" s="41"/>
      <c r="AQ4554" s="41"/>
      <c r="AR4554" s="42"/>
      <c r="AS4554" s="42"/>
      <c r="AU4554" s="43">
        <f t="shared" si="996"/>
        <v>0</v>
      </c>
    </row>
    <row r="4555" spans="1:47" ht="15" customHeight="1" x14ac:dyDescent="0.25">
      <c r="A4555" s="11"/>
      <c r="B4555" s="19">
        <v>4724</v>
      </c>
      <c r="C4555" s="61"/>
      <c r="D4555" s="62"/>
      <c r="E4555" s="78"/>
      <c r="F4555" s="63"/>
      <c r="G4555" s="80"/>
      <c r="H4555" s="94"/>
      <c r="I4555" s="95"/>
      <c r="J4555" s="27"/>
      <c r="K4555" s="27"/>
      <c r="L4555" s="95"/>
      <c r="M4555" s="96"/>
      <c r="N4555" s="29">
        <v>0</v>
      </c>
      <c r="O4555" s="30" t="str">
        <f>IF(G4555&lt;=$N$2,"",IF(F4555=[3]Pav.tvarkyklė!$B$13,"",IF(ISBLANK(R4555),"X","")))</f>
        <v/>
      </c>
      <c r="P4555" s="91"/>
      <c r="Q4555" s="63"/>
      <c r="R4555" s="63"/>
      <c r="S4555" s="63"/>
      <c r="T4555" s="63"/>
      <c r="U4555" s="34" t="str">
        <f>IFERROR(INDEX('[3]5.Grup_T'!$G$4:$G$22,MATCH('6.Turtas'!E4555,'[3]5.Grup_T'!$E$4:$E$22,0)),"0")</f>
        <v>0</v>
      </c>
      <c r="V4555" s="35">
        <f t="shared" si="983"/>
        <v>0</v>
      </c>
      <c r="W4555" s="35">
        <f>IF(NOT(ISBLANK(H4555)),(12-DATEDIF(H4555,'[3]1.Pradzia'!$D$13,"m")),0)</f>
        <v>0</v>
      </c>
      <c r="X4555" s="35">
        <f t="shared" si="984"/>
        <v>0</v>
      </c>
      <c r="Y4555" s="35">
        <f t="shared" si="994"/>
        <v>0</v>
      </c>
      <c r="Z4555" s="35">
        <f t="shared" si="992"/>
        <v>0</v>
      </c>
      <c r="AA4555" s="36">
        <f t="shared" si="985"/>
        <v>0</v>
      </c>
      <c r="AB4555" s="36">
        <f t="shared" si="986"/>
        <v>0</v>
      </c>
      <c r="AC4555" s="37">
        <f t="shared" si="987"/>
        <v>0</v>
      </c>
      <c r="AD4555" s="35">
        <f>IF(OR(YEAR(G4555)&lt;2019,O4555="X"),0,IF(ISBLANK(H4555),DATEDIF(G4555,'[3]1.Pradzia'!$D$13,"M"),DATEDIF(G4555,H4555,"m")))</f>
        <v>0</v>
      </c>
      <c r="AE4555" s="37">
        <f>IF(E4555='[3]5.Grup_T'!$E$20,0,IF(AD4555&lt;&gt;0,M4555/V4555*MIN(12,AD4555),0))</f>
        <v>0</v>
      </c>
      <c r="AF4555" s="37">
        <f t="shared" si="988"/>
        <v>0</v>
      </c>
      <c r="AG4555" s="37">
        <f t="shared" si="989"/>
        <v>0</v>
      </c>
      <c r="AH4555" s="37">
        <f t="shared" si="990"/>
        <v>0</v>
      </c>
      <c r="AI4555" s="35" t="str">
        <f t="shared" si="991"/>
        <v>Nusidėvėjęs</v>
      </c>
      <c r="AJ4555" s="38" t="str">
        <f>IF(AND(F4555&lt;&gt;[3]Pav.tvarkyklė!$B$12,F4555&lt;&gt;[3]Pav.tvarkyklė!$B$13),"GVTNT","X")</f>
        <v>GVTNT</v>
      </c>
      <c r="AK4555" s="39">
        <f t="shared" si="993"/>
        <v>0</v>
      </c>
      <c r="AL4555" s="41"/>
      <c r="AM4555" s="41"/>
      <c r="AN4555" s="41">
        <f t="shared" si="995"/>
        <v>1900</v>
      </c>
      <c r="AO4555" s="41"/>
      <c r="AP4555" s="41"/>
      <c r="AQ4555" s="41"/>
      <c r="AR4555" s="42"/>
      <c r="AS4555" s="42"/>
      <c r="AU4555" s="43">
        <f t="shared" si="996"/>
        <v>0</v>
      </c>
    </row>
    <row r="4556" spans="1:47" ht="15" customHeight="1" x14ac:dyDescent="0.25">
      <c r="A4556" s="11"/>
      <c r="B4556" s="19">
        <v>4725</v>
      </c>
      <c r="C4556" s="61"/>
      <c r="D4556" s="62"/>
      <c r="E4556" s="78"/>
      <c r="F4556" s="63"/>
      <c r="G4556" s="80"/>
      <c r="H4556" s="94"/>
      <c r="I4556" s="95"/>
      <c r="J4556" s="27"/>
      <c r="K4556" s="27"/>
      <c r="L4556" s="95"/>
      <c r="M4556" s="96"/>
      <c r="N4556" s="29">
        <v>0</v>
      </c>
      <c r="O4556" s="30" t="str">
        <f>IF(G4556&lt;=$N$2,"",IF(F4556=[3]Pav.tvarkyklė!$B$13,"",IF(ISBLANK(R4556),"X","")))</f>
        <v/>
      </c>
      <c r="P4556" s="91"/>
      <c r="Q4556" s="63"/>
      <c r="R4556" s="63"/>
      <c r="S4556" s="63"/>
      <c r="T4556" s="63"/>
      <c r="U4556" s="34" t="str">
        <f>IFERROR(INDEX('[3]5.Grup_T'!$G$4:$G$22,MATCH('6.Turtas'!E4556,'[3]5.Grup_T'!$E$4:$E$22,0)),"0")</f>
        <v>0</v>
      </c>
      <c r="V4556" s="35">
        <f t="shared" si="983"/>
        <v>0</v>
      </c>
      <c r="W4556" s="35">
        <f>IF(NOT(ISBLANK(H4556)),(12-DATEDIF(H4556,'[3]1.Pradzia'!$D$13,"m")),0)</f>
        <v>0</v>
      </c>
      <c r="X4556" s="35">
        <f t="shared" si="984"/>
        <v>0</v>
      </c>
      <c r="Y4556" s="35">
        <f t="shared" si="994"/>
        <v>0</v>
      </c>
      <c r="Z4556" s="35">
        <f t="shared" si="992"/>
        <v>0</v>
      </c>
      <c r="AA4556" s="36">
        <f t="shared" si="985"/>
        <v>0</v>
      </c>
      <c r="AB4556" s="36">
        <f t="shared" si="986"/>
        <v>0</v>
      </c>
      <c r="AC4556" s="37">
        <f t="shared" si="987"/>
        <v>0</v>
      </c>
      <c r="AD4556" s="35">
        <f>IF(OR(YEAR(G4556)&lt;2019,O4556="X"),0,IF(ISBLANK(H4556),DATEDIF(G4556,'[3]1.Pradzia'!$D$13,"M"),DATEDIF(G4556,H4556,"m")))</f>
        <v>0</v>
      </c>
      <c r="AE4556" s="37">
        <f>IF(E4556='[3]5.Grup_T'!$E$20,0,IF(AD4556&lt;&gt;0,M4556/V4556*MIN(12,AD4556),0))</f>
        <v>0</v>
      </c>
      <c r="AF4556" s="37">
        <f t="shared" si="988"/>
        <v>0</v>
      </c>
      <c r="AG4556" s="37">
        <f t="shared" si="989"/>
        <v>0</v>
      </c>
      <c r="AH4556" s="37">
        <f t="shared" si="990"/>
        <v>0</v>
      </c>
      <c r="AI4556" s="35" t="str">
        <f t="shared" si="991"/>
        <v>Nusidėvėjęs</v>
      </c>
      <c r="AJ4556" s="38" t="str">
        <f>IF(AND(F4556&lt;&gt;[3]Pav.tvarkyklė!$B$12,F4556&lt;&gt;[3]Pav.tvarkyklė!$B$13),"GVTNT","X")</f>
        <v>GVTNT</v>
      </c>
      <c r="AK4556" s="39">
        <f t="shared" si="993"/>
        <v>0</v>
      </c>
      <c r="AL4556" s="41"/>
      <c r="AM4556" s="41"/>
      <c r="AN4556" s="41">
        <f t="shared" si="995"/>
        <v>1900</v>
      </c>
      <c r="AO4556" s="41"/>
      <c r="AP4556" s="41"/>
      <c r="AQ4556" s="41"/>
      <c r="AR4556" s="42"/>
      <c r="AS4556" s="42"/>
      <c r="AU4556" s="43">
        <f t="shared" si="996"/>
        <v>0</v>
      </c>
    </row>
    <row r="4557" spans="1:47" ht="15" customHeight="1" x14ac:dyDescent="0.25">
      <c r="A4557" s="11"/>
      <c r="B4557" s="19">
        <v>4726</v>
      </c>
      <c r="C4557" s="61"/>
      <c r="D4557" s="62"/>
      <c r="E4557" s="78"/>
      <c r="F4557" s="63"/>
      <c r="G4557" s="80"/>
      <c r="H4557" s="94"/>
      <c r="I4557" s="95"/>
      <c r="J4557" s="27"/>
      <c r="K4557" s="27"/>
      <c r="L4557" s="95"/>
      <c r="M4557" s="96"/>
      <c r="N4557" s="29">
        <v>0</v>
      </c>
      <c r="O4557" s="30" t="str">
        <f>IF(G4557&lt;=$N$2,"",IF(F4557=[3]Pav.tvarkyklė!$B$13,"",IF(ISBLANK(R4557),"X","")))</f>
        <v/>
      </c>
      <c r="P4557" s="91"/>
      <c r="Q4557" s="63"/>
      <c r="R4557" s="63"/>
      <c r="S4557" s="63"/>
      <c r="T4557" s="63"/>
      <c r="U4557" s="34" t="str">
        <f>IFERROR(INDEX('[3]5.Grup_T'!$G$4:$G$22,MATCH('6.Turtas'!E4557,'[3]5.Grup_T'!$E$4:$E$22,0)),"0")</f>
        <v>0</v>
      </c>
      <c r="V4557" s="35">
        <f t="shared" si="983"/>
        <v>0</v>
      </c>
      <c r="W4557" s="35">
        <f>IF(NOT(ISBLANK(H4557)),(12-DATEDIF(H4557,'[3]1.Pradzia'!$D$13,"m")),0)</f>
        <v>0</v>
      </c>
      <c r="X4557" s="35">
        <f t="shared" si="984"/>
        <v>0</v>
      </c>
      <c r="Y4557" s="35">
        <f t="shared" si="994"/>
        <v>0</v>
      </c>
      <c r="Z4557" s="35">
        <f t="shared" si="992"/>
        <v>0</v>
      </c>
      <c r="AA4557" s="36">
        <f t="shared" si="985"/>
        <v>0</v>
      </c>
      <c r="AB4557" s="36">
        <f t="shared" si="986"/>
        <v>0</v>
      </c>
      <c r="AC4557" s="37">
        <f t="shared" si="987"/>
        <v>0</v>
      </c>
      <c r="AD4557" s="35">
        <f>IF(OR(YEAR(G4557)&lt;2019,O4557="X"),0,IF(ISBLANK(H4557),DATEDIF(G4557,'[3]1.Pradzia'!$D$13,"M"),DATEDIF(G4557,H4557,"m")))</f>
        <v>0</v>
      </c>
      <c r="AE4557" s="37">
        <f>IF(E4557='[3]5.Grup_T'!$E$20,0,IF(AD4557&lt;&gt;0,M4557/V4557*MIN(12,AD4557),0))</f>
        <v>0</v>
      </c>
      <c r="AF4557" s="37">
        <f t="shared" si="988"/>
        <v>0</v>
      </c>
      <c r="AG4557" s="37">
        <f t="shared" si="989"/>
        <v>0</v>
      </c>
      <c r="AH4557" s="37">
        <f t="shared" si="990"/>
        <v>0</v>
      </c>
      <c r="AI4557" s="35" t="str">
        <f t="shared" si="991"/>
        <v>Nusidėvėjęs</v>
      </c>
      <c r="AJ4557" s="38" t="str">
        <f>IF(AND(F4557&lt;&gt;[3]Pav.tvarkyklė!$B$12,F4557&lt;&gt;[3]Pav.tvarkyklė!$B$13),"GVTNT","X")</f>
        <v>GVTNT</v>
      </c>
      <c r="AK4557" s="39">
        <f t="shared" si="993"/>
        <v>0</v>
      </c>
      <c r="AL4557" s="41"/>
      <c r="AM4557" s="41"/>
      <c r="AN4557" s="41">
        <f t="shared" si="995"/>
        <v>1900</v>
      </c>
      <c r="AO4557" s="41"/>
      <c r="AP4557" s="41"/>
      <c r="AQ4557" s="41"/>
      <c r="AR4557" s="42"/>
      <c r="AS4557" s="42"/>
      <c r="AU4557" s="43">
        <f t="shared" si="996"/>
        <v>0</v>
      </c>
    </row>
    <row r="4558" spans="1:47" ht="15" customHeight="1" x14ac:dyDescent="0.25">
      <c r="A4558" s="11"/>
      <c r="B4558" s="19">
        <v>4727</v>
      </c>
      <c r="C4558" s="61"/>
      <c r="D4558" s="62"/>
      <c r="E4558" s="78"/>
      <c r="F4558" s="63"/>
      <c r="G4558" s="80"/>
      <c r="H4558" s="94"/>
      <c r="I4558" s="95"/>
      <c r="J4558" s="27"/>
      <c r="K4558" s="27"/>
      <c r="L4558" s="95"/>
      <c r="M4558" s="96"/>
      <c r="N4558" s="29">
        <v>0</v>
      </c>
      <c r="O4558" s="30" t="str">
        <f>IF(G4558&lt;=$N$2,"",IF(F4558=[3]Pav.tvarkyklė!$B$13,"",IF(ISBLANK(R4558),"X","")))</f>
        <v/>
      </c>
      <c r="P4558" s="91"/>
      <c r="Q4558" s="63"/>
      <c r="R4558" s="63"/>
      <c r="S4558" s="63"/>
      <c r="T4558" s="63"/>
      <c r="U4558" s="34" t="str">
        <f>IFERROR(INDEX('[3]5.Grup_T'!$G$4:$G$22,MATCH('6.Turtas'!E4558,'[3]5.Grup_T'!$E$4:$E$22,0)),"0")</f>
        <v>0</v>
      </c>
      <c r="V4558" s="35">
        <f t="shared" si="983"/>
        <v>0</v>
      </c>
      <c r="W4558" s="35">
        <f>IF(NOT(ISBLANK(H4558)),(12-DATEDIF(H4558,'[3]1.Pradzia'!$D$13,"m")),0)</f>
        <v>0</v>
      </c>
      <c r="X4558" s="35">
        <f t="shared" si="984"/>
        <v>0</v>
      </c>
      <c r="Y4558" s="35">
        <f t="shared" si="994"/>
        <v>0</v>
      </c>
      <c r="Z4558" s="35">
        <f t="shared" si="992"/>
        <v>0</v>
      </c>
      <c r="AA4558" s="36">
        <f t="shared" si="985"/>
        <v>0</v>
      </c>
      <c r="AB4558" s="36">
        <f t="shared" si="986"/>
        <v>0</v>
      </c>
      <c r="AC4558" s="37">
        <f t="shared" si="987"/>
        <v>0</v>
      </c>
      <c r="AD4558" s="35">
        <f>IF(OR(YEAR(G4558)&lt;2019,O4558="X"),0,IF(ISBLANK(H4558),DATEDIF(G4558,'[3]1.Pradzia'!$D$13,"M"),DATEDIF(G4558,H4558,"m")))</f>
        <v>0</v>
      </c>
      <c r="AE4558" s="37">
        <f>IF(E4558='[3]5.Grup_T'!$E$20,0,IF(AD4558&lt;&gt;0,M4558/V4558*MIN(12,AD4558),0))</f>
        <v>0</v>
      </c>
      <c r="AF4558" s="37">
        <f t="shared" si="988"/>
        <v>0</v>
      </c>
      <c r="AG4558" s="37">
        <f t="shared" si="989"/>
        <v>0</v>
      </c>
      <c r="AH4558" s="37">
        <f t="shared" si="990"/>
        <v>0</v>
      </c>
      <c r="AI4558" s="35" t="str">
        <f t="shared" si="991"/>
        <v>Nusidėvėjęs</v>
      </c>
      <c r="AJ4558" s="38" t="str">
        <f>IF(AND(F4558&lt;&gt;[3]Pav.tvarkyklė!$B$12,F4558&lt;&gt;[3]Pav.tvarkyklė!$B$13),"GVTNT","X")</f>
        <v>GVTNT</v>
      </c>
      <c r="AK4558" s="39">
        <f t="shared" si="993"/>
        <v>0</v>
      </c>
      <c r="AL4558" s="41"/>
      <c r="AM4558" s="41"/>
      <c r="AN4558" s="41">
        <f t="shared" si="995"/>
        <v>1900</v>
      </c>
      <c r="AO4558" s="41"/>
      <c r="AP4558" s="41"/>
      <c r="AQ4558" s="41"/>
      <c r="AR4558" s="42"/>
      <c r="AS4558" s="42"/>
      <c r="AU4558" s="43">
        <f t="shared" si="996"/>
        <v>0</v>
      </c>
    </row>
    <row r="4559" spans="1:47" ht="15" customHeight="1" x14ac:dyDescent="0.25">
      <c r="A4559" s="11"/>
      <c r="B4559" s="19">
        <v>4728</v>
      </c>
      <c r="C4559" s="61"/>
      <c r="D4559" s="62"/>
      <c r="E4559" s="78"/>
      <c r="F4559" s="63"/>
      <c r="G4559" s="80"/>
      <c r="H4559" s="94"/>
      <c r="I4559" s="95"/>
      <c r="J4559" s="27"/>
      <c r="K4559" s="27"/>
      <c r="L4559" s="95"/>
      <c r="M4559" s="96"/>
      <c r="N4559" s="29">
        <v>0</v>
      </c>
      <c r="O4559" s="30" t="str">
        <f>IF(G4559&lt;=$N$2,"",IF(F4559=[3]Pav.tvarkyklė!$B$13,"",IF(ISBLANK(R4559),"X","")))</f>
        <v/>
      </c>
      <c r="P4559" s="91"/>
      <c r="Q4559" s="63"/>
      <c r="R4559" s="63"/>
      <c r="S4559" s="63"/>
      <c r="T4559" s="63"/>
      <c r="U4559" s="34" t="str">
        <f>IFERROR(INDEX('[3]5.Grup_T'!$G$4:$G$22,MATCH('6.Turtas'!E4559,'[3]5.Grup_T'!$E$4:$E$22,0)),"0")</f>
        <v>0</v>
      </c>
      <c r="V4559" s="35">
        <f t="shared" si="983"/>
        <v>0</v>
      </c>
      <c r="W4559" s="35">
        <f>IF(NOT(ISBLANK(H4559)),(12-DATEDIF(H4559,'[3]1.Pradzia'!$D$13,"m")),0)</f>
        <v>0</v>
      </c>
      <c r="X4559" s="35">
        <f t="shared" si="984"/>
        <v>0</v>
      </c>
      <c r="Y4559" s="35">
        <f t="shared" si="994"/>
        <v>0</v>
      </c>
      <c r="Z4559" s="35">
        <f t="shared" si="992"/>
        <v>0</v>
      </c>
      <c r="AA4559" s="36">
        <f t="shared" si="985"/>
        <v>0</v>
      </c>
      <c r="AB4559" s="36">
        <f t="shared" si="986"/>
        <v>0</v>
      </c>
      <c r="AC4559" s="37">
        <f t="shared" si="987"/>
        <v>0</v>
      </c>
      <c r="AD4559" s="35">
        <f>IF(OR(YEAR(G4559)&lt;2019,O4559="X"),0,IF(ISBLANK(H4559),DATEDIF(G4559,'[3]1.Pradzia'!$D$13,"M"),DATEDIF(G4559,H4559,"m")))</f>
        <v>0</v>
      </c>
      <c r="AE4559" s="37">
        <f>IF(E4559='[3]5.Grup_T'!$E$20,0,IF(AD4559&lt;&gt;0,M4559/V4559*MIN(12,AD4559),0))</f>
        <v>0</v>
      </c>
      <c r="AF4559" s="37">
        <f t="shared" si="988"/>
        <v>0</v>
      </c>
      <c r="AG4559" s="37">
        <f t="shared" si="989"/>
        <v>0</v>
      </c>
      <c r="AH4559" s="37">
        <f t="shared" si="990"/>
        <v>0</v>
      </c>
      <c r="AI4559" s="35" t="str">
        <f t="shared" si="991"/>
        <v>Nusidėvėjęs</v>
      </c>
      <c r="AJ4559" s="38" t="str">
        <f>IF(AND(F4559&lt;&gt;[3]Pav.tvarkyklė!$B$12,F4559&lt;&gt;[3]Pav.tvarkyklė!$B$13),"GVTNT","X")</f>
        <v>GVTNT</v>
      </c>
      <c r="AK4559" s="39">
        <f t="shared" si="993"/>
        <v>0</v>
      </c>
      <c r="AL4559" s="41"/>
      <c r="AM4559" s="41"/>
      <c r="AN4559" s="41">
        <f t="shared" si="995"/>
        <v>1900</v>
      </c>
      <c r="AO4559" s="41"/>
      <c r="AP4559" s="41"/>
      <c r="AQ4559" s="41"/>
      <c r="AR4559" s="42"/>
      <c r="AS4559" s="42"/>
      <c r="AU4559" s="43">
        <f t="shared" si="996"/>
        <v>0</v>
      </c>
    </row>
    <row r="4560" spans="1:47" ht="15" customHeight="1" x14ac:dyDescent="0.25">
      <c r="A4560" s="11"/>
      <c r="B4560" s="19">
        <v>4729</v>
      </c>
      <c r="C4560" s="61"/>
      <c r="D4560" s="62"/>
      <c r="E4560" s="78"/>
      <c r="F4560" s="63"/>
      <c r="G4560" s="80"/>
      <c r="H4560" s="94"/>
      <c r="I4560" s="95"/>
      <c r="J4560" s="27"/>
      <c r="K4560" s="27"/>
      <c r="L4560" s="95"/>
      <c r="M4560" s="96"/>
      <c r="N4560" s="29">
        <v>0</v>
      </c>
      <c r="O4560" s="30" t="str">
        <f>IF(G4560&lt;=$N$2,"",IF(F4560=[3]Pav.tvarkyklė!$B$13,"",IF(ISBLANK(R4560),"X","")))</f>
        <v/>
      </c>
      <c r="P4560" s="91"/>
      <c r="Q4560" s="63"/>
      <c r="R4560" s="63"/>
      <c r="S4560" s="63"/>
      <c r="T4560" s="63"/>
      <c r="U4560" s="34" t="str">
        <f>IFERROR(INDEX('[3]5.Grup_T'!$G$4:$G$22,MATCH('6.Turtas'!E4560,'[3]5.Grup_T'!$E$4:$E$22,0)),"0")</f>
        <v>0</v>
      </c>
      <c r="V4560" s="35">
        <f t="shared" si="983"/>
        <v>0</v>
      </c>
      <c r="W4560" s="35">
        <f>IF(NOT(ISBLANK(H4560)),(12-DATEDIF(H4560,'[3]1.Pradzia'!$D$13,"m")),0)</f>
        <v>0</v>
      </c>
      <c r="X4560" s="35">
        <f t="shared" si="984"/>
        <v>0</v>
      </c>
      <c r="Y4560" s="35">
        <f t="shared" si="994"/>
        <v>0</v>
      </c>
      <c r="Z4560" s="35">
        <f t="shared" si="992"/>
        <v>0</v>
      </c>
      <c r="AA4560" s="36">
        <f t="shared" si="985"/>
        <v>0</v>
      </c>
      <c r="AB4560" s="36">
        <f t="shared" si="986"/>
        <v>0</v>
      </c>
      <c r="AC4560" s="37">
        <f t="shared" si="987"/>
        <v>0</v>
      </c>
      <c r="AD4560" s="35">
        <f>IF(OR(YEAR(G4560)&lt;2019,O4560="X"),0,IF(ISBLANK(H4560),DATEDIF(G4560,'[3]1.Pradzia'!$D$13,"M"),DATEDIF(G4560,H4560,"m")))</f>
        <v>0</v>
      </c>
      <c r="AE4560" s="37">
        <f>IF(E4560='[3]5.Grup_T'!$E$20,0,IF(AD4560&lt;&gt;0,M4560/V4560*MIN(12,AD4560),0))</f>
        <v>0</v>
      </c>
      <c r="AF4560" s="37">
        <f t="shared" si="988"/>
        <v>0</v>
      </c>
      <c r="AG4560" s="37">
        <f t="shared" si="989"/>
        <v>0</v>
      </c>
      <c r="AH4560" s="37">
        <f t="shared" si="990"/>
        <v>0</v>
      </c>
      <c r="AI4560" s="35" t="str">
        <f t="shared" si="991"/>
        <v>Nusidėvėjęs</v>
      </c>
      <c r="AJ4560" s="38" t="str">
        <f>IF(AND(F4560&lt;&gt;[3]Pav.tvarkyklė!$B$12,F4560&lt;&gt;[3]Pav.tvarkyklė!$B$13),"GVTNT","X")</f>
        <v>GVTNT</v>
      </c>
      <c r="AK4560" s="39">
        <f t="shared" si="993"/>
        <v>0</v>
      </c>
      <c r="AL4560" s="41"/>
      <c r="AM4560" s="41"/>
      <c r="AN4560" s="41">
        <f t="shared" si="995"/>
        <v>1900</v>
      </c>
      <c r="AO4560" s="41"/>
      <c r="AP4560" s="41"/>
      <c r="AQ4560" s="41"/>
      <c r="AR4560" s="42"/>
      <c r="AS4560" s="42"/>
      <c r="AU4560" s="43">
        <f t="shared" si="996"/>
        <v>0</v>
      </c>
    </row>
    <row r="4561" spans="1:47" ht="15" customHeight="1" x14ac:dyDescent="0.25">
      <c r="A4561" s="11"/>
      <c r="B4561" s="19">
        <v>4730</v>
      </c>
      <c r="C4561" s="61"/>
      <c r="D4561" s="62"/>
      <c r="E4561" s="78"/>
      <c r="F4561" s="63"/>
      <c r="G4561" s="80"/>
      <c r="H4561" s="94"/>
      <c r="I4561" s="95"/>
      <c r="J4561" s="27"/>
      <c r="K4561" s="27"/>
      <c r="L4561" s="95"/>
      <c r="M4561" s="96"/>
      <c r="N4561" s="29">
        <v>0</v>
      </c>
      <c r="O4561" s="30" t="str">
        <f>IF(G4561&lt;=$N$2,"",IF(F4561=[3]Pav.tvarkyklė!$B$13,"",IF(ISBLANK(R4561),"X","")))</f>
        <v/>
      </c>
      <c r="P4561" s="91"/>
      <c r="Q4561" s="63"/>
      <c r="R4561" s="63"/>
      <c r="S4561" s="63"/>
      <c r="T4561" s="63"/>
      <c r="U4561" s="34" t="str">
        <f>IFERROR(INDEX('[3]5.Grup_T'!$G$4:$G$22,MATCH('6.Turtas'!E4561,'[3]5.Grup_T'!$E$4:$E$22,0)),"0")</f>
        <v>0</v>
      </c>
      <c r="V4561" s="35">
        <f t="shared" si="983"/>
        <v>0</v>
      </c>
      <c r="W4561" s="35">
        <f>IF(NOT(ISBLANK(H4561)),(12-DATEDIF(H4561,'[3]1.Pradzia'!$D$13,"m")),0)</f>
        <v>0</v>
      </c>
      <c r="X4561" s="35">
        <f t="shared" si="984"/>
        <v>0</v>
      </c>
      <c r="Y4561" s="35">
        <f t="shared" si="994"/>
        <v>0</v>
      </c>
      <c r="Z4561" s="35">
        <f t="shared" si="992"/>
        <v>0</v>
      </c>
      <c r="AA4561" s="36">
        <f t="shared" si="985"/>
        <v>0</v>
      </c>
      <c r="AB4561" s="36">
        <f t="shared" si="986"/>
        <v>0</v>
      </c>
      <c r="AC4561" s="37">
        <f t="shared" si="987"/>
        <v>0</v>
      </c>
      <c r="AD4561" s="35">
        <f>IF(OR(YEAR(G4561)&lt;2019,O4561="X"),0,IF(ISBLANK(H4561),DATEDIF(G4561,'[3]1.Pradzia'!$D$13,"M"),DATEDIF(G4561,H4561,"m")))</f>
        <v>0</v>
      </c>
      <c r="AE4561" s="37">
        <f>IF(E4561='[3]5.Grup_T'!$E$20,0,IF(AD4561&lt;&gt;0,M4561/V4561*MIN(12,AD4561),0))</f>
        <v>0</v>
      </c>
      <c r="AF4561" s="37">
        <f t="shared" si="988"/>
        <v>0</v>
      </c>
      <c r="AG4561" s="37">
        <f t="shared" si="989"/>
        <v>0</v>
      </c>
      <c r="AH4561" s="37">
        <f t="shared" si="990"/>
        <v>0</v>
      </c>
      <c r="AI4561" s="35" t="str">
        <f t="shared" si="991"/>
        <v>Nusidėvėjęs</v>
      </c>
      <c r="AJ4561" s="38" t="str">
        <f>IF(AND(F4561&lt;&gt;[3]Pav.tvarkyklė!$B$12,F4561&lt;&gt;[3]Pav.tvarkyklė!$B$13),"GVTNT","X")</f>
        <v>GVTNT</v>
      </c>
      <c r="AK4561" s="39">
        <f t="shared" si="993"/>
        <v>0</v>
      </c>
      <c r="AL4561" s="41"/>
      <c r="AM4561" s="41"/>
      <c r="AN4561" s="41">
        <f t="shared" si="995"/>
        <v>1900</v>
      </c>
      <c r="AO4561" s="41"/>
      <c r="AP4561" s="41"/>
      <c r="AQ4561" s="41"/>
      <c r="AR4561" s="42"/>
      <c r="AS4561" s="42"/>
      <c r="AU4561" s="43">
        <f t="shared" si="996"/>
        <v>0</v>
      </c>
    </row>
    <row r="4562" spans="1:47" ht="15" customHeight="1" x14ac:dyDescent="0.25">
      <c r="A4562" s="11"/>
      <c r="B4562" s="19">
        <v>4731</v>
      </c>
      <c r="C4562" s="61"/>
      <c r="D4562" s="62"/>
      <c r="E4562" s="78"/>
      <c r="F4562" s="63"/>
      <c r="G4562" s="80"/>
      <c r="H4562" s="94"/>
      <c r="I4562" s="95"/>
      <c r="J4562" s="27"/>
      <c r="K4562" s="27"/>
      <c r="L4562" s="95"/>
      <c r="M4562" s="96"/>
      <c r="N4562" s="29">
        <v>0</v>
      </c>
      <c r="O4562" s="30" t="str">
        <f>IF(G4562&lt;=$N$2,"",IF(F4562=[3]Pav.tvarkyklė!$B$13,"",IF(ISBLANK(R4562),"X","")))</f>
        <v/>
      </c>
      <c r="P4562" s="91"/>
      <c r="Q4562" s="63"/>
      <c r="R4562" s="63"/>
      <c r="S4562" s="63"/>
      <c r="T4562" s="63"/>
      <c r="U4562" s="34" t="str">
        <f>IFERROR(INDEX('[3]5.Grup_T'!$G$4:$G$22,MATCH('6.Turtas'!E4562,'[3]5.Grup_T'!$E$4:$E$22,0)),"0")</f>
        <v>0</v>
      </c>
      <c r="V4562" s="35">
        <f t="shared" ref="V4562:V4625" si="997">U4562*12</f>
        <v>0</v>
      </c>
      <c r="W4562" s="35">
        <f>IF(NOT(ISBLANK(H4562)),(12-DATEDIF(H4562,'[3]1.Pradzia'!$D$13,"m")),0)</f>
        <v>0</v>
      </c>
      <c r="X4562" s="35">
        <f t="shared" ref="X4562:X4625" si="998">IF(OR(ISBLANK(C4562),YEAR(G4562)&gt;=2019),0,DATEDIF(G4562,$N$2,"M"))</f>
        <v>0</v>
      </c>
      <c r="Y4562" s="35">
        <f t="shared" si="994"/>
        <v>0</v>
      </c>
      <c r="Z4562" s="35">
        <f t="shared" si="992"/>
        <v>0</v>
      </c>
      <c r="AA4562" s="36">
        <f t="shared" ref="AA4562:AA4625" si="999">+IF(Z4562&lt;=0,0,N4562/Z4562)</f>
        <v>0</v>
      </c>
      <c r="AB4562" s="36">
        <f t="shared" ref="AB4562:AB4625" si="1000">IF(Z4562&lt;=0,N4562,N4562/Z4562*Y4562)</f>
        <v>0</v>
      </c>
      <c r="AC4562" s="37">
        <f t="shared" ref="AC4562:AC4625" si="1001">IF(YEAR(G4562)&lt;2019,M4562-N4562+AB4562,0)</f>
        <v>0</v>
      </c>
      <c r="AD4562" s="35">
        <f>IF(OR(YEAR(G4562)&lt;2019,O4562="X"),0,IF(ISBLANK(H4562),DATEDIF(G4562,'[3]1.Pradzia'!$D$13,"M"),DATEDIF(G4562,H4562,"m")))</f>
        <v>0</v>
      </c>
      <c r="AE4562" s="37">
        <f>IF(E4562='[3]5.Grup_T'!$E$20,0,IF(AD4562&lt;&gt;0,M4562/V4562*MIN(12,AD4562),0))</f>
        <v>0</v>
      </c>
      <c r="AF4562" s="37">
        <f t="shared" ref="AF4562:AF4625" si="1002">+AB4562+AE4562</f>
        <v>0</v>
      </c>
      <c r="AG4562" s="37">
        <f t="shared" ref="AG4562:AG4625" si="1003">AC4562+AE4562</f>
        <v>0</v>
      </c>
      <c r="AH4562" s="37">
        <f t="shared" ref="AH4562:AH4625" si="1004">M4562-AG4562</f>
        <v>0</v>
      </c>
      <c r="AI4562" s="35" t="str">
        <f t="shared" ref="AI4562:AI4625" si="1005">IF(H4562&lt;&gt;0,"Nurašytas",IF(O4562="X","Nesuderintas",IF(AH4562&lt;=0,"Nusidėvėjęs","")))</f>
        <v>Nusidėvėjęs</v>
      </c>
      <c r="AJ4562" s="38" t="str">
        <f>IF(AND(F4562&lt;&gt;[3]Pav.tvarkyklė!$B$12,F4562&lt;&gt;[3]Pav.tvarkyklė!$B$13),"GVTNT","X")</f>
        <v>GVTNT</v>
      </c>
      <c r="AK4562" s="39">
        <f t="shared" si="993"/>
        <v>0</v>
      </c>
      <c r="AL4562" s="41"/>
      <c r="AM4562" s="41"/>
      <c r="AN4562" s="41">
        <f t="shared" si="995"/>
        <v>1900</v>
      </c>
      <c r="AO4562" s="41"/>
      <c r="AP4562" s="41"/>
      <c r="AQ4562" s="41"/>
      <c r="AR4562" s="42"/>
      <c r="AS4562" s="42"/>
      <c r="AU4562" s="43">
        <f t="shared" si="996"/>
        <v>0</v>
      </c>
    </row>
    <row r="4563" spans="1:47" ht="15" customHeight="1" x14ac:dyDescent="0.25">
      <c r="A4563" s="11"/>
      <c r="B4563" s="19">
        <v>4732</v>
      </c>
      <c r="C4563" s="61"/>
      <c r="D4563" s="62"/>
      <c r="E4563" s="78"/>
      <c r="F4563" s="63"/>
      <c r="G4563" s="80"/>
      <c r="H4563" s="94"/>
      <c r="I4563" s="95"/>
      <c r="J4563" s="27"/>
      <c r="K4563" s="27"/>
      <c r="L4563" s="95"/>
      <c r="M4563" s="96"/>
      <c r="N4563" s="29">
        <v>0</v>
      </c>
      <c r="O4563" s="30" t="str">
        <f>IF(G4563&lt;=$N$2,"",IF(F4563=[3]Pav.tvarkyklė!$B$13,"",IF(ISBLANK(R4563),"X","")))</f>
        <v/>
      </c>
      <c r="P4563" s="91"/>
      <c r="Q4563" s="63"/>
      <c r="R4563" s="63"/>
      <c r="S4563" s="63"/>
      <c r="T4563" s="63"/>
      <c r="U4563" s="34" t="str">
        <f>IFERROR(INDEX('[3]5.Grup_T'!$G$4:$G$22,MATCH('6.Turtas'!E4563,'[3]5.Grup_T'!$E$4:$E$22,0)),"0")</f>
        <v>0</v>
      </c>
      <c r="V4563" s="35">
        <f t="shared" si="997"/>
        <v>0</v>
      </c>
      <c r="W4563" s="35">
        <f>IF(NOT(ISBLANK(H4563)),(12-DATEDIF(H4563,'[3]1.Pradzia'!$D$13,"m")),0)</f>
        <v>0</v>
      </c>
      <c r="X4563" s="35">
        <f t="shared" si="998"/>
        <v>0</v>
      </c>
      <c r="Y4563" s="35">
        <f t="shared" si="994"/>
        <v>0</v>
      </c>
      <c r="Z4563" s="35">
        <f t="shared" ref="Z4563:Z4626" si="1006">IF(YEAR(G4563)&gt;=2019,0,V4563-X4563)</f>
        <v>0</v>
      </c>
      <c r="AA4563" s="36">
        <f t="shared" si="999"/>
        <v>0</v>
      </c>
      <c r="AB4563" s="36">
        <f t="shared" si="1000"/>
        <v>0</v>
      </c>
      <c r="AC4563" s="37">
        <f t="shared" si="1001"/>
        <v>0</v>
      </c>
      <c r="AD4563" s="35">
        <f>IF(OR(YEAR(G4563)&lt;2019,O4563="X"),0,IF(ISBLANK(H4563),DATEDIF(G4563,'[3]1.Pradzia'!$D$13,"M"),DATEDIF(G4563,H4563,"m")))</f>
        <v>0</v>
      </c>
      <c r="AE4563" s="37">
        <f>IF(E4563='[3]5.Grup_T'!$E$20,0,IF(AD4563&lt;&gt;0,M4563/V4563*MIN(12,AD4563),0))</f>
        <v>0</v>
      </c>
      <c r="AF4563" s="37">
        <f t="shared" si="1002"/>
        <v>0</v>
      </c>
      <c r="AG4563" s="37">
        <f t="shared" si="1003"/>
        <v>0</v>
      </c>
      <c r="AH4563" s="37">
        <f t="shared" si="1004"/>
        <v>0</v>
      </c>
      <c r="AI4563" s="35" t="str">
        <f t="shared" si="1005"/>
        <v>Nusidėvėjęs</v>
      </c>
      <c r="AJ4563" s="38" t="str">
        <f>IF(AND(F4563&lt;&gt;[3]Pav.tvarkyklė!$B$12,F4563&lt;&gt;[3]Pav.tvarkyklė!$B$13),"GVTNT","X")</f>
        <v>GVTNT</v>
      </c>
      <c r="AK4563" s="39">
        <f t="shared" ref="AK4563:AK4626" si="1007">I4563-J4563-K4563-L4563-M4563</f>
        <v>0</v>
      </c>
      <c r="AL4563" s="41"/>
      <c r="AM4563" s="41"/>
      <c r="AN4563" s="41">
        <f t="shared" si="995"/>
        <v>1900</v>
      </c>
      <c r="AO4563" s="41"/>
      <c r="AP4563" s="41"/>
      <c r="AQ4563" s="41"/>
      <c r="AR4563" s="42"/>
      <c r="AS4563" s="42"/>
      <c r="AU4563" s="43">
        <f t="shared" si="996"/>
        <v>0</v>
      </c>
    </row>
    <row r="4564" spans="1:47" ht="15" customHeight="1" x14ac:dyDescent="0.25">
      <c r="A4564" s="11"/>
      <c r="B4564" s="19">
        <v>4733</v>
      </c>
      <c r="C4564" s="61"/>
      <c r="D4564" s="62"/>
      <c r="E4564" s="78"/>
      <c r="F4564" s="63"/>
      <c r="G4564" s="80"/>
      <c r="H4564" s="94"/>
      <c r="I4564" s="95"/>
      <c r="J4564" s="27"/>
      <c r="K4564" s="27"/>
      <c r="L4564" s="95"/>
      <c r="M4564" s="96"/>
      <c r="N4564" s="29">
        <v>0</v>
      </c>
      <c r="O4564" s="30" t="str">
        <f>IF(G4564&lt;=$N$2,"",IF(F4564=[3]Pav.tvarkyklė!$B$13,"",IF(ISBLANK(R4564),"X","")))</f>
        <v/>
      </c>
      <c r="P4564" s="91"/>
      <c r="Q4564" s="63"/>
      <c r="R4564" s="63"/>
      <c r="S4564" s="63"/>
      <c r="T4564" s="63"/>
      <c r="U4564" s="34" t="str">
        <f>IFERROR(INDEX('[3]5.Grup_T'!$G$4:$G$22,MATCH('6.Turtas'!E4564,'[3]5.Grup_T'!$E$4:$E$22,0)),"0")</f>
        <v>0</v>
      </c>
      <c r="V4564" s="35">
        <f t="shared" si="997"/>
        <v>0</v>
      </c>
      <c r="W4564" s="35">
        <f>IF(NOT(ISBLANK(H4564)),(12-DATEDIF(H4564,'[3]1.Pradzia'!$D$13,"m")),0)</f>
        <v>0</v>
      </c>
      <c r="X4564" s="35">
        <f t="shared" si="998"/>
        <v>0</v>
      </c>
      <c r="Y4564" s="35">
        <f t="shared" si="994"/>
        <v>0</v>
      </c>
      <c r="Z4564" s="35">
        <f t="shared" si="1006"/>
        <v>0</v>
      </c>
      <c r="AA4564" s="36">
        <f t="shared" si="999"/>
        <v>0</v>
      </c>
      <c r="AB4564" s="36">
        <f t="shared" si="1000"/>
        <v>0</v>
      </c>
      <c r="AC4564" s="37">
        <f t="shared" si="1001"/>
        <v>0</v>
      </c>
      <c r="AD4564" s="35">
        <f>IF(OR(YEAR(G4564)&lt;2019,O4564="X"),0,IF(ISBLANK(H4564),DATEDIF(G4564,'[3]1.Pradzia'!$D$13,"M"),DATEDIF(G4564,H4564,"m")))</f>
        <v>0</v>
      </c>
      <c r="AE4564" s="37">
        <f>IF(E4564='[3]5.Grup_T'!$E$20,0,IF(AD4564&lt;&gt;0,M4564/V4564*MIN(12,AD4564),0))</f>
        <v>0</v>
      </c>
      <c r="AF4564" s="37">
        <f t="shared" si="1002"/>
        <v>0</v>
      </c>
      <c r="AG4564" s="37">
        <f t="shared" si="1003"/>
        <v>0</v>
      </c>
      <c r="AH4564" s="37">
        <f t="shared" si="1004"/>
        <v>0</v>
      </c>
      <c r="AI4564" s="35" t="str">
        <f t="shared" si="1005"/>
        <v>Nusidėvėjęs</v>
      </c>
      <c r="AJ4564" s="38" t="str">
        <f>IF(AND(F4564&lt;&gt;[3]Pav.tvarkyklė!$B$12,F4564&lt;&gt;[3]Pav.tvarkyklė!$B$13),"GVTNT","X")</f>
        <v>GVTNT</v>
      </c>
      <c r="AK4564" s="39">
        <f t="shared" si="1007"/>
        <v>0</v>
      </c>
      <c r="AL4564" s="41"/>
      <c r="AM4564" s="41"/>
      <c r="AN4564" s="41">
        <f t="shared" si="995"/>
        <v>1900</v>
      </c>
      <c r="AO4564" s="41"/>
      <c r="AP4564" s="41"/>
      <c r="AQ4564" s="41"/>
      <c r="AR4564" s="42"/>
      <c r="AS4564" s="42"/>
      <c r="AU4564" s="43">
        <f t="shared" si="996"/>
        <v>0</v>
      </c>
    </row>
    <row r="4565" spans="1:47" ht="15" customHeight="1" x14ac:dyDescent="0.25">
      <c r="A4565" s="11"/>
      <c r="B4565" s="19">
        <v>4734</v>
      </c>
      <c r="C4565" s="61"/>
      <c r="D4565" s="62"/>
      <c r="E4565" s="78"/>
      <c r="F4565" s="63"/>
      <c r="G4565" s="80"/>
      <c r="H4565" s="94"/>
      <c r="I4565" s="95"/>
      <c r="J4565" s="27"/>
      <c r="K4565" s="27"/>
      <c r="L4565" s="95"/>
      <c r="M4565" s="96"/>
      <c r="N4565" s="29">
        <v>0</v>
      </c>
      <c r="O4565" s="30" t="str">
        <f>IF(G4565&lt;=$N$2,"",IF(F4565=[3]Pav.tvarkyklė!$B$13,"",IF(ISBLANK(R4565),"X","")))</f>
        <v/>
      </c>
      <c r="P4565" s="91"/>
      <c r="Q4565" s="63"/>
      <c r="R4565" s="63"/>
      <c r="S4565" s="63"/>
      <c r="T4565" s="63"/>
      <c r="U4565" s="34" t="str">
        <f>IFERROR(INDEX('[3]5.Grup_T'!$G$4:$G$22,MATCH('6.Turtas'!E4565,'[3]5.Grup_T'!$E$4:$E$22,0)),"0")</f>
        <v>0</v>
      </c>
      <c r="V4565" s="35">
        <f t="shared" si="997"/>
        <v>0</v>
      </c>
      <c r="W4565" s="35">
        <f>IF(NOT(ISBLANK(H4565)),(12-DATEDIF(H4565,'[3]1.Pradzia'!$D$13,"m")),0)</f>
        <v>0</v>
      </c>
      <c r="X4565" s="35">
        <f t="shared" si="998"/>
        <v>0</v>
      </c>
      <c r="Y4565" s="35">
        <f t="shared" si="994"/>
        <v>0</v>
      </c>
      <c r="Z4565" s="35">
        <f t="shared" si="1006"/>
        <v>0</v>
      </c>
      <c r="AA4565" s="36">
        <f t="shared" si="999"/>
        <v>0</v>
      </c>
      <c r="AB4565" s="36">
        <f t="shared" si="1000"/>
        <v>0</v>
      </c>
      <c r="AC4565" s="37">
        <f t="shared" si="1001"/>
        <v>0</v>
      </c>
      <c r="AD4565" s="35">
        <f>IF(OR(YEAR(G4565)&lt;2019,O4565="X"),0,IF(ISBLANK(H4565),DATEDIF(G4565,'[3]1.Pradzia'!$D$13,"M"),DATEDIF(G4565,H4565,"m")))</f>
        <v>0</v>
      </c>
      <c r="AE4565" s="37">
        <f>IF(E4565='[3]5.Grup_T'!$E$20,0,IF(AD4565&lt;&gt;0,M4565/V4565*MIN(12,AD4565),0))</f>
        <v>0</v>
      </c>
      <c r="AF4565" s="37">
        <f t="shared" si="1002"/>
        <v>0</v>
      </c>
      <c r="AG4565" s="37">
        <f t="shared" si="1003"/>
        <v>0</v>
      </c>
      <c r="AH4565" s="37">
        <f t="shared" si="1004"/>
        <v>0</v>
      </c>
      <c r="AI4565" s="35" t="str">
        <f t="shared" si="1005"/>
        <v>Nusidėvėjęs</v>
      </c>
      <c r="AJ4565" s="38" t="str">
        <f>IF(AND(F4565&lt;&gt;[3]Pav.tvarkyklė!$B$12,F4565&lt;&gt;[3]Pav.tvarkyklė!$B$13),"GVTNT","X")</f>
        <v>GVTNT</v>
      </c>
      <c r="AK4565" s="39">
        <f t="shared" si="1007"/>
        <v>0</v>
      </c>
      <c r="AL4565" s="41"/>
      <c r="AM4565" s="41"/>
      <c r="AN4565" s="41">
        <f t="shared" si="995"/>
        <v>1900</v>
      </c>
      <c r="AO4565" s="41"/>
      <c r="AP4565" s="41"/>
      <c r="AQ4565" s="41"/>
      <c r="AR4565" s="42"/>
      <c r="AS4565" s="42"/>
      <c r="AU4565" s="43">
        <f t="shared" si="996"/>
        <v>0</v>
      </c>
    </row>
    <row r="4566" spans="1:47" ht="15" customHeight="1" x14ac:dyDescent="0.25">
      <c r="A4566" s="11"/>
      <c r="B4566" s="19">
        <v>4735</v>
      </c>
      <c r="C4566" s="61"/>
      <c r="D4566" s="62"/>
      <c r="E4566" s="78"/>
      <c r="F4566" s="63"/>
      <c r="G4566" s="80"/>
      <c r="H4566" s="94"/>
      <c r="I4566" s="95"/>
      <c r="J4566" s="27"/>
      <c r="K4566" s="27"/>
      <c r="L4566" s="95"/>
      <c r="M4566" s="96"/>
      <c r="N4566" s="29">
        <v>0</v>
      </c>
      <c r="O4566" s="30" t="str">
        <f>IF(G4566&lt;=$N$2,"",IF(F4566=[3]Pav.tvarkyklė!$B$13,"",IF(ISBLANK(R4566),"X","")))</f>
        <v/>
      </c>
      <c r="P4566" s="91"/>
      <c r="Q4566" s="63"/>
      <c r="R4566" s="63"/>
      <c r="S4566" s="63"/>
      <c r="T4566" s="63"/>
      <c r="U4566" s="34" t="str">
        <f>IFERROR(INDEX('[3]5.Grup_T'!$G$4:$G$22,MATCH('6.Turtas'!E4566,'[3]5.Grup_T'!$E$4:$E$22,0)),"0")</f>
        <v>0</v>
      </c>
      <c r="V4566" s="35">
        <f t="shared" si="997"/>
        <v>0</v>
      </c>
      <c r="W4566" s="35">
        <f>IF(NOT(ISBLANK(H4566)),(12-DATEDIF(H4566,'[3]1.Pradzia'!$D$13,"m")),0)</f>
        <v>0</v>
      </c>
      <c r="X4566" s="35">
        <f t="shared" si="998"/>
        <v>0</v>
      </c>
      <c r="Y4566" s="35">
        <f t="shared" si="994"/>
        <v>0</v>
      </c>
      <c r="Z4566" s="35">
        <f t="shared" si="1006"/>
        <v>0</v>
      </c>
      <c r="AA4566" s="36">
        <f t="shared" si="999"/>
        <v>0</v>
      </c>
      <c r="AB4566" s="36">
        <f t="shared" si="1000"/>
        <v>0</v>
      </c>
      <c r="AC4566" s="37">
        <f t="shared" si="1001"/>
        <v>0</v>
      </c>
      <c r="AD4566" s="35">
        <f>IF(OR(YEAR(G4566)&lt;2019,O4566="X"),0,IF(ISBLANK(H4566),DATEDIF(G4566,'[3]1.Pradzia'!$D$13,"M"),DATEDIF(G4566,H4566,"m")))</f>
        <v>0</v>
      </c>
      <c r="AE4566" s="37">
        <f>IF(E4566='[3]5.Grup_T'!$E$20,0,IF(AD4566&lt;&gt;0,M4566/V4566*MIN(12,AD4566),0))</f>
        <v>0</v>
      </c>
      <c r="AF4566" s="37">
        <f t="shared" si="1002"/>
        <v>0</v>
      </c>
      <c r="AG4566" s="37">
        <f t="shared" si="1003"/>
        <v>0</v>
      </c>
      <c r="AH4566" s="37">
        <f t="shared" si="1004"/>
        <v>0</v>
      </c>
      <c r="AI4566" s="35" t="str">
        <f t="shared" si="1005"/>
        <v>Nusidėvėjęs</v>
      </c>
      <c r="AJ4566" s="38" t="str">
        <f>IF(AND(F4566&lt;&gt;[3]Pav.tvarkyklė!$B$12,F4566&lt;&gt;[3]Pav.tvarkyklė!$B$13),"GVTNT","X")</f>
        <v>GVTNT</v>
      </c>
      <c r="AK4566" s="39">
        <f t="shared" si="1007"/>
        <v>0</v>
      </c>
      <c r="AL4566" s="41"/>
      <c r="AM4566" s="41"/>
      <c r="AN4566" s="41">
        <f t="shared" si="995"/>
        <v>1900</v>
      </c>
      <c r="AO4566" s="41"/>
      <c r="AP4566" s="41"/>
      <c r="AQ4566" s="41"/>
      <c r="AR4566" s="42"/>
      <c r="AS4566" s="42"/>
      <c r="AU4566" s="43">
        <f t="shared" si="996"/>
        <v>0</v>
      </c>
    </row>
    <row r="4567" spans="1:47" ht="15" customHeight="1" x14ac:dyDescent="0.25">
      <c r="A4567" s="11"/>
      <c r="B4567" s="19">
        <v>4736</v>
      </c>
      <c r="C4567" s="61"/>
      <c r="D4567" s="62"/>
      <c r="E4567" s="78"/>
      <c r="F4567" s="63"/>
      <c r="G4567" s="80"/>
      <c r="H4567" s="94"/>
      <c r="I4567" s="95"/>
      <c r="J4567" s="27"/>
      <c r="K4567" s="27"/>
      <c r="L4567" s="95"/>
      <c r="M4567" s="96"/>
      <c r="N4567" s="29">
        <v>0</v>
      </c>
      <c r="O4567" s="30" t="str">
        <f>IF(G4567&lt;=$N$2,"",IF(F4567=[3]Pav.tvarkyklė!$B$13,"",IF(ISBLANK(R4567),"X","")))</f>
        <v/>
      </c>
      <c r="P4567" s="91"/>
      <c r="Q4567" s="63"/>
      <c r="R4567" s="63"/>
      <c r="S4567" s="63"/>
      <c r="T4567" s="63"/>
      <c r="U4567" s="34" t="str">
        <f>IFERROR(INDEX('[3]5.Grup_T'!$G$4:$G$22,MATCH('6.Turtas'!E4567,'[3]5.Grup_T'!$E$4:$E$22,0)),"0")</f>
        <v>0</v>
      </c>
      <c r="V4567" s="35">
        <f t="shared" si="997"/>
        <v>0</v>
      </c>
      <c r="W4567" s="35">
        <f>IF(NOT(ISBLANK(H4567)),(12-DATEDIF(H4567,'[3]1.Pradzia'!$D$13,"m")),0)</f>
        <v>0</v>
      </c>
      <c r="X4567" s="35">
        <f t="shared" si="998"/>
        <v>0</v>
      </c>
      <c r="Y4567" s="35">
        <f t="shared" si="994"/>
        <v>0</v>
      </c>
      <c r="Z4567" s="35">
        <f t="shared" si="1006"/>
        <v>0</v>
      </c>
      <c r="AA4567" s="36">
        <f t="shared" si="999"/>
        <v>0</v>
      </c>
      <c r="AB4567" s="36">
        <f t="shared" si="1000"/>
        <v>0</v>
      </c>
      <c r="AC4567" s="37">
        <f t="shared" si="1001"/>
        <v>0</v>
      </c>
      <c r="AD4567" s="35">
        <f>IF(OR(YEAR(G4567)&lt;2019,O4567="X"),0,IF(ISBLANK(H4567),DATEDIF(G4567,'[3]1.Pradzia'!$D$13,"M"),DATEDIF(G4567,H4567,"m")))</f>
        <v>0</v>
      </c>
      <c r="AE4567" s="37">
        <f>IF(E4567='[3]5.Grup_T'!$E$20,0,IF(AD4567&lt;&gt;0,M4567/V4567*MIN(12,AD4567),0))</f>
        <v>0</v>
      </c>
      <c r="AF4567" s="37">
        <f t="shared" si="1002"/>
        <v>0</v>
      </c>
      <c r="AG4567" s="37">
        <f t="shared" si="1003"/>
        <v>0</v>
      </c>
      <c r="AH4567" s="37">
        <f t="shared" si="1004"/>
        <v>0</v>
      </c>
      <c r="AI4567" s="35" t="str">
        <f t="shared" si="1005"/>
        <v>Nusidėvėjęs</v>
      </c>
      <c r="AJ4567" s="38" t="str">
        <f>IF(AND(F4567&lt;&gt;[3]Pav.tvarkyklė!$B$12,F4567&lt;&gt;[3]Pav.tvarkyklė!$B$13),"GVTNT","X")</f>
        <v>GVTNT</v>
      </c>
      <c r="AK4567" s="39">
        <f t="shared" si="1007"/>
        <v>0</v>
      </c>
      <c r="AL4567" s="41"/>
      <c r="AM4567" s="41"/>
      <c r="AN4567" s="41">
        <f t="shared" si="995"/>
        <v>1900</v>
      </c>
      <c r="AO4567" s="41"/>
      <c r="AP4567" s="41"/>
      <c r="AQ4567" s="41"/>
      <c r="AR4567" s="42"/>
      <c r="AS4567" s="42"/>
      <c r="AU4567" s="43">
        <f t="shared" si="996"/>
        <v>0</v>
      </c>
    </row>
    <row r="4568" spans="1:47" ht="15" customHeight="1" x14ac:dyDescent="0.25">
      <c r="A4568" s="11"/>
      <c r="B4568" s="19">
        <v>4737</v>
      </c>
      <c r="C4568" s="61"/>
      <c r="D4568" s="62"/>
      <c r="E4568" s="78"/>
      <c r="F4568" s="63"/>
      <c r="G4568" s="80"/>
      <c r="H4568" s="94"/>
      <c r="I4568" s="95"/>
      <c r="J4568" s="27"/>
      <c r="K4568" s="27"/>
      <c r="L4568" s="95"/>
      <c r="M4568" s="96"/>
      <c r="N4568" s="29">
        <v>0</v>
      </c>
      <c r="O4568" s="30" t="str">
        <f>IF(G4568&lt;=$N$2,"",IF(F4568=[3]Pav.tvarkyklė!$B$13,"",IF(ISBLANK(R4568),"X","")))</f>
        <v/>
      </c>
      <c r="P4568" s="91"/>
      <c r="Q4568" s="63"/>
      <c r="R4568" s="63"/>
      <c r="S4568" s="63"/>
      <c r="T4568" s="63"/>
      <c r="U4568" s="34" t="str">
        <f>IFERROR(INDEX('[3]5.Grup_T'!$G$4:$G$22,MATCH('6.Turtas'!E4568,'[3]5.Grup_T'!$E$4:$E$22,0)),"0")</f>
        <v>0</v>
      </c>
      <c r="V4568" s="35">
        <f t="shared" si="997"/>
        <v>0</v>
      </c>
      <c r="W4568" s="35">
        <f>IF(NOT(ISBLANK(H4568)),(12-DATEDIF(H4568,'[3]1.Pradzia'!$D$13,"m")),0)</f>
        <v>0</v>
      </c>
      <c r="X4568" s="35">
        <f t="shared" si="998"/>
        <v>0</v>
      </c>
      <c r="Y4568" s="35">
        <f t="shared" si="994"/>
        <v>0</v>
      </c>
      <c r="Z4568" s="35">
        <f t="shared" si="1006"/>
        <v>0</v>
      </c>
      <c r="AA4568" s="36">
        <f t="shared" si="999"/>
        <v>0</v>
      </c>
      <c r="AB4568" s="36">
        <f t="shared" si="1000"/>
        <v>0</v>
      </c>
      <c r="AC4568" s="37">
        <f t="shared" si="1001"/>
        <v>0</v>
      </c>
      <c r="AD4568" s="35">
        <f>IF(OR(YEAR(G4568)&lt;2019,O4568="X"),0,IF(ISBLANK(H4568),DATEDIF(G4568,'[3]1.Pradzia'!$D$13,"M"),DATEDIF(G4568,H4568,"m")))</f>
        <v>0</v>
      </c>
      <c r="AE4568" s="37">
        <f>IF(E4568='[3]5.Grup_T'!$E$20,0,IF(AD4568&lt;&gt;0,M4568/V4568*MIN(12,AD4568),0))</f>
        <v>0</v>
      </c>
      <c r="AF4568" s="37">
        <f t="shared" si="1002"/>
        <v>0</v>
      </c>
      <c r="AG4568" s="37">
        <f t="shared" si="1003"/>
        <v>0</v>
      </c>
      <c r="AH4568" s="37">
        <f t="shared" si="1004"/>
        <v>0</v>
      </c>
      <c r="AI4568" s="35" t="str">
        <f t="shared" si="1005"/>
        <v>Nusidėvėjęs</v>
      </c>
      <c r="AJ4568" s="38" t="str">
        <f>IF(AND(F4568&lt;&gt;[3]Pav.tvarkyklė!$B$12,F4568&lt;&gt;[3]Pav.tvarkyklė!$B$13),"GVTNT","X")</f>
        <v>GVTNT</v>
      </c>
      <c r="AK4568" s="39">
        <f t="shared" si="1007"/>
        <v>0</v>
      </c>
      <c r="AL4568" s="41"/>
      <c r="AM4568" s="41"/>
      <c r="AN4568" s="41">
        <f t="shared" si="995"/>
        <v>1900</v>
      </c>
      <c r="AO4568" s="41"/>
      <c r="AP4568" s="41"/>
      <c r="AQ4568" s="41"/>
      <c r="AR4568" s="42"/>
      <c r="AS4568" s="42"/>
      <c r="AU4568" s="43">
        <f t="shared" si="996"/>
        <v>0</v>
      </c>
    </row>
    <row r="4569" spans="1:47" ht="15" customHeight="1" x14ac:dyDescent="0.25">
      <c r="A4569" s="11"/>
      <c r="B4569" s="19">
        <v>4738</v>
      </c>
      <c r="C4569" s="61"/>
      <c r="D4569" s="62"/>
      <c r="E4569" s="78"/>
      <c r="F4569" s="63"/>
      <c r="G4569" s="80"/>
      <c r="H4569" s="94"/>
      <c r="I4569" s="95"/>
      <c r="J4569" s="27"/>
      <c r="K4569" s="27"/>
      <c r="L4569" s="95"/>
      <c r="M4569" s="96"/>
      <c r="N4569" s="29">
        <v>0</v>
      </c>
      <c r="O4569" s="30" t="str">
        <f>IF(G4569&lt;=$N$2,"",IF(F4569=[3]Pav.tvarkyklė!$B$13,"",IF(ISBLANK(R4569),"X","")))</f>
        <v/>
      </c>
      <c r="P4569" s="91"/>
      <c r="Q4569" s="63"/>
      <c r="R4569" s="63"/>
      <c r="S4569" s="63"/>
      <c r="T4569" s="63"/>
      <c r="U4569" s="34" t="str">
        <f>IFERROR(INDEX('[3]5.Grup_T'!$G$4:$G$22,MATCH('6.Turtas'!E4569,'[3]5.Grup_T'!$E$4:$E$22,0)),"0")</f>
        <v>0</v>
      </c>
      <c r="V4569" s="35">
        <f t="shared" si="997"/>
        <v>0</v>
      </c>
      <c r="W4569" s="35">
        <f>IF(NOT(ISBLANK(H4569)),(12-DATEDIF(H4569,'[3]1.Pradzia'!$D$13,"m")),0)</f>
        <v>0</v>
      </c>
      <c r="X4569" s="35">
        <f t="shared" si="998"/>
        <v>0</v>
      </c>
      <c r="Y4569" s="35">
        <f t="shared" si="994"/>
        <v>0</v>
      </c>
      <c r="Z4569" s="35">
        <f t="shared" si="1006"/>
        <v>0</v>
      </c>
      <c r="AA4569" s="36">
        <f t="shared" si="999"/>
        <v>0</v>
      </c>
      <c r="AB4569" s="36">
        <f t="shared" si="1000"/>
        <v>0</v>
      </c>
      <c r="AC4569" s="37">
        <f t="shared" si="1001"/>
        <v>0</v>
      </c>
      <c r="AD4569" s="35">
        <f>IF(OR(YEAR(G4569)&lt;2019,O4569="X"),0,IF(ISBLANK(H4569),DATEDIF(G4569,'[3]1.Pradzia'!$D$13,"M"),DATEDIF(G4569,H4569,"m")))</f>
        <v>0</v>
      </c>
      <c r="AE4569" s="37">
        <f>IF(E4569='[3]5.Grup_T'!$E$20,0,IF(AD4569&lt;&gt;0,M4569/V4569*MIN(12,AD4569),0))</f>
        <v>0</v>
      </c>
      <c r="AF4569" s="37">
        <f t="shared" si="1002"/>
        <v>0</v>
      </c>
      <c r="AG4569" s="37">
        <f t="shared" si="1003"/>
        <v>0</v>
      </c>
      <c r="AH4569" s="37">
        <f t="shared" si="1004"/>
        <v>0</v>
      </c>
      <c r="AI4569" s="35" t="str">
        <f t="shared" si="1005"/>
        <v>Nusidėvėjęs</v>
      </c>
      <c r="AJ4569" s="38" t="str">
        <f>IF(AND(F4569&lt;&gt;[3]Pav.tvarkyklė!$B$12,F4569&lt;&gt;[3]Pav.tvarkyklė!$B$13),"GVTNT","X")</f>
        <v>GVTNT</v>
      </c>
      <c r="AK4569" s="39">
        <f t="shared" si="1007"/>
        <v>0</v>
      </c>
      <c r="AL4569" s="41"/>
      <c r="AM4569" s="41"/>
      <c r="AN4569" s="41">
        <f t="shared" si="995"/>
        <v>1900</v>
      </c>
      <c r="AO4569" s="41"/>
      <c r="AP4569" s="41"/>
      <c r="AQ4569" s="41"/>
      <c r="AR4569" s="42"/>
      <c r="AS4569" s="42"/>
      <c r="AU4569" s="43">
        <f t="shared" si="996"/>
        <v>0</v>
      </c>
    </row>
    <row r="4570" spans="1:47" ht="15" customHeight="1" x14ac:dyDescent="0.25">
      <c r="A4570" s="11"/>
      <c r="B4570" s="19">
        <v>4739</v>
      </c>
      <c r="C4570" s="61"/>
      <c r="D4570" s="62"/>
      <c r="E4570" s="78"/>
      <c r="F4570" s="63"/>
      <c r="G4570" s="80"/>
      <c r="H4570" s="94"/>
      <c r="I4570" s="95"/>
      <c r="J4570" s="27"/>
      <c r="K4570" s="27"/>
      <c r="L4570" s="95"/>
      <c r="M4570" s="96"/>
      <c r="N4570" s="29">
        <v>0</v>
      </c>
      <c r="O4570" s="30" t="str">
        <f>IF(G4570&lt;=$N$2,"",IF(F4570=[3]Pav.tvarkyklė!$B$13,"",IF(ISBLANK(R4570),"X","")))</f>
        <v/>
      </c>
      <c r="P4570" s="91"/>
      <c r="Q4570" s="63"/>
      <c r="R4570" s="63"/>
      <c r="S4570" s="63"/>
      <c r="T4570" s="63"/>
      <c r="U4570" s="34" t="str">
        <f>IFERROR(INDEX('[3]5.Grup_T'!$G$4:$G$22,MATCH('6.Turtas'!E4570,'[3]5.Grup_T'!$E$4:$E$22,0)),"0")</f>
        <v>0</v>
      </c>
      <c r="V4570" s="35">
        <f t="shared" si="997"/>
        <v>0</v>
      </c>
      <c r="W4570" s="35">
        <f>IF(NOT(ISBLANK(H4570)),(12-DATEDIF(H4570,'[3]1.Pradzia'!$D$13,"m")),0)</f>
        <v>0</v>
      </c>
      <c r="X4570" s="35">
        <f t="shared" si="998"/>
        <v>0</v>
      </c>
      <c r="Y4570" s="35">
        <f t="shared" si="994"/>
        <v>0</v>
      </c>
      <c r="Z4570" s="35">
        <f t="shared" si="1006"/>
        <v>0</v>
      </c>
      <c r="AA4570" s="36">
        <f t="shared" si="999"/>
        <v>0</v>
      </c>
      <c r="AB4570" s="36">
        <f t="shared" si="1000"/>
        <v>0</v>
      </c>
      <c r="AC4570" s="37">
        <f t="shared" si="1001"/>
        <v>0</v>
      </c>
      <c r="AD4570" s="35">
        <f>IF(OR(YEAR(G4570)&lt;2019,O4570="X"),0,IF(ISBLANK(H4570),DATEDIF(G4570,'[3]1.Pradzia'!$D$13,"M"),DATEDIF(G4570,H4570,"m")))</f>
        <v>0</v>
      </c>
      <c r="AE4570" s="37">
        <f>IF(E4570='[3]5.Grup_T'!$E$20,0,IF(AD4570&lt;&gt;0,M4570/V4570*MIN(12,AD4570),0))</f>
        <v>0</v>
      </c>
      <c r="AF4570" s="37">
        <f t="shared" si="1002"/>
        <v>0</v>
      </c>
      <c r="AG4570" s="37">
        <f t="shared" si="1003"/>
        <v>0</v>
      </c>
      <c r="AH4570" s="37">
        <f t="shared" si="1004"/>
        <v>0</v>
      </c>
      <c r="AI4570" s="35" t="str">
        <f t="shared" si="1005"/>
        <v>Nusidėvėjęs</v>
      </c>
      <c r="AJ4570" s="38" t="str">
        <f>IF(AND(F4570&lt;&gt;[3]Pav.tvarkyklė!$B$12,F4570&lt;&gt;[3]Pav.tvarkyklė!$B$13),"GVTNT","X")</f>
        <v>GVTNT</v>
      </c>
      <c r="AK4570" s="39">
        <f t="shared" si="1007"/>
        <v>0</v>
      </c>
      <c r="AL4570" s="41"/>
      <c r="AM4570" s="41"/>
      <c r="AN4570" s="41">
        <f t="shared" si="995"/>
        <v>1900</v>
      </c>
      <c r="AO4570" s="41"/>
      <c r="AP4570" s="41"/>
      <c r="AQ4570" s="41"/>
      <c r="AR4570" s="42"/>
      <c r="AS4570" s="42"/>
      <c r="AU4570" s="43">
        <f t="shared" si="996"/>
        <v>0</v>
      </c>
    </row>
    <row r="4571" spans="1:47" ht="15" customHeight="1" x14ac:dyDescent="0.25">
      <c r="A4571" s="11"/>
      <c r="B4571" s="19">
        <v>4740</v>
      </c>
      <c r="C4571" s="61"/>
      <c r="D4571" s="62"/>
      <c r="E4571" s="78"/>
      <c r="F4571" s="63"/>
      <c r="G4571" s="80"/>
      <c r="H4571" s="94"/>
      <c r="I4571" s="95"/>
      <c r="J4571" s="27"/>
      <c r="K4571" s="27"/>
      <c r="L4571" s="95"/>
      <c r="M4571" s="96"/>
      <c r="N4571" s="29">
        <v>0</v>
      </c>
      <c r="O4571" s="30" t="str">
        <f>IF(G4571&lt;=$N$2,"",IF(F4571=[3]Pav.tvarkyklė!$B$13,"",IF(ISBLANK(R4571),"X","")))</f>
        <v/>
      </c>
      <c r="P4571" s="91"/>
      <c r="Q4571" s="63"/>
      <c r="R4571" s="63"/>
      <c r="S4571" s="63"/>
      <c r="T4571" s="63"/>
      <c r="U4571" s="34" t="str">
        <f>IFERROR(INDEX('[3]5.Grup_T'!$G$4:$G$22,MATCH('6.Turtas'!E4571,'[3]5.Grup_T'!$E$4:$E$22,0)),"0")</f>
        <v>0</v>
      </c>
      <c r="V4571" s="35">
        <f t="shared" si="997"/>
        <v>0</v>
      </c>
      <c r="W4571" s="35">
        <f>IF(NOT(ISBLANK(H4571)),(12-DATEDIF(H4571,'[3]1.Pradzia'!$D$13,"m")),0)</f>
        <v>0</v>
      </c>
      <c r="X4571" s="35">
        <f t="shared" si="998"/>
        <v>0</v>
      </c>
      <c r="Y4571" s="35">
        <f t="shared" si="994"/>
        <v>0</v>
      </c>
      <c r="Z4571" s="35">
        <f t="shared" si="1006"/>
        <v>0</v>
      </c>
      <c r="AA4571" s="36">
        <f t="shared" si="999"/>
        <v>0</v>
      </c>
      <c r="AB4571" s="36">
        <f t="shared" si="1000"/>
        <v>0</v>
      </c>
      <c r="AC4571" s="37">
        <f t="shared" si="1001"/>
        <v>0</v>
      </c>
      <c r="AD4571" s="35">
        <f>IF(OR(YEAR(G4571)&lt;2019,O4571="X"),0,IF(ISBLANK(H4571),DATEDIF(G4571,'[3]1.Pradzia'!$D$13,"M"),DATEDIF(G4571,H4571,"m")))</f>
        <v>0</v>
      </c>
      <c r="AE4571" s="37">
        <f>IF(E4571='[3]5.Grup_T'!$E$20,0,IF(AD4571&lt;&gt;0,M4571/V4571*MIN(12,AD4571),0))</f>
        <v>0</v>
      </c>
      <c r="AF4571" s="37">
        <f t="shared" si="1002"/>
        <v>0</v>
      </c>
      <c r="AG4571" s="37">
        <f t="shared" si="1003"/>
        <v>0</v>
      </c>
      <c r="AH4571" s="37">
        <f t="shared" si="1004"/>
        <v>0</v>
      </c>
      <c r="AI4571" s="35" t="str">
        <f t="shared" si="1005"/>
        <v>Nusidėvėjęs</v>
      </c>
      <c r="AJ4571" s="38" t="str">
        <f>IF(AND(F4571&lt;&gt;[3]Pav.tvarkyklė!$B$12,F4571&lt;&gt;[3]Pav.tvarkyklė!$B$13),"GVTNT","X")</f>
        <v>GVTNT</v>
      </c>
      <c r="AK4571" s="39">
        <f t="shared" si="1007"/>
        <v>0</v>
      </c>
      <c r="AL4571" s="41"/>
      <c r="AM4571" s="41"/>
      <c r="AN4571" s="41">
        <f t="shared" si="995"/>
        <v>1900</v>
      </c>
      <c r="AO4571" s="41"/>
      <c r="AP4571" s="41"/>
      <c r="AQ4571" s="41"/>
      <c r="AR4571" s="42"/>
      <c r="AS4571" s="42"/>
      <c r="AU4571" s="43">
        <f t="shared" si="996"/>
        <v>0</v>
      </c>
    </row>
    <row r="4572" spans="1:47" ht="15" customHeight="1" x14ac:dyDescent="0.25">
      <c r="A4572" s="11"/>
      <c r="B4572" s="19">
        <v>4741</v>
      </c>
      <c r="C4572" s="61"/>
      <c r="D4572" s="62"/>
      <c r="E4572" s="78"/>
      <c r="F4572" s="63"/>
      <c r="G4572" s="80"/>
      <c r="H4572" s="94"/>
      <c r="I4572" s="95"/>
      <c r="J4572" s="27"/>
      <c r="K4572" s="27"/>
      <c r="L4572" s="95"/>
      <c r="M4572" s="96"/>
      <c r="N4572" s="29">
        <v>0</v>
      </c>
      <c r="O4572" s="30" t="str">
        <f>IF(G4572&lt;=$N$2,"",IF(F4572=[3]Pav.tvarkyklė!$B$13,"",IF(ISBLANK(R4572),"X","")))</f>
        <v/>
      </c>
      <c r="P4572" s="91"/>
      <c r="Q4572" s="63"/>
      <c r="R4572" s="63"/>
      <c r="S4572" s="63"/>
      <c r="T4572" s="63"/>
      <c r="U4572" s="34" t="str">
        <f>IFERROR(INDEX('[3]5.Grup_T'!$G$4:$G$22,MATCH('6.Turtas'!E4572,'[3]5.Grup_T'!$E$4:$E$22,0)),"0")</f>
        <v>0</v>
      </c>
      <c r="V4572" s="35">
        <f t="shared" si="997"/>
        <v>0</v>
      </c>
      <c r="W4572" s="35">
        <f>IF(NOT(ISBLANK(H4572)),(12-DATEDIF(H4572,'[3]1.Pradzia'!$D$13,"m")),0)</f>
        <v>0</v>
      </c>
      <c r="X4572" s="35">
        <f t="shared" si="998"/>
        <v>0</v>
      </c>
      <c r="Y4572" s="35">
        <f t="shared" si="994"/>
        <v>0</v>
      </c>
      <c r="Z4572" s="35">
        <f t="shared" si="1006"/>
        <v>0</v>
      </c>
      <c r="AA4572" s="36">
        <f t="shared" si="999"/>
        <v>0</v>
      </c>
      <c r="AB4572" s="36">
        <f t="shared" si="1000"/>
        <v>0</v>
      </c>
      <c r="AC4572" s="37">
        <f t="shared" si="1001"/>
        <v>0</v>
      </c>
      <c r="AD4572" s="35">
        <f>IF(OR(YEAR(G4572)&lt;2019,O4572="X"),0,IF(ISBLANK(H4572),DATEDIF(G4572,'[3]1.Pradzia'!$D$13,"M"),DATEDIF(G4572,H4572,"m")))</f>
        <v>0</v>
      </c>
      <c r="AE4572" s="37">
        <f>IF(E4572='[3]5.Grup_T'!$E$20,0,IF(AD4572&lt;&gt;0,M4572/V4572*MIN(12,AD4572),0))</f>
        <v>0</v>
      </c>
      <c r="AF4572" s="37">
        <f t="shared" si="1002"/>
        <v>0</v>
      </c>
      <c r="AG4572" s="37">
        <f t="shared" si="1003"/>
        <v>0</v>
      </c>
      <c r="AH4572" s="37">
        <f t="shared" si="1004"/>
        <v>0</v>
      </c>
      <c r="AI4572" s="35" t="str">
        <f t="shared" si="1005"/>
        <v>Nusidėvėjęs</v>
      </c>
      <c r="AJ4572" s="38" t="str">
        <f>IF(AND(F4572&lt;&gt;[3]Pav.tvarkyklė!$B$12,F4572&lt;&gt;[3]Pav.tvarkyklė!$B$13),"GVTNT","X")</f>
        <v>GVTNT</v>
      </c>
      <c r="AK4572" s="39">
        <f t="shared" si="1007"/>
        <v>0</v>
      </c>
      <c r="AL4572" s="41"/>
      <c r="AM4572" s="41"/>
      <c r="AN4572" s="41">
        <f t="shared" si="995"/>
        <v>1900</v>
      </c>
      <c r="AO4572" s="41"/>
      <c r="AP4572" s="41"/>
      <c r="AQ4572" s="41"/>
      <c r="AR4572" s="42"/>
      <c r="AS4572" s="42"/>
      <c r="AU4572" s="43">
        <f t="shared" si="996"/>
        <v>0</v>
      </c>
    </row>
    <row r="4573" spans="1:47" ht="15" customHeight="1" x14ac:dyDescent="0.25">
      <c r="A4573" s="11"/>
      <c r="B4573" s="19">
        <v>4742</v>
      </c>
      <c r="C4573" s="61"/>
      <c r="D4573" s="62"/>
      <c r="E4573" s="78"/>
      <c r="F4573" s="63"/>
      <c r="G4573" s="80"/>
      <c r="H4573" s="94"/>
      <c r="I4573" s="95"/>
      <c r="J4573" s="27"/>
      <c r="K4573" s="27"/>
      <c r="L4573" s="95"/>
      <c r="M4573" s="96"/>
      <c r="N4573" s="29">
        <v>0</v>
      </c>
      <c r="O4573" s="30" t="str">
        <f>IF(G4573&lt;=$N$2,"",IF(F4573=[3]Pav.tvarkyklė!$B$13,"",IF(ISBLANK(R4573),"X","")))</f>
        <v/>
      </c>
      <c r="P4573" s="91"/>
      <c r="Q4573" s="63"/>
      <c r="R4573" s="63"/>
      <c r="S4573" s="63"/>
      <c r="T4573" s="63"/>
      <c r="U4573" s="34" t="str">
        <f>IFERROR(INDEX('[3]5.Grup_T'!$G$4:$G$22,MATCH('6.Turtas'!E4573,'[3]5.Grup_T'!$E$4:$E$22,0)),"0")</f>
        <v>0</v>
      </c>
      <c r="V4573" s="35">
        <f t="shared" si="997"/>
        <v>0</v>
      </c>
      <c r="W4573" s="35">
        <f>IF(NOT(ISBLANK(H4573)),(12-DATEDIF(H4573,'[3]1.Pradzia'!$D$13,"m")),0)</f>
        <v>0</v>
      </c>
      <c r="X4573" s="35">
        <f t="shared" si="998"/>
        <v>0</v>
      </c>
      <c r="Y4573" s="35">
        <f t="shared" si="994"/>
        <v>0</v>
      </c>
      <c r="Z4573" s="35">
        <f t="shared" si="1006"/>
        <v>0</v>
      </c>
      <c r="AA4573" s="36">
        <f t="shared" si="999"/>
        <v>0</v>
      </c>
      <c r="AB4573" s="36">
        <f t="shared" si="1000"/>
        <v>0</v>
      </c>
      <c r="AC4573" s="37">
        <f t="shared" si="1001"/>
        <v>0</v>
      </c>
      <c r="AD4573" s="35">
        <f>IF(OR(YEAR(G4573)&lt;2019,O4573="X"),0,IF(ISBLANK(H4573),DATEDIF(G4573,'[3]1.Pradzia'!$D$13,"M"),DATEDIF(G4573,H4573,"m")))</f>
        <v>0</v>
      </c>
      <c r="AE4573" s="37">
        <f>IF(E4573='[3]5.Grup_T'!$E$20,0,IF(AD4573&lt;&gt;0,M4573/V4573*MIN(12,AD4573),0))</f>
        <v>0</v>
      </c>
      <c r="AF4573" s="37">
        <f t="shared" si="1002"/>
        <v>0</v>
      </c>
      <c r="AG4573" s="37">
        <f t="shared" si="1003"/>
        <v>0</v>
      </c>
      <c r="AH4573" s="37">
        <f t="shared" si="1004"/>
        <v>0</v>
      </c>
      <c r="AI4573" s="35" t="str">
        <f t="shared" si="1005"/>
        <v>Nusidėvėjęs</v>
      </c>
      <c r="AJ4573" s="38" t="str">
        <f>IF(AND(F4573&lt;&gt;[3]Pav.tvarkyklė!$B$12,F4573&lt;&gt;[3]Pav.tvarkyklė!$B$13),"GVTNT","X")</f>
        <v>GVTNT</v>
      </c>
      <c r="AK4573" s="39">
        <f t="shared" si="1007"/>
        <v>0</v>
      </c>
      <c r="AL4573" s="41"/>
      <c r="AM4573" s="41"/>
      <c r="AN4573" s="41">
        <f t="shared" si="995"/>
        <v>1900</v>
      </c>
      <c r="AO4573" s="41"/>
      <c r="AP4573" s="41"/>
      <c r="AQ4573" s="41"/>
      <c r="AR4573" s="42"/>
      <c r="AS4573" s="42"/>
      <c r="AU4573" s="43">
        <f t="shared" si="996"/>
        <v>0</v>
      </c>
    </row>
    <row r="4574" spans="1:47" ht="15" customHeight="1" x14ac:dyDescent="0.25">
      <c r="A4574" s="11"/>
      <c r="B4574" s="19">
        <v>4743</v>
      </c>
      <c r="C4574" s="61"/>
      <c r="D4574" s="62"/>
      <c r="E4574" s="78"/>
      <c r="F4574" s="63"/>
      <c r="G4574" s="80"/>
      <c r="H4574" s="94"/>
      <c r="I4574" s="95"/>
      <c r="J4574" s="27"/>
      <c r="K4574" s="27"/>
      <c r="L4574" s="95"/>
      <c r="M4574" s="96"/>
      <c r="N4574" s="29">
        <v>0</v>
      </c>
      <c r="O4574" s="30" t="str">
        <f>IF(G4574&lt;=$N$2,"",IF(F4574=[3]Pav.tvarkyklė!$B$13,"",IF(ISBLANK(R4574),"X","")))</f>
        <v/>
      </c>
      <c r="P4574" s="91"/>
      <c r="Q4574" s="63"/>
      <c r="R4574" s="63"/>
      <c r="S4574" s="63"/>
      <c r="T4574" s="63"/>
      <c r="U4574" s="34" t="str">
        <f>IFERROR(INDEX('[3]5.Grup_T'!$G$4:$G$22,MATCH('6.Turtas'!E4574,'[3]5.Grup_T'!$E$4:$E$22,0)),"0")</f>
        <v>0</v>
      </c>
      <c r="V4574" s="35">
        <f t="shared" si="997"/>
        <v>0</v>
      </c>
      <c r="W4574" s="35">
        <f>IF(NOT(ISBLANK(H4574)),(12-DATEDIF(H4574,'[3]1.Pradzia'!$D$13,"m")),0)</f>
        <v>0</v>
      </c>
      <c r="X4574" s="35">
        <f t="shared" si="998"/>
        <v>0</v>
      </c>
      <c r="Y4574" s="35">
        <f t="shared" si="994"/>
        <v>0</v>
      </c>
      <c r="Z4574" s="35">
        <f t="shared" si="1006"/>
        <v>0</v>
      </c>
      <c r="AA4574" s="36">
        <f t="shared" si="999"/>
        <v>0</v>
      </c>
      <c r="AB4574" s="36">
        <f t="shared" si="1000"/>
        <v>0</v>
      </c>
      <c r="AC4574" s="37">
        <f t="shared" si="1001"/>
        <v>0</v>
      </c>
      <c r="AD4574" s="35">
        <f>IF(OR(YEAR(G4574)&lt;2019,O4574="X"),0,IF(ISBLANK(H4574),DATEDIF(G4574,'[3]1.Pradzia'!$D$13,"M"),DATEDIF(G4574,H4574,"m")))</f>
        <v>0</v>
      </c>
      <c r="AE4574" s="37">
        <f>IF(E4574='[3]5.Grup_T'!$E$20,0,IF(AD4574&lt;&gt;0,M4574/V4574*MIN(12,AD4574),0))</f>
        <v>0</v>
      </c>
      <c r="AF4574" s="37">
        <f t="shared" si="1002"/>
        <v>0</v>
      </c>
      <c r="AG4574" s="37">
        <f t="shared" si="1003"/>
        <v>0</v>
      </c>
      <c r="AH4574" s="37">
        <f t="shared" si="1004"/>
        <v>0</v>
      </c>
      <c r="AI4574" s="35" t="str">
        <f t="shared" si="1005"/>
        <v>Nusidėvėjęs</v>
      </c>
      <c r="AJ4574" s="38" t="str">
        <f>IF(AND(F4574&lt;&gt;[3]Pav.tvarkyklė!$B$12,F4574&lt;&gt;[3]Pav.tvarkyklė!$B$13),"GVTNT","X")</f>
        <v>GVTNT</v>
      </c>
      <c r="AK4574" s="39">
        <f t="shared" si="1007"/>
        <v>0</v>
      </c>
      <c r="AL4574" s="41"/>
      <c r="AM4574" s="41"/>
      <c r="AN4574" s="41">
        <f t="shared" si="995"/>
        <v>1900</v>
      </c>
      <c r="AO4574" s="41"/>
      <c r="AP4574" s="41"/>
      <c r="AQ4574" s="41"/>
      <c r="AR4574" s="42"/>
      <c r="AS4574" s="42"/>
      <c r="AU4574" s="43">
        <f t="shared" si="996"/>
        <v>0</v>
      </c>
    </row>
    <row r="4575" spans="1:47" ht="15" customHeight="1" x14ac:dyDescent="0.25">
      <c r="A4575" s="11"/>
      <c r="B4575" s="19">
        <v>4744</v>
      </c>
      <c r="C4575" s="61"/>
      <c r="D4575" s="62"/>
      <c r="E4575" s="78"/>
      <c r="F4575" s="63"/>
      <c r="G4575" s="80"/>
      <c r="H4575" s="94"/>
      <c r="I4575" s="95"/>
      <c r="J4575" s="27"/>
      <c r="K4575" s="27"/>
      <c r="L4575" s="95"/>
      <c r="M4575" s="96"/>
      <c r="N4575" s="29">
        <v>0</v>
      </c>
      <c r="O4575" s="30" t="str">
        <f>IF(G4575&lt;=$N$2,"",IF(F4575=[3]Pav.tvarkyklė!$B$13,"",IF(ISBLANK(R4575),"X","")))</f>
        <v/>
      </c>
      <c r="P4575" s="91"/>
      <c r="Q4575" s="63"/>
      <c r="R4575" s="63"/>
      <c r="S4575" s="63"/>
      <c r="T4575" s="63"/>
      <c r="U4575" s="34" t="str">
        <f>IFERROR(INDEX('[3]5.Grup_T'!$G$4:$G$22,MATCH('6.Turtas'!E4575,'[3]5.Grup_T'!$E$4:$E$22,0)),"0")</f>
        <v>0</v>
      </c>
      <c r="V4575" s="35">
        <f t="shared" si="997"/>
        <v>0</v>
      </c>
      <c r="W4575" s="35">
        <f>IF(NOT(ISBLANK(H4575)),(12-DATEDIF(H4575,'[3]1.Pradzia'!$D$13,"m")),0)</f>
        <v>0</v>
      </c>
      <c r="X4575" s="35">
        <f t="shared" si="998"/>
        <v>0</v>
      </c>
      <c r="Y4575" s="35">
        <f t="shared" si="994"/>
        <v>0</v>
      </c>
      <c r="Z4575" s="35">
        <f t="shared" si="1006"/>
        <v>0</v>
      </c>
      <c r="AA4575" s="36">
        <f t="shared" si="999"/>
        <v>0</v>
      </c>
      <c r="AB4575" s="36">
        <f t="shared" si="1000"/>
        <v>0</v>
      </c>
      <c r="AC4575" s="37">
        <f t="shared" si="1001"/>
        <v>0</v>
      </c>
      <c r="AD4575" s="35">
        <f>IF(OR(YEAR(G4575)&lt;2019,O4575="X"),0,IF(ISBLANK(H4575),DATEDIF(G4575,'[3]1.Pradzia'!$D$13,"M"),DATEDIF(G4575,H4575,"m")))</f>
        <v>0</v>
      </c>
      <c r="AE4575" s="37">
        <f>IF(E4575='[3]5.Grup_T'!$E$20,0,IF(AD4575&lt;&gt;0,M4575/V4575*MIN(12,AD4575),0))</f>
        <v>0</v>
      </c>
      <c r="AF4575" s="37">
        <f t="shared" si="1002"/>
        <v>0</v>
      </c>
      <c r="AG4575" s="37">
        <f t="shared" si="1003"/>
        <v>0</v>
      </c>
      <c r="AH4575" s="37">
        <f t="shared" si="1004"/>
        <v>0</v>
      </c>
      <c r="AI4575" s="35" t="str">
        <f t="shared" si="1005"/>
        <v>Nusidėvėjęs</v>
      </c>
      <c r="AJ4575" s="38" t="str">
        <f>IF(AND(F4575&lt;&gt;[3]Pav.tvarkyklė!$B$12,F4575&lt;&gt;[3]Pav.tvarkyklė!$B$13),"GVTNT","X")</f>
        <v>GVTNT</v>
      </c>
      <c r="AK4575" s="39">
        <f t="shared" si="1007"/>
        <v>0</v>
      </c>
      <c r="AL4575" s="41"/>
      <c r="AM4575" s="41"/>
      <c r="AN4575" s="41">
        <f t="shared" si="995"/>
        <v>1900</v>
      </c>
      <c r="AO4575" s="41"/>
      <c r="AP4575" s="41"/>
      <c r="AQ4575" s="41"/>
      <c r="AR4575" s="42"/>
      <c r="AS4575" s="42"/>
      <c r="AU4575" s="43">
        <f t="shared" si="996"/>
        <v>0</v>
      </c>
    </row>
    <row r="4576" spans="1:47" ht="15" customHeight="1" x14ac:dyDescent="0.25">
      <c r="A4576" s="11"/>
      <c r="B4576" s="19">
        <v>4745</v>
      </c>
      <c r="C4576" s="61"/>
      <c r="D4576" s="62"/>
      <c r="E4576" s="78"/>
      <c r="F4576" s="63"/>
      <c r="G4576" s="80"/>
      <c r="H4576" s="94"/>
      <c r="I4576" s="95"/>
      <c r="J4576" s="27"/>
      <c r="K4576" s="27"/>
      <c r="L4576" s="95"/>
      <c r="M4576" s="96"/>
      <c r="N4576" s="29">
        <v>0</v>
      </c>
      <c r="O4576" s="30" t="str">
        <f>IF(G4576&lt;=$N$2,"",IF(F4576=[3]Pav.tvarkyklė!$B$13,"",IF(ISBLANK(R4576),"X","")))</f>
        <v/>
      </c>
      <c r="P4576" s="91"/>
      <c r="Q4576" s="63"/>
      <c r="R4576" s="63"/>
      <c r="S4576" s="63"/>
      <c r="T4576" s="63"/>
      <c r="U4576" s="34" t="str">
        <f>IFERROR(INDEX('[3]5.Grup_T'!$G$4:$G$22,MATCH('6.Turtas'!E4576,'[3]5.Grup_T'!$E$4:$E$22,0)),"0")</f>
        <v>0</v>
      </c>
      <c r="V4576" s="35">
        <f t="shared" si="997"/>
        <v>0</v>
      </c>
      <c r="W4576" s="35">
        <f>IF(NOT(ISBLANK(H4576)),(12-DATEDIF(H4576,'[3]1.Pradzia'!$D$13,"m")),0)</f>
        <v>0</v>
      </c>
      <c r="X4576" s="35">
        <f t="shared" si="998"/>
        <v>0</v>
      </c>
      <c r="Y4576" s="35">
        <f t="shared" si="994"/>
        <v>0</v>
      </c>
      <c r="Z4576" s="35">
        <f t="shared" si="1006"/>
        <v>0</v>
      </c>
      <c r="AA4576" s="36">
        <f t="shared" si="999"/>
        <v>0</v>
      </c>
      <c r="AB4576" s="36">
        <f t="shared" si="1000"/>
        <v>0</v>
      </c>
      <c r="AC4576" s="37">
        <f t="shared" si="1001"/>
        <v>0</v>
      </c>
      <c r="AD4576" s="35">
        <f>IF(OR(YEAR(G4576)&lt;2019,O4576="X"),0,IF(ISBLANK(H4576),DATEDIF(G4576,'[3]1.Pradzia'!$D$13,"M"),DATEDIF(G4576,H4576,"m")))</f>
        <v>0</v>
      </c>
      <c r="AE4576" s="37">
        <f>IF(E4576='[3]5.Grup_T'!$E$20,0,IF(AD4576&lt;&gt;0,M4576/V4576*MIN(12,AD4576),0))</f>
        <v>0</v>
      </c>
      <c r="AF4576" s="37">
        <f t="shared" si="1002"/>
        <v>0</v>
      </c>
      <c r="AG4576" s="37">
        <f t="shared" si="1003"/>
        <v>0</v>
      </c>
      <c r="AH4576" s="37">
        <f t="shared" si="1004"/>
        <v>0</v>
      </c>
      <c r="AI4576" s="35" t="str">
        <f t="shared" si="1005"/>
        <v>Nusidėvėjęs</v>
      </c>
      <c r="AJ4576" s="38" t="str">
        <f>IF(AND(F4576&lt;&gt;[3]Pav.tvarkyklė!$B$12,F4576&lt;&gt;[3]Pav.tvarkyklė!$B$13),"GVTNT","X")</f>
        <v>GVTNT</v>
      </c>
      <c r="AK4576" s="39">
        <f t="shared" si="1007"/>
        <v>0</v>
      </c>
      <c r="AL4576" s="41"/>
      <c r="AM4576" s="41"/>
      <c r="AN4576" s="41">
        <f t="shared" si="995"/>
        <v>1900</v>
      </c>
      <c r="AO4576" s="41"/>
      <c r="AP4576" s="41"/>
      <c r="AQ4576" s="41"/>
      <c r="AR4576" s="42"/>
      <c r="AS4576" s="42"/>
      <c r="AU4576" s="43">
        <f t="shared" si="996"/>
        <v>0</v>
      </c>
    </row>
    <row r="4577" spans="1:47" ht="15" customHeight="1" x14ac:dyDescent="0.25">
      <c r="A4577" s="11"/>
      <c r="B4577" s="19">
        <v>4746</v>
      </c>
      <c r="C4577" s="61"/>
      <c r="D4577" s="62"/>
      <c r="E4577" s="78"/>
      <c r="F4577" s="63"/>
      <c r="G4577" s="80"/>
      <c r="H4577" s="94"/>
      <c r="I4577" s="95"/>
      <c r="J4577" s="27"/>
      <c r="K4577" s="27"/>
      <c r="L4577" s="95"/>
      <c r="M4577" s="96"/>
      <c r="N4577" s="29">
        <v>0</v>
      </c>
      <c r="O4577" s="30" t="str">
        <f>IF(G4577&lt;=$N$2,"",IF(F4577=[3]Pav.tvarkyklė!$B$13,"",IF(ISBLANK(R4577),"X","")))</f>
        <v/>
      </c>
      <c r="P4577" s="91"/>
      <c r="Q4577" s="63"/>
      <c r="R4577" s="63"/>
      <c r="S4577" s="63"/>
      <c r="T4577" s="63"/>
      <c r="U4577" s="34" t="str">
        <f>IFERROR(INDEX('[3]5.Grup_T'!$G$4:$G$22,MATCH('6.Turtas'!E4577,'[3]5.Grup_T'!$E$4:$E$22,0)),"0")</f>
        <v>0</v>
      </c>
      <c r="V4577" s="35">
        <f t="shared" si="997"/>
        <v>0</v>
      </c>
      <c r="W4577" s="35">
        <f>IF(NOT(ISBLANK(H4577)),(12-DATEDIF(H4577,'[3]1.Pradzia'!$D$13,"m")),0)</f>
        <v>0</v>
      </c>
      <c r="X4577" s="35">
        <f t="shared" si="998"/>
        <v>0</v>
      </c>
      <c r="Y4577" s="35">
        <f t="shared" si="994"/>
        <v>0</v>
      </c>
      <c r="Z4577" s="35">
        <f t="shared" si="1006"/>
        <v>0</v>
      </c>
      <c r="AA4577" s="36">
        <f t="shared" si="999"/>
        <v>0</v>
      </c>
      <c r="AB4577" s="36">
        <f t="shared" si="1000"/>
        <v>0</v>
      </c>
      <c r="AC4577" s="37">
        <f t="shared" si="1001"/>
        <v>0</v>
      </c>
      <c r="AD4577" s="35">
        <f>IF(OR(YEAR(G4577)&lt;2019,O4577="X"),0,IF(ISBLANK(H4577),DATEDIF(G4577,'[3]1.Pradzia'!$D$13,"M"),DATEDIF(G4577,H4577,"m")))</f>
        <v>0</v>
      </c>
      <c r="AE4577" s="37">
        <f>IF(E4577='[3]5.Grup_T'!$E$20,0,IF(AD4577&lt;&gt;0,M4577/V4577*MIN(12,AD4577),0))</f>
        <v>0</v>
      </c>
      <c r="AF4577" s="37">
        <f t="shared" si="1002"/>
        <v>0</v>
      </c>
      <c r="AG4577" s="37">
        <f t="shared" si="1003"/>
        <v>0</v>
      </c>
      <c r="AH4577" s="37">
        <f t="shared" si="1004"/>
        <v>0</v>
      </c>
      <c r="AI4577" s="35" t="str">
        <f t="shared" si="1005"/>
        <v>Nusidėvėjęs</v>
      </c>
      <c r="AJ4577" s="38" t="str">
        <f>IF(AND(F4577&lt;&gt;[3]Pav.tvarkyklė!$B$12,F4577&lt;&gt;[3]Pav.tvarkyklė!$B$13),"GVTNT","X")</f>
        <v>GVTNT</v>
      </c>
      <c r="AK4577" s="39">
        <f t="shared" si="1007"/>
        <v>0</v>
      </c>
      <c r="AL4577" s="41"/>
      <c r="AM4577" s="41"/>
      <c r="AN4577" s="41">
        <f t="shared" si="995"/>
        <v>1900</v>
      </c>
      <c r="AO4577" s="41"/>
      <c r="AP4577" s="41"/>
      <c r="AQ4577" s="41"/>
      <c r="AR4577" s="42"/>
      <c r="AS4577" s="42"/>
      <c r="AU4577" s="43">
        <f t="shared" si="996"/>
        <v>0</v>
      </c>
    </row>
    <row r="4578" spans="1:47" ht="15" customHeight="1" x14ac:dyDescent="0.25">
      <c r="A4578" s="11"/>
      <c r="B4578" s="19">
        <v>4747</v>
      </c>
      <c r="C4578" s="61"/>
      <c r="D4578" s="62"/>
      <c r="E4578" s="78"/>
      <c r="F4578" s="63"/>
      <c r="G4578" s="80"/>
      <c r="H4578" s="94"/>
      <c r="I4578" s="95"/>
      <c r="J4578" s="27"/>
      <c r="K4578" s="27"/>
      <c r="L4578" s="95"/>
      <c r="M4578" s="96"/>
      <c r="N4578" s="29">
        <v>0</v>
      </c>
      <c r="O4578" s="30" t="str">
        <f>IF(G4578&lt;=$N$2,"",IF(F4578=[3]Pav.tvarkyklė!$B$13,"",IF(ISBLANK(R4578),"X","")))</f>
        <v/>
      </c>
      <c r="P4578" s="91"/>
      <c r="Q4578" s="63"/>
      <c r="R4578" s="63"/>
      <c r="S4578" s="63"/>
      <c r="T4578" s="63"/>
      <c r="U4578" s="34" t="str">
        <f>IFERROR(INDEX('[3]5.Grup_T'!$G$4:$G$22,MATCH('6.Turtas'!E4578,'[3]5.Grup_T'!$E$4:$E$22,0)),"0")</f>
        <v>0</v>
      </c>
      <c r="V4578" s="35">
        <f t="shared" si="997"/>
        <v>0</v>
      </c>
      <c r="W4578" s="35">
        <f>IF(NOT(ISBLANK(H4578)),(12-DATEDIF(H4578,'[3]1.Pradzia'!$D$13,"m")),0)</f>
        <v>0</v>
      </c>
      <c r="X4578" s="35">
        <f t="shared" si="998"/>
        <v>0</v>
      </c>
      <c r="Y4578" s="35">
        <f t="shared" si="994"/>
        <v>0</v>
      </c>
      <c r="Z4578" s="35">
        <f t="shared" si="1006"/>
        <v>0</v>
      </c>
      <c r="AA4578" s="36">
        <f t="shared" si="999"/>
        <v>0</v>
      </c>
      <c r="AB4578" s="36">
        <f t="shared" si="1000"/>
        <v>0</v>
      </c>
      <c r="AC4578" s="37">
        <f t="shared" si="1001"/>
        <v>0</v>
      </c>
      <c r="AD4578" s="35">
        <f>IF(OR(YEAR(G4578)&lt;2019,O4578="X"),0,IF(ISBLANK(H4578),DATEDIF(G4578,'[3]1.Pradzia'!$D$13,"M"),DATEDIF(G4578,H4578,"m")))</f>
        <v>0</v>
      </c>
      <c r="AE4578" s="37">
        <f>IF(E4578='[3]5.Grup_T'!$E$20,0,IF(AD4578&lt;&gt;0,M4578/V4578*MIN(12,AD4578),0))</f>
        <v>0</v>
      </c>
      <c r="AF4578" s="37">
        <f t="shared" si="1002"/>
        <v>0</v>
      </c>
      <c r="AG4578" s="37">
        <f t="shared" si="1003"/>
        <v>0</v>
      </c>
      <c r="AH4578" s="37">
        <f t="shared" si="1004"/>
        <v>0</v>
      </c>
      <c r="AI4578" s="35" t="str">
        <f t="shared" si="1005"/>
        <v>Nusidėvėjęs</v>
      </c>
      <c r="AJ4578" s="38" t="str">
        <f>IF(AND(F4578&lt;&gt;[3]Pav.tvarkyklė!$B$12,F4578&lt;&gt;[3]Pav.tvarkyklė!$B$13),"GVTNT","X")</f>
        <v>GVTNT</v>
      </c>
      <c r="AK4578" s="39">
        <f t="shared" si="1007"/>
        <v>0</v>
      </c>
      <c r="AL4578" s="41"/>
      <c r="AM4578" s="41"/>
      <c r="AN4578" s="41">
        <f t="shared" si="995"/>
        <v>1900</v>
      </c>
      <c r="AO4578" s="41"/>
      <c r="AP4578" s="41"/>
      <c r="AQ4578" s="41"/>
      <c r="AR4578" s="42"/>
      <c r="AS4578" s="42"/>
      <c r="AU4578" s="43">
        <f t="shared" si="996"/>
        <v>0</v>
      </c>
    </row>
    <row r="4579" spans="1:47" ht="15" customHeight="1" x14ac:dyDescent="0.25">
      <c r="A4579" s="11"/>
      <c r="B4579" s="19">
        <v>4748</v>
      </c>
      <c r="C4579" s="61"/>
      <c r="D4579" s="62"/>
      <c r="E4579" s="78"/>
      <c r="F4579" s="63"/>
      <c r="G4579" s="80"/>
      <c r="H4579" s="94"/>
      <c r="I4579" s="95"/>
      <c r="J4579" s="27"/>
      <c r="K4579" s="27"/>
      <c r="L4579" s="95"/>
      <c r="M4579" s="96"/>
      <c r="N4579" s="29">
        <v>0</v>
      </c>
      <c r="O4579" s="30" t="str">
        <f>IF(G4579&lt;=$N$2,"",IF(F4579=[3]Pav.tvarkyklė!$B$13,"",IF(ISBLANK(R4579),"X","")))</f>
        <v/>
      </c>
      <c r="P4579" s="91"/>
      <c r="Q4579" s="63"/>
      <c r="R4579" s="63"/>
      <c r="S4579" s="63"/>
      <c r="T4579" s="63"/>
      <c r="U4579" s="34" t="str">
        <f>IFERROR(INDEX('[3]5.Grup_T'!$G$4:$G$22,MATCH('6.Turtas'!E4579,'[3]5.Grup_T'!$E$4:$E$22,0)),"0")</f>
        <v>0</v>
      </c>
      <c r="V4579" s="35">
        <f t="shared" si="997"/>
        <v>0</v>
      </c>
      <c r="W4579" s="35">
        <f>IF(NOT(ISBLANK(H4579)),(12-DATEDIF(H4579,'[3]1.Pradzia'!$D$13,"m")),0)</f>
        <v>0</v>
      </c>
      <c r="X4579" s="35">
        <f t="shared" si="998"/>
        <v>0</v>
      </c>
      <c r="Y4579" s="35">
        <f t="shared" si="994"/>
        <v>0</v>
      </c>
      <c r="Z4579" s="35">
        <f t="shared" si="1006"/>
        <v>0</v>
      </c>
      <c r="AA4579" s="36">
        <f t="shared" si="999"/>
        <v>0</v>
      </c>
      <c r="AB4579" s="36">
        <f t="shared" si="1000"/>
        <v>0</v>
      </c>
      <c r="AC4579" s="37">
        <f t="shared" si="1001"/>
        <v>0</v>
      </c>
      <c r="AD4579" s="35">
        <f>IF(OR(YEAR(G4579)&lt;2019,O4579="X"),0,IF(ISBLANK(H4579),DATEDIF(G4579,'[3]1.Pradzia'!$D$13,"M"),DATEDIF(G4579,H4579,"m")))</f>
        <v>0</v>
      </c>
      <c r="AE4579" s="37">
        <f>IF(E4579='[3]5.Grup_T'!$E$20,0,IF(AD4579&lt;&gt;0,M4579/V4579*MIN(12,AD4579),0))</f>
        <v>0</v>
      </c>
      <c r="AF4579" s="37">
        <f t="shared" si="1002"/>
        <v>0</v>
      </c>
      <c r="AG4579" s="37">
        <f t="shared" si="1003"/>
        <v>0</v>
      </c>
      <c r="AH4579" s="37">
        <f t="shared" si="1004"/>
        <v>0</v>
      </c>
      <c r="AI4579" s="35" t="str">
        <f t="shared" si="1005"/>
        <v>Nusidėvėjęs</v>
      </c>
      <c r="AJ4579" s="38" t="str">
        <f>IF(AND(F4579&lt;&gt;[3]Pav.tvarkyklė!$B$12,F4579&lt;&gt;[3]Pav.tvarkyklė!$B$13),"GVTNT","X")</f>
        <v>GVTNT</v>
      </c>
      <c r="AK4579" s="39">
        <f t="shared" si="1007"/>
        <v>0</v>
      </c>
      <c r="AL4579" s="41"/>
      <c r="AM4579" s="41"/>
      <c r="AN4579" s="41">
        <f t="shared" si="995"/>
        <v>1900</v>
      </c>
      <c r="AO4579" s="41"/>
      <c r="AP4579" s="41"/>
      <c r="AQ4579" s="41"/>
      <c r="AR4579" s="42"/>
      <c r="AS4579" s="42"/>
      <c r="AU4579" s="43">
        <f t="shared" si="996"/>
        <v>0</v>
      </c>
    </row>
    <row r="4580" spans="1:47" ht="15" customHeight="1" x14ac:dyDescent="0.25">
      <c r="A4580" s="11"/>
      <c r="B4580" s="19">
        <v>4749</v>
      </c>
      <c r="C4580" s="61"/>
      <c r="D4580" s="62"/>
      <c r="E4580" s="78"/>
      <c r="F4580" s="63"/>
      <c r="G4580" s="80"/>
      <c r="H4580" s="94"/>
      <c r="I4580" s="95"/>
      <c r="J4580" s="27"/>
      <c r="K4580" s="27"/>
      <c r="L4580" s="95"/>
      <c r="M4580" s="96"/>
      <c r="N4580" s="29">
        <v>0</v>
      </c>
      <c r="O4580" s="30" t="str">
        <f>IF(G4580&lt;=$N$2,"",IF(F4580=[3]Pav.tvarkyklė!$B$13,"",IF(ISBLANK(R4580),"X","")))</f>
        <v/>
      </c>
      <c r="P4580" s="91"/>
      <c r="Q4580" s="63"/>
      <c r="R4580" s="63"/>
      <c r="S4580" s="63"/>
      <c r="T4580" s="63"/>
      <c r="U4580" s="34" t="str">
        <f>IFERROR(INDEX('[3]5.Grup_T'!$G$4:$G$22,MATCH('6.Turtas'!E4580,'[3]5.Grup_T'!$E$4:$E$22,0)),"0")</f>
        <v>0</v>
      </c>
      <c r="V4580" s="35">
        <f t="shared" si="997"/>
        <v>0</v>
      </c>
      <c r="W4580" s="35">
        <f>IF(NOT(ISBLANK(H4580)),(12-DATEDIF(H4580,'[3]1.Pradzia'!$D$13,"m")),0)</f>
        <v>0</v>
      </c>
      <c r="X4580" s="35">
        <f t="shared" si="998"/>
        <v>0</v>
      </c>
      <c r="Y4580" s="35">
        <f t="shared" si="994"/>
        <v>0</v>
      </c>
      <c r="Z4580" s="35">
        <f t="shared" si="1006"/>
        <v>0</v>
      </c>
      <c r="AA4580" s="36">
        <f t="shared" si="999"/>
        <v>0</v>
      </c>
      <c r="AB4580" s="36">
        <f t="shared" si="1000"/>
        <v>0</v>
      </c>
      <c r="AC4580" s="37">
        <f t="shared" si="1001"/>
        <v>0</v>
      </c>
      <c r="AD4580" s="35">
        <f>IF(OR(YEAR(G4580)&lt;2019,O4580="X"),0,IF(ISBLANK(H4580),DATEDIF(G4580,'[3]1.Pradzia'!$D$13,"M"),DATEDIF(G4580,H4580,"m")))</f>
        <v>0</v>
      </c>
      <c r="AE4580" s="37">
        <f>IF(E4580='[3]5.Grup_T'!$E$20,0,IF(AD4580&lt;&gt;0,M4580/V4580*MIN(12,AD4580),0))</f>
        <v>0</v>
      </c>
      <c r="AF4580" s="37">
        <f t="shared" si="1002"/>
        <v>0</v>
      </c>
      <c r="AG4580" s="37">
        <f t="shared" si="1003"/>
        <v>0</v>
      </c>
      <c r="AH4580" s="37">
        <f t="shared" si="1004"/>
        <v>0</v>
      </c>
      <c r="AI4580" s="35" t="str">
        <f t="shared" si="1005"/>
        <v>Nusidėvėjęs</v>
      </c>
      <c r="AJ4580" s="38" t="str">
        <f>IF(AND(F4580&lt;&gt;[3]Pav.tvarkyklė!$B$12,F4580&lt;&gt;[3]Pav.tvarkyklė!$B$13),"GVTNT","X")</f>
        <v>GVTNT</v>
      </c>
      <c r="AK4580" s="39">
        <f t="shared" si="1007"/>
        <v>0</v>
      </c>
      <c r="AL4580" s="41"/>
      <c r="AM4580" s="41"/>
      <c r="AN4580" s="41">
        <f t="shared" si="995"/>
        <v>1900</v>
      </c>
      <c r="AO4580" s="41"/>
      <c r="AP4580" s="41"/>
      <c r="AQ4580" s="41"/>
      <c r="AR4580" s="42"/>
      <c r="AS4580" s="42"/>
      <c r="AU4580" s="43">
        <f t="shared" si="996"/>
        <v>0</v>
      </c>
    </row>
    <row r="4581" spans="1:47" ht="15" customHeight="1" x14ac:dyDescent="0.25">
      <c r="A4581" s="11"/>
      <c r="B4581" s="19">
        <v>4750</v>
      </c>
      <c r="C4581" s="61"/>
      <c r="D4581" s="62"/>
      <c r="E4581" s="78"/>
      <c r="F4581" s="63"/>
      <c r="G4581" s="80"/>
      <c r="H4581" s="94"/>
      <c r="I4581" s="95"/>
      <c r="J4581" s="27"/>
      <c r="K4581" s="27"/>
      <c r="L4581" s="95"/>
      <c r="M4581" s="96"/>
      <c r="N4581" s="29">
        <v>0</v>
      </c>
      <c r="O4581" s="30" t="str">
        <f>IF(G4581&lt;=$N$2,"",IF(F4581=[3]Pav.tvarkyklė!$B$13,"",IF(ISBLANK(R4581),"X","")))</f>
        <v/>
      </c>
      <c r="P4581" s="91"/>
      <c r="Q4581" s="63"/>
      <c r="R4581" s="63"/>
      <c r="S4581" s="63"/>
      <c r="T4581" s="63"/>
      <c r="U4581" s="34" t="str">
        <f>IFERROR(INDEX('[3]5.Grup_T'!$G$4:$G$22,MATCH('6.Turtas'!E4581,'[3]5.Grup_T'!$E$4:$E$22,0)),"0")</f>
        <v>0</v>
      </c>
      <c r="V4581" s="35">
        <f t="shared" si="997"/>
        <v>0</v>
      </c>
      <c r="W4581" s="35">
        <f>IF(NOT(ISBLANK(H4581)),(12-DATEDIF(H4581,'[3]1.Pradzia'!$D$13,"m")),0)</f>
        <v>0</v>
      </c>
      <c r="X4581" s="35">
        <f t="shared" si="998"/>
        <v>0</v>
      </c>
      <c r="Y4581" s="35">
        <f t="shared" si="994"/>
        <v>0</v>
      </c>
      <c r="Z4581" s="35">
        <f t="shared" si="1006"/>
        <v>0</v>
      </c>
      <c r="AA4581" s="36">
        <f t="shared" si="999"/>
        <v>0</v>
      </c>
      <c r="AB4581" s="36">
        <f t="shared" si="1000"/>
        <v>0</v>
      </c>
      <c r="AC4581" s="37">
        <f t="shared" si="1001"/>
        <v>0</v>
      </c>
      <c r="AD4581" s="35">
        <f>IF(OR(YEAR(G4581)&lt;2019,O4581="X"),0,IF(ISBLANK(H4581),DATEDIF(G4581,'[3]1.Pradzia'!$D$13,"M"),DATEDIF(G4581,H4581,"m")))</f>
        <v>0</v>
      </c>
      <c r="AE4581" s="37">
        <f>IF(E4581='[3]5.Grup_T'!$E$20,0,IF(AD4581&lt;&gt;0,M4581/V4581*MIN(12,AD4581),0))</f>
        <v>0</v>
      </c>
      <c r="AF4581" s="37">
        <f t="shared" si="1002"/>
        <v>0</v>
      </c>
      <c r="AG4581" s="37">
        <f t="shared" si="1003"/>
        <v>0</v>
      </c>
      <c r="AH4581" s="37">
        <f t="shared" si="1004"/>
        <v>0</v>
      </c>
      <c r="AI4581" s="35" t="str">
        <f t="shared" si="1005"/>
        <v>Nusidėvėjęs</v>
      </c>
      <c r="AJ4581" s="38" t="str">
        <f>IF(AND(F4581&lt;&gt;[3]Pav.tvarkyklė!$B$12,F4581&lt;&gt;[3]Pav.tvarkyklė!$B$13),"GVTNT","X")</f>
        <v>GVTNT</v>
      </c>
      <c r="AK4581" s="39">
        <f t="shared" si="1007"/>
        <v>0</v>
      </c>
      <c r="AL4581" s="41"/>
      <c r="AM4581" s="41"/>
      <c r="AN4581" s="41">
        <f t="shared" si="995"/>
        <v>1900</v>
      </c>
      <c r="AO4581" s="41"/>
      <c r="AP4581" s="41"/>
      <c r="AQ4581" s="41"/>
      <c r="AR4581" s="42"/>
      <c r="AS4581" s="42"/>
      <c r="AU4581" s="43">
        <f t="shared" si="996"/>
        <v>0</v>
      </c>
    </row>
    <row r="4582" spans="1:47" ht="15" customHeight="1" x14ac:dyDescent="0.25">
      <c r="A4582" s="11"/>
      <c r="B4582" s="19">
        <v>4751</v>
      </c>
      <c r="C4582" s="61"/>
      <c r="D4582" s="62"/>
      <c r="E4582" s="78"/>
      <c r="F4582" s="63"/>
      <c r="G4582" s="80"/>
      <c r="H4582" s="94"/>
      <c r="I4582" s="95"/>
      <c r="J4582" s="27"/>
      <c r="K4582" s="27"/>
      <c r="L4582" s="95"/>
      <c r="M4582" s="96"/>
      <c r="N4582" s="29">
        <v>0</v>
      </c>
      <c r="O4582" s="30" t="str">
        <f>IF(G4582&lt;=$N$2,"",IF(F4582=[3]Pav.tvarkyklė!$B$13,"",IF(ISBLANK(R4582),"X","")))</f>
        <v/>
      </c>
      <c r="P4582" s="91"/>
      <c r="Q4582" s="63"/>
      <c r="R4582" s="63"/>
      <c r="S4582" s="63"/>
      <c r="T4582" s="63"/>
      <c r="U4582" s="34" t="str">
        <f>IFERROR(INDEX('[3]5.Grup_T'!$G$4:$G$22,MATCH('6.Turtas'!E4582,'[3]5.Grup_T'!$E$4:$E$22,0)),"0")</f>
        <v>0</v>
      </c>
      <c r="V4582" s="35">
        <f t="shared" si="997"/>
        <v>0</v>
      </c>
      <c r="W4582" s="35">
        <f>IF(NOT(ISBLANK(H4582)),(12-DATEDIF(H4582,'[3]1.Pradzia'!$D$13,"m")),0)</f>
        <v>0</v>
      </c>
      <c r="X4582" s="35">
        <f t="shared" si="998"/>
        <v>0</v>
      </c>
      <c r="Y4582" s="35">
        <f t="shared" si="994"/>
        <v>0</v>
      </c>
      <c r="Z4582" s="35">
        <f t="shared" si="1006"/>
        <v>0</v>
      </c>
      <c r="AA4582" s="36">
        <f t="shared" si="999"/>
        <v>0</v>
      </c>
      <c r="AB4582" s="36">
        <f t="shared" si="1000"/>
        <v>0</v>
      </c>
      <c r="AC4582" s="37">
        <f t="shared" si="1001"/>
        <v>0</v>
      </c>
      <c r="AD4582" s="35">
        <f>IF(OR(YEAR(G4582)&lt;2019,O4582="X"),0,IF(ISBLANK(H4582),DATEDIF(G4582,'[3]1.Pradzia'!$D$13,"M"),DATEDIF(G4582,H4582,"m")))</f>
        <v>0</v>
      </c>
      <c r="AE4582" s="37">
        <f>IF(E4582='[3]5.Grup_T'!$E$20,0,IF(AD4582&lt;&gt;0,M4582/V4582*MIN(12,AD4582),0))</f>
        <v>0</v>
      </c>
      <c r="AF4582" s="37">
        <f t="shared" si="1002"/>
        <v>0</v>
      </c>
      <c r="AG4582" s="37">
        <f t="shared" si="1003"/>
        <v>0</v>
      </c>
      <c r="AH4582" s="37">
        <f t="shared" si="1004"/>
        <v>0</v>
      </c>
      <c r="AI4582" s="35" t="str">
        <f t="shared" si="1005"/>
        <v>Nusidėvėjęs</v>
      </c>
      <c r="AJ4582" s="38" t="str">
        <f>IF(AND(F4582&lt;&gt;[3]Pav.tvarkyklė!$B$12,F4582&lt;&gt;[3]Pav.tvarkyklė!$B$13),"GVTNT","X")</f>
        <v>GVTNT</v>
      </c>
      <c r="AK4582" s="39">
        <f t="shared" si="1007"/>
        <v>0</v>
      </c>
      <c r="AL4582" s="41"/>
      <c r="AM4582" s="41"/>
      <c r="AN4582" s="41">
        <f t="shared" si="995"/>
        <v>1900</v>
      </c>
      <c r="AO4582" s="41"/>
      <c r="AP4582" s="41"/>
      <c r="AQ4582" s="41"/>
      <c r="AR4582" s="42"/>
      <c r="AS4582" s="42"/>
      <c r="AU4582" s="43">
        <f t="shared" si="996"/>
        <v>0</v>
      </c>
    </row>
    <row r="4583" spans="1:47" ht="15" customHeight="1" x14ac:dyDescent="0.25">
      <c r="A4583" s="11"/>
      <c r="B4583" s="19">
        <v>4752</v>
      </c>
      <c r="C4583" s="61"/>
      <c r="D4583" s="62"/>
      <c r="E4583" s="78"/>
      <c r="F4583" s="63"/>
      <c r="G4583" s="80"/>
      <c r="H4583" s="94"/>
      <c r="I4583" s="95"/>
      <c r="J4583" s="27"/>
      <c r="K4583" s="27"/>
      <c r="L4583" s="95"/>
      <c r="M4583" s="96"/>
      <c r="N4583" s="29">
        <v>0</v>
      </c>
      <c r="O4583" s="30" t="str">
        <f>IF(G4583&lt;=$N$2,"",IF(F4583=[3]Pav.tvarkyklė!$B$13,"",IF(ISBLANK(R4583),"X","")))</f>
        <v/>
      </c>
      <c r="P4583" s="91"/>
      <c r="Q4583" s="63"/>
      <c r="R4583" s="63"/>
      <c r="S4583" s="63"/>
      <c r="T4583" s="63"/>
      <c r="U4583" s="34" t="str">
        <f>IFERROR(INDEX('[3]5.Grup_T'!$G$4:$G$22,MATCH('6.Turtas'!E4583,'[3]5.Grup_T'!$E$4:$E$22,0)),"0")</f>
        <v>0</v>
      </c>
      <c r="V4583" s="35">
        <f t="shared" si="997"/>
        <v>0</v>
      </c>
      <c r="W4583" s="35">
        <f>IF(NOT(ISBLANK(H4583)),(12-DATEDIF(H4583,'[3]1.Pradzia'!$D$13,"m")),0)</f>
        <v>0</v>
      </c>
      <c r="X4583" s="35">
        <f t="shared" si="998"/>
        <v>0</v>
      </c>
      <c r="Y4583" s="35">
        <f t="shared" si="994"/>
        <v>0</v>
      </c>
      <c r="Z4583" s="35">
        <f t="shared" si="1006"/>
        <v>0</v>
      </c>
      <c r="AA4583" s="36">
        <f t="shared" si="999"/>
        <v>0</v>
      </c>
      <c r="AB4583" s="36">
        <f t="shared" si="1000"/>
        <v>0</v>
      </c>
      <c r="AC4583" s="37">
        <f t="shared" si="1001"/>
        <v>0</v>
      </c>
      <c r="AD4583" s="35">
        <f>IF(OR(YEAR(G4583)&lt;2019,O4583="X"),0,IF(ISBLANK(H4583),DATEDIF(G4583,'[3]1.Pradzia'!$D$13,"M"),DATEDIF(G4583,H4583,"m")))</f>
        <v>0</v>
      </c>
      <c r="AE4583" s="37">
        <f>IF(E4583='[3]5.Grup_T'!$E$20,0,IF(AD4583&lt;&gt;0,M4583/V4583*MIN(12,AD4583),0))</f>
        <v>0</v>
      </c>
      <c r="AF4583" s="37">
        <f t="shared" si="1002"/>
        <v>0</v>
      </c>
      <c r="AG4583" s="37">
        <f t="shared" si="1003"/>
        <v>0</v>
      </c>
      <c r="AH4583" s="37">
        <f t="shared" si="1004"/>
        <v>0</v>
      </c>
      <c r="AI4583" s="35" t="str">
        <f t="shared" si="1005"/>
        <v>Nusidėvėjęs</v>
      </c>
      <c r="AJ4583" s="38" t="str">
        <f>IF(AND(F4583&lt;&gt;[3]Pav.tvarkyklė!$B$12,F4583&lt;&gt;[3]Pav.tvarkyklė!$B$13),"GVTNT","X")</f>
        <v>GVTNT</v>
      </c>
      <c r="AK4583" s="39">
        <f t="shared" si="1007"/>
        <v>0</v>
      </c>
      <c r="AL4583" s="41"/>
      <c r="AM4583" s="41"/>
      <c r="AN4583" s="41">
        <f t="shared" si="995"/>
        <v>1900</v>
      </c>
      <c r="AO4583" s="41"/>
      <c r="AP4583" s="41"/>
      <c r="AQ4583" s="41"/>
      <c r="AR4583" s="42"/>
      <c r="AS4583" s="42"/>
      <c r="AU4583" s="43">
        <f t="shared" si="996"/>
        <v>0</v>
      </c>
    </row>
    <row r="4584" spans="1:47" ht="15" customHeight="1" x14ac:dyDescent="0.25">
      <c r="A4584" s="11"/>
      <c r="B4584" s="19">
        <v>4753</v>
      </c>
      <c r="C4584" s="61"/>
      <c r="D4584" s="62"/>
      <c r="E4584" s="78"/>
      <c r="F4584" s="63"/>
      <c r="G4584" s="80"/>
      <c r="H4584" s="94"/>
      <c r="I4584" s="95"/>
      <c r="J4584" s="27"/>
      <c r="K4584" s="27"/>
      <c r="L4584" s="95"/>
      <c r="M4584" s="96"/>
      <c r="N4584" s="29">
        <v>0</v>
      </c>
      <c r="O4584" s="30" t="str">
        <f>IF(G4584&lt;=$N$2,"",IF(F4584=[3]Pav.tvarkyklė!$B$13,"",IF(ISBLANK(R4584),"X","")))</f>
        <v/>
      </c>
      <c r="P4584" s="91"/>
      <c r="Q4584" s="63"/>
      <c r="R4584" s="63"/>
      <c r="S4584" s="63"/>
      <c r="T4584" s="63"/>
      <c r="U4584" s="34" t="str">
        <f>IFERROR(INDEX('[3]5.Grup_T'!$G$4:$G$22,MATCH('6.Turtas'!E4584,'[3]5.Grup_T'!$E$4:$E$22,0)),"0")</f>
        <v>0</v>
      </c>
      <c r="V4584" s="35">
        <f t="shared" si="997"/>
        <v>0</v>
      </c>
      <c r="W4584" s="35">
        <f>IF(NOT(ISBLANK(H4584)),(12-DATEDIF(H4584,'[3]1.Pradzia'!$D$13,"m")),0)</f>
        <v>0</v>
      </c>
      <c r="X4584" s="35">
        <f t="shared" si="998"/>
        <v>0</v>
      </c>
      <c r="Y4584" s="35">
        <f t="shared" si="994"/>
        <v>0</v>
      </c>
      <c r="Z4584" s="35">
        <f t="shared" si="1006"/>
        <v>0</v>
      </c>
      <c r="AA4584" s="36">
        <f t="shared" si="999"/>
        <v>0</v>
      </c>
      <c r="AB4584" s="36">
        <f t="shared" si="1000"/>
        <v>0</v>
      </c>
      <c r="AC4584" s="37">
        <f t="shared" si="1001"/>
        <v>0</v>
      </c>
      <c r="AD4584" s="35">
        <f>IF(OR(YEAR(G4584)&lt;2019,O4584="X"),0,IF(ISBLANK(H4584),DATEDIF(G4584,'[3]1.Pradzia'!$D$13,"M"),DATEDIF(G4584,H4584,"m")))</f>
        <v>0</v>
      </c>
      <c r="AE4584" s="37">
        <f>IF(E4584='[3]5.Grup_T'!$E$20,0,IF(AD4584&lt;&gt;0,M4584/V4584*MIN(12,AD4584),0))</f>
        <v>0</v>
      </c>
      <c r="AF4584" s="37">
        <f t="shared" si="1002"/>
        <v>0</v>
      </c>
      <c r="AG4584" s="37">
        <f t="shared" si="1003"/>
        <v>0</v>
      </c>
      <c r="AH4584" s="37">
        <f t="shared" si="1004"/>
        <v>0</v>
      </c>
      <c r="AI4584" s="35" t="str">
        <f t="shared" si="1005"/>
        <v>Nusidėvėjęs</v>
      </c>
      <c r="AJ4584" s="38" t="str">
        <f>IF(AND(F4584&lt;&gt;[3]Pav.tvarkyklė!$B$12,F4584&lt;&gt;[3]Pav.tvarkyklė!$B$13),"GVTNT","X")</f>
        <v>GVTNT</v>
      </c>
      <c r="AK4584" s="39">
        <f t="shared" si="1007"/>
        <v>0</v>
      </c>
      <c r="AL4584" s="41"/>
      <c r="AM4584" s="41"/>
      <c r="AN4584" s="41">
        <f t="shared" si="995"/>
        <v>1900</v>
      </c>
      <c r="AO4584" s="41"/>
      <c r="AP4584" s="41"/>
      <c r="AQ4584" s="41"/>
      <c r="AR4584" s="42"/>
      <c r="AS4584" s="42"/>
      <c r="AU4584" s="43">
        <f t="shared" si="996"/>
        <v>0</v>
      </c>
    </row>
    <row r="4585" spans="1:47" ht="15" customHeight="1" x14ac:dyDescent="0.25">
      <c r="A4585" s="11"/>
      <c r="B4585" s="19">
        <v>4754</v>
      </c>
      <c r="C4585" s="61"/>
      <c r="D4585" s="62"/>
      <c r="E4585" s="78"/>
      <c r="F4585" s="63"/>
      <c r="G4585" s="80"/>
      <c r="H4585" s="94"/>
      <c r="I4585" s="95"/>
      <c r="J4585" s="27"/>
      <c r="K4585" s="27"/>
      <c r="L4585" s="95"/>
      <c r="M4585" s="96"/>
      <c r="N4585" s="29">
        <v>0</v>
      </c>
      <c r="O4585" s="30" t="str">
        <f>IF(G4585&lt;=$N$2,"",IF(F4585=[3]Pav.tvarkyklė!$B$13,"",IF(ISBLANK(R4585),"X","")))</f>
        <v/>
      </c>
      <c r="P4585" s="91"/>
      <c r="Q4585" s="63"/>
      <c r="R4585" s="63"/>
      <c r="S4585" s="63"/>
      <c r="T4585" s="63"/>
      <c r="U4585" s="34" t="str">
        <f>IFERROR(INDEX('[3]5.Grup_T'!$G$4:$G$22,MATCH('6.Turtas'!E4585,'[3]5.Grup_T'!$E$4:$E$22,0)),"0")</f>
        <v>0</v>
      </c>
      <c r="V4585" s="35">
        <f t="shared" si="997"/>
        <v>0</v>
      </c>
      <c r="W4585" s="35">
        <f>IF(NOT(ISBLANK(H4585)),(12-DATEDIF(H4585,'[3]1.Pradzia'!$D$13,"m")),0)</f>
        <v>0</v>
      </c>
      <c r="X4585" s="35">
        <f t="shared" si="998"/>
        <v>0</v>
      </c>
      <c r="Y4585" s="35">
        <f t="shared" si="994"/>
        <v>0</v>
      </c>
      <c r="Z4585" s="35">
        <f t="shared" si="1006"/>
        <v>0</v>
      </c>
      <c r="AA4585" s="36">
        <f t="shared" si="999"/>
        <v>0</v>
      </c>
      <c r="AB4585" s="36">
        <f t="shared" si="1000"/>
        <v>0</v>
      </c>
      <c r="AC4585" s="37">
        <f t="shared" si="1001"/>
        <v>0</v>
      </c>
      <c r="AD4585" s="35">
        <f>IF(OR(YEAR(G4585)&lt;2019,O4585="X"),0,IF(ISBLANK(H4585),DATEDIF(G4585,'[3]1.Pradzia'!$D$13,"M"),DATEDIF(G4585,H4585,"m")))</f>
        <v>0</v>
      </c>
      <c r="AE4585" s="37">
        <f>IF(E4585='[3]5.Grup_T'!$E$20,0,IF(AD4585&lt;&gt;0,M4585/V4585*MIN(12,AD4585),0))</f>
        <v>0</v>
      </c>
      <c r="AF4585" s="37">
        <f t="shared" si="1002"/>
        <v>0</v>
      </c>
      <c r="AG4585" s="37">
        <f t="shared" si="1003"/>
        <v>0</v>
      </c>
      <c r="AH4585" s="37">
        <f t="shared" si="1004"/>
        <v>0</v>
      </c>
      <c r="AI4585" s="35" t="str">
        <f t="shared" si="1005"/>
        <v>Nusidėvėjęs</v>
      </c>
      <c r="AJ4585" s="38" t="str">
        <f>IF(AND(F4585&lt;&gt;[3]Pav.tvarkyklė!$B$12,F4585&lt;&gt;[3]Pav.tvarkyklė!$B$13),"GVTNT","X")</f>
        <v>GVTNT</v>
      </c>
      <c r="AK4585" s="39">
        <f t="shared" si="1007"/>
        <v>0</v>
      </c>
      <c r="AL4585" s="41"/>
      <c r="AM4585" s="41"/>
      <c r="AN4585" s="41">
        <f t="shared" si="995"/>
        <v>1900</v>
      </c>
      <c r="AO4585" s="41"/>
      <c r="AP4585" s="41"/>
      <c r="AQ4585" s="41"/>
      <c r="AR4585" s="42"/>
      <c r="AS4585" s="42"/>
      <c r="AU4585" s="43">
        <f t="shared" si="996"/>
        <v>0</v>
      </c>
    </row>
    <row r="4586" spans="1:47" ht="15" customHeight="1" x14ac:dyDescent="0.25">
      <c r="A4586" s="11"/>
      <c r="B4586" s="19">
        <v>4755</v>
      </c>
      <c r="C4586" s="61"/>
      <c r="D4586" s="62"/>
      <c r="E4586" s="78"/>
      <c r="F4586" s="63"/>
      <c r="G4586" s="80"/>
      <c r="H4586" s="94"/>
      <c r="I4586" s="95"/>
      <c r="J4586" s="27"/>
      <c r="K4586" s="27"/>
      <c r="L4586" s="95"/>
      <c r="M4586" s="96"/>
      <c r="N4586" s="29">
        <v>0</v>
      </c>
      <c r="O4586" s="30" t="str">
        <f>IF(G4586&lt;=$N$2,"",IF(F4586=[3]Pav.tvarkyklė!$B$13,"",IF(ISBLANK(R4586),"X","")))</f>
        <v/>
      </c>
      <c r="P4586" s="91"/>
      <c r="Q4586" s="63"/>
      <c r="R4586" s="63"/>
      <c r="S4586" s="63"/>
      <c r="T4586" s="63"/>
      <c r="U4586" s="34" t="str">
        <f>IFERROR(INDEX('[3]5.Grup_T'!$G$4:$G$22,MATCH('6.Turtas'!E4586,'[3]5.Grup_T'!$E$4:$E$22,0)),"0")</f>
        <v>0</v>
      </c>
      <c r="V4586" s="35">
        <f t="shared" si="997"/>
        <v>0</v>
      </c>
      <c r="W4586" s="35">
        <f>IF(NOT(ISBLANK(H4586)),(12-DATEDIF(H4586,'[3]1.Pradzia'!$D$13,"m")),0)</f>
        <v>0</v>
      </c>
      <c r="X4586" s="35">
        <f t="shared" si="998"/>
        <v>0</v>
      </c>
      <c r="Y4586" s="35">
        <f t="shared" si="994"/>
        <v>0</v>
      </c>
      <c r="Z4586" s="35">
        <f t="shared" si="1006"/>
        <v>0</v>
      </c>
      <c r="AA4586" s="36">
        <f t="shared" si="999"/>
        <v>0</v>
      </c>
      <c r="AB4586" s="36">
        <f t="shared" si="1000"/>
        <v>0</v>
      </c>
      <c r="AC4586" s="37">
        <f t="shared" si="1001"/>
        <v>0</v>
      </c>
      <c r="AD4586" s="35">
        <f>IF(OR(YEAR(G4586)&lt;2019,O4586="X"),0,IF(ISBLANK(H4586),DATEDIF(G4586,'[3]1.Pradzia'!$D$13,"M"),DATEDIF(G4586,H4586,"m")))</f>
        <v>0</v>
      </c>
      <c r="AE4586" s="37">
        <f>IF(E4586='[3]5.Grup_T'!$E$20,0,IF(AD4586&lt;&gt;0,M4586/V4586*MIN(12,AD4586),0))</f>
        <v>0</v>
      </c>
      <c r="AF4586" s="37">
        <f t="shared" si="1002"/>
        <v>0</v>
      </c>
      <c r="AG4586" s="37">
        <f t="shared" si="1003"/>
        <v>0</v>
      </c>
      <c r="AH4586" s="37">
        <f t="shared" si="1004"/>
        <v>0</v>
      </c>
      <c r="AI4586" s="35" t="str">
        <f t="shared" si="1005"/>
        <v>Nusidėvėjęs</v>
      </c>
      <c r="AJ4586" s="38" t="str">
        <f>IF(AND(F4586&lt;&gt;[3]Pav.tvarkyklė!$B$12,F4586&lt;&gt;[3]Pav.tvarkyklė!$B$13),"GVTNT","X")</f>
        <v>GVTNT</v>
      </c>
      <c r="AK4586" s="39">
        <f t="shared" si="1007"/>
        <v>0</v>
      </c>
      <c r="AL4586" s="41"/>
      <c r="AM4586" s="41"/>
      <c r="AN4586" s="41">
        <f t="shared" si="995"/>
        <v>1900</v>
      </c>
      <c r="AO4586" s="41"/>
      <c r="AP4586" s="41"/>
      <c r="AQ4586" s="41"/>
      <c r="AR4586" s="42"/>
      <c r="AS4586" s="42"/>
      <c r="AU4586" s="43">
        <f t="shared" si="996"/>
        <v>0</v>
      </c>
    </row>
    <row r="4587" spans="1:47" ht="15" customHeight="1" x14ac:dyDescent="0.25">
      <c r="A4587" s="11"/>
      <c r="B4587" s="19">
        <v>4756</v>
      </c>
      <c r="C4587" s="61"/>
      <c r="D4587" s="62"/>
      <c r="E4587" s="78"/>
      <c r="F4587" s="63"/>
      <c r="G4587" s="80"/>
      <c r="H4587" s="94"/>
      <c r="I4587" s="95"/>
      <c r="J4587" s="27"/>
      <c r="K4587" s="27"/>
      <c r="L4587" s="95"/>
      <c r="M4587" s="96"/>
      <c r="N4587" s="29">
        <v>0</v>
      </c>
      <c r="O4587" s="30" t="str">
        <f>IF(G4587&lt;=$N$2,"",IF(F4587=[3]Pav.tvarkyklė!$B$13,"",IF(ISBLANK(R4587),"X","")))</f>
        <v/>
      </c>
      <c r="P4587" s="91"/>
      <c r="Q4587" s="63"/>
      <c r="R4587" s="63"/>
      <c r="S4587" s="63"/>
      <c r="T4587" s="63"/>
      <c r="U4587" s="34" t="str">
        <f>IFERROR(INDEX('[3]5.Grup_T'!$G$4:$G$22,MATCH('6.Turtas'!E4587,'[3]5.Grup_T'!$E$4:$E$22,0)),"0")</f>
        <v>0</v>
      </c>
      <c r="V4587" s="35">
        <f t="shared" si="997"/>
        <v>0</v>
      </c>
      <c r="W4587" s="35">
        <f>IF(NOT(ISBLANK(H4587)),(12-DATEDIF(H4587,'[3]1.Pradzia'!$D$13,"m")),0)</f>
        <v>0</v>
      </c>
      <c r="X4587" s="35">
        <f t="shared" si="998"/>
        <v>0</v>
      </c>
      <c r="Y4587" s="35">
        <f t="shared" si="994"/>
        <v>0</v>
      </c>
      <c r="Z4587" s="35">
        <f t="shared" si="1006"/>
        <v>0</v>
      </c>
      <c r="AA4587" s="36">
        <f t="shared" si="999"/>
        <v>0</v>
      </c>
      <c r="AB4587" s="36">
        <f t="shared" si="1000"/>
        <v>0</v>
      </c>
      <c r="AC4587" s="37">
        <f t="shared" si="1001"/>
        <v>0</v>
      </c>
      <c r="AD4587" s="35">
        <f>IF(OR(YEAR(G4587)&lt;2019,O4587="X"),0,IF(ISBLANK(H4587),DATEDIF(G4587,'[3]1.Pradzia'!$D$13,"M"),DATEDIF(G4587,H4587,"m")))</f>
        <v>0</v>
      </c>
      <c r="AE4587" s="37">
        <f>IF(E4587='[3]5.Grup_T'!$E$20,0,IF(AD4587&lt;&gt;0,M4587/V4587*MIN(12,AD4587),0))</f>
        <v>0</v>
      </c>
      <c r="AF4587" s="37">
        <f t="shared" si="1002"/>
        <v>0</v>
      </c>
      <c r="AG4587" s="37">
        <f t="shared" si="1003"/>
        <v>0</v>
      </c>
      <c r="AH4587" s="37">
        <f t="shared" si="1004"/>
        <v>0</v>
      </c>
      <c r="AI4587" s="35" t="str">
        <f t="shared" si="1005"/>
        <v>Nusidėvėjęs</v>
      </c>
      <c r="AJ4587" s="38" t="str">
        <f>IF(AND(F4587&lt;&gt;[3]Pav.tvarkyklė!$B$12,F4587&lt;&gt;[3]Pav.tvarkyklė!$B$13),"GVTNT","X")</f>
        <v>GVTNT</v>
      </c>
      <c r="AK4587" s="39">
        <f t="shared" si="1007"/>
        <v>0</v>
      </c>
      <c r="AL4587" s="41"/>
      <c r="AM4587" s="41"/>
      <c r="AN4587" s="41">
        <f t="shared" si="995"/>
        <v>1900</v>
      </c>
      <c r="AO4587" s="41"/>
      <c r="AP4587" s="41"/>
      <c r="AQ4587" s="41"/>
      <c r="AR4587" s="42"/>
      <c r="AS4587" s="42"/>
      <c r="AU4587" s="43">
        <f t="shared" si="996"/>
        <v>0</v>
      </c>
    </row>
    <row r="4588" spans="1:47" ht="15" customHeight="1" x14ac:dyDescent="0.25">
      <c r="A4588" s="11"/>
      <c r="B4588" s="19">
        <v>4757</v>
      </c>
      <c r="C4588" s="61"/>
      <c r="D4588" s="62"/>
      <c r="E4588" s="78"/>
      <c r="F4588" s="63"/>
      <c r="G4588" s="80"/>
      <c r="H4588" s="94"/>
      <c r="I4588" s="95"/>
      <c r="J4588" s="27"/>
      <c r="K4588" s="27"/>
      <c r="L4588" s="95"/>
      <c r="M4588" s="96"/>
      <c r="N4588" s="29">
        <v>0</v>
      </c>
      <c r="O4588" s="30" t="str">
        <f>IF(G4588&lt;=$N$2,"",IF(F4588=[3]Pav.tvarkyklė!$B$13,"",IF(ISBLANK(R4588),"X","")))</f>
        <v/>
      </c>
      <c r="P4588" s="91"/>
      <c r="Q4588" s="63"/>
      <c r="R4588" s="63"/>
      <c r="S4588" s="63"/>
      <c r="T4588" s="63"/>
      <c r="U4588" s="34" t="str">
        <f>IFERROR(INDEX('[3]5.Grup_T'!$G$4:$G$22,MATCH('6.Turtas'!E4588,'[3]5.Grup_T'!$E$4:$E$22,0)),"0")</f>
        <v>0</v>
      </c>
      <c r="V4588" s="35">
        <f t="shared" si="997"/>
        <v>0</v>
      </c>
      <c r="W4588" s="35">
        <f>IF(NOT(ISBLANK(H4588)),(12-DATEDIF(H4588,'[3]1.Pradzia'!$D$13,"m")),0)</f>
        <v>0</v>
      </c>
      <c r="X4588" s="35">
        <f t="shared" si="998"/>
        <v>0</v>
      </c>
      <c r="Y4588" s="35">
        <f t="shared" si="994"/>
        <v>0</v>
      </c>
      <c r="Z4588" s="35">
        <f t="shared" si="1006"/>
        <v>0</v>
      </c>
      <c r="AA4588" s="36">
        <f t="shared" si="999"/>
        <v>0</v>
      </c>
      <c r="AB4588" s="36">
        <f t="shared" si="1000"/>
        <v>0</v>
      </c>
      <c r="AC4588" s="37">
        <f t="shared" si="1001"/>
        <v>0</v>
      </c>
      <c r="AD4588" s="35">
        <f>IF(OR(YEAR(G4588)&lt;2019,O4588="X"),0,IF(ISBLANK(H4588),DATEDIF(G4588,'[3]1.Pradzia'!$D$13,"M"),DATEDIF(G4588,H4588,"m")))</f>
        <v>0</v>
      </c>
      <c r="AE4588" s="37">
        <f>IF(E4588='[3]5.Grup_T'!$E$20,0,IF(AD4588&lt;&gt;0,M4588/V4588*MIN(12,AD4588),0))</f>
        <v>0</v>
      </c>
      <c r="AF4588" s="37">
        <f t="shared" si="1002"/>
        <v>0</v>
      </c>
      <c r="AG4588" s="37">
        <f t="shared" si="1003"/>
        <v>0</v>
      </c>
      <c r="AH4588" s="37">
        <f t="shared" si="1004"/>
        <v>0</v>
      </c>
      <c r="AI4588" s="35" t="str">
        <f t="shared" si="1005"/>
        <v>Nusidėvėjęs</v>
      </c>
      <c r="AJ4588" s="38" t="str">
        <f>IF(AND(F4588&lt;&gt;[3]Pav.tvarkyklė!$B$12,F4588&lt;&gt;[3]Pav.tvarkyklė!$B$13),"GVTNT","X")</f>
        <v>GVTNT</v>
      </c>
      <c r="AK4588" s="39">
        <f t="shared" si="1007"/>
        <v>0</v>
      </c>
      <c r="AL4588" s="41"/>
      <c r="AM4588" s="41"/>
      <c r="AN4588" s="41">
        <f t="shared" si="995"/>
        <v>1900</v>
      </c>
      <c r="AO4588" s="41"/>
      <c r="AP4588" s="41"/>
      <c r="AQ4588" s="41"/>
      <c r="AR4588" s="42"/>
      <c r="AS4588" s="42"/>
      <c r="AU4588" s="43">
        <f t="shared" si="996"/>
        <v>0</v>
      </c>
    </row>
    <row r="4589" spans="1:47" ht="15" customHeight="1" x14ac:dyDescent="0.25">
      <c r="A4589" s="11"/>
      <c r="B4589" s="19">
        <v>4758</v>
      </c>
      <c r="C4589" s="61"/>
      <c r="D4589" s="62"/>
      <c r="E4589" s="78"/>
      <c r="F4589" s="63"/>
      <c r="G4589" s="80"/>
      <c r="H4589" s="94"/>
      <c r="I4589" s="95"/>
      <c r="J4589" s="27"/>
      <c r="K4589" s="27"/>
      <c r="L4589" s="95"/>
      <c r="M4589" s="96"/>
      <c r="N4589" s="29">
        <v>0</v>
      </c>
      <c r="O4589" s="30" t="str">
        <f>IF(G4589&lt;=$N$2,"",IF(F4589=[3]Pav.tvarkyklė!$B$13,"",IF(ISBLANK(R4589),"X","")))</f>
        <v/>
      </c>
      <c r="P4589" s="91"/>
      <c r="Q4589" s="63"/>
      <c r="R4589" s="63"/>
      <c r="S4589" s="63"/>
      <c r="T4589" s="63"/>
      <c r="U4589" s="34" t="str">
        <f>IFERROR(INDEX('[3]5.Grup_T'!$G$4:$G$22,MATCH('6.Turtas'!E4589,'[3]5.Grup_T'!$E$4:$E$22,0)),"0")</f>
        <v>0</v>
      </c>
      <c r="V4589" s="35">
        <f t="shared" si="997"/>
        <v>0</v>
      </c>
      <c r="W4589" s="35">
        <f>IF(NOT(ISBLANK(H4589)),(12-DATEDIF(H4589,'[3]1.Pradzia'!$D$13,"m")),0)</f>
        <v>0</v>
      </c>
      <c r="X4589" s="35">
        <f t="shared" si="998"/>
        <v>0</v>
      </c>
      <c r="Y4589" s="35">
        <f t="shared" si="994"/>
        <v>0</v>
      </c>
      <c r="Z4589" s="35">
        <f t="shared" si="1006"/>
        <v>0</v>
      </c>
      <c r="AA4589" s="36">
        <f t="shared" si="999"/>
        <v>0</v>
      </c>
      <c r="AB4589" s="36">
        <f t="shared" si="1000"/>
        <v>0</v>
      </c>
      <c r="AC4589" s="37">
        <f t="shared" si="1001"/>
        <v>0</v>
      </c>
      <c r="AD4589" s="35">
        <f>IF(OR(YEAR(G4589)&lt;2019,O4589="X"),0,IF(ISBLANK(H4589),DATEDIF(G4589,'[3]1.Pradzia'!$D$13,"M"),DATEDIF(G4589,H4589,"m")))</f>
        <v>0</v>
      </c>
      <c r="AE4589" s="37">
        <f>IF(E4589='[3]5.Grup_T'!$E$20,0,IF(AD4589&lt;&gt;0,M4589/V4589*MIN(12,AD4589),0))</f>
        <v>0</v>
      </c>
      <c r="AF4589" s="37">
        <f t="shared" si="1002"/>
        <v>0</v>
      </c>
      <c r="AG4589" s="37">
        <f t="shared" si="1003"/>
        <v>0</v>
      </c>
      <c r="AH4589" s="37">
        <f t="shared" si="1004"/>
        <v>0</v>
      </c>
      <c r="AI4589" s="35" t="str">
        <f t="shared" si="1005"/>
        <v>Nusidėvėjęs</v>
      </c>
      <c r="AJ4589" s="38" t="str">
        <f>IF(AND(F4589&lt;&gt;[3]Pav.tvarkyklė!$B$12,F4589&lt;&gt;[3]Pav.tvarkyklė!$B$13),"GVTNT","X")</f>
        <v>GVTNT</v>
      </c>
      <c r="AK4589" s="39">
        <f t="shared" si="1007"/>
        <v>0</v>
      </c>
      <c r="AL4589" s="41"/>
      <c r="AM4589" s="41"/>
      <c r="AN4589" s="41">
        <f t="shared" si="995"/>
        <v>1900</v>
      </c>
      <c r="AO4589" s="41"/>
      <c r="AP4589" s="41"/>
      <c r="AQ4589" s="41"/>
      <c r="AR4589" s="42"/>
      <c r="AS4589" s="42"/>
      <c r="AU4589" s="43">
        <f t="shared" si="996"/>
        <v>0</v>
      </c>
    </row>
    <row r="4590" spans="1:47" ht="15" customHeight="1" x14ac:dyDescent="0.25">
      <c r="A4590" s="11"/>
      <c r="B4590" s="19">
        <v>4759</v>
      </c>
      <c r="C4590" s="61"/>
      <c r="D4590" s="62"/>
      <c r="E4590" s="78"/>
      <c r="F4590" s="63"/>
      <c r="G4590" s="80"/>
      <c r="H4590" s="94"/>
      <c r="I4590" s="95"/>
      <c r="J4590" s="27"/>
      <c r="K4590" s="27"/>
      <c r="L4590" s="95"/>
      <c r="M4590" s="96"/>
      <c r="N4590" s="29">
        <v>0</v>
      </c>
      <c r="O4590" s="30" t="str">
        <f>IF(G4590&lt;=$N$2,"",IF(F4590=[3]Pav.tvarkyklė!$B$13,"",IF(ISBLANK(R4590),"X","")))</f>
        <v/>
      </c>
      <c r="P4590" s="91"/>
      <c r="Q4590" s="63"/>
      <c r="R4590" s="63"/>
      <c r="S4590" s="63"/>
      <c r="T4590" s="63"/>
      <c r="U4590" s="34" t="str">
        <f>IFERROR(INDEX('[3]5.Grup_T'!$G$4:$G$22,MATCH('6.Turtas'!E4590,'[3]5.Grup_T'!$E$4:$E$22,0)),"0")</f>
        <v>0</v>
      </c>
      <c r="V4590" s="35">
        <f t="shared" si="997"/>
        <v>0</v>
      </c>
      <c r="W4590" s="35">
        <f>IF(NOT(ISBLANK(H4590)),(12-DATEDIF(H4590,'[3]1.Pradzia'!$D$13,"m")),0)</f>
        <v>0</v>
      </c>
      <c r="X4590" s="35">
        <f t="shared" si="998"/>
        <v>0</v>
      </c>
      <c r="Y4590" s="35">
        <f t="shared" si="994"/>
        <v>0</v>
      </c>
      <c r="Z4590" s="35">
        <f t="shared" si="1006"/>
        <v>0</v>
      </c>
      <c r="AA4590" s="36">
        <f t="shared" si="999"/>
        <v>0</v>
      </c>
      <c r="AB4590" s="36">
        <f t="shared" si="1000"/>
        <v>0</v>
      </c>
      <c r="AC4590" s="37">
        <f t="shared" si="1001"/>
        <v>0</v>
      </c>
      <c r="AD4590" s="35">
        <f>IF(OR(YEAR(G4590)&lt;2019,O4590="X"),0,IF(ISBLANK(H4590),DATEDIF(G4590,'[3]1.Pradzia'!$D$13,"M"),DATEDIF(G4590,H4590,"m")))</f>
        <v>0</v>
      </c>
      <c r="AE4590" s="37">
        <f>IF(E4590='[3]5.Grup_T'!$E$20,0,IF(AD4590&lt;&gt;0,M4590/V4590*MIN(12,AD4590),0))</f>
        <v>0</v>
      </c>
      <c r="AF4590" s="37">
        <f t="shared" si="1002"/>
        <v>0</v>
      </c>
      <c r="AG4590" s="37">
        <f t="shared" si="1003"/>
        <v>0</v>
      </c>
      <c r="AH4590" s="37">
        <f t="shared" si="1004"/>
        <v>0</v>
      </c>
      <c r="AI4590" s="35" t="str">
        <f t="shared" si="1005"/>
        <v>Nusidėvėjęs</v>
      </c>
      <c r="AJ4590" s="38" t="str">
        <f>IF(AND(F4590&lt;&gt;[3]Pav.tvarkyklė!$B$12,F4590&lt;&gt;[3]Pav.tvarkyklė!$B$13),"GVTNT","X")</f>
        <v>GVTNT</v>
      </c>
      <c r="AK4590" s="39">
        <f t="shared" si="1007"/>
        <v>0</v>
      </c>
      <c r="AL4590" s="41"/>
      <c r="AM4590" s="41"/>
      <c r="AN4590" s="41">
        <f t="shared" si="995"/>
        <v>1900</v>
      </c>
      <c r="AO4590" s="41"/>
      <c r="AP4590" s="41"/>
      <c r="AQ4590" s="41"/>
      <c r="AR4590" s="42"/>
      <c r="AS4590" s="42"/>
      <c r="AU4590" s="43">
        <f t="shared" si="996"/>
        <v>0</v>
      </c>
    </row>
    <row r="4591" spans="1:47" ht="15" customHeight="1" x14ac:dyDescent="0.25">
      <c r="A4591" s="11"/>
      <c r="B4591" s="19">
        <v>4760</v>
      </c>
      <c r="C4591" s="61"/>
      <c r="D4591" s="62"/>
      <c r="E4591" s="78"/>
      <c r="F4591" s="63"/>
      <c r="G4591" s="80"/>
      <c r="H4591" s="94"/>
      <c r="I4591" s="95"/>
      <c r="J4591" s="27"/>
      <c r="K4591" s="27"/>
      <c r="L4591" s="95"/>
      <c r="M4591" s="96"/>
      <c r="N4591" s="29">
        <v>0</v>
      </c>
      <c r="O4591" s="30" t="str">
        <f>IF(G4591&lt;=$N$2,"",IF(F4591=[3]Pav.tvarkyklė!$B$13,"",IF(ISBLANK(R4591),"X","")))</f>
        <v/>
      </c>
      <c r="P4591" s="91"/>
      <c r="Q4591" s="63"/>
      <c r="R4591" s="63"/>
      <c r="S4591" s="63"/>
      <c r="T4591" s="63"/>
      <c r="U4591" s="34" t="str">
        <f>IFERROR(INDEX('[3]5.Grup_T'!$G$4:$G$22,MATCH('6.Turtas'!E4591,'[3]5.Grup_T'!$E$4:$E$22,0)),"0")</f>
        <v>0</v>
      </c>
      <c r="V4591" s="35">
        <f t="shared" si="997"/>
        <v>0</v>
      </c>
      <c r="W4591" s="35">
        <f>IF(NOT(ISBLANK(H4591)),(12-DATEDIF(H4591,'[3]1.Pradzia'!$D$13,"m")),0)</f>
        <v>0</v>
      </c>
      <c r="X4591" s="35">
        <f t="shared" si="998"/>
        <v>0</v>
      </c>
      <c r="Y4591" s="35">
        <f t="shared" si="994"/>
        <v>0</v>
      </c>
      <c r="Z4591" s="35">
        <f t="shared" si="1006"/>
        <v>0</v>
      </c>
      <c r="AA4591" s="36">
        <f t="shared" si="999"/>
        <v>0</v>
      </c>
      <c r="AB4591" s="36">
        <f t="shared" si="1000"/>
        <v>0</v>
      </c>
      <c r="AC4591" s="37">
        <f t="shared" si="1001"/>
        <v>0</v>
      </c>
      <c r="AD4591" s="35">
        <f>IF(OR(YEAR(G4591)&lt;2019,O4591="X"),0,IF(ISBLANK(H4591),DATEDIF(G4591,'[3]1.Pradzia'!$D$13,"M"),DATEDIF(G4591,H4591,"m")))</f>
        <v>0</v>
      </c>
      <c r="AE4591" s="37">
        <f>IF(E4591='[3]5.Grup_T'!$E$20,0,IF(AD4591&lt;&gt;0,M4591/V4591*MIN(12,AD4591),0))</f>
        <v>0</v>
      </c>
      <c r="AF4591" s="37">
        <f t="shared" si="1002"/>
        <v>0</v>
      </c>
      <c r="AG4591" s="37">
        <f t="shared" si="1003"/>
        <v>0</v>
      </c>
      <c r="AH4591" s="37">
        <f t="shared" si="1004"/>
        <v>0</v>
      </c>
      <c r="AI4591" s="35" t="str">
        <f t="shared" si="1005"/>
        <v>Nusidėvėjęs</v>
      </c>
      <c r="AJ4591" s="38" t="str">
        <f>IF(AND(F4591&lt;&gt;[3]Pav.tvarkyklė!$B$12,F4591&lt;&gt;[3]Pav.tvarkyklė!$B$13),"GVTNT","X")</f>
        <v>GVTNT</v>
      </c>
      <c r="AK4591" s="39">
        <f t="shared" si="1007"/>
        <v>0</v>
      </c>
      <c r="AL4591" s="41"/>
      <c r="AM4591" s="41"/>
      <c r="AN4591" s="41">
        <f t="shared" si="995"/>
        <v>1900</v>
      </c>
      <c r="AO4591" s="41"/>
      <c r="AP4591" s="41"/>
      <c r="AQ4591" s="41"/>
      <c r="AR4591" s="42"/>
      <c r="AS4591" s="42"/>
      <c r="AU4591" s="43">
        <f t="shared" si="996"/>
        <v>0</v>
      </c>
    </row>
    <row r="4592" spans="1:47" ht="15" customHeight="1" x14ac:dyDescent="0.25">
      <c r="A4592" s="11"/>
      <c r="B4592" s="19">
        <v>4761</v>
      </c>
      <c r="C4592" s="61"/>
      <c r="D4592" s="62"/>
      <c r="E4592" s="78"/>
      <c r="F4592" s="63"/>
      <c r="G4592" s="80"/>
      <c r="H4592" s="94"/>
      <c r="I4592" s="95"/>
      <c r="J4592" s="27"/>
      <c r="K4592" s="27"/>
      <c r="L4592" s="95"/>
      <c r="M4592" s="96"/>
      <c r="N4592" s="29">
        <v>0</v>
      </c>
      <c r="O4592" s="30" t="str">
        <f>IF(G4592&lt;=$N$2,"",IF(F4592=[3]Pav.tvarkyklė!$B$13,"",IF(ISBLANK(R4592),"X","")))</f>
        <v/>
      </c>
      <c r="P4592" s="91"/>
      <c r="Q4592" s="63"/>
      <c r="R4592" s="63"/>
      <c r="S4592" s="63"/>
      <c r="T4592" s="63"/>
      <c r="U4592" s="34" t="str">
        <f>IFERROR(INDEX('[3]5.Grup_T'!$G$4:$G$22,MATCH('6.Turtas'!E4592,'[3]5.Grup_T'!$E$4:$E$22,0)),"0")</f>
        <v>0</v>
      </c>
      <c r="V4592" s="35">
        <f t="shared" si="997"/>
        <v>0</v>
      </c>
      <c r="W4592" s="35">
        <f>IF(NOT(ISBLANK(H4592)),(12-DATEDIF(H4592,'[3]1.Pradzia'!$D$13,"m")),0)</f>
        <v>0</v>
      </c>
      <c r="X4592" s="35">
        <f t="shared" si="998"/>
        <v>0</v>
      </c>
      <c r="Y4592" s="35">
        <f t="shared" si="994"/>
        <v>0</v>
      </c>
      <c r="Z4592" s="35">
        <f t="shared" si="1006"/>
        <v>0</v>
      </c>
      <c r="AA4592" s="36">
        <f t="shared" si="999"/>
        <v>0</v>
      </c>
      <c r="AB4592" s="36">
        <f t="shared" si="1000"/>
        <v>0</v>
      </c>
      <c r="AC4592" s="37">
        <f t="shared" si="1001"/>
        <v>0</v>
      </c>
      <c r="AD4592" s="35">
        <f>IF(OR(YEAR(G4592)&lt;2019,O4592="X"),0,IF(ISBLANK(H4592),DATEDIF(G4592,'[3]1.Pradzia'!$D$13,"M"),DATEDIF(G4592,H4592,"m")))</f>
        <v>0</v>
      </c>
      <c r="AE4592" s="37">
        <f>IF(E4592='[3]5.Grup_T'!$E$20,0,IF(AD4592&lt;&gt;0,M4592/V4592*MIN(12,AD4592),0))</f>
        <v>0</v>
      </c>
      <c r="AF4592" s="37">
        <f t="shared" si="1002"/>
        <v>0</v>
      </c>
      <c r="AG4592" s="37">
        <f t="shared" si="1003"/>
        <v>0</v>
      </c>
      <c r="AH4592" s="37">
        <f t="shared" si="1004"/>
        <v>0</v>
      </c>
      <c r="AI4592" s="35" t="str">
        <f t="shared" si="1005"/>
        <v>Nusidėvėjęs</v>
      </c>
      <c r="AJ4592" s="38" t="str">
        <f>IF(AND(F4592&lt;&gt;[3]Pav.tvarkyklė!$B$12,F4592&lt;&gt;[3]Pav.tvarkyklė!$B$13),"GVTNT","X")</f>
        <v>GVTNT</v>
      </c>
      <c r="AK4592" s="39">
        <f t="shared" si="1007"/>
        <v>0</v>
      </c>
      <c r="AL4592" s="41"/>
      <c r="AM4592" s="41"/>
      <c r="AN4592" s="41">
        <f t="shared" si="995"/>
        <v>1900</v>
      </c>
      <c r="AO4592" s="41"/>
      <c r="AP4592" s="41"/>
      <c r="AQ4592" s="41"/>
      <c r="AR4592" s="42"/>
      <c r="AS4592" s="42"/>
      <c r="AU4592" s="43">
        <f t="shared" si="996"/>
        <v>0</v>
      </c>
    </row>
    <row r="4593" spans="1:47" ht="15" customHeight="1" x14ac:dyDescent="0.25">
      <c r="A4593" s="11"/>
      <c r="B4593" s="19">
        <v>4762</v>
      </c>
      <c r="C4593" s="61"/>
      <c r="D4593" s="62"/>
      <c r="E4593" s="78"/>
      <c r="F4593" s="63"/>
      <c r="G4593" s="80"/>
      <c r="H4593" s="94"/>
      <c r="I4593" s="95"/>
      <c r="J4593" s="27"/>
      <c r="K4593" s="27"/>
      <c r="L4593" s="95"/>
      <c r="M4593" s="96"/>
      <c r="N4593" s="29">
        <v>0</v>
      </c>
      <c r="O4593" s="30" t="str">
        <f>IF(G4593&lt;=$N$2,"",IF(F4593=[3]Pav.tvarkyklė!$B$13,"",IF(ISBLANK(R4593),"X","")))</f>
        <v/>
      </c>
      <c r="P4593" s="91"/>
      <c r="Q4593" s="63"/>
      <c r="R4593" s="63"/>
      <c r="S4593" s="63"/>
      <c r="T4593" s="63"/>
      <c r="U4593" s="34" t="str">
        <f>IFERROR(INDEX('[3]5.Grup_T'!$G$4:$G$22,MATCH('6.Turtas'!E4593,'[3]5.Grup_T'!$E$4:$E$22,0)),"0")</f>
        <v>0</v>
      </c>
      <c r="V4593" s="35">
        <f t="shared" si="997"/>
        <v>0</v>
      </c>
      <c r="W4593" s="35">
        <f>IF(NOT(ISBLANK(H4593)),(12-DATEDIF(H4593,'[3]1.Pradzia'!$D$13,"m")),0)</f>
        <v>0</v>
      </c>
      <c r="X4593" s="35">
        <f t="shared" si="998"/>
        <v>0</v>
      </c>
      <c r="Y4593" s="35">
        <f t="shared" si="994"/>
        <v>0</v>
      </c>
      <c r="Z4593" s="35">
        <f t="shared" si="1006"/>
        <v>0</v>
      </c>
      <c r="AA4593" s="36">
        <f t="shared" si="999"/>
        <v>0</v>
      </c>
      <c r="AB4593" s="36">
        <f t="shared" si="1000"/>
        <v>0</v>
      </c>
      <c r="AC4593" s="37">
        <f t="shared" si="1001"/>
        <v>0</v>
      </c>
      <c r="AD4593" s="35">
        <f>IF(OR(YEAR(G4593)&lt;2019,O4593="X"),0,IF(ISBLANK(H4593),DATEDIF(G4593,'[3]1.Pradzia'!$D$13,"M"),DATEDIF(G4593,H4593,"m")))</f>
        <v>0</v>
      </c>
      <c r="AE4593" s="37">
        <f>IF(E4593='[3]5.Grup_T'!$E$20,0,IF(AD4593&lt;&gt;0,M4593/V4593*MIN(12,AD4593),0))</f>
        <v>0</v>
      </c>
      <c r="AF4593" s="37">
        <f t="shared" si="1002"/>
        <v>0</v>
      </c>
      <c r="AG4593" s="37">
        <f t="shared" si="1003"/>
        <v>0</v>
      </c>
      <c r="AH4593" s="37">
        <f t="shared" si="1004"/>
        <v>0</v>
      </c>
      <c r="AI4593" s="35" t="str">
        <f t="shared" si="1005"/>
        <v>Nusidėvėjęs</v>
      </c>
      <c r="AJ4593" s="38" t="str">
        <f>IF(AND(F4593&lt;&gt;[3]Pav.tvarkyklė!$B$12,F4593&lt;&gt;[3]Pav.tvarkyklė!$B$13),"GVTNT","X")</f>
        <v>GVTNT</v>
      </c>
      <c r="AK4593" s="39">
        <f t="shared" si="1007"/>
        <v>0</v>
      </c>
      <c r="AL4593" s="41"/>
      <c r="AM4593" s="41"/>
      <c r="AN4593" s="41">
        <f t="shared" si="995"/>
        <v>1900</v>
      </c>
      <c r="AO4593" s="41"/>
      <c r="AP4593" s="41"/>
      <c r="AQ4593" s="41"/>
      <c r="AR4593" s="42"/>
      <c r="AS4593" s="42"/>
      <c r="AU4593" s="43">
        <f t="shared" si="996"/>
        <v>0</v>
      </c>
    </row>
    <row r="4594" spans="1:47" ht="15" customHeight="1" x14ac:dyDescent="0.25">
      <c r="A4594" s="11"/>
      <c r="B4594" s="19">
        <v>4763</v>
      </c>
      <c r="C4594" s="61"/>
      <c r="D4594" s="62"/>
      <c r="E4594" s="78"/>
      <c r="F4594" s="63"/>
      <c r="G4594" s="80"/>
      <c r="H4594" s="94"/>
      <c r="I4594" s="95"/>
      <c r="J4594" s="27"/>
      <c r="K4594" s="27"/>
      <c r="L4594" s="95"/>
      <c r="M4594" s="96"/>
      <c r="N4594" s="29">
        <v>0</v>
      </c>
      <c r="O4594" s="30" t="str">
        <f>IF(G4594&lt;=$N$2,"",IF(F4594=[3]Pav.tvarkyklė!$B$13,"",IF(ISBLANK(R4594),"X","")))</f>
        <v/>
      </c>
      <c r="P4594" s="91"/>
      <c r="Q4594" s="63"/>
      <c r="R4594" s="63"/>
      <c r="S4594" s="63"/>
      <c r="T4594" s="63"/>
      <c r="U4594" s="34" t="str">
        <f>IFERROR(INDEX('[3]5.Grup_T'!$G$4:$G$22,MATCH('6.Turtas'!E4594,'[3]5.Grup_T'!$E$4:$E$22,0)),"0")</f>
        <v>0</v>
      </c>
      <c r="V4594" s="35">
        <f t="shared" si="997"/>
        <v>0</v>
      </c>
      <c r="W4594" s="35">
        <f>IF(NOT(ISBLANK(H4594)),(12-DATEDIF(H4594,'[3]1.Pradzia'!$D$13,"m")),0)</f>
        <v>0</v>
      </c>
      <c r="X4594" s="35">
        <f t="shared" si="998"/>
        <v>0</v>
      </c>
      <c r="Y4594" s="35">
        <f t="shared" si="994"/>
        <v>0</v>
      </c>
      <c r="Z4594" s="35">
        <f t="shared" si="1006"/>
        <v>0</v>
      </c>
      <c r="AA4594" s="36">
        <f t="shared" si="999"/>
        <v>0</v>
      </c>
      <c r="AB4594" s="36">
        <f t="shared" si="1000"/>
        <v>0</v>
      </c>
      <c r="AC4594" s="37">
        <f t="shared" si="1001"/>
        <v>0</v>
      </c>
      <c r="AD4594" s="35">
        <f>IF(OR(YEAR(G4594)&lt;2019,O4594="X"),0,IF(ISBLANK(H4594),DATEDIF(G4594,'[3]1.Pradzia'!$D$13,"M"),DATEDIF(G4594,H4594,"m")))</f>
        <v>0</v>
      </c>
      <c r="AE4594" s="37">
        <f>IF(E4594='[3]5.Grup_T'!$E$20,0,IF(AD4594&lt;&gt;0,M4594/V4594*MIN(12,AD4594),0))</f>
        <v>0</v>
      </c>
      <c r="AF4594" s="37">
        <f t="shared" si="1002"/>
        <v>0</v>
      </c>
      <c r="AG4594" s="37">
        <f t="shared" si="1003"/>
        <v>0</v>
      </c>
      <c r="AH4594" s="37">
        <f t="shared" si="1004"/>
        <v>0</v>
      </c>
      <c r="AI4594" s="35" t="str">
        <f t="shared" si="1005"/>
        <v>Nusidėvėjęs</v>
      </c>
      <c r="AJ4594" s="38" t="str">
        <f>IF(AND(F4594&lt;&gt;[3]Pav.tvarkyklė!$B$12,F4594&lt;&gt;[3]Pav.tvarkyklė!$B$13),"GVTNT","X")</f>
        <v>GVTNT</v>
      </c>
      <c r="AK4594" s="39">
        <f t="shared" si="1007"/>
        <v>0</v>
      </c>
      <c r="AL4594" s="41"/>
      <c r="AM4594" s="41"/>
      <c r="AN4594" s="41">
        <f t="shared" si="995"/>
        <v>1900</v>
      </c>
      <c r="AO4594" s="41"/>
      <c r="AP4594" s="41"/>
      <c r="AQ4594" s="41"/>
      <c r="AR4594" s="42"/>
      <c r="AS4594" s="42"/>
      <c r="AU4594" s="43">
        <f t="shared" si="996"/>
        <v>0</v>
      </c>
    </row>
    <row r="4595" spans="1:47" ht="15" customHeight="1" x14ac:dyDescent="0.25">
      <c r="A4595" s="11"/>
      <c r="B4595" s="19">
        <v>4764</v>
      </c>
      <c r="C4595" s="61"/>
      <c r="D4595" s="62"/>
      <c r="E4595" s="78"/>
      <c r="F4595" s="63"/>
      <c r="G4595" s="80"/>
      <c r="H4595" s="94"/>
      <c r="I4595" s="95"/>
      <c r="J4595" s="27"/>
      <c r="K4595" s="27"/>
      <c r="L4595" s="95"/>
      <c r="M4595" s="96"/>
      <c r="N4595" s="29">
        <v>0</v>
      </c>
      <c r="O4595" s="30" t="str">
        <f>IF(G4595&lt;=$N$2,"",IF(F4595=[3]Pav.tvarkyklė!$B$13,"",IF(ISBLANK(R4595),"X","")))</f>
        <v/>
      </c>
      <c r="P4595" s="91"/>
      <c r="Q4595" s="63"/>
      <c r="R4595" s="63"/>
      <c r="S4595" s="63"/>
      <c r="T4595" s="63"/>
      <c r="U4595" s="34" t="str">
        <f>IFERROR(INDEX('[3]5.Grup_T'!$G$4:$G$22,MATCH('6.Turtas'!E4595,'[3]5.Grup_T'!$E$4:$E$22,0)),"0")</f>
        <v>0</v>
      </c>
      <c r="V4595" s="35">
        <f t="shared" si="997"/>
        <v>0</v>
      </c>
      <c r="W4595" s="35">
        <f>IF(NOT(ISBLANK(H4595)),(12-DATEDIF(H4595,'[3]1.Pradzia'!$D$13,"m")),0)</f>
        <v>0</v>
      </c>
      <c r="X4595" s="35">
        <f t="shared" si="998"/>
        <v>0</v>
      </c>
      <c r="Y4595" s="35">
        <f t="shared" si="994"/>
        <v>0</v>
      </c>
      <c r="Z4595" s="35">
        <f t="shared" si="1006"/>
        <v>0</v>
      </c>
      <c r="AA4595" s="36">
        <f t="shared" si="999"/>
        <v>0</v>
      </c>
      <c r="AB4595" s="36">
        <f t="shared" si="1000"/>
        <v>0</v>
      </c>
      <c r="AC4595" s="37">
        <f t="shared" si="1001"/>
        <v>0</v>
      </c>
      <c r="AD4595" s="35">
        <f>IF(OR(YEAR(G4595)&lt;2019,O4595="X"),0,IF(ISBLANK(H4595),DATEDIF(G4595,'[3]1.Pradzia'!$D$13,"M"),DATEDIF(G4595,H4595,"m")))</f>
        <v>0</v>
      </c>
      <c r="AE4595" s="37">
        <f>IF(E4595='[3]5.Grup_T'!$E$20,0,IF(AD4595&lt;&gt;0,M4595/V4595*MIN(12,AD4595),0))</f>
        <v>0</v>
      </c>
      <c r="AF4595" s="37">
        <f t="shared" si="1002"/>
        <v>0</v>
      </c>
      <c r="AG4595" s="37">
        <f t="shared" si="1003"/>
        <v>0</v>
      </c>
      <c r="AH4595" s="37">
        <f t="shared" si="1004"/>
        <v>0</v>
      </c>
      <c r="AI4595" s="35" t="str">
        <f t="shared" si="1005"/>
        <v>Nusidėvėjęs</v>
      </c>
      <c r="AJ4595" s="38" t="str">
        <f>IF(AND(F4595&lt;&gt;[3]Pav.tvarkyklė!$B$12,F4595&lt;&gt;[3]Pav.tvarkyklė!$B$13),"GVTNT","X")</f>
        <v>GVTNT</v>
      </c>
      <c r="AK4595" s="39">
        <f t="shared" si="1007"/>
        <v>0</v>
      </c>
      <c r="AL4595" s="41"/>
      <c r="AM4595" s="41"/>
      <c r="AN4595" s="41">
        <f t="shared" si="995"/>
        <v>1900</v>
      </c>
      <c r="AO4595" s="41"/>
      <c r="AP4595" s="41"/>
      <c r="AQ4595" s="41"/>
      <c r="AR4595" s="42"/>
      <c r="AS4595" s="42"/>
      <c r="AU4595" s="43">
        <f t="shared" si="996"/>
        <v>0</v>
      </c>
    </row>
    <row r="4596" spans="1:47" ht="15" customHeight="1" x14ac:dyDescent="0.25">
      <c r="A4596" s="11"/>
      <c r="B4596" s="19">
        <v>4765</v>
      </c>
      <c r="C4596" s="61"/>
      <c r="D4596" s="62"/>
      <c r="E4596" s="78"/>
      <c r="F4596" s="61"/>
      <c r="G4596" s="80"/>
      <c r="H4596" s="94"/>
      <c r="I4596" s="95"/>
      <c r="J4596" s="27"/>
      <c r="K4596" s="27"/>
      <c r="L4596" s="95"/>
      <c r="M4596" s="96"/>
      <c r="N4596" s="29">
        <v>0</v>
      </c>
      <c r="O4596" s="30" t="str">
        <f>IF(G4596&lt;=$N$2,"",IF(F4596=[3]Pav.tvarkyklė!$B$13,"",IF(ISBLANK(R4596),"X","")))</f>
        <v/>
      </c>
      <c r="P4596" s="91"/>
      <c r="Q4596" s="63"/>
      <c r="R4596" s="63"/>
      <c r="S4596" s="63"/>
      <c r="T4596" s="63"/>
      <c r="U4596" s="34" t="str">
        <f>IFERROR(INDEX('[3]5.Grup_T'!$G$4:$G$22,MATCH('6.Turtas'!E4596,'[3]5.Grup_T'!$E$4:$E$22,0)),"0")</f>
        <v>0</v>
      </c>
      <c r="V4596" s="35">
        <f t="shared" si="997"/>
        <v>0</v>
      </c>
      <c r="W4596" s="35">
        <f>IF(NOT(ISBLANK(H4596)),(12-DATEDIF(H4596,'[3]1.Pradzia'!$D$13,"m")),0)</f>
        <v>0</v>
      </c>
      <c r="X4596" s="35">
        <f t="shared" si="998"/>
        <v>0</v>
      </c>
      <c r="Y4596" s="35">
        <f t="shared" si="994"/>
        <v>0</v>
      </c>
      <c r="Z4596" s="35">
        <f t="shared" si="1006"/>
        <v>0</v>
      </c>
      <c r="AA4596" s="36">
        <f t="shared" si="999"/>
        <v>0</v>
      </c>
      <c r="AB4596" s="36">
        <f t="shared" si="1000"/>
        <v>0</v>
      </c>
      <c r="AC4596" s="37">
        <f t="shared" si="1001"/>
        <v>0</v>
      </c>
      <c r="AD4596" s="35">
        <f>IF(OR(YEAR(G4596)&lt;2019,O4596="X"),0,IF(ISBLANK(H4596),DATEDIF(G4596,'[3]1.Pradzia'!$D$13,"M"),DATEDIF(G4596,H4596,"m")))</f>
        <v>0</v>
      </c>
      <c r="AE4596" s="37">
        <f>IF(E4596='[3]5.Grup_T'!$E$20,0,IF(AD4596&lt;&gt;0,M4596/V4596*MIN(12,AD4596),0))</f>
        <v>0</v>
      </c>
      <c r="AF4596" s="37">
        <f t="shared" si="1002"/>
        <v>0</v>
      </c>
      <c r="AG4596" s="37">
        <f t="shared" si="1003"/>
        <v>0</v>
      </c>
      <c r="AH4596" s="37">
        <f t="shared" si="1004"/>
        <v>0</v>
      </c>
      <c r="AI4596" s="35" t="str">
        <f t="shared" si="1005"/>
        <v>Nusidėvėjęs</v>
      </c>
      <c r="AJ4596" s="38" t="str">
        <f>IF(AND(F4596&lt;&gt;[3]Pav.tvarkyklė!$B$12,F4596&lt;&gt;[3]Pav.tvarkyklė!$B$13),"GVTNT","X")</f>
        <v>GVTNT</v>
      </c>
      <c r="AK4596" s="39">
        <f t="shared" si="1007"/>
        <v>0</v>
      </c>
      <c r="AL4596" s="41"/>
      <c r="AM4596" s="41"/>
      <c r="AN4596" s="41">
        <f t="shared" si="995"/>
        <v>1900</v>
      </c>
      <c r="AO4596" s="41"/>
      <c r="AP4596" s="41"/>
      <c r="AQ4596" s="41"/>
      <c r="AR4596" s="42"/>
      <c r="AS4596" s="42"/>
      <c r="AU4596" s="43">
        <f t="shared" si="996"/>
        <v>0</v>
      </c>
    </row>
    <row r="4597" spans="1:47" ht="15" customHeight="1" x14ac:dyDescent="0.25">
      <c r="A4597" s="11"/>
      <c r="B4597" s="19">
        <v>4766</v>
      </c>
      <c r="C4597" s="61"/>
      <c r="D4597" s="62"/>
      <c r="E4597" s="78"/>
      <c r="F4597" s="63"/>
      <c r="G4597" s="80"/>
      <c r="H4597" s="94"/>
      <c r="I4597" s="95"/>
      <c r="J4597" s="27"/>
      <c r="K4597" s="27"/>
      <c r="L4597" s="95"/>
      <c r="M4597" s="96"/>
      <c r="N4597" s="29">
        <v>0</v>
      </c>
      <c r="O4597" s="30" t="str">
        <f>IF(G4597&lt;=$N$2,"",IF(F4597=[3]Pav.tvarkyklė!$B$13,"",IF(ISBLANK(R4597),"X","")))</f>
        <v/>
      </c>
      <c r="P4597" s="91"/>
      <c r="Q4597" s="63"/>
      <c r="R4597" s="63"/>
      <c r="S4597" s="63"/>
      <c r="T4597" s="63"/>
      <c r="U4597" s="34" t="str">
        <f>IFERROR(INDEX('[3]5.Grup_T'!$G$4:$G$22,MATCH('6.Turtas'!E4597,'[3]5.Grup_T'!$E$4:$E$22,0)),"0")</f>
        <v>0</v>
      </c>
      <c r="V4597" s="35">
        <f t="shared" si="997"/>
        <v>0</v>
      </c>
      <c r="W4597" s="35">
        <f>IF(NOT(ISBLANK(H4597)),(12-DATEDIF(H4597,'[3]1.Pradzia'!$D$13,"m")),0)</f>
        <v>0</v>
      </c>
      <c r="X4597" s="35">
        <f t="shared" si="998"/>
        <v>0</v>
      </c>
      <c r="Y4597" s="35">
        <f t="shared" si="994"/>
        <v>0</v>
      </c>
      <c r="Z4597" s="35">
        <f t="shared" si="1006"/>
        <v>0</v>
      </c>
      <c r="AA4597" s="36">
        <f t="shared" si="999"/>
        <v>0</v>
      </c>
      <c r="AB4597" s="36">
        <f t="shared" si="1000"/>
        <v>0</v>
      </c>
      <c r="AC4597" s="37">
        <f t="shared" si="1001"/>
        <v>0</v>
      </c>
      <c r="AD4597" s="35">
        <f>IF(OR(YEAR(G4597)&lt;2019,O4597="X"),0,IF(ISBLANK(H4597),DATEDIF(G4597,'[3]1.Pradzia'!$D$13,"M"),DATEDIF(G4597,H4597,"m")))</f>
        <v>0</v>
      </c>
      <c r="AE4597" s="37">
        <f>IF(E4597='[3]5.Grup_T'!$E$20,0,IF(AD4597&lt;&gt;0,M4597/V4597*MIN(12,AD4597),0))</f>
        <v>0</v>
      </c>
      <c r="AF4597" s="37">
        <f t="shared" si="1002"/>
        <v>0</v>
      </c>
      <c r="AG4597" s="37">
        <f t="shared" si="1003"/>
        <v>0</v>
      </c>
      <c r="AH4597" s="37">
        <f t="shared" si="1004"/>
        <v>0</v>
      </c>
      <c r="AI4597" s="35" t="str">
        <f t="shared" si="1005"/>
        <v>Nusidėvėjęs</v>
      </c>
      <c r="AJ4597" s="38" t="str">
        <f>IF(AND(F4597&lt;&gt;[3]Pav.tvarkyklė!$B$12,F4597&lt;&gt;[3]Pav.tvarkyklė!$B$13),"GVTNT","X")</f>
        <v>GVTNT</v>
      </c>
      <c r="AK4597" s="39">
        <f t="shared" si="1007"/>
        <v>0</v>
      </c>
      <c r="AL4597" s="41"/>
      <c r="AM4597" s="41"/>
      <c r="AN4597" s="41">
        <f t="shared" si="995"/>
        <v>1900</v>
      </c>
      <c r="AO4597" s="41"/>
      <c r="AP4597" s="41"/>
      <c r="AQ4597" s="41"/>
      <c r="AR4597" s="42"/>
      <c r="AS4597" s="42"/>
      <c r="AU4597" s="43">
        <f t="shared" si="996"/>
        <v>0</v>
      </c>
    </row>
    <row r="4598" spans="1:47" ht="15" customHeight="1" x14ac:dyDescent="0.25">
      <c r="A4598" s="11"/>
      <c r="B4598" s="19">
        <v>4767</v>
      </c>
      <c r="C4598" s="61"/>
      <c r="D4598" s="62"/>
      <c r="E4598" s="78"/>
      <c r="F4598" s="63"/>
      <c r="G4598" s="80"/>
      <c r="H4598" s="94"/>
      <c r="I4598" s="95"/>
      <c r="J4598" s="27"/>
      <c r="K4598" s="27"/>
      <c r="L4598" s="95"/>
      <c r="M4598" s="96"/>
      <c r="N4598" s="29">
        <v>0</v>
      </c>
      <c r="O4598" s="30" t="str">
        <f>IF(G4598&lt;=$N$2,"",IF(F4598=[3]Pav.tvarkyklė!$B$13,"",IF(ISBLANK(R4598),"X","")))</f>
        <v/>
      </c>
      <c r="P4598" s="91"/>
      <c r="Q4598" s="63"/>
      <c r="R4598" s="63"/>
      <c r="S4598" s="63"/>
      <c r="T4598" s="63"/>
      <c r="U4598" s="34" t="str">
        <f>IFERROR(INDEX('[3]5.Grup_T'!$G$4:$G$22,MATCH('6.Turtas'!E4598,'[3]5.Grup_T'!$E$4:$E$22,0)),"0")</f>
        <v>0</v>
      </c>
      <c r="V4598" s="35">
        <f t="shared" si="997"/>
        <v>0</v>
      </c>
      <c r="W4598" s="35">
        <f>IF(NOT(ISBLANK(H4598)),(12-DATEDIF(H4598,'[3]1.Pradzia'!$D$13,"m")),0)</f>
        <v>0</v>
      </c>
      <c r="X4598" s="35">
        <f t="shared" si="998"/>
        <v>0</v>
      </c>
      <c r="Y4598" s="35">
        <f t="shared" si="994"/>
        <v>0</v>
      </c>
      <c r="Z4598" s="35">
        <f t="shared" si="1006"/>
        <v>0</v>
      </c>
      <c r="AA4598" s="36">
        <f t="shared" si="999"/>
        <v>0</v>
      </c>
      <c r="AB4598" s="36">
        <f t="shared" si="1000"/>
        <v>0</v>
      </c>
      <c r="AC4598" s="37">
        <f t="shared" si="1001"/>
        <v>0</v>
      </c>
      <c r="AD4598" s="35">
        <f>IF(OR(YEAR(G4598)&lt;2019,O4598="X"),0,IF(ISBLANK(H4598),DATEDIF(G4598,'[3]1.Pradzia'!$D$13,"M"),DATEDIF(G4598,H4598,"m")))</f>
        <v>0</v>
      </c>
      <c r="AE4598" s="37">
        <f>IF(E4598='[3]5.Grup_T'!$E$20,0,IF(AD4598&lt;&gt;0,M4598/V4598*MIN(12,AD4598),0))</f>
        <v>0</v>
      </c>
      <c r="AF4598" s="37">
        <f t="shared" si="1002"/>
        <v>0</v>
      </c>
      <c r="AG4598" s="37">
        <f t="shared" si="1003"/>
        <v>0</v>
      </c>
      <c r="AH4598" s="37">
        <f t="shared" si="1004"/>
        <v>0</v>
      </c>
      <c r="AI4598" s="35" t="str">
        <f t="shared" si="1005"/>
        <v>Nusidėvėjęs</v>
      </c>
      <c r="AJ4598" s="38" t="str">
        <f>IF(AND(F4598&lt;&gt;[3]Pav.tvarkyklė!$B$12,F4598&lt;&gt;[3]Pav.tvarkyklė!$B$13),"GVTNT","X")</f>
        <v>GVTNT</v>
      </c>
      <c r="AK4598" s="39">
        <f t="shared" si="1007"/>
        <v>0</v>
      </c>
      <c r="AL4598" s="41"/>
      <c r="AM4598" s="41"/>
      <c r="AN4598" s="41">
        <f t="shared" si="995"/>
        <v>1900</v>
      </c>
      <c r="AO4598" s="41"/>
      <c r="AP4598" s="41"/>
      <c r="AQ4598" s="41"/>
      <c r="AR4598" s="42"/>
      <c r="AS4598" s="42"/>
      <c r="AU4598" s="43">
        <f t="shared" si="996"/>
        <v>0</v>
      </c>
    </row>
    <row r="4599" spans="1:47" ht="15" customHeight="1" x14ac:dyDescent="0.25">
      <c r="A4599" s="11"/>
      <c r="B4599" s="19">
        <v>4768</v>
      </c>
      <c r="C4599" s="61"/>
      <c r="D4599" s="62"/>
      <c r="E4599" s="78"/>
      <c r="F4599" s="63"/>
      <c r="G4599" s="80"/>
      <c r="H4599" s="94"/>
      <c r="I4599" s="95"/>
      <c r="J4599" s="27"/>
      <c r="K4599" s="27"/>
      <c r="L4599" s="95"/>
      <c r="M4599" s="96"/>
      <c r="N4599" s="29">
        <v>0</v>
      </c>
      <c r="O4599" s="30" t="str">
        <f>IF(G4599&lt;=$N$2,"",IF(F4599=[3]Pav.tvarkyklė!$B$13,"",IF(ISBLANK(R4599),"X","")))</f>
        <v/>
      </c>
      <c r="P4599" s="91"/>
      <c r="Q4599" s="63"/>
      <c r="R4599" s="63"/>
      <c r="S4599" s="63"/>
      <c r="T4599" s="63"/>
      <c r="U4599" s="34" t="str">
        <f>IFERROR(INDEX('[3]5.Grup_T'!$G$4:$G$22,MATCH('6.Turtas'!E4599,'[3]5.Grup_T'!$E$4:$E$22,0)),"0")</f>
        <v>0</v>
      </c>
      <c r="V4599" s="35">
        <f t="shared" si="997"/>
        <v>0</v>
      </c>
      <c r="W4599" s="35">
        <f>IF(NOT(ISBLANK(H4599)),(12-DATEDIF(H4599,'[3]1.Pradzia'!$D$13,"m")),0)</f>
        <v>0</v>
      </c>
      <c r="X4599" s="35">
        <f t="shared" si="998"/>
        <v>0</v>
      </c>
      <c r="Y4599" s="35">
        <f t="shared" ref="Y4599:Y4662" si="1008">IF(YEAR(G4599)&gt;=2019,0,IF(Z4599&lt;=0,0,IF(W4599&lt;&gt;0,MIN(W4599,Z4599),MIN(12,Z4599))))</f>
        <v>0</v>
      </c>
      <c r="Z4599" s="35">
        <f t="shared" si="1006"/>
        <v>0</v>
      </c>
      <c r="AA4599" s="36">
        <f t="shared" si="999"/>
        <v>0</v>
      </c>
      <c r="AB4599" s="36">
        <f t="shared" si="1000"/>
        <v>0</v>
      </c>
      <c r="AC4599" s="37">
        <f t="shared" si="1001"/>
        <v>0</v>
      </c>
      <c r="AD4599" s="35">
        <f>IF(OR(YEAR(G4599)&lt;2019,O4599="X"),0,IF(ISBLANK(H4599),DATEDIF(G4599,'[3]1.Pradzia'!$D$13,"M"),DATEDIF(G4599,H4599,"m")))</f>
        <v>0</v>
      </c>
      <c r="AE4599" s="37">
        <f>IF(E4599='[3]5.Grup_T'!$E$20,0,IF(AD4599&lt;&gt;0,M4599/V4599*MIN(12,AD4599),0))</f>
        <v>0</v>
      </c>
      <c r="AF4599" s="37">
        <f t="shared" si="1002"/>
        <v>0</v>
      </c>
      <c r="AG4599" s="37">
        <f t="shared" si="1003"/>
        <v>0</v>
      </c>
      <c r="AH4599" s="37">
        <f t="shared" si="1004"/>
        <v>0</v>
      </c>
      <c r="AI4599" s="35" t="str">
        <f t="shared" si="1005"/>
        <v>Nusidėvėjęs</v>
      </c>
      <c r="AJ4599" s="38" t="str">
        <f>IF(AND(F4599&lt;&gt;[3]Pav.tvarkyklė!$B$12,F4599&lt;&gt;[3]Pav.tvarkyklė!$B$13),"GVTNT","X")</f>
        <v>GVTNT</v>
      </c>
      <c r="AK4599" s="39">
        <f t="shared" si="1007"/>
        <v>0</v>
      </c>
      <c r="AL4599" s="41"/>
      <c r="AM4599" s="41"/>
      <c r="AN4599" s="41">
        <f t="shared" si="995"/>
        <v>1900</v>
      </c>
      <c r="AO4599" s="41"/>
      <c r="AP4599" s="41"/>
      <c r="AQ4599" s="41"/>
      <c r="AR4599" s="42"/>
      <c r="AS4599" s="42"/>
      <c r="AU4599" s="43">
        <f t="shared" si="996"/>
        <v>0</v>
      </c>
    </row>
    <row r="4600" spans="1:47" ht="15" customHeight="1" x14ac:dyDescent="0.25">
      <c r="A4600" s="11"/>
      <c r="B4600" s="19">
        <v>4769</v>
      </c>
      <c r="C4600" s="61"/>
      <c r="D4600" s="62"/>
      <c r="E4600" s="78"/>
      <c r="F4600" s="63"/>
      <c r="G4600" s="80"/>
      <c r="H4600" s="94"/>
      <c r="I4600" s="95"/>
      <c r="J4600" s="27"/>
      <c r="K4600" s="27"/>
      <c r="L4600" s="95"/>
      <c r="M4600" s="96"/>
      <c r="N4600" s="29">
        <v>0</v>
      </c>
      <c r="O4600" s="30" t="str">
        <f>IF(G4600&lt;=$N$2,"",IF(F4600=[3]Pav.tvarkyklė!$B$13,"",IF(ISBLANK(R4600),"X","")))</f>
        <v/>
      </c>
      <c r="P4600" s="91"/>
      <c r="Q4600" s="63"/>
      <c r="R4600" s="63"/>
      <c r="S4600" s="63"/>
      <c r="T4600" s="63"/>
      <c r="U4600" s="34" t="str">
        <f>IFERROR(INDEX('[3]5.Grup_T'!$G$4:$G$22,MATCH('6.Turtas'!E4600,'[3]5.Grup_T'!$E$4:$E$22,0)),"0")</f>
        <v>0</v>
      </c>
      <c r="V4600" s="35">
        <f t="shared" si="997"/>
        <v>0</v>
      </c>
      <c r="W4600" s="35">
        <f>IF(NOT(ISBLANK(H4600)),(12-DATEDIF(H4600,'[3]1.Pradzia'!$D$13,"m")),0)</f>
        <v>0</v>
      </c>
      <c r="X4600" s="35">
        <f t="shared" si="998"/>
        <v>0</v>
      </c>
      <c r="Y4600" s="35">
        <f t="shared" si="1008"/>
        <v>0</v>
      </c>
      <c r="Z4600" s="35">
        <f t="shared" si="1006"/>
        <v>0</v>
      </c>
      <c r="AA4600" s="36">
        <f t="shared" si="999"/>
        <v>0</v>
      </c>
      <c r="AB4600" s="36">
        <f t="shared" si="1000"/>
        <v>0</v>
      </c>
      <c r="AC4600" s="37">
        <f t="shared" si="1001"/>
        <v>0</v>
      </c>
      <c r="AD4600" s="35">
        <f>IF(OR(YEAR(G4600)&lt;2019,O4600="X"),0,IF(ISBLANK(H4600),DATEDIF(G4600,'[3]1.Pradzia'!$D$13,"M"),DATEDIF(G4600,H4600,"m")))</f>
        <v>0</v>
      </c>
      <c r="AE4600" s="37">
        <f>IF(E4600='[3]5.Grup_T'!$E$20,0,IF(AD4600&lt;&gt;0,M4600/V4600*MIN(12,AD4600),0))</f>
        <v>0</v>
      </c>
      <c r="AF4600" s="37">
        <f t="shared" si="1002"/>
        <v>0</v>
      </c>
      <c r="AG4600" s="37">
        <f t="shared" si="1003"/>
        <v>0</v>
      </c>
      <c r="AH4600" s="37">
        <f t="shared" si="1004"/>
        <v>0</v>
      </c>
      <c r="AI4600" s="35" t="str">
        <f t="shared" si="1005"/>
        <v>Nusidėvėjęs</v>
      </c>
      <c r="AJ4600" s="38" t="str">
        <f>IF(AND(F4600&lt;&gt;[3]Pav.tvarkyklė!$B$12,F4600&lt;&gt;[3]Pav.tvarkyklė!$B$13),"GVTNT","X")</f>
        <v>GVTNT</v>
      </c>
      <c r="AK4600" s="39">
        <f t="shared" si="1007"/>
        <v>0</v>
      </c>
      <c r="AL4600" s="41"/>
      <c r="AM4600" s="41"/>
      <c r="AN4600" s="41">
        <f t="shared" si="995"/>
        <v>1900</v>
      </c>
      <c r="AO4600" s="41"/>
      <c r="AP4600" s="41"/>
      <c r="AQ4600" s="41"/>
      <c r="AR4600" s="42"/>
      <c r="AS4600" s="42"/>
      <c r="AU4600" s="43">
        <f t="shared" si="996"/>
        <v>0</v>
      </c>
    </row>
    <row r="4601" spans="1:47" ht="15" customHeight="1" x14ac:dyDescent="0.25">
      <c r="A4601" s="11"/>
      <c r="B4601" s="19">
        <v>4770</v>
      </c>
      <c r="C4601" s="61"/>
      <c r="D4601" s="62"/>
      <c r="E4601" s="78"/>
      <c r="F4601" s="63"/>
      <c r="G4601" s="80"/>
      <c r="H4601" s="94"/>
      <c r="I4601" s="95"/>
      <c r="J4601" s="27"/>
      <c r="K4601" s="27"/>
      <c r="L4601" s="95"/>
      <c r="M4601" s="96"/>
      <c r="N4601" s="29">
        <v>0</v>
      </c>
      <c r="O4601" s="30" t="str">
        <f>IF(G4601&lt;=$N$2,"",IF(F4601=[3]Pav.tvarkyklė!$B$13,"",IF(ISBLANK(R4601),"X","")))</f>
        <v/>
      </c>
      <c r="P4601" s="91"/>
      <c r="Q4601" s="63"/>
      <c r="R4601" s="63"/>
      <c r="S4601" s="63"/>
      <c r="T4601" s="63"/>
      <c r="U4601" s="34" t="str">
        <f>IFERROR(INDEX('[3]5.Grup_T'!$G$4:$G$22,MATCH('6.Turtas'!E4601,'[3]5.Grup_T'!$E$4:$E$22,0)),"0")</f>
        <v>0</v>
      </c>
      <c r="V4601" s="35">
        <f t="shared" si="997"/>
        <v>0</v>
      </c>
      <c r="W4601" s="35">
        <f>IF(NOT(ISBLANK(H4601)),(12-DATEDIF(H4601,'[3]1.Pradzia'!$D$13,"m")),0)</f>
        <v>0</v>
      </c>
      <c r="X4601" s="35">
        <f t="shared" si="998"/>
        <v>0</v>
      </c>
      <c r="Y4601" s="35">
        <f t="shared" si="1008"/>
        <v>0</v>
      </c>
      <c r="Z4601" s="35">
        <f t="shared" si="1006"/>
        <v>0</v>
      </c>
      <c r="AA4601" s="36">
        <f t="shared" si="999"/>
        <v>0</v>
      </c>
      <c r="AB4601" s="36">
        <f t="shared" si="1000"/>
        <v>0</v>
      </c>
      <c r="AC4601" s="37">
        <f t="shared" si="1001"/>
        <v>0</v>
      </c>
      <c r="AD4601" s="35">
        <f>IF(OR(YEAR(G4601)&lt;2019,O4601="X"),0,IF(ISBLANK(H4601),DATEDIF(G4601,'[3]1.Pradzia'!$D$13,"M"),DATEDIF(G4601,H4601,"m")))</f>
        <v>0</v>
      </c>
      <c r="AE4601" s="37">
        <f>IF(E4601='[3]5.Grup_T'!$E$20,0,IF(AD4601&lt;&gt;0,M4601/V4601*MIN(12,AD4601),0))</f>
        <v>0</v>
      </c>
      <c r="AF4601" s="37">
        <f t="shared" si="1002"/>
        <v>0</v>
      </c>
      <c r="AG4601" s="37">
        <f t="shared" si="1003"/>
        <v>0</v>
      </c>
      <c r="AH4601" s="37">
        <f t="shared" si="1004"/>
        <v>0</v>
      </c>
      <c r="AI4601" s="35" t="str">
        <f t="shared" si="1005"/>
        <v>Nusidėvėjęs</v>
      </c>
      <c r="AJ4601" s="38" t="str">
        <f>IF(AND(F4601&lt;&gt;[3]Pav.tvarkyklė!$B$12,F4601&lt;&gt;[3]Pav.tvarkyklė!$B$13),"GVTNT","X")</f>
        <v>GVTNT</v>
      </c>
      <c r="AK4601" s="39">
        <f t="shared" si="1007"/>
        <v>0</v>
      </c>
      <c r="AL4601" s="41"/>
      <c r="AM4601" s="41"/>
      <c r="AN4601" s="41">
        <f t="shared" si="995"/>
        <v>1900</v>
      </c>
      <c r="AO4601" s="41"/>
      <c r="AP4601" s="41"/>
      <c r="AQ4601" s="41"/>
      <c r="AR4601" s="42"/>
      <c r="AS4601" s="42"/>
      <c r="AU4601" s="43">
        <f t="shared" si="996"/>
        <v>0</v>
      </c>
    </row>
    <row r="4602" spans="1:47" ht="15" customHeight="1" x14ac:dyDescent="0.25">
      <c r="A4602" s="11"/>
      <c r="B4602" s="19">
        <v>4771</v>
      </c>
      <c r="C4602" s="61"/>
      <c r="D4602" s="62"/>
      <c r="E4602" s="78"/>
      <c r="F4602" s="63"/>
      <c r="G4602" s="80"/>
      <c r="H4602" s="94"/>
      <c r="I4602" s="95"/>
      <c r="J4602" s="27"/>
      <c r="K4602" s="27"/>
      <c r="L4602" s="95"/>
      <c r="M4602" s="96"/>
      <c r="N4602" s="29">
        <v>0</v>
      </c>
      <c r="O4602" s="30" t="str">
        <f>IF(G4602&lt;=$N$2,"",IF(F4602=[3]Pav.tvarkyklė!$B$13,"",IF(ISBLANK(R4602),"X","")))</f>
        <v/>
      </c>
      <c r="P4602" s="91"/>
      <c r="Q4602" s="63"/>
      <c r="R4602" s="63"/>
      <c r="S4602" s="63"/>
      <c r="T4602" s="63"/>
      <c r="U4602" s="34" t="str">
        <f>IFERROR(INDEX('[3]5.Grup_T'!$G$4:$G$22,MATCH('6.Turtas'!E4602,'[3]5.Grup_T'!$E$4:$E$22,0)),"0")</f>
        <v>0</v>
      </c>
      <c r="V4602" s="35">
        <f t="shared" si="997"/>
        <v>0</v>
      </c>
      <c r="W4602" s="35">
        <f>IF(NOT(ISBLANK(H4602)),(12-DATEDIF(H4602,'[3]1.Pradzia'!$D$13,"m")),0)</f>
        <v>0</v>
      </c>
      <c r="X4602" s="35">
        <f t="shared" si="998"/>
        <v>0</v>
      </c>
      <c r="Y4602" s="35">
        <f t="shared" si="1008"/>
        <v>0</v>
      </c>
      <c r="Z4602" s="35">
        <f t="shared" si="1006"/>
        <v>0</v>
      </c>
      <c r="AA4602" s="36">
        <f t="shared" si="999"/>
        <v>0</v>
      </c>
      <c r="AB4602" s="36">
        <f t="shared" si="1000"/>
        <v>0</v>
      </c>
      <c r="AC4602" s="37">
        <f t="shared" si="1001"/>
        <v>0</v>
      </c>
      <c r="AD4602" s="35">
        <f>IF(OR(YEAR(G4602)&lt;2019,O4602="X"),0,IF(ISBLANK(H4602),DATEDIF(G4602,'[3]1.Pradzia'!$D$13,"M"),DATEDIF(G4602,H4602,"m")))</f>
        <v>0</v>
      </c>
      <c r="AE4602" s="37">
        <f>IF(E4602='[3]5.Grup_T'!$E$20,0,IF(AD4602&lt;&gt;0,M4602/V4602*MIN(12,AD4602),0))</f>
        <v>0</v>
      </c>
      <c r="AF4602" s="37">
        <f t="shared" si="1002"/>
        <v>0</v>
      </c>
      <c r="AG4602" s="37">
        <f t="shared" si="1003"/>
        <v>0</v>
      </c>
      <c r="AH4602" s="37">
        <f t="shared" si="1004"/>
        <v>0</v>
      </c>
      <c r="AI4602" s="35" t="str">
        <f t="shared" si="1005"/>
        <v>Nusidėvėjęs</v>
      </c>
      <c r="AJ4602" s="38" t="str">
        <f>IF(AND(F4602&lt;&gt;[3]Pav.tvarkyklė!$B$12,F4602&lt;&gt;[3]Pav.tvarkyklė!$B$13),"GVTNT","X")</f>
        <v>GVTNT</v>
      </c>
      <c r="AK4602" s="39">
        <f t="shared" si="1007"/>
        <v>0</v>
      </c>
      <c r="AL4602" s="41"/>
      <c r="AM4602" s="41"/>
      <c r="AN4602" s="41">
        <f t="shared" si="995"/>
        <v>1900</v>
      </c>
      <c r="AO4602" s="41"/>
      <c r="AP4602" s="41"/>
      <c r="AQ4602" s="41"/>
      <c r="AR4602" s="42"/>
      <c r="AS4602" s="42"/>
      <c r="AU4602" s="43">
        <f t="shared" si="996"/>
        <v>0</v>
      </c>
    </row>
    <row r="4603" spans="1:47" ht="15" customHeight="1" x14ac:dyDescent="0.25">
      <c r="A4603" s="11"/>
      <c r="B4603" s="19">
        <v>4772</v>
      </c>
      <c r="C4603" s="61"/>
      <c r="D4603" s="62"/>
      <c r="E4603" s="78"/>
      <c r="F4603" s="63"/>
      <c r="G4603" s="80"/>
      <c r="H4603" s="94"/>
      <c r="I4603" s="95"/>
      <c r="J4603" s="27"/>
      <c r="K4603" s="27"/>
      <c r="L4603" s="95"/>
      <c r="M4603" s="96"/>
      <c r="N4603" s="29">
        <v>0</v>
      </c>
      <c r="O4603" s="30" t="str">
        <f>IF(G4603&lt;=$N$2,"",IF(F4603=[3]Pav.tvarkyklė!$B$13,"",IF(ISBLANK(R4603),"X","")))</f>
        <v/>
      </c>
      <c r="P4603" s="91"/>
      <c r="Q4603" s="63"/>
      <c r="R4603" s="63"/>
      <c r="S4603" s="63"/>
      <c r="T4603" s="63"/>
      <c r="U4603" s="34" t="str">
        <f>IFERROR(INDEX('[3]5.Grup_T'!$G$4:$G$22,MATCH('6.Turtas'!E4603,'[3]5.Grup_T'!$E$4:$E$22,0)),"0")</f>
        <v>0</v>
      </c>
      <c r="V4603" s="35">
        <f t="shared" si="997"/>
        <v>0</v>
      </c>
      <c r="W4603" s="35">
        <f>IF(NOT(ISBLANK(H4603)),(12-DATEDIF(H4603,'[3]1.Pradzia'!$D$13,"m")),0)</f>
        <v>0</v>
      </c>
      <c r="X4603" s="35">
        <f t="shared" si="998"/>
        <v>0</v>
      </c>
      <c r="Y4603" s="35">
        <f t="shared" si="1008"/>
        <v>0</v>
      </c>
      <c r="Z4603" s="35">
        <f t="shared" si="1006"/>
        <v>0</v>
      </c>
      <c r="AA4603" s="36">
        <f t="shared" si="999"/>
        <v>0</v>
      </c>
      <c r="AB4603" s="36">
        <f t="shared" si="1000"/>
        <v>0</v>
      </c>
      <c r="AC4603" s="37">
        <f t="shared" si="1001"/>
        <v>0</v>
      </c>
      <c r="AD4603" s="35">
        <f>IF(OR(YEAR(G4603)&lt;2019,O4603="X"),0,IF(ISBLANK(H4603),DATEDIF(G4603,'[3]1.Pradzia'!$D$13,"M"),DATEDIF(G4603,H4603,"m")))</f>
        <v>0</v>
      </c>
      <c r="AE4603" s="37">
        <f>IF(E4603='[3]5.Grup_T'!$E$20,0,IF(AD4603&lt;&gt;0,M4603/V4603*MIN(12,AD4603),0))</f>
        <v>0</v>
      </c>
      <c r="AF4603" s="37">
        <f t="shared" si="1002"/>
        <v>0</v>
      </c>
      <c r="AG4603" s="37">
        <f t="shared" si="1003"/>
        <v>0</v>
      </c>
      <c r="AH4603" s="37">
        <f t="shared" si="1004"/>
        <v>0</v>
      </c>
      <c r="AI4603" s="35" t="str">
        <f t="shared" si="1005"/>
        <v>Nusidėvėjęs</v>
      </c>
      <c r="AJ4603" s="38" t="str">
        <f>IF(AND(F4603&lt;&gt;[3]Pav.tvarkyklė!$B$12,F4603&lt;&gt;[3]Pav.tvarkyklė!$B$13),"GVTNT","X")</f>
        <v>GVTNT</v>
      </c>
      <c r="AK4603" s="39">
        <f t="shared" si="1007"/>
        <v>0</v>
      </c>
      <c r="AL4603" s="41"/>
      <c r="AM4603" s="41"/>
      <c r="AN4603" s="41">
        <f t="shared" si="995"/>
        <v>1900</v>
      </c>
      <c r="AO4603" s="41"/>
      <c r="AP4603" s="41"/>
      <c r="AQ4603" s="41"/>
      <c r="AR4603" s="42"/>
      <c r="AS4603" s="42"/>
      <c r="AU4603" s="43">
        <f t="shared" si="996"/>
        <v>0</v>
      </c>
    </row>
    <row r="4604" spans="1:47" ht="15" customHeight="1" x14ac:dyDescent="0.25">
      <c r="A4604" s="11"/>
      <c r="B4604" s="19">
        <v>4773</v>
      </c>
      <c r="C4604" s="61"/>
      <c r="D4604" s="62"/>
      <c r="E4604" s="78"/>
      <c r="F4604" s="63"/>
      <c r="G4604" s="80"/>
      <c r="H4604" s="94"/>
      <c r="I4604" s="95"/>
      <c r="J4604" s="27"/>
      <c r="K4604" s="27"/>
      <c r="L4604" s="95"/>
      <c r="M4604" s="96"/>
      <c r="N4604" s="29">
        <v>0</v>
      </c>
      <c r="O4604" s="30" t="str">
        <f>IF(G4604&lt;=$N$2,"",IF(F4604=[3]Pav.tvarkyklė!$B$13,"",IF(ISBLANK(R4604),"X","")))</f>
        <v/>
      </c>
      <c r="P4604" s="91"/>
      <c r="Q4604" s="63"/>
      <c r="R4604" s="63"/>
      <c r="S4604" s="63"/>
      <c r="T4604" s="63"/>
      <c r="U4604" s="34" t="str">
        <f>IFERROR(INDEX('[3]5.Grup_T'!$G$4:$G$22,MATCH('6.Turtas'!E4604,'[3]5.Grup_T'!$E$4:$E$22,0)),"0")</f>
        <v>0</v>
      </c>
      <c r="V4604" s="35">
        <f t="shared" si="997"/>
        <v>0</v>
      </c>
      <c r="W4604" s="35">
        <f>IF(NOT(ISBLANK(H4604)),(12-DATEDIF(H4604,'[3]1.Pradzia'!$D$13,"m")),0)</f>
        <v>0</v>
      </c>
      <c r="X4604" s="35">
        <f t="shared" si="998"/>
        <v>0</v>
      </c>
      <c r="Y4604" s="35">
        <f t="shared" si="1008"/>
        <v>0</v>
      </c>
      <c r="Z4604" s="35">
        <f t="shared" si="1006"/>
        <v>0</v>
      </c>
      <c r="AA4604" s="36">
        <f t="shared" si="999"/>
        <v>0</v>
      </c>
      <c r="AB4604" s="36">
        <f t="shared" si="1000"/>
        <v>0</v>
      </c>
      <c r="AC4604" s="37">
        <f t="shared" si="1001"/>
        <v>0</v>
      </c>
      <c r="AD4604" s="35">
        <f>IF(OR(YEAR(G4604)&lt;2019,O4604="X"),0,IF(ISBLANK(H4604),DATEDIF(G4604,'[3]1.Pradzia'!$D$13,"M"),DATEDIF(G4604,H4604,"m")))</f>
        <v>0</v>
      </c>
      <c r="AE4604" s="37">
        <f>IF(E4604='[3]5.Grup_T'!$E$20,0,IF(AD4604&lt;&gt;0,M4604/V4604*MIN(12,AD4604),0))</f>
        <v>0</v>
      </c>
      <c r="AF4604" s="37">
        <f t="shared" si="1002"/>
        <v>0</v>
      </c>
      <c r="AG4604" s="37">
        <f t="shared" si="1003"/>
        <v>0</v>
      </c>
      <c r="AH4604" s="37">
        <f t="shared" si="1004"/>
        <v>0</v>
      </c>
      <c r="AI4604" s="35" t="str">
        <f t="shared" si="1005"/>
        <v>Nusidėvėjęs</v>
      </c>
      <c r="AJ4604" s="38" t="str">
        <f>IF(AND(F4604&lt;&gt;[3]Pav.tvarkyklė!$B$12,F4604&lt;&gt;[3]Pav.tvarkyklė!$B$13),"GVTNT","X")</f>
        <v>GVTNT</v>
      </c>
      <c r="AK4604" s="39">
        <f t="shared" si="1007"/>
        <v>0</v>
      </c>
      <c r="AL4604" s="41"/>
      <c r="AM4604" s="41"/>
      <c r="AN4604" s="41">
        <f t="shared" si="995"/>
        <v>1900</v>
      </c>
      <c r="AO4604" s="41"/>
      <c r="AP4604" s="41"/>
      <c r="AQ4604" s="41"/>
      <c r="AR4604" s="42"/>
      <c r="AS4604" s="42"/>
      <c r="AU4604" s="43">
        <f t="shared" si="996"/>
        <v>0</v>
      </c>
    </row>
    <row r="4605" spans="1:47" ht="15" customHeight="1" x14ac:dyDescent="0.25">
      <c r="A4605" s="11"/>
      <c r="B4605" s="19">
        <v>4774</v>
      </c>
      <c r="C4605" s="61"/>
      <c r="D4605" s="62"/>
      <c r="E4605" s="78"/>
      <c r="F4605" s="63"/>
      <c r="G4605" s="80"/>
      <c r="H4605" s="94"/>
      <c r="I4605" s="95"/>
      <c r="J4605" s="27"/>
      <c r="K4605" s="27"/>
      <c r="L4605" s="95"/>
      <c r="M4605" s="96"/>
      <c r="N4605" s="29">
        <v>0</v>
      </c>
      <c r="O4605" s="30" t="str">
        <f>IF(G4605&lt;=$N$2,"",IF(F4605=[3]Pav.tvarkyklė!$B$13,"",IF(ISBLANK(R4605),"X","")))</f>
        <v/>
      </c>
      <c r="P4605" s="91"/>
      <c r="Q4605" s="63"/>
      <c r="R4605" s="63"/>
      <c r="S4605" s="63"/>
      <c r="T4605" s="63"/>
      <c r="U4605" s="34" t="str">
        <f>IFERROR(INDEX('[3]5.Grup_T'!$G$4:$G$22,MATCH('6.Turtas'!E4605,'[3]5.Grup_T'!$E$4:$E$22,0)),"0")</f>
        <v>0</v>
      </c>
      <c r="V4605" s="35">
        <f t="shared" si="997"/>
        <v>0</v>
      </c>
      <c r="W4605" s="35">
        <f>IF(NOT(ISBLANK(H4605)),(12-DATEDIF(H4605,'[3]1.Pradzia'!$D$13,"m")),0)</f>
        <v>0</v>
      </c>
      <c r="X4605" s="35">
        <f t="shared" si="998"/>
        <v>0</v>
      </c>
      <c r="Y4605" s="35">
        <f t="shared" si="1008"/>
        <v>0</v>
      </c>
      <c r="Z4605" s="35">
        <f t="shared" si="1006"/>
        <v>0</v>
      </c>
      <c r="AA4605" s="36">
        <f t="shared" si="999"/>
        <v>0</v>
      </c>
      <c r="AB4605" s="36">
        <f t="shared" si="1000"/>
        <v>0</v>
      </c>
      <c r="AC4605" s="37">
        <f t="shared" si="1001"/>
        <v>0</v>
      </c>
      <c r="AD4605" s="35">
        <f>IF(OR(YEAR(G4605)&lt;2019,O4605="X"),0,IF(ISBLANK(H4605),DATEDIF(G4605,'[3]1.Pradzia'!$D$13,"M"),DATEDIF(G4605,H4605,"m")))</f>
        <v>0</v>
      </c>
      <c r="AE4605" s="37">
        <f>IF(E4605='[3]5.Grup_T'!$E$20,0,IF(AD4605&lt;&gt;0,M4605/V4605*MIN(12,AD4605),0))</f>
        <v>0</v>
      </c>
      <c r="AF4605" s="37">
        <f t="shared" si="1002"/>
        <v>0</v>
      </c>
      <c r="AG4605" s="37">
        <f t="shared" si="1003"/>
        <v>0</v>
      </c>
      <c r="AH4605" s="37">
        <f t="shared" si="1004"/>
        <v>0</v>
      </c>
      <c r="AI4605" s="35" t="str">
        <f t="shared" si="1005"/>
        <v>Nusidėvėjęs</v>
      </c>
      <c r="AJ4605" s="38" t="str">
        <f>IF(AND(F4605&lt;&gt;[3]Pav.tvarkyklė!$B$12,F4605&lt;&gt;[3]Pav.tvarkyklė!$B$13),"GVTNT","X")</f>
        <v>GVTNT</v>
      </c>
      <c r="AK4605" s="39">
        <f t="shared" si="1007"/>
        <v>0</v>
      </c>
      <c r="AL4605" s="41"/>
      <c r="AM4605" s="41"/>
      <c r="AN4605" s="41">
        <f t="shared" si="995"/>
        <v>1900</v>
      </c>
      <c r="AO4605" s="41"/>
      <c r="AP4605" s="41"/>
      <c r="AQ4605" s="41"/>
      <c r="AR4605" s="42"/>
      <c r="AS4605" s="42"/>
      <c r="AU4605" s="43">
        <f t="shared" si="996"/>
        <v>0</v>
      </c>
    </row>
    <row r="4606" spans="1:47" ht="15" customHeight="1" x14ac:dyDescent="0.25">
      <c r="A4606" s="11"/>
      <c r="B4606" s="19">
        <v>4775</v>
      </c>
      <c r="C4606" s="61"/>
      <c r="D4606" s="62"/>
      <c r="E4606" s="78"/>
      <c r="F4606" s="63"/>
      <c r="G4606" s="80"/>
      <c r="H4606" s="94"/>
      <c r="I4606" s="95"/>
      <c r="J4606" s="27"/>
      <c r="K4606" s="27"/>
      <c r="L4606" s="95"/>
      <c r="M4606" s="96"/>
      <c r="N4606" s="29">
        <v>0</v>
      </c>
      <c r="O4606" s="30" t="str">
        <f>IF(G4606&lt;=$N$2,"",IF(F4606=[3]Pav.tvarkyklė!$B$13,"",IF(ISBLANK(R4606),"X","")))</f>
        <v/>
      </c>
      <c r="P4606" s="91"/>
      <c r="Q4606" s="63"/>
      <c r="R4606" s="63"/>
      <c r="S4606" s="63"/>
      <c r="T4606" s="63"/>
      <c r="U4606" s="34" t="str">
        <f>IFERROR(INDEX('[3]5.Grup_T'!$G$4:$G$22,MATCH('6.Turtas'!E4606,'[3]5.Grup_T'!$E$4:$E$22,0)),"0")</f>
        <v>0</v>
      </c>
      <c r="V4606" s="35">
        <f t="shared" si="997"/>
        <v>0</v>
      </c>
      <c r="W4606" s="35">
        <f>IF(NOT(ISBLANK(H4606)),(12-DATEDIF(H4606,'[3]1.Pradzia'!$D$13,"m")),0)</f>
        <v>0</v>
      </c>
      <c r="X4606" s="35">
        <f t="shared" si="998"/>
        <v>0</v>
      </c>
      <c r="Y4606" s="35">
        <f t="shared" si="1008"/>
        <v>0</v>
      </c>
      <c r="Z4606" s="35">
        <f t="shared" si="1006"/>
        <v>0</v>
      </c>
      <c r="AA4606" s="36">
        <f t="shared" si="999"/>
        <v>0</v>
      </c>
      <c r="AB4606" s="36">
        <f t="shared" si="1000"/>
        <v>0</v>
      </c>
      <c r="AC4606" s="37">
        <f t="shared" si="1001"/>
        <v>0</v>
      </c>
      <c r="AD4606" s="35">
        <f>IF(OR(YEAR(G4606)&lt;2019,O4606="X"),0,IF(ISBLANK(H4606),DATEDIF(G4606,'[3]1.Pradzia'!$D$13,"M"),DATEDIF(G4606,H4606,"m")))</f>
        <v>0</v>
      </c>
      <c r="AE4606" s="37">
        <f>IF(E4606='[3]5.Grup_T'!$E$20,0,IF(AD4606&lt;&gt;0,M4606/V4606*MIN(12,AD4606),0))</f>
        <v>0</v>
      </c>
      <c r="AF4606" s="37">
        <f t="shared" si="1002"/>
        <v>0</v>
      </c>
      <c r="AG4606" s="37">
        <f t="shared" si="1003"/>
        <v>0</v>
      </c>
      <c r="AH4606" s="37">
        <f t="shared" si="1004"/>
        <v>0</v>
      </c>
      <c r="AI4606" s="35" t="str">
        <f t="shared" si="1005"/>
        <v>Nusidėvėjęs</v>
      </c>
      <c r="AJ4606" s="38" t="str">
        <f>IF(AND(F4606&lt;&gt;[3]Pav.tvarkyklė!$B$12,F4606&lt;&gt;[3]Pav.tvarkyklė!$B$13),"GVTNT","X")</f>
        <v>GVTNT</v>
      </c>
      <c r="AK4606" s="39">
        <f t="shared" si="1007"/>
        <v>0</v>
      </c>
      <c r="AL4606" s="41"/>
      <c r="AM4606" s="41"/>
      <c r="AN4606" s="41">
        <f t="shared" si="995"/>
        <v>1900</v>
      </c>
      <c r="AO4606" s="41"/>
      <c r="AP4606" s="41"/>
      <c r="AQ4606" s="41"/>
      <c r="AR4606" s="42"/>
      <c r="AS4606" s="42"/>
      <c r="AU4606" s="43">
        <f t="shared" si="996"/>
        <v>0</v>
      </c>
    </row>
    <row r="4607" spans="1:47" ht="15" customHeight="1" x14ac:dyDescent="0.25">
      <c r="A4607" s="11"/>
      <c r="B4607" s="19">
        <v>4776</v>
      </c>
      <c r="C4607" s="61"/>
      <c r="D4607" s="62"/>
      <c r="E4607" s="78"/>
      <c r="F4607" s="63"/>
      <c r="G4607" s="80"/>
      <c r="H4607" s="94"/>
      <c r="I4607" s="95"/>
      <c r="J4607" s="27"/>
      <c r="K4607" s="27"/>
      <c r="L4607" s="95"/>
      <c r="M4607" s="96"/>
      <c r="N4607" s="29">
        <v>0</v>
      </c>
      <c r="O4607" s="30" t="str">
        <f>IF(G4607&lt;=$N$2,"",IF(F4607=[3]Pav.tvarkyklė!$B$13,"",IF(ISBLANK(R4607),"X","")))</f>
        <v/>
      </c>
      <c r="P4607" s="91"/>
      <c r="Q4607" s="63"/>
      <c r="R4607" s="63"/>
      <c r="S4607" s="63"/>
      <c r="T4607" s="63"/>
      <c r="U4607" s="34" t="str">
        <f>IFERROR(INDEX('[3]5.Grup_T'!$G$4:$G$22,MATCH('6.Turtas'!E4607,'[3]5.Grup_T'!$E$4:$E$22,0)),"0")</f>
        <v>0</v>
      </c>
      <c r="V4607" s="35">
        <f t="shared" si="997"/>
        <v>0</v>
      </c>
      <c r="W4607" s="35">
        <f>IF(NOT(ISBLANK(H4607)),(12-DATEDIF(H4607,'[3]1.Pradzia'!$D$13,"m")),0)</f>
        <v>0</v>
      </c>
      <c r="X4607" s="35">
        <f t="shared" si="998"/>
        <v>0</v>
      </c>
      <c r="Y4607" s="35">
        <f t="shared" si="1008"/>
        <v>0</v>
      </c>
      <c r="Z4607" s="35">
        <f t="shared" si="1006"/>
        <v>0</v>
      </c>
      <c r="AA4607" s="36">
        <f t="shared" si="999"/>
        <v>0</v>
      </c>
      <c r="AB4607" s="36">
        <f t="shared" si="1000"/>
        <v>0</v>
      </c>
      <c r="AC4607" s="37">
        <f t="shared" si="1001"/>
        <v>0</v>
      </c>
      <c r="AD4607" s="35">
        <f>IF(OR(YEAR(G4607)&lt;2019,O4607="X"),0,IF(ISBLANK(H4607),DATEDIF(G4607,'[3]1.Pradzia'!$D$13,"M"),DATEDIF(G4607,H4607,"m")))</f>
        <v>0</v>
      </c>
      <c r="AE4607" s="37">
        <f>IF(E4607='[3]5.Grup_T'!$E$20,0,IF(AD4607&lt;&gt;0,M4607/V4607*MIN(12,AD4607),0))</f>
        <v>0</v>
      </c>
      <c r="AF4607" s="37">
        <f t="shared" si="1002"/>
        <v>0</v>
      </c>
      <c r="AG4607" s="37">
        <f t="shared" si="1003"/>
        <v>0</v>
      </c>
      <c r="AH4607" s="37">
        <f t="shared" si="1004"/>
        <v>0</v>
      </c>
      <c r="AI4607" s="35" t="str">
        <f t="shared" si="1005"/>
        <v>Nusidėvėjęs</v>
      </c>
      <c r="AJ4607" s="38" t="str">
        <f>IF(AND(F4607&lt;&gt;[3]Pav.tvarkyklė!$B$12,F4607&lt;&gt;[3]Pav.tvarkyklė!$B$13),"GVTNT","X")</f>
        <v>GVTNT</v>
      </c>
      <c r="AK4607" s="39">
        <f t="shared" si="1007"/>
        <v>0</v>
      </c>
      <c r="AL4607" s="41"/>
      <c r="AM4607" s="41"/>
      <c r="AN4607" s="41">
        <f t="shared" si="995"/>
        <v>1900</v>
      </c>
      <c r="AO4607" s="41"/>
      <c r="AP4607" s="41"/>
      <c r="AQ4607" s="41"/>
      <c r="AR4607" s="42"/>
      <c r="AS4607" s="42"/>
      <c r="AU4607" s="43">
        <f t="shared" si="996"/>
        <v>0</v>
      </c>
    </row>
    <row r="4608" spans="1:47" ht="15" customHeight="1" x14ac:dyDescent="0.25">
      <c r="A4608" s="11"/>
      <c r="B4608" s="19">
        <v>4777</v>
      </c>
      <c r="C4608" s="61"/>
      <c r="D4608" s="62"/>
      <c r="E4608" s="78"/>
      <c r="F4608" s="63"/>
      <c r="G4608" s="80"/>
      <c r="H4608" s="94"/>
      <c r="I4608" s="95"/>
      <c r="J4608" s="27"/>
      <c r="K4608" s="27"/>
      <c r="L4608" s="95"/>
      <c r="M4608" s="96"/>
      <c r="N4608" s="29">
        <v>0</v>
      </c>
      <c r="O4608" s="30" t="str">
        <f>IF(G4608&lt;=$N$2,"",IF(F4608=[3]Pav.tvarkyklė!$B$13,"",IF(ISBLANK(R4608),"X","")))</f>
        <v/>
      </c>
      <c r="P4608" s="91"/>
      <c r="Q4608" s="63"/>
      <c r="R4608" s="63"/>
      <c r="S4608" s="63"/>
      <c r="T4608" s="63"/>
      <c r="U4608" s="34" t="str">
        <f>IFERROR(INDEX('[3]5.Grup_T'!$G$4:$G$22,MATCH('6.Turtas'!E4608,'[3]5.Grup_T'!$E$4:$E$22,0)),"0")</f>
        <v>0</v>
      </c>
      <c r="V4608" s="35">
        <f t="shared" si="997"/>
        <v>0</v>
      </c>
      <c r="W4608" s="35">
        <f>IF(NOT(ISBLANK(H4608)),(12-DATEDIF(H4608,'[3]1.Pradzia'!$D$13,"m")),0)</f>
        <v>0</v>
      </c>
      <c r="X4608" s="35">
        <f t="shared" si="998"/>
        <v>0</v>
      </c>
      <c r="Y4608" s="35">
        <f t="shared" si="1008"/>
        <v>0</v>
      </c>
      <c r="Z4608" s="35">
        <f t="shared" si="1006"/>
        <v>0</v>
      </c>
      <c r="AA4608" s="36">
        <f t="shared" si="999"/>
        <v>0</v>
      </c>
      <c r="AB4608" s="36">
        <f t="shared" si="1000"/>
        <v>0</v>
      </c>
      <c r="AC4608" s="37">
        <f t="shared" si="1001"/>
        <v>0</v>
      </c>
      <c r="AD4608" s="35">
        <f>IF(OR(YEAR(G4608)&lt;2019,O4608="X"),0,IF(ISBLANK(H4608),DATEDIF(G4608,'[3]1.Pradzia'!$D$13,"M"),DATEDIF(G4608,H4608,"m")))</f>
        <v>0</v>
      </c>
      <c r="AE4608" s="37">
        <f>IF(E4608='[3]5.Grup_T'!$E$20,0,IF(AD4608&lt;&gt;0,M4608/V4608*MIN(12,AD4608),0))</f>
        <v>0</v>
      </c>
      <c r="AF4608" s="37">
        <f t="shared" si="1002"/>
        <v>0</v>
      </c>
      <c r="AG4608" s="37">
        <f t="shared" si="1003"/>
        <v>0</v>
      </c>
      <c r="AH4608" s="37">
        <f t="shared" si="1004"/>
        <v>0</v>
      </c>
      <c r="AI4608" s="35" t="str">
        <f t="shared" si="1005"/>
        <v>Nusidėvėjęs</v>
      </c>
      <c r="AJ4608" s="38" t="str">
        <f>IF(AND(F4608&lt;&gt;[3]Pav.tvarkyklė!$B$12,F4608&lt;&gt;[3]Pav.tvarkyklė!$B$13),"GVTNT","X")</f>
        <v>GVTNT</v>
      </c>
      <c r="AK4608" s="39">
        <f t="shared" si="1007"/>
        <v>0</v>
      </c>
      <c r="AL4608" s="41"/>
      <c r="AM4608" s="41"/>
      <c r="AN4608" s="41">
        <f t="shared" si="995"/>
        <v>1900</v>
      </c>
      <c r="AO4608" s="41"/>
      <c r="AP4608" s="41"/>
      <c r="AQ4608" s="41"/>
      <c r="AR4608" s="42"/>
      <c r="AS4608" s="42"/>
      <c r="AU4608" s="43">
        <f t="shared" si="996"/>
        <v>0</v>
      </c>
    </row>
    <row r="4609" spans="1:47" ht="15" customHeight="1" x14ac:dyDescent="0.25">
      <c r="A4609" s="11"/>
      <c r="B4609" s="19">
        <v>4778</v>
      </c>
      <c r="C4609" s="61"/>
      <c r="D4609" s="62"/>
      <c r="E4609" s="78"/>
      <c r="F4609" s="63"/>
      <c r="G4609" s="80"/>
      <c r="H4609" s="94"/>
      <c r="I4609" s="95"/>
      <c r="J4609" s="27"/>
      <c r="K4609" s="27"/>
      <c r="L4609" s="95"/>
      <c r="M4609" s="96"/>
      <c r="N4609" s="29">
        <v>0</v>
      </c>
      <c r="O4609" s="30" t="str">
        <f>IF(G4609&lt;=$N$2,"",IF(F4609=[3]Pav.tvarkyklė!$B$13,"",IF(ISBLANK(R4609),"X","")))</f>
        <v/>
      </c>
      <c r="P4609" s="91"/>
      <c r="Q4609" s="63"/>
      <c r="R4609" s="63"/>
      <c r="S4609" s="63"/>
      <c r="T4609" s="63"/>
      <c r="U4609" s="34" t="str">
        <f>IFERROR(INDEX('[3]5.Grup_T'!$G$4:$G$22,MATCH('6.Turtas'!E4609,'[3]5.Grup_T'!$E$4:$E$22,0)),"0")</f>
        <v>0</v>
      </c>
      <c r="V4609" s="35">
        <f t="shared" si="997"/>
        <v>0</v>
      </c>
      <c r="W4609" s="35">
        <f>IF(NOT(ISBLANK(H4609)),(12-DATEDIF(H4609,'[3]1.Pradzia'!$D$13,"m")),0)</f>
        <v>0</v>
      </c>
      <c r="X4609" s="35">
        <f t="shared" si="998"/>
        <v>0</v>
      </c>
      <c r="Y4609" s="35">
        <f t="shared" si="1008"/>
        <v>0</v>
      </c>
      <c r="Z4609" s="35">
        <f t="shared" si="1006"/>
        <v>0</v>
      </c>
      <c r="AA4609" s="36">
        <f t="shared" si="999"/>
        <v>0</v>
      </c>
      <c r="AB4609" s="36">
        <f t="shared" si="1000"/>
        <v>0</v>
      </c>
      <c r="AC4609" s="37">
        <f t="shared" si="1001"/>
        <v>0</v>
      </c>
      <c r="AD4609" s="35">
        <f>IF(OR(YEAR(G4609)&lt;2019,O4609="X"),0,IF(ISBLANK(H4609),DATEDIF(G4609,'[3]1.Pradzia'!$D$13,"M"),DATEDIF(G4609,H4609,"m")))</f>
        <v>0</v>
      </c>
      <c r="AE4609" s="37">
        <f>IF(E4609='[3]5.Grup_T'!$E$20,0,IF(AD4609&lt;&gt;0,M4609/V4609*MIN(12,AD4609),0))</f>
        <v>0</v>
      </c>
      <c r="AF4609" s="37">
        <f t="shared" si="1002"/>
        <v>0</v>
      </c>
      <c r="AG4609" s="37">
        <f t="shared" si="1003"/>
        <v>0</v>
      </c>
      <c r="AH4609" s="37">
        <f t="shared" si="1004"/>
        <v>0</v>
      </c>
      <c r="AI4609" s="35" t="str">
        <f t="shared" si="1005"/>
        <v>Nusidėvėjęs</v>
      </c>
      <c r="AJ4609" s="38" t="str">
        <f>IF(AND(F4609&lt;&gt;[3]Pav.tvarkyklė!$B$12,F4609&lt;&gt;[3]Pav.tvarkyklė!$B$13),"GVTNT","X")</f>
        <v>GVTNT</v>
      </c>
      <c r="AK4609" s="39">
        <f t="shared" si="1007"/>
        <v>0</v>
      </c>
      <c r="AL4609" s="41"/>
      <c r="AM4609" s="41"/>
      <c r="AN4609" s="41">
        <f t="shared" si="995"/>
        <v>1900</v>
      </c>
      <c r="AO4609" s="41"/>
      <c r="AP4609" s="41"/>
      <c r="AQ4609" s="41"/>
      <c r="AR4609" s="42"/>
      <c r="AS4609" s="42"/>
      <c r="AU4609" s="43">
        <f t="shared" si="996"/>
        <v>0</v>
      </c>
    </row>
    <row r="4610" spans="1:47" ht="15" customHeight="1" x14ac:dyDescent="0.25">
      <c r="A4610" s="11"/>
      <c r="B4610" s="19">
        <v>4779</v>
      </c>
      <c r="C4610" s="61"/>
      <c r="D4610" s="62"/>
      <c r="E4610" s="78"/>
      <c r="F4610" s="63"/>
      <c r="G4610" s="80"/>
      <c r="H4610" s="94"/>
      <c r="I4610" s="95"/>
      <c r="J4610" s="27"/>
      <c r="K4610" s="27"/>
      <c r="L4610" s="95"/>
      <c r="M4610" s="96"/>
      <c r="N4610" s="29">
        <v>0</v>
      </c>
      <c r="O4610" s="30" t="str">
        <f>IF(G4610&lt;=$N$2,"",IF(F4610=[3]Pav.tvarkyklė!$B$13,"",IF(ISBLANK(R4610),"X","")))</f>
        <v/>
      </c>
      <c r="P4610" s="91"/>
      <c r="Q4610" s="63"/>
      <c r="R4610" s="63"/>
      <c r="S4610" s="63"/>
      <c r="T4610" s="63"/>
      <c r="U4610" s="34" t="str">
        <f>IFERROR(INDEX('[3]5.Grup_T'!$G$4:$G$22,MATCH('6.Turtas'!E4610,'[3]5.Grup_T'!$E$4:$E$22,0)),"0")</f>
        <v>0</v>
      </c>
      <c r="V4610" s="35">
        <f t="shared" si="997"/>
        <v>0</v>
      </c>
      <c r="W4610" s="35">
        <f>IF(NOT(ISBLANK(H4610)),(12-DATEDIF(H4610,'[3]1.Pradzia'!$D$13,"m")),0)</f>
        <v>0</v>
      </c>
      <c r="X4610" s="35">
        <f t="shared" si="998"/>
        <v>0</v>
      </c>
      <c r="Y4610" s="35">
        <f t="shared" si="1008"/>
        <v>0</v>
      </c>
      <c r="Z4610" s="35">
        <f t="shared" si="1006"/>
        <v>0</v>
      </c>
      <c r="AA4610" s="36">
        <f t="shared" si="999"/>
        <v>0</v>
      </c>
      <c r="AB4610" s="36">
        <f t="shared" si="1000"/>
        <v>0</v>
      </c>
      <c r="AC4610" s="37">
        <f t="shared" si="1001"/>
        <v>0</v>
      </c>
      <c r="AD4610" s="35">
        <f>IF(OR(YEAR(G4610)&lt;2019,O4610="X"),0,IF(ISBLANK(H4610),DATEDIF(G4610,'[3]1.Pradzia'!$D$13,"M"),DATEDIF(G4610,H4610,"m")))</f>
        <v>0</v>
      </c>
      <c r="AE4610" s="37">
        <f>IF(E4610='[3]5.Grup_T'!$E$20,0,IF(AD4610&lt;&gt;0,M4610/V4610*MIN(12,AD4610),0))</f>
        <v>0</v>
      </c>
      <c r="AF4610" s="37">
        <f t="shared" si="1002"/>
        <v>0</v>
      </c>
      <c r="AG4610" s="37">
        <f t="shared" si="1003"/>
        <v>0</v>
      </c>
      <c r="AH4610" s="37">
        <f t="shared" si="1004"/>
        <v>0</v>
      </c>
      <c r="AI4610" s="35" t="str">
        <f t="shared" si="1005"/>
        <v>Nusidėvėjęs</v>
      </c>
      <c r="AJ4610" s="38" t="str">
        <f>IF(AND(F4610&lt;&gt;[3]Pav.tvarkyklė!$B$12,F4610&lt;&gt;[3]Pav.tvarkyklė!$B$13),"GVTNT","X")</f>
        <v>GVTNT</v>
      </c>
      <c r="AK4610" s="39">
        <f t="shared" si="1007"/>
        <v>0</v>
      </c>
      <c r="AL4610" s="41"/>
      <c r="AM4610" s="41"/>
      <c r="AN4610" s="41">
        <f t="shared" si="995"/>
        <v>1900</v>
      </c>
      <c r="AO4610" s="41"/>
      <c r="AP4610" s="41"/>
      <c r="AQ4610" s="41"/>
      <c r="AR4610" s="42"/>
      <c r="AS4610" s="42"/>
      <c r="AU4610" s="43">
        <f t="shared" si="996"/>
        <v>0</v>
      </c>
    </row>
    <row r="4611" spans="1:47" ht="15" customHeight="1" x14ac:dyDescent="0.25">
      <c r="A4611" s="11"/>
      <c r="B4611" s="19">
        <v>4780</v>
      </c>
      <c r="C4611" s="61"/>
      <c r="D4611" s="62"/>
      <c r="E4611" s="78"/>
      <c r="F4611" s="63"/>
      <c r="G4611" s="80"/>
      <c r="H4611" s="94"/>
      <c r="I4611" s="95"/>
      <c r="J4611" s="27"/>
      <c r="K4611" s="27"/>
      <c r="L4611" s="95"/>
      <c r="M4611" s="96"/>
      <c r="N4611" s="29">
        <v>0</v>
      </c>
      <c r="O4611" s="30" t="str">
        <f>IF(G4611&lt;=$N$2,"",IF(F4611=[3]Pav.tvarkyklė!$B$13,"",IF(ISBLANK(R4611),"X","")))</f>
        <v/>
      </c>
      <c r="P4611" s="91"/>
      <c r="Q4611" s="63"/>
      <c r="R4611" s="63"/>
      <c r="S4611" s="63"/>
      <c r="T4611" s="63"/>
      <c r="U4611" s="34" t="str">
        <f>IFERROR(INDEX('[3]5.Grup_T'!$G$4:$G$22,MATCH('6.Turtas'!E4611,'[3]5.Grup_T'!$E$4:$E$22,0)),"0")</f>
        <v>0</v>
      </c>
      <c r="V4611" s="35">
        <f t="shared" si="997"/>
        <v>0</v>
      </c>
      <c r="W4611" s="35">
        <f>IF(NOT(ISBLANK(H4611)),(12-DATEDIF(H4611,'[3]1.Pradzia'!$D$13,"m")),0)</f>
        <v>0</v>
      </c>
      <c r="X4611" s="35">
        <f t="shared" si="998"/>
        <v>0</v>
      </c>
      <c r="Y4611" s="35">
        <f t="shared" si="1008"/>
        <v>0</v>
      </c>
      <c r="Z4611" s="35">
        <f t="shared" si="1006"/>
        <v>0</v>
      </c>
      <c r="AA4611" s="36">
        <f t="shared" si="999"/>
        <v>0</v>
      </c>
      <c r="AB4611" s="36">
        <f t="shared" si="1000"/>
        <v>0</v>
      </c>
      <c r="AC4611" s="37">
        <f t="shared" si="1001"/>
        <v>0</v>
      </c>
      <c r="AD4611" s="35">
        <f>IF(OR(YEAR(G4611)&lt;2019,O4611="X"),0,IF(ISBLANK(H4611),DATEDIF(G4611,'[3]1.Pradzia'!$D$13,"M"),DATEDIF(G4611,H4611,"m")))</f>
        <v>0</v>
      </c>
      <c r="AE4611" s="37">
        <f>IF(E4611='[3]5.Grup_T'!$E$20,0,IF(AD4611&lt;&gt;0,M4611/V4611*MIN(12,AD4611),0))</f>
        <v>0</v>
      </c>
      <c r="AF4611" s="37">
        <f t="shared" si="1002"/>
        <v>0</v>
      </c>
      <c r="AG4611" s="37">
        <f t="shared" si="1003"/>
        <v>0</v>
      </c>
      <c r="AH4611" s="37">
        <f t="shared" si="1004"/>
        <v>0</v>
      </c>
      <c r="AI4611" s="35" t="str">
        <f t="shared" si="1005"/>
        <v>Nusidėvėjęs</v>
      </c>
      <c r="AJ4611" s="38" t="str">
        <f>IF(AND(F4611&lt;&gt;[3]Pav.tvarkyklė!$B$12,F4611&lt;&gt;[3]Pav.tvarkyklė!$B$13),"GVTNT","X")</f>
        <v>GVTNT</v>
      </c>
      <c r="AK4611" s="39">
        <f t="shared" si="1007"/>
        <v>0</v>
      </c>
      <c r="AL4611" s="41"/>
      <c r="AM4611" s="41"/>
      <c r="AN4611" s="41">
        <f t="shared" si="995"/>
        <v>1900</v>
      </c>
      <c r="AO4611" s="41"/>
      <c r="AP4611" s="41"/>
      <c r="AQ4611" s="41"/>
      <c r="AR4611" s="42"/>
      <c r="AS4611" s="42"/>
      <c r="AU4611" s="43">
        <f t="shared" si="996"/>
        <v>0</v>
      </c>
    </row>
    <row r="4612" spans="1:47" ht="15" customHeight="1" x14ac:dyDescent="0.25">
      <c r="A4612" s="11"/>
      <c r="B4612" s="19">
        <v>4781</v>
      </c>
      <c r="C4612" s="97"/>
      <c r="D4612" s="62"/>
      <c r="E4612" s="78"/>
      <c r="F4612" s="61"/>
      <c r="G4612" s="80"/>
      <c r="H4612" s="94"/>
      <c r="I4612" s="95"/>
      <c r="J4612" s="27"/>
      <c r="K4612" s="27"/>
      <c r="L4612" s="95"/>
      <c r="M4612" s="96"/>
      <c r="N4612" s="29">
        <v>0</v>
      </c>
      <c r="O4612" s="30" t="str">
        <f>IF(G4612&lt;=$N$2,"",IF(F4612=[3]Pav.tvarkyklė!$B$13,"",IF(ISBLANK(R4612),"X","")))</f>
        <v/>
      </c>
      <c r="P4612" s="91"/>
      <c r="Q4612" s="63"/>
      <c r="R4612" s="63"/>
      <c r="S4612" s="63"/>
      <c r="T4612" s="63"/>
      <c r="U4612" s="34" t="str">
        <f>IFERROR(INDEX('[3]5.Grup_T'!$G$4:$G$22,MATCH('6.Turtas'!E4612,'[3]5.Grup_T'!$E$4:$E$22,0)),"0")</f>
        <v>0</v>
      </c>
      <c r="V4612" s="35">
        <f t="shared" si="997"/>
        <v>0</v>
      </c>
      <c r="W4612" s="35">
        <f>IF(NOT(ISBLANK(H4612)),(12-DATEDIF(H4612,'[3]1.Pradzia'!$D$13,"m")),0)</f>
        <v>0</v>
      </c>
      <c r="X4612" s="35">
        <f t="shared" si="998"/>
        <v>0</v>
      </c>
      <c r="Y4612" s="35">
        <f t="shared" si="1008"/>
        <v>0</v>
      </c>
      <c r="Z4612" s="35">
        <f t="shared" si="1006"/>
        <v>0</v>
      </c>
      <c r="AA4612" s="36">
        <f t="shared" si="999"/>
        <v>0</v>
      </c>
      <c r="AB4612" s="36">
        <f t="shared" si="1000"/>
        <v>0</v>
      </c>
      <c r="AC4612" s="37">
        <f t="shared" si="1001"/>
        <v>0</v>
      </c>
      <c r="AD4612" s="35">
        <f>IF(OR(YEAR(G4612)&lt;2019,O4612="X"),0,IF(ISBLANK(H4612),DATEDIF(G4612,'[3]1.Pradzia'!$D$13,"M"),DATEDIF(G4612,H4612,"m")))</f>
        <v>0</v>
      </c>
      <c r="AE4612" s="37">
        <f>IF(E4612='[3]5.Grup_T'!$E$20,0,IF(AD4612&lt;&gt;0,M4612/V4612*MIN(12,AD4612),0))</f>
        <v>0</v>
      </c>
      <c r="AF4612" s="37">
        <f t="shared" si="1002"/>
        <v>0</v>
      </c>
      <c r="AG4612" s="37">
        <f t="shared" si="1003"/>
        <v>0</v>
      </c>
      <c r="AH4612" s="37">
        <f t="shared" si="1004"/>
        <v>0</v>
      </c>
      <c r="AI4612" s="35" t="str">
        <f t="shared" si="1005"/>
        <v>Nusidėvėjęs</v>
      </c>
      <c r="AJ4612" s="38" t="str">
        <f>IF(AND(F4612&lt;&gt;[3]Pav.tvarkyklė!$B$12,F4612&lt;&gt;[3]Pav.tvarkyklė!$B$13),"GVTNT","X")</f>
        <v>GVTNT</v>
      </c>
      <c r="AK4612" s="39">
        <f t="shared" si="1007"/>
        <v>0</v>
      </c>
      <c r="AL4612" s="41"/>
      <c r="AM4612" s="41"/>
      <c r="AN4612" s="41">
        <f t="shared" si="995"/>
        <v>1900</v>
      </c>
      <c r="AO4612" s="41"/>
      <c r="AP4612" s="41"/>
      <c r="AQ4612" s="41"/>
      <c r="AR4612" s="42"/>
      <c r="AS4612" s="42"/>
      <c r="AU4612" s="43">
        <f t="shared" si="996"/>
        <v>0</v>
      </c>
    </row>
    <row r="4613" spans="1:47" ht="15" customHeight="1" x14ac:dyDescent="0.25">
      <c r="A4613" s="11"/>
      <c r="B4613" s="19">
        <v>4782</v>
      </c>
      <c r="C4613" s="61"/>
      <c r="D4613" s="62"/>
      <c r="E4613" s="78"/>
      <c r="F4613" s="63"/>
      <c r="G4613" s="80"/>
      <c r="H4613" s="94"/>
      <c r="I4613" s="95"/>
      <c r="J4613" s="27"/>
      <c r="K4613" s="27"/>
      <c r="L4613" s="95"/>
      <c r="M4613" s="96"/>
      <c r="N4613" s="29">
        <v>0</v>
      </c>
      <c r="O4613" s="30" t="str">
        <f>IF(G4613&lt;=$N$2,"",IF(F4613=[3]Pav.tvarkyklė!$B$13,"",IF(ISBLANK(R4613),"X","")))</f>
        <v/>
      </c>
      <c r="P4613" s="91"/>
      <c r="Q4613" s="63"/>
      <c r="R4613" s="63"/>
      <c r="S4613" s="63"/>
      <c r="T4613" s="63"/>
      <c r="U4613" s="34" t="str">
        <f>IFERROR(INDEX('[3]5.Grup_T'!$G$4:$G$22,MATCH('6.Turtas'!E4613,'[3]5.Grup_T'!$E$4:$E$22,0)),"0")</f>
        <v>0</v>
      </c>
      <c r="V4613" s="35">
        <f t="shared" si="997"/>
        <v>0</v>
      </c>
      <c r="W4613" s="35">
        <f>IF(NOT(ISBLANK(H4613)),(12-DATEDIF(H4613,'[3]1.Pradzia'!$D$13,"m")),0)</f>
        <v>0</v>
      </c>
      <c r="X4613" s="35">
        <f t="shared" si="998"/>
        <v>0</v>
      </c>
      <c r="Y4613" s="35">
        <f t="shared" si="1008"/>
        <v>0</v>
      </c>
      <c r="Z4613" s="35">
        <f t="shared" si="1006"/>
        <v>0</v>
      </c>
      <c r="AA4613" s="36">
        <f t="shared" si="999"/>
        <v>0</v>
      </c>
      <c r="AB4613" s="36">
        <f t="shared" si="1000"/>
        <v>0</v>
      </c>
      <c r="AC4613" s="37">
        <f t="shared" si="1001"/>
        <v>0</v>
      </c>
      <c r="AD4613" s="35">
        <f>IF(OR(YEAR(G4613)&lt;2019,O4613="X"),0,IF(ISBLANK(H4613),DATEDIF(G4613,'[3]1.Pradzia'!$D$13,"M"),DATEDIF(G4613,H4613,"m")))</f>
        <v>0</v>
      </c>
      <c r="AE4613" s="37">
        <f>IF(E4613='[3]5.Grup_T'!$E$20,0,IF(AD4613&lt;&gt;0,M4613/V4613*MIN(12,AD4613),0))</f>
        <v>0</v>
      </c>
      <c r="AF4613" s="37">
        <f t="shared" si="1002"/>
        <v>0</v>
      </c>
      <c r="AG4613" s="37">
        <f t="shared" si="1003"/>
        <v>0</v>
      </c>
      <c r="AH4613" s="37">
        <f t="shared" si="1004"/>
        <v>0</v>
      </c>
      <c r="AI4613" s="35" t="str">
        <f t="shared" si="1005"/>
        <v>Nusidėvėjęs</v>
      </c>
      <c r="AJ4613" s="38" t="str">
        <f>IF(AND(F4613&lt;&gt;[3]Pav.tvarkyklė!$B$12,F4613&lt;&gt;[3]Pav.tvarkyklė!$B$13),"GVTNT","X")</f>
        <v>GVTNT</v>
      </c>
      <c r="AK4613" s="39">
        <f t="shared" si="1007"/>
        <v>0</v>
      </c>
      <c r="AL4613" s="41"/>
      <c r="AM4613" s="41"/>
      <c r="AN4613" s="41">
        <f t="shared" ref="AN4613:AN4676" si="1009">YEAR(G4613)</f>
        <v>1900</v>
      </c>
      <c r="AO4613" s="41"/>
      <c r="AP4613" s="41"/>
      <c r="AQ4613" s="41"/>
      <c r="AR4613" s="42"/>
      <c r="AS4613" s="42"/>
      <c r="AU4613" s="43">
        <f t="shared" ref="AU4613:AU4676" si="1010">AF4613-AT4613</f>
        <v>0</v>
      </c>
    </row>
    <row r="4614" spans="1:47" ht="15" customHeight="1" x14ac:dyDescent="0.25">
      <c r="A4614" s="11"/>
      <c r="B4614" s="19">
        <v>4783</v>
      </c>
      <c r="C4614" s="61"/>
      <c r="D4614" s="62"/>
      <c r="E4614" s="78"/>
      <c r="F4614" s="63"/>
      <c r="G4614" s="80"/>
      <c r="H4614" s="94"/>
      <c r="I4614" s="95"/>
      <c r="J4614" s="27"/>
      <c r="K4614" s="27"/>
      <c r="L4614" s="95"/>
      <c r="M4614" s="96"/>
      <c r="N4614" s="29">
        <v>0</v>
      </c>
      <c r="O4614" s="30" t="str">
        <f>IF(G4614&lt;=$N$2,"",IF(F4614=[3]Pav.tvarkyklė!$B$13,"",IF(ISBLANK(R4614),"X","")))</f>
        <v/>
      </c>
      <c r="P4614" s="91"/>
      <c r="Q4614" s="63"/>
      <c r="R4614" s="63"/>
      <c r="S4614" s="63"/>
      <c r="T4614" s="63"/>
      <c r="U4614" s="34" t="str">
        <f>IFERROR(INDEX('[3]5.Grup_T'!$G$4:$G$22,MATCH('6.Turtas'!E4614,'[3]5.Grup_T'!$E$4:$E$22,0)),"0")</f>
        <v>0</v>
      </c>
      <c r="V4614" s="35">
        <f t="shared" si="997"/>
        <v>0</v>
      </c>
      <c r="W4614" s="35">
        <f>IF(NOT(ISBLANK(H4614)),(12-DATEDIF(H4614,'[3]1.Pradzia'!$D$13,"m")),0)</f>
        <v>0</v>
      </c>
      <c r="X4614" s="35">
        <f t="shared" si="998"/>
        <v>0</v>
      </c>
      <c r="Y4614" s="35">
        <f t="shared" si="1008"/>
        <v>0</v>
      </c>
      <c r="Z4614" s="35">
        <f t="shared" si="1006"/>
        <v>0</v>
      </c>
      <c r="AA4614" s="36">
        <f t="shared" si="999"/>
        <v>0</v>
      </c>
      <c r="AB4614" s="36">
        <f t="shared" si="1000"/>
        <v>0</v>
      </c>
      <c r="AC4614" s="37">
        <f t="shared" si="1001"/>
        <v>0</v>
      </c>
      <c r="AD4614" s="35">
        <f>IF(OR(YEAR(G4614)&lt;2019,O4614="X"),0,IF(ISBLANK(H4614),DATEDIF(G4614,'[3]1.Pradzia'!$D$13,"M"),DATEDIF(G4614,H4614,"m")))</f>
        <v>0</v>
      </c>
      <c r="AE4614" s="37">
        <f>IF(E4614='[3]5.Grup_T'!$E$20,0,IF(AD4614&lt;&gt;0,M4614/V4614*MIN(12,AD4614),0))</f>
        <v>0</v>
      </c>
      <c r="AF4614" s="37">
        <f t="shared" si="1002"/>
        <v>0</v>
      </c>
      <c r="AG4614" s="37">
        <f t="shared" si="1003"/>
        <v>0</v>
      </c>
      <c r="AH4614" s="37">
        <f t="shared" si="1004"/>
        <v>0</v>
      </c>
      <c r="AI4614" s="35" t="str">
        <f t="shared" si="1005"/>
        <v>Nusidėvėjęs</v>
      </c>
      <c r="AJ4614" s="38" t="str">
        <f>IF(AND(F4614&lt;&gt;[3]Pav.tvarkyklė!$B$12,F4614&lt;&gt;[3]Pav.tvarkyklė!$B$13),"GVTNT","X")</f>
        <v>GVTNT</v>
      </c>
      <c r="AK4614" s="39">
        <f t="shared" si="1007"/>
        <v>0</v>
      </c>
      <c r="AL4614" s="41"/>
      <c r="AM4614" s="41"/>
      <c r="AN4614" s="41">
        <f t="shared" si="1009"/>
        <v>1900</v>
      </c>
      <c r="AO4614" s="41"/>
      <c r="AP4614" s="41"/>
      <c r="AQ4614" s="41"/>
      <c r="AR4614" s="42"/>
      <c r="AS4614" s="42"/>
      <c r="AU4614" s="43">
        <f t="shared" si="1010"/>
        <v>0</v>
      </c>
    </row>
    <row r="4615" spans="1:47" ht="15" customHeight="1" x14ac:dyDescent="0.25">
      <c r="A4615" s="11"/>
      <c r="B4615" s="19">
        <v>4784</v>
      </c>
      <c r="C4615" s="61"/>
      <c r="D4615" s="62"/>
      <c r="E4615" s="78"/>
      <c r="F4615" s="63"/>
      <c r="G4615" s="80"/>
      <c r="H4615" s="94"/>
      <c r="I4615" s="95"/>
      <c r="J4615" s="27"/>
      <c r="K4615" s="27"/>
      <c r="L4615" s="95"/>
      <c r="M4615" s="96"/>
      <c r="N4615" s="29">
        <v>0</v>
      </c>
      <c r="O4615" s="30" t="str">
        <f>IF(G4615&lt;=$N$2,"",IF(F4615=[3]Pav.tvarkyklė!$B$13,"",IF(ISBLANK(R4615),"X","")))</f>
        <v/>
      </c>
      <c r="P4615" s="91"/>
      <c r="Q4615" s="63"/>
      <c r="R4615" s="63"/>
      <c r="S4615" s="63"/>
      <c r="T4615" s="63"/>
      <c r="U4615" s="34" t="str">
        <f>IFERROR(INDEX('[3]5.Grup_T'!$G$4:$G$22,MATCH('6.Turtas'!E4615,'[3]5.Grup_T'!$E$4:$E$22,0)),"0")</f>
        <v>0</v>
      </c>
      <c r="V4615" s="35">
        <f t="shared" si="997"/>
        <v>0</v>
      </c>
      <c r="W4615" s="35">
        <f>IF(NOT(ISBLANK(H4615)),(12-DATEDIF(H4615,'[3]1.Pradzia'!$D$13,"m")),0)</f>
        <v>0</v>
      </c>
      <c r="X4615" s="35">
        <f t="shared" si="998"/>
        <v>0</v>
      </c>
      <c r="Y4615" s="35">
        <f t="shared" si="1008"/>
        <v>0</v>
      </c>
      <c r="Z4615" s="35">
        <f t="shared" si="1006"/>
        <v>0</v>
      </c>
      <c r="AA4615" s="36">
        <f t="shared" si="999"/>
        <v>0</v>
      </c>
      <c r="AB4615" s="36">
        <f t="shared" si="1000"/>
        <v>0</v>
      </c>
      <c r="AC4615" s="37">
        <f t="shared" si="1001"/>
        <v>0</v>
      </c>
      <c r="AD4615" s="35">
        <f>IF(OR(YEAR(G4615)&lt;2019,O4615="X"),0,IF(ISBLANK(H4615),DATEDIF(G4615,'[3]1.Pradzia'!$D$13,"M"),DATEDIF(G4615,H4615,"m")))</f>
        <v>0</v>
      </c>
      <c r="AE4615" s="37">
        <f>IF(E4615='[3]5.Grup_T'!$E$20,0,IF(AD4615&lt;&gt;0,M4615/V4615*MIN(12,AD4615),0))</f>
        <v>0</v>
      </c>
      <c r="AF4615" s="37">
        <f t="shared" si="1002"/>
        <v>0</v>
      </c>
      <c r="AG4615" s="37">
        <f t="shared" si="1003"/>
        <v>0</v>
      </c>
      <c r="AH4615" s="37">
        <f t="shared" si="1004"/>
        <v>0</v>
      </c>
      <c r="AI4615" s="35" t="str">
        <f t="shared" si="1005"/>
        <v>Nusidėvėjęs</v>
      </c>
      <c r="AJ4615" s="38" t="str">
        <f>IF(AND(F4615&lt;&gt;[3]Pav.tvarkyklė!$B$12,F4615&lt;&gt;[3]Pav.tvarkyklė!$B$13),"GVTNT","X")</f>
        <v>GVTNT</v>
      </c>
      <c r="AK4615" s="39">
        <f t="shared" si="1007"/>
        <v>0</v>
      </c>
      <c r="AL4615" s="41"/>
      <c r="AM4615" s="41"/>
      <c r="AN4615" s="41">
        <f t="shared" si="1009"/>
        <v>1900</v>
      </c>
      <c r="AO4615" s="41"/>
      <c r="AP4615" s="41"/>
      <c r="AQ4615" s="41"/>
      <c r="AR4615" s="42"/>
      <c r="AS4615" s="42"/>
      <c r="AU4615" s="43">
        <f t="shared" si="1010"/>
        <v>0</v>
      </c>
    </row>
    <row r="4616" spans="1:47" ht="15" customHeight="1" x14ac:dyDescent="0.25">
      <c r="A4616" s="11"/>
      <c r="B4616" s="19">
        <v>4785</v>
      </c>
      <c r="C4616" s="61"/>
      <c r="D4616" s="62"/>
      <c r="E4616" s="78"/>
      <c r="F4616" s="63"/>
      <c r="G4616" s="80"/>
      <c r="H4616" s="94"/>
      <c r="I4616" s="95"/>
      <c r="J4616" s="27"/>
      <c r="K4616" s="27"/>
      <c r="L4616" s="95"/>
      <c r="M4616" s="96"/>
      <c r="N4616" s="29">
        <v>0</v>
      </c>
      <c r="O4616" s="30" t="str">
        <f>IF(G4616&lt;=$N$2,"",IF(F4616=[3]Pav.tvarkyklė!$B$13,"",IF(ISBLANK(R4616),"X","")))</f>
        <v/>
      </c>
      <c r="P4616" s="91"/>
      <c r="Q4616" s="63"/>
      <c r="R4616" s="63"/>
      <c r="S4616" s="63"/>
      <c r="T4616" s="63"/>
      <c r="U4616" s="34" t="str">
        <f>IFERROR(INDEX('[3]5.Grup_T'!$G$4:$G$22,MATCH('6.Turtas'!E4616,'[3]5.Grup_T'!$E$4:$E$22,0)),"0")</f>
        <v>0</v>
      </c>
      <c r="V4616" s="35">
        <f t="shared" si="997"/>
        <v>0</v>
      </c>
      <c r="W4616" s="35">
        <f>IF(NOT(ISBLANK(H4616)),(12-DATEDIF(H4616,'[3]1.Pradzia'!$D$13,"m")),0)</f>
        <v>0</v>
      </c>
      <c r="X4616" s="35">
        <f t="shared" si="998"/>
        <v>0</v>
      </c>
      <c r="Y4616" s="35">
        <f t="shared" si="1008"/>
        <v>0</v>
      </c>
      <c r="Z4616" s="35">
        <f t="shared" si="1006"/>
        <v>0</v>
      </c>
      <c r="AA4616" s="36">
        <f t="shared" si="999"/>
        <v>0</v>
      </c>
      <c r="AB4616" s="36">
        <f t="shared" si="1000"/>
        <v>0</v>
      </c>
      <c r="AC4616" s="37">
        <f t="shared" si="1001"/>
        <v>0</v>
      </c>
      <c r="AD4616" s="35">
        <f>IF(OR(YEAR(G4616)&lt;2019,O4616="X"),0,IF(ISBLANK(H4616),DATEDIF(G4616,'[3]1.Pradzia'!$D$13,"M"),DATEDIF(G4616,H4616,"m")))</f>
        <v>0</v>
      </c>
      <c r="AE4616" s="37">
        <f>IF(E4616='[3]5.Grup_T'!$E$20,0,IF(AD4616&lt;&gt;0,M4616/V4616*MIN(12,AD4616),0))</f>
        <v>0</v>
      </c>
      <c r="AF4616" s="37">
        <f t="shared" si="1002"/>
        <v>0</v>
      </c>
      <c r="AG4616" s="37">
        <f t="shared" si="1003"/>
        <v>0</v>
      </c>
      <c r="AH4616" s="37">
        <f t="shared" si="1004"/>
        <v>0</v>
      </c>
      <c r="AI4616" s="35" t="str">
        <f t="shared" si="1005"/>
        <v>Nusidėvėjęs</v>
      </c>
      <c r="AJ4616" s="38" t="str">
        <f>IF(AND(F4616&lt;&gt;[3]Pav.tvarkyklė!$B$12,F4616&lt;&gt;[3]Pav.tvarkyklė!$B$13),"GVTNT","X")</f>
        <v>GVTNT</v>
      </c>
      <c r="AK4616" s="39">
        <f t="shared" si="1007"/>
        <v>0</v>
      </c>
      <c r="AL4616" s="41"/>
      <c r="AM4616" s="41"/>
      <c r="AN4616" s="41">
        <f t="shared" si="1009"/>
        <v>1900</v>
      </c>
      <c r="AO4616" s="41"/>
      <c r="AP4616" s="41"/>
      <c r="AQ4616" s="41"/>
      <c r="AR4616" s="42"/>
      <c r="AS4616" s="42"/>
      <c r="AU4616" s="43">
        <f t="shared" si="1010"/>
        <v>0</v>
      </c>
    </row>
    <row r="4617" spans="1:47" ht="15" customHeight="1" x14ac:dyDescent="0.25">
      <c r="A4617" s="11"/>
      <c r="B4617" s="19">
        <v>4786</v>
      </c>
      <c r="C4617" s="61"/>
      <c r="D4617" s="62"/>
      <c r="E4617" s="78"/>
      <c r="F4617" s="63"/>
      <c r="G4617" s="80"/>
      <c r="H4617" s="94"/>
      <c r="I4617" s="95"/>
      <c r="J4617" s="27"/>
      <c r="K4617" s="27"/>
      <c r="L4617" s="95"/>
      <c r="M4617" s="96"/>
      <c r="N4617" s="29">
        <v>0</v>
      </c>
      <c r="O4617" s="30" t="str">
        <f>IF(G4617&lt;=$N$2,"",IF(F4617=[3]Pav.tvarkyklė!$B$13,"",IF(ISBLANK(R4617),"X","")))</f>
        <v/>
      </c>
      <c r="P4617" s="91"/>
      <c r="Q4617" s="63"/>
      <c r="R4617" s="63"/>
      <c r="S4617" s="63"/>
      <c r="T4617" s="63"/>
      <c r="U4617" s="34" t="str">
        <f>IFERROR(INDEX('[3]5.Grup_T'!$G$4:$G$22,MATCH('6.Turtas'!E4617,'[3]5.Grup_T'!$E$4:$E$22,0)),"0")</f>
        <v>0</v>
      </c>
      <c r="V4617" s="35">
        <f t="shared" si="997"/>
        <v>0</v>
      </c>
      <c r="W4617" s="35">
        <f>IF(NOT(ISBLANK(H4617)),(12-DATEDIF(H4617,'[3]1.Pradzia'!$D$13,"m")),0)</f>
        <v>0</v>
      </c>
      <c r="X4617" s="35">
        <f t="shared" si="998"/>
        <v>0</v>
      </c>
      <c r="Y4617" s="35">
        <f t="shared" si="1008"/>
        <v>0</v>
      </c>
      <c r="Z4617" s="35">
        <f t="shared" si="1006"/>
        <v>0</v>
      </c>
      <c r="AA4617" s="36">
        <f t="shared" si="999"/>
        <v>0</v>
      </c>
      <c r="AB4617" s="36">
        <f t="shared" si="1000"/>
        <v>0</v>
      </c>
      <c r="AC4617" s="37">
        <f t="shared" si="1001"/>
        <v>0</v>
      </c>
      <c r="AD4617" s="35">
        <f>IF(OR(YEAR(G4617)&lt;2019,O4617="X"),0,IF(ISBLANK(H4617),DATEDIF(G4617,'[3]1.Pradzia'!$D$13,"M"),DATEDIF(G4617,H4617,"m")))</f>
        <v>0</v>
      </c>
      <c r="AE4617" s="37">
        <f>IF(E4617='[3]5.Grup_T'!$E$20,0,IF(AD4617&lt;&gt;0,M4617/V4617*MIN(12,AD4617),0))</f>
        <v>0</v>
      </c>
      <c r="AF4617" s="37">
        <f t="shared" si="1002"/>
        <v>0</v>
      </c>
      <c r="AG4617" s="37">
        <f t="shared" si="1003"/>
        <v>0</v>
      </c>
      <c r="AH4617" s="37">
        <f t="shared" si="1004"/>
        <v>0</v>
      </c>
      <c r="AI4617" s="35" t="str">
        <f t="shared" si="1005"/>
        <v>Nusidėvėjęs</v>
      </c>
      <c r="AJ4617" s="38" t="str">
        <f>IF(AND(F4617&lt;&gt;[3]Pav.tvarkyklė!$B$12,F4617&lt;&gt;[3]Pav.tvarkyklė!$B$13),"GVTNT","X")</f>
        <v>GVTNT</v>
      </c>
      <c r="AK4617" s="39">
        <f t="shared" si="1007"/>
        <v>0</v>
      </c>
      <c r="AL4617" s="41"/>
      <c r="AM4617" s="41"/>
      <c r="AN4617" s="41">
        <f t="shared" si="1009"/>
        <v>1900</v>
      </c>
      <c r="AO4617" s="41"/>
      <c r="AP4617" s="41"/>
      <c r="AQ4617" s="41"/>
      <c r="AR4617" s="42"/>
      <c r="AS4617" s="42"/>
      <c r="AU4617" s="43">
        <f t="shared" si="1010"/>
        <v>0</v>
      </c>
    </row>
    <row r="4618" spans="1:47" ht="15" customHeight="1" x14ac:dyDescent="0.25">
      <c r="A4618" s="11"/>
      <c r="B4618" s="19">
        <v>4787</v>
      </c>
      <c r="C4618" s="61"/>
      <c r="D4618" s="62"/>
      <c r="E4618" s="78"/>
      <c r="F4618" s="63"/>
      <c r="G4618" s="80"/>
      <c r="H4618" s="94"/>
      <c r="I4618" s="95"/>
      <c r="J4618" s="27"/>
      <c r="K4618" s="27"/>
      <c r="L4618" s="95"/>
      <c r="M4618" s="96"/>
      <c r="N4618" s="29">
        <v>0</v>
      </c>
      <c r="O4618" s="30" t="str">
        <f>IF(G4618&lt;=$N$2,"",IF(F4618=[3]Pav.tvarkyklė!$B$13,"",IF(ISBLANK(R4618),"X","")))</f>
        <v/>
      </c>
      <c r="P4618" s="91"/>
      <c r="Q4618" s="63"/>
      <c r="R4618" s="63"/>
      <c r="S4618" s="63"/>
      <c r="T4618" s="63"/>
      <c r="U4618" s="34" t="str">
        <f>IFERROR(INDEX('[3]5.Grup_T'!$G$4:$G$22,MATCH('6.Turtas'!E4618,'[3]5.Grup_T'!$E$4:$E$22,0)),"0")</f>
        <v>0</v>
      </c>
      <c r="V4618" s="35">
        <f t="shared" si="997"/>
        <v>0</v>
      </c>
      <c r="W4618" s="35">
        <f>IF(NOT(ISBLANK(H4618)),(12-DATEDIF(H4618,'[3]1.Pradzia'!$D$13,"m")),0)</f>
        <v>0</v>
      </c>
      <c r="X4618" s="35">
        <f t="shared" si="998"/>
        <v>0</v>
      </c>
      <c r="Y4618" s="35">
        <f t="shared" si="1008"/>
        <v>0</v>
      </c>
      <c r="Z4618" s="35">
        <f t="shared" si="1006"/>
        <v>0</v>
      </c>
      <c r="AA4618" s="36">
        <f t="shared" si="999"/>
        <v>0</v>
      </c>
      <c r="AB4618" s="36">
        <f t="shared" si="1000"/>
        <v>0</v>
      </c>
      <c r="AC4618" s="37">
        <f t="shared" si="1001"/>
        <v>0</v>
      </c>
      <c r="AD4618" s="35">
        <f>IF(OR(YEAR(G4618)&lt;2019,O4618="X"),0,IF(ISBLANK(H4618),DATEDIF(G4618,'[3]1.Pradzia'!$D$13,"M"),DATEDIF(G4618,H4618,"m")))</f>
        <v>0</v>
      </c>
      <c r="AE4618" s="37">
        <f>IF(E4618='[3]5.Grup_T'!$E$20,0,IF(AD4618&lt;&gt;0,M4618/V4618*MIN(12,AD4618),0))</f>
        <v>0</v>
      </c>
      <c r="AF4618" s="37">
        <f t="shared" si="1002"/>
        <v>0</v>
      </c>
      <c r="AG4618" s="37">
        <f t="shared" si="1003"/>
        <v>0</v>
      </c>
      <c r="AH4618" s="37">
        <f t="shared" si="1004"/>
        <v>0</v>
      </c>
      <c r="AI4618" s="35" t="str">
        <f t="shared" si="1005"/>
        <v>Nusidėvėjęs</v>
      </c>
      <c r="AJ4618" s="38" t="str">
        <f>IF(AND(F4618&lt;&gt;[3]Pav.tvarkyklė!$B$12,F4618&lt;&gt;[3]Pav.tvarkyklė!$B$13),"GVTNT","X")</f>
        <v>GVTNT</v>
      </c>
      <c r="AK4618" s="39">
        <f t="shared" si="1007"/>
        <v>0</v>
      </c>
      <c r="AL4618" s="41"/>
      <c r="AM4618" s="41"/>
      <c r="AN4618" s="41">
        <f t="shared" si="1009"/>
        <v>1900</v>
      </c>
      <c r="AO4618" s="41"/>
      <c r="AP4618" s="41"/>
      <c r="AQ4618" s="41"/>
      <c r="AR4618" s="42"/>
      <c r="AS4618" s="42"/>
      <c r="AU4618" s="43">
        <f t="shared" si="1010"/>
        <v>0</v>
      </c>
    </row>
    <row r="4619" spans="1:47" ht="15" customHeight="1" x14ac:dyDescent="0.25">
      <c r="A4619" s="11"/>
      <c r="B4619" s="19">
        <v>4788</v>
      </c>
      <c r="C4619" s="61"/>
      <c r="D4619" s="62"/>
      <c r="E4619" s="78"/>
      <c r="F4619" s="63"/>
      <c r="G4619" s="80"/>
      <c r="H4619" s="94"/>
      <c r="I4619" s="95"/>
      <c r="J4619" s="27"/>
      <c r="K4619" s="27"/>
      <c r="L4619" s="95"/>
      <c r="M4619" s="96"/>
      <c r="N4619" s="29">
        <v>0</v>
      </c>
      <c r="O4619" s="30" t="str">
        <f>IF(G4619&lt;=$N$2,"",IF(F4619=[3]Pav.tvarkyklė!$B$13,"",IF(ISBLANK(R4619),"X","")))</f>
        <v/>
      </c>
      <c r="P4619" s="91"/>
      <c r="Q4619" s="63"/>
      <c r="R4619" s="63"/>
      <c r="S4619" s="63"/>
      <c r="T4619" s="63"/>
      <c r="U4619" s="34" t="str">
        <f>IFERROR(INDEX('[3]5.Grup_T'!$G$4:$G$22,MATCH('6.Turtas'!E4619,'[3]5.Grup_T'!$E$4:$E$22,0)),"0")</f>
        <v>0</v>
      </c>
      <c r="V4619" s="35">
        <f t="shared" si="997"/>
        <v>0</v>
      </c>
      <c r="W4619" s="35">
        <f>IF(NOT(ISBLANK(H4619)),(12-DATEDIF(H4619,'[3]1.Pradzia'!$D$13,"m")),0)</f>
        <v>0</v>
      </c>
      <c r="X4619" s="35">
        <f t="shared" si="998"/>
        <v>0</v>
      </c>
      <c r="Y4619" s="35">
        <f t="shared" si="1008"/>
        <v>0</v>
      </c>
      <c r="Z4619" s="35">
        <f t="shared" si="1006"/>
        <v>0</v>
      </c>
      <c r="AA4619" s="36">
        <f t="shared" si="999"/>
        <v>0</v>
      </c>
      <c r="AB4619" s="36">
        <f t="shared" si="1000"/>
        <v>0</v>
      </c>
      <c r="AC4619" s="37">
        <f t="shared" si="1001"/>
        <v>0</v>
      </c>
      <c r="AD4619" s="35">
        <f>IF(OR(YEAR(G4619)&lt;2019,O4619="X"),0,IF(ISBLANK(H4619),DATEDIF(G4619,'[3]1.Pradzia'!$D$13,"M"),DATEDIF(G4619,H4619,"m")))</f>
        <v>0</v>
      </c>
      <c r="AE4619" s="37">
        <f>IF(E4619='[3]5.Grup_T'!$E$20,0,IF(AD4619&lt;&gt;0,M4619/V4619*MIN(12,AD4619),0))</f>
        <v>0</v>
      </c>
      <c r="AF4619" s="37">
        <f t="shared" si="1002"/>
        <v>0</v>
      </c>
      <c r="AG4619" s="37">
        <f t="shared" si="1003"/>
        <v>0</v>
      </c>
      <c r="AH4619" s="37">
        <f t="shared" si="1004"/>
        <v>0</v>
      </c>
      <c r="AI4619" s="35" t="str">
        <f t="shared" si="1005"/>
        <v>Nusidėvėjęs</v>
      </c>
      <c r="AJ4619" s="38" t="str">
        <f>IF(AND(F4619&lt;&gt;[3]Pav.tvarkyklė!$B$12,F4619&lt;&gt;[3]Pav.tvarkyklė!$B$13),"GVTNT","X")</f>
        <v>GVTNT</v>
      </c>
      <c r="AK4619" s="39">
        <f t="shared" si="1007"/>
        <v>0</v>
      </c>
      <c r="AL4619" s="41"/>
      <c r="AM4619" s="41"/>
      <c r="AN4619" s="41">
        <f t="shared" si="1009"/>
        <v>1900</v>
      </c>
      <c r="AO4619" s="41"/>
      <c r="AP4619" s="41"/>
      <c r="AQ4619" s="41"/>
      <c r="AR4619" s="42"/>
      <c r="AS4619" s="42"/>
      <c r="AU4619" s="43">
        <f t="shared" si="1010"/>
        <v>0</v>
      </c>
    </row>
    <row r="4620" spans="1:47" ht="15" customHeight="1" x14ac:dyDescent="0.25">
      <c r="A4620" s="11"/>
      <c r="B4620" s="19">
        <v>4789</v>
      </c>
      <c r="C4620" s="61"/>
      <c r="D4620" s="62"/>
      <c r="E4620" s="78"/>
      <c r="F4620" s="63"/>
      <c r="G4620" s="80"/>
      <c r="H4620" s="94"/>
      <c r="I4620" s="95"/>
      <c r="J4620" s="27"/>
      <c r="K4620" s="27"/>
      <c r="L4620" s="95"/>
      <c r="M4620" s="96"/>
      <c r="N4620" s="29">
        <v>0</v>
      </c>
      <c r="O4620" s="30" t="str">
        <f>IF(G4620&lt;=$N$2,"",IF(F4620=[3]Pav.tvarkyklė!$B$13,"",IF(ISBLANK(R4620),"X","")))</f>
        <v/>
      </c>
      <c r="P4620" s="91"/>
      <c r="Q4620" s="63"/>
      <c r="R4620" s="63"/>
      <c r="S4620" s="63"/>
      <c r="T4620" s="63"/>
      <c r="U4620" s="34" t="str">
        <f>IFERROR(INDEX('[3]5.Grup_T'!$G$4:$G$22,MATCH('6.Turtas'!E4620,'[3]5.Grup_T'!$E$4:$E$22,0)),"0")</f>
        <v>0</v>
      </c>
      <c r="V4620" s="35">
        <f t="shared" si="997"/>
        <v>0</v>
      </c>
      <c r="W4620" s="35">
        <f>IF(NOT(ISBLANK(H4620)),(12-DATEDIF(H4620,'[3]1.Pradzia'!$D$13,"m")),0)</f>
        <v>0</v>
      </c>
      <c r="X4620" s="35">
        <f t="shared" si="998"/>
        <v>0</v>
      </c>
      <c r="Y4620" s="35">
        <f t="shared" si="1008"/>
        <v>0</v>
      </c>
      <c r="Z4620" s="35">
        <f t="shared" si="1006"/>
        <v>0</v>
      </c>
      <c r="AA4620" s="36">
        <f t="shared" si="999"/>
        <v>0</v>
      </c>
      <c r="AB4620" s="36">
        <f t="shared" si="1000"/>
        <v>0</v>
      </c>
      <c r="AC4620" s="37">
        <f t="shared" si="1001"/>
        <v>0</v>
      </c>
      <c r="AD4620" s="35">
        <f>IF(OR(YEAR(G4620)&lt;2019,O4620="X"),0,IF(ISBLANK(H4620),DATEDIF(G4620,'[3]1.Pradzia'!$D$13,"M"),DATEDIF(G4620,H4620,"m")))</f>
        <v>0</v>
      </c>
      <c r="AE4620" s="37">
        <f>IF(E4620='[3]5.Grup_T'!$E$20,0,IF(AD4620&lt;&gt;0,M4620/V4620*MIN(12,AD4620),0))</f>
        <v>0</v>
      </c>
      <c r="AF4620" s="37">
        <f t="shared" si="1002"/>
        <v>0</v>
      </c>
      <c r="AG4620" s="37">
        <f t="shared" si="1003"/>
        <v>0</v>
      </c>
      <c r="AH4620" s="37">
        <f t="shared" si="1004"/>
        <v>0</v>
      </c>
      <c r="AI4620" s="35" t="str">
        <f t="shared" si="1005"/>
        <v>Nusidėvėjęs</v>
      </c>
      <c r="AJ4620" s="38" t="str">
        <f>IF(AND(F4620&lt;&gt;[3]Pav.tvarkyklė!$B$12,F4620&lt;&gt;[3]Pav.tvarkyklė!$B$13),"GVTNT","X")</f>
        <v>GVTNT</v>
      </c>
      <c r="AK4620" s="39">
        <f t="shared" si="1007"/>
        <v>0</v>
      </c>
      <c r="AL4620" s="41"/>
      <c r="AM4620" s="41"/>
      <c r="AN4620" s="41">
        <f t="shared" si="1009"/>
        <v>1900</v>
      </c>
      <c r="AO4620" s="41"/>
      <c r="AP4620" s="41"/>
      <c r="AQ4620" s="41"/>
      <c r="AR4620" s="42"/>
      <c r="AS4620" s="42"/>
      <c r="AU4620" s="43">
        <f t="shared" si="1010"/>
        <v>0</v>
      </c>
    </row>
    <row r="4621" spans="1:47" ht="15" customHeight="1" x14ac:dyDescent="0.25">
      <c r="A4621" s="11"/>
      <c r="B4621" s="19">
        <v>4790</v>
      </c>
      <c r="C4621" s="61"/>
      <c r="D4621" s="62"/>
      <c r="E4621" s="78"/>
      <c r="F4621" s="63"/>
      <c r="G4621" s="80"/>
      <c r="H4621" s="94"/>
      <c r="I4621" s="95"/>
      <c r="J4621" s="27"/>
      <c r="K4621" s="27"/>
      <c r="L4621" s="95"/>
      <c r="M4621" s="96"/>
      <c r="N4621" s="29">
        <v>0</v>
      </c>
      <c r="O4621" s="30" t="str">
        <f>IF(G4621&lt;=$N$2,"",IF(F4621=[3]Pav.tvarkyklė!$B$13,"",IF(ISBLANK(R4621),"X","")))</f>
        <v/>
      </c>
      <c r="P4621" s="91"/>
      <c r="Q4621" s="63"/>
      <c r="R4621" s="63"/>
      <c r="S4621" s="63"/>
      <c r="T4621" s="63"/>
      <c r="U4621" s="34" t="str">
        <f>IFERROR(INDEX('[3]5.Grup_T'!$G$4:$G$22,MATCH('6.Turtas'!E4621,'[3]5.Grup_T'!$E$4:$E$22,0)),"0")</f>
        <v>0</v>
      </c>
      <c r="V4621" s="35">
        <f t="shared" si="997"/>
        <v>0</v>
      </c>
      <c r="W4621" s="35">
        <f>IF(NOT(ISBLANK(H4621)),(12-DATEDIF(H4621,'[3]1.Pradzia'!$D$13,"m")),0)</f>
        <v>0</v>
      </c>
      <c r="X4621" s="35">
        <f t="shared" si="998"/>
        <v>0</v>
      </c>
      <c r="Y4621" s="35">
        <f t="shared" si="1008"/>
        <v>0</v>
      </c>
      <c r="Z4621" s="35">
        <f t="shared" si="1006"/>
        <v>0</v>
      </c>
      <c r="AA4621" s="36">
        <f t="shared" si="999"/>
        <v>0</v>
      </c>
      <c r="AB4621" s="36">
        <f t="shared" si="1000"/>
        <v>0</v>
      </c>
      <c r="AC4621" s="37">
        <f t="shared" si="1001"/>
        <v>0</v>
      </c>
      <c r="AD4621" s="35">
        <f>IF(OR(YEAR(G4621)&lt;2019,O4621="X"),0,IF(ISBLANK(H4621),DATEDIF(G4621,'[3]1.Pradzia'!$D$13,"M"),DATEDIF(G4621,H4621,"m")))</f>
        <v>0</v>
      </c>
      <c r="AE4621" s="37">
        <f>IF(E4621='[3]5.Grup_T'!$E$20,0,IF(AD4621&lt;&gt;0,M4621/V4621*MIN(12,AD4621),0))</f>
        <v>0</v>
      </c>
      <c r="AF4621" s="37">
        <f t="shared" si="1002"/>
        <v>0</v>
      </c>
      <c r="AG4621" s="37">
        <f t="shared" si="1003"/>
        <v>0</v>
      </c>
      <c r="AH4621" s="37">
        <f t="shared" si="1004"/>
        <v>0</v>
      </c>
      <c r="AI4621" s="35" t="str">
        <f t="shared" si="1005"/>
        <v>Nusidėvėjęs</v>
      </c>
      <c r="AJ4621" s="38" t="str">
        <f>IF(AND(F4621&lt;&gt;[3]Pav.tvarkyklė!$B$12,F4621&lt;&gt;[3]Pav.tvarkyklė!$B$13),"GVTNT","X")</f>
        <v>GVTNT</v>
      </c>
      <c r="AK4621" s="39">
        <f t="shared" si="1007"/>
        <v>0</v>
      </c>
      <c r="AL4621" s="41"/>
      <c r="AM4621" s="41"/>
      <c r="AN4621" s="41">
        <f t="shared" si="1009"/>
        <v>1900</v>
      </c>
      <c r="AO4621" s="41"/>
      <c r="AP4621" s="41"/>
      <c r="AQ4621" s="41"/>
      <c r="AR4621" s="42"/>
      <c r="AS4621" s="42"/>
      <c r="AU4621" s="43">
        <f t="shared" si="1010"/>
        <v>0</v>
      </c>
    </row>
    <row r="4622" spans="1:47" ht="15" customHeight="1" x14ac:dyDescent="0.25">
      <c r="A4622" s="11"/>
      <c r="B4622" s="19">
        <v>4791</v>
      </c>
      <c r="C4622" s="61"/>
      <c r="D4622" s="62"/>
      <c r="E4622" s="78"/>
      <c r="F4622" s="63"/>
      <c r="G4622" s="80"/>
      <c r="H4622" s="94"/>
      <c r="I4622" s="95"/>
      <c r="J4622" s="27"/>
      <c r="K4622" s="27"/>
      <c r="L4622" s="95"/>
      <c r="M4622" s="96"/>
      <c r="N4622" s="29">
        <v>0</v>
      </c>
      <c r="O4622" s="30" t="str">
        <f>IF(G4622&lt;=$N$2,"",IF(F4622=[3]Pav.tvarkyklė!$B$13,"",IF(ISBLANK(R4622),"X","")))</f>
        <v/>
      </c>
      <c r="P4622" s="91"/>
      <c r="Q4622" s="63"/>
      <c r="R4622" s="63"/>
      <c r="S4622" s="63"/>
      <c r="T4622" s="63"/>
      <c r="U4622" s="34" t="str">
        <f>IFERROR(INDEX('[3]5.Grup_T'!$G$4:$G$22,MATCH('6.Turtas'!E4622,'[3]5.Grup_T'!$E$4:$E$22,0)),"0")</f>
        <v>0</v>
      </c>
      <c r="V4622" s="35">
        <f t="shared" si="997"/>
        <v>0</v>
      </c>
      <c r="W4622" s="35">
        <f>IF(NOT(ISBLANK(H4622)),(12-DATEDIF(H4622,'[3]1.Pradzia'!$D$13,"m")),0)</f>
        <v>0</v>
      </c>
      <c r="X4622" s="35">
        <f t="shared" si="998"/>
        <v>0</v>
      </c>
      <c r="Y4622" s="35">
        <f t="shared" si="1008"/>
        <v>0</v>
      </c>
      <c r="Z4622" s="35">
        <f t="shared" si="1006"/>
        <v>0</v>
      </c>
      <c r="AA4622" s="36">
        <f t="shared" si="999"/>
        <v>0</v>
      </c>
      <c r="AB4622" s="36">
        <f t="shared" si="1000"/>
        <v>0</v>
      </c>
      <c r="AC4622" s="37">
        <f t="shared" si="1001"/>
        <v>0</v>
      </c>
      <c r="AD4622" s="35">
        <f>IF(OR(YEAR(G4622)&lt;2019,O4622="X"),0,IF(ISBLANK(H4622),DATEDIF(G4622,'[3]1.Pradzia'!$D$13,"M"),DATEDIF(G4622,H4622,"m")))</f>
        <v>0</v>
      </c>
      <c r="AE4622" s="37">
        <f>IF(E4622='[3]5.Grup_T'!$E$20,0,IF(AD4622&lt;&gt;0,M4622/V4622*MIN(12,AD4622),0))</f>
        <v>0</v>
      </c>
      <c r="AF4622" s="37">
        <f t="shared" si="1002"/>
        <v>0</v>
      </c>
      <c r="AG4622" s="37">
        <f t="shared" si="1003"/>
        <v>0</v>
      </c>
      <c r="AH4622" s="37">
        <f t="shared" si="1004"/>
        <v>0</v>
      </c>
      <c r="AI4622" s="35" t="str">
        <f t="shared" si="1005"/>
        <v>Nusidėvėjęs</v>
      </c>
      <c r="AJ4622" s="38" t="str">
        <f>IF(AND(F4622&lt;&gt;[3]Pav.tvarkyklė!$B$12,F4622&lt;&gt;[3]Pav.tvarkyklė!$B$13),"GVTNT","X")</f>
        <v>GVTNT</v>
      </c>
      <c r="AK4622" s="39">
        <f t="shared" si="1007"/>
        <v>0</v>
      </c>
      <c r="AL4622" s="41"/>
      <c r="AM4622" s="41"/>
      <c r="AN4622" s="41">
        <f t="shared" si="1009"/>
        <v>1900</v>
      </c>
      <c r="AO4622" s="41"/>
      <c r="AP4622" s="41"/>
      <c r="AQ4622" s="41"/>
      <c r="AR4622" s="42"/>
      <c r="AS4622" s="42"/>
      <c r="AU4622" s="43">
        <f t="shared" si="1010"/>
        <v>0</v>
      </c>
    </row>
    <row r="4623" spans="1:47" ht="15" customHeight="1" x14ac:dyDescent="0.25">
      <c r="A4623" s="11"/>
      <c r="B4623" s="19">
        <v>4792</v>
      </c>
      <c r="C4623" s="61"/>
      <c r="D4623" s="62"/>
      <c r="E4623" s="78"/>
      <c r="F4623" s="63"/>
      <c r="G4623" s="80"/>
      <c r="H4623" s="94"/>
      <c r="I4623" s="95"/>
      <c r="J4623" s="27"/>
      <c r="K4623" s="27"/>
      <c r="L4623" s="95"/>
      <c r="M4623" s="96"/>
      <c r="N4623" s="29">
        <v>0</v>
      </c>
      <c r="O4623" s="30" t="str">
        <f>IF(G4623&lt;=$N$2,"",IF(F4623=[3]Pav.tvarkyklė!$B$13,"",IF(ISBLANK(R4623),"X","")))</f>
        <v/>
      </c>
      <c r="P4623" s="91"/>
      <c r="Q4623" s="63"/>
      <c r="R4623" s="63"/>
      <c r="S4623" s="63"/>
      <c r="T4623" s="63"/>
      <c r="U4623" s="34" t="str">
        <f>IFERROR(INDEX('[3]5.Grup_T'!$G$4:$G$22,MATCH('6.Turtas'!E4623,'[3]5.Grup_T'!$E$4:$E$22,0)),"0")</f>
        <v>0</v>
      </c>
      <c r="V4623" s="35">
        <f t="shared" si="997"/>
        <v>0</v>
      </c>
      <c r="W4623" s="35">
        <f>IF(NOT(ISBLANK(H4623)),(12-DATEDIF(H4623,'[3]1.Pradzia'!$D$13,"m")),0)</f>
        <v>0</v>
      </c>
      <c r="X4623" s="35">
        <f t="shared" si="998"/>
        <v>0</v>
      </c>
      <c r="Y4623" s="35">
        <f t="shared" si="1008"/>
        <v>0</v>
      </c>
      <c r="Z4623" s="35">
        <f t="shared" si="1006"/>
        <v>0</v>
      </c>
      <c r="AA4623" s="36">
        <f t="shared" si="999"/>
        <v>0</v>
      </c>
      <c r="AB4623" s="36">
        <f t="shared" si="1000"/>
        <v>0</v>
      </c>
      <c r="AC4623" s="37">
        <f t="shared" si="1001"/>
        <v>0</v>
      </c>
      <c r="AD4623" s="35">
        <f>IF(OR(YEAR(G4623)&lt;2019,O4623="X"),0,IF(ISBLANK(H4623),DATEDIF(G4623,'[3]1.Pradzia'!$D$13,"M"),DATEDIF(G4623,H4623,"m")))</f>
        <v>0</v>
      </c>
      <c r="AE4623" s="37">
        <f>IF(E4623='[3]5.Grup_T'!$E$20,0,IF(AD4623&lt;&gt;0,M4623/V4623*MIN(12,AD4623),0))</f>
        <v>0</v>
      </c>
      <c r="AF4623" s="37">
        <f t="shared" si="1002"/>
        <v>0</v>
      </c>
      <c r="AG4623" s="37">
        <f t="shared" si="1003"/>
        <v>0</v>
      </c>
      <c r="AH4623" s="37">
        <f t="shared" si="1004"/>
        <v>0</v>
      </c>
      <c r="AI4623" s="35" t="str">
        <f t="shared" si="1005"/>
        <v>Nusidėvėjęs</v>
      </c>
      <c r="AJ4623" s="38" t="str">
        <f>IF(AND(F4623&lt;&gt;[3]Pav.tvarkyklė!$B$12,F4623&lt;&gt;[3]Pav.tvarkyklė!$B$13),"GVTNT","X")</f>
        <v>GVTNT</v>
      </c>
      <c r="AK4623" s="39">
        <f t="shared" si="1007"/>
        <v>0</v>
      </c>
      <c r="AL4623" s="41"/>
      <c r="AM4623" s="41"/>
      <c r="AN4623" s="41">
        <f t="shared" si="1009"/>
        <v>1900</v>
      </c>
      <c r="AO4623" s="41"/>
      <c r="AP4623" s="41"/>
      <c r="AQ4623" s="41"/>
      <c r="AR4623" s="42"/>
      <c r="AS4623" s="42"/>
      <c r="AU4623" s="43">
        <f t="shared" si="1010"/>
        <v>0</v>
      </c>
    </row>
    <row r="4624" spans="1:47" ht="15" customHeight="1" x14ac:dyDescent="0.25">
      <c r="A4624" s="11"/>
      <c r="B4624" s="19">
        <v>4793</v>
      </c>
      <c r="C4624" s="61"/>
      <c r="D4624" s="62"/>
      <c r="E4624" s="78"/>
      <c r="F4624" s="63"/>
      <c r="G4624" s="80"/>
      <c r="H4624" s="94"/>
      <c r="I4624" s="95"/>
      <c r="J4624" s="27"/>
      <c r="K4624" s="27"/>
      <c r="L4624" s="95"/>
      <c r="M4624" s="96"/>
      <c r="N4624" s="29">
        <v>0</v>
      </c>
      <c r="O4624" s="30" t="str">
        <f>IF(G4624&lt;=$N$2,"",IF(F4624=[3]Pav.tvarkyklė!$B$13,"",IF(ISBLANK(R4624),"X","")))</f>
        <v/>
      </c>
      <c r="P4624" s="91"/>
      <c r="Q4624" s="63"/>
      <c r="R4624" s="63"/>
      <c r="S4624" s="63"/>
      <c r="T4624" s="63"/>
      <c r="U4624" s="34" t="str">
        <f>IFERROR(INDEX('[3]5.Grup_T'!$G$4:$G$22,MATCH('6.Turtas'!E4624,'[3]5.Grup_T'!$E$4:$E$22,0)),"0")</f>
        <v>0</v>
      </c>
      <c r="V4624" s="35">
        <f t="shared" si="997"/>
        <v>0</v>
      </c>
      <c r="W4624" s="35">
        <f>IF(NOT(ISBLANK(H4624)),(12-DATEDIF(H4624,'[3]1.Pradzia'!$D$13,"m")),0)</f>
        <v>0</v>
      </c>
      <c r="X4624" s="35">
        <f t="shared" si="998"/>
        <v>0</v>
      </c>
      <c r="Y4624" s="35">
        <f t="shared" si="1008"/>
        <v>0</v>
      </c>
      <c r="Z4624" s="35">
        <f t="shared" si="1006"/>
        <v>0</v>
      </c>
      <c r="AA4624" s="36">
        <f t="shared" si="999"/>
        <v>0</v>
      </c>
      <c r="AB4624" s="36">
        <f t="shared" si="1000"/>
        <v>0</v>
      </c>
      <c r="AC4624" s="37">
        <f t="shared" si="1001"/>
        <v>0</v>
      </c>
      <c r="AD4624" s="35">
        <f>IF(OR(YEAR(G4624)&lt;2019,O4624="X"),0,IF(ISBLANK(H4624),DATEDIF(G4624,'[3]1.Pradzia'!$D$13,"M"),DATEDIF(G4624,H4624,"m")))</f>
        <v>0</v>
      </c>
      <c r="AE4624" s="37">
        <f>IF(E4624='[3]5.Grup_T'!$E$20,0,IF(AD4624&lt;&gt;0,M4624/V4624*MIN(12,AD4624),0))</f>
        <v>0</v>
      </c>
      <c r="AF4624" s="37">
        <f t="shared" si="1002"/>
        <v>0</v>
      </c>
      <c r="AG4624" s="37">
        <f t="shared" si="1003"/>
        <v>0</v>
      </c>
      <c r="AH4624" s="37">
        <f t="shared" si="1004"/>
        <v>0</v>
      </c>
      <c r="AI4624" s="35" t="str">
        <f t="shared" si="1005"/>
        <v>Nusidėvėjęs</v>
      </c>
      <c r="AJ4624" s="38" t="str">
        <f>IF(AND(F4624&lt;&gt;[3]Pav.tvarkyklė!$B$12,F4624&lt;&gt;[3]Pav.tvarkyklė!$B$13),"GVTNT","X")</f>
        <v>GVTNT</v>
      </c>
      <c r="AK4624" s="39">
        <f t="shared" si="1007"/>
        <v>0</v>
      </c>
      <c r="AL4624" s="41"/>
      <c r="AM4624" s="41"/>
      <c r="AN4624" s="41">
        <f t="shared" si="1009"/>
        <v>1900</v>
      </c>
      <c r="AO4624" s="41"/>
      <c r="AP4624" s="41"/>
      <c r="AQ4624" s="41"/>
      <c r="AR4624" s="42"/>
      <c r="AS4624" s="42"/>
      <c r="AU4624" s="43">
        <f t="shared" si="1010"/>
        <v>0</v>
      </c>
    </row>
    <row r="4625" spans="1:47" ht="15" customHeight="1" x14ac:dyDescent="0.25">
      <c r="A4625" s="11"/>
      <c r="B4625" s="19">
        <v>4794</v>
      </c>
      <c r="C4625" s="61"/>
      <c r="D4625" s="62"/>
      <c r="E4625" s="78"/>
      <c r="F4625" s="63"/>
      <c r="G4625" s="80"/>
      <c r="H4625" s="94"/>
      <c r="I4625" s="95"/>
      <c r="J4625" s="27"/>
      <c r="K4625" s="27"/>
      <c r="L4625" s="95"/>
      <c r="M4625" s="96"/>
      <c r="N4625" s="29">
        <v>0</v>
      </c>
      <c r="O4625" s="30" t="str">
        <f>IF(G4625&lt;=$N$2,"",IF(F4625=[3]Pav.tvarkyklė!$B$13,"",IF(ISBLANK(R4625),"X","")))</f>
        <v/>
      </c>
      <c r="P4625" s="91"/>
      <c r="Q4625" s="63"/>
      <c r="R4625" s="63"/>
      <c r="S4625" s="63"/>
      <c r="T4625" s="63"/>
      <c r="U4625" s="34" t="str">
        <f>IFERROR(INDEX('[3]5.Grup_T'!$G$4:$G$22,MATCH('6.Turtas'!E4625,'[3]5.Grup_T'!$E$4:$E$22,0)),"0")</f>
        <v>0</v>
      </c>
      <c r="V4625" s="35">
        <f t="shared" si="997"/>
        <v>0</v>
      </c>
      <c r="W4625" s="35">
        <f>IF(NOT(ISBLANK(H4625)),(12-DATEDIF(H4625,'[3]1.Pradzia'!$D$13,"m")),0)</f>
        <v>0</v>
      </c>
      <c r="X4625" s="35">
        <f t="shared" si="998"/>
        <v>0</v>
      </c>
      <c r="Y4625" s="35">
        <f t="shared" si="1008"/>
        <v>0</v>
      </c>
      <c r="Z4625" s="35">
        <f t="shared" si="1006"/>
        <v>0</v>
      </c>
      <c r="AA4625" s="36">
        <f t="shared" si="999"/>
        <v>0</v>
      </c>
      <c r="AB4625" s="36">
        <f t="shared" si="1000"/>
        <v>0</v>
      </c>
      <c r="AC4625" s="37">
        <f t="shared" si="1001"/>
        <v>0</v>
      </c>
      <c r="AD4625" s="35">
        <f>IF(OR(YEAR(G4625)&lt;2019,O4625="X"),0,IF(ISBLANK(H4625),DATEDIF(G4625,'[3]1.Pradzia'!$D$13,"M"),DATEDIF(G4625,H4625,"m")))</f>
        <v>0</v>
      </c>
      <c r="AE4625" s="37">
        <f>IF(E4625='[3]5.Grup_T'!$E$20,0,IF(AD4625&lt;&gt;0,M4625/V4625*MIN(12,AD4625),0))</f>
        <v>0</v>
      </c>
      <c r="AF4625" s="37">
        <f t="shared" si="1002"/>
        <v>0</v>
      </c>
      <c r="AG4625" s="37">
        <f t="shared" si="1003"/>
        <v>0</v>
      </c>
      <c r="AH4625" s="37">
        <f t="shared" si="1004"/>
        <v>0</v>
      </c>
      <c r="AI4625" s="35" t="str">
        <f t="shared" si="1005"/>
        <v>Nusidėvėjęs</v>
      </c>
      <c r="AJ4625" s="38" t="str">
        <f>IF(AND(F4625&lt;&gt;[3]Pav.tvarkyklė!$B$12,F4625&lt;&gt;[3]Pav.tvarkyklė!$B$13),"GVTNT","X")</f>
        <v>GVTNT</v>
      </c>
      <c r="AK4625" s="39">
        <f t="shared" si="1007"/>
        <v>0</v>
      </c>
      <c r="AL4625" s="41"/>
      <c r="AM4625" s="41"/>
      <c r="AN4625" s="41">
        <f t="shared" si="1009"/>
        <v>1900</v>
      </c>
      <c r="AO4625" s="41"/>
      <c r="AP4625" s="41"/>
      <c r="AQ4625" s="41"/>
      <c r="AR4625" s="42"/>
      <c r="AS4625" s="42"/>
      <c r="AU4625" s="43">
        <f t="shared" si="1010"/>
        <v>0</v>
      </c>
    </row>
    <row r="4626" spans="1:47" ht="15" customHeight="1" x14ac:dyDescent="0.25">
      <c r="A4626" s="11"/>
      <c r="B4626" s="19">
        <v>4795</v>
      </c>
      <c r="C4626" s="61"/>
      <c r="D4626" s="62"/>
      <c r="E4626" s="78"/>
      <c r="F4626" s="63"/>
      <c r="G4626" s="80"/>
      <c r="H4626" s="94"/>
      <c r="I4626" s="95"/>
      <c r="J4626" s="27"/>
      <c r="K4626" s="27"/>
      <c r="L4626" s="95"/>
      <c r="M4626" s="96"/>
      <c r="N4626" s="29">
        <v>0</v>
      </c>
      <c r="O4626" s="30" t="str">
        <f>IF(G4626&lt;=$N$2,"",IF(F4626=[3]Pav.tvarkyklė!$B$13,"",IF(ISBLANK(R4626),"X","")))</f>
        <v/>
      </c>
      <c r="P4626" s="91"/>
      <c r="Q4626" s="63"/>
      <c r="R4626" s="63"/>
      <c r="S4626" s="63"/>
      <c r="T4626" s="63"/>
      <c r="U4626" s="34" t="str">
        <f>IFERROR(INDEX('[3]5.Grup_T'!$G$4:$G$22,MATCH('6.Turtas'!E4626,'[3]5.Grup_T'!$E$4:$E$22,0)),"0")</f>
        <v>0</v>
      </c>
      <c r="V4626" s="35">
        <f t="shared" ref="V4626:V4689" si="1011">U4626*12</f>
        <v>0</v>
      </c>
      <c r="W4626" s="35">
        <f>IF(NOT(ISBLANK(H4626)),(12-DATEDIF(H4626,'[3]1.Pradzia'!$D$13,"m")),0)</f>
        <v>0</v>
      </c>
      <c r="X4626" s="35">
        <f t="shared" ref="X4626:X4689" si="1012">IF(OR(ISBLANK(C4626),YEAR(G4626)&gt;=2019),0,DATEDIF(G4626,$N$2,"M"))</f>
        <v>0</v>
      </c>
      <c r="Y4626" s="35">
        <f t="shared" si="1008"/>
        <v>0</v>
      </c>
      <c r="Z4626" s="35">
        <f t="shared" si="1006"/>
        <v>0</v>
      </c>
      <c r="AA4626" s="36">
        <f t="shared" ref="AA4626:AA4689" si="1013">+IF(Z4626&lt;=0,0,N4626/Z4626)</f>
        <v>0</v>
      </c>
      <c r="AB4626" s="36">
        <f t="shared" ref="AB4626:AB4689" si="1014">IF(Z4626&lt;=0,N4626,N4626/Z4626*Y4626)</f>
        <v>0</v>
      </c>
      <c r="AC4626" s="37">
        <f t="shared" ref="AC4626:AC4689" si="1015">IF(YEAR(G4626)&lt;2019,M4626-N4626+AB4626,0)</f>
        <v>0</v>
      </c>
      <c r="AD4626" s="35">
        <f>IF(OR(YEAR(G4626)&lt;2019,O4626="X"),0,IF(ISBLANK(H4626),DATEDIF(G4626,'[3]1.Pradzia'!$D$13,"M"),DATEDIF(G4626,H4626,"m")))</f>
        <v>0</v>
      </c>
      <c r="AE4626" s="37">
        <f>IF(E4626='[3]5.Grup_T'!$E$20,0,IF(AD4626&lt;&gt;0,M4626/V4626*MIN(12,AD4626),0))</f>
        <v>0</v>
      </c>
      <c r="AF4626" s="37">
        <f t="shared" ref="AF4626:AF4689" si="1016">+AB4626+AE4626</f>
        <v>0</v>
      </c>
      <c r="AG4626" s="37">
        <f t="shared" ref="AG4626:AG4689" si="1017">AC4626+AE4626</f>
        <v>0</v>
      </c>
      <c r="AH4626" s="37">
        <f t="shared" ref="AH4626:AH4689" si="1018">M4626-AG4626</f>
        <v>0</v>
      </c>
      <c r="AI4626" s="35" t="str">
        <f t="shared" ref="AI4626:AI4689" si="1019">IF(H4626&lt;&gt;0,"Nurašytas",IF(O4626="X","Nesuderintas",IF(AH4626&lt;=0,"Nusidėvėjęs","")))</f>
        <v>Nusidėvėjęs</v>
      </c>
      <c r="AJ4626" s="38" t="str">
        <f>IF(AND(F4626&lt;&gt;[3]Pav.tvarkyklė!$B$12,F4626&lt;&gt;[3]Pav.tvarkyklė!$B$13),"GVTNT","X")</f>
        <v>GVTNT</v>
      </c>
      <c r="AK4626" s="39">
        <f t="shared" si="1007"/>
        <v>0</v>
      </c>
      <c r="AL4626" s="41"/>
      <c r="AM4626" s="41"/>
      <c r="AN4626" s="41">
        <f t="shared" si="1009"/>
        <v>1900</v>
      </c>
      <c r="AO4626" s="41"/>
      <c r="AP4626" s="41"/>
      <c r="AQ4626" s="41"/>
      <c r="AR4626" s="42"/>
      <c r="AS4626" s="42"/>
      <c r="AU4626" s="43">
        <f t="shared" si="1010"/>
        <v>0</v>
      </c>
    </row>
    <row r="4627" spans="1:47" ht="15" customHeight="1" x14ac:dyDescent="0.25">
      <c r="A4627" s="11"/>
      <c r="B4627" s="19">
        <v>4796</v>
      </c>
      <c r="C4627" s="61"/>
      <c r="D4627" s="62"/>
      <c r="E4627" s="78"/>
      <c r="F4627" s="63"/>
      <c r="G4627" s="80"/>
      <c r="H4627" s="94"/>
      <c r="I4627" s="95"/>
      <c r="J4627" s="27"/>
      <c r="K4627" s="27"/>
      <c r="L4627" s="95"/>
      <c r="M4627" s="96"/>
      <c r="N4627" s="29">
        <v>0</v>
      </c>
      <c r="O4627" s="30" t="str">
        <f>IF(G4627&lt;=$N$2,"",IF(F4627=[3]Pav.tvarkyklė!$B$13,"",IF(ISBLANK(R4627),"X","")))</f>
        <v/>
      </c>
      <c r="P4627" s="91"/>
      <c r="Q4627" s="63"/>
      <c r="R4627" s="63"/>
      <c r="S4627" s="63"/>
      <c r="T4627" s="63"/>
      <c r="U4627" s="34" t="str">
        <f>IFERROR(INDEX('[3]5.Grup_T'!$G$4:$G$22,MATCH('6.Turtas'!E4627,'[3]5.Grup_T'!$E$4:$E$22,0)),"0")</f>
        <v>0</v>
      </c>
      <c r="V4627" s="35">
        <f t="shared" si="1011"/>
        <v>0</v>
      </c>
      <c r="W4627" s="35">
        <f>IF(NOT(ISBLANK(H4627)),(12-DATEDIF(H4627,'[3]1.Pradzia'!$D$13,"m")),0)</f>
        <v>0</v>
      </c>
      <c r="X4627" s="35">
        <f t="shared" si="1012"/>
        <v>0</v>
      </c>
      <c r="Y4627" s="35">
        <f t="shared" si="1008"/>
        <v>0</v>
      </c>
      <c r="Z4627" s="35">
        <f t="shared" ref="Z4627:Z4690" si="1020">IF(YEAR(G4627)&gt;=2019,0,V4627-X4627)</f>
        <v>0</v>
      </c>
      <c r="AA4627" s="36">
        <f t="shared" si="1013"/>
        <v>0</v>
      </c>
      <c r="AB4627" s="36">
        <f t="shared" si="1014"/>
        <v>0</v>
      </c>
      <c r="AC4627" s="37">
        <f t="shared" si="1015"/>
        <v>0</v>
      </c>
      <c r="AD4627" s="35">
        <f>IF(OR(YEAR(G4627)&lt;2019,O4627="X"),0,IF(ISBLANK(H4627),DATEDIF(G4627,'[3]1.Pradzia'!$D$13,"M"),DATEDIF(G4627,H4627,"m")))</f>
        <v>0</v>
      </c>
      <c r="AE4627" s="37">
        <f>IF(E4627='[3]5.Grup_T'!$E$20,0,IF(AD4627&lt;&gt;0,M4627/V4627*MIN(12,AD4627),0))</f>
        <v>0</v>
      </c>
      <c r="AF4627" s="37">
        <f t="shared" si="1016"/>
        <v>0</v>
      </c>
      <c r="AG4627" s="37">
        <f t="shared" si="1017"/>
        <v>0</v>
      </c>
      <c r="AH4627" s="37">
        <f t="shared" si="1018"/>
        <v>0</v>
      </c>
      <c r="AI4627" s="35" t="str">
        <f t="shared" si="1019"/>
        <v>Nusidėvėjęs</v>
      </c>
      <c r="AJ4627" s="38" t="str">
        <f>IF(AND(F4627&lt;&gt;[3]Pav.tvarkyklė!$B$12,F4627&lt;&gt;[3]Pav.tvarkyklė!$B$13),"GVTNT","X")</f>
        <v>GVTNT</v>
      </c>
      <c r="AK4627" s="39">
        <f t="shared" ref="AK4627:AK4690" si="1021">I4627-J4627-K4627-L4627-M4627</f>
        <v>0</v>
      </c>
      <c r="AL4627" s="41"/>
      <c r="AM4627" s="41"/>
      <c r="AN4627" s="41">
        <f t="shared" si="1009"/>
        <v>1900</v>
      </c>
      <c r="AO4627" s="41"/>
      <c r="AP4627" s="41"/>
      <c r="AQ4627" s="41"/>
      <c r="AR4627" s="42"/>
      <c r="AS4627" s="42"/>
      <c r="AU4627" s="43">
        <f t="shared" si="1010"/>
        <v>0</v>
      </c>
    </row>
    <row r="4628" spans="1:47" ht="15" customHeight="1" x14ac:dyDescent="0.25">
      <c r="A4628" s="11"/>
      <c r="B4628" s="19">
        <v>4797</v>
      </c>
      <c r="C4628" s="61"/>
      <c r="D4628" s="62"/>
      <c r="E4628" s="78"/>
      <c r="F4628" s="63"/>
      <c r="G4628" s="80"/>
      <c r="H4628" s="94"/>
      <c r="I4628" s="95"/>
      <c r="J4628" s="27"/>
      <c r="K4628" s="27"/>
      <c r="L4628" s="95"/>
      <c r="M4628" s="96"/>
      <c r="N4628" s="29">
        <v>0</v>
      </c>
      <c r="O4628" s="30" t="str">
        <f>IF(G4628&lt;=$N$2,"",IF(F4628=[3]Pav.tvarkyklė!$B$13,"",IF(ISBLANK(R4628),"X","")))</f>
        <v/>
      </c>
      <c r="P4628" s="91"/>
      <c r="Q4628" s="63"/>
      <c r="R4628" s="63"/>
      <c r="S4628" s="63"/>
      <c r="T4628" s="63"/>
      <c r="U4628" s="34" t="str">
        <f>IFERROR(INDEX('[3]5.Grup_T'!$G$4:$G$22,MATCH('6.Turtas'!E4628,'[3]5.Grup_T'!$E$4:$E$22,0)),"0")</f>
        <v>0</v>
      </c>
      <c r="V4628" s="35">
        <f t="shared" si="1011"/>
        <v>0</v>
      </c>
      <c r="W4628" s="35">
        <f>IF(NOT(ISBLANK(H4628)),(12-DATEDIF(H4628,'[3]1.Pradzia'!$D$13,"m")),0)</f>
        <v>0</v>
      </c>
      <c r="X4628" s="35">
        <f t="shared" si="1012"/>
        <v>0</v>
      </c>
      <c r="Y4628" s="35">
        <f t="shared" si="1008"/>
        <v>0</v>
      </c>
      <c r="Z4628" s="35">
        <f t="shared" si="1020"/>
        <v>0</v>
      </c>
      <c r="AA4628" s="36">
        <f t="shared" si="1013"/>
        <v>0</v>
      </c>
      <c r="AB4628" s="36">
        <f t="shared" si="1014"/>
        <v>0</v>
      </c>
      <c r="AC4628" s="37">
        <f t="shared" si="1015"/>
        <v>0</v>
      </c>
      <c r="AD4628" s="35">
        <f>IF(OR(YEAR(G4628)&lt;2019,O4628="X"),0,IF(ISBLANK(H4628),DATEDIF(G4628,'[3]1.Pradzia'!$D$13,"M"),DATEDIF(G4628,H4628,"m")))</f>
        <v>0</v>
      </c>
      <c r="AE4628" s="37">
        <f>IF(E4628='[3]5.Grup_T'!$E$20,0,IF(AD4628&lt;&gt;0,M4628/V4628*MIN(12,AD4628),0))</f>
        <v>0</v>
      </c>
      <c r="AF4628" s="37">
        <f t="shared" si="1016"/>
        <v>0</v>
      </c>
      <c r="AG4628" s="37">
        <f t="shared" si="1017"/>
        <v>0</v>
      </c>
      <c r="AH4628" s="37">
        <f t="shared" si="1018"/>
        <v>0</v>
      </c>
      <c r="AI4628" s="35" t="str">
        <f t="shared" si="1019"/>
        <v>Nusidėvėjęs</v>
      </c>
      <c r="AJ4628" s="38" t="str">
        <f>IF(AND(F4628&lt;&gt;[3]Pav.tvarkyklė!$B$12,F4628&lt;&gt;[3]Pav.tvarkyklė!$B$13),"GVTNT","X")</f>
        <v>GVTNT</v>
      </c>
      <c r="AK4628" s="39">
        <f t="shared" si="1021"/>
        <v>0</v>
      </c>
      <c r="AL4628" s="41"/>
      <c r="AM4628" s="41"/>
      <c r="AN4628" s="41">
        <f t="shared" si="1009"/>
        <v>1900</v>
      </c>
      <c r="AO4628" s="41"/>
      <c r="AP4628" s="41"/>
      <c r="AQ4628" s="41"/>
      <c r="AR4628" s="42"/>
      <c r="AS4628" s="42"/>
      <c r="AU4628" s="43">
        <f t="shared" si="1010"/>
        <v>0</v>
      </c>
    </row>
    <row r="4629" spans="1:47" ht="15" customHeight="1" x14ac:dyDescent="0.25">
      <c r="A4629" s="11"/>
      <c r="B4629" s="19">
        <v>4798</v>
      </c>
      <c r="C4629" s="61"/>
      <c r="D4629" s="62"/>
      <c r="E4629" s="78"/>
      <c r="F4629" s="63"/>
      <c r="G4629" s="80"/>
      <c r="H4629" s="94"/>
      <c r="I4629" s="95"/>
      <c r="J4629" s="27"/>
      <c r="K4629" s="27"/>
      <c r="L4629" s="95"/>
      <c r="M4629" s="96"/>
      <c r="N4629" s="29">
        <v>0</v>
      </c>
      <c r="O4629" s="30" t="str">
        <f>IF(G4629&lt;=$N$2,"",IF(F4629=[3]Pav.tvarkyklė!$B$13,"",IF(ISBLANK(R4629),"X","")))</f>
        <v/>
      </c>
      <c r="P4629" s="91"/>
      <c r="Q4629" s="63"/>
      <c r="R4629" s="63"/>
      <c r="S4629" s="63"/>
      <c r="T4629" s="63"/>
      <c r="U4629" s="34" t="str">
        <f>IFERROR(INDEX('[3]5.Grup_T'!$G$4:$G$22,MATCH('6.Turtas'!E4629,'[3]5.Grup_T'!$E$4:$E$22,0)),"0")</f>
        <v>0</v>
      </c>
      <c r="V4629" s="35">
        <f t="shared" si="1011"/>
        <v>0</v>
      </c>
      <c r="W4629" s="35">
        <f>IF(NOT(ISBLANK(H4629)),(12-DATEDIF(H4629,'[3]1.Pradzia'!$D$13,"m")),0)</f>
        <v>0</v>
      </c>
      <c r="X4629" s="35">
        <f t="shared" si="1012"/>
        <v>0</v>
      </c>
      <c r="Y4629" s="35">
        <f t="shared" si="1008"/>
        <v>0</v>
      </c>
      <c r="Z4629" s="35">
        <f t="shared" si="1020"/>
        <v>0</v>
      </c>
      <c r="AA4629" s="36">
        <f t="shared" si="1013"/>
        <v>0</v>
      </c>
      <c r="AB4629" s="36">
        <f t="shared" si="1014"/>
        <v>0</v>
      </c>
      <c r="AC4629" s="37">
        <f t="shared" si="1015"/>
        <v>0</v>
      </c>
      <c r="AD4629" s="35">
        <f>IF(OR(YEAR(G4629)&lt;2019,O4629="X"),0,IF(ISBLANK(H4629),DATEDIF(G4629,'[3]1.Pradzia'!$D$13,"M"),DATEDIF(G4629,H4629,"m")))</f>
        <v>0</v>
      </c>
      <c r="AE4629" s="37">
        <f>IF(E4629='[3]5.Grup_T'!$E$20,0,IF(AD4629&lt;&gt;0,M4629/V4629*MIN(12,AD4629),0))</f>
        <v>0</v>
      </c>
      <c r="AF4629" s="37">
        <f t="shared" si="1016"/>
        <v>0</v>
      </c>
      <c r="AG4629" s="37">
        <f t="shared" si="1017"/>
        <v>0</v>
      </c>
      <c r="AH4629" s="37">
        <f t="shared" si="1018"/>
        <v>0</v>
      </c>
      <c r="AI4629" s="35" t="str">
        <f t="shared" si="1019"/>
        <v>Nusidėvėjęs</v>
      </c>
      <c r="AJ4629" s="38" t="str">
        <f>IF(AND(F4629&lt;&gt;[3]Pav.tvarkyklė!$B$12,F4629&lt;&gt;[3]Pav.tvarkyklė!$B$13),"GVTNT","X")</f>
        <v>GVTNT</v>
      </c>
      <c r="AK4629" s="39">
        <f t="shared" si="1021"/>
        <v>0</v>
      </c>
      <c r="AL4629" s="41"/>
      <c r="AM4629" s="41"/>
      <c r="AN4629" s="41">
        <f t="shared" si="1009"/>
        <v>1900</v>
      </c>
      <c r="AO4629" s="41"/>
      <c r="AP4629" s="41"/>
      <c r="AQ4629" s="41"/>
      <c r="AR4629" s="42"/>
      <c r="AS4629" s="42"/>
      <c r="AU4629" s="43">
        <f t="shared" si="1010"/>
        <v>0</v>
      </c>
    </row>
    <row r="4630" spans="1:47" ht="15" customHeight="1" x14ac:dyDescent="0.25">
      <c r="A4630" s="11"/>
      <c r="B4630" s="19">
        <v>4799</v>
      </c>
      <c r="C4630" s="61"/>
      <c r="D4630" s="62"/>
      <c r="E4630" s="78"/>
      <c r="F4630" s="63"/>
      <c r="G4630" s="80"/>
      <c r="H4630" s="94"/>
      <c r="I4630" s="95"/>
      <c r="J4630" s="27"/>
      <c r="K4630" s="27"/>
      <c r="L4630" s="95"/>
      <c r="M4630" s="96"/>
      <c r="N4630" s="29">
        <v>0</v>
      </c>
      <c r="O4630" s="30" t="str">
        <f>IF(G4630&lt;=$N$2,"",IF(F4630=[3]Pav.tvarkyklė!$B$13,"",IF(ISBLANK(R4630),"X","")))</f>
        <v/>
      </c>
      <c r="P4630" s="91"/>
      <c r="Q4630" s="63"/>
      <c r="R4630" s="63"/>
      <c r="S4630" s="63"/>
      <c r="T4630" s="63"/>
      <c r="U4630" s="34" t="str">
        <f>IFERROR(INDEX('[3]5.Grup_T'!$G$4:$G$22,MATCH('6.Turtas'!E4630,'[3]5.Grup_T'!$E$4:$E$22,0)),"0")</f>
        <v>0</v>
      </c>
      <c r="V4630" s="35">
        <f t="shared" si="1011"/>
        <v>0</v>
      </c>
      <c r="W4630" s="35">
        <f>IF(NOT(ISBLANK(H4630)),(12-DATEDIF(H4630,'[3]1.Pradzia'!$D$13,"m")),0)</f>
        <v>0</v>
      </c>
      <c r="X4630" s="35">
        <f t="shared" si="1012"/>
        <v>0</v>
      </c>
      <c r="Y4630" s="35">
        <f t="shared" si="1008"/>
        <v>0</v>
      </c>
      <c r="Z4630" s="35">
        <f t="shared" si="1020"/>
        <v>0</v>
      </c>
      <c r="AA4630" s="36">
        <f t="shared" si="1013"/>
        <v>0</v>
      </c>
      <c r="AB4630" s="36">
        <f t="shared" si="1014"/>
        <v>0</v>
      </c>
      <c r="AC4630" s="37">
        <f t="shared" si="1015"/>
        <v>0</v>
      </c>
      <c r="AD4630" s="35">
        <f>IF(OR(YEAR(G4630)&lt;2019,O4630="X"),0,IF(ISBLANK(H4630),DATEDIF(G4630,'[3]1.Pradzia'!$D$13,"M"),DATEDIF(G4630,H4630,"m")))</f>
        <v>0</v>
      </c>
      <c r="AE4630" s="37">
        <f>IF(E4630='[3]5.Grup_T'!$E$20,0,IF(AD4630&lt;&gt;0,M4630/V4630*MIN(12,AD4630),0))</f>
        <v>0</v>
      </c>
      <c r="AF4630" s="37">
        <f t="shared" si="1016"/>
        <v>0</v>
      </c>
      <c r="AG4630" s="37">
        <f t="shared" si="1017"/>
        <v>0</v>
      </c>
      <c r="AH4630" s="37">
        <f t="shared" si="1018"/>
        <v>0</v>
      </c>
      <c r="AI4630" s="35" t="str">
        <f t="shared" si="1019"/>
        <v>Nusidėvėjęs</v>
      </c>
      <c r="AJ4630" s="38" t="str">
        <f>IF(AND(F4630&lt;&gt;[3]Pav.tvarkyklė!$B$12,F4630&lt;&gt;[3]Pav.tvarkyklė!$B$13),"GVTNT","X")</f>
        <v>GVTNT</v>
      </c>
      <c r="AK4630" s="39">
        <f t="shared" si="1021"/>
        <v>0</v>
      </c>
      <c r="AL4630" s="41"/>
      <c r="AM4630" s="41"/>
      <c r="AN4630" s="41">
        <f t="shared" si="1009"/>
        <v>1900</v>
      </c>
      <c r="AO4630" s="41"/>
      <c r="AP4630" s="41"/>
      <c r="AQ4630" s="41"/>
      <c r="AR4630" s="42"/>
      <c r="AS4630" s="42"/>
      <c r="AU4630" s="43">
        <f t="shared" si="1010"/>
        <v>0</v>
      </c>
    </row>
    <row r="4631" spans="1:47" ht="15" customHeight="1" x14ac:dyDescent="0.25">
      <c r="A4631" s="11"/>
      <c r="B4631" s="19">
        <v>4800</v>
      </c>
      <c r="C4631" s="61"/>
      <c r="D4631" s="62"/>
      <c r="E4631" s="78"/>
      <c r="F4631" s="63"/>
      <c r="G4631" s="80"/>
      <c r="H4631" s="94"/>
      <c r="I4631" s="95"/>
      <c r="J4631" s="27"/>
      <c r="K4631" s="27"/>
      <c r="L4631" s="95"/>
      <c r="M4631" s="96"/>
      <c r="N4631" s="29">
        <v>0</v>
      </c>
      <c r="O4631" s="30" t="str">
        <f>IF(G4631&lt;=$N$2,"",IF(F4631=[3]Pav.tvarkyklė!$B$13,"",IF(ISBLANK(R4631),"X","")))</f>
        <v/>
      </c>
      <c r="P4631" s="91"/>
      <c r="Q4631" s="63"/>
      <c r="R4631" s="63"/>
      <c r="S4631" s="63"/>
      <c r="T4631" s="63"/>
      <c r="U4631" s="34" t="str">
        <f>IFERROR(INDEX('[3]5.Grup_T'!$G$4:$G$22,MATCH('6.Turtas'!E4631,'[3]5.Grup_T'!$E$4:$E$22,0)),"0")</f>
        <v>0</v>
      </c>
      <c r="V4631" s="35">
        <f t="shared" si="1011"/>
        <v>0</v>
      </c>
      <c r="W4631" s="35">
        <f>IF(NOT(ISBLANK(H4631)),(12-DATEDIF(H4631,'[3]1.Pradzia'!$D$13,"m")),0)</f>
        <v>0</v>
      </c>
      <c r="X4631" s="35">
        <f t="shared" si="1012"/>
        <v>0</v>
      </c>
      <c r="Y4631" s="35">
        <f t="shared" si="1008"/>
        <v>0</v>
      </c>
      <c r="Z4631" s="35">
        <f t="shared" si="1020"/>
        <v>0</v>
      </c>
      <c r="AA4631" s="36">
        <f t="shared" si="1013"/>
        <v>0</v>
      </c>
      <c r="AB4631" s="36">
        <f t="shared" si="1014"/>
        <v>0</v>
      </c>
      <c r="AC4631" s="37">
        <f t="shared" si="1015"/>
        <v>0</v>
      </c>
      <c r="AD4631" s="35">
        <f>IF(OR(YEAR(G4631)&lt;2019,O4631="X"),0,IF(ISBLANK(H4631),DATEDIF(G4631,'[3]1.Pradzia'!$D$13,"M"),DATEDIF(G4631,H4631,"m")))</f>
        <v>0</v>
      </c>
      <c r="AE4631" s="37">
        <f>IF(E4631='[3]5.Grup_T'!$E$20,0,IF(AD4631&lt;&gt;0,M4631/V4631*MIN(12,AD4631),0))</f>
        <v>0</v>
      </c>
      <c r="AF4631" s="37">
        <f t="shared" si="1016"/>
        <v>0</v>
      </c>
      <c r="AG4631" s="37">
        <f t="shared" si="1017"/>
        <v>0</v>
      </c>
      <c r="AH4631" s="37">
        <f t="shared" si="1018"/>
        <v>0</v>
      </c>
      <c r="AI4631" s="35" t="str">
        <f t="shared" si="1019"/>
        <v>Nusidėvėjęs</v>
      </c>
      <c r="AJ4631" s="38" t="str">
        <f>IF(AND(F4631&lt;&gt;[3]Pav.tvarkyklė!$B$12,F4631&lt;&gt;[3]Pav.tvarkyklė!$B$13),"GVTNT","X")</f>
        <v>GVTNT</v>
      </c>
      <c r="AK4631" s="39">
        <f t="shared" si="1021"/>
        <v>0</v>
      </c>
      <c r="AL4631" s="41"/>
      <c r="AM4631" s="41"/>
      <c r="AN4631" s="41">
        <f t="shared" si="1009"/>
        <v>1900</v>
      </c>
      <c r="AO4631" s="41"/>
      <c r="AP4631" s="41"/>
      <c r="AQ4631" s="41"/>
      <c r="AR4631" s="42"/>
      <c r="AS4631" s="42"/>
      <c r="AU4631" s="43">
        <f t="shared" si="1010"/>
        <v>0</v>
      </c>
    </row>
    <row r="4632" spans="1:47" ht="15" customHeight="1" x14ac:dyDescent="0.25">
      <c r="A4632" s="11"/>
      <c r="B4632" s="19">
        <v>4801</v>
      </c>
      <c r="C4632" s="61"/>
      <c r="D4632" s="62"/>
      <c r="E4632" s="78"/>
      <c r="F4632" s="63"/>
      <c r="G4632" s="80"/>
      <c r="H4632" s="94"/>
      <c r="I4632" s="95"/>
      <c r="J4632" s="27"/>
      <c r="K4632" s="27"/>
      <c r="L4632" s="95"/>
      <c r="M4632" s="96"/>
      <c r="N4632" s="29">
        <v>0</v>
      </c>
      <c r="O4632" s="30" t="str">
        <f>IF(G4632&lt;=$N$2,"",IF(F4632=[3]Pav.tvarkyklė!$B$13,"",IF(ISBLANK(R4632),"X","")))</f>
        <v/>
      </c>
      <c r="P4632" s="91"/>
      <c r="Q4632" s="63"/>
      <c r="R4632" s="63"/>
      <c r="S4632" s="63"/>
      <c r="T4632" s="63"/>
      <c r="U4632" s="34" t="str">
        <f>IFERROR(INDEX('[3]5.Grup_T'!$G$4:$G$22,MATCH('6.Turtas'!E4632,'[3]5.Grup_T'!$E$4:$E$22,0)),"0")</f>
        <v>0</v>
      </c>
      <c r="V4632" s="35">
        <f t="shared" si="1011"/>
        <v>0</v>
      </c>
      <c r="W4632" s="35">
        <f>IF(NOT(ISBLANK(H4632)),(12-DATEDIF(H4632,'[3]1.Pradzia'!$D$13,"m")),0)</f>
        <v>0</v>
      </c>
      <c r="X4632" s="35">
        <f t="shared" si="1012"/>
        <v>0</v>
      </c>
      <c r="Y4632" s="35">
        <f t="shared" si="1008"/>
        <v>0</v>
      </c>
      <c r="Z4632" s="35">
        <f t="shared" si="1020"/>
        <v>0</v>
      </c>
      <c r="AA4632" s="36">
        <f t="shared" si="1013"/>
        <v>0</v>
      </c>
      <c r="AB4632" s="36">
        <f t="shared" si="1014"/>
        <v>0</v>
      </c>
      <c r="AC4632" s="37">
        <f t="shared" si="1015"/>
        <v>0</v>
      </c>
      <c r="AD4632" s="35">
        <f>IF(OR(YEAR(G4632)&lt;2019,O4632="X"),0,IF(ISBLANK(H4632),DATEDIF(G4632,'[3]1.Pradzia'!$D$13,"M"),DATEDIF(G4632,H4632,"m")))</f>
        <v>0</v>
      </c>
      <c r="AE4632" s="37">
        <f>IF(E4632='[3]5.Grup_T'!$E$20,0,IF(AD4632&lt;&gt;0,M4632/V4632*MIN(12,AD4632),0))</f>
        <v>0</v>
      </c>
      <c r="AF4632" s="37">
        <f t="shared" si="1016"/>
        <v>0</v>
      </c>
      <c r="AG4632" s="37">
        <f t="shared" si="1017"/>
        <v>0</v>
      </c>
      <c r="AH4632" s="37">
        <f t="shared" si="1018"/>
        <v>0</v>
      </c>
      <c r="AI4632" s="35" t="str">
        <f t="shared" si="1019"/>
        <v>Nusidėvėjęs</v>
      </c>
      <c r="AJ4632" s="38" t="str">
        <f>IF(AND(F4632&lt;&gt;[3]Pav.tvarkyklė!$B$12,F4632&lt;&gt;[3]Pav.tvarkyklė!$B$13),"GVTNT","X")</f>
        <v>GVTNT</v>
      </c>
      <c r="AK4632" s="39">
        <f t="shared" si="1021"/>
        <v>0</v>
      </c>
      <c r="AL4632" s="41"/>
      <c r="AM4632" s="41"/>
      <c r="AN4632" s="41">
        <f t="shared" si="1009"/>
        <v>1900</v>
      </c>
      <c r="AO4632" s="41"/>
      <c r="AP4632" s="41"/>
      <c r="AQ4632" s="41"/>
      <c r="AR4632" s="42"/>
      <c r="AS4632" s="42"/>
      <c r="AU4632" s="43">
        <f t="shared" si="1010"/>
        <v>0</v>
      </c>
    </row>
    <row r="4633" spans="1:47" ht="15" customHeight="1" x14ac:dyDescent="0.25">
      <c r="A4633" s="11"/>
      <c r="B4633" s="19">
        <v>4802</v>
      </c>
      <c r="C4633" s="61"/>
      <c r="D4633" s="62"/>
      <c r="E4633" s="78"/>
      <c r="F4633" s="63"/>
      <c r="G4633" s="80"/>
      <c r="H4633" s="94"/>
      <c r="I4633" s="95"/>
      <c r="J4633" s="27"/>
      <c r="K4633" s="27"/>
      <c r="L4633" s="95"/>
      <c r="M4633" s="96"/>
      <c r="N4633" s="29">
        <v>0</v>
      </c>
      <c r="O4633" s="30" t="str">
        <f>IF(G4633&lt;=$N$2,"",IF(F4633=[3]Pav.tvarkyklė!$B$13,"",IF(ISBLANK(R4633),"X","")))</f>
        <v/>
      </c>
      <c r="P4633" s="91"/>
      <c r="Q4633" s="63"/>
      <c r="R4633" s="63"/>
      <c r="S4633" s="63"/>
      <c r="T4633" s="63"/>
      <c r="U4633" s="34" t="str">
        <f>IFERROR(INDEX('[3]5.Grup_T'!$G$4:$G$22,MATCH('6.Turtas'!E4633,'[3]5.Grup_T'!$E$4:$E$22,0)),"0")</f>
        <v>0</v>
      </c>
      <c r="V4633" s="35">
        <f t="shared" si="1011"/>
        <v>0</v>
      </c>
      <c r="W4633" s="35">
        <f>IF(NOT(ISBLANK(H4633)),(12-DATEDIF(H4633,'[3]1.Pradzia'!$D$13,"m")),0)</f>
        <v>0</v>
      </c>
      <c r="X4633" s="35">
        <f t="shared" si="1012"/>
        <v>0</v>
      </c>
      <c r="Y4633" s="35">
        <f t="shared" si="1008"/>
        <v>0</v>
      </c>
      <c r="Z4633" s="35">
        <f t="shared" si="1020"/>
        <v>0</v>
      </c>
      <c r="AA4633" s="36">
        <f t="shared" si="1013"/>
        <v>0</v>
      </c>
      <c r="AB4633" s="36">
        <f t="shared" si="1014"/>
        <v>0</v>
      </c>
      <c r="AC4633" s="37">
        <f t="shared" si="1015"/>
        <v>0</v>
      </c>
      <c r="AD4633" s="35">
        <f>IF(OR(YEAR(G4633)&lt;2019,O4633="X"),0,IF(ISBLANK(H4633),DATEDIF(G4633,'[3]1.Pradzia'!$D$13,"M"),DATEDIF(G4633,H4633,"m")))</f>
        <v>0</v>
      </c>
      <c r="AE4633" s="37">
        <f>IF(E4633='[3]5.Grup_T'!$E$20,0,IF(AD4633&lt;&gt;0,M4633/V4633*MIN(12,AD4633),0))</f>
        <v>0</v>
      </c>
      <c r="AF4633" s="37">
        <f t="shared" si="1016"/>
        <v>0</v>
      </c>
      <c r="AG4633" s="37">
        <f t="shared" si="1017"/>
        <v>0</v>
      </c>
      <c r="AH4633" s="37">
        <f t="shared" si="1018"/>
        <v>0</v>
      </c>
      <c r="AI4633" s="35" t="str">
        <f t="shared" si="1019"/>
        <v>Nusidėvėjęs</v>
      </c>
      <c r="AJ4633" s="38" t="str">
        <f>IF(AND(F4633&lt;&gt;[3]Pav.tvarkyklė!$B$12,F4633&lt;&gt;[3]Pav.tvarkyklė!$B$13),"GVTNT","X")</f>
        <v>GVTNT</v>
      </c>
      <c r="AK4633" s="39">
        <f t="shared" si="1021"/>
        <v>0</v>
      </c>
      <c r="AL4633" s="41"/>
      <c r="AM4633" s="41"/>
      <c r="AN4633" s="41">
        <f t="shared" si="1009"/>
        <v>1900</v>
      </c>
      <c r="AO4633" s="41"/>
      <c r="AP4633" s="41"/>
      <c r="AQ4633" s="41"/>
      <c r="AR4633" s="42"/>
      <c r="AS4633" s="42"/>
      <c r="AU4633" s="43">
        <f t="shared" si="1010"/>
        <v>0</v>
      </c>
    </row>
    <row r="4634" spans="1:47" ht="15" customHeight="1" x14ac:dyDescent="0.25">
      <c r="A4634" s="11"/>
      <c r="B4634" s="19">
        <v>4803</v>
      </c>
      <c r="C4634" s="61"/>
      <c r="D4634" s="62"/>
      <c r="E4634" s="78"/>
      <c r="F4634" s="63"/>
      <c r="G4634" s="80"/>
      <c r="H4634" s="94"/>
      <c r="I4634" s="95"/>
      <c r="J4634" s="27"/>
      <c r="K4634" s="27"/>
      <c r="L4634" s="95"/>
      <c r="M4634" s="96"/>
      <c r="N4634" s="29">
        <v>0</v>
      </c>
      <c r="O4634" s="30" t="str">
        <f>IF(G4634&lt;=$N$2,"",IF(F4634=[3]Pav.tvarkyklė!$B$13,"",IF(ISBLANK(R4634),"X","")))</f>
        <v/>
      </c>
      <c r="P4634" s="91"/>
      <c r="Q4634" s="63"/>
      <c r="R4634" s="63"/>
      <c r="S4634" s="63"/>
      <c r="T4634" s="63"/>
      <c r="U4634" s="34" t="str">
        <f>IFERROR(INDEX('[3]5.Grup_T'!$G$4:$G$22,MATCH('6.Turtas'!E4634,'[3]5.Grup_T'!$E$4:$E$22,0)),"0")</f>
        <v>0</v>
      </c>
      <c r="V4634" s="35">
        <f t="shared" si="1011"/>
        <v>0</v>
      </c>
      <c r="W4634" s="35">
        <f>IF(NOT(ISBLANK(H4634)),(12-DATEDIF(H4634,'[3]1.Pradzia'!$D$13,"m")),0)</f>
        <v>0</v>
      </c>
      <c r="X4634" s="35">
        <f t="shared" si="1012"/>
        <v>0</v>
      </c>
      <c r="Y4634" s="35">
        <f t="shared" si="1008"/>
        <v>0</v>
      </c>
      <c r="Z4634" s="35">
        <f t="shared" si="1020"/>
        <v>0</v>
      </c>
      <c r="AA4634" s="36">
        <f t="shared" si="1013"/>
        <v>0</v>
      </c>
      <c r="AB4634" s="36">
        <f t="shared" si="1014"/>
        <v>0</v>
      </c>
      <c r="AC4634" s="37">
        <f t="shared" si="1015"/>
        <v>0</v>
      </c>
      <c r="AD4634" s="35">
        <f>IF(OR(YEAR(G4634)&lt;2019,O4634="X"),0,IF(ISBLANK(H4634),DATEDIF(G4634,'[3]1.Pradzia'!$D$13,"M"),DATEDIF(G4634,H4634,"m")))</f>
        <v>0</v>
      </c>
      <c r="AE4634" s="37">
        <f>IF(E4634='[3]5.Grup_T'!$E$20,0,IF(AD4634&lt;&gt;0,M4634/V4634*MIN(12,AD4634),0))</f>
        <v>0</v>
      </c>
      <c r="AF4634" s="37">
        <f t="shared" si="1016"/>
        <v>0</v>
      </c>
      <c r="AG4634" s="37">
        <f t="shared" si="1017"/>
        <v>0</v>
      </c>
      <c r="AH4634" s="37">
        <f t="shared" si="1018"/>
        <v>0</v>
      </c>
      <c r="AI4634" s="35" t="str">
        <f t="shared" si="1019"/>
        <v>Nusidėvėjęs</v>
      </c>
      <c r="AJ4634" s="38" t="str">
        <f>IF(AND(F4634&lt;&gt;[3]Pav.tvarkyklė!$B$12,F4634&lt;&gt;[3]Pav.tvarkyklė!$B$13),"GVTNT","X")</f>
        <v>GVTNT</v>
      </c>
      <c r="AK4634" s="39">
        <f t="shared" si="1021"/>
        <v>0</v>
      </c>
      <c r="AL4634" s="41"/>
      <c r="AM4634" s="41"/>
      <c r="AN4634" s="41">
        <f t="shared" si="1009"/>
        <v>1900</v>
      </c>
      <c r="AO4634" s="41"/>
      <c r="AP4634" s="41"/>
      <c r="AQ4634" s="41"/>
      <c r="AR4634" s="42"/>
      <c r="AS4634" s="42"/>
      <c r="AU4634" s="43">
        <f t="shared" si="1010"/>
        <v>0</v>
      </c>
    </row>
    <row r="4635" spans="1:47" ht="15" customHeight="1" x14ac:dyDescent="0.25">
      <c r="A4635" s="11"/>
      <c r="B4635" s="19">
        <v>4804</v>
      </c>
      <c r="C4635" s="98"/>
      <c r="D4635" s="62"/>
      <c r="E4635" s="78"/>
      <c r="F4635" s="63"/>
      <c r="G4635" s="80"/>
      <c r="H4635" s="94"/>
      <c r="I4635" s="95"/>
      <c r="J4635" s="27"/>
      <c r="K4635" s="27"/>
      <c r="L4635" s="95"/>
      <c r="M4635" s="96"/>
      <c r="N4635" s="29">
        <v>0</v>
      </c>
      <c r="O4635" s="30" t="str">
        <f>IF(G4635&lt;=$N$2,"",IF(F4635=[3]Pav.tvarkyklė!$B$13,"",IF(ISBLANK(R4635),"X","")))</f>
        <v/>
      </c>
      <c r="P4635" s="91"/>
      <c r="Q4635" s="63"/>
      <c r="R4635" s="63"/>
      <c r="S4635" s="63"/>
      <c r="T4635" s="63"/>
      <c r="U4635" s="34" t="str">
        <f>IFERROR(INDEX('[3]5.Grup_T'!$G$4:$G$22,MATCH('6.Turtas'!E4635,'[3]5.Grup_T'!$E$4:$E$22,0)),"0")</f>
        <v>0</v>
      </c>
      <c r="V4635" s="35">
        <f t="shared" si="1011"/>
        <v>0</v>
      </c>
      <c r="W4635" s="35">
        <f>IF(NOT(ISBLANK(H4635)),(12-DATEDIF(H4635,'[3]1.Pradzia'!$D$13,"m")),0)</f>
        <v>0</v>
      </c>
      <c r="X4635" s="35">
        <f t="shared" si="1012"/>
        <v>0</v>
      </c>
      <c r="Y4635" s="35">
        <f t="shared" si="1008"/>
        <v>0</v>
      </c>
      <c r="Z4635" s="35">
        <f t="shared" si="1020"/>
        <v>0</v>
      </c>
      <c r="AA4635" s="36">
        <f t="shared" si="1013"/>
        <v>0</v>
      </c>
      <c r="AB4635" s="36">
        <f t="shared" si="1014"/>
        <v>0</v>
      </c>
      <c r="AC4635" s="37">
        <f t="shared" si="1015"/>
        <v>0</v>
      </c>
      <c r="AD4635" s="35">
        <f>IF(OR(YEAR(G4635)&lt;2019,O4635="X"),0,IF(ISBLANK(H4635),DATEDIF(G4635,'[3]1.Pradzia'!$D$13,"M"),DATEDIF(G4635,H4635,"m")))</f>
        <v>0</v>
      </c>
      <c r="AE4635" s="37">
        <f>IF(E4635='[3]5.Grup_T'!$E$20,0,IF(AD4635&lt;&gt;0,M4635/V4635*MIN(12,AD4635),0))</f>
        <v>0</v>
      </c>
      <c r="AF4635" s="37">
        <f t="shared" si="1016"/>
        <v>0</v>
      </c>
      <c r="AG4635" s="37">
        <f t="shared" si="1017"/>
        <v>0</v>
      </c>
      <c r="AH4635" s="37">
        <f t="shared" si="1018"/>
        <v>0</v>
      </c>
      <c r="AI4635" s="35" t="str">
        <f t="shared" si="1019"/>
        <v>Nusidėvėjęs</v>
      </c>
      <c r="AJ4635" s="38" t="str">
        <f>IF(AND(F4635&lt;&gt;[3]Pav.tvarkyklė!$B$12,F4635&lt;&gt;[3]Pav.tvarkyklė!$B$13),"GVTNT","X")</f>
        <v>GVTNT</v>
      </c>
      <c r="AK4635" s="39">
        <f t="shared" si="1021"/>
        <v>0</v>
      </c>
      <c r="AL4635" s="41"/>
      <c r="AM4635" s="41"/>
      <c r="AN4635" s="41">
        <f t="shared" si="1009"/>
        <v>1900</v>
      </c>
      <c r="AO4635" s="41"/>
      <c r="AP4635" s="41"/>
      <c r="AQ4635" s="41"/>
      <c r="AR4635" s="42"/>
      <c r="AS4635" s="42"/>
      <c r="AU4635" s="43">
        <f t="shared" si="1010"/>
        <v>0</v>
      </c>
    </row>
    <row r="4636" spans="1:47" ht="15" customHeight="1" x14ac:dyDescent="0.25">
      <c r="A4636" s="11"/>
      <c r="B4636" s="19">
        <v>4805</v>
      </c>
      <c r="C4636" s="61"/>
      <c r="D4636" s="62"/>
      <c r="E4636" s="78"/>
      <c r="F4636" s="63"/>
      <c r="G4636" s="80"/>
      <c r="H4636" s="94"/>
      <c r="I4636" s="95"/>
      <c r="J4636" s="27"/>
      <c r="K4636" s="27"/>
      <c r="L4636" s="95"/>
      <c r="M4636" s="96"/>
      <c r="N4636" s="29">
        <v>0</v>
      </c>
      <c r="O4636" s="30" t="str">
        <f>IF(G4636&lt;=$N$2,"",IF(F4636=[3]Pav.tvarkyklė!$B$13,"",IF(ISBLANK(R4636),"X","")))</f>
        <v/>
      </c>
      <c r="P4636" s="91"/>
      <c r="Q4636" s="63"/>
      <c r="R4636" s="63"/>
      <c r="S4636" s="63"/>
      <c r="T4636" s="63"/>
      <c r="U4636" s="34" t="str">
        <f>IFERROR(INDEX('[3]5.Grup_T'!$G$4:$G$22,MATCH('6.Turtas'!E4636,'[3]5.Grup_T'!$E$4:$E$22,0)),"0")</f>
        <v>0</v>
      </c>
      <c r="V4636" s="35">
        <f t="shared" si="1011"/>
        <v>0</v>
      </c>
      <c r="W4636" s="35">
        <f>IF(NOT(ISBLANK(H4636)),(12-DATEDIF(H4636,'[3]1.Pradzia'!$D$13,"m")),0)</f>
        <v>0</v>
      </c>
      <c r="X4636" s="35">
        <f t="shared" si="1012"/>
        <v>0</v>
      </c>
      <c r="Y4636" s="35">
        <f t="shared" si="1008"/>
        <v>0</v>
      </c>
      <c r="Z4636" s="35">
        <f t="shared" si="1020"/>
        <v>0</v>
      </c>
      <c r="AA4636" s="36">
        <f t="shared" si="1013"/>
        <v>0</v>
      </c>
      <c r="AB4636" s="36">
        <f t="shared" si="1014"/>
        <v>0</v>
      </c>
      <c r="AC4636" s="37">
        <f t="shared" si="1015"/>
        <v>0</v>
      </c>
      <c r="AD4636" s="35">
        <f>IF(OR(YEAR(G4636)&lt;2019,O4636="X"),0,IF(ISBLANK(H4636),DATEDIF(G4636,'[3]1.Pradzia'!$D$13,"M"),DATEDIF(G4636,H4636,"m")))</f>
        <v>0</v>
      </c>
      <c r="AE4636" s="37">
        <f>IF(E4636='[3]5.Grup_T'!$E$20,0,IF(AD4636&lt;&gt;0,M4636/V4636*MIN(12,AD4636),0))</f>
        <v>0</v>
      </c>
      <c r="AF4636" s="37">
        <f t="shared" si="1016"/>
        <v>0</v>
      </c>
      <c r="AG4636" s="37">
        <f t="shared" si="1017"/>
        <v>0</v>
      </c>
      <c r="AH4636" s="37">
        <f t="shared" si="1018"/>
        <v>0</v>
      </c>
      <c r="AI4636" s="35" t="str">
        <f t="shared" si="1019"/>
        <v>Nusidėvėjęs</v>
      </c>
      <c r="AJ4636" s="38" t="str">
        <f>IF(AND(F4636&lt;&gt;[3]Pav.tvarkyklė!$B$12,F4636&lt;&gt;[3]Pav.tvarkyklė!$B$13),"GVTNT","X")</f>
        <v>GVTNT</v>
      </c>
      <c r="AK4636" s="39">
        <f t="shared" si="1021"/>
        <v>0</v>
      </c>
      <c r="AL4636" s="41"/>
      <c r="AM4636" s="41"/>
      <c r="AN4636" s="41">
        <f t="shared" si="1009"/>
        <v>1900</v>
      </c>
      <c r="AO4636" s="41"/>
      <c r="AP4636" s="41"/>
      <c r="AQ4636" s="41"/>
      <c r="AR4636" s="42"/>
      <c r="AS4636" s="42"/>
      <c r="AU4636" s="43">
        <f t="shared" si="1010"/>
        <v>0</v>
      </c>
    </row>
    <row r="4637" spans="1:47" ht="15" customHeight="1" x14ac:dyDescent="0.25">
      <c r="A4637" s="11"/>
      <c r="B4637" s="19">
        <v>4806</v>
      </c>
      <c r="C4637" s="61"/>
      <c r="D4637" s="62"/>
      <c r="E4637" s="78"/>
      <c r="F4637" s="63"/>
      <c r="G4637" s="80"/>
      <c r="H4637" s="94"/>
      <c r="I4637" s="95"/>
      <c r="J4637" s="27"/>
      <c r="K4637" s="27"/>
      <c r="L4637" s="95"/>
      <c r="M4637" s="96"/>
      <c r="N4637" s="29">
        <v>0</v>
      </c>
      <c r="O4637" s="30" t="str">
        <f>IF(G4637&lt;=$N$2,"",IF(F4637=[3]Pav.tvarkyklė!$B$13,"",IF(ISBLANK(R4637),"X","")))</f>
        <v/>
      </c>
      <c r="P4637" s="91"/>
      <c r="Q4637" s="63"/>
      <c r="R4637" s="63"/>
      <c r="S4637" s="63"/>
      <c r="T4637" s="63"/>
      <c r="U4637" s="34" t="str">
        <f>IFERROR(INDEX('[3]5.Grup_T'!$G$4:$G$22,MATCH('6.Turtas'!E4637,'[3]5.Grup_T'!$E$4:$E$22,0)),"0")</f>
        <v>0</v>
      </c>
      <c r="V4637" s="35">
        <f t="shared" si="1011"/>
        <v>0</v>
      </c>
      <c r="W4637" s="35">
        <f>IF(NOT(ISBLANK(H4637)),(12-DATEDIF(H4637,'[3]1.Pradzia'!$D$13,"m")),0)</f>
        <v>0</v>
      </c>
      <c r="X4637" s="35">
        <f t="shared" si="1012"/>
        <v>0</v>
      </c>
      <c r="Y4637" s="35">
        <f t="shared" si="1008"/>
        <v>0</v>
      </c>
      <c r="Z4637" s="35">
        <f t="shared" si="1020"/>
        <v>0</v>
      </c>
      <c r="AA4637" s="36">
        <f t="shared" si="1013"/>
        <v>0</v>
      </c>
      <c r="AB4637" s="36">
        <f t="shared" si="1014"/>
        <v>0</v>
      </c>
      <c r="AC4637" s="37">
        <f t="shared" si="1015"/>
        <v>0</v>
      </c>
      <c r="AD4637" s="35">
        <f>IF(OR(YEAR(G4637)&lt;2019,O4637="X"),0,IF(ISBLANK(H4637),DATEDIF(G4637,'[3]1.Pradzia'!$D$13,"M"),DATEDIF(G4637,H4637,"m")))</f>
        <v>0</v>
      </c>
      <c r="AE4637" s="37">
        <f>IF(E4637='[3]5.Grup_T'!$E$20,0,IF(AD4637&lt;&gt;0,M4637/V4637*MIN(12,AD4637),0))</f>
        <v>0</v>
      </c>
      <c r="AF4637" s="37">
        <f t="shared" si="1016"/>
        <v>0</v>
      </c>
      <c r="AG4637" s="37">
        <f t="shared" si="1017"/>
        <v>0</v>
      </c>
      <c r="AH4637" s="37">
        <f t="shared" si="1018"/>
        <v>0</v>
      </c>
      <c r="AI4637" s="35" t="str">
        <f t="shared" si="1019"/>
        <v>Nusidėvėjęs</v>
      </c>
      <c r="AJ4637" s="38" t="str">
        <f>IF(AND(F4637&lt;&gt;[3]Pav.tvarkyklė!$B$12,F4637&lt;&gt;[3]Pav.tvarkyklė!$B$13),"GVTNT","X")</f>
        <v>GVTNT</v>
      </c>
      <c r="AK4637" s="39">
        <f t="shared" si="1021"/>
        <v>0</v>
      </c>
      <c r="AL4637" s="41"/>
      <c r="AM4637" s="41"/>
      <c r="AN4637" s="41">
        <f t="shared" si="1009"/>
        <v>1900</v>
      </c>
      <c r="AO4637" s="41"/>
      <c r="AP4637" s="41"/>
      <c r="AQ4637" s="41"/>
      <c r="AR4637" s="42"/>
      <c r="AS4637" s="42"/>
      <c r="AU4637" s="43">
        <f t="shared" si="1010"/>
        <v>0</v>
      </c>
    </row>
    <row r="4638" spans="1:47" ht="15" customHeight="1" x14ac:dyDescent="0.25">
      <c r="A4638" s="11"/>
      <c r="B4638" s="19">
        <v>4807</v>
      </c>
      <c r="C4638" s="61"/>
      <c r="D4638" s="62"/>
      <c r="E4638" s="78"/>
      <c r="F4638" s="63"/>
      <c r="G4638" s="80"/>
      <c r="H4638" s="94"/>
      <c r="I4638" s="95"/>
      <c r="J4638" s="27"/>
      <c r="K4638" s="27"/>
      <c r="L4638" s="95"/>
      <c r="M4638" s="96"/>
      <c r="N4638" s="29">
        <v>0</v>
      </c>
      <c r="O4638" s="30" t="str">
        <f>IF(G4638&lt;=$N$2,"",IF(F4638=[3]Pav.tvarkyklė!$B$13,"",IF(ISBLANK(R4638),"X","")))</f>
        <v/>
      </c>
      <c r="P4638" s="91"/>
      <c r="Q4638" s="63"/>
      <c r="R4638" s="63"/>
      <c r="S4638" s="63"/>
      <c r="T4638" s="63"/>
      <c r="U4638" s="34" t="str">
        <f>IFERROR(INDEX('[3]5.Grup_T'!$G$4:$G$22,MATCH('6.Turtas'!E4638,'[3]5.Grup_T'!$E$4:$E$22,0)),"0")</f>
        <v>0</v>
      </c>
      <c r="V4638" s="35">
        <f t="shared" si="1011"/>
        <v>0</v>
      </c>
      <c r="W4638" s="35">
        <f>IF(NOT(ISBLANK(H4638)),(12-DATEDIF(H4638,'[3]1.Pradzia'!$D$13,"m")),0)</f>
        <v>0</v>
      </c>
      <c r="X4638" s="35">
        <f t="shared" si="1012"/>
        <v>0</v>
      </c>
      <c r="Y4638" s="35">
        <f t="shared" si="1008"/>
        <v>0</v>
      </c>
      <c r="Z4638" s="35">
        <f t="shared" si="1020"/>
        <v>0</v>
      </c>
      <c r="AA4638" s="36">
        <f t="shared" si="1013"/>
        <v>0</v>
      </c>
      <c r="AB4638" s="36">
        <f t="shared" si="1014"/>
        <v>0</v>
      </c>
      <c r="AC4638" s="37">
        <f t="shared" si="1015"/>
        <v>0</v>
      </c>
      <c r="AD4638" s="35">
        <f>IF(OR(YEAR(G4638)&lt;2019,O4638="X"),0,IF(ISBLANK(H4638),DATEDIF(G4638,'[3]1.Pradzia'!$D$13,"M"),DATEDIF(G4638,H4638,"m")))</f>
        <v>0</v>
      </c>
      <c r="AE4638" s="37">
        <f>IF(E4638='[3]5.Grup_T'!$E$20,0,IF(AD4638&lt;&gt;0,M4638/V4638*MIN(12,AD4638),0))</f>
        <v>0</v>
      </c>
      <c r="AF4638" s="37">
        <f t="shared" si="1016"/>
        <v>0</v>
      </c>
      <c r="AG4638" s="37">
        <f t="shared" si="1017"/>
        <v>0</v>
      </c>
      <c r="AH4638" s="37">
        <f t="shared" si="1018"/>
        <v>0</v>
      </c>
      <c r="AI4638" s="35" t="str">
        <f t="shared" si="1019"/>
        <v>Nusidėvėjęs</v>
      </c>
      <c r="AJ4638" s="38" t="str">
        <f>IF(AND(F4638&lt;&gt;[3]Pav.tvarkyklė!$B$12,F4638&lt;&gt;[3]Pav.tvarkyklė!$B$13),"GVTNT","X")</f>
        <v>GVTNT</v>
      </c>
      <c r="AK4638" s="39">
        <f t="shared" si="1021"/>
        <v>0</v>
      </c>
      <c r="AL4638" s="41"/>
      <c r="AM4638" s="41"/>
      <c r="AN4638" s="41">
        <f t="shared" si="1009"/>
        <v>1900</v>
      </c>
      <c r="AO4638" s="41"/>
      <c r="AP4638" s="41"/>
      <c r="AQ4638" s="41"/>
      <c r="AR4638" s="42"/>
      <c r="AS4638" s="42"/>
      <c r="AU4638" s="43">
        <f t="shared" si="1010"/>
        <v>0</v>
      </c>
    </row>
    <row r="4639" spans="1:47" ht="15" customHeight="1" x14ac:dyDescent="0.25">
      <c r="A4639" s="11"/>
      <c r="B4639" s="19">
        <v>4808</v>
      </c>
      <c r="C4639" s="61"/>
      <c r="D4639" s="62"/>
      <c r="E4639" s="78"/>
      <c r="F4639" s="63"/>
      <c r="G4639" s="80"/>
      <c r="H4639" s="94"/>
      <c r="I4639" s="95"/>
      <c r="J4639" s="27"/>
      <c r="K4639" s="27"/>
      <c r="L4639" s="95"/>
      <c r="M4639" s="96"/>
      <c r="N4639" s="29">
        <v>0</v>
      </c>
      <c r="O4639" s="30" t="str">
        <f>IF(G4639&lt;=$N$2,"",IF(F4639=[3]Pav.tvarkyklė!$B$13,"",IF(ISBLANK(R4639),"X","")))</f>
        <v/>
      </c>
      <c r="P4639" s="91"/>
      <c r="Q4639" s="63"/>
      <c r="R4639" s="63"/>
      <c r="S4639" s="63"/>
      <c r="T4639" s="63"/>
      <c r="U4639" s="34" t="str">
        <f>IFERROR(INDEX('[3]5.Grup_T'!$G$4:$G$22,MATCH('6.Turtas'!E4639,'[3]5.Grup_T'!$E$4:$E$22,0)),"0")</f>
        <v>0</v>
      </c>
      <c r="V4639" s="35">
        <f t="shared" si="1011"/>
        <v>0</v>
      </c>
      <c r="W4639" s="35">
        <f>IF(NOT(ISBLANK(H4639)),(12-DATEDIF(H4639,'[3]1.Pradzia'!$D$13,"m")),0)</f>
        <v>0</v>
      </c>
      <c r="X4639" s="35">
        <f t="shared" si="1012"/>
        <v>0</v>
      </c>
      <c r="Y4639" s="35">
        <f t="shared" si="1008"/>
        <v>0</v>
      </c>
      <c r="Z4639" s="35">
        <f t="shared" si="1020"/>
        <v>0</v>
      </c>
      <c r="AA4639" s="36">
        <f t="shared" si="1013"/>
        <v>0</v>
      </c>
      <c r="AB4639" s="36">
        <f t="shared" si="1014"/>
        <v>0</v>
      </c>
      <c r="AC4639" s="37">
        <f t="shared" si="1015"/>
        <v>0</v>
      </c>
      <c r="AD4639" s="35">
        <f>IF(OR(YEAR(G4639)&lt;2019,O4639="X"),0,IF(ISBLANK(H4639),DATEDIF(G4639,'[3]1.Pradzia'!$D$13,"M"),DATEDIF(G4639,H4639,"m")))</f>
        <v>0</v>
      </c>
      <c r="AE4639" s="37">
        <f>IF(E4639='[3]5.Grup_T'!$E$20,0,IF(AD4639&lt;&gt;0,M4639/V4639*MIN(12,AD4639),0))</f>
        <v>0</v>
      </c>
      <c r="AF4639" s="37">
        <f t="shared" si="1016"/>
        <v>0</v>
      </c>
      <c r="AG4639" s="37">
        <f t="shared" si="1017"/>
        <v>0</v>
      </c>
      <c r="AH4639" s="37">
        <f t="shared" si="1018"/>
        <v>0</v>
      </c>
      <c r="AI4639" s="35" t="str">
        <f t="shared" si="1019"/>
        <v>Nusidėvėjęs</v>
      </c>
      <c r="AJ4639" s="38" t="str">
        <f>IF(AND(F4639&lt;&gt;[3]Pav.tvarkyklė!$B$12,F4639&lt;&gt;[3]Pav.tvarkyklė!$B$13),"GVTNT","X")</f>
        <v>GVTNT</v>
      </c>
      <c r="AK4639" s="39">
        <f t="shared" si="1021"/>
        <v>0</v>
      </c>
      <c r="AL4639" s="41"/>
      <c r="AM4639" s="41"/>
      <c r="AN4639" s="41">
        <f t="shared" si="1009"/>
        <v>1900</v>
      </c>
      <c r="AO4639" s="41"/>
      <c r="AP4639" s="41"/>
      <c r="AQ4639" s="41"/>
      <c r="AR4639" s="42"/>
      <c r="AS4639" s="42"/>
      <c r="AU4639" s="43">
        <f t="shared" si="1010"/>
        <v>0</v>
      </c>
    </row>
    <row r="4640" spans="1:47" ht="15" customHeight="1" x14ac:dyDescent="0.25">
      <c r="A4640" s="11"/>
      <c r="B4640" s="19">
        <v>4809</v>
      </c>
      <c r="C4640" s="61"/>
      <c r="D4640" s="62"/>
      <c r="E4640" s="78"/>
      <c r="F4640" s="63"/>
      <c r="G4640" s="80"/>
      <c r="H4640" s="94"/>
      <c r="I4640" s="95"/>
      <c r="J4640" s="27"/>
      <c r="K4640" s="27"/>
      <c r="L4640" s="95"/>
      <c r="M4640" s="96"/>
      <c r="N4640" s="29">
        <v>0</v>
      </c>
      <c r="O4640" s="30" t="str">
        <f>IF(G4640&lt;=$N$2,"",IF(F4640=[3]Pav.tvarkyklė!$B$13,"",IF(ISBLANK(R4640),"X","")))</f>
        <v/>
      </c>
      <c r="P4640" s="91"/>
      <c r="Q4640" s="63"/>
      <c r="R4640" s="63"/>
      <c r="S4640" s="63"/>
      <c r="T4640" s="63"/>
      <c r="U4640" s="34" t="str">
        <f>IFERROR(INDEX('[3]5.Grup_T'!$G$4:$G$22,MATCH('6.Turtas'!E4640,'[3]5.Grup_T'!$E$4:$E$22,0)),"0")</f>
        <v>0</v>
      </c>
      <c r="V4640" s="35">
        <f t="shared" si="1011"/>
        <v>0</v>
      </c>
      <c r="W4640" s="35">
        <f>IF(NOT(ISBLANK(H4640)),(12-DATEDIF(H4640,'[3]1.Pradzia'!$D$13,"m")),0)</f>
        <v>0</v>
      </c>
      <c r="X4640" s="35">
        <f t="shared" si="1012"/>
        <v>0</v>
      </c>
      <c r="Y4640" s="35">
        <f t="shared" si="1008"/>
        <v>0</v>
      </c>
      <c r="Z4640" s="35">
        <f t="shared" si="1020"/>
        <v>0</v>
      </c>
      <c r="AA4640" s="36">
        <f t="shared" si="1013"/>
        <v>0</v>
      </c>
      <c r="AB4640" s="36">
        <f t="shared" si="1014"/>
        <v>0</v>
      </c>
      <c r="AC4640" s="37">
        <f t="shared" si="1015"/>
        <v>0</v>
      </c>
      <c r="AD4640" s="35">
        <f>IF(OR(YEAR(G4640)&lt;2019,O4640="X"),0,IF(ISBLANK(H4640),DATEDIF(G4640,'[3]1.Pradzia'!$D$13,"M"),DATEDIF(G4640,H4640,"m")))</f>
        <v>0</v>
      </c>
      <c r="AE4640" s="37">
        <f>IF(E4640='[3]5.Grup_T'!$E$20,0,IF(AD4640&lt;&gt;0,M4640/V4640*MIN(12,AD4640),0))</f>
        <v>0</v>
      </c>
      <c r="AF4640" s="37">
        <f t="shared" si="1016"/>
        <v>0</v>
      </c>
      <c r="AG4640" s="37">
        <f t="shared" si="1017"/>
        <v>0</v>
      </c>
      <c r="AH4640" s="37">
        <f t="shared" si="1018"/>
        <v>0</v>
      </c>
      <c r="AI4640" s="35" t="str">
        <f t="shared" si="1019"/>
        <v>Nusidėvėjęs</v>
      </c>
      <c r="AJ4640" s="38" t="str">
        <f>IF(AND(F4640&lt;&gt;[3]Pav.tvarkyklė!$B$12,F4640&lt;&gt;[3]Pav.tvarkyklė!$B$13),"GVTNT","X")</f>
        <v>GVTNT</v>
      </c>
      <c r="AK4640" s="39">
        <f t="shared" si="1021"/>
        <v>0</v>
      </c>
      <c r="AL4640" s="41"/>
      <c r="AM4640" s="41"/>
      <c r="AN4640" s="41">
        <f t="shared" si="1009"/>
        <v>1900</v>
      </c>
      <c r="AO4640" s="41"/>
      <c r="AP4640" s="41"/>
      <c r="AQ4640" s="41"/>
      <c r="AR4640" s="42"/>
      <c r="AS4640" s="42"/>
      <c r="AU4640" s="43">
        <f t="shared" si="1010"/>
        <v>0</v>
      </c>
    </row>
    <row r="4641" spans="1:47" ht="15" customHeight="1" x14ac:dyDescent="0.25">
      <c r="A4641" s="11"/>
      <c r="B4641" s="19">
        <v>4810</v>
      </c>
      <c r="C4641" s="61"/>
      <c r="D4641" s="62"/>
      <c r="E4641" s="78"/>
      <c r="F4641" s="63"/>
      <c r="G4641" s="80"/>
      <c r="H4641" s="94"/>
      <c r="I4641" s="95"/>
      <c r="J4641" s="27"/>
      <c r="K4641" s="27"/>
      <c r="L4641" s="95"/>
      <c r="M4641" s="96"/>
      <c r="N4641" s="29">
        <v>0</v>
      </c>
      <c r="O4641" s="30" t="str">
        <f>IF(G4641&lt;=$N$2,"",IF(F4641=[3]Pav.tvarkyklė!$B$13,"",IF(ISBLANK(R4641),"X","")))</f>
        <v/>
      </c>
      <c r="P4641" s="91"/>
      <c r="Q4641" s="63"/>
      <c r="R4641" s="63"/>
      <c r="S4641" s="63"/>
      <c r="T4641" s="63"/>
      <c r="U4641" s="34" t="str">
        <f>IFERROR(INDEX('[3]5.Grup_T'!$G$4:$G$22,MATCH('6.Turtas'!E4641,'[3]5.Grup_T'!$E$4:$E$22,0)),"0")</f>
        <v>0</v>
      </c>
      <c r="V4641" s="35">
        <f t="shared" si="1011"/>
        <v>0</v>
      </c>
      <c r="W4641" s="35">
        <f>IF(NOT(ISBLANK(H4641)),(12-DATEDIF(H4641,'[3]1.Pradzia'!$D$13,"m")),0)</f>
        <v>0</v>
      </c>
      <c r="X4641" s="35">
        <f t="shared" si="1012"/>
        <v>0</v>
      </c>
      <c r="Y4641" s="35">
        <f t="shared" si="1008"/>
        <v>0</v>
      </c>
      <c r="Z4641" s="35">
        <f t="shared" si="1020"/>
        <v>0</v>
      </c>
      <c r="AA4641" s="36">
        <f t="shared" si="1013"/>
        <v>0</v>
      </c>
      <c r="AB4641" s="36">
        <f t="shared" si="1014"/>
        <v>0</v>
      </c>
      <c r="AC4641" s="37">
        <f t="shared" si="1015"/>
        <v>0</v>
      </c>
      <c r="AD4641" s="35">
        <f>IF(OR(YEAR(G4641)&lt;2019,O4641="X"),0,IF(ISBLANK(H4641),DATEDIF(G4641,'[3]1.Pradzia'!$D$13,"M"),DATEDIF(G4641,H4641,"m")))</f>
        <v>0</v>
      </c>
      <c r="AE4641" s="37">
        <f>IF(E4641='[3]5.Grup_T'!$E$20,0,IF(AD4641&lt;&gt;0,M4641/V4641*MIN(12,AD4641),0))</f>
        <v>0</v>
      </c>
      <c r="AF4641" s="37">
        <f t="shared" si="1016"/>
        <v>0</v>
      </c>
      <c r="AG4641" s="37">
        <f t="shared" si="1017"/>
        <v>0</v>
      </c>
      <c r="AH4641" s="37">
        <f t="shared" si="1018"/>
        <v>0</v>
      </c>
      <c r="AI4641" s="35" t="str">
        <f t="shared" si="1019"/>
        <v>Nusidėvėjęs</v>
      </c>
      <c r="AJ4641" s="38" t="str">
        <f>IF(AND(F4641&lt;&gt;[3]Pav.tvarkyklė!$B$12,F4641&lt;&gt;[3]Pav.tvarkyklė!$B$13),"GVTNT","X")</f>
        <v>GVTNT</v>
      </c>
      <c r="AK4641" s="39">
        <f t="shared" si="1021"/>
        <v>0</v>
      </c>
      <c r="AL4641" s="41"/>
      <c r="AM4641" s="41"/>
      <c r="AN4641" s="41">
        <f t="shared" si="1009"/>
        <v>1900</v>
      </c>
      <c r="AO4641" s="41"/>
      <c r="AP4641" s="41"/>
      <c r="AQ4641" s="41"/>
      <c r="AR4641" s="42"/>
      <c r="AS4641" s="42"/>
      <c r="AU4641" s="43">
        <f t="shared" si="1010"/>
        <v>0</v>
      </c>
    </row>
    <row r="4642" spans="1:47" ht="15" customHeight="1" x14ac:dyDescent="0.25">
      <c r="A4642" s="11"/>
      <c r="B4642" s="19">
        <v>4811</v>
      </c>
      <c r="C4642" s="61"/>
      <c r="D4642" s="62"/>
      <c r="E4642" s="78"/>
      <c r="F4642" s="63"/>
      <c r="G4642" s="80"/>
      <c r="H4642" s="94"/>
      <c r="I4642" s="95"/>
      <c r="J4642" s="27"/>
      <c r="K4642" s="27"/>
      <c r="L4642" s="95"/>
      <c r="M4642" s="96"/>
      <c r="N4642" s="29">
        <v>0</v>
      </c>
      <c r="O4642" s="30" t="str">
        <f>IF(G4642&lt;=$N$2,"",IF(F4642=[3]Pav.tvarkyklė!$B$13,"",IF(ISBLANK(R4642),"X","")))</f>
        <v/>
      </c>
      <c r="P4642" s="91"/>
      <c r="Q4642" s="63"/>
      <c r="R4642" s="63"/>
      <c r="S4642" s="63"/>
      <c r="T4642" s="63"/>
      <c r="U4642" s="34" t="str">
        <f>IFERROR(INDEX('[3]5.Grup_T'!$G$4:$G$22,MATCH('6.Turtas'!E4642,'[3]5.Grup_T'!$E$4:$E$22,0)),"0")</f>
        <v>0</v>
      </c>
      <c r="V4642" s="35">
        <f t="shared" si="1011"/>
        <v>0</v>
      </c>
      <c r="W4642" s="35">
        <f>IF(NOT(ISBLANK(H4642)),(12-DATEDIF(H4642,'[3]1.Pradzia'!$D$13,"m")),0)</f>
        <v>0</v>
      </c>
      <c r="X4642" s="35">
        <f t="shared" si="1012"/>
        <v>0</v>
      </c>
      <c r="Y4642" s="35">
        <f t="shared" si="1008"/>
        <v>0</v>
      </c>
      <c r="Z4642" s="35">
        <f t="shared" si="1020"/>
        <v>0</v>
      </c>
      <c r="AA4642" s="36">
        <f t="shared" si="1013"/>
        <v>0</v>
      </c>
      <c r="AB4642" s="36">
        <f t="shared" si="1014"/>
        <v>0</v>
      </c>
      <c r="AC4642" s="37">
        <f t="shared" si="1015"/>
        <v>0</v>
      </c>
      <c r="AD4642" s="35">
        <f>IF(OR(YEAR(G4642)&lt;2019,O4642="X"),0,IF(ISBLANK(H4642),DATEDIF(G4642,'[3]1.Pradzia'!$D$13,"M"),DATEDIF(G4642,H4642,"m")))</f>
        <v>0</v>
      </c>
      <c r="AE4642" s="37">
        <f>IF(E4642='[3]5.Grup_T'!$E$20,0,IF(AD4642&lt;&gt;0,M4642/V4642*MIN(12,AD4642),0))</f>
        <v>0</v>
      </c>
      <c r="AF4642" s="37">
        <f t="shared" si="1016"/>
        <v>0</v>
      </c>
      <c r="AG4642" s="37">
        <f t="shared" si="1017"/>
        <v>0</v>
      </c>
      <c r="AH4642" s="37">
        <f t="shared" si="1018"/>
        <v>0</v>
      </c>
      <c r="AI4642" s="35" t="str">
        <f t="shared" si="1019"/>
        <v>Nusidėvėjęs</v>
      </c>
      <c r="AJ4642" s="38" t="str">
        <f>IF(AND(F4642&lt;&gt;[3]Pav.tvarkyklė!$B$12,F4642&lt;&gt;[3]Pav.tvarkyklė!$B$13),"GVTNT","X")</f>
        <v>GVTNT</v>
      </c>
      <c r="AK4642" s="39">
        <f t="shared" si="1021"/>
        <v>0</v>
      </c>
      <c r="AL4642" s="41"/>
      <c r="AM4642" s="41"/>
      <c r="AN4642" s="41">
        <f t="shared" si="1009"/>
        <v>1900</v>
      </c>
      <c r="AO4642" s="41"/>
      <c r="AP4642" s="41"/>
      <c r="AQ4642" s="41"/>
      <c r="AR4642" s="42"/>
      <c r="AS4642" s="42"/>
      <c r="AU4642" s="43">
        <f t="shared" si="1010"/>
        <v>0</v>
      </c>
    </row>
    <row r="4643" spans="1:47" ht="15" customHeight="1" x14ac:dyDescent="0.25">
      <c r="A4643" s="11"/>
      <c r="B4643" s="19">
        <v>4812</v>
      </c>
      <c r="C4643" s="61"/>
      <c r="D4643" s="62"/>
      <c r="E4643" s="78"/>
      <c r="F4643" s="63"/>
      <c r="G4643" s="80"/>
      <c r="H4643" s="94"/>
      <c r="I4643" s="95"/>
      <c r="J4643" s="27"/>
      <c r="K4643" s="27"/>
      <c r="L4643" s="95"/>
      <c r="M4643" s="96"/>
      <c r="N4643" s="29">
        <v>0</v>
      </c>
      <c r="O4643" s="30" t="str">
        <f>IF(G4643&lt;=$N$2,"",IF(F4643=[3]Pav.tvarkyklė!$B$13,"",IF(ISBLANK(R4643),"X","")))</f>
        <v/>
      </c>
      <c r="P4643" s="91"/>
      <c r="Q4643" s="63"/>
      <c r="R4643" s="63"/>
      <c r="S4643" s="63"/>
      <c r="T4643" s="63"/>
      <c r="U4643" s="34" t="str">
        <f>IFERROR(INDEX('[3]5.Grup_T'!$G$4:$G$22,MATCH('6.Turtas'!E4643,'[3]5.Grup_T'!$E$4:$E$22,0)),"0")</f>
        <v>0</v>
      </c>
      <c r="V4643" s="35">
        <f t="shared" si="1011"/>
        <v>0</v>
      </c>
      <c r="W4643" s="35">
        <f>IF(NOT(ISBLANK(H4643)),(12-DATEDIF(H4643,'[3]1.Pradzia'!$D$13,"m")),0)</f>
        <v>0</v>
      </c>
      <c r="X4643" s="35">
        <f t="shared" si="1012"/>
        <v>0</v>
      </c>
      <c r="Y4643" s="35">
        <f t="shared" si="1008"/>
        <v>0</v>
      </c>
      <c r="Z4643" s="35">
        <f t="shared" si="1020"/>
        <v>0</v>
      </c>
      <c r="AA4643" s="36">
        <f t="shared" si="1013"/>
        <v>0</v>
      </c>
      <c r="AB4643" s="36">
        <f t="shared" si="1014"/>
        <v>0</v>
      </c>
      <c r="AC4643" s="37">
        <f t="shared" si="1015"/>
        <v>0</v>
      </c>
      <c r="AD4643" s="35">
        <f>IF(OR(YEAR(G4643)&lt;2019,O4643="X"),0,IF(ISBLANK(H4643),DATEDIF(G4643,'[3]1.Pradzia'!$D$13,"M"),DATEDIF(G4643,H4643,"m")))</f>
        <v>0</v>
      </c>
      <c r="AE4643" s="37">
        <f>IF(E4643='[3]5.Grup_T'!$E$20,0,IF(AD4643&lt;&gt;0,M4643/V4643*MIN(12,AD4643),0))</f>
        <v>0</v>
      </c>
      <c r="AF4643" s="37">
        <f t="shared" si="1016"/>
        <v>0</v>
      </c>
      <c r="AG4643" s="37">
        <f t="shared" si="1017"/>
        <v>0</v>
      </c>
      <c r="AH4643" s="37">
        <f t="shared" si="1018"/>
        <v>0</v>
      </c>
      <c r="AI4643" s="35" t="str">
        <f t="shared" si="1019"/>
        <v>Nusidėvėjęs</v>
      </c>
      <c r="AJ4643" s="38" t="str">
        <f>IF(AND(F4643&lt;&gt;[3]Pav.tvarkyklė!$B$12,F4643&lt;&gt;[3]Pav.tvarkyklė!$B$13),"GVTNT","X")</f>
        <v>GVTNT</v>
      </c>
      <c r="AK4643" s="39">
        <f t="shared" si="1021"/>
        <v>0</v>
      </c>
      <c r="AL4643" s="41"/>
      <c r="AM4643" s="41"/>
      <c r="AN4643" s="41">
        <f t="shared" si="1009"/>
        <v>1900</v>
      </c>
      <c r="AO4643" s="41"/>
      <c r="AP4643" s="41"/>
      <c r="AQ4643" s="41"/>
      <c r="AR4643" s="42"/>
      <c r="AS4643" s="42"/>
      <c r="AU4643" s="43">
        <f t="shared" si="1010"/>
        <v>0</v>
      </c>
    </row>
    <row r="4644" spans="1:47" ht="15" customHeight="1" x14ac:dyDescent="0.25">
      <c r="A4644" s="11"/>
      <c r="B4644" s="19">
        <v>4813</v>
      </c>
      <c r="C4644" s="61"/>
      <c r="D4644" s="62"/>
      <c r="E4644" s="78"/>
      <c r="F4644" s="63"/>
      <c r="G4644" s="80"/>
      <c r="H4644" s="94"/>
      <c r="I4644" s="95"/>
      <c r="J4644" s="27"/>
      <c r="K4644" s="27"/>
      <c r="L4644" s="95"/>
      <c r="M4644" s="96"/>
      <c r="N4644" s="29">
        <v>0</v>
      </c>
      <c r="O4644" s="30" t="str">
        <f>IF(G4644&lt;=$N$2,"",IF(F4644=[3]Pav.tvarkyklė!$B$13,"",IF(ISBLANK(R4644),"X","")))</f>
        <v/>
      </c>
      <c r="P4644" s="91"/>
      <c r="Q4644" s="63"/>
      <c r="R4644" s="63"/>
      <c r="S4644" s="63"/>
      <c r="T4644" s="63"/>
      <c r="U4644" s="34" t="str">
        <f>IFERROR(INDEX('[3]5.Grup_T'!$G$4:$G$22,MATCH('6.Turtas'!E4644,'[3]5.Grup_T'!$E$4:$E$22,0)),"0")</f>
        <v>0</v>
      </c>
      <c r="V4644" s="35">
        <f t="shared" si="1011"/>
        <v>0</v>
      </c>
      <c r="W4644" s="35">
        <f>IF(NOT(ISBLANK(H4644)),(12-DATEDIF(H4644,'[3]1.Pradzia'!$D$13,"m")),0)</f>
        <v>0</v>
      </c>
      <c r="X4644" s="35">
        <f t="shared" si="1012"/>
        <v>0</v>
      </c>
      <c r="Y4644" s="35">
        <f t="shared" si="1008"/>
        <v>0</v>
      </c>
      <c r="Z4644" s="35">
        <f t="shared" si="1020"/>
        <v>0</v>
      </c>
      <c r="AA4644" s="36">
        <f t="shared" si="1013"/>
        <v>0</v>
      </c>
      <c r="AB4644" s="36">
        <f t="shared" si="1014"/>
        <v>0</v>
      </c>
      <c r="AC4644" s="37">
        <f t="shared" si="1015"/>
        <v>0</v>
      </c>
      <c r="AD4644" s="35">
        <f>IF(OR(YEAR(G4644)&lt;2019,O4644="X"),0,IF(ISBLANK(H4644),DATEDIF(G4644,'[3]1.Pradzia'!$D$13,"M"),DATEDIF(G4644,H4644,"m")))</f>
        <v>0</v>
      </c>
      <c r="AE4644" s="37">
        <f>IF(E4644='[3]5.Grup_T'!$E$20,0,IF(AD4644&lt;&gt;0,M4644/V4644*MIN(12,AD4644),0))</f>
        <v>0</v>
      </c>
      <c r="AF4644" s="37">
        <f t="shared" si="1016"/>
        <v>0</v>
      </c>
      <c r="AG4644" s="37">
        <f t="shared" si="1017"/>
        <v>0</v>
      </c>
      <c r="AH4644" s="37">
        <f t="shared" si="1018"/>
        <v>0</v>
      </c>
      <c r="AI4644" s="35" t="str">
        <f t="shared" si="1019"/>
        <v>Nusidėvėjęs</v>
      </c>
      <c r="AJ4644" s="38" t="str">
        <f>IF(AND(F4644&lt;&gt;[3]Pav.tvarkyklė!$B$12,F4644&lt;&gt;[3]Pav.tvarkyklė!$B$13),"GVTNT","X")</f>
        <v>GVTNT</v>
      </c>
      <c r="AK4644" s="39">
        <f t="shared" si="1021"/>
        <v>0</v>
      </c>
      <c r="AL4644" s="41"/>
      <c r="AM4644" s="41"/>
      <c r="AN4644" s="41">
        <f t="shared" si="1009"/>
        <v>1900</v>
      </c>
      <c r="AO4644" s="41"/>
      <c r="AP4644" s="41"/>
      <c r="AQ4644" s="41"/>
      <c r="AR4644" s="42"/>
      <c r="AS4644" s="42"/>
      <c r="AU4644" s="43">
        <f t="shared" si="1010"/>
        <v>0</v>
      </c>
    </row>
    <row r="4645" spans="1:47" ht="15" customHeight="1" x14ac:dyDescent="0.25">
      <c r="A4645" s="11"/>
      <c r="B4645" s="19">
        <v>4814</v>
      </c>
      <c r="C4645" s="61"/>
      <c r="D4645" s="62"/>
      <c r="E4645" s="78"/>
      <c r="F4645" s="63"/>
      <c r="G4645" s="80"/>
      <c r="H4645" s="94"/>
      <c r="I4645" s="95"/>
      <c r="J4645" s="27"/>
      <c r="K4645" s="27"/>
      <c r="L4645" s="95"/>
      <c r="M4645" s="96"/>
      <c r="N4645" s="29">
        <v>0</v>
      </c>
      <c r="O4645" s="30" t="str">
        <f>IF(G4645&lt;=$N$2,"",IF(F4645=[3]Pav.tvarkyklė!$B$13,"",IF(ISBLANK(R4645),"X","")))</f>
        <v/>
      </c>
      <c r="P4645" s="91"/>
      <c r="Q4645" s="63"/>
      <c r="R4645" s="63"/>
      <c r="S4645" s="63"/>
      <c r="T4645" s="63"/>
      <c r="U4645" s="34" t="str">
        <f>IFERROR(INDEX('[3]5.Grup_T'!$G$4:$G$22,MATCH('6.Turtas'!E4645,'[3]5.Grup_T'!$E$4:$E$22,0)),"0")</f>
        <v>0</v>
      </c>
      <c r="V4645" s="35">
        <f t="shared" si="1011"/>
        <v>0</v>
      </c>
      <c r="W4645" s="35">
        <f>IF(NOT(ISBLANK(H4645)),(12-DATEDIF(H4645,'[3]1.Pradzia'!$D$13,"m")),0)</f>
        <v>0</v>
      </c>
      <c r="X4645" s="35">
        <f t="shared" si="1012"/>
        <v>0</v>
      </c>
      <c r="Y4645" s="35">
        <f t="shared" si="1008"/>
        <v>0</v>
      </c>
      <c r="Z4645" s="35">
        <f t="shared" si="1020"/>
        <v>0</v>
      </c>
      <c r="AA4645" s="36">
        <f t="shared" si="1013"/>
        <v>0</v>
      </c>
      <c r="AB4645" s="36">
        <f t="shared" si="1014"/>
        <v>0</v>
      </c>
      <c r="AC4645" s="37">
        <f t="shared" si="1015"/>
        <v>0</v>
      </c>
      <c r="AD4645" s="35">
        <f>IF(OR(YEAR(G4645)&lt;2019,O4645="X"),0,IF(ISBLANK(H4645),DATEDIF(G4645,'[3]1.Pradzia'!$D$13,"M"),DATEDIF(G4645,H4645,"m")))</f>
        <v>0</v>
      </c>
      <c r="AE4645" s="37">
        <f>IF(E4645='[3]5.Grup_T'!$E$20,0,IF(AD4645&lt;&gt;0,M4645/V4645*MIN(12,AD4645),0))</f>
        <v>0</v>
      </c>
      <c r="AF4645" s="37">
        <f t="shared" si="1016"/>
        <v>0</v>
      </c>
      <c r="AG4645" s="37">
        <f t="shared" si="1017"/>
        <v>0</v>
      </c>
      <c r="AH4645" s="37">
        <f t="shared" si="1018"/>
        <v>0</v>
      </c>
      <c r="AI4645" s="35" t="str">
        <f t="shared" si="1019"/>
        <v>Nusidėvėjęs</v>
      </c>
      <c r="AJ4645" s="38" t="str">
        <f>IF(AND(F4645&lt;&gt;[3]Pav.tvarkyklė!$B$12,F4645&lt;&gt;[3]Pav.tvarkyklė!$B$13),"GVTNT","X")</f>
        <v>GVTNT</v>
      </c>
      <c r="AK4645" s="39">
        <f t="shared" si="1021"/>
        <v>0</v>
      </c>
      <c r="AL4645" s="41"/>
      <c r="AM4645" s="41"/>
      <c r="AN4645" s="41">
        <f t="shared" si="1009"/>
        <v>1900</v>
      </c>
      <c r="AO4645" s="41"/>
      <c r="AP4645" s="41"/>
      <c r="AQ4645" s="41"/>
      <c r="AR4645" s="42"/>
      <c r="AS4645" s="42"/>
      <c r="AU4645" s="43">
        <f t="shared" si="1010"/>
        <v>0</v>
      </c>
    </row>
    <row r="4646" spans="1:47" ht="15" customHeight="1" x14ac:dyDescent="0.25">
      <c r="A4646" s="11"/>
      <c r="B4646" s="19">
        <v>4815</v>
      </c>
      <c r="C4646" s="61"/>
      <c r="D4646" s="62"/>
      <c r="E4646" s="78"/>
      <c r="F4646" s="63"/>
      <c r="G4646" s="80"/>
      <c r="H4646" s="94"/>
      <c r="I4646" s="95"/>
      <c r="J4646" s="27"/>
      <c r="K4646" s="27"/>
      <c r="L4646" s="95"/>
      <c r="M4646" s="96"/>
      <c r="N4646" s="29">
        <v>0</v>
      </c>
      <c r="O4646" s="30" t="str">
        <f>IF(G4646&lt;=$N$2,"",IF(F4646=[3]Pav.tvarkyklė!$B$13,"",IF(ISBLANK(R4646),"X","")))</f>
        <v/>
      </c>
      <c r="P4646" s="91"/>
      <c r="Q4646" s="63"/>
      <c r="R4646" s="63"/>
      <c r="S4646" s="63"/>
      <c r="T4646" s="63"/>
      <c r="U4646" s="34" t="str">
        <f>IFERROR(INDEX('[3]5.Grup_T'!$G$4:$G$22,MATCH('6.Turtas'!E4646,'[3]5.Grup_T'!$E$4:$E$22,0)),"0")</f>
        <v>0</v>
      </c>
      <c r="V4646" s="35">
        <f t="shared" si="1011"/>
        <v>0</v>
      </c>
      <c r="W4646" s="35">
        <f>IF(NOT(ISBLANK(H4646)),(12-DATEDIF(H4646,'[3]1.Pradzia'!$D$13,"m")),0)</f>
        <v>0</v>
      </c>
      <c r="X4646" s="35">
        <f t="shared" si="1012"/>
        <v>0</v>
      </c>
      <c r="Y4646" s="35">
        <f t="shared" si="1008"/>
        <v>0</v>
      </c>
      <c r="Z4646" s="35">
        <f t="shared" si="1020"/>
        <v>0</v>
      </c>
      <c r="AA4646" s="36">
        <f t="shared" si="1013"/>
        <v>0</v>
      </c>
      <c r="AB4646" s="36">
        <f t="shared" si="1014"/>
        <v>0</v>
      </c>
      <c r="AC4646" s="37">
        <f t="shared" si="1015"/>
        <v>0</v>
      </c>
      <c r="AD4646" s="35">
        <f>IF(OR(YEAR(G4646)&lt;2019,O4646="X"),0,IF(ISBLANK(H4646),DATEDIF(G4646,'[3]1.Pradzia'!$D$13,"M"),DATEDIF(G4646,H4646,"m")))</f>
        <v>0</v>
      </c>
      <c r="AE4646" s="37">
        <f>IF(E4646='[3]5.Grup_T'!$E$20,0,IF(AD4646&lt;&gt;0,M4646/V4646*MIN(12,AD4646),0))</f>
        <v>0</v>
      </c>
      <c r="AF4646" s="37">
        <f t="shared" si="1016"/>
        <v>0</v>
      </c>
      <c r="AG4646" s="37">
        <f t="shared" si="1017"/>
        <v>0</v>
      </c>
      <c r="AH4646" s="37">
        <f t="shared" si="1018"/>
        <v>0</v>
      </c>
      <c r="AI4646" s="35" t="str">
        <f t="shared" si="1019"/>
        <v>Nusidėvėjęs</v>
      </c>
      <c r="AJ4646" s="38" t="str">
        <f>IF(AND(F4646&lt;&gt;[3]Pav.tvarkyklė!$B$12,F4646&lt;&gt;[3]Pav.tvarkyklė!$B$13),"GVTNT","X")</f>
        <v>GVTNT</v>
      </c>
      <c r="AK4646" s="39">
        <f t="shared" si="1021"/>
        <v>0</v>
      </c>
      <c r="AL4646" s="41"/>
      <c r="AM4646" s="41"/>
      <c r="AN4646" s="41">
        <f t="shared" si="1009"/>
        <v>1900</v>
      </c>
      <c r="AO4646" s="41"/>
      <c r="AP4646" s="41"/>
      <c r="AQ4646" s="41"/>
      <c r="AR4646" s="42"/>
      <c r="AS4646" s="42"/>
      <c r="AU4646" s="43">
        <f t="shared" si="1010"/>
        <v>0</v>
      </c>
    </row>
    <row r="4647" spans="1:47" ht="15" customHeight="1" x14ac:dyDescent="0.25">
      <c r="A4647" s="11"/>
      <c r="B4647" s="19">
        <v>4816</v>
      </c>
      <c r="C4647" s="61"/>
      <c r="D4647" s="62"/>
      <c r="E4647" s="78"/>
      <c r="F4647" s="63"/>
      <c r="G4647" s="80"/>
      <c r="H4647" s="94"/>
      <c r="I4647" s="95"/>
      <c r="J4647" s="27"/>
      <c r="K4647" s="27"/>
      <c r="L4647" s="95"/>
      <c r="M4647" s="96"/>
      <c r="N4647" s="29">
        <v>0</v>
      </c>
      <c r="O4647" s="30" t="str">
        <f>IF(G4647&lt;=$N$2,"",IF(F4647=[3]Pav.tvarkyklė!$B$13,"",IF(ISBLANK(R4647),"X","")))</f>
        <v/>
      </c>
      <c r="P4647" s="91"/>
      <c r="Q4647" s="63"/>
      <c r="R4647" s="63"/>
      <c r="S4647" s="63"/>
      <c r="T4647" s="63"/>
      <c r="U4647" s="34" t="str">
        <f>IFERROR(INDEX('[3]5.Grup_T'!$G$4:$G$22,MATCH('6.Turtas'!E4647,'[3]5.Grup_T'!$E$4:$E$22,0)),"0")</f>
        <v>0</v>
      </c>
      <c r="V4647" s="35">
        <f t="shared" si="1011"/>
        <v>0</v>
      </c>
      <c r="W4647" s="35">
        <f>IF(NOT(ISBLANK(H4647)),(12-DATEDIF(H4647,'[3]1.Pradzia'!$D$13,"m")),0)</f>
        <v>0</v>
      </c>
      <c r="X4647" s="35">
        <f t="shared" si="1012"/>
        <v>0</v>
      </c>
      <c r="Y4647" s="35">
        <f t="shared" si="1008"/>
        <v>0</v>
      </c>
      <c r="Z4647" s="35">
        <f t="shared" si="1020"/>
        <v>0</v>
      </c>
      <c r="AA4647" s="36">
        <f t="shared" si="1013"/>
        <v>0</v>
      </c>
      <c r="AB4647" s="36">
        <f t="shared" si="1014"/>
        <v>0</v>
      </c>
      <c r="AC4647" s="37">
        <f t="shared" si="1015"/>
        <v>0</v>
      </c>
      <c r="AD4647" s="35">
        <f>IF(OR(YEAR(G4647)&lt;2019,O4647="X"),0,IF(ISBLANK(H4647),DATEDIF(G4647,'[3]1.Pradzia'!$D$13,"M"),DATEDIF(G4647,H4647,"m")))</f>
        <v>0</v>
      </c>
      <c r="AE4647" s="37">
        <f>IF(E4647='[3]5.Grup_T'!$E$20,0,IF(AD4647&lt;&gt;0,M4647/V4647*MIN(12,AD4647),0))</f>
        <v>0</v>
      </c>
      <c r="AF4647" s="37">
        <f t="shared" si="1016"/>
        <v>0</v>
      </c>
      <c r="AG4647" s="37">
        <f t="shared" si="1017"/>
        <v>0</v>
      </c>
      <c r="AH4647" s="37">
        <f t="shared" si="1018"/>
        <v>0</v>
      </c>
      <c r="AI4647" s="35" t="str">
        <f t="shared" si="1019"/>
        <v>Nusidėvėjęs</v>
      </c>
      <c r="AJ4647" s="38" t="str">
        <f>IF(AND(F4647&lt;&gt;[3]Pav.tvarkyklė!$B$12,F4647&lt;&gt;[3]Pav.tvarkyklė!$B$13),"GVTNT","X")</f>
        <v>GVTNT</v>
      </c>
      <c r="AK4647" s="39">
        <f t="shared" si="1021"/>
        <v>0</v>
      </c>
      <c r="AL4647" s="41"/>
      <c r="AM4647" s="41"/>
      <c r="AN4647" s="41">
        <f t="shared" si="1009"/>
        <v>1900</v>
      </c>
      <c r="AO4647" s="41"/>
      <c r="AP4647" s="41"/>
      <c r="AQ4647" s="41"/>
      <c r="AR4647" s="42"/>
      <c r="AS4647" s="42"/>
      <c r="AU4647" s="43">
        <f t="shared" si="1010"/>
        <v>0</v>
      </c>
    </row>
    <row r="4648" spans="1:47" ht="15" customHeight="1" x14ac:dyDescent="0.25">
      <c r="A4648" s="11"/>
      <c r="B4648" s="19">
        <v>4817</v>
      </c>
      <c r="C4648" s="61"/>
      <c r="D4648" s="62"/>
      <c r="E4648" s="78"/>
      <c r="F4648" s="63"/>
      <c r="G4648" s="80"/>
      <c r="H4648" s="94"/>
      <c r="I4648" s="95"/>
      <c r="J4648" s="27"/>
      <c r="K4648" s="27"/>
      <c r="L4648" s="95"/>
      <c r="M4648" s="96"/>
      <c r="N4648" s="29">
        <v>0</v>
      </c>
      <c r="O4648" s="30" t="str">
        <f>IF(G4648&lt;=$N$2,"",IF(F4648=[3]Pav.tvarkyklė!$B$13,"",IF(ISBLANK(R4648),"X","")))</f>
        <v/>
      </c>
      <c r="P4648" s="91"/>
      <c r="Q4648" s="63"/>
      <c r="R4648" s="63"/>
      <c r="S4648" s="63"/>
      <c r="T4648" s="63"/>
      <c r="U4648" s="34" t="str">
        <f>IFERROR(INDEX('[3]5.Grup_T'!$G$4:$G$22,MATCH('6.Turtas'!E4648,'[3]5.Grup_T'!$E$4:$E$22,0)),"0")</f>
        <v>0</v>
      </c>
      <c r="V4648" s="35">
        <f t="shared" si="1011"/>
        <v>0</v>
      </c>
      <c r="W4648" s="35">
        <f>IF(NOT(ISBLANK(H4648)),(12-DATEDIF(H4648,'[3]1.Pradzia'!$D$13,"m")),0)</f>
        <v>0</v>
      </c>
      <c r="X4648" s="35">
        <f t="shared" si="1012"/>
        <v>0</v>
      </c>
      <c r="Y4648" s="35">
        <f t="shared" si="1008"/>
        <v>0</v>
      </c>
      <c r="Z4648" s="35">
        <f t="shared" si="1020"/>
        <v>0</v>
      </c>
      <c r="AA4648" s="36">
        <f t="shared" si="1013"/>
        <v>0</v>
      </c>
      <c r="AB4648" s="36">
        <f t="shared" si="1014"/>
        <v>0</v>
      </c>
      <c r="AC4648" s="37">
        <f t="shared" si="1015"/>
        <v>0</v>
      </c>
      <c r="AD4648" s="35">
        <f>IF(OR(YEAR(G4648)&lt;2019,O4648="X"),0,IF(ISBLANK(H4648),DATEDIF(G4648,'[3]1.Pradzia'!$D$13,"M"),DATEDIF(G4648,H4648,"m")))</f>
        <v>0</v>
      </c>
      <c r="AE4648" s="37">
        <f>IF(E4648='[3]5.Grup_T'!$E$20,0,IF(AD4648&lt;&gt;0,M4648/V4648*MIN(12,AD4648),0))</f>
        <v>0</v>
      </c>
      <c r="AF4648" s="37">
        <f t="shared" si="1016"/>
        <v>0</v>
      </c>
      <c r="AG4648" s="37">
        <f t="shared" si="1017"/>
        <v>0</v>
      </c>
      <c r="AH4648" s="37">
        <f t="shared" si="1018"/>
        <v>0</v>
      </c>
      <c r="AI4648" s="35" t="str">
        <f t="shared" si="1019"/>
        <v>Nusidėvėjęs</v>
      </c>
      <c r="AJ4648" s="38" t="str">
        <f>IF(AND(F4648&lt;&gt;[3]Pav.tvarkyklė!$B$12,F4648&lt;&gt;[3]Pav.tvarkyklė!$B$13),"GVTNT","X")</f>
        <v>GVTNT</v>
      </c>
      <c r="AK4648" s="39">
        <f t="shared" si="1021"/>
        <v>0</v>
      </c>
      <c r="AL4648" s="41"/>
      <c r="AM4648" s="41"/>
      <c r="AN4648" s="41">
        <f t="shared" si="1009"/>
        <v>1900</v>
      </c>
      <c r="AO4648" s="41"/>
      <c r="AP4648" s="41"/>
      <c r="AQ4648" s="41"/>
      <c r="AR4648" s="42"/>
      <c r="AS4648" s="42"/>
      <c r="AU4648" s="43">
        <f t="shared" si="1010"/>
        <v>0</v>
      </c>
    </row>
    <row r="4649" spans="1:47" ht="15" customHeight="1" x14ac:dyDescent="0.25">
      <c r="A4649" s="11"/>
      <c r="B4649" s="19">
        <v>4818</v>
      </c>
      <c r="C4649" s="61"/>
      <c r="D4649" s="62"/>
      <c r="E4649" s="78"/>
      <c r="F4649" s="63"/>
      <c r="G4649" s="80"/>
      <c r="H4649" s="94"/>
      <c r="I4649" s="95"/>
      <c r="J4649" s="27"/>
      <c r="K4649" s="27"/>
      <c r="L4649" s="95"/>
      <c r="M4649" s="96"/>
      <c r="N4649" s="29">
        <v>0</v>
      </c>
      <c r="O4649" s="30" t="str">
        <f>IF(G4649&lt;=$N$2,"",IF(F4649=[3]Pav.tvarkyklė!$B$13,"",IF(ISBLANK(R4649),"X","")))</f>
        <v/>
      </c>
      <c r="P4649" s="91"/>
      <c r="Q4649" s="63"/>
      <c r="R4649" s="63"/>
      <c r="S4649" s="63"/>
      <c r="T4649" s="63"/>
      <c r="U4649" s="34" t="str">
        <f>IFERROR(INDEX('[3]5.Grup_T'!$G$4:$G$22,MATCH('6.Turtas'!E4649,'[3]5.Grup_T'!$E$4:$E$22,0)),"0")</f>
        <v>0</v>
      </c>
      <c r="V4649" s="35">
        <f t="shared" si="1011"/>
        <v>0</v>
      </c>
      <c r="W4649" s="35">
        <f>IF(NOT(ISBLANK(H4649)),(12-DATEDIF(H4649,'[3]1.Pradzia'!$D$13,"m")),0)</f>
        <v>0</v>
      </c>
      <c r="X4649" s="35">
        <f t="shared" si="1012"/>
        <v>0</v>
      </c>
      <c r="Y4649" s="35">
        <f t="shared" si="1008"/>
        <v>0</v>
      </c>
      <c r="Z4649" s="35">
        <f t="shared" si="1020"/>
        <v>0</v>
      </c>
      <c r="AA4649" s="36">
        <f t="shared" si="1013"/>
        <v>0</v>
      </c>
      <c r="AB4649" s="36">
        <f t="shared" si="1014"/>
        <v>0</v>
      </c>
      <c r="AC4649" s="37">
        <f t="shared" si="1015"/>
        <v>0</v>
      </c>
      <c r="AD4649" s="35">
        <f>IF(OR(YEAR(G4649)&lt;2019,O4649="X"),0,IF(ISBLANK(H4649),DATEDIF(G4649,'[3]1.Pradzia'!$D$13,"M"),DATEDIF(G4649,H4649,"m")))</f>
        <v>0</v>
      </c>
      <c r="AE4649" s="37">
        <f>IF(E4649='[3]5.Grup_T'!$E$20,0,IF(AD4649&lt;&gt;0,M4649/V4649*MIN(12,AD4649),0))</f>
        <v>0</v>
      </c>
      <c r="AF4649" s="37">
        <f t="shared" si="1016"/>
        <v>0</v>
      </c>
      <c r="AG4649" s="37">
        <f t="shared" si="1017"/>
        <v>0</v>
      </c>
      <c r="AH4649" s="37">
        <f t="shared" si="1018"/>
        <v>0</v>
      </c>
      <c r="AI4649" s="35" t="str">
        <f t="shared" si="1019"/>
        <v>Nusidėvėjęs</v>
      </c>
      <c r="AJ4649" s="38" t="str">
        <f>IF(AND(F4649&lt;&gt;[3]Pav.tvarkyklė!$B$12,F4649&lt;&gt;[3]Pav.tvarkyklė!$B$13),"GVTNT","X")</f>
        <v>GVTNT</v>
      </c>
      <c r="AK4649" s="39">
        <f t="shared" si="1021"/>
        <v>0</v>
      </c>
      <c r="AL4649" s="41"/>
      <c r="AM4649" s="41"/>
      <c r="AN4649" s="41">
        <f t="shared" si="1009"/>
        <v>1900</v>
      </c>
      <c r="AO4649" s="41"/>
      <c r="AP4649" s="41"/>
      <c r="AQ4649" s="41"/>
      <c r="AR4649" s="42"/>
      <c r="AS4649" s="42"/>
      <c r="AU4649" s="43">
        <f t="shared" si="1010"/>
        <v>0</v>
      </c>
    </row>
    <row r="4650" spans="1:47" ht="15" customHeight="1" x14ac:dyDescent="0.25">
      <c r="A4650" s="11"/>
      <c r="B4650" s="19">
        <v>4819</v>
      </c>
      <c r="C4650" s="61"/>
      <c r="D4650" s="62"/>
      <c r="E4650" s="78"/>
      <c r="F4650" s="63"/>
      <c r="G4650" s="80"/>
      <c r="H4650" s="94"/>
      <c r="I4650" s="95"/>
      <c r="J4650" s="27"/>
      <c r="K4650" s="27"/>
      <c r="L4650" s="95"/>
      <c r="M4650" s="96"/>
      <c r="N4650" s="29">
        <v>0</v>
      </c>
      <c r="O4650" s="30" t="str">
        <f>IF(G4650&lt;=$N$2,"",IF(F4650=[3]Pav.tvarkyklė!$B$13,"",IF(ISBLANK(R4650),"X","")))</f>
        <v/>
      </c>
      <c r="P4650" s="91"/>
      <c r="Q4650" s="63"/>
      <c r="R4650" s="63"/>
      <c r="S4650" s="63"/>
      <c r="T4650" s="63"/>
      <c r="U4650" s="34" t="str">
        <f>IFERROR(INDEX('[3]5.Grup_T'!$G$4:$G$22,MATCH('6.Turtas'!E4650,'[3]5.Grup_T'!$E$4:$E$22,0)),"0")</f>
        <v>0</v>
      </c>
      <c r="V4650" s="35">
        <f t="shared" si="1011"/>
        <v>0</v>
      </c>
      <c r="W4650" s="35">
        <f>IF(NOT(ISBLANK(H4650)),(12-DATEDIF(H4650,'[3]1.Pradzia'!$D$13,"m")),0)</f>
        <v>0</v>
      </c>
      <c r="X4650" s="35">
        <f t="shared" si="1012"/>
        <v>0</v>
      </c>
      <c r="Y4650" s="35">
        <f t="shared" si="1008"/>
        <v>0</v>
      </c>
      <c r="Z4650" s="35">
        <f t="shared" si="1020"/>
        <v>0</v>
      </c>
      <c r="AA4650" s="36">
        <f t="shared" si="1013"/>
        <v>0</v>
      </c>
      <c r="AB4650" s="36">
        <f t="shared" si="1014"/>
        <v>0</v>
      </c>
      <c r="AC4650" s="37">
        <f t="shared" si="1015"/>
        <v>0</v>
      </c>
      <c r="AD4650" s="35">
        <f>IF(OR(YEAR(G4650)&lt;2019,O4650="X"),0,IF(ISBLANK(H4650),DATEDIF(G4650,'[3]1.Pradzia'!$D$13,"M"),DATEDIF(G4650,H4650,"m")))</f>
        <v>0</v>
      </c>
      <c r="AE4650" s="37">
        <f>IF(E4650='[3]5.Grup_T'!$E$20,0,IF(AD4650&lt;&gt;0,M4650/V4650*MIN(12,AD4650),0))</f>
        <v>0</v>
      </c>
      <c r="AF4650" s="37">
        <f t="shared" si="1016"/>
        <v>0</v>
      </c>
      <c r="AG4650" s="37">
        <f t="shared" si="1017"/>
        <v>0</v>
      </c>
      <c r="AH4650" s="37">
        <f t="shared" si="1018"/>
        <v>0</v>
      </c>
      <c r="AI4650" s="35" t="str">
        <f t="shared" si="1019"/>
        <v>Nusidėvėjęs</v>
      </c>
      <c r="AJ4650" s="38" t="str">
        <f>IF(AND(F4650&lt;&gt;[3]Pav.tvarkyklė!$B$12,F4650&lt;&gt;[3]Pav.tvarkyklė!$B$13),"GVTNT","X")</f>
        <v>GVTNT</v>
      </c>
      <c r="AK4650" s="39">
        <f t="shared" si="1021"/>
        <v>0</v>
      </c>
      <c r="AL4650" s="41"/>
      <c r="AM4650" s="41"/>
      <c r="AN4650" s="41">
        <f t="shared" si="1009"/>
        <v>1900</v>
      </c>
      <c r="AO4650" s="41"/>
      <c r="AP4650" s="41"/>
      <c r="AQ4650" s="41"/>
      <c r="AR4650" s="42"/>
      <c r="AS4650" s="42"/>
      <c r="AU4650" s="43">
        <f t="shared" si="1010"/>
        <v>0</v>
      </c>
    </row>
    <row r="4651" spans="1:47" ht="15" customHeight="1" x14ac:dyDescent="0.25">
      <c r="A4651" s="11"/>
      <c r="B4651" s="19">
        <v>4820</v>
      </c>
      <c r="C4651" s="61"/>
      <c r="D4651" s="62"/>
      <c r="E4651" s="78"/>
      <c r="F4651" s="63"/>
      <c r="G4651" s="80"/>
      <c r="H4651" s="94"/>
      <c r="I4651" s="95"/>
      <c r="J4651" s="27"/>
      <c r="K4651" s="27"/>
      <c r="L4651" s="95"/>
      <c r="M4651" s="96"/>
      <c r="N4651" s="29">
        <v>0</v>
      </c>
      <c r="O4651" s="30" t="str">
        <f>IF(G4651&lt;=$N$2,"",IF(F4651=[3]Pav.tvarkyklė!$B$13,"",IF(ISBLANK(R4651),"X","")))</f>
        <v/>
      </c>
      <c r="P4651" s="91"/>
      <c r="Q4651" s="63"/>
      <c r="R4651" s="63"/>
      <c r="S4651" s="63"/>
      <c r="T4651" s="63"/>
      <c r="U4651" s="34" t="str">
        <f>IFERROR(INDEX('[3]5.Grup_T'!$G$4:$G$22,MATCH('6.Turtas'!E4651,'[3]5.Grup_T'!$E$4:$E$22,0)),"0")</f>
        <v>0</v>
      </c>
      <c r="V4651" s="35">
        <f t="shared" si="1011"/>
        <v>0</v>
      </c>
      <c r="W4651" s="35">
        <f>IF(NOT(ISBLANK(H4651)),(12-DATEDIF(H4651,'[3]1.Pradzia'!$D$13,"m")),0)</f>
        <v>0</v>
      </c>
      <c r="X4651" s="35">
        <f t="shared" si="1012"/>
        <v>0</v>
      </c>
      <c r="Y4651" s="35">
        <f t="shared" si="1008"/>
        <v>0</v>
      </c>
      <c r="Z4651" s="35">
        <f t="shared" si="1020"/>
        <v>0</v>
      </c>
      <c r="AA4651" s="36">
        <f t="shared" si="1013"/>
        <v>0</v>
      </c>
      <c r="AB4651" s="36">
        <f t="shared" si="1014"/>
        <v>0</v>
      </c>
      <c r="AC4651" s="37">
        <f t="shared" si="1015"/>
        <v>0</v>
      </c>
      <c r="AD4651" s="35">
        <f>IF(OR(YEAR(G4651)&lt;2019,O4651="X"),0,IF(ISBLANK(H4651),DATEDIF(G4651,'[3]1.Pradzia'!$D$13,"M"),DATEDIF(G4651,H4651,"m")))</f>
        <v>0</v>
      </c>
      <c r="AE4651" s="37">
        <f>IF(E4651='[3]5.Grup_T'!$E$20,0,IF(AD4651&lt;&gt;0,M4651/V4651*MIN(12,AD4651),0))</f>
        <v>0</v>
      </c>
      <c r="AF4651" s="37">
        <f t="shared" si="1016"/>
        <v>0</v>
      </c>
      <c r="AG4651" s="37">
        <f t="shared" si="1017"/>
        <v>0</v>
      </c>
      <c r="AH4651" s="37">
        <f t="shared" si="1018"/>
        <v>0</v>
      </c>
      <c r="AI4651" s="35" t="str">
        <f t="shared" si="1019"/>
        <v>Nusidėvėjęs</v>
      </c>
      <c r="AJ4651" s="38" t="str">
        <f>IF(AND(F4651&lt;&gt;[3]Pav.tvarkyklė!$B$12,F4651&lt;&gt;[3]Pav.tvarkyklė!$B$13),"GVTNT","X")</f>
        <v>GVTNT</v>
      </c>
      <c r="AK4651" s="39">
        <f t="shared" si="1021"/>
        <v>0</v>
      </c>
      <c r="AL4651" s="41"/>
      <c r="AM4651" s="41"/>
      <c r="AN4651" s="41">
        <f t="shared" si="1009"/>
        <v>1900</v>
      </c>
      <c r="AO4651" s="41"/>
      <c r="AP4651" s="41"/>
      <c r="AQ4651" s="41"/>
      <c r="AR4651" s="42"/>
      <c r="AS4651" s="42"/>
      <c r="AU4651" s="43">
        <f t="shared" si="1010"/>
        <v>0</v>
      </c>
    </row>
    <row r="4652" spans="1:47" ht="15" customHeight="1" x14ac:dyDescent="0.25">
      <c r="A4652" s="11"/>
      <c r="B4652" s="19">
        <v>4821</v>
      </c>
      <c r="C4652" s="61"/>
      <c r="D4652" s="62"/>
      <c r="E4652" s="78"/>
      <c r="F4652" s="63"/>
      <c r="G4652" s="80"/>
      <c r="H4652" s="94"/>
      <c r="I4652" s="95"/>
      <c r="J4652" s="27"/>
      <c r="K4652" s="27"/>
      <c r="L4652" s="95"/>
      <c r="M4652" s="96"/>
      <c r="N4652" s="29">
        <v>0</v>
      </c>
      <c r="O4652" s="30" t="str">
        <f>IF(G4652&lt;=$N$2,"",IF(F4652=[3]Pav.tvarkyklė!$B$13,"",IF(ISBLANK(R4652),"X","")))</f>
        <v/>
      </c>
      <c r="P4652" s="91"/>
      <c r="Q4652" s="63"/>
      <c r="R4652" s="63"/>
      <c r="S4652" s="63"/>
      <c r="T4652" s="63"/>
      <c r="U4652" s="34" t="str">
        <f>IFERROR(INDEX('[3]5.Grup_T'!$G$4:$G$22,MATCH('6.Turtas'!E4652,'[3]5.Grup_T'!$E$4:$E$22,0)),"0")</f>
        <v>0</v>
      </c>
      <c r="V4652" s="35">
        <f t="shared" si="1011"/>
        <v>0</v>
      </c>
      <c r="W4652" s="35">
        <f>IF(NOT(ISBLANK(H4652)),(12-DATEDIF(H4652,'[3]1.Pradzia'!$D$13,"m")),0)</f>
        <v>0</v>
      </c>
      <c r="X4652" s="35">
        <f t="shared" si="1012"/>
        <v>0</v>
      </c>
      <c r="Y4652" s="35">
        <f t="shared" si="1008"/>
        <v>0</v>
      </c>
      <c r="Z4652" s="35">
        <f t="shared" si="1020"/>
        <v>0</v>
      </c>
      <c r="AA4652" s="36">
        <f t="shared" si="1013"/>
        <v>0</v>
      </c>
      <c r="AB4652" s="36">
        <f t="shared" si="1014"/>
        <v>0</v>
      </c>
      <c r="AC4652" s="37">
        <f t="shared" si="1015"/>
        <v>0</v>
      </c>
      <c r="AD4652" s="35">
        <f>IF(OR(YEAR(G4652)&lt;2019,O4652="X"),0,IF(ISBLANK(H4652),DATEDIF(G4652,'[3]1.Pradzia'!$D$13,"M"),DATEDIF(G4652,H4652,"m")))</f>
        <v>0</v>
      </c>
      <c r="AE4652" s="37">
        <f>IF(E4652='[3]5.Grup_T'!$E$20,0,IF(AD4652&lt;&gt;0,M4652/V4652*MIN(12,AD4652),0))</f>
        <v>0</v>
      </c>
      <c r="AF4652" s="37">
        <f t="shared" si="1016"/>
        <v>0</v>
      </c>
      <c r="AG4652" s="37">
        <f t="shared" si="1017"/>
        <v>0</v>
      </c>
      <c r="AH4652" s="37">
        <f t="shared" si="1018"/>
        <v>0</v>
      </c>
      <c r="AI4652" s="35" t="str">
        <f t="shared" si="1019"/>
        <v>Nusidėvėjęs</v>
      </c>
      <c r="AJ4652" s="38" t="str">
        <f>IF(AND(F4652&lt;&gt;[3]Pav.tvarkyklė!$B$12,F4652&lt;&gt;[3]Pav.tvarkyklė!$B$13),"GVTNT","X")</f>
        <v>GVTNT</v>
      </c>
      <c r="AK4652" s="39">
        <f t="shared" si="1021"/>
        <v>0</v>
      </c>
      <c r="AL4652" s="41"/>
      <c r="AM4652" s="41"/>
      <c r="AN4652" s="41">
        <f t="shared" si="1009"/>
        <v>1900</v>
      </c>
      <c r="AO4652" s="41"/>
      <c r="AP4652" s="41"/>
      <c r="AQ4652" s="41"/>
      <c r="AR4652" s="42"/>
      <c r="AS4652" s="42"/>
      <c r="AU4652" s="43">
        <f t="shared" si="1010"/>
        <v>0</v>
      </c>
    </row>
    <row r="4653" spans="1:47" ht="15" customHeight="1" x14ac:dyDescent="0.25">
      <c r="A4653" s="11"/>
      <c r="B4653" s="19">
        <v>4822</v>
      </c>
      <c r="C4653" s="61"/>
      <c r="D4653" s="62"/>
      <c r="E4653" s="78"/>
      <c r="F4653" s="63"/>
      <c r="G4653" s="80"/>
      <c r="H4653" s="94"/>
      <c r="I4653" s="95"/>
      <c r="J4653" s="27"/>
      <c r="K4653" s="27"/>
      <c r="L4653" s="95"/>
      <c r="M4653" s="96"/>
      <c r="N4653" s="29">
        <v>0</v>
      </c>
      <c r="O4653" s="30" t="str">
        <f>IF(G4653&lt;=$N$2,"",IF(F4653=[3]Pav.tvarkyklė!$B$13,"",IF(ISBLANK(R4653),"X","")))</f>
        <v/>
      </c>
      <c r="P4653" s="91"/>
      <c r="Q4653" s="63"/>
      <c r="R4653" s="63"/>
      <c r="S4653" s="63"/>
      <c r="T4653" s="63"/>
      <c r="U4653" s="34" t="str">
        <f>IFERROR(INDEX('[3]5.Grup_T'!$G$4:$G$22,MATCH('6.Turtas'!E4653,'[3]5.Grup_T'!$E$4:$E$22,0)),"0")</f>
        <v>0</v>
      </c>
      <c r="V4653" s="35">
        <f t="shared" si="1011"/>
        <v>0</v>
      </c>
      <c r="W4653" s="35">
        <f>IF(NOT(ISBLANK(H4653)),(12-DATEDIF(H4653,'[3]1.Pradzia'!$D$13,"m")),0)</f>
        <v>0</v>
      </c>
      <c r="X4653" s="35">
        <f t="shared" si="1012"/>
        <v>0</v>
      </c>
      <c r="Y4653" s="35">
        <f t="shared" si="1008"/>
        <v>0</v>
      </c>
      <c r="Z4653" s="35">
        <f t="shared" si="1020"/>
        <v>0</v>
      </c>
      <c r="AA4653" s="36">
        <f t="shared" si="1013"/>
        <v>0</v>
      </c>
      <c r="AB4653" s="36">
        <f t="shared" si="1014"/>
        <v>0</v>
      </c>
      <c r="AC4653" s="37">
        <f t="shared" si="1015"/>
        <v>0</v>
      </c>
      <c r="AD4653" s="35">
        <f>IF(OR(YEAR(G4653)&lt;2019,O4653="X"),0,IF(ISBLANK(H4653),DATEDIF(G4653,'[3]1.Pradzia'!$D$13,"M"),DATEDIF(G4653,H4653,"m")))</f>
        <v>0</v>
      </c>
      <c r="AE4653" s="37">
        <f>IF(E4653='[3]5.Grup_T'!$E$20,0,IF(AD4653&lt;&gt;0,M4653/V4653*MIN(12,AD4653),0))</f>
        <v>0</v>
      </c>
      <c r="AF4653" s="37">
        <f t="shared" si="1016"/>
        <v>0</v>
      </c>
      <c r="AG4653" s="37">
        <f t="shared" si="1017"/>
        <v>0</v>
      </c>
      <c r="AH4653" s="37">
        <f t="shared" si="1018"/>
        <v>0</v>
      </c>
      <c r="AI4653" s="35" t="str">
        <f t="shared" si="1019"/>
        <v>Nusidėvėjęs</v>
      </c>
      <c r="AJ4653" s="38" t="str">
        <f>IF(AND(F4653&lt;&gt;[3]Pav.tvarkyklė!$B$12,F4653&lt;&gt;[3]Pav.tvarkyklė!$B$13),"GVTNT","X")</f>
        <v>GVTNT</v>
      </c>
      <c r="AK4653" s="39">
        <f t="shared" si="1021"/>
        <v>0</v>
      </c>
      <c r="AL4653" s="41"/>
      <c r="AM4653" s="41"/>
      <c r="AN4653" s="41">
        <f t="shared" si="1009"/>
        <v>1900</v>
      </c>
      <c r="AO4653" s="41"/>
      <c r="AP4653" s="41"/>
      <c r="AQ4653" s="41"/>
      <c r="AR4653" s="42"/>
      <c r="AS4653" s="42"/>
      <c r="AU4653" s="43">
        <f t="shared" si="1010"/>
        <v>0</v>
      </c>
    </row>
    <row r="4654" spans="1:47" ht="15" customHeight="1" x14ac:dyDescent="0.25">
      <c r="A4654" s="11"/>
      <c r="B4654" s="19">
        <v>4823</v>
      </c>
      <c r="C4654" s="61"/>
      <c r="D4654" s="62"/>
      <c r="E4654" s="78"/>
      <c r="F4654" s="63"/>
      <c r="G4654" s="80"/>
      <c r="H4654" s="94"/>
      <c r="I4654" s="95"/>
      <c r="J4654" s="27"/>
      <c r="K4654" s="27"/>
      <c r="L4654" s="95"/>
      <c r="M4654" s="96"/>
      <c r="N4654" s="29">
        <v>0</v>
      </c>
      <c r="O4654" s="30" t="str">
        <f>IF(G4654&lt;=$N$2,"",IF(F4654=[3]Pav.tvarkyklė!$B$13,"",IF(ISBLANK(R4654),"X","")))</f>
        <v/>
      </c>
      <c r="P4654" s="91"/>
      <c r="Q4654" s="63"/>
      <c r="R4654" s="63"/>
      <c r="S4654" s="63"/>
      <c r="T4654" s="63"/>
      <c r="U4654" s="34" t="str">
        <f>IFERROR(INDEX('[3]5.Grup_T'!$G$4:$G$22,MATCH('6.Turtas'!E4654,'[3]5.Grup_T'!$E$4:$E$22,0)),"0")</f>
        <v>0</v>
      </c>
      <c r="V4654" s="35">
        <f t="shared" si="1011"/>
        <v>0</v>
      </c>
      <c r="W4654" s="35">
        <f>IF(NOT(ISBLANK(H4654)),(12-DATEDIF(H4654,'[3]1.Pradzia'!$D$13,"m")),0)</f>
        <v>0</v>
      </c>
      <c r="X4654" s="35">
        <f t="shared" si="1012"/>
        <v>0</v>
      </c>
      <c r="Y4654" s="35">
        <f t="shared" si="1008"/>
        <v>0</v>
      </c>
      <c r="Z4654" s="35">
        <f t="shared" si="1020"/>
        <v>0</v>
      </c>
      <c r="AA4654" s="36">
        <f t="shared" si="1013"/>
        <v>0</v>
      </c>
      <c r="AB4654" s="36">
        <f t="shared" si="1014"/>
        <v>0</v>
      </c>
      <c r="AC4654" s="37">
        <f t="shared" si="1015"/>
        <v>0</v>
      </c>
      <c r="AD4654" s="35">
        <f>IF(OR(YEAR(G4654)&lt;2019,O4654="X"),0,IF(ISBLANK(H4654),DATEDIF(G4654,'[3]1.Pradzia'!$D$13,"M"),DATEDIF(G4654,H4654,"m")))</f>
        <v>0</v>
      </c>
      <c r="AE4654" s="37">
        <f>IF(E4654='[3]5.Grup_T'!$E$20,0,IF(AD4654&lt;&gt;0,M4654/V4654*MIN(12,AD4654),0))</f>
        <v>0</v>
      </c>
      <c r="AF4654" s="37">
        <f t="shared" si="1016"/>
        <v>0</v>
      </c>
      <c r="AG4654" s="37">
        <f t="shared" si="1017"/>
        <v>0</v>
      </c>
      <c r="AH4654" s="37">
        <f t="shared" si="1018"/>
        <v>0</v>
      </c>
      <c r="AI4654" s="35" t="str">
        <f t="shared" si="1019"/>
        <v>Nusidėvėjęs</v>
      </c>
      <c r="AJ4654" s="38" t="str">
        <f>IF(AND(F4654&lt;&gt;[3]Pav.tvarkyklė!$B$12,F4654&lt;&gt;[3]Pav.tvarkyklė!$B$13),"GVTNT","X")</f>
        <v>GVTNT</v>
      </c>
      <c r="AK4654" s="39">
        <f t="shared" si="1021"/>
        <v>0</v>
      </c>
      <c r="AL4654" s="41"/>
      <c r="AM4654" s="41"/>
      <c r="AN4654" s="41">
        <f t="shared" si="1009"/>
        <v>1900</v>
      </c>
      <c r="AO4654" s="41"/>
      <c r="AP4654" s="41"/>
      <c r="AQ4654" s="41"/>
      <c r="AR4654" s="42"/>
      <c r="AS4654" s="42"/>
      <c r="AU4654" s="43">
        <f t="shared" si="1010"/>
        <v>0</v>
      </c>
    </row>
    <row r="4655" spans="1:47" ht="15" customHeight="1" x14ac:dyDescent="0.25">
      <c r="A4655" s="11"/>
      <c r="B4655" s="19">
        <v>4824</v>
      </c>
      <c r="C4655" s="61"/>
      <c r="D4655" s="62"/>
      <c r="E4655" s="78"/>
      <c r="F4655" s="63"/>
      <c r="G4655" s="80"/>
      <c r="H4655" s="94"/>
      <c r="I4655" s="95"/>
      <c r="J4655" s="27"/>
      <c r="K4655" s="27"/>
      <c r="L4655" s="95"/>
      <c r="M4655" s="96"/>
      <c r="N4655" s="29">
        <v>0</v>
      </c>
      <c r="O4655" s="30" t="str">
        <f>IF(G4655&lt;=$N$2,"",IF(F4655=[3]Pav.tvarkyklė!$B$13,"",IF(ISBLANK(R4655),"X","")))</f>
        <v/>
      </c>
      <c r="P4655" s="91"/>
      <c r="Q4655" s="63"/>
      <c r="R4655" s="63"/>
      <c r="S4655" s="63"/>
      <c r="T4655" s="63"/>
      <c r="U4655" s="34" t="str">
        <f>IFERROR(INDEX('[3]5.Grup_T'!$G$4:$G$22,MATCH('6.Turtas'!E4655,'[3]5.Grup_T'!$E$4:$E$22,0)),"0")</f>
        <v>0</v>
      </c>
      <c r="V4655" s="35">
        <f t="shared" si="1011"/>
        <v>0</v>
      </c>
      <c r="W4655" s="35">
        <f>IF(NOT(ISBLANK(H4655)),(12-DATEDIF(H4655,'[3]1.Pradzia'!$D$13,"m")),0)</f>
        <v>0</v>
      </c>
      <c r="X4655" s="35">
        <f t="shared" si="1012"/>
        <v>0</v>
      </c>
      <c r="Y4655" s="35">
        <f t="shared" si="1008"/>
        <v>0</v>
      </c>
      <c r="Z4655" s="35">
        <f t="shared" si="1020"/>
        <v>0</v>
      </c>
      <c r="AA4655" s="36">
        <f t="shared" si="1013"/>
        <v>0</v>
      </c>
      <c r="AB4655" s="36">
        <f t="shared" si="1014"/>
        <v>0</v>
      </c>
      <c r="AC4655" s="37">
        <f t="shared" si="1015"/>
        <v>0</v>
      </c>
      <c r="AD4655" s="35">
        <f>IF(OR(YEAR(G4655)&lt;2019,O4655="X"),0,IF(ISBLANK(H4655),DATEDIF(G4655,'[3]1.Pradzia'!$D$13,"M"),DATEDIF(G4655,H4655,"m")))</f>
        <v>0</v>
      </c>
      <c r="AE4655" s="37">
        <f>IF(E4655='[3]5.Grup_T'!$E$20,0,IF(AD4655&lt;&gt;0,M4655/V4655*MIN(12,AD4655),0))</f>
        <v>0</v>
      </c>
      <c r="AF4655" s="37">
        <f t="shared" si="1016"/>
        <v>0</v>
      </c>
      <c r="AG4655" s="37">
        <f t="shared" si="1017"/>
        <v>0</v>
      </c>
      <c r="AH4655" s="37">
        <f t="shared" si="1018"/>
        <v>0</v>
      </c>
      <c r="AI4655" s="35" t="str">
        <f t="shared" si="1019"/>
        <v>Nusidėvėjęs</v>
      </c>
      <c r="AJ4655" s="38" t="str">
        <f>IF(AND(F4655&lt;&gt;[3]Pav.tvarkyklė!$B$12,F4655&lt;&gt;[3]Pav.tvarkyklė!$B$13),"GVTNT","X")</f>
        <v>GVTNT</v>
      </c>
      <c r="AK4655" s="39">
        <f t="shared" si="1021"/>
        <v>0</v>
      </c>
      <c r="AL4655" s="41"/>
      <c r="AM4655" s="41"/>
      <c r="AN4655" s="41">
        <f t="shared" si="1009"/>
        <v>1900</v>
      </c>
      <c r="AO4655" s="41"/>
      <c r="AP4655" s="41"/>
      <c r="AQ4655" s="41"/>
      <c r="AR4655" s="42"/>
      <c r="AS4655" s="42"/>
      <c r="AU4655" s="43">
        <f t="shared" si="1010"/>
        <v>0</v>
      </c>
    </row>
    <row r="4656" spans="1:47" ht="15" customHeight="1" x14ac:dyDescent="0.25">
      <c r="A4656" s="11"/>
      <c r="B4656" s="19">
        <v>4825</v>
      </c>
      <c r="C4656" s="61"/>
      <c r="D4656" s="62"/>
      <c r="E4656" s="78"/>
      <c r="F4656" s="63"/>
      <c r="G4656" s="80"/>
      <c r="H4656" s="94"/>
      <c r="I4656" s="95"/>
      <c r="J4656" s="27"/>
      <c r="K4656" s="27"/>
      <c r="L4656" s="95"/>
      <c r="M4656" s="96"/>
      <c r="N4656" s="29">
        <v>0</v>
      </c>
      <c r="O4656" s="30" t="str">
        <f>IF(G4656&lt;=$N$2,"",IF(F4656=[3]Pav.tvarkyklė!$B$13,"",IF(ISBLANK(R4656),"X","")))</f>
        <v/>
      </c>
      <c r="P4656" s="91"/>
      <c r="Q4656" s="63"/>
      <c r="R4656" s="63"/>
      <c r="S4656" s="63"/>
      <c r="T4656" s="63"/>
      <c r="U4656" s="34" t="str">
        <f>IFERROR(INDEX('[3]5.Grup_T'!$G$4:$G$22,MATCH('6.Turtas'!E4656,'[3]5.Grup_T'!$E$4:$E$22,0)),"0")</f>
        <v>0</v>
      </c>
      <c r="V4656" s="35">
        <f t="shared" si="1011"/>
        <v>0</v>
      </c>
      <c r="W4656" s="35">
        <f>IF(NOT(ISBLANK(H4656)),(12-DATEDIF(H4656,'[3]1.Pradzia'!$D$13,"m")),0)</f>
        <v>0</v>
      </c>
      <c r="X4656" s="35">
        <f t="shared" si="1012"/>
        <v>0</v>
      </c>
      <c r="Y4656" s="35">
        <f t="shared" si="1008"/>
        <v>0</v>
      </c>
      <c r="Z4656" s="35">
        <f t="shared" si="1020"/>
        <v>0</v>
      </c>
      <c r="AA4656" s="36">
        <f t="shared" si="1013"/>
        <v>0</v>
      </c>
      <c r="AB4656" s="36">
        <f t="shared" si="1014"/>
        <v>0</v>
      </c>
      <c r="AC4656" s="37">
        <f t="shared" si="1015"/>
        <v>0</v>
      </c>
      <c r="AD4656" s="35">
        <f>IF(OR(YEAR(G4656)&lt;2019,O4656="X"),0,IF(ISBLANK(H4656),DATEDIF(G4656,'[3]1.Pradzia'!$D$13,"M"),DATEDIF(G4656,H4656,"m")))</f>
        <v>0</v>
      </c>
      <c r="AE4656" s="37">
        <f>IF(E4656='[3]5.Grup_T'!$E$20,0,IF(AD4656&lt;&gt;0,M4656/V4656*MIN(12,AD4656),0))</f>
        <v>0</v>
      </c>
      <c r="AF4656" s="37">
        <f t="shared" si="1016"/>
        <v>0</v>
      </c>
      <c r="AG4656" s="37">
        <f t="shared" si="1017"/>
        <v>0</v>
      </c>
      <c r="AH4656" s="37">
        <f t="shared" si="1018"/>
        <v>0</v>
      </c>
      <c r="AI4656" s="35" t="str">
        <f t="shared" si="1019"/>
        <v>Nusidėvėjęs</v>
      </c>
      <c r="AJ4656" s="38" t="str">
        <f>IF(AND(F4656&lt;&gt;[3]Pav.tvarkyklė!$B$12,F4656&lt;&gt;[3]Pav.tvarkyklė!$B$13),"GVTNT","X")</f>
        <v>GVTNT</v>
      </c>
      <c r="AK4656" s="39">
        <f t="shared" si="1021"/>
        <v>0</v>
      </c>
      <c r="AL4656" s="41"/>
      <c r="AM4656" s="41"/>
      <c r="AN4656" s="41">
        <f t="shared" si="1009"/>
        <v>1900</v>
      </c>
      <c r="AO4656" s="41"/>
      <c r="AP4656" s="41"/>
      <c r="AQ4656" s="41"/>
      <c r="AR4656" s="42"/>
      <c r="AS4656" s="42"/>
      <c r="AU4656" s="43">
        <f t="shared" si="1010"/>
        <v>0</v>
      </c>
    </row>
    <row r="4657" spans="1:47" ht="15" customHeight="1" x14ac:dyDescent="0.25">
      <c r="A4657" s="11"/>
      <c r="B4657" s="19">
        <v>4826</v>
      </c>
      <c r="C4657" s="61"/>
      <c r="D4657" s="62"/>
      <c r="E4657" s="78"/>
      <c r="F4657" s="63"/>
      <c r="G4657" s="80"/>
      <c r="H4657" s="94"/>
      <c r="I4657" s="95"/>
      <c r="J4657" s="27"/>
      <c r="K4657" s="27"/>
      <c r="L4657" s="95"/>
      <c r="M4657" s="96"/>
      <c r="N4657" s="29">
        <v>0</v>
      </c>
      <c r="O4657" s="30" t="str">
        <f>IF(G4657&lt;=$N$2,"",IF(F4657=[3]Pav.tvarkyklė!$B$13,"",IF(ISBLANK(R4657),"X","")))</f>
        <v/>
      </c>
      <c r="P4657" s="91"/>
      <c r="Q4657" s="63"/>
      <c r="R4657" s="63"/>
      <c r="S4657" s="63"/>
      <c r="T4657" s="63"/>
      <c r="U4657" s="34" t="str">
        <f>IFERROR(INDEX('[3]5.Grup_T'!$G$4:$G$22,MATCH('6.Turtas'!E4657,'[3]5.Grup_T'!$E$4:$E$22,0)),"0")</f>
        <v>0</v>
      </c>
      <c r="V4657" s="35">
        <f t="shared" si="1011"/>
        <v>0</v>
      </c>
      <c r="W4657" s="35">
        <f>IF(NOT(ISBLANK(H4657)),(12-DATEDIF(H4657,'[3]1.Pradzia'!$D$13,"m")),0)</f>
        <v>0</v>
      </c>
      <c r="X4657" s="35">
        <f t="shared" si="1012"/>
        <v>0</v>
      </c>
      <c r="Y4657" s="35">
        <f t="shared" si="1008"/>
        <v>0</v>
      </c>
      <c r="Z4657" s="35">
        <f t="shared" si="1020"/>
        <v>0</v>
      </c>
      <c r="AA4657" s="36">
        <f t="shared" si="1013"/>
        <v>0</v>
      </c>
      <c r="AB4657" s="36">
        <f t="shared" si="1014"/>
        <v>0</v>
      </c>
      <c r="AC4657" s="37">
        <f t="shared" si="1015"/>
        <v>0</v>
      </c>
      <c r="AD4657" s="35">
        <f>IF(OR(YEAR(G4657)&lt;2019,O4657="X"),0,IF(ISBLANK(H4657),DATEDIF(G4657,'[3]1.Pradzia'!$D$13,"M"),DATEDIF(G4657,H4657,"m")))</f>
        <v>0</v>
      </c>
      <c r="AE4657" s="37">
        <f>IF(E4657='[3]5.Grup_T'!$E$20,0,IF(AD4657&lt;&gt;0,M4657/V4657*MIN(12,AD4657),0))</f>
        <v>0</v>
      </c>
      <c r="AF4657" s="37">
        <f t="shared" si="1016"/>
        <v>0</v>
      </c>
      <c r="AG4657" s="37">
        <f t="shared" si="1017"/>
        <v>0</v>
      </c>
      <c r="AH4657" s="37">
        <f t="shared" si="1018"/>
        <v>0</v>
      </c>
      <c r="AI4657" s="35" t="str">
        <f t="shared" si="1019"/>
        <v>Nusidėvėjęs</v>
      </c>
      <c r="AJ4657" s="38" t="str">
        <f>IF(AND(F4657&lt;&gt;[3]Pav.tvarkyklė!$B$12,F4657&lt;&gt;[3]Pav.tvarkyklė!$B$13),"GVTNT","X")</f>
        <v>GVTNT</v>
      </c>
      <c r="AK4657" s="39">
        <f t="shared" si="1021"/>
        <v>0</v>
      </c>
      <c r="AL4657" s="41"/>
      <c r="AM4657" s="41"/>
      <c r="AN4657" s="41">
        <f t="shared" si="1009"/>
        <v>1900</v>
      </c>
      <c r="AO4657" s="41"/>
      <c r="AP4657" s="41"/>
      <c r="AQ4657" s="41"/>
      <c r="AR4657" s="42"/>
      <c r="AS4657" s="42"/>
      <c r="AU4657" s="43">
        <f t="shared" si="1010"/>
        <v>0</v>
      </c>
    </row>
    <row r="4658" spans="1:47" ht="15" customHeight="1" x14ac:dyDescent="0.25">
      <c r="A4658" s="11"/>
      <c r="B4658" s="19">
        <v>4827</v>
      </c>
      <c r="C4658" s="61"/>
      <c r="D4658" s="62"/>
      <c r="E4658" s="78"/>
      <c r="F4658" s="63"/>
      <c r="G4658" s="80"/>
      <c r="H4658" s="94"/>
      <c r="I4658" s="95"/>
      <c r="J4658" s="27"/>
      <c r="K4658" s="27"/>
      <c r="L4658" s="95"/>
      <c r="M4658" s="96"/>
      <c r="N4658" s="29">
        <v>0</v>
      </c>
      <c r="O4658" s="30" t="str">
        <f>IF(G4658&lt;=$N$2,"",IF(F4658=[3]Pav.tvarkyklė!$B$13,"",IF(ISBLANK(R4658),"X","")))</f>
        <v/>
      </c>
      <c r="P4658" s="91"/>
      <c r="Q4658" s="63"/>
      <c r="R4658" s="63"/>
      <c r="S4658" s="63"/>
      <c r="T4658" s="63"/>
      <c r="U4658" s="34" t="str">
        <f>IFERROR(INDEX('[3]5.Grup_T'!$G$4:$G$22,MATCH('6.Turtas'!E4658,'[3]5.Grup_T'!$E$4:$E$22,0)),"0")</f>
        <v>0</v>
      </c>
      <c r="V4658" s="35">
        <f t="shared" si="1011"/>
        <v>0</v>
      </c>
      <c r="W4658" s="35">
        <f>IF(NOT(ISBLANK(H4658)),(12-DATEDIF(H4658,'[3]1.Pradzia'!$D$13,"m")),0)</f>
        <v>0</v>
      </c>
      <c r="X4658" s="35">
        <f t="shared" si="1012"/>
        <v>0</v>
      </c>
      <c r="Y4658" s="35">
        <f t="shared" si="1008"/>
        <v>0</v>
      </c>
      <c r="Z4658" s="35">
        <f t="shared" si="1020"/>
        <v>0</v>
      </c>
      <c r="AA4658" s="36">
        <f t="shared" si="1013"/>
        <v>0</v>
      </c>
      <c r="AB4658" s="36">
        <f t="shared" si="1014"/>
        <v>0</v>
      </c>
      <c r="AC4658" s="37">
        <f t="shared" si="1015"/>
        <v>0</v>
      </c>
      <c r="AD4658" s="35">
        <f>IF(OR(YEAR(G4658)&lt;2019,O4658="X"),0,IF(ISBLANK(H4658),DATEDIF(G4658,'[3]1.Pradzia'!$D$13,"M"),DATEDIF(G4658,H4658,"m")))</f>
        <v>0</v>
      </c>
      <c r="AE4658" s="37">
        <f>IF(E4658='[3]5.Grup_T'!$E$20,0,IF(AD4658&lt;&gt;0,M4658/V4658*MIN(12,AD4658),0))</f>
        <v>0</v>
      </c>
      <c r="AF4658" s="37">
        <f t="shared" si="1016"/>
        <v>0</v>
      </c>
      <c r="AG4658" s="37">
        <f t="shared" si="1017"/>
        <v>0</v>
      </c>
      <c r="AH4658" s="37">
        <f t="shared" si="1018"/>
        <v>0</v>
      </c>
      <c r="AI4658" s="35" t="str">
        <f t="shared" si="1019"/>
        <v>Nusidėvėjęs</v>
      </c>
      <c r="AJ4658" s="38" t="str">
        <f>IF(AND(F4658&lt;&gt;[3]Pav.tvarkyklė!$B$12,F4658&lt;&gt;[3]Pav.tvarkyklė!$B$13),"GVTNT","X")</f>
        <v>GVTNT</v>
      </c>
      <c r="AK4658" s="39">
        <f t="shared" si="1021"/>
        <v>0</v>
      </c>
      <c r="AL4658" s="41"/>
      <c r="AM4658" s="41"/>
      <c r="AN4658" s="41">
        <f t="shared" si="1009"/>
        <v>1900</v>
      </c>
      <c r="AO4658" s="41"/>
      <c r="AP4658" s="41"/>
      <c r="AQ4658" s="41"/>
      <c r="AR4658" s="42"/>
      <c r="AS4658" s="42"/>
      <c r="AU4658" s="43">
        <f t="shared" si="1010"/>
        <v>0</v>
      </c>
    </row>
    <row r="4659" spans="1:47" ht="15" customHeight="1" x14ac:dyDescent="0.25">
      <c r="A4659" s="11"/>
      <c r="B4659" s="19">
        <v>4828</v>
      </c>
      <c r="C4659" s="61"/>
      <c r="D4659" s="62"/>
      <c r="E4659" s="78"/>
      <c r="F4659" s="63"/>
      <c r="G4659" s="80"/>
      <c r="H4659" s="94"/>
      <c r="I4659" s="95"/>
      <c r="J4659" s="27"/>
      <c r="K4659" s="27"/>
      <c r="L4659" s="95"/>
      <c r="M4659" s="96"/>
      <c r="N4659" s="29">
        <v>0</v>
      </c>
      <c r="O4659" s="30" t="str">
        <f>IF(G4659&lt;=$N$2,"",IF(F4659=[3]Pav.tvarkyklė!$B$13,"",IF(ISBLANK(R4659),"X","")))</f>
        <v/>
      </c>
      <c r="P4659" s="91"/>
      <c r="Q4659" s="63"/>
      <c r="R4659" s="63"/>
      <c r="S4659" s="63"/>
      <c r="T4659" s="63"/>
      <c r="U4659" s="34" t="str">
        <f>IFERROR(INDEX('[3]5.Grup_T'!$G$4:$G$22,MATCH('6.Turtas'!E4659,'[3]5.Grup_T'!$E$4:$E$22,0)),"0")</f>
        <v>0</v>
      </c>
      <c r="V4659" s="35">
        <f t="shared" si="1011"/>
        <v>0</v>
      </c>
      <c r="W4659" s="35">
        <f>IF(NOT(ISBLANK(H4659)),(12-DATEDIF(H4659,'[3]1.Pradzia'!$D$13,"m")),0)</f>
        <v>0</v>
      </c>
      <c r="X4659" s="35">
        <f t="shared" si="1012"/>
        <v>0</v>
      </c>
      <c r="Y4659" s="35">
        <f t="shared" si="1008"/>
        <v>0</v>
      </c>
      <c r="Z4659" s="35">
        <f t="shared" si="1020"/>
        <v>0</v>
      </c>
      <c r="AA4659" s="36">
        <f t="shared" si="1013"/>
        <v>0</v>
      </c>
      <c r="AB4659" s="36">
        <f t="shared" si="1014"/>
        <v>0</v>
      </c>
      <c r="AC4659" s="37">
        <f t="shared" si="1015"/>
        <v>0</v>
      </c>
      <c r="AD4659" s="35">
        <f>IF(OR(YEAR(G4659)&lt;2019,O4659="X"),0,IF(ISBLANK(H4659),DATEDIF(G4659,'[3]1.Pradzia'!$D$13,"M"),DATEDIF(G4659,H4659,"m")))</f>
        <v>0</v>
      </c>
      <c r="AE4659" s="37">
        <f>IF(E4659='[3]5.Grup_T'!$E$20,0,IF(AD4659&lt;&gt;0,M4659/V4659*MIN(12,AD4659),0))</f>
        <v>0</v>
      </c>
      <c r="AF4659" s="37">
        <f t="shared" si="1016"/>
        <v>0</v>
      </c>
      <c r="AG4659" s="37">
        <f t="shared" si="1017"/>
        <v>0</v>
      </c>
      <c r="AH4659" s="37">
        <f t="shared" si="1018"/>
        <v>0</v>
      </c>
      <c r="AI4659" s="35" t="str">
        <f t="shared" si="1019"/>
        <v>Nusidėvėjęs</v>
      </c>
      <c r="AJ4659" s="38" t="str">
        <f>IF(AND(F4659&lt;&gt;[3]Pav.tvarkyklė!$B$12,F4659&lt;&gt;[3]Pav.tvarkyklė!$B$13),"GVTNT","X")</f>
        <v>GVTNT</v>
      </c>
      <c r="AK4659" s="39">
        <f t="shared" si="1021"/>
        <v>0</v>
      </c>
      <c r="AL4659" s="41"/>
      <c r="AM4659" s="41"/>
      <c r="AN4659" s="41">
        <f t="shared" si="1009"/>
        <v>1900</v>
      </c>
      <c r="AO4659" s="41"/>
      <c r="AP4659" s="41"/>
      <c r="AQ4659" s="41"/>
      <c r="AR4659" s="42"/>
      <c r="AS4659" s="42"/>
      <c r="AU4659" s="43">
        <f t="shared" si="1010"/>
        <v>0</v>
      </c>
    </row>
    <row r="4660" spans="1:47" ht="15" customHeight="1" x14ac:dyDescent="0.25">
      <c r="A4660" s="11"/>
      <c r="B4660" s="19">
        <v>4829</v>
      </c>
      <c r="C4660" s="61"/>
      <c r="D4660" s="62"/>
      <c r="E4660" s="78"/>
      <c r="F4660" s="63"/>
      <c r="G4660" s="80"/>
      <c r="H4660" s="94"/>
      <c r="I4660" s="95"/>
      <c r="J4660" s="27"/>
      <c r="K4660" s="27"/>
      <c r="L4660" s="95"/>
      <c r="M4660" s="96"/>
      <c r="N4660" s="29">
        <v>0</v>
      </c>
      <c r="O4660" s="30" t="str">
        <f>IF(G4660&lt;=$N$2,"",IF(F4660=[3]Pav.tvarkyklė!$B$13,"",IF(ISBLANK(R4660),"X","")))</f>
        <v/>
      </c>
      <c r="P4660" s="91"/>
      <c r="Q4660" s="63"/>
      <c r="R4660" s="63"/>
      <c r="S4660" s="63"/>
      <c r="T4660" s="63"/>
      <c r="U4660" s="34" t="str">
        <f>IFERROR(INDEX('[3]5.Grup_T'!$G$4:$G$22,MATCH('6.Turtas'!E4660,'[3]5.Grup_T'!$E$4:$E$22,0)),"0")</f>
        <v>0</v>
      </c>
      <c r="V4660" s="35">
        <f t="shared" si="1011"/>
        <v>0</v>
      </c>
      <c r="W4660" s="35">
        <f>IF(NOT(ISBLANK(H4660)),(12-DATEDIF(H4660,'[3]1.Pradzia'!$D$13,"m")),0)</f>
        <v>0</v>
      </c>
      <c r="X4660" s="35">
        <f t="shared" si="1012"/>
        <v>0</v>
      </c>
      <c r="Y4660" s="35">
        <f t="shared" si="1008"/>
        <v>0</v>
      </c>
      <c r="Z4660" s="35">
        <f t="shared" si="1020"/>
        <v>0</v>
      </c>
      <c r="AA4660" s="36">
        <f t="shared" si="1013"/>
        <v>0</v>
      </c>
      <c r="AB4660" s="36">
        <f t="shared" si="1014"/>
        <v>0</v>
      </c>
      <c r="AC4660" s="37">
        <f t="shared" si="1015"/>
        <v>0</v>
      </c>
      <c r="AD4660" s="35">
        <f>IF(OR(YEAR(G4660)&lt;2019,O4660="X"),0,IF(ISBLANK(H4660),DATEDIF(G4660,'[3]1.Pradzia'!$D$13,"M"),DATEDIF(G4660,H4660,"m")))</f>
        <v>0</v>
      </c>
      <c r="AE4660" s="37">
        <f>IF(E4660='[3]5.Grup_T'!$E$20,0,IF(AD4660&lt;&gt;0,M4660/V4660*MIN(12,AD4660),0))</f>
        <v>0</v>
      </c>
      <c r="AF4660" s="37">
        <f t="shared" si="1016"/>
        <v>0</v>
      </c>
      <c r="AG4660" s="37">
        <f t="shared" si="1017"/>
        <v>0</v>
      </c>
      <c r="AH4660" s="37">
        <f t="shared" si="1018"/>
        <v>0</v>
      </c>
      <c r="AI4660" s="35" t="str">
        <f t="shared" si="1019"/>
        <v>Nusidėvėjęs</v>
      </c>
      <c r="AJ4660" s="38" t="str">
        <f>IF(AND(F4660&lt;&gt;[3]Pav.tvarkyklė!$B$12,F4660&lt;&gt;[3]Pav.tvarkyklė!$B$13),"GVTNT","X")</f>
        <v>GVTNT</v>
      </c>
      <c r="AK4660" s="39">
        <f t="shared" si="1021"/>
        <v>0</v>
      </c>
      <c r="AL4660" s="41"/>
      <c r="AM4660" s="41"/>
      <c r="AN4660" s="41">
        <f t="shared" si="1009"/>
        <v>1900</v>
      </c>
      <c r="AO4660" s="41"/>
      <c r="AP4660" s="41"/>
      <c r="AQ4660" s="41"/>
      <c r="AR4660" s="42"/>
      <c r="AS4660" s="42"/>
      <c r="AU4660" s="43">
        <f t="shared" si="1010"/>
        <v>0</v>
      </c>
    </row>
    <row r="4661" spans="1:47" ht="15" customHeight="1" x14ac:dyDescent="0.25">
      <c r="A4661" s="11"/>
      <c r="B4661" s="19">
        <v>4830</v>
      </c>
      <c r="C4661" s="61"/>
      <c r="D4661" s="62"/>
      <c r="E4661" s="78"/>
      <c r="F4661" s="63"/>
      <c r="G4661" s="80"/>
      <c r="H4661" s="94"/>
      <c r="I4661" s="95"/>
      <c r="J4661" s="27"/>
      <c r="K4661" s="27"/>
      <c r="L4661" s="95"/>
      <c r="M4661" s="96"/>
      <c r="N4661" s="29">
        <v>0</v>
      </c>
      <c r="O4661" s="30" t="str">
        <f>IF(G4661&lt;=$N$2,"",IF(F4661=[3]Pav.tvarkyklė!$B$13,"",IF(ISBLANK(R4661),"X","")))</f>
        <v/>
      </c>
      <c r="P4661" s="91"/>
      <c r="Q4661" s="63"/>
      <c r="R4661" s="63"/>
      <c r="S4661" s="63"/>
      <c r="T4661" s="63"/>
      <c r="U4661" s="34" t="str">
        <f>IFERROR(INDEX('[3]5.Grup_T'!$G$4:$G$22,MATCH('6.Turtas'!E4661,'[3]5.Grup_T'!$E$4:$E$22,0)),"0")</f>
        <v>0</v>
      </c>
      <c r="V4661" s="35">
        <f t="shared" si="1011"/>
        <v>0</v>
      </c>
      <c r="W4661" s="35">
        <f>IF(NOT(ISBLANK(H4661)),(12-DATEDIF(H4661,'[3]1.Pradzia'!$D$13,"m")),0)</f>
        <v>0</v>
      </c>
      <c r="X4661" s="35">
        <f t="shared" si="1012"/>
        <v>0</v>
      </c>
      <c r="Y4661" s="35">
        <f t="shared" si="1008"/>
        <v>0</v>
      </c>
      <c r="Z4661" s="35">
        <f t="shared" si="1020"/>
        <v>0</v>
      </c>
      <c r="AA4661" s="36">
        <f t="shared" si="1013"/>
        <v>0</v>
      </c>
      <c r="AB4661" s="36">
        <f t="shared" si="1014"/>
        <v>0</v>
      </c>
      <c r="AC4661" s="37">
        <f t="shared" si="1015"/>
        <v>0</v>
      </c>
      <c r="AD4661" s="35">
        <f>IF(OR(YEAR(G4661)&lt;2019,O4661="X"),0,IF(ISBLANK(H4661),DATEDIF(G4661,'[3]1.Pradzia'!$D$13,"M"),DATEDIF(G4661,H4661,"m")))</f>
        <v>0</v>
      </c>
      <c r="AE4661" s="37">
        <f>IF(E4661='[3]5.Grup_T'!$E$20,0,IF(AD4661&lt;&gt;0,M4661/V4661*MIN(12,AD4661),0))</f>
        <v>0</v>
      </c>
      <c r="AF4661" s="37">
        <f t="shared" si="1016"/>
        <v>0</v>
      </c>
      <c r="AG4661" s="37">
        <f t="shared" si="1017"/>
        <v>0</v>
      </c>
      <c r="AH4661" s="37">
        <f t="shared" si="1018"/>
        <v>0</v>
      </c>
      <c r="AI4661" s="35" t="str">
        <f t="shared" si="1019"/>
        <v>Nusidėvėjęs</v>
      </c>
      <c r="AJ4661" s="38" t="str">
        <f>IF(AND(F4661&lt;&gt;[3]Pav.tvarkyklė!$B$12,F4661&lt;&gt;[3]Pav.tvarkyklė!$B$13),"GVTNT","X")</f>
        <v>GVTNT</v>
      </c>
      <c r="AK4661" s="39">
        <f t="shared" si="1021"/>
        <v>0</v>
      </c>
      <c r="AL4661" s="41"/>
      <c r="AM4661" s="41"/>
      <c r="AN4661" s="41">
        <f t="shared" si="1009"/>
        <v>1900</v>
      </c>
      <c r="AO4661" s="41"/>
      <c r="AP4661" s="41"/>
      <c r="AQ4661" s="41"/>
      <c r="AR4661" s="42"/>
      <c r="AS4661" s="42"/>
      <c r="AU4661" s="43">
        <f t="shared" si="1010"/>
        <v>0</v>
      </c>
    </row>
    <row r="4662" spans="1:47" ht="15" customHeight="1" x14ac:dyDescent="0.25">
      <c r="A4662" s="11"/>
      <c r="B4662" s="19">
        <v>4831</v>
      </c>
      <c r="C4662" s="61"/>
      <c r="D4662" s="62"/>
      <c r="E4662" s="78"/>
      <c r="F4662" s="63"/>
      <c r="G4662" s="80"/>
      <c r="H4662" s="94"/>
      <c r="I4662" s="95"/>
      <c r="J4662" s="27"/>
      <c r="K4662" s="27"/>
      <c r="L4662" s="95"/>
      <c r="M4662" s="96"/>
      <c r="N4662" s="29">
        <v>0</v>
      </c>
      <c r="O4662" s="30" t="str">
        <f>IF(G4662&lt;=$N$2,"",IF(F4662=[3]Pav.tvarkyklė!$B$13,"",IF(ISBLANK(R4662),"X","")))</f>
        <v/>
      </c>
      <c r="P4662" s="91"/>
      <c r="Q4662" s="63"/>
      <c r="R4662" s="63"/>
      <c r="S4662" s="63"/>
      <c r="T4662" s="63"/>
      <c r="U4662" s="34" t="str">
        <f>IFERROR(INDEX('[3]5.Grup_T'!$G$4:$G$22,MATCH('6.Turtas'!E4662,'[3]5.Grup_T'!$E$4:$E$22,0)),"0")</f>
        <v>0</v>
      </c>
      <c r="V4662" s="35">
        <f t="shared" si="1011"/>
        <v>0</v>
      </c>
      <c r="W4662" s="35">
        <f>IF(NOT(ISBLANK(H4662)),(12-DATEDIF(H4662,'[3]1.Pradzia'!$D$13,"m")),0)</f>
        <v>0</v>
      </c>
      <c r="X4662" s="35">
        <f t="shared" si="1012"/>
        <v>0</v>
      </c>
      <c r="Y4662" s="35">
        <f t="shared" si="1008"/>
        <v>0</v>
      </c>
      <c r="Z4662" s="35">
        <f t="shared" si="1020"/>
        <v>0</v>
      </c>
      <c r="AA4662" s="36">
        <f t="shared" si="1013"/>
        <v>0</v>
      </c>
      <c r="AB4662" s="36">
        <f t="shared" si="1014"/>
        <v>0</v>
      </c>
      <c r="AC4662" s="37">
        <f t="shared" si="1015"/>
        <v>0</v>
      </c>
      <c r="AD4662" s="35">
        <f>IF(OR(YEAR(G4662)&lt;2019,O4662="X"),0,IF(ISBLANK(H4662),DATEDIF(G4662,'[3]1.Pradzia'!$D$13,"M"),DATEDIF(G4662,H4662,"m")))</f>
        <v>0</v>
      </c>
      <c r="AE4662" s="37">
        <f>IF(E4662='[3]5.Grup_T'!$E$20,0,IF(AD4662&lt;&gt;0,M4662/V4662*MIN(12,AD4662),0))</f>
        <v>0</v>
      </c>
      <c r="AF4662" s="37">
        <f t="shared" si="1016"/>
        <v>0</v>
      </c>
      <c r="AG4662" s="37">
        <f t="shared" si="1017"/>
        <v>0</v>
      </c>
      <c r="AH4662" s="37">
        <f t="shared" si="1018"/>
        <v>0</v>
      </c>
      <c r="AI4662" s="35" t="str">
        <f t="shared" si="1019"/>
        <v>Nusidėvėjęs</v>
      </c>
      <c r="AJ4662" s="38" t="str">
        <f>IF(AND(F4662&lt;&gt;[3]Pav.tvarkyklė!$B$12,F4662&lt;&gt;[3]Pav.tvarkyklė!$B$13),"GVTNT","X")</f>
        <v>GVTNT</v>
      </c>
      <c r="AK4662" s="39">
        <f t="shared" si="1021"/>
        <v>0</v>
      </c>
      <c r="AL4662" s="41"/>
      <c r="AM4662" s="41"/>
      <c r="AN4662" s="41">
        <f t="shared" si="1009"/>
        <v>1900</v>
      </c>
      <c r="AO4662" s="41"/>
      <c r="AP4662" s="41"/>
      <c r="AQ4662" s="41"/>
      <c r="AR4662" s="42"/>
      <c r="AS4662" s="42"/>
      <c r="AU4662" s="43">
        <f t="shared" si="1010"/>
        <v>0</v>
      </c>
    </row>
    <row r="4663" spans="1:47" ht="15" customHeight="1" x14ac:dyDescent="0.25">
      <c r="A4663" s="11"/>
      <c r="B4663" s="19">
        <v>4832</v>
      </c>
      <c r="C4663" s="61"/>
      <c r="D4663" s="62"/>
      <c r="E4663" s="78"/>
      <c r="F4663" s="63"/>
      <c r="G4663" s="80"/>
      <c r="H4663" s="94"/>
      <c r="I4663" s="95"/>
      <c r="J4663" s="27"/>
      <c r="K4663" s="27"/>
      <c r="L4663" s="95"/>
      <c r="M4663" s="96"/>
      <c r="N4663" s="29">
        <v>0</v>
      </c>
      <c r="O4663" s="30" t="str">
        <f>IF(G4663&lt;=$N$2,"",IF(F4663=[3]Pav.tvarkyklė!$B$13,"",IF(ISBLANK(R4663),"X","")))</f>
        <v/>
      </c>
      <c r="P4663" s="91"/>
      <c r="Q4663" s="63"/>
      <c r="R4663" s="63"/>
      <c r="S4663" s="63"/>
      <c r="T4663" s="63"/>
      <c r="U4663" s="34" t="str">
        <f>IFERROR(INDEX('[3]5.Grup_T'!$G$4:$G$22,MATCH('6.Turtas'!E4663,'[3]5.Grup_T'!$E$4:$E$22,0)),"0")</f>
        <v>0</v>
      </c>
      <c r="V4663" s="35">
        <f t="shared" si="1011"/>
        <v>0</v>
      </c>
      <c r="W4663" s="35">
        <f>IF(NOT(ISBLANK(H4663)),(12-DATEDIF(H4663,'[3]1.Pradzia'!$D$13,"m")),0)</f>
        <v>0</v>
      </c>
      <c r="X4663" s="35">
        <f t="shared" si="1012"/>
        <v>0</v>
      </c>
      <c r="Y4663" s="35">
        <f t="shared" ref="Y4663:Y4726" si="1022">IF(YEAR(G4663)&gt;=2019,0,IF(Z4663&lt;=0,0,IF(W4663&lt;&gt;0,MIN(W4663,Z4663),MIN(12,Z4663))))</f>
        <v>0</v>
      </c>
      <c r="Z4663" s="35">
        <f t="shared" si="1020"/>
        <v>0</v>
      </c>
      <c r="AA4663" s="36">
        <f t="shared" si="1013"/>
        <v>0</v>
      </c>
      <c r="AB4663" s="36">
        <f t="shared" si="1014"/>
        <v>0</v>
      </c>
      <c r="AC4663" s="37">
        <f t="shared" si="1015"/>
        <v>0</v>
      </c>
      <c r="AD4663" s="35">
        <f>IF(OR(YEAR(G4663)&lt;2019,O4663="X"),0,IF(ISBLANK(H4663),DATEDIF(G4663,'[3]1.Pradzia'!$D$13,"M"),DATEDIF(G4663,H4663,"m")))</f>
        <v>0</v>
      </c>
      <c r="AE4663" s="37">
        <f>IF(E4663='[3]5.Grup_T'!$E$20,0,IF(AD4663&lt;&gt;0,M4663/V4663*MIN(12,AD4663),0))</f>
        <v>0</v>
      </c>
      <c r="AF4663" s="37">
        <f t="shared" si="1016"/>
        <v>0</v>
      </c>
      <c r="AG4663" s="37">
        <f t="shared" si="1017"/>
        <v>0</v>
      </c>
      <c r="AH4663" s="37">
        <f t="shared" si="1018"/>
        <v>0</v>
      </c>
      <c r="AI4663" s="35" t="str">
        <f t="shared" si="1019"/>
        <v>Nusidėvėjęs</v>
      </c>
      <c r="AJ4663" s="38" t="str">
        <f>IF(AND(F4663&lt;&gt;[3]Pav.tvarkyklė!$B$12,F4663&lt;&gt;[3]Pav.tvarkyklė!$B$13),"GVTNT","X")</f>
        <v>GVTNT</v>
      </c>
      <c r="AK4663" s="39">
        <f t="shared" si="1021"/>
        <v>0</v>
      </c>
      <c r="AL4663" s="41"/>
      <c r="AM4663" s="41"/>
      <c r="AN4663" s="41">
        <f t="shared" si="1009"/>
        <v>1900</v>
      </c>
      <c r="AO4663" s="41"/>
      <c r="AP4663" s="41"/>
      <c r="AQ4663" s="41"/>
      <c r="AR4663" s="42"/>
      <c r="AS4663" s="42"/>
      <c r="AU4663" s="43">
        <f t="shared" si="1010"/>
        <v>0</v>
      </c>
    </row>
    <row r="4664" spans="1:47" ht="15" customHeight="1" x14ac:dyDescent="0.25">
      <c r="A4664" s="11"/>
      <c r="B4664" s="19">
        <v>4833</v>
      </c>
      <c r="C4664" s="61"/>
      <c r="D4664" s="62"/>
      <c r="E4664" s="78"/>
      <c r="F4664" s="63"/>
      <c r="G4664" s="80"/>
      <c r="H4664" s="94"/>
      <c r="I4664" s="95"/>
      <c r="J4664" s="27"/>
      <c r="K4664" s="27"/>
      <c r="L4664" s="95"/>
      <c r="M4664" s="96"/>
      <c r="N4664" s="29">
        <v>0</v>
      </c>
      <c r="O4664" s="30" t="str">
        <f>IF(G4664&lt;=$N$2,"",IF(F4664=[3]Pav.tvarkyklė!$B$13,"",IF(ISBLANK(R4664),"X","")))</f>
        <v/>
      </c>
      <c r="P4664" s="91"/>
      <c r="Q4664" s="63"/>
      <c r="R4664" s="63"/>
      <c r="S4664" s="63"/>
      <c r="T4664" s="63"/>
      <c r="U4664" s="34" t="str">
        <f>IFERROR(INDEX('[3]5.Grup_T'!$G$4:$G$22,MATCH('6.Turtas'!E4664,'[3]5.Grup_T'!$E$4:$E$22,0)),"0")</f>
        <v>0</v>
      </c>
      <c r="V4664" s="35">
        <f t="shared" si="1011"/>
        <v>0</v>
      </c>
      <c r="W4664" s="35">
        <f>IF(NOT(ISBLANK(H4664)),(12-DATEDIF(H4664,'[3]1.Pradzia'!$D$13,"m")),0)</f>
        <v>0</v>
      </c>
      <c r="X4664" s="35">
        <f t="shared" si="1012"/>
        <v>0</v>
      </c>
      <c r="Y4664" s="35">
        <f t="shared" si="1022"/>
        <v>0</v>
      </c>
      <c r="Z4664" s="35">
        <f t="shared" si="1020"/>
        <v>0</v>
      </c>
      <c r="AA4664" s="36">
        <f t="shared" si="1013"/>
        <v>0</v>
      </c>
      <c r="AB4664" s="36">
        <f t="shared" si="1014"/>
        <v>0</v>
      </c>
      <c r="AC4664" s="37">
        <f t="shared" si="1015"/>
        <v>0</v>
      </c>
      <c r="AD4664" s="35">
        <f>IF(OR(YEAR(G4664)&lt;2019,O4664="X"),0,IF(ISBLANK(H4664),DATEDIF(G4664,'[3]1.Pradzia'!$D$13,"M"),DATEDIF(G4664,H4664,"m")))</f>
        <v>0</v>
      </c>
      <c r="AE4664" s="37">
        <f>IF(E4664='[3]5.Grup_T'!$E$20,0,IF(AD4664&lt;&gt;0,M4664/V4664*MIN(12,AD4664),0))</f>
        <v>0</v>
      </c>
      <c r="AF4664" s="37">
        <f t="shared" si="1016"/>
        <v>0</v>
      </c>
      <c r="AG4664" s="37">
        <f t="shared" si="1017"/>
        <v>0</v>
      </c>
      <c r="AH4664" s="37">
        <f t="shared" si="1018"/>
        <v>0</v>
      </c>
      <c r="AI4664" s="35" t="str">
        <f t="shared" si="1019"/>
        <v>Nusidėvėjęs</v>
      </c>
      <c r="AJ4664" s="38" t="str">
        <f>IF(AND(F4664&lt;&gt;[3]Pav.tvarkyklė!$B$12,F4664&lt;&gt;[3]Pav.tvarkyklė!$B$13),"GVTNT","X")</f>
        <v>GVTNT</v>
      </c>
      <c r="AK4664" s="39">
        <f t="shared" si="1021"/>
        <v>0</v>
      </c>
      <c r="AL4664" s="41"/>
      <c r="AM4664" s="41"/>
      <c r="AN4664" s="41">
        <f t="shared" si="1009"/>
        <v>1900</v>
      </c>
      <c r="AO4664" s="41"/>
      <c r="AP4664" s="41"/>
      <c r="AQ4664" s="41"/>
      <c r="AR4664" s="42"/>
      <c r="AS4664" s="42"/>
      <c r="AU4664" s="43">
        <f t="shared" si="1010"/>
        <v>0</v>
      </c>
    </row>
    <row r="4665" spans="1:47" ht="15" customHeight="1" x14ac:dyDescent="0.25">
      <c r="A4665" s="11"/>
      <c r="B4665" s="19">
        <v>4834</v>
      </c>
      <c r="C4665" s="61"/>
      <c r="D4665" s="62"/>
      <c r="E4665" s="78"/>
      <c r="F4665" s="63"/>
      <c r="G4665" s="80"/>
      <c r="H4665" s="94"/>
      <c r="I4665" s="95"/>
      <c r="J4665" s="27"/>
      <c r="K4665" s="27"/>
      <c r="L4665" s="95"/>
      <c r="M4665" s="96"/>
      <c r="N4665" s="29">
        <v>0</v>
      </c>
      <c r="O4665" s="30" t="str">
        <f>IF(G4665&lt;=$N$2,"",IF(F4665=[3]Pav.tvarkyklė!$B$13,"",IF(ISBLANK(R4665),"X","")))</f>
        <v/>
      </c>
      <c r="P4665" s="91"/>
      <c r="Q4665" s="63"/>
      <c r="R4665" s="63"/>
      <c r="S4665" s="63"/>
      <c r="T4665" s="63"/>
      <c r="U4665" s="34" t="str">
        <f>IFERROR(INDEX('[3]5.Grup_T'!$G$4:$G$22,MATCH('6.Turtas'!E4665,'[3]5.Grup_T'!$E$4:$E$22,0)),"0")</f>
        <v>0</v>
      </c>
      <c r="V4665" s="35">
        <f t="shared" si="1011"/>
        <v>0</v>
      </c>
      <c r="W4665" s="35">
        <f>IF(NOT(ISBLANK(H4665)),(12-DATEDIF(H4665,'[3]1.Pradzia'!$D$13,"m")),0)</f>
        <v>0</v>
      </c>
      <c r="X4665" s="35">
        <f t="shared" si="1012"/>
        <v>0</v>
      </c>
      <c r="Y4665" s="35">
        <f t="shared" si="1022"/>
        <v>0</v>
      </c>
      <c r="Z4665" s="35">
        <f t="shared" si="1020"/>
        <v>0</v>
      </c>
      <c r="AA4665" s="36">
        <f t="shared" si="1013"/>
        <v>0</v>
      </c>
      <c r="AB4665" s="36">
        <f t="shared" si="1014"/>
        <v>0</v>
      </c>
      <c r="AC4665" s="37">
        <f t="shared" si="1015"/>
        <v>0</v>
      </c>
      <c r="AD4665" s="35">
        <f>IF(OR(YEAR(G4665)&lt;2019,O4665="X"),0,IF(ISBLANK(H4665),DATEDIF(G4665,'[3]1.Pradzia'!$D$13,"M"),DATEDIF(G4665,H4665,"m")))</f>
        <v>0</v>
      </c>
      <c r="AE4665" s="37">
        <f>IF(E4665='[3]5.Grup_T'!$E$20,0,IF(AD4665&lt;&gt;0,M4665/V4665*MIN(12,AD4665),0))</f>
        <v>0</v>
      </c>
      <c r="AF4665" s="37">
        <f t="shared" si="1016"/>
        <v>0</v>
      </c>
      <c r="AG4665" s="37">
        <f t="shared" si="1017"/>
        <v>0</v>
      </c>
      <c r="AH4665" s="37">
        <f t="shared" si="1018"/>
        <v>0</v>
      </c>
      <c r="AI4665" s="35" t="str">
        <f t="shared" si="1019"/>
        <v>Nusidėvėjęs</v>
      </c>
      <c r="AJ4665" s="38" t="str">
        <f>IF(AND(F4665&lt;&gt;[3]Pav.tvarkyklė!$B$12,F4665&lt;&gt;[3]Pav.tvarkyklė!$B$13),"GVTNT","X")</f>
        <v>GVTNT</v>
      </c>
      <c r="AK4665" s="39">
        <f t="shared" si="1021"/>
        <v>0</v>
      </c>
      <c r="AL4665" s="41"/>
      <c r="AM4665" s="41"/>
      <c r="AN4665" s="41">
        <f t="shared" si="1009"/>
        <v>1900</v>
      </c>
      <c r="AO4665" s="41"/>
      <c r="AP4665" s="41"/>
      <c r="AQ4665" s="41"/>
      <c r="AR4665" s="42"/>
      <c r="AS4665" s="42"/>
      <c r="AU4665" s="43">
        <f t="shared" si="1010"/>
        <v>0</v>
      </c>
    </row>
    <row r="4666" spans="1:47" ht="15" customHeight="1" x14ac:dyDescent="0.25">
      <c r="A4666" s="11"/>
      <c r="B4666" s="19">
        <v>4835</v>
      </c>
      <c r="C4666" s="61"/>
      <c r="D4666" s="62"/>
      <c r="E4666" s="78"/>
      <c r="F4666" s="63"/>
      <c r="G4666" s="80"/>
      <c r="H4666" s="94"/>
      <c r="I4666" s="95"/>
      <c r="J4666" s="27"/>
      <c r="K4666" s="27"/>
      <c r="L4666" s="95"/>
      <c r="M4666" s="96"/>
      <c r="N4666" s="29">
        <v>0</v>
      </c>
      <c r="O4666" s="30" t="str">
        <f>IF(G4666&lt;=$N$2,"",IF(F4666=[3]Pav.tvarkyklė!$B$13,"",IF(ISBLANK(R4666),"X","")))</f>
        <v/>
      </c>
      <c r="P4666" s="91"/>
      <c r="Q4666" s="63"/>
      <c r="R4666" s="63"/>
      <c r="S4666" s="63"/>
      <c r="T4666" s="63"/>
      <c r="U4666" s="34" t="str">
        <f>IFERROR(INDEX('[3]5.Grup_T'!$G$4:$G$22,MATCH('6.Turtas'!E4666,'[3]5.Grup_T'!$E$4:$E$22,0)),"0")</f>
        <v>0</v>
      </c>
      <c r="V4666" s="35">
        <f t="shared" si="1011"/>
        <v>0</v>
      </c>
      <c r="W4666" s="35">
        <f>IF(NOT(ISBLANK(H4666)),(12-DATEDIF(H4666,'[3]1.Pradzia'!$D$13,"m")),0)</f>
        <v>0</v>
      </c>
      <c r="X4666" s="35">
        <f t="shared" si="1012"/>
        <v>0</v>
      </c>
      <c r="Y4666" s="35">
        <f t="shared" si="1022"/>
        <v>0</v>
      </c>
      <c r="Z4666" s="35">
        <f t="shared" si="1020"/>
        <v>0</v>
      </c>
      <c r="AA4666" s="36">
        <f t="shared" si="1013"/>
        <v>0</v>
      </c>
      <c r="AB4666" s="36">
        <f t="shared" si="1014"/>
        <v>0</v>
      </c>
      <c r="AC4666" s="37">
        <f t="shared" si="1015"/>
        <v>0</v>
      </c>
      <c r="AD4666" s="35">
        <f>IF(OR(YEAR(G4666)&lt;2019,O4666="X"),0,IF(ISBLANK(H4666),DATEDIF(G4666,'[3]1.Pradzia'!$D$13,"M"),DATEDIF(G4666,H4666,"m")))</f>
        <v>0</v>
      </c>
      <c r="AE4666" s="37">
        <f>IF(E4666='[3]5.Grup_T'!$E$20,0,IF(AD4666&lt;&gt;0,M4666/V4666*MIN(12,AD4666),0))</f>
        <v>0</v>
      </c>
      <c r="AF4666" s="37">
        <f t="shared" si="1016"/>
        <v>0</v>
      </c>
      <c r="AG4666" s="37">
        <f t="shared" si="1017"/>
        <v>0</v>
      </c>
      <c r="AH4666" s="37">
        <f t="shared" si="1018"/>
        <v>0</v>
      </c>
      <c r="AI4666" s="35" t="str">
        <f t="shared" si="1019"/>
        <v>Nusidėvėjęs</v>
      </c>
      <c r="AJ4666" s="38" t="str">
        <f>IF(AND(F4666&lt;&gt;[3]Pav.tvarkyklė!$B$12,F4666&lt;&gt;[3]Pav.tvarkyklė!$B$13),"GVTNT","X")</f>
        <v>GVTNT</v>
      </c>
      <c r="AK4666" s="39">
        <f t="shared" si="1021"/>
        <v>0</v>
      </c>
      <c r="AL4666" s="41"/>
      <c r="AM4666" s="41"/>
      <c r="AN4666" s="41">
        <f t="shared" si="1009"/>
        <v>1900</v>
      </c>
      <c r="AO4666" s="41"/>
      <c r="AP4666" s="41"/>
      <c r="AQ4666" s="41"/>
      <c r="AR4666" s="42"/>
      <c r="AS4666" s="42"/>
      <c r="AU4666" s="43">
        <f t="shared" si="1010"/>
        <v>0</v>
      </c>
    </row>
    <row r="4667" spans="1:47" ht="15" customHeight="1" x14ac:dyDescent="0.25">
      <c r="A4667" s="11"/>
      <c r="B4667" s="19">
        <v>4836</v>
      </c>
      <c r="C4667" s="61"/>
      <c r="D4667" s="62"/>
      <c r="E4667" s="78"/>
      <c r="F4667" s="63"/>
      <c r="G4667" s="80"/>
      <c r="H4667" s="94"/>
      <c r="I4667" s="95"/>
      <c r="J4667" s="27"/>
      <c r="K4667" s="27"/>
      <c r="L4667" s="95"/>
      <c r="M4667" s="96"/>
      <c r="N4667" s="29">
        <v>0</v>
      </c>
      <c r="O4667" s="30" t="str">
        <f>IF(G4667&lt;=$N$2,"",IF(F4667=[3]Pav.tvarkyklė!$B$13,"",IF(ISBLANK(R4667),"X","")))</f>
        <v/>
      </c>
      <c r="P4667" s="91"/>
      <c r="Q4667" s="63"/>
      <c r="R4667" s="63"/>
      <c r="S4667" s="63"/>
      <c r="T4667" s="63"/>
      <c r="U4667" s="34" t="str">
        <f>IFERROR(INDEX('[3]5.Grup_T'!$G$4:$G$22,MATCH('6.Turtas'!E4667,'[3]5.Grup_T'!$E$4:$E$22,0)),"0")</f>
        <v>0</v>
      </c>
      <c r="V4667" s="35">
        <f t="shared" si="1011"/>
        <v>0</v>
      </c>
      <c r="W4667" s="35">
        <f>IF(NOT(ISBLANK(H4667)),(12-DATEDIF(H4667,'[3]1.Pradzia'!$D$13,"m")),0)</f>
        <v>0</v>
      </c>
      <c r="X4667" s="35">
        <f t="shared" si="1012"/>
        <v>0</v>
      </c>
      <c r="Y4667" s="35">
        <f t="shared" si="1022"/>
        <v>0</v>
      </c>
      <c r="Z4667" s="35">
        <f t="shared" si="1020"/>
        <v>0</v>
      </c>
      <c r="AA4667" s="36">
        <f t="shared" si="1013"/>
        <v>0</v>
      </c>
      <c r="AB4667" s="36">
        <f t="shared" si="1014"/>
        <v>0</v>
      </c>
      <c r="AC4667" s="37">
        <f t="shared" si="1015"/>
        <v>0</v>
      </c>
      <c r="AD4667" s="35">
        <f>IF(OR(YEAR(G4667)&lt;2019,O4667="X"),0,IF(ISBLANK(H4667),DATEDIF(G4667,'[3]1.Pradzia'!$D$13,"M"),DATEDIF(G4667,H4667,"m")))</f>
        <v>0</v>
      </c>
      <c r="AE4667" s="37">
        <f>IF(E4667='[3]5.Grup_T'!$E$20,0,IF(AD4667&lt;&gt;0,M4667/V4667*MIN(12,AD4667),0))</f>
        <v>0</v>
      </c>
      <c r="AF4667" s="37">
        <f t="shared" si="1016"/>
        <v>0</v>
      </c>
      <c r="AG4667" s="37">
        <f t="shared" si="1017"/>
        <v>0</v>
      </c>
      <c r="AH4667" s="37">
        <f t="shared" si="1018"/>
        <v>0</v>
      </c>
      <c r="AI4667" s="35" t="str">
        <f t="shared" si="1019"/>
        <v>Nusidėvėjęs</v>
      </c>
      <c r="AJ4667" s="38" t="str">
        <f>IF(AND(F4667&lt;&gt;[3]Pav.tvarkyklė!$B$12,F4667&lt;&gt;[3]Pav.tvarkyklė!$B$13),"GVTNT","X")</f>
        <v>GVTNT</v>
      </c>
      <c r="AK4667" s="39">
        <f t="shared" si="1021"/>
        <v>0</v>
      </c>
      <c r="AL4667" s="41"/>
      <c r="AM4667" s="41"/>
      <c r="AN4667" s="41">
        <f t="shared" si="1009"/>
        <v>1900</v>
      </c>
      <c r="AO4667" s="41"/>
      <c r="AP4667" s="41"/>
      <c r="AQ4667" s="41"/>
      <c r="AR4667" s="42"/>
      <c r="AS4667" s="42"/>
      <c r="AU4667" s="43">
        <f t="shared" si="1010"/>
        <v>0</v>
      </c>
    </row>
    <row r="4668" spans="1:47" ht="15" customHeight="1" x14ac:dyDescent="0.25">
      <c r="A4668" s="11"/>
      <c r="B4668" s="19">
        <v>4837</v>
      </c>
      <c r="C4668" s="61"/>
      <c r="D4668" s="62"/>
      <c r="E4668" s="78"/>
      <c r="F4668" s="63"/>
      <c r="G4668" s="80"/>
      <c r="H4668" s="94"/>
      <c r="I4668" s="95"/>
      <c r="J4668" s="27"/>
      <c r="K4668" s="27"/>
      <c r="L4668" s="95"/>
      <c r="M4668" s="96"/>
      <c r="N4668" s="29">
        <v>0</v>
      </c>
      <c r="O4668" s="30" t="str">
        <f>IF(G4668&lt;=$N$2,"",IF(F4668=[3]Pav.tvarkyklė!$B$13,"",IF(ISBLANK(R4668),"X","")))</f>
        <v/>
      </c>
      <c r="P4668" s="91"/>
      <c r="Q4668" s="63"/>
      <c r="R4668" s="63"/>
      <c r="S4668" s="63"/>
      <c r="T4668" s="63"/>
      <c r="U4668" s="34" t="str">
        <f>IFERROR(INDEX('[3]5.Grup_T'!$G$4:$G$22,MATCH('6.Turtas'!E4668,'[3]5.Grup_T'!$E$4:$E$22,0)),"0")</f>
        <v>0</v>
      </c>
      <c r="V4668" s="35">
        <f t="shared" si="1011"/>
        <v>0</v>
      </c>
      <c r="W4668" s="35">
        <f>IF(NOT(ISBLANK(H4668)),(12-DATEDIF(H4668,'[3]1.Pradzia'!$D$13,"m")),0)</f>
        <v>0</v>
      </c>
      <c r="X4668" s="35">
        <f t="shared" si="1012"/>
        <v>0</v>
      </c>
      <c r="Y4668" s="35">
        <f t="shared" si="1022"/>
        <v>0</v>
      </c>
      <c r="Z4668" s="35">
        <f t="shared" si="1020"/>
        <v>0</v>
      </c>
      <c r="AA4668" s="36">
        <f t="shared" si="1013"/>
        <v>0</v>
      </c>
      <c r="AB4668" s="36">
        <f t="shared" si="1014"/>
        <v>0</v>
      </c>
      <c r="AC4668" s="37">
        <f t="shared" si="1015"/>
        <v>0</v>
      </c>
      <c r="AD4668" s="35">
        <f>IF(OR(YEAR(G4668)&lt;2019,O4668="X"),0,IF(ISBLANK(H4668),DATEDIF(G4668,'[3]1.Pradzia'!$D$13,"M"),DATEDIF(G4668,H4668,"m")))</f>
        <v>0</v>
      </c>
      <c r="AE4668" s="37">
        <f>IF(E4668='[3]5.Grup_T'!$E$20,0,IF(AD4668&lt;&gt;0,M4668/V4668*MIN(12,AD4668),0))</f>
        <v>0</v>
      </c>
      <c r="AF4668" s="37">
        <f t="shared" si="1016"/>
        <v>0</v>
      </c>
      <c r="AG4668" s="37">
        <f t="shared" si="1017"/>
        <v>0</v>
      </c>
      <c r="AH4668" s="37">
        <f t="shared" si="1018"/>
        <v>0</v>
      </c>
      <c r="AI4668" s="35" t="str">
        <f t="shared" si="1019"/>
        <v>Nusidėvėjęs</v>
      </c>
      <c r="AJ4668" s="38" t="str">
        <f>IF(AND(F4668&lt;&gt;[3]Pav.tvarkyklė!$B$12,F4668&lt;&gt;[3]Pav.tvarkyklė!$B$13),"GVTNT","X")</f>
        <v>GVTNT</v>
      </c>
      <c r="AK4668" s="39">
        <f t="shared" si="1021"/>
        <v>0</v>
      </c>
      <c r="AL4668" s="41"/>
      <c r="AM4668" s="41"/>
      <c r="AN4668" s="41">
        <f t="shared" si="1009"/>
        <v>1900</v>
      </c>
      <c r="AO4668" s="41"/>
      <c r="AP4668" s="41"/>
      <c r="AQ4668" s="41"/>
      <c r="AR4668" s="42"/>
      <c r="AS4668" s="42"/>
      <c r="AU4668" s="43">
        <f t="shared" si="1010"/>
        <v>0</v>
      </c>
    </row>
    <row r="4669" spans="1:47" ht="15" customHeight="1" x14ac:dyDescent="0.25">
      <c r="A4669" s="11"/>
      <c r="B4669" s="19">
        <v>4838</v>
      </c>
      <c r="C4669" s="61"/>
      <c r="D4669" s="62"/>
      <c r="E4669" s="78"/>
      <c r="F4669" s="63"/>
      <c r="G4669" s="80"/>
      <c r="H4669" s="94"/>
      <c r="I4669" s="95"/>
      <c r="J4669" s="27"/>
      <c r="K4669" s="27"/>
      <c r="L4669" s="95"/>
      <c r="M4669" s="96"/>
      <c r="N4669" s="29">
        <v>0</v>
      </c>
      <c r="O4669" s="30" t="str">
        <f>IF(G4669&lt;=$N$2,"",IF(F4669=[3]Pav.tvarkyklė!$B$13,"",IF(ISBLANK(R4669),"X","")))</f>
        <v/>
      </c>
      <c r="P4669" s="91"/>
      <c r="Q4669" s="63"/>
      <c r="R4669" s="63"/>
      <c r="S4669" s="63"/>
      <c r="T4669" s="63"/>
      <c r="U4669" s="34" t="str">
        <f>IFERROR(INDEX('[3]5.Grup_T'!$G$4:$G$22,MATCH('6.Turtas'!E4669,'[3]5.Grup_T'!$E$4:$E$22,0)),"0")</f>
        <v>0</v>
      </c>
      <c r="V4669" s="35">
        <f t="shared" si="1011"/>
        <v>0</v>
      </c>
      <c r="W4669" s="35">
        <f>IF(NOT(ISBLANK(H4669)),(12-DATEDIF(H4669,'[3]1.Pradzia'!$D$13,"m")),0)</f>
        <v>0</v>
      </c>
      <c r="X4669" s="35">
        <f t="shared" si="1012"/>
        <v>0</v>
      </c>
      <c r="Y4669" s="35">
        <f t="shared" si="1022"/>
        <v>0</v>
      </c>
      <c r="Z4669" s="35">
        <f t="shared" si="1020"/>
        <v>0</v>
      </c>
      <c r="AA4669" s="36">
        <f t="shared" si="1013"/>
        <v>0</v>
      </c>
      <c r="AB4669" s="36">
        <f t="shared" si="1014"/>
        <v>0</v>
      </c>
      <c r="AC4669" s="37">
        <f t="shared" si="1015"/>
        <v>0</v>
      </c>
      <c r="AD4669" s="35">
        <f>IF(OR(YEAR(G4669)&lt;2019,O4669="X"),0,IF(ISBLANK(H4669),DATEDIF(G4669,'[3]1.Pradzia'!$D$13,"M"),DATEDIF(G4669,H4669,"m")))</f>
        <v>0</v>
      </c>
      <c r="AE4669" s="37">
        <f>IF(E4669='[3]5.Grup_T'!$E$20,0,IF(AD4669&lt;&gt;0,M4669/V4669*MIN(12,AD4669),0))</f>
        <v>0</v>
      </c>
      <c r="AF4669" s="37">
        <f t="shared" si="1016"/>
        <v>0</v>
      </c>
      <c r="AG4669" s="37">
        <f t="shared" si="1017"/>
        <v>0</v>
      </c>
      <c r="AH4669" s="37">
        <f t="shared" si="1018"/>
        <v>0</v>
      </c>
      <c r="AI4669" s="35" t="str">
        <f t="shared" si="1019"/>
        <v>Nusidėvėjęs</v>
      </c>
      <c r="AJ4669" s="38" t="str">
        <f>IF(AND(F4669&lt;&gt;[3]Pav.tvarkyklė!$B$12,F4669&lt;&gt;[3]Pav.tvarkyklė!$B$13),"GVTNT","X")</f>
        <v>GVTNT</v>
      </c>
      <c r="AK4669" s="39">
        <f t="shared" si="1021"/>
        <v>0</v>
      </c>
      <c r="AL4669" s="41"/>
      <c r="AM4669" s="41"/>
      <c r="AN4669" s="41">
        <f t="shared" si="1009"/>
        <v>1900</v>
      </c>
      <c r="AO4669" s="41"/>
      <c r="AP4669" s="41"/>
      <c r="AQ4669" s="41"/>
      <c r="AR4669" s="42"/>
      <c r="AS4669" s="42"/>
      <c r="AU4669" s="43">
        <f t="shared" si="1010"/>
        <v>0</v>
      </c>
    </row>
    <row r="4670" spans="1:47" ht="15" customHeight="1" x14ac:dyDescent="0.25">
      <c r="A4670" s="11"/>
      <c r="B4670" s="19">
        <v>4839</v>
      </c>
      <c r="C4670" s="61"/>
      <c r="D4670" s="62"/>
      <c r="E4670" s="78"/>
      <c r="F4670" s="63"/>
      <c r="G4670" s="80"/>
      <c r="H4670" s="94"/>
      <c r="I4670" s="95"/>
      <c r="J4670" s="27"/>
      <c r="K4670" s="27"/>
      <c r="L4670" s="95"/>
      <c r="M4670" s="96"/>
      <c r="N4670" s="29">
        <v>0</v>
      </c>
      <c r="O4670" s="30" t="str">
        <f>IF(G4670&lt;=$N$2,"",IF(F4670=[3]Pav.tvarkyklė!$B$13,"",IF(ISBLANK(R4670),"X","")))</f>
        <v/>
      </c>
      <c r="P4670" s="91"/>
      <c r="Q4670" s="63"/>
      <c r="R4670" s="63"/>
      <c r="S4670" s="63"/>
      <c r="T4670" s="63"/>
      <c r="U4670" s="34" t="str">
        <f>IFERROR(INDEX('[3]5.Grup_T'!$G$4:$G$22,MATCH('6.Turtas'!E4670,'[3]5.Grup_T'!$E$4:$E$22,0)),"0")</f>
        <v>0</v>
      </c>
      <c r="V4670" s="35">
        <f t="shared" si="1011"/>
        <v>0</v>
      </c>
      <c r="W4670" s="35">
        <f>IF(NOT(ISBLANK(H4670)),(12-DATEDIF(H4670,'[3]1.Pradzia'!$D$13,"m")),0)</f>
        <v>0</v>
      </c>
      <c r="X4670" s="35">
        <f t="shared" si="1012"/>
        <v>0</v>
      </c>
      <c r="Y4670" s="35">
        <f t="shared" si="1022"/>
        <v>0</v>
      </c>
      <c r="Z4670" s="35">
        <f t="shared" si="1020"/>
        <v>0</v>
      </c>
      <c r="AA4670" s="36">
        <f t="shared" si="1013"/>
        <v>0</v>
      </c>
      <c r="AB4670" s="36">
        <f t="shared" si="1014"/>
        <v>0</v>
      </c>
      <c r="AC4670" s="37">
        <f t="shared" si="1015"/>
        <v>0</v>
      </c>
      <c r="AD4670" s="35">
        <f>IF(OR(YEAR(G4670)&lt;2019,O4670="X"),0,IF(ISBLANK(H4670),DATEDIF(G4670,'[3]1.Pradzia'!$D$13,"M"),DATEDIF(G4670,H4670,"m")))</f>
        <v>0</v>
      </c>
      <c r="AE4670" s="37">
        <f>IF(E4670='[3]5.Grup_T'!$E$20,0,IF(AD4670&lt;&gt;0,M4670/V4670*MIN(12,AD4670),0))</f>
        <v>0</v>
      </c>
      <c r="AF4670" s="37">
        <f t="shared" si="1016"/>
        <v>0</v>
      </c>
      <c r="AG4670" s="37">
        <f t="shared" si="1017"/>
        <v>0</v>
      </c>
      <c r="AH4670" s="37">
        <f t="shared" si="1018"/>
        <v>0</v>
      </c>
      <c r="AI4670" s="35" t="str">
        <f t="shared" si="1019"/>
        <v>Nusidėvėjęs</v>
      </c>
      <c r="AJ4670" s="38" t="str">
        <f>IF(AND(F4670&lt;&gt;[3]Pav.tvarkyklė!$B$12,F4670&lt;&gt;[3]Pav.tvarkyklė!$B$13),"GVTNT","X")</f>
        <v>GVTNT</v>
      </c>
      <c r="AK4670" s="39">
        <f t="shared" si="1021"/>
        <v>0</v>
      </c>
      <c r="AL4670" s="41"/>
      <c r="AM4670" s="41"/>
      <c r="AN4670" s="41">
        <f t="shared" si="1009"/>
        <v>1900</v>
      </c>
      <c r="AO4670" s="41"/>
      <c r="AP4670" s="41"/>
      <c r="AQ4670" s="41"/>
      <c r="AR4670" s="42"/>
      <c r="AS4670" s="42"/>
      <c r="AU4670" s="43">
        <f t="shared" si="1010"/>
        <v>0</v>
      </c>
    </row>
    <row r="4671" spans="1:47" ht="15" customHeight="1" x14ac:dyDescent="0.25">
      <c r="A4671" s="11"/>
      <c r="B4671" s="19">
        <v>4840</v>
      </c>
      <c r="C4671" s="61"/>
      <c r="D4671" s="62"/>
      <c r="E4671" s="78"/>
      <c r="F4671" s="63"/>
      <c r="G4671" s="80"/>
      <c r="H4671" s="94"/>
      <c r="I4671" s="95"/>
      <c r="J4671" s="27"/>
      <c r="K4671" s="27"/>
      <c r="L4671" s="95"/>
      <c r="M4671" s="96"/>
      <c r="N4671" s="29">
        <v>0</v>
      </c>
      <c r="O4671" s="30" t="str">
        <f>IF(G4671&lt;=$N$2,"",IF(F4671=[3]Pav.tvarkyklė!$B$13,"",IF(ISBLANK(R4671),"X","")))</f>
        <v/>
      </c>
      <c r="P4671" s="91"/>
      <c r="Q4671" s="63"/>
      <c r="R4671" s="63"/>
      <c r="S4671" s="63"/>
      <c r="T4671" s="63"/>
      <c r="U4671" s="34" t="str">
        <f>IFERROR(INDEX('[3]5.Grup_T'!$G$4:$G$22,MATCH('6.Turtas'!E4671,'[3]5.Grup_T'!$E$4:$E$22,0)),"0")</f>
        <v>0</v>
      </c>
      <c r="V4671" s="35">
        <f t="shared" si="1011"/>
        <v>0</v>
      </c>
      <c r="W4671" s="35">
        <f>IF(NOT(ISBLANK(H4671)),(12-DATEDIF(H4671,'[3]1.Pradzia'!$D$13,"m")),0)</f>
        <v>0</v>
      </c>
      <c r="X4671" s="35">
        <f t="shared" si="1012"/>
        <v>0</v>
      </c>
      <c r="Y4671" s="35">
        <f t="shared" si="1022"/>
        <v>0</v>
      </c>
      <c r="Z4671" s="35">
        <f t="shared" si="1020"/>
        <v>0</v>
      </c>
      <c r="AA4671" s="36">
        <f t="shared" si="1013"/>
        <v>0</v>
      </c>
      <c r="AB4671" s="36">
        <f t="shared" si="1014"/>
        <v>0</v>
      </c>
      <c r="AC4671" s="37">
        <f t="shared" si="1015"/>
        <v>0</v>
      </c>
      <c r="AD4671" s="35">
        <f>IF(OR(YEAR(G4671)&lt;2019,O4671="X"),0,IF(ISBLANK(H4671),DATEDIF(G4671,'[3]1.Pradzia'!$D$13,"M"),DATEDIF(G4671,H4671,"m")))</f>
        <v>0</v>
      </c>
      <c r="AE4671" s="37">
        <f>IF(E4671='[3]5.Grup_T'!$E$20,0,IF(AD4671&lt;&gt;0,M4671/V4671*MIN(12,AD4671),0))</f>
        <v>0</v>
      </c>
      <c r="AF4671" s="37">
        <f t="shared" si="1016"/>
        <v>0</v>
      </c>
      <c r="AG4671" s="37">
        <f t="shared" si="1017"/>
        <v>0</v>
      </c>
      <c r="AH4671" s="37">
        <f t="shared" si="1018"/>
        <v>0</v>
      </c>
      <c r="AI4671" s="35" t="str">
        <f t="shared" si="1019"/>
        <v>Nusidėvėjęs</v>
      </c>
      <c r="AJ4671" s="38" t="str">
        <f>IF(AND(F4671&lt;&gt;[3]Pav.tvarkyklė!$B$12,F4671&lt;&gt;[3]Pav.tvarkyklė!$B$13),"GVTNT","X")</f>
        <v>GVTNT</v>
      </c>
      <c r="AK4671" s="39">
        <f t="shared" si="1021"/>
        <v>0</v>
      </c>
      <c r="AL4671" s="41"/>
      <c r="AM4671" s="41"/>
      <c r="AN4671" s="41">
        <f t="shared" si="1009"/>
        <v>1900</v>
      </c>
      <c r="AO4671" s="41"/>
      <c r="AP4671" s="41"/>
      <c r="AQ4671" s="41"/>
      <c r="AR4671" s="42"/>
      <c r="AS4671" s="42"/>
      <c r="AU4671" s="43">
        <f t="shared" si="1010"/>
        <v>0</v>
      </c>
    </row>
    <row r="4672" spans="1:47" ht="15" customHeight="1" x14ac:dyDescent="0.25">
      <c r="A4672" s="11"/>
      <c r="B4672" s="19">
        <v>4841</v>
      </c>
      <c r="C4672" s="61"/>
      <c r="D4672" s="62"/>
      <c r="E4672" s="78"/>
      <c r="F4672" s="63"/>
      <c r="G4672" s="80"/>
      <c r="H4672" s="94"/>
      <c r="I4672" s="95"/>
      <c r="J4672" s="27"/>
      <c r="K4672" s="27"/>
      <c r="L4672" s="95"/>
      <c r="M4672" s="96"/>
      <c r="N4672" s="29">
        <v>0</v>
      </c>
      <c r="O4672" s="30" t="str">
        <f>IF(G4672&lt;=$N$2,"",IF(F4672=[3]Pav.tvarkyklė!$B$13,"",IF(ISBLANK(R4672),"X","")))</f>
        <v/>
      </c>
      <c r="P4672" s="91"/>
      <c r="Q4672" s="63"/>
      <c r="R4672" s="63"/>
      <c r="S4672" s="63"/>
      <c r="T4672" s="63"/>
      <c r="U4672" s="34" t="str">
        <f>IFERROR(INDEX('[3]5.Grup_T'!$G$4:$G$22,MATCH('6.Turtas'!E4672,'[3]5.Grup_T'!$E$4:$E$22,0)),"0")</f>
        <v>0</v>
      </c>
      <c r="V4672" s="35">
        <f t="shared" si="1011"/>
        <v>0</v>
      </c>
      <c r="W4672" s="35">
        <f>IF(NOT(ISBLANK(H4672)),(12-DATEDIF(H4672,'[3]1.Pradzia'!$D$13,"m")),0)</f>
        <v>0</v>
      </c>
      <c r="X4672" s="35">
        <f t="shared" si="1012"/>
        <v>0</v>
      </c>
      <c r="Y4672" s="35">
        <f t="shared" si="1022"/>
        <v>0</v>
      </c>
      <c r="Z4672" s="35">
        <f t="shared" si="1020"/>
        <v>0</v>
      </c>
      <c r="AA4672" s="36">
        <f t="shared" si="1013"/>
        <v>0</v>
      </c>
      <c r="AB4672" s="36">
        <f t="shared" si="1014"/>
        <v>0</v>
      </c>
      <c r="AC4672" s="37">
        <f t="shared" si="1015"/>
        <v>0</v>
      </c>
      <c r="AD4672" s="35">
        <f>IF(OR(YEAR(G4672)&lt;2019,O4672="X"),0,IF(ISBLANK(H4672),DATEDIF(G4672,'[3]1.Pradzia'!$D$13,"M"),DATEDIF(G4672,H4672,"m")))</f>
        <v>0</v>
      </c>
      <c r="AE4672" s="37">
        <f>IF(E4672='[3]5.Grup_T'!$E$20,0,IF(AD4672&lt;&gt;0,M4672/V4672*MIN(12,AD4672),0))</f>
        <v>0</v>
      </c>
      <c r="AF4672" s="37">
        <f t="shared" si="1016"/>
        <v>0</v>
      </c>
      <c r="AG4672" s="37">
        <f t="shared" si="1017"/>
        <v>0</v>
      </c>
      <c r="AH4672" s="37">
        <f t="shared" si="1018"/>
        <v>0</v>
      </c>
      <c r="AI4672" s="35" t="str">
        <f t="shared" si="1019"/>
        <v>Nusidėvėjęs</v>
      </c>
      <c r="AJ4672" s="38" t="str">
        <f>IF(AND(F4672&lt;&gt;[3]Pav.tvarkyklė!$B$12,F4672&lt;&gt;[3]Pav.tvarkyklė!$B$13),"GVTNT","X")</f>
        <v>GVTNT</v>
      </c>
      <c r="AK4672" s="39">
        <f t="shared" si="1021"/>
        <v>0</v>
      </c>
      <c r="AL4672" s="41"/>
      <c r="AM4672" s="41"/>
      <c r="AN4672" s="41">
        <f t="shared" si="1009"/>
        <v>1900</v>
      </c>
      <c r="AO4672" s="41"/>
      <c r="AP4672" s="41"/>
      <c r="AQ4672" s="41"/>
      <c r="AR4672" s="42"/>
      <c r="AS4672" s="42"/>
      <c r="AU4672" s="43">
        <f t="shared" si="1010"/>
        <v>0</v>
      </c>
    </row>
    <row r="4673" spans="1:47" ht="15" customHeight="1" x14ac:dyDescent="0.25">
      <c r="A4673" s="11"/>
      <c r="B4673" s="19">
        <v>4842</v>
      </c>
      <c r="C4673" s="61"/>
      <c r="D4673" s="62"/>
      <c r="E4673" s="78"/>
      <c r="F4673" s="63"/>
      <c r="G4673" s="80"/>
      <c r="H4673" s="94"/>
      <c r="I4673" s="95"/>
      <c r="J4673" s="27"/>
      <c r="K4673" s="27"/>
      <c r="L4673" s="95"/>
      <c r="M4673" s="96"/>
      <c r="N4673" s="29">
        <v>0</v>
      </c>
      <c r="O4673" s="30" t="str">
        <f>IF(G4673&lt;=$N$2,"",IF(F4673=[3]Pav.tvarkyklė!$B$13,"",IF(ISBLANK(R4673),"X","")))</f>
        <v/>
      </c>
      <c r="P4673" s="91"/>
      <c r="Q4673" s="63"/>
      <c r="R4673" s="63"/>
      <c r="S4673" s="63"/>
      <c r="T4673" s="63"/>
      <c r="U4673" s="34" t="str">
        <f>IFERROR(INDEX('[3]5.Grup_T'!$G$4:$G$22,MATCH('6.Turtas'!E4673,'[3]5.Grup_T'!$E$4:$E$22,0)),"0")</f>
        <v>0</v>
      </c>
      <c r="V4673" s="35">
        <f t="shared" si="1011"/>
        <v>0</v>
      </c>
      <c r="W4673" s="35">
        <f>IF(NOT(ISBLANK(H4673)),(12-DATEDIF(H4673,'[3]1.Pradzia'!$D$13,"m")),0)</f>
        <v>0</v>
      </c>
      <c r="X4673" s="35">
        <f t="shared" si="1012"/>
        <v>0</v>
      </c>
      <c r="Y4673" s="35">
        <f t="shared" si="1022"/>
        <v>0</v>
      </c>
      <c r="Z4673" s="35">
        <f t="shared" si="1020"/>
        <v>0</v>
      </c>
      <c r="AA4673" s="36">
        <f t="shared" si="1013"/>
        <v>0</v>
      </c>
      <c r="AB4673" s="36">
        <f t="shared" si="1014"/>
        <v>0</v>
      </c>
      <c r="AC4673" s="37">
        <f t="shared" si="1015"/>
        <v>0</v>
      </c>
      <c r="AD4673" s="35">
        <f>IF(OR(YEAR(G4673)&lt;2019,O4673="X"),0,IF(ISBLANK(H4673),DATEDIF(G4673,'[3]1.Pradzia'!$D$13,"M"),DATEDIF(G4673,H4673,"m")))</f>
        <v>0</v>
      </c>
      <c r="AE4673" s="37">
        <f>IF(E4673='[3]5.Grup_T'!$E$20,0,IF(AD4673&lt;&gt;0,M4673/V4673*MIN(12,AD4673),0))</f>
        <v>0</v>
      </c>
      <c r="AF4673" s="37">
        <f t="shared" si="1016"/>
        <v>0</v>
      </c>
      <c r="AG4673" s="37">
        <f t="shared" si="1017"/>
        <v>0</v>
      </c>
      <c r="AH4673" s="37">
        <f t="shared" si="1018"/>
        <v>0</v>
      </c>
      <c r="AI4673" s="35" t="str">
        <f t="shared" si="1019"/>
        <v>Nusidėvėjęs</v>
      </c>
      <c r="AJ4673" s="38" t="str">
        <f>IF(AND(F4673&lt;&gt;[3]Pav.tvarkyklė!$B$12,F4673&lt;&gt;[3]Pav.tvarkyklė!$B$13),"GVTNT","X")</f>
        <v>GVTNT</v>
      </c>
      <c r="AK4673" s="39">
        <f t="shared" si="1021"/>
        <v>0</v>
      </c>
      <c r="AL4673" s="41"/>
      <c r="AM4673" s="41"/>
      <c r="AN4673" s="41">
        <f t="shared" si="1009"/>
        <v>1900</v>
      </c>
      <c r="AO4673" s="41"/>
      <c r="AP4673" s="41"/>
      <c r="AQ4673" s="41"/>
      <c r="AR4673" s="42"/>
      <c r="AS4673" s="42"/>
      <c r="AU4673" s="43">
        <f t="shared" si="1010"/>
        <v>0</v>
      </c>
    </row>
    <row r="4674" spans="1:47" ht="15" customHeight="1" x14ac:dyDescent="0.25">
      <c r="A4674" s="11"/>
      <c r="B4674" s="19">
        <v>4843</v>
      </c>
      <c r="C4674" s="61"/>
      <c r="D4674" s="62"/>
      <c r="E4674" s="78"/>
      <c r="F4674" s="63"/>
      <c r="G4674" s="80"/>
      <c r="H4674" s="94"/>
      <c r="I4674" s="95"/>
      <c r="J4674" s="27"/>
      <c r="K4674" s="27"/>
      <c r="L4674" s="95"/>
      <c r="M4674" s="96"/>
      <c r="N4674" s="29">
        <v>0</v>
      </c>
      <c r="O4674" s="30" t="str">
        <f>IF(G4674&lt;=$N$2,"",IF(F4674=[3]Pav.tvarkyklė!$B$13,"",IF(ISBLANK(R4674),"X","")))</f>
        <v/>
      </c>
      <c r="P4674" s="91"/>
      <c r="Q4674" s="63"/>
      <c r="R4674" s="63"/>
      <c r="S4674" s="63"/>
      <c r="T4674" s="63"/>
      <c r="U4674" s="34" t="str">
        <f>IFERROR(INDEX('[3]5.Grup_T'!$G$4:$G$22,MATCH('6.Turtas'!E4674,'[3]5.Grup_T'!$E$4:$E$22,0)),"0")</f>
        <v>0</v>
      </c>
      <c r="V4674" s="35">
        <f t="shared" si="1011"/>
        <v>0</v>
      </c>
      <c r="W4674" s="35">
        <f>IF(NOT(ISBLANK(H4674)),(12-DATEDIF(H4674,'[3]1.Pradzia'!$D$13,"m")),0)</f>
        <v>0</v>
      </c>
      <c r="X4674" s="35">
        <f t="shared" si="1012"/>
        <v>0</v>
      </c>
      <c r="Y4674" s="35">
        <f t="shared" si="1022"/>
        <v>0</v>
      </c>
      <c r="Z4674" s="35">
        <f t="shared" si="1020"/>
        <v>0</v>
      </c>
      <c r="AA4674" s="36">
        <f t="shared" si="1013"/>
        <v>0</v>
      </c>
      <c r="AB4674" s="36">
        <f t="shared" si="1014"/>
        <v>0</v>
      </c>
      <c r="AC4674" s="37">
        <f t="shared" si="1015"/>
        <v>0</v>
      </c>
      <c r="AD4674" s="35">
        <f>IF(OR(YEAR(G4674)&lt;2019,O4674="X"),0,IF(ISBLANK(H4674),DATEDIF(G4674,'[3]1.Pradzia'!$D$13,"M"),DATEDIF(G4674,H4674,"m")))</f>
        <v>0</v>
      </c>
      <c r="AE4674" s="37">
        <f>IF(E4674='[3]5.Grup_T'!$E$20,0,IF(AD4674&lt;&gt;0,M4674/V4674*MIN(12,AD4674),0))</f>
        <v>0</v>
      </c>
      <c r="AF4674" s="37">
        <f t="shared" si="1016"/>
        <v>0</v>
      </c>
      <c r="AG4674" s="37">
        <f t="shared" si="1017"/>
        <v>0</v>
      </c>
      <c r="AH4674" s="37">
        <f t="shared" si="1018"/>
        <v>0</v>
      </c>
      <c r="AI4674" s="35" t="str">
        <f t="shared" si="1019"/>
        <v>Nusidėvėjęs</v>
      </c>
      <c r="AJ4674" s="38" t="str">
        <f>IF(AND(F4674&lt;&gt;[3]Pav.tvarkyklė!$B$12,F4674&lt;&gt;[3]Pav.tvarkyklė!$B$13),"GVTNT","X")</f>
        <v>GVTNT</v>
      </c>
      <c r="AK4674" s="39">
        <f t="shared" si="1021"/>
        <v>0</v>
      </c>
      <c r="AL4674" s="41"/>
      <c r="AM4674" s="41"/>
      <c r="AN4674" s="41">
        <f t="shared" si="1009"/>
        <v>1900</v>
      </c>
      <c r="AO4674" s="41"/>
      <c r="AP4674" s="41"/>
      <c r="AQ4674" s="41"/>
      <c r="AR4674" s="42"/>
      <c r="AS4674" s="42"/>
      <c r="AU4674" s="43">
        <f t="shared" si="1010"/>
        <v>0</v>
      </c>
    </row>
    <row r="4675" spans="1:47" ht="15" customHeight="1" x14ac:dyDescent="0.25">
      <c r="A4675" s="11"/>
      <c r="B4675" s="19">
        <v>4844</v>
      </c>
      <c r="C4675" s="61"/>
      <c r="D4675" s="62"/>
      <c r="E4675" s="78"/>
      <c r="F4675" s="63"/>
      <c r="G4675" s="80"/>
      <c r="H4675" s="94"/>
      <c r="I4675" s="95"/>
      <c r="J4675" s="27"/>
      <c r="K4675" s="27"/>
      <c r="L4675" s="95"/>
      <c r="M4675" s="96"/>
      <c r="N4675" s="29">
        <v>0</v>
      </c>
      <c r="O4675" s="30" t="str">
        <f>IF(G4675&lt;=$N$2,"",IF(F4675=[3]Pav.tvarkyklė!$B$13,"",IF(ISBLANK(R4675),"X","")))</f>
        <v/>
      </c>
      <c r="P4675" s="91"/>
      <c r="Q4675" s="63"/>
      <c r="R4675" s="63"/>
      <c r="S4675" s="63"/>
      <c r="T4675" s="63"/>
      <c r="U4675" s="34" t="str">
        <f>IFERROR(INDEX('[3]5.Grup_T'!$G$4:$G$22,MATCH('6.Turtas'!E4675,'[3]5.Grup_T'!$E$4:$E$22,0)),"0")</f>
        <v>0</v>
      </c>
      <c r="V4675" s="35">
        <f t="shared" si="1011"/>
        <v>0</v>
      </c>
      <c r="W4675" s="35">
        <f>IF(NOT(ISBLANK(H4675)),(12-DATEDIF(H4675,'[3]1.Pradzia'!$D$13,"m")),0)</f>
        <v>0</v>
      </c>
      <c r="X4675" s="35">
        <f t="shared" si="1012"/>
        <v>0</v>
      </c>
      <c r="Y4675" s="35">
        <f t="shared" si="1022"/>
        <v>0</v>
      </c>
      <c r="Z4675" s="35">
        <f t="shared" si="1020"/>
        <v>0</v>
      </c>
      <c r="AA4675" s="36">
        <f t="shared" si="1013"/>
        <v>0</v>
      </c>
      <c r="AB4675" s="36">
        <f t="shared" si="1014"/>
        <v>0</v>
      </c>
      <c r="AC4675" s="37">
        <f t="shared" si="1015"/>
        <v>0</v>
      </c>
      <c r="AD4675" s="35">
        <f>IF(OR(YEAR(G4675)&lt;2019,O4675="X"),0,IF(ISBLANK(H4675),DATEDIF(G4675,'[3]1.Pradzia'!$D$13,"M"),DATEDIF(G4675,H4675,"m")))</f>
        <v>0</v>
      </c>
      <c r="AE4675" s="37">
        <f>IF(E4675='[3]5.Grup_T'!$E$20,0,IF(AD4675&lt;&gt;0,M4675/V4675*MIN(12,AD4675),0))</f>
        <v>0</v>
      </c>
      <c r="AF4675" s="37">
        <f t="shared" si="1016"/>
        <v>0</v>
      </c>
      <c r="AG4675" s="37">
        <f t="shared" si="1017"/>
        <v>0</v>
      </c>
      <c r="AH4675" s="37">
        <f t="shared" si="1018"/>
        <v>0</v>
      </c>
      <c r="AI4675" s="35" t="str">
        <f t="shared" si="1019"/>
        <v>Nusidėvėjęs</v>
      </c>
      <c r="AJ4675" s="38" t="str">
        <f>IF(AND(F4675&lt;&gt;[3]Pav.tvarkyklė!$B$12,F4675&lt;&gt;[3]Pav.tvarkyklė!$B$13),"GVTNT","X")</f>
        <v>GVTNT</v>
      </c>
      <c r="AK4675" s="39">
        <f t="shared" si="1021"/>
        <v>0</v>
      </c>
      <c r="AL4675" s="41"/>
      <c r="AM4675" s="41"/>
      <c r="AN4675" s="41">
        <f t="shared" si="1009"/>
        <v>1900</v>
      </c>
      <c r="AO4675" s="41"/>
      <c r="AP4675" s="41"/>
      <c r="AQ4675" s="41"/>
      <c r="AR4675" s="42"/>
      <c r="AS4675" s="42"/>
      <c r="AU4675" s="43">
        <f t="shared" si="1010"/>
        <v>0</v>
      </c>
    </row>
    <row r="4676" spans="1:47" ht="15" customHeight="1" x14ac:dyDescent="0.25">
      <c r="A4676" s="11"/>
      <c r="B4676" s="19">
        <v>4845</v>
      </c>
      <c r="C4676" s="61"/>
      <c r="D4676" s="62"/>
      <c r="E4676" s="78"/>
      <c r="F4676" s="63"/>
      <c r="G4676" s="80"/>
      <c r="H4676" s="94"/>
      <c r="I4676" s="95"/>
      <c r="J4676" s="27"/>
      <c r="K4676" s="27"/>
      <c r="L4676" s="95"/>
      <c r="M4676" s="96"/>
      <c r="N4676" s="29">
        <v>0</v>
      </c>
      <c r="O4676" s="30" t="str">
        <f>IF(G4676&lt;=$N$2,"",IF(F4676=[3]Pav.tvarkyklė!$B$13,"",IF(ISBLANK(R4676),"X","")))</f>
        <v/>
      </c>
      <c r="P4676" s="91"/>
      <c r="Q4676" s="63"/>
      <c r="R4676" s="63"/>
      <c r="S4676" s="63"/>
      <c r="T4676" s="63"/>
      <c r="U4676" s="34" t="str">
        <f>IFERROR(INDEX('[3]5.Grup_T'!$G$4:$G$22,MATCH('6.Turtas'!E4676,'[3]5.Grup_T'!$E$4:$E$22,0)),"0")</f>
        <v>0</v>
      </c>
      <c r="V4676" s="35">
        <f t="shared" si="1011"/>
        <v>0</v>
      </c>
      <c r="W4676" s="35">
        <f>IF(NOT(ISBLANK(H4676)),(12-DATEDIF(H4676,'[3]1.Pradzia'!$D$13,"m")),0)</f>
        <v>0</v>
      </c>
      <c r="X4676" s="35">
        <f t="shared" si="1012"/>
        <v>0</v>
      </c>
      <c r="Y4676" s="35">
        <f t="shared" si="1022"/>
        <v>0</v>
      </c>
      <c r="Z4676" s="35">
        <f t="shared" si="1020"/>
        <v>0</v>
      </c>
      <c r="AA4676" s="36">
        <f t="shared" si="1013"/>
        <v>0</v>
      </c>
      <c r="AB4676" s="36">
        <f t="shared" si="1014"/>
        <v>0</v>
      </c>
      <c r="AC4676" s="37">
        <f t="shared" si="1015"/>
        <v>0</v>
      </c>
      <c r="AD4676" s="35">
        <f>IF(OR(YEAR(G4676)&lt;2019,O4676="X"),0,IF(ISBLANK(H4676),DATEDIF(G4676,'[3]1.Pradzia'!$D$13,"M"),DATEDIF(G4676,H4676,"m")))</f>
        <v>0</v>
      </c>
      <c r="AE4676" s="37">
        <f>IF(E4676='[3]5.Grup_T'!$E$20,0,IF(AD4676&lt;&gt;0,M4676/V4676*MIN(12,AD4676),0))</f>
        <v>0</v>
      </c>
      <c r="AF4676" s="37">
        <f t="shared" si="1016"/>
        <v>0</v>
      </c>
      <c r="AG4676" s="37">
        <f t="shared" si="1017"/>
        <v>0</v>
      </c>
      <c r="AH4676" s="37">
        <f t="shared" si="1018"/>
        <v>0</v>
      </c>
      <c r="AI4676" s="35" t="str">
        <f t="shared" si="1019"/>
        <v>Nusidėvėjęs</v>
      </c>
      <c r="AJ4676" s="38" t="str">
        <f>IF(AND(F4676&lt;&gt;[3]Pav.tvarkyklė!$B$12,F4676&lt;&gt;[3]Pav.tvarkyklė!$B$13),"GVTNT","X")</f>
        <v>GVTNT</v>
      </c>
      <c r="AK4676" s="39">
        <f t="shared" si="1021"/>
        <v>0</v>
      </c>
      <c r="AL4676" s="41"/>
      <c r="AM4676" s="41"/>
      <c r="AN4676" s="41">
        <f t="shared" si="1009"/>
        <v>1900</v>
      </c>
      <c r="AO4676" s="41"/>
      <c r="AP4676" s="41"/>
      <c r="AQ4676" s="41"/>
      <c r="AR4676" s="42"/>
      <c r="AS4676" s="42"/>
      <c r="AU4676" s="43">
        <f t="shared" si="1010"/>
        <v>0</v>
      </c>
    </row>
    <row r="4677" spans="1:47" ht="15" customHeight="1" x14ac:dyDescent="0.25">
      <c r="A4677" s="11"/>
      <c r="B4677" s="19">
        <v>4846</v>
      </c>
      <c r="C4677" s="61"/>
      <c r="D4677" s="62"/>
      <c r="E4677" s="78"/>
      <c r="F4677" s="63"/>
      <c r="G4677" s="80"/>
      <c r="H4677" s="94"/>
      <c r="I4677" s="95"/>
      <c r="J4677" s="27"/>
      <c r="K4677" s="27"/>
      <c r="L4677" s="95"/>
      <c r="M4677" s="96"/>
      <c r="N4677" s="29">
        <v>0</v>
      </c>
      <c r="O4677" s="30" t="str">
        <f>IF(G4677&lt;=$N$2,"",IF(F4677=[3]Pav.tvarkyklė!$B$13,"",IF(ISBLANK(R4677),"X","")))</f>
        <v/>
      </c>
      <c r="P4677" s="91"/>
      <c r="Q4677" s="63"/>
      <c r="R4677" s="63"/>
      <c r="S4677" s="63"/>
      <c r="T4677" s="63"/>
      <c r="U4677" s="34" t="str">
        <f>IFERROR(INDEX('[3]5.Grup_T'!$G$4:$G$22,MATCH('6.Turtas'!E4677,'[3]5.Grup_T'!$E$4:$E$22,0)),"0")</f>
        <v>0</v>
      </c>
      <c r="V4677" s="35">
        <f t="shared" si="1011"/>
        <v>0</v>
      </c>
      <c r="W4677" s="35">
        <f>IF(NOT(ISBLANK(H4677)),(12-DATEDIF(H4677,'[3]1.Pradzia'!$D$13,"m")),0)</f>
        <v>0</v>
      </c>
      <c r="X4677" s="35">
        <f t="shared" si="1012"/>
        <v>0</v>
      </c>
      <c r="Y4677" s="35">
        <f t="shared" si="1022"/>
        <v>0</v>
      </c>
      <c r="Z4677" s="35">
        <f t="shared" si="1020"/>
        <v>0</v>
      </c>
      <c r="AA4677" s="36">
        <f t="shared" si="1013"/>
        <v>0</v>
      </c>
      <c r="AB4677" s="36">
        <f t="shared" si="1014"/>
        <v>0</v>
      </c>
      <c r="AC4677" s="37">
        <f t="shared" si="1015"/>
        <v>0</v>
      </c>
      <c r="AD4677" s="35">
        <f>IF(OR(YEAR(G4677)&lt;2019,O4677="X"),0,IF(ISBLANK(H4677),DATEDIF(G4677,'[3]1.Pradzia'!$D$13,"M"),DATEDIF(G4677,H4677,"m")))</f>
        <v>0</v>
      </c>
      <c r="AE4677" s="37">
        <f>IF(E4677='[3]5.Grup_T'!$E$20,0,IF(AD4677&lt;&gt;0,M4677/V4677*MIN(12,AD4677),0))</f>
        <v>0</v>
      </c>
      <c r="AF4677" s="37">
        <f t="shared" si="1016"/>
        <v>0</v>
      </c>
      <c r="AG4677" s="37">
        <f t="shared" si="1017"/>
        <v>0</v>
      </c>
      <c r="AH4677" s="37">
        <f t="shared" si="1018"/>
        <v>0</v>
      </c>
      <c r="AI4677" s="35" t="str">
        <f t="shared" si="1019"/>
        <v>Nusidėvėjęs</v>
      </c>
      <c r="AJ4677" s="38" t="str">
        <f>IF(AND(F4677&lt;&gt;[3]Pav.tvarkyklė!$B$12,F4677&lt;&gt;[3]Pav.tvarkyklė!$B$13),"GVTNT","X")</f>
        <v>GVTNT</v>
      </c>
      <c r="AK4677" s="39">
        <f t="shared" si="1021"/>
        <v>0</v>
      </c>
      <c r="AL4677" s="41"/>
      <c r="AM4677" s="41"/>
      <c r="AN4677" s="41">
        <f t="shared" ref="AN4677:AN4740" si="1023">YEAR(G4677)</f>
        <v>1900</v>
      </c>
      <c r="AO4677" s="41"/>
      <c r="AP4677" s="41"/>
      <c r="AQ4677" s="41"/>
      <c r="AR4677" s="42"/>
      <c r="AS4677" s="42"/>
      <c r="AU4677" s="43">
        <f t="shared" ref="AU4677:AU4740" si="1024">AF4677-AT4677</f>
        <v>0</v>
      </c>
    </row>
    <row r="4678" spans="1:47" ht="15" customHeight="1" x14ac:dyDescent="0.25">
      <c r="A4678" s="11"/>
      <c r="B4678" s="19">
        <v>4847</v>
      </c>
      <c r="C4678" s="61"/>
      <c r="D4678" s="62"/>
      <c r="E4678" s="78"/>
      <c r="F4678" s="63"/>
      <c r="G4678" s="80"/>
      <c r="H4678" s="94"/>
      <c r="I4678" s="95"/>
      <c r="J4678" s="27"/>
      <c r="K4678" s="27"/>
      <c r="L4678" s="95"/>
      <c r="M4678" s="96"/>
      <c r="N4678" s="29">
        <v>0</v>
      </c>
      <c r="O4678" s="30" t="str">
        <f>IF(G4678&lt;=$N$2,"",IF(F4678=[3]Pav.tvarkyklė!$B$13,"",IF(ISBLANK(R4678),"X","")))</f>
        <v/>
      </c>
      <c r="P4678" s="91"/>
      <c r="Q4678" s="63"/>
      <c r="R4678" s="63"/>
      <c r="S4678" s="63"/>
      <c r="T4678" s="63"/>
      <c r="U4678" s="34" t="str">
        <f>IFERROR(INDEX('[3]5.Grup_T'!$G$4:$G$22,MATCH('6.Turtas'!E4678,'[3]5.Grup_T'!$E$4:$E$22,0)),"0")</f>
        <v>0</v>
      </c>
      <c r="V4678" s="35">
        <f t="shared" si="1011"/>
        <v>0</v>
      </c>
      <c r="W4678" s="35">
        <f>IF(NOT(ISBLANK(H4678)),(12-DATEDIF(H4678,'[3]1.Pradzia'!$D$13,"m")),0)</f>
        <v>0</v>
      </c>
      <c r="X4678" s="35">
        <f t="shared" si="1012"/>
        <v>0</v>
      </c>
      <c r="Y4678" s="35">
        <f t="shared" si="1022"/>
        <v>0</v>
      </c>
      <c r="Z4678" s="35">
        <f t="shared" si="1020"/>
        <v>0</v>
      </c>
      <c r="AA4678" s="36">
        <f t="shared" si="1013"/>
        <v>0</v>
      </c>
      <c r="AB4678" s="36">
        <f t="shared" si="1014"/>
        <v>0</v>
      </c>
      <c r="AC4678" s="37">
        <f t="shared" si="1015"/>
        <v>0</v>
      </c>
      <c r="AD4678" s="35">
        <f>IF(OR(YEAR(G4678)&lt;2019,O4678="X"),0,IF(ISBLANK(H4678),DATEDIF(G4678,'[3]1.Pradzia'!$D$13,"M"),DATEDIF(G4678,H4678,"m")))</f>
        <v>0</v>
      </c>
      <c r="AE4678" s="37">
        <f>IF(E4678='[3]5.Grup_T'!$E$20,0,IF(AD4678&lt;&gt;0,M4678/V4678*MIN(12,AD4678),0))</f>
        <v>0</v>
      </c>
      <c r="AF4678" s="37">
        <f t="shared" si="1016"/>
        <v>0</v>
      </c>
      <c r="AG4678" s="37">
        <f t="shared" si="1017"/>
        <v>0</v>
      </c>
      <c r="AH4678" s="37">
        <f t="shared" si="1018"/>
        <v>0</v>
      </c>
      <c r="AI4678" s="35" t="str">
        <f t="shared" si="1019"/>
        <v>Nusidėvėjęs</v>
      </c>
      <c r="AJ4678" s="38" t="str">
        <f>IF(AND(F4678&lt;&gt;[3]Pav.tvarkyklė!$B$12,F4678&lt;&gt;[3]Pav.tvarkyklė!$B$13),"GVTNT","X")</f>
        <v>GVTNT</v>
      </c>
      <c r="AK4678" s="39">
        <f t="shared" si="1021"/>
        <v>0</v>
      </c>
      <c r="AL4678" s="41"/>
      <c r="AM4678" s="41"/>
      <c r="AN4678" s="41">
        <f t="shared" si="1023"/>
        <v>1900</v>
      </c>
      <c r="AO4678" s="41"/>
      <c r="AP4678" s="41"/>
      <c r="AQ4678" s="41"/>
      <c r="AR4678" s="42"/>
      <c r="AS4678" s="42"/>
      <c r="AU4678" s="43">
        <f t="shared" si="1024"/>
        <v>0</v>
      </c>
    </row>
    <row r="4679" spans="1:47" ht="15" customHeight="1" x14ac:dyDescent="0.25">
      <c r="A4679" s="11"/>
      <c r="B4679" s="19">
        <v>4848</v>
      </c>
      <c r="C4679" s="61"/>
      <c r="D4679" s="62"/>
      <c r="E4679" s="78"/>
      <c r="F4679" s="63"/>
      <c r="G4679" s="80"/>
      <c r="H4679" s="94"/>
      <c r="I4679" s="95"/>
      <c r="J4679" s="27"/>
      <c r="K4679" s="27"/>
      <c r="L4679" s="95"/>
      <c r="M4679" s="96"/>
      <c r="N4679" s="29">
        <v>0</v>
      </c>
      <c r="O4679" s="30" t="str">
        <f>IF(G4679&lt;=$N$2,"",IF(F4679=[3]Pav.tvarkyklė!$B$13,"",IF(ISBLANK(R4679),"X","")))</f>
        <v/>
      </c>
      <c r="P4679" s="91"/>
      <c r="Q4679" s="63"/>
      <c r="R4679" s="63"/>
      <c r="S4679" s="63"/>
      <c r="T4679" s="63"/>
      <c r="U4679" s="34" t="str">
        <f>IFERROR(INDEX('[3]5.Grup_T'!$G$4:$G$22,MATCH('6.Turtas'!E4679,'[3]5.Grup_T'!$E$4:$E$22,0)),"0")</f>
        <v>0</v>
      </c>
      <c r="V4679" s="35">
        <f t="shared" si="1011"/>
        <v>0</v>
      </c>
      <c r="W4679" s="35">
        <f>IF(NOT(ISBLANK(H4679)),(12-DATEDIF(H4679,'[3]1.Pradzia'!$D$13,"m")),0)</f>
        <v>0</v>
      </c>
      <c r="X4679" s="35">
        <f t="shared" si="1012"/>
        <v>0</v>
      </c>
      <c r="Y4679" s="35">
        <f t="shared" si="1022"/>
        <v>0</v>
      </c>
      <c r="Z4679" s="35">
        <f t="shared" si="1020"/>
        <v>0</v>
      </c>
      <c r="AA4679" s="36">
        <f t="shared" si="1013"/>
        <v>0</v>
      </c>
      <c r="AB4679" s="36">
        <f t="shared" si="1014"/>
        <v>0</v>
      </c>
      <c r="AC4679" s="37">
        <f t="shared" si="1015"/>
        <v>0</v>
      </c>
      <c r="AD4679" s="35">
        <f>IF(OR(YEAR(G4679)&lt;2019,O4679="X"),0,IF(ISBLANK(H4679),DATEDIF(G4679,'[3]1.Pradzia'!$D$13,"M"),DATEDIF(G4679,H4679,"m")))</f>
        <v>0</v>
      </c>
      <c r="AE4679" s="37">
        <f>IF(E4679='[3]5.Grup_T'!$E$20,0,IF(AD4679&lt;&gt;0,M4679/V4679*MIN(12,AD4679),0))</f>
        <v>0</v>
      </c>
      <c r="AF4679" s="37">
        <f t="shared" si="1016"/>
        <v>0</v>
      </c>
      <c r="AG4679" s="37">
        <f t="shared" si="1017"/>
        <v>0</v>
      </c>
      <c r="AH4679" s="37">
        <f t="shared" si="1018"/>
        <v>0</v>
      </c>
      <c r="AI4679" s="35" t="str">
        <f t="shared" si="1019"/>
        <v>Nusidėvėjęs</v>
      </c>
      <c r="AJ4679" s="38" t="str">
        <f>IF(AND(F4679&lt;&gt;[3]Pav.tvarkyklė!$B$12,F4679&lt;&gt;[3]Pav.tvarkyklė!$B$13),"GVTNT","X")</f>
        <v>GVTNT</v>
      </c>
      <c r="AK4679" s="39">
        <f t="shared" si="1021"/>
        <v>0</v>
      </c>
      <c r="AL4679" s="41"/>
      <c r="AM4679" s="41"/>
      <c r="AN4679" s="41">
        <f t="shared" si="1023"/>
        <v>1900</v>
      </c>
      <c r="AO4679" s="41"/>
      <c r="AP4679" s="41"/>
      <c r="AQ4679" s="41"/>
      <c r="AR4679" s="42"/>
      <c r="AS4679" s="42"/>
      <c r="AU4679" s="43">
        <f t="shared" si="1024"/>
        <v>0</v>
      </c>
    </row>
    <row r="4680" spans="1:47" ht="15" customHeight="1" x14ac:dyDescent="0.25">
      <c r="A4680" s="11"/>
      <c r="B4680" s="19">
        <v>4849</v>
      </c>
      <c r="C4680" s="61"/>
      <c r="D4680" s="62"/>
      <c r="E4680" s="78"/>
      <c r="F4680" s="63"/>
      <c r="G4680" s="80"/>
      <c r="H4680" s="94"/>
      <c r="I4680" s="95"/>
      <c r="J4680" s="27"/>
      <c r="K4680" s="27"/>
      <c r="L4680" s="95"/>
      <c r="M4680" s="96"/>
      <c r="N4680" s="29">
        <v>0</v>
      </c>
      <c r="O4680" s="30" t="str">
        <f>IF(G4680&lt;=$N$2,"",IF(F4680=[3]Pav.tvarkyklė!$B$13,"",IF(ISBLANK(R4680),"X","")))</f>
        <v/>
      </c>
      <c r="P4680" s="91"/>
      <c r="Q4680" s="63"/>
      <c r="R4680" s="63"/>
      <c r="S4680" s="63"/>
      <c r="T4680" s="63"/>
      <c r="U4680" s="34" t="str">
        <f>IFERROR(INDEX('[3]5.Grup_T'!$G$4:$G$22,MATCH('6.Turtas'!E4680,'[3]5.Grup_T'!$E$4:$E$22,0)),"0")</f>
        <v>0</v>
      </c>
      <c r="V4680" s="35">
        <f t="shared" si="1011"/>
        <v>0</v>
      </c>
      <c r="W4680" s="35">
        <f>IF(NOT(ISBLANK(H4680)),(12-DATEDIF(H4680,'[3]1.Pradzia'!$D$13,"m")),0)</f>
        <v>0</v>
      </c>
      <c r="X4680" s="35">
        <f t="shared" si="1012"/>
        <v>0</v>
      </c>
      <c r="Y4680" s="35">
        <f t="shared" si="1022"/>
        <v>0</v>
      </c>
      <c r="Z4680" s="35">
        <f t="shared" si="1020"/>
        <v>0</v>
      </c>
      <c r="AA4680" s="36">
        <f t="shared" si="1013"/>
        <v>0</v>
      </c>
      <c r="AB4680" s="36">
        <f t="shared" si="1014"/>
        <v>0</v>
      </c>
      <c r="AC4680" s="37">
        <f t="shared" si="1015"/>
        <v>0</v>
      </c>
      <c r="AD4680" s="35">
        <f>IF(OR(YEAR(G4680)&lt;2019,O4680="X"),0,IF(ISBLANK(H4680),DATEDIF(G4680,'[3]1.Pradzia'!$D$13,"M"),DATEDIF(G4680,H4680,"m")))</f>
        <v>0</v>
      </c>
      <c r="AE4680" s="37">
        <f>IF(E4680='[3]5.Grup_T'!$E$20,0,IF(AD4680&lt;&gt;0,M4680/V4680*MIN(12,AD4680),0))</f>
        <v>0</v>
      </c>
      <c r="AF4680" s="37">
        <f t="shared" si="1016"/>
        <v>0</v>
      </c>
      <c r="AG4680" s="37">
        <f t="shared" si="1017"/>
        <v>0</v>
      </c>
      <c r="AH4680" s="37">
        <f t="shared" si="1018"/>
        <v>0</v>
      </c>
      <c r="AI4680" s="35" t="str">
        <f t="shared" si="1019"/>
        <v>Nusidėvėjęs</v>
      </c>
      <c r="AJ4680" s="38" t="str">
        <f>IF(AND(F4680&lt;&gt;[3]Pav.tvarkyklė!$B$12,F4680&lt;&gt;[3]Pav.tvarkyklė!$B$13),"GVTNT","X")</f>
        <v>GVTNT</v>
      </c>
      <c r="AK4680" s="39">
        <f t="shared" si="1021"/>
        <v>0</v>
      </c>
      <c r="AL4680" s="41"/>
      <c r="AM4680" s="41"/>
      <c r="AN4680" s="41">
        <f t="shared" si="1023"/>
        <v>1900</v>
      </c>
      <c r="AO4680" s="41"/>
      <c r="AP4680" s="41"/>
      <c r="AQ4680" s="41"/>
      <c r="AR4680" s="42"/>
      <c r="AS4680" s="42"/>
      <c r="AU4680" s="43">
        <f t="shared" si="1024"/>
        <v>0</v>
      </c>
    </row>
    <row r="4681" spans="1:47" ht="15" customHeight="1" x14ac:dyDescent="0.25">
      <c r="A4681" s="11"/>
      <c r="B4681" s="19">
        <v>4850</v>
      </c>
      <c r="C4681" s="61"/>
      <c r="D4681" s="62"/>
      <c r="E4681" s="78"/>
      <c r="F4681" s="63"/>
      <c r="G4681" s="80"/>
      <c r="H4681" s="94"/>
      <c r="I4681" s="95"/>
      <c r="J4681" s="27"/>
      <c r="K4681" s="27"/>
      <c r="L4681" s="95"/>
      <c r="M4681" s="96"/>
      <c r="N4681" s="29">
        <v>0</v>
      </c>
      <c r="O4681" s="30" t="str">
        <f>IF(G4681&lt;=$N$2,"",IF(F4681=[3]Pav.tvarkyklė!$B$13,"",IF(ISBLANK(R4681),"X","")))</f>
        <v/>
      </c>
      <c r="P4681" s="91"/>
      <c r="Q4681" s="63"/>
      <c r="R4681" s="63"/>
      <c r="S4681" s="63"/>
      <c r="T4681" s="63"/>
      <c r="U4681" s="34" t="str">
        <f>IFERROR(INDEX('[3]5.Grup_T'!$G$4:$G$22,MATCH('6.Turtas'!E4681,'[3]5.Grup_T'!$E$4:$E$22,0)),"0")</f>
        <v>0</v>
      </c>
      <c r="V4681" s="35">
        <f t="shared" si="1011"/>
        <v>0</v>
      </c>
      <c r="W4681" s="35">
        <f>IF(NOT(ISBLANK(H4681)),(12-DATEDIF(H4681,'[3]1.Pradzia'!$D$13,"m")),0)</f>
        <v>0</v>
      </c>
      <c r="X4681" s="35">
        <f t="shared" si="1012"/>
        <v>0</v>
      </c>
      <c r="Y4681" s="35">
        <f t="shared" si="1022"/>
        <v>0</v>
      </c>
      <c r="Z4681" s="35">
        <f t="shared" si="1020"/>
        <v>0</v>
      </c>
      <c r="AA4681" s="36">
        <f t="shared" si="1013"/>
        <v>0</v>
      </c>
      <c r="AB4681" s="36">
        <f t="shared" si="1014"/>
        <v>0</v>
      </c>
      <c r="AC4681" s="37">
        <f t="shared" si="1015"/>
        <v>0</v>
      </c>
      <c r="AD4681" s="35">
        <f>IF(OR(YEAR(G4681)&lt;2019,O4681="X"),0,IF(ISBLANK(H4681),DATEDIF(G4681,'[3]1.Pradzia'!$D$13,"M"),DATEDIF(G4681,H4681,"m")))</f>
        <v>0</v>
      </c>
      <c r="AE4681" s="37">
        <f>IF(E4681='[3]5.Grup_T'!$E$20,0,IF(AD4681&lt;&gt;0,M4681/V4681*MIN(12,AD4681),0))</f>
        <v>0</v>
      </c>
      <c r="AF4681" s="37">
        <f t="shared" si="1016"/>
        <v>0</v>
      </c>
      <c r="AG4681" s="37">
        <f t="shared" si="1017"/>
        <v>0</v>
      </c>
      <c r="AH4681" s="37">
        <f t="shared" si="1018"/>
        <v>0</v>
      </c>
      <c r="AI4681" s="35" t="str">
        <f t="shared" si="1019"/>
        <v>Nusidėvėjęs</v>
      </c>
      <c r="AJ4681" s="38" t="str">
        <f>IF(AND(F4681&lt;&gt;[3]Pav.tvarkyklė!$B$12,F4681&lt;&gt;[3]Pav.tvarkyklė!$B$13),"GVTNT","X")</f>
        <v>GVTNT</v>
      </c>
      <c r="AK4681" s="39">
        <f t="shared" si="1021"/>
        <v>0</v>
      </c>
      <c r="AL4681" s="41"/>
      <c r="AM4681" s="41"/>
      <c r="AN4681" s="41">
        <f t="shared" si="1023"/>
        <v>1900</v>
      </c>
      <c r="AO4681" s="41"/>
      <c r="AP4681" s="41"/>
      <c r="AQ4681" s="41"/>
      <c r="AR4681" s="42"/>
      <c r="AS4681" s="42"/>
      <c r="AU4681" s="43">
        <f t="shared" si="1024"/>
        <v>0</v>
      </c>
    </row>
    <row r="4682" spans="1:47" ht="15" customHeight="1" x14ac:dyDescent="0.25">
      <c r="A4682" s="11"/>
      <c r="B4682" s="19">
        <v>4851</v>
      </c>
      <c r="C4682" s="61"/>
      <c r="D4682" s="62"/>
      <c r="E4682" s="78"/>
      <c r="F4682" s="63"/>
      <c r="G4682" s="80"/>
      <c r="H4682" s="94"/>
      <c r="I4682" s="95"/>
      <c r="J4682" s="27"/>
      <c r="K4682" s="27"/>
      <c r="L4682" s="95"/>
      <c r="M4682" s="96"/>
      <c r="N4682" s="29">
        <v>0</v>
      </c>
      <c r="O4682" s="30" t="str">
        <f>IF(G4682&lt;=$N$2,"",IF(F4682=[3]Pav.tvarkyklė!$B$13,"",IF(ISBLANK(R4682),"X","")))</f>
        <v/>
      </c>
      <c r="P4682" s="91"/>
      <c r="Q4682" s="63"/>
      <c r="R4682" s="63"/>
      <c r="S4682" s="63"/>
      <c r="T4682" s="63"/>
      <c r="U4682" s="34" t="str">
        <f>IFERROR(INDEX('[3]5.Grup_T'!$G$4:$G$22,MATCH('6.Turtas'!E4682,'[3]5.Grup_T'!$E$4:$E$22,0)),"0")</f>
        <v>0</v>
      </c>
      <c r="V4682" s="35">
        <f t="shared" si="1011"/>
        <v>0</v>
      </c>
      <c r="W4682" s="35">
        <f>IF(NOT(ISBLANK(H4682)),(12-DATEDIF(H4682,'[3]1.Pradzia'!$D$13,"m")),0)</f>
        <v>0</v>
      </c>
      <c r="X4682" s="35">
        <f t="shared" si="1012"/>
        <v>0</v>
      </c>
      <c r="Y4682" s="35">
        <f t="shared" si="1022"/>
        <v>0</v>
      </c>
      <c r="Z4682" s="35">
        <f t="shared" si="1020"/>
        <v>0</v>
      </c>
      <c r="AA4682" s="36">
        <f t="shared" si="1013"/>
        <v>0</v>
      </c>
      <c r="AB4682" s="36">
        <f t="shared" si="1014"/>
        <v>0</v>
      </c>
      <c r="AC4682" s="37">
        <f t="shared" si="1015"/>
        <v>0</v>
      </c>
      <c r="AD4682" s="35">
        <f>IF(OR(YEAR(G4682)&lt;2019,O4682="X"),0,IF(ISBLANK(H4682),DATEDIF(G4682,'[3]1.Pradzia'!$D$13,"M"),DATEDIF(G4682,H4682,"m")))</f>
        <v>0</v>
      </c>
      <c r="AE4682" s="37">
        <f>IF(E4682='[3]5.Grup_T'!$E$20,0,IF(AD4682&lt;&gt;0,M4682/V4682*MIN(12,AD4682),0))</f>
        <v>0</v>
      </c>
      <c r="AF4682" s="37">
        <f t="shared" si="1016"/>
        <v>0</v>
      </c>
      <c r="AG4682" s="37">
        <f t="shared" si="1017"/>
        <v>0</v>
      </c>
      <c r="AH4682" s="37">
        <f t="shared" si="1018"/>
        <v>0</v>
      </c>
      <c r="AI4682" s="35" t="str">
        <f t="shared" si="1019"/>
        <v>Nusidėvėjęs</v>
      </c>
      <c r="AJ4682" s="38" t="str">
        <f>IF(AND(F4682&lt;&gt;[3]Pav.tvarkyklė!$B$12,F4682&lt;&gt;[3]Pav.tvarkyklė!$B$13),"GVTNT","X")</f>
        <v>GVTNT</v>
      </c>
      <c r="AK4682" s="39">
        <f t="shared" si="1021"/>
        <v>0</v>
      </c>
      <c r="AL4682" s="41"/>
      <c r="AM4682" s="41"/>
      <c r="AN4682" s="41">
        <f t="shared" si="1023"/>
        <v>1900</v>
      </c>
      <c r="AO4682" s="41"/>
      <c r="AP4682" s="41"/>
      <c r="AQ4682" s="41"/>
      <c r="AR4682" s="42"/>
      <c r="AS4682" s="42"/>
      <c r="AU4682" s="43">
        <f t="shared" si="1024"/>
        <v>0</v>
      </c>
    </row>
    <row r="4683" spans="1:47" ht="15" customHeight="1" x14ac:dyDescent="0.25">
      <c r="A4683" s="11"/>
      <c r="B4683" s="19">
        <v>4852</v>
      </c>
      <c r="C4683" s="61"/>
      <c r="D4683" s="62"/>
      <c r="E4683" s="78"/>
      <c r="F4683" s="63"/>
      <c r="G4683" s="80"/>
      <c r="H4683" s="94"/>
      <c r="I4683" s="95"/>
      <c r="J4683" s="27"/>
      <c r="K4683" s="27"/>
      <c r="L4683" s="95"/>
      <c r="M4683" s="96"/>
      <c r="N4683" s="29">
        <v>0</v>
      </c>
      <c r="O4683" s="30" t="str">
        <f>IF(G4683&lt;=$N$2,"",IF(F4683=[3]Pav.tvarkyklė!$B$13,"",IF(ISBLANK(R4683),"X","")))</f>
        <v/>
      </c>
      <c r="P4683" s="91"/>
      <c r="Q4683" s="63"/>
      <c r="R4683" s="63"/>
      <c r="S4683" s="63"/>
      <c r="T4683" s="63"/>
      <c r="U4683" s="34" t="str">
        <f>IFERROR(INDEX('[3]5.Grup_T'!$G$4:$G$22,MATCH('6.Turtas'!E4683,'[3]5.Grup_T'!$E$4:$E$22,0)),"0")</f>
        <v>0</v>
      </c>
      <c r="V4683" s="35">
        <f t="shared" si="1011"/>
        <v>0</v>
      </c>
      <c r="W4683" s="35">
        <f>IF(NOT(ISBLANK(H4683)),(12-DATEDIF(H4683,'[3]1.Pradzia'!$D$13,"m")),0)</f>
        <v>0</v>
      </c>
      <c r="X4683" s="35">
        <f t="shared" si="1012"/>
        <v>0</v>
      </c>
      <c r="Y4683" s="35">
        <f t="shared" si="1022"/>
        <v>0</v>
      </c>
      <c r="Z4683" s="35">
        <f t="shared" si="1020"/>
        <v>0</v>
      </c>
      <c r="AA4683" s="36">
        <f t="shared" si="1013"/>
        <v>0</v>
      </c>
      <c r="AB4683" s="36">
        <f t="shared" si="1014"/>
        <v>0</v>
      </c>
      <c r="AC4683" s="37">
        <f t="shared" si="1015"/>
        <v>0</v>
      </c>
      <c r="AD4683" s="35">
        <f>IF(OR(YEAR(G4683)&lt;2019,O4683="X"),0,IF(ISBLANK(H4683),DATEDIF(G4683,'[3]1.Pradzia'!$D$13,"M"),DATEDIF(G4683,H4683,"m")))</f>
        <v>0</v>
      </c>
      <c r="AE4683" s="37">
        <f>IF(E4683='[3]5.Grup_T'!$E$20,0,IF(AD4683&lt;&gt;0,M4683/V4683*MIN(12,AD4683),0))</f>
        <v>0</v>
      </c>
      <c r="AF4683" s="37">
        <f t="shared" si="1016"/>
        <v>0</v>
      </c>
      <c r="AG4683" s="37">
        <f t="shared" si="1017"/>
        <v>0</v>
      </c>
      <c r="AH4683" s="37">
        <f t="shared" si="1018"/>
        <v>0</v>
      </c>
      <c r="AI4683" s="35" t="str">
        <f t="shared" si="1019"/>
        <v>Nusidėvėjęs</v>
      </c>
      <c r="AJ4683" s="38" t="str">
        <f>IF(AND(F4683&lt;&gt;[3]Pav.tvarkyklė!$B$12,F4683&lt;&gt;[3]Pav.tvarkyklė!$B$13),"GVTNT","X")</f>
        <v>GVTNT</v>
      </c>
      <c r="AK4683" s="39">
        <f t="shared" si="1021"/>
        <v>0</v>
      </c>
      <c r="AL4683" s="41"/>
      <c r="AM4683" s="41"/>
      <c r="AN4683" s="41">
        <f t="shared" si="1023"/>
        <v>1900</v>
      </c>
      <c r="AO4683" s="41"/>
      <c r="AP4683" s="41"/>
      <c r="AQ4683" s="41"/>
      <c r="AR4683" s="42"/>
      <c r="AS4683" s="42"/>
      <c r="AU4683" s="43">
        <f t="shared" si="1024"/>
        <v>0</v>
      </c>
    </row>
    <row r="4684" spans="1:47" ht="15" customHeight="1" x14ac:dyDescent="0.25">
      <c r="A4684" s="11"/>
      <c r="B4684" s="19">
        <v>4853</v>
      </c>
      <c r="C4684" s="61"/>
      <c r="D4684" s="62"/>
      <c r="E4684" s="78"/>
      <c r="F4684" s="63"/>
      <c r="G4684" s="80"/>
      <c r="H4684" s="94"/>
      <c r="I4684" s="95"/>
      <c r="J4684" s="27"/>
      <c r="K4684" s="27"/>
      <c r="L4684" s="95"/>
      <c r="M4684" s="96"/>
      <c r="N4684" s="29">
        <v>0</v>
      </c>
      <c r="O4684" s="30" t="str">
        <f>IF(G4684&lt;=$N$2,"",IF(F4684=[3]Pav.tvarkyklė!$B$13,"",IF(ISBLANK(R4684),"X","")))</f>
        <v/>
      </c>
      <c r="P4684" s="91"/>
      <c r="Q4684" s="63"/>
      <c r="R4684" s="63"/>
      <c r="S4684" s="63"/>
      <c r="T4684" s="63"/>
      <c r="U4684" s="34" t="str">
        <f>IFERROR(INDEX('[3]5.Grup_T'!$G$4:$G$22,MATCH('6.Turtas'!E4684,'[3]5.Grup_T'!$E$4:$E$22,0)),"0")</f>
        <v>0</v>
      </c>
      <c r="V4684" s="35">
        <f t="shared" si="1011"/>
        <v>0</v>
      </c>
      <c r="W4684" s="35">
        <f>IF(NOT(ISBLANK(H4684)),(12-DATEDIF(H4684,'[3]1.Pradzia'!$D$13,"m")),0)</f>
        <v>0</v>
      </c>
      <c r="X4684" s="35">
        <f t="shared" si="1012"/>
        <v>0</v>
      </c>
      <c r="Y4684" s="35">
        <f t="shared" si="1022"/>
        <v>0</v>
      </c>
      <c r="Z4684" s="35">
        <f t="shared" si="1020"/>
        <v>0</v>
      </c>
      <c r="AA4684" s="36">
        <f t="shared" si="1013"/>
        <v>0</v>
      </c>
      <c r="AB4684" s="36">
        <f t="shared" si="1014"/>
        <v>0</v>
      </c>
      <c r="AC4684" s="37">
        <f t="shared" si="1015"/>
        <v>0</v>
      </c>
      <c r="AD4684" s="35">
        <f>IF(OR(YEAR(G4684)&lt;2019,O4684="X"),0,IF(ISBLANK(H4684),DATEDIF(G4684,'[3]1.Pradzia'!$D$13,"M"),DATEDIF(G4684,H4684,"m")))</f>
        <v>0</v>
      </c>
      <c r="AE4684" s="37">
        <f>IF(E4684='[3]5.Grup_T'!$E$20,0,IF(AD4684&lt;&gt;0,M4684/V4684*MIN(12,AD4684),0))</f>
        <v>0</v>
      </c>
      <c r="AF4684" s="37">
        <f t="shared" si="1016"/>
        <v>0</v>
      </c>
      <c r="AG4684" s="37">
        <f t="shared" si="1017"/>
        <v>0</v>
      </c>
      <c r="AH4684" s="37">
        <f t="shared" si="1018"/>
        <v>0</v>
      </c>
      <c r="AI4684" s="35" t="str">
        <f t="shared" si="1019"/>
        <v>Nusidėvėjęs</v>
      </c>
      <c r="AJ4684" s="38" t="str">
        <f>IF(AND(F4684&lt;&gt;[3]Pav.tvarkyklė!$B$12,F4684&lt;&gt;[3]Pav.tvarkyklė!$B$13),"GVTNT","X")</f>
        <v>GVTNT</v>
      </c>
      <c r="AK4684" s="39">
        <f t="shared" si="1021"/>
        <v>0</v>
      </c>
      <c r="AL4684" s="41"/>
      <c r="AM4684" s="41"/>
      <c r="AN4684" s="41">
        <f t="shared" si="1023"/>
        <v>1900</v>
      </c>
      <c r="AO4684" s="41"/>
      <c r="AP4684" s="41"/>
      <c r="AQ4684" s="41"/>
      <c r="AR4684" s="42"/>
      <c r="AS4684" s="42"/>
      <c r="AU4684" s="43">
        <f t="shared" si="1024"/>
        <v>0</v>
      </c>
    </row>
    <row r="4685" spans="1:47" ht="15" customHeight="1" x14ac:dyDescent="0.25">
      <c r="A4685" s="11"/>
      <c r="B4685" s="19">
        <v>4854</v>
      </c>
      <c r="C4685" s="61"/>
      <c r="D4685" s="62"/>
      <c r="E4685" s="78"/>
      <c r="F4685" s="63"/>
      <c r="G4685" s="80"/>
      <c r="H4685" s="94"/>
      <c r="I4685" s="95"/>
      <c r="J4685" s="27"/>
      <c r="K4685" s="27"/>
      <c r="L4685" s="95"/>
      <c r="M4685" s="96"/>
      <c r="N4685" s="29">
        <v>0</v>
      </c>
      <c r="O4685" s="30" t="str">
        <f>IF(G4685&lt;=$N$2,"",IF(F4685=[3]Pav.tvarkyklė!$B$13,"",IF(ISBLANK(R4685),"X","")))</f>
        <v/>
      </c>
      <c r="P4685" s="91"/>
      <c r="Q4685" s="63"/>
      <c r="R4685" s="63"/>
      <c r="S4685" s="63"/>
      <c r="T4685" s="63"/>
      <c r="U4685" s="34" t="str">
        <f>IFERROR(INDEX('[3]5.Grup_T'!$G$4:$G$22,MATCH('6.Turtas'!E4685,'[3]5.Grup_T'!$E$4:$E$22,0)),"0")</f>
        <v>0</v>
      </c>
      <c r="V4685" s="35">
        <f t="shared" si="1011"/>
        <v>0</v>
      </c>
      <c r="W4685" s="35">
        <f>IF(NOT(ISBLANK(H4685)),(12-DATEDIF(H4685,'[3]1.Pradzia'!$D$13,"m")),0)</f>
        <v>0</v>
      </c>
      <c r="X4685" s="35">
        <f t="shared" si="1012"/>
        <v>0</v>
      </c>
      <c r="Y4685" s="35">
        <f t="shared" si="1022"/>
        <v>0</v>
      </c>
      <c r="Z4685" s="35">
        <f t="shared" si="1020"/>
        <v>0</v>
      </c>
      <c r="AA4685" s="36">
        <f t="shared" si="1013"/>
        <v>0</v>
      </c>
      <c r="AB4685" s="36">
        <f t="shared" si="1014"/>
        <v>0</v>
      </c>
      <c r="AC4685" s="37">
        <f t="shared" si="1015"/>
        <v>0</v>
      </c>
      <c r="AD4685" s="35">
        <f>IF(OR(YEAR(G4685)&lt;2019,O4685="X"),0,IF(ISBLANK(H4685),DATEDIF(G4685,'[3]1.Pradzia'!$D$13,"M"),DATEDIF(G4685,H4685,"m")))</f>
        <v>0</v>
      </c>
      <c r="AE4685" s="37">
        <f>IF(E4685='[3]5.Grup_T'!$E$20,0,IF(AD4685&lt;&gt;0,M4685/V4685*MIN(12,AD4685),0))</f>
        <v>0</v>
      </c>
      <c r="AF4685" s="37">
        <f t="shared" si="1016"/>
        <v>0</v>
      </c>
      <c r="AG4685" s="37">
        <f t="shared" si="1017"/>
        <v>0</v>
      </c>
      <c r="AH4685" s="37">
        <f t="shared" si="1018"/>
        <v>0</v>
      </c>
      <c r="AI4685" s="35" t="str">
        <f t="shared" si="1019"/>
        <v>Nusidėvėjęs</v>
      </c>
      <c r="AJ4685" s="38" t="str">
        <f>IF(AND(F4685&lt;&gt;[3]Pav.tvarkyklė!$B$12,F4685&lt;&gt;[3]Pav.tvarkyklė!$B$13),"GVTNT","X")</f>
        <v>GVTNT</v>
      </c>
      <c r="AK4685" s="39">
        <f t="shared" si="1021"/>
        <v>0</v>
      </c>
      <c r="AL4685" s="41"/>
      <c r="AM4685" s="41"/>
      <c r="AN4685" s="41">
        <f t="shared" si="1023"/>
        <v>1900</v>
      </c>
      <c r="AO4685" s="41"/>
      <c r="AP4685" s="41"/>
      <c r="AQ4685" s="41"/>
      <c r="AR4685" s="42"/>
      <c r="AS4685" s="42"/>
      <c r="AU4685" s="43">
        <f t="shared" si="1024"/>
        <v>0</v>
      </c>
    </row>
    <row r="4686" spans="1:47" ht="15" customHeight="1" x14ac:dyDescent="0.25">
      <c r="A4686" s="11"/>
      <c r="B4686" s="19">
        <v>4855</v>
      </c>
      <c r="C4686" s="61"/>
      <c r="D4686" s="62"/>
      <c r="E4686" s="78"/>
      <c r="F4686" s="63"/>
      <c r="G4686" s="80"/>
      <c r="H4686" s="94"/>
      <c r="I4686" s="95"/>
      <c r="J4686" s="27"/>
      <c r="K4686" s="27"/>
      <c r="L4686" s="95"/>
      <c r="M4686" s="96"/>
      <c r="N4686" s="29">
        <v>0</v>
      </c>
      <c r="O4686" s="30" t="str">
        <f>IF(G4686&lt;=$N$2,"",IF(F4686=[3]Pav.tvarkyklė!$B$13,"",IF(ISBLANK(R4686),"X","")))</f>
        <v/>
      </c>
      <c r="P4686" s="91"/>
      <c r="Q4686" s="63"/>
      <c r="R4686" s="63"/>
      <c r="S4686" s="63"/>
      <c r="T4686" s="63"/>
      <c r="U4686" s="34" t="str">
        <f>IFERROR(INDEX('[3]5.Grup_T'!$G$4:$G$22,MATCH('6.Turtas'!E4686,'[3]5.Grup_T'!$E$4:$E$22,0)),"0")</f>
        <v>0</v>
      </c>
      <c r="V4686" s="35">
        <f t="shared" si="1011"/>
        <v>0</v>
      </c>
      <c r="W4686" s="35">
        <f>IF(NOT(ISBLANK(H4686)),(12-DATEDIF(H4686,'[3]1.Pradzia'!$D$13,"m")),0)</f>
        <v>0</v>
      </c>
      <c r="X4686" s="35">
        <f t="shared" si="1012"/>
        <v>0</v>
      </c>
      <c r="Y4686" s="35">
        <f t="shared" si="1022"/>
        <v>0</v>
      </c>
      <c r="Z4686" s="35">
        <f t="shared" si="1020"/>
        <v>0</v>
      </c>
      <c r="AA4686" s="36">
        <f t="shared" si="1013"/>
        <v>0</v>
      </c>
      <c r="AB4686" s="36">
        <f t="shared" si="1014"/>
        <v>0</v>
      </c>
      <c r="AC4686" s="37">
        <f t="shared" si="1015"/>
        <v>0</v>
      </c>
      <c r="AD4686" s="35">
        <f>IF(OR(YEAR(G4686)&lt;2019,O4686="X"),0,IF(ISBLANK(H4686),DATEDIF(G4686,'[3]1.Pradzia'!$D$13,"M"),DATEDIF(G4686,H4686,"m")))</f>
        <v>0</v>
      </c>
      <c r="AE4686" s="37">
        <f>IF(E4686='[3]5.Grup_T'!$E$20,0,IF(AD4686&lt;&gt;0,M4686/V4686*MIN(12,AD4686),0))</f>
        <v>0</v>
      </c>
      <c r="AF4686" s="37">
        <f t="shared" si="1016"/>
        <v>0</v>
      </c>
      <c r="AG4686" s="37">
        <f t="shared" si="1017"/>
        <v>0</v>
      </c>
      <c r="AH4686" s="37">
        <f t="shared" si="1018"/>
        <v>0</v>
      </c>
      <c r="AI4686" s="35" t="str">
        <f t="shared" si="1019"/>
        <v>Nusidėvėjęs</v>
      </c>
      <c r="AJ4686" s="38" t="str">
        <f>IF(AND(F4686&lt;&gt;[3]Pav.tvarkyklė!$B$12,F4686&lt;&gt;[3]Pav.tvarkyklė!$B$13),"GVTNT","X")</f>
        <v>GVTNT</v>
      </c>
      <c r="AK4686" s="39">
        <f t="shared" si="1021"/>
        <v>0</v>
      </c>
      <c r="AL4686" s="41"/>
      <c r="AM4686" s="41"/>
      <c r="AN4686" s="41">
        <f t="shared" si="1023"/>
        <v>1900</v>
      </c>
      <c r="AO4686" s="41"/>
      <c r="AP4686" s="41"/>
      <c r="AQ4686" s="41"/>
      <c r="AR4686" s="42"/>
      <c r="AS4686" s="42"/>
      <c r="AU4686" s="43">
        <f t="shared" si="1024"/>
        <v>0</v>
      </c>
    </row>
    <row r="4687" spans="1:47" ht="15" customHeight="1" x14ac:dyDescent="0.25">
      <c r="A4687" s="11"/>
      <c r="B4687" s="19">
        <v>4856</v>
      </c>
      <c r="C4687" s="61"/>
      <c r="D4687" s="62"/>
      <c r="E4687" s="78"/>
      <c r="F4687" s="63"/>
      <c r="G4687" s="80"/>
      <c r="H4687" s="94"/>
      <c r="I4687" s="95"/>
      <c r="J4687" s="27"/>
      <c r="K4687" s="27"/>
      <c r="L4687" s="95"/>
      <c r="M4687" s="96"/>
      <c r="N4687" s="29">
        <v>0</v>
      </c>
      <c r="O4687" s="30" t="str">
        <f>IF(G4687&lt;=$N$2,"",IF(F4687=[3]Pav.tvarkyklė!$B$13,"",IF(ISBLANK(R4687),"X","")))</f>
        <v/>
      </c>
      <c r="P4687" s="91"/>
      <c r="Q4687" s="63"/>
      <c r="R4687" s="63"/>
      <c r="S4687" s="63"/>
      <c r="T4687" s="63"/>
      <c r="U4687" s="34" t="str">
        <f>IFERROR(INDEX('[3]5.Grup_T'!$G$4:$G$22,MATCH('6.Turtas'!E4687,'[3]5.Grup_T'!$E$4:$E$22,0)),"0")</f>
        <v>0</v>
      </c>
      <c r="V4687" s="35">
        <f t="shared" si="1011"/>
        <v>0</v>
      </c>
      <c r="W4687" s="35">
        <f>IF(NOT(ISBLANK(H4687)),(12-DATEDIF(H4687,'[3]1.Pradzia'!$D$13,"m")),0)</f>
        <v>0</v>
      </c>
      <c r="X4687" s="35">
        <f t="shared" si="1012"/>
        <v>0</v>
      </c>
      <c r="Y4687" s="35">
        <f t="shared" si="1022"/>
        <v>0</v>
      </c>
      <c r="Z4687" s="35">
        <f t="shared" si="1020"/>
        <v>0</v>
      </c>
      <c r="AA4687" s="36">
        <f t="shared" si="1013"/>
        <v>0</v>
      </c>
      <c r="AB4687" s="36">
        <f t="shared" si="1014"/>
        <v>0</v>
      </c>
      <c r="AC4687" s="37">
        <f t="shared" si="1015"/>
        <v>0</v>
      </c>
      <c r="AD4687" s="35">
        <f>IF(OR(YEAR(G4687)&lt;2019,O4687="X"),0,IF(ISBLANK(H4687),DATEDIF(G4687,'[3]1.Pradzia'!$D$13,"M"),DATEDIF(G4687,H4687,"m")))</f>
        <v>0</v>
      </c>
      <c r="AE4687" s="37">
        <f>IF(E4687='[3]5.Grup_T'!$E$20,0,IF(AD4687&lt;&gt;0,M4687/V4687*MIN(12,AD4687),0))</f>
        <v>0</v>
      </c>
      <c r="AF4687" s="37">
        <f t="shared" si="1016"/>
        <v>0</v>
      </c>
      <c r="AG4687" s="37">
        <f t="shared" si="1017"/>
        <v>0</v>
      </c>
      <c r="AH4687" s="37">
        <f t="shared" si="1018"/>
        <v>0</v>
      </c>
      <c r="AI4687" s="35" t="str">
        <f t="shared" si="1019"/>
        <v>Nusidėvėjęs</v>
      </c>
      <c r="AJ4687" s="38" t="str">
        <f>IF(AND(F4687&lt;&gt;[3]Pav.tvarkyklė!$B$12,F4687&lt;&gt;[3]Pav.tvarkyklė!$B$13),"GVTNT","X")</f>
        <v>GVTNT</v>
      </c>
      <c r="AK4687" s="39">
        <f t="shared" si="1021"/>
        <v>0</v>
      </c>
      <c r="AL4687" s="41"/>
      <c r="AM4687" s="41"/>
      <c r="AN4687" s="41">
        <f t="shared" si="1023"/>
        <v>1900</v>
      </c>
      <c r="AO4687" s="41"/>
      <c r="AP4687" s="41"/>
      <c r="AQ4687" s="41"/>
      <c r="AR4687" s="42"/>
      <c r="AS4687" s="42"/>
      <c r="AU4687" s="43">
        <f t="shared" si="1024"/>
        <v>0</v>
      </c>
    </row>
    <row r="4688" spans="1:47" ht="15" customHeight="1" x14ac:dyDescent="0.25">
      <c r="A4688" s="11"/>
      <c r="B4688" s="19">
        <v>4857</v>
      </c>
      <c r="C4688" s="61"/>
      <c r="D4688" s="62"/>
      <c r="E4688" s="78"/>
      <c r="F4688" s="63"/>
      <c r="G4688" s="80"/>
      <c r="H4688" s="94"/>
      <c r="I4688" s="95"/>
      <c r="J4688" s="27"/>
      <c r="K4688" s="27"/>
      <c r="L4688" s="95"/>
      <c r="M4688" s="96"/>
      <c r="N4688" s="29">
        <v>0</v>
      </c>
      <c r="O4688" s="30" t="str">
        <f>IF(G4688&lt;=$N$2,"",IF(F4688=[3]Pav.tvarkyklė!$B$13,"",IF(ISBLANK(R4688),"X","")))</f>
        <v/>
      </c>
      <c r="P4688" s="91"/>
      <c r="Q4688" s="63"/>
      <c r="R4688" s="63"/>
      <c r="S4688" s="63"/>
      <c r="T4688" s="63"/>
      <c r="U4688" s="34" t="str">
        <f>IFERROR(INDEX('[3]5.Grup_T'!$G$4:$G$22,MATCH('6.Turtas'!E4688,'[3]5.Grup_T'!$E$4:$E$22,0)),"0")</f>
        <v>0</v>
      </c>
      <c r="V4688" s="35">
        <f t="shared" si="1011"/>
        <v>0</v>
      </c>
      <c r="W4688" s="35">
        <f>IF(NOT(ISBLANK(H4688)),(12-DATEDIF(H4688,'[3]1.Pradzia'!$D$13,"m")),0)</f>
        <v>0</v>
      </c>
      <c r="X4688" s="35">
        <f t="shared" si="1012"/>
        <v>0</v>
      </c>
      <c r="Y4688" s="35">
        <f t="shared" si="1022"/>
        <v>0</v>
      </c>
      <c r="Z4688" s="35">
        <f t="shared" si="1020"/>
        <v>0</v>
      </c>
      <c r="AA4688" s="36">
        <f t="shared" si="1013"/>
        <v>0</v>
      </c>
      <c r="AB4688" s="36">
        <f t="shared" si="1014"/>
        <v>0</v>
      </c>
      <c r="AC4688" s="37">
        <f t="shared" si="1015"/>
        <v>0</v>
      </c>
      <c r="AD4688" s="35">
        <f>IF(OR(YEAR(G4688)&lt;2019,O4688="X"),0,IF(ISBLANK(H4688),DATEDIF(G4688,'[3]1.Pradzia'!$D$13,"M"),DATEDIF(G4688,H4688,"m")))</f>
        <v>0</v>
      </c>
      <c r="AE4688" s="37">
        <f>IF(E4688='[3]5.Grup_T'!$E$20,0,IF(AD4688&lt;&gt;0,M4688/V4688*MIN(12,AD4688),0))</f>
        <v>0</v>
      </c>
      <c r="AF4688" s="37">
        <f t="shared" si="1016"/>
        <v>0</v>
      </c>
      <c r="AG4688" s="37">
        <f t="shared" si="1017"/>
        <v>0</v>
      </c>
      <c r="AH4688" s="37">
        <f t="shared" si="1018"/>
        <v>0</v>
      </c>
      <c r="AI4688" s="35" t="str">
        <f t="shared" si="1019"/>
        <v>Nusidėvėjęs</v>
      </c>
      <c r="AJ4688" s="38" t="str">
        <f>IF(AND(F4688&lt;&gt;[3]Pav.tvarkyklė!$B$12,F4688&lt;&gt;[3]Pav.tvarkyklė!$B$13),"GVTNT","X")</f>
        <v>GVTNT</v>
      </c>
      <c r="AK4688" s="39">
        <f t="shared" si="1021"/>
        <v>0</v>
      </c>
      <c r="AL4688" s="41"/>
      <c r="AM4688" s="41"/>
      <c r="AN4688" s="41">
        <f t="shared" si="1023"/>
        <v>1900</v>
      </c>
      <c r="AO4688" s="41"/>
      <c r="AP4688" s="41"/>
      <c r="AQ4688" s="41"/>
      <c r="AR4688" s="42"/>
      <c r="AS4688" s="42"/>
      <c r="AU4688" s="43">
        <f t="shared" si="1024"/>
        <v>0</v>
      </c>
    </row>
    <row r="4689" spans="1:47" ht="15" customHeight="1" x14ac:dyDescent="0.25">
      <c r="A4689" s="11"/>
      <c r="B4689" s="19">
        <v>4858</v>
      </c>
      <c r="C4689" s="61"/>
      <c r="D4689" s="62"/>
      <c r="E4689" s="78"/>
      <c r="F4689" s="63"/>
      <c r="G4689" s="80"/>
      <c r="H4689" s="94"/>
      <c r="I4689" s="95"/>
      <c r="J4689" s="27"/>
      <c r="K4689" s="27"/>
      <c r="L4689" s="95"/>
      <c r="M4689" s="96"/>
      <c r="N4689" s="29">
        <v>0</v>
      </c>
      <c r="O4689" s="30" t="str">
        <f>IF(G4689&lt;=$N$2,"",IF(F4689=[3]Pav.tvarkyklė!$B$13,"",IF(ISBLANK(R4689),"X","")))</f>
        <v/>
      </c>
      <c r="P4689" s="91"/>
      <c r="Q4689" s="63"/>
      <c r="R4689" s="63"/>
      <c r="S4689" s="63"/>
      <c r="T4689" s="63"/>
      <c r="U4689" s="34" t="str">
        <f>IFERROR(INDEX('[3]5.Grup_T'!$G$4:$G$22,MATCH('6.Turtas'!E4689,'[3]5.Grup_T'!$E$4:$E$22,0)),"0")</f>
        <v>0</v>
      </c>
      <c r="V4689" s="35">
        <f t="shared" si="1011"/>
        <v>0</v>
      </c>
      <c r="W4689" s="35">
        <f>IF(NOT(ISBLANK(H4689)),(12-DATEDIF(H4689,'[3]1.Pradzia'!$D$13,"m")),0)</f>
        <v>0</v>
      </c>
      <c r="X4689" s="35">
        <f t="shared" si="1012"/>
        <v>0</v>
      </c>
      <c r="Y4689" s="35">
        <f t="shared" si="1022"/>
        <v>0</v>
      </c>
      <c r="Z4689" s="35">
        <f t="shared" si="1020"/>
        <v>0</v>
      </c>
      <c r="AA4689" s="36">
        <f t="shared" si="1013"/>
        <v>0</v>
      </c>
      <c r="AB4689" s="36">
        <f t="shared" si="1014"/>
        <v>0</v>
      </c>
      <c r="AC4689" s="37">
        <f t="shared" si="1015"/>
        <v>0</v>
      </c>
      <c r="AD4689" s="35">
        <f>IF(OR(YEAR(G4689)&lt;2019,O4689="X"),0,IF(ISBLANK(H4689),DATEDIF(G4689,'[3]1.Pradzia'!$D$13,"M"),DATEDIF(G4689,H4689,"m")))</f>
        <v>0</v>
      </c>
      <c r="AE4689" s="37">
        <f>IF(E4689='[3]5.Grup_T'!$E$20,0,IF(AD4689&lt;&gt;0,M4689/V4689*MIN(12,AD4689),0))</f>
        <v>0</v>
      </c>
      <c r="AF4689" s="37">
        <f t="shared" si="1016"/>
        <v>0</v>
      </c>
      <c r="AG4689" s="37">
        <f t="shared" si="1017"/>
        <v>0</v>
      </c>
      <c r="AH4689" s="37">
        <f t="shared" si="1018"/>
        <v>0</v>
      </c>
      <c r="AI4689" s="35" t="str">
        <f t="shared" si="1019"/>
        <v>Nusidėvėjęs</v>
      </c>
      <c r="AJ4689" s="38" t="str">
        <f>IF(AND(F4689&lt;&gt;[3]Pav.tvarkyklė!$B$12,F4689&lt;&gt;[3]Pav.tvarkyklė!$B$13),"GVTNT","X")</f>
        <v>GVTNT</v>
      </c>
      <c r="AK4689" s="39">
        <f t="shared" si="1021"/>
        <v>0</v>
      </c>
      <c r="AL4689" s="41"/>
      <c r="AM4689" s="41"/>
      <c r="AN4689" s="41">
        <f t="shared" si="1023"/>
        <v>1900</v>
      </c>
      <c r="AO4689" s="41"/>
      <c r="AP4689" s="41"/>
      <c r="AQ4689" s="41"/>
      <c r="AR4689" s="42"/>
      <c r="AS4689" s="42"/>
      <c r="AU4689" s="43">
        <f t="shared" si="1024"/>
        <v>0</v>
      </c>
    </row>
    <row r="4690" spans="1:47" ht="15" customHeight="1" x14ac:dyDescent="0.25">
      <c r="A4690" s="11"/>
      <c r="B4690" s="19">
        <v>4859</v>
      </c>
      <c r="C4690" s="61"/>
      <c r="D4690" s="62"/>
      <c r="E4690" s="78"/>
      <c r="F4690" s="63"/>
      <c r="G4690" s="80"/>
      <c r="H4690" s="94"/>
      <c r="I4690" s="95"/>
      <c r="J4690" s="27"/>
      <c r="K4690" s="27"/>
      <c r="L4690" s="95"/>
      <c r="M4690" s="96"/>
      <c r="N4690" s="29">
        <v>0</v>
      </c>
      <c r="O4690" s="30" t="str">
        <f>IF(G4690&lt;=$N$2,"",IF(F4690=[3]Pav.tvarkyklė!$B$13,"",IF(ISBLANK(R4690),"X","")))</f>
        <v/>
      </c>
      <c r="P4690" s="91"/>
      <c r="Q4690" s="63"/>
      <c r="R4690" s="63"/>
      <c r="S4690" s="63"/>
      <c r="T4690" s="63"/>
      <c r="U4690" s="34" t="str">
        <f>IFERROR(INDEX('[3]5.Grup_T'!$G$4:$G$22,MATCH('6.Turtas'!E4690,'[3]5.Grup_T'!$E$4:$E$22,0)),"0")</f>
        <v>0</v>
      </c>
      <c r="V4690" s="35">
        <f t="shared" ref="V4690:V4753" si="1025">U4690*12</f>
        <v>0</v>
      </c>
      <c r="W4690" s="35">
        <f>IF(NOT(ISBLANK(H4690)),(12-DATEDIF(H4690,'[3]1.Pradzia'!$D$13,"m")),0)</f>
        <v>0</v>
      </c>
      <c r="X4690" s="35">
        <f t="shared" ref="X4690:X4753" si="1026">IF(OR(ISBLANK(C4690),YEAR(G4690)&gt;=2019),0,DATEDIF(G4690,$N$2,"M"))</f>
        <v>0</v>
      </c>
      <c r="Y4690" s="35">
        <f t="shared" si="1022"/>
        <v>0</v>
      </c>
      <c r="Z4690" s="35">
        <f t="shared" si="1020"/>
        <v>0</v>
      </c>
      <c r="AA4690" s="36">
        <f t="shared" ref="AA4690:AA4753" si="1027">+IF(Z4690&lt;=0,0,N4690/Z4690)</f>
        <v>0</v>
      </c>
      <c r="AB4690" s="36">
        <f t="shared" ref="AB4690:AB4753" si="1028">IF(Z4690&lt;=0,N4690,N4690/Z4690*Y4690)</f>
        <v>0</v>
      </c>
      <c r="AC4690" s="37">
        <f t="shared" ref="AC4690:AC4753" si="1029">IF(YEAR(G4690)&lt;2019,M4690-N4690+AB4690,0)</f>
        <v>0</v>
      </c>
      <c r="AD4690" s="35">
        <f>IF(OR(YEAR(G4690)&lt;2019,O4690="X"),0,IF(ISBLANK(H4690),DATEDIF(G4690,'[3]1.Pradzia'!$D$13,"M"),DATEDIF(G4690,H4690,"m")))</f>
        <v>0</v>
      </c>
      <c r="AE4690" s="37">
        <f>IF(E4690='[3]5.Grup_T'!$E$20,0,IF(AD4690&lt;&gt;0,M4690/V4690*MIN(12,AD4690),0))</f>
        <v>0</v>
      </c>
      <c r="AF4690" s="37">
        <f t="shared" ref="AF4690:AF4753" si="1030">+AB4690+AE4690</f>
        <v>0</v>
      </c>
      <c r="AG4690" s="37">
        <f t="shared" ref="AG4690:AG4753" si="1031">AC4690+AE4690</f>
        <v>0</v>
      </c>
      <c r="AH4690" s="37">
        <f t="shared" ref="AH4690:AH4753" si="1032">M4690-AG4690</f>
        <v>0</v>
      </c>
      <c r="AI4690" s="35" t="str">
        <f t="shared" ref="AI4690:AI4753" si="1033">IF(H4690&lt;&gt;0,"Nurašytas",IF(O4690="X","Nesuderintas",IF(AH4690&lt;=0,"Nusidėvėjęs","")))</f>
        <v>Nusidėvėjęs</v>
      </c>
      <c r="AJ4690" s="38" t="str">
        <f>IF(AND(F4690&lt;&gt;[3]Pav.tvarkyklė!$B$12,F4690&lt;&gt;[3]Pav.tvarkyklė!$B$13),"GVTNT","X")</f>
        <v>GVTNT</v>
      </c>
      <c r="AK4690" s="39">
        <f t="shared" si="1021"/>
        <v>0</v>
      </c>
      <c r="AL4690" s="41"/>
      <c r="AM4690" s="41"/>
      <c r="AN4690" s="41">
        <f t="shared" si="1023"/>
        <v>1900</v>
      </c>
      <c r="AO4690" s="41"/>
      <c r="AP4690" s="41"/>
      <c r="AQ4690" s="41"/>
      <c r="AR4690" s="42"/>
      <c r="AS4690" s="42"/>
      <c r="AU4690" s="43">
        <f t="shared" si="1024"/>
        <v>0</v>
      </c>
    </row>
    <row r="4691" spans="1:47" ht="15" customHeight="1" x14ac:dyDescent="0.25">
      <c r="A4691" s="11"/>
      <c r="B4691" s="19">
        <v>4860</v>
      </c>
      <c r="C4691" s="61"/>
      <c r="D4691" s="62"/>
      <c r="E4691" s="78"/>
      <c r="F4691" s="63"/>
      <c r="G4691" s="80"/>
      <c r="H4691" s="94"/>
      <c r="I4691" s="95"/>
      <c r="J4691" s="27"/>
      <c r="K4691" s="27"/>
      <c r="L4691" s="95"/>
      <c r="M4691" s="96"/>
      <c r="N4691" s="29">
        <v>0</v>
      </c>
      <c r="O4691" s="30" t="str">
        <f>IF(G4691&lt;=$N$2,"",IF(F4691=[3]Pav.tvarkyklė!$B$13,"",IF(ISBLANK(R4691),"X","")))</f>
        <v/>
      </c>
      <c r="P4691" s="91"/>
      <c r="Q4691" s="63"/>
      <c r="R4691" s="63"/>
      <c r="S4691" s="63"/>
      <c r="T4691" s="63"/>
      <c r="U4691" s="34" t="str">
        <f>IFERROR(INDEX('[3]5.Grup_T'!$G$4:$G$22,MATCH('6.Turtas'!E4691,'[3]5.Grup_T'!$E$4:$E$22,0)),"0")</f>
        <v>0</v>
      </c>
      <c r="V4691" s="35">
        <f t="shared" si="1025"/>
        <v>0</v>
      </c>
      <c r="W4691" s="35">
        <f>IF(NOT(ISBLANK(H4691)),(12-DATEDIF(H4691,'[3]1.Pradzia'!$D$13,"m")),0)</f>
        <v>0</v>
      </c>
      <c r="X4691" s="35">
        <f t="shared" si="1026"/>
        <v>0</v>
      </c>
      <c r="Y4691" s="35">
        <f t="shared" si="1022"/>
        <v>0</v>
      </c>
      <c r="Z4691" s="35">
        <f t="shared" ref="Z4691:Z4754" si="1034">IF(YEAR(G4691)&gt;=2019,0,V4691-X4691)</f>
        <v>0</v>
      </c>
      <c r="AA4691" s="36">
        <f t="shared" si="1027"/>
        <v>0</v>
      </c>
      <c r="AB4691" s="36">
        <f t="shared" si="1028"/>
        <v>0</v>
      </c>
      <c r="AC4691" s="37">
        <f t="shared" si="1029"/>
        <v>0</v>
      </c>
      <c r="AD4691" s="35">
        <f>IF(OR(YEAR(G4691)&lt;2019,O4691="X"),0,IF(ISBLANK(H4691),DATEDIF(G4691,'[3]1.Pradzia'!$D$13,"M"),DATEDIF(G4691,H4691,"m")))</f>
        <v>0</v>
      </c>
      <c r="AE4691" s="37">
        <f>IF(E4691='[3]5.Grup_T'!$E$20,0,IF(AD4691&lt;&gt;0,M4691/V4691*MIN(12,AD4691),0))</f>
        <v>0</v>
      </c>
      <c r="AF4691" s="37">
        <f t="shared" si="1030"/>
        <v>0</v>
      </c>
      <c r="AG4691" s="37">
        <f t="shared" si="1031"/>
        <v>0</v>
      </c>
      <c r="AH4691" s="37">
        <f t="shared" si="1032"/>
        <v>0</v>
      </c>
      <c r="AI4691" s="35" t="str">
        <f t="shared" si="1033"/>
        <v>Nusidėvėjęs</v>
      </c>
      <c r="AJ4691" s="38" t="str">
        <f>IF(AND(F4691&lt;&gt;[3]Pav.tvarkyklė!$B$12,F4691&lt;&gt;[3]Pav.tvarkyklė!$B$13),"GVTNT","X")</f>
        <v>GVTNT</v>
      </c>
      <c r="AK4691" s="39">
        <f t="shared" ref="AK4691:AK4754" si="1035">I4691-J4691-K4691-L4691-M4691</f>
        <v>0</v>
      </c>
      <c r="AL4691" s="41"/>
      <c r="AM4691" s="41"/>
      <c r="AN4691" s="41">
        <f t="shared" si="1023"/>
        <v>1900</v>
      </c>
      <c r="AO4691" s="41"/>
      <c r="AP4691" s="41"/>
      <c r="AQ4691" s="41"/>
      <c r="AR4691" s="42"/>
      <c r="AS4691" s="42"/>
      <c r="AU4691" s="43">
        <f t="shared" si="1024"/>
        <v>0</v>
      </c>
    </row>
    <row r="4692" spans="1:47" ht="15" customHeight="1" x14ac:dyDescent="0.25">
      <c r="A4692" s="11"/>
      <c r="B4692" s="19">
        <v>4861</v>
      </c>
      <c r="C4692" s="61"/>
      <c r="D4692" s="62"/>
      <c r="E4692" s="78"/>
      <c r="F4692" s="63"/>
      <c r="G4692" s="80"/>
      <c r="H4692" s="94"/>
      <c r="I4692" s="95"/>
      <c r="J4692" s="27"/>
      <c r="K4692" s="27"/>
      <c r="L4692" s="95"/>
      <c r="M4692" s="96"/>
      <c r="N4692" s="29">
        <v>0</v>
      </c>
      <c r="O4692" s="30" t="str">
        <f>IF(G4692&lt;=$N$2,"",IF(F4692=[3]Pav.tvarkyklė!$B$13,"",IF(ISBLANK(R4692),"X","")))</f>
        <v/>
      </c>
      <c r="P4692" s="91"/>
      <c r="Q4692" s="63"/>
      <c r="R4692" s="63"/>
      <c r="S4692" s="63"/>
      <c r="T4692" s="63"/>
      <c r="U4692" s="34" t="str">
        <f>IFERROR(INDEX('[3]5.Grup_T'!$G$4:$G$22,MATCH('6.Turtas'!E4692,'[3]5.Grup_T'!$E$4:$E$22,0)),"0")</f>
        <v>0</v>
      </c>
      <c r="V4692" s="35">
        <f t="shared" si="1025"/>
        <v>0</v>
      </c>
      <c r="W4692" s="35">
        <f>IF(NOT(ISBLANK(H4692)),(12-DATEDIF(H4692,'[3]1.Pradzia'!$D$13,"m")),0)</f>
        <v>0</v>
      </c>
      <c r="X4692" s="35">
        <f t="shared" si="1026"/>
        <v>0</v>
      </c>
      <c r="Y4692" s="35">
        <f t="shared" si="1022"/>
        <v>0</v>
      </c>
      <c r="Z4692" s="35">
        <f t="shared" si="1034"/>
        <v>0</v>
      </c>
      <c r="AA4692" s="36">
        <f t="shared" si="1027"/>
        <v>0</v>
      </c>
      <c r="AB4692" s="36">
        <f t="shared" si="1028"/>
        <v>0</v>
      </c>
      <c r="AC4692" s="37">
        <f t="shared" si="1029"/>
        <v>0</v>
      </c>
      <c r="AD4692" s="35">
        <f>IF(OR(YEAR(G4692)&lt;2019,O4692="X"),0,IF(ISBLANK(H4692),DATEDIF(G4692,'[3]1.Pradzia'!$D$13,"M"),DATEDIF(G4692,H4692,"m")))</f>
        <v>0</v>
      </c>
      <c r="AE4692" s="37">
        <f>IF(E4692='[3]5.Grup_T'!$E$20,0,IF(AD4692&lt;&gt;0,M4692/V4692*MIN(12,AD4692),0))</f>
        <v>0</v>
      </c>
      <c r="AF4692" s="37">
        <f t="shared" si="1030"/>
        <v>0</v>
      </c>
      <c r="AG4692" s="37">
        <f t="shared" si="1031"/>
        <v>0</v>
      </c>
      <c r="AH4692" s="37">
        <f t="shared" si="1032"/>
        <v>0</v>
      </c>
      <c r="AI4692" s="35" t="str">
        <f t="shared" si="1033"/>
        <v>Nusidėvėjęs</v>
      </c>
      <c r="AJ4692" s="38" t="str">
        <f>IF(AND(F4692&lt;&gt;[3]Pav.tvarkyklė!$B$12,F4692&lt;&gt;[3]Pav.tvarkyklė!$B$13),"GVTNT","X")</f>
        <v>GVTNT</v>
      </c>
      <c r="AK4692" s="39">
        <f t="shared" si="1035"/>
        <v>0</v>
      </c>
      <c r="AL4692" s="41"/>
      <c r="AM4692" s="41"/>
      <c r="AN4692" s="41">
        <f t="shared" si="1023"/>
        <v>1900</v>
      </c>
      <c r="AO4692" s="41"/>
      <c r="AP4692" s="41"/>
      <c r="AQ4692" s="41"/>
      <c r="AR4692" s="42"/>
      <c r="AS4692" s="42"/>
      <c r="AU4692" s="43">
        <f t="shared" si="1024"/>
        <v>0</v>
      </c>
    </row>
    <row r="4693" spans="1:47" ht="15" customHeight="1" x14ac:dyDescent="0.25">
      <c r="A4693" s="11"/>
      <c r="B4693" s="19">
        <v>4862</v>
      </c>
      <c r="C4693" s="61"/>
      <c r="D4693" s="62"/>
      <c r="E4693" s="78"/>
      <c r="F4693" s="63"/>
      <c r="G4693" s="80"/>
      <c r="H4693" s="94"/>
      <c r="I4693" s="95"/>
      <c r="J4693" s="27"/>
      <c r="K4693" s="27"/>
      <c r="L4693" s="95"/>
      <c r="M4693" s="96"/>
      <c r="N4693" s="29">
        <v>0</v>
      </c>
      <c r="O4693" s="30" t="str">
        <f>IF(G4693&lt;=$N$2,"",IF(F4693=[3]Pav.tvarkyklė!$B$13,"",IF(ISBLANK(R4693),"X","")))</f>
        <v/>
      </c>
      <c r="P4693" s="91"/>
      <c r="Q4693" s="63"/>
      <c r="R4693" s="63"/>
      <c r="S4693" s="63"/>
      <c r="T4693" s="63"/>
      <c r="U4693" s="34" t="str">
        <f>IFERROR(INDEX('[3]5.Grup_T'!$G$4:$G$22,MATCH('6.Turtas'!E4693,'[3]5.Grup_T'!$E$4:$E$22,0)),"0")</f>
        <v>0</v>
      </c>
      <c r="V4693" s="35">
        <f t="shared" si="1025"/>
        <v>0</v>
      </c>
      <c r="W4693" s="35">
        <f>IF(NOT(ISBLANK(H4693)),(12-DATEDIF(H4693,'[3]1.Pradzia'!$D$13,"m")),0)</f>
        <v>0</v>
      </c>
      <c r="X4693" s="35">
        <f t="shared" si="1026"/>
        <v>0</v>
      </c>
      <c r="Y4693" s="35">
        <f t="shared" si="1022"/>
        <v>0</v>
      </c>
      <c r="Z4693" s="35">
        <f t="shared" si="1034"/>
        <v>0</v>
      </c>
      <c r="AA4693" s="36">
        <f t="shared" si="1027"/>
        <v>0</v>
      </c>
      <c r="AB4693" s="36">
        <f t="shared" si="1028"/>
        <v>0</v>
      </c>
      <c r="AC4693" s="37">
        <f t="shared" si="1029"/>
        <v>0</v>
      </c>
      <c r="AD4693" s="35">
        <f>IF(OR(YEAR(G4693)&lt;2019,O4693="X"),0,IF(ISBLANK(H4693),DATEDIF(G4693,'[3]1.Pradzia'!$D$13,"M"),DATEDIF(G4693,H4693,"m")))</f>
        <v>0</v>
      </c>
      <c r="AE4693" s="37">
        <f>IF(E4693='[3]5.Grup_T'!$E$20,0,IF(AD4693&lt;&gt;0,M4693/V4693*MIN(12,AD4693),0))</f>
        <v>0</v>
      </c>
      <c r="AF4693" s="37">
        <f t="shared" si="1030"/>
        <v>0</v>
      </c>
      <c r="AG4693" s="37">
        <f t="shared" si="1031"/>
        <v>0</v>
      </c>
      <c r="AH4693" s="37">
        <f t="shared" si="1032"/>
        <v>0</v>
      </c>
      <c r="AI4693" s="35" t="str">
        <f t="shared" si="1033"/>
        <v>Nusidėvėjęs</v>
      </c>
      <c r="AJ4693" s="38" t="str">
        <f>IF(AND(F4693&lt;&gt;[3]Pav.tvarkyklė!$B$12,F4693&lt;&gt;[3]Pav.tvarkyklė!$B$13),"GVTNT","X")</f>
        <v>GVTNT</v>
      </c>
      <c r="AK4693" s="39">
        <f t="shared" si="1035"/>
        <v>0</v>
      </c>
      <c r="AL4693" s="41"/>
      <c r="AM4693" s="41"/>
      <c r="AN4693" s="41">
        <f t="shared" si="1023"/>
        <v>1900</v>
      </c>
      <c r="AO4693" s="41"/>
      <c r="AP4693" s="41"/>
      <c r="AQ4693" s="41"/>
      <c r="AR4693" s="42"/>
      <c r="AS4693" s="42"/>
      <c r="AU4693" s="43">
        <f t="shared" si="1024"/>
        <v>0</v>
      </c>
    </row>
    <row r="4694" spans="1:47" ht="15" customHeight="1" x14ac:dyDescent="0.25">
      <c r="A4694" s="11"/>
      <c r="B4694" s="19">
        <v>4863</v>
      </c>
      <c r="C4694" s="61"/>
      <c r="D4694" s="62"/>
      <c r="E4694" s="78"/>
      <c r="F4694" s="63"/>
      <c r="G4694" s="80"/>
      <c r="H4694" s="94"/>
      <c r="I4694" s="95"/>
      <c r="J4694" s="27"/>
      <c r="K4694" s="27"/>
      <c r="L4694" s="95"/>
      <c r="M4694" s="96"/>
      <c r="N4694" s="29">
        <v>0</v>
      </c>
      <c r="O4694" s="30" t="str">
        <f>IF(G4694&lt;=$N$2,"",IF(F4694=[3]Pav.tvarkyklė!$B$13,"",IF(ISBLANK(R4694),"X","")))</f>
        <v/>
      </c>
      <c r="P4694" s="91"/>
      <c r="Q4694" s="63"/>
      <c r="R4694" s="63"/>
      <c r="S4694" s="63"/>
      <c r="T4694" s="63"/>
      <c r="U4694" s="34" t="str">
        <f>IFERROR(INDEX('[3]5.Grup_T'!$G$4:$G$22,MATCH('6.Turtas'!E4694,'[3]5.Grup_T'!$E$4:$E$22,0)),"0")</f>
        <v>0</v>
      </c>
      <c r="V4694" s="35">
        <f t="shared" si="1025"/>
        <v>0</v>
      </c>
      <c r="W4694" s="35">
        <f>IF(NOT(ISBLANK(H4694)),(12-DATEDIF(H4694,'[3]1.Pradzia'!$D$13,"m")),0)</f>
        <v>0</v>
      </c>
      <c r="X4694" s="35">
        <f t="shared" si="1026"/>
        <v>0</v>
      </c>
      <c r="Y4694" s="35">
        <f t="shared" si="1022"/>
        <v>0</v>
      </c>
      <c r="Z4694" s="35">
        <f t="shared" si="1034"/>
        <v>0</v>
      </c>
      <c r="AA4694" s="36">
        <f t="shared" si="1027"/>
        <v>0</v>
      </c>
      <c r="AB4694" s="36">
        <f t="shared" si="1028"/>
        <v>0</v>
      </c>
      <c r="AC4694" s="37">
        <f t="shared" si="1029"/>
        <v>0</v>
      </c>
      <c r="AD4694" s="35">
        <f>IF(OR(YEAR(G4694)&lt;2019,O4694="X"),0,IF(ISBLANK(H4694),DATEDIF(G4694,'[3]1.Pradzia'!$D$13,"M"),DATEDIF(G4694,H4694,"m")))</f>
        <v>0</v>
      </c>
      <c r="AE4694" s="37">
        <f>IF(E4694='[3]5.Grup_T'!$E$20,0,IF(AD4694&lt;&gt;0,M4694/V4694*MIN(12,AD4694),0))</f>
        <v>0</v>
      </c>
      <c r="AF4694" s="37">
        <f t="shared" si="1030"/>
        <v>0</v>
      </c>
      <c r="AG4694" s="37">
        <f t="shared" si="1031"/>
        <v>0</v>
      </c>
      <c r="AH4694" s="37">
        <f t="shared" si="1032"/>
        <v>0</v>
      </c>
      <c r="AI4694" s="35" t="str">
        <f t="shared" si="1033"/>
        <v>Nusidėvėjęs</v>
      </c>
      <c r="AJ4694" s="38" t="str">
        <f>IF(AND(F4694&lt;&gt;[3]Pav.tvarkyklė!$B$12,F4694&lt;&gt;[3]Pav.tvarkyklė!$B$13),"GVTNT","X")</f>
        <v>GVTNT</v>
      </c>
      <c r="AK4694" s="39">
        <f t="shared" si="1035"/>
        <v>0</v>
      </c>
      <c r="AL4694" s="41"/>
      <c r="AM4694" s="41"/>
      <c r="AN4694" s="41">
        <f t="shared" si="1023"/>
        <v>1900</v>
      </c>
      <c r="AO4694" s="41"/>
      <c r="AP4694" s="41"/>
      <c r="AQ4694" s="41"/>
      <c r="AR4694" s="42"/>
      <c r="AS4694" s="42"/>
      <c r="AU4694" s="43">
        <f t="shared" si="1024"/>
        <v>0</v>
      </c>
    </row>
    <row r="4695" spans="1:47" ht="15" customHeight="1" x14ac:dyDescent="0.25">
      <c r="A4695" s="11"/>
      <c r="B4695" s="19">
        <v>4864</v>
      </c>
      <c r="C4695" s="61"/>
      <c r="D4695" s="62"/>
      <c r="E4695" s="78"/>
      <c r="F4695" s="63"/>
      <c r="G4695" s="80"/>
      <c r="H4695" s="94"/>
      <c r="I4695" s="95"/>
      <c r="J4695" s="27"/>
      <c r="K4695" s="27"/>
      <c r="L4695" s="95"/>
      <c r="M4695" s="96"/>
      <c r="N4695" s="29">
        <v>0</v>
      </c>
      <c r="O4695" s="30" t="str">
        <f>IF(G4695&lt;=$N$2,"",IF(F4695=[3]Pav.tvarkyklė!$B$13,"",IF(ISBLANK(R4695),"X","")))</f>
        <v/>
      </c>
      <c r="P4695" s="91"/>
      <c r="Q4695" s="63"/>
      <c r="R4695" s="63"/>
      <c r="S4695" s="63"/>
      <c r="T4695" s="63"/>
      <c r="U4695" s="34" t="str">
        <f>IFERROR(INDEX('[3]5.Grup_T'!$G$4:$G$22,MATCH('6.Turtas'!E4695,'[3]5.Grup_T'!$E$4:$E$22,0)),"0")</f>
        <v>0</v>
      </c>
      <c r="V4695" s="35">
        <f t="shared" si="1025"/>
        <v>0</v>
      </c>
      <c r="W4695" s="35">
        <f>IF(NOT(ISBLANK(H4695)),(12-DATEDIF(H4695,'[3]1.Pradzia'!$D$13,"m")),0)</f>
        <v>0</v>
      </c>
      <c r="X4695" s="35">
        <f t="shared" si="1026"/>
        <v>0</v>
      </c>
      <c r="Y4695" s="35">
        <f t="shared" si="1022"/>
        <v>0</v>
      </c>
      <c r="Z4695" s="35">
        <f t="shared" si="1034"/>
        <v>0</v>
      </c>
      <c r="AA4695" s="36">
        <f t="shared" si="1027"/>
        <v>0</v>
      </c>
      <c r="AB4695" s="36">
        <f t="shared" si="1028"/>
        <v>0</v>
      </c>
      <c r="AC4695" s="37">
        <f t="shared" si="1029"/>
        <v>0</v>
      </c>
      <c r="AD4695" s="35">
        <f>IF(OR(YEAR(G4695)&lt;2019,O4695="X"),0,IF(ISBLANK(H4695),DATEDIF(G4695,'[3]1.Pradzia'!$D$13,"M"),DATEDIF(G4695,H4695,"m")))</f>
        <v>0</v>
      </c>
      <c r="AE4695" s="37">
        <f>IF(E4695='[3]5.Grup_T'!$E$20,0,IF(AD4695&lt;&gt;0,M4695/V4695*MIN(12,AD4695),0))</f>
        <v>0</v>
      </c>
      <c r="AF4695" s="37">
        <f t="shared" si="1030"/>
        <v>0</v>
      </c>
      <c r="AG4695" s="37">
        <f t="shared" si="1031"/>
        <v>0</v>
      </c>
      <c r="AH4695" s="37">
        <f t="shared" si="1032"/>
        <v>0</v>
      </c>
      <c r="AI4695" s="35" t="str">
        <f t="shared" si="1033"/>
        <v>Nusidėvėjęs</v>
      </c>
      <c r="AJ4695" s="38" t="str">
        <f>IF(AND(F4695&lt;&gt;[3]Pav.tvarkyklė!$B$12,F4695&lt;&gt;[3]Pav.tvarkyklė!$B$13),"GVTNT","X")</f>
        <v>GVTNT</v>
      </c>
      <c r="AK4695" s="39">
        <f t="shared" si="1035"/>
        <v>0</v>
      </c>
      <c r="AL4695" s="41"/>
      <c r="AM4695" s="41"/>
      <c r="AN4695" s="41">
        <f t="shared" si="1023"/>
        <v>1900</v>
      </c>
      <c r="AO4695" s="41"/>
      <c r="AP4695" s="41"/>
      <c r="AQ4695" s="41"/>
      <c r="AR4695" s="42"/>
      <c r="AS4695" s="42"/>
      <c r="AU4695" s="43">
        <f t="shared" si="1024"/>
        <v>0</v>
      </c>
    </row>
    <row r="4696" spans="1:47" ht="15" customHeight="1" x14ac:dyDescent="0.25">
      <c r="A4696" s="11"/>
      <c r="B4696" s="19">
        <v>4865</v>
      </c>
      <c r="C4696" s="61"/>
      <c r="D4696" s="62"/>
      <c r="E4696" s="78"/>
      <c r="F4696" s="63"/>
      <c r="G4696" s="80"/>
      <c r="H4696" s="94"/>
      <c r="I4696" s="95"/>
      <c r="J4696" s="27"/>
      <c r="K4696" s="27"/>
      <c r="L4696" s="95"/>
      <c r="M4696" s="96"/>
      <c r="N4696" s="29">
        <v>0</v>
      </c>
      <c r="O4696" s="30" t="str">
        <f>IF(G4696&lt;=$N$2,"",IF(F4696=[3]Pav.tvarkyklė!$B$13,"",IF(ISBLANK(R4696),"X","")))</f>
        <v/>
      </c>
      <c r="P4696" s="91"/>
      <c r="Q4696" s="63"/>
      <c r="R4696" s="63"/>
      <c r="S4696" s="63"/>
      <c r="T4696" s="63"/>
      <c r="U4696" s="34" t="str">
        <f>IFERROR(INDEX('[3]5.Grup_T'!$G$4:$G$22,MATCH('6.Turtas'!E4696,'[3]5.Grup_T'!$E$4:$E$22,0)),"0")</f>
        <v>0</v>
      </c>
      <c r="V4696" s="35">
        <f t="shared" si="1025"/>
        <v>0</v>
      </c>
      <c r="W4696" s="35">
        <f>IF(NOT(ISBLANK(H4696)),(12-DATEDIF(H4696,'[3]1.Pradzia'!$D$13,"m")),0)</f>
        <v>0</v>
      </c>
      <c r="X4696" s="35">
        <f t="shared" si="1026"/>
        <v>0</v>
      </c>
      <c r="Y4696" s="35">
        <f t="shared" si="1022"/>
        <v>0</v>
      </c>
      <c r="Z4696" s="35">
        <f t="shared" si="1034"/>
        <v>0</v>
      </c>
      <c r="AA4696" s="36">
        <f t="shared" si="1027"/>
        <v>0</v>
      </c>
      <c r="AB4696" s="36">
        <f t="shared" si="1028"/>
        <v>0</v>
      </c>
      <c r="AC4696" s="37">
        <f t="shared" si="1029"/>
        <v>0</v>
      </c>
      <c r="AD4696" s="35">
        <f>IF(OR(YEAR(G4696)&lt;2019,O4696="X"),0,IF(ISBLANK(H4696),DATEDIF(G4696,'[3]1.Pradzia'!$D$13,"M"),DATEDIF(G4696,H4696,"m")))</f>
        <v>0</v>
      </c>
      <c r="AE4696" s="37">
        <f>IF(E4696='[3]5.Grup_T'!$E$20,0,IF(AD4696&lt;&gt;0,M4696/V4696*MIN(12,AD4696),0))</f>
        <v>0</v>
      </c>
      <c r="AF4696" s="37">
        <f t="shared" si="1030"/>
        <v>0</v>
      </c>
      <c r="AG4696" s="37">
        <f t="shared" si="1031"/>
        <v>0</v>
      </c>
      <c r="AH4696" s="37">
        <f t="shared" si="1032"/>
        <v>0</v>
      </c>
      <c r="AI4696" s="35" t="str">
        <f t="shared" si="1033"/>
        <v>Nusidėvėjęs</v>
      </c>
      <c r="AJ4696" s="38" t="str">
        <f>IF(AND(F4696&lt;&gt;[3]Pav.tvarkyklė!$B$12,F4696&lt;&gt;[3]Pav.tvarkyklė!$B$13),"GVTNT","X")</f>
        <v>GVTNT</v>
      </c>
      <c r="AK4696" s="39">
        <f t="shared" si="1035"/>
        <v>0</v>
      </c>
      <c r="AL4696" s="41"/>
      <c r="AM4696" s="41"/>
      <c r="AN4696" s="41">
        <f t="shared" si="1023"/>
        <v>1900</v>
      </c>
      <c r="AO4696" s="41"/>
      <c r="AP4696" s="41"/>
      <c r="AQ4696" s="41"/>
      <c r="AR4696" s="42"/>
      <c r="AS4696" s="42"/>
      <c r="AU4696" s="43">
        <f t="shared" si="1024"/>
        <v>0</v>
      </c>
    </row>
    <row r="4697" spans="1:47" ht="15" customHeight="1" x14ac:dyDescent="0.25">
      <c r="A4697" s="11"/>
      <c r="B4697" s="19">
        <v>4866</v>
      </c>
      <c r="C4697" s="61"/>
      <c r="D4697" s="62"/>
      <c r="E4697" s="78"/>
      <c r="F4697" s="63"/>
      <c r="G4697" s="80"/>
      <c r="H4697" s="94"/>
      <c r="I4697" s="95"/>
      <c r="J4697" s="27"/>
      <c r="K4697" s="27"/>
      <c r="L4697" s="95"/>
      <c r="M4697" s="96"/>
      <c r="N4697" s="29">
        <v>0</v>
      </c>
      <c r="O4697" s="30" t="str">
        <f>IF(G4697&lt;=$N$2,"",IF(F4697=[3]Pav.tvarkyklė!$B$13,"",IF(ISBLANK(R4697),"X","")))</f>
        <v/>
      </c>
      <c r="P4697" s="91"/>
      <c r="Q4697" s="63"/>
      <c r="R4697" s="63"/>
      <c r="S4697" s="63"/>
      <c r="T4697" s="63"/>
      <c r="U4697" s="34" t="str">
        <f>IFERROR(INDEX('[3]5.Grup_T'!$G$4:$G$22,MATCH('6.Turtas'!E4697,'[3]5.Grup_T'!$E$4:$E$22,0)),"0")</f>
        <v>0</v>
      </c>
      <c r="V4697" s="35">
        <f t="shared" si="1025"/>
        <v>0</v>
      </c>
      <c r="W4697" s="35">
        <f>IF(NOT(ISBLANK(H4697)),(12-DATEDIF(H4697,'[3]1.Pradzia'!$D$13,"m")),0)</f>
        <v>0</v>
      </c>
      <c r="X4697" s="35">
        <f t="shared" si="1026"/>
        <v>0</v>
      </c>
      <c r="Y4697" s="35">
        <f t="shared" si="1022"/>
        <v>0</v>
      </c>
      <c r="Z4697" s="35">
        <f t="shared" si="1034"/>
        <v>0</v>
      </c>
      <c r="AA4697" s="36">
        <f t="shared" si="1027"/>
        <v>0</v>
      </c>
      <c r="AB4697" s="36">
        <f t="shared" si="1028"/>
        <v>0</v>
      </c>
      <c r="AC4697" s="37">
        <f t="shared" si="1029"/>
        <v>0</v>
      </c>
      <c r="AD4697" s="35">
        <f>IF(OR(YEAR(G4697)&lt;2019,O4697="X"),0,IF(ISBLANK(H4697),DATEDIF(G4697,'[3]1.Pradzia'!$D$13,"M"),DATEDIF(G4697,H4697,"m")))</f>
        <v>0</v>
      </c>
      <c r="AE4697" s="37">
        <f>IF(E4697='[3]5.Grup_T'!$E$20,0,IF(AD4697&lt;&gt;0,M4697/V4697*MIN(12,AD4697),0))</f>
        <v>0</v>
      </c>
      <c r="AF4697" s="37">
        <f t="shared" si="1030"/>
        <v>0</v>
      </c>
      <c r="AG4697" s="37">
        <f t="shared" si="1031"/>
        <v>0</v>
      </c>
      <c r="AH4697" s="37">
        <f t="shared" si="1032"/>
        <v>0</v>
      </c>
      <c r="AI4697" s="35" t="str">
        <f t="shared" si="1033"/>
        <v>Nusidėvėjęs</v>
      </c>
      <c r="AJ4697" s="38" t="str">
        <f>IF(AND(F4697&lt;&gt;[3]Pav.tvarkyklė!$B$12,F4697&lt;&gt;[3]Pav.tvarkyklė!$B$13),"GVTNT","X")</f>
        <v>GVTNT</v>
      </c>
      <c r="AK4697" s="39">
        <f t="shared" si="1035"/>
        <v>0</v>
      </c>
      <c r="AL4697" s="41"/>
      <c r="AM4697" s="41"/>
      <c r="AN4697" s="41">
        <f t="shared" si="1023"/>
        <v>1900</v>
      </c>
      <c r="AO4697" s="41"/>
      <c r="AP4697" s="41"/>
      <c r="AQ4697" s="41"/>
      <c r="AR4697" s="42"/>
      <c r="AS4697" s="42"/>
      <c r="AU4697" s="43">
        <f t="shared" si="1024"/>
        <v>0</v>
      </c>
    </row>
    <row r="4698" spans="1:47" ht="15" customHeight="1" x14ac:dyDescent="0.25">
      <c r="A4698" s="11"/>
      <c r="B4698" s="19">
        <v>4867</v>
      </c>
      <c r="C4698" s="61"/>
      <c r="D4698" s="62"/>
      <c r="E4698" s="78"/>
      <c r="F4698" s="63"/>
      <c r="G4698" s="80"/>
      <c r="H4698" s="94"/>
      <c r="I4698" s="95"/>
      <c r="J4698" s="27"/>
      <c r="K4698" s="27"/>
      <c r="L4698" s="95"/>
      <c r="M4698" s="96"/>
      <c r="N4698" s="29">
        <v>0</v>
      </c>
      <c r="O4698" s="30" t="str">
        <f>IF(G4698&lt;=$N$2,"",IF(F4698=[3]Pav.tvarkyklė!$B$13,"",IF(ISBLANK(R4698),"X","")))</f>
        <v/>
      </c>
      <c r="P4698" s="91"/>
      <c r="Q4698" s="63"/>
      <c r="R4698" s="63"/>
      <c r="S4698" s="63"/>
      <c r="T4698" s="63"/>
      <c r="U4698" s="34" t="str">
        <f>IFERROR(INDEX('[3]5.Grup_T'!$G$4:$G$22,MATCH('6.Turtas'!E4698,'[3]5.Grup_T'!$E$4:$E$22,0)),"0")</f>
        <v>0</v>
      </c>
      <c r="V4698" s="35">
        <f t="shared" si="1025"/>
        <v>0</v>
      </c>
      <c r="W4698" s="35">
        <f>IF(NOT(ISBLANK(H4698)),(12-DATEDIF(H4698,'[3]1.Pradzia'!$D$13,"m")),0)</f>
        <v>0</v>
      </c>
      <c r="X4698" s="35">
        <f t="shared" si="1026"/>
        <v>0</v>
      </c>
      <c r="Y4698" s="35">
        <f t="shared" si="1022"/>
        <v>0</v>
      </c>
      <c r="Z4698" s="35">
        <f t="shared" si="1034"/>
        <v>0</v>
      </c>
      <c r="AA4698" s="36">
        <f t="shared" si="1027"/>
        <v>0</v>
      </c>
      <c r="AB4698" s="36">
        <f t="shared" si="1028"/>
        <v>0</v>
      </c>
      <c r="AC4698" s="37">
        <f t="shared" si="1029"/>
        <v>0</v>
      </c>
      <c r="AD4698" s="35">
        <f>IF(OR(YEAR(G4698)&lt;2019,O4698="X"),0,IF(ISBLANK(H4698),DATEDIF(G4698,'[3]1.Pradzia'!$D$13,"M"),DATEDIF(G4698,H4698,"m")))</f>
        <v>0</v>
      </c>
      <c r="AE4698" s="37">
        <f>IF(E4698='[3]5.Grup_T'!$E$20,0,IF(AD4698&lt;&gt;0,M4698/V4698*MIN(12,AD4698),0))</f>
        <v>0</v>
      </c>
      <c r="AF4698" s="37">
        <f t="shared" si="1030"/>
        <v>0</v>
      </c>
      <c r="AG4698" s="37">
        <f t="shared" si="1031"/>
        <v>0</v>
      </c>
      <c r="AH4698" s="37">
        <f t="shared" si="1032"/>
        <v>0</v>
      </c>
      <c r="AI4698" s="35" t="str">
        <f t="shared" si="1033"/>
        <v>Nusidėvėjęs</v>
      </c>
      <c r="AJ4698" s="38" t="str">
        <f>IF(AND(F4698&lt;&gt;[3]Pav.tvarkyklė!$B$12,F4698&lt;&gt;[3]Pav.tvarkyklė!$B$13),"GVTNT","X")</f>
        <v>GVTNT</v>
      </c>
      <c r="AK4698" s="39">
        <f t="shared" si="1035"/>
        <v>0</v>
      </c>
      <c r="AL4698" s="41"/>
      <c r="AM4698" s="41"/>
      <c r="AN4698" s="41">
        <f t="shared" si="1023"/>
        <v>1900</v>
      </c>
      <c r="AO4698" s="41"/>
      <c r="AP4698" s="41"/>
      <c r="AQ4698" s="41"/>
      <c r="AR4698" s="42"/>
      <c r="AS4698" s="42"/>
      <c r="AU4698" s="43">
        <f t="shared" si="1024"/>
        <v>0</v>
      </c>
    </row>
    <row r="4699" spans="1:47" ht="15" customHeight="1" x14ac:dyDescent="0.25">
      <c r="A4699" s="11"/>
      <c r="B4699" s="19">
        <v>4868</v>
      </c>
      <c r="C4699" s="61"/>
      <c r="D4699" s="62"/>
      <c r="E4699" s="78"/>
      <c r="F4699" s="63"/>
      <c r="G4699" s="80"/>
      <c r="H4699" s="94"/>
      <c r="I4699" s="95"/>
      <c r="J4699" s="27"/>
      <c r="K4699" s="27"/>
      <c r="L4699" s="95"/>
      <c r="M4699" s="96"/>
      <c r="N4699" s="29">
        <v>0</v>
      </c>
      <c r="O4699" s="30" t="str">
        <f>IF(G4699&lt;=$N$2,"",IF(F4699=[3]Pav.tvarkyklė!$B$13,"",IF(ISBLANK(R4699),"X","")))</f>
        <v/>
      </c>
      <c r="P4699" s="91"/>
      <c r="Q4699" s="63"/>
      <c r="R4699" s="63"/>
      <c r="S4699" s="63"/>
      <c r="T4699" s="63"/>
      <c r="U4699" s="34" t="str">
        <f>IFERROR(INDEX('[3]5.Grup_T'!$G$4:$G$22,MATCH('6.Turtas'!E4699,'[3]5.Grup_T'!$E$4:$E$22,0)),"0")</f>
        <v>0</v>
      </c>
      <c r="V4699" s="35">
        <f t="shared" si="1025"/>
        <v>0</v>
      </c>
      <c r="W4699" s="35">
        <f>IF(NOT(ISBLANK(H4699)),(12-DATEDIF(H4699,'[3]1.Pradzia'!$D$13,"m")),0)</f>
        <v>0</v>
      </c>
      <c r="X4699" s="35">
        <f t="shared" si="1026"/>
        <v>0</v>
      </c>
      <c r="Y4699" s="35">
        <f t="shared" si="1022"/>
        <v>0</v>
      </c>
      <c r="Z4699" s="35">
        <f t="shared" si="1034"/>
        <v>0</v>
      </c>
      <c r="AA4699" s="36">
        <f t="shared" si="1027"/>
        <v>0</v>
      </c>
      <c r="AB4699" s="36">
        <f t="shared" si="1028"/>
        <v>0</v>
      </c>
      <c r="AC4699" s="37">
        <f t="shared" si="1029"/>
        <v>0</v>
      </c>
      <c r="AD4699" s="35">
        <f>IF(OR(YEAR(G4699)&lt;2019,O4699="X"),0,IF(ISBLANK(H4699),DATEDIF(G4699,'[3]1.Pradzia'!$D$13,"M"),DATEDIF(G4699,H4699,"m")))</f>
        <v>0</v>
      </c>
      <c r="AE4699" s="37">
        <f>IF(E4699='[3]5.Grup_T'!$E$20,0,IF(AD4699&lt;&gt;0,M4699/V4699*MIN(12,AD4699),0))</f>
        <v>0</v>
      </c>
      <c r="AF4699" s="37">
        <f t="shared" si="1030"/>
        <v>0</v>
      </c>
      <c r="AG4699" s="37">
        <f t="shared" si="1031"/>
        <v>0</v>
      </c>
      <c r="AH4699" s="37">
        <f t="shared" si="1032"/>
        <v>0</v>
      </c>
      <c r="AI4699" s="35" t="str">
        <f t="shared" si="1033"/>
        <v>Nusidėvėjęs</v>
      </c>
      <c r="AJ4699" s="38" t="str">
        <f>IF(AND(F4699&lt;&gt;[3]Pav.tvarkyklė!$B$12,F4699&lt;&gt;[3]Pav.tvarkyklė!$B$13),"GVTNT","X")</f>
        <v>GVTNT</v>
      </c>
      <c r="AK4699" s="39">
        <f t="shared" si="1035"/>
        <v>0</v>
      </c>
      <c r="AL4699" s="41"/>
      <c r="AM4699" s="41"/>
      <c r="AN4699" s="41">
        <f t="shared" si="1023"/>
        <v>1900</v>
      </c>
      <c r="AO4699" s="41"/>
      <c r="AP4699" s="41"/>
      <c r="AQ4699" s="41"/>
      <c r="AR4699" s="42"/>
      <c r="AS4699" s="42"/>
      <c r="AU4699" s="43">
        <f t="shared" si="1024"/>
        <v>0</v>
      </c>
    </row>
    <row r="4700" spans="1:47" ht="15" customHeight="1" x14ac:dyDescent="0.25">
      <c r="A4700" s="11"/>
      <c r="B4700" s="19">
        <v>4869</v>
      </c>
      <c r="C4700" s="61"/>
      <c r="D4700" s="62"/>
      <c r="E4700" s="78"/>
      <c r="F4700" s="63"/>
      <c r="G4700" s="80"/>
      <c r="H4700" s="94"/>
      <c r="I4700" s="95"/>
      <c r="J4700" s="27"/>
      <c r="K4700" s="27"/>
      <c r="L4700" s="95"/>
      <c r="M4700" s="96"/>
      <c r="N4700" s="29">
        <v>0</v>
      </c>
      <c r="O4700" s="30" t="str">
        <f>IF(G4700&lt;=$N$2,"",IF(F4700=[3]Pav.tvarkyklė!$B$13,"",IF(ISBLANK(R4700),"X","")))</f>
        <v/>
      </c>
      <c r="P4700" s="91"/>
      <c r="Q4700" s="63"/>
      <c r="R4700" s="63"/>
      <c r="S4700" s="63"/>
      <c r="T4700" s="63"/>
      <c r="U4700" s="34" t="str">
        <f>IFERROR(INDEX('[3]5.Grup_T'!$G$4:$G$22,MATCH('6.Turtas'!E4700,'[3]5.Grup_T'!$E$4:$E$22,0)),"0")</f>
        <v>0</v>
      </c>
      <c r="V4700" s="35">
        <f t="shared" si="1025"/>
        <v>0</v>
      </c>
      <c r="W4700" s="35">
        <f>IF(NOT(ISBLANK(H4700)),(12-DATEDIF(H4700,'[3]1.Pradzia'!$D$13,"m")),0)</f>
        <v>0</v>
      </c>
      <c r="X4700" s="35">
        <f t="shared" si="1026"/>
        <v>0</v>
      </c>
      <c r="Y4700" s="35">
        <f t="shared" si="1022"/>
        <v>0</v>
      </c>
      <c r="Z4700" s="35">
        <f t="shared" si="1034"/>
        <v>0</v>
      </c>
      <c r="AA4700" s="36">
        <f t="shared" si="1027"/>
        <v>0</v>
      </c>
      <c r="AB4700" s="36">
        <f t="shared" si="1028"/>
        <v>0</v>
      </c>
      <c r="AC4700" s="37">
        <f t="shared" si="1029"/>
        <v>0</v>
      </c>
      <c r="AD4700" s="35">
        <f>IF(OR(YEAR(G4700)&lt;2019,O4700="X"),0,IF(ISBLANK(H4700),DATEDIF(G4700,'[3]1.Pradzia'!$D$13,"M"),DATEDIF(G4700,H4700,"m")))</f>
        <v>0</v>
      </c>
      <c r="AE4700" s="37">
        <f>IF(E4700='[3]5.Grup_T'!$E$20,0,IF(AD4700&lt;&gt;0,M4700/V4700*MIN(12,AD4700),0))</f>
        <v>0</v>
      </c>
      <c r="AF4700" s="37">
        <f t="shared" si="1030"/>
        <v>0</v>
      </c>
      <c r="AG4700" s="37">
        <f t="shared" si="1031"/>
        <v>0</v>
      </c>
      <c r="AH4700" s="37">
        <f t="shared" si="1032"/>
        <v>0</v>
      </c>
      <c r="AI4700" s="35" t="str">
        <f t="shared" si="1033"/>
        <v>Nusidėvėjęs</v>
      </c>
      <c r="AJ4700" s="38" t="str">
        <f>IF(AND(F4700&lt;&gt;[3]Pav.tvarkyklė!$B$12,F4700&lt;&gt;[3]Pav.tvarkyklė!$B$13),"GVTNT","X")</f>
        <v>GVTNT</v>
      </c>
      <c r="AK4700" s="39">
        <f t="shared" si="1035"/>
        <v>0</v>
      </c>
      <c r="AL4700" s="41"/>
      <c r="AM4700" s="41"/>
      <c r="AN4700" s="41">
        <f t="shared" si="1023"/>
        <v>1900</v>
      </c>
      <c r="AO4700" s="41"/>
      <c r="AP4700" s="41"/>
      <c r="AQ4700" s="41"/>
      <c r="AR4700" s="42"/>
      <c r="AS4700" s="42"/>
      <c r="AU4700" s="43">
        <f t="shared" si="1024"/>
        <v>0</v>
      </c>
    </row>
    <row r="4701" spans="1:47" ht="15" customHeight="1" x14ac:dyDescent="0.25">
      <c r="A4701" s="11"/>
      <c r="B4701" s="19">
        <v>4870</v>
      </c>
      <c r="C4701" s="61"/>
      <c r="D4701" s="62"/>
      <c r="E4701" s="78"/>
      <c r="F4701" s="63"/>
      <c r="G4701" s="80"/>
      <c r="H4701" s="94"/>
      <c r="I4701" s="95"/>
      <c r="J4701" s="27"/>
      <c r="K4701" s="27"/>
      <c r="L4701" s="95"/>
      <c r="M4701" s="96"/>
      <c r="N4701" s="29">
        <v>0</v>
      </c>
      <c r="O4701" s="30" t="str">
        <f>IF(G4701&lt;=$N$2,"",IF(F4701=[3]Pav.tvarkyklė!$B$13,"",IF(ISBLANK(R4701),"X","")))</f>
        <v/>
      </c>
      <c r="P4701" s="91"/>
      <c r="Q4701" s="63"/>
      <c r="R4701" s="63"/>
      <c r="S4701" s="63"/>
      <c r="T4701" s="63"/>
      <c r="U4701" s="34" t="str">
        <f>IFERROR(INDEX('[3]5.Grup_T'!$G$4:$G$22,MATCH('6.Turtas'!E4701,'[3]5.Grup_T'!$E$4:$E$22,0)),"0")</f>
        <v>0</v>
      </c>
      <c r="V4701" s="35">
        <f t="shared" si="1025"/>
        <v>0</v>
      </c>
      <c r="W4701" s="35">
        <f>IF(NOT(ISBLANK(H4701)),(12-DATEDIF(H4701,'[3]1.Pradzia'!$D$13,"m")),0)</f>
        <v>0</v>
      </c>
      <c r="X4701" s="35">
        <f t="shared" si="1026"/>
        <v>0</v>
      </c>
      <c r="Y4701" s="35">
        <f t="shared" si="1022"/>
        <v>0</v>
      </c>
      <c r="Z4701" s="35">
        <f t="shared" si="1034"/>
        <v>0</v>
      </c>
      <c r="AA4701" s="36">
        <f t="shared" si="1027"/>
        <v>0</v>
      </c>
      <c r="AB4701" s="36">
        <f t="shared" si="1028"/>
        <v>0</v>
      </c>
      <c r="AC4701" s="37">
        <f t="shared" si="1029"/>
        <v>0</v>
      </c>
      <c r="AD4701" s="35">
        <f>IF(OR(YEAR(G4701)&lt;2019,O4701="X"),0,IF(ISBLANK(H4701),DATEDIF(G4701,'[3]1.Pradzia'!$D$13,"M"),DATEDIF(G4701,H4701,"m")))</f>
        <v>0</v>
      </c>
      <c r="AE4701" s="37">
        <f>IF(E4701='[3]5.Grup_T'!$E$20,0,IF(AD4701&lt;&gt;0,M4701/V4701*MIN(12,AD4701),0))</f>
        <v>0</v>
      </c>
      <c r="AF4701" s="37">
        <f t="shared" si="1030"/>
        <v>0</v>
      </c>
      <c r="AG4701" s="37">
        <f t="shared" si="1031"/>
        <v>0</v>
      </c>
      <c r="AH4701" s="37">
        <f t="shared" si="1032"/>
        <v>0</v>
      </c>
      <c r="AI4701" s="35" t="str">
        <f t="shared" si="1033"/>
        <v>Nusidėvėjęs</v>
      </c>
      <c r="AJ4701" s="38" t="str">
        <f>IF(AND(F4701&lt;&gt;[3]Pav.tvarkyklė!$B$12,F4701&lt;&gt;[3]Pav.tvarkyklė!$B$13),"GVTNT","X")</f>
        <v>GVTNT</v>
      </c>
      <c r="AK4701" s="39">
        <f t="shared" si="1035"/>
        <v>0</v>
      </c>
      <c r="AL4701" s="41"/>
      <c r="AM4701" s="41"/>
      <c r="AN4701" s="41">
        <f t="shared" si="1023"/>
        <v>1900</v>
      </c>
      <c r="AO4701" s="41"/>
      <c r="AP4701" s="41"/>
      <c r="AQ4701" s="41"/>
      <c r="AR4701" s="42"/>
      <c r="AS4701" s="42"/>
      <c r="AU4701" s="43">
        <f t="shared" si="1024"/>
        <v>0</v>
      </c>
    </row>
    <row r="4702" spans="1:47" ht="15" customHeight="1" x14ac:dyDescent="0.25">
      <c r="A4702" s="11"/>
      <c r="B4702" s="19">
        <v>4871</v>
      </c>
      <c r="C4702" s="61"/>
      <c r="D4702" s="62"/>
      <c r="E4702" s="78"/>
      <c r="F4702" s="63"/>
      <c r="G4702" s="80"/>
      <c r="H4702" s="94"/>
      <c r="I4702" s="95"/>
      <c r="J4702" s="27"/>
      <c r="K4702" s="27"/>
      <c r="L4702" s="95"/>
      <c r="M4702" s="96"/>
      <c r="N4702" s="29">
        <v>0</v>
      </c>
      <c r="O4702" s="30" t="str">
        <f>IF(G4702&lt;=$N$2,"",IF(F4702=[3]Pav.tvarkyklė!$B$13,"",IF(ISBLANK(R4702),"X","")))</f>
        <v/>
      </c>
      <c r="P4702" s="91"/>
      <c r="Q4702" s="63"/>
      <c r="R4702" s="63"/>
      <c r="S4702" s="63"/>
      <c r="T4702" s="63"/>
      <c r="U4702" s="34" t="str">
        <f>IFERROR(INDEX('[3]5.Grup_T'!$G$4:$G$22,MATCH('6.Turtas'!E4702,'[3]5.Grup_T'!$E$4:$E$22,0)),"0")</f>
        <v>0</v>
      </c>
      <c r="V4702" s="35">
        <f t="shared" si="1025"/>
        <v>0</v>
      </c>
      <c r="W4702" s="35">
        <f>IF(NOT(ISBLANK(H4702)),(12-DATEDIF(H4702,'[3]1.Pradzia'!$D$13,"m")),0)</f>
        <v>0</v>
      </c>
      <c r="X4702" s="35">
        <f t="shared" si="1026"/>
        <v>0</v>
      </c>
      <c r="Y4702" s="35">
        <f t="shared" si="1022"/>
        <v>0</v>
      </c>
      <c r="Z4702" s="35">
        <f t="shared" si="1034"/>
        <v>0</v>
      </c>
      <c r="AA4702" s="36">
        <f t="shared" si="1027"/>
        <v>0</v>
      </c>
      <c r="AB4702" s="36">
        <f t="shared" si="1028"/>
        <v>0</v>
      </c>
      <c r="AC4702" s="37">
        <f t="shared" si="1029"/>
        <v>0</v>
      </c>
      <c r="AD4702" s="35">
        <f>IF(OR(YEAR(G4702)&lt;2019,O4702="X"),0,IF(ISBLANK(H4702),DATEDIF(G4702,'[3]1.Pradzia'!$D$13,"M"),DATEDIF(G4702,H4702,"m")))</f>
        <v>0</v>
      </c>
      <c r="AE4702" s="37">
        <f>IF(E4702='[3]5.Grup_T'!$E$20,0,IF(AD4702&lt;&gt;0,M4702/V4702*MIN(12,AD4702),0))</f>
        <v>0</v>
      </c>
      <c r="AF4702" s="37">
        <f t="shared" si="1030"/>
        <v>0</v>
      </c>
      <c r="AG4702" s="37">
        <f t="shared" si="1031"/>
        <v>0</v>
      </c>
      <c r="AH4702" s="37">
        <f t="shared" si="1032"/>
        <v>0</v>
      </c>
      <c r="AI4702" s="35" t="str">
        <f t="shared" si="1033"/>
        <v>Nusidėvėjęs</v>
      </c>
      <c r="AJ4702" s="38" t="str">
        <f>IF(AND(F4702&lt;&gt;[3]Pav.tvarkyklė!$B$12,F4702&lt;&gt;[3]Pav.tvarkyklė!$B$13),"GVTNT","X")</f>
        <v>GVTNT</v>
      </c>
      <c r="AK4702" s="39">
        <f t="shared" si="1035"/>
        <v>0</v>
      </c>
      <c r="AL4702" s="41"/>
      <c r="AM4702" s="41"/>
      <c r="AN4702" s="41">
        <f t="shared" si="1023"/>
        <v>1900</v>
      </c>
      <c r="AO4702" s="41"/>
      <c r="AP4702" s="41"/>
      <c r="AQ4702" s="41"/>
      <c r="AR4702" s="42"/>
      <c r="AS4702" s="42"/>
      <c r="AU4702" s="43">
        <f t="shared" si="1024"/>
        <v>0</v>
      </c>
    </row>
    <row r="4703" spans="1:47" ht="15" customHeight="1" x14ac:dyDescent="0.25">
      <c r="A4703" s="11"/>
      <c r="B4703" s="19">
        <v>4872</v>
      </c>
      <c r="C4703" s="61"/>
      <c r="D4703" s="62"/>
      <c r="E4703" s="78"/>
      <c r="F4703" s="63"/>
      <c r="G4703" s="80"/>
      <c r="H4703" s="94"/>
      <c r="I4703" s="95"/>
      <c r="J4703" s="27"/>
      <c r="K4703" s="27"/>
      <c r="L4703" s="95"/>
      <c r="M4703" s="96"/>
      <c r="N4703" s="29">
        <v>0</v>
      </c>
      <c r="O4703" s="30" t="str">
        <f>IF(G4703&lt;=$N$2,"",IF(F4703=[3]Pav.tvarkyklė!$B$13,"",IF(ISBLANK(R4703),"X","")))</f>
        <v/>
      </c>
      <c r="P4703" s="91"/>
      <c r="Q4703" s="63"/>
      <c r="R4703" s="63"/>
      <c r="S4703" s="63"/>
      <c r="T4703" s="63"/>
      <c r="U4703" s="34" t="str">
        <f>IFERROR(INDEX('[3]5.Grup_T'!$G$4:$G$22,MATCH('6.Turtas'!E4703,'[3]5.Grup_T'!$E$4:$E$22,0)),"0")</f>
        <v>0</v>
      </c>
      <c r="V4703" s="35">
        <f t="shared" si="1025"/>
        <v>0</v>
      </c>
      <c r="W4703" s="35">
        <f>IF(NOT(ISBLANK(H4703)),(12-DATEDIF(H4703,'[3]1.Pradzia'!$D$13,"m")),0)</f>
        <v>0</v>
      </c>
      <c r="X4703" s="35">
        <f t="shared" si="1026"/>
        <v>0</v>
      </c>
      <c r="Y4703" s="35">
        <f t="shared" si="1022"/>
        <v>0</v>
      </c>
      <c r="Z4703" s="35">
        <f t="shared" si="1034"/>
        <v>0</v>
      </c>
      <c r="AA4703" s="36">
        <f t="shared" si="1027"/>
        <v>0</v>
      </c>
      <c r="AB4703" s="36">
        <f t="shared" si="1028"/>
        <v>0</v>
      </c>
      <c r="AC4703" s="37">
        <f t="shared" si="1029"/>
        <v>0</v>
      </c>
      <c r="AD4703" s="35">
        <f>IF(OR(YEAR(G4703)&lt;2019,O4703="X"),0,IF(ISBLANK(H4703),DATEDIF(G4703,'[3]1.Pradzia'!$D$13,"M"),DATEDIF(G4703,H4703,"m")))</f>
        <v>0</v>
      </c>
      <c r="AE4703" s="37">
        <f>IF(E4703='[3]5.Grup_T'!$E$20,0,IF(AD4703&lt;&gt;0,M4703/V4703*MIN(12,AD4703),0))</f>
        <v>0</v>
      </c>
      <c r="AF4703" s="37">
        <f t="shared" si="1030"/>
        <v>0</v>
      </c>
      <c r="AG4703" s="37">
        <f t="shared" si="1031"/>
        <v>0</v>
      </c>
      <c r="AH4703" s="37">
        <f t="shared" si="1032"/>
        <v>0</v>
      </c>
      <c r="AI4703" s="35" t="str">
        <f t="shared" si="1033"/>
        <v>Nusidėvėjęs</v>
      </c>
      <c r="AJ4703" s="38" t="str">
        <f>IF(AND(F4703&lt;&gt;[3]Pav.tvarkyklė!$B$12,F4703&lt;&gt;[3]Pav.tvarkyklė!$B$13),"GVTNT","X")</f>
        <v>GVTNT</v>
      </c>
      <c r="AK4703" s="39">
        <f t="shared" si="1035"/>
        <v>0</v>
      </c>
      <c r="AL4703" s="41"/>
      <c r="AM4703" s="41"/>
      <c r="AN4703" s="41">
        <f t="shared" si="1023"/>
        <v>1900</v>
      </c>
      <c r="AO4703" s="41"/>
      <c r="AP4703" s="41"/>
      <c r="AQ4703" s="41"/>
      <c r="AR4703" s="42"/>
      <c r="AS4703" s="42"/>
      <c r="AU4703" s="43">
        <f t="shared" si="1024"/>
        <v>0</v>
      </c>
    </row>
    <row r="4704" spans="1:47" ht="15" customHeight="1" x14ac:dyDescent="0.25">
      <c r="A4704" s="11"/>
      <c r="B4704" s="19">
        <v>4873</v>
      </c>
      <c r="C4704" s="61"/>
      <c r="D4704" s="62"/>
      <c r="E4704" s="78"/>
      <c r="F4704" s="63"/>
      <c r="G4704" s="80"/>
      <c r="H4704" s="94"/>
      <c r="I4704" s="95"/>
      <c r="J4704" s="27"/>
      <c r="K4704" s="27"/>
      <c r="L4704" s="95"/>
      <c r="M4704" s="96"/>
      <c r="N4704" s="29">
        <v>0</v>
      </c>
      <c r="O4704" s="30" t="str">
        <f>IF(G4704&lt;=$N$2,"",IF(F4704=[3]Pav.tvarkyklė!$B$13,"",IF(ISBLANK(R4704),"X","")))</f>
        <v/>
      </c>
      <c r="P4704" s="91"/>
      <c r="Q4704" s="63"/>
      <c r="R4704" s="63"/>
      <c r="S4704" s="63"/>
      <c r="T4704" s="63"/>
      <c r="U4704" s="34" t="str">
        <f>IFERROR(INDEX('[3]5.Grup_T'!$G$4:$G$22,MATCH('6.Turtas'!E4704,'[3]5.Grup_T'!$E$4:$E$22,0)),"0")</f>
        <v>0</v>
      </c>
      <c r="V4704" s="35">
        <f t="shared" si="1025"/>
        <v>0</v>
      </c>
      <c r="W4704" s="35">
        <f>IF(NOT(ISBLANK(H4704)),(12-DATEDIF(H4704,'[3]1.Pradzia'!$D$13,"m")),0)</f>
        <v>0</v>
      </c>
      <c r="X4704" s="35">
        <f t="shared" si="1026"/>
        <v>0</v>
      </c>
      <c r="Y4704" s="35">
        <f t="shared" si="1022"/>
        <v>0</v>
      </c>
      <c r="Z4704" s="35">
        <f t="shared" si="1034"/>
        <v>0</v>
      </c>
      <c r="AA4704" s="36">
        <f t="shared" si="1027"/>
        <v>0</v>
      </c>
      <c r="AB4704" s="36">
        <f t="shared" si="1028"/>
        <v>0</v>
      </c>
      <c r="AC4704" s="37">
        <f t="shared" si="1029"/>
        <v>0</v>
      </c>
      <c r="AD4704" s="35">
        <f>IF(OR(YEAR(G4704)&lt;2019,O4704="X"),0,IF(ISBLANK(H4704),DATEDIF(G4704,'[3]1.Pradzia'!$D$13,"M"),DATEDIF(G4704,H4704,"m")))</f>
        <v>0</v>
      </c>
      <c r="AE4704" s="37">
        <f>IF(E4704='[3]5.Grup_T'!$E$20,0,IF(AD4704&lt;&gt;0,M4704/V4704*MIN(12,AD4704),0))</f>
        <v>0</v>
      </c>
      <c r="AF4704" s="37">
        <f t="shared" si="1030"/>
        <v>0</v>
      </c>
      <c r="AG4704" s="37">
        <f t="shared" si="1031"/>
        <v>0</v>
      </c>
      <c r="AH4704" s="37">
        <f t="shared" si="1032"/>
        <v>0</v>
      </c>
      <c r="AI4704" s="35" t="str">
        <f t="shared" si="1033"/>
        <v>Nusidėvėjęs</v>
      </c>
      <c r="AJ4704" s="38" t="str">
        <f>IF(AND(F4704&lt;&gt;[3]Pav.tvarkyklė!$B$12,F4704&lt;&gt;[3]Pav.tvarkyklė!$B$13),"GVTNT","X")</f>
        <v>GVTNT</v>
      </c>
      <c r="AK4704" s="39">
        <f t="shared" si="1035"/>
        <v>0</v>
      </c>
      <c r="AL4704" s="41"/>
      <c r="AM4704" s="41"/>
      <c r="AN4704" s="41">
        <f t="shared" si="1023"/>
        <v>1900</v>
      </c>
      <c r="AO4704" s="41"/>
      <c r="AP4704" s="41"/>
      <c r="AQ4704" s="41"/>
      <c r="AR4704" s="42"/>
      <c r="AS4704" s="42"/>
      <c r="AU4704" s="43">
        <f t="shared" si="1024"/>
        <v>0</v>
      </c>
    </row>
    <row r="4705" spans="1:47" ht="15" customHeight="1" x14ac:dyDescent="0.25">
      <c r="A4705" s="11"/>
      <c r="B4705" s="19">
        <v>4874</v>
      </c>
      <c r="C4705" s="61"/>
      <c r="D4705" s="62"/>
      <c r="E4705" s="78"/>
      <c r="F4705" s="63"/>
      <c r="G4705" s="80"/>
      <c r="H4705" s="94"/>
      <c r="I4705" s="95"/>
      <c r="J4705" s="27"/>
      <c r="K4705" s="27"/>
      <c r="L4705" s="95"/>
      <c r="M4705" s="96"/>
      <c r="N4705" s="29">
        <v>0</v>
      </c>
      <c r="O4705" s="30" t="str">
        <f>IF(G4705&lt;=$N$2,"",IF(F4705=[3]Pav.tvarkyklė!$B$13,"",IF(ISBLANK(R4705),"X","")))</f>
        <v/>
      </c>
      <c r="P4705" s="91"/>
      <c r="Q4705" s="63"/>
      <c r="R4705" s="63"/>
      <c r="S4705" s="63"/>
      <c r="T4705" s="63"/>
      <c r="U4705" s="34" t="str">
        <f>IFERROR(INDEX('[3]5.Grup_T'!$G$4:$G$22,MATCH('6.Turtas'!E4705,'[3]5.Grup_T'!$E$4:$E$22,0)),"0")</f>
        <v>0</v>
      </c>
      <c r="V4705" s="35">
        <f t="shared" si="1025"/>
        <v>0</v>
      </c>
      <c r="W4705" s="35">
        <f>IF(NOT(ISBLANK(H4705)),(12-DATEDIF(H4705,'[3]1.Pradzia'!$D$13,"m")),0)</f>
        <v>0</v>
      </c>
      <c r="X4705" s="35">
        <f t="shared" si="1026"/>
        <v>0</v>
      </c>
      <c r="Y4705" s="35">
        <f t="shared" si="1022"/>
        <v>0</v>
      </c>
      <c r="Z4705" s="35">
        <f t="shared" si="1034"/>
        <v>0</v>
      </c>
      <c r="AA4705" s="36">
        <f t="shared" si="1027"/>
        <v>0</v>
      </c>
      <c r="AB4705" s="36">
        <f t="shared" si="1028"/>
        <v>0</v>
      </c>
      <c r="AC4705" s="37">
        <f t="shared" si="1029"/>
        <v>0</v>
      </c>
      <c r="AD4705" s="35">
        <f>IF(OR(YEAR(G4705)&lt;2019,O4705="X"),0,IF(ISBLANK(H4705),DATEDIF(G4705,'[3]1.Pradzia'!$D$13,"M"),DATEDIF(G4705,H4705,"m")))</f>
        <v>0</v>
      </c>
      <c r="AE4705" s="37">
        <f>IF(E4705='[3]5.Grup_T'!$E$20,0,IF(AD4705&lt;&gt;0,M4705/V4705*MIN(12,AD4705),0))</f>
        <v>0</v>
      </c>
      <c r="AF4705" s="37">
        <f t="shared" si="1030"/>
        <v>0</v>
      </c>
      <c r="AG4705" s="37">
        <f t="shared" si="1031"/>
        <v>0</v>
      </c>
      <c r="AH4705" s="37">
        <f t="shared" si="1032"/>
        <v>0</v>
      </c>
      <c r="AI4705" s="35" t="str">
        <f t="shared" si="1033"/>
        <v>Nusidėvėjęs</v>
      </c>
      <c r="AJ4705" s="38" t="str">
        <f>IF(AND(F4705&lt;&gt;[3]Pav.tvarkyklė!$B$12,F4705&lt;&gt;[3]Pav.tvarkyklė!$B$13),"GVTNT","X")</f>
        <v>GVTNT</v>
      </c>
      <c r="AK4705" s="39">
        <f t="shared" si="1035"/>
        <v>0</v>
      </c>
      <c r="AL4705" s="41"/>
      <c r="AM4705" s="41"/>
      <c r="AN4705" s="41">
        <f t="shared" si="1023"/>
        <v>1900</v>
      </c>
      <c r="AO4705" s="41"/>
      <c r="AP4705" s="41"/>
      <c r="AQ4705" s="41"/>
      <c r="AR4705" s="42"/>
      <c r="AS4705" s="42"/>
      <c r="AU4705" s="43">
        <f t="shared" si="1024"/>
        <v>0</v>
      </c>
    </row>
    <row r="4706" spans="1:47" ht="15" customHeight="1" x14ac:dyDescent="0.25">
      <c r="A4706" s="11"/>
      <c r="B4706" s="19">
        <v>4875</v>
      </c>
      <c r="C4706" s="61"/>
      <c r="D4706" s="62"/>
      <c r="E4706" s="78"/>
      <c r="F4706" s="63"/>
      <c r="G4706" s="80"/>
      <c r="H4706" s="94"/>
      <c r="I4706" s="95"/>
      <c r="J4706" s="27"/>
      <c r="K4706" s="27"/>
      <c r="L4706" s="95"/>
      <c r="M4706" s="96"/>
      <c r="N4706" s="29">
        <v>0</v>
      </c>
      <c r="O4706" s="30" t="str">
        <f>IF(G4706&lt;=$N$2,"",IF(F4706=[3]Pav.tvarkyklė!$B$13,"",IF(ISBLANK(R4706),"X","")))</f>
        <v/>
      </c>
      <c r="P4706" s="91"/>
      <c r="Q4706" s="63"/>
      <c r="R4706" s="63"/>
      <c r="S4706" s="63"/>
      <c r="T4706" s="63"/>
      <c r="U4706" s="34" t="str">
        <f>IFERROR(INDEX('[3]5.Grup_T'!$G$4:$G$22,MATCH('6.Turtas'!E4706,'[3]5.Grup_T'!$E$4:$E$22,0)),"0")</f>
        <v>0</v>
      </c>
      <c r="V4706" s="35">
        <f t="shared" si="1025"/>
        <v>0</v>
      </c>
      <c r="W4706" s="35">
        <f>IF(NOT(ISBLANK(H4706)),(12-DATEDIF(H4706,'[3]1.Pradzia'!$D$13,"m")),0)</f>
        <v>0</v>
      </c>
      <c r="X4706" s="35">
        <f t="shared" si="1026"/>
        <v>0</v>
      </c>
      <c r="Y4706" s="35">
        <f t="shared" si="1022"/>
        <v>0</v>
      </c>
      <c r="Z4706" s="35">
        <f t="shared" si="1034"/>
        <v>0</v>
      </c>
      <c r="AA4706" s="36">
        <f t="shared" si="1027"/>
        <v>0</v>
      </c>
      <c r="AB4706" s="36">
        <f t="shared" si="1028"/>
        <v>0</v>
      </c>
      <c r="AC4706" s="37">
        <f t="shared" si="1029"/>
        <v>0</v>
      </c>
      <c r="AD4706" s="35">
        <f>IF(OR(YEAR(G4706)&lt;2019,O4706="X"),0,IF(ISBLANK(H4706),DATEDIF(G4706,'[3]1.Pradzia'!$D$13,"M"),DATEDIF(G4706,H4706,"m")))</f>
        <v>0</v>
      </c>
      <c r="AE4706" s="37">
        <f>IF(E4706='[3]5.Grup_T'!$E$20,0,IF(AD4706&lt;&gt;0,M4706/V4706*MIN(12,AD4706),0))</f>
        <v>0</v>
      </c>
      <c r="AF4706" s="37">
        <f t="shared" si="1030"/>
        <v>0</v>
      </c>
      <c r="AG4706" s="37">
        <f t="shared" si="1031"/>
        <v>0</v>
      </c>
      <c r="AH4706" s="37">
        <f t="shared" si="1032"/>
        <v>0</v>
      </c>
      <c r="AI4706" s="35" t="str">
        <f t="shared" si="1033"/>
        <v>Nusidėvėjęs</v>
      </c>
      <c r="AJ4706" s="38" t="str">
        <f>IF(AND(F4706&lt;&gt;[3]Pav.tvarkyklė!$B$12,F4706&lt;&gt;[3]Pav.tvarkyklė!$B$13),"GVTNT","X")</f>
        <v>GVTNT</v>
      </c>
      <c r="AK4706" s="39">
        <f t="shared" si="1035"/>
        <v>0</v>
      </c>
      <c r="AL4706" s="41"/>
      <c r="AM4706" s="41"/>
      <c r="AN4706" s="41">
        <f t="shared" si="1023"/>
        <v>1900</v>
      </c>
      <c r="AO4706" s="41"/>
      <c r="AP4706" s="41"/>
      <c r="AQ4706" s="41"/>
      <c r="AR4706" s="42"/>
      <c r="AS4706" s="42"/>
      <c r="AU4706" s="43">
        <f t="shared" si="1024"/>
        <v>0</v>
      </c>
    </row>
    <row r="4707" spans="1:47" ht="15" customHeight="1" x14ac:dyDescent="0.25">
      <c r="A4707" s="11"/>
      <c r="B4707" s="19">
        <v>4876</v>
      </c>
      <c r="C4707" s="61"/>
      <c r="D4707" s="62"/>
      <c r="E4707" s="78"/>
      <c r="F4707" s="63"/>
      <c r="G4707" s="80"/>
      <c r="H4707" s="94"/>
      <c r="I4707" s="95"/>
      <c r="J4707" s="27"/>
      <c r="K4707" s="27"/>
      <c r="L4707" s="95"/>
      <c r="M4707" s="96"/>
      <c r="N4707" s="29">
        <v>0</v>
      </c>
      <c r="O4707" s="30" t="str">
        <f>IF(G4707&lt;=$N$2,"",IF(F4707=[3]Pav.tvarkyklė!$B$13,"",IF(ISBLANK(R4707),"X","")))</f>
        <v/>
      </c>
      <c r="P4707" s="91"/>
      <c r="Q4707" s="63"/>
      <c r="R4707" s="63"/>
      <c r="S4707" s="63"/>
      <c r="T4707" s="63"/>
      <c r="U4707" s="34" t="str">
        <f>IFERROR(INDEX('[3]5.Grup_T'!$G$4:$G$22,MATCH('6.Turtas'!E4707,'[3]5.Grup_T'!$E$4:$E$22,0)),"0")</f>
        <v>0</v>
      </c>
      <c r="V4707" s="35">
        <f t="shared" si="1025"/>
        <v>0</v>
      </c>
      <c r="W4707" s="35">
        <f>IF(NOT(ISBLANK(H4707)),(12-DATEDIF(H4707,'[3]1.Pradzia'!$D$13,"m")),0)</f>
        <v>0</v>
      </c>
      <c r="X4707" s="35">
        <f t="shared" si="1026"/>
        <v>0</v>
      </c>
      <c r="Y4707" s="35">
        <f t="shared" si="1022"/>
        <v>0</v>
      </c>
      <c r="Z4707" s="35">
        <f t="shared" si="1034"/>
        <v>0</v>
      </c>
      <c r="AA4707" s="36">
        <f t="shared" si="1027"/>
        <v>0</v>
      </c>
      <c r="AB4707" s="36">
        <f t="shared" si="1028"/>
        <v>0</v>
      </c>
      <c r="AC4707" s="37">
        <f t="shared" si="1029"/>
        <v>0</v>
      </c>
      <c r="AD4707" s="35">
        <f>IF(OR(YEAR(G4707)&lt;2019,O4707="X"),0,IF(ISBLANK(H4707),DATEDIF(G4707,'[3]1.Pradzia'!$D$13,"M"),DATEDIF(G4707,H4707,"m")))</f>
        <v>0</v>
      </c>
      <c r="AE4707" s="37">
        <f>IF(E4707='[3]5.Grup_T'!$E$20,0,IF(AD4707&lt;&gt;0,M4707/V4707*MIN(12,AD4707),0))</f>
        <v>0</v>
      </c>
      <c r="AF4707" s="37">
        <f t="shared" si="1030"/>
        <v>0</v>
      </c>
      <c r="AG4707" s="37">
        <f t="shared" si="1031"/>
        <v>0</v>
      </c>
      <c r="AH4707" s="37">
        <f t="shared" si="1032"/>
        <v>0</v>
      </c>
      <c r="AI4707" s="35" t="str">
        <f t="shared" si="1033"/>
        <v>Nusidėvėjęs</v>
      </c>
      <c r="AJ4707" s="38" t="str">
        <f>IF(AND(F4707&lt;&gt;[3]Pav.tvarkyklė!$B$12,F4707&lt;&gt;[3]Pav.tvarkyklė!$B$13),"GVTNT","X")</f>
        <v>GVTNT</v>
      </c>
      <c r="AK4707" s="39">
        <f t="shared" si="1035"/>
        <v>0</v>
      </c>
      <c r="AL4707" s="41"/>
      <c r="AM4707" s="41"/>
      <c r="AN4707" s="41">
        <f t="shared" si="1023"/>
        <v>1900</v>
      </c>
      <c r="AO4707" s="41"/>
      <c r="AP4707" s="41"/>
      <c r="AQ4707" s="41"/>
      <c r="AR4707" s="42"/>
      <c r="AS4707" s="42"/>
      <c r="AU4707" s="43">
        <f t="shared" si="1024"/>
        <v>0</v>
      </c>
    </row>
    <row r="4708" spans="1:47" ht="15" customHeight="1" x14ac:dyDescent="0.25">
      <c r="A4708" s="11"/>
      <c r="B4708" s="19">
        <v>4877</v>
      </c>
      <c r="C4708" s="61"/>
      <c r="D4708" s="62"/>
      <c r="E4708" s="78"/>
      <c r="F4708" s="63"/>
      <c r="G4708" s="80"/>
      <c r="H4708" s="94"/>
      <c r="I4708" s="95"/>
      <c r="J4708" s="27"/>
      <c r="K4708" s="27"/>
      <c r="L4708" s="95"/>
      <c r="M4708" s="96"/>
      <c r="N4708" s="29">
        <v>0</v>
      </c>
      <c r="O4708" s="30" t="str">
        <f>IF(G4708&lt;=$N$2,"",IF(F4708=[3]Pav.tvarkyklė!$B$13,"",IF(ISBLANK(R4708),"X","")))</f>
        <v/>
      </c>
      <c r="P4708" s="91"/>
      <c r="Q4708" s="63"/>
      <c r="R4708" s="63"/>
      <c r="S4708" s="63"/>
      <c r="T4708" s="63"/>
      <c r="U4708" s="34" t="str">
        <f>IFERROR(INDEX('[3]5.Grup_T'!$G$4:$G$22,MATCH('6.Turtas'!E4708,'[3]5.Grup_T'!$E$4:$E$22,0)),"0")</f>
        <v>0</v>
      </c>
      <c r="V4708" s="35">
        <f t="shared" si="1025"/>
        <v>0</v>
      </c>
      <c r="W4708" s="35">
        <f>IF(NOT(ISBLANK(H4708)),(12-DATEDIF(H4708,'[3]1.Pradzia'!$D$13,"m")),0)</f>
        <v>0</v>
      </c>
      <c r="X4708" s="35">
        <f t="shared" si="1026"/>
        <v>0</v>
      </c>
      <c r="Y4708" s="35">
        <f t="shared" si="1022"/>
        <v>0</v>
      </c>
      <c r="Z4708" s="35">
        <f t="shared" si="1034"/>
        <v>0</v>
      </c>
      <c r="AA4708" s="36">
        <f t="shared" si="1027"/>
        <v>0</v>
      </c>
      <c r="AB4708" s="36">
        <f t="shared" si="1028"/>
        <v>0</v>
      </c>
      <c r="AC4708" s="37">
        <f t="shared" si="1029"/>
        <v>0</v>
      </c>
      <c r="AD4708" s="35">
        <f>IF(OR(YEAR(G4708)&lt;2019,O4708="X"),0,IF(ISBLANK(H4708),DATEDIF(G4708,'[3]1.Pradzia'!$D$13,"M"),DATEDIF(G4708,H4708,"m")))</f>
        <v>0</v>
      </c>
      <c r="AE4708" s="37">
        <f>IF(E4708='[3]5.Grup_T'!$E$20,0,IF(AD4708&lt;&gt;0,M4708/V4708*MIN(12,AD4708),0))</f>
        <v>0</v>
      </c>
      <c r="AF4708" s="37">
        <f t="shared" si="1030"/>
        <v>0</v>
      </c>
      <c r="AG4708" s="37">
        <f t="shared" si="1031"/>
        <v>0</v>
      </c>
      <c r="AH4708" s="37">
        <f t="shared" si="1032"/>
        <v>0</v>
      </c>
      <c r="AI4708" s="35" t="str">
        <f t="shared" si="1033"/>
        <v>Nusidėvėjęs</v>
      </c>
      <c r="AJ4708" s="38" t="str">
        <f>IF(AND(F4708&lt;&gt;[3]Pav.tvarkyklė!$B$12,F4708&lt;&gt;[3]Pav.tvarkyklė!$B$13),"GVTNT","X")</f>
        <v>GVTNT</v>
      </c>
      <c r="AK4708" s="39">
        <f t="shared" si="1035"/>
        <v>0</v>
      </c>
      <c r="AL4708" s="41"/>
      <c r="AM4708" s="41"/>
      <c r="AN4708" s="41">
        <f t="shared" si="1023"/>
        <v>1900</v>
      </c>
      <c r="AO4708" s="41"/>
      <c r="AP4708" s="41"/>
      <c r="AQ4708" s="41"/>
      <c r="AR4708" s="42"/>
      <c r="AS4708" s="42"/>
      <c r="AU4708" s="43">
        <f t="shared" si="1024"/>
        <v>0</v>
      </c>
    </row>
    <row r="4709" spans="1:47" ht="15" customHeight="1" x14ac:dyDescent="0.25">
      <c r="A4709" s="11"/>
      <c r="B4709" s="19">
        <v>4878</v>
      </c>
      <c r="C4709" s="61"/>
      <c r="D4709" s="62"/>
      <c r="E4709" s="78"/>
      <c r="F4709" s="63"/>
      <c r="G4709" s="80"/>
      <c r="H4709" s="94"/>
      <c r="I4709" s="95"/>
      <c r="J4709" s="27"/>
      <c r="K4709" s="27"/>
      <c r="L4709" s="95"/>
      <c r="M4709" s="96"/>
      <c r="N4709" s="29">
        <v>0</v>
      </c>
      <c r="O4709" s="30" t="str">
        <f>IF(G4709&lt;=$N$2,"",IF(F4709=[3]Pav.tvarkyklė!$B$13,"",IF(ISBLANK(R4709),"X","")))</f>
        <v/>
      </c>
      <c r="P4709" s="91"/>
      <c r="Q4709" s="63"/>
      <c r="R4709" s="63"/>
      <c r="S4709" s="63"/>
      <c r="T4709" s="63"/>
      <c r="U4709" s="34" t="str">
        <f>IFERROR(INDEX('[3]5.Grup_T'!$G$4:$G$22,MATCH('6.Turtas'!E4709,'[3]5.Grup_T'!$E$4:$E$22,0)),"0")</f>
        <v>0</v>
      </c>
      <c r="V4709" s="35">
        <f t="shared" si="1025"/>
        <v>0</v>
      </c>
      <c r="W4709" s="35">
        <f>IF(NOT(ISBLANK(H4709)),(12-DATEDIF(H4709,'[3]1.Pradzia'!$D$13,"m")),0)</f>
        <v>0</v>
      </c>
      <c r="X4709" s="35">
        <f t="shared" si="1026"/>
        <v>0</v>
      </c>
      <c r="Y4709" s="35">
        <f t="shared" si="1022"/>
        <v>0</v>
      </c>
      <c r="Z4709" s="35">
        <f t="shared" si="1034"/>
        <v>0</v>
      </c>
      <c r="AA4709" s="36">
        <f t="shared" si="1027"/>
        <v>0</v>
      </c>
      <c r="AB4709" s="36">
        <f t="shared" si="1028"/>
        <v>0</v>
      </c>
      <c r="AC4709" s="37">
        <f t="shared" si="1029"/>
        <v>0</v>
      </c>
      <c r="AD4709" s="35">
        <f>IF(OR(YEAR(G4709)&lt;2019,O4709="X"),0,IF(ISBLANK(H4709),DATEDIF(G4709,'[3]1.Pradzia'!$D$13,"M"),DATEDIF(G4709,H4709,"m")))</f>
        <v>0</v>
      </c>
      <c r="AE4709" s="37">
        <f>IF(E4709='[3]5.Grup_T'!$E$20,0,IF(AD4709&lt;&gt;0,M4709/V4709*MIN(12,AD4709),0))</f>
        <v>0</v>
      </c>
      <c r="AF4709" s="37">
        <f t="shared" si="1030"/>
        <v>0</v>
      </c>
      <c r="AG4709" s="37">
        <f t="shared" si="1031"/>
        <v>0</v>
      </c>
      <c r="AH4709" s="37">
        <f t="shared" si="1032"/>
        <v>0</v>
      </c>
      <c r="AI4709" s="35" t="str">
        <f t="shared" si="1033"/>
        <v>Nusidėvėjęs</v>
      </c>
      <c r="AJ4709" s="38" t="str">
        <f>IF(AND(F4709&lt;&gt;[3]Pav.tvarkyklė!$B$12,F4709&lt;&gt;[3]Pav.tvarkyklė!$B$13),"GVTNT","X")</f>
        <v>GVTNT</v>
      </c>
      <c r="AK4709" s="39">
        <f t="shared" si="1035"/>
        <v>0</v>
      </c>
      <c r="AL4709" s="41"/>
      <c r="AM4709" s="41"/>
      <c r="AN4709" s="41">
        <f t="shared" si="1023"/>
        <v>1900</v>
      </c>
      <c r="AO4709" s="41"/>
      <c r="AP4709" s="41"/>
      <c r="AQ4709" s="41"/>
      <c r="AR4709" s="42"/>
      <c r="AS4709" s="42"/>
      <c r="AU4709" s="43">
        <f t="shared" si="1024"/>
        <v>0</v>
      </c>
    </row>
    <row r="4710" spans="1:47" ht="15" customHeight="1" x14ac:dyDescent="0.25">
      <c r="A4710" s="11"/>
      <c r="B4710" s="19">
        <v>4879</v>
      </c>
      <c r="C4710" s="61"/>
      <c r="D4710" s="62"/>
      <c r="E4710" s="78"/>
      <c r="F4710" s="63"/>
      <c r="G4710" s="80"/>
      <c r="H4710" s="94"/>
      <c r="I4710" s="95"/>
      <c r="J4710" s="27"/>
      <c r="K4710" s="27"/>
      <c r="L4710" s="95"/>
      <c r="M4710" s="96"/>
      <c r="N4710" s="29">
        <v>0</v>
      </c>
      <c r="O4710" s="30" t="str">
        <f>IF(G4710&lt;=$N$2,"",IF(F4710=[3]Pav.tvarkyklė!$B$13,"",IF(ISBLANK(R4710),"X","")))</f>
        <v/>
      </c>
      <c r="P4710" s="91"/>
      <c r="Q4710" s="63"/>
      <c r="R4710" s="63"/>
      <c r="S4710" s="63"/>
      <c r="T4710" s="63"/>
      <c r="U4710" s="34" t="str">
        <f>IFERROR(INDEX('[3]5.Grup_T'!$G$4:$G$22,MATCH('6.Turtas'!E4710,'[3]5.Grup_T'!$E$4:$E$22,0)),"0")</f>
        <v>0</v>
      </c>
      <c r="V4710" s="35">
        <f t="shared" si="1025"/>
        <v>0</v>
      </c>
      <c r="W4710" s="35">
        <f>IF(NOT(ISBLANK(H4710)),(12-DATEDIF(H4710,'[3]1.Pradzia'!$D$13,"m")),0)</f>
        <v>0</v>
      </c>
      <c r="X4710" s="35">
        <f t="shared" si="1026"/>
        <v>0</v>
      </c>
      <c r="Y4710" s="35">
        <f t="shared" si="1022"/>
        <v>0</v>
      </c>
      <c r="Z4710" s="35">
        <f t="shared" si="1034"/>
        <v>0</v>
      </c>
      <c r="AA4710" s="36">
        <f t="shared" si="1027"/>
        <v>0</v>
      </c>
      <c r="AB4710" s="36">
        <f t="shared" si="1028"/>
        <v>0</v>
      </c>
      <c r="AC4710" s="37">
        <f t="shared" si="1029"/>
        <v>0</v>
      </c>
      <c r="AD4710" s="35">
        <f>IF(OR(YEAR(G4710)&lt;2019,O4710="X"),0,IF(ISBLANK(H4710),DATEDIF(G4710,'[3]1.Pradzia'!$D$13,"M"),DATEDIF(G4710,H4710,"m")))</f>
        <v>0</v>
      </c>
      <c r="AE4710" s="37">
        <f>IF(E4710='[3]5.Grup_T'!$E$20,0,IF(AD4710&lt;&gt;0,M4710/V4710*MIN(12,AD4710),0))</f>
        <v>0</v>
      </c>
      <c r="AF4710" s="37">
        <f t="shared" si="1030"/>
        <v>0</v>
      </c>
      <c r="AG4710" s="37">
        <f t="shared" si="1031"/>
        <v>0</v>
      </c>
      <c r="AH4710" s="37">
        <f t="shared" si="1032"/>
        <v>0</v>
      </c>
      <c r="AI4710" s="35" t="str">
        <f t="shared" si="1033"/>
        <v>Nusidėvėjęs</v>
      </c>
      <c r="AJ4710" s="38" t="str">
        <f>IF(AND(F4710&lt;&gt;[3]Pav.tvarkyklė!$B$12,F4710&lt;&gt;[3]Pav.tvarkyklė!$B$13),"GVTNT","X")</f>
        <v>GVTNT</v>
      </c>
      <c r="AK4710" s="39">
        <f t="shared" si="1035"/>
        <v>0</v>
      </c>
      <c r="AL4710" s="41"/>
      <c r="AM4710" s="41"/>
      <c r="AN4710" s="41">
        <f t="shared" si="1023"/>
        <v>1900</v>
      </c>
      <c r="AO4710" s="41"/>
      <c r="AP4710" s="41"/>
      <c r="AQ4710" s="41"/>
      <c r="AR4710" s="42"/>
      <c r="AS4710" s="42"/>
      <c r="AU4710" s="43">
        <f t="shared" si="1024"/>
        <v>0</v>
      </c>
    </row>
    <row r="4711" spans="1:47" ht="15" customHeight="1" x14ac:dyDescent="0.25">
      <c r="A4711" s="11"/>
      <c r="B4711" s="19">
        <v>4880</v>
      </c>
      <c r="C4711" s="61"/>
      <c r="D4711" s="62"/>
      <c r="E4711" s="78"/>
      <c r="F4711" s="63"/>
      <c r="G4711" s="80"/>
      <c r="H4711" s="94"/>
      <c r="I4711" s="95"/>
      <c r="J4711" s="27"/>
      <c r="K4711" s="27"/>
      <c r="L4711" s="95"/>
      <c r="M4711" s="96"/>
      <c r="N4711" s="29">
        <v>0</v>
      </c>
      <c r="O4711" s="30" t="str">
        <f>IF(G4711&lt;=$N$2,"",IF(F4711=[3]Pav.tvarkyklė!$B$13,"",IF(ISBLANK(R4711),"X","")))</f>
        <v/>
      </c>
      <c r="P4711" s="91"/>
      <c r="Q4711" s="63"/>
      <c r="R4711" s="63"/>
      <c r="S4711" s="63"/>
      <c r="T4711" s="63"/>
      <c r="U4711" s="34" t="str">
        <f>IFERROR(INDEX('[3]5.Grup_T'!$G$4:$G$22,MATCH('6.Turtas'!E4711,'[3]5.Grup_T'!$E$4:$E$22,0)),"0")</f>
        <v>0</v>
      </c>
      <c r="V4711" s="35">
        <f t="shared" si="1025"/>
        <v>0</v>
      </c>
      <c r="W4711" s="35">
        <f>IF(NOT(ISBLANK(H4711)),(12-DATEDIF(H4711,'[3]1.Pradzia'!$D$13,"m")),0)</f>
        <v>0</v>
      </c>
      <c r="X4711" s="35">
        <f t="shared" si="1026"/>
        <v>0</v>
      </c>
      <c r="Y4711" s="35">
        <f t="shared" si="1022"/>
        <v>0</v>
      </c>
      <c r="Z4711" s="35">
        <f t="shared" si="1034"/>
        <v>0</v>
      </c>
      <c r="AA4711" s="36">
        <f t="shared" si="1027"/>
        <v>0</v>
      </c>
      <c r="AB4711" s="36">
        <f t="shared" si="1028"/>
        <v>0</v>
      </c>
      <c r="AC4711" s="37">
        <f t="shared" si="1029"/>
        <v>0</v>
      </c>
      <c r="AD4711" s="35">
        <f>IF(OR(YEAR(G4711)&lt;2019,O4711="X"),0,IF(ISBLANK(H4711),DATEDIF(G4711,'[3]1.Pradzia'!$D$13,"M"),DATEDIF(G4711,H4711,"m")))</f>
        <v>0</v>
      </c>
      <c r="AE4711" s="37">
        <f>IF(E4711='[3]5.Grup_T'!$E$20,0,IF(AD4711&lt;&gt;0,M4711/V4711*MIN(12,AD4711),0))</f>
        <v>0</v>
      </c>
      <c r="AF4711" s="37">
        <f t="shared" si="1030"/>
        <v>0</v>
      </c>
      <c r="AG4711" s="37">
        <f t="shared" si="1031"/>
        <v>0</v>
      </c>
      <c r="AH4711" s="37">
        <f t="shared" si="1032"/>
        <v>0</v>
      </c>
      <c r="AI4711" s="35" t="str">
        <f t="shared" si="1033"/>
        <v>Nusidėvėjęs</v>
      </c>
      <c r="AJ4711" s="38" t="str">
        <f>IF(AND(F4711&lt;&gt;[3]Pav.tvarkyklė!$B$12,F4711&lt;&gt;[3]Pav.tvarkyklė!$B$13),"GVTNT","X")</f>
        <v>GVTNT</v>
      </c>
      <c r="AK4711" s="39">
        <f t="shared" si="1035"/>
        <v>0</v>
      </c>
      <c r="AL4711" s="41"/>
      <c r="AM4711" s="41"/>
      <c r="AN4711" s="41">
        <f t="shared" si="1023"/>
        <v>1900</v>
      </c>
      <c r="AO4711" s="41"/>
      <c r="AP4711" s="41"/>
      <c r="AQ4711" s="41"/>
      <c r="AR4711" s="42"/>
      <c r="AS4711" s="42"/>
      <c r="AU4711" s="43">
        <f t="shared" si="1024"/>
        <v>0</v>
      </c>
    </row>
    <row r="4712" spans="1:47" ht="15" customHeight="1" x14ac:dyDescent="0.25">
      <c r="A4712" s="11"/>
      <c r="B4712" s="19">
        <v>4881</v>
      </c>
      <c r="C4712" s="61"/>
      <c r="D4712" s="62"/>
      <c r="E4712" s="78"/>
      <c r="F4712" s="63"/>
      <c r="G4712" s="80"/>
      <c r="H4712" s="94"/>
      <c r="I4712" s="95"/>
      <c r="J4712" s="27"/>
      <c r="K4712" s="27"/>
      <c r="L4712" s="95"/>
      <c r="M4712" s="96"/>
      <c r="N4712" s="29">
        <v>0</v>
      </c>
      <c r="O4712" s="30" t="str">
        <f>IF(G4712&lt;=$N$2,"",IF(F4712=[3]Pav.tvarkyklė!$B$13,"",IF(ISBLANK(R4712),"X","")))</f>
        <v/>
      </c>
      <c r="P4712" s="91"/>
      <c r="Q4712" s="63"/>
      <c r="R4712" s="63"/>
      <c r="S4712" s="63"/>
      <c r="T4712" s="63"/>
      <c r="U4712" s="34" t="str">
        <f>IFERROR(INDEX('[3]5.Grup_T'!$G$4:$G$22,MATCH('6.Turtas'!E4712,'[3]5.Grup_T'!$E$4:$E$22,0)),"0")</f>
        <v>0</v>
      </c>
      <c r="V4712" s="35">
        <f t="shared" si="1025"/>
        <v>0</v>
      </c>
      <c r="W4712" s="35">
        <f>IF(NOT(ISBLANK(H4712)),(12-DATEDIF(H4712,'[3]1.Pradzia'!$D$13,"m")),0)</f>
        <v>0</v>
      </c>
      <c r="X4712" s="35">
        <f t="shared" si="1026"/>
        <v>0</v>
      </c>
      <c r="Y4712" s="35">
        <f t="shared" si="1022"/>
        <v>0</v>
      </c>
      <c r="Z4712" s="35">
        <f t="shared" si="1034"/>
        <v>0</v>
      </c>
      <c r="AA4712" s="36">
        <f t="shared" si="1027"/>
        <v>0</v>
      </c>
      <c r="AB4712" s="36">
        <f t="shared" si="1028"/>
        <v>0</v>
      </c>
      <c r="AC4712" s="37">
        <f t="shared" si="1029"/>
        <v>0</v>
      </c>
      <c r="AD4712" s="35">
        <f>IF(OR(YEAR(G4712)&lt;2019,O4712="X"),0,IF(ISBLANK(H4712),DATEDIF(G4712,'[3]1.Pradzia'!$D$13,"M"),DATEDIF(G4712,H4712,"m")))</f>
        <v>0</v>
      </c>
      <c r="AE4712" s="37">
        <f>IF(E4712='[3]5.Grup_T'!$E$20,0,IF(AD4712&lt;&gt;0,M4712/V4712*MIN(12,AD4712),0))</f>
        <v>0</v>
      </c>
      <c r="AF4712" s="37">
        <f t="shared" si="1030"/>
        <v>0</v>
      </c>
      <c r="AG4712" s="37">
        <f t="shared" si="1031"/>
        <v>0</v>
      </c>
      <c r="AH4712" s="37">
        <f t="shared" si="1032"/>
        <v>0</v>
      </c>
      <c r="AI4712" s="35" t="str">
        <f t="shared" si="1033"/>
        <v>Nusidėvėjęs</v>
      </c>
      <c r="AJ4712" s="38" t="str">
        <f>IF(AND(F4712&lt;&gt;[3]Pav.tvarkyklė!$B$12,F4712&lt;&gt;[3]Pav.tvarkyklė!$B$13),"GVTNT","X")</f>
        <v>GVTNT</v>
      </c>
      <c r="AK4712" s="39">
        <f t="shared" si="1035"/>
        <v>0</v>
      </c>
      <c r="AL4712" s="41"/>
      <c r="AM4712" s="41"/>
      <c r="AN4712" s="41">
        <f t="shared" si="1023"/>
        <v>1900</v>
      </c>
      <c r="AO4712" s="41"/>
      <c r="AP4712" s="41"/>
      <c r="AQ4712" s="41"/>
      <c r="AR4712" s="42"/>
      <c r="AS4712" s="42"/>
      <c r="AU4712" s="43">
        <f t="shared" si="1024"/>
        <v>0</v>
      </c>
    </row>
    <row r="4713" spans="1:47" ht="15" customHeight="1" x14ac:dyDescent="0.25">
      <c r="A4713" s="11"/>
      <c r="B4713" s="19">
        <v>4882</v>
      </c>
      <c r="C4713" s="61"/>
      <c r="D4713" s="62"/>
      <c r="E4713" s="78"/>
      <c r="F4713" s="63"/>
      <c r="G4713" s="80"/>
      <c r="H4713" s="94"/>
      <c r="I4713" s="95"/>
      <c r="J4713" s="27"/>
      <c r="K4713" s="27"/>
      <c r="L4713" s="95"/>
      <c r="M4713" s="96"/>
      <c r="N4713" s="29">
        <v>0</v>
      </c>
      <c r="O4713" s="30" t="str">
        <f>IF(G4713&lt;=$N$2,"",IF(F4713=[3]Pav.tvarkyklė!$B$13,"",IF(ISBLANK(R4713),"X","")))</f>
        <v/>
      </c>
      <c r="P4713" s="91"/>
      <c r="Q4713" s="63"/>
      <c r="R4713" s="63"/>
      <c r="S4713" s="63"/>
      <c r="T4713" s="63"/>
      <c r="U4713" s="34" t="str">
        <f>IFERROR(INDEX('[3]5.Grup_T'!$G$4:$G$22,MATCH('6.Turtas'!E4713,'[3]5.Grup_T'!$E$4:$E$22,0)),"0")</f>
        <v>0</v>
      </c>
      <c r="V4713" s="35">
        <f t="shared" si="1025"/>
        <v>0</v>
      </c>
      <c r="W4713" s="35">
        <f>IF(NOT(ISBLANK(H4713)),(12-DATEDIF(H4713,'[3]1.Pradzia'!$D$13,"m")),0)</f>
        <v>0</v>
      </c>
      <c r="X4713" s="35">
        <f t="shared" si="1026"/>
        <v>0</v>
      </c>
      <c r="Y4713" s="35">
        <f t="shared" si="1022"/>
        <v>0</v>
      </c>
      <c r="Z4713" s="35">
        <f t="shared" si="1034"/>
        <v>0</v>
      </c>
      <c r="AA4713" s="36">
        <f t="shared" si="1027"/>
        <v>0</v>
      </c>
      <c r="AB4713" s="36">
        <f t="shared" si="1028"/>
        <v>0</v>
      </c>
      <c r="AC4713" s="37">
        <f t="shared" si="1029"/>
        <v>0</v>
      </c>
      <c r="AD4713" s="35">
        <f>IF(OR(YEAR(G4713)&lt;2019,O4713="X"),0,IF(ISBLANK(H4713),DATEDIF(G4713,'[3]1.Pradzia'!$D$13,"M"),DATEDIF(G4713,H4713,"m")))</f>
        <v>0</v>
      </c>
      <c r="AE4713" s="37">
        <f>IF(E4713='[3]5.Grup_T'!$E$20,0,IF(AD4713&lt;&gt;0,M4713/V4713*MIN(12,AD4713),0))</f>
        <v>0</v>
      </c>
      <c r="AF4713" s="37">
        <f t="shared" si="1030"/>
        <v>0</v>
      </c>
      <c r="AG4713" s="37">
        <f t="shared" si="1031"/>
        <v>0</v>
      </c>
      <c r="AH4713" s="37">
        <f t="shared" si="1032"/>
        <v>0</v>
      </c>
      <c r="AI4713" s="35" t="str">
        <f t="shared" si="1033"/>
        <v>Nusidėvėjęs</v>
      </c>
      <c r="AJ4713" s="38" t="str">
        <f>IF(AND(F4713&lt;&gt;[3]Pav.tvarkyklė!$B$12,F4713&lt;&gt;[3]Pav.tvarkyklė!$B$13),"GVTNT","X")</f>
        <v>GVTNT</v>
      </c>
      <c r="AK4713" s="39">
        <f t="shared" si="1035"/>
        <v>0</v>
      </c>
      <c r="AL4713" s="41"/>
      <c r="AM4713" s="41"/>
      <c r="AN4713" s="41">
        <f t="shared" si="1023"/>
        <v>1900</v>
      </c>
      <c r="AO4713" s="41"/>
      <c r="AP4713" s="41"/>
      <c r="AQ4713" s="41"/>
      <c r="AR4713" s="42"/>
      <c r="AS4713" s="42"/>
      <c r="AU4713" s="43">
        <f t="shared" si="1024"/>
        <v>0</v>
      </c>
    </row>
    <row r="4714" spans="1:47" ht="15" customHeight="1" x14ac:dyDescent="0.25">
      <c r="A4714" s="11"/>
      <c r="B4714" s="19">
        <v>4883</v>
      </c>
      <c r="C4714" s="61"/>
      <c r="D4714" s="62"/>
      <c r="E4714" s="78"/>
      <c r="F4714" s="63"/>
      <c r="G4714" s="80"/>
      <c r="H4714" s="94"/>
      <c r="I4714" s="95"/>
      <c r="J4714" s="27"/>
      <c r="K4714" s="27"/>
      <c r="L4714" s="95"/>
      <c r="M4714" s="96"/>
      <c r="N4714" s="29">
        <v>0</v>
      </c>
      <c r="O4714" s="30" t="str">
        <f>IF(G4714&lt;=$N$2,"",IF(F4714=[3]Pav.tvarkyklė!$B$13,"",IF(ISBLANK(R4714),"X","")))</f>
        <v/>
      </c>
      <c r="P4714" s="91"/>
      <c r="Q4714" s="63"/>
      <c r="R4714" s="63"/>
      <c r="S4714" s="63"/>
      <c r="T4714" s="63"/>
      <c r="U4714" s="34" t="str">
        <f>IFERROR(INDEX('[3]5.Grup_T'!$G$4:$G$22,MATCH('6.Turtas'!E4714,'[3]5.Grup_T'!$E$4:$E$22,0)),"0")</f>
        <v>0</v>
      </c>
      <c r="V4714" s="35">
        <f t="shared" si="1025"/>
        <v>0</v>
      </c>
      <c r="W4714" s="35">
        <f>IF(NOT(ISBLANK(H4714)),(12-DATEDIF(H4714,'[3]1.Pradzia'!$D$13,"m")),0)</f>
        <v>0</v>
      </c>
      <c r="X4714" s="35">
        <f t="shared" si="1026"/>
        <v>0</v>
      </c>
      <c r="Y4714" s="35">
        <f t="shared" si="1022"/>
        <v>0</v>
      </c>
      <c r="Z4714" s="35">
        <f t="shared" si="1034"/>
        <v>0</v>
      </c>
      <c r="AA4714" s="36">
        <f t="shared" si="1027"/>
        <v>0</v>
      </c>
      <c r="AB4714" s="36">
        <f t="shared" si="1028"/>
        <v>0</v>
      </c>
      <c r="AC4714" s="37">
        <f t="shared" si="1029"/>
        <v>0</v>
      </c>
      <c r="AD4714" s="35">
        <f>IF(OR(YEAR(G4714)&lt;2019,O4714="X"),0,IF(ISBLANK(H4714),DATEDIF(G4714,'[3]1.Pradzia'!$D$13,"M"),DATEDIF(G4714,H4714,"m")))</f>
        <v>0</v>
      </c>
      <c r="AE4714" s="37">
        <f>IF(E4714='[3]5.Grup_T'!$E$20,0,IF(AD4714&lt;&gt;0,M4714/V4714*MIN(12,AD4714),0))</f>
        <v>0</v>
      </c>
      <c r="AF4714" s="37">
        <f t="shared" si="1030"/>
        <v>0</v>
      </c>
      <c r="AG4714" s="37">
        <f t="shared" si="1031"/>
        <v>0</v>
      </c>
      <c r="AH4714" s="37">
        <f t="shared" si="1032"/>
        <v>0</v>
      </c>
      <c r="AI4714" s="35" t="str">
        <f t="shared" si="1033"/>
        <v>Nusidėvėjęs</v>
      </c>
      <c r="AJ4714" s="38" t="str">
        <f>IF(AND(F4714&lt;&gt;[3]Pav.tvarkyklė!$B$12,F4714&lt;&gt;[3]Pav.tvarkyklė!$B$13),"GVTNT","X")</f>
        <v>GVTNT</v>
      </c>
      <c r="AK4714" s="39">
        <f t="shared" si="1035"/>
        <v>0</v>
      </c>
      <c r="AL4714" s="41"/>
      <c r="AM4714" s="41"/>
      <c r="AN4714" s="41">
        <f t="shared" si="1023"/>
        <v>1900</v>
      </c>
      <c r="AO4714" s="41"/>
      <c r="AP4714" s="41"/>
      <c r="AQ4714" s="41"/>
      <c r="AR4714" s="42"/>
      <c r="AS4714" s="42"/>
      <c r="AU4714" s="43">
        <f t="shared" si="1024"/>
        <v>0</v>
      </c>
    </row>
    <row r="4715" spans="1:47" ht="15" customHeight="1" x14ac:dyDescent="0.25">
      <c r="A4715" s="11"/>
      <c r="B4715" s="19">
        <v>4884</v>
      </c>
      <c r="C4715" s="61"/>
      <c r="D4715" s="62"/>
      <c r="E4715" s="78"/>
      <c r="F4715" s="63"/>
      <c r="G4715" s="80"/>
      <c r="H4715" s="94"/>
      <c r="I4715" s="95"/>
      <c r="J4715" s="27"/>
      <c r="K4715" s="27"/>
      <c r="L4715" s="95"/>
      <c r="M4715" s="96"/>
      <c r="N4715" s="29">
        <v>0</v>
      </c>
      <c r="O4715" s="30" t="str">
        <f>IF(G4715&lt;=$N$2,"",IF(F4715=[3]Pav.tvarkyklė!$B$13,"",IF(ISBLANK(R4715),"X","")))</f>
        <v/>
      </c>
      <c r="P4715" s="91"/>
      <c r="Q4715" s="63"/>
      <c r="R4715" s="63"/>
      <c r="S4715" s="63"/>
      <c r="T4715" s="63"/>
      <c r="U4715" s="34" t="str">
        <f>IFERROR(INDEX('[3]5.Grup_T'!$G$4:$G$22,MATCH('6.Turtas'!E4715,'[3]5.Grup_T'!$E$4:$E$22,0)),"0")</f>
        <v>0</v>
      </c>
      <c r="V4715" s="35">
        <f t="shared" si="1025"/>
        <v>0</v>
      </c>
      <c r="W4715" s="35">
        <f>IF(NOT(ISBLANK(H4715)),(12-DATEDIF(H4715,'[3]1.Pradzia'!$D$13,"m")),0)</f>
        <v>0</v>
      </c>
      <c r="X4715" s="35">
        <f t="shared" si="1026"/>
        <v>0</v>
      </c>
      <c r="Y4715" s="35">
        <f t="shared" si="1022"/>
        <v>0</v>
      </c>
      <c r="Z4715" s="35">
        <f t="shared" si="1034"/>
        <v>0</v>
      </c>
      <c r="AA4715" s="36">
        <f t="shared" si="1027"/>
        <v>0</v>
      </c>
      <c r="AB4715" s="36">
        <f t="shared" si="1028"/>
        <v>0</v>
      </c>
      <c r="AC4715" s="37">
        <f t="shared" si="1029"/>
        <v>0</v>
      </c>
      <c r="AD4715" s="35">
        <f>IF(OR(YEAR(G4715)&lt;2019,O4715="X"),0,IF(ISBLANK(H4715),DATEDIF(G4715,'[3]1.Pradzia'!$D$13,"M"),DATEDIF(G4715,H4715,"m")))</f>
        <v>0</v>
      </c>
      <c r="AE4715" s="37">
        <f>IF(E4715='[3]5.Grup_T'!$E$20,0,IF(AD4715&lt;&gt;0,M4715/V4715*MIN(12,AD4715),0))</f>
        <v>0</v>
      </c>
      <c r="AF4715" s="37">
        <f t="shared" si="1030"/>
        <v>0</v>
      </c>
      <c r="AG4715" s="37">
        <f t="shared" si="1031"/>
        <v>0</v>
      </c>
      <c r="AH4715" s="37">
        <f t="shared" si="1032"/>
        <v>0</v>
      </c>
      <c r="AI4715" s="35" t="str">
        <f t="shared" si="1033"/>
        <v>Nusidėvėjęs</v>
      </c>
      <c r="AJ4715" s="38" t="str">
        <f>IF(AND(F4715&lt;&gt;[3]Pav.tvarkyklė!$B$12,F4715&lt;&gt;[3]Pav.tvarkyklė!$B$13),"GVTNT","X")</f>
        <v>GVTNT</v>
      </c>
      <c r="AK4715" s="39">
        <f t="shared" si="1035"/>
        <v>0</v>
      </c>
      <c r="AL4715" s="41"/>
      <c r="AM4715" s="41"/>
      <c r="AN4715" s="41">
        <f t="shared" si="1023"/>
        <v>1900</v>
      </c>
      <c r="AO4715" s="41"/>
      <c r="AP4715" s="41"/>
      <c r="AQ4715" s="41"/>
      <c r="AR4715" s="42"/>
      <c r="AS4715" s="42"/>
      <c r="AU4715" s="43">
        <f t="shared" si="1024"/>
        <v>0</v>
      </c>
    </row>
    <row r="4716" spans="1:47" ht="15" customHeight="1" x14ac:dyDescent="0.25">
      <c r="A4716" s="11"/>
      <c r="B4716" s="19">
        <v>4885</v>
      </c>
      <c r="C4716" s="61"/>
      <c r="D4716" s="62"/>
      <c r="E4716" s="78"/>
      <c r="F4716" s="63"/>
      <c r="G4716" s="80"/>
      <c r="H4716" s="94"/>
      <c r="I4716" s="95"/>
      <c r="J4716" s="27"/>
      <c r="K4716" s="27"/>
      <c r="L4716" s="95"/>
      <c r="M4716" s="96"/>
      <c r="N4716" s="29">
        <v>0</v>
      </c>
      <c r="O4716" s="30" t="str">
        <f>IF(G4716&lt;=$N$2,"",IF(F4716=[3]Pav.tvarkyklė!$B$13,"",IF(ISBLANK(R4716),"X","")))</f>
        <v/>
      </c>
      <c r="P4716" s="91"/>
      <c r="Q4716" s="63"/>
      <c r="R4716" s="63"/>
      <c r="S4716" s="63"/>
      <c r="T4716" s="63"/>
      <c r="U4716" s="34" t="str">
        <f>IFERROR(INDEX('[3]5.Grup_T'!$G$4:$G$22,MATCH('6.Turtas'!E4716,'[3]5.Grup_T'!$E$4:$E$22,0)),"0")</f>
        <v>0</v>
      </c>
      <c r="V4716" s="35">
        <f t="shared" si="1025"/>
        <v>0</v>
      </c>
      <c r="W4716" s="35">
        <f>IF(NOT(ISBLANK(H4716)),(12-DATEDIF(H4716,'[3]1.Pradzia'!$D$13,"m")),0)</f>
        <v>0</v>
      </c>
      <c r="X4716" s="35">
        <f t="shared" si="1026"/>
        <v>0</v>
      </c>
      <c r="Y4716" s="35">
        <f t="shared" si="1022"/>
        <v>0</v>
      </c>
      <c r="Z4716" s="35">
        <f t="shared" si="1034"/>
        <v>0</v>
      </c>
      <c r="AA4716" s="36">
        <f t="shared" si="1027"/>
        <v>0</v>
      </c>
      <c r="AB4716" s="36">
        <f t="shared" si="1028"/>
        <v>0</v>
      </c>
      <c r="AC4716" s="37">
        <f t="shared" si="1029"/>
        <v>0</v>
      </c>
      <c r="AD4716" s="35">
        <f>IF(OR(YEAR(G4716)&lt;2019,O4716="X"),0,IF(ISBLANK(H4716),DATEDIF(G4716,'[3]1.Pradzia'!$D$13,"M"),DATEDIF(G4716,H4716,"m")))</f>
        <v>0</v>
      </c>
      <c r="AE4716" s="37">
        <f>IF(E4716='[3]5.Grup_T'!$E$20,0,IF(AD4716&lt;&gt;0,M4716/V4716*MIN(12,AD4716),0))</f>
        <v>0</v>
      </c>
      <c r="AF4716" s="37">
        <f t="shared" si="1030"/>
        <v>0</v>
      </c>
      <c r="AG4716" s="37">
        <f t="shared" si="1031"/>
        <v>0</v>
      </c>
      <c r="AH4716" s="37">
        <f t="shared" si="1032"/>
        <v>0</v>
      </c>
      <c r="AI4716" s="35" t="str">
        <f t="shared" si="1033"/>
        <v>Nusidėvėjęs</v>
      </c>
      <c r="AJ4716" s="38" t="str">
        <f>IF(AND(F4716&lt;&gt;[3]Pav.tvarkyklė!$B$12,F4716&lt;&gt;[3]Pav.tvarkyklė!$B$13),"GVTNT","X")</f>
        <v>GVTNT</v>
      </c>
      <c r="AK4716" s="39">
        <f t="shared" si="1035"/>
        <v>0</v>
      </c>
      <c r="AL4716" s="41"/>
      <c r="AM4716" s="41"/>
      <c r="AN4716" s="41">
        <f t="shared" si="1023"/>
        <v>1900</v>
      </c>
      <c r="AO4716" s="41"/>
      <c r="AP4716" s="41"/>
      <c r="AQ4716" s="41"/>
      <c r="AR4716" s="42"/>
      <c r="AS4716" s="42"/>
      <c r="AU4716" s="43">
        <f t="shared" si="1024"/>
        <v>0</v>
      </c>
    </row>
    <row r="4717" spans="1:47" ht="15" customHeight="1" x14ac:dyDescent="0.25">
      <c r="A4717" s="11"/>
      <c r="B4717" s="19">
        <v>4886</v>
      </c>
      <c r="C4717" s="61"/>
      <c r="D4717" s="62"/>
      <c r="E4717" s="78"/>
      <c r="F4717" s="63"/>
      <c r="G4717" s="80"/>
      <c r="H4717" s="94"/>
      <c r="I4717" s="95"/>
      <c r="J4717" s="27"/>
      <c r="K4717" s="27"/>
      <c r="L4717" s="95"/>
      <c r="M4717" s="96"/>
      <c r="N4717" s="29">
        <v>0</v>
      </c>
      <c r="O4717" s="30" t="str">
        <f>IF(G4717&lt;=$N$2,"",IF(F4717=[3]Pav.tvarkyklė!$B$13,"",IF(ISBLANK(R4717),"X","")))</f>
        <v/>
      </c>
      <c r="P4717" s="91"/>
      <c r="Q4717" s="63"/>
      <c r="R4717" s="63"/>
      <c r="S4717" s="63"/>
      <c r="T4717" s="63"/>
      <c r="U4717" s="34" t="str">
        <f>IFERROR(INDEX('[3]5.Grup_T'!$G$4:$G$22,MATCH('6.Turtas'!E4717,'[3]5.Grup_T'!$E$4:$E$22,0)),"0")</f>
        <v>0</v>
      </c>
      <c r="V4717" s="35">
        <f t="shared" si="1025"/>
        <v>0</v>
      </c>
      <c r="W4717" s="35">
        <f>IF(NOT(ISBLANK(H4717)),(12-DATEDIF(H4717,'[3]1.Pradzia'!$D$13,"m")),0)</f>
        <v>0</v>
      </c>
      <c r="X4717" s="35">
        <f t="shared" si="1026"/>
        <v>0</v>
      </c>
      <c r="Y4717" s="35">
        <f t="shared" si="1022"/>
        <v>0</v>
      </c>
      <c r="Z4717" s="35">
        <f t="shared" si="1034"/>
        <v>0</v>
      </c>
      <c r="AA4717" s="36">
        <f t="shared" si="1027"/>
        <v>0</v>
      </c>
      <c r="AB4717" s="36">
        <f t="shared" si="1028"/>
        <v>0</v>
      </c>
      <c r="AC4717" s="37">
        <f t="shared" si="1029"/>
        <v>0</v>
      </c>
      <c r="AD4717" s="35">
        <f>IF(OR(YEAR(G4717)&lt;2019,O4717="X"),0,IF(ISBLANK(H4717),DATEDIF(G4717,'[3]1.Pradzia'!$D$13,"M"),DATEDIF(G4717,H4717,"m")))</f>
        <v>0</v>
      </c>
      <c r="AE4717" s="37">
        <f>IF(E4717='[3]5.Grup_T'!$E$20,0,IF(AD4717&lt;&gt;0,M4717/V4717*MIN(12,AD4717),0))</f>
        <v>0</v>
      </c>
      <c r="AF4717" s="37">
        <f t="shared" si="1030"/>
        <v>0</v>
      </c>
      <c r="AG4717" s="37">
        <f t="shared" si="1031"/>
        <v>0</v>
      </c>
      <c r="AH4717" s="37">
        <f t="shared" si="1032"/>
        <v>0</v>
      </c>
      <c r="AI4717" s="35" t="str">
        <f t="shared" si="1033"/>
        <v>Nusidėvėjęs</v>
      </c>
      <c r="AJ4717" s="38" t="str">
        <f>IF(AND(F4717&lt;&gt;[3]Pav.tvarkyklė!$B$12,F4717&lt;&gt;[3]Pav.tvarkyklė!$B$13),"GVTNT","X")</f>
        <v>GVTNT</v>
      </c>
      <c r="AK4717" s="39">
        <f t="shared" si="1035"/>
        <v>0</v>
      </c>
      <c r="AL4717" s="41"/>
      <c r="AM4717" s="41"/>
      <c r="AN4717" s="41">
        <f t="shared" si="1023"/>
        <v>1900</v>
      </c>
      <c r="AO4717" s="41"/>
      <c r="AP4717" s="41"/>
      <c r="AQ4717" s="41"/>
      <c r="AR4717" s="42"/>
      <c r="AS4717" s="42"/>
      <c r="AU4717" s="43">
        <f t="shared" si="1024"/>
        <v>0</v>
      </c>
    </row>
    <row r="4718" spans="1:47" ht="15" customHeight="1" x14ac:dyDescent="0.25">
      <c r="A4718" s="11"/>
      <c r="B4718" s="19">
        <v>4887</v>
      </c>
      <c r="C4718" s="61"/>
      <c r="D4718" s="62"/>
      <c r="E4718" s="78"/>
      <c r="F4718" s="63"/>
      <c r="G4718" s="80"/>
      <c r="H4718" s="94"/>
      <c r="I4718" s="95"/>
      <c r="J4718" s="27"/>
      <c r="K4718" s="27"/>
      <c r="L4718" s="95"/>
      <c r="M4718" s="96"/>
      <c r="N4718" s="29">
        <v>0</v>
      </c>
      <c r="O4718" s="30" t="str">
        <f>IF(G4718&lt;=$N$2,"",IF(F4718=[3]Pav.tvarkyklė!$B$13,"",IF(ISBLANK(R4718),"X","")))</f>
        <v/>
      </c>
      <c r="P4718" s="91"/>
      <c r="Q4718" s="63"/>
      <c r="R4718" s="63"/>
      <c r="S4718" s="63"/>
      <c r="T4718" s="63"/>
      <c r="U4718" s="34" t="str">
        <f>IFERROR(INDEX('[3]5.Grup_T'!$G$4:$G$22,MATCH('6.Turtas'!E4718,'[3]5.Grup_T'!$E$4:$E$22,0)),"0")</f>
        <v>0</v>
      </c>
      <c r="V4718" s="35">
        <f t="shared" si="1025"/>
        <v>0</v>
      </c>
      <c r="W4718" s="35">
        <f>IF(NOT(ISBLANK(H4718)),(12-DATEDIF(H4718,'[3]1.Pradzia'!$D$13,"m")),0)</f>
        <v>0</v>
      </c>
      <c r="X4718" s="35">
        <f t="shared" si="1026"/>
        <v>0</v>
      </c>
      <c r="Y4718" s="35">
        <f t="shared" si="1022"/>
        <v>0</v>
      </c>
      <c r="Z4718" s="35">
        <f t="shared" si="1034"/>
        <v>0</v>
      </c>
      <c r="AA4718" s="36">
        <f t="shared" si="1027"/>
        <v>0</v>
      </c>
      <c r="AB4718" s="36">
        <f t="shared" si="1028"/>
        <v>0</v>
      </c>
      <c r="AC4718" s="37">
        <f t="shared" si="1029"/>
        <v>0</v>
      </c>
      <c r="AD4718" s="35">
        <f>IF(OR(YEAR(G4718)&lt;2019,O4718="X"),0,IF(ISBLANK(H4718),DATEDIF(G4718,'[3]1.Pradzia'!$D$13,"M"),DATEDIF(G4718,H4718,"m")))</f>
        <v>0</v>
      </c>
      <c r="AE4718" s="37">
        <f>IF(E4718='[3]5.Grup_T'!$E$20,0,IF(AD4718&lt;&gt;0,M4718/V4718*MIN(12,AD4718),0))</f>
        <v>0</v>
      </c>
      <c r="AF4718" s="37">
        <f t="shared" si="1030"/>
        <v>0</v>
      </c>
      <c r="AG4718" s="37">
        <f t="shared" si="1031"/>
        <v>0</v>
      </c>
      <c r="AH4718" s="37">
        <f t="shared" si="1032"/>
        <v>0</v>
      </c>
      <c r="AI4718" s="35" t="str">
        <f t="shared" si="1033"/>
        <v>Nusidėvėjęs</v>
      </c>
      <c r="AJ4718" s="38" t="str">
        <f>IF(AND(F4718&lt;&gt;[3]Pav.tvarkyklė!$B$12,F4718&lt;&gt;[3]Pav.tvarkyklė!$B$13),"GVTNT","X")</f>
        <v>GVTNT</v>
      </c>
      <c r="AK4718" s="39">
        <f t="shared" si="1035"/>
        <v>0</v>
      </c>
      <c r="AL4718" s="41"/>
      <c r="AM4718" s="41"/>
      <c r="AN4718" s="41">
        <f t="shared" si="1023"/>
        <v>1900</v>
      </c>
      <c r="AO4718" s="41"/>
      <c r="AP4718" s="41"/>
      <c r="AQ4718" s="41"/>
      <c r="AR4718" s="42"/>
      <c r="AS4718" s="42"/>
      <c r="AU4718" s="43">
        <f t="shared" si="1024"/>
        <v>0</v>
      </c>
    </row>
    <row r="4719" spans="1:47" ht="15" customHeight="1" x14ac:dyDescent="0.25">
      <c r="A4719" s="11"/>
      <c r="B4719" s="19">
        <v>4888</v>
      </c>
      <c r="C4719" s="61"/>
      <c r="D4719" s="62"/>
      <c r="E4719" s="78"/>
      <c r="F4719" s="63"/>
      <c r="G4719" s="80"/>
      <c r="H4719" s="94"/>
      <c r="I4719" s="95"/>
      <c r="J4719" s="27"/>
      <c r="K4719" s="27"/>
      <c r="L4719" s="95"/>
      <c r="M4719" s="96"/>
      <c r="N4719" s="29">
        <v>0</v>
      </c>
      <c r="O4719" s="30" t="str">
        <f>IF(G4719&lt;=$N$2,"",IF(F4719=[3]Pav.tvarkyklė!$B$13,"",IF(ISBLANK(R4719),"X","")))</f>
        <v/>
      </c>
      <c r="P4719" s="91"/>
      <c r="Q4719" s="63"/>
      <c r="R4719" s="63"/>
      <c r="S4719" s="63"/>
      <c r="T4719" s="63"/>
      <c r="U4719" s="34" t="str">
        <f>IFERROR(INDEX('[3]5.Grup_T'!$G$4:$G$22,MATCH('6.Turtas'!E4719,'[3]5.Grup_T'!$E$4:$E$22,0)),"0")</f>
        <v>0</v>
      </c>
      <c r="V4719" s="35">
        <f t="shared" si="1025"/>
        <v>0</v>
      </c>
      <c r="W4719" s="35">
        <f>IF(NOT(ISBLANK(H4719)),(12-DATEDIF(H4719,'[3]1.Pradzia'!$D$13,"m")),0)</f>
        <v>0</v>
      </c>
      <c r="X4719" s="35">
        <f t="shared" si="1026"/>
        <v>0</v>
      </c>
      <c r="Y4719" s="35">
        <f t="shared" si="1022"/>
        <v>0</v>
      </c>
      <c r="Z4719" s="35">
        <f t="shared" si="1034"/>
        <v>0</v>
      </c>
      <c r="AA4719" s="36">
        <f t="shared" si="1027"/>
        <v>0</v>
      </c>
      <c r="AB4719" s="36">
        <f t="shared" si="1028"/>
        <v>0</v>
      </c>
      <c r="AC4719" s="37">
        <f t="shared" si="1029"/>
        <v>0</v>
      </c>
      <c r="AD4719" s="35">
        <f>IF(OR(YEAR(G4719)&lt;2019,O4719="X"),0,IF(ISBLANK(H4719),DATEDIF(G4719,'[3]1.Pradzia'!$D$13,"M"),DATEDIF(G4719,H4719,"m")))</f>
        <v>0</v>
      </c>
      <c r="AE4719" s="37">
        <f>IF(E4719='[3]5.Grup_T'!$E$20,0,IF(AD4719&lt;&gt;0,M4719/V4719*MIN(12,AD4719),0))</f>
        <v>0</v>
      </c>
      <c r="AF4719" s="37">
        <f t="shared" si="1030"/>
        <v>0</v>
      </c>
      <c r="AG4719" s="37">
        <f t="shared" si="1031"/>
        <v>0</v>
      </c>
      <c r="AH4719" s="37">
        <f t="shared" si="1032"/>
        <v>0</v>
      </c>
      <c r="AI4719" s="35" t="str">
        <f t="shared" si="1033"/>
        <v>Nusidėvėjęs</v>
      </c>
      <c r="AJ4719" s="38" t="str">
        <f>IF(AND(F4719&lt;&gt;[3]Pav.tvarkyklė!$B$12,F4719&lt;&gt;[3]Pav.tvarkyklė!$B$13),"GVTNT","X")</f>
        <v>GVTNT</v>
      </c>
      <c r="AK4719" s="39">
        <f t="shared" si="1035"/>
        <v>0</v>
      </c>
      <c r="AL4719" s="41"/>
      <c r="AM4719" s="41"/>
      <c r="AN4719" s="41">
        <f t="shared" si="1023"/>
        <v>1900</v>
      </c>
      <c r="AO4719" s="41"/>
      <c r="AP4719" s="41"/>
      <c r="AQ4719" s="41"/>
      <c r="AR4719" s="42"/>
      <c r="AS4719" s="42"/>
      <c r="AU4719" s="43">
        <f t="shared" si="1024"/>
        <v>0</v>
      </c>
    </row>
    <row r="4720" spans="1:47" ht="15" customHeight="1" x14ac:dyDescent="0.25">
      <c r="A4720" s="11"/>
      <c r="B4720" s="19">
        <v>4889</v>
      </c>
      <c r="C4720" s="61"/>
      <c r="D4720" s="62"/>
      <c r="E4720" s="78"/>
      <c r="F4720" s="63"/>
      <c r="G4720" s="80"/>
      <c r="H4720" s="94"/>
      <c r="I4720" s="95"/>
      <c r="J4720" s="27"/>
      <c r="K4720" s="27"/>
      <c r="L4720" s="95"/>
      <c r="M4720" s="96"/>
      <c r="N4720" s="29">
        <v>0</v>
      </c>
      <c r="O4720" s="30" t="str">
        <f>IF(G4720&lt;=$N$2,"",IF(F4720=[3]Pav.tvarkyklė!$B$13,"",IF(ISBLANK(R4720),"X","")))</f>
        <v/>
      </c>
      <c r="P4720" s="91"/>
      <c r="Q4720" s="63"/>
      <c r="R4720" s="63"/>
      <c r="S4720" s="63"/>
      <c r="T4720" s="63"/>
      <c r="U4720" s="34" t="str">
        <f>IFERROR(INDEX('[3]5.Grup_T'!$G$4:$G$22,MATCH('6.Turtas'!E4720,'[3]5.Grup_T'!$E$4:$E$22,0)),"0")</f>
        <v>0</v>
      </c>
      <c r="V4720" s="35">
        <f t="shared" si="1025"/>
        <v>0</v>
      </c>
      <c r="W4720" s="35">
        <f>IF(NOT(ISBLANK(H4720)),(12-DATEDIF(H4720,'[3]1.Pradzia'!$D$13,"m")),0)</f>
        <v>0</v>
      </c>
      <c r="X4720" s="35">
        <f t="shared" si="1026"/>
        <v>0</v>
      </c>
      <c r="Y4720" s="35">
        <f t="shared" si="1022"/>
        <v>0</v>
      </c>
      <c r="Z4720" s="35">
        <f t="shared" si="1034"/>
        <v>0</v>
      </c>
      <c r="AA4720" s="36">
        <f t="shared" si="1027"/>
        <v>0</v>
      </c>
      <c r="AB4720" s="36">
        <f t="shared" si="1028"/>
        <v>0</v>
      </c>
      <c r="AC4720" s="37">
        <f t="shared" si="1029"/>
        <v>0</v>
      </c>
      <c r="AD4720" s="35">
        <f>IF(OR(YEAR(G4720)&lt;2019,O4720="X"),0,IF(ISBLANK(H4720),DATEDIF(G4720,'[3]1.Pradzia'!$D$13,"M"),DATEDIF(G4720,H4720,"m")))</f>
        <v>0</v>
      </c>
      <c r="AE4720" s="37">
        <f>IF(E4720='[3]5.Grup_T'!$E$20,0,IF(AD4720&lt;&gt;0,M4720/V4720*MIN(12,AD4720),0))</f>
        <v>0</v>
      </c>
      <c r="AF4720" s="37">
        <f t="shared" si="1030"/>
        <v>0</v>
      </c>
      <c r="AG4720" s="37">
        <f t="shared" si="1031"/>
        <v>0</v>
      </c>
      <c r="AH4720" s="37">
        <f t="shared" si="1032"/>
        <v>0</v>
      </c>
      <c r="AI4720" s="35" t="str">
        <f t="shared" si="1033"/>
        <v>Nusidėvėjęs</v>
      </c>
      <c r="AJ4720" s="38" t="str">
        <f>IF(AND(F4720&lt;&gt;[3]Pav.tvarkyklė!$B$12,F4720&lt;&gt;[3]Pav.tvarkyklė!$B$13),"GVTNT","X")</f>
        <v>GVTNT</v>
      </c>
      <c r="AK4720" s="39">
        <f t="shared" si="1035"/>
        <v>0</v>
      </c>
      <c r="AL4720" s="41"/>
      <c r="AM4720" s="41"/>
      <c r="AN4720" s="41">
        <f t="shared" si="1023"/>
        <v>1900</v>
      </c>
      <c r="AO4720" s="41"/>
      <c r="AP4720" s="41"/>
      <c r="AQ4720" s="41"/>
      <c r="AR4720" s="42"/>
      <c r="AS4720" s="42"/>
      <c r="AU4720" s="43">
        <f t="shared" si="1024"/>
        <v>0</v>
      </c>
    </row>
    <row r="4721" spans="1:47" ht="15" customHeight="1" x14ac:dyDescent="0.25">
      <c r="A4721" s="11"/>
      <c r="B4721" s="19">
        <v>4890</v>
      </c>
      <c r="C4721" s="61"/>
      <c r="D4721" s="62"/>
      <c r="E4721" s="78"/>
      <c r="F4721" s="63"/>
      <c r="G4721" s="80"/>
      <c r="H4721" s="94"/>
      <c r="I4721" s="95"/>
      <c r="J4721" s="27"/>
      <c r="K4721" s="27"/>
      <c r="L4721" s="95"/>
      <c r="M4721" s="96"/>
      <c r="N4721" s="29">
        <v>0</v>
      </c>
      <c r="O4721" s="30" t="str">
        <f>IF(G4721&lt;=$N$2,"",IF(F4721=[3]Pav.tvarkyklė!$B$13,"",IF(ISBLANK(R4721),"X","")))</f>
        <v/>
      </c>
      <c r="P4721" s="91"/>
      <c r="Q4721" s="63"/>
      <c r="R4721" s="63"/>
      <c r="S4721" s="63"/>
      <c r="T4721" s="63"/>
      <c r="U4721" s="34" t="str">
        <f>IFERROR(INDEX('[3]5.Grup_T'!$G$4:$G$22,MATCH('6.Turtas'!E4721,'[3]5.Grup_T'!$E$4:$E$22,0)),"0")</f>
        <v>0</v>
      </c>
      <c r="V4721" s="35">
        <f t="shared" si="1025"/>
        <v>0</v>
      </c>
      <c r="W4721" s="35">
        <f>IF(NOT(ISBLANK(H4721)),(12-DATEDIF(H4721,'[3]1.Pradzia'!$D$13,"m")),0)</f>
        <v>0</v>
      </c>
      <c r="X4721" s="35">
        <f t="shared" si="1026"/>
        <v>0</v>
      </c>
      <c r="Y4721" s="35">
        <f t="shared" si="1022"/>
        <v>0</v>
      </c>
      <c r="Z4721" s="35">
        <f t="shared" si="1034"/>
        <v>0</v>
      </c>
      <c r="AA4721" s="36">
        <f t="shared" si="1027"/>
        <v>0</v>
      </c>
      <c r="AB4721" s="36">
        <f t="shared" si="1028"/>
        <v>0</v>
      </c>
      <c r="AC4721" s="37">
        <f t="shared" si="1029"/>
        <v>0</v>
      </c>
      <c r="AD4721" s="35">
        <f>IF(OR(YEAR(G4721)&lt;2019,O4721="X"),0,IF(ISBLANK(H4721),DATEDIF(G4721,'[3]1.Pradzia'!$D$13,"M"),DATEDIF(G4721,H4721,"m")))</f>
        <v>0</v>
      </c>
      <c r="AE4721" s="37">
        <f>IF(E4721='[3]5.Grup_T'!$E$20,0,IF(AD4721&lt;&gt;0,M4721/V4721*MIN(12,AD4721),0))</f>
        <v>0</v>
      </c>
      <c r="AF4721" s="37">
        <f t="shared" si="1030"/>
        <v>0</v>
      </c>
      <c r="AG4721" s="37">
        <f t="shared" si="1031"/>
        <v>0</v>
      </c>
      <c r="AH4721" s="37">
        <f t="shared" si="1032"/>
        <v>0</v>
      </c>
      <c r="AI4721" s="35" t="str">
        <f t="shared" si="1033"/>
        <v>Nusidėvėjęs</v>
      </c>
      <c r="AJ4721" s="38" t="str">
        <f>IF(AND(F4721&lt;&gt;[3]Pav.tvarkyklė!$B$12,F4721&lt;&gt;[3]Pav.tvarkyklė!$B$13),"GVTNT","X")</f>
        <v>GVTNT</v>
      </c>
      <c r="AK4721" s="39">
        <f t="shared" si="1035"/>
        <v>0</v>
      </c>
      <c r="AL4721" s="41"/>
      <c r="AM4721" s="41"/>
      <c r="AN4721" s="41">
        <f t="shared" si="1023"/>
        <v>1900</v>
      </c>
      <c r="AO4721" s="41"/>
      <c r="AP4721" s="41"/>
      <c r="AQ4721" s="41"/>
      <c r="AR4721" s="42"/>
      <c r="AS4721" s="42"/>
      <c r="AU4721" s="43">
        <f t="shared" si="1024"/>
        <v>0</v>
      </c>
    </row>
    <row r="4722" spans="1:47" ht="15" customHeight="1" x14ac:dyDescent="0.25">
      <c r="A4722" s="11"/>
      <c r="B4722" s="19">
        <v>4891</v>
      </c>
      <c r="C4722" s="61"/>
      <c r="D4722" s="62"/>
      <c r="E4722" s="78"/>
      <c r="F4722" s="63"/>
      <c r="G4722" s="80"/>
      <c r="H4722" s="94"/>
      <c r="I4722" s="95"/>
      <c r="J4722" s="27"/>
      <c r="K4722" s="27"/>
      <c r="L4722" s="95"/>
      <c r="M4722" s="96"/>
      <c r="N4722" s="29">
        <v>0</v>
      </c>
      <c r="O4722" s="30" t="str">
        <f>IF(G4722&lt;=$N$2,"",IF(F4722=[3]Pav.tvarkyklė!$B$13,"",IF(ISBLANK(R4722),"X","")))</f>
        <v/>
      </c>
      <c r="P4722" s="91"/>
      <c r="Q4722" s="63"/>
      <c r="R4722" s="63"/>
      <c r="S4722" s="63"/>
      <c r="T4722" s="63"/>
      <c r="U4722" s="34" t="str">
        <f>IFERROR(INDEX('[3]5.Grup_T'!$G$4:$G$22,MATCH('6.Turtas'!E4722,'[3]5.Grup_T'!$E$4:$E$22,0)),"0")</f>
        <v>0</v>
      </c>
      <c r="V4722" s="35">
        <f t="shared" si="1025"/>
        <v>0</v>
      </c>
      <c r="W4722" s="35">
        <f>IF(NOT(ISBLANK(H4722)),(12-DATEDIF(H4722,'[3]1.Pradzia'!$D$13,"m")),0)</f>
        <v>0</v>
      </c>
      <c r="X4722" s="35">
        <f t="shared" si="1026"/>
        <v>0</v>
      </c>
      <c r="Y4722" s="35">
        <f t="shared" si="1022"/>
        <v>0</v>
      </c>
      <c r="Z4722" s="35">
        <f t="shared" si="1034"/>
        <v>0</v>
      </c>
      <c r="AA4722" s="36">
        <f t="shared" si="1027"/>
        <v>0</v>
      </c>
      <c r="AB4722" s="36">
        <f t="shared" si="1028"/>
        <v>0</v>
      </c>
      <c r="AC4722" s="37">
        <f t="shared" si="1029"/>
        <v>0</v>
      </c>
      <c r="AD4722" s="35">
        <f>IF(OR(YEAR(G4722)&lt;2019,O4722="X"),0,IF(ISBLANK(H4722),DATEDIF(G4722,'[3]1.Pradzia'!$D$13,"M"),DATEDIF(G4722,H4722,"m")))</f>
        <v>0</v>
      </c>
      <c r="AE4722" s="37">
        <f>IF(E4722='[3]5.Grup_T'!$E$20,0,IF(AD4722&lt;&gt;0,M4722/V4722*MIN(12,AD4722),0))</f>
        <v>0</v>
      </c>
      <c r="AF4722" s="37">
        <f t="shared" si="1030"/>
        <v>0</v>
      </c>
      <c r="AG4722" s="37">
        <f t="shared" si="1031"/>
        <v>0</v>
      </c>
      <c r="AH4722" s="37">
        <f t="shared" si="1032"/>
        <v>0</v>
      </c>
      <c r="AI4722" s="35" t="str">
        <f t="shared" si="1033"/>
        <v>Nusidėvėjęs</v>
      </c>
      <c r="AJ4722" s="38" t="str">
        <f>IF(AND(F4722&lt;&gt;[3]Pav.tvarkyklė!$B$12,F4722&lt;&gt;[3]Pav.tvarkyklė!$B$13),"GVTNT","X")</f>
        <v>GVTNT</v>
      </c>
      <c r="AK4722" s="39">
        <f t="shared" si="1035"/>
        <v>0</v>
      </c>
      <c r="AL4722" s="41"/>
      <c r="AM4722" s="41"/>
      <c r="AN4722" s="41">
        <f t="shared" si="1023"/>
        <v>1900</v>
      </c>
      <c r="AO4722" s="41"/>
      <c r="AP4722" s="41"/>
      <c r="AQ4722" s="41"/>
      <c r="AR4722" s="42"/>
      <c r="AS4722" s="42"/>
      <c r="AU4722" s="43">
        <f t="shared" si="1024"/>
        <v>0</v>
      </c>
    </row>
    <row r="4723" spans="1:47" ht="15" customHeight="1" x14ac:dyDescent="0.25">
      <c r="A4723" s="11"/>
      <c r="B4723" s="19">
        <v>4892</v>
      </c>
      <c r="C4723" s="61"/>
      <c r="D4723" s="62"/>
      <c r="E4723" s="78"/>
      <c r="F4723" s="63"/>
      <c r="G4723" s="80"/>
      <c r="H4723" s="94"/>
      <c r="I4723" s="95"/>
      <c r="J4723" s="27"/>
      <c r="K4723" s="27"/>
      <c r="L4723" s="95"/>
      <c r="M4723" s="96"/>
      <c r="N4723" s="29">
        <v>0</v>
      </c>
      <c r="O4723" s="30" t="str">
        <f>IF(G4723&lt;=$N$2,"",IF(F4723=[3]Pav.tvarkyklė!$B$13,"",IF(ISBLANK(R4723),"X","")))</f>
        <v/>
      </c>
      <c r="P4723" s="91"/>
      <c r="Q4723" s="63"/>
      <c r="R4723" s="63"/>
      <c r="S4723" s="63"/>
      <c r="T4723" s="63"/>
      <c r="U4723" s="34" t="str">
        <f>IFERROR(INDEX('[3]5.Grup_T'!$G$4:$G$22,MATCH('6.Turtas'!E4723,'[3]5.Grup_T'!$E$4:$E$22,0)),"0")</f>
        <v>0</v>
      </c>
      <c r="V4723" s="35">
        <f t="shared" si="1025"/>
        <v>0</v>
      </c>
      <c r="W4723" s="35">
        <f>IF(NOT(ISBLANK(H4723)),(12-DATEDIF(H4723,'[3]1.Pradzia'!$D$13,"m")),0)</f>
        <v>0</v>
      </c>
      <c r="X4723" s="35">
        <f t="shared" si="1026"/>
        <v>0</v>
      </c>
      <c r="Y4723" s="35">
        <f t="shared" si="1022"/>
        <v>0</v>
      </c>
      <c r="Z4723" s="35">
        <f t="shared" si="1034"/>
        <v>0</v>
      </c>
      <c r="AA4723" s="36">
        <f t="shared" si="1027"/>
        <v>0</v>
      </c>
      <c r="AB4723" s="36">
        <f t="shared" si="1028"/>
        <v>0</v>
      </c>
      <c r="AC4723" s="37">
        <f t="shared" si="1029"/>
        <v>0</v>
      </c>
      <c r="AD4723" s="35">
        <f>IF(OR(YEAR(G4723)&lt;2019,O4723="X"),0,IF(ISBLANK(H4723),DATEDIF(G4723,'[3]1.Pradzia'!$D$13,"M"),DATEDIF(G4723,H4723,"m")))</f>
        <v>0</v>
      </c>
      <c r="AE4723" s="37">
        <f>IF(E4723='[3]5.Grup_T'!$E$20,0,IF(AD4723&lt;&gt;0,M4723/V4723*MIN(12,AD4723),0))</f>
        <v>0</v>
      </c>
      <c r="AF4723" s="37">
        <f t="shared" si="1030"/>
        <v>0</v>
      </c>
      <c r="AG4723" s="37">
        <f t="shared" si="1031"/>
        <v>0</v>
      </c>
      <c r="AH4723" s="37">
        <f t="shared" si="1032"/>
        <v>0</v>
      </c>
      <c r="AI4723" s="35" t="str">
        <f t="shared" si="1033"/>
        <v>Nusidėvėjęs</v>
      </c>
      <c r="AJ4723" s="38" t="str">
        <f>IF(AND(F4723&lt;&gt;[3]Pav.tvarkyklė!$B$12,F4723&lt;&gt;[3]Pav.tvarkyklė!$B$13),"GVTNT","X")</f>
        <v>GVTNT</v>
      </c>
      <c r="AK4723" s="39">
        <f t="shared" si="1035"/>
        <v>0</v>
      </c>
      <c r="AL4723" s="41"/>
      <c r="AM4723" s="41"/>
      <c r="AN4723" s="41">
        <f t="shared" si="1023"/>
        <v>1900</v>
      </c>
      <c r="AO4723" s="41"/>
      <c r="AP4723" s="41"/>
      <c r="AQ4723" s="41"/>
      <c r="AR4723" s="42"/>
      <c r="AS4723" s="42"/>
      <c r="AU4723" s="43">
        <f t="shared" si="1024"/>
        <v>0</v>
      </c>
    </row>
    <row r="4724" spans="1:47" ht="15" customHeight="1" x14ac:dyDescent="0.25">
      <c r="A4724" s="11"/>
      <c r="B4724" s="19">
        <v>4893</v>
      </c>
      <c r="C4724" s="61"/>
      <c r="D4724" s="62"/>
      <c r="E4724" s="78"/>
      <c r="F4724" s="63"/>
      <c r="G4724" s="80"/>
      <c r="H4724" s="94"/>
      <c r="I4724" s="95"/>
      <c r="J4724" s="27"/>
      <c r="K4724" s="27"/>
      <c r="L4724" s="95"/>
      <c r="M4724" s="96"/>
      <c r="N4724" s="29">
        <v>0</v>
      </c>
      <c r="O4724" s="30" t="str">
        <f>IF(G4724&lt;=$N$2,"",IF(F4724=[3]Pav.tvarkyklė!$B$13,"",IF(ISBLANK(R4724),"X","")))</f>
        <v/>
      </c>
      <c r="P4724" s="91"/>
      <c r="Q4724" s="63"/>
      <c r="R4724" s="63"/>
      <c r="S4724" s="63"/>
      <c r="T4724" s="63"/>
      <c r="U4724" s="34" t="str">
        <f>IFERROR(INDEX('[3]5.Grup_T'!$G$4:$G$22,MATCH('6.Turtas'!E4724,'[3]5.Grup_T'!$E$4:$E$22,0)),"0")</f>
        <v>0</v>
      </c>
      <c r="V4724" s="35">
        <f t="shared" si="1025"/>
        <v>0</v>
      </c>
      <c r="W4724" s="35">
        <f>IF(NOT(ISBLANK(H4724)),(12-DATEDIF(H4724,'[3]1.Pradzia'!$D$13,"m")),0)</f>
        <v>0</v>
      </c>
      <c r="X4724" s="35">
        <f t="shared" si="1026"/>
        <v>0</v>
      </c>
      <c r="Y4724" s="35">
        <f t="shared" si="1022"/>
        <v>0</v>
      </c>
      <c r="Z4724" s="35">
        <f t="shared" si="1034"/>
        <v>0</v>
      </c>
      <c r="AA4724" s="36">
        <f t="shared" si="1027"/>
        <v>0</v>
      </c>
      <c r="AB4724" s="36">
        <f t="shared" si="1028"/>
        <v>0</v>
      </c>
      <c r="AC4724" s="37">
        <f t="shared" si="1029"/>
        <v>0</v>
      </c>
      <c r="AD4724" s="35">
        <f>IF(OR(YEAR(G4724)&lt;2019,O4724="X"),0,IF(ISBLANK(H4724),DATEDIF(G4724,'[3]1.Pradzia'!$D$13,"M"),DATEDIF(G4724,H4724,"m")))</f>
        <v>0</v>
      </c>
      <c r="AE4724" s="37">
        <f>IF(E4724='[3]5.Grup_T'!$E$20,0,IF(AD4724&lt;&gt;0,M4724/V4724*MIN(12,AD4724),0))</f>
        <v>0</v>
      </c>
      <c r="AF4724" s="37">
        <f t="shared" si="1030"/>
        <v>0</v>
      </c>
      <c r="AG4724" s="37">
        <f t="shared" si="1031"/>
        <v>0</v>
      </c>
      <c r="AH4724" s="37">
        <f t="shared" si="1032"/>
        <v>0</v>
      </c>
      <c r="AI4724" s="35" t="str">
        <f t="shared" si="1033"/>
        <v>Nusidėvėjęs</v>
      </c>
      <c r="AJ4724" s="38" t="str">
        <f>IF(AND(F4724&lt;&gt;[3]Pav.tvarkyklė!$B$12,F4724&lt;&gt;[3]Pav.tvarkyklė!$B$13),"GVTNT","X")</f>
        <v>GVTNT</v>
      </c>
      <c r="AK4724" s="39">
        <f t="shared" si="1035"/>
        <v>0</v>
      </c>
      <c r="AL4724" s="41"/>
      <c r="AM4724" s="41"/>
      <c r="AN4724" s="41">
        <f t="shared" si="1023"/>
        <v>1900</v>
      </c>
      <c r="AO4724" s="41"/>
      <c r="AP4724" s="41"/>
      <c r="AQ4724" s="41"/>
      <c r="AR4724" s="42"/>
      <c r="AS4724" s="42"/>
      <c r="AU4724" s="43">
        <f t="shared" si="1024"/>
        <v>0</v>
      </c>
    </row>
    <row r="4725" spans="1:47" ht="15" customHeight="1" x14ac:dyDescent="0.25">
      <c r="A4725" s="11"/>
      <c r="B4725" s="19">
        <v>4894</v>
      </c>
      <c r="C4725" s="61"/>
      <c r="D4725" s="62"/>
      <c r="E4725" s="78"/>
      <c r="F4725" s="63"/>
      <c r="G4725" s="80"/>
      <c r="H4725" s="94"/>
      <c r="I4725" s="95"/>
      <c r="J4725" s="27"/>
      <c r="K4725" s="27"/>
      <c r="L4725" s="95"/>
      <c r="M4725" s="96"/>
      <c r="N4725" s="29">
        <v>0</v>
      </c>
      <c r="O4725" s="30" t="str">
        <f>IF(G4725&lt;=$N$2,"",IF(F4725=[3]Pav.tvarkyklė!$B$13,"",IF(ISBLANK(R4725),"X","")))</f>
        <v/>
      </c>
      <c r="P4725" s="91"/>
      <c r="Q4725" s="63"/>
      <c r="R4725" s="63"/>
      <c r="S4725" s="63"/>
      <c r="T4725" s="63"/>
      <c r="U4725" s="34" t="str">
        <f>IFERROR(INDEX('[3]5.Grup_T'!$G$4:$G$22,MATCH('6.Turtas'!E4725,'[3]5.Grup_T'!$E$4:$E$22,0)),"0")</f>
        <v>0</v>
      </c>
      <c r="V4725" s="35">
        <f t="shared" si="1025"/>
        <v>0</v>
      </c>
      <c r="W4725" s="35">
        <f>IF(NOT(ISBLANK(H4725)),(12-DATEDIF(H4725,'[3]1.Pradzia'!$D$13,"m")),0)</f>
        <v>0</v>
      </c>
      <c r="X4725" s="35">
        <f t="shared" si="1026"/>
        <v>0</v>
      </c>
      <c r="Y4725" s="35">
        <f t="shared" si="1022"/>
        <v>0</v>
      </c>
      <c r="Z4725" s="35">
        <f t="shared" si="1034"/>
        <v>0</v>
      </c>
      <c r="AA4725" s="36">
        <f t="shared" si="1027"/>
        <v>0</v>
      </c>
      <c r="AB4725" s="36">
        <f t="shared" si="1028"/>
        <v>0</v>
      </c>
      <c r="AC4725" s="37">
        <f t="shared" si="1029"/>
        <v>0</v>
      </c>
      <c r="AD4725" s="35">
        <f>IF(OR(YEAR(G4725)&lt;2019,O4725="X"),0,IF(ISBLANK(H4725),DATEDIF(G4725,'[3]1.Pradzia'!$D$13,"M"),DATEDIF(G4725,H4725,"m")))</f>
        <v>0</v>
      </c>
      <c r="AE4725" s="37">
        <f>IF(E4725='[3]5.Grup_T'!$E$20,0,IF(AD4725&lt;&gt;0,M4725/V4725*MIN(12,AD4725),0))</f>
        <v>0</v>
      </c>
      <c r="AF4725" s="37">
        <f t="shared" si="1030"/>
        <v>0</v>
      </c>
      <c r="AG4725" s="37">
        <f t="shared" si="1031"/>
        <v>0</v>
      </c>
      <c r="AH4725" s="37">
        <f t="shared" si="1032"/>
        <v>0</v>
      </c>
      <c r="AI4725" s="35" t="str">
        <f t="shared" si="1033"/>
        <v>Nusidėvėjęs</v>
      </c>
      <c r="AJ4725" s="38" t="str">
        <f>IF(AND(F4725&lt;&gt;[3]Pav.tvarkyklė!$B$12,F4725&lt;&gt;[3]Pav.tvarkyklė!$B$13),"GVTNT","X")</f>
        <v>GVTNT</v>
      </c>
      <c r="AK4725" s="39">
        <f t="shared" si="1035"/>
        <v>0</v>
      </c>
      <c r="AL4725" s="41"/>
      <c r="AM4725" s="41"/>
      <c r="AN4725" s="41">
        <f t="shared" si="1023"/>
        <v>1900</v>
      </c>
      <c r="AO4725" s="41"/>
      <c r="AP4725" s="41"/>
      <c r="AQ4725" s="41"/>
      <c r="AR4725" s="42"/>
      <c r="AS4725" s="42"/>
      <c r="AU4725" s="43">
        <f t="shared" si="1024"/>
        <v>0</v>
      </c>
    </row>
    <row r="4726" spans="1:47" ht="15" customHeight="1" x14ac:dyDescent="0.25">
      <c r="A4726" s="11"/>
      <c r="B4726" s="19">
        <v>4895</v>
      </c>
      <c r="C4726" s="61"/>
      <c r="D4726" s="62"/>
      <c r="E4726" s="78"/>
      <c r="F4726" s="63"/>
      <c r="G4726" s="80"/>
      <c r="H4726" s="94"/>
      <c r="I4726" s="95"/>
      <c r="J4726" s="27"/>
      <c r="K4726" s="27"/>
      <c r="L4726" s="95"/>
      <c r="M4726" s="96"/>
      <c r="N4726" s="29">
        <v>0</v>
      </c>
      <c r="O4726" s="30" t="str">
        <f>IF(G4726&lt;=$N$2,"",IF(F4726=[3]Pav.tvarkyklė!$B$13,"",IF(ISBLANK(R4726),"X","")))</f>
        <v/>
      </c>
      <c r="P4726" s="91"/>
      <c r="Q4726" s="63"/>
      <c r="R4726" s="63"/>
      <c r="S4726" s="63"/>
      <c r="T4726" s="63"/>
      <c r="U4726" s="34" t="str">
        <f>IFERROR(INDEX('[3]5.Grup_T'!$G$4:$G$22,MATCH('6.Turtas'!E4726,'[3]5.Grup_T'!$E$4:$E$22,0)),"0")</f>
        <v>0</v>
      </c>
      <c r="V4726" s="35">
        <f t="shared" si="1025"/>
        <v>0</v>
      </c>
      <c r="W4726" s="35">
        <f>IF(NOT(ISBLANK(H4726)),(12-DATEDIF(H4726,'[3]1.Pradzia'!$D$13,"m")),0)</f>
        <v>0</v>
      </c>
      <c r="X4726" s="35">
        <f t="shared" si="1026"/>
        <v>0</v>
      </c>
      <c r="Y4726" s="35">
        <f t="shared" si="1022"/>
        <v>0</v>
      </c>
      <c r="Z4726" s="35">
        <f t="shared" si="1034"/>
        <v>0</v>
      </c>
      <c r="AA4726" s="36">
        <f t="shared" si="1027"/>
        <v>0</v>
      </c>
      <c r="AB4726" s="36">
        <f t="shared" si="1028"/>
        <v>0</v>
      </c>
      <c r="AC4726" s="37">
        <f t="shared" si="1029"/>
        <v>0</v>
      </c>
      <c r="AD4726" s="35">
        <f>IF(OR(YEAR(G4726)&lt;2019,O4726="X"),0,IF(ISBLANK(H4726),DATEDIF(G4726,'[3]1.Pradzia'!$D$13,"M"),DATEDIF(G4726,H4726,"m")))</f>
        <v>0</v>
      </c>
      <c r="AE4726" s="37">
        <f>IF(E4726='[3]5.Grup_T'!$E$20,0,IF(AD4726&lt;&gt;0,M4726/V4726*MIN(12,AD4726),0))</f>
        <v>0</v>
      </c>
      <c r="AF4726" s="37">
        <f t="shared" si="1030"/>
        <v>0</v>
      </c>
      <c r="AG4726" s="37">
        <f t="shared" si="1031"/>
        <v>0</v>
      </c>
      <c r="AH4726" s="37">
        <f t="shared" si="1032"/>
        <v>0</v>
      </c>
      <c r="AI4726" s="35" t="str">
        <f t="shared" si="1033"/>
        <v>Nusidėvėjęs</v>
      </c>
      <c r="AJ4726" s="38" t="str">
        <f>IF(AND(F4726&lt;&gt;[3]Pav.tvarkyklė!$B$12,F4726&lt;&gt;[3]Pav.tvarkyklė!$B$13),"GVTNT","X")</f>
        <v>GVTNT</v>
      </c>
      <c r="AK4726" s="39">
        <f t="shared" si="1035"/>
        <v>0</v>
      </c>
      <c r="AL4726" s="41"/>
      <c r="AM4726" s="41"/>
      <c r="AN4726" s="41">
        <f t="shared" si="1023"/>
        <v>1900</v>
      </c>
      <c r="AO4726" s="41"/>
      <c r="AP4726" s="41"/>
      <c r="AQ4726" s="41"/>
      <c r="AR4726" s="42"/>
      <c r="AS4726" s="42"/>
      <c r="AU4726" s="43">
        <f t="shared" si="1024"/>
        <v>0</v>
      </c>
    </row>
    <row r="4727" spans="1:47" ht="15" customHeight="1" x14ac:dyDescent="0.25">
      <c r="A4727" s="11"/>
      <c r="B4727" s="19">
        <v>4896</v>
      </c>
      <c r="C4727" s="61"/>
      <c r="D4727" s="62"/>
      <c r="E4727" s="78"/>
      <c r="F4727" s="63"/>
      <c r="G4727" s="80"/>
      <c r="H4727" s="94"/>
      <c r="I4727" s="95"/>
      <c r="J4727" s="27"/>
      <c r="K4727" s="27"/>
      <c r="L4727" s="95"/>
      <c r="M4727" s="96"/>
      <c r="N4727" s="29">
        <v>0</v>
      </c>
      <c r="O4727" s="30" t="str">
        <f>IF(G4727&lt;=$N$2,"",IF(F4727=[3]Pav.tvarkyklė!$B$13,"",IF(ISBLANK(R4727),"X","")))</f>
        <v/>
      </c>
      <c r="P4727" s="91"/>
      <c r="Q4727" s="63"/>
      <c r="R4727" s="63"/>
      <c r="S4727" s="63"/>
      <c r="T4727" s="63"/>
      <c r="U4727" s="34" t="str">
        <f>IFERROR(INDEX('[3]5.Grup_T'!$G$4:$G$22,MATCH('6.Turtas'!E4727,'[3]5.Grup_T'!$E$4:$E$22,0)),"0")</f>
        <v>0</v>
      </c>
      <c r="V4727" s="35">
        <f t="shared" si="1025"/>
        <v>0</v>
      </c>
      <c r="W4727" s="35">
        <f>IF(NOT(ISBLANK(H4727)),(12-DATEDIF(H4727,'[3]1.Pradzia'!$D$13,"m")),0)</f>
        <v>0</v>
      </c>
      <c r="X4727" s="35">
        <f t="shared" si="1026"/>
        <v>0</v>
      </c>
      <c r="Y4727" s="35">
        <f t="shared" ref="Y4727:Y4790" si="1036">IF(YEAR(G4727)&gt;=2019,0,IF(Z4727&lt;=0,0,IF(W4727&lt;&gt;0,MIN(W4727,Z4727),MIN(12,Z4727))))</f>
        <v>0</v>
      </c>
      <c r="Z4727" s="35">
        <f t="shared" si="1034"/>
        <v>0</v>
      </c>
      <c r="AA4727" s="36">
        <f t="shared" si="1027"/>
        <v>0</v>
      </c>
      <c r="AB4727" s="36">
        <f t="shared" si="1028"/>
        <v>0</v>
      </c>
      <c r="AC4727" s="37">
        <f t="shared" si="1029"/>
        <v>0</v>
      </c>
      <c r="AD4727" s="35">
        <f>IF(OR(YEAR(G4727)&lt;2019,O4727="X"),0,IF(ISBLANK(H4727),DATEDIF(G4727,'[3]1.Pradzia'!$D$13,"M"),DATEDIF(G4727,H4727,"m")))</f>
        <v>0</v>
      </c>
      <c r="AE4727" s="37">
        <f>IF(E4727='[3]5.Grup_T'!$E$20,0,IF(AD4727&lt;&gt;0,M4727/V4727*MIN(12,AD4727),0))</f>
        <v>0</v>
      </c>
      <c r="AF4727" s="37">
        <f t="shared" si="1030"/>
        <v>0</v>
      </c>
      <c r="AG4727" s="37">
        <f t="shared" si="1031"/>
        <v>0</v>
      </c>
      <c r="AH4727" s="37">
        <f t="shared" si="1032"/>
        <v>0</v>
      </c>
      <c r="AI4727" s="35" t="str">
        <f t="shared" si="1033"/>
        <v>Nusidėvėjęs</v>
      </c>
      <c r="AJ4727" s="38" t="str">
        <f>IF(AND(F4727&lt;&gt;[3]Pav.tvarkyklė!$B$12,F4727&lt;&gt;[3]Pav.tvarkyklė!$B$13),"GVTNT","X")</f>
        <v>GVTNT</v>
      </c>
      <c r="AK4727" s="39">
        <f t="shared" si="1035"/>
        <v>0</v>
      </c>
      <c r="AL4727" s="41"/>
      <c r="AM4727" s="41"/>
      <c r="AN4727" s="41">
        <f t="shared" si="1023"/>
        <v>1900</v>
      </c>
      <c r="AO4727" s="41"/>
      <c r="AP4727" s="41"/>
      <c r="AQ4727" s="41"/>
      <c r="AR4727" s="42"/>
      <c r="AS4727" s="42"/>
      <c r="AU4727" s="43">
        <f t="shared" si="1024"/>
        <v>0</v>
      </c>
    </row>
    <row r="4728" spans="1:47" ht="15" customHeight="1" x14ac:dyDescent="0.25">
      <c r="A4728" s="11"/>
      <c r="B4728" s="19">
        <v>4897</v>
      </c>
      <c r="C4728" s="61"/>
      <c r="D4728" s="62"/>
      <c r="E4728" s="78"/>
      <c r="F4728" s="63"/>
      <c r="G4728" s="80"/>
      <c r="H4728" s="94"/>
      <c r="I4728" s="95"/>
      <c r="J4728" s="27"/>
      <c r="K4728" s="27"/>
      <c r="L4728" s="95"/>
      <c r="M4728" s="96"/>
      <c r="N4728" s="29">
        <v>0</v>
      </c>
      <c r="O4728" s="30" t="str">
        <f>IF(G4728&lt;=$N$2,"",IF(F4728=[3]Pav.tvarkyklė!$B$13,"",IF(ISBLANK(R4728),"X","")))</f>
        <v/>
      </c>
      <c r="P4728" s="91"/>
      <c r="Q4728" s="63"/>
      <c r="R4728" s="63"/>
      <c r="S4728" s="63"/>
      <c r="T4728" s="63"/>
      <c r="U4728" s="34" t="str">
        <f>IFERROR(INDEX('[3]5.Grup_T'!$G$4:$G$22,MATCH('6.Turtas'!E4728,'[3]5.Grup_T'!$E$4:$E$22,0)),"0")</f>
        <v>0</v>
      </c>
      <c r="V4728" s="35">
        <f t="shared" si="1025"/>
        <v>0</v>
      </c>
      <c r="W4728" s="35">
        <f>IF(NOT(ISBLANK(H4728)),(12-DATEDIF(H4728,'[3]1.Pradzia'!$D$13,"m")),0)</f>
        <v>0</v>
      </c>
      <c r="X4728" s="35">
        <f t="shared" si="1026"/>
        <v>0</v>
      </c>
      <c r="Y4728" s="35">
        <f t="shared" si="1036"/>
        <v>0</v>
      </c>
      <c r="Z4728" s="35">
        <f t="shared" si="1034"/>
        <v>0</v>
      </c>
      <c r="AA4728" s="36">
        <f t="shared" si="1027"/>
        <v>0</v>
      </c>
      <c r="AB4728" s="36">
        <f t="shared" si="1028"/>
        <v>0</v>
      </c>
      <c r="AC4728" s="37">
        <f t="shared" si="1029"/>
        <v>0</v>
      </c>
      <c r="AD4728" s="35">
        <f>IF(OR(YEAR(G4728)&lt;2019,O4728="X"),0,IF(ISBLANK(H4728),DATEDIF(G4728,'[3]1.Pradzia'!$D$13,"M"),DATEDIF(G4728,H4728,"m")))</f>
        <v>0</v>
      </c>
      <c r="AE4728" s="37">
        <f>IF(E4728='[3]5.Grup_T'!$E$20,0,IF(AD4728&lt;&gt;0,M4728/V4728*MIN(12,AD4728),0))</f>
        <v>0</v>
      </c>
      <c r="AF4728" s="37">
        <f t="shared" si="1030"/>
        <v>0</v>
      </c>
      <c r="AG4728" s="37">
        <f t="shared" si="1031"/>
        <v>0</v>
      </c>
      <c r="AH4728" s="37">
        <f t="shared" si="1032"/>
        <v>0</v>
      </c>
      <c r="AI4728" s="35" t="str">
        <f t="shared" si="1033"/>
        <v>Nusidėvėjęs</v>
      </c>
      <c r="AJ4728" s="38" t="str">
        <f>IF(AND(F4728&lt;&gt;[3]Pav.tvarkyklė!$B$12,F4728&lt;&gt;[3]Pav.tvarkyklė!$B$13),"GVTNT","X")</f>
        <v>GVTNT</v>
      </c>
      <c r="AK4728" s="39">
        <f t="shared" si="1035"/>
        <v>0</v>
      </c>
      <c r="AL4728" s="41"/>
      <c r="AM4728" s="41"/>
      <c r="AN4728" s="41">
        <f t="shared" si="1023"/>
        <v>1900</v>
      </c>
      <c r="AO4728" s="41"/>
      <c r="AP4728" s="41"/>
      <c r="AQ4728" s="41"/>
      <c r="AR4728" s="42"/>
      <c r="AS4728" s="42"/>
      <c r="AU4728" s="43">
        <f t="shared" si="1024"/>
        <v>0</v>
      </c>
    </row>
    <row r="4729" spans="1:47" ht="15" customHeight="1" x14ac:dyDescent="0.25">
      <c r="A4729" s="11"/>
      <c r="B4729" s="19">
        <v>4898</v>
      </c>
      <c r="C4729" s="61"/>
      <c r="D4729" s="62"/>
      <c r="E4729" s="78"/>
      <c r="F4729" s="63"/>
      <c r="G4729" s="80"/>
      <c r="H4729" s="94"/>
      <c r="I4729" s="95"/>
      <c r="J4729" s="27"/>
      <c r="K4729" s="27"/>
      <c r="L4729" s="95"/>
      <c r="M4729" s="96"/>
      <c r="N4729" s="29">
        <v>0</v>
      </c>
      <c r="O4729" s="30" t="str">
        <f>IF(G4729&lt;=$N$2,"",IF(F4729=[3]Pav.tvarkyklė!$B$13,"",IF(ISBLANK(R4729),"X","")))</f>
        <v/>
      </c>
      <c r="P4729" s="91"/>
      <c r="Q4729" s="63"/>
      <c r="R4729" s="63"/>
      <c r="S4729" s="63"/>
      <c r="T4729" s="63"/>
      <c r="U4729" s="34" t="str">
        <f>IFERROR(INDEX('[3]5.Grup_T'!$G$4:$G$22,MATCH('6.Turtas'!E4729,'[3]5.Grup_T'!$E$4:$E$22,0)),"0")</f>
        <v>0</v>
      </c>
      <c r="V4729" s="35">
        <f t="shared" si="1025"/>
        <v>0</v>
      </c>
      <c r="W4729" s="35">
        <f>IF(NOT(ISBLANK(H4729)),(12-DATEDIF(H4729,'[3]1.Pradzia'!$D$13,"m")),0)</f>
        <v>0</v>
      </c>
      <c r="X4729" s="35">
        <f t="shared" si="1026"/>
        <v>0</v>
      </c>
      <c r="Y4729" s="35">
        <f t="shared" si="1036"/>
        <v>0</v>
      </c>
      <c r="Z4729" s="35">
        <f t="shared" si="1034"/>
        <v>0</v>
      </c>
      <c r="AA4729" s="36">
        <f t="shared" si="1027"/>
        <v>0</v>
      </c>
      <c r="AB4729" s="36">
        <f t="shared" si="1028"/>
        <v>0</v>
      </c>
      <c r="AC4729" s="37">
        <f t="shared" si="1029"/>
        <v>0</v>
      </c>
      <c r="AD4729" s="35">
        <f>IF(OR(YEAR(G4729)&lt;2019,O4729="X"),0,IF(ISBLANK(H4729),DATEDIF(G4729,'[3]1.Pradzia'!$D$13,"M"),DATEDIF(G4729,H4729,"m")))</f>
        <v>0</v>
      </c>
      <c r="AE4729" s="37">
        <f>IF(E4729='[3]5.Grup_T'!$E$20,0,IF(AD4729&lt;&gt;0,M4729/V4729*MIN(12,AD4729),0))</f>
        <v>0</v>
      </c>
      <c r="AF4729" s="37">
        <f t="shared" si="1030"/>
        <v>0</v>
      </c>
      <c r="AG4729" s="37">
        <f t="shared" si="1031"/>
        <v>0</v>
      </c>
      <c r="AH4729" s="37">
        <f t="shared" si="1032"/>
        <v>0</v>
      </c>
      <c r="AI4729" s="35" t="str">
        <f t="shared" si="1033"/>
        <v>Nusidėvėjęs</v>
      </c>
      <c r="AJ4729" s="38" t="str">
        <f>IF(AND(F4729&lt;&gt;[3]Pav.tvarkyklė!$B$12,F4729&lt;&gt;[3]Pav.tvarkyklė!$B$13),"GVTNT","X")</f>
        <v>GVTNT</v>
      </c>
      <c r="AK4729" s="39">
        <f t="shared" si="1035"/>
        <v>0</v>
      </c>
      <c r="AL4729" s="41"/>
      <c r="AM4729" s="41"/>
      <c r="AN4729" s="41">
        <f t="shared" si="1023"/>
        <v>1900</v>
      </c>
      <c r="AO4729" s="41"/>
      <c r="AP4729" s="41"/>
      <c r="AQ4729" s="41"/>
      <c r="AR4729" s="42"/>
      <c r="AS4729" s="42"/>
      <c r="AU4729" s="43">
        <f t="shared" si="1024"/>
        <v>0</v>
      </c>
    </row>
    <row r="4730" spans="1:47" ht="15" customHeight="1" x14ac:dyDescent="0.25">
      <c r="A4730" s="11"/>
      <c r="B4730" s="19">
        <v>4899</v>
      </c>
      <c r="C4730" s="61"/>
      <c r="D4730" s="62"/>
      <c r="E4730" s="78"/>
      <c r="F4730" s="63"/>
      <c r="G4730" s="80"/>
      <c r="H4730" s="94"/>
      <c r="I4730" s="95"/>
      <c r="J4730" s="27"/>
      <c r="K4730" s="27"/>
      <c r="L4730" s="95"/>
      <c r="M4730" s="96"/>
      <c r="N4730" s="29">
        <v>0</v>
      </c>
      <c r="O4730" s="30" t="str">
        <f>IF(G4730&lt;=$N$2,"",IF(F4730=[3]Pav.tvarkyklė!$B$13,"",IF(ISBLANK(R4730),"X","")))</f>
        <v/>
      </c>
      <c r="P4730" s="91"/>
      <c r="Q4730" s="63"/>
      <c r="R4730" s="63"/>
      <c r="S4730" s="63"/>
      <c r="T4730" s="63"/>
      <c r="U4730" s="34" t="str">
        <f>IFERROR(INDEX('[3]5.Grup_T'!$G$4:$G$22,MATCH('6.Turtas'!E4730,'[3]5.Grup_T'!$E$4:$E$22,0)),"0")</f>
        <v>0</v>
      </c>
      <c r="V4730" s="35">
        <f t="shared" si="1025"/>
        <v>0</v>
      </c>
      <c r="W4730" s="35">
        <f>IF(NOT(ISBLANK(H4730)),(12-DATEDIF(H4730,'[3]1.Pradzia'!$D$13,"m")),0)</f>
        <v>0</v>
      </c>
      <c r="X4730" s="35">
        <f t="shared" si="1026"/>
        <v>0</v>
      </c>
      <c r="Y4730" s="35">
        <f t="shared" si="1036"/>
        <v>0</v>
      </c>
      <c r="Z4730" s="35">
        <f t="shared" si="1034"/>
        <v>0</v>
      </c>
      <c r="AA4730" s="36">
        <f t="shared" si="1027"/>
        <v>0</v>
      </c>
      <c r="AB4730" s="36">
        <f t="shared" si="1028"/>
        <v>0</v>
      </c>
      <c r="AC4730" s="37">
        <f t="shared" si="1029"/>
        <v>0</v>
      </c>
      <c r="AD4730" s="35">
        <f>IF(OR(YEAR(G4730)&lt;2019,O4730="X"),0,IF(ISBLANK(H4730),DATEDIF(G4730,'[3]1.Pradzia'!$D$13,"M"),DATEDIF(G4730,H4730,"m")))</f>
        <v>0</v>
      </c>
      <c r="AE4730" s="37">
        <f>IF(E4730='[3]5.Grup_T'!$E$20,0,IF(AD4730&lt;&gt;0,M4730/V4730*MIN(12,AD4730),0))</f>
        <v>0</v>
      </c>
      <c r="AF4730" s="37">
        <f t="shared" si="1030"/>
        <v>0</v>
      </c>
      <c r="AG4730" s="37">
        <f t="shared" si="1031"/>
        <v>0</v>
      </c>
      <c r="AH4730" s="37">
        <f t="shared" si="1032"/>
        <v>0</v>
      </c>
      <c r="AI4730" s="35" t="str">
        <f t="shared" si="1033"/>
        <v>Nusidėvėjęs</v>
      </c>
      <c r="AJ4730" s="38" t="str">
        <f>IF(AND(F4730&lt;&gt;[3]Pav.tvarkyklė!$B$12,F4730&lt;&gt;[3]Pav.tvarkyklė!$B$13),"GVTNT","X")</f>
        <v>GVTNT</v>
      </c>
      <c r="AK4730" s="39">
        <f t="shared" si="1035"/>
        <v>0</v>
      </c>
      <c r="AL4730" s="41"/>
      <c r="AM4730" s="41"/>
      <c r="AN4730" s="41">
        <f t="shared" si="1023"/>
        <v>1900</v>
      </c>
      <c r="AO4730" s="41"/>
      <c r="AP4730" s="41"/>
      <c r="AQ4730" s="41"/>
      <c r="AR4730" s="42"/>
      <c r="AS4730" s="42"/>
      <c r="AU4730" s="43">
        <f t="shared" si="1024"/>
        <v>0</v>
      </c>
    </row>
    <row r="4731" spans="1:47" ht="15" customHeight="1" x14ac:dyDescent="0.25">
      <c r="A4731" s="11"/>
      <c r="B4731" s="19">
        <v>4900</v>
      </c>
      <c r="C4731" s="61"/>
      <c r="D4731" s="62"/>
      <c r="E4731" s="78"/>
      <c r="F4731" s="63"/>
      <c r="G4731" s="80"/>
      <c r="H4731" s="94"/>
      <c r="I4731" s="95"/>
      <c r="J4731" s="27"/>
      <c r="K4731" s="27"/>
      <c r="L4731" s="95"/>
      <c r="M4731" s="96"/>
      <c r="N4731" s="29">
        <v>0</v>
      </c>
      <c r="O4731" s="30" t="str">
        <f>IF(G4731&lt;=$N$2,"",IF(F4731=[3]Pav.tvarkyklė!$B$13,"",IF(ISBLANK(R4731),"X","")))</f>
        <v/>
      </c>
      <c r="P4731" s="91"/>
      <c r="Q4731" s="63"/>
      <c r="R4731" s="63"/>
      <c r="S4731" s="63"/>
      <c r="T4731" s="63"/>
      <c r="U4731" s="34" t="str">
        <f>IFERROR(INDEX('[3]5.Grup_T'!$G$4:$G$22,MATCH('6.Turtas'!E4731,'[3]5.Grup_T'!$E$4:$E$22,0)),"0")</f>
        <v>0</v>
      </c>
      <c r="V4731" s="35">
        <f t="shared" si="1025"/>
        <v>0</v>
      </c>
      <c r="W4731" s="35">
        <f>IF(NOT(ISBLANK(H4731)),(12-DATEDIF(H4731,'[3]1.Pradzia'!$D$13,"m")),0)</f>
        <v>0</v>
      </c>
      <c r="X4731" s="35">
        <f t="shared" si="1026"/>
        <v>0</v>
      </c>
      <c r="Y4731" s="35">
        <f t="shared" si="1036"/>
        <v>0</v>
      </c>
      <c r="Z4731" s="35">
        <f t="shared" si="1034"/>
        <v>0</v>
      </c>
      <c r="AA4731" s="36">
        <f t="shared" si="1027"/>
        <v>0</v>
      </c>
      <c r="AB4731" s="36">
        <f t="shared" si="1028"/>
        <v>0</v>
      </c>
      <c r="AC4731" s="37">
        <f t="shared" si="1029"/>
        <v>0</v>
      </c>
      <c r="AD4731" s="35">
        <f>IF(OR(YEAR(G4731)&lt;2019,O4731="X"),0,IF(ISBLANK(H4731),DATEDIF(G4731,'[3]1.Pradzia'!$D$13,"M"),DATEDIF(G4731,H4731,"m")))</f>
        <v>0</v>
      </c>
      <c r="AE4731" s="37">
        <f>IF(E4731='[3]5.Grup_T'!$E$20,0,IF(AD4731&lt;&gt;0,M4731/V4731*MIN(12,AD4731),0))</f>
        <v>0</v>
      </c>
      <c r="AF4731" s="37">
        <f t="shared" si="1030"/>
        <v>0</v>
      </c>
      <c r="AG4731" s="37">
        <f t="shared" si="1031"/>
        <v>0</v>
      </c>
      <c r="AH4731" s="37">
        <f t="shared" si="1032"/>
        <v>0</v>
      </c>
      <c r="AI4731" s="35" t="str">
        <f t="shared" si="1033"/>
        <v>Nusidėvėjęs</v>
      </c>
      <c r="AJ4731" s="38" t="str">
        <f>IF(AND(F4731&lt;&gt;[3]Pav.tvarkyklė!$B$12,F4731&lt;&gt;[3]Pav.tvarkyklė!$B$13),"GVTNT","X")</f>
        <v>GVTNT</v>
      </c>
      <c r="AK4731" s="39">
        <f t="shared" si="1035"/>
        <v>0</v>
      </c>
      <c r="AL4731" s="41"/>
      <c r="AM4731" s="41"/>
      <c r="AN4731" s="41">
        <f t="shared" si="1023"/>
        <v>1900</v>
      </c>
      <c r="AO4731" s="41"/>
      <c r="AP4731" s="41"/>
      <c r="AQ4731" s="41"/>
      <c r="AR4731" s="42"/>
      <c r="AS4731" s="42"/>
      <c r="AU4731" s="43">
        <f t="shared" si="1024"/>
        <v>0</v>
      </c>
    </row>
    <row r="4732" spans="1:47" ht="15" customHeight="1" x14ac:dyDescent="0.25">
      <c r="A4732" s="11"/>
      <c r="B4732" s="19">
        <v>4901</v>
      </c>
      <c r="C4732" s="61"/>
      <c r="D4732" s="62"/>
      <c r="E4732" s="78"/>
      <c r="F4732" s="63"/>
      <c r="G4732" s="80"/>
      <c r="H4732" s="94"/>
      <c r="I4732" s="95"/>
      <c r="J4732" s="27"/>
      <c r="K4732" s="27"/>
      <c r="L4732" s="95"/>
      <c r="M4732" s="96"/>
      <c r="N4732" s="29">
        <v>0</v>
      </c>
      <c r="O4732" s="30" t="str">
        <f>IF(G4732&lt;=$N$2,"",IF(F4732=[3]Pav.tvarkyklė!$B$13,"",IF(ISBLANK(R4732),"X","")))</f>
        <v/>
      </c>
      <c r="P4732" s="91"/>
      <c r="Q4732" s="63"/>
      <c r="R4732" s="63"/>
      <c r="S4732" s="63"/>
      <c r="T4732" s="63"/>
      <c r="U4732" s="34" t="str">
        <f>IFERROR(INDEX('[3]5.Grup_T'!$G$4:$G$22,MATCH('6.Turtas'!E4732,'[3]5.Grup_T'!$E$4:$E$22,0)),"0")</f>
        <v>0</v>
      </c>
      <c r="V4732" s="35">
        <f t="shared" si="1025"/>
        <v>0</v>
      </c>
      <c r="W4732" s="35">
        <f>IF(NOT(ISBLANK(H4732)),(12-DATEDIF(H4732,'[3]1.Pradzia'!$D$13,"m")),0)</f>
        <v>0</v>
      </c>
      <c r="X4732" s="35">
        <f t="shared" si="1026"/>
        <v>0</v>
      </c>
      <c r="Y4732" s="35">
        <f t="shared" si="1036"/>
        <v>0</v>
      </c>
      <c r="Z4732" s="35">
        <f t="shared" si="1034"/>
        <v>0</v>
      </c>
      <c r="AA4732" s="36">
        <f t="shared" si="1027"/>
        <v>0</v>
      </c>
      <c r="AB4732" s="36">
        <f t="shared" si="1028"/>
        <v>0</v>
      </c>
      <c r="AC4732" s="37">
        <f t="shared" si="1029"/>
        <v>0</v>
      </c>
      <c r="AD4732" s="35">
        <f>IF(OR(YEAR(G4732)&lt;2019,O4732="X"),0,IF(ISBLANK(H4732),DATEDIF(G4732,'[3]1.Pradzia'!$D$13,"M"),DATEDIF(G4732,H4732,"m")))</f>
        <v>0</v>
      </c>
      <c r="AE4732" s="37">
        <f>IF(E4732='[3]5.Grup_T'!$E$20,0,IF(AD4732&lt;&gt;0,M4732/V4732*MIN(12,AD4732),0))</f>
        <v>0</v>
      </c>
      <c r="AF4732" s="37">
        <f t="shared" si="1030"/>
        <v>0</v>
      </c>
      <c r="AG4732" s="37">
        <f t="shared" si="1031"/>
        <v>0</v>
      </c>
      <c r="AH4732" s="37">
        <f t="shared" si="1032"/>
        <v>0</v>
      </c>
      <c r="AI4732" s="35" t="str">
        <f t="shared" si="1033"/>
        <v>Nusidėvėjęs</v>
      </c>
      <c r="AJ4732" s="38" t="str">
        <f>IF(AND(F4732&lt;&gt;[3]Pav.tvarkyklė!$B$12,F4732&lt;&gt;[3]Pav.tvarkyklė!$B$13),"GVTNT","X")</f>
        <v>GVTNT</v>
      </c>
      <c r="AK4732" s="39">
        <f t="shared" si="1035"/>
        <v>0</v>
      </c>
      <c r="AL4732" s="41"/>
      <c r="AM4732" s="41"/>
      <c r="AN4732" s="41">
        <f t="shared" si="1023"/>
        <v>1900</v>
      </c>
      <c r="AO4732" s="41"/>
      <c r="AP4732" s="41"/>
      <c r="AQ4732" s="41"/>
      <c r="AR4732" s="42"/>
      <c r="AS4732" s="42"/>
      <c r="AU4732" s="43">
        <f t="shared" si="1024"/>
        <v>0</v>
      </c>
    </row>
    <row r="4733" spans="1:47" ht="15" customHeight="1" x14ac:dyDescent="0.25">
      <c r="A4733" s="11"/>
      <c r="B4733" s="19">
        <v>4902</v>
      </c>
      <c r="C4733" s="61"/>
      <c r="D4733" s="62"/>
      <c r="E4733" s="78"/>
      <c r="F4733" s="63"/>
      <c r="G4733" s="80"/>
      <c r="H4733" s="94"/>
      <c r="I4733" s="95"/>
      <c r="J4733" s="27"/>
      <c r="K4733" s="27"/>
      <c r="L4733" s="95"/>
      <c r="M4733" s="96"/>
      <c r="N4733" s="29">
        <v>0</v>
      </c>
      <c r="O4733" s="30" t="str">
        <f>IF(G4733&lt;=$N$2,"",IF(F4733=[3]Pav.tvarkyklė!$B$13,"",IF(ISBLANK(R4733),"X","")))</f>
        <v/>
      </c>
      <c r="P4733" s="91"/>
      <c r="Q4733" s="63"/>
      <c r="R4733" s="63"/>
      <c r="S4733" s="63"/>
      <c r="T4733" s="63"/>
      <c r="U4733" s="34" t="str">
        <f>IFERROR(INDEX('[3]5.Grup_T'!$G$4:$G$22,MATCH('6.Turtas'!E4733,'[3]5.Grup_T'!$E$4:$E$22,0)),"0")</f>
        <v>0</v>
      </c>
      <c r="V4733" s="35">
        <f t="shared" si="1025"/>
        <v>0</v>
      </c>
      <c r="W4733" s="35">
        <f>IF(NOT(ISBLANK(H4733)),(12-DATEDIF(H4733,'[3]1.Pradzia'!$D$13,"m")),0)</f>
        <v>0</v>
      </c>
      <c r="X4733" s="35">
        <f t="shared" si="1026"/>
        <v>0</v>
      </c>
      <c r="Y4733" s="35">
        <f t="shared" si="1036"/>
        <v>0</v>
      </c>
      <c r="Z4733" s="35">
        <f t="shared" si="1034"/>
        <v>0</v>
      </c>
      <c r="AA4733" s="36">
        <f t="shared" si="1027"/>
        <v>0</v>
      </c>
      <c r="AB4733" s="36">
        <f t="shared" si="1028"/>
        <v>0</v>
      </c>
      <c r="AC4733" s="37">
        <f t="shared" si="1029"/>
        <v>0</v>
      </c>
      <c r="AD4733" s="35">
        <f>IF(OR(YEAR(G4733)&lt;2019,O4733="X"),0,IF(ISBLANK(H4733),DATEDIF(G4733,'[3]1.Pradzia'!$D$13,"M"),DATEDIF(G4733,H4733,"m")))</f>
        <v>0</v>
      </c>
      <c r="AE4733" s="37">
        <f>IF(E4733='[3]5.Grup_T'!$E$20,0,IF(AD4733&lt;&gt;0,M4733/V4733*MIN(12,AD4733),0))</f>
        <v>0</v>
      </c>
      <c r="AF4733" s="37">
        <f t="shared" si="1030"/>
        <v>0</v>
      </c>
      <c r="AG4733" s="37">
        <f t="shared" si="1031"/>
        <v>0</v>
      </c>
      <c r="AH4733" s="37">
        <f t="shared" si="1032"/>
        <v>0</v>
      </c>
      <c r="AI4733" s="35" t="str">
        <f t="shared" si="1033"/>
        <v>Nusidėvėjęs</v>
      </c>
      <c r="AJ4733" s="38" t="str">
        <f>IF(AND(F4733&lt;&gt;[3]Pav.tvarkyklė!$B$12,F4733&lt;&gt;[3]Pav.tvarkyklė!$B$13),"GVTNT","X")</f>
        <v>GVTNT</v>
      </c>
      <c r="AK4733" s="39">
        <f t="shared" si="1035"/>
        <v>0</v>
      </c>
      <c r="AL4733" s="41"/>
      <c r="AM4733" s="41"/>
      <c r="AN4733" s="41">
        <f t="shared" si="1023"/>
        <v>1900</v>
      </c>
      <c r="AO4733" s="41"/>
      <c r="AP4733" s="41"/>
      <c r="AQ4733" s="41"/>
      <c r="AR4733" s="42"/>
      <c r="AS4733" s="42"/>
      <c r="AU4733" s="43">
        <f t="shared" si="1024"/>
        <v>0</v>
      </c>
    </row>
    <row r="4734" spans="1:47" ht="15" customHeight="1" x14ac:dyDescent="0.25">
      <c r="A4734" s="11"/>
      <c r="B4734" s="19">
        <v>4903</v>
      </c>
      <c r="C4734" s="61"/>
      <c r="D4734" s="62"/>
      <c r="E4734" s="78"/>
      <c r="F4734" s="63"/>
      <c r="G4734" s="80"/>
      <c r="H4734" s="94"/>
      <c r="I4734" s="95"/>
      <c r="J4734" s="27"/>
      <c r="K4734" s="27"/>
      <c r="L4734" s="95"/>
      <c r="M4734" s="96"/>
      <c r="N4734" s="29">
        <v>0</v>
      </c>
      <c r="O4734" s="30" t="str">
        <f>IF(G4734&lt;=$N$2,"",IF(F4734=[3]Pav.tvarkyklė!$B$13,"",IF(ISBLANK(R4734),"X","")))</f>
        <v/>
      </c>
      <c r="P4734" s="91"/>
      <c r="Q4734" s="63"/>
      <c r="R4734" s="63"/>
      <c r="S4734" s="63"/>
      <c r="T4734" s="63"/>
      <c r="U4734" s="34" t="str">
        <f>IFERROR(INDEX('[3]5.Grup_T'!$G$4:$G$22,MATCH('6.Turtas'!E4734,'[3]5.Grup_T'!$E$4:$E$22,0)),"0")</f>
        <v>0</v>
      </c>
      <c r="V4734" s="35">
        <f t="shared" si="1025"/>
        <v>0</v>
      </c>
      <c r="W4734" s="35">
        <f>IF(NOT(ISBLANK(H4734)),(12-DATEDIF(H4734,'[3]1.Pradzia'!$D$13,"m")),0)</f>
        <v>0</v>
      </c>
      <c r="X4734" s="35">
        <f t="shared" si="1026"/>
        <v>0</v>
      </c>
      <c r="Y4734" s="35">
        <f t="shared" si="1036"/>
        <v>0</v>
      </c>
      <c r="Z4734" s="35">
        <f t="shared" si="1034"/>
        <v>0</v>
      </c>
      <c r="AA4734" s="36">
        <f t="shared" si="1027"/>
        <v>0</v>
      </c>
      <c r="AB4734" s="36">
        <f t="shared" si="1028"/>
        <v>0</v>
      </c>
      <c r="AC4734" s="37">
        <f t="shared" si="1029"/>
        <v>0</v>
      </c>
      <c r="AD4734" s="35">
        <f>IF(OR(YEAR(G4734)&lt;2019,O4734="X"),0,IF(ISBLANK(H4734),DATEDIF(G4734,'[3]1.Pradzia'!$D$13,"M"),DATEDIF(G4734,H4734,"m")))</f>
        <v>0</v>
      </c>
      <c r="AE4734" s="37">
        <f>IF(E4734='[3]5.Grup_T'!$E$20,0,IF(AD4734&lt;&gt;0,M4734/V4734*MIN(12,AD4734),0))</f>
        <v>0</v>
      </c>
      <c r="AF4734" s="37">
        <f t="shared" si="1030"/>
        <v>0</v>
      </c>
      <c r="AG4734" s="37">
        <f t="shared" si="1031"/>
        <v>0</v>
      </c>
      <c r="AH4734" s="37">
        <f t="shared" si="1032"/>
        <v>0</v>
      </c>
      <c r="AI4734" s="35" t="str">
        <f t="shared" si="1033"/>
        <v>Nusidėvėjęs</v>
      </c>
      <c r="AJ4734" s="38" t="str">
        <f>IF(AND(F4734&lt;&gt;[3]Pav.tvarkyklė!$B$12,F4734&lt;&gt;[3]Pav.tvarkyklė!$B$13),"GVTNT","X")</f>
        <v>GVTNT</v>
      </c>
      <c r="AK4734" s="39">
        <f t="shared" si="1035"/>
        <v>0</v>
      </c>
      <c r="AL4734" s="41"/>
      <c r="AM4734" s="41"/>
      <c r="AN4734" s="41">
        <f t="shared" si="1023"/>
        <v>1900</v>
      </c>
      <c r="AO4734" s="41"/>
      <c r="AP4734" s="41"/>
      <c r="AQ4734" s="41"/>
      <c r="AR4734" s="42"/>
      <c r="AS4734" s="42"/>
      <c r="AU4734" s="43">
        <f t="shared" si="1024"/>
        <v>0</v>
      </c>
    </row>
    <row r="4735" spans="1:47" ht="15" customHeight="1" x14ac:dyDescent="0.25">
      <c r="A4735" s="11"/>
      <c r="B4735" s="19">
        <v>4904</v>
      </c>
      <c r="C4735" s="61"/>
      <c r="D4735" s="62"/>
      <c r="E4735" s="78"/>
      <c r="F4735" s="63"/>
      <c r="G4735" s="80"/>
      <c r="H4735" s="94"/>
      <c r="I4735" s="95"/>
      <c r="J4735" s="27"/>
      <c r="K4735" s="27"/>
      <c r="L4735" s="95"/>
      <c r="M4735" s="96"/>
      <c r="N4735" s="29">
        <v>0</v>
      </c>
      <c r="O4735" s="30" t="str">
        <f>IF(G4735&lt;=$N$2,"",IF(F4735=[3]Pav.tvarkyklė!$B$13,"",IF(ISBLANK(R4735),"X","")))</f>
        <v/>
      </c>
      <c r="P4735" s="91"/>
      <c r="Q4735" s="63"/>
      <c r="R4735" s="63"/>
      <c r="S4735" s="63"/>
      <c r="T4735" s="63"/>
      <c r="U4735" s="34" t="str">
        <f>IFERROR(INDEX('[3]5.Grup_T'!$G$4:$G$22,MATCH('6.Turtas'!E4735,'[3]5.Grup_T'!$E$4:$E$22,0)),"0")</f>
        <v>0</v>
      </c>
      <c r="V4735" s="35">
        <f t="shared" si="1025"/>
        <v>0</v>
      </c>
      <c r="W4735" s="35">
        <f>IF(NOT(ISBLANK(H4735)),(12-DATEDIF(H4735,'[3]1.Pradzia'!$D$13,"m")),0)</f>
        <v>0</v>
      </c>
      <c r="X4735" s="35">
        <f t="shared" si="1026"/>
        <v>0</v>
      </c>
      <c r="Y4735" s="35">
        <f t="shared" si="1036"/>
        <v>0</v>
      </c>
      <c r="Z4735" s="35">
        <f t="shared" si="1034"/>
        <v>0</v>
      </c>
      <c r="AA4735" s="36">
        <f t="shared" si="1027"/>
        <v>0</v>
      </c>
      <c r="AB4735" s="36">
        <f t="shared" si="1028"/>
        <v>0</v>
      </c>
      <c r="AC4735" s="37">
        <f t="shared" si="1029"/>
        <v>0</v>
      </c>
      <c r="AD4735" s="35">
        <f>IF(OR(YEAR(G4735)&lt;2019,O4735="X"),0,IF(ISBLANK(H4735),DATEDIF(G4735,'[3]1.Pradzia'!$D$13,"M"),DATEDIF(G4735,H4735,"m")))</f>
        <v>0</v>
      </c>
      <c r="AE4735" s="37">
        <f>IF(E4735='[3]5.Grup_T'!$E$20,0,IF(AD4735&lt;&gt;0,M4735/V4735*MIN(12,AD4735),0))</f>
        <v>0</v>
      </c>
      <c r="AF4735" s="37">
        <f t="shared" si="1030"/>
        <v>0</v>
      </c>
      <c r="AG4735" s="37">
        <f t="shared" si="1031"/>
        <v>0</v>
      </c>
      <c r="AH4735" s="37">
        <f t="shared" si="1032"/>
        <v>0</v>
      </c>
      <c r="AI4735" s="35" t="str">
        <f t="shared" si="1033"/>
        <v>Nusidėvėjęs</v>
      </c>
      <c r="AJ4735" s="38" t="str">
        <f>IF(AND(F4735&lt;&gt;[3]Pav.tvarkyklė!$B$12,F4735&lt;&gt;[3]Pav.tvarkyklė!$B$13),"GVTNT","X")</f>
        <v>GVTNT</v>
      </c>
      <c r="AK4735" s="39">
        <f t="shared" si="1035"/>
        <v>0</v>
      </c>
      <c r="AL4735" s="41"/>
      <c r="AM4735" s="41"/>
      <c r="AN4735" s="41">
        <f t="shared" si="1023"/>
        <v>1900</v>
      </c>
      <c r="AO4735" s="41"/>
      <c r="AP4735" s="41"/>
      <c r="AQ4735" s="41"/>
      <c r="AR4735" s="42"/>
      <c r="AS4735" s="42"/>
      <c r="AU4735" s="43">
        <f t="shared" si="1024"/>
        <v>0</v>
      </c>
    </row>
    <row r="4736" spans="1:47" ht="15" customHeight="1" x14ac:dyDescent="0.25">
      <c r="A4736" s="11"/>
      <c r="B4736" s="19">
        <v>4905</v>
      </c>
      <c r="C4736" s="61"/>
      <c r="D4736" s="62"/>
      <c r="E4736" s="78"/>
      <c r="F4736" s="63"/>
      <c r="G4736" s="80"/>
      <c r="H4736" s="94"/>
      <c r="I4736" s="95"/>
      <c r="J4736" s="27"/>
      <c r="K4736" s="27"/>
      <c r="L4736" s="95"/>
      <c r="M4736" s="96"/>
      <c r="N4736" s="29">
        <v>0</v>
      </c>
      <c r="O4736" s="30" t="str">
        <f>IF(G4736&lt;=$N$2,"",IF(F4736=[3]Pav.tvarkyklė!$B$13,"",IF(ISBLANK(R4736),"X","")))</f>
        <v/>
      </c>
      <c r="P4736" s="91"/>
      <c r="Q4736" s="63"/>
      <c r="R4736" s="63"/>
      <c r="S4736" s="63"/>
      <c r="T4736" s="63"/>
      <c r="U4736" s="34" t="str">
        <f>IFERROR(INDEX('[3]5.Grup_T'!$G$4:$G$22,MATCH('6.Turtas'!E4736,'[3]5.Grup_T'!$E$4:$E$22,0)),"0")</f>
        <v>0</v>
      </c>
      <c r="V4736" s="35">
        <f t="shared" si="1025"/>
        <v>0</v>
      </c>
      <c r="W4736" s="35">
        <f>IF(NOT(ISBLANK(H4736)),(12-DATEDIF(H4736,'[3]1.Pradzia'!$D$13,"m")),0)</f>
        <v>0</v>
      </c>
      <c r="X4736" s="35">
        <f t="shared" si="1026"/>
        <v>0</v>
      </c>
      <c r="Y4736" s="35">
        <f t="shared" si="1036"/>
        <v>0</v>
      </c>
      <c r="Z4736" s="35">
        <f t="shared" si="1034"/>
        <v>0</v>
      </c>
      <c r="AA4736" s="36">
        <f t="shared" si="1027"/>
        <v>0</v>
      </c>
      <c r="AB4736" s="36">
        <f t="shared" si="1028"/>
        <v>0</v>
      </c>
      <c r="AC4736" s="37">
        <f t="shared" si="1029"/>
        <v>0</v>
      </c>
      <c r="AD4736" s="35">
        <f>IF(OR(YEAR(G4736)&lt;2019,O4736="X"),0,IF(ISBLANK(H4736),DATEDIF(G4736,'[3]1.Pradzia'!$D$13,"M"),DATEDIF(G4736,H4736,"m")))</f>
        <v>0</v>
      </c>
      <c r="AE4736" s="37">
        <f>IF(E4736='[3]5.Grup_T'!$E$20,0,IF(AD4736&lt;&gt;0,M4736/V4736*MIN(12,AD4736),0))</f>
        <v>0</v>
      </c>
      <c r="AF4736" s="37">
        <f t="shared" si="1030"/>
        <v>0</v>
      </c>
      <c r="AG4736" s="37">
        <f t="shared" si="1031"/>
        <v>0</v>
      </c>
      <c r="AH4736" s="37">
        <f t="shared" si="1032"/>
        <v>0</v>
      </c>
      <c r="AI4736" s="35" t="str">
        <f t="shared" si="1033"/>
        <v>Nusidėvėjęs</v>
      </c>
      <c r="AJ4736" s="38" t="str">
        <f>IF(AND(F4736&lt;&gt;[3]Pav.tvarkyklė!$B$12,F4736&lt;&gt;[3]Pav.tvarkyklė!$B$13),"GVTNT","X")</f>
        <v>GVTNT</v>
      </c>
      <c r="AK4736" s="39">
        <f t="shared" si="1035"/>
        <v>0</v>
      </c>
      <c r="AL4736" s="41"/>
      <c r="AM4736" s="41"/>
      <c r="AN4736" s="41">
        <f t="shared" si="1023"/>
        <v>1900</v>
      </c>
      <c r="AO4736" s="41"/>
      <c r="AP4736" s="41"/>
      <c r="AQ4736" s="41"/>
      <c r="AR4736" s="42"/>
      <c r="AS4736" s="42"/>
      <c r="AU4736" s="43">
        <f t="shared" si="1024"/>
        <v>0</v>
      </c>
    </row>
    <row r="4737" spans="1:47" ht="15" customHeight="1" x14ac:dyDescent="0.25">
      <c r="A4737" s="11"/>
      <c r="B4737" s="19">
        <v>4906</v>
      </c>
      <c r="C4737" s="61"/>
      <c r="D4737" s="62"/>
      <c r="E4737" s="78"/>
      <c r="F4737" s="63"/>
      <c r="G4737" s="80"/>
      <c r="H4737" s="94"/>
      <c r="I4737" s="95"/>
      <c r="J4737" s="27"/>
      <c r="K4737" s="27"/>
      <c r="L4737" s="95"/>
      <c r="M4737" s="96"/>
      <c r="N4737" s="29">
        <v>0</v>
      </c>
      <c r="O4737" s="30" t="str">
        <f>IF(G4737&lt;=$N$2,"",IF(F4737=[3]Pav.tvarkyklė!$B$13,"",IF(ISBLANK(R4737),"X","")))</f>
        <v/>
      </c>
      <c r="P4737" s="91"/>
      <c r="Q4737" s="63"/>
      <c r="R4737" s="63"/>
      <c r="S4737" s="63"/>
      <c r="T4737" s="63"/>
      <c r="U4737" s="34" t="str">
        <f>IFERROR(INDEX('[3]5.Grup_T'!$G$4:$G$22,MATCH('6.Turtas'!E4737,'[3]5.Grup_T'!$E$4:$E$22,0)),"0")</f>
        <v>0</v>
      </c>
      <c r="V4737" s="35">
        <f t="shared" si="1025"/>
        <v>0</v>
      </c>
      <c r="W4737" s="35">
        <f>IF(NOT(ISBLANK(H4737)),(12-DATEDIF(H4737,'[3]1.Pradzia'!$D$13,"m")),0)</f>
        <v>0</v>
      </c>
      <c r="X4737" s="35">
        <f t="shared" si="1026"/>
        <v>0</v>
      </c>
      <c r="Y4737" s="35">
        <f t="shared" si="1036"/>
        <v>0</v>
      </c>
      <c r="Z4737" s="35">
        <f t="shared" si="1034"/>
        <v>0</v>
      </c>
      <c r="AA4737" s="36">
        <f t="shared" si="1027"/>
        <v>0</v>
      </c>
      <c r="AB4737" s="36">
        <f t="shared" si="1028"/>
        <v>0</v>
      </c>
      <c r="AC4737" s="37">
        <f t="shared" si="1029"/>
        <v>0</v>
      </c>
      <c r="AD4737" s="35">
        <f>IF(OR(YEAR(G4737)&lt;2019,O4737="X"),0,IF(ISBLANK(H4737),DATEDIF(G4737,'[3]1.Pradzia'!$D$13,"M"),DATEDIF(G4737,H4737,"m")))</f>
        <v>0</v>
      </c>
      <c r="AE4737" s="37">
        <f>IF(E4737='[3]5.Grup_T'!$E$20,0,IF(AD4737&lt;&gt;0,M4737/V4737*MIN(12,AD4737),0))</f>
        <v>0</v>
      </c>
      <c r="AF4737" s="37">
        <f t="shared" si="1030"/>
        <v>0</v>
      </c>
      <c r="AG4737" s="37">
        <f t="shared" si="1031"/>
        <v>0</v>
      </c>
      <c r="AH4737" s="37">
        <f t="shared" si="1032"/>
        <v>0</v>
      </c>
      <c r="AI4737" s="35" t="str">
        <f t="shared" si="1033"/>
        <v>Nusidėvėjęs</v>
      </c>
      <c r="AJ4737" s="38" t="str">
        <f>IF(AND(F4737&lt;&gt;[3]Pav.tvarkyklė!$B$12,F4737&lt;&gt;[3]Pav.tvarkyklė!$B$13),"GVTNT","X")</f>
        <v>GVTNT</v>
      </c>
      <c r="AK4737" s="39">
        <f t="shared" si="1035"/>
        <v>0</v>
      </c>
      <c r="AL4737" s="41"/>
      <c r="AM4737" s="41"/>
      <c r="AN4737" s="41">
        <f t="shared" si="1023"/>
        <v>1900</v>
      </c>
      <c r="AO4737" s="41"/>
      <c r="AP4737" s="41"/>
      <c r="AQ4737" s="41"/>
      <c r="AR4737" s="42"/>
      <c r="AS4737" s="42"/>
      <c r="AU4737" s="43">
        <f t="shared" si="1024"/>
        <v>0</v>
      </c>
    </row>
    <row r="4738" spans="1:47" ht="15" customHeight="1" x14ac:dyDescent="0.25">
      <c r="A4738" s="11"/>
      <c r="B4738" s="19">
        <v>4907</v>
      </c>
      <c r="C4738" s="61"/>
      <c r="D4738" s="62"/>
      <c r="E4738" s="78"/>
      <c r="F4738" s="63"/>
      <c r="G4738" s="80"/>
      <c r="H4738" s="94"/>
      <c r="I4738" s="95"/>
      <c r="J4738" s="27"/>
      <c r="K4738" s="27"/>
      <c r="L4738" s="95"/>
      <c r="M4738" s="96"/>
      <c r="N4738" s="29">
        <v>0</v>
      </c>
      <c r="O4738" s="30" t="str">
        <f>IF(G4738&lt;=$N$2,"",IF(F4738=[3]Pav.tvarkyklė!$B$13,"",IF(ISBLANK(R4738),"X","")))</f>
        <v/>
      </c>
      <c r="P4738" s="91"/>
      <c r="Q4738" s="63"/>
      <c r="R4738" s="63"/>
      <c r="S4738" s="63"/>
      <c r="T4738" s="63"/>
      <c r="U4738" s="34" t="str">
        <f>IFERROR(INDEX('[3]5.Grup_T'!$G$4:$G$22,MATCH('6.Turtas'!E4738,'[3]5.Grup_T'!$E$4:$E$22,0)),"0")</f>
        <v>0</v>
      </c>
      <c r="V4738" s="35">
        <f t="shared" si="1025"/>
        <v>0</v>
      </c>
      <c r="W4738" s="35">
        <f>IF(NOT(ISBLANK(H4738)),(12-DATEDIF(H4738,'[3]1.Pradzia'!$D$13,"m")),0)</f>
        <v>0</v>
      </c>
      <c r="X4738" s="35">
        <f t="shared" si="1026"/>
        <v>0</v>
      </c>
      <c r="Y4738" s="35">
        <f t="shared" si="1036"/>
        <v>0</v>
      </c>
      <c r="Z4738" s="35">
        <f t="shared" si="1034"/>
        <v>0</v>
      </c>
      <c r="AA4738" s="36">
        <f t="shared" si="1027"/>
        <v>0</v>
      </c>
      <c r="AB4738" s="36">
        <f t="shared" si="1028"/>
        <v>0</v>
      </c>
      <c r="AC4738" s="37">
        <f t="shared" si="1029"/>
        <v>0</v>
      </c>
      <c r="AD4738" s="35">
        <f>IF(OR(YEAR(G4738)&lt;2019,O4738="X"),0,IF(ISBLANK(H4738),DATEDIF(G4738,'[3]1.Pradzia'!$D$13,"M"),DATEDIF(G4738,H4738,"m")))</f>
        <v>0</v>
      </c>
      <c r="AE4738" s="37">
        <f>IF(E4738='[3]5.Grup_T'!$E$20,0,IF(AD4738&lt;&gt;0,M4738/V4738*MIN(12,AD4738),0))</f>
        <v>0</v>
      </c>
      <c r="AF4738" s="37">
        <f t="shared" si="1030"/>
        <v>0</v>
      </c>
      <c r="AG4738" s="37">
        <f t="shared" si="1031"/>
        <v>0</v>
      </c>
      <c r="AH4738" s="37">
        <f t="shared" si="1032"/>
        <v>0</v>
      </c>
      <c r="AI4738" s="35" t="str">
        <f t="shared" si="1033"/>
        <v>Nusidėvėjęs</v>
      </c>
      <c r="AJ4738" s="38" t="str">
        <f>IF(AND(F4738&lt;&gt;[3]Pav.tvarkyklė!$B$12,F4738&lt;&gt;[3]Pav.tvarkyklė!$B$13),"GVTNT","X")</f>
        <v>GVTNT</v>
      </c>
      <c r="AK4738" s="39">
        <f t="shared" si="1035"/>
        <v>0</v>
      </c>
      <c r="AL4738" s="41"/>
      <c r="AM4738" s="41"/>
      <c r="AN4738" s="41">
        <f t="shared" si="1023"/>
        <v>1900</v>
      </c>
      <c r="AO4738" s="41"/>
      <c r="AP4738" s="41"/>
      <c r="AQ4738" s="41"/>
      <c r="AR4738" s="42"/>
      <c r="AS4738" s="42"/>
      <c r="AU4738" s="43">
        <f t="shared" si="1024"/>
        <v>0</v>
      </c>
    </row>
    <row r="4739" spans="1:47" ht="15" customHeight="1" x14ac:dyDescent="0.25">
      <c r="A4739" s="11"/>
      <c r="B4739" s="19">
        <v>4908</v>
      </c>
      <c r="C4739" s="61"/>
      <c r="D4739" s="62"/>
      <c r="E4739" s="78"/>
      <c r="F4739" s="63"/>
      <c r="G4739" s="80"/>
      <c r="H4739" s="94"/>
      <c r="I4739" s="95"/>
      <c r="J4739" s="27"/>
      <c r="K4739" s="27"/>
      <c r="L4739" s="95"/>
      <c r="M4739" s="96"/>
      <c r="N4739" s="29">
        <v>0</v>
      </c>
      <c r="O4739" s="30" t="str">
        <f>IF(G4739&lt;=$N$2,"",IF(F4739=[3]Pav.tvarkyklė!$B$13,"",IF(ISBLANK(R4739),"X","")))</f>
        <v/>
      </c>
      <c r="P4739" s="91"/>
      <c r="Q4739" s="63"/>
      <c r="R4739" s="63"/>
      <c r="S4739" s="63"/>
      <c r="T4739" s="63"/>
      <c r="U4739" s="34" t="str">
        <f>IFERROR(INDEX('[3]5.Grup_T'!$G$4:$G$22,MATCH('6.Turtas'!E4739,'[3]5.Grup_T'!$E$4:$E$22,0)),"0")</f>
        <v>0</v>
      </c>
      <c r="V4739" s="35">
        <f t="shared" si="1025"/>
        <v>0</v>
      </c>
      <c r="W4739" s="35">
        <f>IF(NOT(ISBLANK(H4739)),(12-DATEDIF(H4739,'[3]1.Pradzia'!$D$13,"m")),0)</f>
        <v>0</v>
      </c>
      <c r="X4739" s="35">
        <f t="shared" si="1026"/>
        <v>0</v>
      </c>
      <c r="Y4739" s="35">
        <f t="shared" si="1036"/>
        <v>0</v>
      </c>
      <c r="Z4739" s="35">
        <f t="shared" si="1034"/>
        <v>0</v>
      </c>
      <c r="AA4739" s="36">
        <f t="shared" si="1027"/>
        <v>0</v>
      </c>
      <c r="AB4739" s="36">
        <f t="shared" si="1028"/>
        <v>0</v>
      </c>
      <c r="AC4739" s="37">
        <f t="shared" si="1029"/>
        <v>0</v>
      </c>
      <c r="AD4739" s="35">
        <f>IF(OR(YEAR(G4739)&lt;2019,O4739="X"),0,IF(ISBLANK(H4739),DATEDIF(G4739,'[3]1.Pradzia'!$D$13,"M"),DATEDIF(G4739,H4739,"m")))</f>
        <v>0</v>
      </c>
      <c r="AE4739" s="37">
        <f>IF(E4739='[3]5.Grup_T'!$E$20,0,IF(AD4739&lt;&gt;0,M4739/V4739*MIN(12,AD4739),0))</f>
        <v>0</v>
      </c>
      <c r="AF4739" s="37">
        <f t="shared" si="1030"/>
        <v>0</v>
      </c>
      <c r="AG4739" s="37">
        <f t="shared" si="1031"/>
        <v>0</v>
      </c>
      <c r="AH4739" s="37">
        <f t="shared" si="1032"/>
        <v>0</v>
      </c>
      <c r="AI4739" s="35" t="str">
        <f t="shared" si="1033"/>
        <v>Nusidėvėjęs</v>
      </c>
      <c r="AJ4739" s="38" t="str">
        <f>IF(AND(F4739&lt;&gt;[3]Pav.tvarkyklė!$B$12,F4739&lt;&gt;[3]Pav.tvarkyklė!$B$13),"GVTNT","X")</f>
        <v>GVTNT</v>
      </c>
      <c r="AK4739" s="39">
        <f t="shared" si="1035"/>
        <v>0</v>
      </c>
      <c r="AL4739" s="41"/>
      <c r="AM4739" s="41"/>
      <c r="AN4739" s="41">
        <f t="shared" si="1023"/>
        <v>1900</v>
      </c>
      <c r="AO4739" s="41"/>
      <c r="AP4739" s="41"/>
      <c r="AQ4739" s="41"/>
      <c r="AR4739" s="42"/>
      <c r="AS4739" s="42"/>
      <c r="AU4739" s="43">
        <f t="shared" si="1024"/>
        <v>0</v>
      </c>
    </row>
    <row r="4740" spans="1:47" ht="15" customHeight="1" x14ac:dyDescent="0.25">
      <c r="A4740" s="11"/>
      <c r="B4740" s="19">
        <v>4909</v>
      </c>
      <c r="C4740" s="61"/>
      <c r="D4740" s="62"/>
      <c r="E4740" s="78"/>
      <c r="F4740" s="63"/>
      <c r="G4740" s="80"/>
      <c r="H4740" s="94"/>
      <c r="I4740" s="95"/>
      <c r="J4740" s="27"/>
      <c r="K4740" s="27"/>
      <c r="L4740" s="95"/>
      <c r="M4740" s="96"/>
      <c r="N4740" s="29">
        <v>0</v>
      </c>
      <c r="O4740" s="30" t="str">
        <f>IF(G4740&lt;=$N$2,"",IF(F4740=[3]Pav.tvarkyklė!$B$13,"",IF(ISBLANK(R4740),"X","")))</f>
        <v/>
      </c>
      <c r="P4740" s="91"/>
      <c r="Q4740" s="63"/>
      <c r="R4740" s="63"/>
      <c r="S4740" s="63"/>
      <c r="T4740" s="63"/>
      <c r="U4740" s="34" t="str">
        <f>IFERROR(INDEX('[3]5.Grup_T'!$G$4:$G$22,MATCH('6.Turtas'!E4740,'[3]5.Grup_T'!$E$4:$E$22,0)),"0")</f>
        <v>0</v>
      </c>
      <c r="V4740" s="35">
        <f t="shared" si="1025"/>
        <v>0</v>
      </c>
      <c r="W4740" s="35">
        <f>IF(NOT(ISBLANK(H4740)),(12-DATEDIF(H4740,'[3]1.Pradzia'!$D$13,"m")),0)</f>
        <v>0</v>
      </c>
      <c r="X4740" s="35">
        <f t="shared" si="1026"/>
        <v>0</v>
      </c>
      <c r="Y4740" s="35">
        <f t="shared" si="1036"/>
        <v>0</v>
      </c>
      <c r="Z4740" s="35">
        <f t="shared" si="1034"/>
        <v>0</v>
      </c>
      <c r="AA4740" s="36">
        <f t="shared" si="1027"/>
        <v>0</v>
      </c>
      <c r="AB4740" s="36">
        <f t="shared" si="1028"/>
        <v>0</v>
      </c>
      <c r="AC4740" s="37">
        <f t="shared" si="1029"/>
        <v>0</v>
      </c>
      <c r="AD4740" s="35">
        <f>IF(OR(YEAR(G4740)&lt;2019,O4740="X"),0,IF(ISBLANK(H4740),DATEDIF(G4740,'[3]1.Pradzia'!$D$13,"M"),DATEDIF(G4740,H4740,"m")))</f>
        <v>0</v>
      </c>
      <c r="AE4740" s="37">
        <f>IF(E4740='[3]5.Grup_T'!$E$20,0,IF(AD4740&lt;&gt;0,M4740/V4740*MIN(12,AD4740),0))</f>
        <v>0</v>
      </c>
      <c r="AF4740" s="37">
        <f t="shared" si="1030"/>
        <v>0</v>
      </c>
      <c r="AG4740" s="37">
        <f t="shared" si="1031"/>
        <v>0</v>
      </c>
      <c r="AH4740" s="37">
        <f t="shared" si="1032"/>
        <v>0</v>
      </c>
      <c r="AI4740" s="35" t="str">
        <f t="shared" si="1033"/>
        <v>Nusidėvėjęs</v>
      </c>
      <c r="AJ4740" s="38" t="str">
        <f>IF(AND(F4740&lt;&gt;[3]Pav.tvarkyklė!$B$12,F4740&lt;&gt;[3]Pav.tvarkyklė!$B$13),"GVTNT","X")</f>
        <v>GVTNT</v>
      </c>
      <c r="AK4740" s="39">
        <f t="shared" si="1035"/>
        <v>0</v>
      </c>
      <c r="AL4740" s="41"/>
      <c r="AM4740" s="41"/>
      <c r="AN4740" s="41">
        <f t="shared" si="1023"/>
        <v>1900</v>
      </c>
      <c r="AO4740" s="41"/>
      <c r="AP4740" s="41"/>
      <c r="AQ4740" s="41"/>
      <c r="AR4740" s="42"/>
      <c r="AS4740" s="42"/>
      <c r="AU4740" s="43">
        <f t="shared" si="1024"/>
        <v>0</v>
      </c>
    </row>
    <row r="4741" spans="1:47" ht="15" customHeight="1" x14ac:dyDescent="0.25">
      <c r="A4741" s="11"/>
      <c r="B4741" s="19">
        <v>4910</v>
      </c>
      <c r="C4741" s="61"/>
      <c r="D4741" s="62"/>
      <c r="E4741" s="78"/>
      <c r="F4741" s="63"/>
      <c r="G4741" s="80"/>
      <c r="H4741" s="94"/>
      <c r="I4741" s="95"/>
      <c r="J4741" s="27"/>
      <c r="K4741" s="27"/>
      <c r="L4741" s="95"/>
      <c r="M4741" s="96"/>
      <c r="N4741" s="29">
        <v>0</v>
      </c>
      <c r="O4741" s="30" t="str">
        <f>IF(G4741&lt;=$N$2,"",IF(F4741=[3]Pav.tvarkyklė!$B$13,"",IF(ISBLANK(R4741),"X","")))</f>
        <v/>
      </c>
      <c r="P4741" s="91"/>
      <c r="Q4741" s="63"/>
      <c r="R4741" s="63"/>
      <c r="S4741" s="63"/>
      <c r="T4741" s="63"/>
      <c r="U4741" s="34" t="str">
        <f>IFERROR(INDEX('[3]5.Grup_T'!$G$4:$G$22,MATCH('6.Turtas'!E4741,'[3]5.Grup_T'!$E$4:$E$22,0)),"0")</f>
        <v>0</v>
      </c>
      <c r="V4741" s="35">
        <f t="shared" si="1025"/>
        <v>0</v>
      </c>
      <c r="W4741" s="35">
        <f>IF(NOT(ISBLANK(H4741)),(12-DATEDIF(H4741,'[3]1.Pradzia'!$D$13,"m")),0)</f>
        <v>0</v>
      </c>
      <c r="X4741" s="35">
        <f t="shared" si="1026"/>
        <v>0</v>
      </c>
      <c r="Y4741" s="35">
        <f t="shared" si="1036"/>
        <v>0</v>
      </c>
      <c r="Z4741" s="35">
        <f t="shared" si="1034"/>
        <v>0</v>
      </c>
      <c r="AA4741" s="36">
        <f t="shared" si="1027"/>
        <v>0</v>
      </c>
      <c r="AB4741" s="36">
        <f t="shared" si="1028"/>
        <v>0</v>
      </c>
      <c r="AC4741" s="37">
        <f t="shared" si="1029"/>
        <v>0</v>
      </c>
      <c r="AD4741" s="35">
        <f>IF(OR(YEAR(G4741)&lt;2019,O4741="X"),0,IF(ISBLANK(H4741),DATEDIF(G4741,'[3]1.Pradzia'!$D$13,"M"),DATEDIF(G4741,H4741,"m")))</f>
        <v>0</v>
      </c>
      <c r="AE4741" s="37">
        <f>IF(E4741='[3]5.Grup_T'!$E$20,0,IF(AD4741&lt;&gt;0,M4741/V4741*MIN(12,AD4741),0))</f>
        <v>0</v>
      </c>
      <c r="AF4741" s="37">
        <f t="shared" si="1030"/>
        <v>0</v>
      </c>
      <c r="AG4741" s="37">
        <f t="shared" si="1031"/>
        <v>0</v>
      </c>
      <c r="AH4741" s="37">
        <f t="shared" si="1032"/>
        <v>0</v>
      </c>
      <c r="AI4741" s="35" t="str">
        <f t="shared" si="1033"/>
        <v>Nusidėvėjęs</v>
      </c>
      <c r="AJ4741" s="38" t="str">
        <f>IF(AND(F4741&lt;&gt;[3]Pav.tvarkyklė!$B$12,F4741&lt;&gt;[3]Pav.tvarkyklė!$B$13),"GVTNT","X")</f>
        <v>GVTNT</v>
      </c>
      <c r="AK4741" s="39">
        <f t="shared" si="1035"/>
        <v>0</v>
      </c>
      <c r="AL4741" s="41"/>
      <c r="AM4741" s="41"/>
      <c r="AN4741" s="41">
        <f t="shared" ref="AN4741:AN4804" si="1037">YEAR(G4741)</f>
        <v>1900</v>
      </c>
      <c r="AO4741" s="41"/>
      <c r="AP4741" s="41"/>
      <c r="AQ4741" s="41"/>
      <c r="AR4741" s="42"/>
      <c r="AS4741" s="42"/>
      <c r="AU4741" s="43">
        <f t="shared" ref="AU4741:AU4804" si="1038">AF4741-AT4741</f>
        <v>0</v>
      </c>
    </row>
    <row r="4742" spans="1:47" ht="15" customHeight="1" x14ac:dyDescent="0.25">
      <c r="A4742" s="11"/>
      <c r="B4742" s="19">
        <v>4911</v>
      </c>
      <c r="C4742" s="61"/>
      <c r="D4742" s="62"/>
      <c r="E4742" s="78"/>
      <c r="F4742" s="63"/>
      <c r="G4742" s="80"/>
      <c r="H4742" s="94"/>
      <c r="I4742" s="95"/>
      <c r="J4742" s="27"/>
      <c r="K4742" s="27"/>
      <c r="L4742" s="95"/>
      <c r="M4742" s="96"/>
      <c r="N4742" s="29">
        <v>0</v>
      </c>
      <c r="O4742" s="30" t="str">
        <f>IF(G4742&lt;=$N$2,"",IF(F4742=[3]Pav.tvarkyklė!$B$13,"",IF(ISBLANK(R4742),"X","")))</f>
        <v/>
      </c>
      <c r="P4742" s="91"/>
      <c r="Q4742" s="63"/>
      <c r="R4742" s="63"/>
      <c r="S4742" s="63"/>
      <c r="T4742" s="63"/>
      <c r="U4742" s="34" t="str">
        <f>IFERROR(INDEX('[3]5.Grup_T'!$G$4:$G$22,MATCH('6.Turtas'!E4742,'[3]5.Grup_T'!$E$4:$E$22,0)),"0")</f>
        <v>0</v>
      </c>
      <c r="V4742" s="35">
        <f t="shared" si="1025"/>
        <v>0</v>
      </c>
      <c r="W4742" s="35">
        <f>IF(NOT(ISBLANK(H4742)),(12-DATEDIF(H4742,'[3]1.Pradzia'!$D$13,"m")),0)</f>
        <v>0</v>
      </c>
      <c r="X4742" s="35">
        <f t="shared" si="1026"/>
        <v>0</v>
      </c>
      <c r="Y4742" s="35">
        <f t="shared" si="1036"/>
        <v>0</v>
      </c>
      <c r="Z4742" s="35">
        <f t="shared" si="1034"/>
        <v>0</v>
      </c>
      <c r="AA4742" s="36">
        <f t="shared" si="1027"/>
        <v>0</v>
      </c>
      <c r="AB4742" s="36">
        <f t="shared" si="1028"/>
        <v>0</v>
      </c>
      <c r="AC4742" s="37">
        <f t="shared" si="1029"/>
        <v>0</v>
      </c>
      <c r="AD4742" s="35">
        <f>IF(OR(YEAR(G4742)&lt;2019,O4742="X"),0,IF(ISBLANK(H4742),DATEDIF(G4742,'[3]1.Pradzia'!$D$13,"M"),DATEDIF(G4742,H4742,"m")))</f>
        <v>0</v>
      </c>
      <c r="AE4742" s="37">
        <f>IF(E4742='[3]5.Grup_T'!$E$20,0,IF(AD4742&lt;&gt;0,M4742/V4742*MIN(12,AD4742),0))</f>
        <v>0</v>
      </c>
      <c r="AF4742" s="37">
        <f t="shared" si="1030"/>
        <v>0</v>
      </c>
      <c r="AG4742" s="37">
        <f t="shared" si="1031"/>
        <v>0</v>
      </c>
      <c r="AH4742" s="37">
        <f t="shared" si="1032"/>
        <v>0</v>
      </c>
      <c r="AI4742" s="35" t="str">
        <f t="shared" si="1033"/>
        <v>Nusidėvėjęs</v>
      </c>
      <c r="AJ4742" s="38" t="str">
        <f>IF(AND(F4742&lt;&gt;[3]Pav.tvarkyklė!$B$12,F4742&lt;&gt;[3]Pav.tvarkyklė!$B$13),"GVTNT","X")</f>
        <v>GVTNT</v>
      </c>
      <c r="AK4742" s="39">
        <f t="shared" si="1035"/>
        <v>0</v>
      </c>
      <c r="AL4742" s="41"/>
      <c r="AM4742" s="41"/>
      <c r="AN4742" s="41">
        <f t="shared" si="1037"/>
        <v>1900</v>
      </c>
      <c r="AO4742" s="41"/>
      <c r="AP4742" s="41"/>
      <c r="AQ4742" s="41"/>
      <c r="AR4742" s="42"/>
      <c r="AS4742" s="42"/>
      <c r="AU4742" s="43">
        <f t="shared" si="1038"/>
        <v>0</v>
      </c>
    </row>
    <row r="4743" spans="1:47" ht="15" customHeight="1" x14ac:dyDescent="0.25">
      <c r="A4743" s="11"/>
      <c r="B4743" s="19">
        <v>4912</v>
      </c>
      <c r="C4743" s="61"/>
      <c r="D4743" s="62"/>
      <c r="E4743" s="78"/>
      <c r="F4743" s="63"/>
      <c r="G4743" s="80"/>
      <c r="H4743" s="94"/>
      <c r="I4743" s="95"/>
      <c r="J4743" s="27"/>
      <c r="K4743" s="27"/>
      <c r="L4743" s="95"/>
      <c r="M4743" s="96"/>
      <c r="N4743" s="29">
        <v>0</v>
      </c>
      <c r="O4743" s="30" t="str">
        <f>IF(G4743&lt;=$N$2,"",IF(F4743=[3]Pav.tvarkyklė!$B$13,"",IF(ISBLANK(R4743),"X","")))</f>
        <v/>
      </c>
      <c r="P4743" s="91"/>
      <c r="Q4743" s="63"/>
      <c r="R4743" s="63"/>
      <c r="S4743" s="63"/>
      <c r="T4743" s="63"/>
      <c r="U4743" s="34" t="str">
        <f>IFERROR(INDEX('[3]5.Grup_T'!$G$4:$G$22,MATCH('6.Turtas'!E4743,'[3]5.Grup_T'!$E$4:$E$22,0)),"0")</f>
        <v>0</v>
      </c>
      <c r="V4743" s="35">
        <f t="shared" si="1025"/>
        <v>0</v>
      </c>
      <c r="W4743" s="35">
        <f>IF(NOT(ISBLANK(H4743)),(12-DATEDIF(H4743,'[3]1.Pradzia'!$D$13,"m")),0)</f>
        <v>0</v>
      </c>
      <c r="X4743" s="35">
        <f t="shared" si="1026"/>
        <v>0</v>
      </c>
      <c r="Y4743" s="35">
        <f t="shared" si="1036"/>
        <v>0</v>
      </c>
      <c r="Z4743" s="35">
        <f t="shared" si="1034"/>
        <v>0</v>
      </c>
      <c r="AA4743" s="36">
        <f t="shared" si="1027"/>
        <v>0</v>
      </c>
      <c r="AB4743" s="36">
        <f t="shared" si="1028"/>
        <v>0</v>
      </c>
      <c r="AC4743" s="37">
        <f t="shared" si="1029"/>
        <v>0</v>
      </c>
      <c r="AD4743" s="35">
        <f>IF(OR(YEAR(G4743)&lt;2019,O4743="X"),0,IF(ISBLANK(H4743),DATEDIF(G4743,'[3]1.Pradzia'!$D$13,"M"),DATEDIF(G4743,H4743,"m")))</f>
        <v>0</v>
      </c>
      <c r="AE4743" s="37">
        <f>IF(E4743='[3]5.Grup_T'!$E$20,0,IF(AD4743&lt;&gt;0,M4743/V4743*MIN(12,AD4743),0))</f>
        <v>0</v>
      </c>
      <c r="AF4743" s="37">
        <f t="shared" si="1030"/>
        <v>0</v>
      </c>
      <c r="AG4743" s="37">
        <f t="shared" si="1031"/>
        <v>0</v>
      </c>
      <c r="AH4743" s="37">
        <f t="shared" si="1032"/>
        <v>0</v>
      </c>
      <c r="AI4743" s="35" t="str">
        <f t="shared" si="1033"/>
        <v>Nusidėvėjęs</v>
      </c>
      <c r="AJ4743" s="38" t="str">
        <f>IF(AND(F4743&lt;&gt;[3]Pav.tvarkyklė!$B$12,F4743&lt;&gt;[3]Pav.tvarkyklė!$B$13),"GVTNT","X")</f>
        <v>GVTNT</v>
      </c>
      <c r="AK4743" s="39">
        <f t="shared" si="1035"/>
        <v>0</v>
      </c>
      <c r="AL4743" s="41"/>
      <c r="AM4743" s="41"/>
      <c r="AN4743" s="41">
        <f t="shared" si="1037"/>
        <v>1900</v>
      </c>
      <c r="AO4743" s="41"/>
      <c r="AP4743" s="41"/>
      <c r="AQ4743" s="41"/>
      <c r="AR4743" s="42"/>
      <c r="AS4743" s="42"/>
      <c r="AU4743" s="43">
        <f t="shared" si="1038"/>
        <v>0</v>
      </c>
    </row>
    <row r="4744" spans="1:47" ht="15" customHeight="1" x14ac:dyDescent="0.25">
      <c r="A4744" s="11"/>
      <c r="B4744" s="19">
        <v>4913</v>
      </c>
      <c r="C4744" s="61"/>
      <c r="D4744" s="62"/>
      <c r="E4744" s="78"/>
      <c r="F4744" s="63"/>
      <c r="G4744" s="80"/>
      <c r="H4744" s="94"/>
      <c r="I4744" s="95"/>
      <c r="J4744" s="27"/>
      <c r="K4744" s="27"/>
      <c r="L4744" s="95"/>
      <c r="M4744" s="96"/>
      <c r="N4744" s="29">
        <v>0</v>
      </c>
      <c r="O4744" s="30" t="str">
        <f>IF(G4744&lt;=$N$2,"",IF(F4744=[3]Pav.tvarkyklė!$B$13,"",IF(ISBLANK(R4744),"X","")))</f>
        <v/>
      </c>
      <c r="P4744" s="91"/>
      <c r="Q4744" s="63"/>
      <c r="R4744" s="63"/>
      <c r="S4744" s="63"/>
      <c r="T4744" s="63"/>
      <c r="U4744" s="34" t="str">
        <f>IFERROR(INDEX('[3]5.Grup_T'!$G$4:$G$22,MATCH('6.Turtas'!E4744,'[3]5.Grup_T'!$E$4:$E$22,0)),"0")</f>
        <v>0</v>
      </c>
      <c r="V4744" s="35">
        <f t="shared" si="1025"/>
        <v>0</v>
      </c>
      <c r="W4744" s="35">
        <f>IF(NOT(ISBLANK(H4744)),(12-DATEDIF(H4744,'[3]1.Pradzia'!$D$13,"m")),0)</f>
        <v>0</v>
      </c>
      <c r="X4744" s="35">
        <f t="shared" si="1026"/>
        <v>0</v>
      </c>
      <c r="Y4744" s="35">
        <f t="shared" si="1036"/>
        <v>0</v>
      </c>
      <c r="Z4744" s="35">
        <f t="shared" si="1034"/>
        <v>0</v>
      </c>
      <c r="AA4744" s="36">
        <f t="shared" si="1027"/>
        <v>0</v>
      </c>
      <c r="AB4744" s="36">
        <f t="shared" si="1028"/>
        <v>0</v>
      </c>
      <c r="AC4744" s="37">
        <f t="shared" si="1029"/>
        <v>0</v>
      </c>
      <c r="AD4744" s="35">
        <f>IF(OR(YEAR(G4744)&lt;2019,O4744="X"),0,IF(ISBLANK(H4744),DATEDIF(G4744,'[3]1.Pradzia'!$D$13,"M"),DATEDIF(G4744,H4744,"m")))</f>
        <v>0</v>
      </c>
      <c r="AE4744" s="37">
        <f>IF(E4744='[3]5.Grup_T'!$E$20,0,IF(AD4744&lt;&gt;0,M4744/V4744*MIN(12,AD4744),0))</f>
        <v>0</v>
      </c>
      <c r="AF4744" s="37">
        <f t="shared" si="1030"/>
        <v>0</v>
      </c>
      <c r="AG4744" s="37">
        <f t="shared" si="1031"/>
        <v>0</v>
      </c>
      <c r="AH4744" s="37">
        <f t="shared" si="1032"/>
        <v>0</v>
      </c>
      <c r="AI4744" s="35" t="str">
        <f t="shared" si="1033"/>
        <v>Nusidėvėjęs</v>
      </c>
      <c r="AJ4744" s="38" t="str">
        <f>IF(AND(F4744&lt;&gt;[3]Pav.tvarkyklė!$B$12,F4744&lt;&gt;[3]Pav.tvarkyklė!$B$13),"GVTNT","X")</f>
        <v>GVTNT</v>
      </c>
      <c r="AK4744" s="39">
        <f t="shared" si="1035"/>
        <v>0</v>
      </c>
      <c r="AL4744" s="41"/>
      <c r="AM4744" s="41"/>
      <c r="AN4744" s="41">
        <f t="shared" si="1037"/>
        <v>1900</v>
      </c>
      <c r="AO4744" s="41"/>
      <c r="AP4744" s="41"/>
      <c r="AQ4744" s="41"/>
      <c r="AR4744" s="42"/>
      <c r="AS4744" s="42"/>
      <c r="AU4744" s="43">
        <f t="shared" si="1038"/>
        <v>0</v>
      </c>
    </row>
    <row r="4745" spans="1:47" ht="15" customHeight="1" x14ac:dyDescent="0.25">
      <c r="A4745" s="11"/>
      <c r="B4745" s="19">
        <v>4914</v>
      </c>
      <c r="C4745" s="61"/>
      <c r="D4745" s="62"/>
      <c r="E4745" s="78"/>
      <c r="F4745" s="63"/>
      <c r="G4745" s="80"/>
      <c r="H4745" s="94"/>
      <c r="I4745" s="95"/>
      <c r="J4745" s="27"/>
      <c r="K4745" s="27"/>
      <c r="L4745" s="95"/>
      <c r="M4745" s="96"/>
      <c r="N4745" s="29">
        <v>0</v>
      </c>
      <c r="O4745" s="30" t="str">
        <f>IF(G4745&lt;=$N$2,"",IF(F4745=[3]Pav.tvarkyklė!$B$13,"",IF(ISBLANK(R4745),"X","")))</f>
        <v/>
      </c>
      <c r="P4745" s="91"/>
      <c r="Q4745" s="63"/>
      <c r="R4745" s="63"/>
      <c r="S4745" s="63"/>
      <c r="T4745" s="63"/>
      <c r="U4745" s="34" t="str">
        <f>IFERROR(INDEX('[3]5.Grup_T'!$G$4:$G$22,MATCH('6.Turtas'!E4745,'[3]5.Grup_T'!$E$4:$E$22,0)),"0")</f>
        <v>0</v>
      </c>
      <c r="V4745" s="35">
        <f t="shared" si="1025"/>
        <v>0</v>
      </c>
      <c r="W4745" s="35">
        <f>IF(NOT(ISBLANK(H4745)),(12-DATEDIF(H4745,'[3]1.Pradzia'!$D$13,"m")),0)</f>
        <v>0</v>
      </c>
      <c r="X4745" s="35">
        <f t="shared" si="1026"/>
        <v>0</v>
      </c>
      <c r="Y4745" s="35">
        <f t="shared" si="1036"/>
        <v>0</v>
      </c>
      <c r="Z4745" s="35">
        <f t="shared" si="1034"/>
        <v>0</v>
      </c>
      <c r="AA4745" s="36">
        <f t="shared" si="1027"/>
        <v>0</v>
      </c>
      <c r="AB4745" s="36">
        <f t="shared" si="1028"/>
        <v>0</v>
      </c>
      <c r="AC4745" s="37">
        <f t="shared" si="1029"/>
        <v>0</v>
      </c>
      <c r="AD4745" s="35">
        <f>IF(OR(YEAR(G4745)&lt;2019,O4745="X"),0,IF(ISBLANK(H4745),DATEDIF(G4745,'[3]1.Pradzia'!$D$13,"M"),DATEDIF(G4745,H4745,"m")))</f>
        <v>0</v>
      </c>
      <c r="AE4745" s="37">
        <f>IF(E4745='[3]5.Grup_T'!$E$20,0,IF(AD4745&lt;&gt;0,M4745/V4745*MIN(12,AD4745),0))</f>
        <v>0</v>
      </c>
      <c r="AF4745" s="37">
        <f t="shared" si="1030"/>
        <v>0</v>
      </c>
      <c r="AG4745" s="37">
        <f t="shared" si="1031"/>
        <v>0</v>
      </c>
      <c r="AH4745" s="37">
        <f t="shared" si="1032"/>
        <v>0</v>
      </c>
      <c r="AI4745" s="35" t="str">
        <f t="shared" si="1033"/>
        <v>Nusidėvėjęs</v>
      </c>
      <c r="AJ4745" s="38" t="str">
        <f>IF(AND(F4745&lt;&gt;[3]Pav.tvarkyklė!$B$12,F4745&lt;&gt;[3]Pav.tvarkyklė!$B$13),"GVTNT","X")</f>
        <v>GVTNT</v>
      </c>
      <c r="AK4745" s="39">
        <f t="shared" si="1035"/>
        <v>0</v>
      </c>
      <c r="AL4745" s="41"/>
      <c r="AM4745" s="41"/>
      <c r="AN4745" s="41">
        <f t="shared" si="1037"/>
        <v>1900</v>
      </c>
      <c r="AO4745" s="41"/>
      <c r="AP4745" s="41"/>
      <c r="AQ4745" s="41"/>
      <c r="AR4745" s="42"/>
      <c r="AS4745" s="42"/>
      <c r="AU4745" s="43">
        <f t="shared" si="1038"/>
        <v>0</v>
      </c>
    </row>
    <row r="4746" spans="1:47" ht="15" customHeight="1" x14ac:dyDescent="0.25">
      <c r="A4746" s="11"/>
      <c r="B4746" s="19">
        <v>4915</v>
      </c>
      <c r="C4746" s="61"/>
      <c r="D4746" s="62"/>
      <c r="E4746" s="78"/>
      <c r="F4746" s="63"/>
      <c r="G4746" s="80"/>
      <c r="H4746" s="94"/>
      <c r="I4746" s="95"/>
      <c r="J4746" s="27"/>
      <c r="K4746" s="27"/>
      <c r="L4746" s="95"/>
      <c r="M4746" s="96"/>
      <c r="N4746" s="29">
        <v>0</v>
      </c>
      <c r="O4746" s="30" t="str">
        <f>IF(G4746&lt;=$N$2,"",IF(F4746=[3]Pav.tvarkyklė!$B$13,"",IF(ISBLANK(R4746),"X","")))</f>
        <v/>
      </c>
      <c r="P4746" s="91"/>
      <c r="Q4746" s="63"/>
      <c r="R4746" s="63"/>
      <c r="S4746" s="63"/>
      <c r="T4746" s="63"/>
      <c r="U4746" s="34" t="str">
        <f>IFERROR(INDEX('[3]5.Grup_T'!$G$4:$G$22,MATCH('6.Turtas'!E4746,'[3]5.Grup_T'!$E$4:$E$22,0)),"0")</f>
        <v>0</v>
      </c>
      <c r="V4746" s="35">
        <f t="shared" si="1025"/>
        <v>0</v>
      </c>
      <c r="W4746" s="35">
        <f>IF(NOT(ISBLANK(H4746)),(12-DATEDIF(H4746,'[3]1.Pradzia'!$D$13,"m")),0)</f>
        <v>0</v>
      </c>
      <c r="X4746" s="35">
        <f t="shared" si="1026"/>
        <v>0</v>
      </c>
      <c r="Y4746" s="35">
        <f t="shared" si="1036"/>
        <v>0</v>
      </c>
      <c r="Z4746" s="35">
        <f t="shared" si="1034"/>
        <v>0</v>
      </c>
      <c r="AA4746" s="36">
        <f t="shared" si="1027"/>
        <v>0</v>
      </c>
      <c r="AB4746" s="36">
        <f t="shared" si="1028"/>
        <v>0</v>
      </c>
      <c r="AC4746" s="37">
        <f t="shared" si="1029"/>
        <v>0</v>
      </c>
      <c r="AD4746" s="35">
        <f>IF(OR(YEAR(G4746)&lt;2019,O4746="X"),0,IF(ISBLANK(H4746),DATEDIF(G4746,'[3]1.Pradzia'!$D$13,"M"),DATEDIF(G4746,H4746,"m")))</f>
        <v>0</v>
      </c>
      <c r="AE4746" s="37">
        <f>IF(E4746='[3]5.Grup_T'!$E$20,0,IF(AD4746&lt;&gt;0,M4746/V4746*MIN(12,AD4746),0))</f>
        <v>0</v>
      </c>
      <c r="AF4746" s="37">
        <f t="shared" si="1030"/>
        <v>0</v>
      </c>
      <c r="AG4746" s="37">
        <f t="shared" si="1031"/>
        <v>0</v>
      </c>
      <c r="AH4746" s="37">
        <f t="shared" si="1032"/>
        <v>0</v>
      </c>
      <c r="AI4746" s="35" t="str">
        <f t="shared" si="1033"/>
        <v>Nusidėvėjęs</v>
      </c>
      <c r="AJ4746" s="38" t="str">
        <f>IF(AND(F4746&lt;&gt;[3]Pav.tvarkyklė!$B$12,F4746&lt;&gt;[3]Pav.tvarkyklė!$B$13),"GVTNT","X")</f>
        <v>GVTNT</v>
      </c>
      <c r="AK4746" s="39">
        <f t="shared" si="1035"/>
        <v>0</v>
      </c>
      <c r="AL4746" s="41"/>
      <c r="AM4746" s="41"/>
      <c r="AN4746" s="41">
        <f t="shared" si="1037"/>
        <v>1900</v>
      </c>
      <c r="AO4746" s="41"/>
      <c r="AP4746" s="41"/>
      <c r="AQ4746" s="41"/>
      <c r="AR4746" s="42"/>
      <c r="AS4746" s="42"/>
      <c r="AU4746" s="43">
        <f t="shared" si="1038"/>
        <v>0</v>
      </c>
    </row>
    <row r="4747" spans="1:47" ht="15" customHeight="1" x14ac:dyDescent="0.25">
      <c r="A4747" s="11"/>
      <c r="B4747" s="19">
        <v>4916</v>
      </c>
      <c r="C4747" s="61"/>
      <c r="D4747" s="62"/>
      <c r="E4747" s="78"/>
      <c r="F4747" s="63"/>
      <c r="G4747" s="80"/>
      <c r="H4747" s="94"/>
      <c r="I4747" s="95"/>
      <c r="J4747" s="27"/>
      <c r="K4747" s="27"/>
      <c r="L4747" s="95"/>
      <c r="M4747" s="96"/>
      <c r="N4747" s="29">
        <v>0</v>
      </c>
      <c r="O4747" s="30" t="str">
        <f>IF(G4747&lt;=$N$2,"",IF(F4747=[3]Pav.tvarkyklė!$B$13,"",IF(ISBLANK(R4747),"X","")))</f>
        <v/>
      </c>
      <c r="P4747" s="91"/>
      <c r="Q4747" s="63"/>
      <c r="R4747" s="63"/>
      <c r="S4747" s="63"/>
      <c r="T4747" s="63"/>
      <c r="U4747" s="34" t="str">
        <f>IFERROR(INDEX('[3]5.Grup_T'!$G$4:$G$22,MATCH('6.Turtas'!E4747,'[3]5.Grup_T'!$E$4:$E$22,0)),"0")</f>
        <v>0</v>
      </c>
      <c r="V4747" s="35">
        <f t="shared" si="1025"/>
        <v>0</v>
      </c>
      <c r="W4747" s="35">
        <f>IF(NOT(ISBLANK(H4747)),(12-DATEDIF(H4747,'[3]1.Pradzia'!$D$13,"m")),0)</f>
        <v>0</v>
      </c>
      <c r="X4747" s="35">
        <f t="shared" si="1026"/>
        <v>0</v>
      </c>
      <c r="Y4747" s="35">
        <f t="shared" si="1036"/>
        <v>0</v>
      </c>
      <c r="Z4747" s="35">
        <f t="shared" si="1034"/>
        <v>0</v>
      </c>
      <c r="AA4747" s="36">
        <f t="shared" si="1027"/>
        <v>0</v>
      </c>
      <c r="AB4747" s="36">
        <f t="shared" si="1028"/>
        <v>0</v>
      </c>
      <c r="AC4747" s="37">
        <f t="shared" si="1029"/>
        <v>0</v>
      </c>
      <c r="AD4747" s="35">
        <f>IF(OR(YEAR(G4747)&lt;2019,O4747="X"),0,IF(ISBLANK(H4747),DATEDIF(G4747,'[3]1.Pradzia'!$D$13,"M"),DATEDIF(G4747,H4747,"m")))</f>
        <v>0</v>
      </c>
      <c r="AE4747" s="37">
        <f>IF(E4747='[3]5.Grup_T'!$E$20,0,IF(AD4747&lt;&gt;0,M4747/V4747*MIN(12,AD4747),0))</f>
        <v>0</v>
      </c>
      <c r="AF4747" s="37">
        <f t="shared" si="1030"/>
        <v>0</v>
      </c>
      <c r="AG4747" s="37">
        <f t="shared" si="1031"/>
        <v>0</v>
      </c>
      <c r="AH4747" s="37">
        <f t="shared" si="1032"/>
        <v>0</v>
      </c>
      <c r="AI4747" s="35" t="str">
        <f t="shared" si="1033"/>
        <v>Nusidėvėjęs</v>
      </c>
      <c r="AJ4747" s="38" t="str">
        <f>IF(AND(F4747&lt;&gt;[3]Pav.tvarkyklė!$B$12,F4747&lt;&gt;[3]Pav.tvarkyklė!$B$13),"GVTNT","X")</f>
        <v>GVTNT</v>
      </c>
      <c r="AK4747" s="39">
        <f t="shared" si="1035"/>
        <v>0</v>
      </c>
      <c r="AL4747" s="41"/>
      <c r="AM4747" s="41"/>
      <c r="AN4747" s="41">
        <f t="shared" si="1037"/>
        <v>1900</v>
      </c>
      <c r="AO4747" s="41"/>
      <c r="AP4747" s="41"/>
      <c r="AQ4747" s="41"/>
      <c r="AR4747" s="42"/>
      <c r="AS4747" s="42"/>
      <c r="AU4747" s="43">
        <f t="shared" si="1038"/>
        <v>0</v>
      </c>
    </row>
    <row r="4748" spans="1:47" ht="15" customHeight="1" x14ac:dyDescent="0.25">
      <c r="A4748" s="11"/>
      <c r="B4748" s="19">
        <v>4917</v>
      </c>
      <c r="C4748" s="61"/>
      <c r="D4748" s="62"/>
      <c r="E4748" s="78"/>
      <c r="F4748" s="63"/>
      <c r="G4748" s="80"/>
      <c r="H4748" s="94"/>
      <c r="I4748" s="95"/>
      <c r="J4748" s="27"/>
      <c r="K4748" s="27"/>
      <c r="L4748" s="95"/>
      <c r="M4748" s="96"/>
      <c r="N4748" s="29">
        <v>0</v>
      </c>
      <c r="O4748" s="30" t="str">
        <f>IF(G4748&lt;=$N$2,"",IF(F4748=[3]Pav.tvarkyklė!$B$13,"",IF(ISBLANK(R4748),"X","")))</f>
        <v/>
      </c>
      <c r="P4748" s="91"/>
      <c r="Q4748" s="63"/>
      <c r="R4748" s="63"/>
      <c r="S4748" s="63"/>
      <c r="T4748" s="63"/>
      <c r="U4748" s="34" t="str">
        <f>IFERROR(INDEX('[3]5.Grup_T'!$G$4:$G$22,MATCH('6.Turtas'!E4748,'[3]5.Grup_T'!$E$4:$E$22,0)),"0")</f>
        <v>0</v>
      </c>
      <c r="V4748" s="35">
        <f t="shared" si="1025"/>
        <v>0</v>
      </c>
      <c r="W4748" s="35">
        <f>IF(NOT(ISBLANK(H4748)),(12-DATEDIF(H4748,'[3]1.Pradzia'!$D$13,"m")),0)</f>
        <v>0</v>
      </c>
      <c r="X4748" s="35">
        <f t="shared" si="1026"/>
        <v>0</v>
      </c>
      <c r="Y4748" s="35">
        <f t="shared" si="1036"/>
        <v>0</v>
      </c>
      <c r="Z4748" s="35">
        <f t="shared" si="1034"/>
        <v>0</v>
      </c>
      <c r="AA4748" s="36">
        <f t="shared" si="1027"/>
        <v>0</v>
      </c>
      <c r="AB4748" s="36">
        <f t="shared" si="1028"/>
        <v>0</v>
      </c>
      <c r="AC4748" s="37">
        <f t="shared" si="1029"/>
        <v>0</v>
      </c>
      <c r="AD4748" s="35">
        <f>IF(OR(YEAR(G4748)&lt;2019,O4748="X"),0,IF(ISBLANK(H4748),DATEDIF(G4748,'[3]1.Pradzia'!$D$13,"M"),DATEDIF(G4748,H4748,"m")))</f>
        <v>0</v>
      </c>
      <c r="AE4748" s="37">
        <f>IF(E4748='[3]5.Grup_T'!$E$20,0,IF(AD4748&lt;&gt;0,M4748/V4748*MIN(12,AD4748),0))</f>
        <v>0</v>
      </c>
      <c r="AF4748" s="37">
        <f t="shared" si="1030"/>
        <v>0</v>
      </c>
      <c r="AG4748" s="37">
        <f t="shared" si="1031"/>
        <v>0</v>
      </c>
      <c r="AH4748" s="37">
        <f t="shared" si="1032"/>
        <v>0</v>
      </c>
      <c r="AI4748" s="35" t="str">
        <f t="shared" si="1033"/>
        <v>Nusidėvėjęs</v>
      </c>
      <c r="AJ4748" s="38" t="str">
        <f>IF(AND(F4748&lt;&gt;[3]Pav.tvarkyklė!$B$12,F4748&lt;&gt;[3]Pav.tvarkyklė!$B$13),"GVTNT","X")</f>
        <v>GVTNT</v>
      </c>
      <c r="AK4748" s="39">
        <f t="shared" si="1035"/>
        <v>0</v>
      </c>
      <c r="AL4748" s="41"/>
      <c r="AM4748" s="41"/>
      <c r="AN4748" s="41">
        <f t="shared" si="1037"/>
        <v>1900</v>
      </c>
      <c r="AO4748" s="41"/>
      <c r="AP4748" s="41"/>
      <c r="AQ4748" s="41"/>
      <c r="AR4748" s="42"/>
      <c r="AS4748" s="42"/>
      <c r="AU4748" s="43">
        <f t="shared" si="1038"/>
        <v>0</v>
      </c>
    </row>
    <row r="4749" spans="1:47" ht="15" customHeight="1" x14ac:dyDescent="0.25">
      <c r="A4749" s="11"/>
      <c r="B4749" s="19">
        <v>4918</v>
      </c>
      <c r="C4749" s="61"/>
      <c r="D4749" s="62"/>
      <c r="E4749" s="78"/>
      <c r="F4749" s="63"/>
      <c r="G4749" s="80"/>
      <c r="H4749" s="94"/>
      <c r="I4749" s="95"/>
      <c r="J4749" s="27"/>
      <c r="K4749" s="27"/>
      <c r="L4749" s="95"/>
      <c r="M4749" s="96"/>
      <c r="N4749" s="29">
        <v>0</v>
      </c>
      <c r="O4749" s="30" t="str">
        <f>IF(G4749&lt;=$N$2,"",IF(F4749=[3]Pav.tvarkyklė!$B$13,"",IF(ISBLANK(R4749),"X","")))</f>
        <v/>
      </c>
      <c r="P4749" s="91"/>
      <c r="Q4749" s="63"/>
      <c r="R4749" s="63"/>
      <c r="S4749" s="63"/>
      <c r="T4749" s="63"/>
      <c r="U4749" s="34" t="str">
        <f>IFERROR(INDEX('[3]5.Grup_T'!$G$4:$G$22,MATCH('6.Turtas'!E4749,'[3]5.Grup_T'!$E$4:$E$22,0)),"0")</f>
        <v>0</v>
      </c>
      <c r="V4749" s="35">
        <f t="shared" si="1025"/>
        <v>0</v>
      </c>
      <c r="W4749" s="35">
        <f>IF(NOT(ISBLANK(H4749)),(12-DATEDIF(H4749,'[3]1.Pradzia'!$D$13,"m")),0)</f>
        <v>0</v>
      </c>
      <c r="X4749" s="35">
        <f t="shared" si="1026"/>
        <v>0</v>
      </c>
      <c r="Y4749" s="35">
        <f t="shared" si="1036"/>
        <v>0</v>
      </c>
      <c r="Z4749" s="35">
        <f t="shared" si="1034"/>
        <v>0</v>
      </c>
      <c r="AA4749" s="36">
        <f t="shared" si="1027"/>
        <v>0</v>
      </c>
      <c r="AB4749" s="36">
        <f t="shared" si="1028"/>
        <v>0</v>
      </c>
      <c r="AC4749" s="37">
        <f t="shared" si="1029"/>
        <v>0</v>
      </c>
      <c r="AD4749" s="35">
        <f>IF(OR(YEAR(G4749)&lt;2019,O4749="X"),0,IF(ISBLANK(H4749),DATEDIF(G4749,'[3]1.Pradzia'!$D$13,"M"),DATEDIF(G4749,H4749,"m")))</f>
        <v>0</v>
      </c>
      <c r="AE4749" s="37">
        <f>IF(E4749='[3]5.Grup_T'!$E$20,0,IF(AD4749&lt;&gt;0,M4749/V4749*MIN(12,AD4749),0))</f>
        <v>0</v>
      </c>
      <c r="AF4749" s="37">
        <f t="shared" si="1030"/>
        <v>0</v>
      </c>
      <c r="AG4749" s="37">
        <f t="shared" si="1031"/>
        <v>0</v>
      </c>
      <c r="AH4749" s="37">
        <f t="shared" si="1032"/>
        <v>0</v>
      </c>
      <c r="AI4749" s="35" t="str">
        <f t="shared" si="1033"/>
        <v>Nusidėvėjęs</v>
      </c>
      <c r="AJ4749" s="38" t="str">
        <f>IF(AND(F4749&lt;&gt;[3]Pav.tvarkyklė!$B$12,F4749&lt;&gt;[3]Pav.tvarkyklė!$B$13),"GVTNT","X")</f>
        <v>GVTNT</v>
      </c>
      <c r="AK4749" s="39">
        <f t="shared" si="1035"/>
        <v>0</v>
      </c>
      <c r="AL4749" s="41"/>
      <c r="AM4749" s="41"/>
      <c r="AN4749" s="41">
        <f t="shared" si="1037"/>
        <v>1900</v>
      </c>
      <c r="AO4749" s="41"/>
      <c r="AP4749" s="41"/>
      <c r="AQ4749" s="41"/>
      <c r="AR4749" s="42"/>
      <c r="AS4749" s="42"/>
      <c r="AU4749" s="43">
        <f t="shared" si="1038"/>
        <v>0</v>
      </c>
    </row>
    <row r="4750" spans="1:47" ht="15" customHeight="1" x14ac:dyDescent="0.25">
      <c r="A4750" s="11"/>
      <c r="B4750" s="19">
        <v>4919</v>
      </c>
      <c r="C4750" s="61"/>
      <c r="D4750" s="62"/>
      <c r="E4750" s="78"/>
      <c r="F4750" s="63"/>
      <c r="G4750" s="80"/>
      <c r="H4750" s="94"/>
      <c r="I4750" s="95"/>
      <c r="J4750" s="27"/>
      <c r="K4750" s="27"/>
      <c r="L4750" s="95"/>
      <c r="M4750" s="96"/>
      <c r="N4750" s="29">
        <v>0</v>
      </c>
      <c r="O4750" s="30" t="str">
        <f>IF(G4750&lt;=$N$2,"",IF(F4750=[3]Pav.tvarkyklė!$B$13,"",IF(ISBLANK(R4750),"X","")))</f>
        <v/>
      </c>
      <c r="P4750" s="91"/>
      <c r="Q4750" s="63"/>
      <c r="R4750" s="63"/>
      <c r="S4750" s="63"/>
      <c r="T4750" s="63"/>
      <c r="U4750" s="34" t="str">
        <f>IFERROR(INDEX('[3]5.Grup_T'!$G$4:$G$22,MATCH('6.Turtas'!E4750,'[3]5.Grup_T'!$E$4:$E$22,0)),"0")</f>
        <v>0</v>
      </c>
      <c r="V4750" s="35">
        <f t="shared" si="1025"/>
        <v>0</v>
      </c>
      <c r="W4750" s="35">
        <f>IF(NOT(ISBLANK(H4750)),(12-DATEDIF(H4750,'[3]1.Pradzia'!$D$13,"m")),0)</f>
        <v>0</v>
      </c>
      <c r="X4750" s="35">
        <f t="shared" si="1026"/>
        <v>0</v>
      </c>
      <c r="Y4750" s="35">
        <f t="shared" si="1036"/>
        <v>0</v>
      </c>
      <c r="Z4750" s="35">
        <f t="shared" si="1034"/>
        <v>0</v>
      </c>
      <c r="AA4750" s="36">
        <f t="shared" si="1027"/>
        <v>0</v>
      </c>
      <c r="AB4750" s="36">
        <f t="shared" si="1028"/>
        <v>0</v>
      </c>
      <c r="AC4750" s="37">
        <f t="shared" si="1029"/>
        <v>0</v>
      </c>
      <c r="AD4750" s="35">
        <f>IF(OR(YEAR(G4750)&lt;2019,O4750="X"),0,IF(ISBLANK(H4750),DATEDIF(G4750,'[3]1.Pradzia'!$D$13,"M"),DATEDIF(G4750,H4750,"m")))</f>
        <v>0</v>
      </c>
      <c r="AE4750" s="37">
        <f>IF(E4750='[3]5.Grup_T'!$E$20,0,IF(AD4750&lt;&gt;0,M4750/V4750*MIN(12,AD4750),0))</f>
        <v>0</v>
      </c>
      <c r="AF4750" s="37">
        <f t="shared" si="1030"/>
        <v>0</v>
      </c>
      <c r="AG4750" s="37">
        <f t="shared" si="1031"/>
        <v>0</v>
      </c>
      <c r="AH4750" s="37">
        <f t="shared" si="1032"/>
        <v>0</v>
      </c>
      <c r="AI4750" s="35" t="str">
        <f t="shared" si="1033"/>
        <v>Nusidėvėjęs</v>
      </c>
      <c r="AJ4750" s="38" t="str">
        <f>IF(AND(F4750&lt;&gt;[3]Pav.tvarkyklė!$B$12,F4750&lt;&gt;[3]Pav.tvarkyklė!$B$13),"GVTNT","X")</f>
        <v>GVTNT</v>
      </c>
      <c r="AK4750" s="39">
        <f t="shared" si="1035"/>
        <v>0</v>
      </c>
      <c r="AL4750" s="41"/>
      <c r="AM4750" s="41"/>
      <c r="AN4750" s="41">
        <f t="shared" si="1037"/>
        <v>1900</v>
      </c>
      <c r="AO4750" s="41"/>
      <c r="AP4750" s="41"/>
      <c r="AQ4750" s="41"/>
      <c r="AR4750" s="42"/>
      <c r="AS4750" s="42"/>
      <c r="AU4750" s="43">
        <f t="shared" si="1038"/>
        <v>0</v>
      </c>
    </row>
    <row r="4751" spans="1:47" ht="15" customHeight="1" x14ac:dyDescent="0.25">
      <c r="A4751" s="11"/>
      <c r="B4751" s="19">
        <v>4920</v>
      </c>
      <c r="C4751" s="61"/>
      <c r="D4751" s="62"/>
      <c r="E4751" s="78"/>
      <c r="F4751" s="63"/>
      <c r="G4751" s="80"/>
      <c r="H4751" s="94"/>
      <c r="I4751" s="95"/>
      <c r="J4751" s="27"/>
      <c r="K4751" s="27"/>
      <c r="L4751" s="95"/>
      <c r="M4751" s="96"/>
      <c r="N4751" s="29">
        <v>0</v>
      </c>
      <c r="O4751" s="30" t="str">
        <f>IF(G4751&lt;=$N$2,"",IF(F4751=[3]Pav.tvarkyklė!$B$13,"",IF(ISBLANK(R4751),"X","")))</f>
        <v/>
      </c>
      <c r="P4751" s="91"/>
      <c r="Q4751" s="63"/>
      <c r="R4751" s="63"/>
      <c r="S4751" s="63"/>
      <c r="T4751" s="63"/>
      <c r="U4751" s="34" t="str">
        <f>IFERROR(INDEX('[3]5.Grup_T'!$G$4:$G$22,MATCH('6.Turtas'!E4751,'[3]5.Grup_T'!$E$4:$E$22,0)),"0")</f>
        <v>0</v>
      </c>
      <c r="V4751" s="35">
        <f t="shared" si="1025"/>
        <v>0</v>
      </c>
      <c r="W4751" s="35">
        <f>IF(NOT(ISBLANK(H4751)),(12-DATEDIF(H4751,'[3]1.Pradzia'!$D$13,"m")),0)</f>
        <v>0</v>
      </c>
      <c r="X4751" s="35">
        <f t="shared" si="1026"/>
        <v>0</v>
      </c>
      <c r="Y4751" s="35">
        <f t="shared" si="1036"/>
        <v>0</v>
      </c>
      <c r="Z4751" s="35">
        <f t="shared" si="1034"/>
        <v>0</v>
      </c>
      <c r="AA4751" s="36">
        <f t="shared" si="1027"/>
        <v>0</v>
      </c>
      <c r="AB4751" s="36">
        <f t="shared" si="1028"/>
        <v>0</v>
      </c>
      <c r="AC4751" s="37">
        <f t="shared" si="1029"/>
        <v>0</v>
      </c>
      <c r="AD4751" s="35">
        <f>IF(OR(YEAR(G4751)&lt;2019,O4751="X"),0,IF(ISBLANK(H4751),DATEDIF(G4751,'[3]1.Pradzia'!$D$13,"M"),DATEDIF(G4751,H4751,"m")))</f>
        <v>0</v>
      </c>
      <c r="AE4751" s="37">
        <f>IF(E4751='[3]5.Grup_T'!$E$20,0,IF(AD4751&lt;&gt;0,M4751/V4751*MIN(12,AD4751),0))</f>
        <v>0</v>
      </c>
      <c r="AF4751" s="37">
        <f t="shared" si="1030"/>
        <v>0</v>
      </c>
      <c r="AG4751" s="37">
        <f t="shared" si="1031"/>
        <v>0</v>
      </c>
      <c r="AH4751" s="37">
        <f t="shared" si="1032"/>
        <v>0</v>
      </c>
      <c r="AI4751" s="35" t="str">
        <f t="shared" si="1033"/>
        <v>Nusidėvėjęs</v>
      </c>
      <c r="AJ4751" s="38" t="str">
        <f>IF(AND(F4751&lt;&gt;[3]Pav.tvarkyklė!$B$12,F4751&lt;&gt;[3]Pav.tvarkyklė!$B$13),"GVTNT","X")</f>
        <v>GVTNT</v>
      </c>
      <c r="AK4751" s="39">
        <f t="shared" si="1035"/>
        <v>0</v>
      </c>
      <c r="AL4751" s="41"/>
      <c r="AM4751" s="41"/>
      <c r="AN4751" s="41">
        <f t="shared" si="1037"/>
        <v>1900</v>
      </c>
      <c r="AO4751" s="41"/>
      <c r="AP4751" s="41"/>
      <c r="AQ4751" s="41"/>
      <c r="AR4751" s="42"/>
      <c r="AS4751" s="42"/>
      <c r="AU4751" s="43">
        <f t="shared" si="1038"/>
        <v>0</v>
      </c>
    </row>
    <row r="4752" spans="1:47" ht="15" customHeight="1" x14ac:dyDescent="0.25">
      <c r="A4752" s="11"/>
      <c r="B4752" s="19">
        <v>4921</v>
      </c>
      <c r="C4752" s="61"/>
      <c r="D4752" s="62"/>
      <c r="E4752" s="78"/>
      <c r="F4752" s="63"/>
      <c r="G4752" s="80"/>
      <c r="H4752" s="94"/>
      <c r="I4752" s="95"/>
      <c r="J4752" s="27"/>
      <c r="K4752" s="27"/>
      <c r="L4752" s="95"/>
      <c r="M4752" s="96"/>
      <c r="N4752" s="29">
        <v>0</v>
      </c>
      <c r="O4752" s="30" t="str">
        <f>IF(G4752&lt;=$N$2,"",IF(F4752=[3]Pav.tvarkyklė!$B$13,"",IF(ISBLANK(R4752),"X","")))</f>
        <v/>
      </c>
      <c r="P4752" s="91"/>
      <c r="Q4752" s="63"/>
      <c r="R4752" s="63"/>
      <c r="S4752" s="63"/>
      <c r="T4752" s="63"/>
      <c r="U4752" s="34" t="str">
        <f>IFERROR(INDEX('[3]5.Grup_T'!$G$4:$G$22,MATCH('6.Turtas'!E4752,'[3]5.Grup_T'!$E$4:$E$22,0)),"0")</f>
        <v>0</v>
      </c>
      <c r="V4752" s="35">
        <f t="shared" si="1025"/>
        <v>0</v>
      </c>
      <c r="W4752" s="35">
        <f>IF(NOT(ISBLANK(H4752)),(12-DATEDIF(H4752,'[3]1.Pradzia'!$D$13,"m")),0)</f>
        <v>0</v>
      </c>
      <c r="X4752" s="35">
        <f t="shared" si="1026"/>
        <v>0</v>
      </c>
      <c r="Y4752" s="35">
        <f t="shared" si="1036"/>
        <v>0</v>
      </c>
      <c r="Z4752" s="35">
        <f t="shared" si="1034"/>
        <v>0</v>
      </c>
      <c r="AA4752" s="36">
        <f t="shared" si="1027"/>
        <v>0</v>
      </c>
      <c r="AB4752" s="36">
        <f t="shared" si="1028"/>
        <v>0</v>
      </c>
      <c r="AC4752" s="37">
        <f t="shared" si="1029"/>
        <v>0</v>
      </c>
      <c r="AD4752" s="35">
        <f>IF(OR(YEAR(G4752)&lt;2019,O4752="X"),0,IF(ISBLANK(H4752),DATEDIF(G4752,'[3]1.Pradzia'!$D$13,"M"),DATEDIF(G4752,H4752,"m")))</f>
        <v>0</v>
      </c>
      <c r="AE4752" s="37">
        <f>IF(E4752='[3]5.Grup_T'!$E$20,0,IF(AD4752&lt;&gt;0,M4752/V4752*MIN(12,AD4752),0))</f>
        <v>0</v>
      </c>
      <c r="AF4752" s="37">
        <f t="shared" si="1030"/>
        <v>0</v>
      </c>
      <c r="AG4752" s="37">
        <f t="shared" si="1031"/>
        <v>0</v>
      </c>
      <c r="AH4752" s="37">
        <f t="shared" si="1032"/>
        <v>0</v>
      </c>
      <c r="AI4752" s="35" t="str">
        <f t="shared" si="1033"/>
        <v>Nusidėvėjęs</v>
      </c>
      <c r="AJ4752" s="38" t="str">
        <f>IF(AND(F4752&lt;&gt;[3]Pav.tvarkyklė!$B$12,F4752&lt;&gt;[3]Pav.tvarkyklė!$B$13),"GVTNT","X")</f>
        <v>GVTNT</v>
      </c>
      <c r="AK4752" s="39">
        <f t="shared" si="1035"/>
        <v>0</v>
      </c>
      <c r="AL4752" s="41"/>
      <c r="AM4752" s="41"/>
      <c r="AN4752" s="41">
        <f t="shared" si="1037"/>
        <v>1900</v>
      </c>
      <c r="AO4752" s="41"/>
      <c r="AP4752" s="41"/>
      <c r="AQ4752" s="41"/>
      <c r="AR4752" s="42"/>
      <c r="AS4752" s="42"/>
      <c r="AU4752" s="43">
        <f t="shared" si="1038"/>
        <v>0</v>
      </c>
    </row>
    <row r="4753" spans="1:47" ht="15" customHeight="1" x14ac:dyDescent="0.25">
      <c r="A4753" s="11"/>
      <c r="B4753" s="19">
        <v>4922</v>
      </c>
      <c r="C4753" s="61"/>
      <c r="D4753" s="62"/>
      <c r="E4753" s="78"/>
      <c r="F4753" s="63"/>
      <c r="G4753" s="80"/>
      <c r="H4753" s="94"/>
      <c r="I4753" s="95"/>
      <c r="J4753" s="27"/>
      <c r="K4753" s="27"/>
      <c r="L4753" s="95"/>
      <c r="M4753" s="96"/>
      <c r="N4753" s="29">
        <v>0</v>
      </c>
      <c r="O4753" s="30" t="str">
        <f>IF(G4753&lt;=$N$2,"",IF(F4753=[3]Pav.tvarkyklė!$B$13,"",IF(ISBLANK(R4753),"X","")))</f>
        <v/>
      </c>
      <c r="P4753" s="91"/>
      <c r="Q4753" s="63"/>
      <c r="R4753" s="63"/>
      <c r="S4753" s="63"/>
      <c r="T4753" s="63"/>
      <c r="U4753" s="34" t="str">
        <f>IFERROR(INDEX('[3]5.Grup_T'!$G$4:$G$22,MATCH('6.Turtas'!E4753,'[3]5.Grup_T'!$E$4:$E$22,0)),"0")</f>
        <v>0</v>
      </c>
      <c r="V4753" s="35">
        <f t="shared" si="1025"/>
        <v>0</v>
      </c>
      <c r="W4753" s="35">
        <f>IF(NOT(ISBLANK(H4753)),(12-DATEDIF(H4753,'[3]1.Pradzia'!$D$13,"m")),0)</f>
        <v>0</v>
      </c>
      <c r="X4753" s="35">
        <f t="shared" si="1026"/>
        <v>0</v>
      </c>
      <c r="Y4753" s="35">
        <f t="shared" si="1036"/>
        <v>0</v>
      </c>
      <c r="Z4753" s="35">
        <f t="shared" si="1034"/>
        <v>0</v>
      </c>
      <c r="AA4753" s="36">
        <f t="shared" si="1027"/>
        <v>0</v>
      </c>
      <c r="AB4753" s="36">
        <f t="shared" si="1028"/>
        <v>0</v>
      </c>
      <c r="AC4753" s="37">
        <f t="shared" si="1029"/>
        <v>0</v>
      </c>
      <c r="AD4753" s="35">
        <f>IF(OR(YEAR(G4753)&lt;2019,O4753="X"),0,IF(ISBLANK(H4753),DATEDIF(G4753,'[3]1.Pradzia'!$D$13,"M"),DATEDIF(G4753,H4753,"m")))</f>
        <v>0</v>
      </c>
      <c r="AE4753" s="37">
        <f>IF(E4753='[3]5.Grup_T'!$E$20,0,IF(AD4753&lt;&gt;0,M4753/V4753*MIN(12,AD4753),0))</f>
        <v>0</v>
      </c>
      <c r="AF4753" s="37">
        <f t="shared" si="1030"/>
        <v>0</v>
      </c>
      <c r="AG4753" s="37">
        <f t="shared" si="1031"/>
        <v>0</v>
      </c>
      <c r="AH4753" s="37">
        <f t="shared" si="1032"/>
        <v>0</v>
      </c>
      <c r="AI4753" s="35" t="str">
        <f t="shared" si="1033"/>
        <v>Nusidėvėjęs</v>
      </c>
      <c r="AJ4753" s="38" t="str">
        <f>IF(AND(F4753&lt;&gt;[3]Pav.tvarkyklė!$B$12,F4753&lt;&gt;[3]Pav.tvarkyklė!$B$13),"GVTNT","X")</f>
        <v>GVTNT</v>
      </c>
      <c r="AK4753" s="39">
        <f t="shared" si="1035"/>
        <v>0</v>
      </c>
      <c r="AL4753" s="41"/>
      <c r="AM4753" s="41"/>
      <c r="AN4753" s="41">
        <f t="shared" si="1037"/>
        <v>1900</v>
      </c>
      <c r="AO4753" s="41"/>
      <c r="AP4753" s="41"/>
      <c r="AQ4753" s="41"/>
      <c r="AR4753" s="42"/>
      <c r="AS4753" s="42"/>
      <c r="AU4753" s="43">
        <f t="shared" si="1038"/>
        <v>0</v>
      </c>
    </row>
    <row r="4754" spans="1:47" ht="15" customHeight="1" x14ac:dyDescent="0.25">
      <c r="A4754" s="11"/>
      <c r="B4754" s="19">
        <v>4923</v>
      </c>
      <c r="C4754" s="61"/>
      <c r="D4754" s="62"/>
      <c r="E4754" s="78"/>
      <c r="F4754" s="63"/>
      <c r="G4754" s="80"/>
      <c r="H4754" s="94"/>
      <c r="I4754" s="95"/>
      <c r="J4754" s="27"/>
      <c r="K4754" s="27"/>
      <c r="L4754" s="95"/>
      <c r="M4754" s="96"/>
      <c r="N4754" s="29">
        <v>0</v>
      </c>
      <c r="O4754" s="30" t="str">
        <f>IF(G4754&lt;=$N$2,"",IF(F4754=[3]Pav.tvarkyklė!$B$13,"",IF(ISBLANK(R4754),"X","")))</f>
        <v/>
      </c>
      <c r="P4754" s="91"/>
      <c r="Q4754" s="63"/>
      <c r="R4754" s="63"/>
      <c r="S4754" s="63"/>
      <c r="T4754" s="63"/>
      <c r="U4754" s="34" t="str">
        <f>IFERROR(INDEX('[3]5.Grup_T'!$G$4:$G$22,MATCH('6.Turtas'!E4754,'[3]5.Grup_T'!$E$4:$E$22,0)),"0")</f>
        <v>0</v>
      </c>
      <c r="V4754" s="35">
        <f t="shared" ref="V4754:V4817" si="1039">U4754*12</f>
        <v>0</v>
      </c>
      <c r="W4754" s="35">
        <f>IF(NOT(ISBLANK(H4754)),(12-DATEDIF(H4754,'[3]1.Pradzia'!$D$13,"m")),0)</f>
        <v>0</v>
      </c>
      <c r="X4754" s="35">
        <f t="shared" ref="X4754:X4817" si="1040">IF(OR(ISBLANK(C4754),YEAR(G4754)&gt;=2019),0,DATEDIF(G4754,$N$2,"M"))</f>
        <v>0</v>
      </c>
      <c r="Y4754" s="35">
        <f t="shared" si="1036"/>
        <v>0</v>
      </c>
      <c r="Z4754" s="35">
        <f t="shared" si="1034"/>
        <v>0</v>
      </c>
      <c r="AA4754" s="36">
        <f t="shared" ref="AA4754:AA4817" si="1041">+IF(Z4754&lt;=0,0,N4754/Z4754)</f>
        <v>0</v>
      </c>
      <c r="AB4754" s="36">
        <f t="shared" ref="AB4754:AB4817" si="1042">IF(Z4754&lt;=0,N4754,N4754/Z4754*Y4754)</f>
        <v>0</v>
      </c>
      <c r="AC4754" s="37">
        <f t="shared" ref="AC4754:AC4817" si="1043">IF(YEAR(G4754)&lt;2019,M4754-N4754+AB4754,0)</f>
        <v>0</v>
      </c>
      <c r="AD4754" s="35">
        <f>IF(OR(YEAR(G4754)&lt;2019,O4754="X"),0,IF(ISBLANK(H4754),DATEDIF(G4754,'[3]1.Pradzia'!$D$13,"M"),DATEDIF(G4754,H4754,"m")))</f>
        <v>0</v>
      </c>
      <c r="AE4754" s="37">
        <f>IF(E4754='[3]5.Grup_T'!$E$20,0,IF(AD4754&lt;&gt;0,M4754/V4754*MIN(12,AD4754),0))</f>
        <v>0</v>
      </c>
      <c r="AF4754" s="37">
        <f t="shared" ref="AF4754:AF4817" si="1044">+AB4754+AE4754</f>
        <v>0</v>
      </c>
      <c r="AG4754" s="37">
        <f t="shared" ref="AG4754:AG4817" si="1045">AC4754+AE4754</f>
        <v>0</v>
      </c>
      <c r="AH4754" s="37">
        <f t="shared" ref="AH4754:AH4817" si="1046">M4754-AG4754</f>
        <v>0</v>
      </c>
      <c r="AI4754" s="35" t="str">
        <f t="shared" ref="AI4754:AI4817" si="1047">IF(H4754&lt;&gt;0,"Nurašytas",IF(O4754="X","Nesuderintas",IF(AH4754&lt;=0,"Nusidėvėjęs","")))</f>
        <v>Nusidėvėjęs</v>
      </c>
      <c r="AJ4754" s="38" t="str">
        <f>IF(AND(F4754&lt;&gt;[3]Pav.tvarkyklė!$B$12,F4754&lt;&gt;[3]Pav.tvarkyklė!$B$13),"GVTNT","X")</f>
        <v>GVTNT</v>
      </c>
      <c r="AK4754" s="39">
        <f t="shared" si="1035"/>
        <v>0</v>
      </c>
      <c r="AL4754" s="41"/>
      <c r="AM4754" s="41"/>
      <c r="AN4754" s="41">
        <f t="shared" si="1037"/>
        <v>1900</v>
      </c>
      <c r="AO4754" s="41"/>
      <c r="AP4754" s="41"/>
      <c r="AQ4754" s="41"/>
      <c r="AR4754" s="42"/>
      <c r="AS4754" s="42"/>
      <c r="AU4754" s="43">
        <f t="shared" si="1038"/>
        <v>0</v>
      </c>
    </row>
    <row r="4755" spans="1:47" ht="15" customHeight="1" x14ac:dyDescent="0.25">
      <c r="A4755" s="11"/>
      <c r="B4755" s="19">
        <v>4924</v>
      </c>
      <c r="C4755" s="61"/>
      <c r="D4755" s="62"/>
      <c r="E4755" s="78"/>
      <c r="F4755" s="63"/>
      <c r="G4755" s="80"/>
      <c r="H4755" s="94"/>
      <c r="I4755" s="95"/>
      <c r="J4755" s="27"/>
      <c r="K4755" s="27"/>
      <c r="L4755" s="95"/>
      <c r="M4755" s="96"/>
      <c r="N4755" s="29">
        <v>0</v>
      </c>
      <c r="O4755" s="30" t="str">
        <f>IF(G4755&lt;=$N$2,"",IF(F4755=[3]Pav.tvarkyklė!$B$13,"",IF(ISBLANK(R4755),"X","")))</f>
        <v/>
      </c>
      <c r="P4755" s="91"/>
      <c r="Q4755" s="63"/>
      <c r="R4755" s="63"/>
      <c r="S4755" s="63"/>
      <c r="T4755" s="63"/>
      <c r="U4755" s="34" t="str">
        <f>IFERROR(INDEX('[3]5.Grup_T'!$G$4:$G$22,MATCH('6.Turtas'!E4755,'[3]5.Grup_T'!$E$4:$E$22,0)),"0")</f>
        <v>0</v>
      </c>
      <c r="V4755" s="35">
        <f t="shared" si="1039"/>
        <v>0</v>
      </c>
      <c r="W4755" s="35">
        <f>IF(NOT(ISBLANK(H4755)),(12-DATEDIF(H4755,'[3]1.Pradzia'!$D$13,"m")),0)</f>
        <v>0</v>
      </c>
      <c r="X4755" s="35">
        <f t="shared" si="1040"/>
        <v>0</v>
      </c>
      <c r="Y4755" s="35">
        <f t="shared" si="1036"/>
        <v>0</v>
      </c>
      <c r="Z4755" s="35">
        <f t="shared" ref="Z4755:Z4818" si="1048">IF(YEAR(G4755)&gt;=2019,0,V4755-X4755)</f>
        <v>0</v>
      </c>
      <c r="AA4755" s="36">
        <f t="shared" si="1041"/>
        <v>0</v>
      </c>
      <c r="AB4755" s="36">
        <f t="shared" si="1042"/>
        <v>0</v>
      </c>
      <c r="AC4755" s="37">
        <f t="shared" si="1043"/>
        <v>0</v>
      </c>
      <c r="AD4755" s="35">
        <f>IF(OR(YEAR(G4755)&lt;2019,O4755="X"),0,IF(ISBLANK(H4755),DATEDIF(G4755,'[3]1.Pradzia'!$D$13,"M"),DATEDIF(G4755,H4755,"m")))</f>
        <v>0</v>
      </c>
      <c r="AE4755" s="37">
        <f>IF(E4755='[3]5.Grup_T'!$E$20,0,IF(AD4755&lt;&gt;0,M4755/V4755*MIN(12,AD4755),0))</f>
        <v>0</v>
      </c>
      <c r="AF4755" s="37">
        <f t="shared" si="1044"/>
        <v>0</v>
      </c>
      <c r="AG4755" s="37">
        <f t="shared" si="1045"/>
        <v>0</v>
      </c>
      <c r="AH4755" s="37">
        <f t="shared" si="1046"/>
        <v>0</v>
      </c>
      <c r="AI4755" s="35" t="str">
        <f t="shared" si="1047"/>
        <v>Nusidėvėjęs</v>
      </c>
      <c r="AJ4755" s="38" t="str">
        <f>IF(AND(F4755&lt;&gt;[3]Pav.tvarkyklė!$B$12,F4755&lt;&gt;[3]Pav.tvarkyklė!$B$13),"GVTNT","X")</f>
        <v>GVTNT</v>
      </c>
      <c r="AK4755" s="39">
        <f t="shared" ref="AK4755:AK4818" si="1049">I4755-J4755-K4755-L4755-M4755</f>
        <v>0</v>
      </c>
      <c r="AL4755" s="41"/>
      <c r="AM4755" s="41"/>
      <c r="AN4755" s="41">
        <f t="shared" si="1037"/>
        <v>1900</v>
      </c>
      <c r="AO4755" s="41"/>
      <c r="AP4755" s="41"/>
      <c r="AQ4755" s="41"/>
      <c r="AR4755" s="42"/>
      <c r="AS4755" s="42"/>
      <c r="AU4755" s="43">
        <f t="shared" si="1038"/>
        <v>0</v>
      </c>
    </row>
    <row r="4756" spans="1:47" ht="15" customHeight="1" x14ac:dyDescent="0.25">
      <c r="A4756" s="11"/>
      <c r="B4756" s="19">
        <v>4925</v>
      </c>
      <c r="C4756" s="61"/>
      <c r="D4756" s="62"/>
      <c r="E4756" s="78"/>
      <c r="F4756" s="63"/>
      <c r="G4756" s="80"/>
      <c r="H4756" s="94"/>
      <c r="I4756" s="95"/>
      <c r="J4756" s="27"/>
      <c r="K4756" s="27"/>
      <c r="L4756" s="95"/>
      <c r="M4756" s="96"/>
      <c r="N4756" s="29">
        <v>0</v>
      </c>
      <c r="O4756" s="30" t="str">
        <f>IF(G4756&lt;=$N$2,"",IF(F4756=[3]Pav.tvarkyklė!$B$13,"",IF(ISBLANK(R4756),"X","")))</f>
        <v/>
      </c>
      <c r="P4756" s="91"/>
      <c r="Q4756" s="63"/>
      <c r="R4756" s="63"/>
      <c r="S4756" s="63"/>
      <c r="T4756" s="63"/>
      <c r="U4756" s="34" t="str">
        <f>IFERROR(INDEX('[3]5.Grup_T'!$G$4:$G$22,MATCH('6.Turtas'!E4756,'[3]5.Grup_T'!$E$4:$E$22,0)),"0")</f>
        <v>0</v>
      </c>
      <c r="V4756" s="35">
        <f t="shared" si="1039"/>
        <v>0</v>
      </c>
      <c r="W4756" s="35">
        <f>IF(NOT(ISBLANK(H4756)),(12-DATEDIF(H4756,'[3]1.Pradzia'!$D$13,"m")),0)</f>
        <v>0</v>
      </c>
      <c r="X4756" s="35">
        <f t="shared" si="1040"/>
        <v>0</v>
      </c>
      <c r="Y4756" s="35">
        <f t="shared" si="1036"/>
        <v>0</v>
      </c>
      <c r="Z4756" s="35">
        <f t="shared" si="1048"/>
        <v>0</v>
      </c>
      <c r="AA4756" s="36">
        <f t="shared" si="1041"/>
        <v>0</v>
      </c>
      <c r="AB4756" s="36">
        <f t="shared" si="1042"/>
        <v>0</v>
      </c>
      <c r="AC4756" s="37">
        <f t="shared" si="1043"/>
        <v>0</v>
      </c>
      <c r="AD4756" s="35">
        <f>IF(OR(YEAR(G4756)&lt;2019,O4756="X"),0,IF(ISBLANK(H4756),DATEDIF(G4756,'[3]1.Pradzia'!$D$13,"M"),DATEDIF(G4756,H4756,"m")))</f>
        <v>0</v>
      </c>
      <c r="AE4756" s="37">
        <f>IF(E4756='[3]5.Grup_T'!$E$20,0,IF(AD4756&lt;&gt;0,M4756/V4756*MIN(12,AD4756),0))</f>
        <v>0</v>
      </c>
      <c r="AF4756" s="37">
        <f t="shared" si="1044"/>
        <v>0</v>
      </c>
      <c r="AG4756" s="37">
        <f t="shared" si="1045"/>
        <v>0</v>
      </c>
      <c r="AH4756" s="37">
        <f t="shared" si="1046"/>
        <v>0</v>
      </c>
      <c r="AI4756" s="35" t="str">
        <f t="shared" si="1047"/>
        <v>Nusidėvėjęs</v>
      </c>
      <c r="AJ4756" s="38" t="str">
        <f>IF(AND(F4756&lt;&gt;[3]Pav.tvarkyklė!$B$12,F4756&lt;&gt;[3]Pav.tvarkyklė!$B$13),"GVTNT","X")</f>
        <v>GVTNT</v>
      </c>
      <c r="AK4756" s="39">
        <f t="shared" si="1049"/>
        <v>0</v>
      </c>
      <c r="AL4756" s="41"/>
      <c r="AM4756" s="41"/>
      <c r="AN4756" s="41">
        <f t="shared" si="1037"/>
        <v>1900</v>
      </c>
      <c r="AO4756" s="41"/>
      <c r="AP4756" s="41"/>
      <c r="AQ4756" s="41"/>
      <c r="AR4756" s="42"/>
      <c r="AS4756" s="42"/>
      <c r="AU4756" s="43">
        <f t="shared" si="1038"/>
        <v>0</v>
      </c>
    </row>
    <row r="4757" spans="1:47" ht="15" customHeight="1" x14ac:dyDescent="0.25">
      <c r="A4757" s="11"/>
      <c r="B4757" s="19">
        <v>4926</v>
      </c>
      <c r="C4757" s="61"/>
      <c r="D4757" s="62"/>
      <c r="E4757" s="78"/>
      <c r="F4757" s="63"/>
      <c r="G4757" s="80"/>
      <c r="H4757" s="94"/>
      <c r="I4757" s="95"/>
      <c r="J4757" s="27"/>
      <c r="K4757" s="27"/>
      <c r="L4757" s="95"/>
      <c r="M4757" s="96"/>
      <c r="N4757" s="29">
        <v>0</v>
      </c>
      <c r="O4757" s="30" t="str">
        <f>IF(G4757&lt;=$N$2,"",IF(F4757=[3]Pav.tvarkyklė!$B$13,"",IF(ISBLANK(R4757),"X","")))</f>
        <v/>
      </c>
      <c r="P4757" s="91"/>
      <c r="Q4757" s="63"/>
      <c r="R4757" s="63"/>
      <c r="S4757" s="63"/>
      <c r="T4757" s="63"/>
      <c r="U4757" s="34" t="str">
        <f>IFERROR(INDEX('[3]5.Grup_T'!$G$4:$G$22,MATCH('6.Turtas'!E4757,'[3]5.Grup_T'!$E$4:$E$22,0)),"0")</f>
        <v>0</v>
      </c>
      <c r="V4757" s="35">
        <f t="shared" si="1039"/>
        <v>0</v>
      </c>
      <c r="W4757" s="35">
        <f>IF(NOT(ISBLANK(H4757)),(12-DATEDIF(H4757,'[3]1.Pradzia'!$D$13,"m")),0)</f>
        <v>0</v>
      </c>
      <c r="X4757" s="35">
        <f t="shared" si="1040"/>
        <v>0</v>
      </c>
      <c r="Y4757" s="35">
        <f t="shared" si="1036"/>
        <v>0</v>
      </c>
      <c r="Z4757" s="35">
        <f t="shared" si="1048"/>
        <v>0</v>
      </c>
      <c r="AA4757" s="36">
        <f t="shared" si="1041"/>
        <v>0</v>
      </c>
      <c r="AB4757" s="36">
        <f t="shared" si="1042"/>
        <v>0</v>
      </c>
      <c r="AC4757" s="37">
        <f t="shared" si="1043"/>
        <v>0</v>
      </c>
      <c r="AD4757" s="35">
        <f>IF(OR(YEAR(G4757)&lt;2019,O4757="X"),0,IF(ISBLANK(H4757),DATEDIF(G4757,'[3]1.Pradzia'!$D$13,"M"),DATEDIF(G4757,H4757,"m")))</f>
        <v>0</v>
      </c>
      <c r="AE4757" s="37">
        <f>IF(E4757='[3]5.Grup_T'!$E$20,0,IF(AD4757&lt;&gt;0,M4757/V4757*MIN(12,AD4757),0))</f>
        <v>0</v>
      </c>
      <c r="AF4757" s="37">
        <f t="shared" si="1044"/>
        <v>0</v>
      </c>
      <c r="AG4757" s="37">
        <f t="shared" si="1045"/>
        <v>0</v>
      </c>
      <c r="AH4757" s="37">
        <f t="shared" si="1046"/>
        <v>0</v>
      </c>
      <c r="AI4757" s="35" t="str">
        <f t="shared" si="1047"/>
        <v>Nusidėvėjęs</v>
      </c>
      <c r="AJ4757" s="38" t="str">
        <f>IF(AND(F4757&lt;&gt;[3]Pav.tvarkyklė!$B$12,F4757&lt;&gt;[3]Pav.tvarkyklė!$B$13),"GVTNT","X")</f>
        <v>GVTNT</v>
      </c>
      <c r="AK4757" s="39">
        <f t="shared" si="1049"/>
        <v>0</v>
      </c>
      <c r="AL4757" s="41"/>
      <c r="AM4757" s="41"/>
      <c r="AN4757" s="41">
        <f t="shared" si="1037"/>
        <v>1900</v>
      </c>
      <c r="AO4757" s="41"/>
      <c r="AP4757" s="41"/>
      <c r="AQ4757" s="41"/>
      <c r="AR4757" s="42"/>
      <c r="AS4757" s="42"/>
      <c r="AU4757" s="43">
        <f t="shared" si="1038"/>
        <v>0</v>
      </c>
    </row>
    <row r="4758" spans="1:47" ht="15" customHeight="1" x14ac:dyDescent="0.25">
      <c r="A4758" s="11"/>
      <c r="B4758" s="19">
        <v>4927</v>
      </c>
      <c r="C4758" s="61"/>
      <c r="D4758" s="62"/>
      <c r="E4758" s="78"/>
      <c r="F4758" s="63"/>
      <c r="G4758" s="80"/>
      <c r="H4758" s="94"/>
      <c r="I4758" s="95"/>
      <c r="J4758" s="27"/>
      <c r="K4758" s="27"/>
      <c r="L4758" s="95"/>
      <c r="M4758" s="96"/>
      <c r="N4758" s="29">
        <v>0</v>
      </c>
      <c r="O4758" s="30" t="str">
        <f>IF(G4758&lt;=$N$2,"",IF(F4758=[3]Pav.tvarkyklė!$B$13,"",IF(ISBLANK(R4758),"X","")))</f>
        <v/>
      </c>
      <c r="P4758" s="91"/>
      <c r="Q4758" s="63"/>
      <c r="R4758" s="63"/>
      <c r="S4758" s="63"/>
      <c r="T4758" s="63"/>
      <c r="U4758" s="34" t="str">
        <f>IFERROR(INDEX('[3]5.Grup_T'!$G$4:$G$22,MATCH('6.Turtas'!E4758,'[3]5.Grup_T'!$E$4:$E$22,0)),"0")</f>
        <v>0</v>
      </c>
      <c r="V4758" s="35">
        <f t="shared" si="1039"/>
        <v>0</v>
      </c>
      <c r="W4758" s="35">
        <f>IF(NOT(ISBLANK(H4758)),(12-DATEDIF(H4758,'[3]1.Pradzia'!$D$13,"m")),0)</f>
        <v>0</v>
      </c>
      <c r="X4758" s="35">
        <f t="shared" si="1040"/>
        <v>0</v>
      </c>
      <c r="Y4758" s="35">
        <f t="shared" si="1036"/>
        <v>0</v>
      </c>
      <c r="Z4758" s="35">
        <f t="shared" si="1048"/>
        <v>0</v>
      </c>
      <c r="AA4758" s="36">
        <f t="shared" si="1041"/>
        <v>0</v>
      </c>
      <c r="AB4758" s="36">
        <f t="shared" si="1042"/>
        <v>0</v>
      </c>
      <c r="AC4758" s="37">
        <f t="shared" si="1043"/>
        <v>0</v>
      </c>
      <c r="AD4758" s="35">
        <f>IF(OR(YEAR(G4758)&lt;2019,O4758="X"),0,IF(ISBLANK(H4758),DATEDIF(G4758,'[3]1.Pradzia'!$D$13,"M"),DATEDIF(G4758,H4758,"m")))</f>
        <v>0</v>
      </c>
      <c r="AE4758" s="37">
        <f>IF(E4758='[3]5.Grup_T'!$E$20,0,IF(AD4758&lt;&gt;0,M4758/V4758*MIN(12,AD4758),0))</f>
        <v>0</v>
      </c>
      <c r="AF4758" s="37">
        <f t="shared" si="1044"/>
        <v>0</v>
      </c>
      <c r="AG4758" s="37">
        <f t="shared" si="1045"/>
        <v>0</v>
      </c>
      <c r="AH4758" s="37">
        <f t="shared" si="1046"/>
        <v>0</v>
      </c>
      <c r="AI4758" s="35" t="str">
        <f t="shared" si="1047"/>
        <v>Nusidėvėjęs</v>
      </c>
      <c r="AJ4758" s="38" t="str">
        <f>IF(AND(F4758&lt;&gt;[3]Pav.tvarkyklė!$B$12,F4758&lt;&gt;[3]Pav.tvarkyklė!$B$13),"GVTNT","X")</f>
        <v>GVTNT</v>
      </c>
      <c r="AK4758" s="39">
        <f t="shared" si="1049"/>
        <v>0</v>
      </c>
      <c r="AL4758" s="41"/>
      <c r="AM4758" s="41"/>
      <c r="AN4758" s="41">
        <f t="shared" si="1037"/>
        <v>1900</v>
      </c>
      <c r="AO4758" s="41"/>
      <c r="AP4758" s="41"/>
      <c r="AQ4758" s="41"/>
      <c r="AR4758" s="42"/>
      <c r="AS4758" s="42"/>
      <c r="AU4758" s="43">
        <f t="shared" si="1038"/>
        <v>0</v>
      </c>
    </row>
    <row r="4759" spans="1:47" ht="15" customHeight="1" x14ac:dyDescent="0.25">
      <c r="A4759" s="11"/>
      <c r="B4759" s="19">
        <v>4928</v>
      </c>
      <c r="C4759" s="61"/>
      <c r="D4759" s="62"/>
      <c r="E4759" s="78"/>
      <c r="F4759" s="63"/>
      <c r="G4759" s="80"/>
      <c r="H4759" s="94"/>
      <c r="I4759" s="95"/>
      <c r="J4759" s="27"/>
      <c r="K4759" s="27"/>
      <c r="L4759" s="95"/>
      <c r="M4759" s="96"/>
      <c r="N4759" s="29">
        <v>0</v>
      </c>
      <c r="O4759" s="30" t="str">
        <f>IF(G4759&lt;=$N$2,"",IF(F4759=[3]Pav.tvarkyklė!$B$13,"",IF(ISBLANK(R4759),"X","")))</f>
        <v/>
      </c>
      <c r="P4759" s="91"/>
      <c r="Q4759" s="63"/>
      <c r="R4759" s="63"/>
      <c r="S4759" s="63"/>
      <c r="T4759" s="63"/>
      <c r="U4759" s="34" t="str">
        <f>IFERROR(INDEX('[3]5.Grup_T'!$G$4:$G$22,MATCH('6.Turtas'!E4759,'[3]5.Grup_T'!$E$4:$E$22,0)),"0")</f>
        <v>0</v>
      </c>
      <c r="V4759" s="35">
        <f t="shared" si="1039"/>
        <v>0</v>
      </c>
      <c r="W4759" s="35">
        <f>IF(NOT(ISBLANK(H4759)),(12-DATEDIF(H4759,'[3]1.Pradzia'!$D$13,"m")),0)</f>
        <v>0</v>
      </c>
      <c r="X4759" s="35">
        <f t="shared" si="1040"/>
        <v>0</v>
      </c>
      <c r="Y4759" s="35">
        <f t="shared" si="1036"/>
        <v>0</v>
      </c>
      <c r="Z4759" s="35">
        <f t="shared" si="1048"/>
        <v>0</v>
      </c>
      <c r="AA4759" s="36">
        <f t="shared" si="1041"/>
        <v>0</v>
      </c>
      <c r="AB4759" s="36">
        <f t="shared" si="1042"/>
        <v>0</v>
      </c>
      <c r="AC4759" s="37">
        <f t="shared" si="1043"/>
        <v>0</v>
      </c>
      <c r="AD4759" s="35">
        <f>IF(OR(YEAR(G4759)&lt;2019,O4759="X"),0,IF(ISBLANK(H4759),DATEDIF(G4759,'[3]1.Pradzia'!$D$13,"M"),DATEDIF(G4759,H4759,"m")))</f>
        <v>0</v>
      </c>
      <c r="AE4759" s="37">
        <f>IF(E4759='[3]5.Grup_T'!$E$20,0,IF(AD4759&lt;&gt;0,M4759/V4759*MIN(12,AD4759),0))</f>
        <v>0</v>
      </c>
      <c r="AF4759" s="37">
        <f t="shared" si="1044"/>
        <v>0</v>
      </c>
      <c r="AG4759" s="37">
        <f t="shared" si="1045"/>
        <v>0</v>
      </c>
      <c r="AH4759" s="37">
        <f t="shared" si="1046"/>
        <v>0</v>
      </c>
      <c r="AI4759" s="35" t="str">
        <f t="shared" si="1047"/>
        <v>Nusidėvėjęs</v>
      </c>
      <c r="AJ4759" s="38" t="str">
        <f>IF(AND(F4759&lt;&gt;[3]Pav.tvarkyklė!$B$12,F4759&lt;&gt;[3]Pav.tvarkyklė!$B$13),"GVTNT","X")</f>
        <v>GVTNT</v>
      </c>
      <c r="AK4759" s="39">
        <f t="shared" si="1049"/>
        <v>0</v>
      </c>
      <c r="AL4759" s="41"/>
      <c r="AM4759" s="41"/>
      <c r="AN4759" s="41">
        <f t="shared" si="1037"/>
        <v>1900</v>
      </c>
      <c r="AO4759" s="41"/>
      <c r="AP4759" s="41"/>
      <c r="AQ4759" s="41"/>
      <c r="AR4759" s="42"/>
      <c r="AS4759" s="42"/>
      <c r="AU4759" s="43">
        <f t="shared" si="1038"/>
        <v>0</v>
      </c>
    </row>
    <row r="4760" spans="1:47" ht="15" customHeight="1" x14ac:dyDescent="0.25">
      <c r="A4760" s="11"/>
      <c r="B4760" s="19">
        <v>4929</v>
      </c>
      <c r="C4760" s="61"/>
      <c r="D4760" s="62"/>
      <c r="E4760" s="78"/>
      <c r="F4760" s="63"/>
      <c r="G4760" s="80"/>
      <c r="H4760" s="94"/>
      <c r="I4760" s="95"/>
      <c r="J4760" s="27"/>
      <c r="K4760" s="27"/>
      <c r="L4760" s="95"/>
      <c r="M4760" s="96"/>
      <c r="N4760" s="29">
        <v>0</v>
      </c>
      <c r="O4760" s="30" t="str">
        <f>IF(G4760&lt;=$N$2,"",IF(F4760=[3]Pav.tvarkyklė!$B$13,"",IF(ISBLANK(R4760),"X","")))</f>
        <v/>
      </c>
      <c r="P4760" s="91"/>
      <c r="Q4760" s="63"/>
      <c r="R4760" s="63"/>
      <c r="S4760" s="63"/>
      <c r="T4760" s="63"/>
      <c r="U4760" s="34" t="str">
        <f>IFERROR(INDEX('[3]5.Grup_T'!$G$4:$G$22,MATCH('6.Turtas'!E4760,'[3]5.Grup_T'!$E$4:$E$22,0)),"0")</f>
        <v>0</v>
      </c>
      <c r="V4760" s="35">
        <f t="shared" si="1039"/>
        <v>0</v>
      </c>
      <c r="W4760" s="35">
        <f>IF(NOT(ISBLANK(H4760)),(12-DATEDIF(H4760,'[3]1.Pradzia'!$D$13,"m")),0)</f>
        <v>0</v>
      </c>
      <c r="X4760" s="35">
        <f t="shared" si="1040"/>
        <v>0</v>
      </c>
      <c r="Y4760" s="35">
        <f t="shared" si="1036"/>
        <v>0</v>
      </c>
      <c r="Z4760" s="35">
        <f t="shared" si="1048"/>
        <v>0</v>
      </c>
      <c r="AA4760" s="36">
        <f t="shared" si="1041"/>
        <v>0</v>
      </c>
      <c r="AB4760" s="36">
        <f t="shared" si="1042"/>
        <v>0</v>
      </c>
      <c r="AC4760" s="37">
        <f t="shared" si="1043"/>
        <v>0</v>
      </c>
      <c r="AD4760" s="35">
        <f>IF(OR(YEAR(G4760)&lt;2019,O4760="X"),0,IF(ISBLANK(H4760),DATEDIF(G4760,'[3]1.Pradzia'!$D$13,"M"),DATEDIF(G4760,H4760,"m")))</f>
        <v>0</v>
      </c>
      <c r="AE4760" s="37">
        <f>IF(E4760='[3]5.Grup_T'!$E$20,0,IF(AD4760&lt;&gt;0,M4760/V4760*MIN(12,AD4760),0))</f>
        <v>0</v>
      </c>
      <c r="AF4760" s="37">
        <f t="shared" si="1044"/>
        <v>0</v>
      </c>
      <c r="AG4760" s="37">
        <f t="shared" si="1045"/>
        <v>0</v>
      </c>
      <c r="AH4760" s="37">
        <f t="shared" si="1046"/>
        <v>0</v>
      </c>
      <c r="AI4760" s="35" t="str">
        <f t="shared" si="1047"/>
        <v>Nusidėvėjęs</v>
      </c>
      <c r="AJ4760" s="38" t="str">
        <f>IF(AND(F4760&lt;&gt;[3]Pav.tvarkyklė!$B$12,F4760&lt;&gt;[3]Pav.tvarkyklė!$B$13),"GVTNT","X")</f>
        <v>GVTNT</v>
      </c>
      <c r="AK4760" s="39">
        <f t="shared" si="1049"/>
        <v>0</v>
      </c>
      <c r="AL4760" s="41"/>
      <c r="AM4760" s="41"/>
      <c r="AN4760" s="41">
        <f t="shared" si="1037"/>
        <v>1900</v>
      </c>
      <c r="AO4760" s="41"/>
      <c r="AP4760" s="41"/>
      <c r="AQ4760" s="41"/>
      <c r="AR4760" s="42"/>
      <c r="AS4760" s="42"/>
      <c r="AU4760" s="43">
        <f t="shared" si="1038"/>
        <v>0</v>
      </c>
    </row>
    <row r="4761" spans="1:47" ht="15" customHeight="1" x14ac:dyDescent="0.25">
      <c r="A4761" s="11"/>
      <c r="B4761" s="19">
        <v>4930</v>
      </c>
      <c r="C4761" s="61"/>
      <c r="D4761" s="62"/>
      <c r="E4761" s="78"/>
      <c r="F4761" s="63"/>
      <c r="G4761" s="80"/>
      <c r="H4761" s="94"/>
      <c r="I4761" s="95"/>
      <c r="J4761" s="27"/>
      <c r="K4761" s="27"/>
      <c r="L4761" s="95"/>
      <c r="M4761" s="96"/>
      <c r="N4761" s="29">
        <v>0</v>
      </c>
      <c r="O4761" s="30" t="str">
        <f>IF(G4761&lt;=$N$2,"",IF(F4761=[3]Pav.tvarkyklė!$B$13,"",IF(ISBLANK(R4761),"X","")))</f>
        <v/>
      </c>
      <c r="P4761" s="91"/>
      <c r="Q4761" s="63"/>
      <c r="R4761" s="63"/>
      <c r="S4761" s="63"/>
      <c r="T4761" s="63"/>
      <c r="U4761" s="34" t="str">
        <f>IFERROR(INDEX('[3]5.Grup_T'!$G$4:$G$22,MATCH('6.Turtas'!E4761,'[3]5.Grup_T'!$E$4:$E$22,0)),"0")</f>
        <v>0</v>
      </c>
      <c r="V4761" s="35">
        <f t="shared" si="1039"/>
        <v>0</v>
      </c>
      <c r="W4761" s="35">
        <f>IF(NOT(ISBLANK(H4761)),(12-DATEDIF(H4761,'[3]1.Pradzia'!$D$13,"m")),0)</f>
        <v>0</v>
      </c>
      <c r="X4761" s="35">
        <f t="shared" si="1040"/>
        <v>0</v>
      </c>
      <c r="Y4761" s="35">
        <f t="shared" si="1036"/>
        <v>0</v>
      </c>
      <c r="Z4761" s="35">
        <f t="shared" si="1048"/>
        <v>0</v>
      </c>
      <c r="AA4761" s="36">
        <f t="shared" si="1041"/>
        <v>0</v>
      </c>
      <c r="AB4761" s="36">
        <f t="shared" si="1042"/>
        <v>0</v>
      </c>
      <c r="AC4761" s="37">
        <f t="shared" si="1043"/>
        <v>0</v>
      </c>
      <c r="AD4761" s="35">
        <f>IF(OR(YEAR(G4761)&lt;2019,O4761="X"),0,IF(ISBLANK(H4761),DATEDIF(G4761,'[3]1.Pradzia'!$D$13,"M"),DATEDIF(G4761,H4761,"m")))</f>
        <v>0</v>
      </c>
      <c r="AE4761" s="37">
        <f>IF(E4761='[3]5.Grup_T'!$E$20,0,IF(AD4761&lt;&gt;0,M4761/V4761*MIN(12,AD4761),0))</f>
        <v>0</v>
      </c>
      <c r="AF4761" s="37">
        <f t="shared" si="1044"/>
        <v>0</v>
      </c>
      <c r="AG4761" s="37">
        <f t="shared" si="1045"/>
        <v>0</v>
      </c>
      <c r="AH4761" s="37">
        <f t="shared" si="1046"/>
        <v>0</v>
      </c>
      <c r="AI4761" s="35" t="str">
        <f t="shared" si="1047"/>
        <v>Nusidėvėjęs</v>
      </c>
      <c r="AJ4761" s="38" t="str">
        <f>IF(AND(F4761&lt;&gt;[3]Pav.tvarkyklė!$B$12,F4761&lt;&gt;[3]Pav.tvarkyklė!$B$13),"GVTNT","X")</f>
        <v>GVTNT</v>
      </c>
      <c r="AK4761" s="39">
        <f t="shared" si="1049"/>
        <v>0</v>
      </c>
      <c r="AL4761" s="41"/>
      <c r="AM4761" s="41"/>
      <c r="AN4761" s="41">
        <f t="shared" si="1037"/>
        <v>1900</v>
      </c>
      <c r="AO4761" s="41"/>
      <c r="AP4761" s="41"/>
      <c r="AQ4761" s="41"/>
      <c r="AR4761" s="42"/>
      <c r="AS4761" s="42"/>
      <c r="AU4761" s="43">
        <f t="shared" si="1038"/>
        <v>0</v>
      </c>
    </row>
    <row r="4762" spans="1:47" ht="15" customHeight="1" x14ac:dyDescent="0.25">
      <c r="A4762" s="11"/>
      <c r="B4762" s="19">
        <v>4931</v>
      </c>
      <c r="C4762" s="61"/>
      <c r="D4762" s="62"/>
      <c r="E4762" s="78"/>
      <c r="F4762" s="63"/>
      <c r="G4762" s="80"/>
      <c r="H4762" s="94"/>
      <c r="I4762" s="95"/>
      <c r="J4762" s="27"/>
      <c r="K4762" s="27"/>
      <c r="L4762" s="95"/>
      <c r="M4762" s="96"/>
      <c r="N4762" s="29">
        <v>0</v>
      </c>
      <c r="O4762" s="30" t="str">
        <f>IF(G4762&lt;=$N$2,"",IF(F4762=[3]Pav.tvarkyklė!$B$13,"",IF(ISBLANK(R4762),"X","")))</f>
        <v/>
      </c>
      <c r="P4762" s="91"/>
      <c r="Q4762" s="63"/>
      <c r="R4762" s="63"/>
      <c r="S4762" s="63"/>
      <c r="T4762" s="63"/>
      <c r="U4762" s="34" t="str">
        <f>IFERROR(INDEX('[3]5.Grup_T'!$G$4:$G$22,MATCH('6.Turtas'!E4762,'[3]5.Grup_T'!$E$4:$E$22,0)),"0")</f>
        <v>0</v>
      </c>
      <c r="V4762" s="35">
        <f t="shared" si="1039"/>
        <v>0</v>
      </c>
      <c r="W4762" s="35">
        <f>IF(NOT(ISBLANK(H4762)),(12-DATEDIF(H4762,'[3]1.Pradzia'!$D$13,"m")),0)</f>
        <v>0</v>
      </c>
      <c r="X4762" s="35">
        <f t="shared" si="1040"/>
        <v>0</v>
      </c>
      <c r="Y4762" s="35">
        <f t="shared" si="1036"/>
        <v>0</v>
      </c>
      <c r="Z4762" s="35">
        <f t="shared" si="1048"/>
        <v>0</v>
      </c>
      <c r="AA4762" s="36">
        <f t="shared" si="1041"/>
        <v>0</v>
      </c>
      <c r="AB4762" s="36">
        <f t="shared" si="1042"/>
        <v>0</v>
      </c>
      <c r="AC4762" s="37">
        <f t="shared" si="1043"/>
        <v>0</v>
      </c>
      <c r="AD4762" s="35">
        <f>IF(OR(YEAR(G4762)&lt;2019,O4762="X"),0,IF(ISBLANK(H4762),DATEDIF(G4762,'[3]1.Pradzia'!$D$13,"M"),DATEDIF(G4762,H4762,"m")))</f>
        <v>0</v>
      </c>
      <c r="AE4762" s="37">
        <f>IF(E4762='[3]5.Grup_T'!$E$20,0,IF(AD4762&lt;&gt;0,M4762/V4762*MIN(12,AD4762),0))</f>
        <v>0</v>
      </c>
      <c r="AF4762" s="37">
        <f t="shared" si="1044"/>
        <v>0</v>
      </c>
      <c r="AG4762" s="37">
        <f t="shared" si="1045"/>
        <v>0</v>
      </c>
      <c r="AH4762" s="37">
        <f t="shared" si="1046"/>
        <v>0</v>
      </c>
      <c r="AI4762" s="35" t="str">
        <f t="shared" si="1047"/>
        <v>Nusidėvėjęs</v>
      </c>
      <c r="AJ4762" s="38" t="str">
        <f>IF(AND(F4762&lt;&gt;[3]Pav.tvarkyklė!$B$12,F4762&lt;&gt;[3]Pav.tvarkyklė!$B$13),"GVTNT","X")</f>
        <v>GVTNT</v>
      </c>
      <c r="AK4762" s="39">
        <f t="shared" si="1049"/>
        <v>0</v>
      </c>
      <c r="AL4762" s="41"/>
      <c r="AM4762" s="41"/>
      <c r="AN4762" s="41">
        <f t="shared" si="1037"/>
        <v>1900</v>
      </c>
      <c r="AO4762" s="41"/>
      <c r="AP4762" s="41"/>
      <c r="AQ4762" s="41"/>
      <c r="AR4762" s="42"/>
      <c r="AS4762" s="42"/>
      <c r="AU4762" s="43">
        <f t="shared" si="1038"/>
        <v>0</v>
      </c>
    </row>
    <row r="4763" spans="1:47" ht="15" customHeight="1" x14ac:dyDescent="0.25">
      <c r="A4763" s="11"/>
      <c r="B4763" s="19">
        <v>4932</v>
      </c>
      <c r="C4763" s="61"/>
      <c r="D4763" s="62"/>
      <c r="E4763" s="78"/>
      <c r="F4763" s="63"/>
      <c r="G4763" s="80"/>
      <c r="H4763" s="94"/>
      <c r="I4763" s="95"/>
      <c r="J4763" s="27"/>
      <c r="K4763" s="27"/>
      <c r="L4763" s="95"/>
      <c r="M4763" s="96"/>
      <c r="N4763" s="29">
        <v>0</v>
      </c>
      <c r="O4763" s="30" t="str">
        <f>IF(G4763&lt;=$N$2,"",IF(F4763=[3]Pav.tvarkyklė!$B$13,"",IF(ISBLANK(R4763),"X","")))</f>
        <v/>
      </c>
      <c r="P4763" s="91"/>
      <c r="Q4763" s="63"/>
      <c r="R4763" s="63"/>
      <c r="S4763" s="63"/>
      <c r="T4763" s="63"/>
      <c r="U4763" s="34" t="str">
        <f>IFERROR(INDEX('[3]5.Grup_T'!$G$4:$G$22,MATCH('6.Turtas'!E4763,'[3]5.Grup_T'!$E$4:$E$22,0)),"0")</f>
        <v>0</v>
      </c>
      <c r="V4763" s="35">
        <f t="shared" si="1039"/>
        <v>0</v>
      </c>
      <c r="W4763" s="35">
        <f>IF(NOT(ISBLANK(H4763)),(12-DATEDIF(H4763,'[3]1.Pradzia'!$D$13,"m")),0)</f>
        <v>0</v>
      </c>
      <c r="X4763" s="35">
        <f t="shared" si="1040"/>
        <v>0</v>
      </c>
      <c r="Y4763" s="35">
        <f t="shared" si="1036"/>
        <v>0</v>
      </c>
      <c r="Z4763" s="35">
        <f t="shared" si="1048"/>
        <v>0</v>
      </c>
      <c r="AA4763" s="36">
        <f t="shared" si="1041"/>
        <v>0</v>
      </c>
      <c r="AB4763" s="36">
        <f t="shared" si="1042"/>
        <v>0</v>
      </c>
      <c r="AC4763" s="37">
        <f t="shared" si="1043"/>
        <v>0</v>
      </c>
      <c r="AD4763" s="35">
        <f>IF(OR(YEAR(G4763)&lt;2019,O4763="X"),0,IF(ISBLANK(H4763),DATEDIF(G4763,'[3]1.Pradzia'!$D$13,"M"),DATEDIF(G4763,H4763,"m")))</f>
        <v>0</v>
      </c>
      <c r="AE4763" s="37">
        <f>IF(E4763='[3]5.Grup_T'!$E$20,0,IF(AD4763&lt;&gt;0,M4763/V4763*MIN(12,AD4763),0))</f>
        <v>0</v>
      </c>
      <c r="AF4763" s="37">
        <f t="shared" si="1044"/>
        <v>0</v>
      </c>
      <c r="AG4763" s="37">
        <f t="shared" si="1045"/>
        <v>0</v>
      </c>
      <c r="AH4763" s="37">
        <f t="shared" si="1046"/>
        <v>0</v>
      </c>
      <c r="AI4763" s="35" t="str">
        <f t="shared" si="1047"/>
        <v>Nusidėvėjęs</v>
      </c>
      <c r="AJ4763" s="38" t="str">
        <f>IF(AND(F4763&lt;&gt;[3]Pav.tvarkyklė!$B$12,F4763&lt;&gt;[3]Pav.tvarkyklė!$B$13),"GVTNT","X")</f>
        <v>GVTNT</v>
      </c>
      <c r="AK4763" s="39">
        <f t="shared" si="1049"/>
        <v>0</v>
      </c>
      <c r="AL4763" s="41"/>
      <c r="AM4763" s="41"/>
      <c r="AN4763" s="41">
        <f t="shared" si="1037"/>
        <v>1900</v>
      </c>
      <c r="AO4763" s="41"/>
      <c r="AP4763" s="41"/>
      <c r="AQ4763" s="41"/>
      <c r="AR4763" s="42"/>
      <c r="AS4763" s="42"/>
      <c r="AU4763" s="43">
        <f t="shared" si="1038"/>
        <v>0</v>
      </c>
    </row>
    <row r="4764" spans="1:47" ht="15" customHeight="1" x14ac:dyDescent="0.25">
      <c r="A4764" s="11"/>
      <c r="B4764" s="19">
        <v>4933</v>
      </c>
      <c r="C4764" s="61"/>
      <c r="D4764" s="62"/>
      <c r="E4764" s="78"/>
      <c r="F4764" s="63"/>
      <c r="G4764" s="80"/>
      <c r="H4764" s="94"/>
      <c r="I4764" s="95"/>
      <c r="J4764" s="27"/>
      <c r="K4764" s="27"/>
      <c r="L4764" s="95"/>
      <c r="M4764" s="96"/>
      <c r="N4764" s="29">
        <v>0</v>
      </c>
      <c r="O4764" s="30" t="str">
        <f>IF(G4764&lt;=$N$2,"",IF(F4764=[3]Pav.tvarkyklė!$B$13,"",IF(ISBLANK(R4764),"X","")))</f>
        <v/>
      </c>
      <c r="P4764" s="91"/>
      <c r="Q4764" s="63"/>
      <c r="R4764" s="63"/>
      <c r="S4764" s="63"/>
      <c r="T4764" s="63"/>
      <c r="U4764" s="34" t="str">
        <f>IFERROR(INDEX('[3]5.Grup_T'!$G$4:$G$22,MATCH('6.Turtas'!E4764,'[3]5.Grup_T'!$E$4:$E$22,0)),"0")</f>
        <v>0</v>
      </c>
      <c r="V4764" s="35">
        <f t="shared" si="1039"/>
        <v>0</v>
      </c>
      <c r="W4764" s="35">
        <f>IF(NOT(ISBLANK(H4764)),(12-DATEDIF(H4764,'[3]1.Pradzia'!$D$13,"m")),0)</f>
        <v>0</v>
      </c>
      <c r="X4764" s="35">
        <f t="shared" si="1040"/>
        <v>0</v>
      </c>
      <c r="Y4764" s="35">
        <f t="shared" si="1036"/>
        <v>0</v>
      </c>
      <c r="Z4764" s="35">
        <f t="shared" si="1048"/>
        <v>0</v>
      </c>
      <c r="AA4764" s="36">
        <f t="shared" si="1041"/>
        <v>0</v>
      </c>
      <c r="AB4764" s="36">
        <f t="shared" si="1042"/>
        <v>0</v>
      </c>
      <c r="AC4764" s="37">
        <f t="shared" si="1043"/>
        <v>0</v>
      </c>
      <c r="AD4764" s="35">
        <f>IF(OR(YEAR(G4764)&lt;2019,O4764="X"),0,IF(ISBLANK(H4764),DATEDIF(G4764,'[3]1.Pradzia'!$D$13,"M"),DATEDIF(G4764,H4764,"m")))</f>
        <v>0</v>
      </c>
      <c r="AE4764" s="37">
        <f>IF(E4764='[3]5.Grup_T'!$E$20,0,IF(AD4764&lt;&gt;0,M4764/V4764*MIN(12,AD4764),0))</f>
        <v>0</v>
      </c>
      <c r="AF4764" s="37">
        <f t="shared" si="1044"/>
        <v>0</v>
      </c>
      <c r="AG4764" s="37">
        <f t="shared" si="1045"/>
        <v>0</v>
      </c>
      <c r="AH4764" s="37">
        <f t="shared" si="1046"/>
        <v>0</v>
      </c>
      <c r="AI4764" s="35" t="str">
        <f t="shared" si="1047"/>
        <v>Nusidėvėjęs</v>
      </c>
      <c r="AJ4764" s="38" t="str">
        <f>IF(AND(F4764&lt;&gt;[3]Pav.tvarkyklė!$B$12,F4764&lt;&gt;[3]Pav.tvarkyklė!$B$13),"GVTNT","X")</f>
        <v>GVTNT</v>
      </c>
      <c r="AK4764" s="39">
        <f t="shared" si="1049"/>
        <v>0</v>
      </c>
      <c r="AL4764" s="41"/>
      <c r="AM4764" s="41"/>
      <c r="AN4764" s="41">
        <f t="shared" si="1037"/>
        <v>1900</v>
      </c>
      <c r="AO4764" s="41"/>
      <c r="AP4764" s="41"/>
      <c r="AQ4764" s="41"/>
      <c r="AR4764" s="42"/>
      <c r="AS4764" s="42"/>
      <c r="AU4764" s="43">
        <f t="shared" si="1038"/>
        <v>0</v>
      </c>
    </row>
    <row r="4765" spans="1:47" ht="15" customHeight="1" x14ac:dyDescent="0.25">
      <c r="A4765" s="11"/>
      <c r="B4765" s="19">
        <v>4934</v>
      </c>
      <c r="C4765" s="61"/>
      <c r="D4765" s="62"/>
      <c r="E4765" s="78"/>
      <c r="F4765" s="63"/>
      <c r="G4765" s="80"/>
      <c r="H4765" s="94"/>
      <c r="I4765" s="95"/>
      <c r="J4765" s="27"/>
      <c r="K4765" s="27"/>
      <c r="L4765" s="95"/>
      <c r="M4765" s="96"/>
      <c r="N4765" s="29">
        <v>0</v>
      </c>
      <c r="O4765" s="30" t="str">
        <f>IF(G4765&lt;=$N$2,"",IF(F4765=[3]Pav.tvarkyklė!$B$13,"",IF(ISBLANK(R4765),"X","")))</f>
        <v/>
      </c>
      <c r="P4765" s="91"/>
      <c r="Q4765" s="63"/>
      <c r="R4765" s="63"/>
      <c r="S4765" s="63"/>
      <c r="T4765" s="63"/>
      <c r="U4765" s="34" t="str">
        <f>IFERROR(INDEX('[3]5.Grup_T'!$G$4:$G$22,MATCH('6.Turtas'!E4765,'[3]5.Grup_T'!$E$4:$E$22,0)),"0")</f>
        <v>0</v>
      </c>
      <c r="V4765" s="35">
        <f t="shared" si="1039"/>
        <v>0</v>
      </c>
      <c r="W4765" s="35">
        <f>IF(NOT(ISBLANK(H4765)),(12-DATEDIF(H4765,'[3]1.Pradzia'!$D$13,"m")),0)</f>
        <v>0</v>
      </c>
      <c r="X4765" s="35">
        <f t="shared" si="1040"/>
        <v>0</v>
      </c>
      <c r="Y4765" s="35">
        <f t="shared" si="1036"/>
        <v>0</v>
      </c>
      <c r="Z4765" s="35">
        <f t="shared" si="1048"/>
        <v>0</v>
      </c>
      <c r="AA4765" s="36">
        <f t="shared" si="1041"/>
        <v>0</v>
      </c>
      <c r="AB4765" s="36">
        <f t="shared" si="1042"/>
        <v>0</v>
      </c>
      <c r="AC4765" s="37">
        <f t="shared" si="1043"/>
        <v>0</v>
      </c>
      <c r="AD4765" s="35">
        <f>IF(OR(YEAR(G4765)&lt;2019,O4765="X"),0,IF(ISBLANK(H4765),DATEDIF(G4765,'[3]1.Pradzia'!$D$13,"M"),DATEDIF(G4765,H4765,"m")))</f>
        <v>0</v>
      </c>
      <c r="AE4765" s="37">
        <f>IF(E4765='[3]5.Grup_T'!$E$20,0,IF(AD4765&lt;&gt;0,M4765/V4765*MIN(12,AD4765),0))</f>
        <v>0</v>
      </c>
      <c r="AF4765" s="37">
        <f t="shared" si="1044"/>
        <v>0</v>
      </c>
      <c r="AG4765" s="37">
        <f t="shared" si="1045"/>
        <v>0</v>
      </c>
      <c r="AH4765" s="37">
        <f t="shared" si="1046"/>
        <v>0</v>
      </c>
      <c r="AI4765" s="35" t="str">
        <f t="shared" si="1047"/>
        <v>Nusidėvėjęs</v>
      </c>
      <c r="AJ4765" s="38" t="str">
        <f>IF(AND(F4765&lt;&gt;[3]Pav.tvarkyklė!$B$12,F4765&lt;&gt;[3]Pav.tvarkyklė!$B$13),"GVTNT","X")</f>
        <v>GVTNT</v>
      </c>
      <c r="AK4765" s="39">
        <f t="shared" si="1049"/>
        <v>0</v>
      </c>
      <c r="AL4765" s="41"/>
      <c r="AM4765" s="41"/>
      <c r="AN4765" s="41">
        <f t="shared" si="1037"/>
        <v>1900</v>
      </c>
      <c r="AO4765" s="41"/>
      <c r="AP4765" s="41"/>
      <c r="AQ4765" s="41"/>
      <c r="AR4765" s="42"/>
      <c r="AS4765" s="42"/>
      <c r="AU4765" s="43">
        <f t="shared" si="1038"/>
        <v>0</v>
      </c>
    </row>
    <row r="4766" spans="1:47" ht="15" customHeight="1" x14ac:dyDescent="0.25">
      <c r="A4766" s="11"/>
      <c r="B4766" s="19">
        <v>4935</v>
      </c>
      <c r="C4766" s="61"/>
      <c r="D4766" s="62"/>
      <c r="E4766" s="78"/>
      <c r="F4766" s="63"/>
      <c r="G4766" s="80"/>
      <c r="H4766" s="94"/>
      <c r="I4766" s="95"/>
      <c r="J4766" s="27"/>
      <c r="K4766" s="27"/>
      <c r="L4766" s="95"/>
      <c r="M4766" s="96"/>
      <c r="N4766" s="29">
        <v>0</v>
      </c>
      <c r="O4766" s="30" t="str">
        <f>IF(G4766&lt;=$N$2,"",IF(F4766=[3]Pav.tvarkyklė!$B$13,"",IF(ISBLANK(R4766),"X","")))</f>
        <v/>
      </c>
      <c r="P4766" s="91"/>
      <c r="Q4766" s="63"/>
      <c r="R4766" s="63"/>
      <c r="S4766" s="63"/>
      <c r="T4766" s="63"/>
      <c r="U4766" s="34" t="str">
        <f>IFERROR(INDEX('[3]5.Grup_T'!$G$4:$G$22,MATCH('6.Turtas'!E4766,'[3]5.Grup_T'!$E$4:$E$22,0)),"0")</f>
        <v>0</v>
      </c>
      <c r="V4766" s="35">
        <f t="shared" si="1039"/>
        <v>0</v>
      </c>
      <c r="W4766" s="35">
        <f>IF(NOT(ISBLANK(H4766)),(12-DATEDIF(H4766,'[3]1.Pradzia'!$D$13,"m")),0)</f>
        <v>0</v>
      </c>
      <c r="X4766" s="35">
        <f t="shared" si="1040"/>
        <v>0</v>
      </c>
      <c r="Y4766" s="35">
        <f t="shared" si="1036"/>
        <v>0</v>
      </c>
      <c r="Z4766" s="35">
        <f t="shared" si="1048"/>
        <v>0</v>
      </c>
      <c r="AA4766" s="36">
        <f t="shared" si="1041"/>
        <v>0</v>
      </c>
      <c r="AB4766" s="36">
        <f t="shared" si="1042"/>
        <v>0</v>
      </c>
      <c r="AC4766" s="37">
        <f t="shared" si="1043"/>
        <v>0</v>
      </c>
      <c r="AD4766" s="35">
        <f>IF(OR(YEAR(G4766)&lt;2019,O4766="X"),0,IF(ISBLANK(H4766),DATEDIF(G4766,'[3]1.Pradzia'!$D$13,"M"),DATEDIF(G4766,H4766,"m")))</f>
        <v>0</v>
      </c>
      <c r="AE4766" s="37">
        <f>IF(E4766='[3]5.Grup_T'!$E$20,0,IF(AD4766&lt;&gt;0,M4766/V4766*MIN(12,AD4766),0))</f>
        <v>0</v>
      </c>
      <c r="AF4766" s="37">
        <f t="shared" si="1044"/>
        <v>0</v>
      </c>
      <c r="AG4766" s="37">
        <f t="shared" si="1045"/>
        <v>0</v>
      </c>
      <c r="AH4766" s="37">
        <f t="shared" si="1046"/>
        <v>0</v>
      </c>
      <c r="AI4766" s="35" t="str">
        <f t="shared" si="1047"/>
        <v>Nusidėvėjęs</v>
      </c>
      <c r="AJ4766" s="38" t="str">
        <f>IF(AND(F4766&lt;&gt;[3]Pav.tvarkyklė!$B$12,F4766&lt;&gt;[3]Pav.tvarkyklė!$B$13),"GVTNT","X")</f>
        <v>GVTNT</v>
      </c>
      <c r="AK4766" s="39">
        <f t="shared" si="1049"/>
        <v>0</v>
      </c>
      <c r="AL4766" s="41"/>
      <c r="AM4766" s="41"/>
      <c r="AN4766" s="41">
        <f t="shared" si="1037"/>
        <v>1900</v>
      </c>
      <c r="AO4766" s="41"/>
      <c r="AP4766" s="41"/>
      <c r="AQ4766" s="41"/>
      <c r="AR4766" s="42"/>
      <c r="AS4766" s="42"/>
      <c r="AU4766" s="43">
        <f t="shared" si="1038"/>
        <v>0</v>
      </c>
    </row>
    <row r="4767" spans="1:47" ht="15" customHeight="1" x14ac:dyDescent="0.25">
      <c r="A4767" s="11"/>
      <c r="B4767" s="19">
        <v>4936</v>
      </c>
      <c r="C4767" s="61"/>
      <c r="D4767" s="62"/>
      <c r="E4767" s="78"/>
      <c r="F4767" s="63"/>
      <c r="G4767" s="80"/>
      <c r="H4767" s="94"/>
      <c r="I4767" s="95"/>
      <c r="J4767" s="27"/>
      <c r="K4767" s="27"/>
      <c r="L4767" s="95"/>
      <c r="M4767" s="96"/>
      <c r="N4767" s="29">
        <v>0</v>
      </c>
      <c r="O4767" s="30" t="str">
        <f>IF(G4767&lt;=$N$2,"",IF(F4767=[3]Pav.tvarkyklė!$B$13,"",IF(ISBLANK(R4767),"X","")))</f>
        <v/>
      </c>
      <c r="P4767" s="91"/>
      <c r="Q4767" s="63"/>
      <c r="R4767" s="63"/>
      <c r="S4767" s="63"/>
      <c r="T4767" s="63"/>
      <c r="U4767" s="34" t="str">
        <f>IFERROR(INDEX('[3]5.Grup_T'!$G$4:$G$22,MATCH('6.Turtas'!E4767,'[3]5.Grup_T'!$E$4:$E$22,0)),"0")</f>
        <v>0</v>
      </c>
      <c r="V4767" s="35">
        <f t="shared" si="1039"/>
        <v>0</v>
      </c>
      <c r="W4767" s="35">
        <f>IF(NOT(ISBLANK(H4767)),(12-DATEDIF(H4767,'[3]1.Pradzia'!$D$13,"m")),0)</f>
        <v>0</v>
      </c>
      <c r="X4767" s="35">
        <f t="shared" si="1040"/>
        <v>0</v>
      </c>
      <c r="Y4767" s="35">
        <f t="shared" si="1036"/>
        <v>0</v>
      </c>
      <c r="Z4767" s="35">
        <f t="shared" si="1048"/>
        <v>0</v>
      </c>
      <c r="AA4767" s="36">
        <f t="shared" si="1041"/>
        <v>0</v>
      </c>
      <c r="AB4767" s="36">
        <f t="shared" si="1042"/>
        <v>0</v>
      </c>
      <c r="AC4767" s="37">
        <f t="shared" si="1043"/>
        <v>0</v>
      </c>
      <c r="AD4767" s="35">
        <f>IF(OR(YEAR(G4767)&lt;2019,O4767="X"),0,IF(ISBLANK(H4767),DATEDIF(G4767,'[3]1.Pradzia'!$D$13,"M"),DATEDIF(G4767,H4767,"m")))</f>
        <v>0</v>
      </c>
      <c r="AE4767" s="37">
        <f>IF(E4767='[3]5.Grup_T'!$E$20,0,IF(AD4767&lt;&gt;0,M4767/V4767*MIN(12,AD4767),0))</f>
        <v>0</v>
      </c>
      <c r="AF4767" s="37">
        <f t="shared" si="1044"/>
        <v>0</v>
      </c>
      <c r="AG4767" s="37">
        <f t="shared" si="1045"/>
        <v>0</v>
      </c>
      <c r="AH4767" s="37">
        <f t="shared" si="1046"/>
        <v>0</v>
      </c>
      <c r="AI4767" s="35" t="str">
        <f t="shared" si="1047"/>
        <v>Nusidėvėjęs</v>
      </c>
      <c r="AJ4767" s="38" t="str">
        <f>IF(AND(F4767&lt;&gt;[3]Pav.tvarkyklė!$B$12,F4767&lt;&gt;[3]Pav.tvarkyklė!$B$13),"GVTNT","X")</f>
        <v>GVTNT</v>
      </c>
      <c r="AK4767" s="39">
        <f t="shared" si="1049"/>
        <v>0</v>
      </c>
      <c r="AL4767" s="41"/>
      <c r="AM4767" s="41"/>
      <c r="AN4767" s="41">
        <f t="shared" si="1037"/>
        <v>1900</v>
      </c>
      <c r="AO4767" s="41"/>
      <c r="AP4767" s="41"/>
      <c r="AQ4767" s="41"/>
      <c r="AR4767" s="42"/>
      <c r="AS4767" s="42"/>
      <c r="AU4767" s="43">
        <f t="shared" si="1038"/>
        <v>0</v>
      </c>
    </row>
    <row r="4768" spans="1:47" ht="15" customHeight="1" x14ac:dyDescent="0.25">
      <c r="A4768" s="11"/>
      <c r="B4768" s="19">
        <v>4937</v>
      </c>
      <c r="C4768" s="61"/>
      <c r="D4768" s="62"/>
      <c r="E4768" s="78"/>
      <c r="F4768" s="63"/>
      <c r="G4768" s="80"/>
      <c r="H4768" s="94"/>
      <c r="I4768" s="95"/>
      <c r="J4768" s="27"/>
      <c r="K4768" s="27"/>
      <c r="L4768" s="95"/>
      <c r="M4768" s="96"/>
      <c r="N4768" s="29">
        <v>0</v>
      </c>
      <c r="O4768" s="30" t="str">
        <f>IF(G4768&lt;=$N$2,"",IF(F4768=[3]Pav.tvarkyklė!$B$13,"",IF(ISBLANK(R4768),"X","")))</f>
        <v/>
      </c>
      <c r="P4768" s="91"/>
      <c r="Q4768" s="63"/>
      <c r="R4768" s="63"/>
      <c r="S4768" s="63"/>
      <c r="T4768" s="63"/>
      <c r="U4768" s="34" t="str">
        <f>IFERROR(INDEX('[3]5.Grup_T'!$G$4:$G$22,MATCH('6.Turtas'!E4768,'[3]5.Grup_T'!$E$4:$E$22,0)),"0")</f>
        <v>0</v>
      </c>
      <c r="V4768" s="35">
        <f t="shared" si="1039"/>
        <v>0</v>
      </c>
      <c r="W4768" s="35">
        <f>IF(NOT(ISBLANK(H4768)),(12-DATEDIF(H4768,'[3]1.Pradzia'!$D$13,"m")),0)</f>
        <v>0</v>
      </c>
      <c r="X4768" s="35">
        <f t="shared" si="1040"/>
        <v>0</v>
      </c>
      <c r="Y4768" s="35">
        <f t="shared" si="1036"/>
        <v>0</v>
      </c>
      <c r="Z4768" s="35">
        <f t="shared" si="1048"/>
        <v>0</v>
      </c>
      <c r="AA4768" s="36">
        <f t="shared" si="1041"/>
        <v>0</v>
      </c>
      <c r="AB4768" s="36">
        <f t="shared" si="1042"/>
        <v>0</v>
      </c>
      <c r="AC4768" s="37">
        <f t="shared" si="1043"/>
        <v>0</v>
      </c>
      <c r="AD4768" s="35">
        <f>IF(OR(YEAR(G4768)&lt;2019,O4768="X"),0,IF(ISBLANK(H4768),DATEDIF(G4768,'[3]1.Pradzia'!$D$13,"M"),DATEDIF(G4768,H4768,"m")))</f>
        <v>0</v>
      </c>
      <c r="AE4768" s="37">
        <f>IF(E4768='[3]5.Grup_T'!$E$20,0,IF(AD4768&lt;&gt;0,M4768/V4768*MIN(12,AD4768),0))</f>
        <v>0</v>
      </c>
      <c r="AF4768" s="37">
        <f t="shared" si="1044"/>
        <v>0</v>
      </c>
      <c r="AG4768" s="37">
        <f t="shared" si="1045"/>
        <v>0</v>
      </c>
      <c r="AH4768" s="37">
        <f t="shared" si="1046"/>
        <v>0</v>
      </c>
      <c r="AI4768" s="35" t="str">
        <f t="shared" si="1047"/>
        <v>Nusidėvėjęs</v>
      </c>
      <c r="AJ4768" s="38" t="str">
        <f>IF(AND(F4768&lt;&gt;[3]Pav.tvarkyklė!$B$12,F4768&lt;&gt;[3]Pav.tvarkyklė!$B$13),"GVTNT","X")</f>
        <v>GVTNT</v>
      </c>
      <c r="AK4768" s="39">
        <f t="shared" si="1049"/>
        <v>0</v>
      </c>
      <c r="AL4768" s="41"/>
      <c r="AM4768" s="41"/>
      <c r="AN4768" s="41">
        <f t="shared" si="1037"/>
        <v>1900</v>
      </c>
      <c r="AO4768" s="41"/>
      <c r="AP4768" s="41"/>
      <c r="AQ4768" s="41"/>
      <c r="AR4768" s="42"/>
      <c r="AS4768" s="42"/>
      <c r="AU4768" s="43">
        <f t="shared" si="1038"/>
        <v>0</v>
      </c>
    </row>
    <row r="4769" spans="1:47" ht="15" customHeight="1" x14ac:dyDescent="0.25">
      <c r="A4769" s="11"/>
      <c r="B4769" s="19">
        <v>4938</v>
      </c>
      <c r="C4769" s="61"/>
      <c r="D4769" s="62"/>
      <c r="E4769" s="78"/>
      <c r="F4769" s="63"/>
      <c r="G4769" s="80"/>
      <c r="H4769" s="94"/>
      <c r="I4769" s="95"/>
      <c r="J4769" s="27"/>
      <c r="K4769" s="27"/>
      <c r="L4769" s="95"/>
      <c r="M4769" s="96"/>
      <c r="N4769" s="29">
        <v>0</v>
      </c>
      <c r="O4769" s="30" t="str">
        <f>IF(G4769&lt;=$N$2,"",IF(F4769=[3]Pav.tvarkyklė!$B$13,"",IF(ISBLANK(R4769),"X","")))</f>
        <v/>
      </c>
      <c r="P4769" s="91"/>
      <c r="Q4769" s="63"/>
      <c r="R4769" s="63"/>
      <c r="S4769" s="63"/>
      <c r="T4769" s="63"/>
      <c r="U4769" s="34" t="str">
        <f>IFERROR(INDEX('[3]5.Grup_T'!$G$4:$G$22,MATCH('6.Turtas'!E4769,'[3]5.Grup_T'!$E$4:$E$22,0)),"0")</f>
        <v>0</v>
      </c>
      <c r="V4769" s="35">
        <f t="shared" si="1039"/>
        <v>0</v>
      </c>
      <c r="W4769" s="35">
        <f>IF(NOT(ISBLANK(H4769)),(12-DATEDIF(H4769,'[3]1.Pradzia'!$D$13,"m")),0)</f>
        <v>0</v>
      </c>
      <c r="X4769" s="35">
        <f t="shared" si="1040"/>
        <v>0</v>
      </c>
      <c r="Y4769" s="35">
        <f t="shared" si="1036"/>
        <v>0</v>
      </c>
      <c r="Z4769" s="35">
        <f t="shared" si="1048"/>
        <v>0</v>
      </c>
      <c r="AA4769" s="36">
        <f t="shared" si="1041"/>
        <v>0</v>
      </c>
      <c r="AB4769" s="36">
        <f t="shared" si="1042"/>
        <v>0</v>
      </c>
      <c r="AC4769" s="37">
        <f t="shared" si="1043"/>
        <v>0</v>
      </c>
      <c r="AD4769" s="35">
        <f>IF(OR(YEAR(G4769)&lt;2019,O4769="X"),0,IF(ISBLANK(H4769),DATEDIF(G4769,'[3]1.Pradzia'!$D$13,"M"),DATEDIF(G4769,H4769,"m")))</f>
        <v>0</v>
      </c>
      <c r="AE4769" s="37">
        <f>IF(E4769='[3]5.Grup_T'!$E$20,0,IF(AD4769&lt;&gt;0,M4769/V4769*MIN(12,AD4769),0))</f>
        <v>0</v>
      </c>
      <c r="AF4769" s="37">
        <f t="shared" si="1044"/>
        <v>0</v>
      </c>
      <c r="AG4769" s="37">
        <f t="shared" si="1045"/>
        <v>0</v>
      </c>
      <c r="AH4769" s="37">
        <f t="shared" si="1046"/>
        <v>0</v>
      </c>
      <c r="AI4769" s="35" t="str">
        <f t="shared" si="1047"/>
        <v>Nusidėvėjęs</v>
      </c>
      <c r="AJ4769" s="38" t="str">
        <f>IF(AND(F4769&lt;&gt;[3]Pav.tvarkyklė!$B$12,F4769&lt;&gt;[3]Pav.tvarkyklė!$B$13),"GVTNT","X")</f>
        <v>GVTNT</v>
      </c>
      <c r="AK4769" s="39">
        <f t="shared" si="1049"/>
        <v>0</v>
      </c>
      <c r="AL4769" s="41"/>
      <c r="AM4769" s="41"/>
      <c r="AN4769" s="41">
        <f t="shared" si="1037"/>
        <v>1900</v>
      </c>
      <c r="AO4769" s="41"/>
      <c r="AP4769" s="41"/>
      <c r="AQ4769" s="41"/>
      <c r="AR4769" s="42"/>
      <c r="AS4769" s="42"/>
      <c r="AU4769" s="43">
        <f t="shared" si="1038"/>
        <v>0</v>
      </c>
    </row>
    <row r="4770" spans="1:47" ht="15" customHeight="1" x14ac:dyDescent="0.25">
      <c r="A4770" s="11"/>
      <c r="B4770" s="19">
        <v>4939</v>
      </c>
      <c r="C4770" s="61"/>
      <c r="D4770" s="62"/>
      <c r="E4770" s="78"/>
      <c r="F4770" s="63"/>
      <c r="G4770" s="80"/>
      <c r="H4770" s="94"/>
      <c r="I4770" s="95"/>
      <c r="J4770" s="27"/>
      <c r="K4770" s="27"/>
      <c r="L4770" s="95"/>
      <c r="M4770" s="96"/>
      <c r="N4770" s="29">
        <v>0</v>
      </c>
      <c r="O4770" s="30" t="str">
        <f>IF(G4770&lt;=$N$2,"",IF(F4770=[3]Pav.tvarkyklė!$B$13,"",IF(ISBLANK(R4770),"X","")))</f>
        <v/>
      </c>
      <c r="P4770" s="91"/>
      <c r="Q4770" s="63"/>
      <c r="R4770" s="63"/>
      <c r="S4770" s="63"/>
      <c r="T4770" s="63"/>
      <c r="U4770" s="34" t="str">
        <f>IFERROR(INDEX('[3]5.Grup_T'!$G$4:$G$22,MATCH('6.Turtas'!E4770,'[3]5.Grup_T'!$E$4:$E$22,0)),"0")</f>
        <v>0</v>
      </c>
      <c r="V4770" s="35">
        <f t="shared" si="1039"/>
        <v>0</v>
      </c>
      <c r="W4770" s="35">
        <f>IF(NOT(ISBLANK(H4770)),(12-DATEDIF(H4770,'[3]1.Pradzia'!$D$13,"m")),0)</f>
        <v>0</v>
      </c>
      <c r="X4770" s="35">
        <f t="shared" si="1040"/>
        <v>0</v>
      </c>
      <c r="Y4770" s="35">
        <f t="shared" si="1036"/>
        <v>0</v>
      </c>
      <c r="Z4770" s="35">
        <f t="shared" si="1048"/>
        <v>0</v>
      </c>
      <c r="AA4770" s="36">
        <f t="shared" si="1041"/>
        <v>0</v>
      </c>
      <c r="AB4770" s="36">
        <f t="shared" si="1042"/>
        <v>0</v>
      </c>
      <c r="AC4770" s="37">
        <f t="shared" si="1043"/>
        <v>0</v>
      </c>
      <c r="AD4770" s="35">
        <f>IF(OR(YEAR(G4770)&lt;2019,O4770="X"),0,IF(ISBLANK(H4770),DATEDIF(G4770,'[3]1.Pradzia'!$D$13,"M"),DATEDIF(G4770,H4770,"m")))</f>
        <v>0</v>
      </c>
      <c r="AE4770" s="37">
        <f>IF(E4770='[3]5.Grup_T'!$E$20,0,IF(AD4770&lt;&gt;0,M4770/V4770*MIN(12,AD4770),0))</f>
        <v>0</v>
      </c>
      <c r="AF4770" s="37">
        <f t="shared" si="1044"/>
        <v>0</v>
      </c>
      <c r="AG4770" s="37">
        <f t="shared" si="1045"/>
        <v>0</v>
      </c>
      <c r="AH4770" s="37">
        <f t="shared" si="1046"/>
        <v>0</v>
      </c>
      <c r="AI4770" s="35" t="str">
        <f t="shared" si="1047"/>
        <v>Nusidėvėjęs</v>
      </c>
      <c r="AJ4770" s="38" t="str">
        <f>IF(AND(F4770&lt;&gt;[3]Pav.tvarkyklė!$B$12,F4770&lt;&gt;[3]Pav.tvarkyklė!$B$13),"GVTNT","X")</f>
        <v>GVTNT</v>
      </c>
      <c r="AK4770" s="39">
        <f t="shared" si="1049"/>
        <v>0</v>
      </c>
      <c r="AL4770" s="41"/>
      <c r="AM4770" s="41"/>
      <c r="AN4770" s="41">
        <f t="shared" si="1037"/>
        <v>1900</v>
      </c>
      <c r="AO4770" s="41"/>
      <c r="AP4770" s="41"/>
      <c r="AQ4770" s="41"/>
      <c r="AR4770" s="42"/>
      <c r="AS4770" s="42"/>
      <c r="AU4770" s="43">
        <f t="shared" si="1038"/>
        <v>0</v>
      </c>
    </row>
    <row r="4771" spans="1:47" ht="15" customHeight="1" x14ac:dyDescent="0.25">
      <c r="A4771" s="11"/>
      <c r="B4771" s="19">
        <v>4940</v>
      </c>
      <c r="C4771" s="61"/>
      <c r="D4771" s="62"/>
      <c r="E4771" s="78"/>
      <c r="F4771" s="63"/>
      <c r="G4771" s="80"/>
      <c r="H4771" s="94"/>
      <c r="I4771" s="95"/>
      <c r="J4771" s="27"/>
      <c r="K4771" s="27"/>
      <c r="L4771" s="95"/>
      <c r="M4771" s="96"/>
      <c r="N4771" s="29">
        <v>0</v>
      </c>
      <c r="O4771" s="30" t="str">
        <f>IF(G4771&lt;=$N$2,"",IF(F4771=[3]Pav.tvarkyklė!$B$13,"",IF(ISBLANK(R4771),"X","")))</f>
        <v/>
      </c>
      <c r="P4771" s="91"/>
      <c r="Q4771" s="63"/>
      <c r="R4771" s="63"/>
      <c r="S4771" s="63"/>
      <c r="T4771" s="63"/>
      <c r="U4771" s="34" t="str">
        <f>IFERROR(INDEX('[3]5.Grup_T'!$G$4:$G$22,MATCH('6.Turtas'!E4771,'[3]5.Grup_T'!$E$4:$E$22,0)),"0")</f>
        <v>0</v>
      </c>
      <c r="V4771" s="35">
        <f t="shared" si="1039"/>
        <v>0</v>
      </c>
      <c r="W4771" s="35">
        <f>IF(NOT(ISBLANK(H4771)),(12-DATEDIF(H4771,'[3]1.Pradzia'!$D$13,"m")),0)</f>
        <v>0</v>
      </c>
      <c r="X4771" s="35">
        <f t="shared" si="1040"/>
        <v>0</v>
      </c>
      <c r="Y4771" s="35">
        <f t="shared" si="1036"/>
        <v>0</v>
      </c>
      <c r="Z4771" s="35">
        <f t="shared" si="1048"/>
        <v>0</v>
      </c>
      <c r="AA4771" s="36">
        <f t="shared" si="1041"/>
        <v>0</v>
      </c>
      <c r="AB4771" s="36">
        <f t="shared" si="1042"/>
        <v>0</v>
      </c>
      <c r="AC4771" s="37">
        <f t="shared" si="1043"/>
        <v>0</v>
      </c>
      <c r="AD4771" s="35">
        <f>IF(OR(YEAR(G4771)&lt;2019,O4771="X"),0,IF(ISBLANK(H4771),DATEDIF(G4771,'[3]1.Pradzia'!$D$13,"M"),DATEDIF(G4771,H4771,"m")))</f>
        <v>0</v>
      </c>
      <c r="AE4771" s="37">
        <f>IF(E4771='[3]5.Grup_T'!$E$20,0,IF(AD4771&lt;&gt;0,M4771/V4771*MIN(12,AD4771),0))</f>
        <v>0</v>
      </c>
      <c r="AF4771" s="37">
        <f t="shared" si="1044"/>
        <v>0</v>
      </c>
      <c r="AG4771" s="37">
        <f t="shared" si="1045"/>
        <v>0</v>
      </c>
      <c r="AH4771" s="37">
        <f t="shared" si="1046"/>
        <v>0</v>
      </c>
      <c r="AI4771" s="35" t="str">
        <f t="shared" si="1047"/>
        <v>Nusidėvėjęs</v>
      </c>
      <c r="AJ4771" s="38" t="str">
        <f>IF(AND(F4771&lt;&gt;[3]Pav.tvarkyklė!$B$12,F4771&lt;&gt;[3]Pav.tvarkyklė!$B$13),"GVTNT","X")</f>
        <v>GVTNT</v>
      </c>
      <c r="AK4771" s="39">
        <f t="shared" si="1049"/>
        <v>0</v>
      </c>
      <c r="AL4771" s="41"/>
      <c r="AM4771" s="41"/>
      <c r="AN4771" s="41">
        <f t="shared" si="1037"/>
        <v>1900</v>
      </c>
      <c r="AO4771" s="41"/>
      <c r="AP4771" s="41"/>
      <c r="AQ4771" s="41"/>
      <c r="AR4771" s="42"/>
      <c r="AS4771" s="42"/>
      <c r="AU4771" s="43">
        <f t="shared" si="1038"/>
        <v>0</v>
      </c>
    </row>
    <row r="4772" spans="1:47" ht="15" customHeight="1" x14ac:dyDescent="0.25">
      <c r="A4772" s="11"/>
      <c r="B4772" s="19">
        <v>4941</v>
      </c>
      <c r="C4772" s="61"/>
      <c r="D4772" s="62"/>
      <c r="E4772" s="78"/>
      <c r="F4772" s="63"/>
      <c r="G4772" s="80"/>
      <c r="H4772" s="94"/>
      <c r="I4772" s="95"/>
      <c r="J4772" s="27"/>
      <c r="K4772" s="27"/>
      <c r="L4772" s="95"/>
      <c r="M4772" s="96"/>
      <c r="N4772" s="29">
        <v>0</v>
      </c>
      <c r="O4772" s="30" t="str">
        <f>IF(G4772&lt;=$N$2,"",IF(F4772=[3]Pav.tvarkyklė!$B$13,"",IF(ISBLANK(R4772),"X","")))</f>
        <v/>
      </c>
      <c r="P4772" s="91"/>
      <c r="Q4772" s="63"/>
      <c r="R4772" s="63"/>
      <c r="S4772" s="63"/>
      <c r="T4772" s="63"/>
      <c r="U4772" s="34" t="str">
        <f>IFERROR(INDEX('[3]5.Grup_T'!$G$4:$G$22,MATCH('6.Turtas'!E4772,'[3]5.Grup_T'!$E$4:$E$22,0)),"0")</f>
        <v>0</v>
      </c>
      <c r="V4772" s="35">
        <f t="shared" si="1039"/>
        <v>0</v>
      </c>
      <c r="W4772" s="35">
        <f>IF(NOT(ISBLANK(H4772)),(12-DATEDIF(H4772,'[3]1.Pradzia'!$D$13,"m")),0)</f>
        <v>0</v>
      </c>
      <c r="X4772" s="35">
        <f t="shared" si="1040"/>
        <v>0</v>
      </c>
      <c r="Y4772" s="35">
        <f t="shared" si="1036"/>
        <v>0</v>
      </c>
      <c r="Z4772" s="35">
        <f t="shared" si="1048"/>
        <v>0</v>
      </c>
      <c r="AA4772" s="36">
        <f t="shared" si="1041"/>
        <v>0</v>
      </c>
      <c r="AB4772" s="36">
        <f t="shared" si="1042"/>
        <v>0</v>
      </c>
      <c r="AC4772" s="37">
        <f t="shared" si="1043"/>
        <v>0</v>
      </c>
      <c r="AD4772" s="35">
        <f>IF(OR(YEAR(G4772)&lt;2019,O4772="X"),0,IF(ISBLANK(H4772),DATEDIF(G4772,'[3]1.Pradzia'!$D$13,"M"),DATEDIF(G4772,H4772,"m")))</f>
        <v>0</v>
      </c>
      <c r="AE4772" s="37">
        <f>IF(E4772='[3]5.Grup_T'!$E$20,0,IF(AD4772&lt;&gt;0,M4772/V4772*MIN(12,AD4772),0))</f>
        <v>0</v>
      </c>
      <c r="AF4772" s="37">
        <f t="shared" si="1044"/>
        <v>0</v>
      </c>
      <c r="AG4772" s="37">
        <f t="shared" si="1045"/>
        <v>0</v>
      </c>
      <c r="AH4772" s="37">
        <f t="shared" si="1046"/>
        <v>0</v>
      </c>
      <c r="AI4772" s="35" t="str">
        <f t="shared" si="1047"/>
        <v>Nusidėvėjęs</v>
      </c>
      <c r="AJ4772" s="38" t="str">
        <f>IF(AND(F4772&lt;&gt;[3]Pav.tvarkyklė!$B$12,F4772&lt;&gt;[3]Pav.tvarkyklė!$B$13),"GVTNT","X")</f>
        <v>GVTNT</v>
      </c>
      <c r="AK4772" s="39">
        <f t="shared" si="1049"/>
        <v>0</v>
      </c>
      <c r="AL4772" s="41"/>
      <c r="AM4772" s="41"/>
      <c r="AN4772" s="41">
        <f t="shared" si="1037"/>
        <v>1900</v>
      </c>
      <c r="AO4772" s="41"/>
      <c r="AP4772" s="41"/>
      <c r="AQ4772" s="41"/>
      <c r="AR4772" s="42"/>
      <c r="AS4772" s="42"/>
      <c r="AU4772" s="43">
        <f t="shared" si="1038"/>
        <v>0</v>
      </c>
    </row>
    <row r="4773" spans="1:47" ht="15" customHeight="1" x14ac:dyDescent="0.25">
      <c r="A4773" s="11"/>
      <c r="B4773" s="19">
        <v>4942</v>
      </c>
      <c r="C4773" s="61"/>
      <c r="D4773" s="62"/>
      <c r="E4773" s="78"/>
      <c r="F4773" s="63"/>
      <c r="G4773" s="80"/>
      <c r="H4773" s="94"/>
      <c r="I4773" s="95"/>
      <c r="J4773" s="27"/>
      <c r="K4773" s="27"/>
      <c r="L4773" s="95"/>
      <c r="M4773" s="96"/>
      <c r="N4773" s="29">
        <v>0</v>
      </c>
      <c r="O4773" s="30" t="str">
        <f>IF(G4773&lt;=$N$2,"",IF(F4773=[3]Pav.tvarkyklė!$B$13,"",IF(ISBLANK(R4773),"X","")))</f>
        <v/>
      </c>
      <c r="P4773" s="91"/>
      <c r="Q4773" s="63"/>
      <c r="R4773" s="63"/>
      <c r="S4773" s="63"/>
      <c r="T4773" s="63"/>
      <c r="U4773" s="34" t="str">
        <f>IFERROR(INDEX('[3]5.Grup_T'!$G$4:$G$22,MATCH('6.Turtas'!E4773,'[3]5.Grup_T'!$E$4:$E$22,0)),"0")</f>
        <v>0</v>
      </c>
      <c r="V4773" s="35">
        <f t="shared" si="1039"/>
        <v>0</v>
      </c>
      <c r="W4773" s="35">
        <f>IF(NOT(ISBLANK(H4773)),(12-DATEDIF(H4773,'[3]1.Pradzia'!$D$13,"m")),0)</f>
        <v>0</v>
      </c>
      <c r="X4773" s="35">
        <f t="shared" si="1040"/>
        <v>0</v>
      </c>
      <c r="Y4773" s="35">
        <f t="shared" si="1036"/>
        <v>0</v>
      </c>
      <c r="Z4773" s="35">
        <f t="shared" si="1048"/>
        <v>0</v>
      </c>
      <c r="AA4773" s="36">
        <f t="shared" si="1041"/>
        <v>0</v>
      </c>
      <c r="AB4773" s="36">
        <f t="shared" si="1042"/>
        <v>0</v>
      </c>
      <c r="AC4773" s="37">
        <f t="shared" si="1043"/>
        <v>0</v>
      </c>
      <c r="AD4773" s="35">
        <f>IF(OR(YEAR(G4773)&lt;2019,O4773="X"),0,IF(ISBLANK(H4773),DATEDIF(G4773,'[3]1.Pradzia'!$D$13,"M"),DATEDIF(G4773,H4773,"m")))</f>
        <v>0</v>
      </c>
      <c r="AE4773" s="37">
        <f>IF(E4773='[3]5.Grup_T'!$E$20,0,IF(AD4773&lt;&gt;0,M4773/V4773*MIN(12,AD4773),0))</f>
        <v>0</v>
      </c>
      <c r="AF4773" s="37">
        <f t="shared" si="1044"/>
        <v>0</v>
      </c>
      <c r="AG4773" s="37">
        <f t="shared" si="1045"/>
        <v>0</v>
      </c>
      <c r="AH4773" s="37">
        <f t="shared" si="1046"/>
        <v>0</v>
      </c>
      <c r="AI4773" s="35" t="str">
        <f t="shared" si="1047"/>
        <v>Nusidėvėjęs</v>
      </c>
      <c r="AJ4773" s="38" t="str">
        <f>IF(AND(F4773&lt;&gt;[3]Pav.tvarkyklė!$B$12,F4773&lt;&gt;[3]Pav.tvarkyklė!$B$13),"GVTNT","X")</f>
        <v>GVTNT</v>
      </c>
      <c r="AK4773" s="39">
        <f t="shared" si="1049"/>
        <v>0</v>
      </c>
      <c r="AL4773" s="41"/>
      <c r="AM4773" s="41"/>
      <c r="AN4773" s="41">
        <f t="shared" si="1037"/>
        <v>1900</v>
      </c>
      <c r="AO4773" s="41"/>
      <c r="AP4773" s="41"/>
      <c r="AQ4773" s="41"/>
      <c r="AR4773" s="42"/>
      <c r="AS4773" s="42"/>
      <c r="AU4773" s="43">
        <f t="shared" si="1038"/>
        <v>0</v>
      </c>
    </row>
    <row r="4774" spans="1:47" ht="15" customHeight="1" x14ac:dyDescent="0.25">
      <c r="A4774" s="11"/>
      <c r="B4774" s="19">
        <v>4943</v>
      </c>
      <c r="C4774" s="61"/>
      <c r="D4774" s="62"/>
      <c r="E4774" s="78"/>
      <c r="F4774" s="63"/>
      <c r="G4774" s="80"/>
      <c r="H4774" s="94"/>
      <c r="I4774" s="95"/>
      <c r="J4774" s="27"/>
      <c r="K4774" s="27"/>
      <c r="L4774" s="95"/>
      <c r="M4774" s="96"/>
      <c r="N4774" s="29">
        <v>0</v>
      </c>
      <c r="O4774" s="30" t="str">
        <f>IF(G4774&lt;=$N$2,"",IF(F4774=[3]Pav.tvarkyklė!$B$13,"",IF(ISBLANK(R4774),"X","")))</f>
        <v/>
      </c>
      <c r="P4774" s="91"/>
      <c r="Q4774" s="63"/>
      <c r="R4774" s="63"/>
      <c r="S4774" s="63"/>
      <c r="T4774" s="63"/>
      <c r="U4774" s="34" t="str">
        <f>IFERROR(INDEX('[3]5.Grup_T'!$G$4:$G$22,MATCH('6.Turtas'!E4774,'[3]5.Grup_T'!$E$4:$E$22,0)),"0")</f>
        <v>0</v>
      </c>
      <c r="V4774" s="35">
        <f t="shared" si="1039"/>
        <v>0</v>
      </c>
      <c r="W4774" s="35">
        <f>IF(NOT(ISBLANK(H4774)),(12-DATEDIF(H4774,'[3]1.Pradzia'!$D$13,"m")),0)</f>
        <v>0</v>
      </c>
      <c r="X4774" s="35">
        <f t="shared" si="1040"/>
        <v>0</v>
      </c>
      <c r="Y4774" s="35">
        <f t="shared" si="1036"/>
        <v>0</v>
      </c>
      <c r="Z4774" s="35">
        <f t="shared" si="1048"/>
        <v>0</v>
      </c>
      <c r="AA4774" s="36">
        <f t="shared" si="1041"/>
        <v>0</v>
      </c>
      <c r="AB4774" s="36">
        <f t="shared" si="1042"/>
        <v>0</v>
      </c>
      <c r="AC4774" s="37">
        <f t="shared" si="1043"/>
        <v>0</v>
      </c>
      <c r="AD4774" s="35">
        <f>IF(OR(YEAR(G4774)&lt;2019,O4774="X"),0,IF(ISBLANK(H4774),DATEDIF(G4774,'[3]1.Pradzia'!$D$13,"M"),DATEDIF(G4774,H4774,"m")))</f>
        <v>0</v>
      </c>
      <c r="AE4774" s="37">
        <f>IF(E4774='[3]5.Grup_T'!$E$20,0,IF(AD4774&lt;&gt;0,M4774/V4774*MIN(12,AD4774),0))</f>
        <v>0</v>
      </c>
      <c r="AF4774" s="37">
        <f t="shared" si="1044"/>
        <v>0</v>
      </c>
      <c r="AG4774" s="37">
        <f t="shared" si="1045"/>
        <v>0</v>
      </c>
      <c r="AH4774" s="37">
        <f t="shared" si="1046"/>
        <v>0</v>
      </c>
      <c r="AI4774" s="35" t="str">
        <f t="shared" si="1047"/>
        <v>Nusidėvėjęs</v>
      </c>
      <c r="AJ4774" s="38" t="str">
        <f>IF(AND(F4774&lt;&gt;[3]Pav.tvarkyklė!$B$12,F4774&lt;&gt;[3]Pav.tvarkyklė!$B$13),"GVTNT","X")</f>
        <v>GVTNT</v>
      </c>
      <c r="AK4774" s="39">
        <f t="shared" si="1049"/>
        <v>0</v>
      </c>
      <c r="AL4774" s="41"/>
      <c r="AM4774" s="41"/>
      <c r="AN4774" s="41">
        <f t="shared" si="1037"/>
        <v>1900</v>
      </c>
      <c r="AO4774" s="41"/>
      <c r="AP4774" s="41"/>
      <c r="AQ4774" s="41"/>
      <c r="AR4774" s="42"/>
      <c r="AS4774" s="42"/>
      <c r="AU4774" s="43">
        <f t="shared" si="1038"/>
        <v>0</v>
      </c>
    </row>
    <row r="4775" spans="1:47" ht="15" customHeight="1" x14ac:dyDescent="0.25">
      <c r="A4775" s="11"/>
      <c r="B4775" s="19">
        <v>4944</v>
      </c>
      <c r="C4775" s="61"/>
      <c r="D4775" s="62"/>
      <c r="E4775" s="78"/>
      <c r="F4775" s="63"/>
      <c r="G4775" s="80"/>
      <c r="H4775" s="94"/>
      <c r="I4775" s="95"/>
      <c r="J4775" s="27"/>
      <c r="K4775" s="27"/>
      <c r="L4775" s="95"/>
      <c r="M4775" s="96"/>
      <c r="N4775" s="29">
        <v>0</v>
      </c>
      <c r="O4775" s="30" t="str">
        <f>IF(G4775&lt;=$N$2,"",IF(F4775=[3]Pav.tvarkyklė!$B$13,"",IF(ISBLANK(R4775),"X","")))</f>
        <v/>
      </c>
      <c r="P4775" s="91"/>
      <c r="Q4775" s="63"/>
      <c r="R4775" s="63"/>
      <c r="S4775" s="63"/>
      <c r="T4775" s="63"/>
      <c r="U4775" s="34" t="str">
        <f>IFERROR(INDEX('[3]5.Grup_T'!$G$4:$G$22,MATCH('6.Turtas'!E4775,'[3]5.Grup_T'!$E$4:$E$22,0)),"0")</f>
        <v>0</v>
      </c>
      <c r="V4775" s="35">
        <f t="shared" si="1039"/>
        <v>0</v>
      </c>
      <c r="W4775" s="35">
        <f>IF(NOT(ISBLANK(H4775)),(12-DATEDIF(H4775,'[3]1.Pradzia'!$D$13,"m")),0)</f>
        <v>0</v>
      </c>
      <c r="X4775" s="35">
        <f t="shared" si="1040"/>
        <v>0</v>
      </c>
      <c r="Y4775" s="35">
        <f t="shared" si="1036"/>
        <v>0</v>
      </c>
      <c r="Z4775" s="35">
        <f t="shared" si="1048"/>
        <v>0</v>
      </c>
      <c r="AA4775" s="36">
        <f t="shared" si="1041"/>
        <v>0</v>
      </c>
      <c r="AB4775" s="36">
        <f t="shared" si="1042"/>
        <v>0</v>
      </c>
      <c r="AC4775" s="37">
        <f t="shared" si="1043"/>
        <v>0</v>
      </c>
      <c r="AD4775" s="35">
        <f>IF(OR(YEAR(G4775)&lt;2019,O4775="X"),0,IF(ISBLANK(H4775),DATEDIF(G4775,'[3]1.Pradzia'!$D$13,"M"),DATEDIF(G4775,H4775,"m")))</f>
        <v>0</v>
      </c>
      <c r="AE4775" s="37">
        <f>IF(E4775='[3]5.Grup_T'!$E$20,0,IF(AD4775&lt;&gt;0,M4775/V4775*MIN(12,AD4775),0))</f>
        <v>0</v>
      </c>
      <c r="AF4775" s="37">
        <f t="shared" si="1044"/>
        <v>0</v>
      </c>
      <c r="AG4775" s="37">
        <f t="shared" si="1045"/>
        <v>0</v>
      </c>
      <c r="AH4775" s="37">
        <f t="shared" si="1046"/>
        <v>0</v>
      </c>
      <c r="AI4775" s="35" t="str">
        <f t="shared" si="1047"/>
        <v>Nusidėvėjęs</v>
      </c>
      <c r="AJ4775" s="38" t="str">
        <f>IF(AND(F4775&lt;&gt;[3]Pav.tvarkyklė!$B$12,F4775&lt;&gt;[3]Pav.tvarkyklė!$B$13),"GVTNT","X")</f>
        <v>GVTNT</v>
      </c>
      <c r="AK4775" s="39">
        <f t="shared" si="1049"/>
        <v>0</v>
      </c>
      <c r="AL4775" s="41"/>
      <c r="AM4775" s="41"/>
      <c r="AN4775" s="41">
        <f t="shared" si="1037"/>
        <v>1900</v>
      </c>
      <c r="AO4775" s="41"/>
      <c r="AP4775" s="41"/>
      <c r="AQ4775" s="41"/>
      <c r="AR4775" s="42"/>
      <c r="AS4775" s="42"/>
      <c r="AU4775" s="43">
        <f t="shared" si="1038"/>
        <v>0</v>
      </c>
    </row>
    <row r="4776" spans="1:47" ht="15" customHeight="1" x14ac:dyDescent="0.25">
      <c r="A4776" s="11"/>
      <c r="B4776" s="19">
        <v>4945</v>
      </c>
      <c r="C4776" s="61"/>
      <c r="D4776" s="62"/>
      <c r="E4776" s="78"/>
      <c r="F4776" s="63"/>
      <c r="G4776" s="80"/>
      <c r="H4776" s="94"/>
      <c r="I4776" s="95"/>
      <c r="J4776" s="27"/>
      <c r="K4776" s="27"/>
      <c r="L4776" s="95"/>
      <c r="M4776" s="96"/>
      <c r="N4776" s="29">
        <v>0</v>
      </c>
      <c r="O4776" s="30" t="str">
        <f>IF(G4776&lt;=$N$2,"",IF(F4776=[3]Pav.tvarkyklė!$B$13,"",IF(ISBLANK(R4776),"X","")))</f>
        <v/>
      </c>
      <c r="P4776" s="91"/>
      <c r="Q4776" s="63"/>
      <c r="R4776" s="63"/>
      <c r="S4776" s="63"/>
      <c r="T4776" s="63"/>
      <c r="U4776" s="34" t="str">
        <f>IFERROR(INDEX('[3]5.Grup_T'!$G$4:$G$22,MATCH('6.Turtas'!E4776,'[3]5.Grup_T'!$E$4:$E$22,0)),"0")</f>
        <v>0</v>
      </c>
      <c r="V4776" s="35">
        <f t="shared" si="1039"/>
        <v>0</v>
      </c>
      <c r="W4776" s="35">
        <f>IF(NOT(ISBLANK(H4776)),(12-DATEDIF(H4776,'[3]1.Pradzia'!$D$13,"m")),0)</f>
        <v>0</v>
      </c>
      <c r="X4776" s="35">
        <f t="shared" si="1040"/>
        <v>0</v>
      </c>
      <c r="Y4776" s="35">
        <f t="shared" si="1036"/>
        <v>0</v>
      </c>
      <c r="Z4776" s="35">
        <f t="shared" si="1048"/>
        <v>0</v>
      </c>
      <c r="AA4776" s="36">
        <f t="shared" si="1041"/>
        <v>0</v>
      </c>
      <c r="AB4776" s="36">
        <f t="shared" si="1042"/>
        <v>0</v>
      </c>
      <c r="AC4776" s="37">
        <f t="shared" si="1043"/>
        <v>0</v>
      </c>
      <c r="AD4776" s="35">
        <f>IF(OR(YEAR(G4776)&lt;2019,O4776="X"),0,IF(ISBLANK(H4776),DATEDIF(G4776,'[3]1.Pradzia'!$D$13,"M"),DATEDIF(G4776,H4776,"m")))</f>
        <v>0</v>
      </c>
      <c r="AE4776" s="37">
        <f>IF(E4776='[3]5.Grup_T'!$E$20,0,IF(AD4776&lt;&gt;0,M4776/V4776*MIN(12,AD4776),0))</f>
        <v>0</v>
      </c>
      <c r="AF4776" s="37">
        <f t="shared" si="1044"/>
        <v>0</v>
      </c>
      <c r="AG4776" s="37">
        <f t="shared" si="1045"/>
        <v>0</v>
      </c>
      <c r="AH4776" s="37">
        <f t="shared" si="1046"/>
        <v>0</v>
      </c>
      <c r="AI4776" s="35" t="str">
        <f t="shared" si="1047"/>
        <v>Nusidėvėjęs</v>
      </c>
      <c r="AJ4776" s="38" t="str">
        <f>IF(AND(F4776&lt;&gt;[3]Pav.tvarkyklė!$B$12,F4776&lt;&gt;[3]Pav.tvarkyklė!$B$13),"GVTNT","X")</f>
        <v>GVTNT</v>
      </c>
      <c r="AK4776" s="39">
        <f t="shared" si="1049"/>
        <v>0</v>
      </c>
      <c r="AL4776" s="41"/>
      <c r="AM4776" s="41"/>
      <c r="AN4776" s="41">
        <f t="shared" si="1037"/>
        <v>1900</v>
      </c>
      <c r="AO4776" s="41"/>
      <c r="AP4776" s="41"/>
      <c r="AQ4776" s="41"/>
      <c r="AR4776" s="42"/>
      <c r="AS4776" s="42"/>
      <c r="AU4776" s="43">
        <f t="shared" si="1038"/>
        <v>0</v>
      </c>
    </row>
    <row r="4777" spans="1:47" ht="15" customHeight="1" x14ac:dyDescent="0.25">
      <c r="A4777" s="11"/>
      <c r="B4777" s="19">
        <v>4946</v>
      </c>
      <c r="C4777" s="61"/>
      <c r="D4777" s="62"/>
      <c r="E4777" s="78"/>
      <c r="F4777" s="63"/>
      <c r="G4777" s="80"/>
      <c r="H4777" s="94"/>
      <c r="I4777" s="95"/>
      <c r="J4777" s="27"/>
      <c r="K4777" s="27"/>
      <c r="L4777" s="95"/>
      <c r="M4777" s="96"/>
      <c r="N4777" s="29">
        <v>0</v>
      </c>
      <c r="O4777" s="30" t="str">
        <f>IF(G4777&lt;=$N$2,"",IF(F4777=[3]Pav.tvarkyklė!$B$13,"",IF(ISBLANK(R4777),"X","")))</f>
        <v/>
      </c>
      <c r="P4777" s="91"/>
      <c r="Q4777" s="63"/>
      <c r="R4777" s="63"/>
      <c r="S4777" s="63"/>
      <c r="T4777" s="63"/>
      <c r="U4777" s="34" t="str">
        <f>IFERROR(INDEX('[3]5.Grup_T'!$G$4:$G$22,MATCH('6.Turtas'!E4777,'[3]5.Grup_T'!$E$4:$E$22,0)),"0")</f>
        <v>0</v>
      </c>
      <c r="V4777" s="35">
        <f t="shared" si="1039"/>
        <v>0</v>
      </c>
      <c r="W4777" s="35">
        <f>IF(NOT(ISBLANK(H4777)),(12-DATEDIF(H4777,'[3]1.Pradzia'!$D$13,"m")),0)</f>
        <v>0</v>
      </c>
      <c r="X4777" s="35">
        <f t="shared" si="1040"/>
        <v>0</v>
      </c>
      <c r="Y4777" s="35">
        <f t="shared" si="1036"/>
        <v>0</v>
      </c>
      <c r="Z4777" s="35">
        <f t="shared" si="1048"/>
        <v>0</v>
      </c>
      <c r="AA4777" s="36">
        <f t="shared" si="1041"/>
        <v>0</v>
      </c>
      <c r="AB4777" s="36">
        <f t="shared" si="1042"/>
        <v>0</v>
      </c>
      <c r="AC4777" s="37">
        <f t="shared" si="1043"/>
        <v>0</v>
      </c>
      <c r="AD4777" s="35">
        <f>IF(OR(YEAR(G4777)&lt;2019,O4777="X"),0,IF(ISBLANK(H4777),DATEDIF(G4777,'[3]1.Pradzia'!$D$13,"M"),DATEDIF(G4777,H4777,"m")))</f>
        <v>0</v>
      </c>
      <c r="AE4777" s="37">
        <f>IF(E4777='[3]5.Grup_T'!$E$20,0,IF(AD4777&lt;&gt;0,M4777/V4777*MIN(12,AD4777),0))</f>
        <v>0</v>
      </c>
      <c r="AF4777" s="37">
        <f t="shared" si="1044"/>
        <v>0</v>
      </c>
      <c r="AG4777" s="37">
        <f t="shared" si="1045"/>
        <v>0</v>
      </c>
      <c r="AH4777" s="37">
        <f t="shared" si="1046"/>
        <v>0</v>
      </c>
      <c r="AI4777" s="35" t="str">
        <f t="shared" si="1047"/>
        <v>Nusidėvėjęs</v>
      </c>
      <c r="AJ4777" s="38" t="str">
        <f>IF(AND(F4777&lt;&gt;[3]Pav.tvarkyklė!$B$12,F4777&lt;&gt;[3]Pav.tvarkyklė!$B$13),"GVTNT","X")</f>
        <v>GVTNT</v>
      </c>
      <c r="AK4777" s="39">
        <f t="shared" si="1049"/>
        <v>0</v>
      </c>
      <c r="AL4777" s="41"/>
      <c r="AM4777" s="41"/>
      <c r="AN4777" s="41">
        <f t="shared" si="1037"/>
        <v>1900</v>
      </c>
      <c r="AO4777" s="41"/>
      <c r="AP4777" s="41"/>
      <c r="AQ4777" s="41"/>
      <c r="AR4777" s="42"/>
      <c r="AS4777" s="42"/>
      <c r="AU4777" s="43">
        <f t="shared" si="1038"/>
        <v>0</v>
      </c>
    </row>
    <row r="4778" spans="1:47" ht="15" customHeight="1" x14ac:dyDescent="0.25">
      <c r="A4778" s="11"/>
      <c r="B4778" s="19">
        <v>4947</v>
      </c>
      <c r="C4778" s="61"/>
      <c r="D4778" s="62"/>
      <c r="E4778" s="78"/>
      <c r="F4778" s="63"/>
      <c r="G4778" s="80"/>
      <c r="H4778" s="94"/>
      <c r="I4778" s="95"/>
      <c r="J4778" s="27"/>
      <c r="K4778" s="27"/>
      <c r="L4778" s="95"/>
      <c r="M4778" s="96"/>
      <c r="N4778" s="29">
        <v>0</v>
      </c>
      <c r="O4778" s="30" t="str">
        <f>IF(G4778&lt;=$N$2,"",IF(F4778=[3]Pav.tvarkyklė!$B$13,"",IF(ISBLANK(R4778),"X","")))</f>
        <v/>
      </c>
      <c r="P4778" s="91"/>
      <c r="Q4778" s="63"/>
      <c r="R4778" s="63"/>
      <c r="S4778" s="63"/>
      <c r="T4778" s="63"/>
      <c r="U4778" s="34" t="str">
        <f>IFERROR(INDEX('[3]5.Grup_T'!$G$4:$G$22,MATCH('6.Turtas'!E4778,'[3]5.Grup_T'!$E$4:$E$22,0)),"0")</f>
        <v>0</v>
      </c>
      <c r="V4778" s="35">
        <f t="shared" si="1039"/>
        <v>0</v>
      </c>
      <c r="W4778" s="35">
        <f>IF(NOT(ISBLANK(H4778)),(12-DATEDIF(H4778,'[3]1.Pradzia'!$D$13,"m")),0)</f>
        <v>0</v>
      </c>
      <c r="X4778" s="35">
        <f t="shared" si="1040"/>
        <v>0</v>
      </c>
      <c r="Y4778" s="35">
        <f t="shared" si="1036"/>
        <v>0</v>
      </c>
      <c r="Z4778" s="35">
        <f t="shared" si="1048"/>
        <v>0</v>
      </c>
      <c r="AA4778" s="36">
        <f t="shared" si="1041"/>
        <v>0</v>
      </c>
      <c r="AB4778" s="36">
        <f t="shared" si="1042"/>
        <v>0</v>
      </c>
      <c r="AC4778" s="37">
        <f t="shared" si="1043"/>
        <v>0</v>
      </c>
      <c r="AD4778" s="35">
        <f>IF(OR(YEAR(G4778)&lt;2019,O4778="X"),0,IF(ISBLANK(H4778),DATEDIF(G4778,'[3]1.Pradzia'!$D$13,"M"),DATEDIF(G4778,H4778,"m")))</f>
        <v>0</v>
      </c>
      <c r="AE4778" s="37">
        <f>IF(E4778='[3]5.Grup_T'!$E$20,0,IF(AD4778&lt;&gt;0,M4778/V4778*MIN(12,AD4778),0))</f>
        <v>0</v>
      </c>
      <c r="AF4778" s="37">
        <f t="shared" si="1044"/>
        <v>0</v>
      </c>
      <c r="AG4778" s="37">
        <f t="shared" si="1045"/>
        <v>0</v>
      </c>
      <c r="AH4778" s="37">
        <f t="shared" si="1046"/>
        <v>0</v>
      </c>
      <c r="AI4778" s="35" t="str">
        <f t="shared" si="1047"/>
        <v>Nusidėvėjęs</v>
      </c>
      <c r="AJ4778" s="38" t="str">
        <f>IF(AND(F4778&lt;&gt;[3]Pav.tvarkyklė!$B$12,F4778&lt;&gt;[3]Pav.tvarkyklė!$B$13),"GVTNT","X")</f>
        <v>GVTNT</v>
      </c>
      <c r="AK4778" s="39">
        <f t="shared" si="1049"/>
        <v>0</v>
      </c>
      <c r="AL4778" s="41"/>
      <c r="AM4778" s="41"/>
      <c r="AN4778" s="41">
        <f t="shared" si="1037"/>
        <v>1900</v>
      </c>
      <c r="AO4778" s="41"/>
      <c r="AP4778" s="41"/>
      <c r="AQ4778" s="41"/>
      <c r="AR4778" s="42"/>
      <c r="AS4778" s="42"/>
      <c r="AU4778" s="43">
        <f t="shared" si="1038"/>
        <v>0</v>
      </c>
    </row>
    <row r="4779" spans="1:47" ht="15" customHeight="1" x14ac:dyDescent="0.25">
      <c r="A4779" s="11"/>
      <c r="B4779" s="19">
        <v>4948</v>
      </c>
      <c r="C4779" s="61"/>
      <c r="D4779" s="62"/>
      <c r="E4779" s="78"/>
      <c r="F4779" s="63"/>
      <c r="G4779" s="80"/>
      <c r="H4779" s="94"/>
      <c r="I4779" s="95"/>
      <c r="J4779" s="27"/>
      <c r="K4779" s="27"/>
      <c r="L4779" s="95"/>
      <c r="M4779" s="96"/>
      <c r="N4779" s="29">
        <v>0</v>
      </c>
      <c r="O4779" s="30" t="str">
        <f>IF(G4779&lt;=$N$2,"",IF(F4779=[3]Pav.tvarkyklė!$B$13,"",IF(ISBLANK(R4779),"X","")))</f>
        <v/>
      </c>
      <c r="P4779" s="91"/>
      <c r="Q4779" s="63"/>
      <c r="R4779" s="63"/>
      <c r="S4779" s="63"/>
      <c r="T4779" s="63"/>
      <c r="U4779" s="34" t="str">
        <f>IFERROR(INDEX('[3]5.Grup_T'!$G$4:$G$22,MATCH('6.Turtas'!E4779,'[3]5.Grup_T'!$E$4:$E$22,0)),"0")</f>
        <v>0</v>
      </c>
      <c r="V4779" s="35">
        <f t="shared" si="1039"/>
        <v>0</v>
      </c>
      <c r="W4779" s="35">
        <f>IF(NOT(ISBLANK(H4779)),(12-DATEDIF(H4779,'[3]1.Pradzia'!$D$13,"m")),0)</f>
        <v>0</v>
      </c>
      <c r="X4779" s="35">
        <f t="shared" si="1040"/>
        <v>0</v>
      </c>
      <c r="Y4779" s="35">
        <f t="shared" si="1036"/>
        <v>0</v>
      </c>
      <c r="Z4779" s="35">
        <f t="shared" si="1048"/>
        <v>0</v>
      </c>
      <c r="AA4779" s="36">
        <f t="shared" si="1041"/>
        <v>0</v>
      </c>
      <c r="AB4779" s="36">
        <f t="shared" si="1042"/>
        <v>0</v>
      </c>
      <c r="AC4779" s="37">
        <f t="shared" si="1043"/>
        <v>0</v>
      </c>
      <c r="AD4779" s="35">
        <f>IF(OR(YEAR(G4779)&lt;2019,O4779="X"),0,IF(ISBLANK(H4779),DATEDIF(G4779,'[3]1.Pradzia'!$D$13,"M"),DATEDIF(G4779,H4779,"m")))</f>
        <v>0</v>
      </c>
      <c r="AE4779" s="37">
        <f>IF(E4779='[3]5.Grup_T'!$E$20,0,IF(AD4779&lt;&gt;0,M4779/V4779*MIN(12,AD4779),0))</f>
        <v>0</v>
      </c>
      <c r="AF4779" s="37">
        <f t="shared" si="1044"/>
        <v>0</v>
      </c>
      <c r="AG4779" s="37">
        <f t="shared" si="1045"/>
        <v>0</v>
      </c>
      <c r="AH4779" s="37">
        <f t="shared" si="1046"/>
        <v>0</v>
      </c>
      <c r="AI4779" s="35" t="str">
        <f t="shared" si="1047"/>
        <v>Nusidėvėjęs</v>
      </c>
      <c r="AJ4779" s="38" t="str">
        <f>IF(AND(F4779&lt;&gt;[3]Pav.tvarkyklė!$B$12,F4779&lt;&gt;[3]Pav.tvarkyklė!$B$13),"GVTNT","X")</f>
        <v>GVTNT</v>
      </c>
      <c r="AK4779" s="39">
        <f t="shared" si="1049"/>
        <v>0</v>
      </c>
      <c r="AL4779" s="41"/>
      <c r="AM4779" s="41"/>
      <c r="AN4779" s="41">
        <f t="shared" si="1037"/>
        <v>1900</v>
      </c>
      <c r="AO4779" s="41"/>
      <c r="AP4779" s="41"/>
      <c r="AQ4779" s="41"/>
      <c r="AR4779" s="42"/>
      <c r="AS4779" s="42"/>
      <c r="AU4779" s="43">
        <f t="shared" si="1038"/>
        <v>0</v>
      </c>
    </row>
    <row r="4780" spans="1:47" ht="15" customHeight="1" x14ac:dyDescent="0.25">
      <c r="A4780" s="11"/>
      <c r="B4780" s="19">
        <v>4949</v>
      </c>
      <c r="C4780" s="61"/>
      <c r="D4780" s="62"/>
      <c r="E4780" s="78"/>
      <c r="F4780" s="63"/>
      <c r="G4780" s="80"/>
      <c r="H4780" s="94"/>
      <c r="I4780" s="95"/>
      <c r="J4780" s="27"/>
      <c r="K4780" s="27"/>
      <c r="L4780" s="95"/>
      <c r="M4780" s="96"/>
      <c r="N4780" s="29">
        <v>0</v>
      </c>
      <c r="O4780" s="30" t="str">
        <f>IF(G4780&lt;=$N$2,"",IF(F4780=[3]Pav.tvarkyklė!$B$13,"",IF(ISBLANK(R4780),"X","")))</f>
        <v/>
      </c>
      <c r="P4780" s="91"/>
      <c r="Q4780" s="63"/>
      <c r="R4780" s="63"/>
      <c r="S4780" s="63"/>
      <c r="T4780" s="63"/>
      <c r="U4780" s="34" t="str">
        <f>IFERROR(INDEX('[3]5.Grup_T'!$G$4:$G$22,MATCH('6.Turtas'!E4780,'[3]5.Grup_T'!$E$4:$E$22,0)),"0")</f>
        <v>0</v>
      </c>
      <c r="V4780" s="35">
        <f t="shared" si="1039"/>
        <v>0</v>
      </c>
      <c r="W4780" s="35">
        <f>IF(NOT(ISBLANK(H4780)),(12-DATEDIF(H4780,'[3]1.Pradzia'!$D$13,"m")),0)</f>
        <v>0</v>
      </c>
      <c r="X4780" s="35">
        <f t="shared" si="1040"/>
        <v>0</v>
      </c>
      <c r="Y4780" s="35">
        <f t="shared" si="1036"/>
        <v>0</v>
      </c>
      <c r="Z4780" s="35">
        <f t="shared" si="1048"/>
        <v>0</v>
      </c>
      <c r="AA4780" s="36">
        <f t="shared" si="1041"/>
        <v>0</v>
      </c>
      <c r="AB4780" s="36">
        <f t="shared" si="1042"/>
        <v>0</v>
      </c>
      <c r="AC4780" s="37">
        <f t="shared" si="1043"/>
        <v>0</v>
      </c>
      <c r="AD4780" s="35">
        <f>IF(OR(YEAR(G4780)&lt;2019,O4780="X"),0,IF(ISBLANK(H4780),DATEDIF(G4780,'[3]1.Pradzia'!$D$13,"M"),DATEDIF(G4780,H4780,"m")))</f>
        <v>0</v>
      </c>
      <c r="AE4780" s="37">
        <f>IF(E4780='[3]5.Grup_T'!$E$20,0,IF(AD4780&lt;&gt;0,M4780/V4780*MIN(12,AD4780),0))</f>
        <v>0</v>
      </c>
      <c r="AF4780" s="37">
        <f t="shared" si="1044"/>
        <v>0</v>
      </c>
      <c r="AG4780" s="37">
        <f t="shared" si="1045"/>
        <v>0</v>
      </c>
      <c r="AH4780" s="37">
        <f t="shared" si="1046"/>
        <v>0</v>
      </c>
      <c r="AI4780" s="35" t="str">
        <f t="shared" si="1047"/>
        <v>Nusidėvėjęs</v>
      </c>
      <c r="AJ4780" s="38" t="str">
        <f>IF(AND(F4780&lt;&gt;[3]Pav.tvarkyklė!$B$12,F4780&lt;&gt;[3]Pav.tvarkyklė!$B$13),"GVTNT","X")</f>
        <v>GVTNT</v>
      </c>
      <c r="AK4780" s="39">
        <f t="shared" si="1049"/>
        <v>0</v>
      </c>
      <c r="AL4780" s="41"/>
      <c r="AM4780" s="41"/>
      <c r="AN4780" s="41">
        <f t="shared" si="1037"/>
        <v>1900</v>
      </c>
      <c r="AO4780" s="41"/>
      <c r="AP4780" s="41"/>
      <c r="AQ4780" s="41"/>
      <c r="AR4780" s="42"/>
      <c r="AS4780" s="42"/>
      <c r="AU4780" s="43">
        <f t="shared" si="1038"/>
        <v>0</v>
      </c>
    </row>
    <row r="4781" spans="1:47" ht="15" customHeight="1" x14ac:dyDescent="0.25">
      <c r="A4781" s="11"/>
      <c r="B4781" s="19">
        <v>4950</v>
      </c>
      <c r="C4781" s="61"/>
      <c r="D4781" s="62"/>
      <c r="E4781" s="78"/>
      <c r="F4781" s="63"/>
      <c r="G4781" s="80"/>
      <c r="H4781" s="94"/>
      <c r="I4781" s="95"/>
      <c r="J4781" s="27"/>
      <c r="K4781" s="27"/>
      <c r="L4781" s="95"/>
      <c r="M4781" s="96"/>
      <c r="N4781" s="29">
        <v>0</v>
      </c>
      <c r="O4781" s="30" t="str">
        <f>IF(G4781&lt;=$N$2,"",IF(F4781=[3]Pav.tvarkyklė!$B$13,"",IF(ISBLANK(R4781),"X","")))</f>
        <v/>
      </c>
      <c r="P4781" s="91"/>
      <c r="Q4781" s="63"/>
      <c r="R4781" s="63"/>
      <c r="S4781" s="63"/>
      <c r="T4781" s="63"/>
      <c r="U4781" s="34" t="str">
        <f>IFERROR(INDEX('[3]5.Grup_T'!$G$4:$G$22,MATCH('6.Turtas'!E4781,'[3]5.Grup_T'!$E$4:$E$22,0)),"0")</f>
        <v>0</v>
      </c>
      <c r="V4781" s="35">
        <f t="shared" si="1039"/>
        <v>0</v>
      </c>
      <c r="W4781" s="35">
        <f>IF(NOT(ISBLANK(H4781)),(12-DATEDIF(H4781,'[3]1.Pradzia'!$D$13,"m")),0)</f>
        <v>0</v>
      </c>
      <c r="X4781" s="35">
        <f t="shared" si="1040"/>
        <v>0</v>
      </c>
      <c r="Y4781" s="35">
        <f t="shared" si="1036"/>
        <v>0</v>
      </c>
      <c r="Z4781" s="35">
        <f t="shared" si="1048"/>
        <v>0</v>
      </c>
      <c r="AA4781" s="36">
        <f t="shared" si="1041"/>
        <v>0</v>
      </c>
      <c r="AB4781" s="36">
        <f t="shared" si="1042"/>
        <v>0</v>
      </c>
      <c r="AC4781" s="37">
        <f t="shared" si="1043"/>
        <v>0</v>
      </c>
      <c r="AD4781" s="35">
        <f>IF(OR(YEAR(G4781)&lt;2019,O4781="X"),0,IF(ISBLANK(H4781),DATEDIF(G4781,'[3]1.Pradzia'!$D$13,"M"),DATEDIF(G4781,H4781,"m")))</f>
        <v>0</v>
      </c>
      <c r="AE4781" s="37">
        <f>IF(E4781='[3]5.Grup_T'!$E$20,0,IF(AD4781&lt;&gt;0,M4781/V4781*MIN(12,AD4781),0))</f>
        <v>0</v>
      </c>
      <c r="AF4781" s="37">
        <f t="shared" si="1044"/>
        <v>0</v>
      </c>
      <c r="AG4781" s="37">
        <f t="shared" si="1045"/>
        <v>0</v>
      </c>
      <c r="AH4781" s="37">
        <f t="shared" si="1046"/>
        <v>0</v>
      </c>
      <c r="AI4781" s="35" t="str">
        <f t="shared" si="1047"/>
        <v>Nusidėvėjęs</v>
      </c>
      <c r="AJ4781" s="38" t="str">
        <f>IF(AND(F4781&lt;&gt;[3]Pav.tvarkyklė!$B$12,F4781&lt;&gt;[3]Pav.tvarkyklė!$B$13),"GVTNT","X")</f>
        <v>GVTNT</v>
      </c>
      <c r="AK4781" s="39">
        <f t="shared" si="1049"/>
        <v>0</v>
      </c>
      <c r="AL4781" s="41"/>
      <c r="AM4781" s="41"/>
      <c r="AN4781" s="41">
        <f t="shared" si="1037"/>
        <v>1900</v>
      </c>
      <c r="AO4781" s="41"/>
      <c r="AP4781" s="41"/>
      <c r="AQ4781" s="41"/>
      <c r="AR4781" s="42"/>
      <c r="AS4781" s="42"/>
      <c r="AU4781" s="43">
        <f t="shared" si="1038"/>
        <v>0</v>
      </c>
    </row>
    <row r="4782" spans="1:47" ht="15" customHeight="1" x14ac:dyDescent="0.25">
      <c r="A4782" s="11"/>
      <c r="B4782" s="19">
        <v>4951</v>
      </c>
      <c r="C4782" s="61"/>
      <c r="D4782" s="62"/>
      <c r="E4782" s="78"/>
      <c r="F4782" s="63"/>
      <c r="G4782" s="80"/>
      <c r="H4782" s="94"/>
      <c r="I4782" s="95"/>
      <c r="J4782" s="27"/>
      <c r="K4782" s="27"/>
      <c r="L4782" s="95"/>
      <c r="M4782" s="96"/>
      <c r="N4782" s="29">
        <v>0</v>
      </c>
      <c r="O4782" s="30" t="str">
        <f>IF(G4782&lt;=$N$2,"",IF(F4782=[3]Pav.tvarkyklė!$B$13,"",IF(ISBLANK(R4782),"X","")))</f>
        <v/>
      </c>
      <c r="P4782" s="91"/>
      <c r="Q4782" s="63"/>
      <c r="R4782" s="63"/>
      <c r="S4782" s="63"/>
      <c r="T4782" s="63"/>
      <c r="U4782" s="34" t="str">
        <f>IFERROR(INDEX('[3]5.Grup_T'!$G$4:$G$22,MATCH('6.Turtas'!E4782,'[3]5.Grup_T'!$E$4:$E$22,0)),"0")</f>
        <v>0</v>
      </c>
      <c r="V4782" s="35">
        <f t="shared" si="1039"/>
        <v>0</v>
      </c>
      <c r="W4782" s="35">
        <f>IF(NOT(ISBLANK(H4782)),(12-DATEDIF(H4782,'[3]1.Pradzia'!$D$13,"m")),0)</f>
        <v>0</v>
      </c>
      <c r="X4782" s="35">
        <f t="shared" si="1040"/>
        <v>0</v>
      </c>
      <c r="Y4782" s="35">
        <f t="shared" si="1036"/>
        <v>0</v>
      </c>
      <c r="Z4782" s="35">
        <f t="shared" si="1048"/>
        <v>0</v>
      </c>
      <c r="AA4782" s="36">
        <f t="shared" si="1041"/>
        <v>0</v>
      </c>
      <c r="AB4782" s="36">
        <f t="shared" si="1042"/>
        <v>0</v>
      </c>
      <c r="AC4782" s="37">
        <f t="shared" si="1043"/>
        <v>0</v>
      </c>
      <c r="AD4782" s="35">
        <f>IF(OR(YEAR(G4782)&lt;2019,O4782="X"),0,IF(ISBLANK(H4782),DATEDIF(G4782,'[3]1.Pradzia'!$D$13,"M"),DATEDIF(G4782,H4782,"m")))</f>
        <v>0</v>
      </c>
      <c r="AE4782" s="37">
        <f>IF(E4782='[3]5.Grup_T'!$E$20,0,IF(AD4782&lt;&gt;0,M4782/V4782*MIN(12,AD4782),0))</f>
        <v>0</v>
      </c>
      <c r="AF4782" s="37">
        <f t="shared" si="1044"/>
        <v>0</v>
      </c>
      <c r="AG4782" s="37">
        <f t="shared" si="1045"/>
        <v>0</v>
      </c>
      <c r="AH4782" s="37">
        <f t="shared" si="1046"/>
        <v>0</v>
      </c>
      <c r="AI4782" s="35" t="str">
        <f t="shared" si="1047"/>
        <v>Nusidėvėjęs</v>
      </c>
      <c r="AJ4782" s="38" t="str">
        <f>IF(AND(F4782&lt;&gt;[3]Pav.tvarkyklė!$B$12,F4782&lt;&gt;[3]Pav.tvarkyklė!$B$13),"GVTNT","X")</f>
        <v>GVTNT</v>
      </c>
      <c r="AK4782" s="39">
        <f t="shared" si="1049"/>
        <v>0</v>
      </c>
      <c r="AL4782" s="41"/>
      <c r="AM4782" s="41"/>
      <c r="AN4782" s="41">
        <f t="shared" si="1037"/>
        <v>1900</v>
      </c>
      <c r="AO4782" s="41"/>
      <c r="AP4782" s="41"/>
      <c r="AQ4782" s="41"/>
      <c r="AR4782" s="42"/>
      <c r="AS4782" s="42"/>
      <c r="AU4782" s="43">
        <f t="shared" si="1038"/>
        <v>0</v>
      </c>
    </row>
    <row r="4783" spans="1:47" ht="15" customHeight="1" x14ac:dyDescent="0.25">
      <c r="A4783" s="11"/>
      <c r="B4783" s="19">
        <v>4952</v>
      </c>
      <c r="C4783" s="61"/>
      <c r="D4783" s="62"/>
      <c r="E4783" s="78"/>
      <c r="F4783" s="63"/>
      <c r="G4783" s="80"/>
      <c r="H4783" s="94"/>
      <c r="I4783" s="95"/>
      <c r="J4783" s="27"/>
      <c r="K4783" s="27"/>
      <c r="L4783" s="95"/>
      <c r="M4783" s="96"/>
      <c r="N4783" s="29">
        <v>0</v>
      </c>
      <c r="O4783" s="30" t="str">
        <f>IF(G4783&lt;=$N$2,"",IF(F4783=[3]Pav.tvarkyklė!$B$13,"",IF(ISBLANK(R4783),"X","")))</f>
        <v/>
      </c>
      <c r="P4783" s="91"/>
      <c r="Q4783" s="63"/>
      <c r="R4783" s="63"/>
      <c r="S4783" s="63"/>
      <c r="T4783" s="63"/>
      <c r="U4783" s="34" t="str">
        <f>IFERROR(INDEX('[3]5.Grup_T'!$G$4:$G$22,MATCH('6.Turtas'!E4783,'[3]5.Grup_T'!$E$4:$E$22,0)),"0")</f>
        <v>0</v>
      </c>
      <c r="V4783" s="35">
        <f t="shared" si="1039"/>
        <v>0</v>
      </c>
      <c r="W4783" s="35">
        <f>IF(NOT(ISBLANK(H4783)),(12-DATEDIF(H4783,'[3]1.Pradzia'!$D$13,"m")),0)</f>
        <v>0</v>
      </c>
      <c r="X4783" s="35">
        <f t="shared" si="1040"/>
        <v>0</v>
      </c>
      <c r="Y4783" s="35">
        <f t="shared" si="1036"/>
        <v>0</v>
      </c>
      <c r="Z4783" s="35">
        <f t="shared" si="1048"/>
        <v>0</v>
      </c>
      <c r="AA4783" s="36">
        <f t="shared" si="1041"/>
        <v>0</v>
      </c>
      <c r="AB4783" s="36">
        <f t="shared" si="1042"/>
        <v>0</v>
      </c>
      <c r="AC4783" s="37">
        <f t="shared" si="1043"/>
        <v>0</v>
      </c>
      <c r="AD4783" s="35">
        <f>IF(OR(YEAR(G4783)&lt;2019,O4783="X"),0,IF(ISBLANK(H4783),DATEDIF(G4783,'[3]1.Pradzia'!$D$13,"M"),DATEDIF(G4783,H4783,"m")))</f>
        <v>0</v>
      </c>
      <c r="AE4783" s="37">
        <f>IF(E4783='[3]5.Grup_T'!$E$20,0,IF(AD4783&lt;&gt;0,M4783/V4783*MIN(12,AD4783),0))</f>
        <v>0</v>
      </c>
      <c r="AF4783" s="37">
        <f t="shared" si="1044"/>
        <v>0</v>
      </c>
      <c r="AG4783" s="37">
        <f t="shared" si="1045"/>
        <v>0</v>
      </c>
      <c r="AH4783" s="37">
        <f t="shared" si="1046"/>
        <v>0</v>
      </c>
      <c r="AI4783" s="35" t="str">
        <f t="shared" si="1047"/>
        <v>Nusidėvėjęs</v>
      </c>
      <c r="AJ4783" s="38" t="str">
        <f>IF(AND(F4783&lt;&gt;[3]Pav.tvarkyklė!$B$12,F4783&lt;&gt;[3]Pav.tvarkyklė!$B$13),"GVTNT","X")</f>
        <v>GVTNT</v>
      </c>
      <c r="AK4783" s="39">
        <f t="shared" si="1049"/>
        <v>0</v>
      </c>
      <c r="AL4783" s="41"/>
      <c r="AM4783" s="41"/>
      <c r="AN4783" s="41">
        <f t="shared" si="1037"/>
        <v>1900</v>
      </c>
      <c r="AO4783" s="41"/>
      <c r="AP4783" s="41"/>
      <c r="AQ4783" s="41"/>
      <c r="AR4783" s="42"/>
      <c r="AS4783" s="42"/>
      <c r="AU4783" s="43">
        <f t="shared" si="1038"/>
        <v>0</v>
      </c>
    </row>
    <row r="4784" spans="1:47" ht="15" customHeight="1" x14ac:dyDescent="0.25">
      <c r="A4784" s="11"/>
      <c r="B4784" s="19">
        <v>4953</v>
      </c>
      <c r="C4784" s="61"/>
      <c r="D4784" s="62"/>
      <c r="E4784" s="78"/>
      <c r="F4784" s="63"/>
      <c r="G4784" s="80"/>
      <c r="H4784" s="94"/>
      <c r="I4784" s="95"/>
      <c r="J4784" s="27"/>
      <c r="K4784" s="27"/>
      <c r="L4784" s="95"/>
      <c r="M4784" s="96"/>
      <c r="N4784" s="29">
        <v>0</v>
      </c>
      <c r="O4784" s="30" t="str">
        <f>IF(G4784&lt;=$N$2,"",IF(F4784=[3]Pav.tvarkyklė!$B$13,"",IF(ISBLANK(R4784),"X","")))</f>
        <v/>
      </c>
      <c r="P4784" s="91"/>
      <c r="Q4784" s="63"/>
      <c r="R4784" s="63"/>
      <c r="S4784" s="63"/>
      <c r="T4784" s="63"/>
      <c r="U4784" s="34" t="str">
        <f>IFERROR(INDEX('[3]5.Grup_T'!$G$4:$G$22,MATCH('6.Turtas'!E4784,'[3]5.Grup_T'!$E$4:$E$22,0)),"0")</f>
        <v>0</v>
      </c>
      <c r="V4784" s="35">
        <f t="shared" si="1039"/>
        <v>0</v>
      </c>
      <c r="W4784" s="35">
        <f>IF(NOT(ISBLANK(H4784)),(12-DATEDIF(H4784,'[3]1.Pradzia'!$D$13,"m")),0)</f>
        <v>0</v>
      </c>
      <c r="X4784" s="35">
        <f t="shared" si="1040"/>
        <v>0</v>
      </c>
      <c r="Y4784" s="35">
        <f t="shared" si="1036"/>
        <v>0</v>
      </c>
      <c r="Z4784" s="35">
        <f t="shared" si="1048"/>
        <v>0</v>
      </c>
      <c r="AA4784" s="36">
        <f t="shared" si="1041"/>
        <v>0</v>
      </c>
      <c r="AB4784" s="36">
        <f t="shared" si="1042"/>
        <v>0</v>
      </c>
      <c r="AC4784" s="37">
        <f t="shared" si="1043"/>
        <v>0</v>
      </c>
      <c r="AD4784" s="35">
        <f>IF(OR(YEAR(G4784)&lt;2019,O4784="X"),0,IF(ISBLANK(H4784),DATEDIF(G4784,'[3]1.Pradzia'!$D$13,"M"),DATEDIF(G4784,H4784,"m")))</f>
        <v>0</v>
      </c>
      <c r="AE4784" s="37">
        <f>IF(E4784='[3]5.Grup_T'!$E$20,0,IF(AD4784&lt;&gt;0,M4784/V4784*MIN(12,AD4784),0))</f>
        <v>0</v>
      </c>
      <c r="AF4784" s="37">
        <f t="shared" si="1044"/>
        <v>0</v>
      </c>
      <c r="AG4784" s="37">
        <f t="shared" si="1045"/>
        <v>0</v>
      </c>
      <c r="AH4784" s="37">
        <f t="shared" si="1046"/>
        <v>0</v>
      </c>
      <c r="AI4784" s="35" t="str">
        <f t="shared" si="1047"/>
        <v>Nusidėvėjęs</v>
      </c>
      <c r="AJ4784" s="38" t="str">
        <f>IF(AND(F4784&lt;&gt;[3]Pav.tvarkyklė!$B$12,F4784&lt;&gt;[3]Pav.tvarkyklė!$B$13),"GVTNT","X")</f>
        <v>GVTNT</v>
      </c>
      <c r="AK4784" s="39">
        <f t="shared" si="1049"/>
        <v>0</v>
      </c>
      <c r="AL4784" s="41"/>
      <c r="AM4784" s="41"/>
      <c r="AN4784" s="41">
        <f t="shared" si="1037"/>
        <v>1900</v>
      </c>
      <c r="AO4784" s="41"/>
      <c r="AP4784" s="41"/>
      <c r="AQ4784" s="41"/>
      <c r="AR4784" s="42"/>
      <c r="AS4784" s="42"/>
      <c r="AU4784" s="43">
        <f t="shared" si="1038"/>
        <v>0</v>
      </c>
    </row>
    <row r="4785" spans="1:47" ht="15" customHeight="1" x14ac:dyDescent="0.25">
      <c r="A4785" s="11"/>
      <c r="B4785" s="19">
        <v>4954</v>
      </c>
      <c r="C4785" s="61"/>
      <c r="D4785" s="62"/>
      <c r="E4785" s="78"/>
      <c r="F4785" s="63"/>
      <c r="G4785" s="80"/>
      <c r="H4785" s="94"/>
      <c r="I4785" s="95"/>
      <c r="J4785" s="27"/>
      <c r="K4785" s="27"/>
      <c r="L4785" s="95"/>
      <c r="M4785" s="96"/>
      <c r="N4785" s="29">
        <v>0</v>
      </c>
      <c r="O4785" s="30" t="str">
        <f>IF(G4785&lt;=$N$2,"",IF(F4785=[3]Pav.tvarkyklė!$B$13,"",IF(ISBLANK(R4785),"X","")))</f>
        <v/>
      </c>
      <c r="P4785" s="91"/>
      <c r="Q4785" s="63"/>
      <c r="R4785" s="63"/>
      <c r="S4785" s="63"/>
      <c r="T4785" s="63"/>
      <c r="U4785" s="34" t="str">
        <f>IFERROR(INDEX('[3]5.Grup_T'!$G$4:$G$22,MATCH('6.Turtas'!E4785,'[3]5.Grup_T'!$E$4:$E$22,0)),"0")</f>
        <v>0</v>
      </c>
      <c r="V4785" s="35">
        <f t="shared" si="1039"/>
        <v>0</v>
      </c>
      <c r="W4785" s="35">
        <f>IF(NOT(ISBLANK(H4785)),(12-DATEDIF(H4785,'[3]1.Pradzia'!$D$13,"m")),0)</f>
        <v>0</v>
      </c>
      <c r="X4785" s="35">
        <f t="shared" si="1040"/>
        <v>0</v>
      </c>
      <c r="Y4785" s="35">
        <f t="shared" si="1036"/>
        <v>0</v>
      </c>
      <c r="Z4785" s="35">
        <f t="shared" si="1048"/>
        <v>0</v>
      </c>
      <c r="AA4785" s="36">
        <f t="shared" si="1041"/>
        <v>0</v>
      </c>
      <c r="AB4785" s="36">
        <f t="shared" si="1042"/>
        <v>0</v>
      </c>
      <c r="AC4785" s="37">
        <f t="shared" si="1043"/>
        <v>0</v>
      </c>
      <c r="AD4785" s="35">
        <f>IF(OR(YEAR(G4785)&lt;2019,O4785="X"),0,IF(ISBLANK(H4785),DATEDIF(G4785,'[3]1.Pradzia'!$D$13,"M"),DATEDIF(G4785,H4785,"m")))</f>
        <v>0</v>
      </c>
      <c r="AE4785" s="37">
        <f>IF(E4785='[3]5.Grup_T'!$E$20,0,IF(AD4785&lt;&gt;0,M4785/V4785*MIN(12,AD4785),0))</f>
        <v>0</v>
      </c>
      <c r="AF4785" s="37">
        <f t="shared" si="1044"/>
        <v>0</v>
      </c>
      <c r="AG4785" s="37">
        <f t="shared" si="1045"/>
        <v>0</v>
      </c>
      <c r="AH4785" s="37">
        <f t="shared" si="1046"/>
        <v>0</v>
      </c>
      <c r="AI4785" s="35" t="str">
        <f t="shared" si="1047"/>
        <v>Nusidėvėjęs</v>
      </c>
      <c r="AJ4785" s="38" t="str">
        <f>IF(AND(F4785&lt;&gt;[3]Pav.tvarkyklė!$B$12,F4785&lt;&gt;[3]Pav.tvarkyklė!$B$13),"GVTNT","X")</f>
        <v>GVTNT</v>
      </c>
      <c r="AK4785" s="39">
        <f t="shared" si="1049"/>
        <v>0</v>
      </c>
      <c r="AL4785" s="41"/>
      <c r="AM4785" s="41"/>
      <c r="AN4785" s="41">
        <f t="shared" si="1037"/>
        <v>1900</v>
      </c>
      <c r="AO4785" s="41"/>
      <c r="AP4785" s="41"/>
      <c r="AQ4785" s="41"/>
      <c r="AR4785" s="42"/>
      <c r="AS4785" s="42"/>
      <c r="AU4785" s="43">
        <f t="shared" si="1038"/>
        <v>0</v>
      </c>
    </row>
    <row r="4786" spans="1:47" ht="15" customHeight="1" x14ac:dyDescent="0.25">
      <c r="A4786" s="11"/>
      <c r="B4786" s="19">
        <v>4955</v>
      </c>
      <c r="C4786" s="61"/>
      <c r="D4786" s="62"/>
      <c r="E4786" s="78"/>
      <c r="F4786" s="63"/>
      <c r="G4786" s="80"/>
      <c r="H4786" s="94"/>
      <c r="I4786" s="95"/>
      <c r="J4786" s="27"/>
      <c r="K4786" s="27"/>
      <c r="L4786" s="95"/>
      <c r="M4786" s="96"/>
      <c r="N4786" s="29">
        <v>0</v>
      </c>
      <c r="O4786" s="30" t="str">
        <f>IF(G4786&lt;=$N$2,"",IF(F4786=[3]Pav.tvarkyklė!$B$13,"",IF(ISBLANK(R4786),"X","")))</f>
        <v/>
      </c>
      <c r="P4786" s="91"/>
      <c r="Q4786" s="63"/>
      <c r="R4786" s="63"/>
      <c r="S4786" s="63"/>
      <c r="T4786" s="63"/>
      <c r="U4786" s="34" t="str">
        <f>IFERROR(INDEX('[3]5.Grup_T'!$G$4:$G$22,MATCH('6.Turtas'!E4786,'[3]5.Grup_T'!$E$4:$E$22,0)),"0")</f>
        <v>0</v>
      </c>
      <c r="V4786" s="35">
        <f t="shared" si="1039"/>
        <v>0</v>
      </c>
      <c r="W4786" s="35">
        <f>IF(NOT(ISBLANK(H4786)),(12-DATEDIF(H4786,'[3]1.Pradzia'!$D$13,"m")),0)</f>
        <v>0</v>
      </c>
      <c r="X4786" s="35">
        <f t="shared" si="1040"/>
        <v>0</v>
      </c>
      <c r="Y4786" s="35">
        <f t="shared" si="1036"/>
        <v>0</v>
      </c>
      <c r="Z4786" s="35">
        <f t="shared" si="1048"/>
        <v>0</v>
      </c>
      <c r="AA4786" s="36">
        <f t="shared" si="1041"/>
        <v>0</v>
      </c>
      <c r="AB4786" s="36">
        <f t="shared" si="1042"/>
        <v>0</v>
      </c>
      <c r="AC4786" s="37">
        <f t="shared" si="1043"/>
        <v>0</v>
      </c>
      <c r="AD4786" s="35">
        <f>IF(OR(YEAR(G4786)&lt;2019,O4786="X"),0,IF(ISBLANK(H4786),DATEDIF(G4786,'[3]1.Pradzia'!$D$13,"M"),DATEDIF(G4786,H4786,"m")))</f>
        <v>0</v>
      </c>
      <c r="AE4786" s="37">
        <f>IF(E4786='[3]5.Grup_T'!$E$20,0,IF(AD4786&lt;&gt;0,M4786/V4786*MIN(12,AD4786),0))</f>
        <v>0</v>
      </c>
      <c r="AF4786" s="37">
        <f t="shared" si="1044"/>
        <v>0</v>
      </c>
      <c r="AG4786" s="37">
        <f t="shared" si="1045"/>
        <v>0</v>
      </c>
      <c r="AH4786" s="37">
        <f t="shared" si="1046"/>
        <v>0</v>
      </c>
      <c r="AI4786" s="35" t="str">
        <f t="shared" si="1047"/>
        <v>Nusidėvėjęs</v>
      </c>
      <c r="AJ4786" s="38" t="str">
        <f>IF(AND(F4786&lt;&gt;[3]Pav.tvarkyklė!$B$12,F4786&lt;&gt;[3]Pav.tvarkyklė!$B$13),"GVTNT","X")</f>
        <v>GVTNT</v>
      </c>
      <c r="AK4786" s="39">
        <f t="shared" si="1049"/>
        <v>0</v>
      </c>
      <c r="AL4786" s="41"/>
      <c r="AM4786" s="41"/>
      <c r="AN4786" s="41">
        <f t="shared" si="1037"/>
        <v>1900</v>
      </c>
      <c r="AO4786" s="41"/>
      <c r="AP4786" s="41"/>
      <c r="AQ4786" s="41"/>
      <c r="AR4786" s="42"/>
      <c r="AS4786" s="42"/>
      <c r="AU4786" s="43">
        <f t="shared" si="1038"/>
        <v>0</v>
      </c>
    </row>
    <row r="4787" spans="1:47" ht="15" customHeight="1" x14ac:dyDescent="0.25">
      <c r="A4787" s="11"/>
      <c r="B4787" s="19">
        <v>4956</v>
      </c>
      <c r="C4787" s="61"/>
      <c r="D4787" s="62"/>
      <c r="E4787" s="78"/>
      <c r="F4787" s="63"/>
      <c r="G4787" s="80"/>
      <c r="H4787" s="94"/>
      <c r="I4787" s="95"/>
      <c r="J4787" s="27"/>
      <c r="K4787" s="27"/>
      <c r="L4787" s="95"/>
      <c r="M4787" s="96"/>
      <c r="N4787" s="29">
        <v>0</v>
      </c>
      <c r="O4787" s="30" t="str">
        <f>IF(G4787&lt;=$N$2,"",IF(F4787=[3]Pav.tvarkyklė!$B$13,"",IF(ISBLANK(R4787),"X","")))</f>
        <v/>
      </c>
      <c r="P4787" s="91"/>
      <c r="Q4787" s="63"/>
      <c r="R4787" s="63"/>
      <c r="S4787" s="63"/>
      <c r="T4787" s="63"/>
      <c r="U4787" s="34" t="str">
        <f>IFERROR(INDEX('[3]5.Grup_T'!$G$4:$G$22,MATCH('6.Turtas'!E4787,'[3]5.Grup_T'!$E$4:$E$22,0)),"0")</f>
        <v>0</v>
      </c>
      <c r="V4787" s="35">
        <f t="shared" si="1039"/>
        <v>0</v>
      </c>
      <c r="W4787" s="35">
        <f>IF(NOT(ISBLANK(H4787)),(12-DATEDIF(H4787,'[3]1.Pradzia'!$D$13,"m")),0)</f>
        <v>0</v>
      </c>
      <c r="X4787" s="35">
        <f t="shared" si="1040"/>
        <v>0</v>
      </c>
      <c r="Y4787" s="35">
        <f t="shared" si="1036"/>
        <v>0</v>
      </c>
      <c r="Z4787" s="35">
        <f t="shared" si="1048"/>
        <v>0</v>
      </c>
      <c r="AA4787" s="36">
        <f t="shared" si="1041"/>
        <v>0</v>
      </c>
      <c r="AB4787" s="36">
        <f t="shared" si="1042"/>
        <v>0</v>
      </c>
      <c r="AC4787" s="37">
        <f t="shared" si="1043"/>
        <v>0</v>
      </c>
      <c r="AD4787" s="35">
        <f>IF(OR(YEAR(G4787)&lt;2019,O4787="X"),0,IF(ISBLANK(H4787),DATEDIF(G4787,'[3]1.Pradzia'!$D$13,"M"),DATEDIF(G4787,H4787,"m")))</f>
        <v>0</v>
      </c>
      <c r="AE4787" s="37">
        <f>IF(E4787='[3]5.Grup_T'!$E$20,0,IF(AD4787&lt;&gt;0,M4787/V4787*MIN(12,AD4787),0))</f>
        <v>0</v>
      </c>
      <c r="AF4787" s="37">
        <f t="shared" si="1044"/>
        <v>0</v>
      </c>
      <c r="AG4787" s="37">
        <f t="shared" si="1045"/>
        <v>0</v>
      </c>
      <c r="AH4787" s="37">
        <f t="shared" si="1046"/>
        <v>0</v>
      </c>
      <c r="AI4787" s="35" t="str">
        <f t="shared" si="1047"/>
        <v>Nusidėvėjęs</v>
      </c>
      <c r="AJ4787" s="38" t="str">
        <f>IF(AND(F4787&lt;&gt;[3]Pav.tvarkyklė!$B$12,F4787&lt;&gt;[3]Pav.tvarkyklė!$B$13),"GVTNT","X")</f>
        <v>GVTNT</v>
      </c>
      <c r="AK4787" s="39">
        <f t="shared" si="1049"/>
        <v>0</v>
      </c>
      <c r="AL4787" s="41"/>
      <c r="AM4787" s="41"/>
      <c r="AN4787" s="41">
        <f t="shared" si="1037"/>
        <v>1900</v>
      </c>
      <c r="AO4787" s="41"/>
      <c r="AP4787" s="41"/>
      <c r="AQ4787" s="41"/>
      <c r="AR4787" s="42"/>
      <c r="AS4787" s="42"/>
      <c r="AU4787" s="43">
        <f t="shared" si="1038"/>
        <v>0</v>
      </c>
    </row>
    <row r="4788" spans="1:47" ht="15" customHeight="1" x14ac:dyDescent="0.25">
      <c r="A4788" s="11"/>
      <c r="B4788" s="19">
        <v>4957</v>
      </c>
      <c r="C4788" s="61"/>
      <c r="D4788" s="62"/>
      <c r="E4788" s="78"/>
      <c r="F4788" s="63"/>
      <c r="G4788" s="80"/>
      <c r="H4788" s="94"/>
      <c r="I4788" s="95"/>
      <c r="J4788" s="27"/>
      <c r="K4788" s="27"/>
      <c r="L4788" s="95"/>
      <c r="M4788" s="96"/>
      <c r="N4788" s="29">
        <v>0</v>
      </c>
      <c r="O4788" s="30" t="str">
        <f>IF(G4788&lt;=$N$2,"",IF(F4788=[3]Pav.tvarkyklė!$B$13,"",IF(ISBLANK(R4788),"X","")))</f>
        <v/>
      </c>
      <c r="P4788" s="91"/>
      <c r="Q4788" s="63"/>
      <c r="R4788" s="63"/>
      <c r="S4788" s="63"/>
      <c r="T4788" s="63"/>
      <c r="U4788" s="34" t="str">
        <f>IFERROR(INDEX('[3]5.Grup_T'!$G$4:$G$22,MATCH('6.Turtas'!E4788,'[3]5.Grup_T'!$E$4:$E$22,0)),"0")</f>
        <v>0</v>
      </c>
      <c r="V4788" s="35">
        <f t="shared" si="1039"/>
        <v>0</v>
      </c>
      <c r="W4788" s="35">
        <f>IF(NOT(ISBLANK(H4788)),(12-DATEDIF(H4788,'[3]1.Pradzia'!$D$13,"m")),0)</f>
        <v>0</v>
      </c>
      <c r="X4788" s="35">
        <f t="shared" si="1040"/>
        <v>0</v>
      </c>
      <c r="Y4788" s="35">
        <f t="shared" si="1036"/>
        <v>0</v>
      </c>
      <c r="Z4788" s="35">
        <f t="shared" si="1048"/>
        <v>0</v>
      </c>
      <c r="AA4788" s="36">
        <f t="shared" si="1041"/>
        <v>0</v>
      </c>
      <c r="AB4788" s="36">
        <f t="shared" si="1042"/>
        <v>0</v>
      </c>
      <c r="AC4788" s="37">
        <f t="shared" si="1043"/>
        <v>0</v>
      </c>
      <c r="AD4788" s="35">
        <f>IF(OR(YEAR(G4788)&lt;2019,O4788="X"),0,IF(ISBLANK(H4788),DATEDIF(G4788,'[3]1.Pradzia'!$D$13,"M"),DATEDIF(G4788,H4788,"m")))</f>
        <v>0</v>
      </c>
      <c r="AE4788" s="37">
        <f>IF(E4788='[3]5.Grup_T'!$E$20,0,IF(AD4788&lt;&gt;0,M4788/V4788*MIN(12,AD4788),0))</f>
        <v>0</v>
      </c>
      <c r="AF4788" s="37">
        <f t="shared" si="1044"/>
        <v>0</v>
      </c>
      <c r="AG4788" s="37">
        <f t="shared" si="1045"/>
        <v>0</v>
      </c>
      <c r="AH4788" s="37">
        <f t="shared" si="1046"/>
        <v>0</v>
      </c>
      <c r="AI4788" s="35" t="str">
        <f t="shared" si="1047"/>
        <v>Nusidėvėjęs</v>
      </c>
      <c r="AJ4788" s="38" t="str">
        <f>IF(AND(F4788&lt;&gt;[3]Pav.tvarkyklė!$B$12,F4788&lt;&gt;[3]Pav.tvarkyklė!$B$13),"GVTNT","X")</f>
        <v>GVTNT</v>
      </c>
      <c r="AK4788" s="39">
        <f t="shared" si="1049"/>
        <v>0</v>
      </c>
      <c r="AL4788" s="41"/>
      <c r="AM4788" s="41"/>
      <c r="AN4788" s="41">
        <f t="shared" si="1037"/>
        <v>1900</v>
      </c>
      <c r="AO4788" s="41"/>
      <c r="AP4788" s="41"/>
      <c r="AQ4788" s="41"/>
      <c r="AR4788" s="42"/>
      <c r="AS4788" s="42"/>
      <c r="AU4788" s="43">
        <f t="shared" si="1038"/>
        <v>0</v>
      </c>
    </row>
    <row r="4789" spans="1:47" ht="15" customHeight="1" x14ac:dyDescent="0.25">
      <c r="A4789" s="11"/>
      <c r="B4789" s="19">
        <v>4958</v>
      </c>
      <c r="C4789" s="61"/>
      <c r="D4789" s="62"/>
      <c r="E4789" s="78"/>
      <c r="F4789" s="63"/>
      <c r="G4789" s="80"/>
      <c r="H4789" s="94"/>
      <c r="I4789" s="95"/>
      <c r="J4789" s="27"/>
      <c r="K4789" s="27"/>
      <c r="L4789" s="95"/>
      <c r="M4789" s="96"/>
      <c r="N4789" s="29">
        <v>0</v>
      </c>
      <c r="O4789" s="30" t="str">
        <f>IF(G4789&lt;=$N$2,"",IF(F4789=[3]Pav.tvarkyklė!$B$13,"",IF(ISBLANK(R4789),"X","")))</f>
        <v/>
      </c>
      <c r="P4789" s="91"/>
      <c r="Q4789" s="63"/>
      <c r="R4789" s="63"/>
      <c r="S4789" s="63"/>
      <c r="T4789" s="63"/>
      <c r="U4789" s="34" t="str">
        <f>IFERROR(INDEX('[3]5.Grup_T'!$G$4:$G$22,MATCH('6.Turtas'!E4789,'[3]5.Grup_T'!$E$4:$E$22,0)),"0")</f>
        <v>0</v>
      </c>
      <c r="V4789" s="35">
        <f t="shared" si="1039"/>
        <v>0</v>
      </c>
      <c r="W4789" s="35">
        <f>IF(NOT(ISBLANK(H4789)),(12-DATEDIF(H4789,'[3]1.Pradzia'!$D$13,"m")),0)</f>
        <v>0</v>
      </c>
      <c r="X4789" s="35">
        <f t="shared" si="1040"/>
        <v>0</v>
      </c>
      <c r="Y4789" s="35">
        <f t="shared" si="1036"/>
        <v>0</v>
      </c>
      <c r="Z4789" s="35">
        <f t="shared" si="1048"/>
        <v>0</v>
      </c>
      <c r="AA4789" s="36">
        <f t="shared" si="1041"/>
        <v>0</v>
      </c>
      <c r="AB4789" s="36">
        <f t="shared" si="1042"/>
        <v>0</v>
      </c>
      <c r="AC4789" s="37">
        <f t="shared" si="1043"/>
        <v>0</v>
      </c>
      <c r="AD4789" s="35">
        <f>IF(OR(YEAR(G4789)&lt;2019,O4789="X"),0,IF(ISBLANK(H4789),DATEDIF(G4789,'[3]1.Pradzia'!$D$13,"M"),DATEDIF(G4789,H4789,"m")))</f>
        <v>0</v>
      </c>
      <c r="AE4789" s="37">
        <f>IF(E4789='[3]5.Grup_T'!$E$20,0,IF(AD4789&lt;&gt;0,M4789/V4789*MIN(12,AD4789),0))</f>
        <v>0</v>
      </c>
      <c r="AF4789" s="37">
        <f t="shared" si="1044"/>
        <v>0</v>
      </c>
      <c r="AG4789" s="37">
        <f t="shared" si="1045"/>
        <v>0</v>
      </c>
      <c r="AH4789" s="37">
        <f t="shared" si="1046"/>
        <v>0</v>
      </c>
      <c r="AI4789" s="35" t="str">
        <f t="shared" si="1047"/>
        <v>Nusidėvėjęs</v>
      </c>
      <c r="AJ4789" s="38" t="str">
        <f>IF(AND(F4789&lt;&gt;[3]Pav.tvarkyklė!$B$12,F4789&lt;&gt;[3]Pav.tvarkyklė!$B$13),"GVTNT","X")</f>
        <v>GVTNT</v>
      </c>
      <c r="AK4789" s="39">
        <f t="shared" si="1049"/>
        <v>0</v>
      </c>
      <c r="AL4789" s="41"/>
      <c r="AM4789" s="41"/>
      <c r="AN4789" s="41">
        <f t="shared" si="1037"/>
        <v>1900</v>
      </c>
      <c r="AO4789" s="41"/>
      <c r="AP4789" s="41"/>
      <c r="AQ4789" s="41"/>
      <c r="AR4789" s="42"/>
      <c r="AS4789" s="42"/>
      <c r="AU4789" s="43">
        <f t="shared" si="1038"/>
        <v>0</v>
      </c>
    </row>
    <row r="4790" spans="1:47" ht="15" customHeight="1" x14ac:dyDescent="0.25">
      <c r="A4790" s="11"/>
      <c r="B4790" s="19">
        <v>4959</v>
      </c>
      <c r="C4790" s="61"/>
      <c r="D4790" s="62"/>
      <c r="E4790" s="78"/>
      <c r="F4790" s="63"/>
      <c r="G4790" s="80"/>
      <c r="H4790" s="94"/>
      <c r="I4790" s="95"/>
      <c r="J4790" s="27"/>
      <c r="K4790" s="27"/>
      <c r="L4790" s="95"/>
      <c r="M4790" s="96"/>
      <c r="N4790" s="29">
        <v>0</v>
      </c>
      <c r="O4790" s="30" t="str">
        <f>IF(G4790&lt;=$N$2,"",IF(F4790=[3]Pav.tvarkyklė!$B$13,"",IF(ISBLANK(R4790),"X","")))</f>
        <v/>
      </c>
      <c r="P4790" s="91"/>
      <c r="Q4790" s="63"/>
      <c r="R4790" s="63"/>
      <c r="S4790" s="63"/>
      <c r="T4790" s="63"/>
      <c r="U4790" s="34" t="str">
        <f>IFERROR(INDEX('[3]5.Grup_T'!$G$4:$G$22,MATCH('6.Turtas'!E4790,'[3]5.Grup_T'!$E$4:$E$22,0)),"0")</f>
        <v>0</v>
      </c>
      <c r="V4790" s="35">
        <f t="shared" si="1039"/>
        <v>0</v>
      </c>
      <c r="W4790" s="35">
        <f>IF(NOT(ISBLANK(H4790)),(12-DATEDIF(H4790,'[3]1.Pradzia'!$D$13,"m")),0)</f>
        <v>0</v>
      </c>
      <c r="X4790" s="35">
        <f t="shared" si="1040"/>
        <v>0</v>
      </c>
      <c r="Y4790" s="35">
        <f t="shared" si="1036"/>
        <v>0</v>
      </c>
      <c r="Z4790" s="35">
        <f t="shared" si="1048"/>
        <v>0</v>
      </c>
      <c r="AA4790" s="36">
        <f t="shared" si="1041"/>
        <v>0</v>
      </c>
      <c r="AB4790" s="36">
        <f t="shared" si="1042"/>
        <v>0</v>
      </c>
      <c r="AC4790" s="37">
        <f t="shared" si="1043"/>
        <v>0</v>
      </c>
      <c r="AD4790" s="35">
        <f>IF(OR(YEAR(G4790)&lt;2019,O4790="X"),0,IF(ISBLANK(H4790),DATEDIF(G4790,'[3]1.Pradzia'!$D$13,"M"),DATEDIF(G4790,H4790,"m")))</f>
        <v>0</v>
      </c>
      <c r="AE4790" s="37">
        <f>IF(E4790='[3]5.Grup_T'!$E$20,0,IF(AD4790&lt;&gt;0,M4790/V4790*MIN(12,AD4790),0))</f>
        <v>0</v>
      </c>
      <c r="AF4790" s="37">
        <f t="shared" si="1044"/>
        <v>0</v>
      </c>
      <c r="AG4790" s="37">
        <f t="shared" si="1045"/>
        <v>0</v>
      </c>
      <c r="AH4790" s="37">
        <f t="shared" si="1046"/>
        <v>0</v>
      </c>
      <c r="AI4790" s="35" t="str">
        <f t="shared" si="1047"/>
        <v>Nusidėvėjęs</v>
      </c>
      <c r="AJ4790" s="38" t="str">
        <f>IF(AND(F4790&lt;&gt;[3]Pav.tvarkyklė!$B$12,F4790&lt;&gt;[3]Pav.tvarkyklė!$B$13),"GVTNT","X")</f>
        <v>GVTNT</v>
      </c>
      <c r="AK4790" s="39">
        <f t="shared" si="1049"/>
        <v>0</v>
      </c>
      <c r="AL4790" s="41"/>
      <c r="AM4790" s="41"/>
      <c r="AN4790" s="41">
        <f t="shared" si="1037"/>
        <v>1900</v>
      </c>
      <c r="AO4790" s="41"/>
      <c r="AP4790" s="41"/>
      <c r="AQ4790" s="41"/>
      <c r="AR4790" s="42"/>
      <c r="AS4790" s="42"/>
      <c r="AU4790" s="43">
        <f t="shared" si="1038"/>
        <v>0</v>
      </c>
    </row>
    <row r="4791" spans="1:47" ht="15" customHeight="1" x14ac:dyDescent="0.25">
      <c r="A4791" s="11"/>
      <c r="B4791" s="19">
        <v>4960</v>
      </c>
      <c r="C4791" s="61"/>
      <c r="D4791" s="62"/>
      <c r="E4791" s="78"/>
      <c r="F4791" s="63"/>
      <c r="G4791" s="80"/>
      <c r="H4791" s="94"/>
      <c r="I4791" s="95"/>
      <c r="J4791" s="27"/>
      <c r="K4791" s="27"/>
      <c r="L4791" s="95"/>
      <c r="M4791" s="96"/>
      <c r="N4791" s="29">
        <v>0</v>
      </c>
      <c r="O4791" s="30" t="str">
        <f>IF(G4791&lt;=$N$2,"",IF(F4791=[3]Pav.tvarkyklė!$B$13,"",IF(ISBLANK(R4791),"X","")))</f>
        <v/>
      </c>
      <c r="P4791" s="91"/>
      <c r="Q4791" s="63"/>
      <c r="R4791" s="63"/>
      <c r="S4791" s="63"/>
      <c r="T4791" s="63"/>
      <c r="U4791" s="34" t="str">
        <f>IFERROR(INDEX('[3]5.Grup_T'!$G$4:$G$22,MATCH('6.Turtas'!E4791,'[3]5.Grup_T'!$E$4:$E$22,0)),"0")</f>
        <v>0</v>
      </c>
      <c r="V4791" s="35">
        <f t="shared" si="1039"/>
        <v>0</v>
      </c>
      <c r="W4791" s="35">
        <f>IF(NOT(ISBLANK(H4791)),(12-DATEDIF(H4791,'[3]1.Pradzia'!$D$13,"m")),0)</f>
        <v>0</v>
      </c>
      <c r="X4791" s="35">
        <f t="shared" si="1040"/>
        <v>0</v>
      </c>
      <c r="Y4791" s="35">
        <f t="shared" ref="Y4791:Y4854" si="1050">IF(YEAR(G4791)&gt;=2019,0,IF(Z4791&lt;=0,0,IF(W4791&lt;&gt;0,MIN(W4791,Z4791),MIN(12,Z4791))))</f>
        <v>0</v>
      </c>
      <c r="Z4791" s="35">
        <f t="shared" si="1048"/>
        <v>0</v>
      </c>
      <c r="AA4791" s="36">
        <f t="shared" si="1041"/>
        <v>0</v>
      </c>
      <c r="AB4791" s="36">
        <f t="shared" si="1042"/>
        <v>0</v>
      </c>
      <c r="AC4791" s="37">
        <f t="shared" si="1043"/>
        <v>0</v>
      </c>
      <c r="AD4791" s="35">
        <f>IF(OR(YEAR(G4791)&lt;2019,O4791="X"),0,IF(ISBLANK(H4791),DATEDIF(G4791,'[3]1.Pradzia'!$D$13,"M"),DATEDIF(G4791,H4791,"m")))</f>
        <v>0</v>
      </c>
      <c r="AE4791" s="37">
        <f>IF(E4791='[3]5.Grup_T'!$E$20,0,IF(AD4791&lt;&gt;0,M4791/V4791*MIN(12,AD4791),0))</f>
        <v>0</v>
      </c>
      <c r="AF4791" s="37">
        <f t="shared" si="1044"/>
        <v>0</v>
      </c>
      <c r="AG4791" s="37">
        <f t="shared" si="1045"/>
        <v>0</v>
      </c>
      <c r="AH4791" s="37">
        <f t="shared" si="1046"/>
        <v>0</v>
      </c>
      <c r="AI4791" s="35" t="str">
        <f t="shared" si="1047"/>
        <v>Nusidėvėjęs</v>
      </c>
      <c r="AJ4791" s="38" t="str">
        <f>IF(AND(F4791&lt;&gt;[3]Pav.tvarkyklė!$B$12,F4791&lt;&gt;[3]Pav.tvarkyklė!$B$13),"GVTNT","X")</f>
        <v>GVTNT</v>
      </c>
      <c r="AK4791" s="39">
        <f t="shared" si="1049"/>
        <v>0</v>
      </c>
      <c r="AL4791" s="41"/>
      <c r="AM4791" s="41"/>
      <c r="AN4791" s="41">
        <f t="shared" si="1037"/>
        <v>1900</v>
      </c>
      <c r="AO4791" s="41"/>
      <c r="AP4791" s="41"/>
      <c r="AQ4791" s="41"/>
      <c r="AR4791" s="42"/>
      <c r="AS4791" s="42"/>
      <c r="AU4791" s="43">
        <f t="shared" si="1038"/>
        <v>0</v>
      </c>
    </row>
    <row r="4792" spans="1:47" ht="15" customHeight="1" x14ac:dyDescent="0.25">
      <c r="A4792" s="11"/>
      <c r="B4792" s="19">
        <v>4961</v>
      </c>
      <c r="C4792" s="61"/>
      <c r="D4792" s="62"/>
      <c r="E4792" s="78"/>
      <c r="F4792" s="63"/>
      <c r="G4792" s="80"/>
      <c r="H4792" s="94"/>
      <c r="I4792" s="95"/>
      <c r="J4792" s="27"/>
      <c r="K4792" s="27"/>
      <c r="L4792" s="95"/>
      <c r="M4792" s="96"/>
      <c r="N4792" s="29">
        <v>0</v>
      </c>
      <c r="O4792" s="30" t="str">
        <f>IF(G4792&lt;=$N$2,"",IF(F4792=[3]Pav.tvarkyklė!$B$13,"",IF(ISBLANK(R4792),"X","")))</f>
        <v/>
      </c>
      <c r="P4792" s="91"/>
      <c r="Q4792" s="63"/>
      <c r="R4792" s="63"/>
      <c r="S4792" s="63"/>
      <c r="T4792" s="63"/>
      <c r="U4792" s="34" t="str">
        <f>IFERROR(INDEX('[3]5.Grup_T'!$G$4:$G$22,MATCH('6.Turtas'!E4792,'[3]5.Grup_T'!$E$4:$E$22,0)),"0")</f>
        <v>0</v>
      </c>
      <c r="V4792" s="35">
        <f t="shared" si="1039"/>
        <v>0</v>
      </c>
      <c r="W4792" s="35">
        <f>IF(NOT(ISBLANK(H4792)),(12-DATEDIF(H4792,'[3]1.Pradzia'!$D$13,"m")),0)</f>
        <v>0</v>
      </c>
      <c r="X4792" s="35">
        <f t="shared" si="1040"/>
        <v>0</v>
      </c>
      <c r="Y4792" s="35">
        <f t="shared" si="1050"/>
        <v>0</v>
      </c>
      <c r="Z4792" s="35">
        <f t="shared" si="1048"/>
        <v>0</v>
      </c>
      <c r="AA4792" s="36">
        <f t="shared" si="1041"/>
        <v>0</v>
      </c>
      <c r="AB4792" s="36">
        <f t="shared" si="1042"/>
        <v>0</v>
      </c>
      <c r="AC4792" s="37">
        <f t="shared" si="1043"/>
        <v>0</v>
      </c>
      <c r="AD4792" s="35">
        <f>IF(OR(YEAR(G4792)&lt;2019,O4792="X"),0,IF(ISBLANK(H4792),DATEDIF(G4792,'[3]1.Pradzia'!$D$13,"M"),DATEDIF(G4792,H4792,"m")))</f>
        <v>0</v>
      </c>
      <c r="AE4792" s="37">
        <f>IF(E4792='[3]5.Grup_T'!$E$20,0,IF(AD4792&lt;&gt;0,M4792/V4792*MIN(12,AD4792),0))</f>
        <v>0</v>
      </c>
      <c r="AF4792" s="37">
        <f t="shared" si="1044"/>
        <v>0</v>
      </c>
      <c r="AG4792" s="37">
        <f t="shared" si="1045"/>
        <v>0</v>
      </c>
      <c r="AH4792" s="37">
        <f t="shared" si="1046"/>
        <v>0</v>
      </c>
      <c r="AI4792" s="35" t="str">
        <f t="shared" si="1047"/>
        <v>Nusidėvėjęs</v>
      </c>
      <c r="AJ4792" s="38" t="str">
        <f>IF(AND(F4792&lt;&gt;[3]Pav.tvarkyklė!$B$12,F4792&lt;&gt;[3]Pav.tvarkyklė!$B$13),"GVTNT","X")</f>
        <v>GVTNT</v>
      </c>
      <c r="AK4792" s="39">
        <f t="shared" si="1049"/>
        <v>0</v>
      </c>
      <c r="AL4792" s="41"/>
      <c r="AM4792" s="41"/>
      <c r="AN4792" s="41">
        <f t="shared" si="1037"/>
        <v>1900</v>
      </c>
      <c r="AO4792" s="41"/>
      <c r="AP4792" s="41"/>
      <c r="AQ4792" s="41"/>
      <c r="AR4792" s="42"/>
      <c r="AS4792" s="42"/>
      <c r="AU4792" s="43">
        <f t="shared" si="1038"/>
        <v>0</v>
      </c>
    </row>
    <row r="4793" spans="1:47" ht="15" customHeight="1" x14ac:dyDescent="0.25">
      <c r="A4793" s="11"/>
      <c r="B4793" s="19">
        <v>4962</v>
      </c>
      <c r="C4793" s="61"/>
      <c r="D4793" s="62"/>
      <c r="E4793" s="78"/>
      <c r="F4793" s="63"/>
      <c r="G4793" s="80"/>
      <c r="H4793" s="94"/>
      <c r="I4793" s="95"/>
      <c r="J4793" s="27"/>
      <c r="K4793" s="27"/>
      <c r="L4793" s="95"/>
      <c r="M4793" s="96"/>
      <c r="N4793" s="29">
        <v>0</v>
      </c>
      <c r="O4793" s="30" t="str">
        <f>IF(G4793&lt;=$N$2,"",IF(F4793=[3]Pav.tvarkyklė!$B$13,"",IF(ISBLANK(R4793),"X","")))</f>
        <v/>
      </c>
      <c r="P4793" s="91"/>
      <c r="Q4793" s="63"/>
      <c r="R4793" s="63"/>
      <c r="S4793" s="63"/>
      <c r="T4793" s="63"/>
      <c r="U4793" s="34" t="str">
        <f>IFERROR(INDEX('[3]5.Grup_T'!$G$4:$G$22,MATCH('6.Turtas'!E4793,'[3]5.Grup_T'!$E$4:$E$22,0)),"0")</f>
        <v>0</v>
      </c>
      <c r="V4793" s="35">
        <f t="shared" si="1039"/>
        <v>0</v>
      </c>
      <c r="W4793" s="35">
        <f>IF(NOT(ISBLANK(H4793)),(12-DATEDIF(H4793,'[3]1.Pradzia'!$D$13,"m")),0)</f>
        <v>0</v>
      </c>
      <c r="X4793" s="35">
        <f t="shared" si="1040"/>
        <v>0</v>
      </c>
      <c r="Y4793" s="35">
        <f t="shared" si="1050"/>
        <v>0</v>
      </c>
      <c r="Z4793" s="35">
        <f t="shared" si="1048"/>
        <v>0</v>
      </c>
      <c r="AA4793" s="36">
        <f t="shared" si="1041"/>
        <v>0</v>
      </c>
      <c r="AB4793" s="36">
        <f t="shared" si="1042"/>
        <v>0</v>
      </c>
      <c r="AC4793" s="37">
        <f t="shared" si="1043"/>
        <v>0</v>
      </c>
      <c r="AD4793" s="35">
        <f>IF(OR(YEAR(G4793)&lt;2019,O4793="X"),0,IF(ISBLANK(H4793),DATEDIF(G4793,'[3]1.Pradzia'!$D$13,"M"),DATEDIF(G4793,H4793,"m")))</f>
        <v>0</v>
      </c>
      <c r="AE4793" s="37">
        <f>IF(E4793='[3]5.Grup_T'!$E$20,0,IF(AD4793&lt;&gt;0,M4793/V4793*MIN(12,AD4793),0))</f>
        <v>0</v>
      </c>
      <c r="AF4793" s="37">
        <f t="shared" si="1044"/>
        <v>0</v>
      </c>
      <c r="AG4793" s="37">
        <f t="shared" si="1045"/>
        <v>0</v>
      </c>
      <c r="AH4793" s="37">
        <f t="shared" si="1046"/>
        <v>0</v>
      </c>
      <c r="AI4793" s="35" t="str">
        <f t="shared" si="1047"/>
        <v>Nusidėvėjęs</v>
      </c>
      <c r="AJ4793" s="38" t="str">
        <f>IF(AND(F4793&lt;&gt;[3]Pav.tvarkyklė!$B$12,F4793&lt;&gt;[3]Pav.tvarkyklė!$B$13),"GVTNT","X")</f>
        <v>GVTNT</v>
      </c>
      <c r="AK4793" s="39">
        <f t="shared" si="1049"/>
        <v>0</v>
      </c>
      <c r="AL4793" s="41"/>
      <c r="AM4793" s="41"/>
      <c r="AN4793" s="41">
        <f t="shared" si="1037"/>
        <v>1900</v>
      </c>
      <c r="AO4793" s="41"/>
      <c r="AP4793" s="41"/>
      <c r="AQ4793" s="41"/>
      <c r="AR4793" s="42"/>
      <c r="AS4793" s="42"/>
      <c r="AU4793" s="43">
        <f t="shared" si="1038"/>
        <v>0</v>
      </c>
    </row>
    <row r="4794" spans="1:47" ht="15" customHeight="1" x14ac:dyDescent="0.25">
      <c r="A4794" s="11"/>
      <c r="B4794" s="19">
        <v>4963</v>
      </c>
      <c r="C4794" s="61"/>
      <c r="D4794" s="62"/>
      <c r="E4794" s="78"/>
      <c r="F4794" s="63"/>
      <c r="G4794" s="80"/>
      <c r="H4794" s="94"/>
      <c r="I4794" s="95"/>
      <c r="J4794" s="27"/>
      <c r="K4794" s="27"/>
      <c r="L4794" s="95"/>
      <c r="M4794" s="96"/>
      <c r="N4794" s="29">
        <v>0</v>
      </c>
      <c r="O4794" s="30" t="str">
        <f>IF(G4794&lt;=$N$2,"",IF(F4794=[3]Pav.tvarkyklė!$B$13,"",IF(ISBLANK(R4794),"X","")))</f>
        <v/>
      </c>
      <c r="P4794" s="91"/>
      <c r="Q4794" s="63"/>
      <c r="R4794" s="63"/>
      <c r="S4794" s="63"/>
      <c r="T4794" s="63"/>
      <c r="U4794" s="34" t="str">
        <f>IFERROR(INDEX('[3]5.Grup_T'!$G$4:$G$22,MATCH('6.Turtas'!E4794,'[3]5.Grup_T'!$E$4:$E$22,0)),"0")</f>
        <v>0</v>
      </c>
      <c r="V4794" s="35">
        <f t="shared" si="1039"/>
        <v>0</v>
      </c>
      <c r="W4794" s="35">
        <f>IF(NOT(ISBLANK(H4794)),(12-DATEDIF(H4794,'[3]1.Pradzia'!$D$13,"m")),0)</f>
        <v>0</v>
      </c>
      <c r="X4794" s="35">
        <f t="shared" si="1040"/>
        <v>0</v>
      </c>
      <c r="Y4794" s="35">
        <f t="shared" si="1050"/>
        <v>0</v>
      </c>
      <c r="Z4794" s="35">
        <f t="shared" si="1048"/>
        <v>0</v>
      </c>
      <c r="AA4794" s="36">
        <f t="shared" si="1041"/>
        <v>0</v>
      </c>
      <c r="AB4794" s="36">
        <f t="shared" si="1042"/>
        <v>0</v>
      </c>
      <c r="AC4794" s="37">
        <f t="shared" si="1043"/>
        <v>0</v>
      </c>
      <c r="AD4794" s="35">
        <f>IF(OR(YEAR(G4794)&lt;2019,O4794="X"),0,IF(ISBLANK(H4794),DATEDIF(G4794,'[3]1.Pradzia'!$D$13,"M"),DATEDIF(G4794,H4794,"m")))</f>
        <v>0</v>
      </c>
      <c r="AE4794" s="37">
        <f>IF(E4794='[3]5.Grup_T'!$E$20,0,IF(AD4794&lt;&gt;0,M4794/V4794*MIN(12,AD4794),0))</f>
        <v>0</v>
      </c>
      <c r="AF4794" s="37">
        <f t="shared" si="1044"/>
        <v>0</v>
      </c>
      <c r="AG4794" s="37">
        <f t="shared" si="1045"/>
        <v>0</v>
      </c>
      <c r="AH4794" s="37">
        <f t="shared" si="1046"/>
        <v>0</v>
      </c>
      <c r="AI4794" s="35" t="str">
        <f t="shared" si="1047"/>
        <v>Nusidėvėjęs</v>
      </c>
      <c r="AJ4794" s="38" t="str">
        <f>IF(AND(F4794&lt;&gt;[3]Pav.tvarkyklė!$B$12,F4794&lt;&gt;[3]Pav.tvarkyklė!$B$13),"GVTNT","X")</f>
        <v>GVTNT</v>
      </c>
      <c r="AK4794" s="39">
        <f t="shared" si="1049"/>
        <v>0</v>
      </c>
      <c r="AL4794" s="41"/>
      <c r="AM4794" s="41"/>
      <c r="AN4794" s="41">
        <f t="shared" si="1037"/>
        <v>1900</v>
      </c>
      <c r="AO4794" s="41"/>
      <c r="AP4794" s="41"/>
      <c r="AQ4794" s="41"/>
      <c r="AR4794" s="42"/>
      <c r="AS4794" s="42"/>
      <c r="AU4794" s="43">
        <f t="shared" si="1038"/>
        <v>0</v>
      </c>
    </row>
    <row r="4795" spans="1:47" ht="15" customHeight="1" x14ac:dyDescent="0.25">
      <c r="A4795" s="11"/>
      <c r="B4795" s="19">
        <v>4964</v>
      </c>
      <c r="C4795" s="61"/>
      <c r="D4795" s="62"/>
      <c r="E4795" s="78"/>
      <c r="F4795" s="63"/>
      <c r="G4795" s="80"/>
      <c r="H4795" s="94"/>
      <c r="I4795" s="95"/>
      <c r="J4795" s="27"/>
      <c r="K4795" s="27"/>
      <c r="L4795" s="95"/>
      <c r="M4795" s="96"/>
      <c r="N4795" s="29">
        <v>0</v>
      </c>
      <c r="O4795" s="30" t="str">
        <f>IF(G4795&lt;=$N$2,"",IF(F4795=[3]Pav.tvarkyklė!$B$13,"",IF(ISBLANK(R4795),"X","")))</f>
        <v/>
      </c>
      <c r="P4795" s="91"/>
      <c r="Q4795" s="63"/>
      <c r="R4795" s="63"/>
      <c r="S4795" s="63"/>
      <c r="T4795" s="63"/>
      <c r="U4795" s="34" t="str">
        <f>IFERROR(INDEX('[3]5.Grup_T'!$G$4:$G$22,MATCH('6.Turtas'!E4795,'[3]5.Grup_T'!$E$4:$E$22,0)),"0")</f>
        <v>0</v>
      </c>
      <c r="V4795" s="35">
        <f t="shared" si="1039"/>
        <v>0</v>
      </c>
      <c r="W4795" s="35">
        <f>IF(NOT(ISBLANK(H4795)),(12-DATEDIF(H4795,'[3]1.Pradzia'!$D$13,"m")),0)</f>
        <v>0</v>
      </c>
      <c r="X4795" s="35">
        <f t="shared" si="1040"/>
        <v>0</v>
      </c>
      <c r="Y4795" s="35">
        <f t="shared" si="1050"/>
        <v>0</v>
      </c>
      <c r="Z4795" s="35">
        <f t="shared" si="1048"/>
        <v>0</v>
      </c>
      <c r="AA4795" s="36">
        <f t="shared" si="1041"/>
        <v>0</v>
      </c>
      <c r="AB4795" s="36">
        <f t="shared" si="1042"/>
        <v>0</v>
      </c>
      <c r="AC4795" s="37">
        <f t="shared" si="1043"/>
        <v>0</v>
      </c>
      <c r="AD4795" s="35">
        <f>IF(OR(YEAR(G4795)&lt;2019,O4795="X"),0,IF(ISBLANK(H4795),DATEDIF(G4795,'[3]1.Pradzia'!$D$13,"M"),DATEDIF(G4795,H4795,"m")))</f>
        <v>0</v>
      </c>
      <c r="AE4795" s="37">
        <f>IF(E4795='[3]5.Grup_T'!$E$20,0,IF(AD4795&lt;&gt;0,M4795/V4795*MIN(12,AD4795),0))</f>
        <v>0</v>
      </c>
      <c r="AF4795" s="37">
        <f t="shared" si="1044"/>
        <v>0</v>
      </c>
      <c r="AG4795" s="37">
        <f t="shared" si="1045"/>
        <v>0</v>
      </c>
      <c r="AH4795" s="37">
        <f t="shared" si="1046"/>
        <v>0</v>
      </c>
      <c r="AI4795" s="35" t="str">
        <f t="shared" si="1047"/>
        <v>Nusidėvėjęs</v>
      </c>
      <c r="AJ4795" s="38" t="str">
        <f>IF(AND(F4795&lt;&gt;[3]Pav.tvarkyklė!$B$12,F4795&lt;&gt;[3]Pav.tvarkyklė!$B$13),"GVTNT","X")</f>
        <v>GVTNT</v>
      </c>
      <c r="AK4795" s="39">
        <f t="shared" si="1049"/>
        <v>0</v>
      </c>
      <c r="AL4795" s="41"/>
      <c r="AM4795" s="41"/>
      <c r="AN4795" s="41">
        <f t="shared" si="1037"/>
        <v>1900</v>
      </c>
      <c r="AO4795" s="41"/>
      <c r="AP4795" s="41"/>
      <c r="AQ4795" s="41"/>
      <c r="AR4795" s="42"/>
      <c r="AS4795" s="42"/>
      <c r="AU4795" s="43">
        <f t="shared" si="1038"/>
        <v>0</v>
      </c>
    </row>
    <row r="4796" spans="1:47" ht="15" customHeight="1" x14ac:dyDescent="0.25">
      <c r="A4796" s="11"/>
      <c r="B4796" s="19">
        <v>4965</v>
      </c>
      <c r="C4796" s="61"/>
      <c r="D4796" s="62"/>
      <c r="E4796" s="78"/>
      <c r="F4796" s="63"/>
      <c r="G4796" s="80"/>
      <c r="H4796" s="94"/>
      <c r="I4796" s="95"/>
      <c r="J4796" s="27"/>
      <c r="K4796" s="27"/>
      <c r="L4796" s="95"/>
      <c r="M4796" s="96"/>
      <c r="N4796" s="29">
        <v>0</v>
      </c>
      <c r="O4796" s="30" t="str">
        <f>IF(G4796&lt;=$N$2,"",IF(F4796=[3]Pav.tvarkyklė!$B$13,"",IF(ISBLANK(R4796),"X","")))</f>
        <v/>
      </c>
      <c r="P4796" s="91"/>
      <c r="Q4796" s="63"/>
      <c r="R4796" s="63"/>
      <c r="S4796" s="63"/>
      <c r="T4796" s="63"/>
      <c r="U4796" s="34" t="str">
        <f>IFERROR(INDEX('[3]5.Grup_T'!$G$4:$G$22,MATCH('6.Turtas'!E4796,'[3]5.Grup_T'!$E$4:$E$22,0)),"0")</f>
        <v>0</v>
      </c>
      <c r="V4796" s="35">
        <f t="shared" si="1039"/>
        <v>0</v>
      </c>
      <c r="W4796" s="35">
        <f>IF(NOT(ISBLANK(H4796)),(12-DATEDIF(H4796,'[3]1.Pradzia'!$D$13,"m")),0)</f>
        <v>0</v>
      </c>
      <c r="X4796" s="35">
        <f t="shared" si="1040"/>
        <v>0</v>
      </c>
      <c r="Y4796" s="35">
        <f t="shared" si="1050"/>
        <v>0</v>
      </c>
      <c r="Z4796" s="35">
        <f t="shared" si="1048"/>
        <v>0</v>
      </c>
      <c r="AA4796" s="36">
        <f t="shared" si="1041"/>
        <v>0</v>
      </c>
      <c r="AB4796" s="36">
        <f t="shared" si="1042"/>
        <v>0</v>
      </c>
      <c r="AC4796" s="37">
        <f t="shared" si="1043"/>
        <v>0</v>
      </c>
      <c r="AD4796" s="35">
        <f>IF(OR(YEAR(G4796)&lt;2019,O4796="X"),0,IF(ISBLANK(H4796),DATEDIF(G4796,'[3]1.Pradzia'!$D$13,"M"),DATEDIF(G4796,H4796,"m")))</f>
        <v>0</v>
      </c>
      <c r="AE4796" s="37">
        <f>IF(E4796='[3]5.Grup_T'!$E$20,0,IF(AD4796&lt;&gt;0,M4796/V4796*MIN(12,AD4796),0))</f>
        <v>0</v>
      </c>
      <c r="AF4796" s="37">
        <f t="shared" si="1044"/>
        <v>0</v>
      </c>
      <c r="AG4796" s="37">
        <f t="shared" si="1045"/>
        <v>0</v>
      </c>
      <c r="AH4796" s="37">
        <f t="shared" si="1046"/>
        <v>0</v>
      </c>
      <c r="AI4796" s="35" t="str">
        <f t="shared" si="1047"/>
        <v>Nusidėvėjęs</v>
      </c>
      <c r="AJ4796" s="38" t="str">
        <f>IF(AND(F4796&lt;&gt;[3]Pav.tvarkyklė!$B$12,F4796&lt;&gt;[3]Pav.tvarkyklė!$B$13),"GVTNT","X")</f>
        <v>GVTNT</v>
      </c>
      <c r="AK4796" s="39">
        <f t="shared" si="1049"/>
        <v>0</v>
      </c>
      <c r="AL4796" s="41"/>
      <c r="AM4796" s="41"/>
      <c r="AN4796" s="41">
        <f t="shared" si="1037"/>
        <v>1900</v>
      </c>
      <c r="AO4796" s="41"/>
      <c r="AP4796" s="41"/>
      <c r="AQ4796" s="41"/>
      <c r="AR4796" s="42"/>
      <c r="AS4796" s="42"/>
      <c r="AU4796" s="43">
        <f t="shared" si="1038"/>
        <v>0</v>
      </c>
    </row>
    <row r="4797" spans="1:47" ht="15" customHeight="1" x14ac:dyDescent="0.25">
      <c r="A4797" s="11"/>
      <c r="B4797" s="19">
        <v>4966</v>
      </c>
      <c r="C4797" s="61"/>
      <c r="D4797" s="62"/>
      <c r="E4797" s="78"/>
      <c r="F4797" s="63"/>
      <c r="G4797" s="80"/>
      <c r="H4797" s="94"/>
      <c r="I4797" s="95"/>
      <c r="J4797" s="27"/>
      <c r="K4797" s="27"/>
      <c r="L4797" s="95"/>
      <c r="M4797" s="96"/>
      <c r="N4797" s="29">
        <v>0</v>
      </c>
      <c r="O4797" s="30" t="str">
        <f>IF(G4797&lt;=$N$2,"",IF(F4797=[3]Pav.tvarkyklė!$B$13,"",IF(ISBLANK(R4797),"X","")))</f>
        <v/>
      </c>
      <c r="P4797" s="91"/>
      <c r="Q4797" s="63"/>
      <c r="R4797" s="63"/>
      <c r="S4797" s="63"/>
      <c r="T4797" s="63"/>
      <c r="U4797" s="34" t="str">
        <f>IFERROR(INDEX('[3]5.Grup_T'!$G$4:$G$22,MATCH('6.Turtas'!E4797,'[3]5.Grup_T'!$E$4:$E$22,0)),"0")</f>
        <v>0</v>
      </c>
      <c r="V4797" s="35">
        <f t="shared" si="1039"/>
        <v>0</v>
      </c>
      <c r="W4797" s="35">
        <f>IF(NOT(ISBLANK(H4797)),(12-DATEDIF(H4797,'[3]1.Pradzia'!$D$13,"m")),0)</f>
        <v>0</v>
      </c>
      <c r="X4797" s="35">
        <f t="shared" si="1040"/>
        <v>0</v>
      </c>
      <c r="Y4797" s="35">
        <f t="shared" si="1050"/>
        <v>0</v>
      </c>
      <c r="Z4797" s="35">
        <f t="shared" si="1048"/>
        <v>0</v>
      </c>
      <c r="AA4797" s="36">
        <f t="shared" si="1041"/>
        <v>0</v>
      </c>
      <c r="AB4797" s="36">
        <f t="shared" si="1042"/>
        <v>0</v>
      </c>
      <c r="AC4797" s="37">
        <f t="shared" si="1043"/>
        <v>0</v>
      </c>
      <c r="AD4797" s="35">
        <f>IF(OR(YEAR(G4797)&lt;2019,O4797="X"),0,IF(ISBLANK(H4797),DATEDIF(G4797,'[3]1.Pradzia'!$D$13,"M"),DATEDIF(G4797,H4797,"m")))</f>
        <v>0</v>
      </c>
      <c r="AE4797" s="37">
        <f>IF(E4797='[3]5.Grup_T'!$E$20,0,IF(AD4797&lt;&gt;0,M4797/V4797*MIN(12,AD4797),0))</f>
        <v>0</v>
      </c>
      <c r="AF4797" s="37">
        <f t="shared" si="1044"/>
        <v>0</v>
      </c>
      <c r="AG4797" s="37">
        <f t="shared" si="1045"/>
        <v>0</v>
      </c>
      <c r="AH4797" s="37">
        <f t="shared" si="1046"/>
        <v>0</v>
      </c>
      <c r="AI4797" s="35" t="str">
        <f t="shared" si="1047"/>
        <v>Nusidėvėjęs</v>
      </c>
      <c r="AJ4797" s="38" t="str">
        <f>IF(AND(F4797&lt;&gt;[3]Pav.tvarkyklė!$B$12,F4797&lt;&gt;[3]Pav.tvarkyklė!$B$13),"GVTNT","X")</f>
        <v>GVTNT</v>
      </c>
      <c r="AK4797" s="39">
        <f t="shared" si="1049"/>
        <v>0</v>
      </c>
      <c r="AL4797" s="41"/>
      <c r="AM4797" s="41"/>
      <c r="AN4797" s="41">
        <f t="shared" si="1037"/>
        <v>1900</v>
      </c>
      <c r="AO4797" s="41"/>
      <c r="AP4797" s="41"/>
      <c r="AQ4797" s="41"/>
      <c r="AR4797" s="42"/>
      <c r="AS4797" s="42"/>
      <c r="AU4797" s="43">
        <f t="shared" si="1038"/>
        <v>0</v>
      </c>
    </row>
    <row r="4798" spans="1:47" ht="15" customHeight="1" x14ac:dyDescent="0.25">
      <c r="A4798" s="11"/>
      <c r="B4798" s="19">
        <v>4967</v>
      </c>
      <c r="C4798" s="61"/>
      <c r="D4798" s="62"/>
      <c r="E4798" s="78"/>
      <c r="F4798" s="63"/>
      <c r="G4798" s="80"/>
      <c r="H4798" s="94"/>
      <c r="I4798" s="95"/>
      <c r="J4798" s="27"/>
      <c r="K4798" s="27"/>
      <c r="L4798" s="95"/>
      <c r="M4798" s="96"/>
      <c r="N4798" s="29">
        <v>0</v>
      </c>
      <c r="O4798" s="30" t="str">
        <f>IF(G4798&lt;=$N$2,"",IF(F4798=[3]Pav.tvarkyklė!$B$13,"",IF(ISBLANK(R4798),"X","")))</f>
        <v/>
      </c>
      <c r="P4798" s="91"/>
      <c r="Q4798" s="63"/>
      <c r="R4798" s="63"/>
      <c r="S4798" s="63"/>
      <c r="T4798" s="63"/>
      <c r="U4798" s="34" t="str">
        <f>IFERROR(INDEX('[3]5.Grup_T'!$G$4:$G$22,MATCH('6.Turtas'!E4798,'[3]5.Grup_T'!$E$4:$E$22,0)),"0")</f>
        <v>0</v>
      </c>
      <c r="V4798" s="35">
        <f t="shared" si="1039"/>
        <v>0</v>
      </c>
      <c r="W4798" s="35">
        <f>IF(NOT(ISBLANK(H4798)),(12-DATEDIF(H4798,'[3]1.Pradzia'!$D$13,"m")),0)</f>
        <v>0</v>
      </c>
      <c r="X4798" s="35">
        <f t="shared" si="1040"/>
        <v>0</v>
      </c>
      <c r="Y4798" s="35">
        <f t="shared" si="1050"/>
        <v>0</v>
      </c>
      <c r="Z4798" s="35">
        <f t="shared" si="1048"/>
        <v>0</v>
      </c>
      <c r="AA4798" s="36">
        <f t="shared" si="1041"/>
        <v>0</v>
      </c>
      <c r="AB4798" s="36">
        <f t="shared" si="1042"/>
        <v>0</v>
      </c>
      <c r="AC4798" s="37">
        <f t="shared" si="1043"/>
        <v>0</v>
      </c>
      <c r="AD4798" s="35">
        <f>IF(OR(YEAR(G4798)&lt;2019,O4798="X"),0,IF(ISBLANK(H4798),DATEDIF(G4798,'[3]1.Pradzia'!$D$13,"M"),DATEDIF(G4798,H4798,"m")))</f>
        <v>0</v>
      </c>
      <c r="AE4798" s="37">
        <f>IF(E4798='[3]5.Grup_T'!$E$20,0,IF(AD4798&lt;&gt;0,M4798/V4798*MIN(12,AD4798),0))</f>
        <v>0</v>
      </c>
      <c r="AF4798" s="37">
        <f t="shared" si="1044"/>
        <v>0</v>
      </c>
      <c r="AG4798" s="37">
        <f t="shared" si="1045"/>
        <v>0</v>
      </c>
      <c r="AH4798" s="37">
        <f t="shared" si="1046"/>
        <v>0</v>
      </c>
      <c r="AI4798" s="35" t="str">
        <f t="shared" si="1047"/>
        <v>Nusidėvėjęs</v>
      </c>
      <c r="AJ4798" s="38" t="str">
        <f>IF(AND(F4798&lt;&gt;[3]Pav.tvarkyklė!$B$12,F4798&lt;&gt;[3]Pav.tvarkyklė!$B$13),"GVTNT","X")</f>
        <v>GVTNT</v>
      </c>
      <c r="AK4798" s="39">
        <f t="shared" si="1049"/>
        <v>0</v>
      </c>
      <c r="AL4798" s="41"/>
      <c r="AM4798" s="41"/>
      <c r="AN4798" s="41">
        <f t="shared" si="1037"/>
        <v>1900</v>
      </c>
      <c r="AO4798" s="41"/>
      <c r="AP4798" s="41"/>
      <c r="AQ4798" s="41"/>
      <c r="AR4798" s="42"/>
      <c r="AS4798" s="42"/>
      <c r="AU4798" s="43">
        <f t="shared" si="1038"/>
        <v>0</v>
      </c>
    </row>
    <row r="4799" spans="1:47" ht="15" customHeight="1" x14ac:dyDescent="0.25">
      <c r="A4799" s="11"/>
      <c r="B4799" s="19">
        <v>4968</v>
      </c>
      <c r="C4799" s="61"/>
      <c r="D4799" s="62"/>
      <c r="E4799" s="78"/>
      <c r="F4799" s="63"/>
      <c r="G4799" s="80"/>
      <c r="H4799" s="94"/>
      <c r="I4799" s="95"/>
      <c r="J4799" s="27"/>
      <c r="K4799" s="27"/>
      <c r="L4799" s="95"/>
      <c r="M4799" s="96"/>
      <c r="N4799" s="29">
        <v>0</v>
      </c>
      <c r="O4799" s="30" t="str">
        <f>IF(G4799&lt;=$N$2,"",IF(F4799=[3]Pav.tvarkyklė!$B$13,"",IF(ISBLANK(R4799),"X","")))</f>
        <v/>
      </c>
      <c r="P4799" s="91"/>
      <c r="Q4799" s="63"/>
      <c r="R4799" s="63"/>
      <c r="S4799" s="63"/>
      <c r="T4799" s="63"/>
      <c r="U4799" s="34" t="str">
        <f>IFERROR(INDEX('[3]5.Grup_T'!$G$4:$G$22,MATCH('6.Turtas'!E4799,'[3]5.Grup_T'!$E$4:$E$22,0)),"0")</f>
        <v>0</v>
      </c>
      <c r="V4799" s="35">
        <f t="shared" si="1039"/>
        <v>0</v>
      </c>
      <c r="W4799" s="35">
        <f>IF(NOT(ISBLANK(H4799)),(12-DATEDIF(H4799,'[3]1.Pradzia'!$D$13,"m")),0)</f>
        <v>0</v>
      </c>
      <c r="X4799" s="35">
        <f t="shared" si="1040"/>
        <v>0</v>
      </c>
      <c r="Y4799" s="35">
        <f t="shared" si="1050"/>
        <v>0</v>
      </c>
      <c r="Z4799" s="35">
        <f t="shared" si="1048"/>
        <v>0</v>
      </c>
      <c r="AA4799" s="36">
        <f t="shared" si="1041"/>
        <v>0</v>
      </c>
      <c r="AB4799" s="36">
        <f t="shared" si="1042"/>
        <v>0</v>
      </c>
      <c r="AC4799" s="37">
        <f t="shared" si="1043"/>
        <v>0</v>
      </c>
      <c r="AD4799" s="35">
        <f>IF(OR(YEAR(G4799)&lt;2019,O4799="X"),0,IF(ISBLANK(H4799),DATEDIF(G4799,'[3]1.Pradzia'!$D$13,"M"),DATEDIF(G4799,H4799,"m")))</f>
        <v>0</v>
      </c>
      <c r="AE4799" s="37">
        <f>IF(E4799='[3]5.Grup_T'!$E$20,0,IF(AD4799&lt;&gt;0,M4799/V4799*MIN(12,AD4799),0))</f>
        <v>0</v>
      </c>
      <c r="AF4799" s="37">
        <f t="shared" si="1044"/>
        <v>0</v>
      </c>
      <c r="AG4799" s="37">
        <f t="shared" si="1045"/>
        <v>0</v>
      </c>
      <c r="AH4799" s="37">
        <f t="shared" si="1046"/>
        <v>0</v>
      </c>
      <c r="AI4799" s="35" t="str">
        <f t="shared" si="1047"/>
        <v>Nusidėvėjęs</v>
      </c>
      <c r="AJ4799" s="38" t="str">
        <f>IF(AND(F4799&lt;&gt;[3]Pav.tvarkyklė!$B$12,F4799&lt;&gt;[3]Pav.tvarkyklė!$B$13),"GVTNT","X")</f>
        <v>GVTNT</v>
      </c>
      <c r="AK4799" s="39">
        <f t="shared" si="1049"/>
        <v>0</v>
      </c>
      <c r="AL4799" s="41"/>
      <c r="AM4799" s="41"/>
      <c r="AN4799" s="41">
        <f t="shared" si="1037"/>
        <v>1900</v>
      </c>
      <c r="AO4799" s="41"/>
      <c r="AP4799" s="41"/>
      <c r="AQ4799" s="41"/>
      <c r="AR4799" s="42"/>
      <c r="AS4799" s="42"/>
      <c r="AU4799" s="43">
        <f t="shared" si="1038"/>
        <v>0</v>
      </c>
    </row>
    <row r="4800" spans="1:47" ht="15" customHeight="1" x14ac:dyDescent="0.25">
      <c r="A4800" s="11"/>
      <c r="B4800" s="19">
        <v>4969</v>
      </c>
      <c r="C4800" s="61"/>
      <c r="D4800" s="62"/>
      <c r="E4800" s="78"/>
      <c r="F4800" s="63"/>
      <c r="G4800" s="80"/>
      <c r="H4800" s="94"/>
      <c r="I4800" s="95"/>
      <c r="J4800" s="27"/>
      <c r="K4800" s="27"/>
      <c r="L4800" s="95"/>
      <c r="M4800" s="96"/>
      <c r="N4800" s="29">
        <v>0</v>
      </c>
      <c r="O4800" s="30" t="str">
        <f>IF(G4800&lt;=$N$2,"",IF(F4800=[3]Pav.tvarkyklė!$B$13,"",IF(ISBLANK(R4800),"X","")))</f>
        <v/>
      </c>
      <c r="P4800" s="91"/>
      <c r="Q4800" s="63"/>
      <c r="R4800" s="63"/>
      <c r="S4800" s="63"/>
      <c r="T4800" s="63"/>
      <c r="U4800" s="34" t="str">
        <f>IFERROR(INDEX('[3]5.Grup_T'!$G$4:$G$22,MATCH('6.Turtas'!E4800,'[3]5.Grup_T'!$E$4:$E$22,0)),"0")</f>
        <v>0</v>
      </c>
      <c r="V4800" s="35">
        <f t="shared" si="1039"/>
        <v>0</v>
      </c>
      <c r="W4800" s="35">
        <f>IF(NOT(ISBLANK(H4800)),(12-DATEDIF(H4800,'[3]1.Pradzia'!$D$13,"m")),0)</f>
        <v>0</v>
      </c>
      <c r="X4800" s="35">
        <f t="shared" si="1040"/>
        <v>0</v>
      </c>
      <c r="Y4800" s="35">
        <f t="shared" si="1050"/>
        <v>0</v>
      </c>
      <c r="Z4800" s="35">
        <f t="shared" si="1048"/>
        <v>0</v>
      </c>
      <c r="AA4800" s="36">
        <f t="shared" si="1041"/>
        <v>0</v>
      </c>
      <c r="AB4800" s="36">
        <f t="shared" si="1042"/>
        <v>0</v>
      </c>
      <c r="AC4800" s="37">
        <f t="shared" si="1043"/>
        <v>0</v>
      </c>
      <c r="AD4800" s="35">
        <f>IF(OR(YEAR(G4800)&lt;2019,O4800="X"),0,IF(ISBLANK(H4800),DATEDIF(G4800,'[3]1.Pradzia'!$D$13,"M"),DATEDIF(G4800,H4800,"m")))</f>
        <v>0</v>
      </c>
      <c r="AE4800" s="37">
        <f>IF(E4800='[3]5.Grup_T'!$E$20,0,IF(AD4800&lt;&gt;0,M4800/V4800*MIN(12,AD4800),0))</f>
        <v>0</v>
      </c>
      <c r="AF4800" s="37">
        <f t="shared" si="1044"/>
        <v>0</v>
      </c>
      <c r="AG4800" s="37">
        <f t="shared" si="1045"/>
        <v>0</v>
      </c>
      <c r="AH4800" s="37">
        <f t="shared" si="1046"/>
        <v>0</v>
      </c>
      <c r="AI4800" s="35" t="str">
        <f t="shared" si="1047"/>
        <v>Nusidėvėjęs</v>
      </c>
      <c r="AJ4800" s="38" t="str">
        <f>IF(AND(F4800&lt;&gt;[3]Pav.tvarkyklė!$B$12,F4800&lt;&gt;[3]Pav.tvarkyklė!$B$13),"GVTNT","X")</f>
        <v>GVTNT</v>
      </c>
      <c r="AK4800" s="39">
        <f t="shared" si="1049"/>
        <v>0</v>
      </c>
      <c r="AL4800" s="41"/>
      <c r="AM4800" s="41"/>
      <c r="AN4800" s="41">
        <f t="shared" si="1037"/>
        <v>1900</v>
      </c>
      <c r="AO4800" s="41"/>
      <c r="AP4800" s="41"/>
      <c r="AQ4800" s="41"/>
      <c r="AR4800" s="42"/>
      <c r="AS4800" s="42"/>
      <c r="AU4800" s="43">
        <f t="shared" si="1038"/>
        <v>0</v>
      </c>
    </row>
    <row r="4801" spans="1:47" ht="15" customHeight="1" x14ac:dyDescent="0.25">
      <c r="A4801" s="11"/>
      <c r="B4801" s="19">
        <v>4970</v>
      </c>
      <c r="C4801" s="61"/>
      <c r="D4801" s="62"/>
      <c r="E4801" s="78"/>
      <c r="F4801" s="63"/>
      <c r="G4801" s="80"/>
      <c r="H4801" s="94"/>
      <c r="I4801" s="95"/>
      <c r="J4801" s="27"/>
      <c r="K4801" s="27"/>
      <c r="L4801" s="95"/>
      <c r="M4801" s="96"/>
      <c r="N4801" s="29">
        <v>0</v>
      </c>
      <c r="O4801" s="30" t="str">
        <f>IF(G4801&lt;=$N$2,"",IF(F4801=[3]Pav.tvarkyklė!$B$13,"",IF(ISBLANK(R4801),"X","")))</f>
        <v/>
      </c>
      <c r="P4801" s="91"/>
      <c r="Q4801" s="63"/>
      <c r="R4801" s="63"/>
      <c r="S4801" s="63"/>
      <c r="T4801" s="63"/>
      <c r="U4801" s="34" t="str">
        <f>IFERROR(INDEX('[3]5.Grup_T'!$G$4:$G$22,MATCH('6.Turtas'!E4801,'[3]5.Grup_T'!$E$4:$E$22,0)),"0")</f>
        <v>0</v>
      </c>
      <c r="V4801" s="35">
        <f t="shared" si="1039"/>
        <v>0</v>
      </c>
      <c r="W4801" s="35">
        <f>IF(NOT(ISBLANK(H4801)),(12-DATEDIF(H4801,'[3]1.Pradzia'!$D$13,"m")),0)</f>
        <v>0</v>
      </c>
      <c r="X4801" s="35">
        <f t="shared" si="1040"/>
        <v>0</v>
      </c>
      <c r="Y4801" s="35">
        <f t="shared" si="1050"/>
        <v>0</v>
      </c>
      <c r="Z4801" s="35">
        <f t="shared" si="1048"/>
        <v>0</v>
      </c>
      <c r="AA4801" s="36">
        <f t="shared" si="1041"/>
        <v>0</v>
      </c>
      <c r="AB4801" s="36">
        <f t="shared" si="1042"/>
        <v>0</v>
      </c>
      <c r="AC4801" s="37">
        <f t="shared" si="1043"/>
        <v>0</v>
      </c>
      <c r="AD4801" s="35">
        <f>IF(OR(YEAR(G4801)&lt;2019,O4801="X"),0,IF(ISBLANK(H4801),DATEDIF(G4801,'[3]1.Pradzia'!$D$13,"M"),DATEDIF(G4801,H4801,"m")))</f>
        <v>0</v>
      </c>
      <c r="AE4801" s="37">
        <f>IF(E4801='[3]5.Grup_T'!$E$20,0,IF(AD4801&lt;&gt;0,M4801/V4801*MIN(12,AD4801),0))</f>
        <v>0</v>
      </c>
      <c r="AF4801" s="37">
        <f t="shared" si="1044"/>
        <v>0</v>
      </c>
      <c r="AG4801" s="37">
        <f t="shared" si="1045"/>
        <v>0</v>
      </c>
      <c r="AH4801" s="37">
        <f t="shared" si="1046"/>
        <v>0</v>
      </c>
      <c r="AI4801" s="35" t="str">
        <f t="shared" si="1047"/>
        <v>Nusidėvėjęs</v>
      </c>
      <c r="AJ4801" s="38" t="str">
        <f>IF(AND(F4801&lt;&gt;[3]Pav.tvarkyklė!$B$12,F4801&lt;&gt;[3]Pav.tvarkyklė!$B$13),"GVTNT","X")</f>
        <v>GVTNT</v>
      </c>
      <c r="AK4801" s="39">
        <f t="shared" si="1049"/>
        <v>0</v>
      </c>
      <c r="AL4801" s="41"/>
      <c r="AM4801" s="41"/>
      <c r="AN4801" s="41">
        <f t="shared" si="1037"/>
        <v>1900</v>
      </c>
      <c r="AO4801" s="41"/>
      <c r="AP4801" s="41"/>
      <c r="AQ4801" s="41"/>
      <c r="AR4801" s="42"/>
      <c r="AS4801" s="42"/>
      <c r="AU4801" s="43">
        <f t="shared" si="1038"/>
        <v>0</v>
      </c>
    </row>
    <row r="4802" spans="1:47" ht="15" customHeight="1" x14ac:dyDescent="0.25">
      <c r="A4802" s="11"/>
      <c r="B4802" s="19">
        <v>4971</v>
      </c>
      <c r="C4802" s="61"/>
      <c r="D4802" s="62"/>
      <c r="E4802" s="78"/>
      <c r="F4802" s="63"/>
      <c r="G4802" s="80"/>
      <c r="H4802" s="94"/>
      <c r="I4802" s="95"/>
      <c r="J4802" s="27"/>
      <c r="K4802" s="27"/>
      <c r="L4802" s="95"/>
      <c r="M4802" s="96"/>
      <c r="N4802" s="29">
        <v>0</v>
      </c>
      <c r="O4802" s="30" t="str">
        <f>IF(G4802&lt;=$N$2,"",IF(F4802=[3]Pav.tvarkyklė!$B$13,"",IF(ISBLANK(R4802),"X","")))</f>
        <v/>
      </c>
      <c r="P4802" s="91"/>
      <c r="Q4802" s="63"/>
      <c r="R4802" s="63"/>
      <c r="S4802" s="63"/>
      <c r="T4802" s="63"/>
      <c r="U4802" s="34" t="str">
        <f>IFERROR(INDEX('[3]5.Grup_T'!$G$4:$G$22,MATCH('6.Turtas'!E4802,'[3]5.Grup_T'!$E$4:$E$22,0)),"0")</f>
        <v>0</v>
      </c>
      <c r="V4802" s="35">
        <f t="shared" si="1039"/>
        <v>0</v>
      </c>
      <c r="W4802" s="35">
        <f>IF(NOT(ISBLANK(H4802)),(12-DATEDIF(H4802,'[3]1.Pradzia'!$D$13,"m")),0)</f>
        <v>0</v>
      </c>
      <c r="X4802" s="35">
        <f t="shared" si="1040"/>
        <v>0</v>
      </c>
      <c r="Y4802" s="35">
        <f t="shared" si="1050"/>
        <v>0</v>
      </c>
      <c r="Z4802" s="35">
        <f t="shared" si="1048"/>
        <v>0</v>
      </c>
      <c r="AA4802" s="36">
        <f t="shared" si="1041"/>
        <v>0</v>
      </c>
      <c r="AB4802" s="36">
        <f t="shared" si="1042"/>
        <v>0</v>
      </c>
      <c r="AC4802" s="37">
        <f t="shared" si="1043"/>
        <v>0</v>
      </c>
      <c r="AD4802" s="35">
        <f>IF(OR(YEAR(G4802)&lt;2019,O4802="X"),0,IF(ISBLANK(H4802),DATEDIF(G4802,'[3]1.Pradzia'!$D$13,"M"),DATEDIF(G4802,H4802,"m")))</f>
        <v>0</v>
      </c>
      <c r="AE4802" s="37">
        <f>IF(E4802='[3]5.Grup_T'!$E$20,0,IF(AD4802&lt;&gt;0,M4802/V4802*MIN(12,AD4802),0))</f>
        <v>0</v>
      </c>
      <c r="AF4802" s="37">
        <f t="shared" si="1044"/>
        <v>0</v>
      </c>
      <c r="AG4802" s="37">
        <f t="shared" si="1045"/>
        <v>0</v>
      </c>
      <c r="AH4802" s="37">
        <f t="shared" si="1046"/>
        <v>0</v>
      </c>
      <c r="AI4802" s="35" t="str">
        <f t="shared" si="1047"/>
        <v>Nusidėvėjęs</v>
      </c>
      <c r="AJ4802" s="38" t="str">
        <f>IF(AND(F4802&lt;&gt;[3]Pav.tvarkyklė!$B$12,F4802&lt;&gt;[3]Pav.tvarkyklė!$B$13),"GVTNT","X")</f>
        <v>GVTNT</v>
      </c>
      <c r="AK4802" s="39">
        <f t="shared" si="1049"/>
        <v>0</v>
      </c>
      <c r="AL4802" s="41"/>
      <c r="AM4802" s="41"/>
      <c r="AN4802" s="41">
        <f t="shared" si="1037"/>
        <v>1900</v>
      </c>
      <c r="AO4802" s="41"/>
      <c r="AP4802" s="41"/>
      <c r="AQ4802" s="41"/>
      <c r="AR4802" s="42"/>
      <c r="AS4802" s="42"/>
      <c r="AU4802" s="43">
        <f t="shared" si="1038"/>
        <v>0</v>
      </c>
    </row>
    <row r="4803" spans="1:47" ht="15" customHeight="1" x14ac:dyDescent="0.25">
      <c r="A4803" s="11"/>
      <c r="B4803" s="19">
        <v>4972</v>
      </c>
      <c r="C4803" s="61"/>
      <c r="D4803" s="62"/>
      <c r="E4803" s="78"/>
      <c r="F4803" s="63"/>
      <c r="G4803" s="80"/>
      <c r="H4803" s="94"/>
      <c r="I4803" s="95"/>
      <c r="J4803" s="27"/>
      <c r="K4803" s="27"/>
      <c r="L4803" s="95"/>
      <c r="M4803" s="96"/>
      <c r="N4803" s="29">
        <v>0</v>
      </c>
      <c r="O4803" s="30" t="str">
        <f>IF(G4803&lt;=$N$2,"",IF(F4803=[3]Pav.tvarkyklė!$B$13,"",IF(ISBLANK(R4803),"X","")))</f>
        <v/>
      </c>
      <c r="P4803" s="91"/>
      <c r="Q4803" s="63"/>
      <c r="R4803" s="63"/>
      <c r="S4803" s="63"/>
      <c r="T4803" s="63"/>
      <c r="U4803" s="34" t="str">
        <f>IFERROR(INDEX('[3]5.Grup_T'!$G$4:$G$22,MATCH('6.Turtas'!E4803,'[3]5.Grup_T'!$E$4:$E$22,0)),"0")</f>
        <v>0</v>
      </c>
      <c r="V4803" s="35">
        <f t="shared" si="1039"/>
        <v>0</v>
      </c>
      <c r="W4803" s="35">
        <f>IF(NOT(ISBLANK(H4803)),(12-DATEDIF(H4803,'[3]1.Pradzia'!$D$13,"m")),0)</f>
        <v>0</v>
      </c>
      <c r="X4803" s="35">
        <f t="shared" si="1040"/>
        <v>0</v>
      </c>
      <c r="Y4803" s="35">
        <f t="shared" si="1050"/>
        <v>0</v>
      </c>
      <c r="Z4803" s="35">
        <f t="shared" si="1048"/>
        <v>0</v>
      </c>
      <c r="AA4803" s="36">
        <f t="shared" si="1041"/>
        <v>0</v>
      </c>
      <c r="AB4803" s="36">
        <f t="shared" si="1042"/>
        <v>0</v>
      </c>
      <c r="AC4803" s="37">
        <f t="shared" si="1043"/>
        <v>0</v>
      </c>
      <c r="AD4803" s="35">
        <f>IF(OR(YEAR(G4803)&lt;2019,O4803="X"),0,IF(ISBLANK(H4803),DATEDIF(G4803,'[3]1.Pradzia'!$D$13,"M"),DATEDIF(G4803,H4803,"m")))</f>
        <v>0</v>
      </c>
      <c r="AE4803" s="37">
        <f>IF(E4803='[3]5.Grup_T'!$E$20,0,IF(AD4803&lt;&gt;0,M4803/V4803*MIN(12,AD4803),0))</f>
        <v>0</v>
      </c>
      <c r="AF4803" s="37">
        <f t="shared" si="1044"/>
        <v>0</v>
      </c>
      <c r="AG4803" s="37">
        <f t="shared" si="1045"/>
        <v>0</v>
      </c>
      <c r="AH4803" s="37">
        <f t="shared" si="1046"/>
        <v>0</v>
      </c>
      <c r="AI4803" s="35" t="str">
        <f t="shared" si="1047"/>
        <v>Nusidėvėjęs</v>
      </c>
      <c r="AJ4803" s="38" t="str">
        <f>IF(AND(F4803&lt;&gt;[3]Pav.tvarkyklė!$B$12,F4803&lt;&gt;[3]Pav.tvarkyklė!$B$13),"GVTNT","X")</f>
        <v>GVTNT</v>
      </c>
      <c r="AK4803" s="39">
        <f t="shared" si="1049"/>
        <v>0</v>
      </c>
      <c r="AL4803" s="41"/>
      <c r="AM4803" s="41"/>
      <c r="AN4803" s="41">
        <f t="shared" si="1037"/>
        <v>1900</v>
      </c>
      <c r="AO4803" s="41"/>
      <c r="AP4803" s="41"/>
      <c r="AQ4803" s="41"/>
      <c r="AR4803" s="42"/>
      <c r="AS4803" s="42"/>
      <c r="AU4803" s="43">
        <f t="shared" si="1038"/>
        <v>0</v>
      </c>
    </row>
    <row r="4804" spans="1:47" ht="15" customHeight="1" x14ac:dyDescent="0.25">
      <c r="A4804" s="11"/>
      <c r="B4804" s="19">
        <v>4973</v>
      </c>
      <c r="C4804" s="61"/>
      <c r="D4804" s="62"/>
      <c r="E4804" s="78"/>
      <c r="F4804" s="63"/>
      <c r="G4804" s="80"/>
      <c r="H4804" s="94"/>
      <c r="I4804" s="95"/>
      <c r="J4804" s="27"/>
      <c r="K4804" s="27"/>
      <c r="L4804" s="95"/>
      <c r="M4804" s="96"/>
      <c r="N4804" s="29">
        <v>0</v>
      </c>
      <c r="O4804" s="30" t="str">
        <f>IF(G4804&lt;=$N$2,"",IF(F4804=[3]Pav.tvarkyklė!$B$13,"",IF(ISBLANK(R4804),"X","")))</f>
        <v/>
      </c>
      <c r="P4804" s="91"/>
      <c r="Q4804" s="63"/>
      <c r="R4804" s="63"/>
      <c r="S4804" s="63"/>
      <c r="T4804" s="63"/>
      <c r="U4804" s="34" t="str">
        <f>IFERROR(INDEX('[3]5.Grup_T'!$G$4:$G$22,MATCH('6.Turtas'!E4804,'[3]5.Grup_T'!$E$4:$E$22,0)),"0")</f>
        <v>0</v>
      </c>
      <c r="V4804" s="35">
        <f t="shared" si="1039"/>
        <v>0</v>
      </c>
      <c r="W4804" s="35">
        <f>IF(NOT(ISBLANK(H4804)),(12-DATEDIF(H4804,'[3]1.Pradzia'!$D$13,"m")),0)</f>
        <v>0</v>
      </c>
      <c r="X4804" s="35">
        <f t="shared" si="1040"/>
        <v>0</v>
      </c>
      <c r="Y4804" s="35">
        <f t="shared" si="1050"/>
        <v>0</v>
      </c>
      <c r="Z4804" s="35">
        <f t="shared" si="1048"/>
        <v>0</v>
      </c>
      <c r="AA4804" s="36">
        <f t="shared" si="1041"/>
        <v>0</v>
      </c>
      <c r="AB4804" s="36">
        <f t="shared" si="1042"/>
        <v>0</v>
      </c>
      <c r="AC4804" s="37">
        <f t="shared" si="1043"/>
        <v>0</v>
      </c>
      <c r="AD4804" s="35">
        <f>IF(OR(YEAR(G4804)&lt;2019,O4804="X"),0,IF(ISBLANK(H4804),DATEDIF(G4804,'[3]1.Pradzia'!$D$13,"M"),DATEDIF(G4804,H4804,"m")))</f>
        <v>0</v>
      </c>
      <c r="AE4804" s="37">
        <f>IF(E4804='[3]5.Grup_T'!$E$20,0,IF(AD4804&lt;&gt;0,M4804/V4804*MIN(12,AD4804),0))</f>
        <v>0</v>
      </c>
      <c r="AF4804" s="37">
        <f t="shared" si="1044"/>
        <v>0</v>
      </c>
      <c r="AG4804" s="37">
        <f t="shared" si="1045"/>
        <v>0</v>
      </c>
      <c r="AH4804" s="37">
        <f t="shared" si="1046"/>
        <v>0</v>
      </c>
      <c r="AI4804" s="35" t="str">
        <f t="shared" si="1047"/>
        <v>Nusidėvėjęs</v>
      </c>
      <c r="AJ4804" s="38" t="str">
        <f>IF(AND(F4804&lt;&gt;[3]Pav.tvarkyklė!$B$12,F4804&lt;&gt;[3]Pav.tvarkyklė!$B$13),"GVTNT","X")</f>
        <v>GVTNT</v>
      </c>
      <c r="AK4804" s="39">
        <f t="shared" si="1049"/>
        <v>0</v>
      </c>
      <c r="AL4804" s="41"/>
      <c r="AM4804" s="41"/>
      <c r="AN4804" s="41">
        <f t="shared" si="1037"/>
        <v>1900</v>
      </c>
      <c r="AO4804" s="41"/>
      <c r="AP4804" s="41"/>
      <c r="AQ4804" s="41"/>
      <c r="AR4804" s="42"/>
      <c r="AS4804" s="42"/>
      <c r="AU4804" s="43">
        <f t="shared" si="1038"/>
        <v>0</v>
      </c>
    </row>
    <row r="4805" spans="1:47" ht="15" customHeight="1" x14ac:dyDescent="0.25">
      <c r="A4805" s="11"/>
      <c r="B4805" s="19">
        <v>4974</v>
      </c>
      <c r="C4805" s="61"/>
      <c r="D4805" s="62"/>
      <c r="E4805" s="78"/>
      <c r="F4805" s="63"/>
      <c r="G4805" s="80"/>
      <c r="H4805" s="94"/>
      <c r="I4805" s="95"/>
      <c r="J4805" s="27"/>
      <c r="K4805" s="27"/>
      <c r="L4805" s="95"/>
      <c r="M4805" s="96"/>
      <c r="N4805" s="29">
        <v>0</v>
      </c>
      <c r="O4805" s="30" t="str">
        <f>IF(G4805&lt;=$N$2,"",IF(F4805=[3]Pav.tvarkyklė!$B$13,"",IF(ISBLANK(R4805),"X","")))</f>
        <v/>
      </c>
      <c r="P4805" s="91"/>
      <c r="Q4805" s="63"/>
      <c r="R4805" s="63"/>
      <c r="S4805" s="63"/>
      <c r="T4805" s="63"/>
      <c r="U4805" s="34" t="str">
        <f>IFERROR(INDEX('[3]5.Grup_T'!$G$4:$G$22,MATCH('6.Turtas'!E4805,'[3]5.Grup_T'!$E$4:$E$22,0)),"0")</f>
        <v>0</v>
      </c>
      <c r="V4805" s="35">
        <f t="shared" si="1039"/>
        <v>0</v>
      </c>
      <c r="W4805" s="35">
        <f>IF(NOT(ISBLANK(H4805)),(12-DATEDIF(H4805,'[3]1.Pradzia'!$D$13,"m")),0)</f>
        <v>0</v>
      </c>
      <c r="X4805" s="35">
        <f t="shared" si="1040"/>
        <v>0</v>
      </c>
      <c r="Y4805" s="35">
        <f t="shared" si="1050"/>
        <v>0</v>
      </c>
      <c r="Z4805" s="35">
        <f t="shared" si="1048"/>
        <v>0</v>
      </c>
      <c r="AA4805" s="36">
        <f t="shared" si="1041"/>
        <v>0</v>
      </c>
      <c r="AB4805" s="36">
        <f t="shared" si="1042"/>
        <v>0</v>
      </c>
      <c r="AC4805" s="37">
        <f t="shared" si="1043"/>
        <v>0</v>
      </c>
      <c r="AD4805" s="35">
        <f>IF(OR(YEAR(G4805)&lt;2019,O4805="X"),0,IF(ISBLANK(H4805),DATEDIF(G4805,'[3]1.Pradzia'!$D$13,"M"),DATEDIF(G4805,H4805,"m")))</f>
        <v>0</v>
      </c>
      <c r="AE4805" s="37">
        <f>IF(E4805='[3]5.Grup_T'!$E$20,0,IF(AD4805&lt;&gt;0,M4805/V4805*MIN(12,AD4805),0))</f>
        <v>0</v>
      </c>
      <c r="AF4805" s="37">
        <f t="shared" si="1044"/>
        <v>0</v>
      </c>
      <c r="AG4805" s="37">
        <f t="shared" si="1045"/>
        <v>0</v>
      </c>
      <c r="AH4805" s="37">
        <f t="shared" si="1046"/>
        <v>0</v>
      </c>
      <c r="AI4805" s="35" t="str">
        <f t="shared" si="1047"/>
        <v>Nusidėvėjęs</v>
      </c>
      <c r="AJ4805" s="38" t="str">
        <f>IF(AND(F4805&lt;&gt;[3]Pav.tvarkyklė!$B$12,F4805&lt;&gt;[3]Pav.tvarkyklė!$B$13),"GVTNT","X")</f>
        <v>GVTNT</v>
      </c>
      <c r="AK4805" s="39">
        <f t="shared" si="1049"/>
        <v>0</v>
      </c>
      <c r="AL4805" s="41"/>
      <c r="AM4805" s="41"/>
      <c r="AN4805" s="41">
        <f t="shared" ref="AN4805:AN4868" si="1051">YEAR(G4805)</f>
        <v>1900</v>
      </c>
      <c r="AO4805" s="41"/>
      <c r="AP4805" s="41"/>
      <c r="AQ4805" s="41"/>
      <c r="AR4805" s="42"/>
      <c r="AS4805" s="42"/>
      <c r="AU4805" s="43">
        <f t="shared" ref="AU4805:AU4868" si="1052">AF4805-AT4805</f>
        <v>0</v>
      </c>
    </row>
    <row r="4806" spans="1:47" ht="15" customHeight="1" x14ac:dyDescent="0.25">
      <c r="A4806" s="11"/>
      <c r="B4806" s="19">
        <v>4975</v>
      </c>
      <c r="C4806" s="61"/>
      <c r="D4806" s="62"/>
      <c r="E4806" s="78"/>
      <c r="F4806" s="63"/>
      <c r="G4806" s="80"/>
      <c r="H4806" s="94"/>
      <c r="I4806" s="95"/>
      <c r="J4806" s="27"/>
      <c r="K4806" s="27"/>
      <c r="L4806" s="95"/>
      <c r="M4806" s="96"/>
      <c r="N4806" s="29">
        <v>0</v>
      </c>
      <c r="O4806" s="30" t="str">
        <f>IF(G4806&lt;=$N$2,"",IF(F4806=[3]Pav.tvarkyklė!$B$13,"",IF(ISBLANK(R4806),"X","")))</f>
        <v/>
      </c>
      <c r="P4806" s="91"/>
      <c r="Q4806" s="63"/>
      <c r="R4806" s="63"/>
      <c r="S4806" s="63"/>
      <c r="T4806" s="63"/>
      <c r="U4806" s="34" t="str">
        <f>IFERROR(INDEX('[3]5.Grup_T'!$G$4:$G$22,MATCH('6.Turtas'!E4806,'[3]5.Grup_T'!$E$4:$E$22,0)),"0")</f>
        <v>0</v>
      </c>
      <c r="V4806" s="35">
        <f t="shared" si="1039"/>
        <v>0</v>
      </c>
      <c r="W4806" s="35">
        <f>IF(NOT(ISBLANK(H4806)),(12-DATEDIF(H4806,'[3]1.Pradzia'!$D$13,"m")),0)</f>
        <v>0</v>
      </c>
      <c r="X4806" s="35">
        <f t="shared" si="1040"/>
        <v>0</v>
      </c>
      <c r="Y4806" s="35">
        <f t="shared" si="1050"/>
        <v>0</v>
      </c>
      <c r="Z4806" s="35">
        <f t="shared" si="1048"/>
        <v>0</v>
      </c>
      <c r="AA4806" s="36">
        <f t="shared" si="1041"/>
        <v>0</v>
      </c>
      <c r="AB4806" s="36">
        <f t="shared" si="1042"/>
        <v>0</v>
      </c>
      <c r="AC4806" s="37">
        <f t="shared" si="1043"/>
        <v>0</v>
      </c>
      <c r="AD4806" s="35">
        <f>IF(OR(YEAR(G4806)&lt;2019,O4806="X"),0,IF(ISBLANK(H4806),DATEDIF(G4806,'[3]1.Pradzia'!$D$13,"M"),DATEDIF(G4806,H4806,"m")))</f>
        <v>0</v>
      </c>
      <c r="AE4806" s="37">
        <f>IF(E4806='[3]5.Grup_T'!$E$20,0,IF(AD4806&lt;&gt;0,M4806/V4806*MIN(12,AD4806),0))</f>
        <v>0</v>
      </c>
      <c r="AF4806" s="37">
        <f t="shared" si="1044"/>
        <v>0</v>
      </c>
      <c r="AG4806" s="37">
        <f t="shared" si="1045"/>
        <v>0</v>
      </c>
      <c r="AH4806" s="37">
        <f t="shared" si="1046"/>
        <v>0</v>
      </c>
      <c r="AI4806" s="35" t="str">
        <f t="shared" si="1047"/>
        <v>Nusidėvėjęs</v>
      </c>
      <c r="AJ4806" s="38" t="str">
        <f>IF(AND(F4806&lt;&gt;[3]Pav.tvarkyklė!$B$12,F4806&lt;&gt;[3]Pav.tvarkyklė!$B$13),"GVTNT","X")</f>
        <v>GVTNT</v>
      </c>
      <c r="AK4806" s="39">
        <f t="shared" si="1049"/>
        <v>0</v>
      </c>
      <c r="AL4806" s="41"/>
      <c r="AM4806" s="41"/>
      <c r="AN4806" s="41">
        <f t="shared" si="1051"/>
        <v>1900</v>
      </c>
      <c r="AO4806" s="41"/>
      <c r="AP4806" s="41"/>
      <c r="AQ4806" s="41"/>
      <c r="AR4806" s="42"/>
      <c r="AS4806" s="42"/>
      <c r="AU4806" s="43">
        <f t="shared" si="1052"/>
        <v>0</v>
      </c>
    </row>
    <row r="4807" spans="1:47" ht="15" customHeight="1" x14ac:dyDescent="0.25">
      <c r="A4807" s="11"/>
      <c r="B4807" s="19">
        <v>4976</v>
      </c>
      <c r="C4807" s="61"/>
      <c r="D4807" s="62"/>
      <c r="E4807" s="78"/>
      <c r="F4807" s="63"/>
      <c r="G4807" s="80"/>
      <c r="H4807" s="94"/>
      <c r="I4807" s="95"/>
      <c r="J4807" s="27"/>
      <c r="K4807" s="27"/>
      <c r="L4807" s="95"/>
      <c r="M4807" s="96"/>
      <c r="N4807" s="29">
        <v>0</v>
      </c>
      <c r="O4807" s="30" t="str">
        <f>IF(G4807&lt;=$N$2,"",IF(F4807=[3]Pav.tvarkyklė!$B$13,"",IF(ISBLANK(R4807),"X","")))</f>
        <v/>
      </c>
      <c r="P4807" s="91"/>
      <c r="Q4807" s="63"/>
      <c r="R4807" s="63"/>
      <c r="S4807" s="63"/>
      <c r="T4807" s="63"/>
      <c r="U4807" s="34" t="str">
        <f>IFERROR(INDEX('[3]5.Grup_T'!$G$4:$G$22,MATCH('6.Turtas'!E4807,'[3]5.Grup_T'!$E$4:$E$22,0)),"0")</f>
        <v>0</v>
      </c>
      <c r="V4807" s="35">
        <f t="shared" si="1039"/>
        <v>0</v>
      </c>
      <c r="W4807" s="35">
        <f>IF(NOT(ISBLANK(H4807)),(12-DATEDIF(H4807,'[3]1.Pradzia'!$D$13,"m")),0)</f>
        <v>0</v>
      </c>
      <c r="X4807" s="35">
        <f t="shared" si="1040"/>
        <v>0</v>
      </c>
      <c r="Y4807" s="35">
        <f t="shared" si="1050"/>
        <v>0</v>
      </c>
      <c r="Z4807" s="35">
        <f t="shared" si="1048"/>
        <v>0</v>
      </c>
      <c r="AA4807" s="36">
        <f t="shared" si="1041"/>
        <v>0</v>
      </c>
      <c r="AB4807" s="36">
        <f t="shared" si="1042"/>
        <v>0</v>
      </c>
      <c r="AC4807" s="37">
        <f t="shared" si="1043"/>
        <v>0</v>
      </c>
      <c r="AD4807" s="35">
        <f>IF(OR(YEAR(G4807)&lt;2019,O4807="X"),0,IF(ISBLANK(H4807),DATEDIF(G4807,'[3]1.Pradzia'!$D$13,"M"),DATEDIF(G4807,H4807,"m")))</f>
        <v>0</v>
      </c>
      <c r="AE4807" s="37">
        <f>IF(E4807='[3]5.Grup_T'!$E$20,0,IF(AD4807&lt;&gt;0,M4807/V4807*MIN(12,AD4807),0))</f>
        <v>0</v>
      </c>
      <c r="AF4807" s="37">
        <f t="shared" si="1044"/>
        <v>0</v>
      </c>
      <c r="AG4807" s="37">
        <f t="shared" si="1045"/>
        <v>0</v>
      </c>
      <c r="AH4807" s="37">
        <f t="shared" si="1046"/>
        <v>0</v>
      </c>
      <c r="AI4807" s="35" t="str">
        <f t="shared" si="1047"/>
        <v>Nusidėvėjęs</v>
      </c>
      <c r="AJ4807" s="38" t="str">
        <f>IF(AND(F4807&lt;&gt;[3]Pav.tvarkyklė!$B$12,F4807&lt;&gt;[3]Pav.tvarkyklė!$B$13),"GVTNT","X")</f>
        <v>GVTNT</v>
      </c>
      <c r="AK4807" s="39">
        <f t="shared" si="1049"/>
        <v>0</v>
      </c>
      <c r="AL4807" s="41"/>
      <c r="AM4807" s="41"/>
      <c r="AN4807" s="41">
        <f t="shared" si="1051"/>
        <v>1900</v>
      </c>
      <c r="AO4807" s="41"/>
      <c r="AP4807" s="41"/>
      <c r="AQ4807" s="41"/>
      <c r="AR4807" s="42"/>
      <c r="AS4807" s="42"/>
      <c r="AU4807" s="43">
        <f t="shared" si="1052"/>
        <v>0</v>
      </c>
    </row>
    <row r="4808" spans="1:47" ht="15" customHeight="1" x14ac:dyDescent="0.25">
      <c r="A4808" s="11"/>
      <c r="B4808" s="19">
        <v>4977</v>
      </c>
      <c r="C4808" s="61"/>
      <c r="D4808" s="62"/>
      <c r="E4808" s="78"/>
      <c r="F4808" s="63"/>
      <c r="G4808" s="80"/>
      <c r="H4808" s="94"/>
      <c r="I4808" s="95"/>
      <c r="J4808" s="27"/>
      <c r="K4808" s="27"/>
      <c r="L4808" s="95"/>
      <c r="M4808" s="96"/>
      <c r="N4808" s="29">
        <v>0</v>
      </c>
      <c r="O4808" s="30" t="str">
        <f>IF(G4808&lt;=$N$2,"",IF(F4808=[3]Pav.tvarkyklė!$B$13,"",IF(ISBLANK(R4808),"X","")))</f>
        <v/>
      </c>
      <c r="P4808" s="91"/>
      <c r="Q4808" s="63"/>
      <c r="R4808" s="63"/>
      <c r="S4808" s="63"/>
      <c r="T4808" s="63"/>
      <c r="U4808" s="34" t="str">
        <f>IFERROR(INDEX('[3]5.Grup_T'!$G$4:$G$22,MATCH('6.Turtas'!E4808,'[3]5.Grup_T'!$E$4:$E$22,0)),"0")</f>
        <v>0</v>
      </c>
      <c r="V4808" s="35">
        <f t="shared" si="1039"/>
        <v>0</v>
      </c>
      <c r="W4808" s="35">
        <f>IF(NOT(ISBLANK(H4808)),(12-DATEDIF(H4808,'[3]1.Pradzia'!$D$13,"m")),0)</f>
        <v>0</v>
      </c>
      <c r="X4808" s="35">
        <f t="shared" si="1040"/>
        <v>0</v>
      </c>
      <c r="Y4808" s="35">
        <f t="shared" si="1050"/>
        <v>0</v>
      </c>
      <c r="Z4808" s="35">
        <f t="shared" si="1048"/>
        <v>0</v>
      </c>
      <c r="AA4808" s="36">
        <f t="shared" si="1041"/>
        <v>0</v>
      </c>
      <c r="AB4808" s="36">
        <f t="shared" si="1042"/>
        <v>0</v>
      </c>
      <c r="AC4808" s="37">
        <f t="shared" si="1043"/>
        <v>0</v>
      </c>
      <c r="AD4808" s="35">
        <f>IF(OR(YEAR(G4808)&lt;2019,O4808="X"),0,IF(ISBLANK(H4808),DATEDIF(G4808,'[3]1.Pradzia'!$D$13,"M"),DATEDIF(G4808,H4808,"m")))</f>
        <v>0</v>
      </c>
      <c r="AE4808" s="37">
        <f>IF(E4808='[3]5.Grup_T'!$E$20,0,IF(AD4808&lt;&gt;0,M4808/V4808*MIN(12,AD4808),0))</f>
        <v>0</v>
      </c>
      <c r="AF4808" s="37">
        <f t="shared" si="1044"/>
        <v>0</v>
      </c>
      <c r="AG4808" s="37">
        <f t="shared" si="1045"/>
        <v>0</v>
      </c>
      <c r="AH4808" s="37">
        <f t="shared" si="1046"/>
        <v>0</v>
      </c>
      <c r="AI4808" s="35" t="str">
        <f t="shared" si="1047"/>
        <v>Nusidėvėjęs</v>
      </c>
      <c r="AJ4808" s="38" t="str">
        <f>IF(AND(F4808&lt;&gt;[3]Pav.tvarkyklė!$B$12,F4808&lt;&gt;[3]Pav.tvarkyklė!$B$13),"GVTNT","X")</f>
        <v>GVTNT</v>
      </c>
      <c r="AK4808" s="39">
        <f t="shared" si="1049"/>
        <v>0</v>
      </c>
      <c r="AL4808" s="41"/>
      <c r="AM4808" s="41"/>
      <c r="AN4808" s="41">
        <f t="shared" si="1051"/>
        <v>1900</v>
      </c>
      <c r="AO4808" s="41"/>
      <c r="AP4808" s="41"/>
      <c r="AQ4808" s="41"/>
      <c r="AR4808" s="42"/>
      <c r="AS4808" s="42"/>
      <c r="AU4808" s="43">
        <f t="shared" si="1052"/>
        <v>0</v>
      </c>
    </row>
    <row r="4809" spans="1:47" ht="15" customHeight="1" x14ac:dyDescent="0.25">
      <c r="A4809" s="11"/>
      <c r="B4809" s="19">
        <v>4978</v>
      </c>
      <c r="C4809" s="61"/>
      <c r="D4809" s="62"/>
      <c r="E4809" s="78"/>
      <c r="F4809" s="63"/>
      <c r="G4809" s="80"/>
      <c r="H4809" s="94"/>
      <c r="I4809" s="95"/>
      <c r="J4809" s="27"/>
      <c r="K4809" s="27"/>
      <c r="L4809" s="95"/>
      <c r="M4809" s="96"/>
      <c r="N4809" s="29">
        <v>0</v>
      </c>
      <c r="O4809" s="30" t="str">
        <f>IF(G4809&lt;=$N$2,"",IF(F4809=[3]Pav.tvarkyklė!$B$13,"",IF(ISBLANK(R4809),"X","")))</f>
        <v/>
      </c>
      <c r="P4809" s="91"/>
      <c r="Q4809" s="63"/>
      <c r="R4809" s="63"/>
      <c r="S4809" s="63"/>
      <c r="T4809" s="63"/>
      <c r="U4809" s="34" t="str">
        <f>IFERROR(INDEX('[3]5.Grup_T'!$G$4:$G$22,MATCH('6.Turtas'!E4809,'[3]5.Grup_T'!$E$4:$E$22,0)),"0")</f>
        <v>0</v>
      </c>
      <c r="V4809" s="35">
        <f t="shared" si="1039"/>
        <v>0</v>
      </c>
      <c r="W4809" s="35">
        <f>IF(NOT(ISBLANK(H4809)),(12-DATEDIF(H4809,'[3]1.Pradzia'!$D$13,"m")),0)</f>
        <v>0</v>
      </c>
      <c r="X4809" s="35">
        <f t="shared" si="1040"/>
        <v>0</v>
      </c>
      <c r="Y4809" s="35">
        <f t="shared" si="1050"/>
        <v>0</v>
      </c>
      <c r="Z4809" s="35">
        <f t="shared" si="1048"/>
        <v>0</v>
      </c>
      <c r="AA4809" s="36">
        <f t="shared" si="1041"/>
        <v>0</v>
      </c>
      <c r="AB4809" s="36">
        <f t="shared" si="1042"/>
        <v>0</v>
      </c>
      <c r="AC4809" s="37">
        <f t="shared" si="1043"/>
        <v>0</v>
      </c>
      <c r="AD4809" s="35">
        <f>IF(OR(YEAR(G4809)&lt;2019,O4809="X"),0,IF(ISBLANK(H4809),DATEDIF(G4809,'[3]1.Pradzia'!$D$13,"M"),DATEDIF(G4809,H4809,"m")))</f>
        <v>0</v>
      </c>
      <c r="AE4809" s="37">
        <f>IF(E4809='[3]5.Grup_T'!$E$20,0,IF(AD4809&lt;&gt;0,M4809/V4809*MIN(12,AD4809),0))</f>
        <v>0</v>
      </c>
      <c r="AF4809" s="37">
        <f t="shared" si="1044"/>
        <v>0</v>
      </c>
      <c r="AG4809" s="37">
        <f t="shared" si="1045"/>
        <v>0</v>
      </c>
      <c r="AH4809" s="37">
        <f t="shared" si="1046"/>
        <v>0</v>
      </c>
      <c r="AI4809" s="35" t="str">
        <f t="shared" si="1047"/>
        <v>Nusidėvėjęs</v>
      </c>
      <c r="AJ4809" s="38" t="str">
        <f>IF(AND(F4809&lt;&gt;[3]Pav.tvarkyklė!$B$12,F4809&lt;&gt;[3]Pav.tvarkyklė!$B$13),"GVTNT","X")</f>
        <v>GVTNT</v>
      </c>
      <c r="AK4809" s="39">
        <f t="shared" si="1049"/>
        <v>0</v>
      </c>
      <c r="AL4809" s="41"/>
      <c r="AM4809" s="41"/>
      <c r="AN4809" s="41">
        <f t="shared" si="1051"/>
        <v>1900</v>
      </c>
      <c r="AO4809" s="41"/>
      <c r="AP4809" s="41"/>
      <c r="AQ4809" s="41"/>
      <c r="AR4809" s="42"/>
      <c r="AS4809" s="42"/>
      <c r="AU4809" s="43">
        <f t="shared" si="1052"/>
        <v>0</v>
      </c>
    </row>
    <row r="4810" spans="1:47" ht="15" customHeight="1" x14ac:dyDescent="0.25">
      <c r="A4810" s="11"/>
      <c r="B4810" s="19">
        <v>4979</v>
      </c>
      <c r="C4810" s="61"/>
      <c r="D4810" s="62"/>
      <c r="E4810" s="78"/>
      <c r="F4810" s="63"/>
      <c r="G4810" s="80"/>
      <c r="H4810" s="94"/>
      <c r="I4810" s="95"/>
      <c r="J4810" s="27"/>
      <c r="K4810" s="27"/>
      <c r="L4810" s="95"/>
      <c r="M4810" s="96"/>
      <c r="N4810" s="29">
        <v>0</v>
      </c>
      <c r="O4810" s="30" t="str">
        <f>IF(G4810&lt;=$N$2,"",IF(F4810=[3]Pav.tvarkyklė!$B$13,"",IF(ISBLANK(R4810),"X","")))</f>
        <v/>
      </c>
      <c r="P4810" s="91"/>
      <c r="Q4810" s="63"/>
      <c r="R4810" s="63"/>
      <c r="S4810" s="63"/>
      <c r="T4810" s="63"/>
      <c r="U4810" s="34" t="str">
        <f>IFERROR(INDEX('[3]5.Grup_T'!$G$4:$G$22,MATCH('6.Turtas'!E4810,'[3]5.Grup_T'!$E$4:$E$22,0)),"0")</f>
        <v>0</v>
      </c>
      <c r="V4810" s="35">
        <f t="shared" si="1039"/>
        <v>0</v>
      </c>
      <c r="W4810" s="35">
        <f>IF(NOT(ISBLANK(H4810)),(12-DATEDIF(H4810,'[3]1.Pradzia'!$D$13,"m")),0)</f>
        <v>0</v>
      </c>
      <c r="X4810" s="35">
        <f t="shared" si="1040"/>
        <v>0</v>
      </c>
      <c r="Y4810" s="35">
        <f t="shared" si="1050"/>
        <v>0</v>
      </c>
      <c r="Z4810" s="35">
        <f t="shared" si="1048"/>
        <v>0</v>
      </c>
      <c r="AA4810" s="36">
        <f t="shared" si="1041"/>
        <v>0</v>
      </c>
      <c r="AB4810" s="36">
        <f t="shared" si="1042"/>
        <v>0</v>
      </c>
      <c r="AC4810" s="37">
        <f t="shared" si="1043"/>
        <v>0</v>
      </c>
      <c r="AD4810" s="35">
        <f>IF(OR(YEAR(G4810)&lt;2019,O4810="X"),0,IF(ISBLANK(H4810),DATEDIF(G4810,'[3]1.Pradzia'!$D$13,"M"),DATEDIF(G4810,H4810,"m")))</f>
        <v>0</v>
      </c>
      <c r="AE4810" s="37">
        <f>IF(E4810='[3]5.Grup_T'!$E$20,0,IF(AD4810&lt;&gt;0,M4810/V4810*MIN(12,AD4810),0))</f>
        <v>0</v>
      </c>
      <c r="AF4810" s="37">
        <f t="shared" si="1044"/>
        <v>0</v>
      </c>
      <c r="AG4810" s="37">
        <f t="shared" si="1045"/>
        <v>0</v>
      </c>
      <c r="AH4810" s="37">
        <f t="shared" si="1046"/>
        <v>0</v>
      </c>
      <c r="AI4810" s="35" t="str">
        <f t="shared" si="1047"/>
        <v>Nusidėvėjęs</v>
      </c>
      <c r="AJ4810" s="38" t="str">
        <f>IF(AND(F4810&lt;&gt;[3]Pav.tvarkyklė!$B$12,F4810&lt;&gt;[3]Pav.tvarkyklė!$B$13),"GVTNT","X")</f>
        <v>GVTNT</v>
      </c>
      <c r="AK4810" s="39">
        <f t="shared" si="1049"/>
        <v>0</v>
      </c>
      <c r="AL4810" s="41"/>
      <c r="AM4810" s="41"/>
      <c r="AN4810" s="41">
        <f t="shared" si="1051"/>
        <v>1900</v>
      </c>
      <c r="AO4810" s="41"/>
      <c r="AP4810" s="41"/>
      <c r="AQ4810" s="41"/>
      <c r="AR4810" s="42"/>
      <c r="AS4810" s="42"/>
      <c r="AU4810" s="43">
        <f t="shared" si="1052"/>
        <v>0</v>
      </c>
    </row>
    <row r="4811" spans="1:47" ht="15" customHeight="1" x14ac:dyDescent="0.25">
      <c r="A4811" s="11"/>
      <c r="B4811" s="19">
        <v>4980</v>
      </c>
      <c r="C4811" s="61"/>
      <c r="D4811" s="62"/>
      <c r="E4811" s="78"/>
      <c r="F4811" s="63"/>
      <c r="G4811" s="80"/>
      <c r="H4811" s="94"/>
      <c r="I4811" s="95"/>
      <c r="J4811" s="27"/>
      <c r="K4811" s="27"/>
      <c r="L4811" s="95"/>
      <c r="M4811" s="96"/>
      <c r="N4811" s="29">
        <v>0</v>
      </c>
      <c r="O4811" s="30" t="str">
        <f>IF(G4811&lt;=$N$2,"",IF(F4811=[3]Pav.tvarkyklė!$B$13,"",IF(ISBLANK(R4811),"X","")))</f>
        <v/>
      </c>
      <c r="P4811" s="91"/>
      <c r="Q4811" s="63"/>
      <c r="R4811" s="63"/>
      <c r="S4811" s="63"/>
      <c r="T4811" s="63"/>
      <c r="U4811" s="34" t="str">
        <f>IFERROR(INDEX('[3]5.Grup_T'!$G$4:$G$22,MATCH('6.Turtas'!E4811,'[3]5.Grup_T'!$E$4:$E$22,0)),"0")</f>
        <v>0</v>
      </c>
      <c r="V4811" s="35">
        <f t="shared" si="1039"/>
        <v>0</v>
      </c>
      <c r="W4811" s="35">
        <f>IF(NOT(ISBLANK(H4811)),(12-DATEDIF(H4811,'[3]1.Pradzia'!$D$13,"m")),0)</f>
        <v>0</v>
      </c>
      <c r="X4811" s="35">
        <f t="shared" si="1040"/>
        <v>0</v>
      </c>
      <c r="Y4811" s="35">
        <f t="shared" si="1050"/>
        <v>0</v>
      </c>
      <c r="Z4811" s="35">
        <f t="shared" si="1048"/>
        <v>0</v>
      </c>
      <c r="AA4811" s="36">
        <f t="shared" si="1041"/>
        <v>0</v>
      </c>
      <c r="AB4811" s="36">
        <f t="shared" si="1042"/>
        <v>0</v>
      </c>
      <c r="AC4811" s="37">
        <f t="shared" si="1043"/>
        <v>0</v>
      </c>
      <c r="AD4811" s="35">
        <f>IF(OR(YEAR(G4811)&lt;2019,O4811="X"),0,IF(ISBLANK(H4811),DATEDIF(G4811,'[3]1.Pradzia'!$D$13,"M"),DATEDIF(G4811,H4811,"m")))</f>
        <v>0</v>
      </c>
      <c r="AE4811" s="37">
        <f>IF(E4811='[3]5.Grup_T'!$E$20,0,IF(AD4811&lt;&gt;0,M4811/V4811*MIN(12,AD4811),0))</f>
        <v>0</v>
      </c>
      <c r="AF4811" s="37">
        <f t="shared" si="1044"/>
        <v>0</v>
      </c>
      <c r="AG4811" s="37">
        <f t="shared" si="1045"/>
        <v>0</v>
      </c>
      <c r="AH4811" s="37">
        <f t="shared" si="1046"/>
        <v>0</v>
      </c>
      <c r="AI4811" s="35" t="str">
        <f t="shared" si="1047"/>
        <v>Nusidėvėjęs</v>
      </c>
      <c r="AJ4811" s="38" t="str">
        <f>IF(AND(F4811&lt;&gt;[3]Pav.tvarkyklė!$B$12,F4811&lt;&gt;[3]Pav.tvarkyklė!$B$13),"GVTNT","X")</f>
        <v>GVTNT</v>
      </c>
      <c r="AK4811" s="39">
        <f t="shared" si="1049"/>
        <v>0</v>
      </c>
      <c r="AL4811" s="41"/>
      <c r="AM4811" s="41"/>
      <c r="AN4811" s="41">
        <f t="shared" si="1051"/>
        <v>1900</v>
      </c>
      <c r="AO4811" s="41"/>
      <c r="AP4811" s="41"/>
      <c r="AQ4811" s="41"/>
      <c r="AR4811" s="42"/>
      <c r="AS4811" s="42"/>
      <c r="AU4811" s="43">
        <f t="shared" si="1052"/>
        <v>0</v>
      </c>
    </row>
    <row r="4812" spans="1:47" ht="15" customHeight="1" x14ac:dyDescent="0.25">
      <c r="A4812" s="11"/>
      <c r="B4812" s="19">
        <v>4981</v>
      </c>
      <c r="C4812" s="61"/>
      <c r="D4812" s="62"/>
      <c r="E4812" s="78"/>
      <c r="F4812" s="63"/>
      <c r="G4812" s="80"/>
      <c r="H4812" s="94"/>
      <c r="I4812" s="95"/>
      <c r="J4812" s="27"/>
      <c r="K4812" s="27"/>
      <c r="L4812" s="95"/>
      <c r="M4812" s="96"/>
      <c r="N4812" s="29">
        <v>0</v>
      </c>
      <c r="O4812" s="30" t="str">
        <f>IF(G4812&lt;=$N$2,"",IF(F4812=[3]Pav.tvarkyklė!$B$13,"",IF(ISBLANK(R4812),"X","")))</f>
        <v/>
      </c>
      <c r="P4812" s="91"/>
      <c r="Q4812" s="63"/>
      <c r="R4812" s="63"/>
      <c r="S4812" s="63"/>
      <c r="T4812" s="63"/>
      <c r="U4812" s="34" t="str">
        <f>IFERROR(INDEX('[3]5.Grup_T'!$G$4:$G$22,MATCH('6.Turtas'!E4812,'[3]5.Grup_T'!$E$4:$E$22,0)),"0")</f>
        <v>0</v>
      </c>
      <c r="V4812" s="35">
        <f t="shared" si="1039"/>
        <v>0</v>
      </c>
      <c r="W4812" s="35">
        <f>IF(NOT(ISBLANK(H4812)),(12-DATEDIF(H4812,'[3]1.Pradzia'!$D$13,"m")),0)</f>
        <v>0</v>
      </c>
      <c r="X4812" s="35">
        <f t="shared" si="1040"/>
        <v>0</v>
      </c>
      <c r="Y4812" s="35">
        <f t="shared" si="1050"/>
        <v>0</v>
      </c>
      <c r="Z4812" s="35">
        <f t="shared" si="1048"/>
        <v>0</v>
      </c>
      <c r="AA4812" s="36">
        <f t="shared" si="1041"/>
        <v>0</v>
      </c>
      <c r="AB4812" s="36">
        <f t="shared" si="1042"/>
        <v>0</v>
      </c>
      <c r="AC4812" s="37">
        <f t="shared" si="1043"/>
        <v>0</v>
      </c>
      <c r="AD4812" s="35">
        <f>IF(OR(YEAR(G4812)&lt;2019,O4812="X"),0,IF(ISBLANK(H4812),DATEDIF(G4812,'[3]1.Pradzia'!$D$13,"M"),DATEDIF(G4812,H4812,"m")))</f>
        <v>0</v>
      </c>
      <c r="AE4812" s="37">
        <f>IF(E4812='[3]5.Grup_T'!$E$20,0,IF(AD4812&lt;&gt;0,M4812/V4812*MIN(12,AD4812),0))</f>
        <v>0</v>
      </c>
      <c r="AF4812" s="37">
        <f t="shared" si="1044"/>
        <v>0</v>
      </c>
      <c r="AG4812" s="37">
        <f t="shared" si="1045"/>
        <v>0</v>
      </c>
      <c r="AH4812" s="37">
        <f t="shared" si="1046"/>
        <v>0</v>
      </c>
      <c r="AI4812" s="35" t="str">
        <f t="shared" si="1047"/>
        <v>Nusidėvėjęs</v>
      </c>
      <c r="AJ4812" s="38" t="str">
        <f>IF(AND(F4812&lt;&gt;[3]Pav.tvarkyklė!$B$12,F4812&lt;&gt;[3]Pav.tvarkyklė!$B$13),"GVTNT","X")</f>
        <v>GVTNT</v>
      </c>
      <c r="AK4812" s="39">
        <f t="shared" si="1049"/>
        <v>0</v>
      </c>
      <c r="AL4812" s="41"/>
      <c r="AM4812" s="41"/>
      <c r="AN4812" s="41">
        <f t="shared" si="1051"/>
        <v>1900</v>
      </c>
      <c r="AO4812" s="41"/>
      <c r="AP4812" s="41"/>
      <c r="AQ4812" s="41"/>
      <c r="AR4812" s="42"/>
      <c r="AS4812" s="42"/>
      <c r="AU4812" s="43">
        <f t="shared" si="1052"/>
        <v>0</v>
      </c>
    </row>
    <row r="4813" spans="1:47" ht="15" customHeight="1" x14ac:dyDescent="0.25">
      <c r="A4813" s="11"/>
      <c r="B4813" s="19">
        <v>4982</v>
      </c>
      <c r="C4813" s="61"/>
      <c r="D4813" s="62"/>
      <c r="E4813" s="78"/>
      <c r="F4813" s="63"/>
      <c r="G4813" s="80"/>
      <c r="H4813" s="94"/>
      <c r="I4813" s="95"/>
      <c r="J4813" s="27"/>
      <c r="K4813" s="27"/>
      <c r="L4813" s="95"/>
      <c r="M4813" s="96"/>
      <c r="N4813" s="29">
        <v>0</v>
      </c>
      <c r="O4813" s="30" t="str">
        <f>IF(G4813&lt;=$N$2,"",IF(F4813=[3]Pav.tvarkyklė!$B$13,"",IF(ISBLANK(R4813),"X","")))</f>
        <v/>
      </c>
      <c r="P4813" s="91"/>
      <c r="Q4813" s="63"/>
      <c r="R4813" s="63"/>
      <c r="S4813" s="63"/>
      <c r="T4813" s="63"/>
      <c r="U4813" s="34" t="str">
        <f>IFERROR(INDEX('[3]5.Grup_T'!$G$4:$G$22,MATCH('6.Turtas'!E4813,'[3]5.Grup_T'!$E$4:$E$22,0)),"0")</f>
        <v>0</v>
      </c>
      <c r="V4813" s="35">
        <f t="shared" si="1039"/>
        <v>0</v>
      </c>
      <c r="W4813" s="35">
        <f>IF(NOT(ISBLANK(H4813)),(12-DATEDIF(H4813,'[3]1.Pradzia'!$D$13,"m")),0)</f>
        <v>0</v>
      </c>
      <c r="X4813" s="35">
        <f t="shared" si="1040"/>
        <v>0</v>
      </c>
      <c r="Y4813" s="35">
        <f t="shared" si="1050"/>
        <v>0</v>
      </c>
      <c r="Z4813" s="35">
        <f t="shared" si="1048"/>
        <v>0</v>
      </c>
      <c r="AA4813" s="36">
        <f t="shared" si="1041"/>
        <v>0</v>
      </c>
      <c r="AB4813" s="36">
        <f t="shared" si="1042"/>
        <v>0</v>
      </c>
      <c r="AC4813" s="37">
        <f t="shared" si="1043"/>
        <v>0</v>
      </c>
      <c r="AD4813" s="35">
        <f>IF(OR(YEAR(G4813)&lt;2019,O4813="X"),0,IF(ISBLANK(H4813),DATEDIF(G4813,'[3]1.Pradzia'!$D$13,"M"),DATEDIF(G4813,H4813,"m")))</f>
        <v>0</v>
      </c>
      <c r="AE4813" s="37">
        <f>IF(E4813='[3]5.Grup_T'!$E$20,0,IF(AD4813&lt;&gt;0,M4813/V4813*MIN(12,AD4813),0))</f>
        <v>0</v>
      </c>
      <c r="AF4813" s="37">
        <f t="shared" si="1044"/>
        <v>0</v>
      </c>
      <c r="AG4813" s="37">
        <f t="shared" si="1045"/>
        <v>0</v>
      </c>
      <c r="AH4813" s="37">
        <f t="shared" si="1046"/>
        <v>0</v>
      </c>
      <c r="AI4813" s="35" t="str">
        <f t="shared" si="1047"/>
        <v>Nusidėvėjęs</v>
      </c>
      <c r="AJ4813" s="38" t="str">
        <f>IF(AND(F4813&lt;&gt;[3]Pav.tvarkyklė!$B$12,F4813&lt;&gt;[3]Pav.tvarkyklė!$B$13),"GVTNT","X")</f>
        <v>GVTNT</v>
      </c>
      <c r="AK4813" s="39">
        <f t="shared" si="1049"/>
        <v>0</v>
      </c>
      <c r="AL4813" s="41"/>
      <c r="AM4813" s="41"/>
      <c r="AN4813" s="41">
        <f t="shared" si="1051"/>
        <v>1900</v>
      </c>
      <c r="AO4813" s="41"/>
      <c r="AP4813" s="41"/>
      <c r="AQ4813" s="41"/>
      <c r="AR4813" s="42"/>
      <c r="AS4813" s="42"/>
      <c r="AU4813" s="43">
        <f t="shared" si="1052"/>
        <v>0</v>
      </c>
    </row>
    <row r="4814" spans="1:47" ht="15" customHeight="1" x14ac:dyDescent="0.25">
      <c r="A4814" s="11"/>
      <c r="B4814" s="19">
        <v>4983</v>
      </c>
      <c r="C4814" s="61"/>
      <c r="D4814" s="62"/>
      <c r="E4814" s="78"/>
      <c r="F4814" s="63"/>
      <c r="G4814" s="80"/>
      <c r="H4814" s="94"/>
      <c r="I4814" s="95"/>
      <c r="J4814" s="27"/>
      <c r="K4814" s="27"/>
      <c r="L4814" s="95"/>
      <c r="M4814" s="96"/>
      <c r="N4814" s="29">
        <v>0</v>
      </c>
      <c r="O4814" s="30" t="str">
        <f>IF(G4814&lt;=$N$2,"",IF(F4814=[3]Pav.tvarkyklė!$B$13,"",IF(ISBLANK(R4814),"X","")))</f>
        <v/>
      </c>
      <c r="P4814" s="91"/>
      <c r="Q4814" s="63"/>
      <c r="R4814" s="63"/>
      <c r="S4814" s="63"/>
      <c r="T4814" s="63"/>
      <c r="U4814" s="34" t="str">
        <f>IFERROR(INDEX('[3]5.Grup_T'!$G$4:$G$22,MATCH('6.Turtas'!E4814,'[3]5.Grup_T'!$E$4:$E$22,0)),"0")</f>
        <v>0</v>
      </c>
      <c r="V4814" s="35">
        <f t="shared" si="1039"/>
        <v>0</v>
      </c>
      <c r="W4814" s="35">
        <f>IF(NOT(ISBLANK(H4814)),(12-DATEDIF(H4814,'[3]1.Pradzia'!$D$13,"m")),0)</f>
        <v>0</v>
      </c>
      <c r="X4814" s="35">
        <f t="shared" si="1040"/>
        <v>0</v>
      </c>
      <c r="Y4814" s="35">
        <f t="shared" si="1050"/>
        <v>0</v>
      </c>
      <c r="Z4814" s="35">
        <f t="shared" si="1048"/>
        <v>0</v>
      </c>
      <c r="AA4814" s="36">
        <f t="shared" si="1041"/>
        <v>0</v>
      </c>
      <c r="AB4814" s="36">
        <f t="shared" si="1042"/>
        <v>0</v>
      </c>
      <c r="AC4814" s="37">
        <f t="shared" si="1043"/>
        <v>0</v>
      </c>
      <c r="AD4814" s="35">
        <f>IF(OR(YEAR(G4814)&lt;2019,O4814="X"),0,IF(ISBLANK(H4814),DATEDIF(G4814,'[3]1.Pradzia'!$D$13,"M"),DATEDIF(G4814,H4814,"m")))</f>
        <v>0</v>
      </c>
      <c r="AE4814" s="37">
        <f>IF(E4814='[3]5.Grup_T'!$E$20,0,IF(AD4814&lt;&gt;0,M4814/V4814*MIN(12,AD4814),0))</f>
        <v>0</v>
      </c>
      <c r="AF4814" s="37">
        <f t="shared" si="1044"/>
        <v>0</v>
      </c>
      <c r="AG4814" s="37">
        <f t="shared" si="1045"/>
        <v>0</v>
      </c>
      <c r="AH4814" s="37">
        <f t="shared" si="1046"/>
        <v>0</v>
      </c>
      <c r="AI4814" s="35" t="str">
        <f t="shared" si="1047"/>
        <v>Nusidėvėjęs</v>
      </c>
      <c r="AJ4814" s="38" t="str">
        <f>IF(AND(F4814&lt;&gt;[3]Pav.tvarkyklė!$B$12,F4814&lt;&gt;[3]Pav.tvarkyklė!$B$13),"GVTNT","X")</f>
        <v>GVTNT</v>
      </c>
      <c r="AK4814" s="39">
        <f t="shared" si="1049"/>
        <v>0</v>
      </c>
      <c r="AL4814" s="41"/>
      <c r="AM4814" s="41"/>
      <c r="AN4814" s="41">
        <f t="shared" si="1051"/>
        <v>1900</v>
      </c>
      <c r="AO4814" s="41"/>
      <c r="AP4814" s="41"/>
      <c r="AQ4814" s="41"/>
      <c r="AR4814" s="42"/>
      <c r="AS4814" s="42"/>
      <c r="AU4814" s="43">
        <f t="shared" si="1052"/>
        <v>0</v>
      </c>
    </row>
    <row r="4815" spans="1:47" ht="15" customHeight="1" x14ac:dyDescent="0.25">
      <c r="A4815" s="11"/>
      <c r="B4815" s="19">
        <v>4984</v>
      </c>
      <c r="C4815" s="61"/>
      <c r="D4815" s="62"/>
      <c r="E4815" s="78"/>
      <c r="F4815" s="63"/>
      <c r="G4815" s="80"/>
      <c r="H4815" s="94"/>
      <c r="I4815" s="95"/>
      <c r="J4815" s="27"/>
      <c r="K4815" s="27"/>
      <c r="L4815" s="95"/>
      <c r="M4815" s="96"/>
      <c r="N4815" s="29">
        <v>0</v>
      </c>
      <c r="O4815" s="30" t="str">
        <f>IF(G4815&lt;=$N$2,"",IF(F4815=[3]Pav.tvarkyklė!$B$13,"",IF(ISBLANK(R4815),"X","")))</f>
        <v/>
      </c>
      <c r="P4815" s="91"/>
      <c r="Q4815" s="63"/>
      <c r="R4815" s="63"/>
      <c r="S4815" s="63"/>
      <c r="T4815" s="63"/>
      <c r="U4815" s="34" t="str">
        <f>IFERROR(INDEX('[3]5.Grup_T'!$G$4:$G$22,MATCH('6.Turtas'!E4815,'[3]5.Grup_T'!$E$4:$E$22,0)),"0")</f>
        <v>0</v>
      </c>
      <c r="V4815" s="35">
        <f t="shared" si="1039"/>
        <v>0</v>
      </c>
      <c r="W4815" s="35">
        <f>IF(NOT(ISBLANK(H4815)),(12-DATEDIF(H4815,'[3]1.Pradzia'!$D$13,"m")),0)</f>
        <v>0</v>
      </c>
      <c r="X4815" s="35">
        <f t="shared" si="1040"/>
        <v>0</v>
      </c>
      <c r="Y4815" s="35">
        <f t="shared" si="1050"/>
        <v>0</v>
      </c>
      <c r="Z4815" s="35">
        <f t="shared" si="1048"/>
        <v>0</v>
      </c>
      <c r="AA4815" s="36">
        <f t="shared" si="1041"/>
        <v>0</v>
      </c>
      <c r="AB4815" s="36">
        <f t="shared" si="1042"/>
        <v>0</v>
      </c>
      <c r="AC4815" s="37">
        <f t="shared" si="1043"/>
        <v>0</v>
      </c>
      <c r="AD4815" s="35">
        <f>IF(OR(YEAR(G4815)&lt;2019,O4815="X"),0,IF(ISBLANK(H4815),DATEDIF(G4815,'[3]1.Pradzia'!$D$13,"M"),DATEDIF(G4815,H4815,"m")))</f>
        <v>0</v>
      </c>
      <c r="AE4815" s="37">
        <f>IF(E4815='[3]5.Grup_T'!$E$20,0,IF(AD4815&lt;&gt;0,M4815/V4815*MIN(12,AD4815),0))</f>
        <v>0</v>
      </c>
      <c r="AF4815" s="37">
        <f t="shared" si="1044"/>
        <v>0</v>
      </c>
      <c r="AG4815" s="37">
        <f t="shared" si="1045"/>
        <v>0</v>
      </c>
      <c r="AH4815" s="37">
        <f t="shared" si="1046"/>
        <v>0</v>
      </c>
      <c r="AI4815" s="35" t="str">
        <f t="shared" si="1047"/>
        <v>Nusidėvėjęs</v>
      </c>
      <c r="AJ4815" s="38" t="str">
        <f>IF(AND(F4815&lt;&gt;[3]Pav.tvarkyklė!$B$12,F4815&lt;&gt;[3]Pav.tvarkyklė!$B$13),"GVTNT","X")</f>
        <v>GVTNT</v>
      </c>
      <c r="AK4815" s="39">
        <f t="shared" si="1049"/>
        <v>0</v>
      </c>
      <c r="AL4815" s="41"/>
      <c r="AM4815" s="41"/>
      <c r="AN4815" s="41">
        <f t="shared" si="1051"/>
        <v>1900</v>
      </c>
      <c r="AO4815" s="41"/>
      <c r="AP4815" s="41"/>
      <c r="AQ4815" s="41"/>
      <c r="AR4815" s="42"/>
      <c r="AS4815" s="42"/>
      <c r="AU4815" s="43">
        <f t="shared" si="1052"/>
        <v>0</v>
      </c>
    </row>
    <row r="4816" spans="1:47" ht="15" customHeight="1" x14ac:dyDescent="0.25">
      <c r="A4816" s="11"/>
      <c r="B4816" s="19">
        <v>4985</v>
      </c>
      <c r="C4816" s="61"/>
      <c r="D4816" s="62"/>
      <c r="E4816" s="78"/>
      <c r="F4816" s="63"/>
      <c r="G4816" s="80"/>
      <c r="H4816" s="94"/>
      <c r="I4816" s="95"/>
      <c r="J4816" s="27"/>
      <c r="K4816" s="27"/>
      <c r="L4816" s="95"/>
      <c r="M4816" s="96"/>
      <c r="N4816" s="29">
        <v>0</v>
      </c>
      <c r="O4816" s="30" t="str">
        <f>IF(G4816&lt;=$N$2,"",IF(F4816=[3]Pav.tvarkyklė!$B$13,"",IF(ISBLANK(R4816),"X","")))</f>
        <v/>
      </c>
      <c r="P4816" s="91"/>
      <c r="Q4816" s="63"/>
      <c r="R4816" s="63"/>
      <c r="S4816" s="63"/>
      <c r="T4816" s="63"/>
      <c r="U4816" s="34" t="str">
        <f>IFERROR(INDEX('[3]5.Grup_T'!$G$4:$G$22,MATCH('6.Turtas'!E4816,'[3]5.Grup_T'!$E$4:$E$22,0)),"0")</f>
        <v>0</v>
      </c>
      <c r="V4816" s="35">
        <f t="shared" si="1039"/>
        <v>0</v>
      </c>
      <c r="W4816" s="35">
        <f>IF(NOT(ISBLANK(H4816)),(12-DATEDIF(H4816,'[3]1.Pradzia'!$D$13,"m")),0)</f>
        <v>0</v>
      </c>
      <c r="X4816" s="35">
        <f t="shared" si="1040"/>
        <v>0</v>
      </c>
      <c r="Y4816" s="35">
        <f t="shared" si="1050"/>
        <v>0</v>
      </c>
      <c r="Z4816" s="35">
        <f t="shared" si="1048"/>
        <v>0</v>
      </c>
      <c r="AA4816" s="36">
        <f t="shared" si="1041"/>
        <v>0</v>
      </c>
      <c r="AB4816" s="36">
        <f t="shared" si="1042"/>
        <v>0</v>
      </c>
      <c r="AC4816" s="37">
        <f t="shared" si="1043"/>
        <v>0</v>
      </c>
      <c r="AD4816" s="35">
        <f>IF(OR(YEAR(G4816)&lt;2019,O4816="X"),0,IF(ISBLANK(H4816),DATEDIF(G4816,'[3]1.Pradzia'!$D$13,"M"),DATEDIF(G4816,H4816,"m")))</f>
        <v>0</v>
      </c>
      <c r="AE4816" s="37">
        <f>IF(E4816='[3]5.Grup_T'!$E$20,0,IF(AD4816&lt;&gt;0,M4816/V4816*MIN(12,AD4816),0))</f>
        <v>0</v>
      </c>
      <c r="AF4816" s="37">
        <f t="shared" si="1044"/>
        <v>0</v>
      </c>
      <c r="AG4816" s="37">
        <f t="shared" si="1045"/>
        <v>0</v>
      </c>
      <c r="AH4816" s="37">
        <f t="shared" si="1046"/>
        <v>0</v>
      </c>
      <c r="AI4816" s="35" t="str">
        <f t="shared" si="1047"/>
        <v>Nusidėvėjęs</v>
      </c>
      <c r="AJ4816" s="38" t="str">
        <f>IF(AND(F4816&lt;&gt;[3]Pav.tvarkyklė!$B$12,F4816&lt;&gt;[3]Pav.tvarkyklė!$B$13),"GVTNT","X")</f>
        <v>GVTNT</v>
      </c>
      <c r="AK4816" s="39">
        <f t="shared" si="1049"/>
        <v>0</v>
      </c>
      <c r="AL4816" s="41"/>
      <c r="AM4816" s="41"/>
      <c r="AN4816" s="41">
        <f t="shared" si="1051"/>
        <v>1900</v>
      </c>
      <c r="AO4816" s="41"/>
      <c r="AP4816" s="41"/>
      <c r="AQ4816" s="41"/>
      <c r="AR4816" s="42"/>
      <c r="AS4816" s="42"/>
      <c r="AU4816" s="43">
        <f t="shared" si="1052"/>
        <v>0</v>
      </c>
    </row>
    <row r="4817" spans="1:47" ht="15" customHeight="1" x14ac:dyDescent="0.25">
      <c r="A4817" s="11"/>
      <c r="B4817" s="19">
        <v>4986</v>
      </c>
      <c r="C4817" s="61"/>
      <c r="D4817" s="62"/>
      <c r="E4817" s="78"/>
      <c r="F4817" s="63"/>
      <c r="G4817" s="80"/>
      <c r="H4817" s="94"/>
      <c r="I4817" s="95"/>
      <c r="J4817" s="27"/>
      <c r="K4817" s="27"/>
      <c r="L4817" s="95"/>
      <c r="M4817" s="96"/>
      <c r="N4817" s="29">
        <v>0</v>
      </c>
      <c r="O4817" s="30" t="str">
        <f>IF(G4817&lt;=$N$2,"",IF(F4817=[3]Pav.tvarkyklė!$B$13,"",IF(ISBLANK(R4817),"X","")))</f>
        <v/>
      </c>
      <c r="P4817" s="91"/>
      <c r="Q4817" s="63"/>
      <c r="R4817" s="63"/>
      <c r="S4817" s="63"/>
      <c r="T4817" s="63"/>
      <c r="U4817" s="34" t="str">
        <f>IFERROR(INDEX('[3]5.Grup_T'!$G$4:$G$22,MATCH('6.Turtas'!E4817,'[3]5.Grup_T'!$E$4:$E$22,0)),"0")</f>
        <v>0</v>
      </c>
      <c r="V4817" s="35">
        <f t="shared" si="1039"/>
        <v>0</v>
      </c>
      <c r="W4817" s="35">
        <f>IF(NOT(ISBLANK(H4817)),(12-DATEDIF(H4817,'[3]1.Pradzia'!$D$13,"m")),0)</f>
        <v>0</v>
      </c>
      <c r="X4817" s="35">
        <f t="shared" si="1040"/>
        <v>0</v>
      </c>
      <c r="Y4817" s="35">
        <f t="shared" si="1050"/>
        <v>0</v>
      </c>
      <c r="Z4817" s="35">
        <f t="shared" si="1048"/>
        <v>0</v>
      </c>
      <c r="AA4817" s="36">
        <f t="shared" si="1041"/>
        <v>0</v>
      </c>
      <c r="AB4817" s="36">
        <f t="shared" si="1042"/>
        <v>0</v>
      </c>
      <c r="AC4817" s="37">
        <f t="shared" si="1043"/>
        <v>0</v>
      </c>
      <c r="AD4817" s="35">
        <f>IF(OR(YEAR(G4817)&lt;2019,O4817="X"),0,IF(ISBLANK(H4817),DATEDIF(G4817,'[3]1.Pradzia'!$D$13,"M"),DATEDIF(G4817,H4817,"m")))</f>
        <v>0</v>
      </c>
      <c r="AE4817" s="37">
        <f>IF(E4817='[3]5.Grup_T'!$E$20,0,IF(AD4817&lt;&gt;0,M4817/V4817*MIN(12,AD4817),0))</f>
        <v>0</v>
      </c>
      <c r="AF4817" s="37">
        <f t="shared" si="1044"/>
        <v>0</v>
      </c>
      <c r="AG4817" s="37">
        <f t="shared" si="1045"/>
        <v>0</v>
      </c>
      <c r="AH4817" s="37">
        <f t="shared" si="1046"/>
        <v>0</v>
      </c>
      <c r="AI4817" s="35" t="str">
        <f t="shared" si="1047"/>
        <v>Nusidėvėjęs</v>
      </c>
      <c r="AJ4817" s="38" t="str">
        <f>IF(AND(F4817&lt;&gt;[3]Pav.tvarkyklė!$B$12,F4817&lt;&gt;[3]Pav.tvarkyklė!$B$13),"GVTNT","X")</f>
        <v>GVTNT</v>
      </c>
      <c r="AK4817" s="39">
        <f t="shared" si="1049"/>
        <v>0</v>
      </c>
      <c r="AL4817" s="41"/>
      <c r="AM4817" s="41"/>
      <c r="AN4817" s="41">
        <f t="shared" si="1051"/>
        <v>1900</v>
      </c>
      <c r="AO4817" s="41"/>
      <c r="AP4817" s="41"/>
      <c r="AQ4817" s="41"/>
      <c r="AR4817" s="42"/>
      <c r="AS4817" s="42"/>
      <c r="AU4817" s="43">
        <f t="shared" si="1052"/>
        <v>0</v>
      </c>
    </row>
    <row r="4818" spans="1:47" ht="15" customHeight="1" x14ac:dyDescent="0.25">
      <c r="A4818" s="11"/>
      <c r="B4818" s="19">
        <v>4987</v>
      </c>
      <c r="C4818" s="61"/>
      <c r="D4818" s="62"/>
      <c r="E4818" s="78"/>
      <c r="F4818" s="63"/>
      <c r="G4818" s="80"/>
      <c r="H4818" s="94"/>
      <c r="I4818" s="95"/>
      <c r="J4818" s="27"/>
      <c r="K4818" s="27"/>
      <c r="L4818" s="95"/>
      <c r="M4818" s="96"/>
      <c r="N4818" s="29">
        <v>0</v>
      </c>
      <c r="O4818" s="30" t="str">
        <f>IF(G4818&lt;=$N$2,"",IF(F4818=[3]Pav.tvarkyklė!$B$13,"",IF(ISBLANK(R4818),"X","")))</f>
        <v/>
      </c>
      <c r="P4818" s="91"/>
      <c r="Q4818" s="63"/>
      <c r="R4818" s="63"/>
      <c r="S4818" s="63"/>
      <c r="T4818" s="63"/>
      <c r="U4818" s="34" t="str">
        <f>IFERROR(INDEX('[3]5.Grup_T'!$G$4:$G$22,MATCH('6.Turtas'!E4818,'[3]5.Grup_T'!$E$4:$E$22,0)),"0")</f>
        <v>0</v>
      </c>
      <c r="V4818" s="35">
        <f t="shared" ref="V4818:V4881" si="1053">U4818*12</f>
        <v>0</v>
      </c>
      <c r="W4818" s="35">
        <f>IF(NOT(ISBLANK(H4818)),(12-DATEDIF(H4818,'[3]1.Pradzia'!$D$13,"m")),0)</f>
        <v>0</v>
      </c>
      <c r="X4818" s="35">
        <f t="shared" ref="X4818:X4881" si="1054">IF(OR(ISBLANK(C4818),YEAR(G4818)&gt;=2019),0,DATEDIF(G4818,$N$2,"M"))</f>
        <v>0</v>
      </c>
      <c r="Y4818" s="35">
        <f t="shared" si="1050"/>
        <v>0</v>
      </c>
      <c r="Z4818" s="35">
        <f t="shared" si="1048"/>
        <v>0</v>
      </c>
      <c r="AA4818" s="36">
        <f t="shared" ref="AA4818:AA4881" si="1055">+IF(Z4818&lt;=0,0,N4818/Z4818)</f>
        <v>0</v>
      </c>
      <c r="AB4818" s="36">
        <f t="shared" ref="AB4818:AB4881" si="1056">IF(Z4818&lt;=0,N4818,N4818/Z4818*Y4818)</f>
        <v>0</v>
      </c>
      <c r="AC4818" s="37">
        <f t="shared" ref="AC4818:AC4881" si="1057">IF(YEAR(G4818)&lt;2019,M4818-N4818+AB4818,0)</f>
        <v>0</v>
      </c>
      <c r="AD4818" s="35">
        <f>IF(OR(YEAR(G4818)&lt;2019,O4818="X"),0,IF(ISBLANK(H4818),DATEDIF(G4818,'[3]1.Pradzia'!$D$13,"M"),DATEDIF(G4818,H4818,"m")))</f>
        <v>0</v>
      </c>
      <c r="AE4818" s="37">
        <f>IF(E4818='[3]5.Grup_T'!$E$20,0,IF(AD4818&lt;&gt;0,M4818/V4818*MIN(12,AD4818),0))</f>
        <v>0</v>
      </c>
      <c r="AF4818" s="37">
        <f t="shared" ref="AF4818:AF4881" si="1058">+AB4818+AE4818</f>
        <v>0</v>
      </c>
      <c r="AG4818" s="37">
        <f t="shared" ref="AG4818:AG4881" si="1059">AC4818+AE4818</f>
        <v>0</v>
      </c>
      <c r="AH4818" s="37">
        <f t="shared" ref="AH4818:AH4881" si="1060">M4818-AG4818</f>
        <v>0</v>
      </c>
      <c r="AI4818" s="35" t="str">
        <f t="shared" ref="AI4818:AI4881" si="1061">IF(H4818&lt;&gt;0,"Nurašytas",IF(O4818="X","Nesuderintas",IF(AH4818&lt;=0,"Nusidėvėjęs","")))</f>
        <v>Nusidėvėjęs</v>
      </c>
      <c r="AJ4818" s="38" t="str">
        <f>IF(AND(F4818&lt;&gt;[3]Pav.tvarkyklė!$B$12,F4818&lt;&gt;[3]Pav.tvarkyklė!$B$13),"GVTNT","X")</f>
        <v>GVTNT</v>
      </c>
      <c r="AK4818" s="39">
        <f t="shared" si="1049"/>
        <v>0</v>
      </c>
      <c r="AL4818" s="41"/>
      <c r="AM4818" s="41"/>
      <c r="AN4818" s="41">
        <f t="shared" si="1051"/>
        <v>1900</v>
      </c>
      <c r="AO4818" s="41"/>
      <c r="AP4818" s="41"/>
      <c r="AQ4818" s="41"/>
      <c r="AR4818" s="42"/>
      <c r="AS4818" s="42"/>
      <c r="AU4818" s="43">
        <f t="shared" si="1052"/>
        <v>0</v>
      </c>
    </row>
    <row r="4819" spans="1:47" ht="15" customHeight="1" x14ac:dyDescent="0.25">
      <c r="A4819" s="11"/>
      <c r="B4819" s="19">
        <v>4988</v>
      </c>
      <c r="C4819" s="61"/>
      <c r="D4819" s="62"/>
      <c r="E4819" s="78"/>
      <c r="F4819" s="63"/>
      <c r="G4819" s="80"/>
      <c r="H4819" s="94"/>
      <c r="I4819" s="95"/>
      <c r="J4819" s="27"/>
      <c r="K4819" s="27"/>
      <c r="L4819" s="95"/>
      <c r="M4819" s="96"/>
      <c r="N4819" s="29">
        <v>0</v>
      </c>
      <c r="O4819" s="30" t="str">
        <f>IF(G4819&lt;=$N$2,"",IF(F4819=[3]Pav.tvarkyklė!$B$13,"",IF(ISBLANK(R4819),"X","")))</f>
        <v/>
      </c>
      <c r="P4819" s="91"/>
      <c r="Q4819" s="63"/>
      <c r="R4819" s="63"/>
      <c r="S4819" s="63"/>
      <c r="T4819" s="63"/>
      <c r="U4819" s="34" t="str">
        <f>IFERROR(INDEX('[3]5.Grup_T'!$G$4:$G$22,MATCH('6.Turtas'!E4819,'[3]5.Grup_T'!$E$4:$E$22,0)),"0")</f>
        <v>0</v>
      </c>
      <c r="V4819" s="35">
        <f t="shared" si="1053"/>
        <v>0</v>
      </c>
      <c r="W4819" s="35">
        <f>IF(NOT(ISBLANK(H4819)),(12-DATEDIF(H4819,'[3]1.Pradzia'!$D$13,"m")),0)</f>
        <v>0</v>
      </c>
      <c r="X4819" s="35">
        <f t="shared" si="1054"/>
        <v>0</v>
      </c>
      <c r="Y4819" s="35">
        <f t="shared" si="1050"/>
        <v>0</v>
      </c>
      <c r="Z4819" s="35">
        <f t="shared" ref="Z4819:Z4882" si="1062">IF(YEAR(G4819)&gt;=2019,0,V4819-X4819)</f>
        <v>0</v>
      </c>
      <c r="AA4819" s="36">
        <f t="shared" si="1055"/>
        <v>0</v>
      </c>
      <c r="AB4819" s="36">
        <f t="shared" si="1056"/>
        <v>0</v>
      </c>
      <c r="AC4819" s="37">
        <f t="shared" si="1057"/>
        <v>0</v>
      </c>
      <c r="AD4819" s="35">
        <f>IF(OR(YEAR(G4819)&lt;2019,O4819="X"),0,IF(ISBLANK(H4819),DATEDIF(G4819,'[3]1.Pradzia'!$D$13,"M"),DATEDIF(G4819,H4819,"m")))</f>
        <v>0</v>
      </c>
      <c r="AE4819" s="37">
        <f>IF(E4819='[3]5.Grup_T'!$E$20,0,IF(AD4819&lt;&gt;0,M4819/V4819*MIN(12,AD4819),0))</f>
        <v>0</v>
      </c>
      <c r="AF4819" s="37">
        <f t="shared" si="1058"/>
        <v>0</v>
      </c>
      <c r="AG4819" s="37">
        <f t="shared" si="1059"/>
        <v>0</v>
      </c>
      <c r="AH4819" s="37">
        <f t="shared" si="1060"/>
        <v>0</v>
      </c>
      <c r="AI4819" s="35" t="str">
        <f t="shared" si="1061"/>
        <v>Nusidėvėjęs</v>
      </c>
      <c r="AJ4819" s="38" t="str">
        <f>IF(AND(F4819&lt;&gt;[3]Pav.tvarkyklė!$B$12,F4819&lt;&gt;[3]Pav.tvarkyklė!$B$13),"GVTNT","X")</f>
        <v>GVTNT</v>
      </c>
      <c r="AK4819" s="39">
        <f t="shared" ref="AK4819:AK4882" si="1063">I4819-J4819-K4819-L4819-M4819</f>
        <v>0</v>
      </c>
      <c r="AL4819" s="41"/>
      <c r="AM4819" s="41"/>
      <c r="AN4819" s="41">
        <f t="shared" si="1051"/>
        <v>1900</v>
      </c>
      <c r="AO4819" s="41"/>
      <c r="AP4819" s="41"/>
      <c r="AQ4819" s="41"/>
      <c r="AR4819" s="42"/>
      <c r="AS4819" s="42"/>
      <c r="AU4819" s="43">
        <f t="shared" si="1052"/>
        <v>0</v>
      </c>
    </row>
    <row r="4820" spans="1:47" ht="15" customHeight="1" x14ac:dyDescent="0.25">
      <c r="A4820" s="11"/>
      <c r="B4820" s="19">
        <v>4989</v>
      </c>
      <c r="C4820" s="61"/>
      <c r="D4820" s="62"/>
      <c r="E4820" s="78"/>
      <c r="F4820" s="63"/>
      <c r="G4820" s="80"/>
      <c r="H4820" s="94"/>
      <c r="I4820" s="95"/>
      <c r="J4820" s="27"/>
      <c r="K4820" s="27"/>
      <c r="L4820" s="95"/>
      <c r="M4820" s="96"/>
      <c r="N4820" s="29">
        <v>0</v>
      </c>
      <c r="O4820" s="30" t="str">
        <f>IF(G4820&lt;=$N$2,"",IF(F4820=[3]Pav.tvarkyklė!$B$13,"",IF(ISBLANK(R4820),"X","")))</f>
        <v/>
      </c>
      <c r="P4820" s="91"/>
      <c r="Q4820" s="63"/>
      <c r="R4820" s="63"/>
      <c r="S4820" s="63"/>
      <c r="T4820" s="63"/>
      <c r="U4820" s="34" t="str">
        <f>IFERROR(INDEX('[3]5.Grup_T'!$G$4:$G$22,MATCH('6.Turtas'!E4820,'[3]5.Grup_T'!$E$4:$E$22,0)),"0")</f>
        <v>0</v>
      </c>
      <c r="V4820" s="35">
        <f t="shared" si="1053"/>
        <v>0</v>
      </c>
      <c r="W4820" s="35">
        <f>IF(NOT(ISBLANK(H4820)),(12-DATEDIF(H4820,'[3]1.Pradzia'!$D$13,"m")),0)</f>
        <v>0</v>
      </c>
      <c r="X4820" s="35">
        <f t="shared" si="1054"/>
        <v>0</v>
      </c>
      <c r="Y4820" s="35">
        <f t="shared" si="1050"/>
        <v>0</v>
      </c>
      <c r="Z4820" s="35">
        <f t="shared" si="1062"/>
        <v>0</v>
      </c>
      <c r="AA4820" s="36">
        <f t="shared" si="1055"/>
        <v>0</v>
      </c>
      <c r="AB4820" s="36">
        <f t="shared" si="1056"/>
        <v>0</v>
      </c>
      <c r="AC4820" s="37">
        <f t="shared" si="1057"/>
        <v>0</v>
      </c>
      <c r="AD4820" s="35">
        <f>IF(OR(YEAR(G4820)&lt;2019,O4820="X"),0,IF(ISBLANK(H4820),DATEDIF(G4820,'[3]1.Pradzia'!$D$13,"M"),DATEDIF(G4820,H4820,"m")))</f>
        <v>0</v>
      </c>
      <c r="AE4820" s="37">
        <f>IF(E4820='[3]5.Grup_T'!$E$20,0,IF(AD4820&lt;&gt;0,M4820/V4820*MIN(12,AD4820),0))</f>
        <v>0</v>
      </c>
      <c r="AF4820" s="37">
        <f t="shared" si="1058"/>
        <v>0</v>
      </c>
      <c r="AG4820" s="37">
        <f t="shared" si="1059"/>
        <v>0</v>
      </c>
      <c r="AH4820" s="37">
        <f t="shared" si="1060"/>
        <v>0</v>
      </c>
      <c r="AI4820" s="35" t="str">
        <f t="shared" si="1061"/>
        <v>Nusidėvėjęs</v>
      </c>
      <c r="AJ4820" s="38" t="str">
        <f>IF(AND(F4820&lt;&gt;[3]Pav.tvarkyklė!$B$12,F4820&lt;&gt;[3]Pav.tvarkyklė!$B$13),"GVTNT","X")</f>
        <v>GVTNT</v>
      </c>
      <c r="AK4820" s="39">
        <f t="shared" si="1063"/>
        <v>0</v>
      </c>
      <c r="AL4820" s="41"/>
      <c r="AM4820" s="41"/>
      <c r="AN4820" s="41">
        <f t="shared" si="1051"/>
        <v>1900</v>
      </c>
      <c r="AO4820" s="41"/>
      <c r="AP4820" s="41"/>
      <c r="AQ4820" s="41"/>
      <c r="AR4820" s="42"/>
      <c r="AS4820" s="42"/>
      <c r="AU4820" s="43">
        <f t="shared" si="1052"/>
        <v>0</v>
      </c>
    </row>
    <row r="4821" spans="1:47" ht="15" customHeight="1" x14ac:dyDescent="0.25">
      <c r="A4821" s="11"/>
      <c r="B4821" s="19">
        <v>4990</v>
      </c>
      <c r="C4821" s="61"/>
      <c r="D4821" s="62"/>
      <c r="E4821" s="78"/>
      <c r="F4821" s="63"/>
      <c r="G4821" s="80"/>
      <c r="H4821" s="94"/>
      <c r="I4821" s="95"/>
      <c r="J4821" s="27"/>
      <c r="K4821" s="27"/>
      <c r="L4821" s="95"/>
      <c r="M4821" s="96"/>
      <c r="N4821" s="29">
        <v>0</v>
      </c>
      <c r="O4821" s="30" t="str">
        <f>IF(G4821&lt;=$N$2,"",IF(F4821=[3]Pav.tvarkyklė!$B$13,"",IF(ISBLANK(R4821),"X","")))</f>
        <v/>
      </c>
      <c r="P4821" s="91"/>
      <c r="Q4821" s="63"/>
      <c r="R4821" s="63"/>
      <c r="S4821" s="63"/>
      <c r="T4821" s="63"/>
      <c r="U4821" s="34" t="str">
        <f>IFERROR(INDEX('[3]5.Grup_T'!$G$4:$G$22,MATCH('6.Turtas'!E4821,'[3]5.Grup_T'!$E$4:$E$22,0)),"0")</f>
        <v>0</v>
      </c>
      <c r="V4821" s="35">
        <f t="shared" si="1053"/>
        <v>0</v>
      </c>
      <c r="W4821" s="35">
        <f>IF(NOT(ISBLANK(H4821)),(12-DATEDIF(H4821,'[3]1.Pradzia'!$D$13,"m")),0)</f>
        <v>0</v>
      </c>
      <c r="X4821" s="35">
        <f t="shared" si="1054"/>
        <v>0</v>
      </c>
      <c r="Y4821" s="35">
        <f t="shared" si="1050"/>
        <v>0</v>
      </c>
      <c r="Z4821" s="35">
        <f t="shared" si="1062"/>
        <v>0</v>
      </c>
      <c r="AA4821" s="36">
        <f t="shared" si="1055"/>
        <v>0</v>
      </c>
      <c r="AB4821" s="36">
        <f t="shared" si="1056"/>
        <v>0</v>
      </c>
      <c r="AC4821" s="37">
        <f t="shared" si="1057"/>
        <v>0</v>
      </c>
      <c r="AD4821" s="35">
        <f>IF(OR(YEAR(G4821)&lt;2019,O4821="X"),0,IF(ISBLANK(H4821),DATEDIF(G4821,'[3]1.Pradzia'!$D$13,"M"),DATEDIF(G4821,H4821,"m")))</f>
        <v>0</v>
      </c>
      <c r="AE4821" s="37">
        <f>IF(E4821='[3]5.Grup_T'!$E$20,0,IF(AD4821&lt;&gt;0,M4821/V4821*MIN(12,AD4821),0))</f>
        <v>0</v>
      </c>
      <c r="AF4821" s="37">
        <f t="shared" si="1058"/>
        <v>0</v>
      </c>
      <c r="AG4821" s="37">
        <f t="shared" si="1059"/>
        <v>0</v>
      </c>
      <c r="AH4821" s="37">
        <f t="shared" si="1060"/>
        <v>0</v>
      </c>
      <c r="AI4821" s="35" t="str">
        <f t="shared" si="1061"/>
        <v>Nusidėvėjęs</v>
      </c>
      <c r="AJ4821" s="38" t="str">
        <f>IF(AND(F4821&lt;&gt;[3]Pav.tvarkyklė!$B$12,F4821&lt;&gt;[3]Pav.tvarkyklė!$B$13),"GVTNT","X")</f>
        <v>GVTNT</v>
      </c>
      <c r="AK4821" s="39">
        <f t="shared" si="1063"/>
        <v>0</v>
      </c>
      <c r="AL4821" s="41"/>
      <c r="AM4821" s="41"/>
      <c r="AN4821" s="41">
        <f t="shared" si="1051"/>
        <v>1900</v>
      </c>
      <c r="AO4821" s="41"/>
      <c r="AP4821" s="41"/>
      <c r="AQ4821" s="41"/>
      <c r="AR4821" s="42"/>
      <c r="AS4821" s="42"/>
      <c r="AU4821" s="43">
        <f t="shared" si="1052"/>
        <v>0</v>
      </c>
    </row>
    <row r="4822" spans="1:47" ht="15" customHeight="1" x14ac:dyDescent="0.25">
      <c r="A4822" s="11"/>
      <c r="B4822" s="19">
        <v>4991</v>
      </c>
      <c r="C4822" s="61"/>
      <c r="D4822" s="62"/>
      <c r="E4822" s="78"/>
      <c r="F4822" s="63"/>
      <c r="G4822" s="80"/>
      <c r="H4822" s="94"/>
      <c r="I4822" s="95"/>
      <c r="J4822" s="27"/>
      <c r="K4822" s="27"/>
      <c r="L4822" s="95"/>
      <c r="M4822" s="96"/>
      <c r="N4822" s="29">
        <v>0</v>
      </c>
      <c r="O4822" s="30" t="str">
        <f>IF(G4822&lt;=$N$2,"",IF(F4822=[3]Pav.tvarkyklė!$B$13,"",IF(ISBLANK(R4822),"X","")))</f>
        <v/>
      </c>
      <c r="P4822" s="91"/>
      <c r="Q4822" s="63"/>
      <c r="R4822" s="63"/>
      <c r="S4822" s="63"/>
      <c r="T4822" s="63"/>
      <c r="U4822" s="34" t="str">
        <f>IFERROR(INDEX('[3]5.Grup_T'!$G$4:$G$22,MATCH('6.Turtas'!E4822,'[3]5.Grup_T'!$E$4:$E$22,0)),"0")</f>
        <v>0</v>
      </c>
      <c r="V4822" s="35">
        <f t="shared" si="1053"/>
        <v>0</v>
      </c>
      <c r="W4822" s="35">
        <f>IF(NOT(ISBLANK(H4822)),(12-DATEDIF(H4822,'[3]1.Pradzia'!$D$13,"m")),0)</f>
        <v>0</v>
      </c>
      <c r="X4822" s="35">
        <f t="shared" si="1054"/>
        <v>0</v>
      </c>
      <c r="Y4822" s="35">
        <f t="shared" si="1050"/>
        <v>0</v>
      </c>
      <c r="Z4822" s="35">
        <f t="shared" si="1062"/>
        <v>0</v>
      </c>
      <c r="AA4822" s="36">
        <f t="shared" si="1055"/>
        <v>0</v>
      </c>
      <c r="AB4822" s="36">
        <f t="shared" si="1056"/>
        <v>0</v>
      </c>
      <c r="AC4822" s="37">
        <f t="shared" si="1057"/>
        <v>0</v>
      </c>
      <c r="AD4822" s="35">
        <f>IF(OR(YEAR(G4822)&lt;2019,O4822="X"),0,IF(ISBLANK(H4822),DATEDIF(G4822,'[3]1.Pradzia'!$D$13,"M"),DATEDIF(G4822,H4822,"m")))</f>
        <v>0</v>
      </c>
      <c r="AE4822" s="37">
        <f>IF(E4822='[3]5.Grup_T'!$E$20,0,IF(AD4822&lt;&gt;0,M4822/V4822*MIN(12,AD4822),0))</f>
        <v>0</v>
      </c>
      <c r="AF4822" s="37">
        <f t="shared" si="1058"/>
        <v>0</v>
      </c>
      <c r="AG4822" s="37">
        <f t="shared" si="1059"/>
        <v>0</v>
      </c>
      <c r="AH4822" s="37">
        <f t="shared" si="1060"/>
        <v>0</v>
      </c>
      <c r="AI4822" s="35" t="str">
        <f t="shared" si="1061"/>
        <v>Nusidėvėjęs</v>
      </c>
      <c r="AJ4822" s="38" t="str">
        <f>IF(AND(F4822&lt;&gt;[3]Pav.tvarkyklė!$B$12,F4822&lt;&gt;[3]Pav.tvarkyklė!$B$13),"GVTNT","X")</f>
        <v>GVTNT</v>
      </c>
      <c r="AK4822" s="39">
        <f t="shared" si="1063"/>
        <v>0</v>
      </c>
      <c r="AL4822" s="41"/>
      <c r="AM4822" s="41"/>
      <c r="AN4822" s="41">
        <f t="shared" si="1051"/>
        <v>1900</v>
      </c>
      <c r="AO4822" s="41"/>
      <c r="AP4822" s="41"/>
      <c r="AQ4822" s="41"/>
      <c r="AR4822" s="42"/>
      <c r="AS4822" s="42"/>
      <c r="AU4822" s="43">
        <f t="shared" si="1052"/>
        <v>0</v>
      </c>
    </row>
    <row r="4823" spans="1:47" ht="15" customHeight="1" x14ac:dyDescent="0.25">
      <c r="A4823" s="11"/>
      <c r="B4823" s="19">
        <v>4992</v>
      </c>
      <c r="C4823" s="61"/>
      <c r="D4823" s="62"/>
      <c r="E4823" s="78"/>
      <c r="F4823" s="63"/>
      <c r="G4823" s="80"/>
      <c r="H4823" s="94"/>
      <c r="I4823" s="95"/>
      <c r="J4823" s="27"/>
      <c r="K4823" s="27"/>
      <c r="L4823" s="95"/>
      <c r="M4823" s="96"/>
      <c r="N4823" s="29">
        <v>0</v>
      </c>
      <c r="O4823" s="30" t="str">
        <f>IF(G4823&lt;=$N$2,"",IF(F4823=[3]Pav.tvarkyklė!$B$13,"",IF(ISBLANK(R4823),"X","")))</f>
        <v/>
      </c>
      <c r="P4823" s="91"/>
      <c r="Q4823" s="63"/>
      <c r="R4823" s="63"/>
      <c r="S4823" s="63"/>
      <c r="T4823" s="63"/>
      <c r="U4823" s="34" t="str">
        <f>IFERROR(INDEX('[3]5.Grup_T'!$G$4:$G$22,MATCH('6.Turtas'!E4823,'[3]5.Grup_T'!$E$4:$E$22,0)),"0")</f>
        <v>0</v>
      </c>
      <c r="V4823" s="35">
        <f t="shared" si="1053"/>
        <v>0</v>
      </c>
      <c r="W4823" s="35">
        <f>IF(NOT(ISBLANK(H4823)),(12-DATEDIF(H4823,'[3]1.Pradzia'!$D$13,"m")),0)</f>
        <v>0</v>
      </c>
      <c r="X4823" s="35">
        <f t="shared" si="1054"/>
        <v>0</v>
      </c>
      <c r="Y4823" s="35">
        <f t="shared" si="1050"/>
        <v>0</v>
      </c>
      <c r="Z4823" s="35">
        <f t="shared" si="1062"/>
        <v>0</v>
      </c>
      <c r="AA4823" s="36">
        <f t="shared" si="1055"/>
        <v>0</v>
      </c>
      <c r="AB4823" s="36">
        <f t="shared" si="1056"/>
        <v>0</v>
      </c>
      <c r="AC4823" s="37">
        <f t="shared" si="1057"/>
        <v>0</v>
      </c>
      <c r="AD4823" s="35">
        <f>IF(OR(YEAR(G4823)&lt;2019,O4823="X"),0,IF(ISBLANK(H4823),DATEDIF(G4823,'[3]1.Pradzia'!$D$13,"M"),DATEDIF(G4823,H4823,"m")))</f>
        <v>0</v>
      </c>
      <c r="AE4823" s="37">
        <f>IF(E4823='[3]5.Grup_T'!$E$20,0,IF(AD4823&lt;&gt;0,M4823/V4823*MIN(12,AD4823),0))</f>
        <v>0</v>
      </c>
      <c r="AF4823" s="37">
        <f t="shared" si="1058"/>
        <v>0</v>
      </c>
      <c r="AG4823" s="37">
        <f t="shared" si="1059"/>
        <v>0</v>
      </c>
      <c r="AH4823" s="37">
        <f t="shared" si="1060"/>
        <v>0</v>
      </c>
      <c r="AI4823" s="35" t="str">
        <f t="shared" si="1061"/>
        <v>Nusidėvėjęs</v>
      </c>
      <c r="AJ4823" s="38" t="str">
        <f>IF(AND(F4823&lt;&gt;[3]Pav.tvarkyklė!$B$12,F4823&lt;&gt;[3]Pav.tvarkyklė!$B$13),"GVTNT","X")</f>
        <v>GVTNT</v>
      </c>
      <c r="AK4823" s="39">
        <f t="shared" si="1063"/>
        <v>0</v>
      </c>
      <c r="AL4823" s="41"/>
      <c r="AM4823" s="41"/>
      <c r="AN4823" s="41">
        <f t="shared" si="1051"/>
        <v>1900</v>
      </c>
      <c r="AO4823" s="41"/>
      <c r="AP4823" s="41"/>
      <c r="AQ4823" s="41"/>
      <c r="AR4823" s="42"/>
      <c r="AS4823" s="42"/>
      <c r="AU4823" s="43">
        <f t="shared" si="1052"/>
        <v>0</v>
      </c>
    </row>
    <row r="4824" spans="1:47" ht="15" customHeight="1" x14ac:dyDescent="0.25">
      <c r="A4824" s="11"/>
      <c r="B4824" s="19">
        <v>4993</v>
      </c>
      <c r="C4824" s="61"/>
      <c r="D4824" s="62"/>
      <c r="E4824" s="78"/>
      <c r="F4824" s="63"/>
      <c r="G4824" s="80"/>
      <c r="H4824" s="94"/>
      <c r="I4824" s="95"/>
      <c r="J4824" s="27"/>
      <c r="K4824" s="27"/>
      <c r="L4824" s="95"/>
      <c r="M4824" s="96"/>
      <c r="N4824" s="29">
        <v>0</v>
      </c>
      <c r="O4824" s="30" t="str">
        <f>IF(G4824&lt;=$N$2,"",IF(F4824=[3]Pav.tvarkyklė!$B$13,"",IF(ISBLANK(R4824),"X","")))</f>
        <v/>
      </c>
      <c r="P4824" s="91"/>
      <c r="Q4824" s="63"/>
      <c r="R4824" s="63"/>
      <c r="S4824" s="63"/>
      <c r="T4824" s="63"/>
      <c r="U4824" s="34" t="str">
        <f>IFERROR(INDEX('[3]5.Grup_T'!$G$4:$G$22,MATCH('6.Turtas'!E4824,'[3]5.Grup_T'!$E$4:$E$22,0)),"0")</f>
        <v>0</v>
      </c>
      <c r="V4824" s="35">
        <f t="shared" si="1053"/>
        <v>0</v>
      </c>
      <c r="W4824" s="35">
        <f>IF(NOT(ISBLANK(H4824)),(12-DATEDIF(H4824,'[3]1.Pradzia'!$D$13,"m")),0)</f>
        <v>0</v>
      </c>
      <c r="X4824" s="35">
        <f t="shared" si="1054"/>
        <v>0</v>
      </c>
      <c r="Y4824" s="35">
        <f t="shared" si="1050"/>
        <v>0</v>
      </c>
      <c r="Z4824" s="35">
        <f t="shared" si="1062"/>
        <v>0</v>
      </c>
      <c r="AA4824" s="36">
        <f t="shared" si="1055"/>
        <v>0</v>
      </c>
      <c r="AB4824" s="36">
        <f t="shared" si="1056"/>
        <v>0</v>
      </c>
      <c r="AC4824" s="37">
        <f t="shared" si="1057"/>
        <v>0</v>
      </c>
      <c r="AD4824" s="35">
        <f>IF(OR(YEAR(G4824)&lt;2019,O4824="X"),0,IF(ISBLANK(H4824),DATEDIF(G4824,'[3]1.Pradzia'!$D$13,"M"),DATEDIF(G4824,H4824,"m")))</f>
        <v>0</v>
      </c>
      <c r="AE4824" s="37">
        <f>IF(E4824='[3]5.Grup_T'!$E$20,0,IF(AD4824&lt;&gt;0,M4824/V4824*MIN(12,AD4824),0))</f>
        <v>0</v>
      </c>
      <c r="AF4824" s="37">
        <f t="shared" si="1058"/>
        <v>0</v>
      </c>
      <c r="AG4824" s="37">
        <f t="shared" si="1059"/>
        <v>0</v>
      </c>
      <c r="AH4824" s="37">
        <f t="shared" si="1060"/>
        <v>0</v>
      </c>
      <c r="AI4824" s="35" t="str">
        <f t="shared" si="1061"/>
        <v>Nusidėvėjęs</v>
      </c>
      <c r="AJ4824" s="38" t="str">
        <f>IF(AND(F4824&lt;&gt;[3]Pav.tvarkyklė!$B$12,F4824&lt;&gt;[3]Pav.tvarkyklė!$B$13),"GVTNT","X")</f>
        <v>GVTNT</v>
      </c>
      <c r="AK4824" s="39">
        <f t="shared" si="1063"/>
        <v>0</v>
      </c>
      <c r="AL4824" s="41"/>
      <c r="AM4824" s="41"/>
      <c r="AN4824" s="41">
        <f t="shared" si="1051"/>
        <v>1900</v>
      </c>
      <c r="AO4824" s="41"/>
      <c r="AP4824" s="41"/>
      <c r="AQ4824" s="41"/>
      <c r="AR4824" s="42"/>
      <c r="AS4824" s="42"/>
      <c r="AU4824" s="43">
        <f t="shared" si="1052"/>
        <v>0</v>
      </c>
    </row>
    <row r="4825" spans="1:47" ht="15" customHeight="1" x14ac:dyDescent="0.25">
      <c r="A4825" s="11"/>
      <c r="B4825" s="19">
        <v>4994</v>
      </c>
      <c r="C4825" s="61"/>
      <c r="D4825" s="62"/>
      <c r="E4825" s="78"/>
      <c r="F4825" s="63"/>
      <c r="G4825" s="80"/>
      <c r="H4825" s="94"/>
      <c r="I4825" s="95"/>
      <c r="J4825" s="27"/>
      <c r="K4825" s="27"/>
      <c r="L4825" s="95"/>
      <c r="M4825" s="96"/>
      <c r="N4825" s="29">
        <v>0</v>
      </c>
      <c r="O4825" s="30" t="str">
        <f>IF(G4825&lt;=$N$2,"",IF(F4825=[3]Pav.tvarkyklė!$B$13,"",IF(ISBLANK(R4825),"X","")))</f>
        <v/>
      </c>
      <c r="P4825" s="91"/>
      <c r="Q4825" s="63"/>
      <c r="R4825" s="63"/>
      <c r="S4825" s="63"/>
      <c r="T4825" s="63"/>
      <c r="U4825" s="34" t="str">
        <f>IFERROR(INDEX('[3]5.Grup_T'!$G$4:$G$22,MATCH('6.Turtas'!E4825,'[3]5.Grup_T'!$E$4:$E$22,0)),"0")</f>
        <v>0</v>
      </c>
      <c r="V4825" s="35">
        <f t="shared" si="1053"/>
        <v>0</v>
      </c>
      <c r="W4825" s="35">
        <f>IF(NOT(ISBLANK(H4825)),(12-DATEDIF(H4825,'[3]1.Pradzia'!$D$13,"m")),0)</f>
        <v>0</v>
      </c>
      <c r="X4825" s="35">
        <f t="shared" si="1054"/>
        <v>0</v>
      </c>
      <c r="Y4825" s="35">
        <f t="shared" si="1050"/>
        <v>0</v>
      </c>
      <c r="Z4825" s="35">
        <f t="shared" si="1062"/>
        <v>0</v>
      </c>
      <c r="AA4825" s="36">
        <f t="shared" si="1055"/>
        <v>0</v>
      </c>
      <c r="AB4825" s="36">
        <f t="shared" si="1056"/>
        <v>0</v>
      </c>
      <c r="AC4825" s="37">
        <f t="shared" si="1057"/>
        <v>0</v>
      </c>
      <c r="AD4825" s="35">
        <f>IF(OR(YEAR(G4825)&lt;2019,O4825="X"),0,IF(ISBLANK(H4825),DATEDIF(G4825,'[3]1.Pradzia'!$D$13,"M"),DATEDIF(G4825,H4825,"m")))</f>
        <v>0</v>
      </c>
      <c r="AE4825" s="37">
        <f>IF(E4825='[3]5.Grup_T'!$E$20,0,IF(AD4825&lt;&gt;0,M4825/V4825*MIN(12,AD4825),0))</f>
        <v>0</v>
      </c>
      <c r="AF4825" s="37">
        <f t="shared" si="1058"/>
        <v>0</v>
      </c>
      <c r="AG4825" s="37">
        <f t="shared" si="1059"/>
        <v>0</v>
      </c>
      <c r="AH4825" s="37">
        <f t="shared" si="1060"/>
        <v>0</v>
      </c>
      <c r="AI4825" s="35" t="str">
        <f t="shared" si="1061"/>
        <v>Nusidėvėjęs</v>
      </c>
      <c r="AJ4825" s="38" t="str">
        <f>IF(AND(F4825&lt;&gt;[3]Pav.tvarkyklė!$B$12,F4825&lt;&gt;[3]Pav.tvarkyklė!$B$13),"GVTNT","X")</f>
        <v>GVTNT</v>
      </c>
      <c r="AK4825" s="39">
        <f t="shared" si="1063"/>
        <v>0</v>
      </c>
      <c r="AL4825" s="41"/>
      <c r="AM4825" s="41"/>
      <c r="AN4825" s="41">
        <f t="shared" si="1051"/>
        <v>1900</v>
      </c>
      <c r="AO4825" s="41"/>
      <c r="AP4825" s="41"/>
      <c r="AQ4825" s="41"/>
      <c r="AR4825" s="42"/>
      <c r="AS4825" s="42"/>
      <c r="AU4825" s="43">
        <f t="shared" si="1052"/>
        <v>0</v>
      </c>
    </row>
    <row r="4826" spans="1:47" ht="15" customHeight="1" x14ac:dyDescent="0.25">
      <c r="A4826" s="11"/>
      <c r="B4826" s="19">
        <v>4995</v>
      </c>
      <c r="C4826" s="61"/>
      <c r="D4826" s="62"/>
      <c r="E4826" s="78"/>
      <c r="F4826" s="63"/>
      <c r="G4826" s="80"/>
      <c r="H4826" s="94"/>
      <c r="I4826" s="95"/>
      <c r="J4826" s="27"/>
      <c r="K4826" s="27"/>
      <c r="L4826" s="95"/>
      <c r="M4826" s="96"/>
      <c r="N4826" s="29">
        <v>0</v>
      </c>
      <c r="O4826" s="30" t="str">
        <f>IF(G4826&lt;=$N$2,"",IF(F4826=[3]Pav.tvarkyklė!$B$13,"",IF(ISBLANK(R4826),"X","")))</f>
        <v/>
      </c>
      <c r="P4826" s="91"/>
      <c r="Q4826" s="63"/>
      <c r="R4826" s="63"/>
      <c r="S4826" s="63"/>
      <c r="T4826" s="63"/>
      <c r="U4826" s="34" t="str">
        <f>IFERROR(INDEX('[3]5.Grup_T'!$G$4:$G$22,MATCH('6.Turtas'!E4826,'[3]5.Grup_T'!$E$4:$E$22,0)),"0")</f>
        <v>0</v>
      </c>
      <c r="V4826" s="35">
        <f t="shared" si="1053"/>
        <v>0</v>
      </c>
      <c r="W4826" s="35">
        <f>IF(NOT(ISBLANK(H4826)),(12-DATEDIF(H4826,'[3]1.Pradzia'!$D$13,"m")),0)</f>
        <v>0</v>
      </c>
      <c r="X4826" s="35">
        <f t="shared" si="1054"/>
        <v>0</v>
      </c>
      <c r="Y4826" s="35">
        <f t="shared" si="1050"/>
        <v>0</v>
      </c>
      <c r="Z4826" s="35">
        <f t="shared" si="1062"/>
        <v>0</v>
      </c>
      <c r="AA4826" s="36">
        <f t="shared" si="1055"/>
        <v>0</v>
      </c>
      <c r="AB4826" s="36">
        <f t="shared" si="1056"/>
        <v>0</v>
      </c>
      <c r="AC4826" s="37">
        <f t="shared" si="1057"/>
        <v>0</v>
      </c>
      <c r="AD4826" s="35">
        <f>IF(OR(YEAR(G4826)&lt;2019,O4826="X"),0,IF(ISBLANK(H4826),DATEDIF(G4826,'[3]1.Pradzia'!$D$13,"M"),DATEDIF(G4826,H4826,"m")))</f>
        <v>0</v>
      </c>
      <c r="AE4826" s="37">
        <f>IF(E4826='[3]5.Grup_T'!$E$20,0,IF(AD4826&lt;&gt;0,M4826/V4826*MIN(12,AD4826),0))</f>
        <v>0</v>
      </c>
      <c r="AF4826" s="37">
        <f t="shared" si="1058"/>
        <v>0</v>
      </c>
      <c r="AG4826" s="37">
        <f t="shared" si="1059"/>
        <v>0</v>
      </c>
      <c r="AH4826" s="37">
        <f t="shared" si="1060"/>
        <v>0</v>
      </c>
      <c r="AI4826" s="35" t="str">
        <f t="shared" si="1061"/>
        <v>Nusidėvėjęs</v>
      </c>
      <c r="AJ4826" s="38" t="str">
        <f>IF(AND(F4826&lt;&gt;[3]Pav.tvarkyklė!$B$12,F4826&lt;&gt;[3]Pav.tvarkyklė!$B$13),"GVTNT","X")</f>
        <v>GVTNT</v>
      </c>
      <c r="AK4826" s="39">
        <f t="shared" si="1063"/>
        <v>0</v>
      </c>
      <c r="AL4826" s="41"/>
      <c r="AM4826" s="41"/>
      <c r="AN4826" s="41">
        <f t="shared" si="1051"/>
        <v>1900</v>
      </c>
      <c r="AO4826" s="41"/>
      <c r="AP4826" s="41"/>
      <c r="AQ4826" s="41"/>
      <c r="AR4826" s="42"/>
      <c r="AS4826" s="42"/>
      <c r="AU4826" s="43">
        <f t="shared" si="1052"/>
        <v>0</v>
      </c>
    </row>
    <row r="4827" spans="1:47" ht="15" customHeight="1" x14ac:dyDescent="0.25">
      <c r="A4827" s="11"/>
      <c r="B4827" s="19">
        <v>4996</v>
      </c>
      <c r="C4827" s="61"/>
      <c r="D4827" s="62"/>
      <c r="E4827" s="78"/>
      <c r="F4827" s="63"/>
      <c r="G4827" s="80"/>
      <c r="H4827" s="94"/>
      <c r="I4827" s="95"/>
      <c r="J4827" s="27"/>
      <c r="K4827" s="27"/>
      <c r="L4827" s="95"/>
      <c r="M4827" s="96"/>
      <c r="N4827" s="29">
        <v>0</v>
      </c>
      <c r="O4827" s="30" t="str">
        <f>IF(G4827&lt;=$N$2,"",IF(F4827=[3]Pav.tvarkyklė!$B$13,"",IF(ISBLANK(R4827),"X","")))</f>
        <v/>
      </c>
      <c r="P4827" s="91"/>
      <c r="Q4827" s="63"/>
      <c r="R4827" s="63"/>
      <c r="S4827" s="63"/>
      <c r="T4827" s="63"/>
      <c r="U4827" s="34" t="str">
        <f>IFERROR(INDEX('[3]5.Grup_T'!$G$4:$G$22,MATCH('6.Turtas'!E4827,'[3]5.Grup_T'!$E$4:$E$22,0)),"0")</f>
        <v>0</v>
      </c>
      <c r="V4827" s="35">
        <f t="shared" si="1053"/>
        <v>0</v>
      </c>
      <c r="W4827" s="35">
        <f>IF(NOT(ISBLANK(H4827)),(12-DATEDIF(H4827,'[3]1.Pradzia'!$D$13,"m")),0)</f>
        <v>0</v>
      </c>
      <c r="X4827" s="35">
        <f t="shared" si="1054"/>
        <v>0</v>
      </c>
      <c r="Y4827" s="35">
        <f t="shared" si="1050"/>
        <v>0</v>
      </c>
      <c r="Z4827" s="35">
        <f t="shared" si="1062"/>
        <v>0</v>
      </c>
      <c r="AA4827" s="36">
        <f t="shared" si="1055"/>
        <v>0</v>
      </c>
      <c r="AB4827" s="36">
        <f t="shared" si="1056"/>
        <v>0</v>
      </c>
      <c r="AC4827" s="37">
        <f t="shared" si="1057"/>
        <v>0</v>
      </c>
      <c r="AD4827" s="35">
        <f>IF(OR(YEAR(G4827)&lt;2019,O4827="X"),0,IF(ISBLANK(H4827),DATEDIF(G4827,'[3]1.Pradzia'!$D$13,"M"),DATEDIF(G4827,H4827,"m")))</f>
        <v>0</v>
      </c>
      <c r="AE4827" s="37">
        <f>IF(E4827='[3]5.Grup_T'!$E$20,0,IF(AD4827&lt;&gt;0,M4827/V4827*MIN(12,AD4827),0))</f>
        <v>0</v>
      </c>
      <c r="AF4827" s="37">
        <f t="shared" si="1058"/>
        <v>0</v>
      </c>
      <c r="AG4827" s="37">
        <f t="shared" si="1059"/>
        <v>0</v>
      </c>
      <c r="AH4827" s="37">
        <f t="shared" si="1060"/>
        <v>0</v>
      </c>
      <c r="AI4827" s="35" t="str">
        <f t="shared" si="1061"/>
        <v>Nusidėvėjęs</v>
      </c>
      <c r="AJ4827" s="38" t="str">
        <f>IF(AND(F4827&lt;&gt;[3]Pav.tvarkyklė!$B$12,F4827&lt;&gt;[3]Pav.tvarkyklė!$B$13),"GVTNT","X")</f>
        <v>GVTNT</v>
      </c>
      <c r="AK4827" s="39">
        <f t="shared" si="1063"/>
        <v>0</v>
      </c>
      <c r="AL4827" s="41"/>
      <c r="AM4827" s="41"/>
      <c r="AN4827" s="41">
        <f t="shared" si="1051"/>
        <v>1900</v>
      </c>
      <c r="AO4827" s="41"/>
      <c r="AP4827" s="41"/>
      <c r="AQ4827" s="41"/>
      <c r="AR4827" s="42"/>
      <c r="AS4827" s="42"/>
      <c r="AU4827" s="43">
        <f t="shared" si="1052"/>
        <v>0</v>
      </c>
    </row>
    <row r="4828" spans="1:47" ht="15" customHeight="1" x14ac:dyDescent="0.25">
      <c r="A4828" s="11"/>
      <c r="B4828" s="19">
        <v>4997</v>
      </c>
      <c r="C4828" s="61"/>
      <c r="D4828" s="62"/>
      <c r="E4828" s="78"/>
      <c r="F4828" s="63"/>
      <c r="G4828" s="80"/>
      <c r="H4828" s="94"/>
      <c r="I4828" s="95"/>
      <c r="J4828" s="27"/>
      <c r="K4828" s="27"/>
      <c r="L4828" s="95"/>
      <c r="M4828" s="96"/>
      <c r="N4828" s="29">
        <v>0</v>
      </c>
      <c r="O4828" s="30" t="str">
        <f>IF(G4828&lt;=$N$2,"",IF(F4828=[3]Pav.tvarkyklė!$B$13,"",IF(ISBLANK(R4828),"X","")))</f>
        <v/>
      </c>
      <c r="P4828" s="91"/>
      <c r="Q4828" s="63"/>
      <c r="R4828" s="63"/>
      <c r="S4828" s="63"/>
      <c r="T4828" s="63"/>
      <c r="U4828" s="34" t="str">
        <f>IFERROR(INDEX('[3]5.Grup_T'!$G$4:$G$22,MATCH('6.Turtas'!E4828,'[3]5.Grup_T'!$E$4:$E$22,0)),"0")</f>
        <v>0</v>
      </c>
      <c r="V4828" s="35">
        <f t="shared" si="1053"/>
        <v>0</v>
      </c>
      <c r="W4828" s="35">
        <f>IF(NOT(ISBLANK(H4828)),(12-DATEDIF(H4828,'[3]1.Pradzia'!$D$13,"m")),0)</f>
        <v>0</v>
      </c>
      <c r="X4828" s="35">
        <f t="shared" si="1054"/>
        <v>0</v>
      </c>
      <c r="Y4828" s="35">
        <f t="shared" si="1050"/>
        <v>0</v>
      </c>
      <c r="Z4828" s="35">
        <f t="shared" si="1062"/>
        <v>0</v>
      </c>
      <c r="AA4828" s="36">
        <f t="shared" si="1055"/>
        <v>0</v>
      </c>
      <c r="AB4828" s="36">
        <f t="shared" si="1056"/>
        <v>0</v>
      </c>
      <c r="AC4828" s="37">
        <f t="shared" si="1057"/>
        <v>0</v>
      </c>
      <c r="AD4828" s="35">
        <f>IF(OR(YEAR(G4828)&lt;2019,O4828="X"),0,IF(ISBLANK(H4828),DATEDIF(G4828,'[3]1.Pradzia'!$D$13,"M"),DATEDIF(G4828,H4828,"m")))</f>
        <v>0</v>
      </c>
      <c r="AE4828" s="37">
        <f>IF(E4828='[3]5.Grup_T'!$E$20,0,IF(AD4828&lt;&gt;0,M4828/V4828*MIN(12,AD4828),0))</f>
        <v>0</v>
      </c>
      <c r="AF4828" s="37">
        <f t="shared" si="1058"/>
        <v>0</v>
      </c>
      <c r="AG4828" s="37">
        <f t="shared" si="1059"/>
        <v>0</v>
      </c>
      <c r="AH4828" s="37">
        <f t="shared" si="1060"/>
        <v>0</v>
      </c>
      <c r="AI4828" s="35" t="str">
        <f t="shared" si="1061"/>
        <v>Nusidėvėjęs</v>
      </c>
      <c r="AJ4828" s="38" t="str">
        <f>IF(AND(F4828&lt;&gt;[3]Pav.tvarkyklė!$B$12,F4828&lt;&gt;[3]Pav.tvarkyklė!$B$13),"GVTNT","X")</f>
        <v>GVTNT</v>
      </c>
      <c r="AK4828" s="39">
        <f t="shared" si="1063"/>
        <v>0</v>
      </c>
      <c r="AL4828" s="41"/>
      <c r="AM4828" s="41"/>
      <c r="AN4828" s="41">
        <f t="shared" si="1051"/>
        <v>1900</v>
      </c>
      <c r="AO4828" s="41"/>
      <c r="AP4828" s="41"/>
      <c r="AQ4828" s="41"/>
      <c r="AR4828" s="42"/>
      <c r="AS4828" s="42"/>
      <c r="AU4828" s="43">
        <f t="shared" si="1052"/>
        <v>0</v>
      </c>
    </row>
    <row r="4829" spans="1:47" ht="15" customHeight="1" x14ac:dyDescent="0.25">
      <c r="A4829" s="11"/>
      <c r="B4829" s="19">
        <v>4998</v>
      </c>
      <c r="C4829" s="61"/>
      <c r="D4829" s="62"/>
      <c r="E4829" s="78"/>
      <c r="F4829" s="63"/>
      <c r="G4829" s="80"/>
      <c r="H4829" s="94"/>
      <c r="I4829" s="95"/>
      <c r="J4829" s="27"/>
      <c r="K4829" s="27"/>
      <c r="L4829" s="95"/>
      <c r="M4829" s="96"/>
      <c r="N4829" s="29">
        <v>0</v>
      </c>
      <c r="O4829" s="30" t="str">
        <f>IF(G4829&lt;=$N$2,"",IF(F4829=[3]Pav.tvarkyklė!$B$13,"",IF(ISBLANK(R4829),"X","")))</f>
        <v/>
      </c>
      <c r="P4829" s="91"/>
      <c r="Q4829" s="63"/>
      <c r="R4829" s="63"/>
      <c r="S4829" s="63"/>
      <c r="T4829" s="63"/>
      <c r="U4829" s="34" t="str">
        <f>IFERROR(INDEX('[3]5.Grup_T'!$G$4:$G$22,MATCH('6.Turtas'!E4829,'[3]5.Grup_T'!$E$4:$E$22,0)),"0")</f>
        <v>0</v>
      </c>
      <c r="V4829" s="35">
        <f t="shared" si="1053"/>
        <v>0</v>
      </c>
      <c r="W4829" s="35">
        <f>IF(NOT(ISBLANK(H4829)),(12-DATEDIF(H4829,'[3]1.Pradzia'!$D$13,"m")),0)</f>
        <v>0</v>
      </c>
      <c r="X4829" s="35">
        <f t="shared" si="1054"/>
        <v>0</v>
      </c>
      <c r="Y4829" s="35">
        <f t="shared" si="1050"/>
        <v>0</v>
      </c>
      <c r="Z4829" s="35">
        <f t="shared" si="1062"/>
        <v>0</v>
      </c>
      <c r="AA4829" s="36">
        <f t="shared" si="1055"/>
        <v>0</v>
      </c>
      <c r="AB4829" s="36">
        <f t="shared" si="1056"/>
        <v>0</v>
      </c>
      <c r="AC4829" s="37">
        <f t="shared" si="1057"/>
        <v>0</v>
      </c>
      <c r="AD4829" s="35">
        <f>IF(OR(YEAR(G4829)&lt;2019,O4829="X"),0,IF(ISBLANK(H4829),DATEDIF(G4829,'[3]1.Pradzia'!$D$13,"M"),DATEDIF(G4829,H4829,"m")))</f>
        <v>0</v>
      </c>
      <c r="AE4829" s="37">
        <f>IF(E4829='[3]5.Grup_T'!$E$20,0,IF(AD4829&lt;&gt;0,M4829/V4829*MIN(12,AD4829),0))</f>
        <v>0</v>
      </c>
      <c r="AF4829" s="37">
        <f t="shared" si="1058"/>
        <v>0</v>
      </c>
      <c r="AG4829" s="37">
        <f t="shared" si="1059"/>
        <v>0</v>
      </c>
      <c r="AH4829" s="37">
        <f t="shared" si="1060"/>
        <v>0</v>
      </c>
      <c r="AI4829" s="35" t="str">
        <f t="shared" si="1061"/>
        <v>Nusidėvėjęs</v>
      </c>
      <c r="AJ4829" s="38" t="str">
        <f>IF(AND(F4829&lt;&gt;[3]Pav.tvarkyklė!$B$12,F4829&lt;&gt;[3]Pav.tvarkyklė!$B$13),"GVTNT","X")</f>
        <v>GVTNT</v>
      </c>
      <c r="AK4829" s="39">
        <f t="shared" si="1063"/>
        <v>0</v>
      </c>
      <c r="AL4829" s="41"/>
      <c r="AM4829" s="41"/>
      <c r="AN4829" s="41">
        <f t="shared" si="1051"/>
        <v>1900</v>
      </c>
      <c r="AO4829" s="41"/>
      <c r="AP4829" s="41"/>
      <c r="AQ4829" s="41"/>
      <c r="AR4829" s="42"/>
      <c r="AS4829" s="42"/>
      <c r="AU4829" s="43">
        <f t="shared" si="1052"/>
        <v>0</v>
      </c>
    </row>
    <row r="4830" spans="1:47" ht="15" customHeight="1" x14ac:dyDescent="0.25">
      <c r="A4830" s="11"/>
      <c r="B4830" s="19">
        <v>4999</v>
      </c>
      <c r="C4830" s="61"/>
      <c r="D4830" s="62"/>
      <c r="E4830" s="78"/>
      <c r="F4830" s="63"/>
      <c r="G4830" s="80"/>
      <c r="H4830" s="94"/>
      <c r="I4830" s="95"/>
      <c r="J4830" s="27"/>
      <c r="K4830" s="27"/>
      <c r="L4830" s="95"/>
      <c r="M4830" s="96"/>
      <c r="N4830" s="29">
        <v>0</v>
      </c>
      <c r="O4830" s="30" t="str">
        <f>IF(G4830&lt;=$N$2,"",IF(F4830=[3]Pav.tvarkyklė!$B$13,"",IF(ISBLANK(R4830),"X","")))</f>
        <v/>
      </c>
      <c r="P4830" s="91"/>
      <c r="Q4830" s="63"/>
      <c r="R4830" s="63"/>
      <c r="S4830" s="63"/>
      <c r="T4830" s="63"/>
      <c r="U4830" s="34" t="str">
        <f>IFERROR(INDEX('[3]5.Grup_T'!$G$4:$G$22,MATCH('6.Turtas'!E4830,'[3]5.Grup_T'!$E$4:$E$22,0)),"0")</f>
        <v>0</v>
      </c>
      <c r="V4830" s="35">
        <f t="shared" si="1053"/>
        <v>0</v>
      </c>
      <c r="W4830" s="35">
        <f>IF(NOT(ISBLANK(H4830)),(12-DATEDIF(H4830,'[3]1.Pradzia'!$D$13,"m")),0)</f>
        <v>0</v>
      </c>
      <c r="X4830" s="35">
        <f t="shared" si="1054"/>
        <v>0</v>
      </c>
      <c r="Y4830" s="35">
        <f t="shared" si="1050"/>
        <v>0</v>
      </c>
      <c r="Z4830" s="35">
        <f t="shared" si="1062"/>
        <v>0</v>
      </c>
      <c r="AA4830" s="36">
        <f t="shared" si="1055"/>
        <v>0</v>
      </c>
      <c r="AB4830" s="36">
        <f t="shared" si="1056"/>
        <v>0</v>
      </c>
      <c r="AC4830" s="37">
        <f t="shared" si="1057"/>
        <v>0</v>
      </c>
      <c r="AD4830" s="35">
        <f>IF(OR(YEAR(G4830)&lt;2019,O4830="X"),0,IF(ISBLANK(H4830),DATEDIF(G4830,'[3]1.Pradzia'!$D$13,"M"),DATEDIF(G4830,H4830,"m")))</f>
        <v>0</v>
      </c>
      <c r="AE4830" s="37">
        <f>IF(E4830='[3]5.Grup_T'!$E$20,0,IF(AD4830&lt;&gt;0,M4830/V4830*MIN(12,AD4830),0))</f>
        <v>0</v>
      </c>
      <c r="AF4830" s="37">
        <f t="shared" si="1058"/>
        <v>0</v>
      </c>
      <c r="AG4830" s="37">
        <f t="shared" si="1059"/>
        <v>0</v>
      </c>
      <c r="AH4830" s="37">
        <f t="shared" si="1060"/>
        <v>0</v>
      </c>
      <c r="AI4830" s="35" t="str">
        <f t="shared" si="1061"/>
        <v>Nusidėvėjęs</v>
      </c>
      <c r="AJ4830" s="38" t="str">
        <f>IF(AND(F4830&lt;&gt;[3]Pav.tvarkyklė!$B$12,F4830&lt;&gt;[3]Pav.tvarkyklė!$B$13),"GVTNT","X")</f>
        <v>GVTNT</v>
      </c>
      <c r="AK4830" s="39">
        <f t="shared" si="1063"/>
        <v>0</v>
      </c>
      <c r="AL4830" s="41"/>
      <c r="AM4830" s="41"/>
      <c r="AN4830" s="41">
        <f t="shared" si="1051"/>
        <v>1900</v>
      </c>
      <c r="AO4830" s="41"/>
      <c r="AP4830" s="41"/>
      <c r="AQ4830" s="41"/>
      <c r="AR4830" s="42"/>
      <c r="AS4830" s="42"/>
      <c r="AU4830" s="43">
        <f t="shared" si="1052"/>
        <v>0</v>
      </c>
    </row>
    <row r="4831" spans="1:47" ht="15" customHeight="1" x14ac:dyDescent="0.25">
      <c r="A4831" s="11"/>
      <c r="B4831" s="19">
        <v>5000</v>
      </c>
      <c r="C4831" s="61"/>
      <c r="D4831" s="62"/>
      <c r="E4831" s="78"/>
      <c r="F4831" s="63"/>
      <c r="G4831" s="80"/>
      <c r="H4831" s="94"/>
      <c r="I4831" s="95"/>
      <c r="J4831" s="27"/>
      <c r="K4831" s="27"/>
      <c r="L4831" s="95"/>
      <c r="M4831" s="96"/>
      <c r="N4831" s="29">
        <v>0</v>
      </c>
      <c r="O4831" s="30" t="str">
        <f>IF(G4831&lt;=$N$2,"",IF(F4831=[3]Pav.tvarkyklė!$B$13,"",IF(ISBLANK(R4831),"X","")))</f>
        <v/>
      </c>
      <c r="P4831" s="91"/>
      <c r="Q4831" s="63"/>
      <c r="R4831" s="63"/>
      <c r="S4831" s="63"/>
      <c r="T4831" s="63"/>
      <c r="U4831" s="34" t="str">
        <f>IFERROR(INDEX('[3]5.Grup_T'!$G$4:$G$22,MATCH('6.Turtas'!E4831,'[3]5.Grup_T'!$E$4:$E$22,0)),"0")</f>
        <v>0</v>
      </c>
      <c r="V4831" s="35">
        <f t="shared" si="1053"/>
        <v>0</v>
      </c>
      <c r="W4831" s="35">
        <f>IF(NOT(ISBLANK(H4831)),(12-DATEDIF(H4831,'[3]1.Pradzia'!$D$13,"m")),0)</f>
        <v>0</v>
      </c>
      <c r="X4831" s="35">
        <f t="shared" si="1054"/>
        <v>0</v>
      </c>
      <c r="Y4831" s="35">
        <f t="shared" si="1050"/>
        <v>0</v>
      </c>
      <c r="Z4831" s="35">
        <f t="shared" si="1062"/>
        <v>0</v>
      </c>
      <c r="AA4831" s="36">
        <f t="shared" si="1055"/>
        <v>0</v>
      </c>
      <c r="AB4831" s="36">
        <f t="shared" si="1056"/>
        <v>0</v>
      </c>
      <c r="AC4831" s="37">
        <f t="shared" si="1057"/>
        <v>0</v>
      </c>
      <c r="AD4831" s="35">
        <f>IF(OR(YEAR(G4831)&lt;2019,O4831="X"),0,IF(ISBLANK(H4831),DATEDIF(G4831,'[3]1.Pradzia'!$D$13,"M"),DATEDIF(G4831,H4831,"m")))</f>
        <v>0</v>
      </c>
      <c r="AE4831" s="37">
        <f>IF(E4831='[3]5.Grup_T'!$E$20,0,IF(AD4831&lt;&gt;0,M4831/V4831*MIN(12,AD4831),0))</f>
        <v>0</v>
      </c>
      <c r="AF4831" s="37">
        <f t="shared" si="1058"/>
        <v>0</v>
      </c>
      <c r="AG4831" s="37">
        <f t="shared" si="1059"/>
        <v>0</v>
      </c>
      <c r="AH4831" s="37">
        <f t="shared" si="1060"/>
        <v>0</v>
      </c>
      <c r="AI4831" s="35" t="str">
        <f t="shared" si="1061"/>
        <v>Nusidėvėjęs</v>
      </c>
      <c r="AJ4831" s="38" t="str">
        <f>IF(AND(F4831&lt;&gt;[3]Pav.tvarkyklė!$B$12,F4831&lt;&gt;[3]Pav.tvarkyklė!$B$13),"GVTNT","X")</f>
        <v>GVTNT</v>
      </c>
      <c r="AK4831" s="39">
        <f t="shared" si="1063"/>
        <v>0</v>
      </c>
      <c r="AL4831" s="41"/>
      <c r="AM4831" s="41"/>
      <c r="AN4831" s="41">
        <f t="shared" si="1051"/>
        <v>1900</v>
      </c>
      <c r="AO4831" s="41"/>
      <c r="AP4831" s="41"/>
      <c r="AQ4831" s="41"/>
      <c r="AR4831" s="42"/>
      <c r="AS4831" s="42"/>
      <c r="AU4831" s="43">
        <f t="shared" si="1052"/>
        <v>0</v>
      </c>
    </row>
    <row r="4832" spans="1:47" ht="15" customHeight="1" x14ac:dyDescent="0.25">
      <c r="A4832" s="11"/>
      <c r="B4832" s="19">
        <v>5001</v>
      </c>
      <c r="C4832" s="61"/>
      <c r="D4832" s="62"/>
      <c r="E4832" s="78"/>
      <c r="F4832" s="63"/>
      <c r="G4832" s="80"/>
      <c r="H4832" s="94"/>
      <c r="I4832" s="95"/>
      <c r="J4832" s="27"/>
      <c r="K4832" s="27"/>
      <c r="L4832" s="95"/>
      <c r="M4832" s="96"/>
      <c r="N4832" s="29">
        <v>0</v>
      </c>
      <c r="O4832" s="30" t="str">
        <f>IF(G4832&lt;=$N$2,"",IF(F4832=[3]Pav.tvarkyklė!$B$13,"",IF(ISBLANK(R4832),"X","")))</f>
        <v/>
      </c>
      <c r="P4832" s="91"/>
      <c r="Q4832" s="63"/>
      <c r="R4832" s="63"/>
      <c r="S4832" s="63"/>
      <c r="T4832" s="63"/>
      <c r="U4832" s="34" t="str">
        <f>IFERROR(INDEX('[3]5.Grup_T'!$G$4:$G$22,MATCH('6.Turtas'!E4832,'[3]5.Grup_T'!$E$4:$E$22,0)),"0")</f>
        <v>0</v>
      </c>
      <c r="V4832" s="35">
        <f t="shared" si="1053"/>
        <v>0</v>
      </c>
      <c r="W4832" s="35">
        <f>IF(NOT(ISBLANK(H4832)),(12-DATEDIF(H4832,'[3]1.Pradzia'!$D$13,"m")),0)</f>
        <v>0</v>
      </c>
      <c r="X4832" s="35">
        <f t="shared" si="1054"/>
        <v>0</v>
      </c>
      <c r="Y4832" s="35">
        <f t="shared" si="1050"/>
        <v>0</v>
      </c>
      <c r="Z4832" s="35">
        <f t="shared" si="1062"/>
        <v>0</v>
      </c>
      <c r="AA4832" s="36">
        <f t="shared" si="1055"/>
        <v>0</v>
      </c>
      <c r="AB4832" s="36">
        <f t="shared" si="1056"/>
        <v>0</v>
      </c>
      <c r="AC4832" s="37">
        <f t="shared" si="1057"/>
        <v>0</v>
      </c>
      <c r="AD4832" s="35">
        <f>IF(OR(YEAR(G4832)&lt;2019,O4832="X"),0,IF(ISBLANK(H4832),DATEDIF(G4832,'[3]1.Pradzia'!$D$13,"M"),DATEDIF(G4832,H4832,"m")))</f>
        <v>0</v>
      </c>
      <c r="AE4832" s="37">
        <f>IF(E4832='[3]5.Grup_T'!$E$20,0,IF(AD4832&lt;&gt;0,M4832/V4832*MIN(12,AD4832),0))</f>
        <v>0</v>
      </c>
      <c r="AF4832" s="37">
        <f t="shared" si="1058"/>
        <v>0</v>
      </c>
      <c r="AG4832" s="37">
        <f t="shared" si="1059"/>
        <v>0</v>
      </c>
      <c r="AH4832" s="37">
        <f t="shared" si="1060"/>
        <v>0</v>
      </c>
      <c r="AI4832" s="35" t="str">
        <f t="shared" si="1061"/>
        <v>Nusidėvėjęs</v>
      </c>
      <c r="AJ4832" s="38" t="str">
        <f>IF(AND(F4832&lt;&gt;[3]Pav.tvarkyklė!$B$12,F4832&lt;&gt;[3]Pav.tvarkyklė!$B$13),"GVTNT","X")</f>
        <v>GVTNT</v>
      </c>
      <c r="AK4832" s="39">
        <f t="shared" si="1063"/>
        <v>0</v>
      </c>
      <c r="AL4832" s="41"/>
      <c r="AM4832" s="41"/>
      <c r="AN4832" s="41">
        <f t="shared" si="1051"/>
        <v>1900</v>
      </c>
      <c r="AO4832" s="41"/>
      <c r="AP4832" s="41"/>
      <c r="AQ4832" s="41"/>
      <c r="AR4832" s="42"/>
      <c r="AS4832" s="42"/>
      <c r="AU4832" s="43">
        <f t="shared" si="1052"/>
        <v>0</v>
      </c>
    </row>
    <row r="4833" spans="1:47" ht="15" customHeight="1" x14ac:dyDescent="0.25">
      <c r="A4833" s="11"/>
      <c r="B4833" s="19">
        <v>5002</v>
      </c>
      <c r="C4833" s="61"/>
      <c r="D4833" s="62"/>
      <c r="E4833" s="78"/>
      <c r="F4833" s="63"/>
      <c r="G4833" s="80"/>
      <c r="H4833" s="94"/>
      <c r="I4833" s="95"/>
      <c r="J4833" s="27"/>
      <c r="K4833" s="27"/>
      <c r="L4833" s="95"/>
      <c r="M4833" s="96"/>
      <c r="N4833" s="29">
        <v>0</v>
      </c>
      <c r="O4833" s="30" t="str">
        <f>IF(G4833&lt;=$N$2,"",IF(F4833=[3]Pav.tvarkyklė!$B$13,"",IF(ISBLANK(R4833),"X","")))</f>
        <v/>
      </c>
      <c r="P4833" s="91"/>
      <c r="Q4833" s="63"/>
      <c r="R4833" s="63"/>
      <c r="S4833" s="63"/>
      <c r="T4833" s="63"/>
      <c r="U4833" s="34" t="str">
        <f>IFERROR(INDEX('[3]5.Grup_T'!$G$4:$G$22,MATCH('6.Turtas'!E4833,'[3]5.Grup_T'!$E$4:$E$22,0)),"0")</f>
        <v>0</v>
      </c>
      <c r="V4833" s="35">
        <f t="shared" si="1053"/>
        <v>0</v>
      </c>
      <c r="W4833" s="35">
        <f>IF(NOT(ISBLANK(H4833)),(12-DATEDIF(H4833,'[3]1.Pradzia'!$D$13,"m")),0)</f>
        <v>0</v>
      </c>
      <c r="X4833" s="35">
        <f t="shared" si="1054"/>
        <v>0</v>
      </c>
      <c r="Y4833" s="35">
        <f t="shared" si="1050"/>
        <v>0</v>
      </c>
      <c r="Z4833" s="35">
        <f t="shared" si="1062"/>
        <v>0</v>
      </c>
      <c r="AA4833" s="36">
        <f t="shared" si="1055"/>
        <v>0</v>
      </c>
      <c r="AB4833" s="36">
        <f t="shared" si="1056"/>
        <v>0</v>
      </c>
      <c r="AC4833" s="37">
        <f t="shared" si="1057"/>
        <v>0</v>
      </c>
      <c r="AD4833" s="35">
        <f>IF(OR(YEAR(G4833)&lt;2019,O4833="X"),0,IF(ISBLANK(H4833),DATEDIF(G4833,'[3]1.Pradzia'!$D$13,"M"),DATEDIF(G4833,H4833,"m")))</f>
        <v>0</v>
      </c>
      <c r="AE4833" s="37">
        <f>IF(E4833='[3]5.Grup_T'!$E$20,0,IF(AD4833&lt;&gt;0,M4833/V4833*MIN(12,AD4833),0))</f>
        <v>0</v>
      </c>
      <c r="AF4833" s="37">
        <f t="shared" si="1058"/>
        <v>0</v>
      </c>
      <c r="AG4833" s="37">
        <f t="shared" si="1059"/>
        <v>0</v>
      </c>
      <c r="AH4833" s="37">
        <f t="shared" si="1060"/>
        <v>0</v>
      </c>
      <c r="AI4833" s="35" t="str">
        <f t="shared" si="1061"/>
        <v>Nusidėvėjęs</v>
      </c>
      <c r="AJ4833" s="38" t="str">
        <f>IF(AND(F4833&lt;&gt;[3]Pav.tvarkyklė!$B$12,F4833&lt;&gt;[3]Pav.tvarkyklė!$B$13),"GVTNT","X")</f>
        <v>GVTNT</v>
      </c>
      <c r="AK4833" s="39">
        <f t="shared" si="1063"/>
        <v>0</v>
      </c>
      <c r="AL4833" s="41"/>
      <c r="AM4833" s="41"/>
      <c r="AN4833" s="41">
        <f t="shared" si="1051"/>
        <v>1900</v>
      </c>
      <c r="AO4833" s="41"/>
      <c r="AP4833" s="41"/>
      <c r="AQ4833" s="41"/>
      <c r="AR4833" s="42"/>
      <c r="AS4833" s="42"/>
      <c r="AU4833" s="43">
        <f t="shared" si="1052"/>
        <v>0</v>
      </c>
    </row>
    <row r="4834" spans="1:47" ht="15" customHeight="1" x14ac:dyDescent="0.25">
      <c r="A4834" s="11"/>
      <c r="B4834" s="19">
        <v>5003</v>
      </c>
      <c r="C4834" s="61"/>
      <c r="D4834" s="62"/>
      <c r="E4834" s="78"/>
      <c r="F4834" s="63"/>
      <c r="G4834" s="80"/>
      <c r="H4834" s="94"/>
      <c r="I4834" s="95"/>
      <c r="J4834" s="27"/>
      <c r="K4834" s="27"/>
      <c r="L4834" s="95"/>
      <c r="M4834" s="96"/>
      <c r="N4834" s="29">
        <v>0</v>
      </c>
      <c r="O4834" s="30" t="str">
        <f>IF(G4834&lt;=$N$2,"",IF(F4834=[3]Pav.tvarkyklė!$B$13,"",IF(ISBLANK(R4834),"X","")))</f>
        <v/>
      </c>
      <c r="P4834" s="91"/>
      <c r="Q4834" s="63"/>
      <c r="R4834" s="63"/>
      <c r="S4834" s="63"/>
      <c r="T4834" s="63"/>
      <c r="U4834" s="34" t="str">
        <f>IFERROR(INDEX('[3]5.Grup_T'!$G$4:$G$22,MATCH('6.Turtas'!E4834,'[3]5.Grup_T'!$E$4:$E$22,0)),"0")</f>
        <v>0</v>
      </c>
      <c r="V4834" s="35">
        <f t="shared" si="1053"/>
        <v>0</v>
      </c>
      <c r="W4834" s="35">
        <f>IF(NOT(ISBLANK(H4834)),(12-DATEDIF(H4834,'[3]1.Pradzia'!$D$13,"m")),0)</f>
        <v>0</v>
      </c>
      <c r="X4834" s="35">
        <f t="shared" si="1054"/>
        <v>0</v>
      </c>
      <c r="Y4834" s="35">
        <f t="shared" si="1050"/>
        <v>0</v>
      </c>
      <c r="Z4834" s="35">
        <f t="shared" si="1062"/>
        <v>0</v>
      </c>
      <c r="AA4834" s="36">
        <f t="shared" si="1055"/>
        <v>0</v>
      </c>
      <c r="AB4834" s="36">
        <f t="shared" si="1056"/>
        <v>0</v>
      </c>
      <c r="AC4834" s="37">
        <f t="shared" si="1057"/>
        <v>0</v>
      </c>
      <c r="AD4834" s="35">
        <f>IF(OR(YEAR(G4834)&lt;2019,O4834="X"),0,IF(ISBLANK(H4834),DATEDIF(G4834,'[3]1.Pradzia'!$D$13,"M"),DATEDIF(G4834,H4834,"m")))</f>
        <v>0</v>
      </c>
      <c r="AE4834" s="37">
        <f>IF(E4834='[3]5.Grup_T'!$E$20,0,IF(AD4834&lt;&gt;0,M4834/V4834*MIN(12,AD4834),0))</f>
        <v>0</v>
      </c>
      <c r="AF4834" s="37">
        <f t="shared" si="1058"/>
        <v>0</v>
      </c>
      <c r="AG4834" s="37">
        <f t="shared" si="1059"/>
        <v>0</v>
      </c>
      <c r="AH4834" s="37">
        <f t="shared" si="1060"/>
        <v>0</v>
      </c>
      <c r="AI4834" s="35" t="str">
        <f t="shared" si="1061"/>
        <v>Nusidėvėjęs</v>
      </c>
      <c r="AJ4834" s="38" t="str">
        <f>IF(AND(F4834&lt;&gt;[3]Pav.tvarkyklė!$B$12,F4834&lt;&gt;[3]Pav.tvarkyklė!$B$13),"GVTNT","X")</f>
        <v>GVTNT</v>
      </c>
      <c r="AK4834" s="39">
        <f t="shared" si="1063"/>
        <v>0</v>
      </c>
      <c r="AL4834" s="41"/>
      <c r="AM4834" s="41"/>
      <c r="AN4834" s="41">
        <f t="shared" si="1051"/>
        <v>1900</v>
      </c>
      <c r="AO4834" s="41"/>
      <c r="AP4834" s="41"/>
      <c r="AQ4834" s="41"/>
      <c r="AR4834" s="42"/>
      <c r="AS4834" s="42"/>
      <c r="AU4834" s="43">
        <f t="shared" si="1052"/>
        <v>0</v>
      </c>
    </row>
    <row r="4835" spans="1:47" ht="15" customHeight="1" x14ac:dyDescent="0.25">
      <c r="A4835" s="11"/>
      <c r="B4835" s="19">
        <v>5004</v>
      </c>
      <c r="C4835" s="61"/>
      <c r="D4835" s="62"/>
      <c r="E4835" s="78"/>
      <c r="F4835" s="63"/>
      <c r="G4835" s="80"/>
      <c r="H4835" s="94"/>
      <c r="I4835" s="95"/>
      <c r="J4835" s="27"/>
      <c r="K4835" s="27"/>
      <c r="L4835" s="95"/>
      <c r="M4835" s="96"/>
      <c r="N4835" s="29">
        <v>0</v>
      </c>
      <c r="O4835" s="30" t="str">
        <f>IF(G4835&lt;=$N$2,"",IF(F4835=[3]Pav.tvarkyklė!$B$13,"",IF(ISBLANK(R4835),"X","")))</f>
        <v/>
      </c>
      <c r="P4835" s="91"/>
      <c r="Q4835" s="63"/>
      <c r="R4835" s="63"/>
      <c r="S4835" s="63"/>
      <c r="T4835" s="63"/>
      <c r="U4835" s="34" t="str">
        <f>IFERROR(INDEX('[3]5.Grup_T'!$G$4:$G$22,MATCH('6.Turtas'!E4835,'[3]5.Grup_T'!$E$4:$E$22,0)),"0")</f>
        <v>0</v>
      </c>
      <c r="V4835" s="35">
        <f t="shared" si="1053"/>
        <v>0</v>
      </c>
      <c r="W4835" s="35">
        <f>IF(NOT(ISBLANK(H4835)),(12-DATEDIF(H4835,'[3]1.Pradzia'!$D$13,"m")),0)</f>
        <v>0</v>
      </c>
      <c r="X4835" s="35">
        <f t="shared" si="1054"/>
        <v>0</v>
      </c>
      <c r="Y4835" s="35">
        <f t="shared" si="1050"/>
        <v>0</v>
      </c>
      <c r="Z4835" s="35">
        <f t="shared" si="1062"/>
        <v>0</v>
      </c>
      <c r="AA4835" s="36">
        <f t="shared" si="1055"/>
        <v>0</v>
      </c>
      <c r="AB4835" s="36">
        <f t="shared" si="1056"/>
        <v>0</v>
      </c>
      <c r="AC4835" s="37">
        <f t="shared" si="1057"/>
        <v>0</v>
      </c>
      <c r="AD4835" s="35">
        <f>IF(OR(YEAR(G4835)&lt;2019,O4835="X"),0,IF(ISBLANK(H4835),DATEDIF(G4835,'[3]1.Pradzia'!$D$13,"M"),DATEDIF(G4835,H4835,"m")))</f>
        <v>0</v>
      </c>
      <c r="AE4835" s="37">
        <f>IF(E4835='[3]5.Grup_T'!$E$20,0,IF(AD4835&lt;&gt;0,M4835/V4835*MIN(12,AD4835),0))</f>
        <v>0</v>
      </c>
      <c r="AF4835" s="37">
        <f t="shared" si="1058"/>
        <v>0</v>
      </c>
      <c r="AG4835" s="37">
        <f t="shared" si="1059"/>
        <v>0</v>
      </c>
      <c r="AH4835" s="37">
        <f t="shared" si="1060"/>
        <v>0</v>
      </c>
      <c r="AI4835" s="35" t="str">
        <f t="shared" si="1061"/>
        <v>Nusidėvėjęs</v>
      </c>
      <c r="AJ4835" s="38" t="str">
        <f>IF(AND(F4835&lt;&gt;[3]Pav.tvarkyklė!$B$12,F4835&lt;&gt;[3]Pav.tvarkyklė!$B$13),"GVTNT","X")</f>
        <v>GVTNT</v>
      </c>
      <c r="AK4835" s="39">
        <f t="shared" si="1063"/>
        <v>0</v>
      </c>
      <c r="AL4835" s="41"/>
      <c r="AM4835" s="41"/>
      <c r="AN4835" s="41">
        <f t="shared" si="1051"/>
        <v>1900</v>
      </c>
      <c r="AO4835" s="41"/>
      <c r="AP4835" s="41"/>
      <c r="AQ4835" s="41"/>
      <c r="AR4835" s="42"/>
      <c r="AS4835" s="42"/>
      <c r="AU4835" s="43">
        <f t="shared" si="1052"/>
        <v>0</v>
      </c>
    </row>
    <row r="4836" spans="1:47" ht="15" customHeight="1" x14ac:dyDescent="0.25">
      <c r="A4836" s="11"/>
      <c r="B4836" s="19">
        <v>5005</v>
      </c>
      <c r="C4836" s="61"/>
      <c r="D4836" s="62"/>
      <c r="E4836" s="78"/>
      <c r="F4836" s="63"/>
      <c r="G4836" s="80"/>
      <c r="H4836" s="94"/>
      <c r="I4836" s="95"/>
      <c r="J4836" s="27"/>
      <c r="K4836" s="27"/>
      <c r="L4836" s="95"/>
      <c r="M4836" s="96"/>
      <c r="N4836" s="29">
        <v>0</v>
      </c>
      <c r="O4836" s="30" t="str">
        <f>IF(G4836&lt;=$N$2,"",IF(F4836=[3]Pav.tvarkyklė!$B$13,"",IF(ISBLANK(R4836),"X","")))</f>
        <v/>
      </c>
      <c r="P4836" s="91"/>
      <c r="Q4836" s="63"/>
      <c r="R4836" s="63"/>
      <c r="S4836" s="63"/>
      <c r="T4836" s="63"/>
      <c r="U4836" s="34" t="str">
        <f>IFERROR(INDEX('[3]5.Grup_T'!$G$4:$G$22,MATCH('6.Turtas'!E4836,'[3]5.Grup_T'!$E$4:$E$22,0)),"0")</f>
        <v>0</v>
      </c>
      <c r="V4836" s="35">
        <f t="shared" si="1053"/>
        <v>0</v>
      </c>
      <c r="W4836" s="35">
        <f>IF(NOT(ISBLANK(H4836)),(12-DATEDIF(H4836,'[3]1.Pradzia'!$D$13,"m")),0)</f>
        <v>0</v>
      </c>
      <c r="X4836" s="35">
        <f t="shared" si="1054"/>
        <v>0</v>
      </c>
      <c r="Y4836" s="35">
        <f t="shared" si="1050"/>
        <v>0</v>
      </c>
      <c r="Z4836" s="35">
        <f t="shared" si="1062"/>
        <v>0</v>
      </c>
      <c r="AA4836" s="36">
        <f t="shared" si="1055"/>
        <v>0</v>
      </c>
      <c r="AB4836" s="36">
        <f t="shared" si="1056"/>
        <v>0</v>
      </c>
      <c r="AC4836" s="37">
        <f t="shared" si="1057"/>
        <v>0</v>
      </c>
      <c r="AD4836" s="35">
        <f>IF(OR(YEAR(G4836)&lt;2019,O4836="X"),0,IF(ISBLANK(H4836),DATEDIF(G4836,'[3]1.Pradzia'!$D$13,"M"),DATEDIF(G4836,H4836,"m")))</f>
        <v>0</v>
      </c>
      <c r="AE4836" s="37">
        <f>IF(E4836='[3]5.Grup_T'!$E$20,0,IF(AD4836&lt;&gt;0,M4836/V4836*MIN(12,AD4836),0))</f>
        <v>0</v>
      </c>
      <c r="AF4836" s="37">
        <f t="shared" si="1058"/>
        <v>0</v>
      </c>
      <c r="AG4836" s="37">
        <f t="shared" si="1059"/>
        <v>0</v>
      </c>
      <c r="AH4836" s="37">
        <f t="shared" si="1060"/>
        <v>0</v>
      </c>
      <c r="AI4836" s="35" t="str">
        <f t="shared" si="1061"/>
        <v>Nusidėvėjęs</v>
      </c>
      <c r="AJ4836" s="38" t="str">
        <f>IF(AND(F4836&lt;&gt;[3]Pav.tvarkyklė!$B$12,F4836&lt;&gt;[3]Pav.tvarkyklė!$B$13),"GVTNT","X")</f>
        <v>GVTNT</v>
      </c>
      <c r="AK4836" s="39">
        <f t="shared" si="1063"/>
        <v>0</v>
      </c>
      <c r="AL4836" s="41"/>
      <c r="AM4836" s="41"/>
      <c r="AN4836" s="41">
        <f t="shared" si="1051"/>
        <v>1900</v>
      </c>
      <c r="AO4836" s="41"/>
      <c r="AP4836" s="41"/>
      <c r="AQ4836" s="41"/>
      <c r="AR4836" s="42"/>
      <c r="AS4836" s="42"/>
      <c r="AU4836" s="43">
        <f t="shared" si="1052"/>
        <v>0</v>
      </c>
    </row>
    <row r="4837" spans="1:47" ht="15" customHeight="1" x14ac:dyDescent="0.25">
      <c r="A4837" s="11"/>
      <c r="B4837" s="19">
        <v>5006</v>
      </c>
      <c r="C4837" s="61"/>
      <c r="D4837" s="62"/>
      <c r="E4837" s="78"/>
      <c r="F4837" s="63"/>
      <c r="G4837" s="80"/>
      <c r="H4837" s="94"/>
      <c r="I4837" s="95"/>
      <c r="J4837" s="27"/>
      <c r="K4837" s="27"/>
      <c r="L4837" s="95"/>
      <c r="M4837" s="96"/>
      <c r="N4837" s="29">
        <v>0</v>
      </c>
      <c r="O4837" s="30" t="str">
        <f>IF(G4837&lt;=$N$2,"",IF(F4837=[3]Pav.tvarkyklė!$B$13,"",IF(ISBLANK(R4837),"X","")))</f>
        <v/>
      </c>
      <c r="P4837" s="91"/>
      <c r="Q4837" s="63"/>
      <c r="R4837" s="63"/>
      <c r="S4837" s="63"/>
      <c r="T4837" s="63"/>
      <c r="U4837" s="34" t="str">
        <f>IFERROR(INDEX('[3]5.Grup_T'!$G$4:$G$22,MATCH('6.Turtas'!E4837,'[3]5.Grup_T'!$E$4:$E$22,0)),"0")</f>
        <v>0</v>
      </c>
      <c r="V4837" s="35">
        <f t="shared" si="1053"/>
        <v>0</v>
      </c>
      <c r="W4837" s="35">
        <f>IF(NOT(ISBLANK(H4837)),(12-DATEDIF(H4837,'[3]1.Pradzia'!$D$13,"m")),0)</f>
        <v>0</v>
      </c>
      <c r="X4837" s="35">
        <f t="shared" si="1054"/>
        <v>0</v>
      </c>
      <c r="Y4837" s="35">
        <f t="shared" si="1050"/>
        <v>0</v>
      </c>
      <c r="Z4837" s="35">
        <f t="shared" si="1062"/>
        <v>0</v>
      </c>
      <c r="AA4837" s="36">
        <f t="shared" si="1055"/>
        <v>0</v>
      </c>
      <c r="AB4837" s="36">
        <f t="shared" si="1056"/>
        <v>0</v>
      </c>
      <c r="AC4837" s="37">
        <f t="shared" si="1057"/>
        <v>0</v>
      </c>
      <c r="AD4837" s="35">
        <f>IF(OR(YEAR(G4837)&lt;2019,O4837="X"),0,IF(ISBLANK(H4837),DATEDIF(G4837,'[3]1.Pradzia'!$D$13,"M"),DATEDIF(G4837,H4837,"m")))</f>
        <v>0</v>
      </c>
      <c r="AE4837" s="37">
        <f>IF(E4837='[3]5.Grup_T'!$E$20,0,IF(AD4837&lt;&gt;0,M4837/V4837*MIN(12,AD4837),0))</f>
        <v>0</v>
      </c>
      <c r="AF4837" s="37">
        <f t="shared" si="1058"/>
        <v>0</v>
      </c>
      <c r="AG4837" s="37">
        <f t="shared" si="1059"/>
        <v>0</v>
      </c>
      <c r="AH4837" s="37">
        <f t="shared" si="1060"/>
        <v>0</v>
      </c>
      <c r="AI4837" s="35" t="str">
        <f t="shared" si="1061"/>
        <v>Nusidėvėjęs</v>
      </c>
      <c r="AJ4837" s="38" t="str">
        <f>IF(AND(F4837&lt;&gt;[3]Pav.tvarkyklė!$B$12,F4837&lt;&gt;[3]Pav.tvarkyklė!$B$13),"GVTNT","X")</f>
        <v>GVTNT</v>
      </c>
      <c r="AK4837" s="39">
        <f t="shared" si="1063"/>
        <v>0</v>
      </c>
      <c r="AL4837" s="41"/>
      <c r="AM4837" s="41"/>
      <c r="AN4837" s="41">
        <f t="shared" si="1051"/>
        <v>1900</v>
      </c>
      <c r="AO4837" s="41"/>
      <c r="AP4837" s="41"/>
      <c r="AQ4837" s="41"/>
      <c r="AR4837" s="42"/>
      <c r="AS4837" s="42"/>
      <c r="AU4837" s="43">
        <f t="shared" si="1052"/>
        <v>0</v>
      </c>
    </row>
    <row r="4838" spans="1:47" ht="15" customHeight="1" x14ac:dyDescent="0.25">
      <c r="A4838" s="11"/>
      <c r="B4838" s="19">
        <v>5007</v>
      </c>
      <c r="C4838" s="61"/>
      <c r="D4838" s="62"/>
      <c r="E4838" s="78"/>
      <c r="F4838" s="63"/>
      <c r="G4838" s="80"/>
      <c r="H4838" s="94"/>
      <c r="I4838" s="95"/>
      <c r="J4838" s="27"/>
      <c r="K4838" s="27"/>
      <c r="L4838" s="95"/>
      <c r="M4838" s="96"/>
      <c r="N4838" s="29">
        <v>0</v>
      </c>
      <c r="O4838" s="30" t="str">
        <f>IF(G4838&lt;=$N$2,"",IF(F4838=[3]Pav.tvarkyklė!$B$13,"",IF(ISBLANK(R4838),"X","")))</f>
        <v/>
      </c>
      <c r="P4838" s="91"/>
      <c r="Q4838" s="63"/>
      <c r="R4838" s="63"/>
      <c r="S4838" s="63"/>
      <c r="T4838" s="63"/>
      <c r="U4838" s="34" t="str">
        <f>IFERROR(INDEX('[3]5.Grup_T'!$G$4:$G$22,MATCH('6.Turtas'!E4838,'[3]5.Grup_T'!$E$4:$E$22,0)),"0")</f>
        <v>0</v>
      </c>
      <c r="V4838" s="35">
        <f t="shared" si="1053"/>
        <v>0</v>
      </c>
      <c r="W4838" s="35">
        <f>IF(NOT(ISBLANK(H4838)),(12-DATEDIF(H4838,'[3]1.Pradzia'!$D$13,"m")),0)</f>
        <v>0</v>
      </c>
      <c r="X4838" s="35">
        <f t="shared" si="1054"/>
        <v>0</v>
      </c>
      <c r="Y4838" s="35">
        <f t="shared" si="1050"/>
        <v>0</v>
      </c>
      <c r="Z4838" s="35">
        <f t="shared" si="1062"/>
        <v>0</v>
      </c>
      <c r="AA4838" s="36">
        <f t="shared" si="1055"/>
        <v>0</v>
      </c>
      <c r="AB4838" s="36">
        <f t="shared" si="1056"/>
        <v>0</v>
      </c>
      <c r="AC4838" s="37">
        <f t="shared" si="1057"/>
        <v>0</v>
      </c>
      <c r="AD4838" s="35">
        <f>IF(OR(YEAR(G4838)&lt;2019,O4838="X"),0,IF(ISBLANK(H4838),DATEDIF(G4838,'[3]1.Pradzia'!$D$13,"M"),DATEDIF(G4838,H4838,"m")))</f>
        <v>0</v>
      </c>
      <c r="AE4838" s="37">
        <f>IF(E4838='[3]5.Grup_T'!$E$20,0,IF(AD4838&lt;&gt;0,M4838/V4838*MIN(12,AD4838),0))</f>
        <v>0</v>
      </c>
      <c r="AF4838" s="37">
        <f t="shared" si="1058"/>
        <v>0</v>
      </c>
      <c r="AG4838" s="37">
        <f t="shared" si="1059"/>
        <v>0</v>
      </c>
      <c r="AH4838" s="37">
        <f t="shared" si="1060"/>
        <v>0</v>
      </c>
      <c r="AI4838" s="35" t="str">
        <f t="shared" si="1061"/>
        <v>Nusidėvėjęs</v>
      </c>
      <c r="AJ4838" s="38" t="str">
        <f>IF(AND(F4838&lt;&gt;[3]Pav.tvarkyklė!$B$12,F4838&lt;&gt;[3]Pav.tvarkyklė!$B$13),"GVTNT","X")</f>
        <v>GVTNT</v>
      </c>
      <c r="AK4838" s="39">
        <f t="shared" si="1063"/>
        <v>0</v>
      </c>
      <c r="AL4838" s="41"/>
      <c r="AM4838" s="41"/>
      <c r="AN4838" s="41">
        <f t="shared" si="1051"/>
        <v>1900</v>
      </c>
      <c r="AO4838" s="41"/>
      <c r="AP4838" s="41"/>
      <c r="AQ4838" s="41"/>
      <c r="AR4838" s="42"/>
      <c r="AS4838" s="42"/>
      <c r="AU4838" s="43">
        <f t="shared" si="1052"/>
        <v>0</v>
      </c>
    </row>
    <row r="4839" spans="1:47" ht="15" customHeight="1" x14ac:dyDescent="0.25">
      <c r="A4839" s="11"/>
      <c r="B4839" s="19">
        <v>5008</v>
      </c>
      <c r="C4839" s="61"/>
      <c r="D4839" s="62"/>
      <c r="E4839" s="78"/>
      <c r="F4839" s="63"/>
      <c r="G4839" s="80"/>
      <c r="H4839" s="94"/>
      <c r="I4839" s="95"/>
      <c r="J4839" s="27"/>
      <c r="K4839" s="27"/>
      <c r="L4839" s="95"/>
      <c r="M4839" s="96"/>
      <c r="N4839" s="29">
        <v>0</v>
      </c>
      <c r="O4839" s="30" t="str">
        <f>IF(G4839&lt;=$N$2,"",IF(F4839=[3]Pav.tvarkyklė!$B$13,"",IF(ISBLANK(R4839),"X","")))</f>
        <v/>
      </c>
      <c r="P4839" s="91"/>
      <c r="Q4839" s="63"/>
      <c r="R4839" s="63"/>
      <c r="S4839" s="63"/>
      <c r="T4839" s="63"/>
      <c r="U4839" s="34" t="str">
        <f>IFERROR(INDEX('[3]5.Grup_T'!$G$4:$G$22,MATCH('6.Turtas'!E4839,'[3]5.Grup_T'!$E$4:$E$22,0)),"0")</f>
        <v>0</v>
      </c>
      <c r="V4839" s="35">
        <f t="shared" si="1053"/>
        <v>0</v>
      </c>
      <c r="W4839" s="35">
        <f>IF(NOT(ISBLANK(H4839)),(12-DATEDIF(H4839,'[3]1.Pradzia'!$D$13,"m")),0)</f>
        <v>0</v>
      </c>
      <c r="X4839" s="35">
        <f t="shared" si="1054"/>
        <v>0</v>
      </c>
      <c r="Y4839" s="35">
        <f t="shared" si="1050"/>
        <v>0</v>
      </c>
      <c r="Z4839" s="35">
        <f t="shared" si="1062"/>
        <v>0</v>
      </c>
      <c r="AA4839" s="36">
        <f t="shared" si="1055"/>
        <v>0</v>
      </c>
      <c r="AB4839" s="36">
        <f t="shared" si="1056"/>
        <v>0</v>
      </c>
      <c r="AC4839" s="37">
        <f t="shared" si="1057"/>
        <v>0</v>
      </c>
      <c r="AD4839" s="35">
        <f>IF(OR(YEAR(G4839)&lt;2019,O4839="X"),0,IF(ISBLANK(H4839),DATEDIF(G4839,'[3]1.Pradzia'!$D$13,"M"),DATEDIF(G4839,H4839,"m")))</f>
        <v>0</v>
      </c>
      <c r="AE4839" s="37">
        <f>IF(E4839='[3]5.Grup_T'!$E$20,0,IF(AD4839&lt;&gt;0,M4839/V4839*MIN(12,AD4839),0))</f>
        <v>0</v>
      </c>
      <c r="AF4839" s="37">
        <f t="shared" si="1058"/>
        <v>0</v>
      </c>
      <c r="AG4839" s="37">
        <f t="shared" si="1059"/>
        <v>0</v>
      </c>
      <c r="AH4839" s="37">
        <f t="shared" si="1060"/>
        <v>0</v>
      </c>
      <c r="AI4839" s="35" t="str">
        <f t="shared" si="1061"/>
        <v>Nusidėvėjęs</v>
      </c>
      <c r="AJ4839" s="38" t="str">
        <f>IF(AND(F4839&lt;&gt;[3]Pav.tvarkyklė!$B$12,F4839&lt;&gt;[3]Pav.tvarkyklė!$B$13),"GVTNT","X")</f>
        <v>GVTNT</v>
      </c>
      <c r="AK4839" s="39">
        <f t="shared" si="1063"/>
        <v>0</v>
      </c>
      <c r="AL4839" s="41"/>
      <c r="AM4839" s="41"/>
      <c r="AN4839" s="41">
        <f t="shared" si="1051"/>
        <v>1900</v>
      </c>
      <c r="AO4839" s="41"/>
      <c r="AP4839" s="41"/>
      <c r="AQ4839" s="41"/>
      <c r="AR4839" s="42"/>
      <c r="AS4839" s="42"/>
      <c r="AU4839" s="43">
        <f t="shared" si="1052"/>
        <v>0</v>
      </c>
    </row>
    <row r="4840" spans="1:47" ht="15" customHeight="1" x14ac:dyDescent="0.25">
      <c r="A4840" s="11"/>
      <c r="B4840" s="19">
        <v>5009</v>
      </c>
      <c r="C4840" s="61"/>
      <c r="D4840" s="62"/>
      <c r="E4840" s="78"/>
      <c r="F4840" s="63"/>
      <c r="G4840" s="80"/>
      <c r="H4840" s="94"/>
      <c r="I4840" s="95"/>
      <c r="J4840" s="27"/>
      <c r="K4840" s="27"/>
      <c r="L4840" s="95"/>
      <c r="M4840" s="96"/>
      <c r="N4840" s="29">
        <v>0</v>
      </c>
      <c r="O4840" s="30" t="str">
        <f>IF(G4840&lt;=$N$2,"",IF(F4840=[3]Pav.tvarkyklė!$B$13,"",IF(ISBLANK(R4840),"X","")))</f>
        <v/>
      </c>
      <c r="P4840" s="91"/>
      <c r="Q4840" s="63"/>
      <c r="R4840" s="63"/>
      <c r="S4840" s="63"/>
      <c r="T4840" s="63"/>
      <c r="U4840" s="34" t="str">
        <f>IFERROR(INDEX('[3]5.Grup_T'!$G$4:$G$22,MATCH('6.Turtas'!E4840,'[3]5.Grup_T'!$E$4:$E$22,0)),"0")</f>
        <v>0</v>
      </c>
      <c r="V4840" s="35">
        <f t="shared" si="1053"/>
        <v>0</v>
      </c>
      <c r="W4840" s="35">
        <f>IF(NOT(ISBLANK(H4840)),(12-DATEDIF(H4840,'[3]1.Pradzia'!$D$13,"m")),0)</f>
        <v>0</v>
      </c>
      <c r="X4840" s="35">
        <f t="shared" si="1054"/>
        <v>0</v>
      </c>
      <c r="Y4840" s="35">
        <f t="shared" si="1050"/>
        <v>0</v>
      </c>
      <c r="Z4840" s="35">
        <f t="shared" si="1062"/>
        <v>0</v>
      </c>
      <c r="AA4840" s="36">
        <f t="shared" si="1055"/>
        <v>0</v>
      </c>
      <c r="AB4840" s="36">
        <f t="shared" si="1056"/>
        <v>0</v>
      </c>
      <c r="AC4840" s="37">
        <f t="shared" si="1057"/>
        <v>0</v>
      </c>
      <c r="AD4840" s="35">
        <f>IF(OR(YEAR(G4840)&lt;2019,O4840="X"),0,IF(ISBLANK(H4840),DATEDIF(G4840,'[3]1.Pradzia'!$D$13,"M"),DATEDIF(G4840,H4840,"m")))</f>
        <v>0</v>
      </c>
      <c r="AE4840" s="37">
        <f>IF(E4840='[3]5.Grup_T'!$E$20,0,IF(AD4840&lt;&gt;0,M4840/V4840*MIN(12,AD4840),0))</f>
        <v>0</v>
      </c>
      <c r="AF4840" s="37">
        <f t="shared" si="1058"/>
        <v>0</v>
      </c>
      <c r="AG4840" s="37">
        <f t="shared" si="1059"/>
        <v>0</v>
      </c>
      <c r="AH4840" s="37">
        <f t="shared" si="1060"/>
        <v>0</v>
      </c>
      <c r="AI4840" s="35" t="str">
        <f t="shared" si="1061"/>
        <v>Nusidėvėjęs</v>
      </c>
      <c r="AJ4840" s="38" t="str">
        <f>IF(AND(F4840&lt;&gt;[3]Pav.tvarkyklė!$B$12,F4840&lt;&gt;[3]Pav.tvarkyklė!$B$13),"GVTNT","X")</f>
        <v>GVTNT</v>
      </c>
      <c r="AK4840" s="39">
        <f t="shared" si="1063"/>
        <v>0</v>
      </c>
      <c r="AL4840" s="41"/>
      <c r="AM4840" s="41"/>
      <c r="AN4840" s="41">
        <f t="shared" si="1051"/>
        <v>1900</v>
      </c>
      <c r="AO4840" s="41"/>
      <c r="AP4840" s="41"/>
      <c r="AQ4840" s="41"/>
      <c r="AR4840" s="42"/>
      <c r="AS4840" s="42"/>
      <c r="AU4840" s="43">
        <f t="shared" si="1052"/>
        <v>0</v>
      </c>
    </row>
    <row r="4841" spans="1:47" ht="15" customHeight="1" x14ac:dyDescent="0.25">
      <c r="A4841" s="11"/>
      <c r="B4841" s="19">
        <v>5010</v>
      </c>
      <c r="C4841" s="61"/>
      <c r="D4841" s="62"/>
      <c r="E4841" s="78"/>
      <c r="F4841" s="63"/>
      <c r="G4841" s="80"/>
      <c r="H4841" s="94"/>
      <c r="I4841" s="95"/>
      <c r="J4841" s="27"/>
      <c r="K4841" s="27"/>
      <c r="L4841" s="95"/>
      <c r="M4841" s="96"/>
      <c r="N4841" s="29">
        <v>0</v>
      </c>
      <c r="O4841" s="30" t="str">
        <f>IF(G4841&lt;=$N$2,"",IF(F4841=[3]Pav.tvarkyklė!$B$13,"",IF(ISBLANK(R4841),"X","")))</f>
        <v/>
      </c>
      <c r="P4841" s="91"/>
      <c r="Q4841" s="63"/>
      <c r="R4841" s="63"/>
      <c r="S4841" s="63"/>
      <c r="T4841" s="63"/>
      <c r="U4841" s="34" t="str">
        <f>IFERROR(INDEX('[3]5.Grup_T'!$G$4:$G$22,MATCH('6.Turtas'!E4841,'[3]5.Grup_T'!$E$4:$E$22,0)),"0")</f>
        <v>0</v>
      </c>
      <c r="V4841" s="35">
        <f t="shared" si="1053"/>
        <v>0</v>
      </c>
      <c r="W4841" s="35">
        <f>IF(NOT(ISBLANK(H4841)),(12-DATEDIF(H4841,'[3]1.Pradzia'!$D$13,"m")),0)</f>
        <v>0</v>
      </c>
      <c r="X4841" s="35">
        <f t="shared" si="1054"/>
        <v>0</v>
      </c>
      <c r="Y4841" s="35">
        <f t="shared" si="1050"/>
        <v>0</v>
      </c>
      <c r="Z4841" s="35">
        <f t="shared" si="1062"/>
        <v>0</v>
      </c>
      <c r="AA4841" s="36">
        <f t="shared" si="1055"/>
        <v>0</v>
      </c>
      <c r="AB4841" s="36">
        <f t="shared" si="1056"/>
        <v>0</v>
      </c>
      <c r="AC4841" s="37">
        <f t="shared" si="1057"/>
        <v>0</v>
      </c>
      <c r="AD4841" s="35">
        <f>IF(OR(YEAR(G4841)&lt;2019,O4841="X"),0,IF(ISBLANK(H4841),DATEDIF(G4841,'[3]1.Pradzia'!$D$13,"M"),DATEDIF(G4841,H4841,"m")))</f>
        <v>0</v>
      </c>
      <c r="AE4841" s="37">
        <f>IF(E4841='[3]5.Grup_T'!$E$20,0,IF(AD4841&lt;&gt;0,M4841/V4841*MIN(12,AD4841),0))</f>
        <v>0</v>
      </c>
      <c r="AF4841" s="37">
        <f t="shared" si="1058"/>
        <v>0</v>
      </c>
      <c r="AG4841" s="37">
        <f t="shared" si="1059"/>
        <v>0</v>
      </c>
      <c r="AH4841" s="37">
        <f t="shared" si="1060"/>
        <v>0</v>
      </c>
      <c r="AI4841" s="35" t="str">
        <f t="shared" si="1061"/>
        <v>Nusidėvėjęs</v>
      </c>
      <c r="AJ4841" s="38" t="str">
        <f>IF(AND(F4841&lt;&gt;[3]Pav.tvarkyklė!$B$12,F4841&lt;&gt;[3]Pav.tvarkyklė!$B$13),"GVTNT","X")</f>
        <v>GVTNT</v>
      </c>
      <c r="AK4841" s="39">
        <f t="shared" si="1063"/>
        <v>0</v>
      </c>
      <c r="AL4841" s="41"/>
      <c r="AM4841" s="41"/>
      <c r="AN4841" s="41">
        <f t="shared" si="1051"/>
        <v>1900</v>
      </c>
      <c r="AO4841" s="41"/>
      <c r="AP4841" s="41"/>
      <c r="AQ4841" s="41"/>
      <c r="AR4841" s="42"/>
      <c r="AS4841" s="42"/>
      <c r="AU4841" s="43">
        <f t="shared" si="1052"/>
        <v>0</v>
      </c>
    </row>
    <row r="4842" spans="1:47" ht="15" customHeight="1" x14ac:dyDescent="0.25">
      <c r="A4842" s="11"/>
      <c r="B4842" s="19">
        <v>5011</v>
      </c>
      <c r="C4842" s="61"/>
      <c r="D4842" s="62"/>
      <c r="E4842" s="78"/>
      <c r="F4842" s="63"/>
      <c r="G4842" s="80"/>
      <c r="H4842" s="94"/>
      <c r="I4842" s="95"/>
      <c r="J4842" s="27"/>
      <c r="K4842" s="27"/>
      <c r="L4842" s="95"/>
      <c r="M4842" s="96"/>
      <c r="N4842" s="29">
        <v>0</v>
      </c>
      <c r="O4842" s="30" t="str">
        <f>IF(G4842&lt;=$N$2,"",IF(F4842=[3]Pav.tvarkyklė!$B$13,"",IF(ISBLANK(R4842),"X","")))</f>
        <v/>
      </c>
      <c r="P4842" s="91"/>
      <c r="Q4842" s="63"/>
      <c r="R4842" s="63"/>
      <c r="S4842" s="63"/>
      <c r="T4842" s="63"/>
      <c r="U4842" s="34" t="str">
        <f>IFERROR(INDEX('[3]5.Grup_T'!$G$4:$G$22,MATCH('6.Turtas'!E4842,'[3]5.Grup_T'!$E$4:$E$22,0)),"0")</f>
        <v>0</v>
      </c>
      <c r="V4842" s="35">
        <f t="shared" si="1053"/>
        <v>0</v>
      </c>
      <c r="W4842" s="35">
        <f>IF(NOT(ISBLANK(H4842)),(12-DATEDIF(H4842,'[3]1.Pradzia'!$D$13,"m")),0)</f>
        <v>0</v>
      </c>
      <c r="X4842" s="35">
        <f t="shared" si="1054"/>
        <v>0</v>
      </c>
      <c r="Y4842" s="35">
        <f t="shared" si="1050"/>
        <v>0</v>
      </c>
      <c r="Z4842" s="35">
        <f t="shared" si="1062"/>
        <v>0</v>
      </c>
      <c r="AA4842" s="36">
        <f t="shared" si="1055"/>
        <v>0</v>
      </c>
      <c r="AB4842" s="36">
        <f t="shared" si="1056"/>
        <v>0</v>
      </c>
      <c r="AC4842" s="37">
        <f t="shared" si="1057"/>
        <v>0</v>
      </c>
      <c r="AD4842" s="35">
        <f>IF(OR(YEAR(G4842)&lt;2019,O4842="X"),0,IF(ISBLANK(H4842),DATEDIF(G4842,'[3]1.Pradzia'!$D$13,"M"),DATEDIF(G4842,H4842,"m")))</f>
        <v>0</v>
      </c>
      <c r="AE4842" s="37">
        <f>IF(E4842='[3]5.Grup_T'!$E$20,0,IF(AD4842&lt;&gt;0,M4842/V4842*MIN(12,AD4842),0))</f>
        <v>0</v>
      </c>
      <c r="AF4842" s="37">
        <f t="shared" si="1058"/>
        <v>0</v>
      </c>
      <c r="AG4842" s="37">
        <f t="shared" si="1059"/>
        <v>0</v>
      </c>
      <c r="AH4842" s="37">
        <f t="shared" si="1060"/>
        <v>0</v>
      </c>
      <c r="AI4842" s="35" t="str">
        <f t="shared" si="1061"/>
        <v>Nusidėvėjęs</v>
      </c>
      <c r="AJ4842" s="38" t="str">
        <f>IF(AND(F4842&lt;&gt;[3]Pav.tvarkyklė!$B$12,F4842&lt;&gt;[3]Pav.tvarkyklė!$B$13),"GVTNT","X")</f>
        <v>GVTNT</v>
      </c>
      <c r="AK4842" s="39">
        <f t="shared" si="1063"/>
        <v>0</v>
      </c>
      <c r="AL4842" s="41"/>
      <c r="AM4842" s="41"/>
      <c r="AN4842" s="41">
        <f t="shared" si="1051"/>
        <v>1900</v>
      </c>
      <c r="AO4842" s="41"/>
      <c r="AP4842" s="41"/>
      <c r="AQ4842" s="41"/>
      <c r="AR4842" s="42"/>
      <c r="AS4842" s="42"/>
      <c r="AU4842" s="43">
        <f t="shared" si="1052"/>
        <v>0</v>
      </c>
    </row>
    <row r="4843" spans="1:47" ht="15" customHeight="1" x14ac:dyDescent="0.25">
      <c r="A4843" s="11"/>
      <c r="B4843" s="19">
        <v>5012</v>
      </c>
      <c r="C4843" s="61"/>
      <c r="D4843" s="62"/>
      <c r="E4843" s="78"/>
      <c r="F4843" s="63"/>
      <c r="G4843" s="80"/>
      <c r="H4843" s="94"/>
      <c r="I4843" s="95"/>
      <c r="J4843" s="27"/>
      <c r="K4843" s="27"/>
      <c r="L4843" s="95"/>
      <c r="M4843" s="96"/>
      <c r="N4843" s="29">
        <v>0</v>
      </c>
      <c r="O4843" s="30" t="str">
        <f>IF(G4843&lt;=$N$2,"",IF(F4843=[3]Pav.tvarkyklė!$B$13,"",IF(ISBLANK(R4843),"X","")))</f>
        <v/>
      </c>
      <c r="P4843" s="91"/>
      <c r="Q4843" s="63"/>
      <c r="R4843" s="63"/>
      <c r="S4843" s="63"/>
      <c r="T4843" s="63"/>
      <c r="U4843" s="34" t="str">
        <f>IFERROR(INDEX('[3]5.Grup_T'!$G$4:$G$22,MATCH('6.Turtas'!E4843,'[3]5.Grup_T'!$E$4:$E$22,0)),"0")</f>
        <v>0</v>
      </c>
      <c r="V4843" s="35">
        <f t="shared" si="1053"/>
        <v>0</v>
      </c>
      <c r="W4843" s="35">
        <f>IF(NOT(ISBLANK(H4843)),(12-DATEDIF(H4843,'[3]1.Pradzia'!$D$13,"m")),0)</f>
        <v>0</v>
      </c>
      <c r="X4843" s="35">
        <f t="shared" si="1054"/>
        <v>0</v>
      </c>
      <c r="Y4843" s="35">
        <f t="shared" si="1050"/>
        <v>0</v>
      </c>
      <c r="Z4843" s="35">
        <f t="shared" si="1062"/>
        <v>0</v>
      </c>
      <c r="AA4843" s="36">
        <f t="shared" si="1055"/>
        <v>0</v>
      </c>
      <c r="AB4843" s="36">
        <f t="shared" si="1056"/>
        <v>0</v>
      </c>
      <c r="AC4843" s="37">
        <f t="shared" si="1057"/>
        <v>0</v>
      </c>
      <c r="AD4843" s="35">
        <f>IF(OR(YEAR(G4843)&lt;2019,O4843="X"),0,IF(ISBLANK(H4843),DATEDIF(G4843,'[3]1.Pradzia'!$D$13,"M"),DATEDIF(G4843,H4843,"m")))</f>
        <v>0</v>
      </c>
      <c r="AE4843" s="37">
        <f>IF(E4843='[3]5.Grup_T'!$E$20,0,IF(AD4843&lt;&gt;0,M4843/V4843*MIN(12,AD4843),0))</f>
        <v>0</v>
      </c>
      <c r="AF4843" s="37">
        <f t="shared" si="1058"/>
        <v>0</v>
      </c>
      <c r="AG4843" s="37">
        <f t="shared" si="1059"/>
        <v>0</v>
      </c>
      <c r="AH4843" s="37">
        <f t="shared" si="1060"/>
        <v>0</v>
      </c>
      <c r="AI4843" s="35" t="str">
        <f t="shared" si="1061"/>
        <v>Nusidėvėjęs</v>
      </c>
      <c r="AJ4843" s="38" t="str">
        <f>IF(AND(F4843&lt;&gt;[3]Pav.tvarkyklė!$B$12,F4843&lt;&gt;[3]Pav.tvarkyklė!$B$13),"GVTNT","X")</f>
        <v>GVTNT</v>
      </c>
      <c r="AK4843" s="39">
        <f t="shared" si="1063"/>
        <v>0</v>
      </c>
      <c r="AL4843" s="41"/>
      <c r="AM4843" s="41"/>
      <c r="AN4843" s="41">
        <f t="shared" si="1051"/>
        <v>1900</v>
      </c>
      <c r="AO4843" s="41"/>
      <c r="AP4843" s="41"/>
      <c r="AQ4843" s="41"/>
      <c r="AR4843" s="42"/>
      <c r="AS4843" s="42"/>
      <c r="AU4843" s="43">
        <f t="shared" si="1052"/>
        <v>0</v>
      </c>
    </row>
    <row r="4844" spans="1:47" ht="15" customHeight="1" x14ac:dyDescent="0.25">
      <c r="A4844" s="11"/>
      <c r="B4844" s="19">
        <v>5013</v>
      </c>
      <c r="C4844" s="61"/>
      <c r="D4844" s="62"/>
      <c r="E4844" s="78"/>
      <c r="F4844" s="63"/>
      <c r="G4844" s="80"/>
      <c r="H4844" s="94"/>
      <c r="I4844" s="95"/>
      <c r="J4844" s="27"/>
      <c r="K4844" s="27"/>
      <c r="L4844" s="95"/>
      <c r="M4844" s="96"/>
      <c r="N4844" s="29">
        <v>0</v>
      </c>
      <c r="O4844" s="30" t="str">
        <f>IF(G4844&lt;=$N$2,"",IF(F4844=[3]Pav.tvarkyklė!$B$13,"",IF(ISBLANK(R4844),"X","")))</f>
        <v/>
      </c>
      <c r="P4844" s="91"/>
      <c r="Q4844" s="63"/>
      <c r="R4844" s="63"/>
      <c r="S4844" s="63"/>
      <c r="T4844" s="63"/>
      <c r="U4844" s="34" t="str">
        <f>IFERROR(INDEX('[3]5.Grup_T'!$G$4:$G$22,MATCH('6.Turtas'!E4844,'[3]5.Grup_T'!$E$4:$E$22,0)),"0")</f>
        <v>0</v>
      </c>
      <c r="V4844" s="35">
        <f t="shared" si="1053"/>
        <v>0</v>
      </c>
      <c r="W4844" s="35">
        <f>IF(NOT(ISBLANK(H4844)),(12-DATEDIF(H4844,'[3]1.Pradzia'!$D$13,"m")),0)</f>
        <v>0</v>
      </c>
      <c r="X4844" s="35">
        <f t="shared" si="1054"/>
        <v>0</v>
      </c>
      <c r="Y4844" s="35">
        <f t="shared" si="1050"/>
        <v>0</v>
      </c>
      <c r="Z4844" s="35">
        <f t="shared" si="1062"/>
        <v>0</v>
      </c>
      <c r="AA4844" s="36">
        <f t="shared" si="1055"/>
        <v>0</v>
      </c>
      <c r="AB4844" s="36">
        <f t="shared" si="1056"/>
        <v>0</v>
      </c>
      <c r="AC4844" s="37">
        <f t="shared" si="1057"/>
        <v>0</v>
      </c>
      <c r="AD4844" s="35">
        <f>IF(OR(YEAR(G4844)&lt;2019,O4844="X"),0,IF(ISBLANK(H4844),DATEDIF(G4844,'[3]1.Pradzia'!$D$13,"M"),DATEDIF(G4844,H4844,"m")))</f>
        <v>0</v>
      </c>
      <c r="AE4844" s="37">
        <f>IF(E4844='[3]5.Grup_T'!$E$20,0,IF(AD4844&lt;&gt;0,M4844/V4844*MIN(12,AD4844),0))</f>
        <v>0</v>
      </c>
      <c r="AF4844" s="37">
        <f t="shared" si="1058"/>
        <v>0</v>
      </c>
      <c r="AG4844" s="37">
        <f t="shared" si="1059"/>
        <v>0</v>
      </c>
      <c r="AH4844" s="37">
        <f t="shared" si="1060"/>
        <v>0</v>
      </c>
      <c r="AI4844" s="35" t="str">
        <f t="shared" si="1061"/>
        <v>Nusidėvėjęs</v>
      </c>
      <c r="AJ4844" s="38" t="str">
        <f>IF(AND(F4844&lt;&gt;[3]Pav.tvarkyklė!$B$12,F4844&lt;&gt;[3]Pav.tvarkyklė!$B$13),"GVTNT","X")</f>
        <v>GVTNT</v>
      </c>
      <c r="AK4844" s="39">
        <f t="shared" si="1063"/>
        <v>0</v>
      </c>
      <c r="AL4844" s="41"/>
      <c r="AM4844" s="41"/>
      <c r="AN4844" s="41">
        <f t="shared" si="1051"/>
        <v>1900</v>
      </c>
      <c r="AO4844" s="41"/>
      <c r="AP4844" s="41"/>
      <c r="AQ4844" s="41"/>
      <c r="AR4844" s="42"/>
      <c r="AS4844" s="42"/>
      <c r="AU4844" s="43">
        <f t="shared" si="1052"/>
        <v>0</v>
      </c>
    </row>
    <row r="4845" spans="1:47" ht="15" customHeight="1" x14ac:dyDescent="0.25">
      <c r="A4845" s="11"/>
      <c r="B4845" s="19">
        <v>5014</v>
      </c>
      <c r="C4845" s="61"/>
      <c r="D4845" s="62"/>
      <c r="E4845" s="78"/>
      <c r="F4845" s="63"/>
      <c r="G4845" s="80"/>
      <c r="H4845" s="94"/>
      <c r="I4845" s="95"/>
      <c r="J4845" s="27"/>
      <c r="K4845" s="27"/>
      <c r="L4845" s="95"/>
      <c r="M4845" s="96"/>
      <c r="N4845" s="29">
        <v>0</v>
      </c>
      <c r="O4845" s="30" t="str">
        <f>IF(G4845&lt;=$N$2,"",IF(F4845=[3]Pav.tvarkyklė!$B$13,"",IF(ISBLANK(R4845),"X","")))</f>
        <v/>
      </c>
      <c r="P4845" s="91"/>
      <c r="Q4845" s="63"/>
      <c r="R4845" s="63"/>
      <c r="S4845" s="63"/>
      <c r="T4845" s="63"/>
      <c r="U4845" s="34" t="str">
        <f>IFERROR(INDEX('[3]5.Grup_T'!$G$4:$G$22,MATCH('6.Turtas'!E4845,'[3]5.Grup_T'!$E$4:$E$22,0)),"0")</f>
        <v>0</v>
      </c>
      <c r="V4845" s="35">
        <f t="shared" si="1053"/>
        <v>0</v>
      </c>
      <c r="W4845" s="35">
        <f>IF(NOT(ISBLANK(H4845)),(12-DATEDIF(H4845,'[3]1.Pradzia'!$D$13,"m")),0)</f>
        <v>0</v>
      </c>
      <c r="X4845" s="35">
        <f t="shared" si="1054"/>
        <v>0</v>
      </c>
      <c r="Y4845" s="35">
        <f t="shared" si="1050"/>
        <v>0</v>
      </c>
      <c r="Z4845" s="35">
        <f t="shared" si="1062"/>
        <v>0</v>
      </c>
      <c r="AA4845" s="36">
        <f t="shared" si="1055"/>
        <v>0</v>
      </c>
      <c r="AB4845" s="36">
        <f t="shared" si="1056"/>
        <v>0</v>
      </c>
      <c r="AC4845" s="37">
        <f t="shared" si="1057"/>
        <v>0</v>
      </c>
      <c r="AD4845" s="35">
        <f>IF(OR(YEAR(G4845)&lt;2019,O4845="X"),0,IF(ISBLANK(H4845),DATEDIF(G4845,'[3]1.Pradzia'!$D$13,"M"),DATEDIF(G4845,H4845,"m")))</f>
        <v>0</v>
      </c>
      <c r="AE4845" s="37">
        <f>IF(E4845='[3]5.Grup_T'!$E$20,0,IF(AD4845&lt;&gt;0,M4845/V4845*MIN(12,AD4845),0))</f>
        <v>0</v>
      </c>
      <c r="AF4845" s="37">
        <f t="shared" si="1058"/>
        <v>0</v>
      </c>
      <c r="AG4845" s="37">
        <f t="shared" si="1059"/>
        <v>0</v>
      </c>
      <c r="AH4845" s="37">
        <f t="shared" si="1060"/>
        <v>0</v>
      </c>
      <c r="AI4845" s="35" t="str">
        <f t="shared" si="1061"/>
        <v>Nusidėvėjęs</v>
      </c>
      <c r="AJ4845" s="38" t="str">
        <f>IF(AND(F4845&lt;&gt;[3]Pav.tvarkyklė!$B$12,F4845&lt;&gt;[3]Pav.tvarkyklė!$B$13),"GVTNT","X")</f>
        <v>GVTNT</v>
      </c>
      <c r="AK4845" s="39">
        <f t="shared" si="1063"/>
        <v>0</v>
      </c>
      <c r="AL4845" s="41"/>
      <c r="AM4845" s="41"/>
      <c r="AN4845" s="41">
        <f t="shared" si="1051"/>
        <v>1900</v>
      </c>
      <c r="AO4845" s="41"/>
      <c r="AP4845" s="41"/>
      <c r="AQ4845" s="41"/>
      <c r="AR4845" s="42"/>
      <c r="AS4845" s="42"/>
      <c r="AU4845" s="43">
        <f t="shared" si="1052"/>
        <v>0</v>
      </c>
    </row>
    <row r="4846" spans="1:47" ht="15" customHeight="1" x14ac:dyDescent="0.25">
      <c r="A4846" s="11"/>
      <c r="B4846" s="19">
        <v>5015</v>
      </c>
      <c r="C4846" s="61"/>
      <c r="D4846" s="62"/>
      <c r="E4846" s="78"/>
      <c r="F4846" s="63"/>
      <c r="G4846" s="80"/>
      <c r="H4846" s="94"/>
      <c r="I4846" s="95"/>
      <c r="J4846" s="27"/>
      <c r="K4846" s="27"/>
      <c r="L4846" s="95"/>
      <c r="M4846" s="96"/>
      <c r="N4846" s="29">
        <v>0</v>
      </c>
      <c r="O4846" s="30" t="str">
        <f>IF(G4846&lt;=$N$2,"",IF(F4846=[3]Pav.tvarkyklė!$B$13,"",IF(ISBLANK(R4846),"X","")))</f>
        <v/>
      </c>
      <c r="P4846" s="91"/>
      <c r="Q4846" s="63"/>
      <c r="R4846" s="63"/>
      <c r="S4846" s="63"/>
      <c r="T4846" s="63"/>
      <c r="U4846" s="34" t="str">
        <f>IFERROR(INDEX('[3]5.Grup_T'!$G$4:$G$22,MATCH('6.Turtas'!E4846,'[3]5.Grup_T'!$E$4:$E$22,0)),"0")</f>
        <v>0</v>
      </c>
      <c r="V4846" s="35">
        <f t="shared" si="1053"/>
        <v>0</v>
      </c>
      <c r="W4846" s="35">
        <f>IF(NOT(ISBLANK(H4846)),(12-DATEDIF(H4846,'[3]1.Pradzia'!$D$13,"m")),0)</f>
        <v>0</v>
      </c>
      <c r="X4846" s="35">
        <f t="shared" si="1054"/>
        <v>0</v>
      </c>
      <c r="Y4846" s="35">
        <f t="shared" si="1050"/>
        <v>0</v>
      </c>
      <c r="Z4846" s="35">
        <f t="shared" si="1062"/>
        <v>0</v>
      </c>
      <c r="AA4846" s="36">
        <f t="shared" si="1055"/>
        <v>0</v>
      </c>
      <c r="AB4846" s="36">
        <f t="shared" si="1056"/>
        <v>0</v>
      </c>
      <c r="AC4846" s="37">
        <f t="shared" si="1057"/>
        <v>0</v>
      </c>
      <c r="AD4846" s="35">
        <f>IF(OR(YEAR(G4846)&lt;2019,O4846="X"),0,IF(ISBLANK(H4846),DATEDIF(G4846,'[3]1.Pradzia'!$D$13,"M"),DATEDIF(G4846,H4846,"m")))</f>
        <v>0</v>
      </c>
      <c r="AE4846" s="37">
        <f>IF(E4846='[3]5.Grup_T'!$E$20,0,IF(AD4846&lt;&gt;0,M4846/V4846*MIN(12,AD4846),0))</f>
        <v>0</v>
      </c>
      <c r="AF4846" s="37">
        <f t="shared" si="1058"/>
        <v>0</v>
      </c>
      <c r="AG4846" s="37">
        <f t="shared" si="1059"/>
        <v>0</v>
      </c>
      <c r="AH4846" s="37">
        <f t="shared" si="1060"/>
        <v>0</v>
      </c>
      <c r="AI4846" s="35" t="str">
        <f t="shared" si="1061"/>
        <v>Nusidėvėjęs</v>
      </c>
      <c r="AJ4846" s="38" t="str">
        <f>IF(AND(F4846&lt;&gt;[3]Pav.tvarkyklė!$B$12,F4846&lt;&gt;[3]Pav.tvarkyklė!$B$13),"GVTNT","X")</f>
        <v>GVTNT</v>
      </c>
      <c r="AK4846" s="39">
        <f t="shared" si="1063"/>
        <v>0</v>
      </c>
      <c r="AL4846" s="41"/>
      <c r="AM4846" s="41"/>
      <c r="AN4846" s="41">
        <f t="shared" si="1051"/>
        <v>1900</v>
      </c>
      <c r="AO4846" s="41"/>
      <c r="AP4846" s="41"/>
      <c r="AQ4846" s="41"/>
      <c r="AR4846" s="42"/>
      <c r="AS4846" s="42"/>
      <c r="AU4846" s="43">
        <f t="shared" si="1052"/>
        <v>0</v>
      </c>
    </row>
    <row r="4847" spans="1:47" ht="15" customHeight="1" x14ac:dyDescent="0.25">
      <c r="A4847" s="11"/>
      <c r="B4847" s="19">
        <v>5016</v>
      </c>
      <c r="C4847" s="61"/>
      <c r="D4847" s="62"/>
      <c r="E4847" s="78"/>
      <c r="F4847" s="63"/>
      <c r="G4847" s="80"/>
      <c r="H4847" s="94"/>
      <c r="I4847" s="95"/>
      <c r="J4847" s="27"/>
      <c r="K4847" s="27"/>
      <c r="L4847" s="95"/>
      <c r="M4847" s="96"/>
      <c r="N4847" s="29">
        <v>0</v>
      </c>
      <c r="O4847" s="30" t="str">
        <f>IF(G4847&lt;=$N$2,"",IF(F4847=[3]Pav.tvarkyklė!$B$13,"",IF(ISBLANK(R4847),"X","")))</f>
        <v/>
      </c>
      <c r="P4847" s="91"/>
      <c r="Q4847" s="63"/>
      <c r="R4847" s="63"/>
      <c r="S4847" s="63"/>
      <c r="T4847" s="63"/>
      <c r="U4847" s="34" t="str">
        <f>IFERROR(INDEX('[3]5.Grup_T'!$G$4:$G$22,MATCH('6.Turtas'!E4847,'[3]5.Grup_T'!$E$4:$E$22,0)),"0")</f>
        <v>0</v>
      </c>
      <c r="V4847" s="35">
        <f t="shared" si="1053"/>
        <v>0</v>
      </c>
      <c r="W4847" s="35">
        <f>IF(NOT(ISBLANK(H4847)),(12-DATEDIF(H4847,'[3]1.Pradzia'!$D$13,"m")),0)</f>
        <v>0</v>
      </c>
      <c r="X4847" s="35">
        <f t="shared" si="1054"/>
        <v>0</v>
      </c>
      <c r="Y4847" s="35">
        <f t="shared" si="1050"/>
        <v>0</v>
      </c>
      <c r="Z4847" s="35">
        <f t="shared" si="1062"/>
        <v>0</v>
      </c>
      <c r="AA4847" s="36">
        <f t="shared" si="1055"/>
        <v>0</v>
      </c>
      <c r="AB4847" s="36">
        <f t="shared" si="1056"/>
        <v>0</v>
      </c>
      <c r="AC4847" s="37">
        <f t="shared" si="1057"/>
        <v>0</v>
      </c>
      <c r="AD4847" s="35">
        <f>IF(OR(YEAR(G4847)&lt;2019,O4847="X"),0,IF(ISBLANK(H4847),DATEDIF(G4847,'[3]1.Pradzia'!$D$13,"M"),DATEDIF(G4847,H4847,"m")))</f>
        <v>0</v>
      </c>
      <c r="AE4847" s="37">
        <f>IF(E4847='[3]5.Grup_T'!$E$20,0,IF(AD4847&lt;&gt;0,M4847/V4847*MIN(12,AD4847),0))</f>
        <v>0</v>
      </c>
      <c r="AF4847" s="37">
        <f t="shared" si="1058"/>
        <v>0</v>
      </c>
      <c r="AG4847" s="37">
        <f t="shared" si="1059"/>
        <v>0</v>
      </c>
      <c r="AH4847" s="37">
        <f t="shared" si="1060"/>
        <v>0</v>
      </c>
      <c r="AI4847" s="35" t="str">
        <f t="shared" si="1061"/>
        <v>Nusidėvėjęs</v>
      </c>
      <c r="AJ4847" s="38" t="str">
        <f>IF(AND(F4847&lt;&gt;[3]Pav.tvarkyklė!$B$12,F4847&lt;&gt;[3]Pav.tvarkyklė!$B$13),"GVTNT","X")</f>
        <v>GVTNT</v>
      </c>
      <c r="AK4847" s="39">
        <f t="shared" si="1063"/>
        <v>0</v>
      </c>
      <c r="AL4847" s="41"/>
      <c r="AM4847" s="41"/>
      <c r="AN4847" s="41">
        <f t="shared" si="1051"/>
        <v>1900</v>
      </c>
      <c r="AO4847" s="41"/>
      <c r="AP4847" s="41"/>
      <c r="AQ4847" s="41"/>
      <c r="AR4847" s="42"/>
      <c r="AS4847" s="42"/>
      <c r="AU4847" s="43">
        <f t="shared" si="1052"/>
        <v>0</v>
      </c>
    </row>
    <row r="4848" spans="1:47" ht="15" customHeight="1" x14ac:dyDescent="0.25">
      <c r="A4848" s="11"/>
      <c r="B4848" s="19">
        <v>5017</v>
      </c>
      <c r="C4848" s="61"/>
      <c r="D4848" s="62"/>
      <c r="E4848" s="78"/>
      <c r="F4848" s="63"/>
      <c r="G4848" s="80"/>
      <c r="H4848" s="94"/>
      <c r="I4848" s="95"/>
      <c r="J4848" s="27"/>
      <c r="K4848" s="27"/>
      <c r="L4848" s="95"/>
      <c r="M4848" s="96"/>
      <c r="N4848" s="29">
        <v>0</v>
      </c>
      <c r="O4848" s="30" t="str">
        <f>IF(G4848&lt;=$N$2,"",IF(F4848=[3]Pav.tvarkyklė!$B$13,"",IF(ISBLANK(R4848),"X","")))</f>
        <v/>
      </c>
      <c r="P4848" s="91"/>
      <c r="Q4848" s="63"/>
      <c r="R4848" s="63"/>
      <c r="S4848" s="63"/>
      <c r="T4848" s="63"/>
      <c r="U4848" s="34" t="str">
        <f>IFERROR(INDEX('[3]5.Grup_T'!$G$4:$G$22,MATCH('6.Turtas'!E4848,'[3]5.Grup_T'!$E$4:$E$22,0)),"0")</f>
        <v>0</v>
      </c>
      <c r="V4848" s="35">
        <f t="shared" si="1053"/>
        <v>0</v>
      </c>
      <c r="W4848" s="35">
        <f>IF(NOT(ISBLANK(H4848)),(12-DATEDIF(H4848,'[3]1.Pradzia'!$D$13,"m")),0)</f>
        <v>0</v>
      </c>
      <c r="X4848" s="35">
        <f t="shared" si="1054"/>
        <v>0</v>
      </c>
      <c r="Y4848" s="35">
        <f t="shared" si="1050"/>
        <v>0</v>
      </c>
      <c r="Z4848" s="35">
        <f t="shared" si="1062"/>
        <v>0</v>
      </c>
      <c r="AA4848" s="36">
        <f t="shared" si="1055"/>
        <v>0</v>
      </c>
      <c r="AB4848" s="36">
        <f t="shared" si="1056"/>
        <v>0</v>
      </c>
      <c r="AC4848" s="37">
        <f t="shared" si="1057"/>
        <v>0</v>
      </c>
      <c r="AD4848" s="35">
        <f>IF(OR(YEAR(G4848)&lt;2019,O4848="X"),0,IF(ISBLANK(H4848),DATEDIF(G4848,'[3]1.Pradzia'!$D$13,"M"),DATEDIF(G4848,H4848,"m")))</f>
        <v>0</v>
      </c>
      <c r="AE4848" s="37">
        <f>IF(E4848='[3]5.Grup_T'!$E$20,0,IF(AD4848&lt;&gt;0,M4848/V4848*MIN(12,AD4848),0))</f>
        <v>0</v>
      </c>
      <c r="AF4848" s="37">
        <f t="shared" si="1058"/>
        <v>0</v>
      </c>
      <c r="AG4848" s="37">
        <f t="shared" si="1059"/>
        <v>0</v>
      </c>
      <c r="AH4848" s="37">
        <f t="shared" si="1060"/>
        <v>0</v>
      </c>
      <c r="AI4848" s="35" t="str">
        <f t="shared" si="1061"/>
        <v>Nusidėvėjęs</v>
      </c>
      <c r="AJ4848" s="38" t="str">
        <f>IF(AND(F4848&lt;&gt;[3]Pav.tvarkyklė!$B$12,F4848&lt;&gt;[3]Pav.tvarkyklė!$B$13),"GVTNT","X")</f>
        <v>GVTNT</v>
      </c>
      <c r="AK4848" s="39">
        <f t="shared" si="1063"/>
        <v>0</v>
      </c>
      <c r="AL4848" s="41"/>
      <c r="AM4848" s="41"/>
      <c r="AN4848" s="41">
        <f t="shared" si="1051"/>
        <v>1900</v>
      </c>
      <c r="AO4848" s="41"/>
      <c r="AP4848" s="41"/>
      <c r="AQ4848" s="41"/>
      <c r="AR4848" s="42"/>
      <c r="AS4848" s="42"/>
      <c r="AU4848" s="43">
        <f t="shared" si="1052"/>
        <v>0</v>
      </c>
    </row>
    <row r="4849" spans="1:47" ht="15" customHeight="1" x14ac:dyDescent="0.25">
      <c r="A4849" s="11"/>
      <c r="B4849" s="19">
        <v>5018</v>
      </c>
      <c r="C4849" s="61"/>
      <c r="D4849" s="62"/>
      <c r="E4849" s="78"/>
      <c r="F4849" s="63"/>
      <c r="G4849" s="80"/>
      <c r="H4849" s="94"/>
      <c r="I4849" s="95"/>
      <c r="J4849" s="27"/>
      <c r="K4849" s="27"/>
      <c r="L4849" s="95"/>
      <c r="M4849" s="96"/>
      <c r="N4849" s="29">
        <v>0</v>
      </c>
      <c r="O4849" s="30" t="str">
        <f>IF(G4849&lt;=$N$2,"",IF(F4849=[3]Pav.tvarkyklė!$B$13,"",IF(ISBLANK(R4849),"X","")))</f>
        <v/>
      </c>
      <c r="P4849" s="91"/>
      <c r="Q4849" s="63"/>
      <c r="R4849" s="63"/>
      <c r="S4849" s="63"/>
      <c r="T4849" s="63"/>
      <c r="U4849" s="34" t="str">
        <f>IFERROR(INDEX('[3]5.Grup_T'!$G$4:$G$22,MATCH('6.Turtas'!E4849,'[3]5.Grup_T'!$E$4:$E$22,0)),"0")</f>
        <v>0</v>
      </c>
      <c r="V4849" s="35">
        <f t="shared" si="1053"/>
        <v>0</v>
      </c>
      <c r="W4849" s="35">
        <f>IF(NOT(ISBLANK(H4849)),(12-DATEDIF(H4849,'[3]1.Pradzia'!$D$13,"m")),0)</f>
        <v>0</v>
      </c>
      <c r="X4849" s="35">
        <f t="shared" si="1054"/>
        <v>0</v>
      </c>
      <c r="Y4849" s="35">
        <f t="shared" si="1050"/>
        <v>0</v>
      </c>
      <c r="Z4849" s="35">
        <f t="shared" si="1062"/>
        <v>0</v>
      </c>
      <c r="AA4849" s="36">
        <f t="shared" si="1055"/>
        <v>0</v>
      </c>
      <c r="AB4849" s="36">
        <f t="shared" si="1056"/>
        <v>0</v>
      </c>
      <c r="AC4849" s="37">
        <f t="shared" si="1057"/>
        <v>0</v>
      </c>
      <c r="AD4849" s="35">
        <f>IF(OR(YEAR(G4849)&lt;2019,O4849="X"),0,IF(ISBLANK(H4849),DATEDIF(G4849,'[3]1.Pradzia'!$D$13,"M"),DATEDIF(G4849,H4849,"m")))</f>
        <v>0</v>
      </c>
      <c r="AE4849" s="37">
        <f>IF(E4849='[3]5.Grup_T'!$E$20,0,IF(AD4849&lt;&gt;0,M4849/V4849*MIN(12,AD4849),0))</f>
        <v>0</v>
      </c>
      <c r="AF4849" s="37">
        <f t="shared" si="1058"/>
        <v>0</v>
      </c>
      <c r="AG4849" s="37">
        <f t="shared" si="1059"/>
        <v>0</v>
      </c>
      <c r="AH4849" s="37">
        <f t="shared" si="1060"/>
        <v>0</v>
      </c>
      <c r="AI4849" s="35" t="str">
        <f t="shared" si="1061"/>
        <v>Nusidėvėjęs</v>
      </c>
      <c r="AJ4849" s="38" t="str">
        <f>IF(AND(F4849&lt;&gt;[3]Pav.tvarkyklė!$B$12,F4849&lt;&gt;[3]Pav.tvarkyklė!$B$13),"GVTNT","X")</f>
        <v>GVTNT</v>
      </c>
      <c r="AK4849" s="39">
        <f t="shared" si="1063"/>
        <v>0</v>
      </c>
      <c r="AL4849" s="41"/>
      <c r="AM4849" s="41"/>
      <c r="AN4849" s="41">
        <f t="shared" si="1051"/>
        <v>1900</v>
      </c>
      <c r="AO4849" s="41"/>
      <c r="AP4849" s="41"/>
      <c r="AQ4849" s="41"/>
      <c r="AR4849" s="42"/>
      <c r="AS4849" s="42"/>
      <c r="AU4849" s="43">
        <f t="shared" si="1052"/>
        <v>0</v>
      </c>
    </row>
    <row r="4850" spans="1:47" ht="15" customHeight="1" x14ac:dyDescent="0.25">
      <c r="A4850" s="11"/>
      <c r="B4850" s="19">
        <v>5019</v>
      </c>
      <c r="C4850" s="61"/>
      <c r="D4850" s="62"/>
      <c r="E4850" s="78"/>
      <c r="F4850" s="63"/>
      <c r="G4850" s="80"/>
      <c r="H4850" s="94"/>
      <c r="I4850" s="95"/>
      <c r="J4850" s="27"/>
      <c r="K4850" s="27"/>
      <c r="L4850" s="95"/>
      <c r="M4850" s="96"/>
      <c r="N4850" s="29">
        <v>0</v>
      </c>
      <c r="O4850" s="30" t="str">
        <f>IF(G4850&lt;=$N$2,"",IF(F4850=[3]Pav.tvarkyklė!$B$13,"",IF(ISBLANK(R4850),"X","")))</f>
        <v/>
      </c>
      <c r="P4850" s="91"/>
      <c r="Q4850" s="63"/>
      <c r="R4850" s="63"/>
      <c r="S4850" s="63"/>
      <c r="T4850" s="63"/>
      <c r="U4850" s="34" t="str">
        <f>IFERROR(INDEX('[3]5.Grup_T'!$G$4:$G$22,MATCH('6.Turtas'!E4850,'[3]5.Grup_T'!$E$4:$E$22,0)),"0")</f>
        <v>0</v>
      </c>
      <c r="V4850" s="35">
        <f t="shared" si="1053"/>
        <v>0</v>
      </c>
      <c r="W4850" s="35">
        <f>IF(NOT(ISBLANK(H4850)),(12-DATEDIF(H4850,'[3]1.Pradzia'!$D$13,"m")),0)</f>
        <v>0</v>
      </c>
      <c r="X4850" s="35">
        <f t="shared" si="1054"/>
        <v>0</v>
      </c>
      <c r="Y4850" s="35">
        <f t="shared" si="1050"/>
        <v>0</v>
      </c>
      <c r="Z4850" s="35">
        <f t="shared" si="1062"/>
        <v>0</v>
      </c>
      <c r="AA4850" s="36">
        <f t="shared" si="1055"/>
        <v>0</v>
      </c>
      <c r="AB4850" s="36">
        <f t="shared" si="1056"/>
        <v>0</v>
      </c>
      <c r="AC4850" s="37">
        <f t="shared" si="1057"/>
        <v>0</v>
      </c>
      <c r="AD4850" s="35">
        <f>IF(OR(YEAR(G4850)&lt;2019,O4850="X"),0,IF(ISBLANK(H4850),DATEDIF(G4850,'[3]1.Pradzia'!$D$13,"M"),DATEDIF(G4850,H4850,"m")))</f>
        <v>0</v>
      </c>
      <c r="AE4850" s="37">
        <f>IF(E4850='[3]5.Grup_T'!$E$20,0,IF(AD4850&lt;&gt;0,M4850/V4850*MIN(12,AD4850),0))</f>
        <v>0</v>
      </c>
      <c r="AF4850" s="37">
        <f t="shared" si="1058"/>
        <v>0</v>
      </c>
      <c r="AG4850" s="37">
        <f t="shared" si="1059"/>
        <v>0</v>
      </c>
      <c r="AH4850" s="37">
        <f t="shared" si="1060"/>
        <v>0</v>
      </c>
      <c r="AI4850" s="35" t="str">
        <f t="shared" si="1061"/>
        <v>Nusidėvėjęs</v>
      </c>
      <c r="AJ4850" s="38" t="str">
        <f>IF(AND(F4850&lt;&gt;[3]Pav.tvarkyklė!$B$12,F4850&lt;&gt;[3]Pav.tvarkyklė!$B$13),"GVTNT","X")</f>
        <v>GVTNT</v>
      </c>
      <c r="AK4850" s="39">
        <f t="shared" si="1063"/>
        <v>0</v>
      </c>
      <c r="AL4850" s="41"/>
      <c r="AM4850" s="41"/>
      <c r="AN4850" s="41">
        <f t="shared" si="1051"/>
        <v>1900</v>
      </c>
      <c r="AO4850" s="41"/>
      <c r="AP4850" s="41"/>
      <c r="AQ4850" s="41"/>
      <c r="AR4850" s="42"/>
      <c r="AS4850" s="42"/>
      <c r="AU4850" s="43">
        <f t="shared" si="1052"/>
        <v>0</v>
      </c>
    </row>
    <row r="4851" spans="1:47" ht="15" customHeight="1" x14ac:dyDescent="0.25">
      <c r="A4851" s="11"/>
      <c r="B4851" s="19">
        <v>5020</v>
      </c>
      <c r="C4851" s="61"/>
      <c r="D4851" s="62"/>
      <c r="E4851" s="78"/>
      <c r="F4851" s="63"/>
      <c r="G4851" s="80"/>
      <c r="H4851" s="94"/>
      <c r="I4851" s="95"/>
      <c r="J4851" s="27"/>
      <c r="K4851" s="27"/>
      <c r="L4851" s="95"/>
      <c r="M4851" s="96"/>
      <c r="N4851" s="29">
        <v>0</v>
      </c>
      <c r="O4851" s="30" t="str">
        <f>IF(G4851&lt;=$N$2,"",IF(F4851=[3]Pav.tvarkyklė!$B$13,"",IF(ISBLANK(R4851),"X","")))</f>
        <v/>
      </c>
      <c r="P4851" s="91"/>
      <c r="Q4851" s="63"/>
      <c r="R4851" s="63"/>
      <c r="S4851" s="63"/>
      <c r="T4851" s="63"/>
      <c r="U4851" s="34" t="str">
        <f>IFERROR(INDEX('[3]5.Grup_T'!$G$4:$G$22,MATCH('6.Turtas'!E4851,'[3]5.Grup_T'!$E$4:$E$22,0)),"0")</f>
        <v>0</v>
      </c>
      <c r="V4851" s="35">
        <f t="shared" si="1053"/>
        <v>0</v>
      </c>
      <c r="W4851" s="35">
        <f>IF(NOT(ISBLANK(H4851)),(12-DATEDIF(H4851,'[3]1.Pradzia'!$D$13,"m")),0)</f>
        <v>0</v>
      </c>
      <c r="X4851" s="35">
        <f t="shared" si="1054"/>
        <v>0</v>
      </c>
      <c r="Y4851" s="35">
        <f t="shared" si="1050"/>
        <v>0</v>
      </c>
      <c r="Z4851" s="35">
        <f t="shared" si="1062"/>
        <v>0</v>
      </c>
      <c r="AA4851" s="36">
        <f t="shared" si="1055"/>
        <v>0</v>
      </c>
      <c r="AB4851" s="36">
        <f t="shared" si="1056"/>
        <v>0</v>
      </c>
      <c r="AC4851" s="37">
        <f t="shared" si="1057"/>
        <v>0</v>
      </c>
      <c r="AD4851" s="35">
        <f>IF(OR(YEAR(G4851)&lt;2019,O4851="X"),0,IF(ISBLANK(H4851),DATEDIF(G4851,'[3]1.Pradzia'!$D$13,"M"),DATEDIF(G4851,H4851,"m")))</f>
        <v>0</v>
      </c>
      <c r="AE4851" s="37">
        <f>IF(E4851='[3]5.Grup_T'!$E$20,0,IF(AD4851&lt;&gt;0,M4851/V4851*MIN(12,AD4851),0))</f>
        <v>0</v>
      </c>
      <c r="AF4851" s="37">
        <f t="shared" si="1058"/>
        <v>0</v>
      </c>
      <c r="AG4851" s="37">
        <f t="shared" si="1059"/>
        <v>0</v>
      </c>
      <c r="AH4851" s="37">
        <f t="shared" si="1060"/>
        <v>0</v>
      </c>
      <c r="AI4851" s="35" t="str">
        <f t="shared" si="1061"/>
        <v>Nusidėvėjęs</v>
      </c>
      <c r="AJ4851" s="38" t="str">
        <f>IF(AND(F4851&lt;&gt;[3]Pav.tvarkyklė!$B$12,F4851&lt;&gt;[3]Pav.tvarkyklė!$B$13),"GVTNT","X")</f>
        <v>GVTNT</v>
      </c>
      <c r="AK4851" s="39">
        <f t="shared" si="1063"/>
        <v>0</v>
      </c>
      <c r="AL4851" s="41"/>
      <c r="AM4851" s="41"/>
      <c r="AN4851" s="41">
        <f t="shared" si="1051"/>
        <v>1900</v>
      </c>
      <c r="AO4851" s="41"/>
      <c r="AP4851" s="41"/>
      <c r="AQ4851" s="41"/>
      <c r="AR4851" s="42"/>
      <c r="AS4851" s="42"/>
      <c r="AU4851" s="43">
        <f t="shared" si="1052"/>
        <v>0</v>
      </c>
    </row>
    <row r="4852" spans="1:47" ht="15" customHeight="1" x14ac:dyDescent="0.25">
      <c r="A4852" s="11"/>
      <c r="B4852" s="19">
        <v>5021</v>
      </c>
      <c r="C4852" s="61"/>
      <c r="D4852" s="62"/>
      <c r="E4852" s="78"/>
      <c r="F4852" s="63"/>
      <c r="G4852" s="80"/>
      <c r="H4852" s="94"/>
      <c r="I4852" s="95"/>
      <c r="J4852" s="27"/>
      <c r="K4852" s="27"/>
      <c r="L4852" s="95"/>
      <c r="M4852" s="96"/>
      <c r="N4852" s="29">
        <v>0</v>
      </c>
      <c r="O4852" s="30" t="str">
        <f>IF(G4852&lt;=$N$2,"",IF(F4852=[3]Pav.tvarkyklė!$B$13,"",IF(ISBLANK(R4852),"X","")))</f>
        <v/>
      </c>
      <c r="P4852" s="91"/>
      <c r="Q4852" s="63"/>
      <c r="R4852" s="63"/>
      <c r="S4852" s="63"/>
      <c r="T4852" s="63"/>
      <c r="U4852" s="34" t="str">
        <f>IFERROR(INDEX('[3]5.Grup_T'!$G$4:$G$22,MATCH('6.Turtas'!E4852,'[3]5.Grup_T'!$E$4:$E$22,0)),"0")</f>
        <v>0</v>
      </c>
      <c r="V4852" s="35">
        <f t="shared" si="1053"/>
        <v>0</v>
      </c>
      <c r="W4852" s="35">
        <f>IF(NOT(ISBLANK(H4852)),(12-DATEDIF(H4852,'[3]1.Pradzia'!$D$13,"m")),0)</f>
        <v>0</v>
      </c>
      <c r="X4852" s="35">
        <f t="shared" si="1054"/>
        <v>0</v>
      </c>
      <c r="Y4852" s="35">
        <f t="shared" si="1050"/>
        <v>0</v>
      </c>
      <c r="Z4852" s="35">
        <f t="shared" si="1062"/>
        <v>0</v>
      </c>
      <c r="AA4852" s="36">
        <f t="shared" si="1055"/>
        <v>0</v>
      </c>
      <c r="AB4852" s="36">
        <f t="shared" si="1056"/>
        <v>0</v>
      </c>
      <c r="AC4852" s="37">
        <f t="shared" si="1057"/>
        <v>0</v>
      </c>
      <c r="AD4852" s="35">
        <f>IF(OR(YEAR(G4852)&lt;2019,O4852="X"),0,IF(ISBLANK(H4852),DATEDIF(G4852,'[3]1.Pradzia'!$D$13,"M"),DATEDIF(G4852,H4852,"m")))</f>
        <v>0</v>
      </c>
      <c r="AE4852" s="37">
        <f>IF(E4852='[3]5.Grup_T'!$E$20,0,IF(AD4852&lt;&gt;0,M4852/V4852*MIN(12,AD4852),0))</f>
        <v>0</v>
      </c>
      <c r="AF4852" s="37">
        <f t="shared" si="1058"/>
        <v>0</v>
      </c>
      <c r="AG4852" s="37">
        <f t="shared" si="1059"/>
        <v>0</v>
      </c>
      <c r="AH4852" s="37">
        <f t="shared" si="1060"/>
        <v>0</v>
      </c>
      <c r="AI4852" s="35" t="str">
        <f t="shared" si="1061"/>
        <v>Nusidėvėjęs</v>
      </c>
      <c r="AJ4852" s="38" t="str">
        <f>IF(AND(F4852&lt;&gt;[3]Pav.tvarkyklė!$B$12,F4852&lt;&gt;[3]Pav.tvarkyklė!$B$13),"GVTNT","X")</f>
        <v>GVTNT</v>
      </c>
      <c r="AK4852" s="39">
        <f t="shared" si="1063"/>
        <v>0</v>
      </c>
      <c r="AL4852" s="41"/>
      <c r="AM4852" s="41"/>
      <c r="AN4852" s="41">
        <f t="shared" si="1051"/>
        <v>1900</v>
      </c>
      <c r="AO4852" s="41"/>
      <c r="AP4852" s="41"/>
      <c r="AQ4852" s="41"/>
      <c r="AR4852" s="42"/>
      <c r="AS4852" s="42"/>
      <c r="AU4852" s="43">
        <f t="shared" si="1052"/>
        <v>0</v>
      </c>
    </row>
    <row r="4853" spans="1:47" ht="15" customHeight="1" x14ac:dyDescent="0.25">
      <c r="A4853" s="11"/>
      <c r="B4853" s="19">
        <v>5022</v>
      </c>
      <c r="C4853" s="61"/>
      <c r="D4853" s="62"/>
      <c r="E4853" s="78"/>
      <c r="F4853" s="63"/>
      <c r="G4853" s="80"/>
      <c r="H4853" s="94"/>
      <c r="I4853" s="95"/>
      <c r="J4853" s="27"/>
      <c r="K4853" s="27"/>
      <c r="L4853" s="95"/>
      <c r="M4853" s="96"/>
      <c r="N4853" s="29">
        <v>0</v>
      </c>
      <c r="O4853" s="30" t="str">
        <f>IF(G4853&lt;=$N$2,"",IF(F4853=[3]Pav.tvarkyklė!$B$13,"",IF(ISBLANK(R4853),"X","")))</f>
        <v/>
      </c>
      <c r="P4853" s="91"/>
      <c r="Q4853" s="63"/>
      <c r="R4853" s="63"/>
      <c r="S4853" s="63"/>
      <c r="T4853" s="63"/>
      <c r="U4853" s="34" t="str">
        <f>IFERROR(INDEX('[3]5.Grup_T'!$G$4:$G$22,MATCH('6.Turtas'!E4853,'[3]5.Grup_T'!$E$4:$E$22,0)),"0")</f>
        <v>0</v>
      </c>
      <c r="V4853" s="35">
        <f t="shared" si="1053"/>
        <v>0</v>
      </c>
      <c r="W4853" s="35">
        <f>IF(NOT(ISBLANK(H4853)),(12-DATEDIF(H4853,'[3]1.Pradzia'!$D$13,"m")),0)</f>
        <v>0</v>
      </c>
      <c r="X4853" s="35">
        <f t="shared" si="1054"/>
        <v>0</v>
      </c>
      <c r="Y4853" s="35">
        <f t="shared" si="1050"/>
        <v>0</v>
      </c>
      <c r="Z4853" s="35">
        <f t="shared" si="1062"/>
        <v>0</v>
      </c>
      <c r="AA4853" s="36">
        <f t="shared" si="1055"/>
        <v>0</v>
      </c>
      <c r="AB4853" s="36">
        <f t="shared" si="1056"/>
        <v>0</v>
      </c>
      <c r="AC4853" s="37">
        <f t="shared" si="1057"/>
        <v>0</v>
      </c>
      <c r="AD4853" s="35">
        <f>IF(OR(YEAR(G4853)&lt;2019,O4853="X"),0,IF(ISBLANK(H4853),DATEDIF(G4853,'[3]1.Pradzia'!$D$13,"M"),DATEDIF(G4853,H4853,"m")))</f>
        <v>0</v>
      </c>
      <c r="AE4853" s="37">
        <f>IF(E4853='[3]5.Grup_T'!$E$20,0,IF(AD4853&lt;&gt;0,M4853/V4853*MIN(12,AD4853),0))</f>
        <v>0</v>
      </c>
      <c r="AF4853" s="37">
        <f t="shared" si="1058"/>
        <v>0</v>
      </c>
      <c r="AG4853" s="37">
        <f t="shared" si="1059"/>
        <v>0</v>
      </c>
      <c r="AH4853" s="37">
        <f t="shared" si="1060"/>
        <v>0</v>
      </c>
      <c r="AI4853" s="35" t="str">
        <f t="shared" si="1061"/>
        <v>Nusidėvėjęs</v>
      </c>
      <c r="AJ4853" s="38" t="str">
        <f>IF(AND(F4853&lt;&gt;[3]Pav.tvarkyklė!$B$12,F4853&lt;&gt;[3]Pav.tvarkyklė!$B$13),"GVTNT","X")</f>
        <v>GVTNT</v>
      </c>
      <c r="AK4853" s="39">
        <f t="shared" si="1063"/>
        <v>0</v>
      </c>
      <c r="AL4853" s="41"/>
      <c r="AM4853" s="41"/>
      <c r="AN4853" s="41">
        <f t="shared" si="1051"/>
        <v>1900</v>
      </c>
      <c r="AO4853" s="41"/>
      <c r="AP4853" s="41"/>
      <c r="AQ4853" s="41"/>
      <c r="AR4853" s="42"/>
      <c r="AS4853" s="42"/>
      <c r="AU4853" s="43">
        <f t="shared" si="1052"/>
        <v>0</v>
      </c>
    </row>
    <row r="4854" spans="1:47" ht="15" customHeight="1" x14ac:dyDescent="0.25">
      <c r="A4854" s="11"/>
      <c r="B4854" s="19">
        <v>5023</v>
      </c>
      <c r="C4854" s="61"/>
      <c r="D4854" s="62"/>
      <c r="E4854" s="78"/>
      <c r="F4854" s="63"/>
      <c r="G4854" s="80"/>
      <c r="H4854" s="94"/>
      <c r="I4854" s="95"/>
      <c r="J4854" s="27"/>
      <c r="K4854" s="27"/>
      <c r="L4854" s="95"/>
      <c r="M4854" s="96"/>
      <c r="N4854" s="29">
        <v>0</v>
      </c>
      <c r="O4854" s="30" t="str">
        <f>IF(G4854&lt;=$N$2,"",IF(F4854=[3]Pav.tvarkyklė!$B$13,"",IF(ISBLANK(R4854),"X","")))</f>
        <v/>
      </c>
      <c r="P4854" s="91"/>
      <c r="Q4854" s="63"/>
      <c r="R4854" s="63"/>
      <c r="S4854" s="63"/>
      <c r="T4854" s="63"/>
      <c r="U4854" s="34" t="str">
        <f>IFERROR(INDEX('[3]5.Grup_T'!$G$4:$G$22,MATCH('6.Turtas'!E4854,'[3]5.Grup_T'!$E$4:$E$22,0)),"0")</f>
        <v>0</v>
      </c>
      <c r="V4854" s="35">
        <f t="shared" si="1053"/>
        <v>0</v>
      </c>
      <c r="W4854" s="35">
        <f>IF(NOT(ISBLANK(H4854)),(12-DATEDIF(H4854,'[3]1.Pradzia'!$D$13,"m")),0)</f>
        <v>0</v>
      </c>
      <c r="X4854" s="35">
        <f t="shared" si="1054"/>
        <v>0</v>
      </c>
      <c r="Y4854" s="35">
        <f t="shared" si="1050"/>
        <v>0</v>
      </c>
      <c r="Z4854" s="35">
        <f t="shared" si="1062"/>
        <v>0</v>
      </c>
      <c r="AA4854" s="36">
        <f t="shared" si="1055"/>
        <v>0</v>
      </c>
      <c r="AB4854" s="36">
        <f t="shared" si="1056"/>
        <v>0</v>
      </c>
      <c r="AC4854" s="37">
        <f t="shared" si="1057"/>
        <v>0</v>
      </c>
      <c r="AD4854" s="35">
        <f>IF(OR(YEAR(G4854)&lt;2019,O4854="X"),0,IF(ISBLANK(H4854),DATEDIF(G4854,'[3]1.Pradzia'!$D$13,"M"),DATEDIF(G4854,H4854,"m")))</f>
        <v>0</v>
      </c>
      <c r="AE4854" s="37">
        <f>IF(E4854='[3]5.Grup_T'!$E$20,0,IF(AD4854&lt;&gt;0,M4854/V4854*MIN(12,AD4854),0))</f>
        <v>0</v>
      </c>
      <c r="AF4854" s="37">
        <f t="shared" si="1058"/>
        <v>0</v>
      </c>
      <c r="AG4854" s="37">
        <f t="shared" si="1059"/>
        <v>0</v>
      </c>
      <c r="AH4854" s="37">
        <f t="shared" si="1060"/>
        <v>0</v>
      </c>
      <c r="AI4854" s="35" t="str">
        <f t="shared" si="1061"/>
        <v>Nusidėvėjęs</v>
      </c>
      <c r="AJ4854" s="38" t="str">
        <f>IF(AND(F4854&lt;&gt;[3]Pav.tvarkyklė!$B$12,F4854&lt;&gt;[3]Pav.tvarkyklė!$B$13),"GVTNT","X")</f>
        <v>GVTNT</v>
      </c>
      <c r="AK4854" s="39">
        <f t="shared" si="1063"/>
        <v>0</v>
      </c>
      <c r="AL4854" s="41"/>
      <c r="AM4854" s="41"/>
      <c r="AN4854" s="41">
        <f t="shared" si="1051"/>
        <v>1900</v>
      </c>
      <c r="AO4854" s="41"/>
      <c r="AP4854" s="41"/>
      <c r="AQ4854" s="41"/>
      <c r="AR4854" s="42"/>
      <c r="AS4854" s="42"/>
      <c r="AU4854" s="43">
        <f t="shared" si="1052"/>
        <v>0</v>
      </c>
    </row>
    <row r="4855" spans="1:47" ht="15" customHeight="1" x14ac:dyDescent="0.25">
      <c r="A4855" s="11"/>
      <c r="B4855" s="19">
        <v>5024</v>
      </c>
      <c r="C4855" s="61"/>
      <c r="D4855" s="62"/>
      <c r="E4855" s="78"/>
      <c r="F4855" s="63"/>
      <c r="G4855" s="80"/>
      <c r="H4855" s="94"/>
      <c r="I4855" s="95"/>
      <c r="J4855" s="27"/>
      <c r="K4855" s="27"/>
      <c r="L4855" s="95"/>
      <c r="M4855" s="96"/>
      <c r="N4855" s="29">
        <v>0</v>
      </c>
      <c r="O4855" s="30" t="str">
        <f>IF(G4855&lt;=$N$2,"",IF(F4855=[3]Pav.tvarkyklė!$B$13,"",IF(ISBLANK(R4855),"X","")))</f>
        <v/>
      </c>
      <c r="P4855" s="91"/>
      <c r="Q4855" s="63"/>
      <c r="R4855" s="63"/>
      <c r="S4855" s="63"/>
      <c r="T4855" s="63"/>
      <c r="U4855" s="34" t="str">
        <f>IFERROR(INDEX('[3]5.Grup_T'!$G$4:$G$22,MATCH('6.Turtas'!E4855,'[3]5.Grup_T'!$E$4:$E$22,0)),"0")</f>
        <v>0</v>
      </c>
      <c r="V4855" s="35">
        <f t="shared" si="1053"/>
        <v>0</v>
      </c>
      <c r="W4855" s="35">
        <f>IF(NOT(ISBLANK(H4855)),(12-DATEDIF(H4855,'[3]1.Pradzia'!$D$13,"m")),0)</f>
        <v>0</v>
      </c>
      <c r="X4855" s="35">
        <f t="shared" si="1054"/>
        <v>0</v>
      </c>
      <c r="Y4855" s="35">
        <f t="shared" ref="Y4855:Y4918" si="1064">IF(YEAR(G4855)&gt;=2019,0,IF(Z4855&lt;=0,0,IF(W4855&lt;&gt;0,MIN(W4855,Z4855),MIN(12,Z4855))))</f>
        <v>0</v>
      </c>
      <c r="Z4855" s="35">
        <f t="shared" si="1062"/>
        <v>0</v>
      </c>
      <c r="AA4855" s="36">
        <f t="shared" si="1055"/>
        <v>0</v>
      </c>
      <c r="AB4855" s="36">
        <f t="shared" si="1056"/>
        <v>0</v>
      </c>
      <c r="AC4855" s="37">
        <f t="shared" si="1057"/>
        <v>0</v>
      </c>
      <c r="AD4855" s="35">
        <f>IF(OR(YEAR(G4855)&lt;2019,O4855="X"),0,IF(ISBLANK(H4855),DATEDIF(G4855,'[3]1.Pradzia'!$D$13,"M"),DATEDIF(G4855,H4855,"m")))</f>
        <v>0</v>
      </c>
      <c r="AE4855" s="37">
        <f>IF(E4855='[3]5.Grup_T'!$E$20,0,IF(AD4855&lt;&gt;0,M4855/V4855*MIN(12,AD4855),0))</f>
        <v>0</v>
      </c>
      <c r="AF4855" s="37">
        <f t="shared" si="1058"/>
        <v>0</v>
      </c>
      <c r="AG4855" s="37">
        <f t="shared" si="1059"/>
        <v>0</v>
      </c>
      <c r="AH4855" s="37">
        <f t="shared" si="1060"/>
        <v>0</v>
      </c>
      <c r="AI4855" s="35" t="str">
        <f t="shared" si="1061"/>
        <v>Nusidėvėjęs</v>
      </c>
      <c r="AJ4855" s="38" t="str">
        <f>IF(AND(F4855&lt;&gt;[3]Pav.tvarkyklė!$B$12,F4855&lt;&gt;[3]Pav.tvarkyklė!$B$13),"GVTNT","X")</f>
        <v>GVTNT</v>
      </c>
      <c r="AK4855" s="39">
        <f t="shared" si="1063"/>
        <v>0</v>
      </c>
      <c r="AL4855" s="41"/>
      <c r="AM4855" s="41"/>
      <c r="AN4855" s="41">
        <f t="shared" si="1051"/>
        <v>1900</v>
      </c>
      <c r="AO4855" s="41"/>
      <c r="AP4855" s="41"/>
      <c r="AQ4855" s="41"/>
      <c r="AR4855" s="42"/>
      <c r="AS4855" s="42"/>
      <c r="AU4855" s="43">
        <f t="shared" si="1052"/>
        <v>0</v>
      </c>
    </row>
    <row r="4856" spans="1:47" ht="15" customHeight="1" x14ac:dyDescent="0.25">
      <c r="A4856" s="11"/>
      <c r="B4856" s="19">
        <v>5025</v>
      </c>
      <c r="C4856" s="61"/>
      <c r="D4856" s="62"/>
      <c r="E4856" s="78"/>
      <c r="F4856" s="63"/>
      <c r="G4856" s="80"/>
      <c r="H4856" s="94"/>
      <c r="I4856" s="95"/>
      <c r="J4856" s="27"/>
      <c r="K4856" s="27"/>
      <c r="L4856" s="95"/>
      <c r="M4856" s="96"/>
      <c r="N4856" s="29">
        <v>0</v>
      </c>
      <c r="O4856" s="30" t="str">
        <f>IF(G4856&lt;=$N$2,"",IF(F4856=[3]Pav.tvarkyklė!$B$13,"",IF(ISBLANK(R4856),"X","")))</f>
        <v/>
      </c>
      <c r="P4856" s="91"/>
      <c r="Q4856" s="63"/>
      <c r="R4856" s="63"/>
      <c r="S4856" s="63"/>
      <c r="T4856" s="63"/>
      <c r="U4856" s="34" t="str">
        <f>IFERROR(INDEX('[3]5.Grup_T'!$G$4:$G$22,MATCH('6.Turtas'!E4856,'[3]5.Grup_T'!$E$4:$E$22,0)),"0")</f>
        <v>0</v>
      </c>
      <c r="V4856" s="35">
        <f t="shared" si="1053"/>
        <v>0</v>
      </c>
      <c r="W4856" s="35">
        <f>IF(NOT(ISBLANK(H4856)),(12-DATEDIF(H4856,'[3]1.Pradzia'!$D$13,"m")),0)</f>
        <v>0</v>
      </c>
      <c r="X4856" s="35">
        <f t="shared" si="1054"/>
        <v>0</v>
      </c>
      <c r="Y4856" s="35">
        <f t="shared" si="1064"/>
        <v>0</v>
      </c>
      <c r="Z4856" s="35">
        <f t="shared" si="1062"/>
        <v>0</v>
      </c>
      <c r="AA4856" s="36">
        <f t="shared" si="1055"/>
        <v>0</v>
      </c>
      <c r="AB4856" s="36">
        <f t="shared" si="1056"/>
        <v>0</v>
      </c>
      <c r="AC4856" s="37">
        <f t="shared" si="1057"/>
        <v>0</v>
      </c>
      <c r="AD4856" s="35">
        <f>IF(OR(YEAR(G4856)&lt;2019,O4856="X"),0,IF(ISBLANK(H4856),DATEDIF(G4856,'[3]1.Pradzia'!$D$13,"M"),DATEDIF(G4856,H4856,"m")))</f>
        <v>0</v>
      </c>
      <c r="AE4856" s="37">
        <f>IF(E4856='[3]5.Grup_T'!$E$20,0,IF(AD4856&lt;&gt;0,M4856/V4856*MIN(12,AD4856),0))</f>
        <v>0</v>
      </c>
      <c r="AF4856" s="37">
        <f t="shared" si="1058"/>
        <v>0</v>
      </c>
      <c r="AG4856" s="37">
        <f t="shared" si="1059"/>
        <v>0</v>
      </c>
      <c r="AH4856" s="37">
        <f t="shared" si="1060"/>
        <v>0</v>
      </c>
      <c r="AI4856" s="35" t="str">
        <f t="shared" si="1061"/>
        <v>Nusidėvėjęs</v>
      </c>
      <c r="AJ4856" s="38" t="str">
        <f>IF(AND(F4856&lt;&gt;[3]Pav.tvarkyklė!$B$12,F4856&lt;&gt;[3]Pav.tvarkyklė!$B$13),"GVTNT","X")</f>
        <v>GVTNT</v>
      </c>
      <c r="AK4856" s="39">
        <f t="shared" si="1063"/>
        <v>0</v>
      </c>
      <c r="AL4856" s="41"/>
      <c r="AM4856" s="41"/>
      <c r="AN4856" s="41">
        <f t="shared" si="1051"/>
        <v>1900</v>
      </c>
      <c r="AO4856" s="41"/>
      <c r="AP4856" s="41"/>
      <c r="AQ4856" s="41"/>
      <c r="AR4856" s="42"/>
      <c r="AS4856" s="42"/>
      <c r="AU4856" s="43">
        <f t="shared" si="1052"/>
        <v>0</v>
      </c>
    </row>
    <row r="4857" spans="1:47" ht="15" customHeight="1" x14ac:dyDescent="0.25">
      <c r="A4857" s="11"/>
      <c r="B4857" s="19">
        <v>5026</v>
      </c>
      <c r="C4857" s="61"/>
      <c r="D4857" s="62"/>
      <c r="E4857" s="78"/>
      <c r="F4857" s="63"/>
      <c r="G4857" s="80"/>
      <c r="H4857" s="94"/>
      <c r="I4857" s="95"/>
      <c r="J4857" s="27"/>
      <c r="K4857" s="27"/>
      <c r="L4857" s="95"/>
      <c r="M4857" s="96"/>
      <c r="N4857" s="29">
        <v>0</v>
      </c>
      <c r="O4857" s="30" t="str">
        <f>IF(G4857&lt;=$N$2,"",IF(F4857=[3]Pav.tvarkyklė!$B$13,"",IF(ISBLANK(R4857),"X","")))</f>
        <v/>
      </c>
      <c r="P4857" s="91"/>
      <c r="Q4857" s="63"/>
      <c r="R4857" s="63"/>
      <c r="S4857" s="63"/>
      <c r="T4857" s="63"/>
      <c r="U4857" s="34" t="str">
        <f>IFERROR(INDEX('[3]5.Grup_T'!$G$4:$G$22,MATCH('6.Turtas'!E4857,'[3]5.Grup_T'!$E$4:$E$22,0)),"0")</f>
        <v>0</v>
      </c>
      <c r="V4857" s="35">
        <f t="shared" si="1053"/>
        <v>0</v>
      </c>
      <c r="W4857" s="35">
        <f>IF(NOT(ISBLANK(H4857)),(12-DATEDIF(H4857,'[3]1.Pradzia'!$D$13,"m")),0)</f>
        <v>0</v>
      </c>
      <c r="X4857" s="35">
        <f t="shared" si="1054"/>
        <v>0</v>
      </c>
      <c r="Y4857" s="35">
        <f t="shared" si="1064"/>
        <v>0</v>
      </c>
      <c r="Z4857" s="35">
        <f t="shared" si="1062"/>
        <v>0</v>
      </c>
      <c r="AA4857" s="36">
        <f t="shared" si="1055"/>
        <v>0</v>
      </c>
      <c r="AB4857" s="36">
        <f t="shared" si="1056"/>
        <v>0</v>
      </c>
      <c r="AC4857" s="37">
        <f t="shared" si="1057"/>
        <v>0</v>
      </c>
      <c r="AD4857" s="35">
        <f>IF(OR(YEAR(G4857)&lt;2019,O4857="X"),0,IF(ISBLANK(H4857),DATEDIF(G4857,'[3]1.Pradzia'!$D$13,"M"),DATEDIF(G4857,H4857,"m")))</f>
        <v>0</v>
      </c>
      <c r="AE4857" s="37">
        <f>IF(E4857='[3]5.Grup_T'!$E$20,0,IF(AD4857&lt;&gt;0,M4857/V4857*MIN(12,AD4857),0))</f>
        <v>0</v>
      </c>
      <c r="AF4857" s="37">
        <f t="shared" si="1058"/>
        <v>0</v>
      </c>
      <c r="AG4857" s="37">
        <f t="shared" si="1059"/>
        <v>0</v>
      </c>
      <c r="AH4857" s="37">
        <f t="shared" si="1060"/>
        <v>0</v>
      </c>
      <c r="AI4857" s="35" t="str">
        <f t="shared" si="1061"/>
        <v>Nusidėvėjęs</v>
      </c>
      <c r="AJ4857" s="38" t="str">
        <f>IF(AND(F4857&lt;&gt;[3]Pav.tvarkyklė!$B$12,F4857&lt;&gt;[3]Pav.tvarkyklė!$B$13),"GVTNT","X")</f>
        <v>GVTNT</v>
      </c>
      <c r="AK4857" s="39">
        <f t="shared" si="1063"/>
        <v>0</v>
      </c>
      <c r="AL4857" s="41"/>
      <c r="AM4857" s="41"/>
      <c r="AN4857" s="41">
        <f t="shared" si="1051"/>
        <v>1900</v>
      </c>
      <c r="AO4857" s="41"/>
      <c r="AP4857" s="41"/>
      <c r="AQ4857" s="41"/>
      <c r="AR4857" s="42"/>
      <c r="AS4857" s="42"/>
      <c r="AU4857" s="43">
        <f t="shared" si="1052"/>
        <v>0</v>
      </c>
    </row>
    <row r="4858" spans="1:47" ht="15" customHeight="1" x14ac:dyDescent="0.25">
      <c r="A4858" s="11"/>
      <c r="B4858" s="19">
        <v>5027</v>
      </c>
      <c r="C4858" s="61"/>
      <c r="D4858" s="62"/>
      <c r="E4858" s="78"/>
      <c r="F4858" s="63"/>
      <c r="G4858" s="80"/>
      <c r="H4858" s="94"/>
      <c r="I4858" s="95"/>
      <c r="J4858" s="27"/>
      <c r="K4858" s="27"/>
      <c r="L4858" s="95"/>
      <c r="M4858" s="96"/>
      <c r="N4858" s="29">
        <v>0</v>
      </c>
      <c r="O4858" s="30" t="str">
        <f>IF(G4858&lt;=$N$2,"",IF(F4858=[3]Pav.tvarkyklė!$B$13,"",IF(ISBLANK(R4858),"X","")))</f>
        <v/>
      </c>
      <c r="P4858" s="91"/>
      <c r="Q4858" s="63"/>
      <c r="R4858" s="63"/>
      <c r="S4858" s="63"/>
      <c r="T4858" s="63"/>
      <c r="U4858" s="34" t="str">
        <f>IFERROR(INDEX('[3]5.Grup_T'!$G$4:$G$22,MATCH('6.Turtas'!E4858,'[3]5.Grup_T'!$E$4:$E$22,0)),"0")</f>
        <v>0</v>
      </c>
      <c r="V4858" s="35">
        <f t="shared" si="1053"/>
        <v>0</v>
      </c>
      <c r="W4858" s="35">
        <f>IF(NOT(ISBLANK(H4858)),(12-DATEDIF(H4858,'[3]1.Pradzia'!$D$13,"m")),0)</f>
        <v>0</v>
      </c>
      <c r="X4858" s="35">
        <f t="shared" si="1054"/>
        <v>0</v>
      </c>
      <c r="Y4858" s="35">
        <f t="shared" si="1064"/>
        <v>0</v>
      </c>
      <c r="Z4858" s="35">
        <f t="shared" si="1062"/>
        <v>0</v>
      </c>
      <c r="AA4858" s="36">
        <f t="shared" si="1055"/>
        <v>0</v>
      </c>
      <c r="AB4858" s="36">
        <f t="shared" si="1056"/>
        <v>0</v>
      </c>
      <c r="AC4858" s="37">
        <f t="shared" si="1057"/>
        <v>0</v>
      </c>
      <c r="AD4858" s="35">
        <f>IF(OR(YEAR(G4858)&lt;2019,O4858="X"),0,IF(ISBLANK(H4858),DATEDIF(G4858,'[3]1.Pradzia'!$D$13,"M"),DATEDIF(G4858,H4858,"m")))</f>
        <v>0</v>
      </c>
      <c r="AE4858" s="37">
        <f>IF(E4858='[3]5.Grup_T'!$E$20,0,IF(AD4858&lt;&gt;0,M4858/V4858*MIN(12,AD4858),0))</f>
        <v>0</v>
      </c>
      <c r="AF4858" s="37">
        <f t="shared" si="1058"/>
        <v>0</v>
      </c>
      <c r="AG4858" s="37">
        <f t="shared" si="1059"/>
        <v>0</v>
      </c>
      <c r="AH4858" s="37">
        <f t="shared" si="1060"/>
        <v>0</v>
      </c>
      <c r="AI4858" s="35" t="str">
        <f t="shared" si="1061"/>
        <v>Nusidėvėjęs</v>
      </c>
      <c r="AJ4858" s="38" t="str">
        <f>IF(AND(F4858&lt;&gt;[3]Pav.tvarkyklė!$B$12,F4858&lt;&gt;[3]Pav.tvarkyklė!$B$13),"GVTNT","X")</f>
        <v>GVTNT</v>
      </c>
      <c r="AK4858" s="39">
        <f t="shared" si="1063"/>
        <v>0</v>
      </c>
      <c r="AL4858" s="41"/>
      <c r="AM4858" s="41"/>
      <c r="AN4858" s="41">
        <f t="shared" si="1051"/>
        <v>1900</v>
      </c>
      <c r="AO4858" s="41"/>
      <c r="AP4858" s="41"/>
      <c r="AQ4858" s="41"/>
      <c r="AR4858" s="42"/>
      <c r="AS4858" s="42"/>
      <c r="AU4858" s="43">
        <f t="shared" si="1052"/>
        <v>0</v>
      </c>
    </row>
    <row r="4859" spans="1:47" ht="15" customHeight="1" x14ac:dyDescent="0.25">
      <c r="A4859" s="11"/>
      <c r="B4859" s="19">
        <v>5028</v>
      </c>
      <c r="C4859" s="61"/>
      <c r="D4859" s="62"/>
      <c r="E4859" s="78"/>
      <c r="F4859" s="63"/>
      <c r="G4859" s="80"/>
      <c r="H4859" s="94"/>
      <c r="I4859" s="95"/>
      <c r="J4859" s="27"/>
      <c r="K4859" s="27"/>
      <c r="L4859" s="95"/>
      <c r="M4859" s="96"/>
      <c r="N4859" s="29">
        <v>0</v>
      </c>
      <c r="O4859" s="30" t="str">
        <f>IF(G4859&lt;=$N$2,"",IF(F4859=[3]Pav.tvarkyklė!$B$13,"",IF(ISBLANK(R4859),"X","")))</f>
        <v/>
      </c>
      <c r="P4859" s="91"/>
      <c r="Q4859" s="63"/>
      <c r="R4859" s="63"/>
      <c r="S4859" s="63"/>
      <c r="T4859" s="63"/>
      <c r="U4859" s="34" t="str">
        <f>IFERROR(INDEX('[3]5.Grup_T'!$G$4:$G$22,MATCH('6.Turtas'!E4859,'[3]5.Grup_T'!$E$4:$E$22,0)),"0")</f>
        <v>0</v>
      </c>
      <c r="V4859" s="35">
        <f t="shared" si="1053"/>
        <v>0</v>
      </c>
      <c r="W4859" s="35">
        <f>IF(NOT(ISBLANK(H4859)),(12-DATEDIF(H4859,'[3]1.Pradzia'!$D$13,"m")),0)</f>
        <v>0</v>
      </c>
      <c r="X4859" s="35">
        <f t="shared" si="1054"/>
        <v>0</v>
      </c>
      <c r="Y4859" s="35">
        <f t="shared" si="1064"/>
        <v>0</v>
      </c>
      <c r="Z4859" s="35">
        <f t="shared" si="1062"/>
        <v>0</v>
      </c>
      <c r="AA4859" s="36">
        <f t="shared" si="1055"/>
        <v>0</v>
      </c>
      <c r="AB4859" s="36">
        <f t="shared" si="1056"/>
        <v>0</v>
      </c>
      <c r="AC4859" s="37">
        <f t="shared" si="1057"/>
        <v>0</v>
      </c>
      <c r="AD4859" s="35">
        <f>IF(OR(YEAR(G4859)&lt;2019,O4859="X"),0,IF(ISBLANK(H4859),DATEDIF(G4859,'[3]1.Pradzia'!$D$13,"M"),DATEDIF(G4859,H4859,"m")))</f>
        <v>0</v>
      </c>
      <c r="AE4859" s="37">
        <f>IF(E4859='[3]5.Grup_T'!$E$20,0,IF(AD4859&lt;&gt;0,M4859/V4859*MIN(12,AD4859),0))</f>
        <v>0</v>
      </c>
      <c r="AF4859" s="37">
        <f t="shared" si="1058"/>
        <v>0</v>
      </c>
      <c r="AG4859" s="37">
        <f t="shared" si="1059"/>
        <v>0</v>
      </c>
      <c r="AH4859" s="37">
        <f t="shared" si="1060"/>
        <v>0</v>
      </c>
      <c r="AI4859" s="35" t="str">
        <f t="shared" si="1061"/>
        <v>Nusidėvėjęs</v>
      </c>
      <c r="AJ4859" s="38" t="str">
        <f>IF(AND(F4859&lt;&gt;[3]Pav.tvarkyklė!$B$12,F4859&lt;&gt;[3]Pav.tvarkyklė!$B$13),"GVTNT","X")</f>
        <v>GVTNT</v>
      </c>
      <c r="AK4859" s="39">
        <f t="shared" si="1063"/>
        <v>0</v>
      </c>
      <c r="AL4859" s="41"/>
      <c r="AM4859" s="41"/>
      <c r="AN4859" s="41">
        <f t="shared" si="1051"/>
        <v>1900</v>
      </c>
      <c r="AO4859" s="41"/>
      <c r="AP4859" s="41"/>
      <c r="AQ4859" s="41"/>
      <c r="AR4859" s="42"/>
      <c r="AS4859" s="42"/>
      <c r="AU4859" s="43">
        <f t="shared" si="1052"/>
        <v>0</v>
      </c>
    </row>
    <row r="4860" spans="1:47" ht="15" customHeight="1" x14ac:dyDescent="0.25">
      <c r="A4860" s="11"/>
      <c r="B4860" s="19">
        <v>5029</v>
      </c>
      <c r="C4860" s="61"/>
      <c r="D4860" s="62"/>
      <c r="E4860" s="78"/>
      <c r="F4860" s="63"/>
      <c r="G4860" s="80"/>
      <c r="H4860" s="94"/>
      <c r="I4860" s="95"/>
      <c r="J4860" s="27"/>
      <c r="K4860" s="27"/>
      <c r="L4860" s="95"/>
      <c r="M4860" s="96"/>
      <c r="N4860" s="29">
        <v>0</v>
      </c>
      <c r="O4860" s="30" t="str">
        <f>IF(G4860&lt;=$N$2,"",IF(F4860=[3]Pav.tvarkyklė!$B$13,"",IF(ISBLANK(R4860),"X","")))</f>
        <v/>
      </c>
      <c r="P4860" s="91"/>
      <c r="Q4860" s="63"/>
      <c r="R4860" s="63"/>
      <c r="S4860" s="63"/>
      <c r="T4860" s="63"/>
      <c r="U4860" s="34" t="str">
        <f>IFERROR(INDEX('[3]5.Grup_T'!$G$4:$G$22,MATCH('6.Turtas'!E4860,'[3]5.Grup_T'!$E$4:$E$22,0)),"0")</f>
        <v>0</v>
      </c>
      <c r="V4860" s="35">
        <f t="shared" si="1053"/>
        <v>0</v>
      </c>
      <c r="W4860" s="35">
        <f>IF(NOT(ISBLANK(H4860)),(12-DATEDIF(H4860,'[3]1.Pradzia'!$D$13,"m")),0)</f>
        <v>0</v>
      </c>
      <c r="X4860" s="35">
        <f t="shared" si="1054"/>
        <v>0</v>
      </c>
      <c r="Y4860" s="35">
        <f t="shared" si="1064"/>
        <v>0</v>
      </c>
      <c r="Z4860" s="35">
        <f t="shared" si="1062"/>
        <v>0</v>
      </c>
      <c r="AA4860" s="36">
        <f t="shared" si="1055"/>
        <v>0</v>
      </c>
      <c r="AB4860" s="36">
        <f t="shared" si="1056"/>
        <v>0</v>
      </c>
      <c r="AC4860" s="37">
        <f t="shared" si="1057"/>
        <v>0</v>
      </c>
      <c r="AD4860" s="35">
        <f>IF(OR(YEAR(G4860)&lt;2019,O4860="X"),0,IF(ISBLANK(H4860),DATEDIF(G4860,'[3]1.Pradzia'!$D$13,"M"),DATEDIF(G4860,H4860,"m")))</f>
        <v>0</v>
      </c>
      <c r="AE4860" s="37">
        <f>IF(E4860='[3]5.Grup_T'!$E$20,0,IF(AD4860&lt;&gt;0,M4860/V4860*MIN(12,AD4860),0))</f>
        <v>0</v>
      </c>
      <c r="AF4860" s="37">
        <f t="shared" si="1058"/>
        <v>0</v>
      </c>
      <c r="AG4860" s="37">
        <f t="shared" si="1059"/>
        <v>0</v>
      </c>
      <c r="AH4860" s="37">
        <f t="shared" si="1060"/>
        <v>0</v>
      </c>
      <c r="AI4860" s="35" t="str">
        <f t="shared" si="1061"/>
        <v>Nusidėvėjęs</v>
      </c>
      <c r="AJ4860" s="38" t="str">
        <f>IF(AND(F4860&lt;&gt;[3]Pav.tvarkyklė!$B$12,F4860&lt;&gt;[3]Pav.tvarkyklė!$B$13),"GVTNT","X")</f>
        <v>GVTNT</v>
      </c>
      <c r="AK4860" s="39">
        <f t="shared" si="1063"/>
        <v>0</v>
      </c>
      <c r="AL4860" s="41"/>
      <c r="AM4860" s="41"/>
      <c r="AN4860" s="41">
        <f t="shared" si="1051"/>
        <v>1900</v>
      </c>
      <c r="AO4860" s="41"/>
      <c r="AP4860" s="41"/>
      <c r="AQ4860" s="41"/>
      <c r="AR4860" s="42"/>
      <c r="AS4860" s="42"/>
      <c r="AU4860" s="43">
        <f t="shared" si="1052"/>
        <v>0</v>
      </c>
    </row>
    <row r="4861" spans="1:47" ht="15" customHeight="1" x14ac:dyDescent="0.25">
      <c r="A4861" s="11"/>
      <c r="B4861" s="19">
        <v>5030</v>
      </c>
      <c r="C4861" s="61"/>
      <c r="D4861" s="62"/>
      <c r="E4861" s="78"/>
      <c r="F4861" s="63"/>
      <c r="G4861" s="80"/>
      <c r="H4861" s="94"/>
      <c r="I4861" s="95"/>
      <c r="J4861" s="27"/>
      <c r="K4861" s="27"/>
      <c r="L4861" s="95"/>
      <c r="M4861" s="96"/>
      <c r="N4861" s="29">
        <v>0</v>
      </c>
      <c r="O4861" s="30" t="str">
        <f>IF(G4861&lt;=$N$2,"",IF(F4861=[3]Pav.tvarkyklė!$B$13,"",IF(ISBLANK(R4861),"X","")))</f>
        <v/>
      </c>
      <c r="P4861" s="91"/>
      <c r="Q4861" s="63"/>
      <c r="R4861" s="63"/>
      <c r="S4861" s="63"/>
      <c r="T4861" s="63"/>
      <c r="U4861" s="34" t="str">
        <f>IFERROR(INDEX('[3]5.Grup_T'!$G$4:$G$22,MATCH('6.Turtas'!E4861,'[3]5.Grup_T'!$E$4:$E$22,0)),"0")</f>
        <v>0</v>
      </c>
      <c r="V4861" s="35">
        <f t="shared" si="1053"/>
        <v>0</v>
      </c>
      <c r="W4861" s="35">
        <f>IF(NOT(ISBLANK(H4861)),(12-DATEDIF(H4861,'[3]1.Pradzia'!$D$13,"m")),0)</f>
        <v>0</v>
      </c>
      <c r="X4861" s="35">
        <f t="shared" si="1054"/>
        <v>0</v>
      </c>
      <c r="Y4861" s="35">
        <f t="shared" si="1064"/>
        <v>0</v>
      </c>
      <c r="Z4861" s="35">
        <f t="shared" si="1062"/>
        <v>0</v>
      </c>
      <c r="AA4861" s="36">
        <f t="shared" si="1055"/>
        <v>0</v>
      </c>
      <c r="AB4861" s="36">
        <f t="shared" si="1056"/>
        <v>0</v>
      </c>
      <c r="AC4861" s="37">
        <f t="shared" si="1057"/>
        <v>0</v>
      </c>
      <c r="AD4861" s="35">
        <f>IF(OR(YEAR(G4861)&lt;2019,O4861="X"),0,IF(ISBLANK(H4861),DATEDIF(G4861,'[3]1.Pradzia'!$D$13,"M"),DATEDIF(G4861,H4861,"m")))</f>
        <v>0</v>
      </c>
      <c r="AE4861" s="37">
        <f>IF(E4861='[3]5.Grup_T'!$E$20,0,IF(AD4861&lt;&gt;0,M4861/V4861*MIN(12,AD4861),0))</f>
        <v>0</v>
      </c>
      <c r="AF4861" s="37">
        <f t="shared" si="1058"/>
        <v>0</v>
      </c>
      <c r="AG4861" s="37">
        <f t="shared" si="1059"/>
        <v>0</v>
      </c>
      <c r="AH4861" s="37">
        <f t="shared" si="1060"/>
        <v>0</v>
      </c>
      <c r="AI4861" s="35" t="str">
        <f t="shared" si="1061"/>
        <v>Nusidėvėjęs</v>
      </c>
      <c r="AJ4861" s="38" t="str">
        <f>IF(AND(F4861&lt;&gt;[3]Pav.tvarkyklė!$B$12,F4861&lt;&gt;[3]Pav.tvarkyklė!$B$13),"GVTNT","X")</f>
        <v>GVTNT</v>
      </c>
      <c r="AK4861" s="39">
        <f t="shared" si="1063"/>
        <v>0</v>
      </c>
      <c r="AL4861" s="41"/>
      <c r="AM4861" s="41"/>
      <c r="AN4861" s="41">
        <f t="shared" si="1051"/>
        <v>1900</v>
      </c>
      <c r="AO4861" s="41"/>
      <c r="AP4861" s="41"/>
      <c r="AQ4861" s="41"/>
      <c r="AR4861" s="42"/>
      <c r="AS4861" s="42"/>
      <c r="AU4861" s="43">
        <f t="shared" si="1052"/>
        <v>0</v>
      </c>
    </row>
    <row r="4862" spans="1:47" ht="15" customHeight="1" x14ac:dyDescent="0.25">
      <c r="A4862" s="11"/>
      <c r="B4862" s="19">
        <v>5031</v>
      </c>
      <c r="C4862" s="61"/>
      <c r="D4862" s="62"/>
      <c r="E4862" s="78"/>
      <c r="F4862" s="63"/>
      <c r="G4862" s="80"/>
      <c r="H4862" s="94"/>
      <c r="I4862" s="95"/>
      <c r="J4862" s="27"/>
      <c r="K4862" s="27"/>
      <c r="L4862" s="95"/>
      <c r="M4862" s="96"/>
      <c r="N4862" s="29">
        <v>0</v>
      </c>
      <c r="O4862" s="30" t="str">
        <f>IF(G4862&lt;=$N$2,"",IF(F4862=[3]Pav.tvarkyklė!$B$13,"",IF(ISBLANK(R4862),"X","")))</f>
        <v/>
      </c>
      <c r="P4862" s="91"/>
      <c r="Q4862" s="63"/>
      <c r="R4862" s="63"/>
      <c r="S4862" s="63"/>
      <c r="T4862" s="63"/>
      <c r="U4862" s="34" t="str">
        <f>IFERROR(INDEX('[3]5.Grup_T'!$G$4:$G$22,MATCH('6.Turtas'!E4862,'[3]5.Grup_T'!$E$4:$E$22,0)),"0")</f>
        <v>0</v>
      </c>
      <c r="V4862" s="35">
        <f t="shared" si="1053"/>
        <v>0</v>
      </c>
      <c r="W4862" s="35">
        <f>IF(NOT(ISBLANK(H4862)),(12-DATEDIF(H4862,'[3]1.Pradzia'!$D$13,"m")),0)</f>
        <v>0</v>
      </c>
      <c r="X4862" s="35">
        <f t="shared" si="1054"/>
        <v>0</v>
      </c>
      <c r="Y4862" s="35">
        <f t="shared" si="1064"/>
        <v>0</v>
      </c>
      <c r="Z4862" s="35">
        <f t="shared" si="1062"/>
        <v>0</v>
      </c>
      <c r="AA4862" s="36">
        <f t="shared" si="1055"/>
        <v>0</v>
      </c>
      <c r="AB4862" s="36">
        <f t="shared" si="1056"/>
        <v>0</v>
      </c>
      <c r="AC4862" s="37">
        <f t="shared" si="1057"/>
        <v>0</v>
      </c>
      <c r="AD4862" s="35">
        <f>IF(OR(YEAR(G4862)&lt;2019,O4862="X"),0,IF(ISBLANK(H4862),DATEDIF(G4862,'[3]1.Pradzia'!$D$13,"M"),DATEDIF(G4862,H4862,"m")))</f>
        <v>0</v>
      </c>
      <c r="AE4862" s="37">
        <f>IF(E4862='[3]5.Grup_T'!$E$20,0,IF(AD4862&lt;&gt;0,M4862/V4862*MIN(12,AD4862),0))</f>
        <v>0</v>
      </c>
      <c r="AF4862" s="37">
        <f t="shared" si="1058"/>
        <v>0</v>
      </c>
      <c r="AG4862" s="37">
        <f t="shared" si="1059"/>
        <v>0</v>
      </c>
      <c r="AH4862" s="37">
        <f t="shared" si="1060"/>
        <v>0</v>
      </c>
      <c r="AI4862" s="35" t="str">
        <f t="shared" si="1061"/>
        <v>Nusidėvėjęs</v>
      </c>
      <c r="AJ4862" s="38" t="str">
        <f>IF(AND(F4862&lt;&gt;[3]Pav.tvarkyklė!$B$12,F4862&lt;&gt;[3]Pav.tvarkyklė!$B$13),"GVTNT","X")</f>
        <v>GVTNT</v>
      </c>
      <c r="AK4862" s="39">
        <f t="shared" si="1063"/>
        <v>0</v>
      </c>
      <c r="AL4862" s="41"/>
      <c r="AM4862" s="41"/>
      <c r="AN4862" s="41">
        <f t="shared" si="1051"/>
        <v>1900</v>
      </c>
      <c r="AO4862" s="41"/>
      <c r="AP4862" s="41"/>
      <c r="AQ4862" s="41"/>
      <c r="AR4862" s="42"/>
      <c r="AS4862" s="42"/>
      <c r="AU4862" s="43">
        <f t="shared" si="1052"/>
        <v>0</v>
      </c>
    </row>
    <row r="4863" spans="1:47" ht="15" customHeight="1" x14ac:dyDescent="0.25">
      <c r="A4863" s="11"/>
      <c r="B4863" s="19">
        <v>5032</v>
      </c>
      <c r="C4863" s="61"/>
      <c r="D4863" s="62"/>
      <c r="E4863" s="78"/>
      <c r="F4863" s="63"/>
      <c r="G4863" s="80"/>
      <c r="H4863" s="94"/>
      <c r="I4863" s="95"/>
      <c r="J4863" s="27"/>
      <c r="K4863" s="27"/>
      <c r="L4863" s="95"/>
      <c r="M4863" s="96"/>
      <c r="N4863" s="29">
        <v>0</v>
      </c>
      <c r="O4863" s="30" t="str">
        <f>IF(G4863&lt;=$N$2,"",IF(F4863=[3]Pav.tvarkyklė!$B$13,"",IF(ISBLANK(R4863),"X","")))</f>
        <v/>
      </c>
      <c r="P4863" s="91"/>
      <c r="Q4863" s="63"/>
      <c r="R4863" s="63"/>
      <c r="S4863" s="63"/>
      <c r="T4863" s="63"/>
      <c r="U4863" s="34" t="str">
        <f>IFERROR(INDEX('[3]5.Grup_T'!$G$4:$G$22,MATCH('6.Turtas'!E4863,'[3]5.Grup_T'!$E$4:$E$22,0)),"0")</f>
        <v>0</v>
      </c>
      <c r="V4863" s="35">
        <f t="shared" si="1053"/>
        <v>0</v>
      </c>
      <c r="W4863" s="35">
        <f>IF(NOT(ISBLANK(H4863)),(12-DATEDIF(H4863,'[3]1.Pradzia'!$D$13,"m")),0)</f>
        <v>0</v>
      </c>
      <c r="X4863" s="35">
        <f t="shared" si="1054"/>
        <v>0</v>
      </c>
      <c r="Y4863" s="35">
        <f t="shared" si="1064"/>
        <v>0</v>
      </c>
      <c r="Z4863" s="35">
        <f t="shared" si="1062"/>
        <v>0</v>
      </c>
      <c r="AA4863" s="36">
        <f t="shared" si="1055"/>
        <v>0</v>
      </c>
      <c r="AB4863" s="36">
        <f t="shared" si="1056"/>
        <v>0</v>
      </c>
      <c r="AC4863" s="37">
        <f t="shared" si="1057"/>
        <v>0</v>
      </c>
      <c r="AD4863" s="35">
        <f>IF(OR(YEAR(G4863)&lt;2019,O4863="X"),0,IF(ISBLANK(H4863),DATEDIF(G4863,'[3]1.Pradzia'!$D$13,"M"),DATEDIF(G4863,H4863,"m")))</f>
        <v>0</v>
      </c>
      <c r="AE4863" s="37">
        <f>IF(E4863='[3]5.Grup_T'!$E$20,0,IF(AD4863&lt;&gt;0,M4863/V4863*MIN(12,AD4863),0))</f>
        <v>0</v>
      </c>
      <c r="AF4863" s="37">
        <f t="shared" si="1058"/>
        <v>0</v>
      </c>
      <c r="AG4863" s="37">
        <f t="shared" si="1059"/>
        <v>0</v>
      </c>
      <c r="AH4863" s="37">
        <f t="shared" si="1060"/>
        <v>0</v>
      </c>
      <c r="AI4863" s="35" t="str">
        <f t="shared" si="1061"/>
        <v>Nusidėvėjęs</v>
      </c>
      <c r="AJ4863" s="38" t="str">
        <f>IF(AND(F4863&lt;&gt;[3]Pav.tvarkyklė!$B$12,F4863&lt;&gt;[3]Pav.tvarkyklė!$B$13),"GVTNT","X")</f>
        <v>GVTNT</v>
      </c>
      <c r="AK4863" s="39">
        <f t="shared" si="1063"/>
        <v>0</v>
      </c>
      <c r="AL4863" s="41"/>
      <c r="AM4863" s="41"/>
      <c r="AN4863" s="41">
        <f t="shared" si="1051"/>
        <v>1900</v>
      </c>
      <c r="AO4863" s="41"/>
      <c r="AP4863" s="41"/>
      <c r="AQ4863" s="41"/>
      <c r="AR4863" s="42"/>
      <c r="AS4863" s="42"/>
      <c r="AU4863" s="43">
        <f t="shared" si="1052"/>
        <v>0</v>
      </c>
    </row>
    <row r="4864" spans="1:47" ht="15" customHeight="1" x14ac:dyDescent="0.25">
      <c r="A4864" s="11"/>
      <c r="B4864" s="19">
        <v>5033</v>
      </c>
      <c r="C4864" s="61"/>
      <c r="D4864" s="62"/>
      <c r="E4864" s="78"/>
      <c r="F4864" s="63"/>
      <c r="G4864" s="80"/>
      <c r="H4864" s="94"/>
      <c r="I4864" s="95"/>
      <c r="J4864" s="27"/>
      <c r="K4864" s="27"/>
      <c r="L4864" s="95"/>
      <c r="M4864" s="96"/>
      <c r="N4864" s="29">
        <v>0</v>
      </c>
      <c r="O4864" s="30" t="str">
        <f>IF(G4864&lt;=$N$2,"",IF(F4864=[3]Pav.tvarkyklė!$B$13,"",IF(ISBLANK(R4864),"X","")))</f>
        <v/>
      </c>
      <c r="P4864" s="91"/>
      <c r="Q4864" s="63"/>
      <c r="R4864" s="63"/>
      <c r="S4864" s="63"/>
      <c r="T4864" s="63"/>
      <c r="U4864" s="34" t="str">
        <f>IFERROR(INDEX('[3]5.Grup_T'!$G$4:$G$22,MATCH('6.Turtas'!E4864,'[3]5.Grup_T'!$E$4:$E$22,0)),"0")</f>
        <v>0</v>
      </c>
      <c r="V4864" s="35">
        <f t="shared" si="1053"/>
        <v>0</v>
      </c>
      <c r="W4864" s="35">
        <f>IF(NOT(ISBLANK(H4864)),(12-DATEDIF(H4864,'[3]1.Pradzia'!$D$13,"m")),0)</f>
        <v>0</v>
      </c>
      <c r="X4864" s="35">
        <f t="shared" si="1054"/>
        <v>0</v>
      </c>
      <c r="Y4864" s="35">
        <f t="shared" si="1064"/>
        <v>0</v>
      </c>
      <c r="Z4864" s="35">
        <f t="shared" si="1062"/>
        <v>0</v>
      </c>
      <c r="AA4864" s="36">
        <f t="shared" si="1055"/>
        <v>0</v>
      </c>
      <c r="AB4864" s="36">
        <f t="shared" si="1056"/>
        <v>0</v>
      </c>
      <c r="AC4864" s="37">
        <f t="shared" si="1057"/>
        <v>0</v>
      </c>
      <c r="AD4864" s="35">
        <f>IF(OR(YEAR(G4864)&lt;2019,O4864="X"),0,IF(ISBLANK(H4864),DATEDIF(G4864,'[3]1.Pradzia'!$D$13,"M"),DATEDIF(G4864,H4864,"m")))</f>
        <v>0</v>
      </c>
      <c r="AE4864" s="37">
        <f>IF(E4864='[3]5.Grup_T'!$E$20,0,IF(AD4864&lt;&gt;0,M4864/V4864*MIN(12,AD4864),0))</f>
        <v>0</v>
      </c>
      <c r="AF4864" s="37">
        <f t="shared" si="1058"/>
        <v>0</v>
      </c>
      <c r="AG4864" s="37">
        <f t="shared" si="1059"/>
        <v>0</v>
      </c>
      <c r="AH4864" s="37">
        <f t="shared" si="1060"/>
        <v>0</v>
      </c>
      <c r="AI4864" s="35" t="str">
        <f t="shared" si="1061"/>
        <v>Nusidėvėjęs</v>
      </c>
      <c r="AJ4864" s="38" t="str">
        <f>IF(AND(F4864&lt;&gt;[3]Pav.tvarkyklė!$B$12,F4864&lt;&gt;[3]Pav.tvarkyklė!$B$13),"GVTNT","X")</f>
        <v>GVTNT</v>
      </c>
      <c r="AK4864" s="39">
        <f t="shared" si="1063"/>
        <v>0</v>
      </c>
      <c r="AL4864" s="41"/>
      <c r="AM4864" s="41"/>
      <c r="AN4864" s="41">
        <f t="shared" si="1051"/>
        <v>1900</v>
      </c>
      <c r="AO4864" s="41"/>
      <c r="AP4864" s="41"/>
      <c r="AQ4864" s="41"/>
      <c r="AR4864" s="42"/>
      <c r="AS4864" s="42"/>
      <c r="AU4864" s="43">
        <f t="shared" si="1052"/>
        <v>0</v>
      </c>
    </row>
    <row r="4865" spans="1:47" ht="15" customHeight="1" x14ac:dyDescent="0.25">
      <c r="A4865" s="11"/>
      <c r="B4865" s="19">
        <v>5034</v>
      </c>
      <c r="C4865" s="61"/>
      <c r="D4865" s="62"/>
      <c r="E4865" s="78"/>
      <c r="F4865" s="63"/>
      <c r="G4865" s="80"/>
      <c r="H4865" s="94"/>
      <c r="I4865" s="95"/>
      <c r="J4865" s="27"/>
      <c r="K4865" s="27"/>
      <c r="L4865" s="95"/>
      <c r="M4865" s="96"/>
      <c r="N4865" s="29">
        <v>0</v>
      </c>
      <c r="O4865" s="30" t="str">
        <f>IF(G4865&lt;=$N$2,"",IF(F4865=[3]Pav.tvarkyklė!$B$13,"",IF(ISBLANK(R4865),"X","")))</f>
        <v/>
      </c>
      <c r="P4865" s="91"/>
      <c r="Q4865" s="63"/>
      <c r="R4865" s="63"/>
      <c r="S4865" s="63"/>
      <c r="T4865" s="63"/>
      <c r="U4865" s="34" t="str">
        <f>IFERROR(INDEX('[3]5.Grup_T'!$G$4:$G$22,MATCH('6.Turtas'!E4865,'[3]5.Grup_T'!$E$4:$E$22,0)),"0")</f>
        <v>0</v>
      </c>
      <c r="V4865" s="35">
        <f t="shared" si="1053"/>
        <v>0</v>
      </c>
      <c r="W4865" s="35">
        <f>IF(NOT(ISBLANK(H4865)),(12-DATEDIF(H4865,'[3]1.Pradzia'!$D$13,"m")),0)</f>
        <v>0</v>
      </c>
      <c r="X4865" s="35">
        <f t="shared" si="1054"/>
        <v>0</v>
      </c>
      <c r="Y4865" s="35">
        <f t="shared" si="1064"/>
        <v>0</v>
      </c>
      <c r="Z4865" s="35">
        <f t="shared" si="1062"/>
        <v>0</v>
      </c>
      <c r="AA4865" s="36">
        <f t="shared" si="1055"/>
        <v>0</v>
      </c>
      <c r="AB4865" s="36">
        <f t="shared" si="1056"/>
        <v>0</v>
      </c>
      <c r="AC4865" s="37">
        <f t="shared" si="1057"/>
        <v>0</v>
      </c>
      <c r="AD4865" s="35">
        <f>IF(OR(YEAR(G4865)&lt;2019,O4865="X"),0,IF(ISBLANK(H4865),DATEDIF(G4865,'[3]1.Pradzia'!$D$13,"M"),DATEDIF(G4865,H4865,"m")))</f>
        <v>0</v>
      </c>
      <c r="AE4865" s="37">
        <f>IF(E4865='[3]5.Grup_T'!$E$20,0,IF(AD4865&lt;&gt;0,M4865/V4865*MIN(12,AD4865),0))</f>
        <v>0</v>
      </c>
      <c r="AF4865" s="37">
        <f t="shared" si="1058"/>
        <v>0</v>
      </c>
      <c r="AG4865" s="37">
        <f t="shared" si="1059"/>
        <v>0</v>
      </c>
      <c r="AH4865" s="37">
        <f t="shared" si="1060"/>
        <v>0</v>
      </c>
      <c r="AI4865" s="35" t="str">
        <f t="shared" si="1061"/>
        <v>Nusidėvėjęs</v>
      </c>
      <c r="AJ4865" s="38" t="str">
        <f>IF(AND(F4865&lt;&gt;[3]Pav.tvarkyklė!$B$12,F4865&lt;&gt;[3]Pav.tvarkyklė!$B$13),"GVTNT","X")</f>
        <v>GVTNT</v>
      </c>
      <c r="AK4865" s="39">
        <f t="shared" si="1063"/>
        <v>0</v>
      </c>
      <c r="AL4865" s="41"/>
      <c r="AM4865" s="41"/>
      <c r="AN4865" s="41">
        <f t="shared" si="1051"/>
        <v>1900</v>
      </c>
      <c r="AO4865" s="41"/>
      <c r="AP4865" s="41"/>
      <c r="AQ4865" s="41"/>
      <c r="AR4865" s="42"/>
      <c r="AS4865" s="42"/>
      <c r="AU4865" s="43">
        <f t="shared" si="1052"/>
        <v>0</v>
      </c>
    </row>
    <row r="4866" spans="1:47" ht="15" customHeight="1" x14ac:dyDescent="0.25">
      <c r="A4866" s="11"/>
      <c r="B4866" s="19">
        <v>5035</v>
      </c>
      <c r="C4866" s="61"/>
      <c r="D4866" s="62"/>
      <c r="E4866" s="78"/>
      <c r="F4866" s="63"/>
      <c r="G4866" s="80"/>
      <c r="H4866" s="94"/>
      <c r="I4866" s="95"/>
      <c r="J4866" s="27"/>
      <c r="K4866" s="27"/>
      <c r="L4866" s="95"/>
      <c r="M4866" s="96"/>
      <c r="N4866" s="29">
        <v>0</v>
      </c>
      <c r="O4866" s="30" t="str">
        <f>IF(G4866&lt;=$N$2,"",IF(F4866=[3]Pav.tvarkyklė!$B$13,"",IF(ISBLANK(R4866),"X","")))</f>
        <v/>
      </c>
      <c r="P4866" s="91"/>
      <c r="Q4866" s="63"/>
      <c r="R4866" s="63"/>
      <c r="S4866" s="63"/>
      <c r="T4866" s="63"/>
      <c r="U4866" s="34" t="str">
        <f>IFERROR(INDEX('[3]5.Grup_T'!$G$4:$G$22,MATCH('6.Turtas'!E4866,'[3]5.Grup_T'!$E$4:$E$22,0)),"0")</f>
        <v>0</v>
      </c>
      <c r="V4866" s="35">
        <f t="shared" si="1053"/>
        <v>0</v>
      </c>
      <c r="W4866" s="35">
        <f>IF(NOT(ISBLANK(H4866)),(12-DATEDIF(H4866,'[3]1.Pradzia'!$D$13,"m")),0)</f>
        <v>0</v>
      </c>
      <c r="X4866" s="35">
        <f t="shared" si="1054"/>
        <v>0</v>
      </c>
      <c r="Y4866" s="35">
        <f t="shared" si="1064"/>
        <v>0</v>
      </c>
      <c r="Z4866" s="35">
        <f t="shared" si="1062"/>
        <v>0</v>
      </c>
      <c r="AA4866" s="36">
        <f t="shared" si="1055"/>
        <v>0</v>
      </c>
      <c r="AB4866" s="36">
        <f t="shared" si="1056"/>
        <v>0</v>
      </c>
      <c r="AC4866" s="37">
        <f t="shared" si="1057"/>
        <v>0</v>
      </c>
      <c r="AD4866" s="35">
        <f>IF(OR(YEAR(G4866)&lt;2019,O4866="X"),0,IF(ISBLANK(H4866),DATEDIF(G4866,'[3]1.Pradzia'!$D$13,"M"),DATEDIF(G4866,H4866,"m")))</f>
        <v>0</v>
      </c>
      <c r="AE4866" s="37">
        <f>IF(E4866='[3]5.Grup_T'!$E$20,0,IF(AD4866&lt;&gt;0,M4866/V4866*MIN(12,AD4866),0))</f>
        <v>0</v>
      </c>
      <c r="AF4866" s="37">
        <f t="shared" si="1058"/>
        <v>0</v>
      </c>
      <c r="AG4866" s="37">
        <f t="shared" si="1059"/>
        <v>0</v>
      </c>
      <c r="AH4866" s="37">
        <f t="shared" si="1060"/>
        <v>0</v>
      </c>
      <c r="AI4866" s="35" t="str">
        <f t="shared" si="1061"/>
        <v>Nusidėvėjęs</v>
      </c>
      <c r="AJ4866" s="38" t="str">
        <f>IF(AND(F4866&lt;&gt;[3]Pav.tvarkyklė!$B$12,F4866&lt;&gt;[3]Pav.tvarkyklė!$B$13),"GVTNT","X")</f>
        <v>GVTNT</v>
      </c>
      <c r="AK4866" s="39">
        <f t="shared" si="1063"/>
        <v>0</v>
      </c>
      <c r="AL4866" s="41"/>
      <c r="AM4866" s="41"/>
      <c r="AN4866" s="41">
        <f t="shared" si="1051"/>
        <v>1900</v>
      </c>
      <c r="AO4866" s="41"/>
      <c r="AP4866" s="41"/>
      <c r="AQ4866" s="41"/>
      <c r="AR4866" s="42"/>
      <c r="AS4866" s="42"/>
      <c r="AU4866" s="43">
        <f t="shared" si="1052"/>
        <v>0</v>
      </c>
    </row>
    <row r="4867" spans="1:47" ht="15" customHeight="1" x14ac:dyDescent="0.25">
      <c r="A4867" s="11"/>
      <c r="B4867" s="19">
        <v>5036</v>
      </c>
      <c r="C4867" s="61"/>
      <c r="D4867" s="62"/>
      <c r="E4867" s="78"/>
      <c r="F4867" s="63"/>
      <c r="G4867" s="80"/>
      <c r="H4867" s="94"/>
      <c r="I4867" s="95"/>
      <c r="J4867" s="27"/>
      <c r="K4867" s="27"/>
      <c r="L4867" s="95"/>
      <c r="M4867" s="96"/>
      <c r="N4867" s="29">
        <v>0</v>
      </c>
      <c r="O4867" s="30" t="str">
        <f>IF(G4867&lt;=$N$2,"",IF(F4867=[3]Pav.tvarkyklė!$B$13,"",IF(ISBLANK(R4867),"X","")))</f>
        <v/>
      </c>
      <c r="P4867" s="91"/>
      <c r="Q4867" s="63"/>
      <c r="R4867" s="63"/>
      <c r="S4867" s="63"/>
      <c r="T4867" s="63"/>
      <c r="U4867" s="34" t="str">
        <f>IFERROR(INDEX('[3]5.Grup_T'!$G$4:$G$22,MATCH('6.Turtas'!E4867,'[3]5.Grup_T'!$E$4:$E$22,0)),"0")</f>
        <v>0</v>
      </c>
      <c r="V4867" s="35">
        <f t="shared" si="1053"/>
        <v>0</v>
      </c>
      <c r="W4867" s="35">
        <f>IF(NOT(ISBLANK(H4867)),(12-DATEDIF(H4867,'[3]1.Pradzia'!$D$13,"m")),0)</f>
        <v>0</v>
      </c>
      <c r="X4867" s="35">
        <f t="shared" si="1054"/>
        <v>0</v>
      </c>
      <c r="Y4867" s="35">
        <f t="shared" si="1064"/>
        <v>0</v>
      </c>
      <c r="Z4867" s="35">
        <f t="shared" si="1062"/>
        <v>0</v>
      </c>
      <c r="AA4867" s="36">
        <f t="shared" si="1055"/>
        <v>0</v>
      </c>
      <c r="AB4867" s="36">
        <f t="shared" si="1056"/>
        <v>0</v>
      </c>
      <c r="AC4867" s="37">
        <f t="shared" si="1057"/>
        <v>0</v>
      </c>
      <c r="AD4867" s="35">
        <f>IF(OR(YEAR(G4867)&lt;2019,O4867="X"),0,IF(ISBLANK(H4867),DATEDIF(G4867,'[3]1.Pradzia'!$D$13,"M"),DATEDIF(G4867,H4867,"m")))</f>
        <v>0</v>
      </c>
      <c r="AE4867" s="37">
        <f>IF(E4867='[3]5.Grup_T'!$E$20,0,IF(AD4867&lt;&gt;0,M4867/V4867*MIN(12,AD4867),0))</f>
        <v>0</v>
      </c>
      <c r="AF4867" s="37">
        <f t="shared" si="1058"/>
        <v>0</v>
      </c>
      <c r="AG4867" s="37">
        <f t="shared" si="1059"/>
        <v>0</v>
      </c>
      <c r="AH4867" s="37">
        <f t="shared" si="1060"/>
        <v>0</v>
      </c>
      <c r="AI4867" s="35" t="str">
        <f t="shared" si="1061"/>
        <v>Nusidėvėjęs</v>
      </c>
      <c r="AJ4867" s="38" t="str">
        <f>IF(AND(F4867&lt;&gt;[3]Pav.tvarkyklė!$B$12,F4867&lt;&gt;[3]Pav.tvarkyklė!$B$13),"GVTNT","X")</f>
        <v>GVTNT</v>
      </c>
      <c r="AK4867" s="39">
        <f t="shared" si="1063"/>
        <v>0</v>
      </c>
      <c r="AL4867" s="41"/>
      <c r="AM4867" s="41"/>
      <c r="AN4867" s="41">
        <f t="shared" si="1051"/>
        <v>1900</v>
      </c>
      <c r="AO4867" s="41"/>
      <c r="AP4867" s="41"/>
      <c r="AQ4867" s="41"/>
      <c r="AR4867" s="42"/>
      <c r="AS4867" s="42"/>
      <c r="AU4867" s="43">
        <f t="shared" si="1052"/>
        <v>0</v>
      </c>
    </row>
    <row r="4868" spans="1:47" ht="15" customHeight="1" x14ac:dyDescent="0.25">
      <c r="A4868" s="11"/>
      <c r="B4868" s="19">
        <v>5037</v>
      </c>
      <c r="C4868" s="61"/>
      <c r="D4868" s="62"/>
      <c r="E4868" s="78"/>
      <c r="F4868" s="63"/>
      <c r="G4868" s="80"/>
      <c r="H4868" s="94"/>
      <c r="I4868" s="95"/>
      <c r="J4868" s="27"/>
      <c r="K4868" s="27"/>
      <c r="L4868" s="95"/>
      <c r="M4868" s="96"/>
      <c r="N4868" s="29">
        <v>0</v>
      </c>
      <c r="O4868" s="30" t="str">
        <f>IF(G4868&lt;=$N$2,"",IF(F4868=[3]Pav.tvarkyklė!$B$13,"",IF(ISBLANK(R4868),"X","")))</f>
        <v/>
      </c>
      <c r="P4868" s="91"/>
      <c r="Q4868" s="63"/>
      <c r="R4868" s="63"/>
      <c r="S4868" s="63"/>
      <c r="T4868" s="63"/>
      <c r="U4868" s="34" t="str">
        <f>IFERROR(INDEX('[3]5.Grup_T'!$G$4:$G$22,MATCH('6.Turtas'!E4868,'[3]5.Grup_T'!$E$4:$E$22,0)),"0")</f>
        <v>0</v>
      </c>
      <c r="V4868" s="35">
        <f t="shared" si="1053"/>
        <v>0</v>
      </c>
      <c r="W4868" s="35">
        <f>IF(NOT(ISBLANK(H4868)),(12-DATEDIF(H4868,'[3]1.Pradzia'!$D$13,"m")),0)</f>
        <v>0</v>
      </c>
      <c r="X4868" s="35">
        <f t="shared" si="1054"/>
        <v>0</v>
      </c>
      <c r="Y4868" s="35">
        <f t="shared" si="1064"/>
        <v>0</v>
      </c>
      <c r="Z4868" s="35">
        <f t="shared" si="1062"/>
        <v>0</v>
      </c>
      <c r="AA4868" s="36">
        <f t="shared" si="1055"/>
        <v>0</v>
      </c>
      <c r="AB4868" s="36">
        <f t="shared" si="1056"/>
        <v>0</v>
      </c>
      <c r="AC4868" s="37">
        <f t="shared" si="1057"/>
        <v>0</v>
      </c>
      <c r="AD4868" s="35">
        <f>IF(OR(YEAR(G4868)&lt;2019,O4868="X"),0,IF(ISBLANK(H4868),DATEDIF(G4868,'[3]1.Pradzia'!$D$13,"M"),DATEDIF(G4868,H4868,"m")))</f>
        <v>0</v>
      </c>
      <c r="AE4868" s="37">
        <f>IF(E4868='[3]5.Grup_T'!$E$20,0,IF(AD4868&lt;&gt;0,M4868/V4868*MIN(12,AD4868),0))</f>
        <v>0</v>
      </c>
      <c r="AF4868" s="37">
        <f t="shared" si="1058"/>
        <v>0</v>
      </c>
      <c r="AG4868" s="37">
        <f t="shared" si="1059"/>
        <v>0</v>
      </c>
      <c r="AH4868" s="37">
        <f t="shared" si="1060"/>
        <v>0</v>
      </c>
      <c r="AI4868" s="35" t="str">
        <f t="shared" si="1061"/>
        <v>Nusidėvėjęs</v>
      </c>
      <c r="AJ4868" s="38" t="str">
        <f>IF(AND(F4868&lt;&gt;[3]Pav.tvarkyklė!$B$12,F4868&lt;&gt;[3]Pav.tvarkyklė!$B$13),"GVTNT","X")</f>
        <v>GVTNT</v>
      </c>
      <c r="AK4868" s="39">
        <f t="shared" si="1063"/>
        <v>0</v>
      </c>
      <c r="AL4868" s="41"/>
      <c r="AM4868" s="41"/>
      <c r="AN4868" s="41">
        <f t="shared" si="1051"/>
        <v>1900</v>
      </c>
      <c r="AO4868" s="41"/>
      <c r="AP4868" s="41"/>
      <c r="AQ4868" s="41"/>
      <c r="AR4868" s="42"/>
      <c r="AS4868" s="42"/>
      <c r="AU4868" s="43">
        <f t="shared" si="1052"/>
        <v>0</v>
      </c>
    </row>
    <row r="4869" spans="1:47" ht="15" customHeight="1" x14ac:dyDescent="0.25">
      <c r="A4869" s="11"/>
      <c r="B4869" s="19">
        <v>5038</v>
      </c>
      <c r="C4869" s="61"/>
      <c r="D4869" s="62"/>
      <c r="E4869" s="78"/>
      <c r="F4869" s="63"/>
      <c r="G4869" s="80"/>
      <c r="H4869" s="94"/>
      <c r="I4869" s="95"/>
      <c r="J4869" s="27"/>
      <c r="K4869" s="27"/>
      <c r="L4869" s="95"/>
      <c r="M4869" s="96"/>
      <c r="N4869" s="29">
        <v>0</v>
      </c>
      <c r="O4869" s="30" t="str">
        <f>IF(G4869&lt;=$N$2,"",IF(F4869=[3]Pav.tvarkyklė!$B$13,"",IF(ISBLANK(R4869),"X","")))</f>
        <v/>
      </c>
      <c r="P4869" s="91"/>
      <c r="Q4869" s="63"/>
      <c r="R4869" s="63"/>
      <c r="S4869" s="63"/>
      <c r="T4869" s="63"/>
      <c r="U4869" s="34" t="str">
        <f>IFERROR(INDEX('[3]5.Grup_T'!$G$4:$G$22,MATCH('6.Turtas'!E4869,'[3]5.Grup_T'!$E$4:$E$22,0)),"0")</f>
        <v>0</v>
      </c>
      <c r="V4869" s="35">
        <f t="shared" si="1053"/>
        <v>0</v>
      </c>
      <c r="W4869" s="35">
        <f>IF(NOT(ISBLANK(H4869)),(12-DATEDIF(H4869,'[3]1.Pradzia'!$D$13,"m")),0)</f>
        <v>0</v>
      </c>
      <c r="X4869" s="35">
        <f t="shared" si="1054"/>
        <v>0</v>
      </c>
      <c r="Y4869" s="35">
        <f t="shared" si="1064"/>
        <v>0</v>
      </c>
      <c r="Z4869" s="35">
        <f t="shared" si="1062"/>
        <v>0</v>
      </c>
      <c r="AA4869" s="36">
        <f t="shared" si="1055"/>
        <v>0</v>
      </c>
      <c r="AB4869" s="36">
        <f t="shared" si="1056"/>
        <v>0</v>
      </c>
      <c r="AC4869" s="37">
        <f t="shared" si="1057"/>
        <v>0</v>
      </c>
      <c r="AD4869" s="35">
        <f>IF(OR(YEAR(G4869)&lt;2019,O4869="X"),0,IF(ISBLANK(H4869),DATEDIF(G4869,'[3]1.Pradzia'!$D$13,"M"),DATEDIF(G4869,H4869,"m")))</f>
        <v>0</v>
      </c>
      <c r="AE4869" s="37">
        <f>IF(E4869='[3]5.Grup_T'!$E$20,0,IF(AD4869&lt;&gt;0,M4869/V4869*MIN(12,AD4869),0))</f>
        <v>0</v>
      </c>
      <c r="AF4869" s="37">
        <f t="shared" si="1058"/>
        <v>0</v>
      </c>
      <c r="AG4869" s="37">
        <f t="shared" si="1059"/>
        <v>0</v>
      </c>
      <c r="AH4869" s="37">
        <f t="shared" si="1060"/>
        <v>0</v>
      </c>
      <c r="AI4869" s="35" t="str">
        <f t="shared" si="1061"/>
        <v>Nusidėvėjęs</v>
      </c>
      <c r="AJ4869" s="38" t="str">
        <f>IF(AND(F4869&lt;&gt;[3]Pav.tvarkyklė!$B$12,F4869&lt;&gt;[3]Pav.tvarkyklė!$B$13),"GVTNT","X")</f>
        <v>GVTNT</v>
      </c>
      <c r="AK4869" s="39">
        <f t="shared" si="1063"/>
        <v>0</v>
      </c>
      <c r="AL4869" s="41"/>
      <c r="AM4869" s="41"/>
      <c r="AN4869" s="41">
        <f t="shared" ref="AN4869:AN4932" si="1065">YEAR(G4869)</f>
        <v>1900</v>
      </c>
      <c r="AO4869" s="41"/>
      <c r="AP4869" s="41"/>
      <c r="AQ4869" s="41"/>
      <c r="AR4869" s="42"/>
      <c r="AS4869" s="42"/>
      <c r="AU4869" s="43">
        <f t="shared" ref="AU4869:AU4932" si="1066">AF4869-AT4869</f>
        <v>0</v>
      </c>
    </row>
    <row r="4870" spans="1:47" ht="15" customHeight="1" x14ac:dyDescent="0.25">
      <c r="A4870" s="11"/>
      <c r="B4870" s="19">
        <v>5039</v>
      </c>
      <c r="C4870" s="61"/>
      <c r="D4870" s="62"/>
      <c r="E4870" s="78"/>
      <c r="F4870" s="63"/>
      <c r="G4870" s="80"/>
      <c r="H4870" s="94"/>
      <c r="I4870" s="95"/>
      <c r="J4870" s="27"/>
      <c r="K4870" s="27"/>
      <c r="L4870" s="95"/>
      <c r="M4870" s="96"/>
      <c r="N4870" s="29">
        <v>0</v>
      </c>
      <c r="O4870" s="30" t="str">
        <f>IF(G4870&lt;=$N$2,"",IF(F4870=[3]Pav.tvarkyklė!$B$13,"",IF(ISBLANK(R4870),"X","")))</f>
        <v/>
      </c>
      <c r="P4870" s="91"/>
      <c r="Q4870" s="63"/>
      <c r="R4870" s="63"/>
      <c r="S4870" s="63"/>
      <c r="T4870" s="63"/>
      <c r="U4870" s="34" t="str">
        <f>IFERROR(INDEX('[3]5.Grup_T'!$G$4:$G$22,MATCH('6.Turtas'!E4870,'[3]5.Grup_T'!$E$4:$E$22,0)),"0")</f>
        <v>0</v>
      </c>
      <c r="V4870" s="35">
        <f t="shared" si="1053"/>
        <v>0</v>
      </c>
      <c r="W4870" s="35">
        <f>IF(NOT(ISBLANK(H4870)),(12-DATEDIF(H4870,'[3]1.Pradzia'!$D$13,"m")),0)</f>
        <v>0</v>
      </c>
      <c r="X4870" s="35">
        <f t="shared" si="1054"/>
        <v>0</v>
      </c>
      <c r="Y4870" s="35">
        <f t="shared" si="1064"/>
        <v>0</v>
      </c>
      <c r="Z4870" s="35">
        <f t="shared" si="1062"/>
        <v>0</v>
      </c>
      <c r="AA4870" s="36">
        <f t="shared" si="1055"/>
        <v>0</v>
      </c>
      <c r="AB4870" s="36">
        <f t="shared" si="1056"/>
        <v>0</v>
      </c>
      <c r="AC4870" s="37">
        <f t="shared" si="1057"/>
        <v>0</v>
      </c>
      <c r="AD4870" s="35">
        <f>IF(OR(YEAR(G4870)&lt;2019,O4870="X"),0,IF(ISBLANK(H4870),DATEDIF(G4870,'[3]1.Pradzia'!$D$13,"M"),DATEDIF(G4870,H4870,"m")))</f>
        <v>0</v>
      </c>
      <c r="AE4870" s="37">
        <f>IF(E4870='[3]5.Grup_T'!$E$20,0,IF(AD4870&lt;&gt;0,M4870/V4870*MIN(12,AD4870),0))</f>
        <v>0</v>
      </c>
      <c r="AF4870" s="37">
        <f t="shared" si="1058"/>
        <v>0</v>
      </c>
      <c r="AG4870" s="37">
        <f t="shared" si="1059"/>
        <v>0</v>
      </c>
      <c r="AH4870" s="37">
        <f t="shared" si="1060"/>
        <v>0</v>
      </c>
      <c r="AI4870" s="35" t="str">
        <f t="shared" si="1061"/>
        <v>Nusidėvėjęs</v>
      </c>
      <c r="AJ4870" s="38" t="str">
        <f>IF(AND(F4870&lt;&gt;[3]Pav.tvarkyklė!$B$12,F4870&lt;&gt;[3]Pav.tvarkyklė!$B$13),"GVTNT","X")</f>
        <v>GVTNT</v>
      </c>
      <c r="AK4870" s="39">
        <f t="shared" si="1063"/>
        <v>0</v>
      </c>
      <c r="AL4870" s="41"/>
      <c r="AM4870" s="41"/>
      <c r="AN4870" s="41">
        <f t="shared" si="1065"/>
        <v>1900</v>
      </c>
      <c r="AO4870" s="41"/>
      <c r="AP4870" s="41"/>
      <c r="AQ4870" s="41"/>
      <c r="AR4870" s="42"/>
      <c r="AS4870" s="42"/>
      <c r="AU4870" s="43">
        <f t="shared" si="1066"/>
        <v>0</v>
      </c>
    </row>
    <row r="4871" spans="1:47" ht="15" customHeight="1" x14ac:dyDescent="0.25">
      <c r="A4871" s="11"/>
      <c r="B4871" s="19">
        <v>5040</v>
      </c>
      <c r="C4871" s="61"/>
      <c r="D4871" s="62"/>
      <c r="E4871" s="78"/>
      <c r="F4871" s="63"/>
      <c r="G4871" s="80"/>
      <c r="H4871" s="94"/>
      <c r="I4871" s="95"/>
      <c r="J4871" s="27"/>
      <c r="K4871" s="27"/>
      <c r="L4871" s="95"/>
      <c r="M4871" s="96"/>
      <c r="N4871" s="29">
        <v>0</v>
      </c>
      <c r="O4871" s="30" t="str">
        <f>IF(G4871&lt;=$N$2,"",IF(F4871=[3]Pav.tvarkyklė!$B$13,"",IF(ISBLANK(R4871),"X","")))</f>
        <v/>
      </c>
      <c r="P4871" s="91"/>
      <c r="Q4871" s="63"/>
      <c r="R4871" s="63"/>
      <c r="S4871" s="63"/>
      <c r="T4871" s="63"/>
      <c r="U4871" s="34" t="str">
        <f>IFERROR(INDEX('[3]5.Grup_T'!$G$4:$G$22,MATCH('6.Turtas'!E4871,'[3]5.Grup_T'!$E$4:$E$22,0)),"0")</f>
        <v>0</v>
      </c>
      <c r="V4871" s="35">
        <f t="shared" si="1053"/>
        <v>0</v>
      </c>
      <c r="W4871" s="35">
        <f>IF(NOT(ISBLANK(H4871)),(12-DATEDIF(H4871,'[3]1.Pradzia'!$D$13,"m")),0)</f>
        <v>0</v>
      </c>
      <c r="X4871" s="35">
        <f t="shared" si="1054"/>
        <v>0</v>
      </c>
      <c r="Y4871" s="35">
        <f t="shared" si="1064"/>
        <v>0</v>
      </c>
      <c r="Z4871" s="35">
        <f t="shared" si="1062"/>
        <v>0</v>
      </c>
      <c r="AA4871" s="36">
        <f t="shared" si="1055"/>
        <v>0</v>
      </c>
      <c r="AB4871" s="36">
        <f t="shared" si="1056"/>
        <v>0</v>
      </c>
      <c r="AC4871" s="37">
        <f t="shared" si="1057"/>
        <v>0</v>
      </c>
      <c r="AD4871" s="35">
        <f>IF(OR(YEAR(G4871)&lt;2019,O4871="X"),0,IF(ISBLANK(H4871),DATEDIF(G4871,'[3]1.Pradzia'!$D$13,"M"),DATEDIF(G4871,H4871,"m")))</f>
        <v>0</v>
      </c>
      <c r="AE4871" s="37">
        <f>IF(E4871='[3]5.Grup_T'!$E$20,0,IF(AD4871&lt;&gt;0,M4871/V4871*MIN(12,AD4871),0))</f>
        <v>0</v>
      </c>
      <c r="AF4871" s="37">
        <f t="shared" si="1058"/>
        <v>0</v>
      </c>
      <c r="AG4871" s="37">
        <f t="shared" si="1059"/>
        <v>0</v>
      </c>
      <c r="AH4871" s="37">
        <f t="shared" si="1060"/>
        <v>0</v>
      </c>
      <c r="AI4871" s="35" t="str">
        <f t="shared" si="1061"/>
        <v>Nusidėvėjęs</v>
      </c>
      <c r="AJ4871" s="38" t="str">
        <f>IF(AND(F4871&lt;&gt;[3]Pav.tvarkyklė!$B$12,F4871&lt;&gt;[3]Pav.tvarkyklė!$B$13),"GVTNT","X")</f>
        <v>GVTNT</v>
      </c>
      <c r="AK4871" s="39">
        <f t="shared" si="1063"/>
        <v>0</v>
      </c>
      <c r="AL4871" s="41"/>
      <c r="AM4871" s="41"/>
      <c r="AN4871" s="41">
        <f t="shared" si="1065"/>
        <v>1900</v>
      </c>
      <c r="AO4871" s="41"/>
      <c r="AP4871" s="41"/>
      <c r="AQ4871" s="41"/>
      <c r="AR4871" s="42"/>
      <c r="AS4871" s="42"/>
      <c r="AU4871" s="43">
        <f t="shared" si="1066"/>
        <v>0</v>
      </c>
    </row>
    <row r="4872" spans="1:47" ht="15" customHeight="1" x14ac:dyDescent="0.25">
      <c r="A4872" s="11"/>
      <c r="B4872" s="19">
        <v>5041</v>
      </c>
      <c r="C4872" s="61"/>
      <c r="D4872" s="62"/>
      <c r="E4872" s="78"/>
      <c r="F4872" s="63"/>
      <c r="G4872" s="80"/>
      <c r="H4872" s="94"/>
      <c r="I4872" s="95"/>
      <c r="J4872" s="27"/>
      <c r="K4872" s="27"/>
      <c r="L4872" s="95"/>
      <c r="M4872" s="96"/>
      <c r="N4872" s="29">
        <v>0</v>
      </c>
      <c r="O4872" s="30" t="str">
        <f>IF(G4872&lt;=$N$2,"",IF(F4872=[3]Pav.tvarkyklė!$B$13,"",IF(ISBLANK(R4872),"X","")))</f>
        <v/>
      </c>
      <c r="P4872" s="91"/>
      <c r="Q4872" s="63"/>
      <c r="R4872" s="63"/>
      <c r="S4872" s="63"/>
      <c r="T4872" s="63"/>
      <c r="U4872" s="34" t="str">
        <f>IFERROR(INDEX('[3]5.Grup_T'!$G$4:$G$22,MATCH('6.Turtas'!E4872,'[3]5.Grup_T'!$E$4:$E$22,0)),"0")</f>
        <v>0</v>
      </c>
      <c r="V4872" s="35">
        <f t="shared" si="1053"/>
        <v>0</v>
      </c>
      <c r="W4872" s="35">
        <f>IF(NOT(ISBLANK(H4872)),(12-DATEDIF(H4872,'[3]1.Pradzia'!$D$13,"m")),0)</f>
        <v>0</v>
      </c>
      <c r="X4872" s="35">
        <f t="shared" si="1054"/>
        <v>0</v>
      </c>
      <c r="Y4872" s="35">
        <f t="shared" si="1064"/>
        <v>0</v>
      </c>
      <c r="Z4872" s="35">
        <f t="shared" si="1062"/>
        <v>0</v>
      </c>
      <c r="AA4872" s="36">
        <f t="shared" si="1055"/>
        <v>0</v>
      </c>
      <c r="AB4872" s="36">
        <f t="shared" si="1056"/>
        <v>0</v>
      </c>
      <c r="AC4872" s="37">
        <f t="shared" si="1057"/>
        <v>0</v>
      </c>
      <c r="AD4872" s="35">
        <f>IF(OR(YEAR(G4872)&lt;2019,O4872="X"),0,IF(ISBLANK(H4872),DATEDIF(G4872,'[3]1.Pradzia'!$D$13,"M"),DATEDIF(G4872,H4872,"m")))</f>
        <v>0</v>
      </c>
      <c r="AE4872" s="37">
        <f>IF(E4872='[3]5.Grup_T'!$E$20,0,IF(AD4872&lt;&gt;0,M4872/V4872*MIN(12,AD4872),0))</f>
        <v>0</v>
      </c>
      <c r="AF4872" s="37">
        <f t="shared" si="1058"/>
        <v>0</v>
      </c>
      <c r="AG4872" s="37">
        <f t="shared" si="1059"/>
        <v>0</v>
      </c>
      <c r="AH4872" s="37">
        <f t="shared" si="1060"/>
        <v>0</v>
      </c>
      <c r="AI4872" s="35" t="str">
        <f t="shared" si="1061"/>
        <v>Nusidėvėjęs</v>
      </c>
      <c r="AJ4872" s="38" t="str">
        <f>IF(AND(F4872&lt;&gt;[3]Pav.tvarkyklė!$B$12,F4872&lt;&gt;[3]Pav.tvarkyklė!$B$13),"GVTNT","X")</f>
        <v>GVTNT</v>
      </c>
      <c r="AK4872" s="39">
        <f t="shared" si="1063"/>
        <v>0</v>
      </c>
      <c r="AL4872" s="41"/>
      <c r="AM4872" s="41"/>
      <c r="AN4872" s="41">
        <f t="shared" si="1065"/>
        <v>1900</v>
      </c>
      <c r="AO4872" s="41"/>
      <c r="AP4872" s="41"/>
      <c r="AQ4872" s="41"/>
      <c r="AR4872" s="42"/>
      <c r="AS4872" s="42"/>
      <c r="AU4872" s="43">
        <f t="shared" si="1066"/>
        <v>0</v>
      </c>
    </row>
    <row r="4873" spans="1:47" ht="15" customHeight="1" x14ac:dyDescent="0.25">
      <c r="A4873" s="11"/>
      <c r="B4873" s="19">
        <v>5042</v>
      </c>
      <c r="C4873" s="61"/>
      <c r="D4873" s="62"/>
      <c r="E4873" s="78"/>
      <c r="F4873" s="63"/>
      <c r="G4873" s="80"/>
      <c r="H4873" s="94"/>
      <c r="I4873" s="95"/>
      <c r="J4873" s="27"/>
      <c r="K4873" s="27"/>
      <c r="L4873" s="95"/>
      <c r="M4873" s="96"/>
      <c r="N4873" s="29">
        <v>0</v>
      </c>
      <c r="O4873" s="30" t="str">
        <f>IF(G4873&lt;=$N$2,"",IF(F4873=[3]Pav.tvarkyklė!$B$13,"",IF(ISBLANK(R4873),"X","")))</f>
        <v/>
      </c>
      <c r="P4873" s="91"/>
      <c r="Q4873" s="63"/>
      <c r="R4873" s="63"/>
      <c r="S4873" s="63"/>
      <c r="T4873" s="63"/>
      <c r="U4873" s="34" t="str">
        <f>IFERROR(INDEX('[3]5.Grup_T'!$G$4:$G$22,MATCH('6.Turtas'!E4873,'[3]5.Grup_T'!$E$4:$E$22,0)),"0")</f>
        <v>0</v>
      </c>
      <c r="V4873" s="35">
        <f t="shared" si="1053"/>
        <v>0</v>
      </c>
      <c r="W4873" s="35">
        <f>IF(NOT(ISBLANK(H4873)),(12-DATEDIF(H4873,'[3]1.Pradzia'!$D$13,"m")),0)</f>
        <v>0</v>
      </c>
      <c r="X4873" s="35">
        <f t="shared" si="1054"/>
        <v>0</v>
      </c>
      <c r="Y4873" s="35">
        <f t="shared" si="1064"/>
        <v>0</v>
      </c>
      <c r="Z4873" s="35">
        <f t="shared" si="1062"/>
        <v>0</v>
      </c>
      <c r="AA4873" s="36">
        <f t="shared" si="1055"/>
        <v>0</v>
      </c>
      <c r="AB4873" s="36">
        <f t="shared" si="1056"/>
        <v>0</v>
      </c>
      <c r="AC4873" s="37">
        <f t="shared" si="1057"/>
        <v>0</v>
      </c>
      <c r="AD4873" s="35">
        <f>IF(OR(YEAR(G4873)&lt;2019,O4873="X"),0,IF(ISBLANK(H4873),DATEDIF(G4873,'[3]1.Pradzia'!$D$13,"M"),DATEDIF(G4873,H4873,"m")))</f>
        <v>0</v>
      </c>
      <c r="AE4873" s="37">
        <f>IF(E4873='[3]5.Grup_T'!$E$20,0,IF(AD4873&lt;&gt;0,M4873/V4873*MIN(12,AD4873),0))</f>
        <v>0</v>
      </c>
      <c r="AF4873" s="37">
        <f t="shared" si="1058"/>
        <v>0</v>
      </c>
      <c r="AG4873" s="37">
        <f t="shared" si="1059"/>
        <v>0</v>
      </c>
      <c r="AH4873" s="37">
        <f t="shared" si="1060"/>
        <v>0</v>
      </c>
      <c r="AI4873" s="35" t="str">
        <f t="shared" si="1061"/>
        <v>Nusidėvėjęs</v>
      </c>
      <c r="AJ4873" s="38" t="str">
        <f>IF(AND(F4873&lt;&gt;[3]Pav.tvarkyklė!$B$12,F4873&lt;&gt;[3]Pav.tvarkyklė!$B$13),"GVTNT","X")</f>
        <v>GVTNT</v>
      </c>
      <c r="AK4873" s="39">
        <f t="shared" si="1063"/>
        <v>0</v>
      </c>
      <c r="AL4873" s="41"/>
      <c r="AM4873" s="41"/>
      <c r="AN4873" s="41">
        <f t="shared" si="1065"/>
        <v>1900</v>
      </c>
      <c r="AO4873" s="41"/>
      <c r="AP4873" s="41"/>
      <c r="AQ4873" s="41"/>
      <c r="AR4873" s="42"/>
      <c r="AS4873" s="42"/>
      <c r="AU4873" s="43">
        <f t="shared" si="1066"/>
        <v>0</v>
      </c>
    </row>
    <row r="4874" spans="1:47" ht="15" customHeight="1" x14ac:dyDescent="0.25">
      <c r="A4874" s="11"/>
      <c r="B4874" s="19">
        <v>5043</v>
      </c>
      <c r="C4874" s="61"/>
      <c r="D4874" s="62"/>
      <c r="E4874" s="78"/>
      <c r="F4874" s="63"/>
      <c r="G4874" s="80"/>
      <c r="H4874" s="94"/>
      <c r="I4874" s="95"/>
      <c r="J4874" s="27"/>
      <c r="K4874" s="27"/>
      <c r="L4874" s="95"/>
      <c r="M4874" s="96"/>
      <c r="N4874" s="29">
        <v>0</v>
      </c>
      <c r="O4874" s="30" t="str">
        <f>IF(G4874&lt;=$N$2,"",IF(F4874=[3]Pav.tvarkyklė!$B$13,"",IF(ISBLANK(R4874),"X","")))</f>
        <v/>
      </c>
      <c r="P4874" s="91"/>
      <c r="Q4874" s="63"/>
      <c r="R4874" s="63"/>
      <c r="S4874" s="63"/>
      <c r="T4874" s="63"/>
      <c r="U4874" s="34" t="str">
        <f>IFERROR(INDEX('[3]5.Grup_T'!$G$4:$G$22,MATCH('6.Turtas'!E4874,'[3]5.Grup_T'!$E$4:$E$22,0)),"0")</f>
        <v>0</v>
      </c>
      <c r="V4874" s="35">
        <f t="shared" si="1053"/>
        <v>0</v>
      </c>
      <c r="W4874" s="35">
        <f>IF(NOT(ISBLANK(H4874)),(12-DATEDIF(H4874,'[3]1.Pradzia'!$D$13,"m")),0)</f>
        <v>0</v>
      </c>
      <c r="X4874" s="35">
        <f t="shared" si="1054"/>
        <v>0</v>
      </c>
      <c r="Y4874" s="35">
        <f t="shared" si="1064"/>
        <v>0</v>
      </c>
      <c r="Z4874" s="35">
        <f t="shared" si="1062"/>
        <v>0</v>
      </c>
      <c r="AA4874" s="36">
        <f t="shared" si="1055"/>
        <v>0</v>
      </c>
      <c r="AB4874" s="36">
        <f t="shared" si="1056"/>
        <v>0</v>
      </c>
      <c r="AC4874" s="37">
        <f t="shared" si="1057"/>
        <v>0</v>
      </c>
      <c r="AD4874" s="35">
        <f>IF(OR(YEAR(G4874)&lt;2019,O4874="X"),0,IF(ISBLANK(H4874),DATEDIF(G4874,'[3]1.Pradzia'!$D$13,"M"),DATEDIF(G4874,H4874,"m")))</f>
        <v>0</v>
      </c>
      <c r="AE4874" s="37">
        <f>IF(E4874='[3]5.Grup_T'!$E$20,0,IF(AD4874&lt;&gt;0,M4874/V4874*MIN(12,AD4874),0))</f>
        <v>0</v>
      </c>
      <c r="AF4874" s="37">
        <f t="shared" si="1058"/>
        <v>0</v>
      </c>
      <c r="AG4874" s="37">
        <f t="shared" si="1059"/>
        <v>0</v>
      </c>
      <c r="AH4874" s="37">
        <f t="shared" si="1060"/>
        <v>0</v>
      </c>
      <c r="AI4874" s="35" t="str">
        <f t="shared" si="1061"/>
        <v>Nusidėvėjęs</v>
      </c>
      <c r="AJ4874" s="38" t="str">
        <f>IF(AND(F4874&lt;&gt;[3]Pav.tvarkyklė!$B$12,F4874&lt;&gt;[3]Pav.tvarkyklė!$B$13),"GVTNT","X")</f>
        <v>GVTNT</v>
      </c>
      <c r="AK4874" s="39">
        <f t="shared" si="1063"/>
        <v>0</v>
      </c>
      <c r="AL4874" s="41"/>
      <c r="AM4874" s="41"/>
      <c r="AN4874" s="41">
        <f t="shared" si="1065"/>
        <v>1900</v>
      </c>
      <c r="AO4874" s="41"/>
      <c r="AP4874" s="41"/>
      <c r="AQ4874" s="41"/>
      <c r="AR4874" s="42"/>
      <c r="AS4874" s="42"/>
      <c r="AU4874" s="43">
        <f t="shared" si="1066"/>
        <v>0</v>
      </c>
    </row>
    <row r="4875" spans="1:47" ht="15" customHeight="1" x14ac:dyDescent="0.25">
      <c r="A4875" s="11"/>
      <c r="B4875" s="19">
        <v>5044</v>
      </c>
      <c r="C4875" s="61"/>
      <c r="D4875" s="62"/>
      <c r="E4875" s="78"/>
      <c r="F4875" s="63"/>
      <c r="G4875" s="80"/>
      <c r="H4875" s="94"/>
      <c r="I4875" s="95"/>
      <c r="J4875" s="27"/>
      <c r="K4875" s="27"/>
      <c r="L4875" s="95"/>
      <c r="M4875" s="96"/>
      <c r="N4875" s="29">
        <v>0</v>
      </c>
      <c r="O4875" s="30" t="str">
        <f>IF(G4875&lt;=$N$2,"",IF(F4875=[3]Pav.tvarkyklė!$B$13,"",IF(ISBLANK(R4875),"X","")))</f>
        <v/>
      </c>
      <c r="P4875" s="91"/>
      <c r="Q4875" s="63"/>
      <c r="R4875" s="63"/>
      <c r="S4875" s="63"/>
      <c r="T4875" s="63"/>
      <c r="U4875" s="34" t="str">
        <f>IFERROR(INDEX('[3]5.Grup_T'!$G$4:$G$22,MATCH('6.Turtas'!E4875,'[3]5.Grup_T'!$E$4:$E$22,0)),"0")</f>
        <v>0</v>
      </c>
      <c r="V4875" s="35">
        <f t="shared" si="1053"/>
        <v>0</v>
      </c>
      <c r="W4875" s="35">
        <f>IF(NOT(ISBLANK(H4875)),(12-DATEDIF(H4875,'[3]1.Pradzia'!$D$13,"m")),0)</f>
        <v>0</v>
      </c>
      <c r="X4875" s="35">
        <f t="shared" si="1054"/>
        <v>0</v>
      </c>
      <c r="Y4875" s="35">
        <f t="shared" si="1064"/>
        <v>0</v>
      </c>
      <c r="Z4875" s="35">
        <f t="shared" si="1062"/>
        <v>0</v>
      </c>
      <c r="AA4875" s="36">
        <f t="shared" si="1055"/>
        <v>0</v>
      </c>
      <c r="AB4875" s="36">
        <f t="shared" si="1056"/>
        <v>0</v>
      </c>
      <c r="AC4875" s="37">
        <f t="shared" si="1057"/>
        <v>0</v>
      </c>
      <c r="AD4875" s="35">
        <f>IF(OR(YEAR(G4875)&lt;2019,O4875="X"),0,IF(ISBLANK(H4875),DATEDIF(G4875,'[3]1.Pradzia'!$D$13,"M"),DATEDIF(G4875,H4875,"m")))</f>
        <v>0</v>
      </c>
      <c r="AE4875" s="37">
        <f>IF(E4875='[3]5.Grup_T'!$E$20,0,IF(AD4875&lt;&gt;0,M4875/V4875*MIN(12,AD4875),0))</f>
        <v>0</v>
      </c>
      <c r="AF4875" s="37">
        <f t="shared" si="1058"/>
        <v>0</v>
      </c>
      <c r="AG4875" s="37">
        <f t="shared" si="1059"/>
        <v>0</v>
      </c>
      <c r="AH4875" s="37">
        <f t="shared" si="1060"/>
        <v>0</v>
      </c>
      <c r="AI4875" s="35" t="str">
        <f t="shared" si="1061"/>
        <v>Nusidėvėjęs</v>
      </c>
      <c r="AJ4875" s="38" t="str">
        <f>IF(AND(F4875&lt;&gt;[3]Pav.tvarkyklė!$B$12,F4875&lt;&gt;[3]Pav.tvarkyklė!$B$13),"GVTNT","X")</f>
        <v>GVTNT</v>
      </c>
      <c r="AK4875" s="39">
        <f t="shared" si="1063"/>
        <v>0</v>
      </c>
      <c r="AL4875" s="41"/>
      <c r="AM4875" s="41"/>
      <c r="AN4875" s="41">
        <f t="shared" si="1065"/>
        <v>1900</v>
      </c>
      <c r="AO4875" s="41"/>
      <c r="AP4875" s="41"/>
      <c r="AQ4875" s="41"/>
      <c r="AR4875" s="42"/>
      <c r="AS4875" s="42"/>
      <c r="AU4875" s="43">
        <f t="shared" si="1066"/>
        <v>0</v>
      </c>
    </row>
    <row r="4876" spans="1:47" ht="15" customHeight="1" x14ac:dyDescent="0.25">
      <c r="A4876" s="11"/>
      <c r="B4876" s="19">
        <v>5045</v>
      </c>
      <c r="C4876" s="61"/>
      <c r="D4876" s="62"/>
      <c r="E4876" s="78"/>
      <c r="F4876" s="63"/>
      <c r="G4876" s="80"/>
      <c r="H4876" s="94"/>
      <c r="I4876" s="95"/>
      <c r="J4876" s="27"/>
      <c r="K4876" s="27"/>
      <c r="L4876" s="95"/>
      <c r="M4876" s="96"/>
      <c r="N4876" s="29">
        <v>0</v>
      </c>
      <c r="O4876" s="30" t="str">
        <f>IF(G4876&lt;=$N$2,"",IF(F4876=[3]Pav.tvarkyklė!$B$13,"",IF(ISBLANK(R4876),"X","")))</f>
        <v/>
      </c>
      <c r="P4876" s="91"/>
      <c r="Q4876" s="63"/>
      <c r="R4876" s="63"/>
      <c r="S4876" s="63"/>
      <c r="T4876" s="63"/>
      <c r="U4876" s="34" t="str">
        <f>IFERROR(INDEX('[3]5.Grup_T'!$G$4:$G$22,MATCH('6.Turtas'!E4876,'[3]5.Grup_T'!$E$4:$E$22,0)),"0")</f>
        <v>0</v>
      </c>
      <c r="V4876" s="35">
        <f t="shared" si="1053"/>
        <v>0</v>
      </c>
      <c r="W4876" s="35">
        <f>IF(NOT(ISBLANK(H4876)),(12-DATEDIF(H4876,'[3]1.Pradzia'!$D$13,"m")),0)</f>
        <v>0</v>
      </c>
      <c r="X4876" s="35">
        <f t="shared" si="1054"/>
        <v>0</v>
      </c>
      <c r="Y4876" s="35">
        <f t="shared" si="1064"/>
        <v>0</v>
      </c>
      <c r="Z4876" s="35">
        <f t="shared" si="1062"/>
        <v>0</v>
      </c>
      <c r="AA4876" s="36">
        <f t="shared" si="1055"/>
        <v>0</v>
      </c>
      <c r="AB4876" s="36">
        <f t="shared" si="1056"/>
        <v>0</v>
      </c>
      <c r="AC4876" s="37">
        <f t="shared" si="1057"/>
        <v>0</v>
      </c>
      <c r="AD4876" s="35">
        <f>IF(OR(YEAR(G4876)&lt;2019,O4876="X"),0,IF(ISBLANK(H4876),DATEDIF(G4876,'[3]1.Pradzia'!$D$13,"M"),DATEDIF(G4876,H4876,"m")))</f>
        <v>0</v>
      </c>
      <c r="AE4876" s="37">
        <f>IF(E4876='[3]5.Grup_T'!$E$20,0,IF(AD4876&lt;&gt;0,M4876/V4876*MIN(12,AD4876),0))</f>
        <v>0</v>
      </c>
      <c r="AF4876" s="37">
        <f t="shared" si="1058"/>
        <v>0</v>
      </c>
      <c r="AG4876" s="37">
        <f t="shared" si="1059"/>
        <v>0</v>
      </c>
      <c r="AH4876" s="37">
        <f t="shared" si="1060"/>
        <v>0</v>
      </c>
      <c r="AI4876" s="35" t="str">
        <f t="shared" si="1061"/>
        <v>Nusidėvėjęs</v>
      </c>
      <c r="AJ4876" s="38" t="str">
        <f>IF(AND(F4876&lt;&gt;[3]Pav.tvarkyklė!$B$12,F4876&lt;&gt;[3]Pav.tvarkyklė!$B$13),"GVTNT","X")</f>
        <v>GVTNT</v>
      </c>
      <c r="AK4876" s="39">
        <f t="shared" si="1063"/>
        <v>0</v>
      </c>
      <c r="AL4876" s="41"/>
      <c r="AM4876" s="41"/>
      <c r="AN4876" s="41">
        <f t="shared" si="1065"/>
        <v>1900</v>
      </c>
      <c r="AO4876" s="41"/>
      <c r="AP4876" s="41"/>
      <c r="AQ4876" s="41"/>
      <c r="AR4876" s="42"/>
      <c r="AS4876" s="42"/>
      <c r="AU4876" s="43">
        <f t="shared" si="1066"/>
        <v>0</v>
      </c>
    </row>
    <row r="4877" spans="1:47" ht="15" customHeight="1" x14ac:dyDescent="0.25">
      <c r="A4877" s="11"/>
      <c r="B4877" s="19">
        <v>5046</v>
      </c>
      <c r="C4877" s="61"/>
      <c r="D4877" s="62"/>
      <c r="E4877" s="78"/>
      <c r="F4877" s="63"/>
      <c r="G4877" s="80"/>
      <c r="H4877" s="94"/>
      <c r="I4877" s="95"/>
      <c r="J4877" s="27"/>
      <c r="K4877" s="27"/>
      <c r="L4877" s="95"/>
      <c r="M4877" s="96"/>
      <c r="N4877" s="29">
        <v>0</v>
      </c>
      <c r="O4877" s="30" t="str">
        <f>IF(G4877&lt;=$N$2,"",IF(F4877=[3]Pav.tvarkyklė!$B$13,"",IF(ISBLANK(R4877),"X","")))</f>
        <v/>
      </c>
      <c r="P4877" s="91"/>
      <c r="Q4877" s="63"/>
      <c r="R4877" s="63"/>
      <c r="S4877" s="63"/>
      <c r="T4877" s="63"/>
      <c r="U4877" s="34" t="str">
        <f>IFERROR(INDEX('[3]5.Grup_T'!$G$4:$G$22,MATCH('6.Turtas'!E4877,'[3]5.Grup_T'!$E$4:$E$22,0)),"0")</f>
        <v>0</v>
      </c>
      <c r="V4877" s="35">
        <f t="shared" si="1053"/>
        <v>0</v>
      </c>
      <c r="W4877" s="35">
        <f>IF(NOT(ISBLANK(H4877)),(12-DATEDIF(H4877,'[3]1.Pradzia'!$D$13,"m")),0)</f>
        <v>0</v>
      </c>
      <c r="X4877" s="35">
        <f t="shared" si="1054"/>
        <v>0</v>
      </c>
      <c r="Y4877" s="35">
        <f t="shared" si="1064"/>
        <v>0</v>
      </c>
      <c r="Z4877" s="35">
        <f t="shared" si="1062"/>
        <v>0</v>
      </c>
      <c r="AA4877" s="36">
        <f t="shared" si="1055"/>
        <v>0</v>
      </c>
      <c r="AB4877" s="36">
        <f t="shared" si="1056"/>
        <v>0</v>
      </c>
      <c r="AC4877" s="37">
        <f t="shared" si="1057"/>
        <v>0</v>
      </c>
      <c r="AD4877" s="35">
        <f>IF(OR(YEAR(G4877)&lt;2019,O4877="X"),0,IF(ISBLANK(H4877),DATEDIF(G4877,'[3]1.Pradzia'!$D$13,"M"),DATEDIF(G4877,H4877,"m")))</f>
        <v>0</v>
      </c>
      <c r="AE4877" s="37">
        <f>IF(E4877='[3]5.Grup_T'!$E$20,0,IF(AD4877&lt;&gt;0,M4877/V4877*MIN(12,AD4877),0))</f>
        <v>0</v>
      </c>
      <c r="AF4877" s="37">
        <f t="shared" si="1058"/>
        <v>0</v>
      </c>
      <c r="AG4877" s="37">
        <f t="shared" si="1059"/>
        <v>0</v>
      </c>
      <c r="AH4877" s="37">
        <f t="shared" si="1060"/>
        <v>0</v>
      </c>
      <c r="AI4877" s="35" t="str">
        <f t="shared" si="1061"/>
        <v>Nusidėvėjęs</v>
      </c>
      <c r="AJ4877" s="38" t="str">
        <f>IF(AND(F4877&lt;&gt;[3]Pav.tvarkyklė!$B$12,F4877&lt;&gt;[3]Pav.tvarkyklė!$B$13),"GVTNT","X")</f>
        <v>GVTNT</v>
      </c>
      <c r="AK4877" s="39">
        <f t="shared" si="1063"/>
        <v>0</v>
      </c>
      <c r="AL4877" s="41"/>
      <c r="AM4877" s="41"/>
      <c r="AN4877" s="41">
        <f t="shared" si="1065"/>
        <v>1900</v>
      </c>
      <c r="AO4877" s="41"/>
      <c r="AP4877" s="41"/>
      <c r="AQ4877" s="41"/>
      <c r="AR4877" s="42"/>
      <c r="AS4877" s="42"/>
      <c r="AU4877" s="43">
        <f t="shared" si="1066"/>
        <v>0</v>
      </c>
    </row>
    <row r="4878" spans="1:47" ht="15" customHeight="1" x14ac:dyDescent="0.25">
      <c r="A4878" s="11"/>
      <c r="B4878" s="19">
        <v>5047</v>
      </c>
      <c r="C4878" s="61"/>
      <c r="D4878" s="62"/>
      <c r="E4878" s="78"/>
      <c r="F4878" s="63"/>
      <c r="G4878" s="80"/>
      <c r="H4878" s="94"/>
      <c r="I4878" s="95"/>
      <c r="J4878" s="27"/>
      <c r="K4878" s="27"/>
      <c r="L4878" s="95"/>
      <c r="M4878" s="96"/>
      <c r="N4878" s="29">
        <v>0</v>
      </c>
      <c r="O4878" s="30" t="str">
        <f>IF(G4878&lt;=$N$2,"",IF(F4878=[3]Pav.tvarkyklė!$B$13,"",IF(ISBLANK(R4878),"X","")))</f>
        <v/>
      </c>
      <c r="P4878" s="91"/>
      <c r="Q4878" s="63"/>
      <c r="R4878" s="63"/>
      <c r="S4878" s="63"/>
      <c r="T4878" s="63"/>
      <c r="U4878" s="34" t="str">
        <f>IFERROR(INDEX('[3]5.Grup_T'!$G$4:$G$22,MATCH('6.Turtas'!E4878,'[3]5.Grup_T'!$E$4:$E$22,0)),"0")</f>
        <v>0</v>
      </c>
      <c r="V4878" s="35">
        <f t="shared" si="1053"/>
        <v>0</v>
      </c>
      <c r="W4878" s="35">
        <f>IF(NOT(ISBLANK(H4878)),(12-DATEDIF(H4878,'[3]1.Pradzia'!$D$13,"m")),0)</f>
        <v>0</v>
      </c>
      <c r="X4878" s="35">
        <f t="shared" si="1054"/>
        <v>0</v>
      </c>
      <c r="Y4878" s="35">
        <f t="shared" si="1064"/>
        <v>0</v>
      </c>
      <c r="Z4878" s="35">
        <f t="shared" si="1062"/>
        <v>0</v>
      </c>
      <c r="AA4878" s="36">
        <f t="shared" si="1055"/>
        <v>0</v>
      </c>
      <c r="AB4878" s="36">
        <f t="shared" si="1056"/>
        <v>0</v>
      </c>
      <c r="AC4878" s="37">
        <f t="shared" si="1057"/>
        <v>0</v>
      </c>
      <c r="AD4878" s="35">
        <f>IF(OR(YEAR(G4878)&lt;2019,O4878="X"),0,IF(ISBLANK(H4878),DATEDIF(G4878,'[3]1.Pradzia'!$D$13,"M"),DATEDIF(G4878,H4878,"m")))</f>
        <v>0</v>
      </c>
      <c r="AE4878" s="37">
        <f>IF(E4878='[3]5.Grup_T'!$E$20,0,IF(AD4878&lt;&gt;0,M4878/V4878*MIN(12,AD4878),0))</f>
        <v>0</v>
      </c>
      <c r="AF4878" s="37">
        <f t="shared" si="1058"/>
        <v>0</v>
      </c>
      <c r="AG4878" s="37">
        <f t="shared" si="1059"/>
        <v>0</v>
      </c>
      <c r="AH4878" s="37">
        <f t="shared" si="1060"/>
        <v>0</v>
      </c>
      <c r="AI4878" s="35" t="str">
        <f t="shared" si="1061"/>
        <v>Nusidėvėjęs</v>
      </c>
      <c r="AJ4878" s="38" t="str">
        <f>IF(AND(F4878&lt;&gt;[3]Pav.tvarkyklė!$B$12,F4878&lt;&gt;[3]Pav.tvarkyklė!$B$13),"GVTNT","X")</f>
        <v>GVTNT</v>
      </c>
      <c r="AK4878" s="39">
        <f t="shared" si="1063"/>
        <v>0</v>
      </c>
      <c r="AL4878" s="41"/>
      <c r="AM4878" s="41"/>
      <c r="AN4878" s="41">
        <f t="shared" si="1065"/>
        <v>1900</v>
      </c>
      <c r="AO4878" s="41"/>
      <c r="AP4878" s="41"/>
      <c r="AQ4878" s="41"/>
      <c r="AR4878" s="42"/>
      <c r="AS4878" s="42"/>
      <c r="AU4878" s="43">
        <f t="shared" si="1066"/>
        <v>0</v>
      </c>
    </row>
    <row r="4879" spans="1:47" ht="15" customHeight="1" x14ac:dyDescent="0.25">
      <c r="A4879" s="11"/>
      <c r="B4879" s="19">
        <v>5048</v>
      </c>
      <c r="C4879" s="61"/>
      <c r="D4879" s="62"/>
      <c r="E4879" s="78"/>
      <c r="F4879" s="63"/>
      <c r="G4879" s="80"/>
      <c r="H4879" s="94"/>
      <c r="I4879" s="95"/>
      <c r="J4879" s="27"/>
      <c r="K4879" s="27"/>
      <c r="L4879" s="95"/>
      <c r="M4879" s="96"/>
      <c r="N4879" s="29">
        <v>0</v>
      </c>
      <c r="O4879" s="30" t="str">
        <f>IF(G4879&lt;=$N$2,"",IF(F4879=[3]Pav.tvarkyklė!$B$13,"",IF(ISBLANK(R4879),"X","")))</f>
        <v/>
      </c>
      <c r="P4879" s="91"/>
      <c r="Q4879" s="63"/>
      <c r="R4879" s="63"/>
      <c r="S4879" s="63"/>
      <c r="T4879" s="63"/>
      <c r="U4879" s="34" t="str">
        <f>IFERROR(INDEX('[3]5.Grup_T'!$G$4:$G$22,MATCH('6.Turtas'!E4879,'[3]5.Grup_T'!$E$4:$E$22,0)),"0")</f>
        <v>0</v>
      </c>
      <c r="V4879" s="35">
        <f t="shared" si="1053"/>
        <v>0</v>
      </c>
      <c r="W4879" s="35">
        <f>IF(NOT(ISBLANK(H4879)),(12-DATEDIF(H4879,'[3]1.Pradzia'!$D$13,"m")),0)</f>
        <v>0</v>
      </c>
      <c r="X4879" s="35">
        <f t="shared" si="1054"/>
        <v>0</v>
      </c>
      <c r="Y4879" s="35">
        <f t="shared" si="1064"/>
        <v>0</v>
      </c>
      <c r="Z4879" s="35">
        <f t="shared" si="1062"/>
        <v>0</v>
      </c>
      <c r="AA4879" s="36">
        <f t="shared" si="1055"/>
        <v>0</v>
      </c>
      <c r="AB4879" s="36">
        <f t="shared" si="1056"/>
        <v>0</v>
      </c>
      <c r="AC4879" s="37">
        <f t="shared" si="1057"/>
        <v>0</v>
      </c>
      <c r="AD4879" s="35">
        <f>IF(OR(YEAR(G4879)&lt;2019,O4879="X"),0,IF(ISBLANK(H4879),DATEDIF(G4879,'[3]1.Pradzia'!$D$13,"M"),DATEDIF(G4879,H4879,"m")))</f>
        <v>0</v>
      </c>
      <c r="AE4879" s="37">
        <f>IF(E4879='[3]5.Grup_T'!$E$20,0,IF(AD4879&lt;&gt;0,M4879/V4879*MIN(12,AD4879),0))</f>
        <v>0</v>
      </c>
      <c r="AF4879" s="37">
        <f t="shared" si="1058"/>
        <v>0</v>
      </c>
      <c r="AG4879" s="37">
        <f t="shared" si="1059"/>
        <v>0</v>
      </c>
      <c r="AH4879" s="37">
        <f t="shared" si="1060"/>
        <v>0</v>
      </c>
      <c r="AI4879" s="35" t="str">
        <f t="shared" si="1061"/>
        <v>Nusidėvėjęs</v>
      </c>
      <c r="AJ4879" s="38" t="str">
        <f>IF(AND(F4879&lt;&gt;[3]Pav.tvarkyklė!$B$12,F4879&lt;&gt;[3]Pav.tvarkyklė!$B$13),"GVTNT","X")</f>
        <v>GVTNT</v>
      </c>
      <c r="AK4879" s="39">
        <f t="shared" si="1063"/>
        <v>0</v>
      </c>
      <c r="AL4879" s="41"/>
      <c r="AM4879" s="41"/>
      <c r="AN4879" s="41">
        <f t="shared" si="1065"/>
        <v>1900</v>
      </c>
      <c r="AO4879" s="41"/>
      <c r="AP4879" s="41"/>
      <c r="AQ4879" s="41"/>
      <c r="AR4879" s="42"/>
      <c r="AS4879" s="42"/>
      <c r="AU4879" s="43">
        <f t="shared" si="1066"/>
        <v>0</v>
      </c>
    </row>
    <row r="4880" spans="1:47" ht="15" customHeight="1" x14ac:dyDescent="0.25">
      <c r="A4880" s="11"/>
      <c r="B4880" s="19">
        <v>5049</v>
      </c>
      <c r="C4880" s="61"/>
      <c r="D4880" s="62"/>
      <c r="E4880" s="78"/>
      <c r="F4880" s="63"/>
      <c r="G4880" s="80"/>
      <c r="H4880" s="94"/>
      <c r="I4880" s="95"/>
      <c r="J4880" s="27"/>
      <c r="K4880" s="27"/>
      <c r="L4880" s="95"/>
      <c r="M4880" s="96"/>
      <c r="N4880" s="29">
        <v>0</v>
      </c>
      <c r="O4880" s="30" t="str">
        <f>IF(G4880&lt;=$N$2,"",IF(F4880=[3]Pav.tvarkyklė!$B$13,"",IF(ISBLANK(R4880),"X","")))</f>
        <v/>
      </c>
      <c r="P4880" s="91"/>
      <c r="Q4880" s="63"/>
      <c r="R4880" s="63"/>
      <c r="S4880" s="63"/>
      <c r="T4880" s="63"/>
      <c r="U4880" s="34" t="str">
        <f>IFERROR(INDEX('[3]5.Grup_T'!$G$4:$G$22,MATCH('6.Turtas'!E4880,'[3]5.Grup_T'!$E$4:$E$22,0)),"0")</f>
        <v>0</v>
      </c>
      <c r="V4880" s="35">
        <f t="shared" si="1053"/>
        <v>0</v>
      </c>
      <c r="W4880" s="35">
        <f>IF(NOT(ISBLANK(H4880)),(12-DATEDIF(H4880,'[3]1.Pradzia'!$D$13,"m")),0)</f>
        <v>0</v>
      </c>
      <c r="X4880" s="35">
        <f t="shared" si="1054"/>
        <v>0</v>
      </c>
      <c r="Y4880" s="35">
        <f t="shared" si="1064"/>
        <v>0</v>
      </c>
      <c r="Z4880" s="35">
        <f t="shared" si="1062"/>
        <v>0</v>
      </c>
      <c r="AA4880" s="36">
        <f t="shared" si="1055"/>
        <v>0</v>
      </c>
      <c r="AB4880" s="36">
        <f t="shared" si="1056"/>
        <v>0</v>
      </c>
      <c r="AC4880" s="37">
        <f t="shared" si="1057"/>
        <v>0</v>
      </c>
      <c r="AD4880" s="35">
        <f>IF(OR(YEAR(G4880)&lt;2019,O4880="X"),0,IF(ISBLANK(H4880),DATEDIF(G4880,'[3]1.Pradzia'!$D$13,"M"),DATEDIF(G4880,H4880,"m")))</f>
        <v>0</v>
      </c>
      <c r="AE4880" s="37">
        <f>IF(E4880='[3]5.Grup_T'!$E$20,0,IF(AD4880&lt;&gt;0,M4880/V4880*MIN(12,AD4880),0))</f>
        <v>0</v>
      </c>
      <c r="AF4880" s="37">
        <f t="shared" si="1058"/>
        <v>0</v>
      </c>
      <c r="AG4880" s="37">
        <f t="shared" si="1059"/>
        <v>0</v>
      </c>
      <c r="AH4880" s="37">
        <f t="shared" si="1060"/>
        <v>0</v>
      </c>
      <c r="AI4880" s="35" t="str">
        <f t="shared" si="1061"/>
        <v>Nusidėvėjęs</v>
      </c>
      <c r="AJ4880" s="38" t="str">
        <f>IF(AND(F4880&lt;&gt;[3]Pav.tvarkyklė!$B$12,F4880&lt;&gt;[3]Pav.tvarkyklė!$B$13),"GVTNT","X")</f>
        <v>GVTNT</v>
      </c>
      <c r="AK4880" s="39">
        <f t="shared" si="1063"/>
        <v>0</v>
      </c>
      <c r="AL4880" s="41"/>
      <c r="AM4880" s="41"/>
      <c r="AN4880" s="41">
        <f t="shared" si="1065"/>
        <v>1900</v>
      </c>
      <c r="AO4880" s="41"/>
      <c r="AP4880" s="41"/>
      <c r="AQ4880" s="41"/>
      <c r="AR4880" s="42"/>
      <c r="AS4880" s="42"/>
      <c r="AU4880" s="43">
        <f t="shared" si="1066"/>
        <v>0</v>
      </c>
    </row>
    <row r="4881" spans="1:47" ht="15" customHeight="1" x14ac:dyDescent="0.25">
      <c r="A4881" s="11"/>
      <c r="B4881" s="19">
        <v>5050</v>
      </c>
      <c r="C4881" s="61"/>
      <c r="D4881" s="62"/>
      <c r="E4881" s="78"/>
      <c r="F4881" s="63"/>
      <c r="G4881" s="80"/>
      <c r="H4881" s="94"/>
      <c r="I4881" s="95"/>
      <c r="J4881" s="27"/>
      <c r="K4881" s="27"/>
      <c r="L4881" s="95"/>
      <c r="M4881" s="96"/>
      <c r="N4881" s="29">
        <v>0</v>
      </c>
      <c r="O4881" s="30" t="str">
        <f>IF(G4881&lt;=$N$2,"",IF(F4881=[3]Pav.tvarkyklė!$B$13,"",IF(ISBLANK(R4881),"X","")))</f>
        <v/>
      </c>
      <c r="P4881" s="91"/>
      <c r="Q4881" s="63"/>
      <c r="R4881" s="63"/>
      <c r="S4881" s="63"/>
      <c r="T4881" s="63"/>
      <c r="U4881" s="34" t="str">
        <f>IFERROR(INDEX('[3]5.Grup_T'!$G$4:$G$22,MATCH('6.Turtas'!E4881,'[3]5.Grup_T'!$E$4:$E$22,0)),"0")</f>
        <v>0</v>
      </c>
      <c r="V4881" s="35">
        <f t="shared" si="1053"/>
        <v>0</v>
      </c>
      <c r="W4881" s="35">
        <f>IF(NOT(ISBLANK(H4881)),(12-DATEDIF(H4881,'[3]1.Pradzia'!$D$13,"m")),0)</f>
        <v>0</v>
      </c>
      <c r="X4881" s="35">
        <f t="shared" si="1054"/>
        <v>0</v>
      </c>
      <c r="Y4881" s="35">
        <f t="shared" si="1064"/>
        <v>0</v>
      </c>
      <c r="Z4881" s="35">
        <f t="shared" si="1062"/>
        <v>0</v>
      </c>
      <c r="AA4881" s="36">
        <f t="shared" si="1055"/>
        <v>0</v>
      </c>
      <c r="AB4881" s="36">
        <f t="shared" si="1056"/>
        <v>0</v>
      </c>
      <c r="AC4881" s="37">
        <f t="shared" si="1057"/>
        <v>0</v>
      </c>
      <c r="AD4881" s="35">
        <f>IF(OR(YEAR(G4881)&lt;2019,O4881="X"),0,IF(ISBLANK(H4881),DATEDIF(G4881,'[3]1.Pradzia'!$D$13,"M"),DATEDIF(G4881,H4881,"m")))</f>
        <v>0</v>
      </c>
      <c r="AE4881" s="37">
        <f>IF(E4881='[3]5.Grup_T'!$E$20,0,IF(AD4881&lt;&gt;0,M4881/V4881*MIN(12,AD4881),0))</f>
        <v>0</v>
      </c>
      <c r="AF4881" s="37">
        <f t="shared" si="1058"/>
        <v>0</v>
      </c>
      <c r="AG4881" s="37">
        <f t="shared" si="1059"/>
        <v>0</v>
      </c>
      <c r="AH4881" s="37">
        <f t="shared" si="1060"/>
        <v>0</v>
      </c>
      <c r="AI4881" s="35" t="str">
        <f t="shared" si="1061"/>
        <v>Nusidėvėjęs</v>
      </c>
      <c r="AJ4881" s="38" t="str">
        <f>IF(AND(F4881&lt;&gt;[3]Pav.tvarkyklė!$B$12,F4881&lt;&gt;[3]Pav.tvarkyklė!$B$13),"GVTNT","X")</f>
        <v>GVTNT</v>
      </c>
      <c r="AK4881" s="39">
        <f t="shared" si="1063"/>
        <v>0</v>
      </c>
      <c r="AL4881" s="41"/>
      <c r="AM4881" s="41"/>
      <c r="AN4881" s="41">
        <f t="shared" si="1065"/>
        <v>1900</v>
      </c>
      <c r="AO4881" s="41"/>
      <c r="AP4881" s="41"/>
      <c r="AQ4881" s="41"/>
      <c r="AR4881" s="42"/>
      <c r="AS4881" s="42"/>
      <c r="AU4881" s="43">
        <f t="shared" si="1066"/>
        <v>0</v>
      </c>
    </row>
    <row r="4882" spans="1:47" ht="15" customHeight="1" x14ac:dyDescent="0.25">
      <c r="A4882" s="11"/>
      <c r="B4882" s="19">
        <v>5051</v>
      </c>
      <c r="C4882" s="61"/>
      <c r="D4882" s="62"/>
      <c r="E4882" s="78"/>
      <c r="F4882" s="63"/>
      <c r="G4882" s="80"/>
      <c r="H4882" s="94"/>
      <c r="I4882" s="95"/>
      <c r="J4882" s="27"/>
      <c r="K4882" s="27"/>
      <c r="L4882" s="95"/>
      <c r="M4882" s="96"/>
      <c r="N4882" s="29">
        <v>0</v>
      </c>
      <c r="O4882" s="30" t="str">
        <f>IF(G4882&lt;=$N$2,"",IF(F4882=[3]Pav.tvarkyklė!$B$13,"",IF(ISBLANK(R4882),"X","")))</f>
        <v/>
      </c>
      <c r="P4882" s="91"/>
      <c r="Q4882" s="63"/>
      <c r="R4882" s="63"/>
      <c r="S4882" s="63"/>
      <c r="T4882" s="63"/>
      <c r="U4882" s="34" t="str">
        <f>IFERROR(INDEX('[3]5.Grup_T'!$G$4:$G$22,MATCH('6.Turtas'!E4882,'[3]5.Grup_T'!$E$4:$E$22,0)),"0")</f>
        <v>0</v>
      </c>
      <c r="V4882" s="35">
        <f t="shared" ref="V4882:V4945" si="1067">U4882*12</f>
        <v>0</v>
      </c>
      <c r="W4882" s="35">
        <f>IF(NOT(ISBLANK(H4882)),(12-DATEDIF(H4882,'[3]1.Pradzia'!$D$13,"m")),0)</f>
        <v>0</v>
      </c>
      <c r="X4882" s="35">
        <f t="shared" ref="X4882:X4945" si="1068">IF(OR(ISBLANK(C4882),YEAR(G4882)&gt;=2019),0,DATEDIF(G4882,$N$2,"M"))</f>
        <v>0</v>
      </c>
      <c r="Y4882" s="35">
        <f t="shared" si="1064"/>
        <v>0</v>
      </c>
      <c r="Z4882" s="35">
        <f t="shared" si="1062"/>
        <v>0</v>
      </c>
      <c r="AA4882" s="36">
        <f t="shared" ref="AA4882:AA4945" si="1069">+IF(Z4882&lt;=0,0,N4882/Z4882)</f>
        <v>0</v>
      </c>
      <c r="AB4882" s="36">
        <f t="shared" ref="AB4882:AB4945" si="1070">IF(Z4882&lt;=0,N4882,N4882/Z4882*Y4882)</f>
        <v>0</v>
      </c>
      <c r="AC4882" s="37">
        <f t="shared" ref="AC4882:AC4945" si="1071">IF(YEAR(G4882)&lt;2019,M4882-N4882+AB4882,0)</f>
        <v>0</v>
      </c>
      <c r="AD4882" s="35">
        <f>IF(OR(YEAR(G4882)&lt;2019,O4882="X"),0,IF(ISBLANK(H4882),DATEDIF(G4882,'[3]1.Pradzia'!$D$13,"M"),DATEDIF(G4882,H4882,"m")))</f>
        <v>0</v>
      </c>
      <c r="AE4882" s="37">
        <f>IF(E4882='[3]5.Grup_T'!$E$20,0,IF(AD4882&lt;&gt;0,M4882/V4882*MIN(12,AD4882),0))</f>
        <v>0</v>
      </c>
      <c r="AF4882" s="37">
        <f t="shared" ref="AF4882:AF4945" si="1072">+AB4882+AE4882</f>
        <v>0</v>
      </c>
      <c r="AG4882" s="37">
        <f t="shared" ref="AG4882:AG4945" si="1073">AC4882+AE4882</f>
        <v>0</v>
      </c>
      <c r="AH4882" s="37">
        <f t="shared" ref="AH4882:AH4945" si="1074">M4882-AG4882</f>
        <v>0</v>
      </c>
      <c r="AI4882" s="35" t="str">
        <f t="shared" ref="AI4882:AI4945" si="1075">IF(H4882&lt;&gt;0,"Nurašytas",IF(O4882="X","Nesuderintas",IF(AH4882&lt;=0,"Nusidėvėjęs","")))</f>
        <v>Nusidėvėjęs</v>
      </c>
      <c r="AJ4882" s="38" t="str">
        <f>IF(AND(F4882&lt;&gt;[3]Pav.tvarkyklė!$B$12,F4882&lt;&gt;[3]Pav.tvarkyklė!$B$13),"GVTNT","X")</f>
        <v>GVTNT</v>
      </c>
      <c r="AK4882" s="39">
        <f t="shared" si="1063"/>
        <v>0</v>
      </c>
      <c r="AL4882" s="41"/>
      <c r="AM4882" s="41"/>
      <c r="AN4882" s="41">
        <f t="shared" si="1065"/>
        <v>1900</v>
      </c>
      <c r="AO4882" s="41"/>
      <c r="AP4882" s="41"/>
      <c r="AQ4882" s="41"/>
      <c r="AR4882" s="42"/>
      <c r="AS4882" s="42"/>
      <c r="AU4882" s="43">
        <f t="shared" si="1066"/>
        <v>0</v>
      </c>
    </row>
    <row r="4883" spans="1:47" ht="15" customHeight="1" x14ac:dyDescent="0.25">
      <c r="A4883" s="11"/>
      <c r="B4883" s="19">
        <v>5052</v>
      </c>
      <c r="C4883" s="61"/>
      <c r="D4883" s="62"/>
      <c r="E4883" s="78"/>
      <c r="F4883" s="63"/>
      <c r="G4883" s="80"/>
      <c r="H4883" s="94"/>
      <c r="I4883" s="95"/>
      <c r="J4883" s="27"/>
      <c r="K4883" s="27"/>
      <c r="L4883" s="95"/>
      <c r="M4883" s="96"/>
      <c r="N4883" s="29">
        <v>0</v>
      </c>
      <c r="O4883" s="30" t="str">
        <f>IF(G4883&lt;=$N$2,"",IF(F4883=[3]Pav.tvarkyklė!$B$13,"",IF(ISBLANK(R4883),"X","")))</f>
        <v/>
      </c>
      <c r="P4883" s="91"/>
      <c r="Q4883" s="63"/>
      <c r="R4883" s="63"/>
      <c r="S4883" s="63"/>
      <c r="T4883" s="63"/>
      <c r="U4883" s="34" t="str">
        <f>IFERROR(INDEX('[3]5.Grup_T'!$G$4:$G$22,MATCH('6.Turtas'!E4883,'[3]5.Grup_T'!$E$4:$E$22,0)),"0")</f>
        <v>0</v>
      </c>
      <c r="V4883" s="35">
        <f t="shared" si="1067"/>
        <v>0</v>
      </c>
      <c r="W4883" s="35">
        <f>IF(NOT(ISBLANK(H4883)),(12-DATEDIF(H4883,'[3]1.Pradzia'!$D$13,"m")),0)</f>
        <v>0</v>
      </c>
      <c r="X4883" s="35">
        <f t="shared" si="1068"/>
        <v>0</v>
      </c>
      <c r="Y4883" s="35">
        <f t="shared" si="1064"/>
        <v>0</v>
      </c>
      <c r="Z4883" s="35">
        <f t="shared" ref="Z4883:Z4946" si="1076">IF(YEAR(G4883)&gt;=2019,0,V4883-X4883)</f>
        <v>0</v>
      </c>
      <c r="AA4883" s="36">
        <f t="shared" si="1069"/>
        <v>0</v>
      </c>
      <c r="AB4883" s="36">
        <f t="shared" si="1070"/>
        <v>0</v>
      </c>
      <c r="AC4883" s="37">
        <f t="shared" si="1071"/>
        <v>0</v>
      </c>
      <c r="AD4883" s="35">
        <f>IF(OR(YEAR(G4883)&lt;2019,O4883="X"),0,IF(ISBLANK(H4883),DATEDIF(G4883,'[3]1.Pradzia'!$D$13,"M"),DATEDIF(G4883,H4883,"m")))</f>
        <v>0</v>
      </c>
      <c r="AE4883" s="37">
        <f>IF(E4883='[3]5.Grup_T'!$E$20,0,IF(AD4883&lt;&gt;0,M4883/V4883*MIN(12,AD4883),0))</f>
        <v>0</v>
      </c>
      <c r="AF4883" s="37">
        <f t="shared" si="1072"/>
        <v>0</v>
      </c>
      <c r="AG4883" s="37">
        <f t="shared" si="1073"/>
        <v>0</v>
      </c>
      <c r="AH4883" s="37">
        <f t="shared" si="1074"/>
        <v>0</v>
      </c>
      <c r="AI4883" s="35" t="str">
        <f t="shared" si="1075"/>
        <v>Nusidėvėjęs</v>
      </c>
      <c r="AJ4883" s="38" t="str">
        <f>IF(AND(F4883&lt;&gt;[3]Pav.tvarkyklė!$B$12,F4883&lt;&gt;[3]Pav.tvarkyklė!$B$13),"GVTNT","X")</f>
        <v>GVTNT</v>
      </c>
      <c r="AK4883" s="39">
        <f t="shared" ref="AK4883:AK4946" si="1077">I4883-J4883-K4883-L4883-M4883</f>
        <v>0</v>
      </c>
      <c r="AL4883" s="41"/>
      <c r="AM4883" s="41"/>
      <c r="AN4883" s="41">
        <f t="shared" si="1065"/>
        <v>1900</v>
      </c>
      <c r="AO4883" s="41"/>
      <c r="AP4883" s="41"/>
      <c r="AQ4883" s="41"/>
      <c r="AR4883" s="42"/>
      <c r="AS4883" s="42"/>
      <c r="AU4883" s="43">
        <f t="shared" si="1066"/>
        <v>0</v>
      </c>
    </row>
    <row r="4884" spans="1:47" ht="15" customHeight="1" x14ac:dyDescent="0.25">
      <c r="A4884" s="11"/>
      <c r="B4884" s="19">
        <v>5053</v>
      </c>
      <c r="C4884" s="61"/>
      <c r="D4884" s="62"/>
      <c r="E4884" s="78"/>
      <c r="F4884" s="63"/>
      <c r="G4884" s="80"/>
      <c r="H4884" s="94"/>
      <c r="I4884" s="95"/>
      <c r="J4884" s="27"/>
      <c r="K4884" s="27"/>
      <c r="L4884" s="95"/>
      <c r="M4884" s="96"/>
      <c r="N4884" s="29">
        <v>0</v>
      </c>
      <c r="O4884" s="30" t="str">
        <f>IF(G4884&lt;=$N$2,"",IF(F4884=[3]Pav.tvarkyklė!$B$13,"",IF(ISBLANK(R4884),"X","")))</f>
        <v/>
      </c>
      <c r="P4884" s="91"/>
      <c r="Q4884" s="63"/>
      <c r="R4884" s="63"/>
      <c r="S4884" s="63"/>
      <c r="T4884" s="63"/>
      <c r="U4884" s="34" t="str">
        <f>IFERROR(INDEX('[3]5.Grup_T'!$G$4:$G$22,MATCH('6.Turtas'!E4884,'[3]5.Grup_T'!$E$4:$E$22,0)),"0")</f>
        <v>0</v>
      </c>
      <c r="V4884" s="35">
        <f t="shared" si="1067"/>
        <v>0</v>
      </c>
      <c r="W4884" s="35">
        <f>IF(NOT(ISBLANK(H4884)),(12-DATEDIF(H4884,'[3]1.Pradzia'!$D$13,"m")),0)</f>
        <v>0</v>
      </c>
      <c r="X4884" s="35">
        <f t="shared" si="1068"/>
        <v>0</v>
      </c>
      <c r="Y4884" s="35">
        <f t="shared" si="1064"/>
        <v>0</v>
      </c>
      <c r="Z4884" s="35">
        <f t="shared" si="1076"/>
        <v>0</v>
      </c>
      <c r="AA4884" s="36">
        <f t="shared" si="1069"/>
        <v>0</v>
      </c>
      <c r="AB4884" s="36">
        <f t="shared" si="1070"/>
        <v>0</v>
      </c>
      <c r="AC4884" s="37">
        <f t="shared" si="1071"/>
        <v>0</v>
      </c>
      <c r="AD4884" s="35">
        <f>IF(OR(YEAR(G4884)&lt;2019,O4884="X"),0,IF(ISBLANK(H4884),DATEDIF(G4884,'[3]1.Pradzia'!$D$13,"M"),DATEDIF(G4884,H4884,"m")))</f>
        <v>0</v>
      </c>
      <c r="AE4884" s="37">
        <f>IF(E4884='[3]5.Grup_T'!$E$20,0,IF(AD4884&lt;&gt;0,M4884/V4884*MIN(12,AD4884),0))</f>
        <v>0</v>
      </c>
      <c r="AF4884" s="37">
        <f t="shared" si="1072"/>
        <v>0</v>
      </c>
      <c r="AG4884" s="37">
        <f t="shared" si="1073"/>
        <v>0</v>
      </c>
      <c r="AH4884" s="37">
        <f t="shared" si="1074"/>
        <v>0</v>
      </c>
      <c r="AI4884" s="35" t="str">
        <f t="shared" si="1075"/>
        <v>Nusidėvėjęs</v>
      </c>
      <c r="AJ4884" s="38" t="str">
        <f>IF(AND(F4884&lt;&gt;[3]Pav.tvarkyklė!$B$12,F4884&lt;&gt;[3]Pav.tvarkyklė!$B$13),"GVTNT","X")</f>
        <v>GVTNT</v>
      </c>
      <c r="AK4884" s="39">
        <f t="shared" si="1077"/>
        <v>0</v>
      </c>
      <c r="AL4884" s="41"/>
      <c r="AM4884" s="41"/>
      <c r="AN4884" s="41">
        <f t="shared" si="1065"/>
        <v>1900</v>
      </c>
      <c r="AO4884" s="41"/>
      <c r="AP4884" s="41"/>
      <c r="AQ4884" s="41"/>
      <c r="AR4884" s="42"/>
      <c r="AS4884" s="42"/>
      <c r="AU4884" s="43">
        <f t="shared" si="1066"/>
        <v>0</v>
      </c>
    </row>
    <row r="4885" spans="1:47" ht="15" customHeight="1" x14ac:dyDescent="0.25">
      <c r="A4885" s="11"/>
      <c r="B4885" s="19">
        <v>5054</v>
      </c>
      <c r="C4885" s="61"/>
      <c r="D4885" s="62"/>
      <c r="E4885" s="78"/>
      <c r="F4885" s="63"/>
      <c r="G4885" s="80"/>
      <c r="H4885" s="94"/>
      <c r="I4885" s="95"/>
      <c r="J4885" s="27"/>
      <c r="K4885" s="27"/>
      <c r="L4885" s="95"/>
      <c r="M4885" s="96"/>
      <c r="N4885" s="29">
        <v>0</v>
      </c>
      <c r="O4885" s="30" t="str">
        <f>IF(G4885&lt;=$N$2,"",IF(F4885=[3]Pav.tvarkyklė!$B$13,"",IF(ISBLANK(R4885),"X","")))</f>
        <v/>
      </c>
      <c r="P4885" s="91"/>
      <c r="Q4885" s="63"/>
      <c r="R4885" s="63"/>
      <c r="S4885" s="63"/>
      <c r="T4885" s="63"/>
      <c r="U4885" s="34" t="str">
        <f>IFERROR(INDEX('[3]5.Grup_T'!$G$4:$G$22,MATCH('6.Turtas'!E4885,'[3]5.Grup_T'!$E$4:$E$22,0)),"0")</f>
        <v>0</v>
      </c>
      <c r="V4885" s="35">
        <f t="shared" si="1067"/>
        <v>0</v>
      </c>
      <c r="W4885" s="35">
        <f>IF(NOT(ISBLANK(H4885)),(12-DATEDIF(H4885,'[3]1.Pradzia'!$D$13,"m")),0)</f>
        <v>0</v>
      </c>
      <c r="X4885" s="35">
        <f t="shared" si="1068"/>
        <v>0</v>
      </c>
      <c r="Y4885" s="35">
        <f t="shared" si="1064"/>
        <v>0</v>
      </c>
      <c r="Z4885" s="35">
        <f t="shared" si="1076"/>
        <v>0</v>
      </c>
      <c r="AA4885" s="36">
        <f t="shared" si="1069"/>
        <v>0</v>
      </c>
      <c r="AB4885" s="36">
        <f t="shared" si="1070"/>
        <v>0</v>
      </c>
      <c r="AC4885" s="37">
        <f t="shared" si="1071"/>
        <v>0</v>
      </c>
      <c r="AD4885" s="35">
        <f>IF(OR(YEAR(G4885)&lt;2019,O4885="X"),0,IF(ISBLANK(H4885),DATEDIF(G4885,'[3]1.Pradzia'!$D$13,"M"),DATEDIF(G4885,H4885,"m")))</f>
        <v>0</v>
      </c>
      <c r="AE4885" s="37">
        <f>IF(E4885='[3]5.Grup_T'!$E$20,0,IF(AD4885&lt;&gt;0,M4885/V4885*MIN(12,AD4885),0))</f>
        <v>0</v>
      </c>
      <c r="AF4885" s="37">
        <f t="shared" si="1072"/>
        <v>0</v>
      </c>
      <c r="AG4885" s="37">
        <f t="shared" si="1073"/>
        <v>0</v>
      </c>
      <c r="AH4885" s="37">
        <f t="shared" si="1074"/>
        <v>0</v>
      </c>
      <c r="AI4885" s="35" t="str">
        <f t="shared" si="1075"/>
        <v>Nusidėvėjęs</v>
      </c>
      <c r="AJ4885" s="38" t="str">
        <f>IF(AND(F4885&lt;&gt;[3]Pav.tvarkyklė!$B$12,F4885&lt;&gt;[3]Pav.tvarkyklė!$B$13),"GVTNT","X")</f>
        <v>GVTNT</v>
      </c>
      <c r="AK4885" s="39">
        <f t="shared" si="1077"/>
        <v>0</v>
      </c>
      <c r="AL4885" s="41"/>
      <c r="AM4885" s="41"/>
      <c r="AN4885" s="41">
        <f t="shared" si="1065"/>
        <v>1900</v>
      </c>
      <c r="AO4885" s="41"/>
      <c r="AP4885" s="41"/>
      <c r="AQ4885" s="41"/>
      <c r="AR4885" s="42"/>
      <c r="AS4885" s="42"/>
      <c r="AU4885" s="43">
        <f t="shared" si="1066"/>
        <v>0</v>
      </c>
    </row>
    <row r="4886" spans="1:47" ht="15" customHeight="1" x14ac:dyDescent="0.25">
      <c r="A4886" s="11"/>
      <c r="B4886" s="19">
        <v>5055</v>
      </c>
      <c r="C4886" s="61"/>
      <c r="D4886" s="62"/>
      <c r="E4886" s="78"/>
      <c r="F4886" s="63"/>
      <c r="G4886" s="80"/>
      <c r="H4886" s="94"/>
      <c r="I4886" s="95"/>
      <c r="J4886" s="27"/>
      <c r="K4886" s="27"/>
      <c r="L4886" s="95"/>
      <c r="M4886" s="96"/>
      <c r="N4886" s="29">
        <v>0</v>
      </c>
      <c r="O4886" s="30" t="str">
        <f>IF(G4886&lt;=$N$2,"",IF(F4886=[3]Pav.tvarkyklė!$B$13,"",IF(ISBLANK(R4886),"X","")))</f>
        <v/>
      </c>
      <c r="P4886" s="91"/>
      <c r="Q4886" s="63"/>
      <c r="R4886" s="63"/>
      <c r="S4886" s="63"/>
      <c r="T4886" s="63"/>
      <c r="U4886" s="34" t="str">
        <f>IFERROR(INDEX('[3]5.Grup_T'!$G$4:$G$22,MATCH('6.Turtas'!E4886,'[3]5.Grup_T'!$E$4:$E$22,0)),"0")</f>
        <v>0</v>
      </c>
      <c r="V4886" s="35">
        <f t="shared" si="1067"/>
        <v>0</v>
      </c>
      <c r="W4886" s="35">
        <f>IF(NOT(ISBLANK(H4886)),(12-DATEDIF(H4886,'[3]1.Pradzia'!$D$13,"m")),0)</f>
        <v>0</v>
      </c>
      <c r="X4886" s="35">
        <f t="shared" si="1068"/>
        <v>0</v>
      </c>
      <c r="Y4886" s="35">
        <f t="shared" si="1064"/>
        <v>0</v>
      </c>
      <c r="Z4886" s="35">
        <f t="shared" si="1076"/>
        <v>0</v>
      </c>
      <c r="AA4886" s="36">
        <f t="shared" si="1069"/>
        <v>0</v>
      </c>
      <c r="AB4886" s="36">
        <f t="shared" si="1070"/>
        <v>0</v>
      </c>
      <c r="AC4886" s="37">
        <f t="shared" si="1071"/>
        <v>0</v>
      </c>
      <c r="AD4886" s="35">
        <f>IF(OR(YEAR(G4886)&lt;2019,O4886="X"),0,IF(ISBLANK(H4886),DATEDIF(G4886,'[3]1.Pradzia'!$D$13,"M"),DATEDIF(G4886,H4886,"m")))</f>
        <v>0</v>
      </c>
      <c r="AE4886" s="37">
        <f>IF(E4886='[3]5.Grup_T'!$E$20,0,IF(AD4886&lt;&gt;0,M4886/V4886*MIN(12,AD4886),0))</f>
        <v>0</v>
      </c>
      <c r="AF4886" s="37">
        <f t="shared" si="1072"/>
        <v>0</v>
      </c>
      <c r="AG4886" s="37">
        <f t="shared" si="1073"/>
        <v>0</v>
      </c>
      <c r="AH4886" s="37">
        <f t="shared" si="1074"/>
        <v>0</v>
      </c>
      <c r="AI4886" s="35" t="str">
        <f t="shared" si="1075"/>
        <v>Nusidėvėjęs</v>
      </c>
      <c r="AJ4886" s="38" t="str">
        <f>IF(AND(F4886&lt;&gt;[3]Pav.tvarkyklė!$B$12,F4886&lt;&gt;[3]Pav.tvarkyklė!$B$13),"GVTNT","X")</f>
        <v>GVTNT</v>
      </c>
      <c r="AK4886" s="39">
        <f t="shared" si="1077"/>
        <v>0</v>
      </c>
      <c r="AL4886" s="41"/>
      <c r="AM4886" s="41"/>
      <c r="AN4886" s="41">
        <f t="shared" si="1065"/>
        <v>1900</v>
      </c>
      <c r="AO4886" s="41"/>
      <c r="AP4886" s="41"/>
      <c r="AQ4886" s="41"/>
      <c r="AR4886" s="42"/>
      <c r="AS4886" s="42"/>
      <c r="AU4886" s="43">
        <f t="shared" si="1066"/>
        <v>0</v>
      </c>
    </row>
    <row r="4887" spans="1:47" ht="15" customHeight="1" x14ac:dyDescent="0.25">
      <c r="A4887" s="11"/>
      <c r="B4887" s="19">
        <v>5056</v>
      </c>
      <c r="C4887" s="61"/>
      <c r="D4887" s="62"/>
      <c r="E4887" s="78"/>
      <c r="F4887" s="63"/>
      <c r="G4887" s="80"/>
      <c r="H4887" s="94"/>
      <c r="I4887" s="95"/>
      <c r="J4887" s="27"/>
      <c r="K4887" s="27"/>
      <c r="L4887" s="95"/>
      <c r="M4887" s="96"/>
      <c r="N4887" s="29">
        <v>0</v>
      </c>
      <c r="O4887" s="30" t="str">
        <f>IF(G4887&lt;=$N$2,"",IF(F4887=[3]Pav.tvarkyklė!$B$13,"",IF(ISBLANK(R4887),"X","")))</f>
        <v/>
      </c>
      <c r="P4887" s="91"/>
      <c r="Q4887" s="63"/>
      <c r="R4887" s="63"/>
      <c r="S4887" s="63"/>
      <c r="T4887" s="63"/>
      <c r="U4887" s="34" t="str">
        <f>IFERROR(INDEX('[3]5.Grup_T'!$G$4:$G$22,MATCH('6.Turtas'!E4887,'[3]5.Grup_T'!$E$4:$E$22,0)),"0")</f>
        <v>0</v>
      </c>
      <c r="V4887" s="35">
        <f t="shared" si="1067"/>
        <v>0</v>
      </c>
      <c r="W4887" s="35">
        <f>IF(NOT(ISBLANK(H4887)),(12-DATEDIF(H4887,'[3]1.Pradzia'!$D$13,"m")),0)</f>
        <v>0</v>
      </c>
      <c r="X4887" s="35">
        <f t="shared" si="1068"/>
        <v>0</v>
      </c>
      <c r="Y4887" s="35">
        <f t="shared" si="1064"/>
        <v>0</v>
      </c>
      <c r="Z4887" s="35">
        <f t="shared" si="1076"/>
        <v>0</v>
      </c>
      <c r="AA4887" s="36">
        <f t="shared" si="1069"/>
        <v>0</v>
      </c>
      <c r="AB4887" s="36">
        <f t="shared" si="1070"/>
        <v>0</v>
      </c>
      <c r="AC4887" s="37">
        <f t="shared" si="1071"/>
        <v>0</v>
      </c>
      <c r="AD4887" s="35">
        <f>IF(OR(YEAR(G4887)&lt;2019,O4887="X"),0,IF(ISBLANK(H4887),DATEDIF(G4887,'[3]1.Pradzia'!$D$13,"M"),DATEDIF(G4887,H4887,"m")))</f>
        <v>0</v>
      </c>
      <c r="AE4887" s="37">
        <f>IF(E4887='[3]5.Grup_T'!$E$20,0,IF(AD4887&lt;&gt;0,M4887/V4887*MIN(12,AD4887),0))</f>
        <v>0</v>
      </c>
      <c r="AF4887" s="37">
        <f t="shared" si="1072"/>
        <v>0</v>
      </c>
      <c r="AG4887" s="37">
        <f t="shared" si="1073"/>
        <v>0</v>
      </c>
      <c r="AH4887" s="37">
        <f t="shared" si="1074"/>
        <v>0</v>
      </c>
      <c r="AI4887" s="35" t="str">
        <f t="shared" si="1075"/>
        <v>Nusidėvėjęs</v>
      </c>
      <c r="AJ4887" s="38" t="str">
        <f>IF(AND(F4887&lt;&gt;[3]Pav.tvarkyklė!$B$12,F4887&lt;&gt;[3]Pav.tvarkyklė!$B$13),"GVTNT","X")</f>
        <v>GVTNT</v>
      </c>
      <c r="AK4887" s="39">
        <f t="shared" si="1077"/>
        <v>0</v>
      </c>
      <c r="AL4887" s="41"/>
      <c r="AM4887" s="41"/>
      <c r="AN4887" s="41">
        <f t="shared" si="1065"/>
        <v>1900</v>
      </c>
      <c r="AO4887" s="41"/>
      <c r="AP4887" s="41"/>
      <c r="AQ4887" s="41"/>
      <c r="AR4887" s="42"/>
      <c r="AS4887" s="42"/>
      <c r="AU4887" s="43">
        <f t="shared" si="1066"/>
        <v>0</v>
      </c>
    </row>
    <row r="4888" spans="1:47" ht="15" customHeight="1" x14ac:dyDescent="0.25">
      <c r="A4888" s="11"/>
      <c r="B4888" s="19">
        <v>5057</v>
      </c>
      <c r="C4888" s="61"/>
      <c r="D4888" s="62"/>
      <c r="E4888" s="78"/>
      <c r="F4888" s="63"/>
      <c r="G4888" s="80"/>
      <c r="H4888" s="94"/>
      <c r="I4888" s="95"/>
      <c r="J4888" s="27"/>
      <c r="K4888" s="27"/>
      <c r="L4888" s="95"/>
      <c r="M4888" s="96"/>
      <c r="N4888" s="29">
        <v>0</v>
      </c>
      <c r="O4888" s="30" t="str">
        <f>IF(G4888&lt;=$N$2,"",IF(F4888=[3]Pav.tvarkyklė!$B$13,"",IF(ISBLANK(R4888),"X","")))</f>
        <v/>
      </c>
      <c r="P4888" s="91"/>
      <c r="Q4888" s="63"/>
      <c r="R4888" s="63"/>
      <c r="S4888" s="63"/>
      <c r="T4888" s="63"/>
      <c r="U4888" s="34" t="str">
        <f>IFERROR(INDEX('[3]5.Grup_T'!$G$4:$G$22,MATCH('6.Turtas'!E4888,'[3]5.Grup_T'!$E$4:$E$22,0)),"0")</f>
        <v>0</v>
      </c>
      <c r="V4888" s="35">
        <f t="shared" si="1067"/>
        <v>0</v>
      </c>
      <c r="W4888" s="35">
        <f>IF(NOT(ISBLANK(H4888)),(12-DATEDIF(H4888,'[3]1.Pradzia'!$D$13,"m")),0)</f>
        <v>0</v>
      </c>
      <c r="X4888" s="35">
        <f t="shared" si="1068"/>
        <v>0</v>
      </c>
      <c r="Y4888" s="35">
        <f t="shared" si="1064"/>
        <v>0</v>
      </c>
      <c r="Z4888" s="35">
        <f t="shared" si="1076"/>
        <v>0</v>
      </c>
      <c r="AA4888" s="36">
        <f t="shared" si="1069"/>
        <v>0</v>
      </c>
      <c r="AB4888" s="36">
        <f t="shared" si="1070"/>
        <v>0</v>
      </c>
      <c r="AC4888" s="37">
        <f t="shared" si="1071"/>
        <v>0</v>
      </c>
      <c r="AD4888" s="35">
        <f>IF(OR(YEAR(G4888)&lt;2019,O4888="X"),0,IF(ISBLANK(H4888),DATEDIF(G4888,'[3]1.Pradzia'!$D$13,"M"),DATEDIF(G4888,H4888,"m")))</f>
        <v>0</v>
      </c>
      <c r="AE4888" s="37">
        <f>IF(E4888='[3]5.Grup_T'!$E$20,0,IF(AD4888&lt;&gt;0,M4888/V4888*MIN(12,AD4888),0))</f>
        <v>0</v>
      </c>
      <c r="AF4888" s="37">
        <f t="shared" si="1072"/>
        <v>0</v>
      </c>
      <c r="AG4888" s="37">
        <f t="shared" si="1073"/>
        <v>0</v>
      </c>
      <c r="AH4888" s="37">
        <f t="shared" si="1074"/>
        <v>0</v>
      </c>
      <c r="AI4888" s="35" t="str">
        <f t="shared" si="1075"/>
        <v>Nusidėvėjęs</v>
      </c>
      <c r="AJ4888" s="38" t="str">
        <f>IF(AND(F4888&lt;&gt;[3]Pav.tvarkyklė!$B$12,F4888&lt;&gt;[3]Pav.tvarkyklė!$B$13),"GVTNT","X")</f>
        <v>GVTNT</v>
      </c>
      <c r="AK4888" s="39">
        <f t="shared" si="1077"/>
        <v>0</v>
      </c>
      <c r="AL4888" s="41"/>
      <c r="AM4888" s="41"/>
      <c r="AN4888" s="41">
        <f t="shared" si="1065"/>
        <v>1900</v>
      </c>
      <c r="AO4888" s="41"/>
      <c r="AP4888" s="41"/>
      <c r="AQ4888" s="41"/>
      <c r="AR4888" s="42"/>
      <c r="AS4888" s="42"/>
      <c r="AU4888" s="43">
        <f t="shared" si="1066"/>
        <v>0</v>
      </c>
    </row>
    <row r="4889" spans="1:47" ht="15" customHeight="1" x14ac:dyDescent="0.25">
      <c r="A4889" s="11"/>
      <c r="B4889" s="19">
        <v>5058</v>
      </c>
      <c r="C4889" s="61"/>
      <c r="D4889" s="62"/>
      <c r="E4889" s="78"/>
      <c r="F4889" s="63"/>
      <c r="G4889" s="80"/>
      <c r="H4889" s="94"/>
      <c r="I4889" s="95"/>
      <c r="J4889" s="27"/>
      <c r="K4889" s="27"/>
      <c r="L4889" s="95"/>
      <c r="M4889" s="96"/>
      <c r="N4889" s="29">
        <v>0</v>
      </c>
      <c r="O4889" s="30" t="str">
        <f>IF(G4889&lt;=$N$2,"",IF(F4889=[3]Pav.tvarkyklė!$B$13,"",IF(ISBLANK(R4889),"X","")))</f>
        <v/>
      </c>
      <c r="P4889" s="91"/>
      <c r="Q4889" s="63"/>
      <c r="R4889" s="63"/>
      <c r="S4889" s="63"/>
      <c r="T4889" s="63"/>
      <c r="U4889" s="34" t="str">
        <f>IFERROR(INDEX('[3]5.Grup_T'!$G$4:$G$22,MATCH('6.Turtas'!E4889,'[3]5.Grup_T'!$E$4:$E$22,0)),"0")</f>
        <v>0</v>
      </c>
      <c r="V4889" s="35">
        <f t="shared" si="1067"/>
        <v>0</v>
      </c>
      <c r="W4889" s="35">
        <f>IF(NOT(ISBLANK(H4889)),(12-DATEDIF(H4889,'[3]1.Pradzia'!$D$13,"m")),0)</f>
        <v>0</v>
      </c>
      <c r="X4889" s="35">
        <f t="shared" si="1068"/>
        <v>0</v>
      </c>
      <c r="Y4889" s="35">
        <f t="shared" si="1064"/>
        <v>0</v>
      </c>
      <c r="Z4889" s="35">
        <f t="shared" si="1076"/>
        <v>0</v>
      </c>
      <c r="AA4889" s="36">
        <f t="shared" si="1069"/>
        <v>0</v>
      </c>
      <c r="AB4889" s="36">
        <f t="shared" si="1070"/>
        <v>0</v>
      </c>
      <c r="AC4889" s="37">
        <f t="shared" si="1071"/>
        <v>0</v>
      </c>
      <c r="AD4889" s="35">
        <f>IF(OR(YEAR(G4889)&lt;2019,O4889="X"),0,IF(ISBLANK(H4889),DATEDIF(G4889,'[3]1.Pradzia'!$D$13,"M"),DATEDIF(G4889,H4889,"m")))</f>
        <v>0</v>
      </c>
      <c r="AE4889" s="37">
        <f>IF(E4889='[3]5.Grup_T'!$E$20,0,IF(AD4889&lt;&gt;0,M4889/V4889*MIN(12,AD4889),0))</f>
        <v>0</v>
      </c>
      <c r="AF4889" s="37">
        <f t="shared" si="1072"/>
        <v>0</v>
      </c>
      <c r="AG4889" s="37">
        <f t="shared" si="1073"/>
        <v>0</v>
      </c>
      <c r="AH4889" s="37">
        <f t="shared" si="1074"/>
        <v>0</v>
      </c>
      <c r="AI4889" s="35" t="str">
        <f t="shared" si="1075"/>
        <v>Nusidėvėjęs</v>
      </c>
      <c r="AJ4889" s="38" t="str">
        <f>IF(AND(F4889&lt;&gt;[3]Pav.tvarkyklė!$B$12,F4889&lt;&gt;[3]Pav.tvarkyklė!$B$13),"GVTNT","X")</f>
        <v>GVTNT</v>
      </c>
      <c r="AK4889" s="39">
        <f t="shared" si="1077"/>
        <v>0</v>
      </c>
      <c r="AL4889" s="41"/>
      <c r="AM4889" s="41"/>
      <c r="AN4889" s="41">
        <f t="shared" si="1065"/>
        <v>1900</v>
      </c>
      <c r="AO4889" s="41"/>
      <c r="AP4889" s="41"/>
      <c r="AQ4889" s="41"/>
      <c r="AR4889" s="42"/>
      <c r="AS4889" s="42"/>
      <c r="AU4889" s="43">
        <f t="shared" si="1066"/>
        <v>0</v>
      </c>
    </row>
    <row r="4890" spans="1:47" ht="15" customHeight="1" x14ac:dyDescent="0.25">
      <c r="A4890" s="11"/>
      <c r="B4890" s="19">
        <v>5059</v>
      </c>
      <c r="C4890" s="61"/>
      <c r="D4890" s="62"/>
      <c r="E4890" s="78"/>
      <c r="F4890" s="63"/>
      <c r="G4890" s="80"/>
      <c r="H4890" s="94"/>
      <c r="I4890" s="95"/>
      <c r="J4890" s="27"/>
      <c r="K4890" s="27"/>
      <c r="L4890" s="95"/>
      <c r="M4890" s="96"/>
      <c r="N4890" s="29">
        <v>0</v>
      </c>
      <c r="O4890" s="30" t="str">
        <f>IF(G4890&lt;=$N$2,"",IF(F4890=[3]Pav.tvarkyklė!$B$13,"",IF(ISBLANK(R4890),"X","")))</f>
        <v/>
      </c>
      <c r="P4890" s="91"/>
      <c r="Q4890" s="63"/>
      <c r="R4890" s="63"/>
      <c r="S4890" s="63"/>
      <c r="T4890" s="63"/>
      <c r="U4890" s="34" t="str">
        <f>IFERROR(INDEX('[3]5.Grup_T'!$G$4:$G$22,MATCH('6.Turtas'!E4890,'[3]5.Grup_T'!$E$4:$E$22,0)),"0")</f>
        <v>0</v>
      </c>
      <c r="V4890" s="35">
        <f t="shared" si="1067"/>
        <v>0</v>
      </c>
      <c r="W4890" s="35">
        <f>IF(NOT(ISBLANK(H4890)),(12-DATEDIF(H4890,'[3]1.Pradzia'!$D$13,"m")),0)</f>
        <v>0</v>
      </c>
      <c r="X4890" s="35">
        <f t="shared" si="1068"/>
        <v>0</v>
      </c>
      <c r="Y4890" s="35">
        <f t="shared" si="1064"/>
        <v>0</v>
      </c>
      <c r="Z4890" s="35">
        <f t="shared" si="1076"/>
        <v>0</v>
      </c>
      <c r="AA4890" s="36">
        <f t="shared" si="1069"/>
        <v>0</v>
      </c>
      <c r="AB4890" s="36">
        <f t="shared" si="1070"/>
        <v>0</v>
      </c>
      <c r="AC4890" s="37">
        <f t="shared" si="1071"/>
        <v>0</v>
      </c>
      <c r="AD4890" s="35">
        <f>IF(OR(YEAR(G4890)&lt;2019,O4890="X"),0,IF(ISBLANK(H4890),DATEDIF(G4890,'[3]1.Pradzia'!$D$13,"M"),DATEDIF(G4890,H4890,"m")))</f>
        <v>0</v>
      </c>
      <c r="AE4890" s="37">
        <f>IF(E4890='[3]5.Grup_T'!$E$20,0,IF(AD4890&lt;&gt;0,M4890/V4890*MIN(12,AD4890),0))</f>
        <v>0</v>
      </c>
      <c r="AF4890" s="37">
        <f t="shared" si="1072"/>
        <v>0</v>
      </c>
      <c r="AG4890" s="37">
        <f t="shared" si="1073"/>
        <v>0</v>
      </c>
      <c r="AH4890" s="37">
        <f t="shared" si="1074"/>
        <v>0</v>
      </c>
      <c r="AI4890" s="35" t="str">
        <f t="shared" si="1075"/>
        <v>Nusidėvėjęs</v>
      </c>
      <c r="AJ4890" s="38" t="str">
        <f>IF(AND(F4890&lt;&gt;[3]Pav.tvarkyklė!$B$12,F4890&lt;&gt;[3]Pav.tvarkyklė!$B$13),"GVTNT","X")</f>
        <v>GVTNT</v>
      </c>
      <c r="AK4890" s="39">
        <f t="shared" si="1077"/>
        <v>0</v>
      </c>
      <c r="AL4890" s="41"/>
      <c r="AM4890" s="41"/>
      <c r="AN4890" s="41">
        <f t="shared" si="1065"/>
        <v>1900</v>
      </c>
      <c r="AO4890" s="41"/>
      <c r="AP4890" s="41"/>
      <c r="AQ4890" s="41"/>
      <c r="AR4890" s="42"/>
      <c r="AS4890" s="42"/>
      <c r="AU4890" s="43">
        <f t="shared" si="1066"/>
        <v>0</v>
      </c>
    </row>
    <row r="4891" spans="1:47" ht="15" customHeight="1" x14ac:dyDescent="0.25">
      <c r="A4891" s="11"/>
      <c r="B4891" s="19">
        <v>5060</v>
      </c>
      <c r="C4891" s="61"/>
      <c r="D4891" s="62"/>
      <c r="E4891" s="78"/>
      <c r="F4891" s="63"/>
      <c r="G4891" s="80"/>
      <c r="H4891" s="94"/>
      <c r="I4891" s="95"/>
      <c r="J4891" s="27"/>
      <c r="K4891" s="27"/>
      <c r="L4891" s="95"/>
      <c r="M4891" s="96"/>
      <c r="N4891" s="29">
        <v>0</v>
      </c>
      <c r="O4891" s="30" t="str">
        <f>IF(G4891&lt;=$N$2,"",IF(F4891=[3]Pav.tvarkyklė!$B$13,"",IF(ISBLANK(R4891),"X","")))</f>
        <v/>
      </c>
      <c r="P4891" s="91"/>
      <c r="Q4891" s="63"/>
      <c r="R4891" s="63"/>
      <c r="S4891" s="63"/>
      <c r="T4891" s="63"/>
      <c r="U4891" s="34" t="str">
        <f>IFERROR(INDEX('[3]5.Grup_T'!$G$4:$G$22,MATCH('6.Turtas'!E4891,'[3]5.Grup_T'!$E$4:$E$22,0)),"0")</f>
        <v>0</v>
      </c>
      <c r="V4891" s="35">
        <f t="shared" si="1067"/>
        <v>0</v>
      </c>
      <c r="W4891" s="35">
        <f>IF(NOT(ISBLANK(H4891)),(12-DATEDIF(H4891,'[3]1.Pradzia'!$D$13,"m")),0)</f>
        <v>0</v>
      </c>
      <c r="X4891" s="35">
        <f t="shared" si="1068"/>
        <v>0</v>
      </c>
      <c r="Y4891" s="35">
        <f t="shared" si="1064"/>
        <v>0</v>
      </c>
      <c r="Z4891" s="35">
        <f t="shared" si="1076"/>
        <v>0</v>
      </c>
      <c r="AA4891" s="36">
        <f t="shared" si="1069"/>
        <v>0</v>
      </c>
      <c r="AB4891" s="36">
        <f t="shared" si="1070"/>
        <v>0</v>
      </c>
      <c r="AC4891" s="37">
        <f t="shared" si="1071"/>
        <v>0</v>
      </c>
      <c r="AD4891" s="35">
        <f>IF(OR(YEAR(G4891)&lt;2019,O4891="X"),0,IF(ISBLANK(H4891),DATEDIF(G4891,'[3]1.Pradzia'!$D$13,"M"),DATEDIF(G4891,H4891,"m")))</f>
        <v>0</v>
      </c>
      <c r="AE4891" s="37">
        <f>IF(E4891='[3]5.Grup_T'!$E$20,0,IF(AD4891&lt;&gt;0,M4891/V4891*MIN(12,AD4891),0))</f>
        <v>0</v>
      </c>
      <c r="AF4891" s="37">
        <f t="shared" si="1072"/>
        <v>0</v>
      </c>
      <c r="AG4891" s="37">
        <f t="shared" si="1073"/>
        <v>0</v>
      </c>
      <c r="AH4891" s="37">
        <f t="shared" si="1074"/>
        <v>0</v>
      </c>
      <c r="AI4891" s="35" t="str">
        <f t="shared" si="1075"/>
        <v>Nusidėvėjęs</v>
      </c>
      <c r="AJ4891" s="38" t="str">
        <f>IF(AND(F4891&lt;&gt;[3]Pav.tvarkyklė!$B$12,F4891&lt;&gt;[3]Pav.tvarkyklė!$B$13),"GVTNT","X")</f>
        <v>GVTNT</v>
      </c>
      <c r="AK4891" s="39">
        <f t="shared" si="1077"/>
        <v>0</v>
      </c>
      <c r="AL4891" s="41"/>
      <c r="AM4891" s="41"/>
      <c r="AN4891" s="41">
        <f t="shared" si="1065"/>
        <v>1900</v>
      </c>
      <c r="AO4891" s="41"/>
      <c r="AP4891" s="41"/>
      <c r="AQ4891" s="41"/>
      <c r="AR4891" s="42"/>
      <c r="AS4891" s="42"/>
      <c r="AU4891" s="43">
        <f t="shared" si="1066"/>
        <v>0</v>
      </c>
    </row>
    <row r="4892" spans="1:47" ht="15" customHeight="1" x14ac:dyDescent="0.25">
      <c r="A4892" s="11"/>
      <c r="B4892" s="19">
        <v>5061</v>
      </c>
      <c r="C4892" s="61"/>
      <c r="D4892" s="62"/>
      <c r="E4892" s="78"/>
      <c r="F4892" s="63"/>
      <c r="G4892" s="80"/>
      <c r="H4892" s="94"/>
      <c r="I4892" s="95"/>
      <c r="J4892" s="27"/>
      <c r="K4892" s="27"/>
      <c r="L4892" s="95"/>
      <c r="M4892" s="96"/>
      <c r="N4892" s="29">
        <v>0</v>
      </c>
      <c r="O4892" s="30" t="str">
        <f>IF(G4892&lt;=$N$2,"",IF(F4892=[3]Pav.tvarkyklė!$B$13,"",IF(ISBLANK(R4892),"X","")))</f>
        <v/>
      </c>
      <c r="P4892" s="91"/>
      <c r="Q4892" s="63"/>
      <c r="R4892" s="63"/>
      <c r="S4892" s="63"/>
      <c r="T4892" s="63"/>
      <c r="U4892" s="34" t="str">
        <f>IFERROR(INDEX('[3]5.Grup_T'!$G$4:$G$22,MATCH('6.Turtas'!E4892,'[3]5.Grup_T'!$E$4:$E$22,0)),"0")</f>
        <v>0</v>
      </c>
      <c r="V4892" s="35">
        <f t="shared" si="1067"/>
        <v>0</v>
      </c>
      <c r="W4892" s="35">
        <f>IF(NOT(ISBLANK(H4892)),(12-DATEDIF(H4892,'[3]1.Pradzia'!$D$13,"m")),0)</f>
        <v>0</v>
      </c>
      <c r="X4892" s="35">
        <f t="shared" si="1068"/>
        <v>0</v>
      </c>
      <c r="Y4892" s="35">
        <f t="shared" si="1064"/>
        <v>0</v>
      </c>
      <c r="Z4892" s="35">
        <f t="shared" si="1076"/>
        <v>0</v>
      </c>
      <c r="AA4892" s="36">
        <f t="shared" si="1069"/>
        <v>0</v>
      </c>
      <c r="AB4892" s="36">
        <f t="shared" si="1070"/>
        <v>0</v>
      </c>
      <c r="AC4892" s="37">
        <f t="shared" si="1071"/>
        <v>0</v>
      </c>
      <c r="AD4892" s="35">
        <f>IF(OR(YEAR(G4892)&lt;2019,O4892="X"),0,IF(ISBLANK(H4892),DATEDIF(G4892,'[3]1.Pradzia'!$D$13,"M"),DATEDIF(G4892,H4892,"m")))</f>
        <v>0</v>
      </c>
      <c r="AE4892" s="37">
        <f>IF(E4892='[3]5.Grup_T'!$E$20,0,IF(AD4892&lt;&gt;0,M4892/V4892*MIN(12,AD4892),0))</f>
        <v>0</v>
      </c>
      <c r="AF4892" s="37">
        <f t="shared" si="1072"/>
        <v>0</v>
      </c>
      <c r="AG4892" s="37">
        <f t="shared" si="1073"/>
        <v>0</v>
      </c>
      <c r="AH4892" s="37">
        <f t="shared" si="1074"/>
        <v>0</v>
      </c>
      <c r="AI4892" s="35" t="str">
        <f t="shared" si="1075"/>
        <v>Nusidėvėjęs</v>
      </c>
      <c r="AJ4892" s="38" t="str">
        <f>IF(AND(F4892&lt;&gt;[3]Pav.tvarkyklė!$B$12,F4892&lt;&gt;[3]Pav.tvarkyklė!$B$13),"GVTNT","X")</f>
        <v>GVTNT</v>
      </c>
      <c r="AK4892" s="39">
        <f t="shared" si="1077"/>
        <v>0</v>
      </c>
      <c r="AL4892" s="41"/>
      <c r="AM4892" s="41"/>
      <c r="AN4892" s="41">
        <f t="shared" si="1065"/>
        <v>1900</v>
      </c>
      <c r="AO4892" s="41"/>
      <c r="AP4892" s="41"/>
      <c r="AQ4892" s="41"/>
      <c r="AR4892" s="42"/>
      <c r="AS4892" s="42"/>
      <c r="AU4892" s="43">
        <f t="shared" si="1066"/>
        <v>0</v>
      </c>
    </row>
    <row r="4893" spans="1:47" ht="15" customHeight="1" x14ac:dyDescent="0.25">
      <c r="A4893" s="11"/>
      <c r="B4893" s="19">
        <v>5062</v>
      </c>
      <c r="C4893" s="61"/>
      <c r="D4893" s="62"/>
      <c r="E4893" s="78"/>
      <c r="F4893" s="63"/>
      <c r="G4893" s="80"/>
      <c r="H4893" s="94"/>
      <c r="I4893" s="95"/>
      <c r="J4893" s="27"/>
      <c r="K4893" s="27"/>
      <c r="L4893" s="95"/>
      <c r="M4893" s="96"/>
      <c r="N4893" s="29">
        <v>0</v>
      </c>
      <c r="O4893" s="30" t="str">
        <f>IF(G4893&lt;=$N$2,"",IF(F4893=[3]Pav.tvarkyklė!$B$13,"",IF(ISBLANK(R4893),"X","")))</f>
        <v/>
      </c>
      <c r="P4893" s="91"/>
      <c r="Q4893" s="63"/>
      <c r="R4893" s="63"/>
      <c r="S4893" s="63"/>
      <c r="T4893" s="63"/>
      <c r="U4893" s="34" t="str">
        <f>IFERROR(INDEX('[3]5.Grup_T'!$G$4:$G$22,MATCH('6.Turtas'!E4893,'[3]5.Grup_T'!$E$4:$E$22,0)),"0")</f>
        <v>0</v>
      </c>
      <c r="V4893" s="35">
        <f t="shared" si="1067"/>
        <v>0</v>
      </c>
      <c r="W4893" s="35">
        <f>IF(NOT(ISBLANK(H4893)),(12-DATEDIF(H4893,'[3]1.Pradzia'!$D$13,"m")),0)</f>
        <v>0</v>
      </c>
      <c r="X4893" s="35">
        <f t="shared" si="1068"/>
        <v>0</v>
      </c>
      <c r="Y4893" s="35">
        <f t="shared" si="1064"/>
        <v>0</v>
      </c>
      <c r="Z4893" s="35">
        <f t="shared" si="1076"/>
        <v>0</v>
      </c>
      <c r="AA4893" s="36">
        <f t="shared" si="1069"/>
        <v>0</v>
      </c>
      <c r="AB4893" s="36">
        <f t="shared" si="1070"/>
        <v>0</v>
      </c>
      <c r="AC4893" s="37">
        <f t="shared" si="1071"/>
        <v>0</v>
      </c>
      <c r="AD4893" s="35">
        <f>IF(OR(YEAR(G4893)&lt;2019,O4893="X"),0,IF(ISBLANK(H4893),DATEDIF(G4893,'[3]1.Pradzia'!$D$13,"M"),DATEDIF(G4893,H4893,"m")))</f>
        <v>0</v>
      </c>
      <c r="AE4893" s="37">
        <f>IF(E4893='[3]5.Grup_T'!$E$20,0,IF(AD4893&lt;&gt;0,M4893/V4893*MIN(12,AD4893),0))</f>
        <v>0</v>
      </c>
      <c r="AF4893" s="37">
        <f t="shared" si="1072"/>
        <v>0</v>
      </c>
      <c r="AG4893" s="37">
        <f t="shared" si="1073"/>
        <v>0</v>
      </c>
      <c r="AH4893" s="37">
        <f t="shared" si="1074"/>
        <v>0</v>
      </c>
      <c r="AI4893" s="35" t="str">
        <f t="shared" si="1075"/>
        <v>Nusidėvėjęs</v>
      </c>
      <c r="AJ4893" s="38" t="str">
        <f>IF(AND(F4893&lt;&gt;[3]Pav.tvarkyklė!$B$12,F4893&lt;&gt;[3]Pav.tvarkyklė!$B$13),"GVTNT","X")</f>
        <v>GVTNT</v>
      </c>
      <c r="AK4893" s="39">
        <f t="shared" si="1077"/>
        <v>0</v>
      </c>
      <c r="AL4893" s="41"/>
      <c r="AM4893" s="41"/>
      <c r="AN4893" s="41">
        <f t="shared" si="1065"/>
        <v>1900</v>
      </c>
      <c r="AO4893" s="41"/>
      <c r="AP4893" s="41"/>
      <c r="AQ4893" s="41"/>
      <c r="AR4893" s="42"/>
      <c r="AS4893" s="42"/>
      <c r="AU4893" s="43">
        <f t="shared" si="1066"/>
        <v>0</v>
      </c>
    </row>
    <row r="4894" spans="1:47" ht="15" customHeight="1" x14ac:dyDescent="0.25">
      <c r="A4894" s="11"/>
      <c r="B4894" s="19">
        <v>5063</v>
      </c>
      <c r="C4894" s="61"/>
      <c r="D4894" s="62"/>
      <c r="E4894" s="78"/>
      <c r="F4894" s="63"/>
      <c r="G4894" s="80"/>
      <c r="H4894" s="94"/>
      <c r="I4894" s="95"/>
      <c r="J4894" s="27"/>
      <c r="K4894" s="27"/>
      <c r="L4894" s="95"/>
      <c r="M4894" s="96"/>
      <c r="N4894" s="29">
        <v>0</v>
      </c>
      <c r="O4894" s="30" t="str">
        <f>IF(G4894&lt;=$N$2,"",IF(F4894=[3]Pav.tvarkyklė!$B$13,"",IF(ISBLANK(R4894),"X","")))</f>
        <v/>
      </c>
      <c r="P4894" s="91"/>
      <c r="Q4894" s="63"/>
      <c r="R4894" s="63"/>
      <c r="S4894" s="63"/>
      <c r="T4894" s="63"/>
      <c r="U4894" s="34" t="str">
        <f>IFERROR(INDEX('[3]5.Grup_T'!$G$4:$G$22,MATCH('6.Turtas'!E4894,'[3]5.Grup_T'!$E$4:$E$22,0)),"0")</f>
        <v>0</v>
      </c>
      <c r="V4894" s="35">
        <f t="shared" si="1067"/>
        <v>0</v>
      </c>
      <c r="W4894" s="35">
        <f>IF(NOT(ISBLANK(H4894)),(12-DATEDIF(H4894,'[3]1.Pradzia'!$D$13,"m")),0)</f>
        <v>0</v>
      </c>
      <c r="X4894" s="35">
        <f t="shared" si="1068"/>
        <v>0</v>
      </c>
      <c r="Y4894" s="35">
        <f t="shared" si="1064"/>
        <v>0</v>
      </c>
      <c r="Z4894" s="35">
        <f t="shared" si="1076"/>
        <v>0</v>
      </c>
      <c r="AA4894" s="36">
        <f t="shared" si="1069"/>
        <v>0</v>
      </c>
      <c r="AB4894" s="36">
        <f t="shared" si="1070"/>
        <v>0</v>
      </c>
      <c r="AC4894" s="37">
        <f t="shared" si="1071"/>
        <v>0</v>
      </c>
      <c r="AD4894" s="35">
        <f>IF(OR(YEAR(G4894)&lt;2019,O4894="X"),0,IF(ISBLANK(H4894),DATEDIF(G4894,'[3]1.Pradzia'!$D$13,"M"),DATEDIF(G4894,H4894,"m")))</f>
        <v>0</v>
      </c>
      <c r="AE4894" s="37">
        <f>IF(E4894='[3]5.Grup_T'!$E$20,0,IF(AD4894&lt;&gt;0,M4894/V4894*MIN(12,AD4894),0))</f>
        <v>0</v>
      </c>
      <c r="AF4894" s="37">
        <f t="shared" si="1072"/>
        <v>0</v>
      </c>
      <c r="AG4894" s="37">
        <f t="shared" si="1073"/>
        <v>0</v>
      </c>
      <c r="AH4894" s="37">
        <f t="shared" si="1074"/>
        <v>0</v>
      </c>
      <c r="AI4894" s="35" t="str">
        <f t="shared" si="1075"/>
        <v>Nusidėvėjęs</v>
      </c>
      <c r="AJ4894" s="38" t="str">
        <f>IF(AND(F4894&lt;&gt;[3]Pav.tvarkyklė!$B$12,F4894&lt;&gt;[3]Pav.tvarkyklė!$B$13),"GVTNT","X")</f>
        <v>GVTNT</v>
      </c>
      <c r="AK4894" s="39">
        <f t="shared" si="1077"/>
        <v>0</v>
      </c>
      <c r="AL4894" s="41"/>
      <c r="AM4894" s="41"/>
      <c r="AN4894" s="41">
        <f t="shared" si="1065"/>
        <v>1900</v>
      </c>
      <c r="AO4894" s="41"/>
      <c r="AP4894" s="41"/>
      <c r="AQ4894" s="41"/>
      <c r="AR4894" s="42"/>
      <c r="AS4894" s="42"/>
      <c r="AU4894" s="43">
        <f t="shared" si="1066"/>
        <v>0</v>
      </c>
    </row>
    <row r="4895" spans="1:47" ht="15" customHeight="1" x14ac:dyDescent="0.25">
      <c r="A4895" s="11"/>
      <c r="B4895" s="19">
        <v>5064</v>
      </c>
      <c r="C4895" s="61"/>
      <c r="D4895" s="62"/>
      <c r="E4895" s="78"/>
      <c r="F4895" s="63"/>
      <c r="G4895" s="80"/>
      <c r="H4895" s="94"/>
      <c r="I4895" s="95"/>
      <c r="J4895" s="27"/>
      <c r="K4895" s="27"/>
      <c r="L4895" s="95"/>
      <c r="M4895" s="96"/>
      <c r="N4895" s="29">
        <v>0</v>
      </c>
      <c r="O4895" s="30" t="str">
        <f>IF(G4895&lt;=$N$2,"",IF(F4895=[3]Pav.tvarkyklė!$B$13,"",IF(ISBLANK(R4895),"X","")))</f>
        <v/>
      </c>
      <c r="P4895" s="91"/>
      <c r="Q4895" s="63"/>
      <c r="R4895" s="63"/>
      <c r="S4895" s="63"/>
      <c r="T4895" s="63"/>
      <c r="U4895" s="34" t="str">
        <f>IFERROR(INDEX('[3]5.Grup_T'!$G$4:$G$22,MATCH('6.Turtas'!E4895,'[3]5.Grup_T'!$E$4:$E$22,0)),"0")</f>
        <v>0</v>
      </c>
      <c r="V4895" s="35">
        <f t="shared" si="1067"/>
        <v>0</v>
      </c>
      <c r="W4895" s="35">
        <f>IF(NOT(ISBLANK(H4895)),(12-DATEDIF(H4895,'[3]1.Pradzia'!$D$13,"m")),0)</f>
        <v>0</v>
      </c>
      <c r="X4895" s="35">
        <f t="shared" si="1068"/>
        <v>0</v>
      </c>
      <c r="Y4895" s="35">
        <f t="shared" si="1064"/>
        <v>0</v>
      </c>
      <c r="Z4895" s="35">
        <f t="shared" si="1076"/>
        <v>0</v>
      </c>
      <c r="AA4895" s="36">
        <f t="shared" si="1069"/>
        <v>0</v>
      </c>
      <c r="AB4895" s="36">
        <f t="shared" si="1070"/>
        <v>0</v>
      </c>
      <c r="AC4895" s="37">
        <f t="shared" si="1071"/>
        <v>0</v>
      </c>
      <c r="AD4895" s="35">
        <f>IF(OR(YEAR(G4895)&lt;2019,O4895="X"),0,IF(ISBLANK(H4895),DATEDIF(G4895,'[3]1.Pradzia'!$D$13,"M"),DATEDIF(G4895,H4895,"m")))</f>
        <v>0</v>
      </c>
      <c r="AE4895" s="37">
        <f>IF(E4895='[3]5.Grup_T'!$E$20,0,IF(AD4895&lt;&gt;0,M4895/V4895*MIN(12,AD4895),0))</f>
        <v>0</v>
      </c>
      <c r="AF4895" s="37">
        <f t="shared" si="1072"/>
        <v>0</v>
      </c>
      <c r="AG4895" s="37">
        <f t="shared" si="1073"/>
        <v>0</v>
      </c>
      <c r="AH4895" s="37">
        <f t="shared" si="1074"/>
        <v>0</v>
      </c>
      <c r="AI4895" s="35" t="str">
        <f t="shared" si="1075"/>
        <v>Nusidėvėjęs</v>
      </c>
      <c r="AJ4895" s="38" t="str">
        <f>IF(AND(F4895&lt;&gt;[3]Pav.tvarkyklė!$B$12,F4895&lt;&gt;[3]Pav.tvarkyklė!$B$13),"GVTNT","X")</f>
        <v>GVTNT</v>
      </c>
      <c r="AK4895" s="39">
        <f t="shared" si="1077"/>
        <v>0</v>
      </c>
      <c r="AL4895" s="41"/>
      <c r="AM4895" s="41"/>
      <c r="AN4895" s="41">
        <f t="shared" si="1065"/>
        <v>1900</v>
      </c>
      <c r="AO4895" s="41"/>
      <c r="AP4895" s="41"/>
      <c r="AQ4895" s="41"/>
      <c r="AR4895" s="42"/>
      <c r="AS4895" s="42"/>
      <c r="AU4895" s="43">
        <f t="shared" si="1066"/>
        <v>0</v>
      </c>
    </row>
    <row r="4896" spans="1:47" ht="15" customHeight="1" x14ac:dyDescent="0.25">
      <c r="A4896" s="11"/>
      <c r="B4896" s="19">
        <v>5065</v>
      </c>
      <c r="C4896" s="61"/>
      <c r="D4896" s="62"/>
      <c r="E4896" s="78"/>
      <c r="F4896" s="63"/>
      <c r="G4896" s="80"/>
      <c r="H4896" s="94"/>
      <c r="I4896" s="95"/>
      <c r="J4896" s="27"/>
      <c r="K4896" s="27"/>
      <c r="L4896" s="95"/>
      <c r="M4896" s="96"/>
      <c r="N4896" s="29">
        <v>0</v>
      </c>
      <c r="O4896" s="30" t="str">
        <f>IF(G4896&lt;=$N$2,"",IF(F4896=[3]Pav.tvarkyklė!$B$13,"",IF(ISBLANK(R4896),"X","")))</f>
        <v/>
      </c>
      <c r="P4896" s="91"/>
      <c r="Q4896" s="63"/>
      <c r="R4896" s="63"/>
      <c r="S4896" s="63"/>
      <c r="T4896" s="63"/>
      <c r="U4896" s="34" t="str">
        <f>IFERROR(INDEX('[3]5.Grup_T'!$G$4:$G$22,MATCH('6.Turtas'!E4896,'[3]5.Grup_T'!$E$4:$E$22,0)),"0")</f>
        <v>0</v>
      </c>
      <c r="V4896" s="35">
        <f t="shared" si="1067"/>
        <v>0</v>
      </c>
      <c r="W4896" s="35">
        <f>IF(NOT(ISBLANK(H4896)),(12-DATEDIF(H4896,'[3]1.Pradzia'!$D$13,"m")),0)</f>
        <v>0</v>
      </c>
      <c r="X4896" s="35">
        <f t="shared" si="1068"/>
        <v>0</v>
      </c>
      <c r="Y4896" s="35">
        <f t="shared" si="1064"/>
        <v>0</v>
      </c>
      <c r="Z4896" s="35">
        <f t="shared" si="1076"/>
        <v>0</v>
      </c>
      <c r="AA4896" s="36">
        <f t="shared" si="1069"/>
        <v>0</v>
      </c>
      <c r="AB4896" s="36">
        <f t="shared" si="1070"/>
        <v>0</v>
      </c>
      <c r="AC4896" s="37">
        <f t="shared" si="1071"/>
        <v>0</v>
      </c>
      <c r="AD4896" s="35">
        <f>IF(OR(YEAR(G4896)&lt;2019,O4896="X"),0,IF(ISBLANK(H4896),DATEDIF(G4896,'[3]1.Pradzia'!$D$13,"M"),DATEDIF(G4896,H4896,"m")))</f>
        <v>0</v>
      </c>
      <c r="AE4896" s="37">
        <f>IF(E4896='[3]5.Grup_T'!$E$20,0,IF(AD4896&lt;&gt;0,M4896/V4896*MIN(12,AD4896),0))</f>
        <v>0</v>
      </c>
      <c r="AF4896" s="37">
        <f t="shared" si="1072"/>
        <v>0</v>
      </c>
      <c r="AG4896" s="37">
        <f t="shared" si="1073"/>
        <v>0</v>
      </c>
      <c r="AH4896" s="37">
        <f t="shared" si="1074"/>
        <v>0</v>
      </c>
      <c r="AI4896" s="35" t="str">
        <f t="shared" si="1075"/>
        <v>Nusidėvėjęs</v>
      </c>
      <c r="AJ4896" s="38" t="str">
        <f>IF(AND(F4896&lt;&gt;[3]Pav.tvarkyklė!$B$12,F4896&lt;&gt;[3]Pav.tvarkyklė!$B$13),"GVTNT","X")</f>
        <v>GVTNT</v>
      </c>
      <c r="AK4896" s="39">
        <f t="shared" si="1077"/>
        <v>0</v>
      </c>
      <c r="AL4896" s="41"/>
      <c r="AM4896" s="41"/>
      <c r="AN4896" s="41">
        <f t="shared" si="1065"/>
        <v>1900</v>
      </c>
      <c r="AO4896" s="41"/>
      <c r="AP4896" s="41"/>
      <c r="AQ4896" s="41"/>
      <c r="AR4896" s="42"/>
      <c r="AS4896" s="42"/>
      <c r="AU4896" s="43">
        <f t="shared" si="1066"/>
        <v>0</v>
      </c>
    </row>
    <row r="4897" spans="1:47" ht="15" customHeight="1" x14ac:dyDescent="0.25">
      <c r="A4897" s="11"/>
      <c r="B4897" s="19">
        <v>5066</v>
      </c>
      <c r="C4897" s="61"/>
      <c r="D4897" s="62"/>
      <c r="E4897" s="78"/>
      <c r="F4897" s="63"/>
      <c r="G4897" s="80"/>
      <c r="H4897" s="94"/>
      <c r="I4897" s="95"/>
      <c r="J4897" s="27"/>
      <c r="K4897" s="27"/>
      <c r="L4897" s="95"/>
      <c r="M4897" s="96"/>
      <c r="N4897" s="29">
        <v>0</v>
      </c>
      <c r="O4897" s="30" t="str">
        <f>IF(G4897&lt;=$N$2,"",IF(F4897=[3]Pav.tvarkyklė!$B$13,"",IF(ISBLANK(R4897),"X","")))</f>
        <v/>
      </c>
      <c r="P4897" s="91"/>
      <c r="Q4897" s="63"/>
      <c r="R4897" s="63"/>
      <c r="S4897" s="63"/>
      <c r="T4897" s="63"/>
      <c r="U4897" s="34" t="str">
        <f>IFERROR(INDEX('[3]5.Grup_T'!$G$4:$G$22,MATCH('6.Turtas'!E4897,'[3]5.Grup_T'!$E$4:$E$22,0)),"0")</f>
        <v>0</v>
      </c>
      <c r="V4897" s="35">
        <f t="shared" si="1067"/>
        <v>0</v>
      </c>
      <c r="W4897" s="35">
        <f>IF(NOT(ISBLANK(H4897)),(12-DATEDIF(H4897,'[3]1.Pradzia'!$D$13,"m")),0)</f>
        <v>0</v>
      </c>
      <c r="X4897" s="35">
        <f t="shared" si="1068"/>
        <v>0</v>
      </c>
      <c r="Y4897" s="35">
        <f t="shared" si="1064"/>
        <v>0</v>
      </c>
      <c r="Z4897" s="35">
        <f t="shared" si="1076"/>
        <v>0</v>
      </c>
      <c r="AA4897" s="36">
        <f t="shared" si="1069"/>
        <v>0</v>
      </c>
      <c r="AB4897" s="36">
        <f t="shared" si="1070"/>
        <v>0</v>
      </c>
      <c r="AC4897" s="37">
        <f t="shared" si="1071"/>
        <v>0</v>
      </c>
      <c r="AD4897" s="35">
        <f>IF(OR(YEAR(G4897)&lt;2019,O4897="X"),0,IF(ISBLANK(H4897),DATEDIF(G4897,'[3]1.Pradzia'!$D$13,"M"),DATEDIF(G4897,H4897,"m")))</f>
        <v>0</v>
      </c>
      <c r="AE4897" s="37">
        <f>IF(E4897='[3]5.Grup_T'!$E$20,0,IF(AD4897&lt;&gt;0,M4897/V4897*MIN(12,AD4897),0))</f>
        <v>0</v>
      </c>
      <c r="AF4897" s="37">
        <f t="shared" si="1072"/>
        <v>0</v>
      </c>
      <c r="AG4897" s="37">
        <f t="shared" si="1073"/>
        <v>0</v>
      </c>
      <c r="AH4897" s="37">
        <f t="shared" si="1074"/>
        <v>0</v>
      </c>
      <c r="AI4897" s="35" t="str">
        <f t="shared" si="1075"/>
        <v>Nusidėvėjęs</v>
      </c>
      <c r="AJ4897" s="38" t="str">
        <f>IF(AND(F4897&lt;&gt;[3]Pav.tvarkyklė!$B$12,F4897&lt;&gt;[3]Pav.tvarkyklė!$B$13),"GVTNT","X")</f>
        <v>GVTNT</v>
      </c>
      <c r="AK4897" s="39">
        <f t="shared" si="1077"/>
        <v>0</v>
      </c>
      <c r="AL4897" s="41"/>
      <c r="AM4897" s="41"/>
      <c r="AN4897" s="41">
        <f t="shared" si="1065"/>
        <v>1900</v>
      </c>
      <c r="AO4897" s="41"/>
      <c r="AP4897" s="41"/>
      <c r="AQ4897" s="41"/>
      <c r="AR4897" s="42"/>
      <c r="AS4897" s="42"/>
      <c r="AU4897" s="43">
        <f t="shared" si="1066"/>
        <v>0</v>
      </c>
    </row>
    <row r="4898" spans="1:47" ht="15" customHeight="1" x14ac:dyDescent="0.25">
      <c r="A4898" s="11"/>
      <c r="B4898" s="19">
        <v>5067</v>
      </c>
      <c r="C4898" s="61"/>
      <c r="D4898" s="62"/>
      <c r="E4898" s="78"/>
      <c r="F4898" s="63"/>
      <c r="G4898" s="80"/>
      <c r="H4898" s="94"/>
      <c r="I4898" s="95"/>
      <c r="J4898" s="27"/>
      <c r="K4898" s="27"/>
      <c r="L4898" s="95"/>
      <c r="M4898" s="96"/>
      <c r="N4898" s="29">
        <v>0</v>
      </c>
      <c r="O4898" s="30" t="str">
        <f>IF(G4898&lt;=$N$2,"",IF(F4898=[3]Pav.tvarkyklė!$B$13,"",IF(ISBLANK(R4898),"X","")))</f>
        <v/>
      </c>
      <c r="P4898" s="91"/>
      <c r="Q4898" s="63"/>
      <c r="R4898" s="63"/>
      <c r="S4898" s="63"/>
      <c r="T4898" s="63"/>
      <c r="U4898" s="34" t="str">
        <f>IFERROR(INDEX('[3]5.Grup_T'!$G$4:$G$22,MATCH('6.Turtas'!E4898,'[3]5.Grup_T'!$E$4:$E$22,0)),"0")</f>
        <v>0</v>
      </c>
      <c r="V4898" s="35">
        <f t="shared" si="1067"/>
        <v>0</v>
      </c>
      <c r="W4898" s="35">
        <f>IF(NOT(ISBLANK(H4898)),(12-DATEDIF(H4898,'[3]1.Pradzia'!$D$13,"m")),0)</f>
        <v>0</v>
      </c>
      <c r="X4898" s="35">
        <f t="shared" si="1068"/>
        <v>0</v>
      </c>
      <c r="Y4898" s="35">
        <f t="shared" si="1064"/>
        <v>0</v>
      </c>
      <c r="Z4898" s="35">
        <f t="shared" si="1076"/>
        <v>0</v>
      </c>
      <c r="AA4898" s="36">
        <f t="shared" si="1069"/>
        <v>0</v>
      </c>
      <c r="AB4898" s="36">
        <f t="shared" si="1070"/>
        <v>0</v>
      </c>
      <c r="AC4898" s="37">
        <f t="shared" si="1071"/>
        <v>0</v>
      </c>
      <c r="AD4898" s="35">
        <f>IF(OR(YEAR(G4898)&lt;2019,O4898="X"),0,IF(ISBLANK(H4898),DATEDIF(G4898,'[3]1.Pradzia'!$D$13,"M"),DATEDIF(G4898,H4898,"m")))</f>
        <v>0</v>
      </c>
      <c r="AE4898" s="37">
        <f>IF(E4898='[3]5.Grup_T'!$E$20,0,IF(AD4898&lt;&gt;0,M4898/V4898*MIN(12,AD4898),0))</f>
        <v>0</v>
      </c>
      <c r="AF4898" s="37">
        <f t="shared" si="1072"/>
        <v>0</v>
      </c>
      <c r="AG4898" s="37">
        <f t="shared" si="1073"/>
        <v>0</v>
      </c>
      <c r="AH4898" s="37">
        <f t="shared" si="1074"/>
        <v>0</v>
      </c>
      <c r="AI4898" s="35" t="str">
        <f t="shared" si="1075"/>
        <v>Nusidėvėjęs</v>
      </c>
      <c r="AJ4898" s="38" t="str">
        <f>IF(AND(F4898&lt;&gt;[3]Pav.tvarkyklė!$B$12,F4898&lt;&gt;[3]Pav.tvarkyklė!$B$13),"GVTNT","X")</f>
        <v>GVTNT</v>
      </c>
      <c r="AK4898" s="39">
        <f t="shared" si="1077"/>
        <v>0</v>
      </c>
      <c r="AL4898" s="41"/>
      <c r="AM4898" s="41"/>
      <c r="AN4898" s="41">
        <f t="shared" si="1065"/>
        <v>1900</v>
      </c>
      <c r="AO4898" s="41"/>
      <c r="AP4898" s="41"/>
      <c r="AQ4898" s="41"/>
      <c r="AR4898" s="42"/>
      <c r="AS4898" s="42"/>
      <c r="AU4898" s="43">
        <f t="shared" si="1066"/>
        <v>0</v>
      </c>
    </row>
    <row r="4899" spans="1:47" ht="15" customHeight="1" x14ac:dyDescent="0.25">
      <c r="A4899" s="11"/>
      <c r="B4899" s="19">
        <v>5068</v>
      </c>
      <c r="C4899" s="61"/>
      <c r="D4899" s="62"/>
      <c r="E4899" s="78"/>
      <c r="F4899" s="63"/>
      <c r="G4899" s="80"/>
      <c r="H4899" s="94"/>
      <c r="I4899" s="95"/>
      <c r="J4899" s="27"/>
      <c r="K4899" s="27"/>
      <c r="L4899" s="95"/>
      <c r="M4899" s="96"/>
      <c r="N4899" s="29">
        <v>0</v>
      </c>
      <c r="O4899" s="30" t="str">
        <f>IF(G4899&lt;=$N$2,"",IF(F4899=[3]Pav.tvarkyklė!$B$13,"",IF(ISBLANK(R4899),"X","")))</f>
        <v/>
      </c>
      <c r="P4899" s="91"/>
      <c r="Q4899" s="63"/>
      <c r="R4899" s="63"/>
      <c r="S4899" s="63"/>
      <c r="T4899" s="63"/>
      <c r="U4899" s="34" t="str">
        <f>IFERROR(INDEX('[3]5.Grup_T'!$G$4:$G$22,MATCH('6.Turtas'!E4899,'[3]5.Grup_T'!$E$4:$E$22,0)),"0")</f>
        <v>0</v>
      </c>
      <c r="V4899" s="35">
        <f t="shared" si="1067"/>
        <v>0</v>
      </c>
      <c r="W4899" s="35">
        <f>IF(NOT(ISBLANK(H4899)),(12-DATEDIF(H4899,'[3]1.Pradzia'!$D$13,"m")),0)</f>
        <v>0</v>
      </c>
      <c r="X4899" s="35">
        <f t="shared" si="1068"/>
        <v>0</v>
      </c>
      <c r="Y4899" s="35">
        <f t="shared" si="1064"/>
        <v>0</v>
      </c>
      <c r="Z4899" s="35">
        <f t="shared" si="1076"/>
        <v>0</v>
      </c>
      <c r="AA4899" s="36">
        <f t="shared" si="1069"/>
        <v>0</v>
      </c>
      <c r="AB4899" s="36">
        <f t="shared" si="1070"/>
        <v>0</v>
      </c>
      <c r="AC4899" s="37">
        <f t="shared" si="1071"/>
        <v>0</v>
      </c>
      <c r="AD4899" s="35">
        <f>IF(OR(YEAR(G4899)&lt;2019,O4899="X"),0,IF(ISBLANK(H4899),DATEDIF(G4899,'[3]1.Pradzia'!$D$13,"M"),DATEDIF(G4899,H4899,"m")))</f>
        <v>0</v>
      </c>
      <c r="AE4899" s="37">
        <f>IF(E4899='[3]5.Grup_T'!$E$20,0,IF(AD4899&lt;&gt;0,M4899/V4899*MIN(12,AD4899),0))</f>
        <v>0</v>
      </c>
      <c r="AF4899" s="37">
        <f t="shared" si="1072"/>
        <v>0</v>
      </c>
      <c r="AG4899" s="37">
        <f t="shared" si="1073"/>
        <v>0</v>
      </c>
      <c r="AH4899" s="37">
        <f t="shared" si="1074"/>
        <v>0</v>
      </c>
      <c r="AI4899" s="35" t="str">
        <f t="shared" si="1075"/>
        <v>Nusidėvėjęs</v>
      </c>
      <c r="AJ4899" s="38" t="str">
        <f>IF(AND(F4899&lt;&gt;[3]Pav.tvarkyklė!$B$12,F4899&lt;&gt;[3]Pav.tvarkyklė!$B$13),"GVTNT","X")</f>
        <v>GVTNT</v>
      </c>
      <c r="AK4899" s="39">
        <f t="shared" si="1077"/>
        <v>0</v>
      </c>
      <c r="AL4899" s="41"/>
      <c r="AM4899" s="41"/>
      <c r="AN4899" s="41">
        <f t="shared" si="1065"/>
        <v>1900</v>
      </c>
      <c r="AO4899" s="41"/>
      <c r="AP4899" s="41"/>
      <c r="AQ4899" s="41"/>
      <c r="AR4899" s="42"/>
      <c r="AS4899" s="42"/>
      <c r="AU4899" s="43">
        <f t="shared" si="1066"/>
        <v>0</v>
      </c>
    </row>
    <row r="4900" spans="1:47" ht="15" customHeight="1" x14ac:dyDescent="0.25">
      <c r="A4900" s="11"/>
      <c r="B4900" s="19">
        <v>5069</v>
      </c>
      <c r="C4900" s="61"/>
      <c r="D4900" s="62"/>
      <c r="E4900" s="78"/>
      <c r="F4900" s="63"/>
      <c r="G4900" s="80"/>
      <c r="H4900" s="94"/>
      <c r="I4900" s="95"/>
      <c r="J4900" s="27"/>
      <c r="K4900" s="27"/>
      <c r="L4900" s="95"/>
      <c r="M4900" s="96"/>
      <c r="N4900" s="29">
        <v>0</v>
      </c>
      <c r="O4900" s="30" t="str">
        <f>IF(G4900&lt;=$N$2,"",IF(F4900=[3]Pav.tvarkyklė!$B$13,"",IF(ISBLANK(R4900),"X","")))</f>
        <v/>
      </c>
      <c r="P4900" s="91"/>
      <c r="Q4900" s="63"/>
      <c r="R4900" s="63"/>
      <c r="S4900" s="63"/>
      <c r="T4900" s="63"/>
      <c r="U4900" s="34" t="str">
        <f>IFERROR(INDEX('[3]5.Grup_T'!$G$4:$G$22,MATCH('6.Turtas'!E4900,'[3]5.Grup_T'!$E$4:$E$22,0)),"0")</f>
        <v>0</v>
      </c>
      <c r="V4900" s="35">
        <f t="shared" si="1067"/>
        <v>0</v>
      </c>
      <c r="W4900" s="35">
        <f>IF(NOT(ISBLANK(H4900)),(12-DATEDIF(H4900,'[3]1.Pradzia'!$D$13,"m")),0)</f>
        <v>0</v>
      </c>
      <c r="X4900" s="35">
        <f t="shared" si="1068"/>
        <v>0</v>
      </c>
      <c r="Y4900" s="35">
        <f t="shared" si="1064"/>
        <v>0</v>
      </c>
      <c r="Z4900" s="35">
        <f t="shared" si="1076"/>
        <v>0</v>
      </c>
      <c r="AA4900" s="36">
        <f t="shared" si="1069"/>
        <v>0</v>
      </c>
      <c r="AB4900" s="36">
        <f t="shared" si="1070"/>
        <v>0</v>
      </c>
      <c r="AC4900" s="37">
        <f t="shared" si="1071"/>
        <v>0</v>
      </c>
      <c r="AD4900" s="35">
        <f>IF(OR(YEAR(G4900)&lt;2019,O4900="X"),0,IF(ISBLANK(H4900),DATEDIF(G4900,'[3]1.Pradzia'!$D$13,"M"),DATEDIF(G4900,H4900,"m")))</f>
        <v>0</v>
      </c>
      <c r="AE4900" s="37">
        <f>IF(E4900='[3]5.Grup_T'!$E$20,0,IF(AD4900&lt;&gt;0,M4900/V4900*MIN(12,AD4900),0))</f>
        <v>0</v>
      </c>
      <c r="AF4900" s="37">
        <f t="shared" si="1072"/>
        <v>0</v>
      </c>
      <c r="AG4900" s="37">
        <f t="shared" si="1073"/>
        <v>0</v>
      </c>
      <c r="AH4900" s="37">
        <f t="shared" si="1074"/>
        <v>0</v>
      </c>
      <c r="AI4900" s="35" t="str">
        <f t="shared" si="1075"/>
        <v>Nusidėvėjęs</v>
      </c>
      <c r="AJ4900" s="38" t="str">
        <f>IF(AND(F4900&lt;&gt;[3]Pav.tvarkyklė!$B$12,F4900&lt;&gt;[3]Pav.tvarkyklė!$B$13),"GVTNT","X")</f>
        <v>GVTNT</v>
      </c>
      <c r="AK4900" s="39">
        <f t="shared" si="1077"/>
        <v>0</v>
      </c>
      <c r="AL4900" s="41"/>
      <c r="AM4900" s="41"/>
      <c r="AN4900" s="41">
        <f t="shared" si="1065"/>
        <v>1900</v>
      </c>
      <c r="AO4900" s="41"/>
      <c r="AP4900" s="41"/>
      <c r="AQ4900" s="41"/>
      <c r="AR4900" s="42"/>
      <c r="AS4900" s="42"/>
      <c r="AU4900" s="43">
        <f t="shared" si="1066"/>
        <v>0</v>
      </c>
    </row>
    <row r="4901" spans="1:47" ht="15" customHeight="1" x14ac:dyDescent="0.25">
      <c r="A4901" s="11"/>
      <c r="B4901" s="19">
        <v>5070</v>
      </c>
      <c r="C4901" s="61"/>
      <c r="D4901" s="62"/>
      <c r="E4901" s="78"/>
      <c r="F4901" s="63"/>
      <c r="G4901" s="80"/>
      <c r="H4901" s="94"/>
      <c r="I4901" s="95"/>
      <c r="J4901" s="27"/>
      <c r="K4901" s="27"/>
      <c r="L4901" s="95"/>
      <c r="M4901" s="96"/>
      <c r="N4901" s="29">
        <v>0</v>
      </c>
      <c r="O4901" s="30" t="str">
        <f>IF(G4901&lt;=$N$2,"",IF(F4901=[3]Pav.tvarkyklė!$B$13,"",IF(ISBLANK(R4901),"X","")))</f>
        <v/>
      </c>
      <c r="P4901" s="91"/>
      <c r="Q4901" s="63"/>
      <c r="R4901" s="63"/>
      <c r="S4901" s="63"/>
      <c r="T4901" s="63"/>
      <c r="U4901" s="34" t="str">
        <f>IFERROR(INDEX('[3]5.Grup_T'!$G$4:$G$22,MATCH('6.Turtas'!E4901,'[3]5.Grup_T'!$E$4:$E$22,0)),"0")</f>
        <v>0</v>
      </c>
      <c r="V4901" s="35">
        <f t="shared" si="1067"/>
        <v>0</v>
      </c>
      <c r="W4901" s="35">
        <f>IF(NOT(ISBLANK(H4901)),(12-DATEDIF(H4901,'[3]1.Pradzia'!$D$13,"m")),0)</f>
        <v>0</v>
      </c>
      <c r="X4901" s="35">
        <f t="shared" si="1068"/>
        <v>0</v>
      </c>
      <c r="Y4901" s="35">
        <f t="shared" si="1064"/>
        <v>0</v>
      </c>
      <c r="Z4901" s="35">
        <f t="shared" si="1076"/>
        <v>0</v>
      </c>
      <c r="AA4901" s="36">
        <f t="shared" si="1069"/>
        <v>0</v>
      </c>
      <c r="AB4901" s="36">
        <f t="shared" si="1070"/>
        <v>0</v>
      </c>
      <c r="AC4901" s="37">
        <f t="shared" si="1071"/>
        <v>0</v>
      </c>
      <c r="AD4901" s="35">
        <f>IF(OR(YEAR(G4901)&lt;2019,O4901="X"),0,IF(ISBLANK(H4901),DATEDIF(G4901,'[3]1.Pradzia'!$D$13,"M"),DATEDIF(G4901,H4901,"m")))</f>
        <v>0</v>
      </c>
      <c r="AE4901" s="37">
        <f>IF(E4901='[3]5.Grup_T'!$E$20,0,IF(AD4901&lt;&gt;0,M4901/V4901*MIN(12,AD4901),0))</f>
        <v>0</v>
      </c>
      <c r="AF4901" s="37">
        <f t="shared" si="1072"/>
        <v>0</v>
      </c>
      <c r="AG4901" s="37">
        <f t="shared" si="1073"/>
        <v>0</v>
      </c>
      <c r="AH4901" s="37">
        <f t="shared" si="1074"/>
        <v>0</v>
      </c>
      <c r="AI4901" s="35" t="str">
        <f t="shared" si="1075"/>
        <v>Nusidėvėjęs</v>
      </c>
      <c r="AJ4901" s="38" t="str">
        <f>IF(AND(F4901&lt;&gt;[3]Pav.tvarkyklė!$B$12,F4901&lt;&gt;[3]Pav.tvarkyklė!$B$13),"GVTNT","X")</f>
        <v>GVTNT</v>
      </c>
      <c r="AK4901" s="39">
        <f t="shared" si="1077"/>
        <v>0</v>
      </c>
      <c r="AL4901" s="41"/>
      <c r="AM4901" s="41"/>
      <c r="AN4901" s="41">
        <f t="shared" si="1065"/>
        <v>1900</v>
      </c>
      <c r="AO4901" s="41"/>
      <c r="AP4901" s="41"/>
      <c r="AQ4901" s="41"/>
      <c r="AR4901" s="42"/>
      <c r="AS4901" s="42"/>
      <c r="AU4901" s="43">
        <f t="shared" si="1066"/>
        <v>0</v>
      </c>
    </row>
    <row r="4902" spans="1:47" ht="15" customHeight="1" x14ac:dyDescent="0.25">
      <c r="A4902" s="11"/>
      <c r="B4902" s="19">
        <v>5071</v>
      </c>
      <c r="C4902" s="61"/>
      <c r="D4902" s="62"/>
      <c r="E4902" s="78"/>
      <c r="F4902" s="63"/>
      <c r="G4902" s="80"/>
      <c r="H4902" s="94"/>
      <c r="I4902" s="95"/>
      <c r="J4902" s="27"/>
      <c r="K4902" s="27"/>
      <c r="L4902" s="95"/>
      <c r="M4902" s="96"/>
      <c r="N4902" s="29">
        <v>0</v>
      </c>
      <c r="O4902" s="30" t="str">
        <f>IF(G4902&lt;=$N$2,"",IF(F4902=[3]Pav.tvarkyklė!$B$13,"",IF(ISBLANK(R4902),"X","")))</f>
        <v/>
      </c>
      <c r="P4902" s="91"/>
      <c r="Q4902" s="63"/>
      <c r="R4902" s="63"/>
      <c r="S4902" s="63"/>
      <c r="T4902" s="63"/>
      <c r="U4902" s="34" t="str">
        <f>IFERROR(INDEX('[3]5.Grup_T'!$G$4:$G$22,MATCH('6.Turtas'!E4902,'[3]5.Grup_T'!$E$4:$E$22,0)),"0")</f>
        <v>0</v>
      </c>
      <c r="V4902" s="35">
        <f t="shared" si="1067"/>
        <v>0</v>
      </c>
      <c r="W4902" s="35">
        <f>IF(NOT(ISBLANK(H4902)),(12-DATEDIF(H4902,'[3]1.Pradzia'!$D$13,"m")),0)</f>
        <v>0</v>
      </c>
      <c r="X4902" s="35">
        <f t="shared" si="1068"/>
        <v>0</v>
      </c>
      <c r="Y4902" s="35">
        <f t="shared" si="1064"/>
        <v>0</v>
      </c>
      <c r="Z4902" s="35">
        <f t="shared" si="1076"/>
        <v>0</v>
      </c>
      <c r="AA4902" s="36">
        <f t="shared" si="1069"/>
        <v>0</v>
      </c>
      <c r="AB4902" s="36">
        <f t="shared" si="1070"/>
        <v>0</v>
      </c>
      <c r="AC4902" s="37">
        <f t="shared" si="1071"/>
        <v>0</v>
      </c>
      <c r="AD4902" s="35">
        <f>IF(OR(YEAR(G4902)&lt;2019,O4902="X"),0,IF(ISBLANK(H4902),DATEDIF(G4902,'[3]1.Pradzia'!$D$13,"M"),DATEDIF(G4902,H4902,"m")))</f>
        <v>0</v>
      </c>
      <c r="AE4902" s="37">
        <f>IF(E4902='[3]5.Grup_T'!$E$20,0,IF(AD4902&lt;&gt;0,M4902/V4902*MIN(12,AD4902),0))</f>
        <v>0</v>
      </c>
      <c r="AF4902" s="37">
        <f t="shared" si="1072"/>
        <v>0</v>
      </c>
      <c r="AG4902" s="37">
        <f t="shared" si="1073"/>
        <v>0</v>
      </c>
      <c r="AH4902" s="37">
        <f t="shared" si="1074"/>
        <v>0</v>
      </c>
      <c r="AI4902" s="35" t="str">
        <f t="shared" si="1075"/>
        <v>Nusidėvėjęs</v>
      </c>
      <c r="AJ4902" s="38" t="str">
        <f>IF(AND(F4902&lt;&gt;[3]Pav.tvarkyklė!$B$12,F4902&lt;&gt;[3]Pav.tvarkyklė!$B$13),"GVTNT","X")</f>
        <v>GVTNT</v>
      </c>
      <c r="AK4902" s="39">
        <f t="shared" si="1077"/>
        <v>0</v>
      </c>
      <c r="AL4902" s="41"/>
      <c r="AM4902" s="41"/>
      <c r="AN4902" s="41">
        <f t="shared" si="1065"/>
        <v>1900</v>
      </c>
      <c r="AO4902" s="41"/>
      <c r="AP4902" s="41"/>
      <c r="AQ4902" s="41"/>
      <c r="AR4902" s="42"/>
      <c r="AS4902" s="42"/>
      <c r="AU4902" s="43">
        <f t="shared" si="1066"/>
        <v>0</v>
      </c>
    </row>
    <row r="4903" spans="1:47" ht="15" customHeight="1" x14ac:dyDescent="0.25">
      <c r="A4903" s="11"/>
      <c r="B4903" s="19">
        <v>5072</v>
      </c>
      <c r="C4903" s="61"/>
      <c r="D4903" s="62"/>
      <c r="E4903" s="78"/>
      <c r="F4903" s="63"/>
      <c r="G4903" s="80"/>
      <c r="H4903" s="94"/>
      <c r="I4903" s="95"/>
      <c r="J4903" s="27"/>
      <c r="K4903" s="27"/>
      <c r="L4903" s="95"/>
      <c r="M4903" s="96"/>
      <c r="N4903" s="29">
        <v>0</v>
      </c>
      <c r="O4903" s="30" t="str">
        <f>IF(G4903&lt;=$N$2,"",IF(F4903=[3]Pav.tvarkyklė!$B$13,"",IF(ISBLANK(R4903),"X","")))</f>
        <v/>
      </c>
      <c r="P4903" s="91"/>
      <c r="Q4903" s="63"/>
      <c r="R4903" s="63"/>
      <c r="S4903" s="63"/>
      <c r="T4903" s="63"/>
      <c r="U4903" s="34" t="str">
        <f>IFERROR(INDEX('[3]5.Grup_T'!$G$4:$G$22,MATCH('6.Turtas'!E4903,'[3]5.Grup_T'!$E$4:$E$22,0)),"0")</f>
        <v>0</v>
      </c>
      <c r="V4903" s="35">
        <f t="shared" si="1067"/>
        <v>0</v>
      </c>
      <c r="W4903" s="35">
        <f>IF(NOT(ISBLANK(H4903)),(12-DATEDIF(H4903,'[3]1.Pradzia'!$D$13,"m")),0)</f>
        <v>0</v>
      </c>
      <c r="X4903" s="35">
        <f t="shared" si="1068"/>
        <v>0</v>
      </c>
      <c r="Y4903" s="35">
        <f t="shared" si="1064"/>
        <v>0</v>
      </c>
      <c r="Z4903" s="35">
        <f t="shared" si="1076"/>
        <v>0</v>
      </c>
      <c r="AA4903" s="36">
        <f t="shared" si="1069"/>
        <v>0</v>
      </c>
      <c r="AB4903" s="36">
        <f t="shared" si="1070"/>
        <v>0</v>
      </c>
      <c r="AC4903" s="37">
        <f t="shared" si="1071"/>
        <v>0</v>
      </c>
      <c r="AD4903" s="35">
        <f>IF(OR(YEAR(G4903)&lt;2019,O4903="X"),0,IF(ISBLANK(H4903),DATEDIF(G4903,'[3]1.Pradzia'!$D$13,"M"),DATEDIF(G4903,H4903,"m")))</f>
        <v>0</v>
      </c>
      <c r="AE4903" s="37">
        <f>IF(E4903='[3]5.Grup_T'!$E$20,0,IF(AD4903&lt;&gt;0,M4903/V4903*MIN(12,AD4903),0))</f>
        <v>0</v>
      </c>
      <c r="AF4903" s="37">
        <f t="shared" si="1072"/>
        <v>0</v>
      </c>
      <c r="AG4903" s="37">
        <f t="shared" si="1073"/>
        <v>0</v>
      </c>
      <c r="AH4903" s="37">
        <f t="shared" si="1074"/>
        <v>0</v>
      </c>
      <c r="AI4903" s="35" t="str">
        <f t="shared" si="1075"/>
        <v>Nusidėvėjęs</v>
      </c>
      <c r="AJ4903" s="38" t="str">
        <f>IF(AND(F4903&lt;&gt;[3]Pav.tvarkyklė!$B$12,F4903&lt;&gt;[3]Pav.tvarkyklė!$B$13),"GVTNT","X")</f>
        <v>GVTNT</v>
      </c>
      <c r="AK4903" s="39">
        <f t="shared" si="1077"/>
        <v>0</v>
      </c>
      <c r="AL4903" s="41"/>
      <c r="AM4903" s="41"/>
      <c r="AN4903" s="41">
        <f t="shared" si="1065"/>
        <v>1900</v>
      </c>
      <c r="AO4903" s="41"/>
      <c r="AP4903" s="41"/>
      <c r="AQ4903" s="41"/>
      <c r="AR4903" s="42"/>
      <c r="AS4903" s="42"/>
      <c r="AU4903" s="43">
        <f t="shared" si="1066"/>
        <v>0</v>
      </c>
    </row>
    <row r="4904" spans="1:47" ht="15" customHeight="1" x14ac:dyDescent="0.25">
      <c r="A4904" s="11"/>
      <c r="B4904" s="19">
        <v>5073</v>
      </c>
      <c r="C4904" s="61"/>
      <c r="D4904" s="62"/>
      <c r="E4904" s="78"/>
      <c r="F4904" s="63"/>
      <c r="G4904" s="80"/>
      <c r="H4904" s="94"/>
      <c r="I4904" s="95"/>
      <c r="J4904" s="27"/>
      <c r="K4904" s="27"/>
      <c r="L4904" s="95"/>
      <c r="M4904" s="96"/>
      <c r="N4904" s="29">
        <v>0</v>
      </c>
      <c r="O4904" s="30" t="str">
        <f>IF(G4904&lt;=$N$2,"",IF(F4904=[3]Pav.tvarkyklė!$B$13,"",IF(ISBLANK(R4904),"X","")))</f>
        <v/>
      </c>
      <c r="P4904" s="91"/>
      <c r="Q4904" s="63"/>
      <c r="R4904" s="63"/>
      <c r="S4904" s="63"/>
      <c r="T4904" s="63"/>
      <c r="U4904" s="34" t="str">
        <f>IFERROR(INDEX('[3]5.Grup_T'!$G$4:$G$22,MATCH('6.Turtas'!E4904,'[3]5.Grup_T'!$E$4:$E$22,0)),"0")</f>
        <v>0</v>
      </c>
      <c r="V4904" s="35">
        <f t="shared" si="1067"/>
        <v>0</v>
      </c>
      <c r="W4904" s="35">
        <f>IF(NOT(ISBLANK(H4904)),(12-DATEDIF(H4904,'[3]1.Pradzia'!$D$13,"m")),0)</f>
        <v>0</v>
      </c>
      <c r="X4904" s="35">
        <f t="shared" si="1068"/>
        <v>0</v>
      </c>
      <c r="Y4904" s="35">
        <f t="shared" si="1064"/>
        <v>0</v>
      </c>
      <c r="Z4904" s="35">
        <f t="shared" si="1076"/>
        <v>0</v>
      </c>
      <c r="AA4904" s="36">
        <f t="shared" si="1069"/>
        <v>0</v>
      </c>
      <c r="AB4904" s="36">
        <f t="shared" si="1070"/>
        <v>0</v>
      </c>
      <c r="AC4904" s="37">
        <f t="shared" si="1071"/>
        <v>0</v>
      </c>
      <c r="AD4904" s="35">
        <f>IF(OR(YEAR(G4904)&lt;2019,O4904="X"),0,IF(ISBLANK(H4904),DATEDIF(G4904,'[3]1.Pradzia'!$D$13,"M"),DATEDIF(G4904,H4904,"m")))</f>
        <v>0</v>
      </c>
      <c r="AE4904" s="37">
        <f>IF(E4904='[3]5.Grup_T'!$E$20,0,IF(AD4904&lt;&gt;0,M4904/V4904*MIN(12,AD4904),0))</f>
        <v>0</v>
      </c>
      <c r="AF4904" s="37">
        <f t="shared" si="1072"/>
        <v>0</v>
      </c>
      <c r="AG4904" s="37">
        <f t="shared" si="1073"/>
        <v>0</v>
      </c>
      <c r="AH4904" s="37">
        <f t="shared" si="1074"/>
        <v>0</v>
      </c>
      <c r="AI4904" s="35" t="str">
        <f t="shared" si="1075"/>
        <v>Nusidėvėjęs</v>
      </c>
      <c r="AJ4904" s="38" t="str">
        <f>IF(AND(F4904&lt;&gt;[3]Pav.tvarkyklė!$B$12,F4904&lt;&gt;[3]Pav.tvarkyklė!$B$13),"GVTNT","X")</f>
        <v>GVTNT</v>
      </c>
      <c r="AK4904" s="39">
        <f t="shared" si="1077"/>
        <v>0</v>
      </c>
      <c r="AL4904" s="41"/>
      <c r="AM4904" s="41"/>
      <c r="AN4904" s="41">
        <f t="shared" si="1065"/>
        <v>1900</v>
      </c>
      <c r="AO4904" s="41"/>
      <c r="AP4904" s="41"/>
      <c r="AQ4904" s="41"/>
      <c r="AR4904" s="42"/>
      <c r="AS4904" s="42"/>
      <c r="AU4904" s="43">
        <f t="shared" si="1066"/>
        <v>0</v>
      </c>
    </row>
    <row r="4905" spans="1:47" ht="15" customHeight="1" x14ac:dyDescent="0.25">
      <c r="A4905" s="11"/>
      <c r="B4905" s="19">
        <v>5074</v>
      </c>
      <c r="C4905" s="61"/>
      <c r="D4905" s="62"/>
      <c r="E4905" s="78"/>
      <c r="F4905" s="63"/>
      <c r="G4905" s="80"/>
      <c r="H4905" s="94"/>
      <c r="I4905" s="95"/>
      <c r="J4905" s="27"/>
      <c r="K4905" s="27"/>
      <c r="L4905" s="95"/>
      <c r="M4905" s="96"/>
      <c r="N4905" s="29">
        <v>0</v>
      </c>
      <c r="O4905" s="30" t="str">
        <f>IF(G4905&lt;=$N$2,"",IF(F4905=[3]Pav.tvarkyklė!$B$13,"",IF(ISBLANK(R4905),"X","")))</f>
        <v/>
      </c>
      <c r="P4905" s="91"/>
      <c r="Q4905" s="63"/>
      <c r="R4905" s="63"/>
      <c r="S4905" s="63"/>
      <c r="T4905" s="63"/>
      <c r="U4905" s="34" t="str">
        <f>IFERROR(INDEX('[3]5.Grup_T'!$G$4:$G$22,MATCH('6.Turtas'!E4905,'[3]5.Grup_T'!$E$4:$E$22,0)),"0")</f>
        <v>0</v>
      </c>
      <c r="V4905" s="35">
        <f t="shared" si="1067"/>
        <v>0</v>
      </c>
      <c r="W4905" s="35">
        <f>IF(NOT(ISBLANK(H4905)),(12-DATEDIF(H4905,'[3]1.Pradzia'!$D$13,"m")),0)</f>
        <v>0</v>
      </c>
      <c r="X4905" s="35">
        <f t="shared" si="1068"/>
        <v>0</v>
      </c>
      <c r="Y4905" s="35">
        <f t="shared" si="1064"/>
        <v>0</v>
      </c>
      <c r="Z4905" s="35">
        <f t="shared" si="1076"/>
        <v>0</v>
      </c>
      <c r="AA4905" s="36">
        <f t="shared" si="1069"/>
        <v>0</v>
      </c>
      <c r="AB4905" s="36">
        <f t="shared" si="1070"/>
        <v>0</v>
      </c>
      <c r="AC4905" s="37">
        <f t="shared" si="1071"/>
        <v>0</v>
      </c>
      <c r="AD4905" s="35">
        <f>IF(OR(YEAR(G4905)&lt;2019,O4905="X"),0,IF(ISBLANK(H4905),DATEDIF(G4905,'[3]1.Pradzia'!$D$13,"M"),DATEDIF(G4905,H4905,"m")))</f>
        <v>0</v>
      </c>
      <c r="AE4905" s="37">
        <f>IF(E4905='[3]5.Grup_T'!$E$20,0,IF(AD4905&lt;&gt;0,M4905/V4905*MIN(12,AD4905),0))</f>
        <v>0</v>
      </c>
      <c r="AF4905" s="37">
        <f t="shared" si="1072"/>
        <v>0</v>
      </c>
      <c r="AG4905" s="37">
        <f t="shared" si="1073"/>
        <v>0</v>
      </c>
      <c r="AH4905" s="37">
        <f t="shared" si="1074"/>
        <v>0</v>
      </c>
      <c r="AI4905" s="35" t="str">
        <f t="shared" si="1075"/>
        <v>Nusidėvėjęs</v>
      </c>
      <c r="AJ4905" s="38" t="str">
        <f>IF(AND(F4905&lt;&gt;[3]Pav.tvarkyklė!$B$12,F4905&lt;&gt;[3]Pav.tvarkyklė!$B$13),"GVTNT","X")</f>
        <v>GVTNT</v>
      </c>
      <c r="AK4905" s="39">
        <f t="shared" si="1077"/>
        <v>0</v>
      </c>
      <c r="AL4905" s="41"/>
      <c r="AM4905" s="41"/>
      <c r="AN4905" s="41">
        <f t="shared" si="1065"/>
        <v>1900</v>
      </c>
      <c r="AO4905" s="41"/>
      <c r="AP4905" s="41"/>
      <c r="AQ4905" s="41"/>
      <c r="AR4905" s="42"/>
      <c r="AS4905" s="42"/>
      <c r="AU4905" s="43">
        <f t="shared" si="1066"/>
        <v>0</v>
      </c>
    </row>
    <row r="4906" spans="1:47" ht="15" customHeight="1" x14ac:dyDescent="0.25">
      <c r="A4906" s="11"/>
      <c r="B4906" s="19">
        <v>5075</v>
      </c>
      <c r="C4906" s="61"/>
      <c r="D4906" s="62"/>
      <c r="E4906" s="78"/>
      <c r="F4906" s="63"/>
      <c r="G4906" s="80"/>
      <c r="H4906" s="94"/>
      <c r="I4906" s="95"/>
      <c r="J4906" s="27"/>
      <c r="K4906" s="27"/>
      <c r="L4906" s="95"/>
      <c r="M4906" s="96"/>
      <c r="N4906" s="29">
        <v>0</v>
      </c>
      <c r="O4906" s="30" t="str">
        <f>IF(G4906&lt;=$N$2,"",IF(F4906=[3]Pav.tvarkyklė!$B$13,"",IF(ISBLANK(R4906),"X","")))</f>
        <v/>
      </c>
      <c r="P4906" s="91"/>
      <c r="Q4906" s="63"/>
      <c r="R4906" s="63"/>
      <c r="S4906" s="63"/>
      <c r="T4906" s="63"/>
      <c r="U4906" s="34" t="str">
        <f>IFERROR(INDEX('[3]5.Grup_T'!$G$4:$G$22,MATCH('6.Turtas'!E4906,'[3]5.Grup_T'!$E$4:$E$22,0)),"0")</f>
        <v>0</v>
      </c>
      <c r="V4906" s="35">
        <f t="shared" si="1067"/>
        <v>0</v>
      </c>
      <c r="W4906" s="35">
        <f>IF(NOT(ISBLANK(H4906)),(12-DATEDIF(H4906,'[3]1.Pradzia'!$D$13,"m")),0)</f>
        <v>0</v>
      </c>
      <c r="X4906" s="35">
        <f t="shared" si="1068"/>
        <v>0</v>
      </c>
      <c r="Y4906" s="35">
        <f t="shared" si="1064"/>
        <v>0</v>
      </c>
      <c r="Z4906" s="35">
        <f t="shared" si="1076"/>
        <v>0</v>
      </c>
      <c r="AA4906" s="36">
        <f t="shared" si="1069"/>
        <v>0</v>
      </c>
      <c r="AB4906" s="36">
        <f t="shared" si="1070"/>
        <v>0</v>
      </c>
      <c r="AC4906" s="37">
        <f t="shared" si="1071"/>
        <v>0</v>
      </c>
      <c r="AD4906" s="35">
        <f>IF(OR(YEAR(G4906)&lt;2019,O4906="X"),0,IF(ISBLANK(H4906),DATEDIF(G4906,'[3]1.Pradzia'!$D$13,"M"),DATEDIF(G4906,H4906,"m")))</f>
        <v>0</v>
      </c>
      <c r="AE4906" s="37">
        <f>IF(E4906='[3]5.Grup_T'!$E$20,0,IF(AD4906&lt;&gt;0,M4906/V4906*MIN(12,AD4906),0))</f>
        <v>0</v>
      </c>
      <c r="AF4906" s="37">
        <f t="shared" si="1072"/>
        <v>0</v>
      </c>
      <c r="AG4906" s="37">
        <f t="shared" si="1073"/>
        <v>0</v>
      </c>
      <c r="AH4906" s="37">
        <f t="shared" si="1074"/>
        <v>0</v>
      </c>
      <c r="AI4906" s="35" t="str">
        <f t="shared" si="1075"/>
        <v>Nusidėvėjęs</v>
      </c>
      <c r="AJ4906" s="38" t="str">
        <f>IF(AND(F4906&lt;&gt;[3]Pav.tvarkyklė!$B$12,F4906&lt;&gt;[3]Pav.tvarkyklė!$B$13),"GVTNT","X")</f>
        <v>GVTNT</v>
      </c>
      <c r="AK4906" s="39">
        <f t="shared" si="1077"/>
        <v>0</v>
      </c>
      <c r="AL4906" s="41"/>
      <c r="AM4906" s="41"/>
      <c r="AN4906" s="41">
        <f t="shared" si="1065"/>
        <v>1900</v>
      </c>
      <c r="AO4906" s="41"/>
      <c r="AP4906" s="41"/>
      <c r="AQ4906" s="41"/>
      <c r="AR4906" s="42"/>
      <c r="AS4906" s="42"/>
      <c r="AU4906" s="43">
        <f t="shared" si="1066"/>
        <v>0</v>
      </c>
    </row>
    <row r="4907" spans="1:47" ht="15" customHeight="1" x14ac:dyDescent="0.25">
      <c r="A4907" s="11"/>
      <c r="B4907" s="19">
        <v>5076</v>
      </c>
      <c r="C4907" s="61"/>
      <c r="D4907" s="62"/>
      <c r="E4907" s="78"/>
      <c r="F4907" s="63"/>
      <c r="G4907" s="80"/>
      <c r="H4907" s="94"/>
      <c r="I4907" s="95"/>
      <c r="J4907" s="27"/>
      <c r="K4907" s="27"/>
      <c r="L4907" s="95"/>
      <c r="M4907" s="96"/>
      <c r="N4907" s="29">
        <v>0</v>
      </c>
      <c r="O4907" s="30" t="str">
        <f>IF(G4907&lt;=$N$2,"",IF(F4907=[3]Pav.tvarkyklė!$B$13,"",IF(ISBLANK(R4907),"X","")))</f>
        <v/>
      </c>
      <c r="P4907" s="91"/>
      <c r="Q4907" s="63"/>
      <c r="R4907" s="63"/>
      <c r="S4907" s="63"/>
      <c r="T4907" s="63"/>
      <c r="U4907" s="34" t="str">
        <f>IFERROR(INDEX('[3]5.Grup_T'!$G$4:$G$22,MATCH('6.Turtas'!E4907,'[3]5.Grup_T'!$E$4:$E$22,0)),"0")</f>
        <v>0</v>
      </c>
      <c r="V4907" s="35">
        <f t="shared" si="1067"/>
        <v>0</v>
      </c>
      <c r="W4907" s="35">
        <f>IF(NOT(ISBLANK(H4907)),(12-DATEDIF(H4907,'[3]1.Pradzia'!$D$13,"m")),0)</f>
        <v>0</v>
      </c>
      <c r="X4907" s="35">
        <f t="shared" si="1068"/>
        <v>0</v>
      </c>
      <c r="Y4907" s="35">
        <f t="shared" si="1064"/>
        <v>0</v>
      </c>
      <c r="Z4907" s="35">
        <f t="shared" si="1076"/>
        <v>0</v>
      </c>
      <c r="AA4907" s="36">
        <f t="shared" si="1069"/>
        <v>0</v>
      </c>
      <c r="AB4907" s="36">
        <f t="shared" si="1070"/>
        <v>0</v>
      </c>
      <c r="AC4907" s="37">
        <f t="shared" si="1071"/>
        <v>0</v>
      </c>
      <c r="AD4907" s="35">
        <f>IF(OR(YEAR(G4907)&lt;2019,O4907="X"),0,IF(ISBLANK(H4907),DATEDIF(G4907,'[3]1.Pradzia'!$D$13,"M"),DATEDIF(G4907,H4907,"m")))</f>
        <v>0</v>
      </c>
      <c r="AE4907" s="37">
        <f>IF(E4907='[3]5.Grup_T'!$E$20,0,IF(AD4907&lt;&gt;0,M4907/V4907*MIN(12,AD4907),0))</f>
        <v>0</v>
      </c>
      <c r="AF4907" s="37">
        <f t="shared" si="1072"/>
        <v>0</v>
      </c>
      <c r="AG4907" s="37">
        <f t="shared" si="1073"/>
        <v>0</v>
      </c>
      <c r="AH4907" s="37">
        <f t="shared" si="1074"/>
        <v>0</v>
      </c>
      <c r="AI4907" s="35" t="str">
        <f t="shared" si="1075"/>
        <v>Nusidėvėjęs</v>
      </c>
      <c r="AJ4907" s="38" t="str">
        <f>IF(AND(F4907&lt;&gt;[3]Pav.tvarkyklė!$B$12,F4907&lt;&gt;[3]Pav.tvarkyklė!$B$13),"GVTNT","X")</f>
        <v>GVTNT</v>
      </c>
      <c r="AK4907" s="39">
        <f t="shared" si="1077"/>
        <v>0</v>
      </c>
      <c r="AL4907" s="41"/>
      <c r="AM4907" s="41"/>
      <c r="AN4907" s="41">
        <f t="shared" si="1065"/>
        <v>1900</v>
      </c>
      <c r="AO4907" s="41"/>
      <c r="AP4907" s="41"/>
      <c r="AQ4907" s="41"/>
      <c r="AR4907" s="42"/>
      <c r="AS4907" s="42"/>
      <c r="AU4907" s="43">
        <f t="shared" si="1066"/>
        <v>0</v>
      </c>
    </row>
    <row r="4908" spans="1:47" ht="15" customHeight="1" x14ac:dyDescent="0.25">
      <c r="A4908" s="11"/>
      <c r="B4908" s="19">
        <v>5077</v>
      </c>
      <c r="C4908" s="61"/>
      <c r="D4908" s="62"/>
      <c r="E4908" s="78"/>
      <c r="F4908" s="63"/>
      <c r="G4908" s="80"/>
      <c r="H4908" s="94"/>
      <c r="I4908" s="95"/>
      <c r="J4908" s="27"/>
      <c r="K4908" s="27"/>
      <c r="L4908" s="95"/>
      <c r="M4908" s="96"/>
      <c r="N4908" s="29">
        <v>0</v>
      </c>
      <c r="O4908" s="30" t="str">
        <f>IF(G4908&lt;=$N$2,"",IF(F4908=[3]Pav.tvarkyklė!$B$13,"",IF(ISBLANK(R4908),"X","")))</f>
        <v/>
      </c>
      <c r="P4908" s="91"/>
      <c r="Q4908" s="63"/>
      <c r="R4908" s="63"/>
      <c r="S4908" s="63"/>
      <c r="T4908" s="63"/>
      <c r="U4908" s="34" t="str">
        <f>IFERROR(INDEX('[3]5.Grup_T'!$G$4:$G$22,MATCH('6.Turtas'!E4908,'[3]5.Grup_T'!$E$4:$E$22,0)),"0")</f>
        <v>0</v>
      </c>
      <c r="V4908" s="35">
        <f t="shared" si="1067"/>
        <v>0</v>
      </c>
      <c r="W4908" s="35">
        <f>IF(NOT(ISBLANK(H4908)),(12-DATEDIF(H4908,'[3]1.Pradzia'!$D$13,"m")),0)</f>
        <v>0</v>
      </c>
      <c r="X4908" s="35">
        <f t="shared" si="1068"/>
        <v>0</v>
      </c>
      <c r="Y4908" s="35">
        <f t="shared" si="1064"/>
        <v>0</v>
      </c>
      <c r="Z4908" s="35">
        <f t="shared" si="1076"/>
        <v>0</v>
      </c>
      <c r="AA4908" s="36">
        <f t="shared" si="1069"/>
        <v>0</v>
      </c>
      <c r="AB4908" s="36">
        <f t="shared" si="1070"/>
        <v>0</v>
      </c>
      <c r="AC4908" s="37">
        <f t="shared" si="1071"/>
        <v>0</v>
      </c>
      <c r="AD4908" s="35">
        <f>IF(OR(YEAR(G4908)&lt;2019,O4908="X"),0,IF(ISBLANK(H4908),DATEDIF(G4908,'[3]1.Pradzia'!$D$13,"M"),DATEDIF(G4908,H4908,"m")))</f>
        <v>0</v>
      </c>
      <c r="AE4908" s="37">
        <f>IF(E4908='[3]5.Grup_T'!$E$20,0,IF(AD4908&lt;&gt;0,M4908/V4908*MIN(12,AD4908),0))</f>
        <v>0</v>
      </c>
      <c r="AF4908" s="37">
        <f t="shared" si="1072"/>
        <v>0</v>
      </c>
      <c r="AG4908" s="37">
        <f t="shared" si="1073"/>
        <v>0</v>
      </c>
      <c r="AH4908" s="37">
        <f t="shared" si="1074"/>
        <v>0</v>
      </c>
      <c r="AI4908" s="35" t="str">
        <f t="shared" si="1075"/>
        <v>Nusidėvėjęs</v>
      </c>
      <c r="AJ4908" s="38" t="str">
        <f>IF(AND(F4908&lt;&gt;[3]Pav.tvarkyklė!$B$12,F4908&lt;&gt;[3]Pav.tvarkyklė!$B$13),"GVTNT","X")</f>
        <v>GVTNT</v>
      </c>
      <c r="AK4908" s="39">
        <f t="shared" si="1077"/>
        <v>0</v>
      </c>
      <c r="AL4908" s="41"/>
      <c r="AM4908" s="41"/>
      <c r="AN4908" s="41">
        <f t="shared" si="1065"/>
        <v>1900</v>
      </c>
      <c r="AO4908" s="41"/>
      <c r="AP4908" s="41"/>
      <c r="AQ4908" s="41"/>
      <c r="AR4908" s="42"/>
      <c r="AS4908" s="42"/>
      <c r="AU4908" s="43">
        <f t="shared" si="1066"/>
        <v>0</v>
      </c>
    </row>
    <row r="4909" spans="1:47" ht="15" customHeight="1" x14ac:dyDescent="0.25">
      <c r="A4909" s="11"/>
      <c r="B4909" s="19">
        <v>5078</v>
      </c>
      <c r="C4909" s="61"/>
      <c r="D4909" s="62"/>
      <c r="E4909" s="78"/>
      <c r="F4909" s="63"/>
      <c r="G4909" s="80"/>
      <c r="H4909" s="94"/>
      <c r="I4909" s="95"/>
      <c r="J4909" s="27"/>
      <c r="K4909" s="27"/>
      <c r="L4909" s="95"/>
      <c r="M4909" s="96"/>
      <c r="N4909" s="29">
        <v>0</v>
      </c>
      <c r="O4909" s="30" t="str">
        <f>IF(G4909&lt;=$N$2,"",IF(F4909=[3]Pav.tvarkyklė!$B$13,"",IF(ISBLANK(R4909),"X","")))</f>
        <v/>
      </c>
      <c r="P4909" s="91"/>
      <c r="Q4909" s="63"/>
      <c r="R4909" s="63"/>
      <c r="S4909" s="63"/>
      <c r="T4909" s="63"/>
      <c r="U4909" s="34" t="str">
        <f>IFERROR(INDEX('[3]5.Grup_T'!$G$4:$G$22,MATCH('6.Turtas'!E4909,'[3]5.Grup_T'!$E$4:$E$22,0)),"0")</f>
        <v>0</v>
      </c>
      <c r="V4909" s="35">
        <f t="shared" si="1067"/>
        <v>0</v>
      </c>
      <c r="W4909" s="35">
        <f>IF(NOT(ISBLANK(H4909)),(12-DATEDIF(H4909,'[3]1.Pradzia'!$D$13,"m")),0)</f>
        <v>0</v>
      </c>
      <c r="X4909" s="35">
        <f t="shared" si="1068"/>
        <v>0</v>
      </c>
      <c r="Y4909" s="35">
        <f t="shared" si="1064"/>
        <v>0</v>
      </c>
      <c r="Z4909" s="35">
        <f t="shared" si="1076"/>
        <v>0</v>
      </c>
      <c r="AA4909" s="36">
        <f t="shared" si="1069"/>
        <v>0</v>
      </c>
      <c r="AB4909" s="36">
        <f t="shared" si="1070"/>
        <v>0</v>
      </c>
      <c r="AC4909" s="37">
        <f t="shared" si="1071"/>
        <v>0</v>
      </c>
      <c r="AD4909" s="35">
        <f>IF(OR(YEAR(G4909)&lt;2019,O4909="X"),0,IF(ISBLANK(H4909),DATEDIF(G4909,'[3]1.Pradzia'!$D$13,"M"),DATEDIF(G4909,H4909,"m")))</f>
        <v>0</v>
      </c>
      <c r="AE4909" s="37">
        <f>IF(E4909='[3]5.Grup_T'!$E$20,0,IF(AD4909&lt;&gt;0,M4909/V4909*MIN(12,AD4909),0))</f>
        <v>0</v>
      </c>
      <c r="AF4909" s="37">
        <f t="shared" si="1072"/>
        <v>0</v>
      </c>
      <c r="AG4909" s="37">
        <f t="shared" si="1073"/>
        <v>0</v>
      </c>
      <c r="AH4909" s="37">
        <f t="shared" si="1074"/>
        <v>0</v>
      </c>
      <c r="AI4909" s="35" t="str">
        <f t="shared" si="1075"/>
        <v>Nusidėvėjęs</v>
      </c>
      <c r="AJ4909" s="38" t="str">
        <f>IF(AND(F4909&lt;&gt;[3]Pav.tvarkyklė!$B$12,F4909&lt;&gt;[3]Pav.tvarkyklė!$B$13),"GVTNT","X")</f>
        <v>GVTNT</v>
      </c>
      <c r="AK4909" s="39">
        <f t="shared" si="1077"/>
        <v>0</v>
      </c>
      <c r="AL4909" s="41"/>
      <c r="AM4909" s="41"/>
      <c r="AN4909" s="41">
        <f t="shared" si="1065"/>
        <v>1900</v>
      </c>
      <c r="AO4909" s="41"/>
      <c r="AP4909" s="41"/>
      <c r="AQ4909" s="41"/>
      <c r="AR4909" s="42"/>
      <c r="AS4909" s="42"/>
      <c r="AU4909" s="43">
        <f t="shared" si="1066"/>
        <v>0</v>
      </c>
    </row>
    <row r="4910" spans="1:47" ht="15" customHeight="1" x14ac:dyDescent="0.25">
      <c r="A4910" s="11"/>
      <c r="B4910" s="19">
        <v>5079</v>
      </c>
      <c r="C4910" s="61"/>
      <c r="D4910" s="62"/>
      <c r="E4910" s="78"/>
      <c r="F4910" s="63"/>
      <c r="G4910" s="80"/>
      <c r="H4910" s="94"/>
      <c r="I4910" s="95"/>
      <c r="J4910" s="27"/>
      <c r="K4910" s="27"/>
      <c r="L4910" s="95"/>
      <c r="M4910" s="96"/>
      <c r="N4910" s="29">
        <v>0</v>
      </c>
      <c r="O4910" s="30" t="str">
        <f>IF(G4910&lt;=$N$2,"",IF(F4910=[3]Pav.tvarkyklė!$B$13,"",IF(ISBLANK(R4910),"X","")))</f>
        <v/>
      </c>
      <c r="P4910" s="91"/>
      <c r="Q4910" s="63"/>
      <c r="R4910" s="63"/>
      <c r="S4910" s="63"/>
      <c r="T4910" s="63"/>
      <c r="U4910" s="34" t="str">
        <f>IFERROR(INDEX('[3]5.Grup_T'!$G$4:$G$22,MATCH('6.Turtas'!E4910,'[3]5.Grup_T'!$E$4:$E$22,0)),"0")</f>
        <v>0</v>
      </c>
      <c r="V4910" s="35">
        <f t="shared" si="1067"/>
        <v>0</v>
      </c>
      <c r="W4910" s="35">
        <f>IF(NOT(ISBLANK(H4910)),(12-DATEDIF(H4910,'[3]1.Pradzia'!$D$13,"m")),0)</f>
        <v>0</v>
      </c>
      <c r="X4910" s="35">
        <f t="shared" si="1068"/>
        <v>0</v>
      </c>
      <c r="Y4910" s="35">
        <f t="shared" si="1064"/>
        <v>0</v>
      </c>
      <c r="Z4910" s="35">
        <f t="shared" si="1076"/>
        <v>0</v>
      </c>
      <c r="AA4910" s="36">
        <f t="shared" si="1069"/>
        <v>0</v>
      </c>
      <c r="AB4910" s="36">
        <f t="shared" si="1070"/>
        <v>0</v>
      </c>
      <c r="AC4910" s="37">
        <f t="shared" si="1071"/>
        <v>0</v>
      </c>
      <c r="AD4910" s="35">
        <f>IF(OR(YEAR(G4910)&lt;2019,O4910="X"),0,IF(ISBLANK(H4910),DATEDIF(G4910,'[3]1.Pradzia'!$D$13,"M"),DATEDIF(G4910,H4910,"m")))</f>
        <v>0</v>
      </c>
      <c r="AE4910" s="37">
        <f>IF(E4910='[3]5.Grup_T'!$E$20,0,IF(AD4910&lt;&gt;0,M4910/V4910*MIN(12,AD4910),0))</f>
        <v>0</v>
      </c>
      <c r="AF4910" s="37">
        <f t="shared" si="1072"/>
        <v>0</v>
      </c>
      <c r="AG4910" s="37">
        <f t="shared" si="1073"/>
        <v>0</v>
      </c>
      <c r="AH4910" s="37">
        <f t="shared" si="1074"/>
        <v>0</v>
      </c>
      <c r="AI4910" s="35" t="str">
        <f t="shared" si="1075"/>
        <v>Nusidėvėjęs</v>
      </c>
      <c r="AJ4910" s="38" t="str">
        <f>IF(AND(F4910&lt;&gt;[3]Pav.tvarkyklė!$B$12,F4910&lt;&gt;[3]Pav.tvarkyklė!$B$13),"GVTNT","X")</f>
        <v>GVTNT</v>
      </c>
      <c r="AK4910" s="39">
        <f t="shared" si="1077"/>
        <v>0</v>
      </c>
      <c r="AL4910" s="41"/>
      <c r="AM4910" s="41"/>
      <c r="AN4910" s="41">
        <f t="shared" si="1065"/>
        <v>1900</v>
      </c>
      <c r="AO4910" s="41"/>
      <c r="AP4910" s="41"/>
      <c r="AQ4910" s="41"/>
      <c r="AR4910" s="42"/>
      <c r="AS4910" s="42"/>
      <c r="AU4910" s="43">
        <f t="shared" si="1066"/>
        <v>0</v>
      </c>
    </row>
    <row r="4911" spans="1:47" ht="15" customHeight="1" x14ac:dyDescent="0.25">
      <c r="A4911" s="11"/>
      <c r="B4911" s="19">
        <v>5080</v>
      </c>
      <c r="C4911" s="61"/>
      <c r="D4911" s="62"/>
      <c r="E4911" s="78"/>
      <c r="F4911" s="63"/>
      <c r="G4911" s="80"/>
      <c r="H4911" s="94"/>
      <c r="I4911" s="95"/>
      <c r="J4911" s="27"/>
      <c r="K4911" s="27"/>
      <c r="L4911" s="95"/>
      <c r="M4911" s="96"/>
      <c r="N4911" s="29">
        <v>0</v>
      </c>
      <c r="O4911" s="30" t="str">
        <f>IF(G4911&lt;=$N$2,"",IF(F4911=[3]Pav.tvarkyklė!$B$13,"",IF(ISBLANK(R4911),"X","")))</f>
        <v/>
      </c>
      <c r="P4911" s="91"/>
      <c r="Q4911" s="63"/>
      <c r="R4911" s="63"/>
      <c r="S4911" s="63"/>
      <c r="T4911" s="63"/>
      <c r="U4911" s="34" t="str">
        <f>IFERROR(INDEX('[3]5.Grup_T'!$G$4:$G$22,MATCH('6.Turtas'!E4911,'[3]5.Grup_T'!$E$4:$E$22,0)),"0")</f>
        <v>0</v>
      </c>
      <c r="V4911" s="35">
        <f t="shared" si="1067"/>
        <v>0</v>
      </c>
      <c r="W4911" s="35">
        <f>IF(NOT(ISBLANK(H4911)),(12-DATEDIF(H4911,'[3]1.Pradzia'!$D$13,"m")),0)</f>
        <v>0</v>
      </c>
      <c r="X4911" s="35">
        <f t="shared" si="1068"/>
        <v>0</v>
      </c>
      <c r="Y4911" s="35">
        <f t="shared" si="1064"/>
        <v>0</v>
      </c>
      <c r="Z4911" s="35">
        <f t="shared" si="1076"/>
        <v>0</v>
      </c>
      <c r="AA4911" s="36">
        <f t="shared" si="1069"/>
        <v>0</v>
      </c>
      <c r="AB4911" s="36">
        <f t="shared" si="1070"/>
        <v>0</v>
      </c>
      <c r="AC4911" s="37">
        <f t="shared" si="1071"/>
        <v>0</v>
      </c>
      <c r="AD4911" s="35">
        <f>IF(OR(YEAR(G4911)&lt;2019,O4911="X"),0,IF(ISBLANK(H4911),DATEDIF(G4911,'[3]1.Pradzia'!$D$13,"M"),DATEDIF(G4911,H4911,"m")))</f>
        <v>0</v>
      </c>
      <c r="AE4911" s="37">
        <f>IF(E4911='[3]5.Grup_T'!$E$20,0,IF(AD4911&lt;&gt;0,M4911/V4911*MIN(12,AD4911),0))</f>
        <v>0</v>
      </c>
      <c r="AF4911" s="37">
        <f t="shared" si="1072"/>
        <v>0</v>
      </c>
      <c r="AG4911" s="37">
        <f t="shared" si="1073"/>
        <v>0</v>
      </c>
      <c r="AH4911" s="37">
        <f t="shared" si="1074"/>
        <v>0</v>
      </c>
      <c r="AI4911" s="35" t="str">
        <f t="shared" si="1075"/>
        <v>Nusidėvėjęs</v>
      </c>
      <c r="AJ4911" s="38" t="str">
        <f>IF(AND(F4911&lt;&gt;[3]Pav.tvarkyklė!$B$12,F4911&lt;&gt;[3]Pav.tvarkyklė!$B$13),"GVTNT","X")</f>
        <v>GVTNT</v>
      </c>
      <c r="AK4911" s="39">
        <f t="shared" si="1077"/>
        <v>0</v>
      </c>
      <c r="AL4911" s="41"/>
      <c r="AM4911" s="41"/>
      <c r="AN4911" s="41">
        <f t="shared" si="1065"/>
        <v>1900</v>
      </c>
      <c r="AO4911" s="41"/>
      <c r="AP4911" s="41"/>
      <c r="AQ4911" s="41"/>
      <c r="AR4911" s="42"/>
      <c r="AS4911" s="42"/>
      <c r="AU4911" s="43">
        <f t="shared" si="1066"/>
        <v>0</v>
      </c>
    </row>
    <row r="4912" spans="1:47" ht="15" customHeight="1" x14ac:dyDescent="0.25">
      <c r="A4912" s="11"/>
      <c r="B4912" s="19">
        <v>5081</v>
      </c>
      <c r="C4912" s="61"/>
      <c r="D4912" s="62"/>
      <c r="E4912" s="78"/>
      <c r="F4912" s="63"/>
      <c r="G4912" s="80"/>
      <c r="H4912" s="94"/>
      <c r="I4912" s="95"/>
      <c r="J4912" s="27"/>
      <c r="K4912" s="27"/>
      <c r="L4912" s="95"/>
      <c r="M4912" s="96"/>
      <c r="N4912" s="29">
        <v>0</v>
      </c>
      <c r="O4912" s="30" t="str">
        <f>IF(G4912&lt;=$N$2,"",IF(F4912=[3]Pav.tvarkyklė!$B$13,"",IF(ISBLANK(R4912),"X","")))</f>
        <v/>
      </c>
      <c r="P4912" s="91"/>
      <c r="Q4912" s="63"/>
      <c r="R4912" s="63"/>
      <c r="S4912" s="63"/>
      <c r="T4912" s="63"/>
      <c r="U4912" s="34" t="str">
        <f>IFERROR(INDEX('[3]5.Grup_T'!$G$4:$G$22,MATCH('6.Turtas'!E4912,'[3]5.Grup_T'!$E$4:$E$22,0)),"0")</f>
        <v>0</v>
      </c>
      <c r="V4912" s="35">
        <f t="shared" si="1067"/>
        <v>0</v>
      </c>
      <c r="W4912" s="35">
        <f>IF(NOT(ISBLANK(H4912)),(12-DATEDIF(H4912,'[3]1.Pradzia'!$D$13,"m")),0)</f>
        <v>0</v>
      </c>
      <c r="X4912" s="35">
        <f t="shared" si="1068"/>
        <v>0</v>
      </c>
      <c r="Y4912" s="35">
        <f t="shared" si="1064"/>
        <v>0</v>
      </c>
      <c r="Z4912" s="35">
        <f t="shared" si="1076"/>
        <v>0</v>
      </c>
      <c r="AA4912" s="36">
        <f t="shared" si="1069"/>
        <v>0</v>
      </c>
      <c r="AB4912" s="36">
        <f t="shared" si="1070"/>
        <v>0</v>
      </c>
      <c r="AC4912" s="37">
        <f t="shared" si="1071"/>
        <v>0</v>
      </c>
      <c r="AD4912" s="35">
        <f>IF(OR(YEAR(G4912)&lt;2019,O4912="X"),0,IF(ISBLANK(H4912),DATEDIF(G4912,'[3]1.Pradzia'!$D$13,"M"),DATEDIF(G4912,H4912,"m")))</f>
        <v>0</v>
      </c>
      <c r="AE4912" s="37">
        <f>IF(E4912='[3]5.Grup_T'!$E$20,0,IF(AD4912&lt;&gt;0,M4912/V4912*MIN(12,AD4912),0))</f>
        <v>0</v>
      </c>
      <c r="AF4912" s="37">
        <f t="shared" si="1072"/>
        <v>0</v>
      </c>
      <c r="AG4912" s="37">
        <f t="shared" si="1073"/>
        <v>0</v>
      </c>
      <c r="AH4912" s="37">
        <f t="shared" si="1074"/>
        <v>0</v>
      </c>
      <c r="AI4912" s="35" t="str">
        <f t="shared" si="1075"/>
        <v>Nusidėvėjęs</v>
      </c>
      <c r="AJ4912" s="38" t="str">
        <f>IF(AND(F4912&lt;&gt;[3]Pav.tvarkyklė!$B$12,F4912&lt;&gt;[3]Pav.tvarkyklė!$B$13),"GVTNT","X")</f>
        <v>GVTNT</v>
      </c>
      <c r="AK4912" s="39">
        <f t="shared" si="1077"/>
        <v>0</v>
      </c>
      <c r="AL4912" s="41"/>
      <c r="AM4912" s="41"/>
      <c r="AN4912" s="41">
        <f t="shared" si="1065"/>
        <v>1900</v>
      </c>
      <c r="AO4912" s="41"/>
      <c r="AP4912" s="41"/>
      <c r="AQ4912" s="41"/>
      <c r="AR4912" s="42"/>
      <c r="AS4912" s="42"/>
      <c r="AU4912" s="43">
        <f t="shared" si="1066"/>
        <v>0</v>
      </c>
    </row>
    <row r="4913" spans="1:47" ht="15" customHeight="1" x14ac:dyDescent="0.25">
      <c r="A4913" s="11"/>
      <c r="B4913" s="19">
        <v>5082</v>
      </c>
      <c r="C4913" s="61"/>
      <c r="D4913" s="62"/>
      <c r="E4913" s="78"/>
      <c r="F4913" s="63"/>
      <c r="G4913" s="80"/>
      <c r="H4913" s="94"/>
      <c r="I4913" s="95"/>
      <c r="J4913" s="27"/>
      <c r="K4913" s="27"/>
      <c r="L4913" s="95"/>
      <c r="M4913" s="96"/>
      <c r="N4913" s="29">
        <v>0</v>
      </c>
      <c r="O4913" s="30" t="str">
        <f>IF(G4913&lt;=$N$2,"",IF(F4913=[3]Pav.tvarkyklė!$B$13,"",IF(ISBLANK(R4913),"X","")))</f>
        <v/>
      </c>
      <c r="P4913" s="91"/>
      <c r="Q4913" s="63"/>
      <c r="R4913" s="63"/>
      <c r="S4913" s="63"/>
      <c r="T4913" s="63"/>
      <c r="U4913" s="34" t="str">
        <f>IFERROR(INDEX('[3]5.Grup_T'!$G$4:$G$22,MATCH('6.Turtas'!E4913,'[3]5.Grup_T'!$E$4:$E$22,0)),"0")</f>
        <v>0</v>
      </c>
      <c r="V4913" s="35">
        <f t="shared" si="1067"/>
        <v>0</v>
      </c>
      <c r="W4913" s="35">
        <f>IF(NOT(ISBLANK(H4913)),(12-DATEDIF(H4913,'[3]1.Pradzia'!$D$13,"m")),0)</f>
        <v>0</v>
      </c>
      <c r="X4913" s="35">
        <f t="shared" si="1068"/>
        <v>0</v>
      </c>
      <c r="Y4913" s="35">
        <f t="shared" si="1064"/>
        <v>0</v>
      </c>
      <c r="Z4913" s="35">
        <f t="shared" si="1076"/>
        <v>0</v>
      </c>
      <c r="AA4913" s="36">
        <f t="shared" si="1069"/>
        <v>0</v>
      </c>
      <c r="AB4913" s="36">
        <f t="shared" si="1070"/>
        <v>0</v>
      </c>
      <c r="AC4913" s="37">
        <f t="shared" si="1071"/>
        <v>0</v>
      </c>
      <c r="AD4913" s="35">
        <f>IF(OR(YEAR(G4913)&lt;2019,O4913="X"),0,IF(ISBLANK(H4913),DATEDIF(G4913,'[3]1.Pradzia'!$D$13,"M"),DATEDIF(G4913,H4913,"m")))</f>
        <v>0</v>
      </c>
      <c r="AE4913" s="37">
        <f>IF(E4913='[3]5.Grup_T'!$E$20,0,IF(AD4913&lt;&gt;0,M4913/V4913*MIN(12,AD4913),0))</f>
        <v>0</v>
      </c>
      <c r="AF4913" s="37">
        <f t="shared" si="1072"/>
        <v>0</v>
      </c>
      <c r="AG4913" s="37">
        <f t="shared" si="1073"/>
        <v>0</v>
      </c>
      <c r="AH4913" s="37">
        <f t="shared" si="1074"/>
        <v>0</v>
      </c>
      <c r="AI4913" s="35" t="str">
        <f t="shared" si="1075"/>
        <v>Nusidėvėjęs</v>
      </c>
      <c r="AJ4913" s="38" t="str">
        <f>IF(AND(F4913&lt;&gt;[3]Pav.tvarkyklė!$B$12,F4913&lt;&gt;[3]Pav.tvarkyklė!$B$13),"GVTNT","X")</f>
        <v>GVTNT</v>
      </c>
      <c r="AK4913" s="39">
        <f t="shared" si="1077"/>
        <v>0</v>
      </c>
      <c r="AL4913" s="41"/>
      <c r="AM4913" s="41"/>
      <c r="AN4913" s="41">
        <f t="shared" si="1065"/>
        <v>1900</v>
      </c>
      <c r="AO4913" s="41"/>
      <c r="AP4913" s="41"/>
      <c r="AQ4913" s="41"/>
      <c r="AR4913" s="42"/>
      <c r="AS4913" s="42"/>
      <c r="AU4913" s="43">
        <f t="shared" si="1066"/>
        <v>0</v>
      </c>
    </row>
    <row r="4914" spans="1:47" ht="15" customHeight="1" x14ac:dyDescent="0.25">
      <c r="A4914" s="11"/>
      <c r="B4914" s="19">
        <v>5083</v>
      </c>
      <c r="C4914" s="61"/>
      <c r="D4914" s="62"/>
      <c r="E4914" s="78"/>
      <c r="F4914" s="63"/>
      <c r="G4914" s="80"/>
      <c r="H4914" s="94"/>
      <c r="I4914" s="95"/>
      <c r="J4914" s="27"/>
      <c r="K4914" s="27"/>
      <c r="L4914" s="95"/>
      <c r="M4914" s="96"/>
      <c r="N4914" s="29">
        <v>0</v>
      </c>
      <c r="O4914" s="30" t="str">
        <f>IF(G4914&lt;=$N$2,"",IF(F4914=[3]Pav.tvarkyklė!$B$13,"",IF(ISBLANK(R4914),"X","")))</f>
        <v/>
      </c>
      <c r="P4914" s="91"/>
      <c r="Q4914" s="63"/>
      <c r="R4914" s="63"/>
      <c r="S4914" s="63"/>
      <c r="T4914" s="63"/>
      <c r="U4914" s="34" t="str">
        <f>IFERROR(INDEX('[3]5.Grup_T'!$G$4:$G$22,MATCH('6.Turtas'!E4914,'[3]5.Grup_T'!$E$4:$E$22,0)),"0")</f>
        <v>0</v>
      </c>
      <c r="V4914" s="35">
        <f t="shared" si="1067"/>
        <v>0</v>
      </c>
      <c r="W4914" s="35">
        <f>IF(NOT(ISBLANK(H4914)),(12-DATEDIF(H4914,'[3]1.Pradzia'!$D$13,"m")),0)</f>
        <v>0</v>
      </c>
      <c r="X4914" s="35">
        <f t="shared" si="1068"/>
        <v>0</v>
      </c>
      <c r="Y4914" s="35">
        <f t="shared" si="1064"/>
        <v>0</v>
      </c>
      <c r="Z4914" s="35">
        <f t="shared" si="1076"/>
        <v>0</v>
      </c>
      <c r="AA4914" s="36">
        <f t="shared" si="1069"/>
        <v>0</v>
      </c>
      <c r="AB4914" s="36">
        <f t="shared" si="1070"/>
        <v>0</v>
      </c>
      <c r="AC4914" s="37">
        <f t="shared" si="1071"/>
        <v>0</v>
      </c>
      <c r="AD4914" s="35">
        <f>IF(OR(YEAR(G4914)&lt;2019,O4914="X"),0,IF(ISBLANK(H4914),DATEDIF(G4914,'[3]1.Pradzia'!$D$13,"M"),DATEDIF(G4914,H4914,"m")))</f>
        <v>0</v>
      </c>
      <c r="AE4914" s="37">
        <f>IF(E4914='[3]5.Grup_T'!$E$20,0,IF(AD4914&lt;&gt;0,M4914/V4914*MIN(12,AD4914),0))</f>
        <v>0</v>
      </c>
      <c r="AF4914" s="37">
        <f t="shared" si="1072"/>
        <v>0</v>
      </c>
      <c r="AG4914" s="37">
        <f t="shared" si="1073"/>
        <v>0</v>
      </c>
      <c r="AH4914" s="37">
        <f t="shared" si="1074"/>
        <v>0</v>
      </c>
      <c r="AI4914" s="35" t="str">
        <f t="shared" si="1075"/>
        <v>Nusidėvėjęs</v>
      </c>
      <c r="AJ4914" s="38" t="str">
        <f>IF(AND(F4914&lt;&gt;[3]Pav.tvarkyklė!$B$12,F4914&lt;&gt;[3]Pav.tvarkyklė!$B$13),"GVTNT","X")</f>
        <v>GVTNT</v>
      </c>
      <c r="AK4914" s="39">
        <f t="shared" si="1077"/>
        <v>0</v>
      </c>
      <c r="AL4914" s="41"/>
      <c r="AM4914" s="41"/>
      <c r="AN4914" s="41">
        <f t="shared" si="1065"/>
        <v>1900</v>
      </c>
      <c r="AO4914" s="41"/>
      <c r="AP4914" s="41"/>
      <c r="AQ4914" s="41"/>
      <c r="AR4914" s="42"/>
      <c r="AS4914" s="42"/>
      <c r="AU4914" s="43">
        <f t="shared" si="1066"/>
        <v>0</v>
      </c>
    </row>
    <row r="4915" spans="1:47" ht="15" customHeight="1" x14ac:dyDescent="0.25">
      <c r="A4915" s="11"/>
      <c r="B4915" s="19">
        <v>5084</v>
      </c>
      <c r="C4915" s="61"/>
      <c r="D4915" s="62"/>
      <c r="E4915" s="78"/>
      <c r="F4915" s="63"/>
      <c r="G4915" s="80"/>
      <c r="H4915" s="94"/>
      <c r="I4915" s="95"/>
      <c r="J4915" s="27"/>
      <c r="K4915" s="27"/>
      <c r="L4915" s="95"/>
      <c r="M4915" s="96"/>
      <c r="N4915" s="29">
        <v>0</v>
      </c>
      <c r="O4915" s="30" t="str">
        <f>IF(G4915&lt;=$N$2,"",IF(F4915=[3]Pav.tvarkyklė!$B$13,"",IF(ISBLANK(R4915),"X","")))</f>
        <v/>
      </c>
      <c r="P4915" s="91"/>
      <c r="Q4915" s="63"/>
      <c r="R4915" s="63"/>
      <c r="S4915" s="63"/>
      <c r="T4915" s="63"/>
      <c r="U4915" s="34" t="str">
        <f>IFERROR(INDEX('[3]5.Grup_T'!$G$4:$G$22,MATCH('6.Turtas'!E4915,'[3]5.Grup_T'!$E$4:$E$22,0)),"0")</f>
        <v>0</v>
      </c>
      <c r="V4915" s="35">
        <f t="shared" si="1067"/>
        <v>0</v>
      </c>
      <c r="W4915" s="35">
        <f>IF(NOT(ISBLANK(H4915)),(12-DATEDIF(H4915,'[3]1.Pradzia'!$D$13,"m")),0)</f>
        <v>0</v>
      </c>
      <c r="X4915" s="35">
        <f t="shared" si="1068"/>
        <v>0</v>
      </c>
      <c r="Y4915" s="35">
        <f t="shared" si="1064"/>
        <v>0</v>
      </c>
      <c r="Z4915" s="35">
        <f t="shared" si="1076"/>
        <v>0</v>
      </c>
      <c r="AA4915" s="36">
        <f t="shared" si="1069"/>
        <v>0</v>
      </c>
      <c r="AB4915" s="36">
        <f t="shared" si="1070"/>
        <v>0</v>
      </c>
      <c r="AC4915" s="37">
        <f t="shared" si="1071"/>
        <v>0</v>
      </c>
      <c r="AD4915" s="35">
        <f>IF(OR(YEAR(G4915)&lt;2019,O4915="X"),0,IF(ISBLANK(H4915),DATEDIF(G4915,'[3]1.Pradzia'!$D$13,"M"),DATEDIF(G4915,H4915,"m")))</f>
        <v>0</v>
      </c>
      <c r="AE4915" s="37">
        <f>IF(E4915='[3]5.Grup_T'!$E$20,0,IF(AD4915&lt;&gt;0,M4915/V4915*MIN(12,AD4915),0))</f>
        <v>0</v>
      </c>
      <c r="AF4915" s="37">
        <f t="shared" si="1072"/>
        <v>0</v>
      </c>
      <c r="AG4915" s="37">
        <f t="shared" si="1073"/>
        <v>0</v>
      </c>
      <c r="AH4915" s="37">
        <f t="shared" si="1074"/>
        <v>0</v>
      </c>
      <c r="AI4915" s="35" t="str">
        <f t="shared" si="1075"/>
        <v>Nusidėvėjęs</v>
      </c>
      <c r="AJ4915" s="38" t="str">
        <f>IF(AND(F4915&lt;&gt;[3]Pav.tvarkyklė!$B$12,F4915&lt;&gt;[3]Pav.tvarkyklė!$B$13),"GVTNT","X")</f>
        <v>GVTNT</v>
      </c>
      <c r="AK4915" s="39">
        <f t="shared" si="1077"/>
        <v>0</v>
      </c>
      <c r="AL4915" s="41"/>
      <c r="AM4915" s="41"/>
      <c r="AN4915" s="41">
        <f t="shared" si="1065"/>
        <v>1900</v>
      </c>
      <c r="AO4915" s="41"/>
      <c r="AP4915" s="41"/>
      <c r="AQ4915" s="41"/>
      <c r="AR4915" s="42"/>
      <c r="AS4915" s="42"/>
      <c r="AU4915" s="43">
        <f t="shared" si="1066"/>
        <v>0</v>
      </c>
    </row>
    <row r="4916" spans="1:47" ht="15" customHeight="1" x14ac:dyDescent="0.25">
      <c r="A4916" s="11"/>
      <c r="B4916" s="19">
        <v>5085</v>
      </c>
      <c r="C4916" s="61"/>
      <c r="D4916" s="62"/>
      <c r="E4916" s="78"/>
      <c r="F4916" s="63"/>
      <c r="G4916" s="80"/>
      <c r="H4916" s="94"/>
      <c r="I4916" s="95"/>
      <c r="J4916" s="27"/>
      <c r="K4916" s="27"/>
      <c r="L4916" s="95"/>
      <c r="M4916" s="96"/>
      <c r="N4916" s="29">
        <v>0</v>
      </c>
      <c r="O4916" s="30" t="str">
        <f>IF(G4916&lt;=$N$2,"",IF(F4916=[3]Pav.tvarkyklė!$B$13,"",IF(ISBLANK(R4916),"X","")))</f>
        <v/>
      </c>
      <c r="P4916" s="91"/>
      <c r="Q4916" s="63"/>
      <c r="R4916" s="63"/>
      <c r="S4916" s="63"/>
      <c r="T4916" s="63"/>
      <c r="U4916" s="34" t="str">
        <f>IFERROR(INDEX('[3]5.Grup_T'!$G$4:$G$22,MATCH('6.Turtas'!E4916,'[3]5.Grup_T'!$E$4:$E$22,0)),"0")</f>
        <v>0</v>
      </c>
      <c r="V4916" s="35">
        <f t="shared" si="1067"/>
        <v>0</v>
      </c>
      <c r="W4916" s="35">
        <f>IF(NOT(ISBLANK(H4916)),(12-DATEDIF(H4916,'[3]1.Pradzia'!$D$13,"m")),0)</f>
        <v>0</v>
      </c>
      <c r="X4916" s="35">
        <f t="shared" si="1068"/>
        <v>0</v>
      </c>
      <c r="Y4916" s="35">
        <f t="shared" si="1064"/>
        <v>0</v>
      </c>
      <c r="Z4916" s="35">
        <f t="shared" si="1076"/>
        <v>0</v>
      </c>
      <c r="AA4916" s="36">
        <f t="shared" si="1069"/>
        <v>0</v>
      </c>
      <c r="AB4916" s="36">
        <f t="shared" si="1070"/>
        <v>0</v>
      </c>
      <c r="AC4916" s="37">
        <f t="shared" si="1071"/>
        <v>0</v>
      </c>
      <c r="AD4916" s="35">
        <f>IF(OR(YEAR(G4916)&lt;2019,O4916="X"),0,IF(ISBLANK(H4916),DATEDIF(G4916,'[3]1.Pradzia'!$D$13,"M"),DATEDIF(G4916,H4916,"m")))</f>
        <v>0</v>
      </c>
      <c r="AE4916" s="37">
        <f>IF(E4916='[3]5.Grup_T'!$E$20,0,IF(AD4916&lt;&gt;0,M4916/V4916*MIN(12,AD4916),0))</f>
        <v>0</v>
      </c>
      <c r="AF4916" s="37">
        <f t="shared" si="1072"/>
        <v>0</v>
      </c>
      <c r="AG4916" s="37">
        <f t="shared" si="1073"/>
        <v>0</v>
      </c>
      <c r="AH4916" s="37">
        <f t="shared" si="1074"/>
        <v>0</v>
      </c>
      <c r="AI4916" s="35" t="str">
        <f t="shared" si="1075"/>
        <v>Nusidėvėjęs</v>
      </c>
      <c r="AJ4916" s="38" t="str">
        <f>IF(AND(F4916&lt;&gt;[3]Pav.tvarkyklė!$B$12,F4916&lt;&gt;[3]Pav.tvarkyklė!$B$13),"GVTNT","X")</f>
        <v>GVTNT</v>
      </c>
      <c r="AK4916" s="39">
        <f t="shared" si="1077"/>
        <v>0</v>
      </c>
      <c r="AL4916" s="41"/>
      <c r="AM4916" s="41"/>
      <c r="AN4916" s="41">
        <f t="shared" si="1065"/>
        <v>1900</v>
      </c>
      <c r="AO4916" s="41"/>
      <c r="AP4916" s="41"/>
      <c r="AQ4916" s="41"/>
      <c r="AR4916" s="42"/>
      <c r="AS4916" s="42"/>
      <c r="AU4916" s="43">
        <f t="shared" si="1066"/>
        <v>0</v>
      </c>
    </row>
    <row r="4917" spans="1:47" ht="15" customHeight="1" x14ac:dyDescent="0.25">
      <c r="A4917" s="11"/>
      <c r="B4917" s="19">
        <v>5086</v>
      </c>
      <c r="C4917" s="61"/>
      <c r="D4917" s="62"/>
      <c r="E4917" s="78"/>
      <c r="F4917" s="63"/>
      <c r="G4917" s="80"/>
      <c r="H4917" s="94"/>
      <c r="I4917" s="95"/>
      <c r="J4917" s="27"/>
      <c r="K4917" s="27"/>
      <c r="L4917" s="95"/>
      <c r="M4917" s="96"/>
      <c r="N4917" s="29">
        <v>0</v>
      </c>
      <c r="O4917" s="30" t="str">
        <f>IF(G4917&lt;=$N$2,"",IF(F4917=[3]Pav.tvarkyklė!$B$13,"",IF(ISBLANK(R4917),"X","")))</f>
        <v/>
      </c>
      <c r="P4917" s="91"/>
      <c r="Q4917" s="63"/>
      <c r="R4917" s="63"/>
      <c r="S4917" s="63"/>
      <c r="T4917" s="63"/>
      <c r="U4917" s="34" t="str">
        <f>IFERROR(INDEX('[3]5.Grup_T'!$G$4:$G$22,MATCH('6.Turtas'!E4917,'[3]5.Grup_T'!$E$4:$E$22,0)),"0")</f>
        <v>0</v>
      </c>
      <c r="V4917" s="35">
        <f t="shared" si="1067"/>
        <v>0</v>
      </c>
      <c r="W4917" s="35">
        <f>IF(NOT(ISBLANK(H4917)),(12-DATEDIF(H4917,'[3]1.Pradzia'!$D$13,"m")),0)</f>
        <v>0</v>
      </c>
      <c r="X4917" s="35">
        <f t="shared" si="1068"/>
        <v>0</v>
      </c>
      <c r="Y4917" s="35">
        <f t="shared" si="1064"/>
        <v>0</v>
      </c>
      <c r="Z4917" s="35">
        <f t="shared" si="1076"/>
        <v>0</v>
      </c>
      <c r="AA4917" s="36">
        <f t="shared" si="1069"/>
        <v>0</v>
      </c>
      <c r="AB4917" s="36">
        <f t="shared" si="1070"/>
        <v>0</v>
      </c>
      <c r="AC4917" s="37">
        <f t="shared" si="1071"/>
        <v>0</v>
      </c>
      <c r="AD4917" s="35">
        <f>IF(OR(YEAR(G4917)&lt;2019,O4917="X"),0,IF(ISBLANK(H4917),DATEDIF(G4917,'[3]1.Pradzia'!$D$13,"M"),DATEDIF(G4917,H4917,"m")))</f>
        <v>0</v>
      </c>
      <c r="AE4917" s="37">
        <f>IF(E4917='[3]5.Grup_T'!$E$20,0,IF(AD4917&lt;&gt;0,M4917/V4917*MIN(12,AD4917),0))</f>
        <v>0</v>
      </c>
      <c r="AF4917" s="37">
        <f t="shared" si="1072"/>
        <v>0</v>
      </c>
      <c r="AG4917" s="37">
        <f t="shared" si="1073"/>
        <v>0</v>
      </c>
      <c r="AH4917" s="37">
        <f t="shared" si="1074"/>
        <v>0</v>
      </c>
      <c r="AI4917" s="35" t="str">
        <f t="shared" si="1075"/>
        <v>Nusidėvėjęs</v>
      </c>
      <c r="AJ4917" s="38" t="str">
        <f>IF(AND(F4917&lt;&gt;[3]Pav.tvarkyklė!$B$12,F4917&lt;&gt;[3]Pav.tvarkyklė!$B$13),"GVTNT","X")</f>
        <v>GVTNT</v>
      </c>
      <c r="AK4917" s="39">
        <f t="shared" si="1077"/>
        <v>0</v>
      </c>
      <c r="AL4917" s="41"/>
      <c r="AM4917" s="41"/>
      <c r="AN4917" s="41">
        <f t="shared" si="1065"/>
        <v>1900</v>
      </c>
      <c r="AO4917" s="41"/>
      <c r="AP4917" s="41"/>
      <c r="AQ4917" s="41"/>
      <c r="AR4917" s="42"/>
      <c r="AS4917" s="42"/>
      <c r="AU4917" s="43">
        <f t="shared" si="1066"/>
        <v>0</v>
      </c>
    </row>
    <row r="4918" spans="1:47" ht="15" customHeight="1" x14ac:dyDescent="0.25">
      <c r="A4918" s="11"/>
      <c r="B4918" s="19">
        <v>5087</v>
      </c>
      <c r="C4918" s="61"/>
      <c r="D4918" s="62"/>
      <c r="E4918" s="78"/>
      <c r="F4918" s="63"/>
      <c r="G4918" s="80"/>
      <c r="H4918" s="94"/>
      <c r="I4918" s="95"/>
      <c r="J4918" s="27"/>
      <c r="K4918" s="27"/>
      <c r="L4918" s="95"/>
      <c r="M4918" s="96"/>
      <c r="N4918" s="29">
        <v>0</v>
      </c>
      <c r="O4918" s="30" t="str">
        <f>IF(G4918&lt;=$N$2,"",IF(F4918=[3]Pav.tvarkyklė!$B$13,"",IF(ISBLANK(R4918),"X","")))</f>
        <v/>
      </c>
      <c r="P4918" s="91"/>
      <c r="Q4918" s="63"/>
      <c r="R4918" s="63"/>
      <c r="S4918" s="63"/>
      <c r="T4918" s="63"/>
      <c r="U4918" s="34" t="str">
        <f>IFERROR(INDEX('[3]5.Grup_T'!$G$4:$G$22,MATCH('6.Turtas'!E4918,'[3]5.Grup_T'!$E$4:$E$22,0)),"0")</f>
        <v>0</v>
      </c>
      <c r="V4918" s="35">
        <f t="shared" si="1067"/>
        <v>0</v>
      </c>
      <c r="W4918" s="35">
        <f>IF(NOT(ISBLANK(H4918)),(12-DATEDIF(H4918,'[3]1.Pradzia'!$D$13,"m")),0)</f>
        <v>0</v>
      </c>
      <c r="X4918" s="35">
        <f t="shared" si="1068"/>
        <v>0</v>
      </c>
      <c r="Y4918" s="35">
        <f t="shared" si="1064"/>
        <v>0</v>
      </c>
      <c r="Z4918" s="35">
        <f t="shared" si="1076"/>
        <v>0</v>
      </c>
      <c r="AA4918" s="36">
        <f t="shared" si="1069"/>
        <v>0</v>
      </c>
      <c r="AB4918" s="36">
        <f t="shared" si="1070"/>
        <v>0</v>
      </c>
      <c r="AC4918" s="37">
        <f t="shared" si="1071"/>
        <v>0</v>
      </c>
      <c r="AD4918" s="35">
        <f>IF(OR(YEAR(G4918)&lt;2019,O4918="X"),0,IF(ISBLANK(H4918),DATEDIF(G4918,'[3]1.Pradzia'!$D$13,"M"),DATEDIF(G4918,H4918,"m")))</f>
        <v>0</v>
      </c>
      <c r="AE4918" s="37">
        <f>IF(E4918='[3]5.Grup_T'!$E$20,0,IF(AD4918&lt;&gt;0,M4918/V4918*MIN(12,AD4918),0))</f>
        <v>0</v>
      </c>
      <c r="AF4918" s="37">
        <f t="shared" si="1072"/>
        <v>0</v>
      </c>
      <c r="AG4918" s="37">
        <f t="shared" si="1073"/>
        <v>0</v>
      </c>
      <c r="AH4918" s="37">
        <f t="shared" si="1074"/>
        <v>0</v>
      </c>
      <c r="AI4918" s="35" t="str">
        <f t="shared" si="1075"/>
        <v>Nusidėvėjęs</v>
      </c>
      <c r="AJ4918" s="38" t="str">
        <f>IF(AND(F4918&lt;&gt;[3]Pav.tvarkyklė!$B$12,F4918&lt;&gt;[3]Pav.tvarkyklė!$B$13),"GVTNT","X")</f>
        <v>GVTNT</v>
      </c>
      <c r="AK4918" s="39">
        <f t="shared" si="1077"/>
        <v>0</v>
      </c>
      <c r="AL4918" s="41"/>
      <c r="AM4918" s="41"/>
      <c r="AN4918" s="41">
        <f t="shared" si="1065"/>
        <v>1900</v>
      </c>
      <c r="AO4918" s="41"/>
      <c r="AP4918" s="41"/>
      <c r="AQ4918" s="41"/>
      <c r="AR4918" s="42"/>
      <c r="AS4918" s="42"/>
      <c r="AU4918" s="43">
        <f t="shared" si="1066"/>
        <v>0</v>
      </c>
    </row>
    <row r="4919" spans="1:47" ht="15" customHeight="1" x14ac:dyDescent="0.25">
      <c r="A4919" s="11"/>
      <c r="B4919" s="19">
        <v>5088</v>
      </c>
      <c r="C4919" s="61"/>
      <c r="D4919" s="62"/>
      <c r="E4919" s="78"/>
      <c r="F4919" s="63"/>
      <c r="G4919" s="80"/>
      <c r="H4919" s="94"/>
      <c r="I4919" s="95"/>
      <c r="J4919" s="27"/>
      <c r="K4919" s="27"/>
      <c r="L4919" s="95"/>
      <c r="M4919" s="96"/>
      <c r="N4919" s="29">
        <v>0</v>
      </c>
      <c r="O4919" s="30" t="str">
        <f>IF(G4919&lt;=$N$2,"",IF(F4919=[3]Pav.tvarkyklė!$B$13,"",IF(ISBLANK(R4919),"X","")))</f>
        <v/>
      </c>
      <c r="P4919" s="91"/>
      <c r="Q4919" s="63"/>
      <c r="R4919" s="63"/>
      <c r="S4919" s="63"/>
      <c r="T4919" s="63"/>
      <c r="U4919" s="34" t="str">
        <f>IFERROR(INDEX('[3]5.Grup_T'!$G$4:$G$22,MATCH('6.Turtas'!E4919,'[3]5.Grup_T'!$E$4:$E$22,0)),"0")</f>
        <v>0</v>
      </c>
      <c r="V4919" s="35">
        <f t="shared" si="1067"/>
        <v>0</v>
      </c>
      <c r="W4919" s="35">
        <f>IF(NOT(ISBLANK(H4919)),(12-DATEDIF(H4919,'[3]1.Pradzia'!$D$13,"m")),0)</f>
        <v>0</v>
      </c>
      <c r="X4919" s="35">
        <f t="shared" si="1068"/>
        <v>0</v>
      </c>
      <c r="Y4919" s="35">
        <f t="shared" ref="Y4919:Y4982" si="1078">IF(YEAR(G4919)&gt;=2019,0,IF(Z4919&lt;=0,0,IF(W4919&lt;&gt;0,MIN(W4919,Z4919),MIN(12,Z4919))))</f>
        <v>0</v>
      </c>
      <c r="Z4919" s="35">
        <f t="shared" si="1076"/>
        <v>0</v>
      </c>
      <c r="AA4919" s="36">
        <f t="shared" si="1069"/>
        <v>0</v>
      </c>
      <c r="AB4919" s="36">
        <f t="shared" si="1070"/>
        <v>0</v>
      </c>
      <c r="AC4919" s="37">
        <f t="shared" si="1071"/>
        <v>0</v>
      </c>
      <c r="AD4919" s="35">
        <f>IF(OR(YEAR(G4919)&lt;2019,O4919="X"),0,IF(ISBLANK(H4919),DATEDIF(G4919,'[3]1.Pradzia'!$D$13,"M"),DATEDIF(G4919,H4919,"m")))</f>
        <v>0</v>
      </c>
      <c r="AE4919" s="37">
        <f>IF(E4919='[3]5.Grup_T'!$E$20,0,IF(AD4919&lt;&gt;0,M4919/V4919*MIN(12,AD4919),0))</f>
        <v>0</v>
      </c>
      <c r="AF4919" s="37">
        <f t="shared" si="1072"/>
        <v>0</v>
      </c>
      <c r="AG4919" s="37">
        <f t="shared" si="1073"/>
        <v>0</v>
      </c>
      <c r="AH4919" s="37">
        <f t="shared" si="1074"/>
        <v>0</v>
      </c>
      <c r="AI4919" s="35" t="str">
        <f t="shared" si="1075"/>
        <v>Nusidėvėjęs</v>
      </c>
      <c r="AJ4919" s="38" t="str">
        <f>IF(AND(F4919&lt;&gt;[3]Pav.tvarkyklė!$B$12,F4919&lt;&gt;[3]Pav.tvarkyklė!$B$13),"GVTNT","X")</f>
        <v>GVTNT</v>
      </c>
      <c r="AK4919" s="39">
        <f t="shared" si="1077"/>
        <v>0</v>
      </c>
      <c r="AL4919" s="41"/>
      <c r="AM4919" s="41"/>
      <c r="AN4919" s="41">
        <f t="shared" si="1065"/>
        <v>1900</v>
      </c>
      <c r="AO4919" s="41"/>
      <c r="AP4919" s="41"/>
      <c r="AQ4919" s="41"/>
      <c r="AR4919" s="42"/>
      <c r="AS4919" s="42"/>
      <c r="AU4919" s="43">
        <f t="shared" si="1066"/>
        <v>0</v>
      </c>
    </row>
    <row r="4920" spans="1:47" ht="15" customHeight="1" x14ac:dyDescent="0.25">
      <c r="A4920" s="11"/>
      <c r="B4920" s="19">
        <v>5089</v>
      </c>
      <c r="C4920" s="61"/>
      <c r="D4920" s="62"/>
      <c r="E4920" s="78"/>
      <c r="F4920" s="63"/>
      <c r="G4920" s="80"/>
      <c r="H4920" s="94"/>
      <c r="I4920" s="95"/>
      <c r="J4920" s="27"/>
      <c r="K4920" s="27"/>
      <c r="L4920" s="95"/>
      <c r="M4920" s="96"/>
      <c r="N4920" s="29">
        <v>0</v>
      </c>
      <c r="O4920" s="30" t="str">
        <f>IF(G4920&lt;=$N$2,"",IF(F4920=[3]Pav.tvarkyklė!$B$13,"",IF(ISBLANK(R4920),"X","")))</f>
        <v/>
      </c>
      <c r="P4920" s="91"/>
      <c r="Q4920" s="63"/>
      <c r="R4920" s="63"/>
      <c r="S4920" s="63"/>
      <c r="T4920" s="63"/>
      <c r="U4920" s="34" t="str">
        <f>IFERROR(INDEX('[3]5.Grup_T'!$G$4:$G$22,MATCH('6.Turtas'!E4920,'[3]5.Grup_T'!$E$4:$E$22,0)),"0")</f>
        <v>0</v>
      </c>
      <c r="V4920" s="35">
        <f t="shared" si="1067"/>
        <v>0</v>
      </c>
      <c r="W4920" s="35">
        <f>IF(NOT(ISBLANK(H4920)),(12-DATEDIF(H4920,'[3]1.Pradzia'!$D$13,"m")),0)</f>
        <v>0</v>
      </c>
      <c r="X4920" s="35">
        <f t="shared" si="1068"/>
        <v>0</v>
      </c>
      <c r="Y4920" s="35">
        <f t="shared" si="1078"/>
        <v>0</v>
      </c>
      <c r="Z4920" s="35">
        <f t="shared" si="1076"/>
        <v>0</v>
      </c>
      <c r="AA4920" s="36">
        <f t="shared" si="1069"/>
        <v>0</v>
      </c>
      <c r="AB4920" s="36">
        <f t="shared" si="1070"/>
        <v>0</v>
      </c>
      <c r="AC4920" s="37">
        <f t="shared" si="1071"/>
        <v>0</v>
      </c>
      <c r="AD4920" s="35">
        <f>IF(OR(YEAR(G4920)&lt;2019,O4920="X"),0,IF(ISBLANK(H4920),DATEDIF(G4920,'[3]1.Pradzia'!$D$13,"M"),DATEDIF(G4920,H4920,"m")))</f>
        <v>0</v>
      </c>
      <c r="AE4920" s="37">
        <f>IF(E4920='[3]5.Grup_T'!$E$20,0,IF(AD4920&lt;&gt;0,M4920/V4920*MIN(12,AD4920),0))</f>
        <v>0</v>
      </c>
      <c r="AF4920" s="37">
        <f t="shared" si="1072"/>
        <v>0</v>
      </c>
      <c r="AG4920" s="37">
        <f t="shared" si="1073"/>
        <v>0</v>
      </c>
      <c r="AH4920" s="37">
        <f t="shared" si="1074"/>
        <v>0</v>
      </c>
      <c r="AI4920" s="35" t="str">
        <f t="shared" si="1075"/>
        <v>Nusidėvėjęs</v>
      </c>
      <c r="AJ4920" s="38" t="str">
        <f>IF(AND(F4920&lt;&gt;[3]Pav.tvarkyklė!$B$12,F4920&lt;&gt;[3]Pav.tvarkyklė!$B$13),"GVTNT","X")</f>
        <v>GVTNT</v>
      </c>
      <c r="AK4920" s="39">
        <f t="shared" si="1077"/>
        <v>0</v>
      </c>
      <c r="AL4920" s="41"/>
      <c r="AM4920" s="41"/>
      <c r="AN4920" s="41">
        <f t="shared" si="1065"/>
        <v>1900</v>
      </c>
      <c r="AO4920" s="41"/>
      <c r="AP4920" s="41"/>
      <c r="AQ4920" s="41"/>
      <c r="AR4920" s="42"/>
      <c r="AS4920" s="42"/>
      <c r="AU4920" s="43">
        <f t="shared" si="1066"/>
        <v>0</v>
      </c>
    </row>
    <row r="4921" spans="1:47" ht="15" customHeight="1" x14ac:dyDescent="0.25">
      <c r="A4921" s="11"/>
      <c r="B4921" s="19">
        <v>5090</v>
      </c>
      <c r="C4921" s="61"/>
      <c r="D4921" s="62"/>
      <c r="E4921" s="78"/>
      <c r="F4921" s="63"/>
      <c r="G4921" s="80"/>
      <c r="H4921" s="94"/>
      <c r="I4921" s="95"/>
      <c r="J4921" s="27"/>
      <c r="K4921" s="27"/>
      <c r="L4921" s="95"/>
      <c r="M4921" s="96"/>
      <c r="N4921" s="29">
        <v>0</v>
      </c>
      <c r="O4921" s="30" t="str">
        <f>IF(G4921&lt;=$N$2,"",IF(F4921=[3]Pav.tvarkyklė!$B$13,"",IF(ISBLANK(R4921),"X","")))</f>
        <v/>
      </c>
      <c r="P4921" s="91"/>
      <c r="Q4921" s="63"/>
      <c r="R4921" s="63"/>
      <c r="S4921" s="63"/>
      <c r="T4921" s="63"/>
      <c r="U4921" s="34" t="str">
        <f>IFERROR(INDEX('[3]5.Grup_T'!$G$4:$G$22,MATCH('6.Turtas'!E4921,'[3]5.Grup_T'!$E$4:$E$22,0)),"0")</f>
        <v>0</v>
      </c>
      <c r="V4921" s="35">
        <f t="shared" si="1067"/>
        <v>0</v>
      </c>
      <c r="W4921" s="35">
        <f>IF(NOT(ISBLANK(H4921)),(12-DATEDIF(H4921,'[3]1.Pradzia'!$D$13,"m")),0)</f>
        <v>0</v>
      </c>
      <c r="X4921" s="35">
        <f t="shared" si="1068"/>
        <v>0</v>
      </c>
      <c r="Y4921" s="35">
        <f t="shared" si="1078"/>
        <v>0</v>
      </c>
      <c r="Z4921" s="35">
        <f t="shared" si="1076"/>
        <v>0</v>
      </c>
      <c r="AA4921" s="36">
        <f t="shared" si="1069"/>
        <v>0</v>
      </c>
      <c r="AB4921" s="36">
        <f t="shared" si="1070"/>
        <v>0</v>
      </c>
      <c r="AC4921" s="37">
        <f t="shared" si="1071"/>
        <v>0</v>
      </c>
      <c r="AD4921" s="35">
        <f>IF(OR(YEAR(G4921)&lt;2019,O4921="X"),0,IF(ISBLANK(H4921),DATEDIF(G4921,'[3]1.Pradzia'!$D$13,"M"),DATEDIF(G4921,H4921,"m")))</f>
        <v>0</v>
      </c>
      <c r="AE4921" s="37">
        <f>IF(E4921='[3]5.Grup_T'!$E$20,0,IF(AD4921&lt;&gt;0,M4921/V4921*MIN(12,AD4921),0))</f>
        <v>0</v>
      </c>
      <c r="AF4921" s="37">
        <f t="shared" si="1072"/>
        <v>0</v>
      </c>
      <c r="AG4921" s="37">
        <f t="shared" si="1073"/>
        <v>0</v>
      </c>
      <c r="AH4921" s="37">
        <f t="shared" si="1074"/>
        <v>0</v>
      </c>
      <c r="AI4921" s="35" t="str">
        <f t="shared" si="1075"/>
        <v>Nusidėvėjęs</v>
      </c>
      <c r="AJ4921" s="38" t="str">
        <f>IF(AND(F4921&lt;&gt;[3]Pav.tvarkyklė!$B$12,F4921&lt;&gt;[3]Pav.tvarkyklė!$B$13),"GVTNT","X")</f>
        <v>GVTNT</v>
      </c>
      <c r="AK4921" s="39">
        <f t="shared" si="1077"/>
        <v>0</v>
      </c>
      <c r="AL4921" s="41"/>
      <c r="AM4921" s="41"/>
      <c r="AN4921" s="41">
        <f t="shared" si="1065"/>
        <v>1900</v>
      </c>
      <c r="AO4921" s="41"/>
      <c r="AP4921" s="41"/>
      <c r="AQ4921" s="41"/>
      <c r="AR4921" s="42"/>
      <c r="AS4921" s="42"/>
      <c r="AU4921" s="43">
        <f t="shared" si="1066"/>
        <v>0</v>
      </c>
    </row>
    <row r="4922" spans="1:47" ht="15" customHeight="1" x14ac:dyDescent="0.25">
      <c r="A4922" s="11"/>
      <c r="B4922" s="19">
        <v>5091</v>
      </c>
      <c r="C4922" s="61"/>
      <c r="D4922" s="62"/>
      <c r="E4922" s="78"/>
      <c r="F4922" s="63"/>
      <c r="G4922" s="80"/>
      <c r="H4922" s="94"/>
      <c r="I4922" s="95"/>
      <c r="J4922" s="27"/>
      <c r="K4922" s="27"/>
      <c r="L4922" s="95"/>
      <c r="M4922" s="96"/>
      <c r="N4922" s="29">
        <v>0</v>
      </c>
      <c r="O4922" s="30" t="str">
        <f>IF(G4922&lt;=$N$2,"",IF(F4922=[3]Pav.tvarkyklė!$B$13,"",IF(ISBLANK(R4922),"X","")))</f>
        <v/>
      </c>
      <c r="P4922" s="91"/>
      <c r="Q4922" s="63"/>
      <c r="R4922" s="63"/>
      <c r="S4922" s="63"/>
      <c r="T4922" s="63"/>
      <c r="U4922" s="34" t="str">
        <f>IFERROR(INDEX('[3]5.Grup_T'!$G$4:$G$22,MATCH('6.Turtas'!E4922,'[3]5.Grup_T'!$E$4:$E$22,0)),"0")</f>
        <v>0</v>
      </c>
      <c r="V4922" s="35">
        <f t="shared" si="1067"/>
        <v>0</v>
      </c>
      <c r="W4922" s="35">
        <f>IF(NOT(ISBLANK(H4922)),(12-DATEDIF(H4922,'[3]1.Pradzia'!$D$13,"m")),0)</f>
        <v>0</v>
      </c>
      <c r="X4922" s="35">
        <f t="shared" si="1068"/>
        <v>0</v>
      </c>
      <c r="Y4922" s="35">
        <f t="shared" si="1078"/>
        <v>0</v>
      </c>
      <c r="Z4922" s="35">
        <f t="shared" si="1076"/>
        <v>0</v>
      </c>
      <c r="AA4922" s="36">
        <f t="shared" si="1069"/>
        <v>0</v>
      </c>
      <c r="AB4922" s="36">
        <f t="shared" si="1070"/>
        <v>0</v>
      </c>
      <c r="AC4922" s="37">
        <f t="shared" si="1071"/>
        <v>0</v>
      </c>
      <c r="AD4922" s="35">
        <f>IF(OR(YEAR(G4922)&lt;2019,O4922="X"),0,IF(ISBLANK(H4922),DATEDIF(G4922,'[3]1.Pradzia'!$D$13,"M"),DATEDIF(G4922,H4922,"m")))</f>
        <v>0</v>
      </c>
      <c r="AE4922" s="37">
        <f>IF(E4922='[3]5.Grup_T'!$E$20,0,IF(AD4922&lt;&gt;0,M4922/V4922*MIN(12,AD4922),0))</f>
        <v>0</v>
      </c>
      <c r="AF4922" s="37">
        <f t="shared" si="1072"/>
        <v>0</v>
      </c>
      <c r="AG4922" s="37">
        <f t="shared" si="1073"/>
        <v>0</v>
      </c>
      <c r="AH4922" s="37">
        <f t="shared" si="1074"/>
        <v>0</v>
      </c>
      <c r="AI4922" s="35" t="str">
        <f t="shared" si="1075"/>
        <v>Nusidėvėjęs</v>
      </c>
      <c r="AJ4922" s="38" t="str">
        <f>IF(AND(F4922&lt;&gt;[3]Pav.tvarkyklė!$B$12,F4922&lt;&gt;[3]Pav.tvarkyklė!$B$13),"GVTNT","X")</f>
        <v>GVTNT</v>
      </c>
      <c r="AK4922" s="39">
        <f t="shared" si="1077"/>
        <v>0</v>
      </c>
      <c r="AL4922" s="41"/>
      <c r="AM4922" s="41"/>
      <c r="AN4922" s="41">
        <f t="shared" si="1065"/>
        <v>1900</v>
      </c>
      <c r="AO4922" s="41"/>
      <c r="AP4922" s="41"/>
      <c r="AQ4922" s="41"/>
      <c r="AR4922" s="42"/>
      <c r="AS4922" s="42"/>
      <c r="AU4922" s="43">
        <f t="shared" si="1066"/>
        <v>0</v>
      </c>
    </row>
    <row r="4923" spans="1:47" ht="15" customHeight="1" x14ac:dyDescent="0.25">
      <c r="A4923" s="11"/>
      <c r="B4923" s="19">
        <v>5092</v>
      </c>
      <c r="C4923" s="61"/>
      <c r="D4923" s="62"/>
      <c r="E4923" s="78"/>
      <c r="F4923" s="63"/>
      <c r="G4923" s="80"/>
      <c r="H4923" s="94"/>
      <c r="I4923" s="95"/>
      <c r="J4923" s="27"/>
      <c r="K4923" s="27"/>
      <c r="L4923" s="95"/>
      <c r="M4923" s="96"/>
      <c r="N4923" s="29">
        <v>0</v>
      </c>
      <c r="O4923" s="30" t="str">
        <f>IF(G4923&lt;=$N$2,"",IF(F4923=[3]Pav.tvarkyklė!$B$13,"",IF(ISBLANK(R4923),"X","")))</f>
        <v/>
      </c>
      <c r="P4923" s="91"/>
      <c r="Q4923" s="63"/>
      <c r="R4923" s="63"/>
      <c r="S4923" s="63"/>
      <c r="T4923" s="63"/>
      <c r="U4923" s="34" t="str">
        <f>IFERROR(INDEX('[3]5.Grup_T'!$G$4:$G$22,MATCH('6.Turtas'!E4923,'[3]5.Grup_T'!$E$4:$E$22,0)),"0")</f>
        <v>0</v>
      </c>
      <c r="V4923" s="35">
        <f t="shared" si="1067"/>
        <v>0</v>
      </c>
      <c r="W4923" s="35">
        <f>IF(NOT(ISBLANK(H4923)),(12-DATEDIF(H4923,'[3]1.Pradzia'!$D$13,"m")),0)</f>
        <v>0</v>
      </c>
      <c r="X4923" s="35">
        <f t="shared" si="1068"/>
        <v>0</v>
      </c>
      <c r="Y4923" s="35">
        <f t="shared" si="1078"/>
        <v>0</v>
      </c>
      <c r="Z4923" s="35">
        <f t="shared" si="1076"/>
        <v>0</v>
      </c>
      <c r="AA4923" s="36">
        <f t="shared" si="1069"/>
        <v>0</v>
      </c>
      <c r="AB4923" s="36">
        <f t="shared" si="1070"/>
        <v>0</v>
      </c>
      <c r="AC4923" s="37">
        <f t="shared" si="1071"/>
        <v>0</v>
      </c>
      <c r="AD4923" s="35">
        <f>IF(OR(YEAR(G4923)&lt;2019,O4923="X"),0,IF(ISBLANK(H4923),DATEDIF(G4923,'[3]1.Pradzia'!$D$13,"M"),DATEDIF(G4923,H4923,"m")))</f>
        <v>0</v>
      </c>
      <c r="AE4923" s="37">
        <f>IF(E4923='[3]5.Grup_T'!$E$20,0,IF(AD4923&lt;&gt;0,M4923/V4923*MIN(12,AD4923),0))</f>
        <v>0</v>
      </c>
      <c r="AF4923" s="37">
        <f t="shared" si="1072"/>
        <v>0</v>
      </c>
      <c r="AG4923" s="37">
        <f t="shared" si="1073"/>
        <v>0</v>
      </c>
      <c r="AH4923" s="37">
        <f t="shared" si="1074"/>
        <v>0</v>
      </c>
      <c r="AI4923" s="35" t="str">
        <f t="shared" si="1075"/>
        <v>Nusidėvėjęs</v>
      </c>
      <c r="AJ4923" s="38" t="str">
        <f>IF(AND(F4923&lt;&gt;[3]Pav.tvarkyklė!$B$12,F4923&lt;&gt;[3]Pav.tvarkyklė!$B$13),"GVTNT","X")</f>
        <v>GVTNT</v>
      </c>
      <c r="AK4923" s="39">
        <f t="shared" si="1077"/>
        <v>0</v>
      </c>
      <c r="AL4923" s="41"/>
      <c r="AM4923" s="41"/>
      <c r="AN4923" s="41">
        <f t="shared" si="1065"/>
        <v>1900</v>
      </c>
      <c r="AO4923" s="41"/>
      <c r="AP4923" s="41"/>
      <c r="AQ4923" s="41"/>
      <c r="AR4923" s="42"/>
      <c r="AS4923" s="42"/>
      <c r="AU4923" s="43">
        <f t="shared" si="1066"/>
        <v>0</v>
      </c>
    </row>
    <row r="4924" spans="1:47" ht="15" customHeight="1" x14ac:dyDescent="0.25">
      <c r="A4924" s="11"/>
      <c r="B4924" s="19">
        <v>5093</v>
      </c>
      <c r="C4924" s="61"/>
      <c r="D4924" s="62"/>
      <c r="E4924" s="78"/>
      <c r="F4924" s="63"/>
      <c r="G4924" s="80"/>
      <c r="H4924" s="94"/>
      <c r="I4924" s="95"/>
      <c r="J4924" s="27"/>
      <c r="K4924" s="27"/>
      <c r="L4924" s="95"/>
      <c r="M4924" s="96"/>
      <c r="N4924" s="29">
        <v>0</v>
      </c>
      <c r="O4924" s="30" t="str">
        <f>IF(G4924&lt;=$N$2,"",IF(F4924=[3]Pav.tvarkyklė!$B$13,"",IF(ISBLANK(R4924),"X","")))</f>
        <v/>
      </c>
      <c r="P4924" s="91"/>
      <c r="Q4924" s="63"/>
      <c r="R4924" s="63"/>
      <c r="S4924" s="63"/>
      <c r="T4924" s="63"/>
      <c r="U4924" s="34" t="str">
        <f>IFERROR(INDEX('[3]5.Grup_T'!$G$4:$G$22,MATCH('6.Turtas'!E4924,'[3]5.Grup_T'!$E$4:$E$22,0)),"0")</f>
        <v>0</v>
      </c>
      <c r="V4924" s="35">
        <f t="shared" si="1067"/>
        <v>0</v>
      </c>
      <c r="W4924" s="35">
        <f>IF(NOT(ISBLANK(H4924)),(12-DATEDIF(H4924,'[3]1.Pradzia'!$D$13,"m")),0)</f>
        <v>0</v>
      </c>
      <c r="X4924" s="35">
        <f t="shared" si="1068"/>
        <v>0</v>
      </c>
      <c r="Y4924" s="35">
        <f t="shared" si="1078"/>
        <v>0</v>
      </c>
      <c r="Z4924" s="35">
        <f t="shared" si="1076"/>
        <v>0</v>
      </c>
      <c r="AA4924" s="36">
        <f t="shared" si="1069"/>
        <v>0</v>
      </c>
      <c r="AB4924" s="36">
        <f t="shared" si="1070"/>
        <v>0</v>
      </c>
      <c r="AC4924" s="37">
        <f t="shared" si="1071"/>
        <v>0</v>
      </c>
      <c r="AD4924" s="35">
        <f>IF(OR(YEAR(G4924)&lt;2019,O4924="X"),0,IF(ISBLANK(H4924),DATEDIF(G4924,'[3]1.Pradzia'!$D$13,"M"),DATEDIF(G4924,H4924,"m")))</f>
        <v>0</v>
      </c>
      <c r="AE4924" s="37">
        <f>IF(E4924='[3]5.Grup_T'!$E$20,0,IF(AD4924&lt;&gt;0,M4924/V4924*MIN(12,AD4924),0))</f>
        <v>0</v>
      </c>
      <c r="AF4924" s="37">
        <f t="shared" si="1072"/>
        <v>0</v>
      </c>
      <c r="AG4924" s="37">
        <f t="shared" si="1073"/>
        <v>0</v>
      </c>
      <c r="AH4924" s="37">
        <f t="shared" si="1074"/>
        <v>0</v>
      </c>
      <c r="AI4924" s="35" t="str">
        <f t="shared" si="1075"/>
        <v>Nusidėvėjęs</v>
      </c>
      <c r="AJ4924" s="38" t="str">
        <f>IF(AND(F4924&lt;&gt;[3]Pav.tvarkyklė!$B$12,F4924&lt;&gt;[3]Pav.tvarkyklė!$B$13),"GVTNT","X")</f>
        <v>GVTNT</v>
      </c>
      <c r="AK4924" s="39">
        <f t="shared" si="1077"/>
        <v>0</v>
      </c>
      <c r="AL4924" s="41"/>
      <c r="AM4924" s="41"/>
      <c r="AN4924" s="41">
        <f t="shared" si="1065"/>
        <v>1900</v>
      </c>
      <c r="AO4924" s="41"/>
      <c r="AP4924" s="41"/>
      <c r="AQ4924" s="41"/>
      <c r="AR4924" s="42"/>
      <c r="AS4924" s="42"/>
      <c r="AU4924" s="43">
        <f t="shared" si="1066"/>
        <v>0</v>
      </c>
    </row>
    <row r="4925" spans="1:47" ht="15" customHeight="1" x14ac:dyDescent="0.25">
      <c r="A4925" s="11"/>
      <c r="B4925" s="19">
        <v>5094</v>
      </c>
      <c r="C4925" s="61"/>
      <c r="D4925" s="62"/>
      <c r="E4925" s="78"/>
      <c r="F4925" s="63"/>
      <c r="G4925" s="80"/>
      <c r="H4925" s="94"/>
      <c r="I4925" s="95"/>
      <c r="J4925" s="27"/>
      <c r="K4925" s="27"/>
      <c r="L4925" s="95"/>
      <c r="M4925" s="96"/>
      <c r="N4925" s="29">
        <v>0</v>
      </c>
      <c r="O4925" s="30" t="str">
        <f>IF(G4925&lt;=$N$2,"",IF(F4925=[3]Pav.tvarkyklė!$B$13,"",IF(ISBLANK(R4925),"X","")))</f>
        <v/>
      </c>
      <c r="P4925" s="91"/>
      <c r="Q4925" s="63"/>
      <c r="R4925" s="63"/>
      <c r="S4925" s="63"/>
      <c r="T4925" s="63"/>
      <c r="U4925" s="34" t="str">
        <f>IFERROR(INDEX('[3]5.Grup_T'!$G$4:$G$22,MATCH('6.Turtas'!E4925,'[3]5.Grup_T'!$E$4:$E$22,0)),"0")</f>
        <v>0</v>
      </c>
      <c r="V4925" s="35">
        <f t="shared" si="1067"/>
        <v>0</v>
      </c>
      <c r="W4925" s="35">
        <f>IF(NOT(ISBLANK(H4925)),(12-DATEDIF(H4925,'[3]1.Pradzia'!$D$13,"m")),0)</f>
        <v>0</v>
      </c>
      <c r="X4925" s="35">
        <f t="shared" si="1068"/>
        <v>0</v>
      </c>
      <c r="Y4925" s="35">
        <f t="shared" si="1078"/>
        <v>0</v>
      </c>
      <c r="Z4925" s="35">
        <f t="shared" si="1076"/>
        <v>0</v>
      </c>
      <c r="AA4925" s="36">
        <f t="shared" si="1069"/>
        <v>0</v>
      </c>
      <c r="AB4925" s="36">
        <f t="shared" si="1070"/>
        <v>0</v>
      </c>
      <c r="AC4925" s="37">
        <f t="shared" si="1071"/>
        <v>0</v>
      </c>
      <c r="AD4925" s="35">
        <f>IF(OR(YEAR(G4925)&lt;2019,O4925="X"),0,IF(ISBLANK(H4925),DATEDIF(G4925,'[3]1.Pradzia'!$D$13,"M"),DATEDIF(G4925,H4925,"m")))</f>
        <v>0</v>
      </c>
      <c r="AE4925" s="37">
        <f>IF(E4925='[3]5.Grup_T'!$E$20,0,IF(AD4925&lt;&gt;0,M4925/V4925*MIN(12,AD4925),0))</f>
        <v>0</v>
      </c>
      <c r="AF4925" s="37">
        <f t="shared" si="1072"/>
        <v>0</v>
      </c>
      <c r="AG4925" s="37">
        <f t="shared" si="1073"/>
        <v>0</v>
      </c>
      <c r="AH4925" s="37">
        <f t="shared" si="1074"/>
        <v>0</v>
      </c>
      <c r="AI4925" s="35" t="str">
        <f t="shared" si="1075"/>
        <v>Nusidėvėjęs</v>
      </c>
      <c r="AJ4925" s="38" t="str">
        <f>IF(AND(F4925&lt;&gt;[3]Pav.tvarkyklė!$B$12,F4925&lt;&gt;[3]Pav.tvarkyklė!$B$13),"GVTNT","X")</f>
        <v>GVTNT</v>
      </c>
      <c r="AK4925" s="39">
        <f t="shared" si="1077"/>
        <v>0</v>
      </c>
      <c r="AL4925" s="41"/>
      <c r="AM4925" s="41"/>
      <c r="AN4925" s="41">
        <f t="shared" si="1065"/>
        <v>1900</v>
      </c>
      <c r="AO4925" s="41"/>
      <c r="AP4925" s="41"/>
      <c r="AQ4925" s="41"/>
      <c r="AR4925" s="42"/>
      <c r="AS4925" s="42"/>
      <c r="AU4925" s="43">
        <f t="shared" si="1066"/>
        <v>0</v>
      </c>
    </row>
    <row r="4926" spans="1:47" ht="15" customHeight="1" x14ac:dyDescent="0.25">
      <c r="A4926" s="11"/>
      <c r="B4926" s="19">
        <v>5095</v>
      </c>
      <c r="C4926" s="61"/>
      <c r="D4926" s="62"/>
      <c r="E4926" s="78"/>
      <c r="F4926" s="63"/>
      <c r="G4926" s="80"/>
      <c r="H4926" s="94"/>
      <c r="I4926" s="95"/>
      <c r="J4926" s="27"/>
      <c r="K4926" s="27"/>
      <c r="L4926" s="95"/>
      <c r="M4926" s="96"/>
      <c r="N4926" s="29">
        <v>0</v>
      </c>
      <c r="O4926" s="30" t="str">
        <f>IF(G4926&lt;=$N$2,"",IF(F4926=[3]Pav.tvarkyklė!$B$13,"",IF(ISBLANK(R4926),"X","")))</f>
        <v/>
      </c>
      <c r="P4926" s="91"/>
      <c r="Q4926" s="63"/>
      <c r="R4926" s="63"/>
      <c r="S4926" s="63"/>
      <c r="T4926" s="63"/>
      <c r="U4926" s="34" t="str">
        <f>IFERROR(INDEX('[3]5.Grup_T'!$G$4:$G$22,MATCH('6.Turtas'!E4926,'[3]5.Grup_T'!$E$4:$E$22,0)),"0")</f>
        <v>0</v>
      </c>
      <c r="V4926" s="35">
        <f t="shared" si="1067"/>
        <v>0</v>
      </c>
      <c r="W4926" s="35">
        <f>IF(NOT(ISBLANK(H4926)),(12-DATEDIF(H4926,'[3]1.Pradzia'!$D$13,"m")),0)</f>
        <v>0</v>
      </c>
      <c r="X4926" s="35">
        <f t="shared" si="1068"/>
        <v>0</v>
      </c>
      <c r="Y4926" s="35">
        <f t="shared" si="1078"/>
        <v>0</v>
      </c>
      <c r="Z4926" s="35">
        <f t="shared" si="1076"/>
        <v>0</v>
      </c>
      <c r="AA4926" s="36">
        <f t="shared" si="1069"/>
        <v>0</v>
      </c>
      <c r="AB4926" s="36">
        <f t="shared" si="1070"/>
        <v>0</v>
      </c>
      <c r="AC4926" s="37">
        <f t="shared" si="1071"/>
        <v>0</v>
      </c>
      <c r="AD4926" s="35">
        <f>IF(OR(YEAR(G4926)&lt;2019,O4926="X"),0,IF(ISBLANK(H4926),DATEDIF(G4926,'[3]1.Pradzia'!$D$13,"M"),DATEDIF(G4926,H4926,"m")))</f>
        <v>0</v>
      </c>
      <c r="AE4926" s="37">
        <f>IF(E4926='[3]5.Grup_T'!$E$20,0,IF(AD4926&lt;&gt;0,M4926/V4926*MIN(12,AD4926),0))</f>
        <v>0</v>
      </c>
      <c r="AF4926" s="37">
        <f t="shared" si="1072"/>
        <v>0</v>
      </c>
      <c r="AG4926" s="37">
        <f t="shared" si="1073"/>
        <v>0</v>
      </c>
      <c r="AH4926" s="37">
        <f t="shared" si="1074"/>
        <v>0</v>
      </c>
      <c r="AI4926" s="35" t="str">
        <f t="shared" si="1075"/>
        <v>Nusidėvėjęs</v>
      </c>
      <c r="AJ4926" s="38" t="str">
        <f>IF(AND(F4926&lt;&gt;[3]Pav.tvarkyklė!$B$12,F4926&lt;&gt;[3]Pav.tvarkyklė!$B$13),"GVTNT","X")</f>
        <v>GVTNT</v>
      </c>
      <c r="AK4926" s="39">
        <f t="shared" si="1077"/>
        <v>0</v>
      </c>
      <c r="AL4926" s="41"/>
      <c r="AM4926" s="41"/>
      <c r="AN4926" s="41">
        <f t="shared" si="1065"/>
        <v>1900</v>
      </c>
      <c r="AO4926" s="41"/>
      <c r="AP4926" s="41"/>
      <c r="AQ4926" s="41"/>
      <c r="AR4926" s="42"/>
      <c r="AS4926" s="42"/>
      <c r="AU4926" s="43">
        <f t="shared" si="1066"/>
        <v>0</v>
      </c>
    </row>
    <row r="4927" spans="1:47" ht="15" customHeight="1" x14ac:dyDescent="0.25">
      <c r="A4927" s="11"/>
      <c r="B4927" s="19">
        <v>5096</v>
      </c>
      <c r="C4927" s="61"/>
      <c r="D4927" s="62"/>
      <c r="E4927" s="78"/>
      <c r="F4927" s="63"/>
      <c r="G4927" s="80"/>
      <c r="H4927" s="94"/>
      <c r="I4927" s="95"/>
      <c r="J4927" s="27"/>
      <c r="K4927" s="27"/>
      <c r="L4927" s="95"/>
      <c r="M4927" s="96"/>
      <c r="N4927" s="29">
        <v>0</v>
      </c>
      <c r="O4927" s="30" t="str">
        <f>IF(G4927&lt;=$N$2,"",IF(F4927=[3]Pav.tvarkyklė!$B$13,"",IF(ISBLANK(R4927),"X","")))</f>
        <v/>
      </c>
      <c r="P4927" s="91"/>
      <c r="Q4927" s="63"/>
      <c r="R4927" s="63"/>
      <c r="S4927" s="63"/>
      <c r="T4927" s="63"/>
      <c r="U4927" s="34" t="str">
        <f>IFERROR(INDEX('[3]5.Grup_T'!$G$4:$G$22,MATCH('6.Turtas'!E4927,'[3]5.Grup_T'!$E$4:$E$22,0)),"0")</f>
        <v>0</v>
      </c>
      <c r="V4927" s="35">
        <f t="shared" si="1067"/>
        <v>0</v>
      </c>
      <c r="W4927" s="35">
        <f>IF(NOT(ISBLANK(H4927)),(12-DATEDIF(H4927,'[3]1.Pradzia'!$D$13,"m")),0)</f>
        <v>0</v>
      </c>
      <c r="X4927" s="35">
        <f t="shared" si="1068"/>
        <v>0</v>
      </c>
      <c r="Y4927" s="35">
        <f t="shared" si="1078"/>
        <v>0</v>
      </c>
      <c r="Z4927" s="35">
        <f t="shared" si="1076"/>
        <v>0</v>
      </c>
      <c r="AA4927" s="36">
        <f t="shared" si="1069"/>
        <v>0</v>
      </c>
      <c r="AB4927" s="36">
        <f t="shared" si="1070"/>
        <v>0</v>
      </c>
      <c r="AC4927" s="37">
        <f t="shared" si="1071"/>
        <v>0</v>
      </c>
      <c r="AD4927" s="35">
        <f>IF(OR(YEAR(G4927)&lt;2019,O4927="X"),0,IF(ISBLANK(H4927),DATEDIF(G4927,'[3]1.Pradzia'!$D$13,"M"),DATEDIF(G4927,H4927,"m")))</f>
        <v>0</v>
      </c>
      <c r="AE4927" s="37">
        <f>IF(E4927='[3]5.Grup_T'!$E$20,0,IF(AD4927&lt;&gt;0,M4927/V4927*MIN(12,AD4927),0))</f>
        <v>0</v>
      </c>
      <c r="AF4927" s="37">
        <f t="shared" si="1072"/>
        <v>0</v>
      </c>
      <c r="AG4927" s="37">
        <f t="shared" si="1073"/>
        <v>0</v>
      </c>
      <c r="AH4927" s="37">
        <f t="shared" si="1074"/>
        <v>0</v>
      </c>
      <c r="AI4927" s="35" t="str">
        <f t="shared" si="1075"/>
        <v>Nusidėvėjęs</v>
      </c>
      <c r="AJ4927" s="38" t="str">
        <f>IF(AND(F4927&lt;&gt;[3]Pav.tvarkyklė!$B$12,F4927&lt;&gt;[3]Pav.tvarkyklė!$B$13),"GVTNT","X")</f>
        <v>GVTNT</v>
      </c>
      <c r="AK4927" s="39">
        <f t="shared" si="1077"/>
        <v>0</v>
      </c>
      <c r="AL4927" s="41"/>
      <c r="AM4927" s="41"/>
      <c r="AN4927" s="41">
        <f t="shared" si="1065"/>
        <v>1900</v>
      </c>
      <c r="AO4927" s="41"/>
      <c r="AP4927" s="41"/>
      <c r="AQ4927" s="41"/>
      <c r="AR4927" s="42"/>
      <c r="AS4927" s="42"/>
      <c r="AU4927" s="43">
        <f t="shared" si="1066"/>
        <v>0</v>
      </c>
    </row>
    <row r="4928" spans="1:47" ht="15" customHeight="1" x14ac:dyDescent="0.25">
      <c r="A4928" s="11"/>
      <c r="B4928" s="19">
        <v>5097</v>
      </c>
      <c r="C4928" s="61"/>
      <c r="D4928" s="62"/>
      <c r="E4928" s="78"/>
      <c r="F4928" s="63"/>
      <c r="G4928" s="80"/>
      <c r="H4928" s="94"/>
      <c r="I4928" s="95"/>
      <c r="J4928" s="27"/>
      <c r="K4928" s="27"/>
      <c r="L4928" s="95"/>
      <c r="M4928" s="96"/>
      <c r="N4928" s="29">
        <v>0</v>
      </c>
      <c r="O4928" s="30" t="str">
        <f>IF(G4928&lt;=$N$2,"",IF(F4928=[3]Pav.tvarkyklė!$B$13,"",IF(ISBLANK(R4928),"X","")))</f>
        <v/>
      </c>
      <c r="P4928" s="91"/>
      <c r="Q4928" s="63"/>
      <c r="R4928" s="63"/>
      <c r="S4928" s="63"/>
      <c r="T4928" s="63"/>
      <c r="U4928" s="34" t="str">
        <f>IFERROR(INDEX('[3]5.Grup_T'!$G$4:$G$22,MATCH('6.Turtas'!E4928,'[3]5.Grup_T'!$E$4:$E$22,0)),"0")</f>
        <v>0</v>
      </c>
      <c r="V4928" s="35">
        <f t="shared" si="1067"/>
        <v>0</v>
      </c>
      <c r="W4928" s="35">
        <f>IF(NOT(ISBLANK(H4928)),(12-DATEDIF(H4928,'[3]1.Pradzia'!$D$13,"m")),0)</f>
        <v>0</v>
      </c>
      <c r="X4928" s="35">
        <f t="shared" si="1068"/>
        <v>0</v>
      </c>
      <c r="Y4928" s="35">
        <f t="shared" si="1078"/>
        <v>0</v>
      </c>
      <c r="Z4928" s="35">
        <f t="shared" si="1076"/>
        <v>0</v>
      </c>
      <c r="AA4928" s="36">
        <f t="shared" si="1069"/>
        <v>0</v>
      </c>
      <c r="AB4928" s="36">
        <f t="shared" si="1070"/>
        <v>0</v>
      </c>
      <c r="AC4928" s="37">
        <f t="shared" si="1071"/>
        <v>0</v>
      </c>
      <c r="AD4928" s="35">
        <f>IF(OR(YEAR(G4928)&lt;2019,O4928="X"),0,IF(ISBLANK(H4928),DATEDIF(G4928,'[3]1.Pradzia'!$D$13,"M"),DATEDIF(G4928,H4928,"m")))</f>
        <v>0</v>
      </c>
      <c r="AE4928" s="37">
        <f>IF(E4928='[3]5.Grup_T'!$E$20,0,IF(AD4928&lt;&gt;0,M4928/V4928*MIN(12,AD4928),0))</f>
        <v>0</v>
      </c>
      <c r="AF4928" s="37">
        <f t="shared" si="1072"/>
        <v>0</v>
      </c>
      <c r="AG4928" s="37">
        <f t="shared" si="1073"/>
        <v>0</v>
      </c>
      <c r="AH4928" s="37">
        <f t="shared" si="1074"/>
        <v>0</v>
      </c>
      <c r="AI4928" s="35" t="str">
        <f t="shared" si="1075"/>
        <v>Nusidėvėjęs</v>
      </c>
      <c r="AJ4928" s="38" t="str">
        <f>IF(AND(F4928&lt;&gt;[3]Pav.tvarkyklė!$B$12,F4928&lt;&gt;[3]Pav.tvarkyklė!$B$13),"GVTNT","X")</f>
        <v>GVTNT</v>
      </c>
      <c r="AK4928" s="39">
        <f t="shared" si="1077"/>
        <v>0</v>
      </c>
      <c r="AL4928" s="41"/>
      <c r="AM4928" s="41"/>
      <c r="AN4928" s="41">
        <f t="shared" si="1065"/>
        <v>1900</v>
      </c>
      <c r="AO4928" s="41"/>
      <c r="AP4928" s="41"/>
      <c r="AQ4928" s="41"/>
      <c r="AR4928" s="42"/>
      <c r="AS4928" s="42"/>
      <c r="AU4928" s="43">
        <f t="shared" si="1066"/>
        <v>0</v>
      </c>
    </row>
    <row r="4929" spans="1:47" ht="15" customHeight="1" x14ac:dyDescent="0.25">
      <c r="A4929" s="11"/>
      <c r="B4929" s="19">
        <v>5098</v>
      </c>
      <c r="C4929" s="61"/>
      <c r="D4929" s="62"/>
      <c r="E4929" s="78"/>
      <c r="F4929" s="63"/>
      <c r="G4929" s="80"/>
      <c r="H4929" s="94"/>
      <c r="I4929" s="95"/>
      <c r="J4929" s="27"/>
      <c r="K4929" s="27"/>
      <c r="L4929" s="95"/>
      <c r="M4929" s="96"/>
      <c r="N4929" s="29">
        <v>0</v>
      </c>
      <c r="O4929" s="30" t="str">
        <f>IF(G4929&lt;=$N$2,"",IF(F4929=[3]Pav.tvarkyklė!$B$13,"",IF(ISBLANK(R4929),"X","")))</f>
        <v/>
      </c>
      <c r="P4929" s="91"/>
      <c r="Q4929" s="63"/>
      <c r="R4929" s="63"/>
      <c r="S4929" s="63"/>
      <c r="T4929" s="63"/>
      <c r="U4929" s="34" t="str">
        <f>IFERROR(INDEX('[3]5.Grup_T'!$G$4:$G$22,MATCH('6.Turtas'!E4929,'[3]5.Grup_T'!$E$4:$E$22,0)),"0")</f>
        <v>0</v>
      </c>
      <c r="V4929" s="35">
        <f t="shared" si="1067"/>
        <v>0</v>
      </c>
      <c r="W4929" s="35">
        <f>IF(NOT(ISBLANK(H4929)),(12-DATEDIF(H4929,'[3]1.Pradzia'!$D$13,"m")),0)</f>
        <v>0</v>
      </c>
      <c r="X4929" s="35">
        <f t="shared" si="1068"/>
        <v>0</v>
      </c>
      <c r="Y4929" s="35">
        <f t="shared" si="1078"/>
        <v>0</v>
      </c>
      <c r="Z4929" s="35">
        <f t="shared" si="1076"/>
        <v>0</v>
      </c>
      <c r="AA4929" s="36">
        <f t="shared" si="1069"/>
        <v>0</v>
      </c>
      <c r="AB4929" s="36">
        <f t="shared" si="1070"/>
        <v>0</v>
      </c>
      <c r="AC4929" s="37">
        <f t="shared" si="1071"/>
        <v>0</v>
      </c>
      <c r="AD4929" s="35">
        <f>IF(OR(YEAR(G4929)&lt;2019,O4929="X"),0,IF(ISBLANK(H4929),DATEDIF(G4929,'[3]1.Pradzia'!$D$13,"M"),DATEDIF(G4929,H4929,"m")))</f>
        <v>0</v>
      </c>
      <c r="AE4929" s="37">
        <f>IF(E4929='[3]5.Grup_T'!$E$20,0,IF(AD4929&lt;&gt;0,M4929/V4929*MIN(12,AD4929),0))</f>
        <v>0</v>
      </c>
      <c r="AF4929" s="37">
        <f t="shared" si="1072"/>
        <v>0</v>
      </c>
      <c r="AG4929" s="37">
        <f t="shared" si="1073"/>
        <v>0</v>
      </c>
      <c r="AH4929" s="37">
        <f t="shared" si="1074"/>
        <v>0</v>
      </c>
      <c r="AI4929" s="35" t="str">
        <f t="shared" si="1075"/>
        <v>Nusidėvėjęs</v>
      </c>
      <c r="AJ4929" s="38" t="str">
        <f>IF(AND(F4929&lt;&gt;[3]Pav.tvarkyklė!$B$12,F4929&lt;&gt;[3]Pav.tvarkyklė!$B$13),"GVTNT","X")</f>
        <v>GVTNT</v>
      </c>
      <c r="AK4929" s="39">
        <f t="shared" si="1077"/>
        <v>0</v>
      </c>
      <c r="AL4929" s="41"/>
      <c r="AM4929" s="41"/>
      <c r="AN4929" s="41">
        <f t="shared" si="1065"/>
        <v>1900</v>
      </c>
      <c r="AO4929" s="41"/>
      <c r="AP4929" s="41"/>
      <c r="AQ4929" s="41"/>
      <c r="AR4929" s="42"/>
      <c r="AS4929" s="42"/>
      <c r="AU4929" s="43">
        <f t="shared" si="1066"/>
        <v>0</v>
      </c>
    </row>
    <row r="4930" spans="1:47" ht="15" customHeight="1" x14ac:dyDescent="0.25">
      <c r="A4930" s="11"/>
      <c r="B4930" s="19">
        <v>5099</v>
      </c>
      <c r="C4930" s="61"/>
      <c r="D4930" s="62"/>
      <c r="E4930" s="78"/>
      <c r="F4930" s="63"/>
      <c r="G4930" s="80"/>
      <c r="H4930" s="94"/>
      <c r="I4930" s="95"/>
      <c r="J4930" s="27"/>
      <c r="K4930" s="27"/>
      <c r="L4930" s="95"/>
      <c r="M4930" s="96"/>
      <c r="N4930" s="29">
        <v>0</v>
      </c>
      <c r="O4930" s="30" t="str">
        <f>IF(G4930&lt;=$N$2,"",IF(F4930=[3]Pav.tvarkyklė!$B$13,"",IF(ISBLANK(R4930),"X","")))</f>
        <v/>
      </c>
      <c r="P4930" s="91"/>
      <c r="Q4930" s="63"/>
      <c r="R4930" s="63"/>
      <c r="S4930" s="63"/>
      <c r="T4930" s="63"/>
      <c r="U4930" s="34" t="str">
        <f>IFERROR(INDEX('[3]5.Grup_T'!$G$4:$G$22,MATCH('6.Turtas'!E4930,'[3]5.Grup_T'!$E$4:$E$22,0)),"0")</f>
        <v>0</v>
      </c>
      <c r="V4930" s="35">
        <f t="shared" si="1067"/>
        <v>0</v>
      </c>
      <c r="W4930" s="35">
        <f>IF(NOT(ISBLANK(H4930)),(12-DATEDIF(H4930,'[3]1.Pradzia'!$D$13,"m")),0)</f>
        <v>0</v>
      </c>
      <c r="X4930" s="35">
        <f t="shared" si="1068"/>
        <v>0</v>
      </c>
      <c r="Y4930" s="35">
        <f t="shared" si="1078"/>
        <v>0</v>
      </c>
      <c r="Z4930" s="35">
        <f t="shared" si="1076"/>
        <v>0</v>
      </c>
      <c r="AA4930" s="36">
        <f t="shared" si="1069"/>
        <v>0</v>
      </c>
      <c r="AB4930" s="36">
        <f t="shared" si="1070"/>
        <v>0</v>
      </c>
      <c r="AC4930" s="37">
        <f t="shared" si="1071"/>
        <v>0</v>
      </c>
      <c r="AD4930" s="35">
        <f>IF(OR(YEAR(G4930)&lt;2019,O4930="X"),0,IF(ISBLANK(H4930),DATEDIF(G4930,'[3]1.Pradzia'!$D$13,"M"),DATEDIF(G4930,H4930,"m")))</f>
        <v>0</v>
      </c>
      <c r="AE4930" s="37">
        <f>IF(E4930='[3]5.Grup_T'!$E$20,0,IF(AD4930&lt;&gt;0,M4930/V4930*MIN(12,AD4930),0))</f>
        <v>0</v>
      </c>
      <c r="AF4930" s="37">
        <f t="shared" si="1072"/>
        <v>0</v>
      </c>
      <c r="AG4930" s="37">
        <f t="shared" si="1073"/>
        <v>0</v>
      </c>
      <c r="AH4930" s="37">
        <f t="shared" si="1074"/>
        <v>0</v>
      </c>
      <c r="AI4930" s="35" t="str">
        <f t="shared" si="1075"/>
        <v>Nusidėvėjęs</v>
      </c>
      <c r="AJ4930" s="38" t="str">
        <f>IF(AND(F4930&lt;&gt;[3]Pav.tvarkyklė!$B$12,F4930&lt;&gt;[3]Pav.tvarkyklė!$B$13),"GVTNT","X")</f>
        <v>GVTNT</v>
      </c>
      <c r="AK4930" s="39">
        <f t="shared" si="1077"/>
        <v>0</v>
      </c>
      <c r="AL4930" s="41"/>
      <c r="AM4930" s="41"/>
      <c r="AN4930" s="41">
        <f t="shared" si="1065"/>
        <v>1900</v>
      </c>
      <c r="AO4930" s="41"/>
      <c r="AP4930" s="41"/>
      <c r="AQ4930" s="41"/>
      <c r="AR4930" s="42"/>
      <c r="AS4930" s="42"/>
      <c r="AU4930" s="43">
        <f t="shared" si="1066"/>
        <v>0</v>
      </c>
    </row>
    <row r="4931" spans="1:47" ht="15" customHeight="1" x14ac:dyDescent="0.25">
      <c r="A4931" s="11"/>
      <c r="B4931" s="19">
        <v>5100</v>
      </c>
      <c r="C4931" s="61"/>
      <c r="D4931" s="62"/>
      <c r="E4931" s="78"/>
      <c r="F4931" s="63"/>
      <c r="G4931" s="80"/>
      <c r="H4931" s="94"/>
      <c r="I4931" s="95"/>
      <c r="J4931" s="27"/>
      <c r="K4931" s="27"/>
      <c r="L4931" s="95"/>
      <c r="M4931" s="96"/>
      <c r="N4931" s="29">
        <v>0</v>
      </c>
      <c r="O4931" s="30" t="str">
        <f>IF(G4931&lt;=$N$2,"",IF(F4931=[3]Pav.tvarkyklė!$B$13,"",IF(ISBLANK(R4931),"X","")))</f>
        <v/>
      </c>
      <c r="P4931" s="91"/>
      <c r="Q4931" s="63"/>
      <c r="R4931" s="63"/>
      <c r="S4931" s="63"/>
      <c r="T4931" s="63"/>
      <c r="U4931" s="34" t="str">
        <f>IFERROR(INDEX('[3]5.Grup_T'!$G$4:$G$22,MATCH('6.Turtas'!E4931,'[3]5.Grup_T'!$E$4:$E$22,0)),"0")</f>
        <v>0</v>
      </c>
      <c r="V4931" s="35">
        <f t="shared" si="1067"/>
        <v>0</v>
      </c>
      <c r="W4931" s="35">
        <f>IF(NOT(ISBLANK(H4931)),(12-DATEDIF(H4931,'[3]1.Pradzia'!$D$13,"m")),0)</f>
        <v>0</v>
      </c>
      <c r="X4931" s="35">
        <f t="shared" si="1068"/>
        <v>0</v>
      </c>
      <c r="Y4931" s="35">
        <f t="shared" si="1078"/>
        <v>0</v>
      </c>
      <c r="Z4931" s="35">
        <f t="shared" si="1076"/>
        <v>0</v>
      </c>
      <c r="AA4931" s="36">
        <f t="shared" si="1069"/>
        <v>0</v>
      </c>
      <c r="AB4931" s="36">
        <f t="shared" si="1070"/>
        <v>0</v>
      </c>
      <c r="AC4931" s="37">
        <f t="shared" si="1071"/>
        <v>0</v>
      </c>
      <c r="AD4931" s="35">
        <f>IF(OR(YEAR(G4931)&lt;2019,O4931="X"),0,IF(ISBLANK(H4931),DATEDIF(G4931,'[3]1.Pradzia'!$D$13,"M"),DATEDIF(G4931,H4931,"m")))</f>
        <v>0</v>
      </c>
      <c r="AE4931" s="37">
        <f>IF(E4931='[3]5.Grup_T'!$E$20,0,IF(AD4931&lt;&gt;0,M4931/V4931*MIN(12,AD4931),0))</f>
        <v>0</v>
      </c>
      <c r="AF4931" s="37">
        <f t="shared" si="1072"/>
        <v>0</v>
      </c>
      <c r="AG4931" s="37">
        <f t="shared" si="1073"/>
        <v>0</v>
      </c>
      <c r="AH4931" s="37">
        <f t="shared" si="1074"/>
        <v>0</v>
      </c>
      <c r="AI4931" s="35" t="str">
        <f t="shared" si="1075"/>
        <v>Nusidėvėjęs</v>
      </c>
      <c r="AJ4931" s="38" t="str">
        <f>IF(AND(F4931&lt;&gt;[3]Pav.tvarkyklė!$B$12,F4931&lt;&gt;[3]Pav.tvarkyklė!$B$13),"GVTNT","X")</f>
        <v>GVTNT</v>
      </c>
      <c r="AK4931" s="39">
        <f t="shared" si="1077"/>
        <v>0</v>
      </c>
      <c r="AL4931" s="41"/>
      <c r="AM4931" s="41"/>
      <c r="AN4931" s="41">
        <f t="shared" si="1065"/>
        <v>1900</v>
      </c>
      <c r="AO4931" s="41"/>
      <c r="AP4931" s="41"/>
      <c r="AQ4931" s="41"/>
      <c r="AR4931" s="42"/>
      <c r="AS4931" s="42"/>
      <c r="AU4931" s="43">
        <f t="shared" si="1066"/>
        <v>0</v>
      </c>
    </row>
    <row r="4932" spans="1:47" ht="15" customHeight="1" x14ac:dyDescent="0.25">
      <c r="A4932" s="11"/>
      <c r="B4932" s="19">
        <v>5101</v>
      </c>
      <c r="C4932" s="61"/>
      <c r="D4932" s="62"/>
      <c r="E4932" s="78"/>
      <c r="F4932" s="63"/>
      <c r="G4932" s="80"/>
      <c r="H4932" s="94"/>
      <c r="I4932" s="95"/>
      <c r="J4932" s="27"/>
      <c r="K4932" s="27"/>
      <c r="L4932" s="95"/>
      <c r="M4932" s="96"/>
      <c r="N4932" s="29">
        <v>0</v>
      </c>
      <c r="O4932" s="30" t="str">
        <f>IF(G4932&lt;=$N$2,"",IF(F4932=[3]Pav.tvarkyklė!$B$13,"",IF(ISBLANK(R4932),"X","")))</f>
        <v/>
      </c>
      <c r="P4932" s="91"/>
      <c r="Q4932" s="63"/>
      <c r="R4932" s="63"/>
      <c r="S4932" s="63"/>
      <c r="T4932" s="63"/>
      <c r="U4932" s="34" t="str">
        <f>IFERROR(INDEX('[3]5.Grup_T'!$G$4:$G$22,MATCH('6.Turtas'!E4932,'[3]5.Grup_T'!$E$4:$E$22,0)),"0")</f>
        <v>0</v>
      </c>
      <c r="V4932" s="35">
        <f t="shared" si="1067"/>
        <v>0</v>
      </c>
      <c r="W4932" s="35">
        <f>IF(NOT(ISBLANK(H4932)),(12-DATEDIF(H4932,'[3]1.Pradzia'!$D$13,"m")),0)</f>
        <v>0</v>
      </c>
      <c r="X4932" s="35">
        <f t="shared" si="1068"/>
        <v>0</v>
      </c>
      <c r="Y4932" s="35">
        <f t="shared" si="1078"/>
        <v>0</v>
      </c>
      <c r="Z4932" s="35">
        <f t="shared" si="1076"/>
        <v>0</v>
      </c>
      <c r="AA4932" s="36">
        <f t="shared" si="1069"/>
        <v>0</v>
      </c>
      <c r="AB4932" s="36">
        <f t="shared" si="1070"/>
        <v>0</v>
      </c>
      <c r="AC4932" s="37">
        <f t="shared" si="1071"/>
        <v>0</v>
      </c>
      <c r="AD4932" s="35">
        <f>IF(OR(YEAR(G4932)&lt;2019,O4932="X"),0,IF(ISBLANK(H4932),DATEDIF(G4932,'[3]1.Pradzia'!$D$13,"M"),DATEDIF(G4932,H4932,"m")))</f>
        <v>0</v>
      </c>
      <c r="AE4932" s="37">
        <f>IF(E4932='[3]5.Grup_T'!$E$20,0,IF(AD4932&lt;&gt;0,M4932/V4932*MIN(12,AD4932),0))</f>
        <v>0</v>
      </c>
      <c r="AF4932" s="37">
        <f t="shared" si="1072"/>
        <v>0</v>
      </c>
      <c r="AG4932" s="37">
        <f t="shared" si="1073"/>
        <v>0</v>
      </c>
      <c r="AH4932" s="37">
        <f t="shared" si="1074"/>
        <v>0</v>
      </c>
      <c r="AI4932" s="35" t="str">
        <f t="shared" si="1075"/>
        <v>Nusidėvėjęs</v>
      </c>
      <c r="AJ4932" s="38" t="str">
        <f>IF(AND(F4932&lt;&gt;[3]Pav.tvarkyklė!$B$12,F4932&lt;&gt;[3]Pav.tvarkyklė!$B$13),"GVTNT","X")</f>
        <v>GVTNT</v>
      </c>
      <c r="AK4932" s="39">
        <f t="shared" si="1077"/>
        <v>0</v>
      </c>
      <c r="AL4932" s="41"/>
      <c r="AM4932" s="41"/>
      <c r="AN4932" s="41">
        <f t="shared" si="1065"/>
        <v>1900</v>
      </c>
      <c r="AO4932" s="41"/>
      <c r="AP4932" s="41"/>
      <c r="AQ4932" s="41"/>
      <c r="AR4932" s="42"/>
      <c r="AS4932" s="42"/>
      <c r="AU4932" s="43">
        <f t="shared" si="1066"/>
        <v>0</v>
      </c>
    </row>
    <row r="4933" spans="1:47" ht="15" customHeight="1" x14ac:dyDescent="0.25">
      <c r="A4933" s="11"/>
      <c r="B4933" s="19">
        <v>5102</v>
      </c>
      <c r="C4933" s="61"/>
      <c r="D4933" s="62"/>
      <c r="E4933" s="78"/>
      <c r="F4933" s="63"/>
      <c r="G4933" s="80"/>
      <c r="H4933" s="94"/>
      <c r="I4933" s="95"/>
      <c r="J4933" s="27"/>
      <c r="K4933" s="27"/>
      <c r="L4933" s="95"/>
      <c r="M4933" s="96"/>
      <c r="N4933" s="29">
        <v>0</v>
      </c>
      <c r="O4933" s="30" t="str">
        <f>IF(G4933&lt;=$N$2,"",IF(F4933=[3]Pav.tvarkyklė!$B$13,"",IF(ISBLANK(R4933),"X","")))</f>
        <v/>
      </c>
      <c r="P4933" s="91"/>
      <c r="Q4933" s="63"/>
      <c r="R4933" s="63"/>
      <c r="S4933" s="63"/>
      <c r="T4933" s="63"/>
      <c r="U4933" s="34" t="str">
        <f>IFERROR(INDEX('[3]5.Grup_T'!$G$4:$G$22,MATCH('6.Turtas'!E4933,'[3]5.Grup_T'!$E$4:$E$22,0)),"0")</f>
        <v>0</v>
      </c>
      <c r="V4933" s="35">
        <f t="shared" si="1067"/>
        <v>0</v>
      </c>
      <c r="W4933" s="35">
        <f>IF(NOT(ISBLANK(H4933)),(12-DATEDIF(H4933,'[3]1.Pradzia'!$D$13,"m")),0)</f>
        <v>0</v>
      </c>
      <c r="X4933" s="35">
        <f t="shared" si="1068"/>
        <v>0</v>
      </c>
      <c r="Y4933" s="35">
        <f t="shared" si="1078"/>
        <v>0</v>
      </c>
      <c r="Z4933" s="35">
        <f t="shared" si="1076"/>
        <v>0</v>
      </c>
      <c r="AA4933" s="36">
        <f t="shared" si="1069"/>
        <v>0</v>
      </c>
      <c r="AB4933" s="36">
        <f t="shared" si="1070"/>
        <v>0</v>
      </c>
      <c r="AC4933" s="37">
        <f t="shared" si="1071"/>
        <v>0</v>
      </c>
      <c r="AD4933" s="35">
        <f>IF(OR(YEAR(G4933)&lt;2019,O4933="X"),0,IF(ISBLANK(H4933),DATEDIF(G4933,'[3]1.Pradzia'!$D$13,"M"),DATEDIF(G4933,H4933,"m")))</f>
        <v>0</v>
      </c>
      <c r="AE4933" s="37">
        <f>IF(E4933='[3]5.Grup_T'!$E$20,0,IF(AD4933&lt;&gt;0,M4933/V4933*MIN(12,AD4933),0))</f>
        <v>0</v>
      </c>
      <c r="AF4933" s="37">
        <f t="shared" si="1072"/>
        <v>0</v>
      </c>
      <c r="AG4933" s="37">
        <f t="shared" si="1073"/>
        <v>0</v>
      </c>
      <c r="AH4933" s="37">
        <f t="shared" si="1074"/>
        <v>0</v>
      </c>
      <c r="AI4933" s="35" t="str">
        <f t="shared" si="1075"/>
        <v>Nusidėvėjęs</v>
      </c>
      <c r="AJ4933" s="38" t="str">
        <f>IF(AND(F4933&lt;&gt;[3]Pav.tvarkyklė!$B$12,F4933&lt;&gt;[3]Pav.tvarkyklė!$B$13),"GVTNT","X")</f>
        <v>GVTNT</v>
      </c>
      <c r="AK4933" s="39">
        <f t="shared" si="1077"/>
        <v>0</v>
      </c>
      <c r="AL4933" s="41"/>
      <c r="AM4933" s="41"/>
      <c r="AN4933" s="41">
        <f t="shared" ref="AN4933:AN4996" si="1079">YEAR(G4933)</f>
        <v>1900</v>
      </c>
      <c r="AO4933" s="41"/>
      <c r="AP4933" s="41"/>
      <c r="AQ4933" s="41"/>
      <c r="AR4933" s="42"/>
      <c r="AS4933" s="42"/>
      <c r="AU4933" s="43">
        <f t="shared" ref="AU4933:AU4996" si="1080">AF4933-AT4933</f>
        <v>0</v>
      </c>
    </row>
    <row r="4934" spans="1:47" ht="15" customHeight="1" x14ac:dyDescent="0.25">
      <c r="A4934" s="11"/>
      <c r="B4934" s="19">
        <v>5103</v>
      </c>
      <c r="C4934" s="61"/>
      <c r="D4934" s="62"/>
      <c r="E4934" s="78"/>
      <c r="F4934" s="63"/>
      <c r="G4934" s="80"/>
      <c r="H4934" s="94"/>
      <c r="I4934" s="95"/>
      <c r="J4934" s="27"/>
      <c r="K4934" s="27"/>
      <c r="L4934" s="95"/>
      <c r="M4934" s="96"/>
      <c r="N4934" s="29">
        <v>0</v>
      </c>
      <c r="O4934" s="30" t="str">
        <f>IF(G4934&lt;=$N$2,"",IF(F4934=[3]Pav.tvarkyklė!$B$13,"",IF(ISBLANK(R4934),"X","")))</f>
        <v/>
      </c>
      <c r="P4934" s="91"/>
      <c r="Q4934" s="63"/>
      <c r="R4934" s="63"/>
      <c r="S4934" s="63"/>
      <c r="T4934" s="63"/>
      <c r="U4934" s="34" t="str">
        <f>IFERROR(INDEX('[3]5.Grup_T'!$G$4:$G$22,MATCH('6.Turtas'!E4934,'[3]5.Grup_T'!$E$4:$E$22,0)),"0")</f>
        <v>0</v>
      </c>
      <c r="V4934" s="35">
        <f t="shared" si="1067"/>
        <v>0</v>
      </c>
      <c r="W4934" s="35">
        <f>IF(NOT(ISBLANK(H4934)),(12-DATEDIF(H4934,'[3]1.Pradzia'!$D$13,"m")),0)</f>
        <v>0</v>
      </c>
      <c r="X4934" s="35">
        <f t="shared" si="1068"/>
        <v>0</v>
      </c>
      <c r="Y4934" s="35">
        <f t="shared" si="1078"/>
        <v>0</v>
      </c>
      <c r="Z4934" s="35">
        <f t="shared" si="1076"/>
        <v>0</v>
      </c>
      <c r="AA4934" s="36">
        <f t="shared" si="1069"/>
        <v>0</v>
      </c>
      <c r="AB4934" s="36">
        <f t="shared" si="1070"/>
        <v>0</v>
      </c>
      <c r="AC4934" s="37">
        <f t="shared" si="1071"/>
        <v>0</v>
      </c>
      <c r="AD4934" s="35">
        <f>IF(OR(YEAR(G4934)&lt;2019,O4934="X"),0,IF(ISBLANK(H4934),DATEDIF(G4934,'[3]1.Pradzia'!$D$13,"M"),DATEDIF(G4934,H4934,"m")))</f>
        <v>0</v>
      </c>
      <c r="AE4934" s="37">
        <f>IF(E4934='[3]5.Grup_T'!$E$20,0,IF(AD4934&lt;&gt;0,M4934/V4934*MIN(12,AD4934),0))</f>
        <v>0</v>
      </c>
      <c r="AF4934" s="37">
        <f t="shared" si="1072"/>
        <v>0</v>
      </c>
      <c r="AG4934" s="37">
        <f t="shared" si="1073"/>
        <v>0</v>
      </c>
      <c r="AH4934" s="37">
        <f t="shared" si="1074"/>
        <v>0</v>
      </c>
      <c r="AI4934" s="35" t="str">
        <f t="shared" si="1075"/>
        <v>Nusidėvėjęs</v>
      </c>
      <c r="AJ4934" s="38" t="str">
        <f>IF(AND(F4934&lt;&gt;[3]Pav.tvarkyklė!$B$12,F4934&lt;&gt;[3]Pav.tvarkyklė!$B$13),"GVTNT","X")</f>
        <v>GVTNT</v>
      </c>
      <c r="AK4934" s="39">
        <f t="shared" si="1077"/>
        <v>0</v>
      </c>
      <c r="AL4934" s="41"/>
      <c r="AM4934" s="41"/>
      <c r="AN4934" s="41">
        <f t="shared" si="1079"/>
        <v>1900</v>
      </c>
      <c r="AO4934" s="41"/>
      <c r="AP4934" s="41"/>
      <c r="AQ4934" s="41"/>
      <c r="AR4934" s="42"/>
      <c r="AS4934" s="42"/>
      <c r="AU4934" s="43">
        <f t="shared" si="1080"/>
        <v>0</v>
      </c>
    </row>
    <row r="4935" spans="1:47" ht="15" customHeight="1" x14ac:dyDescent="0.25">
      <c r="A4935" s="11"/>
      <c r="B4935" s="19">
        <v>5104</v>
      </c>
      <c r="C4935" s="61"/>
      <c r="D4935" s="62"/>
      <c r="E4935" s="78"/>
      <c r="F4935" s="63"/>
      <c r="G4935" s="80"/>
      <c r="H4935" s="94"/>
      <c r="I4935" s="95"/>
      <c r="J4935" s="27"/>
      <c r="K4935" s="27"/>
      <c r="L4935" s="95"/>
      <c r="M4935" s="96"/>
      <c r="N4935" s="29">
        <v>0</v>
      </c>
      <c r="O4935" s="30" t="str">
        <f>IF(G4935&lt;=$N$2,"",IF(F4935=[3]Pav.tvarkyklė!$B$13,"",IF(ISBLANK(R4935),"X","")))</f>
        <v/>
      </c>
      <c r="P4935" s="91"/>
      <c r="Q4935" s="63"/>
      <c r="R4935" s="63"/>
      <c r="S4935" s="63"/>
      <c r="T4935" s="63"/>
      <c r="U4935" s="34" t="str">
        <f>IFERROR(INDEX('[3]5.Grup_T'!$G$4:$G$22,MATCH('6.Turtas'!E4935,'[3]5.Grup_T'!$E$4:$E$22,0)),"0")</f>
        <v>0</v>
      </c>
      <c r="V4935" s="35">
        <f t="shared" si="1067"/>
        <v>0</v>
      </c>
      <c r="W4935" s="35">
        <f>IF(NOT(ISBLANK(H4935)),(12-DATEDIF(H4935,'[3]1.Pradzia'!$D$13,"m")),0)</f>
        <v>0</v>
      </c>
      <c r="X4935" s="35">
        <f t="shared" si="1068"/>
        <v>0</v>
      </c>
      <c r="Y4935" s="35">
        <f t="shared" si="1078"/>
        <v>0</v>
      </c>
      <c r="Z4935" s="35">
        <f t="shared" si="1076"/>
        <v>0</v>
      </c>
      <c r="AA4935" s="36">
        <f t="shared" si="1069"/>
        <v>0</v>
      </c>
      <c r="AB4935" s="36">
        <f t="shared" si="1070"/>
        <v>0</v>
      </c>
      <c r="AC4935" s="37">
        <f t="shared" si="1071"/>
        <v>0</v>
      </c>
      <c r="AD4935" s="35">
        <f>IF(OR(YEAR(G4935)&lt;2019,O4935="X"),0,IF(ISBLANK(H4935),DATEDIF(G4935,'[3]1.Pradzia'!$D$13,"M"),DATEDIF(G4935,H4935,"m")))</f>
        <v>0</v>
      </c>
      <c r="AE4935" s="37">
        <f>IF(E4935='[3]5.Grup_T'!$E$20,0,IF(AD4935&lt;&gt;0,M4935/V4935*MIN(12,AD4935),0))</f>
        <v>0</v>
      </c>
      <c r="AF4935" s="37">
        <f t="shared" si="1072"/>
        <v>0</v>
      </c>
      <c r="AG4935" s="37">
        <f t="shared" si="1073"/>
        <v>0</v>
      </c>
      <c r="AH4935" s="37">
        <f t="shared" si="1074"/>
        <v>0</v>
      </c>
      <c r="AI4935" s="35" t="str">
        <f t="shared" si="1075"/>
        <v>Nusidėvėjęs</v>
      </c>
      <c r="AJ4935" s="38" t="str">
        <f>IF(AND(F4935&lt;&gt;[3]Pav.tvarkyklė!$B$12,F4935&lt;&gt;[3]Pav.tvarkyklė!$B$13),"GVTNT","X")</f>
        <v>GVTNT</v>
      </c>
      <c r="AK4935" s="39">
        <f t="shared" si="1077"/>
        <v>0</v>
      </c>
      <c r="AL4935" s="41"/>
      <c r="AM4935" s="41"/>
      <c r="AN4935" s="41">
        <f t="shared" si="1079"/>
        <v>1900</v>
      </c>
      <c r="AO4935" s="41"/>
      <c r="AP4935" s="41"/>
      <c r="AQ4935" s="41"/>
      <c r="AR4935" s="42"/>
      <c r="AS4935" s="42"/>
      <c r="AU4935" s="43">
        <f t="shared" si="1080"/>
        <v>0</v>
      </c>
    </row>
    <row r="4936" spans="1:47" ht="15" customHeight="1" x14ac:dyDescent="0.25">
      <c r="A4936" s="11"/>
      <c r="B4936" s="19">
        <v>5105</v>
      </c>
      <c r="C4936" s="61"/>
      <c r="D4936" s="62"/>
      <c r="E4936" s="78"/>
      <c r="F4936" s="63"/>
      <c r="G4936" s="80"/>
      <c r="H4936" s="94"/>
      <c r="I4936" s="95"/>
      <c r="J4936" s="27"/>
      <c r="K4936" s="27"/>
      <c r="L4936" s="95"/>
      <c r="M4936" s="96"/>
      <c r="N4936" s="29">
        <v>0</v>
      </c>
      <c r="O4936" s="30" t="str">
        <f>IF(G4936&lt;=$N$2,"",IF(F4936=[3]Pav.tvarkyklė!$B$13,"",IF(ISBLANK(R4936),"X","")))</f>
        <v/>
      </c>
      <c r="P4936" s="91"/>
      <c r="Q4936" s="63"/>
      <c r="R4936" s="63"/>
      <c r="S4936" s="63"/>
      <c r="T4936" s="63"/>
      <c r="U4936" s="34" t="str">
        <f>IFERROR(INDEX('[3]5.Grup_T'!$G$4:$G$22,MATCH('6.Turtas'!E4936,'[3]5.Grup_T'!$E$4:$E$22,0)),"0")</f>
        <v>0</v>
      </c>
      <c r="V4936" s="35">
        <f t="shared" si="1067"/>
        <v>0</v>
      </c>
      <c r="W4936" s="35">
        <f>IF(NOT(ISBLANK(H4936)),(12-DATEDIF(H4936,'[3]1.Pradzia'!$D$13,"m")),0)</f>
        <v>0</v>
      </c>
      <c r="X4936" s="35">
        <f t="shared" si="1068"/>
        <v>0</v>
      </c>
      <c r="Y4936" s="35">
        <f t="shared" si="1078"/>
        <v>0</v>
      </c>
      <c r="Z4936" s="35">
        <f t="shared" si="1076"/>
        <v>0</v>
      </c>
      <c r="AA4936" s="36">
        <f t="shared" si="1069"/>
        <v>0</v>
      </c>
      <c r="AB4936" s="36">
        <f t="shared" si="1070"/>
        <v>0</v>
      </c>
      <c r="AC4936" s="37">
        <f t="shared" si="1071"/>
        <v>0</v>
      </c>
      <c r="AD4936" s="35">
        <f>IF(OR(YEAR(G4936)&lt;2019,O4936="X"),0,IF(ISBLANK(H4936),DATEDIF(G4936,'[3]1.Pradzia'!$D$13,"M"),DATEDIF(G4936,H4936,"m")))</f>
        <v>0</v>
      </c>
      <c r="AE4936" s="37">
        <f>IF(E4936='[3]5.Grup_T'!$E$20,0,IF(AD4936&lt;&gt;0,M4936/V4936*MIN(12,AD4936),0))</f>
        <v>0</v>
      </c>
      <c r="AF4936" s="37">
        <f t="shared" si="1072"/>
        <v>0</v>
      </c>
      <c r="AG4936" s="37">
        <f t="shared" si="1073"/>
        <v>0</v>
      </c>
      <c r="AH4936" s="37">
        <f t="shared" si="1074"/>
        <v>0</v>
      </c>
      <c r="AI4936" s="35" t="str">
        <f t="shared" si="1075"/>
        <v>Nusidėvėjęs</v>
      </c>
      <c r="AJ4936" s="38" t="str">
        <f>IF(AND(F4936&lt;&gt;[3]Pav.tvarkyklė!$B$12,F4936&lt;&gt;[3]Pav.tvarkyklė!$B$13),"GVTNT","X")</f>
        <v>GVTNT</v>
      </c>
      <c r="AK4936" s="39">
        <f t="shared" si="1077"/>
        <v>0</v>
      </c>
      <c r="AL4936" s="41"/>
      <c r="AM4936" s="41"/>
      <c r="AN4936" s="41">
        <f t="shared" si="1079"/>
        <v>1900</v>
      </c>
      <c r="AO4936" s="41"/>
      <c r="AP4936" s="41"/>
      <c r="AQ4936" s="41"/>
      <c r="AR4936" s="42"/>
      <c r="AS4936" s="42"/>
      <c r="AU4936" s="43">
        <f t="shared" si="1080"/>
        <v>0</v>
      </c>
    </row>
    <row r="4937" spans="1:47" ht="15" customHeight="1" x14ac:dyDescent="0.25">
      <c r="A4937" s="11"/>
      <c r="B4937" s="19">
        <v>5106</v>
      </c>
      <c r="C4937" s="61"/>
      <c r="D4937" s="62"/>
      <c r="E4937" s="78"/>
      <c r="F4937" s="63"/>
      <c r="G4937" s="80"/>
      <c r="H4937" s="94"/>
      <c r="I4937" s="95"/>
      <c r="J4937" s="27"/>
      <c r="K4937" s="27"/>
      <c r="L4937" s="95"/>
      <c r="M4937" s="96"/>
      <c r="N4937" s="29">
        <v>0</v>
      </c>
      <c r="O4937" s="30" t="str">
        <f>IF(G4937&lt;=$N$2,"",IF(F4937=[3]Pav.tvarkyklė!$B$13,"",IF(ISBLANK(R4937),"X","")))</f>
        <v/>
      </c>
      <c r="P4937" s="91"/>
      <c r="Q4937" s="63"/>
      <c r="R4937" s="63"/>
      <c r="S4937" s="63"/>
      <c r="T4937" s="63"/>
      <c r="U4937" s="34" t="str">
        <f>IFERROR(INDEX('[3]5.Grup_T'!$G$4:$G$22,MATCH('6.Turtas'!E4937,'[3]5.Grup_T'!$E$4:$E$22,0)),"0")</f>
        <v>0</v>
      </c>
      <c r="V4937" s="35">
        <f t="shared" si="1067"/>
        <v>0</v>
      </c>
      <c r="W4937" s="35">
        <f>IF(NOT(ISBLANK(H4937)),(12-DATEDIF(H4937,'[3]1.Pradzia'!$D$13,"m")),0)</f>
        <v>0</v>
      </c>
      <c r="X4937" s="35">
        <f t="shared" si="1068"/>
        <v>0</v>
      </c>
      <c r="Y4937" s="35">
        <f t="shared" si="1078"/>
        <v>0</v>
      </c>
      <c r="Z4937" s="35">
        <f t="shared" si="1076"/>
        <v>0</v>
      </c>
      <c r="AA4937" s="36">
        <f t="shared" si="1069"/>
        <v>0</v>
      </c>
      <c r="AB4937" s="36">
        <f t="shared" si="1070"/>
        <v>0</v>
      </c>
      <c r="AC4937" s="37">
        <f t="shared" si="1071"/>
        <v>0</v>
      </c>
      <c r="AD4937" s="35">
        <f>IF(OR(YEAR(G4937)&lt;2019,O4937="X"),0,IF(ISBLANK(H4937),DATEDIF(G4937,'[3]1.Pradzia'!$D$13,"M"),DATEDIF(G4937,H4937,"m")))</f>
        <v>0</v>
      </c>
      <c r="AE4937" s="37">
        <f>IF(E4937='[3]5.Grup_T'!$E$20,0,IF(AD4937&lt;&gt;0,M4937/V4937*MIN(12,AD4937),0))</f>
        <v>0</v>
      </c>
      <c r="AF4937" s="37">
        <f t="shared" si="1072"/>
        <v>0</v>
      </c>
      <c r="AG4937" s="37">
        <f t="shared" si="1073"/>
        <v>0</v>
      </c>
      <c r="AH4937" s="37">
        <f t="shared" si="1074"/>
        <v>0</v>
      </c>
      <c r="AI4937" s="35" t="str">
        <f t="shared" si="1075"/>
        <v>Nusidėvėjęs</v>
      </c>
      <c r="AJ4937" s="38" t="str">
        <f>IF(AND(F4937&lt;&gt;[3]Pav.tvarkyklė!$B$12,F4937&lt;&gt;[3]Pav.tvarkyklė!$B$13),"GVTNT","X")</f>
        <v>GVTNT</v>
      </c>
      <c r="AK4937" s="39">
        <f t="shared" si="1077"/>
        <v>0</v>
      </c>
      <c r="AL4937" s="41"/>
      <c r="AM4937" s="41"/>
      <c r="AN4937" s="41">
        <f t="shared" si="1079"/>
        <v>1900</v>
      </c>
      <c r="AO4937" s="41"/>
      <c r="AP4937" s="41"/>
      <c r="AQ4937" s="41"/>
      <c r="AR4937" s="42"/>
      <c r="AS4937" s="42"/>
      <c r="AU4937" s="43">
        <f t="shared" si="1080"/>
        <v>0</v>
      </c>
    </row>
    <row r="4938" spans="1:47" ht="15" customHeight="1" x14ac:dyDescent="0.25">
      <c r="A4938" s="11"/>
      <c r="B4938" s="19">
        <v>5107</v>
      </c>
      <c r="C4938" s="61"/>
      <c r="D4938" s="62"/>
      <c r="E4938" s="78"/>
      <c r="F4938" s="63"/>
      <c r="G4938" s="80"/>
      <c r="H4938" s="94"/>
      <c r="I4938" s="95"/>
      <c r="J4938" s="27"/>
      <c r="K4938" s="27"/>
      <c r="L4938" s="95"/>
      <c r="M4938" s="96"/>
      <c r="N4938" s="29">
        <v>0</v>
      </c>
      <c r="O4938" s="30" t="str">
        <f>IF(G4938&lt;=$N$2,"",IF(F4938=[3]Pav.tvarkyklė!$B$13,"",IF(ISBLANK(R4938),"X","")))</f>
        <v/>
      </c>
      <c r="P4938" s="91"/>
      <c r="Q4938" s="63"/>
      <c r="R4938" s="63"/>
      <c r="S4938" s="63"/>
      <c r="T4938" s="63"/>
      <c r="U4938" s="34" t="str">
        <f>IFERROR(INDEX('[3]5.Grup_T'!$G$4:$G$22,MATCH('6.Turtas'!E4938,'[3]5.Grup_T'!$E$4:$E$22,0)),"0")</f>
        <v>0</v>
      </c>
      <c r="V4938" s="35">
        <f t="shared" si="1067"/>
        <v>0</v>
      </c>
      <c r="W4938" s="35">
        <f>IF(NOT(ISBLANK(H4938)),(12-DATEDIF(H4938,'[3]1.Pradzia'!$D$13,"m")),0)</f>
        <v>0</v>
      </c>
      <c r="X4938" s="35">
        <f t="shared" si="1068"/>
        <v>0</v>
      </c>
      <c r="Y4938" s="35">
        <f t="shared" si="1078"/>
        <v>0</v>
      </c>
      <c r="Z4938" s="35">
        <f t="shared" si="1076"/>
        <v>0</v>
      </c>
      <c r="AA4938" s="36">
        <f t="shared" si="1069"/>
        <v>0</v>
      </c>
      <c r="AB4938" s="36">
        <f t="shared" si="1070"/>
        <v>0</v>
      </c>
      <c r="AC4938" s="37">
        <f t="shared" si="1071"/>
        <v>0</v>
      </c>
      <c r="AD4938" s="35">
        <f>IF(OR(YEAR(G4938)&lt;2019,O4938="X"),0,IF(ISBLANK(H4938),DATEDIF(G4938,'[3]1.Pradzia'!$D$13,"M"),DATEDIF(G4938,H4938,"m")))</f>
        <v>0</v>
      </c>
      <c r="AE4938" s="37">
        <f>IF(E4938='[3]5.Grup_T'!$E$20,0,IF(AD4938&lt;&gt;0,M4938/V4938*MIN(12,AD4938),0))</f>
        <v>0</v>
      </c>
      <c r="AF4938" s="37">
        <f t="shared" si="1072"/>
        <v>0</v>
      </c>
      <c r="AG4938" s="37">
        <f t="shared" si="1073"/>
        <v>0</v>
      </c>
      <c r="AH4938" s="37">
        <f t="shared" si="1074"/>
        <v>0</v>
      </c>
      <c r="AI4938" s="35" t="str">
        <f t="shared" si="1075"/>
        <v>Nusidėvėjęs</v>
      </c>
      <c r="AJ4938" s="38" t="str">
        <f>IF(AND(F4938&lt;&gt;[3]Pav.tvarkyklė!$B$12,F4938&lt;&gt;[3]Pav.tvarkyklė!$B$13),"GVTNT","X")</f>
        <v>GVTNT</v>
      </c>
      <c r="AK4938" s="39">
        <f t="shared" si="1077"/>
        <v>0</v>
      </c>
      <c r="AL4938" s="41"/>
      <c r="AM4938" s="41"/>
      <c r="AN4938" s="41">
        <f t="shared" si="1079"/>
        <v>1900</v>
      </c>
      <c r="AO4938" s="41"/>
      <c r="AP4938" s="41"/>
      <c r="AQ4938" s="41"/>
      <c r="AR4938" s="42"/>
      <c r="AS4938" s="42"/>
      <c r="AU4938" s="43">
        <f t="shared" si="1080"/>
        <v>0</v>
      </c>
    </row>
    <row r="4939" spans="1:47" ht="15" customHeight="1" x14ac:dyDescent="0.25">
      <c r="A4939" s="11"/>
      <c r="B4939" s="19">
        <v>5108</v>
      </c>
      <c r="C4939" s="61"/>
      <c r="D4939" s="62"/>
      <c r="E4939" s="78"/>
      <c r="F4939" s="63"/>
      <c r="G4939" s="80"/>
      <c r="H4939" s="94"/>
      <c r="I4939" s="95"/>
      <c r="J4939" s="27"/>
      <c r="K4939" s="27"/>
      <c r="L4939" s="95"/>
      <c r="M4939" s="96"/>
      <c r="N4939" s="29">
        <v>0</v>
      </c>
      <c r="O4939" s="30" t="str">
        <f>IF(G4939&lt;=$N$2,"",IF(F4939=[3]Pav.tvarkyklė!$B$13,"",IF(ISBLANK(R4939),"X","")))</f>
        <v/>
      </c>
      <c r="P4939" s="91"/>
      <c r="Q4939" s="63"/>
      <c r="R4939" s="63"/>
      <c r="S4939" s="63"/>
      <c r="T4939" s="63"/>
      <c r="U4939" s="34" t="str">
        <f>IFERROR(INDEX('[3]5.Grup_T'!$G$4:$G$22,MATCH('6.Turtas'!E4939,'[3]5.Grup_T'!$E$4:$E$22,0)),"0")</f>
        <v>0</v>
      </c>
      <c r="V4939" s="35">
        <f t="shared" si="1067"/>
        <v>0</v>
      </c>
      <c r="W4939" s="35">
        <f>IF(NOT(ISBLANK(H4939)),(12-DATEDIF(H4939,'[3]1.Pradzia'!$D$13,"m")),0)</f>
        <v>0</v>
      </c>
      <c r="X4939" s="35">
        <f t="shared" si="1068"/>
        <v>0</v>
      </c>
      <c r="Y4939" s="35">
        <f t="shared" si="1078"/>
        <v>0</v>
      </c>
      <c r="Z4939" s="35">
        <f t="shared" si="1076"/>
        <v>0</v>
      </c>
      <c r="AA4939" s="36">
        <f t="shared" si="1069"/>
        <v>0</v>
      </c>
      <c r="AB4939" s="36">
        <f t="shared" si="1070"/>
        <v>0</v>
      </c>
      <c r="AC4939" s="37">
        <f t="shared" si="1071"/>
        <v>0</v>
      </c>
      <c r="AD4939" s="35">
        <f>IF(OR(YEAR(G4939)&lt;2019,O4939="X"),0,IF(ISBLANK(H4939),DATEDIF(G4939,'[3]1.Pradzia'!$D$13,"M"),DATEDIF(G4939,H4939,"m")))</f>
        <v>0</v>
      </c>
      <c r="AE4939" s="37">
        <f>IF(E4939='[3]5.Grup_T'!$E$20,0,IF(AD4939&lt;&gt;0,M4939/V4939*MIN(12,AD4939),0))</f>
        <v>0</v>
      </c>
      <c r="AF4939" s="37">
        <f t="shared" si="1072"/>
        <v>0</v>
      </c>
      <c r="AG4939" s="37">
        <f t="shared" si="1073"/>
        <v>0</v>
      </c>
      <c r="AH4939" s="37">
        <f t="shared" si="1074"/>
        <v>0</v>
      </c>
      <c r="AI4939" s="35" t="str">
        <f t="shared" si="1075"/>
        <v>Nusidėvėjęs</v>
      </c>
      <c r="AJ4939" s="38" t="str">
        <f>IF(AND(F4939&lt;&gt;[3]Pav.tvarkyklė!$B$12,F4939&lt;&gt;[3]Pav.tvarkyklė!$B$13),"GVTNT","X")</f>
        <v>GVTNT</v>
      </c>
      <c r="AK4939" s="39">
        <f t="shared" si="1077"/>
        <v>0</v>
      </c>
      <c r="AL4939" s="41"/>
      <c r="AM4939" s="41"/>
      <c r="AN4939" s="41">
        <f t="shared" si="1079"/>
        <v>1900</v>
      </c>
      <c r="AO4939" s="41"/>
      <c r="AP4939" s="41"/>
      <c r="AQ4939" s="41"/>
      <c r="AR4939" s="42"/>
      <c r="AS4939" s="42"/>
      <c r="AU4939" s="43">
        <f t="shared" si="1080"/>
        <v>0</v>
      </c>
    </row>
    <row r="4940" spans="1:47" ht="15" customHeight="1" x14ac:dyDescent="0.25">
      <c r="A4940" s="11"/>
      <c r="B4940" s="19">
        <v>5109</v>
      </c>
      <c r="C4940" s="61"/>
      <c r="D4940" s="62"/>
      <c r="E4940" s="78"/>
      <c r="F4940" s="63"/>
      <c r="G4940" s="80"/>
      <c r="H4940" s="94"/>
      <c r="I4940" s="95"/>
      <c r="J4940" s="27"/>
      <c r="K4940" s="27"/>
      <c r="L4940" s="95"/>
      <c r="M4940" s="96"/>
      <c r="N4940" s="29">
        <v>0</v>
      </c>
      <c r="O4940" s="30" t="str">
        <f>IF(G4940&lt;=$N$2,"",IF(F4940=[3]Pav.tvarkyklė!$B$13,"",IF(ISBLANK(R4940),"X","")))</f>
        <v/>
      </c>
      <c r="P4940" s="91"/>
      <c r="Q4940" s="63"/>
      <c r="R4940" s="63"/>
      <c r="S4940" s="63"/>
      <c r="T4940" s="63"/>
      <c r="U4940" s="34" t="str">
        <f>IFERROR(INDEX('[3]5.Grup_T'!$G$4:$G$22,MATCH('6.Turtas'!E4940,'[3]5.Grup_T'!$E$4:$E$22,0)),"0")</f>
        <v>0</v>
      </c>
      <c r="V4940" s="35">
        <f t="shared" si="1067"/>
        <v>0</v>
      </c>
      <c r="W4940" s="35">
        <f>IF(NOT(ISBLANK(H4940)),(12-DATEDIF(H4940,'[3]1.Pradzia'!$D$13,"m")),0)</f>
        <v>0</v>
      </c>
      <c r="X4940" s="35">
        <f t="shared" si="1068"/>
        <v>0</v>
      </c>
      <c r="Y4940" s="35">
        <f t="shared" si="1078"/>
        <v>0</v>
      </c>
      <c r="Z4940" s="35">
        <f t="shared" si="1076"/>
        <v>0</v>
      </c>
      <c r="AA4940" s="36">
        <f t="shared" si="1069"/>
        <v>0</v>
      </c>
      <c r="AB4940" s="36">
        <f t="shared" si="1070"/>
        <v>0</v>
      </c>
      <c r="AC4940" s="37">
        <f t="shared" si="1071"/>
        <v>0</v>
      </c>
      <c r="AD4940" s="35">
        <f>IF(OR(YEAR(G4940)&lt;2019,O4940="X"),0,IF(ISBLANK(H4940),DATEDIF(G4940,'[3]1.Pradzia'!$D$13,"M"),DATEDIF(G4940,H4940,"m")))</f>
        <v>0</v>
      </c>
      <c r="AE4940" s="37">
        <f>IF(E4940='[3]5.Grup_T'!$E$20,0,IF(AD4940&lt;&gt;0,M4940/V4940*MIN(12,AD4940),0))</f>
        <v>0</v>
      </c>
      <c r="AF4940" s="37">
        <f t="shared" si="1072"/>
        <v>0</v>
      </c>
      <c r="AG4940" s="37">
        <f t="shared" si="1073"/>
        <v>0</v>
      </c>
      <c r="AH4940" s="37">
        <f t="shared" si="1074"/>
        <v>0</v>
      </c>
      <c r="AI4940" s="35" t="str">
        <f t="shared" si="1075"/>
        <v>Nusidėvėjęs</v>
      </c>
      <c r="AJ4940" s="38" t="str">
        <f>IF(AND(F4940&lt;&gt;[3]Pav.tvarkyklė!$B$12,F4940&lt;&gt;[3]Pav.tvarkyklė!$B$13),"GVTNT","X")</f>
        <v>GVTNT</v>
      </c>
      <c r="AK4940" s="39">
        <f t="shared" si="1077"/>
        <v>0</v>
      </c>
      <c r="AL4940" s="41"/>
      <c r="AM4940" s="41"/>
      <c r="AN4940" s="41">
        <f t="shared" si="1079"/>
        <v>1900</v>
      </c>
      <c r="AO4940" s="41"/>
      <c r="AP4940" s="41"/>
      <c r="AQ4940" s="41"/>
      <c r="AR4940" s="42"/>
      <c r="AS4940" s="42"/>
      <c r="AU4940" s="43">
        <f t="shared" si="1080"/>
        <v>0</v>
      </c>
    </row>
    <row r="4941" spans="1:47" ht="15" customHeight="1" x14ac:dyDescent="0.25">
      <c r="A4941" s="11"/>
      <c r="B4941" s="19">
        <v>5110</v>
      </c>
      <c r="C4941" s="61"/>
      <c r="D4941" s="62"/>
      <c r="E4941" s="78"/>
      <c r="F4941" s="63"/>
      <c r="G4941" s="80"/>
      <c r="H4941" s="94"/>
      <c r="I4941" s="95"/>
      <c r="J4941" s="27"/>
      <c r="K4941" s="27"/>
      <c r="L4941" s="95"/>
      <c r="M4941" s="96"/>
      <c r="N4941" s="29">
        <v>0</v>
      </c>
      <c r="O4941" s="30" t="str">
        <f>IF(G4941&lt;=$N$2,"",IF(F4941=[3]Pav.tvarkyklė!$B$13,"",IF(ISBLANK(R4941),"X","")))</f>
        <v/>
      </c>
      <c r="P4941" s="91"/>
      <c r="Q4941" s="63"/>
      <c r="R4941" s="63"/>
      <c r="S4941" s="63"/>
      <c r="T4941" s="63"/>
      <c r="U4941" s="34" t="str">
        <f>IFERROR(INDEX('[3]5.Grup_T'!$G$4:$G$22,MATCH('6.Turtas'!E4941,'[3]5.Grup_T'!$E$4:$E$22,0)),"0")</f>
        <v>0</v>
      </c>
      <c r="V4941" s="35">
        <f t="shared" si="1067"/>
        <v>0</v>
      </c>
      <c r="W4941" s="35">
        <f>IF(NOT(ISBLANK(H4941)),(12-DATEDIF(H4941,'[3]1.Pradzia'!$D$13,"m")),0)</f>
        <v>0</v>
      </c>
      <c r="X4941" s="35">
        <f t="shared" si="1068"/>
        <v>0</v>
      </c>
      <c r="Y4941" s="35">
        <f t="shared" si="1078"/>
        <v>0</v>
      </c>
      <c r="Z4941" s="35">
        <f t="shared" si="1076"/>
        <v>0</v>
      </c>
      <c r="AA4941" s="36">
        <f t="shared" si="1069"/>
        <v>0</v>
      </c>
      <c r="AB4941" s="36">
        <f t="shared" si="1070"/>
        <v>0</v>
      </c>
      <c r="AC4941" s="37">
        <f t="shared" si="1071"/>
        <v>0</v>
      </c>
      <c r="AD4941" s="35">
        <f>IF(OR(YEAR(G4941)&lt;2019,O4941="X"),0,IF(ISBLANK(H4941),DATEDIF(G4941,'[3]1.Pradzia'!$D$13,"M"),DATEDIF(G4941,H4941,"m")))</f>
        <v>0</v>
      </c>
      <c r="AE4941" s="37">
        <f>IF(E4941='[3]5.Grup_T'!$E$20,0,IF(AD4941&lt;&gt;0,M4941/V4941*MIN(12,AD4941),0))</f>
        <v>0</v>
      </c>
      <c r="AF4941" s="37">
        <f t="shared" si="1072"/>
        <v>0</v>
      </c>
      <c r="AG4941" s="37">
        <f t="shared" si="1073"/>
        <v>0</v>
      </c>
      <c r="AH4941" s="37">
        <f t="shared" si="1074"/>
        <v>0</v>
      </c>
      <c r="AI4941" s="35" t="str">
        <f t="shared" si="1075"/>
        <v>Nusidėvėjęs</v>
      </c>
      <c r="AJ4941" s="38" t="str">
        <f>IF(AND(F4941&lt;&gt;[3]Pav.tvarkyklė!$B$12,F4941&lt;&gt;[3]Pav.tvarkyklė!$B$13),"GVTNT","X")</f>
        <v>GVTNT</v>
      </c>
      <c r="AK4941" s="39">
        <f t="shared" si="1077"/>
        <v>0</v>
      </c>
      <c r="AL4941" s="41"/>
      <c r="AM4941" s="41"/>
      <c r="AN4941" s="41">
        <f t="shared" si="1079"/>
        <v>1900</v>
      </c>
      <c r="AO4941" s="41"/>
      <c r="AP4941" s="41"/>
      <c r="AQ4941" s="41"/>
      <c r="AR4941" s="42"/>
      <c r="AS4941" s="42"/>
      <c r="AU4941" s="43">
        <f t="shared" si="1080"/>
        <v>0</v>
      </c>
    </row>
    <row r="4942" spans="1:47" ht="15" customHeight="1" x14ac:dyDescent="0.25">
      <c r="A4942" s="11"/>
      <c r="B4942" s="19">
        <v>5111</v>
      </c>
      <c r="C4942" s="61"/>
      <c r="D4942" s="62"/>
      <c r="E4942" s="78"/>
      <c r="F4942" s="63"/>
      <c r="G4942" s="80"/>
      <c r="H4942" s="94"/>
      <c r="I4942" s="95"/>
      <c r="J4942" s="27"/>
      <c r="K4942" s="27"/>
      <c r="L4942" s="95"/>
      <c r="M4942" s="96"/>
      <c r="N4942" s="29">
        <v>0</v>
      </c>
      <c r="O4942" s="30" t="str">
        <f>IF(G4942&lt;=$N$2,"",IF(F4942=[3]Pav.tvarkyklė!$B$13,"",IF(ISBLANK(R4942),"X","")))</f>
        <v/>
      </c>
      <c r="P4942" s="91"/>
      <c r="Q4942" s="63"/>
      <c r="R4942" s="63"/>
      <c r="S4942" s="63"/>
      <c r="T4942" s="63"/>
      <c r="U4942" s="34" t="str">
        <f>IFERROR(INDEX('[3]5.Grup_T'!$G$4:$G$22,MATCH('6.Turtas'!E4942,'[3]5.Grup_T'!$E$4:$E$22,0)),"0")</f>
        <v>0</v>
      </c>
      <c r="V4942" s="35">
        <f t="shared" si="1067"/>
        <v>0</v>
      </c>
      <c r="W4942" s="35">
        <f>IF(NOT(ISBLANK(H4942)),(12-DATEDIF(H4942,'[3]1.Pradzia'!$D$13,"m")),0)</f>
        <v>0</v>
      </c>
      <c r="X4942" s="35">
        <f t="shared" si="1068"/>
        <v>0</v>
      </c>
      <c r="Y4942" s="35">
        <f t="shared" si="1078"/>
        <v>0</v>
      </c>
      <c r="Z4942" s="35">
        <f t="shared" si="1076"/>
        <v>0</v>
      </c>
      <c r="AA4942" s="36">
        <f t="shared" si="1069"/>
        <v>0</v>
      </c>
      <c r="AB4942" s="36">
        <f t="shared" si="1070"/>
        <v>0</v>
      </c>
      <c r="AC4942" s="37">
        <f t="shared" si="1071"/>
        <v>0</v>
      </c>
      <c r="AD4942" s="35">
        <f>IF(OR(YEAR(G4942)&lt;2019,O4942="X"),0,IF(ISBLANK(H4942),DATEDIF(G4942,'[3]1.Pradzia'!$D$13,"M"),DATEDIF(G4942,H4942,"m")))</f>
        <v>0</v>
      </c>
      <c r="AE4942" s="37">
        <f>IF(E4942='[3]5.Grup_T'!$E$20,0,IF(AD4942&lt;&gt;0,M4942/V4942*MIN(12,AD4942),0))</f>
        <v>0</v>
      </c>
      <c r="AF4942" s="37">
        <f t="shared" si="1072"/>
        <v>0</v>
      </c>
      <c r="AG4942" s="37">
        <f t="shared" si="1073"/>
        <v>0</v>
      </c>
      <c r="AH4942" s="37">
        <f t="shared" si="1074"/>
        <v>0</v>
      </c>
      <c r="AI4942" s="35" t="str">
        <f t="shared" si="1075"/>
        <v>Nusidėvėjęs</v>
      </c>
      <c r="AJ4942" s="38" t="str">
        <f>IF(AND(F4942&lt;&gt;[3]Pav.tvarkyklė!$B$12,F4942&lt;&gt;[3]Pav.tvarkyklė!$B$13),"GVTNT","X")</f>
        <v>GVTNT</v>
      </c>
      <c r="AK4942" s="39">
        <f t="shared" si="1077"/>
        <v>0</v>
      </c>
      <c r="AL4942" s="41"/>
      <c r="AM4942" s="41"/>
      <c r="AN4942" s="41">
        <f t="shared" si="1079"/>
        <v>1900</v>
      </c>
      <c r="AO4942" s="41"/>
      <c r="AP4942" s="41"/>
      <c r="AQ4942" s="41"/>
      <c r="AR4942" s="42"/>
      <c r="AS4942" s="42"/>
      <c r="AU4942" s="43">
        <f t="shared" si="1080"/>
        <v>0</v>
      </c>
    </row>
    <row r="4943" spans="1:47" ht="15" customHeight="1" x14ac:dyDescent="0.25">
      <c r="A4943" s="11"/>
      <c r="B4943" s="19">
        <v>5112</v>
      </c>
      <c r="C4943" s="61"/>
      <c r="D4943" s="62"/>
      <c r="E4943" s="78"/>
      <c r="F4943" s="63"/>
      <c r="G4943" s="80"/>
      <c r="H4943" s="94"/>
      <c r="I4943" s="95"/>
      <c r="J4943" s="27"/>
      <c r="K4943" s="27"/>
      <c r="L4943" s="95"/>
      <c r="M4943" s="96"/>
      <c r="N4943" s="29">
        <v>0</v>
      </c>
      <c r="O4943" s="30" t="str">
        <f>IF(G4943&lt;=$N$2,"",IF(F4943=[3]Pav.tvarkyklė!$B$13,"",IF(ISBLANK(R4943),"X","")))</f>
        <v/>
      </c>
      <c r="P4943" s="91"/>
      <c r="Q4943" s="63"/>
      <c r="R4943" s="63"/>
      <c r="S4943" s="63"/>
      <c r="T4943" s="63"/>
      <c r="U4943" s="34" t="str">
        <f>IFERROR(INDEX('[3]5.Grup_T'!$G$4:$G$22,MATCH('6.Turtas'!E4943,'[3]5.Grup_T'!$E$4:$E$22,0)),"0")</f>
        <v>0</v>
      </c>
      <c r="V4943" s="35">
        <f t="shared" si="1067"/>
        <v>0</v>
      </c>
      <c r="W4943" s="35">
        <f>IF(NOT(ISBLANK(H4943)),(12-DATEDIF(H4943,'[3]1.Pradzia'!$D$13,"m")),0)</f>
        <v>0</v>
      </c>
      <c r="X4943" s="35">
        <f t="shared" si="1068"/>
        <v>0</v>
      </c>
      <c r="Y4943" s="35">
        <f t="shared" si="1078"/>
        <v>0</v>
      </c>
      <c r="Z4943" s="35">
        <f t="shared" si="1076"/>
        <v>0</v>
      </c>
      <c r="AA4943" s="36">
        <f t="shared" si="1069"/>
        <v>0</v>
      </c>
      <c r="AB4943" s="36">
        <f t="shared" si="1070"/>
        <v>0</v>
      </c>
      <c r="AC4943" s="37">
        <f t="shared" si="1071"/>
        <v>0</v>
      </c>
      <c r="AD4943" s="35">
        <f>IF(OR(YEAR(G4943)&lt;2019,O4943="X"),0,IF(ISBLANK(H4943),DATEDIF(G4943,'[3]1.Pradzia'!$D$13,"M"),DATEDIF(G4943,H4943,"m")))</f>
        <v>0</v>
      </c>
      <c r="AE4943" s="37">
        <f>IF(E4943='[3]5.Grup_T'!$E$20,0,IF(AD4943&lt;&gt;0,M4943/V4943*MIN(12,AD4943),0))</f>
        <v>0</v>
      </c>
      <c r="AF4943" s="37">
        <f t="shared" si="1072"/>
        <v>0</v>
      </c>
      <c r="AG4943" s="37">
        <f t="shared" si="1073"/>
        <v>0</v>
      </c>
      <c r="AH4943" s="37">
        <f t="shared" si="1074"/>
        <v>0</v>
      </c>
      <c r="AI4943" s="35" t="str">
        <f t="shared" si="1075"/>
        <v>Nusidėvėjęs</v>
      </c>
      <c r="AJ4943" s="38" t="str">
        <f>IF(AND(F4943&lt;&gt;[3]Pav.tvarkyklė!$B$12,F4943&lt;&gt;[3]Pav.tvarkyklė!$B$13),"GVTNT","X")</f>
        <v>GVTNT</v>
      </c>
      <c r="AK4943" s="39">
        <f t="shared" si="1077"/>
        <v>0</v>
      </c>
      <c r="AL4943" s="41"/>
      <c r="AM4943" s="41"/>
      <c r="AN4943" s="41">
        <f t="shared" si="1079"/>
        <v>1900</v>
      </c>
      <c r="AO4943" s="41"/>
      <c r="AP4943" s="41"/>
      <c r="AQ4943" s="41"/>
      <c r="AR4943" s="42"/>
      <c r="AS4943" s="42"/>
      <c r="AU4943" s="43">
        <f t="shared" si="1080"/>
        <v>0</v>
      </c>
    </row>
    <row r="4944" spans="1:47" ht="15" customHeight="1" x14ac:dyDescent="0.25">
      <c r="A4944" s="11"/>
      <c r="B4944" s="19">
        <v>5113</v>
      </c>
      <c r="C4944" s="61"/>
      <c r="D4944" s="62"/>
      <c r="E4944" s="78"/>
      <c r="F4944" s="63"/>
      <c r="G4944" s="80"/>
      <c r="H4944" s="94"/>
      <c r="I4944" s="95"/>
      <c r="J4944" s="27"/>
      <c r="K4944" s="27"/>
      <c r="L4944" s="95"/>
      <c r="M4944" s="96"/>
      <c r="N4944" s="29">
        <v>0</v>
      </c>
      <c r="O4944" s="30" t="str">
        <f>IF(G4944&lt;=$N$2,"",IF(F4944=[3]Pav.tvarkyklė!$B$13,"",IF(ISBLANK(R4944),"X","")))</f>
        <v/>
      </c>
      <c r="P4944" s="91"/>
      <c r="Q4944" s="63"/>
      <c r="R4944" s="63"/>
      <c r="S4944" s="63"/>
      <c r="T4944" s="63"/>
      <c r="U4944" s="34" t="str">
        <f>IFERROR(INDEX('[3]5.Grup_T'!$G$4:$G$22,MATCH('6.Turtas'!E4944,'[3]5.Grup_T'!$E$4:$E$22,0)),"0")</f>
        <v>0</v>
      </c>
      <c r="V4944" s="35">
        <f t="shared" si="1067"/>
        <v>0</v>
      </c>
      <c r="W4944" s="35">
        <f>IF(NOT(ISBLANK(H4944)),(12-DATEDIF(H4944,'[3]1.Pradzia'!$D$13,"m")),0)</f>
        <v>0</v>
      </c>
      <c r="X4944" s="35">
        <f t="shared" si="1068"/>
        <v>0</v>
      </c>
      <c r="Y4944" s="35">
        <f t="shared" si="1078"/>
        <v>0</v>
      </c>
      <c r="Z4944" s="35">
        <f t="shared" si="1076"/>
        <v>0</v>
      </c>
      <c r="AA4944" s="36">
        <f t="shared" si="1069"/>
        <v>0</v>
      </c>
      <c r="AB4944" s="36">
        <f t="shared" si="1070"/>
        <v>0</v>
      </c>
      <c r="AC4944" s="37">
        <f t="shared" si="1071"/>
        <v>0</v>
      </c>
      <c r="AD4944" s="35">
        <f>IF(OR(YEAR(G4944)&lt;2019,O4944="X"),0,IF(ISBLANK(H4944),DATEDIF(G4944,'[3]1.Pradzia'!$D$13,"M"),DATEDIF(G4944,H4944,"m")))</f>
        <v>0</v>
      </c>
      <c r="AE4944" s="37">
        <f>IF(E4944='[3]5.Grup_T'!$E$20,0,IF(AD4944&lt;&gt;0,M4944/V4944*MIN(12,AD4944),0))</f>
        <v>0</v>
      </c>
      <c r="AF4944" s="37">
        <f t="shared" si="1072"/>
        <v>0</v>
      </c>
      <c r="AG4944" s="37">
        <f t="shared" si="1073"/>
        <v>0</v>
      </c>
      <c r="AH4944" s="37">
        <f t="shared" si="1074"/>
        <v>0</v>
      </c>
      <c r="AI4944" s="35" t="str">
        <f t="shared" si="1075"/>
        <v>Nusidėvėjęs</v>
      </c>
      <c r="AJ4944" s="38" t="str">
        <f>IF(AND(F4944&lt;&gt;[3]Pav.tvarkyklė!$B$12,F4944&lt;&gt;[3]Pav.tvarkyklė!$B$13),"GVTNT","X")</f>
        <v>GVTNT</v>
      </c>
      <c r="AK4944" s="39">
        <f t="shared" si="1077"/>
        <v>0</v>
      </c>
      <c r="AL4944" s="41"/>
      <c r="AM4944" s="41"/>
      <c r="AN4944" s="41">
        <f t="shared" si="1079"/>
        <v>1900</v>
      </c>
      <c r="AO4944" s="41"/>
      <c r="AP4944" s="41"/>
      <c r="AQ4944" s="41"/>
      <c r="AR4944" s="42"/>
      <c r="AS4944" s="42"/>
      <c r="AU4944" s="43">
        <f t="shared" si="1080"/>
        <v>0</v>
      </c>
    </row>
    <row r="4945" spans="1:47" ht="15" customHeight="1" x14ac:dyDescent="0.25">
      <c r="A4945" s="11"/>
      <c r="B4945" s="19">
        <v>5114</v>
      </c>
      <c r="C4945" s="61"/>
      <c r="D4945" s="62"/>
      <c r="E4945" s="78"/>
      <c r="F4945" s="63"/>
      <c r="G4945" s="80"/>
      <c r="H4945" s="94"/>
      <c r="I4945" s="95"/>
      <c r="J4945" s="27"/>
      <c r="K4945" s="27"/>
      <c r="L4945" s="95"/>
      <c r="M4945" s="96"/>
      <c r="N4945" s="29">
        <v>0</v>
      </c>
      <c r="O4945" s="30" t="str">
        <f>IF(G4945&lt;=$N$2,"",IF(F4945=[3]Pav.tvarkyklė!$B$13,"",IF(ISBLANK(R4945),"X","")))</f>
        <v/>
      </c>
      <c r="P4945" s="91"/>
      <c r="Q4945" s="63"/>
      <c r="R4945" s="63"/>
      <c r="S4945" s="63"/>
      <c r="T4945" s="63"/>
      <c r="U4945" s="34" t="str">
        <f>IFERROR(INDEX('[3]5.Grup_T'!$G$4:$G$22,MATCH('6.Turtas'!E4945,'[3]5.Grup_T'!$E$4:$E$22,0)),"0")</f>
        <v>0</v>
      </c>
      <c r="V4945" s="35">
        <f t="shared" si="1067"/>
        <v>0</v>
      </c>
      <c r="W4945" s="35">
        <f>IF(NOT(ISBLANK(H4945)),(12-DATEDIF(H4945,'[3]1.Pradzia'!$D$13,"m")),0)</f>
        <v>0</v>
      </c>
      <c r="X4945" s="35">
        <f t="shared" si="1068"/>
        <v>0</v>
      </c>
      <c r="Y4945" s="35">
        <f t="shared" si="1078"/>
        <v>0</v>
      </c>
      <c r="Z4945" s="35">
        <f t="shared" si="1076"/>
        <v>0</v>
      </c>
      <c r="AA4945" s="36">
        <f t="shared" si="1069"/>
        <v>0</v>
      </c>
      <c r="AB4945" s="36">
        <f t="shared" si="1070"/>
        <v>0</v>
      </c>
      <c r="AC4945" s="37">
        <f t="shared" si="1071"/>
        <v>0</v>
      </c>
      <c r="AD4945" s="35">
        <f>IF(OR(YEAR(G4945)&lt;2019,O4945="X"),0,IF(ISBLANK(H4945),DATEDIF(G4945,'[3]1.Pradzia'!$D$13,"M"),DATEDIF(G4945,H4945,"m")))</f>
        <v>0</v>
      </c>
      <c r="AE4945" s="37">
        <f>IF(E4945='[3]5.Grup_T'!$E$20,0,IF(AD4945&lt;&gt;0,M4945/V4945*MIN(12,AD4945),0))</f>
        <v>0</v>
      </c>
      <c r="AF4945" s="37">
        <f t="shared" si="1072"/>
        <v>0</v>
      </c>
      <c r="AG4945" s="37">
        <f t="shared" si="1073"/>
        <v>0</v>
      </c>
      <c r="AH4945" s="37">
        <f t="shared" si="1074"/>
        <v>0</v>
      </c>
      <c r="AI4945" s="35" t="str">
        <f t="shared" si="1075"/>
        <v>Nusidėvėjęs</v>
      </c>
      <c r="AJ4945" s="38" t="str">
        <f>IF(AND(F4945&lt;&gt;[3]Pav.tvarkyklė!$B$12,F4945&lt;&gt;[3]Pav.tvarkyklė!$B$13),"GVTNT","X")</f>
        <v>GVTNT</v>
      </c>
      <c r="AK4945" s="39">
        <f t="shared" si="1077"/>
        <v>0</v>
      </c>
      <c r="AL4945" s="41"/>
      <c r="AM4945" s="41"/>
      <c r="AN4945" s="41">
        <f t="shared" si="1079"/>
        <v>1900</v>
      </c>
      <c r="AO4945" s="41"/>
      <c r="AP4945" s="41"/>
      <c r="AQ4945" s="41"/>
      <c r="AR4945" s="42"/>
      <c r="AS4945" s="42"/>
      <c r="AU4945" s="43">
        <f t="shared" si="1080"/>
        <v>0</v>
      </c>
    </row>
    <row r="4946" spans="1:47" ht="15" customHeight="1" x14ac:dyDescent="0.25">
      <c r="A4946" s="11"/>
      <c r="B4946" s="19">
        <v>5115</v>
      </c>
      <c r="C4946" s="61"/>
      <c r="D4946" s="62"/>
      <c r="E4946" s="78"/>
      <c r="F4946" s="63"/>
      <c r="G4946" s="80"/>
      <c r="H4946" s="94"/>
      <c r="I4946" s="95"/>
      <c r="J4946" s="27"/>
      <c r="K4946" s="27"/>
      <c r="L4946" s="95"/>
      <c r="M4946" s="96"/>
      <c r="N4946" s="29">
        <v>0</v>
      </c>
      <c r="O4946" s="30" t="str">
        <f>IF(G4946&lt;=$N$2,"",IF(F4946=[3]Pav.tvarkyklė!$B$13,"",IF(ISBLANK(R4946),"X","")))</f>
        <v/>
      </c>
      <c r="P4946" s="91"/>
      <c r="Q4946" s="63"/>
      <c r="R4946" s="63"/>
      <c r="S4946" s="63"/>
      <c r="T4946" s="63"/>
      <c r="U4946" s="34" t="str">
        <f>IFERROR(INDEX('[3]5.Grup_T'!$G$4:$G$22,MATCH('6.Turtas'!E4946,'[3]5.Grup_T'!$E$4:$E$22,0)),"0")</f>
        <v>0</v>
      </c>
      <c r="V4946" s="35">
        <f t="shared" ref="V4946:V5009" si="1081">U4946*12</f>
        <v>0</v>
      </c>
      <c r="W4946" s="35">
        <f>IF(NOT(ISBLANK(H4946)),(12-DATEDIF(H4946,'[3]1.Pradzia'!$D$13,"m")),0)</f>
        <v>0</v>
      </c>
      <c r="X4946" s="35">
        <f t="shared" ref="X4946:X5009" si="1082">IF(OR(ISBLANK(C4946),YEAR(G4946)&gt;=2019),0,DATEDIF(G4946,$N$2,"M"))</f>
        <v>0</v>
      </c>
      <c r="Y4946" s="35">
        <f t="shared" si="1078"/>
        <v>0</v>
      </c>
      <c r="Z4946" s="35">
        <f t="shared" si="1076"/>
        <v>0</v>
      </c>
      <c r="AA4946" s="36">
        <f t="shared" ref="AA4946:AA5009" si="1083">+IF(Z4946&lt;=0,0,N4946/Z4946)</f>
        <v>0</v>
      </c>
      <c r="AB4946" s="36">
        <f t="shared" ref="AB4946:AB5009" si="1084">IF(Z4946&lt;=0,N4946,N4946/Z4946*Y4946)</f>
        <v>0</v>
      </c>
      <c r="AC4946" s="37">
        <f t="shared" ref="AC4946:AC5009" si="1085">IF(YEAR(G4946)&lt;2019,M4946-N4946+AB4946,0)</f>
        <v>0</v>
      </c>
      <c r="AD4946" s="35">
        <f>IF(OR(YEAR(G4946)&lt;2019,O4946="X"),0,IF(ISBLANK(H4946),DATEDIF(G4946,'[3]1.Pradzia'!$D$13,"M"),DATEDIF(G4946,H4946,"m")))</f>
        <v>0</v>
      </c>
      <c r="AE4946" s="37">
        <f>IF(E4946='[3]5.Grup_T'!$E$20,0,IF(AD4946&lt;&gt;0,M4946/V4946*MIN(12,AD4946),0))</f>
        <v>0</v>
      </c>
      <c r="AF4946" s="37">
        <f t="shared" ref="AF4946:AF5009" si="1086">+AB4946+AE4946</f>
        <v>0</v>
      </c>
      <c r="AG4946" s="37">
        <f t="shared" ref="AG4946:AG5009" si="1087">AC4946+AE4946</f>
        <v>0</v>
      </c>
      <c r="AH4946" s="37">
        <f t="shared" ref="AH4946:AH5009" si="1088">M4946-AG4946</f>
        <v>0</v>
      </c>
      <c r="AI4946" s="35" t="str">
        <f t="shared" ref="AI4946:AI5009" si="1089">IF(H4946&lt;&gt;0,"Nurašytas",IF(O4946="X","Nesuderintas",IF(AH4946&lt;=0,"Nusidėvėjęs","")))</f>
        <v>Nusidėvėjęs</v>
      </c>
      <c r="AJ4946" s="38" t="str">
        <f>IF(AND(F4946&lt;&gt;[3]Pav.tvarkyklė!$B$12,F4946&lt;&gt;[3]Pav.tvarkyklė!$B$13),"GVTNT","X")</f>
        <v>GVTNT</v>
      </c>
      <c r="AK4946" s="39">
        <f t="shared" si="1077"/>
        <v>0</v>
      </c>
      <c r="AL4946" s="41"/>
      <c r="AM4946" s="41"/>
      <c r="AN4946" s="41">
        <f t="shared" si="1079"/>
        <v>1900</v>
      </c>
      <c r="AO4946" s="41"/>
      <c r="AP4946" s="41"/>
      <c r="AQ4946" s="41"/>
      <c r="AR4946" s="42"/>
      <c r="AS4946" s="42"/>
      <c r="AU4946" s="43">
        <f t="shared" si="1080"/>
        <v>0</v>
      </c>
    </row>
    <row r="4947" spans="1:47" ht="15" customHeight="1" x14ac:dyDescent="0.25">
      <c r="A4947" s="11"/>
      <c r="B4947" s="19">
        <v>5116</v>
      </c>
      <c r="C4947" s="61"/>
      <c r="D4947" s="62"/>
      <c r="E4947" s="78"/>
      <c r="F4947" s="63"/>
      <c r="G4947" s="80"/>
      <c r="H4947" s="94"/>
      <c r="I4947" s="95"/>
      <c r="J4947" s="27"/>
      <c r="K4947" s="27"/>
      <c r="L4947" s="95"/>
      <c r="M4947" s="96"/>
      <c r="N4947" s="29">
        <v>0</v>
      </c>
      <c r="O4947" s="30" t="str">
        <f>IF(G4947&lt;=$N$2,"",IF(F4947=[3]Pav.tvarkyklė!$B$13,"",IF(ISBLANK(R4947),"X","")))</f>
        <v/>
      </c>
      <c r="P4947" s="91"/>
      <c r="Q4947" s="63"/>
      <c r="R4947" s="63"/>
      <c r="S4947" s="63"/>
      <c r="T4947" s="63"/>
      <c r="U4947" s="34" t="str">
        <f>IFERROR(INDEX('[3]5.Grup_T'!$G$4:$G$22,MATCH('6.Turtas'!E4947,'[3]5.Grup_T'!$E$4:$E$22,0)),"0")</f>
        <v>0</v>
      </c>
      <c r="V4947" s="35">
        <f t="shared" si="1081"/>
        <v>0</v>
      </c>
      <c r="W4947" s="35">
        <f>IF(NOT(ISBLANK(H4947)),(12-DATEDIF(H4947,'[3]1.Pradzia'!$D$13,"m")),0)</f>
        <v>0</v>
      </c>
      <c r="X4947" s="35">
        <f t="shared" si="1082"/>
        <v>0</v>
      </c>
      <c r="Y4947" s="35">
        <f t="shared" si="1078"/>
        <v>0</v>
      </c>
      <c r="Z4947" s="35">
        <f t="shared" ref="Z4947:Z5010" si="1090">IF(YEAR(G4947)&gt;=2019,0,V4947-X4947)</f>
        <v>0</v>
      </c>
      <c r="AA4947" s="36">
        <f t="shared" si="1083"/>
        <v>0</v>
      </c>
      <c r="AB4947" s="36">
        <f t="shared" si="1084"/>
        <v>0</v>
      </c>
      <c r="AC4947" s="37">
        <f t="shared" si="1085"/>
        <v>0</v>
      </c>
      <c r="AD4947" s="35">
        <f>IF(OR(YEAR(G4947)&lt;2019,O4947="X"),0,IF(ISBLANK(H4947),DATEDIF(G4947,'[3]1.Pradzia'!$D$13,"M"),DATEDIF(G4947,H4947,"m")))</f>
        <v>0</v>
      </c>
      <c r="AE4947" s="37">
        <f>IF(E4947='[3]5.Grup_T'!$E$20,0,IF(AD4947&lt;&gt;0,M4947/V4947*MIN(12,AD4947),0))</f>
        <v>0</v>
      </c>
      <c r="AF4947" s="37">
        <f t="shared" si="1086"/>
        <v>0</v>
      </c>
      <c r="AG4947" s="37">
        <f t="shared" si="1087"/>
        <v>0</v>
      </c>
      <c r="AH4947" s="37">
        <f t="shared" si="1088"/>
        <v>0</v>
      </c>
      <c r="AI4947" s="35" t="str">
        <f t="shared" si="1089"/>
        <v>Nusidėvėjęs</v>
      </c>
      <c r="AJ4947" s="38" t="str">
        <f>IF(AND(F4947&lt;&gt;[3]Pav.tvarkyklė!$B$12,F4947&lt;&gt;[3]Pav.tvarkyklė!$B$13),"GVTNT","X")</f>
        <v>GVTNT</v>
      </c>
      <c r="AK4947" s="39">
        <f t="shared" ref="AK4947:AK5010" si="1091">I4947-J4947-K4947-L4947-M4947</f>
        <v>0</v>
      </c>
      <c r="AL4947" s="41"/>
      <c r="AM4947" s="41"/>
      <c r="AN4947" s="41">
        <f t="shared" si="1079"/>
        <v>1900</v>
      </c>
      <c r="AO4947" s="41"/>
      <c r="AP4947" s="41"/>
      <c r="AQ4947" s="41"/>
      <c r="AR4947" s="42"/>
      <c r="AS4947" s="42"/>
      <c r="AU4947" s="43">
        <f t="shared" si="1080"/>
        <v>0</v>
      </c>
    </row>
    <row r="4948" spans="1:47" ht="15" customHeight="1" x14ac:dyDescent="0.25">
      <c r="A4948" s="11"/>
      <c r="B4948" s="19">
        <v>5117</v>
      </c>
      <c r="C4948" s="61"/>
      <c r="D4948" s="62"/>
      <c r="E4948" s="78"/>
      <c r="F4948" s="63"/>
      <c r="G4948" s="80"/>
      <c r="H4948" s="94"/>
      <c r="I4948" s="95"/>
      <c r="J4948" s="27"/>
      <c r="K4948" s="27"/>
      <c r="L4948" s="95"/>
      <c r="M4948" s="96"/>
      <c r="N4948" s="29">
        <v>0</v>
      </c>
      <c r="O4948" s="30" t="str">
        <f>IF(G4948&lt;=$N$2,"",IF(F4948=[3]Pav.tvarkyklė!$B$13,"",IF(ISBLANK(R4948),"X","")))</f>
        <v/>
      </c>
      <c r="P4948" s="91"/>
      <c r="Q4948" s="63"/>
      <c r="R4948" s="63"/>
      <c r="S4948" s="63"/>
      <c r="T4948" s="63"/>
      <c r="U4948" s="34" t="str">
        <f>IFERROR(INDEX('[3]5.Grup_T'!$G$4:$G$22,MATCH('6.Turtas'!E4948,'[3]5.Grup_T'!$E$4:$E$22,0)),"0")</f>
        <v>0</v>
      </c>
      <c r="V4948" s="35">
        <f t="shared" si="1081"/>
        <v>0</v>
      </c>
      <c r="W4948" s="35">
        <f>IF(NOT(ISBLANK(H4948)),(12-DATEDIF(H4948,'[3]1.Pradzia'!$D$13,"m")),0)</f>
        <v>0</v>
      </c>
      <c r="X4948" s="35">
        <f t="shared" si="1082"/>
        <v>0</v>
      </c>
      <c r="Y4948" s="35">
        <f t="shared" si="1078"/>
        <v>0</v>
      </c>
      <c r="Z4948" s="35">
        <f t="shared" si="1090"/>
        <v>0</v>
      </c>
      <c r="AA4948" s="36">
        <f t="shared" si="1083"/>
        <v>0</v>
      </c>
      <c r="AB4948" s="36">
        <f t="shared" si="1084"/>
        <v>0</v>
      </c>
      <c r="AC4948" s="37">
        <f t="shared" si="1085"/>
        <v>0</v>
      </c>
      <c r="AD4948" s="35">
        <f>IF(OR(YEAR(G4948)&lt;2019,O4948="X"),0,IF(ISBLANK(H4948),DATEDIF(G4948,'[3]1.Pradzia'!$D$13,"M"),DATEDIF(G4948,H4948,"m")))</f>
        <v>0</v>
      </c>
      <c r="AE4948" s="37">
        <f>IF(E4948='[3]5.Grup_T'!$E$20,0,IF(AD4948&lt;&gt;0,M4948/V4948*MIN(12,AD4948),0))</f>
        <v>0</v>
      </c>
      <c r="AF4948" s="37">
        <f t="shared" si="1086"/>
        <v>0</v>
      </c>
      <c r="AG4948" s="37">
        <f t="shared" si="1087"/>
        <v>0</v>
      </c>
      <c r="AH4948" s="37">
        <f t="shared" si="1088"/>
        <v>0</v>
      </c>
      <c r="AI4948" s="35" t="str">
        <f t="shared" si="1089"/>
        <v>Nusidėvėjęs</v>
      </c>
      <c r="AJ4948" s="38" t="str">
        <f>IF(AND(F4948&lt;&gt;[3]Pav.tvarkyklė!$B$12,F4948&lt;&gt;[3]Pav.tvarkyklė!$B$13),"GVTNT","X")</f>
        <v>GVTNT</v>
      </c>
      <c r="AK4948" s="39">
        <f t="shared" si="1091"/>
        <v>0</v>
      </c>
      <c r="AL4948" s="41"/>
      <c r="AM4948" s="41"/>
      <c r="AN4948" s="41">
        <f t="shared" si="1079"/>
        <v>1900</v>
      </c>
      <c r="AO4948" s="41"/>
      <c r="AP4948" s="41"/>
      <c r="AQ4948" s="41"/>
      <c r="AR4948" s="42"/>
      <c r="AS4948" s="42"/>
      <c r="AU4948" s="43">
        <f t="shared" si="1080"/>
        <v>0</v>
      </c>
    </row>
    <row r="4949" spans="1:47" ht="15" customHeight="1" x14ac:dyDescent="0.25">
      <c r="A4949" s="11"/>
      <c r="B4949" s="19">
        <v>5118</v>
      </c>
      <c r="C4949" s="61"/>
      <c r="D4949" s="62"/>
      <c r="E4949" s="78"/>
      <c r="F4949" s="63"/>
      <c r="G4949" s="80"/>
      <c r="H4949" s="94"/>
      <c r="I4949" s="95"/>
      <c r="J4949" s="27"/>
      <c r="K4949" s="27"/>
      <c r="L4949" s="95"/>
      <c r="M4949" s="96"/>
      <c r="N4949" s="29">
        <v>0</v>
      </c>
      <c r="O4949" s="30" t="str">
        <f>IF(G4949&lt;=$N$2,"",IF(F4949=[3]Pav.tvarkyklė!$B$13,"",IF(ISBLANK(R4949),"X","")))</f>
        <v/>
      </c>
      <c r="P4949" s="91"/>
      <c r="Q4949" s="63"/>
      <c r="R4949" s="63"/>
      <c r="S4949" s="63"/>
      <c r="T4949" s="63"/>
      <c r="U4949" s="34" t="str">
        <f>IFERROR(INDEX('[3]5.Grup_T'!$G$4:$G$22,MATCH('6.Turtas'!E4949,'[3]5.Grup_T'!$E$4:$E$22,0)),"0")</f>
        <v>0</v>
      </c>
      <c r="V4949" s="35">
        <f t="shared" si="1081"/>
        <v>0</v>
      </c>
      <c r="W4949" s="35">
        <f>IF(NOT(ISBLANK(H4949)),(12-DATEDIF(H4949,'[3]1.Pradzia'!$D$13,"m")),0)</f>
        <v>0</v>
      </c>
      <c r="X4949" s="35">
        <f t="shared" si="1082"/>
        <v>0</v>
      </c>
      <c r="Y4949" s="35">
        <f t="shared" si="1078"/>
        <v>0</v>
      </c>
      <c r="Z4949" s="35">
        <f t="shared" si="1090"/>
        <v>0</v>
      </c>
      <c r="AA4949" s="36">
        <f t="shared" si="1083"/>
        <v>0</v>
      </c>
      <c r="AB4949" s="36">
        <f t="shared" si="1084"/>
        <v>0</v>
      </c>
      <c r="AC4949" s="37">
        <f t="shared" si="1085"/>
        <v>0</v>
      </c>
      <c r="AD4949" s="35">
        <f>IF(OR(YEAR(G4949)&lt;2019,O4949="X"),0,IF(ISBLANK(H4949),DATEDIF(G4949,'[3]1.Pradzia'!$D$13,"M"),DATEDIF(G4949,H4949,"m")))</f>
        <v>0</v>
      </c>
      <c r="AE4949" s="37">
        <f>IF(E4949='[3]5.Grup_T'!$E$20,0,IF(AD4949&lt;&gt;0,M4949/V4949*MIN(12,AD4949),0))</f>
        <v>0</v>
      </c>
      <c r="AF4949" s="37">
        <f t="shared" si="1086"/>
        <v>0</v>
      </c>
      <c r="AG4949" s="37">
        <f t="shared" si="1087"/>
        <v>0</v>
      </c>
      <c r="AH4949" s="37">
        <f t="shared" si="1088"/>
        <v>0</v>
      </c>
      <c r="AI4949" s="35" t="str">
        <f t="shared" si="1089"/>
        <v>Nusidėvėjęs</v>
      </c>
      <c r="AJ4949" s="38" t="str">
        <f>IF(AND(F4949&lt;&gt;[3]Pav.tvarkyklė!$B$12,F4949&lt;&gt;[3]Pav.tvarkyklė!$B$13),"GVTNT","X")</f>
        <v>GVTNT</v>
      </c>
      <c r="AK4949" s="39">
        <f t="shared" si="1091"/>
        <v>0</v>
      </c>
      <c r="AL4949" s="41"/>
      <c r="AM4949" s="41"/>
      <c r="AN4949" s="41">
        <f t="shared" si="1079"/>
        <v>1900</v>
      </c>
      <c r="AO4949" s="41"/>
      <c r="AP4949" s="41"/>
      <c r="AQ4949" s="41"/>
      <c r="AR4949" s="42"/>
      <c r="AS4949" s="42"/>
      <c r="AU4949" s="43">
        <f t="shared" si="1080"/>
        <v>0</v>
      </c>
    </row>
    <row r="4950" spans="1:47" ht="15" customHeight="1" x14ac:dyDescent="0.25">
      <c r="A4950" s="11"/>
      <c r="B4950" s="19">
        <v>5119</v>
      </c>
      <c r="C4950" s="61"/>
      <c r="D4950" s="62"/>
      <c r="E4950" s="78"/>
      <c r="F4950" s="63"/>
      <c r="G4950" s="80"/>
      <c r="H4950" s="94"/>
      <c r="I4950" s="95"/>
      <c r="J4950" s="27"/>
      <c r="K4950" s="27"/>
      <c r="L4950" s="95"/>
      <c r="M4950" s="96"/>
      <c r="N4950" s="29">
        <v>0</v>
      </c>
      <c r="O4950" s="30" t="str">
        <f>IF(G4950&lt;=$N$2,"",IF(F4950=[3]Pav.tvarkyklė!$B$13,"",IF(ISBLANK(R4950),"X","")))</f>
        <v/>
      </c>
      <c r="P4950" s="91"/>
      <c r="Q4950" s="63"/>
      <c r="R4950" s="63"/>
      <c r="S4950" s="63"/>
      <c r="T4950" s="63"/>
      <c r="U4950" s="34" t="str">
        <f>IFERROR(INDEX('[3]5.Grup_T'!$G$4:$G$22,MATCH('6.Turtas'!E4950,'[3]5.Grup_T'!$E$4:$E$22,0)),"0")</f>
        <v>0</v>
      </c>
      <c r="V4950" s="35">
        <f t="shared" si="1081"/>
        <v>0</v>
      </c>
      <c r="W4950" s="35">
        <f>IF(NOT(ISBLANK(H4950)),(12-DATEDIF(H4950,'[3]1.Pradzia'!$D$13,"m")),0)</f>
        <v>0</v>
      </c>
      <c r="X4950" s="35">
        <f t="shared" si="1082"/>
        <v>0</v>
      </c>
      <c r="Y4950" s="35">
        <f t="shared" si="1078"/>
        <v>0</v>
      </c>
      <c r="Z4950" s="35">
        <f t="shared" si="1090"/>
        <v>0</v>
      </c>
      <c r="AA4950" s="36">
        <f t="shared" si="1083"/>
        <v>0</v>
      </c>
      <c r="AB4950" s="36">
        <f t="shared" si="1084"/>
        <v>0</v>
      </c>
      <c r="AC4950" s="37">
        <f t="shared" si="1085"/>
        <v>0</v>
      </c>
      <c r="AD4950" s="35">
        <f>IF(OR(YEAR(G4950)&lt;2019,O4950="X"),0,IF(ISBLANK(H4950),DATEDIF(G4950,'[3]1.Pradzia'!$D$13,"M"),DATEDIF(G4950,H4950,"m")))</f>
        <v>0</v>
      </c>
      <c r="AE4950" s="37">
        <f>IF(E4950='[3]5.Grup_T'!$E$20,0,IF(AD4950&lt;&gt;0,M4950/V4950*MIN(12,AD4950),0))</f>
        <v>0</v>
      </c>
      <c r="AF4950" s="37">
        <f t="shared" si="1086"/>
        <v>0</v>
      </c>
      <c r="AG4950" s="37">
        <f t="shared" si="1087"/>
        <v>0</v>
      </c>
      <c r="AH4950" s="37">
        <f t="shared" si="1088"/>
        <v>0</v>
      </c>
      <c r="AI4950" s="35" t="str">
        <f t="shared" si="1089"/>
        <v>Nusidėvėjęs</v>
      </c>
      <c r="AJ4950" s="38" t="str">
        <f>IF(AND(F4950&lt;&gt;[3]Pav.tvarkyklė!$B$12,F4950&lt;&gt;[3]Pav.tvarkyklė!$B$13),"GVTNT","X")</f>
        <v>GVTNT</v>
      </c>
      <c r="AK4950" s="39">
        <f t="shared" si="1091"/>
        <v>0</v>
      </c>
      <c r="AL4950" s="41"/>
      <c r="AM4950" s="41"/>
      <c r="AN4950" s="41">
        <f t="shared" si="1079"/>
        <v>1900</v>
      </c>
      <c r="AO4950" s="41"/>
      <c r="AP4950" s="41"/>
      <c r="AQ4950" s="41"/>
      <c r="AR4950" s="42"/>
      <c r="AS4950" s="42"/>
      <c r="AU4950" s="43">
        <f t="shared" si="1080"/>
        <v>0</v>
      </c>
    </row>
    <row r="4951" spans="1:47" ht="15" customHeight="1" x14ac:dyDescent="0.25">
      <c r="A4951" s="11"/>
      <c r="B4951" s="19">
        <v>5120</v>
      </c>
      <c r="C4951" s="61"/>
      <c r="D4951" s="62"/>
      <c r="E4951" s="78"/>
      <c r="F4951" s="63"/>
      <c r="G4951" s="80"/>
      <c r="H4951" s="94"/>
      <c r="I4951" s="95"/>
      <c r="J4951" s="27"/>
      <c r="K4951" s="27"/>
      <c r="L4951" s="95"/>
      <c r="M4951" s="96"/>
      <c r="N4951" s="29">
        <v>0</v>
      </c>
      <c r="O4951" s="30" t="str">
        <f>IF(G4951&lt;=$N$2,"",IF(F4951=[3]Pav.tvarkyklė!$B$13,"",IF(ISBLANK(R4951),"X","")))</f>
        <v/>
      </c>
      <c r="P4951" s="91"/>
      <c r="Q4951" s="63"/>
      <c r="R4951" s="63"/>
      <c r="S4951" s="63"/>
      <c r="T4951" s="63"/>
      <c r="U4951" s="34" t="str">
        <f>IFERROR(INDEX('[3]5.Grup_T'!$G$4:$G$22,MATCH('6.Turtas'!E4951,'[3]5.Grup_T'!$E$4:$E$22,0)),"0")</f>
        <v>0</v>
      </c>
      <c r="V4951" s="35">
        <f t="shared" si="1081"/>
        <v>0</v>
      </c>
      <c r="W4951" s="35">
        <f>IF(NOT(ISBLANK(H4951)),(12-DATEDIF(H4951,'[3]1.Pradzia'!$D$13,"m")),0)</f>
        <v>0</v>
      </c>
      <c r="X4951" s="35">
        <f t="shared" si="1082"/>
        <v>0</v>
      </c>
      <c r="Y4951" s="35">
        <f t="shared" si="1078"/>
        <v>0</v>
      </c>
      <c r="Z4951" s="35">
        <f t="shared" si="1090"/>
        <v>0</v>
      </c>
      <c r="AA4951" s="36">
        <f t="shared" si="1083"/>
        <v>0</v>
      </c>
      <c r="AB4951" s="36">
        <f t="shared" si="1084"/>
        <v>0</v>
      </c>
      <c r="AC4951" s="37">
        <f t="shared" si="1085"/>
        <v>0</v>
      </c>
      <c r="AD4951" s="35">
        <f>IF(OR(YEAR(G4951)&lt;2019,O4951="X"),0,IF(ISBLANK(H4951),DATEDIF(G4951,'[3]1.Pradzia'!$D$13,"M"),DATEDIF(G4951,H4951,"m")))</f>
        <v>0</v>
      </c>
      <c r="AE4951" s="37">
        <f>IF(E4951='[3]5.Grup_T'!$E$20,0,IF(AD4951&lt;&gt;0,M4951/V4951*MIN(12,AD4951),0))</f>
        <v>0</v>
      </c>
      <c r="AF4951" s="37">
        <f t="shared" si="1086"/>
        <v>0</v>
      </c>
      <c r="AG4951" s="37">
        <f t="shared" si="1087"/>
        <v>0</v>
      </c>
      <c r="AH4951" s="37">
        <f t="shared" si="1088"/>
        <v>0</v>
      </c>
      <c r="AI4951" s="35" t="str">
        <f t="shared" si="1089"/>
        <v>Nusidėvėjęs</v>
      </c>
      <c r="AJ4951" s="38" t="str">
        <f>IF(AND(F4951&lt;&gt;[3]Pav.tvarkyklė!$B$12,F4951&lt;&gt;[3]Pav.tvarkyklė!$B$13),"GVTNT","X")</f>
        <v>GVTNT</v>
      </c>
      <c r="AK4951" s="39">
        <f t="shared" si="1091"/>
        <v>0</v>
      </c>
      <c r="AL4951" s="41"/>
      <c r="AM4951" s="41"/>
      <c r="AN4951" s="41">
        <f t="shared" si="1079"/>
        <v>1900</v>
      </c>
      <c r="AO4951" s="41"/>
      <c r="AP4951" s="41"/>
      <c r="AQ4951" s="41"/>
      <c r="AR4951" s="42"/>
      <c r="AS4951" s="42"/>
      <c r="AU4951" s="43">
        <f t="shared" si="1080"/>
        <v>0</v>
      </c>
    </row>
    <row r="4952" spans="1:47" ht="15" customHeight="1" x14ac:dyDescent="0.25">
      <c r="A4952" s="11"/>
      <c r="B4952" s="19">
        <v>5121</v>
      </c>
      <c r="C4952" s="61"/>
      <c r="D4952" s="62"/>
      <c r="E4952" s="78"/>
      <c r="F4952" s="63"/>
      <c r="G4952" s="80"/>
      <c r="H4952" s="94"/>
      <c r="I4952" s="95"/>
      <c r="J4952" s="27"/>
      <c r="K4952" s="27"/>
      <c r="L4952" s="95"/>
      <c r="M4952" s="96"/>
      <c r="N4952" s="29">
        <v>0</v>
      </c>
      <c r="O4952" s="30" t="str">
        <f>IF(G4952&lt;=$N$2,"",IF(F4952=[3]Pav.tvarkyklė!$B$13,"",IF(ISBLANK(R4952),"X","")))</f>
        <v/>
      </c>
      <c r="P4952" s="91"/>
      <c r="Q4952" s="63"/>
      <c r="R4952" s="63"/>
      <c r="S4952" s="63"/>
      <c r="T4952" s="63"/>
      <c r="U4952" s="34" t="str">
        <f>IFERROR(INDEX('[3]5.Grup_T'!$G$4:$G$22,MATCH('6.Turtas'!E4952,'[3]5.Grup_T'!$E$4:$E$22,0)),"0")</f>
        <v>0</v>
      </c>
      <c r="V4952" s="35">
        <f t="shared" si="1081"/>
        <v>0</v>
      </c>
      <c r="W4952" s="35">
        <f>IF(NOT(ISBLANK(H4952)),(12-DATEDIF(H4952,'[3]1.Pradzia'!$D$13,"m")),0)</f>
        <v>0</v>
      </c>
      <c r="X4952" s="35">
        <f t="shared" si="1082"/>
        <v>0</v>
      </c>
      <c r="Y4952" s="35">
        <f t="shared" si="1078"/>
        <v>0</v>
      </c>
      <c r="Z4952" s="35">
        <f t="shared" si="1090"/>
        <v>0</v>
      </c>
      <c r="AA4952" s="36">
        <f t="shared" si="1083"/>
        <v>0</v>
      </c>
      <c r="AB4952" s="36">
        <f t="shared" si="1084"/>
        <v>0</v>
      </c>
      <c r="AC4952" s="37">
        <f t="shared" si="1085"/>
        <v>0</v>
      </c>
      <c r="AD4952" s="35">
        <f>IF(OR(YEAR(G4952)&lt;2019,O4952="X"),0,IF(ISBLANK(H4952),DATEDIF(G4952,'[3]1.Pradzia'!$D$13,"M"),DATEDIF(G4952,H4952,"m")))</f>
        <v>0</v>
      </c>
      <c r="AE4952" s="37">
        <f>IF(E4952='[3]5.Grup_T'!$E$20,0,IF(AD4952&lt;&gt;0,M4952/V4952*MIN(12,AD4952),0))</f>
        <v>0</v>
      </c>
      <c r="AF4952" s="37">
        <f t="shared" si="1086"/>
        <v>0</v>
      </c>
      <c r="AG4952" s="37">
        <f t="shared" si="1087"/>
        <v>0</v>
      </c>
      <c r="AH4952" s="37">
        <f t="shared" si="1088"/>
        <v>0</v>
      </c>
      <c r="AI4952" s="35" t="str">
        <f t="shared" si="1089"/>
        <v>Nusidėvėjęs</v>
      </c>
      <c r="AJ4952" s="38" t="str">
        <f>IF(AND(F4952&lt;&gt;[3]Pav.tvarkyklė!$B$12,F4952&lt;&gt;[3]Pav.tvarkyklė!$B$13),"GVTNT","X")</f>
        <v>GVTNT</v>
      </c>
      <c r="AK4952" s="39">
        <f t="shared" si="1091"/>
        <v>0</v>
      </c>
      <c r="AL4952" s="41"/>
      <c r="AM4952" s="41"/>
      <c r="AN4952" s="41">
        <f t="shared" si="1079"/>
        <v>1900</v>
      </c>
      <c r="AO4952" s="41"/>
      <c r="AP4952" s="41"/>
      <c r="AQ4952" s="41"/>
      <c r="AR4952" s="42"/>
      <c r="AS4952" s="42"/>
      <c r="AU4952" s="43">
        <f t="shared" si="1080"/>
        <v>0</v>
      </c>
    </row>
    <row r="4953" spans="1:47" ht="15" customHeight="1" x14ac:dyDescent="0.25">
      <c r="A4953" s="11"/>
      <c r="B4953" s="19">
        <v>5122</v>
      </c>
      <c r="C4953" s="61"/>
      <c r="D4953" s="62"/>
      <c r="E4953" s="78"/>
      <c r="F4953" s="63"/>
      <c r="G4953" s="80"/>
      <c r="H4953" s="94"/>
      <c r="I4953" s="95"/>
      <c r="J4953" s="27"/>
      <c r="K4953" s="27"/>
      <c r="L4953" s="95"/>
      <c r="M4953" s="96"/>
      <c r="N4953" s="29">
        <v>0</v>
      </c>
      <c r="O4953" s="30" t="str">
        <f>IF(G4953&lt;=$N$2,"",IF(F4953=[3]Pav.tvarkyklė!$B$13,"",IF(ISBLANK(R4953),"X","")))</f>
        <v/>
      </c>
      <c r="P4953" s="91"/>
      <c r="Q4953" s="63"/>
      <c r="R4953" s="63"/>
      <c r="S4953" s="63"/>
      <c r="T4953" s="63"/>
      <c r="U4953" s="34" t="str">
        <f>IFERROR(INDEX('[3]5.Grup_T'!$G$4:$G$22,MATCH('6.Turtas'!E4953,'[3]5.Grup_T'!$E$4:$E$22,0)),"0")</f>
        <v>0</v>
      </c>
      <c r="V4953" s="35">
        <f t="shared" si="1081"/>
        <v>0</v>
      </c>
      <c r="W4953" s="35">
        <f>IF(NOT(ISBLANK(H4953)),(12-DATEDIF(H4953,'[3]1.Pradzia'!$D$13,"m")),0)</f>
        <v>0</v>
      </c>
      <c r="X4953" s="35">
        <f t="shared" si="1082"/>
        <v>0</v>
      </c>
      <c r="Y4953" s="35">
        <f t="shared" si="1078"/>
        <v>0</v>
      </c>
      <c r="Z4953" s="35">
        <f t="shared" si="1090"/>
        <v>0</v>
      </c>
      <c r="AA4953" s="36">
        <f t="shared" si="1083"/>
        <v>0</v>
      </c>
      <c r="AB4953" s="36">
        <f t="shared" si="1084"/>
        <v>0</v>
      </c>
      <c r="AC4953" s="37">
        <f t="shared" si="1085"/>
        <v>0</v>
      </c>
      <c r="AD4953" s="35">
        <f>IF(OR(YEAR(G4953)&lt;2019,O4953="X"),0,IF(ISBLANK(H4953),DATEDIF(G4953,'[3]1.Pradzia'!$D$13,"M"),DATEDIF(G4953,H4953,"m")))</f>
        <v>0</v>
      </c>
      <c r="AE4953" s="37">
        <f>IF(E4953='[3]5.Grup_T'!$E$20,0,IF(AD4953&lt;&gt;0,M4953/V4953*MIN(12,AD4953),0))</f>
        <v>0</v>
      </c>
      <c r="AF4953" s="37">
        <f t="shared" si="1086"/>
        <v>0</v>
      </c>
      <c r="AG4953" s="37">
        <f t="shared" si="1087"/>
        <v>0</v>
      </c>
      <c r="AH4953" s="37">
        <f t="shared" si="1088"/>
        <v>0</v>
      </c>
      <c r="AI4953" s="35" t="str">
        <f t="shared" si="1089"/>
        <v>Nusidėvėjęs</v>
      </c>
      <c r="AJ4953" s="38" t="str">
        <f>IF(AND(F4953&lt;&gt;[3]Pav.tvarkyklė!$B$12,F4953&lt;&gt;[3]Pav.tvarkyklė!$B$13),"GVTNT","X")</f>
        <v>GVTNT</v>
      </c>
      <c r="AK4953" s="39">
        <f t="shared" si="1091"/>
        <v>0</v>
      </c>
      <c r="AL4953" s="41"/>
      <c r="AM4953" s="41"/>
      <c r="AN4953" s="41">
        <f t="shared" si="1079"/>
        <v>1900</v>
      </c>
      <c r="AO4953" s="41"/>
      <c r="AP4953" s="41"/>
      <c r="AQ4953" s="41"/>
      <c r="AR4953" s="42"/>
      <c r="AS4953" s="42"/>
      <c r="AU4953" s="43">
        <f t="shared" si="1080"/>
        <v>0</v>
      </c>
    </row>
    <row r="4954" spans="1:47" ht="15" customHeight="1" x14ac:dyDescent="0.25">
      <c r="A4954" s="11"/>
      <c r="B4954" s="19">
        <v>5123</v>
      </c>
      <c r="C4954" s="61"/>
      <c r="D4954" s="62"/>
      <c r="E4954" s="78"/>
      <c r="F4954" s="63"/>
      <c r="G4954" s="80"/>
      <c r="H4954" s="94"/>
      <c r="I4954" s="95"/>
      <c r="J4954" s="27"/>
      <c r="K4954" s="27"/>
      <c r="L4954" s="95"/>
      <c r="M4954" s="96"/>
      <c r="N4954" s="29">
        <v>0</v>
      </c>
      <c r="O4954" s="30" t="str">
        <f>IF(G4954&lt;=$N$2,"",IF(F4954=[3]Pav.tvarkyklė!$B$13,"",IF(ISBLANK(R4954),"X","")))</f>
        <v/>
      </c>
      <c r="P4954" s="91"/>
      <c r="Q4954" s="63"/>
      <c r="R4954" s="63"/>
      <c r="S4954" s="63"/>
      <c r="T4954" s="63"/>
      <c r="U4954" s="34" t="str">
        <f>IFERROR(INDEX('[3]5.Grup_T'!$G$4:$G$22,MATCH('6.Turtas'!E4954,'[3]5.Grup_T'!$E$4:$E$22,0)),"0")</f>
        <v>0</v>
      </c>
      <c r="V4954" s="35">
        <f t="shared" si="1081"/>
        <v>0</v>
      </c>
      <c r="W4954" s="35">
        <f>IF(NOT(ISBLANK(H4954)),(12-DATEDIF(H4954,'[3]1.Pradzia'!$D$13,"m")),0)</f>
        <v>0</v>
      </c>
      <c r="X4954" s="35">
        <f t="shared" si="1082"/>
        <v>0</v>
      </c>
      <c r="Y4954" s="35">
        <f t="shared" si="1078"/>
        <v>0</v>
      </c>
      <c r="Z4954" s="35">
        <f t="shared" si="1090"/>
        <v>0</v>
      </c>
      <c r="AA4954" s="36">
        <f t="shared" si="1083"/>
        <v>0</v>
      </c>
      <c r="AB4954" s="36">
        <f t="shared" si="1084"/>
        <v>0</v>
      </c>
      <c r="AC4954" s="37">
        <f t="shared" si="1085"/>
        <v>0</v>
      </c>
      <c r="AD4954" s="35">
        <f>IF(OR(YEAR(G4954)&lt;2019,O4954="X"),0,IF(ISBLANK(H4954),DATEDIF(G4954,'[3]1.Pradzia'!$D$13,"M"),DATEDIF(G4954,H4954,"m")))</f>
        <v>0</v>
      </c>
      <c r="AE4954" s="37">
        <f>IF(E4954='[3]5.Grup_T'!$E$20,0,IF(AD4954&lt;&gt;0,M4954/V4954*MIN(12,AD4954),0))</f>
        <v>0</v>
      </c>
      <c r="AF4954" s="37">
        <f t="shared" si="1086"/>
        <v>0</v>
      </c>
      <c r="AG4954" s="37">
        <f t="shared" si="1087"/>
        <v>0</v>
      </c>
      <c r="AH4954" s="37">
        <f t="shared" si="1088"/>
        <v>0</v>
      </c>
      <c r="AI4954" s="35" t="str">
        <f t="shared" si="1089"/>
        <v>Nusidėvėjęs</v>
      </c>
      <c r="AJ4954" s="38" t="str">
        <f>IF(AND(F4954&lt;&gt;[3]Pav.tvarkyklė!$B$12,F4954&lt;&gt;[3]Pav.tvarkyklė!$B$13),"GVTNT","X")</f>
        <v>GVTNT</v>
      </c>
      <c r="AK4954" s="39">
        <f t="shared" si="1091"/>
        <v>0</v>
      </c>
      <c r="AL4954" s="41"/>
      <c r="AM4954" s="41"/>
      <c r="AN4954" s="41">
        <f t="shared" si="1079"/>
        <v>1900</v>
      </c>
      <c r="AO4954" s="41"/>
      <c r="AP4954" s="41"/>
      <c r="AQ4954" s="41"/>
      <c r="AR4954" s="42"/>
      <c r="AS4954" s="42"/>
      <c r="AU4954" s="43">
        <f t="shared" si="1080"/>
        <v>0</v>
      </c>
    </row>
    <row r="4955" spans="1:47" ht="15" customHeight="1" x14ac:dyDescent="0.25">
      <c r="A4955" s="11"/>
      <c r="B4955" s="19">
        <v>5124</v>
      </c>
      <c r="C4955" s="61"/>
      <c r="D4955" s="62"/>
      <c r="E4955" s="78"/>
      <c r="F4955" s="63"/>
      <c r="G4955" s="80"/>
      <c r="H4955" s="94"/>
      <c r="I4955" s="95"/>
      <c r="J4955" s="27"/>
      <c r="K4955" s="27"/>
      <c r="L4955" s="95"/>
      <c r="M4955" s="96"/>
      <c r="N4955" s="29">
        <v>0</v>
      </c>
      <c r="O4955" s="30" t="str">
        <f>IF(G4955&lt;=$N$2,"",IF(F4955=[3]Pav.tvarkyklė!$B$13,"",IF(ISBLANK(R4955),"X","")))</f>
        <v/>
      </c>
      <c r="P4955" s="91"/>
      <c r="Q4955" s="63"/>
      <c r="R4955" s="63"/>
      <c r="S4955" s="63"/>
      <c r="T4955" s="63"/>
      <c r="U4955" s="34" t="str">
        <f>IFERROR(INDEX('[3]5.Grup_T'!$G$4:$G$22,MATCH('6.Turtas'!E4955,'[3]5.Grup_T'!$E$4:$E$22,0)),"0")</f>
        <v>0</v>
      </c>
      <c r="V4955" s="35">
        <f t="shared" si="1081"/>
        <v>0</v>
      </c>
      <c r="W4955" s="35">
        <f>IF(NOT(ISBLANK(H4955)),(12-DATEDIF(H4955,'[3]1.Pradzia'!$D$13,"m")),0)</f>
        <v>0</v>
      </c>
      <c r="X4955" s="35">
        <f t="shared" si="1082"/>
        <v>0</v>
      </c>
      <c r="Y4955" s="35">
        <f t="shared" si="1078"/>
        <v>0</v>
      </c>
      <c r="Z4955" s="35">
        <f t="shared" si="1090"/>
        <v>0</v>
      </c>
      <c r="AA4955" s="36">
        <f t="shared" si="1083"/>
        <v>0</v>
      </c>
      <c r="AB4955" s="36">
        <f t="shared" si="1084"/>
        <v>0</v>
      </c>
      <c r="AC4955" s="37">
        <f t="shared" si="1085"/>
        <v>0</v>
      </c>
      <c r="AD4955" s="35">
        <f>IF(OR(YEAR(G4955)&lt;2019,O4955="X"),0,IF(ISBLANK(H4955),DATEDIF(G4955,'[3]1.Pradzia'!$D$13,"M"),DATEDIF(G4955,H4955,"m")))</f>
        <v>0</v>
      </c>
      <c r="AE4955" s="37">
        <f>IF(E4955='[3]5.Grup_T'!$E$20,0,IF(AD4955&lt;&gt;0,M4955/V4955*MIN(12,AD4955),0))</f>
        <v>0</v>
      </c>
      <c r="AF4955" s="37">
        <f t="shared" si="1086"/>
        <v>0</v>
      </c>
      <c r="AG4955" s="37">
        <f t="shared" si="1087"/>
        <v>0</v>
      </c>
      <c r="AH4955" s="37">
        <f t="shared" si="1088"/>
        <v>0</v>
      </c>
      <c r="AI4955" s="35" t="str">
        <f t="shared" si="1089"/>
        <v>Nusidėvėjęs</v>
      </c>
      <c r="AJ4955" s="38" t="str">
        <f>IF(AND(F4955&lt;&gt;[3]Pav.tvarkyklė!$B$12,F4955&lt;&gt;[3]Pav.tvarkyklė!$B$13),"GVTNT","X")</f>
        <v>GVTNT</v>
      </c>
      <c r="AK4955" s="39">
        <f t="shared" si="1091"/>
        <v>0</v>
      </c>
      <c r="AL4955" s="41"/>
      <c r="AM4955" s="41"/>
      <c r="AN4955" s="41">
        <f t="shared" si="1079"/>
        <v>1900</v>
      </c>
      <c r="AO4955" s="41"/>
      <c r="AP4955" s="41"/>
      <c r="AQ4955" s="41"/>
      <c r="AR4955" s="42"/>
      <c r="AS4955" s="42"/>
      <c r="AU4955" s="43">
        <f t="shared" si="1080"/>
        <v>0</v>
      </c>
    </row>
    <row r="4956" spans="1:47" ht="15" customHeight="1" x14ac:dyDescent="0.25">
      <c r="A4956" s="11"/>
      <c r="B4956" s="19">
        <v>5125</v>
      </c>
      <c r="C4956" s="61"/>
      <c r="D4956" s="62"/>
      <c r="E4956" s="78"/>
      <c r="F4956" s="63"/>
      <c r="G4956" s="80"/>
      <c r="H4956" s="94"/>
      <c r="I4956" s="95"/>
      <c r="J4956" s="27"/>
      <c r="K4956" s="27"/>
      <c r="L4956" s="95"/>
      <c r="M4956" s="96"/>
      <c r="N4956" s="29">
        <v>0</v>
      </c>
      <c r="O4956" s="30" t="str">
        <f>IF(G4956&lt;=$N$2,"",IF(F4956=[3]Pav.tvarkyklė!$B$13,"",IF(ISBLANK(R4956),"X","")))</f>
        <v/>
      </c>
      <c r="P4956" s="91"/>
      <c r="Q4956" s="63"/>
      <c r="R4956" s="63"/>
      <c r="S4956" s="63"/>
      <c r="T4956" s="63"/>
      <c r="U4956" s="34" t="str">
        <f>IFERROR(INDEX('[3]5.Grup_T'!$G$4:$G$22,MATCH('6.Turtas'!E4956,'[3]5.Grup_T'!$E$4:$E$22,0)),"0")</f>
        <v>0</v>
      </c>
      <c r="V4956" s="35">
        <f t="shared" si="1081"/>
        <v>0</v>
      </c>
      <c r="W4956" s="35">
        <f>IF(NOT(ISBLANK(H4956)),(12-DATEDIF(H4956,'[3]1.Pradzia'!$D$13,"m")),0)</f>
        <v>0</v>
      </c>
      <c r="X4956" s="35">
        <f t="shared" si="1082"/>
        <v>0</v>
      </c>
      <c r="Y4956" s="35">
        <f t="shared" si="1078"/>
        <v>0</v>
      </c>
      <c r="Z4956" s="35">
        <f t="shared" si="1090"/>
        <v>0</v>
      </c>
      <c r="AA4956" s="36">
        <f t="shared" si="1083"/>
        <v>0</v>
      </c>
      <c r="AB4956" s="36">
        <f t="shared" si="1084"/>
        <v>0</v>
      </c>
      <c r="AC4956" s="37">
        <f t="shared" si="1085"/>
        <v>0</v>
      </c>
      <c r="AD4956" s="35">
        <f>IF(OR(YEAR(G4956)&lt;2019,O4956="X"),0,IF(ISBLANK(H4956),DATEDIF(G4956,'[3]1.Pradzia'!$D$13,"M"),DATEDIF(G4956,H4956,"m")))</f>
        <v>0</v>
      </c>
      <c r="AE4956" s="37">
        <f>IF(E4956='[3]5.Grup_T'!$E$20,0,IF(AD4956&lt;&gt;0,M4956/V4956*MIN(12,AD4956),0))</f>
        <v>0</v>
      </c>
      <c r="AF4956" s="37">
        <f t="shared" si="1086"/>
        <v>0</v>
      </c>
      <c r="AG4956" s="37">
        <f t="shared" si="1087"/>
        <v>0</v>
      </c>
      <c r="AH4956" s="37">
        <f t="shared" si="1088"/>
        <v>0</v>
      </c>
      <c r="AI4956" s="35" t="str">
        <f t="shared" si="1089"/>
        <v>Nusidėvėjęs</v>
      </c>
      <c r="AJ4956" s="38" t="str">
        <f>IF(AND(F4956&lt;&gt;[3]Pav.tvarkyklė!$B$12,F4956&lt;&gt;[3]Pav.tvarkyklė!$B$13),"GVTNT","X")</f>
        <v>GVTNT</v>
      </c>
      <c r="AK4956" s="39">
        <f t="shared" si="1091"/>
        <v>0</v>
      </c>
      <c r="AL4956" s="41"/>
      <c r="AM4956" s="41"/>
      <c r="AN4956" s="41">
        <f t="shared" si="1079"/>
        <v>1900</v>
      </c>
      <c r="AO4956" s="41"/>
      <c r="AP4956" s="41"/>
      <c r="AQ4956" s="41"/>
      <c r="AR4956" s="42"/>
      <c r="AS4956" s="42"/>
      <c r="AU4956" s="43">
        <f t="shared" si="1080"/>
        <v>0</v>
      </c>
    </row>
    <row r="4957" spans="1:47" ht="15" customHeight="1" x14ac:dyDescent="0.25">
      <c r="A4957" s="11"/>
      <c r="B4957" s="19">
        <v>5126</v>
      </c>
      <c r="C4957" s="61"/>
      <c r="D4957" s="62"/>
      <c r="E4957" s="78"/>
      <c r="F4957" s="63"/>
      <c r="G4957" s="80"/>
      <c r="H4957" s="94"/>
      <c r="I4957" s="95"/>
      <c r="J4957" s="27"/>
      <c r="K4957" s="27"/>
      <c r="L4957" s="95"/>
      <c r="M4957" s="96"/>
      <c r="N4957" s="29">
        <v>0</v>
      </c>
      <c r="O4957" s="30" t="str">
        <f>IF(G4957&lt;=$N$2,"",IF(F4957=[3]Pav.tvarkyklė!$B$13,"",IF(ISBLANK(R4957),"X","")))</f>
        <v/>
      </c>
      <c r="P4957" s="91"/>
      <c r="Q4957" s="63"/>
      <c r="R4957" s="63"/>
      <c r="S4957" s="63"/>
      <c r="T4957" s="63"/>
      <c r="U4957" s="34" t="str">
        <f>IFERROR(INDEX('[3]5.Grup_T'!$G$4:$G$22,MATCH('6.Turtas'!E4957,'[3]5.Grup_T'!$E$4:$E$22,0)),"0")</f>
        <v>0</v>
      </c>
      <c r="V4957" s="35">
        <f t="shared" si="1081"/>
        <v>0</v>
      </c>
      <c r="W4957" s="35">
        <f>IF(NOT(ISBLANK(H4957)),(12-DATEDIF(H4957,'[3]1.Pradzia'!$D$13,"m")),0)</f>
        <v>0</v>
      </c>
      <c r="X4957" s="35">
        <f t="shared" si="1082"/>
        <v>0</v>
      </c>
      <c r="Y4957" s="35">
        <f t="shared" si="1078"/>
        <v>0</v>
      </c>
      <c r="Z4957" s="35">
        <f t="shared" si="1090"/>
        <v>0</v>
      </c>
      <c r="AA4957" s="36">
        <f t="shared" si="1083"/>
        <v>0</v>
      </c>
      <c r="AB4957" s="36">
        <f t="shared" si="1084"/>
        <v>0</v>
      </c>
      <c r="AC4957" s="37">
        <f t="shared" si="1085"/>
        <v>0</v>
      </c>
      <c r="AD4957" s="35">
        <f>IF(OR(YEAR(G4957)&lt;2019,O4957="X"),0,IF(ISBLANK(H4957),DATEDIF(G4957,'[3]1.Pradzia'!$D$13,"M"),DATEDIF(G4957,H4957,"m")))</f>
        <v>0</v>
      </c>
      <c r="AE4957" s="37">
        <f>IF(E4957='[3]5.Grup_T'!$E$20,0,IF(AD4957&lt;&gt;0,M4957/V4957*MIN(12,AD4957),0))</f>
        <v>0</v>
      </c>
      <c r="AF4957" s="37">
        <f t="shared" si="1086"/>
        <v>0</v>
      </c>
      <c r="AG4957" s="37">
        <f t="shared" si="1087"/>
        <v>0</v>
      </c>
      <c r="AH4957" s="37">
        <f t="shared" si="1088"/>
        <v>0</v>
      </c>
      <c r="AI4957" s="35" t="str">
        <f t="shared" si="1089"/>
        <v>Nusidėvėjęs</v>
      </c>
      <c r="AJ4957" s="38" t="str">
        <f>IF(AND(F4957&lt;&gt;[3]Pav.tvarkyklė!$B$12,F4957&lt;&gt;[3]Pav.tvarkyklė!$B$13),"GVTNT","X")</f>
        <v>GVTNT</v>
      </c>
      <c r="AK4957" s="39">
        <f t="shared" si="1091"/>
        <v>0</v>
      </c>
      <c r="AL4957" s="41"/>
      <c r="AM4957" s="41"/>
      <c r="AN4957" s="41">
        <f t="shared" si="1079"/>
        <v>1900</v>
      </c>
      <c r="AO4957" s="41"/>
      <c r="AP4957" s="41"/>
      <c r="AQ4957" s="41"/>
      <c r="AR4957" s="42"/>
      <c r="AS4957" s="42"/>
      <c r="AU4957" s="43">
        <f t="shared" si="1080"/>
        <v>0</v>
      </c>
    </row>
    <row r="4958" spans="1:47" ht="15" customHeight="1" x14ac:dyDescent="0.25">
      <c r="A4958" s="11"/>
      <c r="B4958" s="19">
        <v>5127</v>
      </c>
      <c r="C4958" s="61"/>
      <c r="D4958" s="62"/>
      <c r="E4958" s="78"/>
      <c r="F4958" s="63"/>
      <c r="G4958" s="80"/>
      <c r="H4958" s="94"/>
      <c r="I4958" s="95"/>
      <c r="J4958" s="27"/>
      <c r="K4958" s="27"/>
      <c r="L4958" s="95"/>
      <c r="M4958" s="96"/>
      <c r="N4958" s="29">
        <v>0</v>
      </c>
      <c r="O4958" s="30" t="str">
        <f>IF(G4958&lt;=$N$2,"",IF(F4958=[3]Pav.tvarkyklė!$B$13,"",IF(ISBLANK(R4958),"X","")))</f>
        <v/>
      </c>
      <c r="P4958" s="91"/>
      <c r="Q4958" s="63"/>
      <c r="R4958" s="63"/>
      <c r="S4958" s="63"/>
      <c r="T4958" s="63"/>
      <c r="U4958" s="34" t="str">
        <f>IFERROR(INDEX('[3]5.Grup_T'!$G$4:$G$22,MATCH('6.Turtas'!E4958,'[3]5.Grup_T'!$E$4:$E$22,0)),"0")</f>
        <v>0</v>
      </c>
      <c r="V4958" s="35">
        <f t="shared" si="1081"/>
        <v>0</v>
      </c>
      <c r="W4958" s="35">
        <f>IF(NOT(ISBLANK(H4958)),(12-DATEDIF(H4958,'[3]1.Pradzia'!$D$13,"m")),0)</f>
        <v>0</v>
      </c>
      <c r="X4958" s="35">
        <f t="shared" si="1082"/>
        <v>0</v>
      </c>
      <c r="Y4958" s="35">
        <f t="shared" si="1078"/>
        <v>0</v>
      </c>
      <c r="Z4958" s="35">
        <f t="shared" si="1090"/>
        <v>0</v>
      </c>
      <c r="AA4958" s="36">
        <f t="shared" si="1083"/>
        <v>0</v>
      </c>
      <c r="AB4958" s="36">
        <f t="shared" si="1084"/>
        <v>0</v>
      </c>
      <c r="AC4958" s="37">
        <f t="shared" si="1085"/>
        <v>0</v>
      </c>
      <c r="AD4958" s="35">
        <f>IF(OR(YEAR(G4958)&lt;2019,O4958="X"),0,IF(ISBLANK(H4958),DATEDIF(G4958,'[3]1.Pradzia'!$D$13,"M"),DATEDIF(G4958,H4958,"m")))</f>
        <v>0</v>
      </c>
      <c r="AE4958" s="37">
        <f>IF(E4958='[3]5.Grup_T'!$E$20,0,IF(AD4958&lt;&gt;0,M4958/V4958*MIN(12,AD4958),0))</f>
        <v>0</v>
      </c>
      <c r="AF4958" s="37">
        <f t="shared" si="1086"/>
        <v>0</v>
      </c>
      <c r="AG4958" s="37">
        <f t="shared" si="1087"/>
        <v>0</v>
      </c>
      <c r="AH4958" s="37">
        <f t="shared" si="1088"/>
        <v>0</v>
      </c>
      <c r="AI4958" s="35" t="str">
        <f t="shared" si="1089"/>
        <v>Nusidėvėjęs</v>
      </c>
      <c r="AJ4958" s="38" t="str">
        <f>IF(AND(F4958&lt;&gt;[3]Pav.tvarkyklė!$B$12,F4958&lt;&gt;[3]Pav.tvarkyklė!$B$13),"GVTNT","X")</f>
        <v>GVTNT</v>
      </c>
      <c r="AK4958" s="39">
        <f t="shared" si="1091"/>
        <v>0</v>
      </c>
      <c r="AL4958" s="41"/>
      <c r="AM4958" s="41"/>
      <c r="AN4958" s="41">
        <f t="shared" si="1079"/>
        <v>1900</v>
      </c>
      <c r="AO4958" s="41"/>
      <c r="AP4958" s="41"/>
      <c r="AQ4958" s="41"/>
      <c r="AR4958" s="42"/>
      <c r="AS4958" s="42"/>
      <c r="AU4958" s="43">
        <f t="shared" si="1080"/>
        <v>0</v>
      </c>
    </row>
    <row r="4959" spans="1:47" ht="15" customHeight="1" x14ac:dyDescent="0.25">
      <c r="A4959" s="11"/>
      <c r="B4959" s="19">
        <v>5128</v>
      </c>
      <c r="C4959" s="61"/>
      <c r="D4959" s="62"/>
      <c r="E4959" s="78"/>
      <c r="F4959" s="63"/>
      <c r="G4959" s="80"/>
      <c r="H4959" s="94"/>
      <c r="I4959" s="95"/>
      <c r="J4959" s="27"/>
      <c r="K4959" s="27"/>
      <c r="L4959" s="95"/>
      <c r="M4959" s="96"/>
      <c r="N4959" s="29">
        <v>0</v>
      </c>
      <c r="O4959" s="30" t="str">
        <f>IF(G4959&lt;=$N$2,"",IF(F4959=[3]Pav.tvarkyklė!$B$13,"",IF(ISBLANK(R4959),"X","")))</f>
        <v/>
      </c>
      <c r="P4959" s="91"/>
      <c r="Q4959" s="63"/>
      <c r="R4959" s="63"/>
      <c r="S4959" s="63"/>
      <c r="T4959" s="63"/>
      <c r="U4959" s="34" t="str">
        <f>IFERROR(INDEX('[3]5.Grup_T'!$G$4:$G$22,MATCH('6.Turtas'!E4959,'[3]5.Grup_T'!$E$4:$E$22,0)),"0")</f>
        <v>0</v>
      </c>
      <c r="V4959" s="35">
        <f t="shared" si="1081"/>
        <v>0</v>
      </c>
      <c r="W4959" s="35">
        <f>IF(NOT(ISBLANK(H4959)),(12-DATEDIF(H4959,'[3]1.Pradzia'!$D$13,"m")),0)</f>
        <v>0</v>
      </c>
      <c r="X4959" s="35">
        <f t="shared" si="1082"/>
        <v>0</v>
      </c>
      <c r="Y4959" s="35">
        <f t="shared" si="1078"/>
        <v>0</v>
      </c>
      <c r="Z4959" s="35">
        <f t="shared" si="1090"/>
        <v>0</v>
      </c>
      <c r="AA4959" s="36">
        <f t="shared" si="1083"/>
        <v>0</v>
      </c>
      <c r="AB4959" s="36">
        <f t="shared" si="1084"/>
        <v>0</v>
      </c>
      <c r="AC4959" s="37">
        <f t="shared" si="1085"/>
        <v>0</v>
      </c>
      <c r="AD4959" s="35">
        <f>IF(OR(YEAR(G4959)&lt;2019,O4959="X"),0,IF(ISBLANK(H4959),DATEDIF(G4959,'[3]1.Pradzia'!$D$13,"M"),DATEDIF(G4959,H4959,"m")))</f>
        <v>0</v>
      </c>
      <c r="AE4959" s="37">
        <f>IF(E4959='[3]5.Grup_T'!$E$20,0,IF(AD4959&lt;&gt;0,M4959/V4959*MIN(12,AD4959),0))</f>
        <v>0</v>
      </c>
      <c r="AF4959" s="37">
        <f t="shared" si="1086"/>
        <v>0</v>
      </c>
      <c r="AG4959" s="37">
        <f t="shared" si="1087"/>
        <v>0</v>
      </c>
      <c r="AH4959" s="37">
        <f t="shared" si="1088"/>
        <v>0</v>
      </c>
      <c r="AI4959" s="35" t="str">
        <f t="shared" si="1089"/>
        <v>Nusidėvėjęs</v>
      </c>
      <c r="AJ4959" s="38" t="str">
        <f>IF(AND(F4959&lt;&gt;[3]Pav.tvarkyklė!$B$12,F4959&lt;&gt;[3]Pav.tvarkyklė!$B$13),"GVTNT","X")</f>
        <v>GVTNT</v>
      </c>
      <c r="AK4959" s="39">
        <f t="shared" si="1091"/>
        <v>0</v>
      </c>
      <c r="AL4959" s="41"/>
      <c r="AM4959" s="41"/>
      <c r="AN4959" s="41">
        <f t="shared" si="1079"/>
        <v>1900</v>
      </c>
      <c r="AO4959" s="41"/>
      <c r="AP4959" s="41"/>
      <c r="AQ4959" s="41"/>
      <c r="AR4959" s="42"/>
      <c r="AS4959" s="42"/>
      <c r="AU4959" s="43">
        <f t="shared" si="1080"/>
        <v>0</v>
      </c>
    </row>
    <row r="4960" spans="1:47" ht="15" customHeight="1" x14ac:dyDescent="0.25">
      <c r="A4960" s="11"/>
      <c r="B4960" s="19">
        <v>5129</v>
      </c>
      <c r="C4960" s="61"/>
      <c r="D4960" s="62"/>
      <c r="E4960" s="78"/>
      <c r="F4960" s="63"/>
      <c r="G4960" s="80"/>
      <c r="H4960" s="94"/>
      <c r="I4960" s="95"/>
      <c r="J4960" s="27"/>
      <c r="K4960" s="27"/>
      <c r="L4960" s="95"/>
      <c r="M4960" s="96"/>
      <c r="N4960" s="29">
        <v>0</v>
      </c>
      <c r="O4960" s="30" t="str">
        <f>IF(G4960&lt;=$N$2,"",IF(F4960=[3]Pav.tvarkyklė!$B$13,"",IF(ISBLANK(R4960),"X","")))</f>
        <v/>
      </c>
      <c r="P4960" s="91"/>
      <c r="Q4960" s="63"/>
      <c r="R4960" s="63"/>
      <c r="S4960" s="63"/>
      <c r="T4960" s="63"/>
      <c r="U4960" s="34" t="str">
        <f>IFERROR(INDEX('[3]5.Grup_T'!$G$4:$G$22,MATCH('6.Turtas'!E4960,'[3]5.Grup_T'!$E$4:$E$22,0)),"0")</f>
        <v>0</v>
      </c>
      <c r="V4960" s="35">
        <f t="shared" si="1081"/>
        <v>0</v>
      </c>
      <c r="W4960" s="35">
        <f>IF(NOT(ISBLANK(H4960)),(12-DATEDIF(H4960,'[3]1.Pradzia'!$D$13,"m")),0)</f>
        <v>0</v>
      </c>
      <c r="X4960" s="35">
        <f t="shared" si="1082"/>
        <v>0</v>
      </c>
      <c r="Y4960" s="35">
        <f t="shared" si="1078"/>
        <v>0</v>
      </c>
      <c r="Z4960" s="35">
        <f t="shared" si="1090"/>
        <v>0</v>
      </c>
      <c r="AA4960" s="36">
        <f t="shared" si="1083"/>
        <v>0</v>
      </c>
      <c r="AB4960" s="36">
        <f t="shared" si="1084"/>
        <v>0</v>
      </c>
      <c r="AC4960" s="37">
        <f t="shared" si="1085"/>
        <v>0</v>
      </c>
      <c r="AD4960" s="35">
        <f>IF(OR(YEAR(G4960)&lt;2019,O4960="X"),0,IF(ISBLANK(H4960),DATEDIF(G4960,'[3]1.Pradzia'!$D$13,"M"),DATEDIF(G4960,H4960,"m")))</f>
        <v>0</v>
      </c>
      <c r="AE4960" s="37">
        <f>IF(E4960='[3]5.Grup_T'!$E$20,0,IF(AD4960&lt;&gt;0,M4960/V4960*MIN(12,AD4960),0))</f>
        <v>0</v>
      </c>
      <c r="AF4960" s="37">
        <f t="shared" si="1086"/>
        <v>0</v>
      </c>
      <c r="AG4960" s="37">
        <f t="shared" si="1087"/>
        <v>0</v>
      </c>
      <c r="AH4960" s="37">
        <f t="shared" si="1088"/>
        <v>0</v>
      </c>
      <c r="AI4960" s="35" t="str">
        <f t="shared" si="1089"/>
        <v>Nusidėvėjęs</v>
      </c>
      <c r="AJ4960" s="38" t="str">
        <f>IF(AND(F4960&lt;&gt;[3]Pav.tvarkyklė!$B$12,F4960&lt;&gt;[3]Pav.tvarkyklė!$B$13),"GVTNT","X")</f>
        <v>GVTNT</v>
      </c>
      <c r="AK4960" s="39">
        <f t="shared" si="1091"/>
        <v>0</v>
      </c>
      <c r="AL4960" s="41"/>
      <c r="AM4960" s="41"/>
      <c r="AN4960" s="41">
        <f t="shared" si="1079"/>
        <v>1900</v>
      </c>
      <c r="AO4960" s="41"/>
      <c r="AP4960" s="41"/>
      <c r="AQ4960" s="41"/>
      <c r="AR4960" s="42"/>
      <c r="AS4960" s="42"/>
      <c r="AU4960" s="43">
        <f t="shared" si="1080"/>
        <v>0</v>
      </c>
    </row>
    <row r="4961" spans="1:47" ht="15" customHeight="1" x14ac:dyDescent="0.25">
      <c r="A4961" s="11"/>
      <c r="B4961" s="19">
        <v>5130</v>
      </c>
      <c r="C4961" s="61"/>
      <c r="D4961" s="62"/>
      <c r="E4961" s="78"/>
      <c r="F4961" s="63"/>
      <c r="G4961" s="80"/>
      <c r="H4961" s="94"/>
      <c r="I4961" s="95"/>
      <c r="J4961" s="27"/>
      <c r="K4961" s="27"/>
      <c r="L4961" s="95"/>
      <c r="M4961" s="96"/>
      <c r="N4961" s="29">
        <v>0</v>
      </c>
      <c r="O4961" s="30" t="str">
        <f>IF(G4961&lt;=$N$2,"",IF(F4961=[3]Pav.tvarkyklė!$B$13,"",IF(ISBLANK(R4961),"X","")))</f>
        <v/>
      </c>
      <c r="P4961" s="91"/>
      <c r="Q4961" s="63"/>
      <c r="R4961" s="63"/>
      <c r="S4961" s="63"/>
      <c r="T4961" s="63"/>
      <c r="U4961" s="34" t="str">
        <f>IFERROR(INDEX('[3]5.Grup_T'!$G$4:$G$22,MATCH('6.Turtas'!E4961,'[3]5.Grup_T'!$E$4:$E$22,0)),"0")</f>
        <v>0</v>
      </c>
      <c r="V4961" s="35">
        <f t="shared" si="1081"/>
        <v>0</v>
      </c>
      <c r="W4961" s="35">
        <f>IF(NOT(ISBLANK(H4961)),(12-DATEDIF(H4961,'[3]1.Pradzia'!$D$13,"m")),0)</f>
        <v>0</v>
      </c>
      <c r="X4961" s="35">
        <f t="shared" si="1082"/>
        <v>0</v>
      </c>
      <c r="Y4961" s="35">
        <f t="shared" si="1078"/>
        <v>0</v>
      </c>
      <c r="Z4961" s="35">
        <f t="shared" si="1090"/>
        <v>0</v>
      </c>
      <c r="AA4961" s="36">
        <f t="shared" si="1083"/>
        <v>0</v>
      </c>
      <c r="AB4961" s="36">
        <f t="shared" si="1084"/>
        <v>0</v>
      </c>
      <c r="AC4961" s="37">
        <f t="shared" si="1085"/>
        <v>0</v>
      </c>
      <c r="AD4961" s="35">
        <f>IF(OR(YEAR(G4961)&lt;2019,O4961="X"),0,IF(ISBLANK(H4961),DATEDIF(G4961,'[3]1.Pradzia'!$D$13,"M"),DATEDIF(G4961,H4961,"m")))</f>
        <v>0</v>
      </c>
      <c r="AE4961" s="37">
        <f>IF(E4961='[3]5.Grup_T'!$E$20,0,IF(AD4961&lt;&gt;0,M4961/V4961*MIN(12,AD4961),0))</f>
        <v>0</v>
      </c>
      <c r="AF4961" s="37">
        <f t="shared" si="1086"/>
        <v>0</v>
      </c>
      <c r="AG4961" s="37">
        <f t="shared" si="1087"/>
        <v>0</v>
      </c>
      <c r="AH4961" s="37">
        <f t="shared" si="1088"/>
        <v>0</v>
      </c>
      <c r="AI4961" s="35" t="str">
        <f t="shared" si="1089"/>
        <v>Nusidėvėjęs</v>
      </c>
      <c r="AJ4961" s="38" t="str">
        <f>IF(AND(F4961&lt;&gt;[3]Pav.tvarkyklė!$B$12,F4961&lt;&gt;[3]Pav.tvarkyklė!$B$13),"GVTNT","X")</f>
        <v>GVTNT</v>
      </c>
      <c r="AK4961" s="39">
        <f t="shared" si="1091"/>
        <v>0</v>
      </c>
      <c r="AL4961" s="41"/>
      <c r="AM4961" s="41"/>
      <c r="AN4961" s="41">
        <f t="shared" si="1079"/>
        <v>1900</v>
      </c>
      <c r="AO4961" s="41"/>
      <c r="AP4961" s="41"/>
      <c r="AQ4961" s="41"/>
      <c r="AR4961" s="42"/>
      <c r="AS4961" s="42"/>
      <c r="AU4961" s="43">
        <f t="shared" si="1080"/>
        <v>0</v>
      </c>
    </row>
    <row r="4962" spans="1:47" ht="15" customHeight="1" x14ac:dyDescent="0.25">
      <c r="A4962" s="11"/>
      <c r="B4962" s="19">
        <v>5131</v>
      </c>
      <c r="C4962" s="61"/>
      <c r="D4962" s="62"/>
      <c r="E4962" s="78"/>
      <c r="F4962" s="63"/>
      <c r="G4962" s="80"/>
      <c r="H4962" s="94"/>
      <c r="I4962" s="95"/>
      <c r="J4962" s="27"/>
      <c r="K4962" s="27"/>
      <c r="L4962" s="95"/>
      <c r="M4962" s="96"/>
      <c r="N4962" s="29">
        <v>0</v>
      </c>
      <c r="O4962" s="30" t="str">
        <f>IF(G4962&lt;=$N$2,"",IF(F4962=[3]Pav.tvarkyklė!$B$13,"",IF(ISBLANK(R4962),"X","")))</f>
        <v/>
      </c>
      <c r="P4962" s="91"/>
      <c r="Q4962" s="63"/>
      <c r="R4962" s="63"/>
      <c r="S4962" s="63"/>
      <c r="T4962" s="63"/>
      <c r="U4962" s="34" t="str">
        <f>IFERROR(INDEX('[3]5.Grup_T'!$G$4:$G$22,MATCH('6.Turtas'!E4962,'[3]5.Grup_T'!$E$4:$E$22,0)),"0")</f>
        <v>0</v>
      </c>
      <c r="V4962" s="35">
        <f t="shared" si="1081"/>
        <v>0</v>
      </c>
      <c r="W4962" s="35">
        <f>IF(NOT(ISBLANK(H4962)),(12-DATEDIF(H4962,'[3]1.Pradzia'!$D$13,"m")),0)</f>
        <v>0</v>
      </c>
      <c r="X4962" s="35">
        <f t="shared" si="1082"/>
        <v>0</v>
      </c>
      <c r="Y4962" s="35">
        <f t="shared" si="1078"/>
        <v>0</v>
      </c>
      <c r="Z4962" s="35">
        <f t="shared" si="1090"/>
        <v>0</v>
      </c>
      <c r="AA4962" s="36">
        <f t="shared" si="1083"/>
        <v>0</v>
      </c>
      <c r="AB4962" s="36">
        <f t="shared" si="1084"/>
        <v>0</v>
      </c>
      <c r="AC4962" s="37">
        <f t="shared" si="1085"/>
        <v>0</v>
      </c>
      <c r="AD4962" s="35">
        <f>IF(OR(YEAR(G4962)&lt;2019,O4962="X"),0,IF(ISBLANK(H4962),DATEDIF(G4962,'[3]1.Pradzia'!$D$13,"M"),DATEDIF(G4962,H4962,"m")))</f>
        <v>0</v>
      </c>
      <c r="AE4962" s="37">
        <f>IF(E4962='[3]5.Grup_T'!$E$20,0,IF(AD4962&lt;&gt;0,M4962/V4962*MIN(12,AD4962),0))</f>
        <v>0</v>
      </c>
      <c r="AF4962" s="37">
        <f t="shared" si="1086"/>
        <v>0</v>
      </c>
      <c r="AG4962" s="37">
        <f t="shared" si="1087"/>
        <v>0</v>
      </c>
      <c r="AH4962" s="37">
        <f t="shared" si="1088"/>
        <v>0</v>
      </c>
      <c r="AI4962" s="35" t="str">
        <f t="shared" si="1089"/>
        <v>Nusidėvėjęs</v>
      </c>
      <c r="AJ4962" s="38" t="str">
        <f>IF(AND(F4962&lt;&gt;[3]Pav.tvarkyklė!$B$12,F4962&lt;&gt;[3]Pav.tvarkyklė!$B$13),"GVTNT","X")</f>
        <v>GVTNT</v>
      </c>
      <c r="AK4962" s="39">
        <f t="shared" si="1091"/>
        <v>0</v>
      </c>
      <c r="AL4962" s="41"/>
      <c r="AM4962" s="41"/>
      <c r="AN4962" s="41">
        <f t="shared" si="1079"/>
        <v>1900</v>
      </c>
      <c r="AO4962" s="41"/>
      <c r="AP4962" s="41"/>
      <c r="AQ4962" s="41"/>
      <c r="AR4962" s="42"/>
      <c r="AS4962" s="42"/>
      <c r="AU4962" s="43">
        <f t="shared" si="1080"/>
        <v>0</v>
      </c>
    </row>
    <row r="4963" spans="1:47" ht="15" customHeight="1" x14ac:dyDescent="0.25">
      <c r="A4963" s="11"/>
      <c r="B4963" s="19">
        <v>5132</v>
      </c>
      <c r="C4963" s="61"/>
      <c r="D4963" s="62"/>
      <c r="E4963" s="78"/>
      <c r="F4963" s="63"/>
      <c r="G4963" s="80"/>
      <c r="H4963" s="94"/>
      <c r="I4963" s="95"/>
      <c r="J4963" s="27"/>
      <c r="K4963" s="27"/>
      <c r="L4963" s="95"/>
      <c r="M4963" s="96"/>
      <c r="N4963" s="29">
        <v>0</v>
      </c>
      <c r="O4963" s="30" t="str">
        <f>IF(G4963&lt;=$N$2,"",IF(F4963=[3]Pav.tvarkyklė!$B$13,"",IF(ISBLANK(R4963),"X","")))</f>
        <v/>
      </c>
      <c r="P4963" s="91"/>
      <c r="Q4963" s="63"/>
      <c r="R4963" s="63"/>
      <c r="S4963" s="63"/>
      <c r="T4963" s="63"/>
      <c r="U4963" s="34" t="str">
        <f>IFERROR(INDEX('[3]5.Grup_T'!$G$4:$G$22,MATCH('6.Turtas'!E4963,'[3]5.Grup_T'!$E$4:$E$22,0)),"0")</f>
        <v>0</v>
      </c>
      <c r="V4963" s="35">
        <f t="shared" si="1081"/>
        <v>0</v>
      </c>
      <c r="W4963" s="35">
        <f>IF(NOT(ISBLANK(H4963)),(12-DATEDIF(H4963,'[3]1.Pradzia'!$D$13,"m")),0)</f>
        <v>0</v>
      </c>
      <c r="X4963" s="35">
        <f t="shared" si="1082"/>
        <v>0</v>
      </c>
      <c r="Y4963" s="35">
        <f t="shared" si="1078"/>
        <v>0</v>
      </c>
      <c r="Z4963" s="35">
        <f t="shared" si="1090"/>
        <v>0</v>
      </c>
      <c r="AA4963" s="36">
        <f t="shared" si="1083"/>
        <v>0</v>
      </c>
      <c r="AB4963" s="36">
        <f t="shared" si="1084"/>
        <v>0</v>
      </c>
      <c r="AC4963" s="37">
        <f t="shared" si="1085"/>
        <v>0</v>
      </c>
      <c r="AD4963" s="35">
        <f>IF(OR(YEAR(G4963)&lt;2019,O4963="X"),0,IF(ISBLANK(H4963),DATEDIF(G4963,'[3]1.Pradzia'!$D$13,"M"),DATEDIF(G4963,H4963,"m")))</f>
        <v>0</v>
      </c>
      <c r="AE4963" s="37">
        <f>IF(E4963='[3]5.Grup_T'!$E$20,0,IF(AD4963&lt;&gt;0,M4963/V4963*MIN(12,AD4963),0))</f>
        <v>0</v>
      </c>
      <c r="AF4963" s="37">
        <f t="shared" si="1086"/>
        <v>0</v>
      </c>
      <c r="AG4963" s="37">
        <f t="shared" si="1087"/>
        <v>0</v>
      </c>
      <c r="AH4963" s="37">
        <f t="shared" si="1088"/>
        <v>0</v>
      </c>
      <c r="AI4963" s="35" t="str">
        <f t="shared" si="1089"/>
        <v>Nusidėvėjęs</v>
      </c>
      <c r="AJ4963" s="38" t="str">
        <f>IF(AND(F4963&lt;&gt;[3]Pav.tvarkyklė!$B$12,F4963&lt;&gt;[3]Pav.tvarkyklė!$B$13),"GVTNT","X")</f>
        <v>GVTNT</v>
      </c>
      <c r="AK4963" s="39">
        <f t="shared" si="1091"/>
        <v>0</v>
      </c>
      <c r="AL4963" s="41"/>
      <c r="AM4963" s="41"/>
      <c r="AN4963" s="41">
        <f t="shared" si="1079"/>
        <v>1900</v>
      </c>
      <c r="AO4963" s="41"/>
      <c r="AP4963" s="41"/>
      <c r="AQ4963" s="41"/>
      <c r="AR4963" s="42"/>
      <c r="AS4963" s="42"/>
      <c r="AU4963" s="43">
        <f t="shared" si="1080"/>
        <v>0</v>
      </c>
    </row>
    <row r="4964" spans="1:47" ht="15" customHeight="1" x14ac:dyDescent="0.25">
      <c r="A4964" s="11"/>
      <c r="B4964" s="19">
        <v>5133</v>
      </c>
      <c r="C4964" s="61"/>
      <c r="D4964" s="62"/>
      <c r="E4964" s="78"/>
      <c r="F4964" s="63"/>
      <c r="G4964" s="80"/>
      <c r="H4964" s="94"/>
      <c r="I4964" s="95"/>
      <c r="J4964" s="27"/>
      <c r="K4964" s="27"/>
      <c r="L4964" s="95"/>
      <c r="M4964" s="96"/>
      <c r="N4964" s="29">
        <v>0</v>
      </c>
      <c r="O4964" s="30" t="str">
        <f>IF(G4964&lt;=$N$2,"",IF(F4964=[3]Pav.tvarkyklė!$B$13,"",IF(ISBLANK(R4964),"X","")))</f>
        <v/>
      </c>
      <c r="P4964" s="91"/>
      <c r="Q4964" s="63"/>
      <c r="R4964" s="63"/>
      <c r="S4964" s="63"/>
      <c r="T4964" s="63"/>
      <c r="U4964" s="34" t="str">
        <f>IFERROR(INDEX('[3]5.Grup_T'!$G$4:$G$22,MATCH('6.Turtas'!E4964,'[3]5.Grup_T'!$E$4:$E$22,0)),"0")</f>
        <v>0</v>
      </c>
      <c r="V4964" s="35">
        <f t="shared" si="1081"/>
        <v>0</v>
      </c>
      <c r="W4964" s="35">
        <f>IF(NOT(ISBLANK(H4964)),(12-DATEDIF(H4964,'[3]1.Pradzia'!$D$13,"m")),0)</f>
        <v>0</v>
      </c>
      <c r="X4964" s="35">
        <f t="shared" si="1082"/>
        <v>0</v>
      </c>
      <c r="Y4964" s="35">
        <f t="shared" si="1078"/>
        <v>0</v>
      </c>
      <c r="Z4964" s="35">
        <f t="shared" si="1090"/>
        <v>0</v>
      </c>
      <c r="AA4964" s="36">
        <f t="shared" si="1083"/>
        <v>0</v>
      </c>
      <c r="AB4964" s="36">
        <f t="shared" si="1084"/>
        <v>0</v>
      </c>
      <c r="AC4964" s="37">
        <f t="shared" si="1085"/>
        <v>0</v>
      </c>
      <c r="AD4964" s="35">
        <f>IF(OR(YEAR(G4964)&lt;2019,O4964="X"),0,IF(ISBLANK(H4964),DATEDIF(G4964,'[3]1.Pradzia'!$D$13,"M"),DATEDIF(G4964,H4964,"m")))</f>
        <v>0</v>
      </c>
      <c r="AE4964" s="37">
        <f>IF(E4964='[3]5.Grup_T'!$E$20,0,IF(AD4964&lt;&gt;0,M4964/V4964*MIN(12,AD4964),0))</f>
        <v>0</v>
      </c>
      <c r="AF4964" s="37">
        <f t="shared" si="1086"/>
        <v>0</v>
      </c>
      <c r="AG4964" s="37">
        <f t="shared" si="1087"/>
        <v>0</v>
      </c>
      <c r="AH4964" s="37">
        <f t="shared" si="1088"/>
        <v>0</v>
      </c>
      <c r="AI4964" s="35" t="str">
        <f t="shared" si="1089"/>
        <v>Nusidėvėjęs</v>
      </c>
      <c r="AJ4964" s="38" t="str">
        <f>IF(AND(F4964&lt;&gt;[3]Pav.tvarkyklė!$B$12,F4964&lt;&gt;[3]Pav.tvarkyklė!$B$13),"GVTNT","X")</f>
        <v>GVTNT</v>
      </c>
      <c r="AK4964" s="39">
        <f t="shared" si="1091"/>
        <v>0</v>
      </c>
      <c r="AL4964" s="41"/>
      <c r="AM4964" s="41"/>
      <c r="AN4964" s="41">
        <f t="shared" si="1079"/>
        <v>1900</v>
      </c>
      <c r="AO4964" s="41"/>
      <c r="AP4964" s="41"/>
      <c r="AQ4964" s="41"/>
      <c r="AR4964" s="42"/>
      <c r="AS4964" s="42"/>
      <c r="AU4964" s="43">
        <f t="shared" si="1080"/>
        <v>0</v>
      </c>
    </row>
    <row r="4965" spans="1:47" ht="15" customHeight="1" x14ac:dyDescent="0.25">
      <c r="A4965" s="11"/>
      <c r="B4965" s="19">
        <v>5134</v>
      </c>
      <c r="C4965" s="61"/>
      <c r="D4965" s="62"/>
      <c r="E4965" s="78"/>
      <c r="F4965" s="63"/>
      <c r="G4965" s="80"/>
      <c r="H4965" s="94"/>
      <c r="I4965" s="95"/>
      <c r="J4965" s="27"/>
      <c r="K4965" s="27"/>
      <c r="L4965" s="95"/>
      <c r="M4965" s="96"/>
      <c r="N4965" s="29">
        <v>0</v>
      </c>
      <c r="O4965" s="30" t="str">
        <f>IF(G4965&lt;=$N$2,"",IF(F4965=[3]Pav.tvarkyklė!$B$13,"",IF(ISBLANK(R4965),"X","")))</f>
        <v/>
      </c>
      <c r="P4965" s="91"/>
      <c r="Q4965" s="63"/>
      <c r="R4965" s="63"/>
      <c r="S4965" s="63"/>
      <c r="T4965" s="63"/>
      <c r="U4965" s="34" t="str">
        <f>IFERROR(INDEX('[3]5.Grup_T'!$G$4:$G$22,MATCH('6.Turtas'!E4965,'[3]5.Grup_T'!$E$4:$E$22,0)),"0")</f>
        <v>0</v>
      </c>
      <c r="V4965" s="35">
        <f t="shared" si="1081"/>
        <v>0</v>
      </c>
      <c r="W4965" s="35">
        <f>IF(NOT(ISBLANK(H4965)),(12-DATEDIF(H4965,'[3]1.Pradzia'!$D$13,"m")),0)</f>
        <v>0</v>
      </c>
      <c r="X4965" s="35">
        <f t="shared" si="1082"/>
        <v>0</v>
      </c>
      <c r="Y4965" s="35">
        <f t="shared" si="1078"/>
        <v>0</v>
      </c>
      <c r="Z4965" s="35">
        <f t="shared" si="1090"/>
        <v>0</v>
      </c>
      <c r="AA4965" s="36">
        <f t="shared" si="1083"/>
        <v>0</v>
      </c>
      <c r="AB4965" s="36">
        <f t="shared" si="1084"/>
        <v>0</v>
      </c>
      <c r="AC4965" s="37">
        <f t="shared" si="1085"/>
        <v>0</v>
      </c>
      <c r="AD4965" s="35">
        <f>IF(OR(YEAR(G4965)&lt;2019,O4965="X"),0,IF(ISBLANK(H4965),DATEDIF(G4965,'[3]1.Pradzia'!$D$13,"M"),DATEDIF(G4965,H4965,"m")))</f>
        <v>0</v>
      </c>
      <c r="AE4965" s="37">
        <f>IF(E4965='[3]5.Grup_T'!$E$20,0,IF(AD4965&lt;&gt;0,M4965/V4965*MIN(12,AD4965),0))</f>
        <v>0</v>
      </c>
      <c r="AF4965" s="37">
        <f t="shared" si="1086"/>
        <v>0</v>
      </c>
      <c r="AG4965" s="37">
        <f t="shared" si="1087"/>
        <v>0</v>
      </c>
      <c r="AH4965" s="37">
        <f t="shared" si="1088"/>
        <v>0</v>
      </c>
      <c r="AI4965" s="35" t="str">
        <f t="shared" si="1089"/>
        <v>Nusidėvėjęs</v>
      </c>
      <c r="AJ4965" s="38" t="str">
        <f>IF(AND(F4965&lt;&gt;[3]Pav.tvarkyklė!$B$12,F4965&lt;&gt;[3]Pav.tvarkyklė!$B$13),"GVTNT","X")</f>
        <v>GVTNT</v>
      </c>
      <c r="AK4965" s="39">
        <f t="shared" si="1091"/>
        <v>0</v>
      </c>
      <c r="AL4965" s="41"/>
      <c r="AM4965" s="41"/>
      <c r="AN4965" s="41">
        <f t="shared" si="1079"/>
        <v>1900</v>
      </c>
      <c r="AO4965" s="41"/>
      <c r="AP4965" s="41"/>
      <c r="AQ4965" s="41"/>
      <c r="AR4965" s="42"/>
      <c r="AS4965" s="42"/>
      <c r="AU4965" s="43">
        <f t="shared" si="1080"/>
        <v>0</v>
      </c>
    </row>
    <row r="4966" spans="1:47" ht="15" customHeight="1" x14ac:dyDescent="0.25">
      <c r="A4966" s="11"/>
      <c r="B4966" s="19">
        <v>5135</v>
      </c>
      <c r="C4966" s="61"/>
      <c r="D4966" s="62"/>
      <c r="E4966" s="78"/>
      <c r="F4966" s="63"/>
      <c r="G4966" s="80"/>
      <c r="H4966" s="94"/>
      <c r="I4966" s="95"/>
      <c r="J4966" s="27"/>
      <c r="K4966" s="27"/>
      <c r="L4966" s="95"/>
      <c r="M4966" s="96"/>
      <c r="N4966" s="29">
        <v>0</v>
      </c>
      <c r="O4966" s="30" t="str">
        <f>IF(G4966&lt;=$N$2,"",IF(F4966=[3]Pav.tvarkyklė!$B$13,"",IF(ISBLANK(R4966),"X","")))</f>
        <v/>
      </c>
      <c r="P4966" s="91"/>
      <c r="Q4966" s="63"/>
      <c r="R4966" s="63"/>
      <c r="S4966" s="63"/>
      <c r="T4966" s="63"/>
      <c r="U4966" s="34" t="str">
        <f>IFERROR(INDEX('[3]5.Grup_T'!$G$4:$G$22,MATCH('6.Turtas'!E4966,'[3]5.Grup_T'!$E$4:$E$22,0)),"0")</f>
        <v>0</v>
      </c>
      <c r="V4966" s="35">
        <f t="shared" si="1081"/>
        <v>0</v>
      </c>
      <c r="W4966" s="35">
        <f>IF(NOT(ISBLANK(H4966)),(12-DATEDIF(H4966,'[3]1.Pradzia'!$D$13,"m")),0)</f>
        <v>0</v>
      </c>
      <c r="X4966" s="35">
        <f t="shared" si="1082"/>
        <v>0</v>
      </c>
      <c r="Y4966" s="35">
        <f t="shared" si="1078"/>
        <v>0</v>
      </c>
      <c r="Z4966" s="35">
        <f t="shared" si="1090"/>
        <v>0</v>
      </c>
      <c r="AA4966" s="36">
        <f t="shared" si="1083"/>
        <v>0</v>
      </c>
      <c r="AB4966" s="36">
        <f t="shared" si="1084"/>
        <v>0</v>
      </c>
      <c r="AC4966" s="37">
        <f t="shared" si="1085"/>
        <v>0</v>
      </c>
      <c r="AD4966" s="35">
        <f>IF(OR(YEAR(G4966)&lt;2019,O4966="X"),0,IF(ISBLANK(H4966),DATEDIF(G4966,'[3]1.Pradzia'!$D$13,"M"),DATEDIF(G4966,H4966,"m")))</f>
        <v>0</v>
      </c>
      <c r="AE4966" s="37">
        <f>IF(E4966='[3]5.Grup_T'!$E$20,0,IF(AD4966&lt;&gt;0,M4966/V4966*MIN(12,AD4966),0))</f>
        <v>0</v>
      </c>
      <c r="AF4966" s="37">
        <f t="shared" si="1086"/>
        <v>0</v>
      </c>
      <c r="AG4966" s="37">
        <f t="shared" si="1087"/>
        <v>0</v>
      </c>
      <c r="AH4966" s="37">
        <f t="shared" si="1088"/>
        <v>0</v>
      </c>
      <c r="AI4966" s="35" t="str">
        <f t="shared" si="1089"/>
        <v>Nusidėvėjęs</v>
      </c>
      <c r="AJ4966" s="38" t="str">
        <f>IF(AND(F4966&lt;&gt;[3]Pav.tvarkyklė!$B$12,F4966&lt;&gt;[3]Pav.tvarkyklė!$B$13),"GVTNT","X")</f>
        <v>GVTNT</v>
      </c>
      <c r="AK4966" s="39">
        <f t="shared" si="1091"/>
        <v>0</v>
      </c>
      <c r="AL4966" s="41"/>
      <c r="AM4966" s="41"/>
      <c r="AN4966" s="41">
        <f t="shared" si="1079"/>
        <v>1900</v>
      </c>
      <c r="AO4966" s="41"/>
      <c r="AP4966" s="41"/>
      <c r="AQ4966" s="41"/>
      <c r="AR4966" s="42"/>
      <c r="AS4966" s="42"/>
      <c r="AU4966" s="43">
        <f t="shared" si="1080"/>
        <v>0</v>
      </c>
    </row>
    <row r="4967" spans="1:47" ht="15" customHeight="1" x14ac:dyDescent="0.25">
      <c r="A4967" s="11"/>
      <c r="B4967" s="19">
        <v>5136</v>
      </c>
      <c r="C4967" s="61"/>
      <c r="D4967" s="62"/>
      <c r="E4967" s="78"/>
      <c r="F4967" s="63"/>
      <c r="G4967" s="80"/>
      <c r="H4967" s="94"/>
      <c r="I4967" s="95"/>
      <c r="J4967" s="27"/>
      <c r="K4967" s="27"/>
      <c r="L4967" s="95"/>
      <c r="M4967" s="96"/>
      <c r="N4967" s="29">
        <v>0</v>
      </c>
      <c r="O4967" s="30" t="str">
        <f>IF(G4967&lt;=$N$2,"",IF(F4967=[3]Pav.tvarkyklė!$B$13,"",IF(ISBLANK(R4967),"X","")))</f>
        <v/>
      </c>
      <c r="P4967" s="91"/>
      <c r="Q4967" s="63"/>
      <c r="R4967" s="63"/>
      <c r="S4967" s="63"/>
      <c r="T4967" s="63"/>
      <c r="U4967" s="34" t="str">
        <f>IFERROR(INDEX('[3]5.Grup_T'!$G$4:$G$22,MATCH('6.Turtas'!E4967,'[3]5.Grup_T'!$E$4:$E$22,0)),"0")</f>
        <v>0</v>
      </c>
      <c r="V4967" s="35">
        <f t="shared" si="1081"/>
        <v>0</v>
      </c>
      <c r="W4967" s="35">
        <f>IF(NOT(ISBLANK(H4967)),(12-DATEDIF(H4967,'[3]1.Pradzia'!$D$13,"m")),0)</f>
        <v>0</v>
      </c>
      <c r="X4967" s="35">
        <f t="shared" si="1082"/>
        <v>0</v>
      </c>
      <c r="Y4967" s="35">
        <f t="shared" si="1078"/>
        <v>0</v>
      </c>
      <c r="Z4967" s="35">
        <f t="shared" si="1090"/>
        <v>0</v>
      </c>
      <c r="AA4967" s="36">
        <f t="shared" si="1083"/>
        <v>0</v>
      </c>
      <c r="AB4967" s="36">
        <f t="shared" si="1084"/>
        <v>0</v>
      </c>
      <c r="AC4967" s="37">
        <f t="shared" si="1085"/>
        <v>0</v>
      </c>
      <c r="AD4967" s="35">
        <f>IF(OR(YEAR(G4967)&lt;2019,O4967="X"),0,IF(ISBLANK(H4967),DATEDIF(G4967,'[3]1.Pradzia'!$D$13,"M"),DATEDIF(G4967,H4967,"m")))</f>
        <v>0</v>
      </c>
      <c r="AE4967" s="37">
        <f>IF(E4967='[3]5.Grup_T'!$E$20,0,IF(AD4967&lt;&gt;0,M4967/V4967*MIN(12,AD4967),0))</f>
        <v>0</v>
      </c>
      <c r="AF4967" s="37">
        <f t="shared" si="1086"/>
        <v>0</v>
      </c>
      <c r="AG4967" s="37">
        <f t="shared" si="1087"/>
        <v>0</v>
      </c>
      <c r="AH4967" s="37">
        <f t="shared" si="1088"/>
        <v>0</v>
      </c>
      <c r="AI4967" s="35" t="str">
        <f t="shared" si="1089"/>
        <v>Nusidėvėjęs</v>
      </c>
      <c r="AJ4967" s="38" t="str">
        <f>IF(AND(F4967&lt;&gt;[3]Pav.tvarkyklė!$B$12,F4967&lt;&gt;[3]Pav.tvarkyklė!$B$13),"GVTNT","X")</f>
        <v>GVTNT</v>
      </c>
      <c r="AK4967" s="39">
        <f t="shared" si="1091"/>
        <v>0</v>
      </c>
      <c r="AL4967" s="41"/>
      <c r="AM4967" s="41"/>
      <c r="AN4967" s="41">
        <f t="shared" si="1079"/>
        <v>1900</v>
      </c>
      <c r="AO4967" s="41"/>
      <c r="AP4967" s="41"/>
      <c r="AQ4967" s="41"/>
      <c r="AR4967" s="42"/>
      <c r="AS4967" s="42"/>
      <c r="AU4967" s="43">
        <f t="shared" si="1080"/>
        <v>0</v>
      </c>
    </row>
    <row r="4968" spans="1:47" ht="15" customHeight="1" x14ac:dyDescent="0.25">
      <c r="A4968" s="11"/>
      <c r="B4968" s="19">
        <v>5137</v>
      </c>
      <c r="C4968" s="61"/>
      <c r="D4968" s="62"/>
      <c r="E4968" s="78"/>
      <c r="F4968" s="63"/>
      <c r="G4968" s="80"/>
      <c r="H4968" s="94"/>
      <c r="I4968" s="95"/>
      <c r="J4968" s="27"/>
      <c r="K4968" s="27"/>
      <c r="L4968" s="95"/>
      <c r="M4968" s="96"/>
      <c r="N4968" s="29">
        <v>0</v>
      </c>
      <c r="O4968" s="30" t="str">
        <f>IF(G4968&lt;=$N$2,"",IF(F4968=[3]Pav.tvarkyklė!$B$13,"",IF(ISBLANK(R4968),"X","")))</f>
        <v/>
      </c>
      <c r="P4968" s="91"/>
      <c r="Q4968" s="63"/>
      <c r="R4968" s="63"/>
      <c r="S4968" s="63"/>
      <c r="T4968" s="63"/>
      <c r="U4968" s="34" t="str">
        <f>IFERROR(INDEX('[3]5.Grup_T'!$G$4:$G$22,MATCH('6.Turtas'!E4968,'[3]5.Grup_T'!$E$4:$E$22,0)),"0")</f>
        <v>0</v>
      </c>
      <c r="V4968" s="35">
        <f t="shared" si="1081"/>
        <v>0</v>
      </c>
      <c r="W4968" s="35">
        <f>IF(NOT(ISBLANK(H4968)),(12-DATEDIF(H4968,'[3]1.Pradzia'!$D$13,"m")),0)</f>
        <v>0</v>
      </c>
      <c r="X4968" s="35">
        <f t="shared" si="1082"/>
        <v>0</v>
      </c>
      <c r="Y4968" s="35">
        <f t="shared" si="1078"/>
        <v>0</v>
      </c>
      <c r="Z4968" s="35">
        <f t="shared" si="1090"/>
        <v>0</v>
      </c>
      <c r="AA4968" s="36">
        <f t="shared" si="1083"/>
        <v>0</v>
      </c>
      <c r="AB4968" s="36">
        <f t="shared" si="1084"/>
        <v>0</v>
      </c>
      <c r="AC4968" s="37">
        <f t="shared" si="1085"/>
        <v>0</v>
      </c>
      <c r="AD4968" s="35">
        <f>IF(OR(YEAR(G4968)&lt;2019,O4968="X"),0,IF(ISBLANK(H4968),DATEDIF(G4968,'[3]1.Pradzia'!$D$13,"M"),DATEDIF(G4968,H4968,"m")))</f>
        <v>0</v>
      </c>
      <c r="AE4968" s="37">
        <f>IF(E4968='[3]5.Grup_T'!$E$20,0,IF(AD4968&lt;&gt;0,M4968/V4968*MIN(12,AD4968),0))</f>
        <v>0</v>
      </c>
      <c r="AF4968" s="37">
        <f t="shared" si="1086"/>
        <v>0</v>
      </c>
      <c r="AG4968" s="37">
        <f t="shared" si="1087"/>
        <v>0</v>
      </c>
      <c r="AH4968" s="37">
        <f t="shared" si="1088"/>
        <v>0</v>
      </c>
      <c r="AI4968" s="35" t="str">
        <f t="shared" si="1089"/>
        <v>Nusidėvėjęs</v>
      </c>
      <c r="AJ4968" s="38" t="str">
        <f>IF(AND(F4968&lt;&gt;[3]Pav.tvarkyklė!$B$12,F4968&lt;&gt;[3]Pav.tvarkyklė!$B$13),"GVTNT","X")</f>
        <v>GVTNT</v>
      </c>
      <c r="AK4968" s="39">
        <f t="shared" si="1091"/>
        <v>0</v>
      </c>
      <c r="AL4968" s="41"/>
      <c r="AM4968" s="41"/>
      <c r="AN4968" s="41">
        <f t="shared" si="1079"/>
        <v>1900</v>
      </c>
      <c r="AO4968" s="41"/>
      <c r="AP4968" s="41"/>
      <c r="AQ4968" s="41"/>
      <c r="AR4968" s="42"/>
      <c r="AS4968" s="42"/>
      <c r="AU4968" s="43">
        <f t="shared" si="1080"/>
        <v>0</v>
      </c>
    </row>
    <row r="4969" spans="1:47" ht="15" customHeight="1" x14ac:dyDescent="0.25">
      <c r="A4969" s="11"/>
      <c r="B4969" s="19">
        <v>5138</v>
      </c>
      <c r="C4969" s="61"/>
      <c r="D4969" s="62"/>
      <c r="E4969" s="78"/>
      <c r="F4969" s="63"/>
      <c r="G4969" s="80"/>
      <c r="H4969" s="94"/>
      <c r="I4969" s="95"/>
      <c r="J4969" s="27"/>
      <c r="K4969" s="27"/>
      <c r="L4969" s="95"/>
      <c r="M4969" s="96"/>
      <c r="N4969" s="29">
        <v>0</v>
      </c>
      <c r="O4969" s="30" t="str">
        <f>IF(G4969&lt;=$N$2,"",IF(F4969=[3]Pav.tvarkyklė!$B$13,"",IF(ISBLANK(R4969),"X","")))</f>
        <v/>
      </c>
      <c r="P4969" s="91"/>
      <c r="Q4969" s="63"/>
      <c r="R4969" s="63"/>
      <c r="S4969" s="63"/>
      <c r="T4969" s="63"/>
      <c r="U4969" s="34" t="str">
        <f>IFERROR(INDEX('[3]5.Grup_T'!$G$4:$G$22,MATCH('6.Turtas'!E4969,'[3]5.Grup_T'!$E$4:$E$22,0)),"0")</f>
        <v>0</v>
      </c>
      <c r="V4969" s="35">
        <f t="shared" si="1081"/>
        <v>0</v>
      </c>
      <c r="W4969" s="35">
        <f>IF(NOT(ISBLANK(H4969)),(12-DATEDIF(H4969,'[3]1.Pradzia'!$D$13,"m")),0)</f>
        <v>0</v>
      </c>
      <c r="X4969" s="35">
        <f t="shared" si="1082"/>
        <v>0</v>
      </c>
      <c r="Y4969" s="35">
        <f t="shared" si="1078"/>
        <v>0</v>
      </c>
      <c r="Z4969" s="35">
        <f t="shared" si="1090"/>
        <v>0</v>
      </c>
      <c r="AA4969" s="36">
        <f t="shared" si="1083"/>
        <v>0</v>
      </c>
      <c r="AB4969" s="36">
        <f t="shared" si="1084"/>
        <v>0</v>
      </c>
      <c r="AC4969" s="37">
        <f t="shared" si="1085"/>
        <v>0</v>
      </c>
      <c r="AD4969" s="35">
        <f>IF(OR(YEAR(G4969)&lt;2019,O4969="X"),0,IF(ISBLANK(H4969),DATEDIF(G4969,'[3]1.Pradzia'!$D$13,"M"),DATEDIF(G4969,H4969,"m")))</f>
        <v>0</v>
      </c>
      <c r="AE4969" s="37">
        <f>IF(E4969='[3]5.Grup_T'!$E$20,0,IF(AD4969&lt;&gt;0,M4969/V4969*MIN(12,AD4969),0))</f>
        <v>0</v>
      </c>
      <c r="AF4969" s="37">
        <f t="shared" si="1086"/>
        <v>0</v>
      </c>
      <c r="AG4969" s="37">
        <f t="shared" si="1087"/>
        <v>0</v>
      </c>
      <c r="AH4969" s="37">
        <f t="shared" si="1088"/>
        <v>0</v>
      </c>
      <c r="AI4969" s="35" t="str">
        <f t="shared" si="1089"/>
        <v>Nusidėvėjęs</v>
      </c>
      <c r="AJ4969" s="38" t="str">
        <f>IF(AND(F4969&lt;&gt;[3]Pav.tvarkyklė!$B$12,F4969&lt;&gt;[3]Pav.tvarkyklė!$B$13),"GVTNT","X")</f>
        <v>GVTNT</v>
      </c>
      <c r="AK4969" s="39">
        <f t="shared" si="1091"/>
        <v>0</v>
      </c>
      <c r="AL4969" s="41"/>
      <c r="AM4969" s="41"/>
      <c r="AN4969" s="41">
        <f t="shared" si="1079"/>
        <v>1900</v>
      </c>
      <c r="AO4969" s="41"/>
      <c r="AP4969" s="41"/>
      <c r="AQ4969" s="41"/>
      <c r="AR4969" s="42"/>
      <c r="AS4969" s="42"/>
      <c r="AU4969" s="43">
        <f t="shared" si="1080"/>
        <v>0</v>
      </c>
    </row>
    <row r="4970" spans="1:47" ht="15" customHeight="1" x14ac:dyDescent="0.25">
      <c r="A4970" s="11"/>
      <c r="B4970" s="19">
        <v>5139</v>
      </c>
      <c r="C4970" s="61"/>
      <c r="D4970" s="62"/>
      <c r="E4970" s="78"/>
      <c r="F4970" s="63"/>
      <c r="G4970" s="80"/>
      <c r="H4970" s="94"/>
      <c r="I4970" s="95"/>
      <c r="J4970" s="27"/>
      <c r="K4970" s="27"/>
      <c r="L4970" s="95"/>
      <c r="M4970" s="96"/>
      <c r="N4970" s="29">
        <v>0</v>
      </c>
      <c r="O4970" s="30" t="str">
        <f>IF(G4970&lt;=$N$2,"",IF(F4970=[3]Pav.tvarkyklė!$B$13,"",IF(ISBLANK(R4970),"X","")))</f>
        <v/>
      </c>
      <c r="P4970" s="91"/>
      <c r="Q4970" s="63"/>
      <c r="R4970" s="63"/>
      <c r="S4970" s="63"/>
      <c r="T4970" s="63"/>
      <c r="U4970" s="34" t="str">
        <f>IFERROR(INDEX('[3]5.Grup_T'!$G$4:$G$22,MATCH('6.Turtas'!E4970,'[3]5.Grup_T'!$E$4:$E$22,0)),"0")</f>
        <v>0</v>
      </c>
      <c r="V4970" s="35">
        <f t="shared" si="1081"/>
        <v>0</v>
      </c>
      <c r="W4970" s="35">
        <f>IF(NOT(ISBLANK(H4970)),(12-DATEDIF(H4970,'[3]1.Pradzia'!$D$13,"m")),0)</f>
        <v>0</v>
      </c>
      <c r="X4970" s="35">
        <f t="shared" si="1082"/>
        <v>0</v>
      </c>
      <c r="Y4970" s="35">
        <f t="shared" si="1078"/>
        <v>0</v>
      </c>
      <c r="Z4970" s="35">
        <f t="shared" si="1090"/>
        <v>0</v>
      </c>
      <c r="AA4970" s="36">
        <f t="shared" si="1083"/>
        <v>0</v>
      </c>
      <c r="AB4970" s="36">
        <f t="shared" si="1084"/>
        <v>0</v>
      </c>
      <c r="AC4970" s="37">
        <f t="shared" si="1085"/>
        <v>0</v>
      </c>
      <c r="AD4970" s="35">
        <f>IF(OR(YEAR(G4970)&lt;2019,O4970="X"),0,IF(ISBLANK(H4970),DATEDIF(G4970,'[3]1.Pradzia'!$D$13,"M"),DATEDIF(G4970,H4970,"m")))</f>
        <v>0</v>
      </c>
      <c r="AE4970" s="37">
        <f>IF(E4970='[3]5.Grup_T'!$E$20,0,IF(AD4970&lt;&gt;0,M4970/V4970*MIN(12,AD4970),0))</f>
        <v>0</v>
      </c>
      <c r="AF4970" s="37">
        <f t="shared" si="1086"/>
        <v>0</v>
      </c>
      <c r="AG4970" s="37">
        <f t="shared" si="1087"/>
        <v>0</v>
      </c>
      <c r="AH4970" s="37">
        <f t="shared" si="1088"/>
        <v>0</v>
      </c>
      <c r="AI4970" s="35" t="str">
        <f t="shared" si="1089"/>
        <v>Nusidėvėjęs</v>
      </c>
      <c r="AJ4970" s="38" t="str">
        <f>IF(AND(F4970&lt;&gt;[3]Pav.tvarkyklė!$B$12,F4970&lt;&gt;[3]Pav.tvarkyklė!$B$13),"GVTNT","X")</f>
        <v>GVTNT</v>
      </c>
      <c r="AK4970" s="39">
        <f t="shared" si="1091"/>
        <v>0</v>
      </c>
      <c r="AL4970" s="41"/>
      <c r="AM4970" s="41"/>
      <c r="AN4970" s="41">
        <f t="shared" si="1079"/>
        <v>1900</v>
      </c>
      <c r="AO4970" s="41"/>
      <c r="AP4970" s="41"/>
      <c r="AQ4970" s="41"/>
      <c r="AR4970" s="42"/>
      <c r="AS4970" s="42"/>
      <c r="AU4970" s="43">
        <f t="shared" si="1080"/>
        <v>0</v>
      </c>
    </row>
    <row r="4971" spans="1:47" ht="15" customHeight="1" x14ac:dyDescent="0.25">
      <c r="A4971" s="11"/>
      <c r="B4971" s="19">
        <v>5140</v>
      </c>
      <c r="C4971" s="61"/>
      <c r="D4971" s="62"/>
      <c r="E4971" s="78"/>
      <c r="F4971" s="63"/>
      <c r="G4971" s="80"/>
      <c r="H4971" s="94"/>
      <c r="I4971" s="95"/>
      <c r="J4971" s="27"/>
      <c r="K4971" s="27"/>
      <c r="L4971" s="95"/>
      <c r="M4971" s="96"/>
      <c r="N4971" s="29">
        <v>0</v>
      </c>
      <c r="O4971" s="30" t="str">
        <f>IF(G4971&lt;=$N$2,"",IF(F4971=[3]Pav.tvarkyklė!$B$13,"",IF(ISBLANK(R4971),"X","")))</f>
        <v/>
      </c>
      <c r="P4971" s="91"/>
      <c r="Q4971" s="63"/>
      <c r="R4971" s="63"/>
      <c r="S4971" s="63"/>
      <c r="T4971" s="63"/>
      <c r="U4971" s="34" t="str">
        <f>IFERROR(INDEX('[3]5.Grup_T'!$G$4:$G$22,MATCH('6.Turtas'!E4971,'[3]5.Grup_T'!$E$4:$E$22,0)),"0")</f>
        <v>0</v>
      </c>
      <c r="V4971" s="35">
        <f t="shared" si="1081"/>
        <v>0</v>
      </c>
      <c r="W4971" s="35">
        <f>IF(NOT(ISBLANK(H4971)),(12-DATEDIF(H4971,'[3]1.Pradzia'!$D$13,"m")),0)</f>
        <v>0</v>
      </c>
      <c r="X4971" s="35">
        <f t="shared" si="1082"/>
        <v>0</v>
      </c>
      <c r="Y4971" s="35">
        <f t="shared" si="1078"/>
        <v>0</v>
      </c>
      <c r="Z4971" s="35">
        <f t="shared" si="1090"/>
        <v>0</v>
      </c>
      <c r="AA4971" s="36">
        <f t="shared" si="1083"/>
        <v>0</v>
      </c>
      <c r="AB4971" s="36">
        <f t="shared" si="1084"/>
        <v>0</v>
      </c>
      <c r="AC4971" s="37">
        <f t="shared" si="1085"/>
        <v>0</v>
      </c>
      <c r="AD4971" s="35">
        <f>IF(OR(YEAR(G4971)&lt;2019,O4971="X"),0,IF(ISBLANK(H4971),DATEDIF(G4971,'[3]1.Pradzia'!$D$13,"M"),DATEDIF(G4971,H4971,"m")))</f>
        <v>0</v>
      </c>
      <c r="AE4971" s="37">
        <f>IF(E4971='[3]5.Grup_T'!$E$20,0,IF(AD4971&lt;&gt;0,M4971/V4971*MIN(12,AD4971),0))</f>
        <v>0</v>
      </c>
      <c r="AF4971" s="37">
        <f t="shared" si="1086"/>
        <v>0</v>
      </c>
      <c r="AG4971" s="37">
        <f t="shared" si="1087"/>
        <v>0</v>
      </c>
      <c r="AH4971" s="37">
        <f t="shared" si="1088"/>
        <v>0</v>
      </c>
      <c r="AI4971" s="35" t="str">
        <f t="shared" si="1089"/>
        <v>Nusidėvėjęs</v>
      </c>
      <c r="AJ4971" s="38" t="str">
        <f>IF(AND(F4971&lt;&gt;[3]Pav.tvarkyklė!$B$12,F4971&lt;&gt;[3]Pav.tvarkyklė!$B$13),"GVTNT","X")</f>
        <v>GVTNT</v>
      </c>
      <c r="AK4971" s="39">
        <f t="shared" si="1091"/>
        <v>0</v>
      </c>
      <c r="AL4971" s="41"/>
      <c r="AM4971" s="41"/>
      <c r="AN4971" s="41">
        <f t="shared" si="1079"/>
        <v>1900</v>
      </c>
      <c r="AO4971" s="41"/>
      <c r="AP4971" s="41"/>
      <c r="AQ4971" s="41"/>
      <c r="AR4971" s="42"/>
      <c r="AS4971" s="42"/>
      <c r="AU4971" s="43">
        <f t="shared" si="1080"/>
        <v>0</v>
      </c>
    </row>
    <row r="4972" spans="1:47" ht="15" customHeight="1" x14ac:dyDescent="0.25">
      <c r="A4972" s="11"/>
      <c r="B4972" s="19">
        <v>5141</v>
      </c>
      <c r="C4972" s="61"/>
      <c r="D4972" s="62"/>
      <c r="E4972" s="78"/>
      <c r="F4972" s="63"/>
      <c r="G4972" s="80"/>
      <c r="H4972" s="94"/>
      <c r="I4972" s="95"/>
      <c r="J4972" s="27"/>
      <c r="K4972" s="27"/>
      <c r="L4972" s="95"/>
      <c r="M4972" s="96"/>
      <c r="N4972" s="29">
        <v>0</v>
      </c>
      <c r="O4972" s="30" t="str">
        <f>IF(G4972&lt;=$N$2,"",IF(F4972=[3]Pav.tvarkyklė!$B$13,"",IF(ISBLANK(R4972),"X","")))</f>
        <v/>
      </c>
      <c r="P4972" s="91"/>
      <c r="Q4972" s="63"/>
      <c r="R4972" s="63"/>
      <c r="S4972" s="63"/>
      <c r="T4972" s="63"/>
      <c r="U4972" s="34" t="str">
        <f>IFERROR(INDEX('[3]5.Grup_T'!$G$4:$G$22,MATCH('6.Turtas'!E4972,'[3]5.Grup_T'!$E$4:$E$22,0)),"0")</f>
        <v>0</v>
      </c>
      <c r="V4972" s="35">
        <f t="shared" si="1081"/>
        <v>0</v>
      </c>
      <c r="W4972" s="35">
        <f>IF(NOT(ISBLANK(H4972)),(12-DATEDIF(H4972,'[3]1.Pradzia'!$D$13,"m")),0)</f>
        <v>0</v>
      </c>
      <c r="X4972" s="35">
        <f t="shared" si="1082"/>
        <v>0</v>
      </c>
      <c r="Y4972" s="35">
        <f t="shared" si="1078"/>
        <v>0</v>
      </c>
      <c r="Z4972" s="35">
        <f t="shared" si="1090"/>
        <v>0</v>
      </c>
      <c r="AA4972" s="36">
        <f t="shared" si="1083"/>
        <v>0</v>
      </c>
      <c r="AB4972" s="36">
        <f t="shared" si="1084"/>
        <v>0</v>
      </c>
      <c r="AC4972" s="37">
        <f t="shared" si="1085"/>
        <v>0</v>
      </c>
      <c r="AD4972" s="35">
        <f>IF(OR(YEAR(G4972)&lt;2019,O4972="X"),0,IF(ISBLANK(H4972),DATEDIF(G4972,'[3]1.Pradzia'!$D$13,"M"),DATEDIF(G4972,H4972,"m")))</f>
        <v>0</v>
      </c>
      <c r="AE4972" s="37">
        <f>IF(E4972='[3]5.Grup_T'!$E$20,0,IF(AD4972&lt;&gt;0,M4972/V4972*MIN(12,AD4972),0))</f>
        <v>0</v>
      </c>
      <c r="AF4972" s="37">
        <f t="shared" si="1086"/>
        <v>0</v>
      </c>
      <c r="AG4972" s="37">
        <f t="shared" si="1087"/>
        <v>0</v>
      </c>
      <c r="AH4972" s="37">
        <f t="shared" si="1088"/>
        <v>0</v>
      </c>
      <c r="AI4972" s="35" t="str">
        <f t="shared" si="1089"/>
        <v>Nusidėvėjęs</v>
      </c>
      <c r="AJ4972" s="38" t="str">
        <f>IF(AND(F4972&lt;&gt;[3]Pav.tvarkyklė!$B$12,F4972&lt;&gt;[3]Pav.tvarkyklė!$B$13),"GVTNT","X")</f>
        <v>GVTNT</v>
      </c>
      <c r="AK4972" s="39">
        <f t="shared" si="1091"/>
        <v>0</v>
      </c>
      <c r="AL4972" s="41"/>
      <c r="AM4972" s="41"/>
      <c r="AN4972" s="41">
        <f t="shared" si="1079"/>
        <v>1900</v>
      </c>
      <c r="AO4972" s="41"/>
      <c r="AP4972" s="41"/>
      <c r="AQ4972" s="41"/>
      <c r="AR4972" s="42"/>
      <c r="AS4972" s="42"/>
      <c r="AU4972" s="43">
        <f t="shared" si="1080"/>
        <v>0</v>
      </c>
    </row>
    <row r="4973" spans="1:47" ht="15" customHeight="1" x14ac:dyDescent="0.25">
      <c r="A4973" s="11"/>
      <c r="B4973" s="19">
        <v>5142</v>
      </c>
      <c r="C4973" s="61"/>
      <c r="D4973" s="62"/>
      <c r="E4973" s="78"/>
      <c r="F4973" s="63"/>
      <c r="G4973" s="80"/>
      <c r="H4973" s="94"/>
      <c r="I4973" s="95"/>
      <c r="J4973" s="27"/>
      <c r="K4973" s="27"/>
      <c r="L4973" s="95"/>
      <c r="M4973" s="96"/>
      <c r="N4973" s="29">
        <v>0</v>
      </c>
      <c r="O4973" s="30" t="str">
        <f>IF(G4973&lt;=$N$2,"",IF(F4973=[3]Pav.tvarkyklė!$B$13,"",IF(ISBLANK(R4973),"X","")))</f>
        <v/>
      </c>
      <c r="P4973" s="91"/>
      <c r="Q4973" s="63"/>
      <c r="R4973" s="63"/>
      <c r="S4973" s="63"/>
      <c r="T4973" s="63"/>
      <c r="U4973" s="34" t="str">
        <f>IFERROR(INDEX('[3]5.Grup_T'!$G$4:$G$22,MATCH('6.Turtas'!E4973,'[3]5.Grup_T'!$E$4:$E$22,0)),"0")</f>
        <v>0</v>
      </c>
      <c r="V4973" s="35">
        <f t="shared" si="1081"/>
        <v>0</v>
      </c>
      <c r="W4973" s="35">
        <f>IF(NOT(ISBLANK(H4973)),(12-DATEDIF(H4973,'[3]1.Pradzia'!$D$13,"m")),0)</f>
        <v>0</v>
      </c>
      <c r="X4973" s="35">
        <f t="shared" si="1082"/>
        <v>0</v>
      </c>
      <c r="Y4973" s="35">
        <f t="shared" si="1078"/>
        <v>0</v>
      </c>
      <c r="Z4973" s="35">
        <f t="shared" si="1090"/>
        <v>0</v>
      </c>
      <c r="AA4973" s="36">
        <f t="shared" si="1083"/>
        <v>0</v>
      </c>
      <c r="AB4973" s="36">
        <f t="shared" si="1084"/>
        <v>0</v>
      </c>
      <c r="AC4973" s="37">
        <f t="shared" si="1085"/>
        <v>0</v>
      </c>
      <c r="AD4973" s="35">
        <f>IF(OR(YEAR(G4973)&lt;2019,O4973="X"),0,IF(ISBLANK(H4973),DATEDIF(G4973,'[3]1.Pradzia'!$D$13,"M"),DATEDIF(G4973,H4973,"m")))</f>
        <v>0</v>
      </c>
      <c r="AE4973" s="37">
        <f>IF(E4973='[3]5.Grup_T'!$E$20,0,IF(AD4973&lt;&gt;0,M4973/V4973*MIN(12,AD4973),0))</f>
        <v>0</v>
      </c>
      <c r="AF4973" s="37">
        <f t="shared" si="1086"/>
        <v>0</v>
      </c>
      <c r="AG4973" s="37">
        <f t="shared" si="1087"/>
        <v>0</v>
      </c>
      <c r="AH4973" s="37">
        <f t="shared" si="1088"/>
        <v>0</v>
      </c>
      <c r="AI4973" s="35" t="str">
        <f t="shared" si="1089"/>
        <v>Nusidėvėjęs</v>
      </c>
      <c r="AJ4973" s="38" t="str">
        <f>IF(AND(F4973&lt;&gt;[3]Pav.tvarkyklė!$B$12,F4973&lt;&gt;[3]Pav.tvarkyklė!$B$13),"GVTNT","X")</f>
        <v>GVTNT</v>
      </c>
      <c r="AK4973" s="39">
        <f t="shared" si="1091"/>
        <v>0</v>
      </c>
      <c r="AL4973" s="41"/>
      <c r="AM4973" s="41"/>
      <c r="AN4973" s="41">
        <f t="shared" si="1079"/>
        <v>1900</v>
      </c>
      <c r="AO4973" s="41"/>
      <c r="AP4973" s="41"/>
      <c r="AQ4973" s="41"/>
      <c r="AR4973" s="42"/>
      <c r="AS4973" s="42"/>
      <c r="AU4973" s="43">
        <f t="shared" si="1080"/>
        <v>0</v>
      </c>
    </row>
    <row r="4974" spans="1:47" ht="15" customHeight="1" x14ac:dyDescent="0.25">
      <c r="A4974" s="11"/>
      <c r="B4974" s="19">
        <v>5143</v>
      </c>
      <c r="C4974" s="61"/>
      <c r="D4974" s="62"/>
      <c r="E4974" s="78"/>
      <c r="F4974" s="63"/>
      <c r="G4974" s="80"/>
      <c r="H4974" s="94"/>
      <c r="I4974" s="95"/>
      <c r="J4974" s="27"/>
      <c r="K4974" s="27"/>
      <c r="L4974" s="95"/>
      <c r="M4974" s="96"/>
      <c r="N4974" s="29">
        <v>0</v>
      </c>
      <c r="O4974" s="30" t="str">
        <f>IF(G4974&lt;=$N$2,"",IF(F4974=[3]Pav.tvarkyklė!$B$13,"",IF(ISBLANK(R4974),"X","")))</f>
        <v/>
      </c>
      <c r="P4974" s="91"/>
      <c r="Q4974" s="63"/>
      <c r="R4974" s="63"/>
      <c r="S4974" s="63"/>
      <c r="T4974" s="63"/>
      <c r="U4974" s="34" t="str">
        <f>IFERROR(INDEX('[3]5.Grup_T'!$G$4:$G$22,MATCH('6.Turtas'!E4974,'[3]5.Grup_T'!$E$4:$E$22,0)),"0")</f>
        <v>0</v>
      </c>
      <c r="V4974" s="35">
        <f t="shared" si="1081"/>
        <v>0</v>
      </c>
      <c r="W4974" s="35">
        <f>IF(NOT(ISBLANK(H4974)),(12-DATEDIF(H4974,'[3]1.Pradzia'!$D$13,"m")),0)</f>
        <v>0</v>
      </c>
      <c r="X4974" s="35">
        <f t="shared" si="1082"/>
        <v>0</v>
      </c>
      <c r="Y4974" s="35">
        <f t="shared" si="1078"/>
        <v>0</v>
      </c>
      <c r="Z4974" s="35">
        <f t="shared" si="1090"/>
        <v>0</v>
      </c>
      <c r="AA4974" s="36">
        <f t="shared" si="1083"/>
        <v>0</v>
      </c>
      <c r="AB4974" s="36">
        <f t="shared" si="1084"/>
        <v>0</v>
      </c>
      <c r="AC4974" s="37">
        <f t="shared" si="1085"/>
        <v>0</v>
      </c>
      <c r="AD4974" s="35">
        <f>IF(OR(YEAR(G4974)&lt;2019,O4974="X"),0,IF(ISBLANK(H4974),DATEDIF(G4974,'[3]1.Pradzia'!$D$13,"M"),DATEDIF(G4974,H4974,"m")))</f>
        <v>0</v>
      </c>
      <c r="AE4974" s="37">
        <f>IF(E4974='[3]5.Grup_T'!$E$20,0,IF(AD4974&lt;&gt;0,M4974/V4974*MIN(12,AD4974),0))</f>
        <v>0</v>
      </c>
      <c r="AF4974" s="37">
        <f t="shared" si="1086"/>
        <v>0</v>
      </c>
      <c r="AG4974" s="37">
        <f t="shared" si="1087"/>
        <v>0</v>
      </c>
      <c r="AH4974" s="37">
        <f t="shared" si="1088"/>
        <v>0</v>
      </c>
      <c r="AI4974" s="35" t="str">
        <f t="shared" si="1089"/>
        <v>Nusidėvėjęs</v>
      </c>
      <c r="AJ4974" s="38" t="str">
        <f>IF(AND(F4974&lt;&gt;[3]Pav.tvarkyklė!$B$12,F4974&lt;&gt;[3]Pav.tvarkyklė!$B$13),"GVTNT","X")</f>
        <v>GVTNT</v>
      </c>
      <c r="AK4974" s="39">
        <f t="shared" si="1091"/>
        <v>0</v>
      </c>
      <c r="AL4974" s="41"/>
      <c r="AM4974" s="41"/>
      <c r="AN4974" s="41">
        <f t="shared" si="1079"/>
        <v>1900</v>
      </c>
      <c r="AO4974" s="41"/>
      <c r="AP4974" s="41"/>
      <c r="AQ4974" s="41"/>
      <c r="AR4974" s="42"/>
      <c r="AS4974" s="42"/>
      <c r="AU4974" s="43">
        <f t="shared" si="1080"/>
        <v>0</v>
      </c>
    </row>
    <row r="4975" spans="1:47" ht="15" customHeight="1" x14ac:dyDescent="0.25">
      <c r="A4975" s="11"/>
      <c r="B4975" s="19">
        <v>5144</v>
      </c>
      <c r="C4975" s="61"/>
      <c r="D4975" s="62"/>
      <c r="E4975" s="78"/>
      <c r="F4975" s="63"/>
      <c r="G4975" s="80"/>
      <c r="H4975" s="94"/>
      <c r="I4975" s="95"/>
      <c r="J4975" s="27"/>
      <c r="K4975" s="27"/>
      <c r="L4975" s="95"/>
      <c r="M4975" s="96"/>
      <c r="N4975" s="29">
        <v>0</v>
      </c>
      <c r="O4975" s="30" t="str">
        <f>IF(G4975&lt;=$N$2,"",IF(F4975=[3]Pav.tvarkyklė!$B$13,"",IF(ISBLANK(R4975),"X","")))</f>
        <v/>
      </c>
      <c r="P4975" s="91"/>
      <c r="Q4975" s="63"/>
      <c r="R4975" s="63"/>
      <c r="S4975" s="63"/>
      <c r="T4975" s="63"/>
      <c r="U4975" s="34" t="str">
        <f>IFERROR(INDEX('[3]5.Grup_T'!$G$4:$G$22,MATCH('6.Turtas'!E4975,'[3]5.Grup_T'!$E$4:$E$22,0)),"0")</f>
        <v>0</v>
      </c>
      <c r="V4975" s="35">
        <f t="shared" si="1081"/>
        <v>0</v>
      </c>
      <c r="W4975" s="35">
        <f>IF(NOT(ISBLANK(H4975)),(12-DATEDIF(H4975,'[3]1.Pradzia'!$D$13,"m")),0)</f>
        <v>0</v>
      </c>
      <c r="X4975" s="35">
        <f t="shared" si="1082"/>
        <v>0</v>
      </c>
      <c r="Y4975" s="35">
        <f t="shared" si="1078"/>
        <v>0</v>
      </c>
      <c r="Z4975" s="35">
        <f t="shared" si="1090"/>
        <v>0</v>
      </c>
      <c r="AA4975" s="36">
        <f t="shared" si="1083"/>
        <v>0</v>
      </c>
      <c r="AB4975" s="36">
        <f t="shared" si="1084"/>
        <v>0</v>
      </c>
      <c r="AC4975" s="37">
        <f t="shared" si="1085"/>
        <v>0</v>
      </c>
      <c r="AD4975" s="35">
        <f>IF(OR(YEAR(G4975)&lt;2019,O4975="X"),0,IF(ISBLANK(H4975),DATEDIF(G4975,'[3]1.Pradzia'!$D$13,"M"),DATEDIF(G4975,H4975,"m")))</f>
        <v>0</v>
      </c>
      <c r="AE4975" s="37">
        <f>IF(E4975='[3]5.Grup_T'!$E$20,0,IF(AD4975&lt;&gt;0,M4975/V4975*MIN(12,AD4975),0))</f>
        <v>0</v>
      </c>
      <c r="AF4975" s="37">
        <f t="shared" si="1086"/>
        <v>0</v>
      </c>
      <c r="AG4975" s="37">
        <f t="shared" si="1087"/>
        <v>0</v>
      </c>
      <c r="AH4975" s="37">
        <f t="shared" si="1088"/>
        <v>0</v>
      </c>
      <c r="AI4975" s="35" t="str">
        <f t="shared" si="1089"/>
        <v>Nusidėvėjęs</v>
      </c>
      <c r="AJ4975" s="38" t="str">
        <f>IF(AND(F4975&lt;&gt;[3]Pav.tvarkyklė!$B$12,F4975&lt;&gt;[3]Pav.tvarkyklė!$B$13),"GVTNT","X")</f>
        <v>GVTNT</v>
      </c>
      <c r="AK4975" s="39">
        <f t="shared" si="1091"/>
        <v>0</v>
      </c>
      <c r="AL4975" s="41"/>
      <c r="AM4975" s="41"/>
      <c r="AN4975" s="41">
        <f t="shared" si="1079"/>
        <v>1900</v>
      </c>
      <c r="AO4975" s="41"/>
      <c r="AP4975" s="41"/>
      <c r="AQ4975" s="41"/>
      <c r="AR4975" s="42"/>
      <c r="AS4975" s="42"/>
      <c r="AU4975" s="43">
        <f t="shared" si="1080"/>
        <v>0</v>
      </c>
    </row>
    <row r="4976" spans="1:47" ht="15" customHeight="1" x14ac:dyDescent="0.25">
      <c r="A4976" s="11"/>
      <c r="B4976" s="19">
        <v>5145</v>
      </c>
      <c r="C4976" s="61"/>
      <c r="D4976" s="62"/>
      <c r="E4976" s="78"/>
      <c r="F4976" s="63"/>
      <c r="G4976" s="80"/>
      <c r="H4976" s="94"/>
      <c r="I4976" s="95"/>
      <c r="J4976" s="27"/>
      <c r="K4976" s="27"/>
      <c r="L4976" s="95"/>
      <c r="M4976" s="96"/>
      <c r="N4976" s="29">
        <v>0</v>
      </c>
      <c r="O4976" s="30" t="str">
        <f>IF(G4976&lt;=$N$2,"",IF(F4976=[3]Pav.tvarkyklė!$B$13,"",IF(ISBLANK(R4976),"X","")))</f>
        <v/>
      </c>
      <c r="P4976" s="91"/>
      <c r="Q4976" s="63"/>
      <c r="R4976" s="63"/>
      <c r="S4976" s="63"/>
      <c r="T4976" s="63"/>
      <c r="U4976" s="34" t="str">
        <f>IFERROR(INDEX('[3]5.Grup_T'!$G$4:$G$22,MATCH('6.Turtas'!E4976,'[3]5.Grup_T'!$E$4:$E$22,0)),"0")</f>
        <v>0</v>
      </c>
      <c r="V4976" s="35">
        <f t="shared" si="1081"/>
        <v>0</v>
      </c>
      <c r="W4976" s="35">
        <f>IF(NOT(ISBLANK(H4976)),(12-DATEDIF(H4976,'[3]1.Pradzia'!$D$13,"m")),0)</f>
        <v>0</v>
      </c>
      <c r="X4976" s="35">
        <f t="shared" si="1082"/>
        <v>0</v>
      </c>
      <c r="Y4976" s="35">
        <f t="shared" si="1078"/>
        <v>0</v>
      </c>
      <c r="Z4976" s="35">
        <f t="shared" si="1090"/>
        <v>0</v>
      </c>
      <c r="AA4976" s="36">
        <f t="shared" si="1083"/>
        <v>0</v>
      </c>
      <c r="AB4976" s="36">
        <f t="shared" si="1084"/>
        <v>0</v>
      </c>
      <c r="AC4976" s="37">
        <f t="shared" si="1085"/>
        <v>0</v>
      </c>
      <c r="AD4976" s="35">
        <f>IF(OR(YEAR(G4976)&lt;2019,O4976="X"),0,IF(ISBLANK(H4976),DATEDIF(G4976,'[3]1.Pradzia'!$D$13,"M"),DATEDIF(G4976,H4976,"m")))</f>
        <v>0</v>
      </c>
      <c r="AE4976" s="37">
        <f>IF(E4976='[3]5.Grup_T'!$E$20,0,IF(AD4976&lt;&gt;0,M4976/V4976*MIN(12,AD4976),0))</f>
        <v>0</v>
      </c>
      <c r="AF4976" s="37">
        <f t="shared" si="1086"/>
        <v>0</v>
      </c>
      <c r="AG4976" s="37">
        <f t="shared" si="1087"/>
        <v>0</v>
      </c>
      <c r="AH4976" s="37">
        <f t="shared" si="1088"/>
        <v>0</v>
      </c>
      <c r="AI4976" s="35" t="str">
        <f t="shared" si="1089"/>
        <v>Nusidėvėjęs</v>
      </c>
      <c r="AJ4976" s="38" t="str">
        <f>IF(AND(F4976&lt;&gt;[3]Pav.tvarkyklė!$B$12,F4976&lt;&gt;[3]Pav.tvarkyklė!$B$13),"GVTNT","X")</f>
        <v>GVTNT</v>
      </c>
      <c r="AK4976" s="39">
        <f t="shared" si="1091"/>
        <v>0</v>
      </c>
      <c r="AL4976" s="41"/>
      <c r="AM4976" s="41"/>
      <c r="AN4976" s="41">
        <f t="shared" si="1079"/>
        <v>1900</v>
      </c>
      <c r="AO4976" s="41"/>
      <c r="AP4976" s="41"/>
      <c r="AQ4976" s="41"/>
      <c r="AR4976" s="42"/>
      <c r="AS4976" s="42"/>
      <c r="AU4976" s="43">
        <f t="shared" si="1080"/>
        <v>0</v>
      </c>
    </row>
    <row r="4977" spans="1:47" ht="15" customHeight="1" x14ac:dyDescent="0.25">
      <c r="A4977" s="11"/>
      <c r="B4977" s="19">
        <v>5146</v>
      </c>
      <c r="C4977" s="61"/>
      <c r="D4977" s="62"/>
      <c r="E4977" s="78"/>
      <c r="F4977" s="63"/>
      <c r="G4977" s="80"/>
      <c r="H4977" s="94"/>
      <c r="I4977" s="95"/>
      <c r="J4977" s="27"/>
      <c r="K4977" s="27"/>
      <c r="L4977" s="95"/>
      <c r="M4977" s="96"/>
      <c r="N4977" s="29">
        <v>0</v>
      </c>
      <c r="O4977" s="30" t="str">
        <f>IF(G4977&lt;=$N$2,"",IF(F4977=[3]Pav.tvarkyklė!$B$13,"",IF(ISBLANK(R4977),"X","")))</f>
        <v/>
      </c>
      <c r="P4977" s="91"/>
      <c r="Q4977" s="63"/>
      <c r="R4977" s="63"/>
      <c r="S4977" s="63"/>
      <c r="T4977" s="63"/>
      <c r="U4977" s="34" t="str">
        <f>IFERROR(INDEX('[3]5.Grup_T'!$G$4:$G$22,MATCH('6.Turtas'!E4977,'[3]5.Grup_T'!$E$4:$E$22,0)),"0")</f>
        <v>0</v>
      </c>
      <c r="V4977" s="35">
        <f t="shared" si="1081"/>
        <v>0</v>
      </c>
      <c r="W4977" s="35">
        <f>IF(NOT(ISBLANK(H4977)),(12-DATEDIF(H4977,'[3]1.Pradzia'!$D$13,"m")),0)</f>
        <v>0</v>
      </c>
      <c r="X4977" s="35">
        <f t="shared" si="1082"/>
        <v>0</v>
      </c>
      <c r="Y4977" s="35">
        <f t="shared" si="1078"/>
        <v>0</v>
      </c>
      <c r="Z4977" s="35">
        <f t="shared" si="1090"/>
        <v>0</v>
      </c>
      <c r="AA4977" s="36">
        <f t="shared" si="1083"/>
        <v>0</v>
      </c>
      <c r="AB4977" s="36">
        <f t="shared" si="1084"/>
        <v>0</v>
      </c>
      <c r="AC4977" s="37">
        <f t="shared" si="1085"/>
        <v>0</v>
      </c>
      <c r="AD4977" s="35">
        <f>IF(OR(YEAR(G4977)&lt;2019,O4977="X"),0,IF(ISBLANK(H4977),DATEDIF(G4977,'[3]1.Pradzia'!$D$13,"M"),DATEDIF(G4977,H4977,"m")))</f>
        <v>0</v>
      </c>
      <c r="AE4977" s="37">
        <f>IF(E4977='[3]5.Grup_T'!$E$20,0,IF(AD4977&lt;&gt;0,M4977/V4977*MIN(12,AD4977),0))</f>
        <v>0</v>
      </c>
      <c r="AF4977" s="37">
        <f t="shared" si="1086"/>
        <v>0</v>
      </c>
      <c r="AG4977" s="37">
        <f t="shared" si="1087"/>
        <v>0</v>
      </c>
      <c r="AH4977" s="37">
        <f t="shared" si="1088"/>
        <v>0</v>
      </c>
      <c r="AI4977" s="35" t="str">
        <f t="shared" si="1089"/>
        <v>Nusidėvėjęs</v>
      </c>
      <c r="AJ4977" s="38" t="str">
        <f>IF(AND(F4977&lt;&gt;[3]Pav.tvarkyklė!$B$12,F4977&lt;&gt;[3]Pav.tvarkyklė!$B$13),"GVTNT","X")</f>
        <v>GVTNT</v>
      </c>
      <c r="AK4977" s="39">
        <f t="shared" si="1091"/>
        <v>0</v>
      </c>
      <c r="AL4977" s="41"/>
      <c r="AM4977" s="41"/>
      <c r="AN4977" s="41">
        <f t="shared" si="1079"/>
        <v>1900</v>
      </c>
      <c r="AO4977" s="41"/>
      <c r="AP4977" s="41"/>
      <c r="AQ4977" s="41"/>
      <c r="AR4977" s="42"/>
      <c r="AS4977" s="42"/>
      <c r="AU4977" s="43">
        <f t="shared" si="1080"/>
        <v>0</v>
      </c>
    </row>
    <row r="4978" spans="1:47" ht="15" customHeight="1" x14ac:dyDescent="0.25">
      <c r="A4978" s="11"/>
      <c r="B4978" s="19">
        <v>5147</v>
      </c>
      <c r="C4978" s="61"/>
      <c r="D4978" s="62"/>
      <c r="E4978" s="78"/>
      <c r="F4978" s="63"/>
      <c r="G4978" s="80"/>
      <c r="H4978" s="94"/>
      <c r="I4978" s="95"/>
      <c r="J4978" s="27"/>
      <c r="K4978" s="27"/>
      <c r="L4978" s="95"/>
      <c r="M4978" s="96"/>
      <c r="N4978" s="29">
        <v>0</v>
      </c>
      <c r="O4978" s="30" t="str">
        <f>IF(G4978&lt;=$N$2,"",IF(F4978=[3]Pav.tvarkyklė!$B$13,"",IF(ISBLANK(R4978),"X","")))</f>
        <v/>
      </c>
      <c r="P4978" s="91"/>
      <c r="Q4978" s="63"/>
      <c r="R4978" s="63"/>
      <c r="S4978" s="63"/>
      <c r="T4978" s="63"/>
      <c r="U4978" s="34" t="str">
        <f>IFERROR(INDEX('[3]5.Grup_T'!$G$4:$G$22,MATCH('6.Turtas'!E4978,'[3]5.Grup_T'!$E$4:$E$22,0)),"0")</f>
        <v>0</v>
      </c>
      <c r="V4978" s="35">
        <f t="shared" si="1081"/>
        <v>0</v>
      </c>
      <c r="W4978" s="35">
        <f>IF(NOT(ISBLANK(H4978)),(12-DATEDIF(H4978,'[3]1.Pradzia'!$D$13,"m")),0)</f>
        <v>0</v>
      </c>
      <c r="X4978" s="35">
        <f t="shared" si="1082"/>
        <v>0</v>
      </c>
      <c r="Y4978" s="35">
        <f t="shared" si="1078"/>
        <v>0</v>
      </c>
      <c r="Z4978" s="35">
        <f t="shared" si="1090"/>
        <v>0</v>
      </c>
      <c r="AA4978" s="36">
        <f t="shared" si="1083"/>
        <v>0</v>
      </c>
      <c r="AB4978" s="36">
        <f t="shared" si="1084"/>
        <v>0</v>
      </c>
      <c r="AC4978" s="37">
        <f t="shared" si="1085"/>
        <v>0</v>
      </c>
      <c r="AD4978" s="35">
        <f>IF(OR(YEAR(G4978)&lt;2019,O4978="X"),0,IF(ISBLANK(H4978),DATEDIF(G4978,'[3]1.Pradzia'!$D$13,"M"),DATEDIF(G4978,H4978,"m")))</f>
        <v>0</v>
      </c>
      <c r="AE4978" s="37">
        <f>IF(E4978='[3]5.Grup_T'!$E$20,0,IF(AD4978&lt;&gt;0,M4978/V4978*MIN(12,AD4978),0))</f>
        <v>0</v>
      </c>
      <c r="AF4978" s="37">
        <f t="shared" si="1086"/>
        <v>0</v>
      </c>
      <c r="AG4978" s="37">
        <f t="shared" si="1087"/>
        <v>0</v>
      </c>
      <c r="AH4978" s="37">
        <f t="shared" si="1088"/>
        <v>0</v>
      </c>
      <c r="AI4978" s="35" t="str">
        <f t="shared" si="1089"/>
        <v>Nusidėvėjęs</v>
      </c>
      <c r="AJ4978" s="38" t="str">
        <f>IF(AND(F4978&lt;&gt;[3]Pav.tvarkyklė!$B$12,F4978&lt;&gt;[3]Pav.tvarkyklė!$B$13),"GVTNT","X")</f>
        <v>GVTNT</v>
      </c>
      <c r="AK4978" s="39">
        <f t="shared" si="1091"/>
        <v>0</v>
      </c>
      <c r="AL4978" s="41"/>
      <c r="AM4978" s="41"/>
      <c r="AN4978" s="41">
        <f t="shared" si="1079"/>
        <v>1900</v>
      </c>
      <c r="AO4978" s="41"/>
      <c r="AP4978" s="41"/>
      <c r="AQ4978" s="41"/>
      <c r="AR4978" s="42"/>
      <c r="AS4978" s="42"/>
      <c r="AU4978" s="43">
        <f t="shared" si="1080"/>
        <v>0</v>
      </c>
    </row>
    <row r="4979" spans="1:47" ht="15" customHeight="1" x14ac:dyDescent="0.25">
      <c r="A4979" s="11"/>
      <c r="B4979" s="19">
        <v>5148</v>
      </c>
      <c r="C4979" s="61"/>
      <c r="D4979" s="62"/>
      <c r="E4979" s="78"/>
      <c r="F4979" s="63"/>
      <c r="G4979" s="80"/>
      <c r="H4979" s="94"/>
      <c r="I4979" s="95"/>
      <c r="J4979" s="27"/>
      <c r="K4979" s="27"/>
      <c r="L4979" s="95"/>
      <c r="M4979" s="96"/>
      <c r="N4979" s="29">
        <v>0</v>
      </c>
      <c r="O4979" s="30" t="str">
        <f>IF(G4979&lt;=$N$2,"",IF(F4979=[3]Pav.tvarkyklė!$B$13,"",IF(ISBLANK(R4979),"X","")))</f>
        <v/>
      </c>
      <c r="P4979" s="91"/>
      <c r="Q4979" s="63"/>
      <c r="R4979" s="63"/>
      <c r="S4979" s="63"/>
      <c r="T4979" s="63"/>
      <c r="U4979" s="34" t="str">
        <f>IFERROR(INDEX('[3]5.Grup_T'!$G$4:$G$22,MATCH('6.Turtas'!E4979,'[3]5.Grup_T'!$E$4:$E$22,0)),"0")</f>
        <v>0</v>
      </c>
      <c r="V4979" s="35">
        <f t="shared" si="1081"/>
        <v>0</v>
      </c>
      <c r="W4979" s="35">
        <f>IF(NOT(ISBLANK(H4979)),(12-DATEDIF(H4979,'[3]1.Pradzia'!$D$13,"m")),0)</f>
        <v>0</v>
      </c>
      <c r="X4979" s="35">
        <f t="shared" si="1082"/>
        <v>0</v>
      </c>
      <c r="Y4979" s="35">
        <f t="shared" si="1078"/>
        <v>0</v>
      </c>
      <c r="Z4979" s="35">
        <f t="shared" si="1090"/>
        <v>0</v>
      </c>
      <c r="AA4979" s="36">
        <f t="shared" si="1083"/>
        <v>0</v>
      </c>
      <c r="AB4979" s="36">
        <f t="shared" si="1084"/>
        <v>0</v>
      </c>
      <c r="AC4979" s="37">
        <f t="shared" si="1085"/>
        <v>0</v>
      </c>
      <c r="AD4979" s="35">
        <f>IF(OR(YEAR(G4979)&lt;2019,O4979="X"),0,IF(ISBLANK(H4979),DATEDIF(G4979,'[3]1.Pradzia'!$D$13,"M"),DATEDIF(G4979,H4979,"m")))</f>
        <v>0</v>
      </c>
      <c r="AE4979" s="37">
        <f>IF(E4979='[3]5.Grup_T'!$E$20,0,IF(AD4979&lt;&gt;0,M4979/V4979*MIN(12,AD4979),0))</f>
        <v>0</v>
      </c>
      <c r="AF4979" s="37">
        <f t="shared" si="1086"/>
        <v>0</v>
      </c>
      <c r="AG4979" s="37">
        <f t="shared" si="1087"/>
        <v>0</v>
      </c>
      <c r="AH4979" s="37">
        <f t="shared" si="1088"/>
        <v>0</v>
      </c>
      <c r="AI4979" s="35" t="str">
        <f t="shared" si="1089"/>
        <v>Nusidėvėjęs</v>
      </c>
      <c r="AJ4979" s="38" t="str">
        <f>IF(AND(F4979&lt;&gt;[3]Pav.tvarkyklė!$B$12,F4979&lt;&gt;[3]Pav.tvarkyklė!$B$13),"GVTNT","X")</f>
        <v>GVTNT</v>
      </c>
      <c r="AK4979" s="39">
        <f t="shared" si="1091"/>
        <v>0</v>
      </c>
      <c r="AL4979" s="41"/>
      <c r="AM4979" s="41"/>
      <c r="AN4979" s="41">
        <f t="shared" si="1079"/>
        <v>1900</v>
      </c>
      <c r="AO4979" s="41"/>
      <c r="AP4979" s="41"/>
      <c r="AQ4979" s="41"/>
      <c r="AR4979" s="42"/>
      <c r="AS4979" s="42"/>
      <c r="AU4979" s="43">
        <f t="shared" si="1080"/>
        <v>0</v>
      </c>
    </row>
    <row r="4980" spans="1:47" ht="15" customHeight="1" x14ac:dyDescent="0.25">
      <c r="A4980" s="11"/>
      <c r="B4980" s="19">
        <v>5149</v>
      </c>
      <c r="C4980" s="61"/>
      <c r="D4980" s="62"/>
      <c r="E4980" s="78"/>
      <c r="F4980" s="63"/>
      <c r="G4980" s="80"/>
      <c r="H4980" s="94"/>
      <c r="I4980" s="95"/>
      <c r="J4980" s="27"/>
      <c r="K4980" s="27"/>
      <c r="L4980" s="95"/>
      <c r="M4980" s="96"/>
      <c r="N4980" s="29">
        <v>0</v>
      </c>
      <c r="O4980" s="30" t="str">
        <f>IF(G4980&lt;=$N$2,"",IF(F4980=[3]Pav.tvarkyklė!$B$13,"",IF(ISBLANK(R4980),"X","")))</f>
        <v/>
      </c>
      <c r="P4980" s="91"/>
      <c r="Q4980" s="63"/>
      <c r="R4980" s="63"/>
      <c r="S4980" s="63"/>
      <c r="T4980" s="63"/>
      <c r="U4980" s="34" t="str">
        <f>IFERROR(INDEX('[3]5.Grup_T'!$G$4:$G$22,MATCH('6.Turtas'!E4980,'[3]5.Grup_T'!$E$4:$E$22,0)),"0")</f>
        <v>0</v>
      </c>
      <c r="V4980" s="35">
        <f t="shared" si="1081"/>
        <v>0</v>
      </c>
      <c r="W4980" s="35">
        <f>IF(NOT(ISBLANK(H4980)),(12-DATEDIF(H4980,'[3]1.Pradzia'!$D$13,"m")),0)</f>
        <v>0</v>
      </c>
      <c r="X4980" s="35">
        <f t="shared" si="1082"/>
        <v>0</v>
      </c>
      <c r="Y4980" s="35">
        <f t="shared" si="1078"/>
        <v>0</v>
      </c>
      <c r="Z4980" s="35">
        <f t="shared" si="1090"/>
        <v>0</v>
      </c>
      <c r="AA4980" s="36">
        <f t="shared" si="1083"/>
        <v>0</v>
      </c>
      <c r="AB4980" s="36">
        <f t="shared" si="1084"/>
        <v>0</v>
      </c>
      <c r="AC4980" s="37">
        <f t="shared" si="1085"/>
        <v>0</v>
      </c>
      <c r="AD4980" s="35">
        <f>IF(OR(YEAR(G4980)&lt;2019,O4980="X"),0,IF(ISBLANK(H4980),DATEDIF(G4980,'[3]1.Pradzia'!$D$13,"M"),DATEDIF(G4980,H4980,"m")))</f>
        <v>0</v>
      </c>
      <c r="AE4980" s="37">
        <f>IF(E4980='[3]5.Grup_T'!$E$20,0,IF(AD4980&lt;&gt;0,M4980/V4980*MIN(12,AD4980),0))</f>
        <v>0</v>
      </c>
      <c r="AF4980" s="37">
        <f t="shared" si="1086"/>
        <v>0</v>
      </c>
      <c r="AG4980" s="37">
        <f t="shared" si="1087"/>
        <v>0</v>
      </c>
      <c r="AH4980" s="37">
        <f t="shared" si="1088"/>
        <v>0</v>
      </c>
      <c r="AI4980" s="35" t="str">
        <f t="shared" si="1089"/>
        <v>Nusidėvėjęs</v>
      </c>
      <c r="AJ4980" s="38" t="str">
        <f>IF(AND(F4980&lt;&gt;[3]Pav.tvarkyklė!$B$12,F4980&lt;&gt;[3]Pav.tvarkyklė!$B$13),"GVTNT","X")</f>
        <v>GVTNT</v>
      </c>
      <c r="AK4980" s="39">
        <f t="shared" si="1091"/>
        <v>0</v>
      </c>
      <c r="AL4980" s="41"/>
      <c r="AM4980" s="41"/>
      <c r="AN4980" s="41">
        <f t="shared" si="1079"/>
        <v>1900</v>
      </c>
      <c r="AO4980" s="41"/>
      <c r="AP4980" s="41"/>
      <c r="AQ4980" s="41"/>
      <c r="AR4980" s="42"/>
      <c r="AS4980" s="42"/>
      <c r="AU4980" s="43">
        <f t="shared" si="1080"/>
        <v>0</v>
      </c>
    </row>
    <row r="4981" spans="1:47" ht="15" customHeight="1" x14ac:dyDescent="0.25">
      <c r="A4981" s="11"/>
      <c r="B4981" s="19">
        <v>5150</v>
      </c>
      <c r="C4981" s="61"/>
      <c r="D4981" s="62"/>
      <c r="E4981" s="78"/>
      <c r="F4981" s="63"/>
      <c r="G4981" s="80"/>
      <c r="H4981" s="94"/>
      <c r="I4981" s="95"/>
      <c r="J4981" s="27"/>
      <c r="K4981" s="27"/>
      <c r="L4981" s="95"/>
      <c r="M4981" s="96"/>
      <c r="N4981" s="29">
        <v>0</v>
      </c>
      <c r="O4981" s="30" t="str">
        <f>IF(G4981&lt;=$N$2,"",IF(F4981=[3]Pav.tvarkyklė!$B$13,"",IF(ISBLANK(R4981),"X","")))</f>
        <v/>
      </c>
      <c r="P4981" s="91"/>
      <c r="Q4981" s="63"/>
      <c r="R4981" s="63"/>
      <c r="S4981" s="63"/>
      <c r="T4981" s="63"/>
      <c r="U4981" s="34" t="str">
        <f>IFERROR(INDEX('[3]5.Grup_T'!$G$4:$G$22,MATCH('6.Turtas'!E4981,'[3]5.Grup_T'!$E$4:$E$22,0)),"0")</f>
        <v>0</v>
      </c>
      <c r="V4981" s="35">
        <f t="shared" si="1081"/>
        <v>0</v>
      </c>
      <c r="W4981" s="35">
        <f>IF(NOT(ISBLANK(H4981)),(12-DATEDIF(H4981,'[3]1.Pradzia'!$D$13,"m")),0)</f>
        <v>0</v>
      </c>
      <c r="X4981" s="35">
        <f t="shared" si="1082"/>
        <v>0</v>
      </c>
      <c r="Y4981" s="35">
        <f t="shared" si="1078"/>
        <v>0</v>
      </c>
      <c r="Z4981" s="35">
        <f t="shared" si="1090"/>
        <v>0</v>
      </c>
      <c r="AA4981" s="36">
        <f t="shared" si="1083"/>
        <v>0</v>
      </c>
      <c r="AB4981" s="36">
        <f t="shared" si="1084"/>
        <v>0</v>
      </c>
      <c r="AC4981" s="37">
        <f t="shared" si="1085"/>
        <v>0</v>
      </c>
      <c r="AD4981" s="35">
        <f>IF(OR(YEAR(G4981)&lt;2019,O4981="X"),0,IF(ISBLANK(H4981),DATEDIF(G4981,'[3]1.Pradzia'!$D$13,"M"),DATEDIF(G4981,H4981,"m")))</f>
        <v>0</v>
      </c>
      <c r="AE4981" s="37">
        <f>IF(E4981='[3]5.Grup_T'!$E$20,0,IF(AD4981&lt;&gt;0,M4981/V4981*MIN(12,AD4981),0))</f>
        <v>0</v>
      </c>
      <c r="AF4981" s="37">
        <f t="shared" si="1086"/>
        <v>0</v>
      </c>
      <c r="AG4981" s="37">
        <f t="shared" si="1087"/>
        <v>0</v>
      </c>
      <c r="AH4981" s="37">
        <f t="shared" si="1088"/>
        <v>0</v>
      </c>
      <c r="AI4981" s="35" t="str">
        <f t="shared" si="1089"/>
        <v>Nusidėvėjęs</v>
      </c>
      <c r="AJ4981" s="38" t="str">
        <f>IF(AND(F4981&lt;&gt;[3]Pav.tvarkyklė!$B$12,F4981&lt;&gt;[3]Pav.tvarkyklė!$B$13),"GVTNT","X")</f>
        <v>GVTNT</v>
      </c>
      <c r="AK4981" s="39">
        <f t="shared" si="1091"/>
        <v>0</v>
      </c>
      <c r="AL4981" s="41"/>
      <c r="AM4981" s="41"/>
      <c r="AN4981" s="41">
        <f t="shared" si="1079"/>
        <v>1900</v>
      </c>
      <c r="AO4981" s="41"/>
      <c r="AP4981" s="41"/>
      <c r="AQ4981" s="41"/>
      <c r="AR4981" s="42"/>
      <c r="AS4981" s="42"/>
      <c r="AU4981" s="43">
        <f t="shared" si="1080"/>
        <v>0</v>
      </c>
    </row>
    <row r="4982" spans="1:47" ht="15" customHeight="1" x14ac:dyDescent="0.25">
      <c r="A4982" s="11"/>
      <c r="B4982" s="19">
        <v>5151</v>
      </c>
      <c r="C4982" s="61"/>
      <c r="D4982" s="62"/>
      <c r="E4982" s="78"/>
      <c r="F4982" s="63"/>
      <c r="G4982" s="80"/>
      <c r="H4982" s="94"/>
      <c r="I4982" s="95"/>
      <c r="J4982" s="27"/>
      <c r="K4982" s="27"/>
      <c r="L4982" s="95"/>
      <c r="M4982" s="96"/>
      <c r="N4982" s="29">
        <v>0</v>
      </c>
      <c r="O4982" s="30" t="str">
        <f>IF(G4982&lt;=$N$2,"",IF(F4982=[3]Pav.tvarkyklė!$B$13,"",IF(ISBLANK(R4982),"X","")))</f>
        <v/>
      </c>
      <c r="P4982" s="91"/>
      <c r="Q4982" s="63"/>
      <c r="R4982" s="63"/>
      <c r="S4982" s="63"/>
      <c r="T4982" s="63"/>
      <c r="U4982" s="34" t="str">
        <f>IFERROR(INDEX('[3]5.Grup_T'!$G$4:$G$22,MATCH('6.Turtas'!E4982,'[3]5.Grup_T'!$E$4:$E$22,0)),"0")</f>
        <v>0</v>
      </c>
      <c r="V4982" s="35">
        <f t="shared" si="1081"/>
        <v>0</v>
      </c>
      <c r="W4982" s="35">
        <f>IF(NOT(ISBLANK(H4982)),(12-DATEDIF(H4982,'[3]1.Pradzia'!$D$13,"m")),0)</f>
        <v>0</v>
      </c>
      <c r="X4982" s="35">
        <f t="shared" si="1082"/>
        <v>0</v>
      </c>
      <c r="Y4982" s="35">
        <f t="shared" si="1078"/>
        <v>0</v>
      </c>
      <c r="Z4982" s="35">
        <f t="shared" si="1090"/>
        <v>0</v>
      </c>
      <c r="AA4982" s="36">
        <f t="shared" si="1083"/>
        <v>0</v>
      </c>
      <c r="AB4982" s="36">
        <f t="shared" si="1084"/>
        <v>0</v>
      </c>
      <c r="AC4982" s="37">
        <f t="shared" si="1085"/>
        <v>0</v>
      </c>
      <c r="AD4982" s="35">
        <f>IF(OR(YEAR(G4982)&lt;2019,O4982="X"),0,IF(ISBLANK(H4982),DATEDIF(G4982,'[3]1.Pradzia'!$D$13,"M"),DATEDIF(G4982,H4982,"m")))</f>
        <v>0</v>
      </c>
      <c r="AE4982" s="37">
        <f>IF(E4982='[3]5.Grup_T'!$E$20,0,IF(AD4982&lt;&gt;0,M4982/V4982*MIN(12,AD4982),0))</f>
        <v>0</v>
      </c>
      <c r="AF4982" s="37">
        <f t="shared" si="1086"/>
        <v>0</v>
      </c>
      <c r="AG4982" s="37">
        <f t="shared" si="1087"/>
        <v>0</v>
      </c>
      <c r="AH4982" s="37">
        <f t="shared" si="1088"/>
        <v>0</v>
      </c>
      <c r="AI4982" s="35" t="str">
        <f t="shared" si="1089"/>
        <v>Nusidėvėjęs</v>
      </c>
      <c r="AJ4982" s="38" t="str">
        <f>IF(AND(F4982&lt;&gt;[3]Pav.tvarkyklė!$B$12,F4982&lt;&gt;[3]Pav.tvarkyklė!$B$13),"GVTNT","X")</f>
        <v>GVTNT</v>
      </c>
      <c r="AK4982" s="39">
        <f t="shared" si="1091"/>
        <v>0</v>
      </c>
      <c r="AL4982" s="41"/>
      <c r="AM4982" s="41"/>
      <c r="AN4982" s="41">
        <f t="shared" si="1079"/>
        <v>1900</v>
      </c>
      <c r="AO4982" s="41"/>
      <c r="AP4982" s="41"/>
      <c r="AQ4982" s="41"/>
      <c r="AR4982" s="42"/>
      <c r="AS4982" s="42"/>
      <c r="AU4982" s="43">
        <f t="shared" si="1080"/>
        <v>0</v>
      </c>
    </row>
    <row r="4983" spans="1:47" ht="15" customHeight="1" x14ac:dyDescent="0.25">
      <c r="A4983" s="11"/>
      <c r="B4983" s="19">
        <v>5152</v>
      </c>
      <c r="C4983" s="61"/>
      <c r="D4983" s="62"/>
      <c r="E4983" s="78"/>
      <c r="F4983" s="63"/>
      <c r="G4983" s="80"/>
      <c r="H4983" s="94"/>
      <c r="I4983" s="95"/>
      <c r="J4983" s="27"/>
      <c r="K4983" s="27"/>
      <c r="L4983" s="95"/>
      <c r="M4983" s="96"/>
      <c r="N4983" s="29">
        <v>0</v>
      </c>
      <c r="O4983" s="30" t="str">
        <f>IF(G4983&lt;=$N$2,"",IF(F4983=[3]Pav.tvarkyklė!$B$13,"",IF(ISBLANK(R4983),"X","")))</f>
        <v/>
      </c>
      <c r="P4983" s="91"/>
      <c r="Q4983" s="63"/>
      <c r="R4983" s="63"/>
      <c r="S4983" s="63"/>
      <c r="T4983" s="63"/>
      <c r="U4983" s="34" t="str">
        <f>IFERROR(INDEX('[3]5.Grup_T'!$G$4:$G$22,MATCH('6.Turtas'!E4983,'[3]5.Grup_T'!$E$4:$E$22,0)),"0")</f>
        <v>0</v>
      </c>
      <c r="V4983" s="35">
        <f t="shared" si="1081"/>
        <v>0</v>
      </c>
      <c r="W4983" s="35">
        <f>IF(NOT(ISBLANK(H4983)),(12-DATEDIF(H4983,'[3]1.Pradzia'!$D$13,"m")),0)</f>
        <v>0</v>
      </c>
      <c r="X4983" s="35">
        <f t="shared" si="1082"/>
        <v>0</v>
      </c>
      <c r="Y4983" s="35">
        <f t="shared" ref="Y4983:Y5046" si="1092">IF(YEAR(G4983)&gt;=2019,0,IF(Z4983&lt;=0,0,IF(W4983&lt;&gt;0,MIN(W4983,Z4983),MIN(12,Z4983))))</f>
        <v>0</v>
      </c>
      <c r="Z4983" s="35">
        <f t="shared" si="1090"/>
        <v>0</v>
      </c>
      <c r="AA4983" s="36">
        <f t="shared" si="1083"/>
        <v>0</v>
      </c>
      <c r="AB4983" s="36">
        <f t="shared" si="1084"/>
        <v>0</v>
      </c>
      <c r="AC4983" s="37">
        <f t="shared" si="1085"/>
        <v>0</v>
      </c>
      <c r="AD4983" s="35">
        <f>IF(OR(YEAR(G4983)&lt;2019,O4983="X"),0,IF(ISBLANK(H4983),DATEDIF(G4983,'[3]1.Pradzia'!$D$13,"M"),DATEDIF(G4983,H4983,"m")))</f>
        <v>0</v>
      </c>
      <c r="AE4983" s="37">
        <f>IF(E4983='[3]5.Grup_T'!$E$20,0,IF(AD4983&lt;&gt;0,M4983/V4983*MIN(12,AD4983),0))</f>
        <v>0</v>
      </c>
      <c r="AF4983" s="37">
        <f t="shared" si="1086"/>
        <v>0</v>
      </c>
      <c r="AG4983" s="37">
        <f t="shared" si="1087"/>
        <v>0</v>
      </c>
      <c r="AH4983" s="37">
        <f t="shared" si="1088"/>
        <v>0</v>
      </c>
      <c r="AI4983" s="35" t="str">
        <f t="shared" si="1089"/>
        <v>Nusidėvėjęs</v>
      </c>
      <c r="AJ4983" s="38" t="str">
        <f>IF(AND(F4983&lt;&gt;[3]Pav.tvarkyklė!$B$12,F4983&lt;&gt;[3]Pav.tvarkyklė!$B$13),"GVTNT","X")</f>
        <v>GVTNT</v>
      </c>
      <c r="AK4983" s="39">
        <f t="shared" si="1091"/>
        <v>0</v>
      </c>
      <c r="AL4983" s="41"/>
      <c r="AM4983" s="41"/>
      <c r="AN4983" s="41">
        <f t="shared" si="1079"/>
        <v>1900</v>
      </c>
      <c r="AO4983" s="41"/>
      <c r="AP4983" s="41"/>
      <c r="AQ4983" s="41"/>
      <c r="AR4983" s="42"/>
      <c r="AS4983" s="42"/>
      <c r="AU4983" s="43">
        <f t="shared" si="1080"/>
        <v>0</v>
      </c>
    </row>
    <row r="4984" spans="1:47" ht="15" customHeight="1" x14ac:dyDescent="0.25">
      <c r="A4984" s="11"/>
      <c r="B4984" s="19">
        <v>5153</v>
      </c>
      <c r="C4984" s="61"/>
      <c r="D4984" s="62"/>
      <c r="E4984" s="78"/>
      <c r="F4984" s="63"/>
      <c r="G4984" s="80"/>
      <c r="H4984" s="94"/>
      <c r="I4984" s="95"/>
      <c r="J4984" s="27"/>
      <c r="K4984" s="27"/>
      <c r="L4984" s="95"/>
      <c r="M4984" s="96"/>
      <c r="N4984" s="29">
        <v>0</v>
      </c>
      <c r="O4984" s="30" t="str">
        <f>IF(G4984&lt;=$N$2,"",IF(F4984=[3]Pav.tvarkyklė!$B$13,"",IF(ISBLANK(R4984),"X","")))</f>
        <v/>
      </c>
      <c r="P4984" s="91"/>
      <c r="Q4984" s="63"/>
      <c r="R4984" s="63"/>
      <c r="S4984" s="63"/>
      <c r="T4984" s="63"/>
      <c r="U4984" s="34" t="str">
        <f>IFERROR(INDEX('[3]5.Grup_T'!$G$4:$G$22,MATCH('6.Turtas'!E4984,'[3]5.Grup_T'!$E$4:$E$22,0)),"0")</f>
        <v>0</v>
      </c>
      <c r="V4984" s="35">
        <f t="shared" si="1081"/>
        <v>0</v>
      </c>
      <c r="W4984" s="35">
        <f>IF(NOT(ISBLANK(H4984)),(12-DATEDIF(H4984,'[3]1.Pradzia'!$D$13,"m")),0)</f>
        <v>0</v>
      </c>
      <c r="X4984" s="35">
        <f t="shared" si="1082"/>
        <v>0</v>
      </c>
      <c r="Y4984" s="35">
        <f t="shared" si="1092"/>
        <v>0</v>
      </c>
      <c r="Z4984" s="35">
        <f t="shared" si="1090"/>
        <v>0</v>
      </c>
      <c r="AA4984" s="36">
        <f t="shared" si="1083"/>
        <v>0</v>
      </c>
      <c r="AB4984" s="36">
        <f t="shared" si="1084"/>
        <v>0</v>
      </c>
      <c r="AC4984" s="37">
        <f t="shared" si="1085"/>
        <v>0</v>
      </c>
      <c r="AD4984" s="35">
        <f>IF(OR(YEAR(G4984)&lt;2019,O4984="X"),0,IF(ISBLANK(H4984),DATEDIF(G4984,'[3]1.Pradzia'!$D$13,"M"),DATEDIF(G4984,H4984,"m")))</f>
        <v>0</v>
      </c>
      <c r="AE4984" s="37">
        <f>IF(E4984='[3]5.Grup_T'!$E$20,0,IF(AD4984&lt;&gt;0,M4984/V4984*MIN(12,AD4984),0))</f>
        <v>0</v>
      </c>
      <c r="AF4984" s="37">
        <f t="shared" si="1086"/>
        <v>0</v>
      </c>
      <c r="AG4984" s="37">
        <f t="shared" si="1087"/>
        <v>0</v>
      </c>
      <c r="AH4984" s="37">
        <f t="shared" si="1088"/>
        <v>0</v>
      </c>
      <c r="AI4984" s="35" t="str">
        <f t="shared" si="1089"/>
        <v>Nusidėvėjęs</v>
      </c>
      <c r="AJ4984" s="38" t="str">
        <f>IF(AND(F4984&lt;&gt;[3]Pav.tvarkyklė!$B$12,F4984&lt;&gt;[3]Pav.tvarkyklė!$B$13),"GVTNT","X")</f>
        <v>GVTNT</v>
      </c>
      <c r="AK4984" s="39">
        <f t="shared" si="1091"/>
        <v>0</v>
      </c>
      <c r="AL4984" s="41"/>
      <c r="AM4984" s="41"/>
      <c r="AN4984" s="41">
        <f t="shared" si="1079"/>
        <v>1900</v>
      </c>
      <c r="AO4984" s="41"/>
      <c r="AP4984" s="41"/>
      <c r="AQ4984" s="41"/>
      <c r="AR4984" s="42"/>
      <c r="AS4984" s="42"/>
      <c r="AU4984" s="43">
        <f t="shared" si="1080"/>
        <v>0</v>
      </c>
    </row>
    <row r="4985" spans="1:47" ht="15" customHeight="1" x14ac:dyDescent="0.25">
      <c r="A4985" s="11"/>
      <c r="B4985" s="19">
        <v>5154</v>
      </c>
      <c r="C4985" s="61"/>
      <c r="D4985" s="62"/>
      <c r="E4985" s="78"/>
      <c r="F4985" s="63"/>
      <c r="G4985" s="80"/>
      <c r="H4985" s="94"/>
      <c r="I4985" s="95"/>
      <c r="J4985" s="27"/>
      <c r="K4985" s="27"/>
      <c r="L4985" s="95"/>
      <c r="M4985" s="96"/>
      <c r="N4985" s="29">
        <v>0</v>
      </c>
      <c r="O4985" s="30" t="str">
        <f>IF(G4985&lt;=$N$2,"",IF(F4985=[3]Pav.tvarkyklė!$B$13,"",IF(ISBLANK(R4985),"X","")))</f>
        <v/>
      </c>
      <c r="P4985" s="91"/>
      <c r="Q4985" s="63"/>
      <c r="R4985" s="63"/>
      <c r="S4985" s="63"/>
      <c r="T4985" s="63"/>
      <c r="U4985" s="34" t="str">
        <f>IFERROR(INDEX('[3]5.Grup_T'!$G$4:$G$22,MATCH('6.Turtas'!E4985,'[3]5.Grup_T'!$E$4:$E$22,0)),"0")</f>
        <v>0</v>
      </c>
      <c r="V4985" s="35">
        <f t="shared" si="1081"/>
        <v>0</v>
      </c>
      <c r="W4985" s="35">
        <f>IF(NOT(ISBLANK(H4985)),(12-DATEDIF(H4985,'[3]1.Pradzia'!$D$13,"m")),0)</f>
        <v>0</v>
      </c>
      <c r="X4985" s="35">
        <f t="shared" si="1082"/>
        <v>0</v>
      </c>
      <c r="Y4985" s="35">
        <f t="shared" si="1092"/>
        <v>0</v>
      </c>
      <c r="Z4985" s="35">
        <f t="shared" si="1090"/>
        <v>0</v>
      </c>
      <c r="AA4985" s="36">
        <f t="shared" si="1083"/>
        <v>0</v>
      </c>
      <c r="AB4985" s="36">
        <f t="shared" si="1084"/>
        <v>0</v>
      </c>
      <c r="AC4985" s="37">
        <f t="shared" si="1085"/>
        <v>0</v>
      </c>
      <c r="AD4985" s="35">
        <f>IF(OR(YEAR(G4985)&lt;2019,O4985="X"),0,IF(ISBLANK(H4985),DATEDIF(G4985,'[3]1.Pradzia'!$D$13,"M"),DATEDIF(G4985,H4985,"m")))</f>
        <v>0</v>
      </c>
      <c r="AE4985" s="37">
        <f>IF(E4985='[3]5.Grup_T'!$E$20,0,IF(AD4985&lt;&gt;0,M4985/V4985*MIN(12,AD4985),0))</f>
        <v>0</v>
      </c>
      <c r="AF4985" s="37">
        <f t="shared" si="1086"/>
        <v>0</v>
      </c>
      <c r="AG4985" s="37">
        <f t="shared" si="1087"/>
        <v>0</v>
      </c>
      <c r="AH4985" s="37">
        <f t="shared" si="1088"/>
        <v>0</v>
      </c>
      <c r="AI4985" s="35" t="str">
        <f t="shared" si="1089"/>
        <v>Nusidėvėjęs</v>
      </c>
      <c r="AJ4985" s="38" t="str">
        <f>IF(AND(F4985&lt;&gt;[3]Pav.tvarkyklė!$B$12,F4985&lt;&gt;[3]Pav.tvarkyklė!$B$13),"GVTNT","X")</f>
        <v>GVTNT</v>
      </c>
      <c r="AK4985" s="39">
        <f t="shared" si="1091"/>
        <v>0</v>
      </c>
      <c r="AL4985" s="41"/>
      <c r="AM4985" s="41"/>
      <c r="AN4985" s="41">
        <f t="shared" si="1079"/>
        <v>1900</v>
      </c>
      <c r="AO4985" s="41"/>
      <c r="AP4985" s="41"/>
      <c r="AQ4985" s="41"/>
      <c r="AR4985" s="42"/>
      <c r="AS4985" s="42"/>
      <c r="AU4985" s="43">
        <f t="shared" si="1080"/>
        <v>0</v>
      </c>
    </row>
    <row r="4986" spans="1:47" ht="15" customHeight="1" x14ac:dyDescent="0.25">
      <c r="A4986" s="11"/>
      <c r="B4986" s="19">
        <v>5155</v>
      </c>
      <c r="C4986" s="61"/>
      <c r="D4986" s="62"/>
      <c r="E4986" s="78"/>
      <c r="F4986" s="63"/>
      <c r="G4986" s="80"/>
      <c r="H4986" s="94"/>
      <c r="I4986" s="95"/>
      <c r="J4986" s="27"/>
      <c r="K4986" s="27"/>
      <c r="L4986" s="95"/>
      <c r="M4986" s="96"/>
      <c r="N4986" s="29">
        <v>0</v>
      </c>
      <c r="O4986" s="30" t="str">
        <f>IF(G4986&lt;=$N$2,"",IF(F4986=[3]Pav.tvarkyklė!$B$13,"",IF(ISBLANK(R4986),"X","")))</f>
        <v/>
      </c>
      <c r="P4986" s="91"/>
      <c r="Q4986" s="63"/>
      <c r="R4986" s="63"/>
      <c r="S4986" s="63"/>
      <c r="T4986" s="63"/>
      <c r="U4986" s="34" t="str">
        <f>IFERROR(INDEX('[3]5.Grup_T'!$G$4:$G$22,MATCH('6.Turtas'!E4986,'[3]5.Grup_T'!$E$4:$E$22,0)),"0")</f>
        <v>0</v>
      </c>
      <c r="V4986" s="35">
        <f t="shared" si="1081"/>
        <v>0</v>
      </c>
      <c r="W4986" s="35">
        <f>IF(NOT(ISBLANK(H4986)),(12-DATEDIF(H4986,'[3]1.Pradzia'!$D$13,"m")),0)</f>
        <v>0</v>
      </c>
      <c r="X4986" s="35">
        <f t="shared" si="1082"/>
        <v>0</v>
      </c>
      <c r="Y4986" s="35">
        <f t="shared" si="1092"/>
        <v>0</v>
      </c>
      <c r="Z4986" s="35">
        <f t="shared" si="1090"/>
        <v>0</v>
      </c>
      <c r="AA4986" s="36">
        <f t="shared" si="1083"/>
        <v>0</v>
      </c>
      <c r="AB4986" s="36">
        <f t="shared" si="1084"/>
        <v>0</v>
      </c>
      <c r="AC4986" s="37">
        <f t="shared" si="1085"/>
        <v>0</v>
      </c>
      <c r="AD4986" s="35">
        <f>IF(OR(YEAR(G4986)&lt;2019,O4986="X"),0,IF(ISBLANK(H4986),DATEDIF(G4986,'[3]1.Pradzia'!$D$13,"M"),DATEDIF(G4986,H4986,"m")))</f>
        <v>0</v>
      </c>
      <c r="AE4986" s="37">
        <f>IF(E4986='[3]5.Grup_T'!$E$20,0,IF(AD4986&lt;&gt;0,M4986/V4986*MIN(12,AD4986),0))</f>
        <v>0</v>
      </c>
      <c r="AF4986" s="37">
        <f t="shared" si="1086"/>
        <v>0</v>
      </c>
      <c r="AG4986" s="37">
        <f t="shared" si="1087"/>
        <v>0</v>
      </c>
      <c r="AH4986" s="37">
        <f t="shared" si="1088"/>
        <v>0</v>
      </c>
      <c r="AI4986" s="35" t="str">
        <f t="shared" si="1089"/>
        <v>Nusidėvėjęs</v>
      </c>
      <c r="AJ4986" s="38" t="str">
        <f>IF(AND(F4986&lt;&gt;[3]Pav.tvarkyklė!$B$12,F4986&lt;&gt;[3]Pav.tvarkyklė!$B$13),"GVTNT","X")</f>
        <v>GVTNT</v>
      </c>
      <c r="AK4986" s="39">
        <f t="shared" si="1091"/>
        <v>0</v>
      </c>
      <c r="AL4986" s="41"/>
      <c r="AM4986" s="41"/>
      <c r="AN4986" s="41">
        <f t="shared" si="1079"/>
        <v>1900</v>
      </c>
      <c r="AO4986" s="41"/>
      <c r="AP4986" s="41"/>
      <c r="AQ4986" s="41"/>
      <c r="AR4986" s="42"/>
      <c r="AS4986" s="42"/>
      <c r="AU4986" s="43">
        <f t="shared" si="1080"/>
        <v>0</v>
      </c>
    </row>
    <row r="4987" spans="1:47" ht="15" customHeight="1" x14ac:dyDescent="0.25">
      <c r="A4987" s="11"/>
      <c r="B4987" s="19">
        <v>5156</v>
      </c>
      <c r="C4987" s="61"/>
      <c r="D4987" s="62"/>
      <c r="E4987" s="78"/>
      <c r="F4987" s="63"/>
      <c r="G4987" s="80"/>
      <c r="H4987" s="94"/>
      <c r="I4987" s="95"/>
      <c r="J4987" s="27"/>
      <c r="K4987" s="27"/>
      <c r="L4987" s="95"/>
      <c r="M4987" s="96"/>
      <c r="N4987" s="29">
        <v>0</v>
      </c>
      <c r="O4987" s="30" t="str">
        <f>IF(G4987&lt;=$N$2,"",IF(F4987=[3]Pav.tvarkyklė!$B$13,"",IF(ISBLANK(R4987),"X","")))</f>
        <v/>
      </c>
      <c r="P4987" s="91"/>
      <c r="Q4987" s="63"/>
      <c r="R4987" s="63"/>
      <c r="S4987" s="63"/>
      <c r="T4987" s="63"/>
      <c r="U4987" s="34" t="str">
        <f>IFERROR(INDEX('[3]5.Grup_T'!$G$4:$G$22,MATCH('6.Turtas'!E4987,'[3]5.Grup_T'!$E$4:$E$22,0)),"0")</f>
        <v>0</v>
      </c>
      <c r="V4987" s="35">
        <f t="shared" si="1081"/>
        <v>0</v>
      </c>
      <c r="W4987" s="35">
        <f>IF(NOT(ISBLANK(H4987)),(12-DATEDIF(H4987,'[3]1.Pradzia'!$D$13,"m")),0)</f>
        <v>0</v>
      </c>
      <c r="X4987" s="35">
        <f t="shared" si="1082"/>
        <v>0</v>
      </c>
      <c r="Y4987" s="35">
        <f t="shared" si="1092"/>
        <v>0</v>
      </c>
      <c r="Z4987" s="35">
        <f t="shared" si="1090"/>
        <v>0</v>
      </c>
      <c r="AA4987" s="36">
        <f t="shared" si="1083"/>
        <v>0</v>
      </c>
      <c r="AB4987" s="36">
        <f t="shared" si="1084"/>
        <v>0</v>
      </c>
      <c r="AC4987" s="37">
        <f t="shared" si="1085"/>
        <v>0</v>
      </c>
      <c r="AD4987" s="35">
        <f>IF(OR(YEAR(G4987)&lt;2019,O4987="X"),0,IF(ISBLANK(H4987),DATEDIF(G4987,'[3]1.Pradzia'!$D$13,"M"),DATEDIF(G4987,H4987,"m")))</f>
        <v>0</v>
      </c>
      <c r="AE4987" s="37">
        <f>IF(E4987='[3]5.Grup_T'!$E$20,0,IF(AD4987&lt;&gt;0,M4987/V4987*MIN(12,AD4987),0))</f>
        <v>0</v>
      </c>
      <c r="AF4987" s="37">
        <f t="shared" si="1086"/>
        <v>0</v>
      </c>
      <c r="AG4987" s="37">
        <f t="shared" si="1087"/>
        <v>0</v>
      </c>
      <c r="AH4987" s="37">
        <f t="shared" si="1088"/>
        <v>0</v>
      </c>
      <c r="AI4987" s="35" t="str">
        <f t="shared" si="1089"/>
        <v>Nusidėvėjęs</v>
      </c>
      <c r="AJ4987" s="38" t="str">
        <f>IF(AND(F4987&lt;&gt;[3]Pav.tvarkyklė!$B$12,F4987&lt;&gt;[3]Pav.tvarkyklė!$B$13),"GVTNT","X")</f>
        <v>GVTNT</v>
      </c>
      <c r="AK4987" s="39">
        <f t="shared" si="1091"/>
        <v>0</v>
      </c>
      <c r="AL4987" s="41"/>
      <c r="AM4987" s="41"/>
      <c r="AN4987" s="41">
        <f t="shared" si="1079"/>
        <v>1900</v>
      </c>
      <c r="AO4987" s="41"/>
      <c r="AP4987" s="41"/>
      <c r="AQ4987" s="41"/>
      <c r="AR4987" s="42"/>
      <c r="AS4987" s="42"/>
      <c r="AU4987" s="43">
        <f t="shared" si="1080"/>
        <v>0</v>
      </c>
    </row>
    <row r="4988" spans="1:47" ht="15" customHeight="1" x14ac:dyDescent="0.25">
      <c r="A4988" s="11"/>
      <c r="B4988" s="19">
        <v>5157</v>
      </c>
      <c r="C4988" s="61"/>
      <c r="D4988" s="62"/>
      <c r="E4988" s="78"/>
      <c r="F4988" s="63"/>
      <c r="G4988" s="80"/>
      <c r="H4988" s="94"/>
      <c r="I4988" s="95"/>
      <c r="J4988" s="27"/>
      <c r="K4988" s="27"/>
      <c r="L4988" s="95"/>
      <c r="M4988" s="96"/>
      <c r="N4988" s="29">
        <v>0</v>
      </c>
      <c r="O4988" s="30" t="str">
        <f>IF(G4988&lt;=$N$2,"",IF(F4988=[3]Pav.tvarkyklė!$B$13,"",IF(ISBLANK(R4988),"X","")))</f>
        <v/>
      </c>
      <c r="P4988" s="91"/>
      <c r="Q4988" s="63"/>
      <c r="R4988" s="63"/>
      <c r="S4988" s="63"/>
      <c r="T4988" s="63"/>
      <c r="U4988" s="34" t="str">
        <f>IFERROR(INDEX('[3]5.Grup_T'!$G$4:$G$22,MATCH('6.Turtas'!E4988,'[3]5.Grup_T'!$E$4:$E$22,0)),"0")</f>
        <v>0</v>
      </c>
      <c r="V4988" s="35">
        <f t="shared" si="1081"/>
        <v>0</v>
      </c>
      <c r="W4988" s="35">
        <f>IF(NOT(ISBLANK(H4988)),(12-DATEDIF(H4988,'[3]1.Pradzia'!$D$13,"m")),0)</f>
        <v>0</v>
      </c>
      <c r="X4988" s="35">
        <f t="shared" si="1082"/>
        <v>0</v>
      </c>
      <c r="Y4988" s="35">
        <f t="shared" si="1092"/>
        <v>0</v>
      </c>
      <c r="Z4988" s="35">
        <f t="shared" si="1090"/>
        <v>0</v>
      </c>
      <c r="AA4988" s="36">
        <f t="shared" si="1083"/>
        <v>0</v>
      </c>
      <c r="AB4988" s="36">
        <f t="shared" si="1084"/>
        <v>0</v>
      </c>
      <c r="AC4988" s="37">
        <f t="shared" si="1085"/>
        <v>0</v>
      </c>
      <c r="AD4988" s="35">
        <f>IF(OR(YEAR(G4988)&lt;2019,O4988="X"),0,IF(ISBLANK(H4988),DATEDIF(G4988,'[3]1.Pradzia'!$D$13,"M"),DATEDIF(G4988,H4988,"m")))</f>
        <v>0</v>
      </c>
      <c r="AE4988" s="37">
        <f>IF(E4988='[3]5.Grup_T'!$E$20,0,IF(AD4988&lt;&gt;0,M4988/V4988*MIN(12,AD4988),0))</f>
        <v>0</v>
      </c>
      <c r="AF4988" s="37">
        <f t="shared" si="1086"/>
        <v>0</v>
      </c>
      <c r="AG4988" s="37">
        <f t="shared" si="1087"/>
        <v>0</v>
      </c>
      <c r="AH4988" s="37">
        <f t="shared" si="1088"/>
        <v>0</v>
      </c>
      <c r="AI4988" s="35" t="str">
        <f t="shared" si="1089"/>
        <v>Nusidėvėjęs</v>
      </c>
      <c r="AJ4988" s="38" t="str">
        <f>IF(AND(F4988&lt;&gt;[3]Pav.tvarkyklė!$B$12,F4988&lt;&gt;[3]Pav.tvarkyklė!$B$13),"GVTNT","X")</f>
        <v>GVTNT</v>
      </c>
      <c r="AK4988" s="39">
        <f t="shared" si="1091"/>
        <v>0</v>
      </c>
      <c r="AL4988" s="41"/>
      <c r="AM4988" s="41"/>
      <c r="AN4988" s="41">
        <f t="shared" si="1079"/>
        <v>1900</v>
      </c>
      <c r="AO4988" s="41"/>
      <c r="AP4988" s="41"/>
      <c r="AQ4988" s="41"/>
      <c r="AR4988" s="42"/>
      <c r="AS4988" s="42"/>
      <c r="AU4988" s="43">
        <f t="shared" si="1080"/>
        <v>0</v>
      </c>
    </row>
    <row r="4989" spans="1:47" ht="15" customHeight="1" x14ac:dyDescent="0.25">
      <c r="A4989" s="11"/>
      <c r="B4989" s="19">
        <v>5158</v>
      </c>
      <c r="C4989" s="61"/>
      <c r="D4989" s="62"/>
      <c r="E4989" s="78"/>
      <c r="F4989" s="63"/>
      <c r="G4989" s="80"/>
      <c r="H4989" s="94"/>
      <c r="I4989" s="95"/>
      <c r="J4989" s="27"/>
      <c r="K4989" s="27"/>
      <c r="L4989" s="95"/>
      <c r="M4989" s="96"/>
      <c r="N4989" s="29">
        <v>0</v>
      </c>
      <c r="O4989" s="30" t="str">
        <f>IF(G4989&lt;=$N$2,"",IF(F4989=[3]Pav.tvarkyklė!$B$13,"",IF(ISBLANK(R4989),"X","")))</f>
        <v/>
      </c>
      <c r="P4989" s="91"/>
      <c r="Q4989" s="63"/>
      <c r="R4989" s="63"/>
      <c r="S4989" s="63"/>
      <c r="T4989" s="63"/>
      <c r="U4989" s="34" t="str">
        <f>IFERROR(INDEX('[3]5.Grup_T'!$G$4:$G$22,MATCH('6.Turtas'!E4989,'[3]5.Grup_T'!$E$4:$E$22,0)),"0")</f>
        <v>0</v>
      </c>
      <c r="V4989" s="35">
        <f t="shared" si="1081"/>
        <v>0</v>
      </c>
      <c r="W4989" s="35">
        <f>IF(NOT(ISBLANK(H4989)),(12-DATEDIF(H4989,'[3]1.Pradzia'!$D$13,"m")),0)</f>
        <v>0</v>
      </c>
      <c r="X4989" s="35">
        <f t="shared" si="1082"/>
        <v>0</v>
      </c>
      <c r="Y4989" s="35">
        <f t="shared" si="1092"/>
        <v>0</v>
      </c>
      <c r="Z4989" s="35">
        <f t="shared" si="1090"/>
        <v>0</v>
      </c>
      <c r="AA4989" s="36">
        <f t="shared" si="1083"/>
        <v>0</v>
      </c>
      <c r="AB4989" s="36">
        <f t="shared" si="1084"/>
        <v>0</v>
      </c>
      <c r="AC4989" s="37">
        <f t="shared" si="1085"/>
        <v>0</v>
      </c>
      <c r="AD4989" s="35">
        <f>IF(OR(YEAR(G4989)&lt;2019,O4989="X"),0,IF(ISBLANK(H4989),DATEDIF(G4989,'[3]1.Pradzia'!$D$13,"M"),DATEDIF(G4989,H4989,"m")))</f>
        <v>0</v>
      </c>
      <c r="AE4989" s="37">
        <f>IF(E4989='[3]5.Grup_T'!$E$20,0,IF(AD4989&lt;&gt;0,M4989/V4989*MIN(12,AD4989),0))</f>
        <v>0</v>
      </c>
      <c r="AF4989" s="37">
        <f t="shared" si="1086"/>
        <v>0</v>
      </c>
      <c r="AG4989" s="37">
        <f t="shared" si="1087"/>
        <v>0</v>
      </c>
      <c r="AH4989" s="37">
        <f t="shared" si="1088"/>
        <v>0</v>
      </c>
      <c r="AI4989" s="35" t="str">
        <f t="shared" si="1089"/>
        <v>Nusidėvėjęs</v>
      </c>
      <c r="AJ4989" s="38" t="str">
        <f>IF(AND(F4989&lt;&gt;[3]Pav.tvarkyklė!$B$12,F4989&lt;&gt;[3]Pav.tvarkyklė!$B$13),"GVTNT","X")</f>
        <v>GVTNT</v>
      </c>
      <c r="AK4989" s="39">
        <f t="shared" si="1091"/>
        <v>0</v>
      </c>
      <c r="AL4989" s="41"/>
      <c r="AM4989" s="41"/>
      <c r="AN4989" s="41">
        <f t="shared" si="1079"/>
        <v>1900</v>
      </c>
      <c r="AO4989" s="41"/>
      <c r="AP4989" s="41"/>
      <c r="AQ4989" s="41"/>
      <c r="AR4989" s="42"/>
      <c r="AS4989" s="42"/>
      <c r="AU4989" s="43">
        <f t="shared" si="1080"/>
        <v>0</v>
      </c>
    </row>
    <row r="4990" spans="1:47" ht="15" customHeight="1" x14ac:dyDescent="0.25">
      <c r="A4990" s="11"/>
      <c r="B4990" s="19">
        <v>5159</v>
      </c>
      <c r="C4990" s="61"/>
      <c r="D4990" s="62"/>
      <c r="E4990" s="78"/>
      <c r="F4990" s="63"/>
      <c r="G4990" s="80"/>
      <c r="H4990" s="94"/>
      <c r="I4990" s="95"/>
      <c r="J4990" s="27"/>
      <c r="K4990" s="27"/>
      <c r="L4990" s="95"/>
      <c r="M4990" s="96"/>
      <c r="N4990" s="29">
        <v>0</v>
      </c>
      <c r="O4990" s="30" t="str">
        <f>IF(G4990&lt;=$N$2,"",IF(F4990=[3]Pav.tvarkyklė!$B$13,"",IF(ISBLANK(R4990),"X","")))</f>
        <v/>
      </c>
      <c r="P4990" s="91"/>
      <c r="Q4990" s="63"/>
      <c r="R4990" s="63"/>
      <c r="S4990" s="63"/>
      <c r="T4990" s="63"/>
      <c r="U4990" s="34" t="str">
        <f>IFERROR(INDEX('[3]5.Grup_T'!$G$4:$G$22,MATCH('6.Turtas'!E4990,'[3]5.Grup_T'!$E$4:$E$22,0)),"0")</f>
        <v>0</v>
      </c>
      <c r="V4990" s="35">
        <f t="shared" si="1081"/>
        <v>0</v>
      </c>
      <c r="W4990" s="35">
        <f>IF(NOT(ISBLANK(H4990)),(12-DATEDIF(H4990,'[3]1.Pradzia'!$D$13,"m")),0)</f>
        <v>0</v>
      </c>
      <c r="X4990" s="35">
        <f t="shared" si="1082"/>
        <v>0</v>
      </c>
      <c r="Y4990" s="35">
        <f t="shared" si="1092"/>
        <v>0</v>
      </c>
      <c r="Z4990" s="35">
        <f t="shared" si="1090"/>
        <v>0</v>
      </c>
      <c r="AA4990" s="36">
        <f t="shared" si="1083"/>
        <v>0</v>
      </c>
      <c r="AB4990" s="36">
        <f t="shared" si="1084"/>
        <v>0</v>
      </c>
      <c r="AC4990" s="37">
        <f t="shared" si="1085"/>
        <v>0</v>
      </c>
      <c r="AD4990" s="35">
        <f>IF(OR(YEAR(G4990)&lt;2019,O4990="X"),0,IF(ISBLANK(H4990),DATEDIF(G4990,'[3]1.Pradzia'!$D$13,"M"),DATEDIF(G4990,H4990,"m")))</f>
        <v>0</v>
      </c>
      <c r="AE4990" s="37">
        <f>IF(E4990='[3]5.Grup_T'!$E$20,0,IF(AD4990&lt;&gt;0,M4990/V4990*MIN(12,AD4990),0))</f>
        <v>0</v>
      </c>
      <c r="AF4990" s="37">
        <f t="shared" si="1086"/>
        <v>0</v>
      </c>
      <c r="AG4990" s="37">
        <f t="shared" si="1087"/>
        <v>0</v>
      </c>
      <c r="AH4990" s="37">
        <f t="shared" si="1088"/>
        <v>0</v>
      </c>
      <c r="AI4990" s="35" t="str">
        <f t="shared" si="1089"/>
        <v>Nusidėvėjęs</v>
      </c>
      <c r="AJ4990" s="38" t="str">
        <f>IF(AND(F4990&lt;&gt;[3]Pav.tvarkyklė!$B$12,F4990&lt;&gt;[3]Pav.tvarkyklė!$B$13),"GVTNT","X")</f>
        <v>GVTNT</v>
      </c>
      <c r="AK4990" s="39">
        <f t="shared" si="1091"/>
        <v>0</v>
      </c>
      <c r="AL4990" s="41"/>
      <c r="AM4990" s="41"/>
      <c r="AN4990" s="41">
        <f t="shared" si="1079"/>
        <v>1900</v>
      </c>
      <c r="AO4990" s="41"/>
      <c r="AP4990" s="41"/>
      <c r="AQ4990" s="41"/>
      <c r="AR4990" s="42"/>
      <c r="AS4990" s="42"/>
      <c r="AU4990" s="43">
        <f t="shared" si="1080"/>
        <v>0</v>
      </c>
    </row>
    <row r="4991" spans="1:47" ht="15" customHeight="1" x14ac:dyDescent="0.25">
      <c r="A4991" s="11"/>
      <c r="B4991" s="19">
        <v>5160</v>
      </c>
      <c r="C4991" s="61"/>
      <c r="D4991" s="62"/>
      <c r="E4991" s="78"/>
      <c r="F4991" s="63"/>
      <c r="G4991" s="80"/>
      <c r="H4991" s="94"/>
      <c r="I4991" s="95"/>
      <c r="J4991" s="27"/>
      <c r="K4991" s="27"/>
      <c r="L4991" s="95"/>
      <c r="M4991" s="96"/>
      <c r="N4991" s="29">
        <v>0</v>
      </c>
      <c r="O4991" s="30" t="str">
        <f>IF(G4991&lt;=$N$2,"",IF(F4991=[3]Pav.tvarkyklė!$B$13,"",IF(ISBLANK(R4991),"X","")))</f>
        <v/>
      </c>
      <c r="P4991" s="91"/>
      <c r="Q4991" s="63"/>
      <c r="R4991" s="63"/>
      <c r="S4991" s="63"/>
      <c r="T4991" s="63"/>
      <c r="U4991" s="34" t="str">
        <f>IFERROR(INDEX('[3]5.Grup_T'!$G$4:$G$22,MATCH('6.Turtas'!E4991,'[3]5.Grup_T'!$E$4:$E$22,0)),"0")</f>
        <v>0</v>
      </c>
      <c r="V4991" s="35">
        <f t="shared" si="1081"/>
        <v>0</v>
      </c>
      <c r="W4991" s="35">
        <f>IF(NOT(ISBLANK(H4991)),(12-DATEDIF(H4991,'[3]1.Pradzia'!$D$13,"m")),0)</f>
        <v>0</v>
      </c>
      <c r="X4991" s="35">
        <f t="shared" si="1082"/>
        <v>0</v>
      </c>
      <c r="Y4991" s="35">
        <f t="shared" si="1092"/>
        <v>0</v>
      </c>
      <c r="Z4991" s="35">
        <f t="shared" si="1090"/>
        <v>0</v>
      </c>
      <c r="AA4991" s="36">
        <f t="shared" si="1083"/>
        <v>0</v>
      </c>
      <c r="AB4991" s="36">
        <f t="shared" si="1084"/>
        <v>0</v>
      </c>
      <c r="AC4991" s="37">
        <f t="shared" si="1085"/>
        <v>0</v>
      </c>
      <c r="AD4991" s="35">
        <f>IF(OR(YEAR(G4991)&lt;2019,O4991="X"),0,IF(ISBLANK(H4991),DATEDIF(G4991,'[3]1.Pradzia'!$D$13,"M"),DATEDIF(G4991,H4991,"m")))</f>
        <v>0</v>
      </c>
      <c r="AE4991" s="37">
        <f>IF(E4991='[3]5.Grup_T'!$E$20,0,IF(AD4991&lt;&gt;0,M4991/V4991*MIN(12,AD4991),0))</f>
        <v>0</v>
      </c>
      <c r="AF4991" s="37">
        <f t="shared" si="1086"/>
        <v>0</v>
      </c>
      <c r="AG4991" s="37">
        <f t="shared" si="1087"/>
        <v>0</v>
      </c>
      <c r="AH4991" s="37">
        <f t="shared" si="1088"/>
        <v>0</v>
      </c>
      <c r="AI4991" s="35" t="str">
        <f t="shared" si="1089"/>
        <v>Nusidėvėjęs</v>
      </c>
      <c r="AJ4991" s="38" t="str">
        <f>IF(AND(F4991&lt;&gt;[3]Pav.tvarkyklė!$B$12,F4991&lt;&gt;[3]Pav.tvarkyklė!$B$13),"GVTNT","X")</f>
        <v>GVTNT</v>
      </c>
      <c r="AK4991" s="39">
        <f t="shared" si="1091"/>
        <v>0</v>
      </c>
      <c r="AL4991" s="41"/>
      <c r="AM4991" s="41"/>
      <c r="AN4991" s="41">
        <f t="shared" si="1079"/>
        <v>1900</v>
      </c>
      <c r="AO4991" s="41"/>
      <c r="AP4991" s="41"/>
      <c r="AQ4991" s="41"/>
      <c r="AR4991" s="42"/>
      <c r="AS4991" s="42"/>
      <c r="AU4991" s="43">
        <f t="shared" si="1080"/>
        <v>0</v>
      </c>
    </row>
    <row r="4992" spans="1:47" ht="15" customHeight="1" x14ac:dyDescent="0.25">
      <c r="A4992" s="11"/>
      <c r="B4992" s="19">
        <v>5161</v>
      </c>
      <c r="C4992" s="61"/>
      <c r="D4992" s="62"/>
      <c r="E4992" s="78"/>
      <c r="F4992" s="63"/>
      <c r="G4992" s="80"/>
      <c r="H4992" s="94"/>
      <c r="I4992" s="95"/>
      <c r="J4992" s="27"/>
      <c r="K4992" s="27"/>
      <c r="L4992" s="95"/>
      <c r="M4992" s="96"/>
      <c r="N4992" s="29">
        <v>0</v>
      </c>
      <c r="O4992" s="30" t="str">
        <f>IF(G4992&lt;=$N$2,"",IF(F4992=[3]Pav.tvarkyklė!$B$13,"",IF(ISBLANK(R4992),"X","")))</f>
        <v/>
      </c>
      <c r="P4992" s="91"/>
      <c r="Q4992" s="63"/>
      <c r="R4992" s="63"/>
      <c r="S4992" s="63"/>
      <c r="T4992" s="63"/>
      <c r="U4992" s="34" t="str">
        <f>IFERROR(INDEX('[3]5.Grup_T'!$G$4:$G$22,MATCH('6.Turtas'!E4992,'[3]5.Grup_T'!$E$4:$E$22,0)),"0")</f>
        <v>0</v>
      </c>
      <c r="V4992" s="35">
        <f t="shared" si="1081"/>
        <v>0</v>
      </c>
      <c r="W4992" s="35">
        <f>IF(NOT(ISBLANK(H4992)),(12-DATEDIF(H4992,'[3]1.Pradzia'!$D$13,"m")),0)</f>
        <v>0</v>
      </c>
      <c r="X4992" s="35">
        <f t="shared" si="1082"/>
        <v>0</v>
      </c>
      <c r="Y4992" s="35">
        <f t="shared" si="1092"/>
        <v>0</v>
      </c>
      <c r="Z4992" s="35">
        <f t="shared" si="1090"/>
        <v>0</v>
      </c>
      <c r="AA4992" s="36">
        <f t="shared" si="1083"/>
        <v>0</v>
      </c>
      <c r="AB4992" s="36">
        <f t="shared" si="1084"/>
        <v>0</v>
      </c>
      <c r="AC4992" s="37">
        <f t="shared" si="1085"/>
        <v>0</v>
      </c>
      <c r="AD4992" s="35">
        <f>IF(OR(YEAR(G4992)&lt;2019,O4992="X"),0,IF(ISBLANK(H4992),DATEDIF(G4992,'[3]1.Pradzia'!$D$13,"M"),DATEDIF(G4992,H4992,"m")))</f>
        <v>0</v>
      </c>
      <c r="AE4992" s="37">
        <f>IF(E4992='[3]5.Grup_T'!$E$20,0,IF(AD4992&lt;&gt;0,M4992/V4992*MIN(12,AD4992),0))</f>
        <v>0</v>
      </c>
      <c r="AF4992" s="37">
        <f t="shared" si="1086"/>
        <v>0</v>
      </c>
      <c r="AG4992" s="37">
        <f t="shared" si="1087"/>
        <v>0</v>
      </c>
      <c r="AH4992" s="37">
        <f t="shared" si="1088"/>
        <v>0</v>
      </c>
      <c r="AI4992" s="35" t="str">
        <f t="shared" si="1089"/>
        <v>Nusidėvėjęs</v>
      </c>
      <c r="AJ4992" s="38" t="str">
        <f>IF(AND(F4992&lt;&gt;[3]Pav.tvarkyklė!$B$12,F4992&lt;&gt;[3]Pav.tvarkyklė!$B$13),"GVTNT","X")</f>
        <v>GVTNT</v>
      </c>
      <c r="AK4992" s="39">
        <f t="shared" si="1091"/>
        <v>0</v>
      </c>
      <c r="AL4992" s="41"/>
      <c r="AM4992" s="41"/>
      <c r="AN4992" s="41">
        <f t="shared" si="1079"/>
        <v>1900</v>
      </c>
      <c r="AO4992" s="41"/>
      <c r="AP4992" s="41"/>
      <c r="AQ4992" s="41"/>
      <c r="AR4992" s="42"/>
      <c r="AS4992" s="42"/>
      <c r="AU4992" s="43">
        <f t="shared" si="1080"/>
        <v>0</v>
      </c>
    </row>
    <row r="4993" spans="1:47" ht="15" customHeight="1" x14ac:dyDescent="0.25">
      <c r="A4993" s="11"/>
      <c r="B4993" s="19">
        <v>5162</v>
      </c>
      <c r="C4993" s="61"/>
      <c r="D4993" s="62"/>
      <c r="E4993" s="78"/>
      <c r="F4993" s="63"/>
      <c r="G4993" s="80"/>
      <c r="H4993" s="94"/>
      <c r="I4993" s="95"/>
      <c r="J4993" s="27"/>
      <c r="K4993" s="27"/>
      <c r="L4993" s="95"/>
      <c r="M4993" s="96"/>
      <c r="N4993" s="29">
        <v>0</v>
      </c>
      <c r="O4993" s="30" t="str">
        <f>IF(G4993&lt;=$N$2,"",IF(F4993=[3]Pav.tvarkyklė!$B$13,"",IF(ISBLANK(R4993),"X","")))</f>
        <v/>
      </c>
      <c r="P4993" s="91"/>
      <c r="Q4993" s="63"/>
      <c r="R4993" s="63"/>
      <c r="S4993" s="63"/>
      <c r="T4993" s="63"/>
      <c r="U4993" s="34" t="str">
        <f>IFERROR(INDEX('[3]5.Grup_T'!$G$4:$G$22,MATCH('6.Turtas'!E4993,'[3]5.Grup_T'!$E$4:$E$22,0)),"0")</f>
        <v>0</v>
      </c>
      <c r="V4993" s="35">
        <f t="shared" si="1081"/>
        <v>0</v>
      </c>
      <c r="W4993" s="35">
        <f>IF(NOT(ISBLANK(H4993)),(12-DATEDIF(H4993,'[3]1.Pradzia'!$D$13,"m")),0)</f>
        <v>0</v>
      </c>
      <c r="X4993" s="35">
        <f t="shared" si="1082"/>
        <v>0</v>
      </c>
      <c r="Y4993" s="35">
        <f t="shared" si="1092"/>
        <v>0</v>
      </c>
      <c r="Z4993" s="35">
        <f t="shared" si="1090"/>
        <v>0</v>
      </c>
      <c r="AA4993" s="36">
        <f t="shared" si="1083"/>
        <v>0</v>
      </c>
      <c r="AB4993" s="36">
        <f t="shared" si="1084"/>
        <v>0</v>
      </c>
      <c r="AC4993" s="37">
        <f t="shared" si="1085"/>
        <v>0</v>
      </c>
      <c r="AD4993" s="35">
        <f>IF(OR(YEAR(G4993)&lt;2019,O4993="X"),0,IF(ISBLANK(H4993),DATEDIF(G4993,'[3]1.Pradzia'!$D$13,"M"),DATEDIF(G4993,H4993,"m")))</f>
        <v>0</v>
      </c>
      <c r="AE4993" s="37">
        <f>IF(E4993='[3]5.Grup_T'!$E$20,0,IF(AD4993&lt;&gt;0,M4993/V4993*MIN(12,AD4993),0))</f>
        <v>0</v>
      </c>
      <c r="AF4993" s="37">
        <f t="shared" si="1086"/>
        <v>0</v>
      </c>
      <c r="AG4993" s="37">
        <f t="shared" si="1087"/>
        <v>0</v>
      </c>
      <c r="AH4993" s="37">
        <f t="shared" si="1088"/>
        <v>0</v>
      </c>
      <c r="AI4993" s="35" t="str">
        <f t="shared" si="1089"/>
        <v>Nusidėvėjęs</v>
      </c>
      <c r="AJ4993" s="38" t="str">
        <f>IF(AND(F4993&lt;&gt;[3]Pav.tvarkyklė!$B$12,F4993&lt;&gt;[3]Pav.tvarkyklė!$B$13),"GVTNT","X")</f>
        <v>GVTNT</v>
      </c>
      <c r="AK4993" s="39">
        <f t="shared" si="1091"/>
        <v>0</v>
      </c>
      <c r="AL4993" s="41"/>
      <c r="AM4993" s="41"/>
      <c r="AN4993" s="41">
        <f t="shared" si="1079"/>
        <v>1900</v>
      </c>
      <c r="AO4993" s="41"/>
      <c r="AP4993" s="41"/>
      <c r="AQ4993" s="41"/>
      <c r="AR4993" s="42"/>
      <c r="AS4993" s="42"/>
      <c r="AU4993" s="43">
        <f t="shared" si="1080"/>
        <v>0</v>
      </c>
    </row>
    <row r="4994" spans="1:47" ht="15" customHeight="1" x14ac:dyDescent="0.25">
      <c r="A4994" s="11"/>
      <c r="B4994" s="19">
        <v>5163</v>
      </c>
      <c r="C4994" s="61"/>
      <c r="D4994" s="62"/>
      <c r="E4994" s="78"/>
      <c r="F4994" s="63"/>
      <c r="G4994" s="80"/>
      <c r="H4994" s="94"/>
      <c r="I4994" s="95"/>
      <c r="J4994" s="27"/>
      <c r="K4994" s="27"/>
      <c r="L4994" s="95"/>
      <c r="M4994" s="96"/>
      <c r="N4994" s="29">
        <v>0</v>
      </c>
      <c r="O4994" s="30" t="str">
        <f>IF(G4994&lt;=$N$2,"",IF(F4994=[3]Pav.tvarkyklė!$B$13,"",IF(ISBLANK(R4994),"X","")))</f>
        <v/>
      </c>
      <c r="P4994" s="91"/>
      <c r="Q4994" s="63"/>
      <c r="R4994" s="63"/>
      <c r="S4994" s="63"/>
      <c r="T4994" s="63"/>
      <c r="U4994" s="34" t="str">
        <f>IFERROR(INDEX('[3]5.Grup_T'!$G$4:$G$22,MATCH('6.Turtas'!E4994,'[3]5.Grup_T'!$E$4:$E$22,0)),"0")</f>
        <v>0</v>
      </c>
      <c r="V4994" s="35">
        <f t="shared" si="1081"/>
        <v>0</v>
      </c>
      <c r="W4994" s="35">
        <f>IF(NOT(ISBLANK(H4994)),(12-DATEDIF(H4994,'[3]1.Pradzia'!$D$13,"m")),0)</f>
        <v>0</v>
      </c>
      <c r="X4994" s="35">
        <f t="shared" si="1082"/>
        <v>0</v>
      </c>
      <c r="Y4994" s="35">
        <f t="shared" si="1092"/>
        <v>0</v>
      </c>
      <c r="Z4994" s="35">
        <f t="shared" si="1090"/>
        <v>0</v>
      </c>
      <c r="AA4994" s="36">
        <f t="shared" si="1083"/>
        <v>0</v>
      </c>
      <c r="AB4994" s="36">
        <f t="shared" si="1084"/>
        <v>0</v>
      </c>
      <c r="AC4994" s="37">
        <f t="shared" si="1085"/>
        <v>0</v>
      </c>
      <c r="AD4994" s="35">
        <f>IF(OR(YEAR(G4994)&lt;2019,O4994="X"),0,IF(ISBLANK(H4994),DATEDIF(G4994,'[3]1.Pradzia'!$D$13,"M"),DATEDIF(G4994,H4994,"m")))</f>
        <v>0</v>
      </c>
      <c r="AE4994" s="37">
        <f>IF(E4994='[3]5.Grup_T'!$E$20,0,IF(AD4994&lt;&gt;0,M4994/V4994*MIN(12,AD4994),0))</f>
        <v>0</v>
      </c>
      <c r="AF4994" s="37">
        <f t="shared" si="1086"/>
        <v>0</v>
      </c>
      <c r="AG4994" s="37">
        <f t="shared" si="1087"/>
        <v>0</v>
      </c>
      <c r="AH4994" s="37">
        <f t="shared" si="1088"/>
        <v>0</v>
      </c>
      <c r="AI4994" s="35" t="str">
        <f t="shared" si="1089"/>
        <v>Nusidėvėjęs</v>
      </c>
      <c r="AJ4994" s="38" t="str">
        <f>IF(AND(F4994&lt;&gt;[3]Pav.tvarkyklė!$B$12,F4994&lt;&gt;[3]Pav.tvarkyklė!$B$13),"GVTNT","X")</f>
        <v>GVTNT</v>
      </c>
      <c r="AK4994" s="39">
        <f t="shared" si="1091"/>
        <v>0</v>
      </c>
      <c r="AL4994" s="41"/>
      <c r="AM4994" s="41"/>
      <c r="AN4994" s="41">
        <f t="shared" si="1079"/>
        <v>1900</v>
      </c>
      <c r="AO4994" s="41"/>
      <c r="AP4994" s="41"/>
      <c r="AQ4994" s="41"/>
      <c r="AR4994" s="42"/>
      <c r="AS4994" s="42"/>
      <c r="AU4994" s="43">
        <f t="shared" si="1080"/>
        <v>0</v>
      </c>
    </row>
    <row r="4995" spans="1:47" ht="15" customHeight="1" x14ac:dyDescent="0.25">
      <c r="A4995" s="11"/>
      <c r="B4995" s="19">
        <v>5164</v>
      </c>
      <c r="C4995" s="61"/>
      <c r="D4995" s="62"/>
      <c r="E4995" s="78"/>
      <c r="F4995" s="63"/>
      <c r="G4995" s="80"/>
      <c r="H4995" s="94"/>
      <c r="I4995" s="95"/>
      <c r="J4995" s="27"/>
      <c r="K4995" s="27"/>
      <c r="L4995" s="95"/>
      <c r="M4995" s="96"/>
      <c r="N4995" s="29">
        <v>0</v>
      </c>
      <c r="O4995" s="30" t="str">
        <f>IF(G4995&lt;=$N$2,"",IF(F4995=[3]Pav.tvarkyklė!$B$13,"",IF(ISBLANK(R4995),"X","")))</f>
        <v/>
      </c>
      <c r="P4995" s="91"/>
      <c r="Q4995" s="63"/>
      <c r="R4995" s="63"/>
      <c r="S4995" s="63"/>
      <c r="T4995" s="63"/>
      <c r="U4995" s="34" t="str">
        <f>IFERROR(INDEX('[3]5.Grup_T'!$G$4:$G$22,MATCH('6.Turtas'!E4995,'[3]5.Grup_T'!$E$4:$E$22,0)),"0")</f>
        <v>0</v>
      </c>
      <c r="V4995" s="35">
        <f t="shared" si="1081"/>
        <v>0</v>
      </c>
      <c r="W4995" s="35">
        <f>IF(NOT(ISBLANK(H4995)),(12-DATEDIF(H4995,'[3]1.Pradzia'!$D$13,"m")),0)</f>
        <v>0</v>
      </c>
      <c r="X4995" s="35">
        <f t="shared" si="1082"/>
        <v>0</v>
      </c>
      <c r="Y4995" s="35">
        <f t="shared" si="1092"/>
        <v>0</v>
      </c>
      <c r="Z4995" s="35">
        <f t="shared" si="1090"/>
        <v>0</v>
      </c>
      <c r="AA4995" s="36">
        <f t="shared" si="1083"/>
        <v>0</v>
      </c>
      <c r="AB4995" s="36">
        <f t="shared" si="1084"/>
        <v>0</v>
      </c>
      <c r="AC4995" s="37">
        <f t="shared" si="1085"/>
        <v>0</v>
      </c>
      <c r="AD4995" s="35">
        <f>IF(OR(YEAR(G4995)&lt;2019,O4995="X"),0,IF(ISBLANK(H4995),DATEDIF(G4995,'[3]1.Pradzia'!$D$13,"M"),DATEDIF(G4995,H4995,"m")))</f>
        <v>0</v>
      </c>
      <c r="AE4995" s="37">
        <f>IF(E4995='[3]5.Grup_T'!$E$20,0,IF(AD4995&lt;&gt;0,M4995/V4995*MIN(12,AD4995),0))</f>
        <v>0</v>
      </c>
      <c r="AF4995" s="37">
        <f t="shared" si="1086"/>
        <v>0</v>
      </c>
      <c r="AG4995" s="37">
        <f t="shared" si="1087"/>
        <v>0</v>
      </c>
      <c r="AH4995" s="37">
        <f t="shared" si="1088"/>
        <v>0</v>
      </c>
      <c r="AI4995" s="35" t="str">
        <f t="shared" si="1089"/>
        <v>Nusidėvėjęs</v>
      </c>
      <c r="AJ4995" s="38" t="str">
        <f>IF(AND(F4995&lt;&gt;[3]Pav.tvarkyklė!$B$12,F4995&lt;&gt;[3]Pav.tvarkyklė!$B$13),"GVTNT","X")</f>
        <v>GVTNT</v>
      </c>
      <c r="AK4995" s="39">
        <f t="shared" si="1091"/>
        <v>0</v>
      </c>
      <c r="AL4995" s="41"/>
      <c r="AM4995" s="41"/>
      <c r="AN4995" s="41">
        <f t="shared" si="1079"/>
        <v>1900</v>
      </c>
      <c r="AO4995" s="41"/>
      <c r="AP4995" s="41"/>
      <c r="AQ4995" s="41"/>
      <c r="AR4995" s="42"/>
      <c r="AS4995" s="42"/>
      <c r="AU4995" s="43">
        <f t="shared" si="1080"/>
        <v>0</v>
      </c>
    </row>
    <row r="4996" spans="1:47" ht="15" customHeight="1" x14ac:dyDescent="0.25">
      <c r="A4996" s="11"/>
      <c r="B4996" s="19">
        <v>5165</v>
      </c>
      <c r="C4996" s="61"/>
      <c r="D4996" s="62"/>
      <c r="E4996" s="78"/>
      <c r="F4996" s="63"/>
      <c r="G4996" s="80"/>
      <c r="H4996" s="94"/>
      <c r="I4996" s="95"/>
      <c r="J4996" s="27"/>
      <c r="K4996" s="27"/>
      <c r="L4996" s="95"/>
      <c r="M4996" s="96"/>
      <c r="N4996" s="29">
        <v>0</v>
      </c>
      <c r="O4996" s="30" t="str">
        <f>IF(G4996&lt;=$N$2,"",IF(F4996=[3]Pav.tvarkyklė!$B$13,"",IF(ISBLANK(R4996),"X","")))</f>
        <v/>
      </c>
      <c r="P4996" s="91"/>
      <c r="Q4996" s="63"/>
      <c r="R4996" s="63"/>
      <c r="S4996" s="63"/>
      <c r="T4996" s="63"/>
      <c r="U4996" s="34" t="str">
        <f>IFERROR(INDEX('[3]5.Grup_T'!$G$4:$G$22,MATCH('6.Turtas'!E4996,'[3]5.Grup_T'!$E$4:$E$22,0)),"0")</f>
        <v>0</v>
      </c>
      <c r="V4996" s="35">
        <f t="shared" si="1081"/>
        <v>0</v>
      </c>
      <c r="W4996" s="35">
        <f>IF(NOT(ISBLANK(H4996)),(12-DATEDIF(H4996,'[3]1.Pradzia'!$D$13,"m")),0)</f>
        <v>0</v>
      </c>
      <c r="X4996" s="35">
        <f t="shared" si="1082"/>
        <v>0</v>
      </c>
      <c r="Y4996" s="35">
        <f t="shared" si="1092"/>
        <v>0</v>
      </c>
      <c r="Z4996" s="35">
        <f t="shared" si="1090"/>
        <v>0</v>
      </c>
      <c r="AA4996" s="36">
        <f t="shared" si="1083"/>
        <v>0</v>
      </c>
      <c r="AB4996" s="36">
        <f t="shared" si="1084"/>
        <v>0</v>
      </c>
      <c r="AC4996" s="37">
        <f t="shared" si="1085"/>
        <v>0</v>
      </c>
      <c r="AD4996" s="35">
        <f>IF(OR(YEAR(G4996)&lt;2019,O4996="X"),0,IF(ISBLANK(H4996),DATEDIF(G4996,'[3]1.Pradzia'!$D$13,"M"),DATEDIF(G4996,H4996,"m")))</f>
        <v>0</v>
      </c>
      <c r="AE4996" s="37">
        <f>IF(E4996='[3]5.Grup_T'!$E$20,0,IF(AD4996&lt;&gt;0,M4996/V4996*MIN(12,AD4996),0))</f>
        <v>0</v>
      </c>
      <c r="AF4996" s="37">
        <f t="shared" si="1086"/>
        <v>0</v>
      </c>
      <c r="AG4996" s="37">
        <f t="shared" si="1087"/>
        <v>0</v>
      </c>
      <c r="AH4996" s="37">
        <f t="shared" si="1088"/>
        <v>0</v>
      </c>
      <c r="AI4996" s="35" t="str">
        <f t="shared" si="1089"/>
        <v>Nusidėvėjęs</v>
      </c>
      <c r="AJ4996" s="38" t="str">
        <f>IF(AND(F4996&lt;&gt;[3]Pav.tvarkyklė!$B$12,F4996&lt;&gt;[3]Pav.tvarkyklė!$B$13),"GVTNT","X")</f>
        <v>GVTNT</v>
      </c>
      <c r="AK4996" s="39">
        <f t="shared" si="1091"/>
        <v>0</v>
      </c>
      <c r="AL4996" s="41"/>
      <c r="AM4996" s="41"/>
      <c r="AN4996" s="41">
        <f t="shared" si="1079"/>
        <v>1900</v>
      </c>
      <c r="AO4996" s="41"/>
      <c r="AP4996" s="41"/>
      <c r="AQ4996" s="41"/>
      <c r="AR4996" s="42"/>
      <c r="AS4996" s="42"/>
      <c r="AU4996" s="43">
        <f t="shared" si="1080"/>
        <v>0</v>
      </c>
    </row>
    <row r="4997" spans="1:47" ht="15" customHeight="1" x14ac:dyDescent="0.25">
      <c r="A4997" s="11"/>
      <c r="B4997" s="19">
        <v>5166</v>
      </c>
      <c r="C4997" s="61"/>
      <c r="D4997" s="62"/>
      <c r="E4997" s="78"/>
      <c r="F4997" s="63"/>
      <c r="G4997" s="80"/>
      <c r="H4997" s="94"/>
      <c r="I4997" s="95"/>
      <c r="J4997" s="27"/>
      <c r="K4997" s="27"/>
      <c r="L4997" s="95"/>
      <c r="M4997" s="96"/>
      <c r="N4997" s="29">
        <v>0</v>
      </c>
      <c r="O4997" s="30" t="str">
        <f>IF(G4997&lt;=$N$2,"",IF(F4997=[3]Pav.tvarkyklė!$B$13,"",IF(ISBLANK(R4997),"X","")))</f>
        <v/>
      </c>
      <c r="P4997" s="91"/>
      <c r="Q4997" s="63"/>
      <c r="R4997" s="63"/>
      <c r="S4997" s="63"/>
      <c r="T4997" s="63"/>
      <c r="U4997" s="34" t="str">
        <f>IFERROR(INDEX('[3]5.Grup_T'!$G$4:$G$22,MATCH('6.Turtas'!E4997,'[3]5.Grup_T'!$E$4:$E$22,0)),"0")</f>
        <v>0</v>
      </c>
      <c r="V4997" s="35">
        <f t="shared" si="1081"/>
        <v>0</v>
      </c>
      <c r="W4997" s="35">
        <f>IF(NOT(ISBLANK(H4997)),(12-DATEDIF(H4997,'[3]1.Pradzia'!$D$13,"m")),0)</f>
        <v>0</v>
      </c>
      <c r="X4997" s="35">
        <f t="shared" si="1082"/>
        <v>0</v>
      </c>
      <c r="Y4997" s="35">
        <f t="shared" si="1092"/>
        <v>0</v>
      </c>
      <c r="Z4997" s="35">
        <f t="shared" si="1090"/>
        <v>0</v>
      </c>
      <c r="AA4997" s="36">
        <f t="shared" si="1083"/>
        <v>0</v>
      </c>
      <c r="AB4997" s="36">
        <f t="shared" si="1084"/>
        <v>0</v>
      </c>
      <c r="AC4997" s="37">
        <f t="shared" si="1085"/>
        <v>0</v>
      </c>
      <c r="AD4997" s="35">
        <f>IF(OR(YEAR(G4997)&lt;2019,O4997="X"),0,IF(ISBLANK(H4997),DATEDIF(G4997,'[3]1.Pradzia'!$D$13,"M"),DATEDIF(G4997,H4997,"m")))</f>
        <v>0</v>
      </c>
      <c r="AE4997" s="37">
        <f>IF(E4997='[3]5.Grup_T'!$E$20,0,IF(AD4997&lt;&gt;0,M4997/V4997*MIN(12,AD4997),0))</f>
        <v>0</v>
      </c>
      <c r="AF4997" s="37">
        <f t="shared" si="1086"/>
        <v>0</v>
      </c>
      <c r="AG4997" s="37">
        <f t="shared" si="1087"/>
        <v>0</v>
      </c>
      <c r="AH4997" s="37">
        <f t="shared" si="1088"/>
        <v>0</v>
      </c>
      <c r="AI4997" s="35" t="str">
        <f t="shared" si="1089"/>
        <v>Nusidėvėjęs</v>
      </c>
      <c r="AJ4997" s="38" t="str">
        <f>IF(AND(F4997&lt;&gt;[3]Pav.tvarkyklė!$B$12,F4997&lt;&gt;[3]Pav.tvarkyklė!$B$13),"GVTNT","X")</f>
        <v>GVTNT</v>
      </c>
      <c r="AK4997" s="39">
        <f t="shared" si="1091"/>
        <v>0</v>
      </c>
      <c r="AL4997" s="41"/>
      <c r="AM4997" s="41"/>
      <c r="AN4997" s="41">
        <f t="shared" ref="AN4997:AN5060" si="1093">YEAR(G4997)</f>
        <v>1900</v>
      </c>
      <c r="AO4997" s="41"/>
      <c r="AP4997" s="41"/>
      <c r="AQ4997" s="41"/>
      <c r="AR4997" s="42"/>
      <c r="AS4997" s="42"/>
      <c r="AU4997" s="43">
        <f t="shared" ref="AU4997:AU5060" si="1094">AF4997-AT4997</f>
        <v>0</v>
      </c>
    </row>
    <row r="4998" spans="1:47" ht="15" customHeight="1" x14ac:dyDescent="0.25">
      <c r="A4998" s="11"/>
      <c r="B4998" s="19">
        <v>5167</v>
      </c>
      <c r="C4998" s="61"/>
      <c r="D4998" s="62"/>
      <c r="E4998" s="78"/>
      <c r="F4998" s="63"/>
      <c r="G4998" s="80"/>
      <c r="H4998" s="94"/>
      <c r="I4998" s="95"/>
      <c r="J4998" s="27"/>
      <c r="K4998" s="27"/>
      <c r="L4998" s="95"/>
      <c r="M4998" s="96"/>
      <c r="N4998" s="29">
        <v>0</v>
      </c>
      <c r="O4998" s="30" t="str">
        <f>IF(G4998&lt;=$N$2,"",IF(F4998=[3]Pav.tvarkyklė!$B$13,"",IF(ISBLANK(R4998),"X","")))</f>
        <v/>
      </c>
      <c r="P4998" s="91"/>
      <c r="Q4998" s="63"/>
      <c r="R4998" s="63"/>
      <c r="S4998" s="63"/>
      <c r="T4998" s="63"/>
      <c r="U4998" s="34" t="str">
        <f>IFERROR(INDEX('[3]5.Grup_T'!$G$4:$G$22,MATCH('6.Turtas'!E4998,'[3]5.Grup_T'!$E$4:$E$22,0)),"0")</f>
        <v>0</v>
      </c>
      <c r="V4998" s="35">
        <f t="shared" si="1081"/>
        <v>0</v>
      </c>
      <c r="W4998" s="35">
        <f>IF(NOT(ISBLANK(H4998)),(12-DATEDIF(H4998,'[3]1.Pradzia'!$D$13,"m")),0)</f>
        <v>0</v>
      </c>
      <c r="X4998" s="35">
        <f t="shared" si="1082"/>
        <v>0</v>
      </c>
      <c r="Y4998" s="35">
        <f t="shared" si="1092"/>
        <v>0</v>
      </c>
      <c r="Z4998" s="35">
        <f t="shared" si="1090"/>
        <v>0</v>
      </c>
      <c r="AA4998" s="36">
        <f t="shared" si="1083"/>
        <v>0</v>
      </c>
      <c r="AB4998" s="36">
        <f t="shared" si="1084"/>
        <v>0</v>
      </c>
      <c r="AC4998" s="37">
        <f t="shared" si="1085"/>
        <v>0</v>
      </c>
      <c r="AD4998" s="35">
        <f>IF(OR(YEAR(G4998)&lt;2019,O4998="X"),0,IF(ISBLANK(H4998),DATEDIF(G4998,'[3]1.Pradzia'!$D$13,"M"),DATEDIF(G4998,H4998,"m")))</f>
        <v>0</v>
      </c>
      <c r="AE4998" s="37">
        <f>IF(E4998='[3]5.Grup_T'!$E$20,0,IF(AD4998&lt;&gt;0,M4998/V4998*MIN(12,AD4998),0))</f>
        <v>0</v>
      </c>
      <c r="AF4998" s="37">
        <f t="shared" si="1086"/>
        <v>0</v>
      </c>
      <c r="AG4998" s="37">
        <f t="shared" si="1087"/>
        <v>0</v>
      </c>
      <c r="AH4998" s="37">
        <f t="shared" si="1088"/>
        <v>0</v>
      </c>
      <c r="AI4998" s="35" t="str">
        <f t="shared" si="1089"/>
        <v>Nusidėvėjęs</v>
      </c>
      <c r="AJ4998" s="38" t="str">
        <f>IF(AND(F4998&lt;&gt;[3]Pav.tvarkyklė!$B$12,F4998&lt;&gt;[3]Pav.tvarkyklė!$B$13),"GVTNT","X")</f>
        <v>GVTNT</v>
      </c>
      <c r="AK4998" s="39">
        <f t="shared" si="1091"/>
        <v>0</v>
      </c>
      <c r="AL4998" s="41"/>
      <c r="AM4998" s="41"/>
      <c r="AN4998" s="41">
        <f t="shared" si="1093"/>
        <v>1900</v>
      </c>
      <c r="AO4998" s="41"/>
      <c r="AP4998" s="41"/>
      <c r="AQ4998" s="41"/>
      <c r="AR4998" s="42"/>
      <c r="AS4998" s="42"/>
      <c r="AU4998" s="43">
        <f t="shared" si="1094"/>
        <v>0</v>
      </c>
    </row>
    <row r="4999" spans="1:47" ht="15" customHeight="1" x14ac:dyDescent="0.25">
      <c r="A4999" s="11"/>
      <c r="B4999" s="19">
        <v>5168</v>
      </c>
      <c r="C4999" s="61"/>
      <c r="D4999" s="62"/>
      <c r="E4999" s="78"/>
      <c r="F4999" s="63"/>
      <c r="G4999" s="80"/>
      <c r="H4999" s="94"/>
      <c r="I4999" s="95"/>
      <c r="J4999" s="27"/>
      <c r="K4999" s="27"/>
      <c r="L4999" s="95"/>
      <c r="M4999" s="96"/>
      <c r="N4999" s="29">
        <v>0</v>
      </c>
      <c r="O4999" s="30" t="str">
        <f>IF(G4999&lt;=$N$2,"",IF(F4999=[3]Pav.tvarkyklė!$B$13,"",IF(ISBLANK(R4999),"X","")))</f>
        <v/>
      </c>
      <c r="P4999" s="91"/>
      <c r="Q4999" s="63"/>
      <c r="R4999" s="63"/>
      <c r="S4999" s="63"/>
      <c r="T4999" s="63"/>
      <c r="U4999" s="34" t="str">
        <f>IFERROR(INDEX('[3]5.Grup_T'!$G$4:$G$22,MATCH('6.Turtas'!E4999,'[3]5.Grup_T'!$E$4:$E$22,0)),"0")</f>
        <v>0</v>
      </c>
      <c r="V4999" s="35">
        <f t="shared" si="1081"/>
        <v>0</v>
      </c>
      <c r="W4999" s="35">
        <f>IF(NOT(ISBLANK(H4999)),(12-DATEDIF(H4999,'[3]1.Pradzia'!$D$13,"m")),0)</f>
        <v>0</v>
      </c>
      <c r="X4999" s="35">
        <f t="shared" si="1082"/>
        <v>0</v>
      </c>
      <c r="Y4999" s="35">
        <f t="shared" si="1092"/>
        <v>0</v>
      </c>
      <c r="Z4999" s="35">
        <f t="shared" si="1090"/>
        <v>0</v>
      </c>
      <c r="AA4999" s="36">
        <f t="shared" si="1083"/>
        <v>0</v>
      </c>
      <c r="AB4999" s="36">
        <f t="shared" si="1084"/>
        <v>0</v>
      </c>
      <c r="AC4999" s="37">
        <f t="shared" si="1085"/>
        <v>0</v>
      </c>
      <c r="AD4999" s="35">
        <f>IF(OR(YEAR(G4999)&lt;2019,O4999="X"),0,IF(ISBLANK(H4999),DATEDIF(G4999,'[3]1.Pradzia'!$D$13,"M"),DATEDIF(G4999,H4999,"m")))</f>
        <v>0</v>
      </c>
      <c r="AE4999" s="37">
        <f>IF(E4999='[3]5.Grup_T'!$E$20,0,IF(AD4999&lt;&gt;0,M4999/V4999*MIN(12,AD4999),0))</f>
        <v>0</v>
      </c>
      <c r="AF4999" s="37">
        <f t="shared" si="1086"/>
        <v>0</v>
      </c>
      <c r="AG4999" s="37">
        <f t="shared" si="1087"/>
        <v>0</v>
      </c>
      <c r="AH4999" s="37">
        <f t="shared" si="1088"/>
        <v>0</v>
      </c>
      <c r="AI4999" s="35" t="str">
        <f t="shared" si="1089"/>
        <v>Nusidėvėjęs</v>
      </c>
      <c r="AJ4999" s="38" t="str">
        <f>IF(AND(F4999&lt;&gt;[3]Pav.tvarkyklė!$B$12,F4999&lt;&gt;[3]Pav.tvarkyklė!$B$13),"GVTNT","X")</f>
        <v>GVTNT</v>
      </c>
      <c r="AK4999" s="39">
        <f t="shared" si="1091"/>
        <v>0</v>
      </c>
      <c r="AL4999" s="41"/>
      <c r="AM4999" s="41"/>
      <c r="AN4999" s="41">
        <f t="shared" si="1093"/>
        <v>1900</v>
      </c>
      <c r="AO4999" s="41"/>
      <c r="AP4999" s="41"/>
      <c r="AQ4999" s="41"/>
      <c r="AR4999" s="42"/>
      <c r="AS4999" s="42"/>
      <c r="AU4999" s="43">
        <f t="shared" si="1094"/>
        <v>0</v>
      </c>
    </row>
    <row r="5000" spans="1:47" ht="15" customHeight="1" x14ac:dyDescent="0.25">
      <c r="A5000" s="11"/>
      <c r="B5000" s="19">
        <v>5169</v>
      </c>
      <c r="C5000" s="61"/>
      <c r="D5000" s="62"/>
      <c r="E5000" s="78"/>
      <c r="F5000" s="63"/>
      <c r="G5000" s="80"/>
      <c r="H5000" s="94"/>
      <c r="I5000" s="95"/>
      <c r="J5000" s="27"/>
      <c r="K5000" s="27"/>
      <c r="L5000" s="95"/>
      <c r="M5000" s="96"/>
      <c r="N5000" s="29">
        <v>0</v>
      </c>
      <c r="O5000" s="30" t="str">
        <f>IF(G5000&lt;=$N$2,"",IF(F5000=[3]Pav.tvarkyklė!$B$13,"",IF(ISBLANK(R5000),"X","")))</f>
        <v/>
      </c>
      <c r="P5000" s="91"/>
      <c r="Q5000" s="63"/>
      <c r="R5000" s="63"/>
      <c r="S5000" s="63"/>
      <c r="T5000" s="63"/>
      <c r="U5000" s="34" t="str">
        <f>IFERROR(INDEX('[3]5.Grup_T'!$G$4:$G$22,MATCH('6.Turtas'!E5000,'[3]5.Grup_T'!$E$4:$E$22,0)),"0")</f>
        <v>0</v>
      </c>
      <c r="V5000" s="35">
        <f t="shared" si="1081"/>
        <v>0</v>
      </c>
      <c r="W5000" s="35">
        <f>IF(NOT(ISBLANK(H5000)),(12-DATEDIF(H5000,'[3]1.Pradzia'!$D$13,"m")),0)</f>
        <v>0</v>
      </c>
      <c r="X5000" s="35">
        <f t="shared" si="1082"/>
        <v>0</v>
      </c>
      <c r="Y5000" s="35">
        <f t="shared" si="1092"/>
        <v>0</v>
      </c>
      <c r="Z5000" s="35">
        <f t="shared" si="1090"/>
        <v>0</v>
      </c>
      <c r="AA5000" s="36">
        <f t="shared" si="1083"/>
        <v>0</v>
      </c>
      <c r="AB5000" s="36">
        <f t="shared" si="1084"/>
        <v>0</v>
      </c>
      <c r="AC5000" s="37">
        <f t="shared" si="1085"/>
        <v>0</v>
      </c>
      <c r="AD5000" s="35">
        <f>IF(OR(YEAR(G5000)&lt;2019,O5000="X"),0,IF(ISBLANK(H5000),DATEDIF(G5000,'[3]1.Pradzia'!$D$13,"M"),DATEDIF(G5000,H5000,"m")))</f>
        <v>0</v>
      </c>
      <c r="AE5000" s="37">
        <f>IF(E5000='[3]5.Grup_T'!$E$20,0,IF(AD5000&lt;&gt;0,M5000/V5000*MIN(12,AD5000),0))</f>
        <v>0</v>
      </c>
      <c r="AF5000" s="37">
        <f t="shared" si="1086"/>
        <v>0</v>
      </c>
      <c r="AG5000" s="37">
        <f t="shared" si="1087"/>
        <v>0</v>
      </c>
      <c r="AH5000" s="37">
        <f t="shared" si="1088"/>
        <v>0</v>
      </c>
      <c r="AI5000" s="35" t="str">
        <f t="shared" si="1089"/>
        <v>Nusidėvėjęs</v>
      </c>
      <c r="AJ5000" s="38" t="str">
        <f>IF(AND(F5000&lt;&gt;[3]Pav.tvarkyklė!$B$12,F5000&lt;&gt;[3]Pav.tvarkyklė!$B$13),"GVTNT","X")</f>
        <v>GVTNT</v>
      </c>
      <c r="AK5000" s="39">
        <f t="shared" si="1091"/>
        <v>0</v>
      </c>
      <c r="AL5000" s="41"/>
      <c r="AM5000" s="41"/>
      <c r="AN5000" s="41">
        <f t="shared" si="1093"/>
        <v>1900</v>
      </c>
      <c r="AO5000" s="41"/>
      <c r="AP5000" s="41"/>
      <c r="AQ5000" s="41"/>
      <c r="AR5000" s="42"/>
      <c r="AS5000" s="42"/>
      <c r="AU5000" s="43">
        <f t="shared" si="1094"/>
        <v>0</v>
      </c>
    </row>
    <row r="5001" spans="1:47" ht="15" customHeight="1" x14ac:dyDescent="0.25">
      <c r="A5001" s="11"/>
      <c r="B5001" s="19">
        <v>5170</v>
      </c>
      <c r="C5001" s="61"/>
      <c r="D5001" s="62"/>
      <c r="E5001" s="78"/>
      <c r="F5001" s="63"/>
      <c r="G5001" s="80"/>
      <c r="H5001" s="94"/>
      <c r="I5001" s="95"/>
      <c r="J5001" s="27"/>
      <c r="K5001" s="27"/>
      <c r="L5001" s="95"/>
      <c r="M5001" s="96"/>
      <c r="N5001" s="29">
        <v>0</v>
      </c>
      <c r="O5001" s="30" t="str">
        <f>IF(G5001&lt;=$N$2,"",IF(F5001=[3]Pav.tvarkyklė!$B$13,"",IF(ISBLANK(R5001),"X","")))</f>
        <v/>
      </c>
      <c r="P5001" s="91"/>
      <c r="Q5001" s="63"/>
      <c r="R5001" s="63"/>
      <c r="S5001" s="63"/>
      <c r="T5001" s="63"/>
      <c r="U5001" s="34" t="str">
        <f>IFERROR(INDEX('[3]5.Grup_T'!$G$4:$G$22,MATCH('6.Turtas'!E5001,'[3]5.Grup_T'!$E$4:$E$22,0)),"0")</f>
        <v>0</v>
      </c>
      <c r="V5001" s="35">
        <f t="shared" si="1081"/>
        <v>0</v>
      </c>
      <c r="W5001" s="35">
        <f>IF(NOT(ISBLANK(H5001)),(12-DATEDIF(H5001,'[3]1.Pradzia'!$D$13,"m")),0)</f>
        <v>0</v>
      </c>
      <c r="X5001" s="35">
        <f t="shared" si="1082"/>
        <v>0</v>
      </c>
      <c r="Y5001" s="35">
        <f t="shared" si="1092"/>
        <v>0</v>
      </c>
      <c r="Z5001" s="35">
        <f t="shared" si="1090"/>
        <v>0</v>
      </c>
      <c r="AA5001" s="36">
        <f t="shared" si="1083"/>
        <v>0</v>
      </c>
      <c r="AB5001" s="36">
        <f t="shared" si="1084"/>
        <v>0</v>
      </c>
      <c r="AC5001" s="37">
        <f t="shared" si="1085"/>
        <v>0</v>
      </c>
      <c r="AD5001" s="35">
        <f>IF(OR(YEAR(G5001)&lt;2019,O5001="X"),0,IF(ISBLANK(H5001),DATEDIF(G5001,'[3]1.Pradzia'!$D$13,"M"),DATEDIF(G5001,H5001,"m")))</f>
        <v>0</v>
      </c>
      <c r="AE5001" s="37">
        <f>IF(E5001='[3]5.Grup_T'!$E$20,0,IF(AD5001&lt;&gt;0,M5001/V5001*MIN(12,AD5001),0))</f>
        <v>0</v>
      </c>
      <c r="AF5001" s="37">
        <f t="shared" si="1086"/>
        <v>0</v>
      </c>
      <c r="AG5001" s="37">
        <f t="shared" si="1087"/>
        <v>0</v>
      </c>
      <c r="AH5001" s="37">
        <f t="shared" si="1088"/>
        <v>0</v>
      </c>
      <c r="AI5001" s="35" t="str">
        <f t="shared" si="1089"/>
        <v>Nusidėvėjęs</v>
      </c>
      <c r="AJ5001" s="38" t="str">
        <f>IF(AND(F5001&lt;&gt;[3]Pav.tvarkyklė!$B$12,F5001&lt;&gt;[3]Pav.tvarkyklė!$B$13),"GVTNT","X")</f>
        <v>GVTNT</v>
      </c>
      <c r="AK5001" s="39">
        <f t="shared" si="1091"/>
        <v>0</v>
      </c>
      <c r="AL5001" s="41"/>
      <c r="AM5001" s="41"/>
      <c r="AN5001" s="41">
        <f t="shared" si="1093"/>
        <v>1900</v>
      </c>
      <c r="AO5001" s="41"/>
      <c r="AP5001" s="41"/>
      <c r="AQ5001" s="41"/>
      <c r="AR5001" s="42"/>
      <c r="AS5001" s="42"/>
      <c r="AU5001" s="43">
        <f t="shared" si="1094"/>
        <v>0</v>
      </c>
    </row>
    <row r="5002" spans="1:47" ht="15" customHeight="1" x14ac:dyDescent="0.25">
      <c r="A5002" s="11"/>
      <c r="B5002" s="19">
        <v>5171</v>
      </c>
      <c r="C5002" s="61"/>
      <c r="D5002" s="62"/>
      <c r="E5002" s="78"/>
      <c r="F5002" s="63"/>
      <c r="G5002" s="80"/>
      <c r="H5002" s="94"/>
      <c r="I5002" s="95"/>
      <c r="J5002" s="27"/>
      <c r="K5002" s="27"/>
      <c r="L5002" s="95"/>
      <c r="M5002" s="96"/>
      <c r="N5002" s="29">
        <v>0</v>
      </c>
      <c r="O5002" s="30" t="str">
        <f>IF(G5002&lt;=$N$2,"",IF(F5002=[3]Pav.tvarkyklė!$B$13,"",IF(ISBLANK(R5002),"X","")))</f>
        <v/>
      </c>
      <c r="P5002" s="91"/>
      <c r="Q5002" s="63"/>
      <c r="R5002" s="63"/>
      <c r="S5002" s="63"/>
      <c r="T5002" s="63"/>
      <c r="U5002" s="34" t="str">
        <f>IFERROR(INDEX('[3]5.Grup_T'!$G$4:$G$22,MATCH('6.Turtas'!E5002,'[3]5.Grup_T'!$E$4:$E$22,0)),"0")</f>
        <v>0</v>
      </c>
      <c r="V5002" s="35">
        <f t="shared" si="1081"/>
        <v>0</v>
      </c>
      <c r="W5002" s="35">
        <f>IF(NOT(ISBLANK(H5002)),(12-DATEDIF(H5002,'[3]1.Pradzia'!$D$13,"m")),0)</f>
        <v>0</v>
      </c>
      <c r="X5002" s="35">
        <f t="shared" si="1082"/>
        <v>0</v>
      </c>
      <c r="Y5002" s="35">
        <f t="shared" si="1092"/>
        <v>0</v>
      </c>
      <c r="Z5002" s="35">
        <f t="shared" si="1090"/>
        <v>0</v>
      </c>
      <c r="AA5002" s="36">
        <f t="shared" si="1083"/>
        <v>0</v>
      </c>
      <c r="AB5002" s="36">
        <f t="shared" si="1084"/>
        <v>0</v>
      </c>
      <c r="AC5002" s="37">
        <f t="shared" si="1085"/>
        <v>0</v>
      </c>
      <c r="AD5002" s="35">
        <f>IF(OR(YEAR(G5002)&lt;2019,O5002="X"),0,IF(ISBLANK(H5002),DATEDIF(G5002,'[3]1.Pradzia'!$D$13,"M"),DATEDIF(G5002,H5002,"m")))</f>
        <v>0</v>
      </c>
      <c r="AE5002" s="37">
        <f>IF(E5002='[3]5.Grup_T'!$E$20,0,IF(AD5002&lt;&gt;0,M5002/V5002*MIN(12,AD5002),0))</f>
        <v>0</v>
      </c>
      <c r="AF5002" s="37">
        <f t="shared" si="1086"/>
        <v>0</v>
      </c>
      <c r="AG5002" s="37">
        <f t="shared" si="1087"/>
        <v>0</v>
      </c>
      <c r="AH5002" s="37">
        <f t="shared" si="1088"/>
        <v>0</v>
      </c>
      <c r="AI5002" s="35" t="str">
        <f t="shared" si="1089"/>
        <v>Nusidėvėjęs</v>
      </c>
      <c r="AJ5002" s="38" t="str">
        <f>IF(AND(F5002&lt;&gt;[3]Pav.tvarkyklė!$B$12,F5002&lt;&gt;[3]Pav.tvarkyklė!$B$13),"GVTNT","X")</f>
        <v>GVTNT</v>
      </c>
      <c r="AK5002" s="39">
        <f t="shared" si="1091"/>
        <v>0</v>
      </c>
      <c r="AL5002" s="41"/>
      <c r="AM5002" s="41"/>
      <c r="AN5002" s="41">
        <f t="shared" si="1093"/>
        <v>1900</v>
      </c>
      <c r="AO5002" s="41"/>
      <c r="AP5002" s="41"/>
      <c r="AQ5002" s="41"/>
      <c r="AR5002" s="42"/>
      <c r="AS5002" s="42"/>
      <c r="AU5002" s="43">
        <f t="shared" si="1094"/>
        <v>0</v>
      </c>
    </row>
    <row r="5003" spans="1:47" ht="15" customHeight="1" x14ac:dyDescent="0.25">
      <c r="A5003" s="11"/>
      <c r="B5003" s="19">
        <v>5172</v>
      </c>
      <c r="C5003" s="61"/>
      <c r="D5003" s="62"/>
      <c r="E5003" s="78"/>
      <c r="F5003" s="63"/>
      <c r="G5003" s="80"/>
      <c r="H5003" s="94"/>
      <c r="I5003" s="95"/>
      <c r="J5003" s="27"/>
      <c r="K5003" s="27"/>
      <c r="L5003" s="95"/>
      <c r="M5003" s="96"/>
      <c r="N5003" s="29">
        <v>0</v>
      </c>
      <c r="O5003" s="30" t="str">
        <f>IF(G5003&lt;=$N$2,"",IF(F5003=[3]Pav.tvarkyklė!$B$13,"",IF(ISBLANK(R5003),"X","")))</f>
        <v/>
      </c>
      <c r="P5003" s="91"/>
      <c r="Q5003" s="63"/>
      <c r="R5003" s="63"/>
      <c r="S5003" s="63"/>
      <c r="T5003" s="63"/>
      <c r="U5003" s="34" t="str">
        <f>IFERROR(INDEX('[3]5.Grup_T'!$G$4:$G$22,MATCH('6.Turtas'!E5003,'[3]5.Grup_T'!$E$4:$E$22,0)),"0")</f>
        <v>0</v>
      </c>
      <c r="V5003" s="35">
        <f t="shared" si="1081"/>
        <v>0</v>
      </c>
      <c r="W5003" s="35">
        <f>IF(NOT(ISBLANK(H5003)),(12-DATEDIF(H5003,'[3]1.Pradzia'!$D$13,"m")),0)</f>
        <v>0</v>
      </c>
      <c r="X5003" s="35">
        <f t="shared" si="1082"/>
        <v>0</v>
      </c>
      <c r="Y5003" s="35">
        <f t="shared" si="1092"/>
        <v>0</v>
      </c>
      <c r="Z5003" s="35">
        <f t="shared" si="1090"/>
        <v>0</v>
      </c>
      <c r="AA5003" s="36">
        <f t="shared" si="1083"/>
        <v>0</v>
      </c>
      <c r="AB5003" s="36">
        <f t="shared" si="1084"/>
        <v>0</v>
      </c>
      <c r="AC5003" s="37">
        <f t="shared" si="1085"/>
        <v>0</v>
      </c>
      <c r="AD5003" s="35">
        <f>IF(OR(YEAR(G5003)&lt;2019,O5003="X"),0,IF(ISBLANK(H5003),DATEDIF(G5003,'[3]1.Pradzia'!$D$13,"M"),DATEDIF(G5003,H5003,"m")))</f>
        <v>0</v>
      </c>
      <c r="AE5003" s="37">
        <f>IF(E5003='[3]5.Grup_T'!$E$20,0,IF(AD5003&lt;&gt;0,M5003/V5003*MIN(12,AD5003),0))</f>
        <v>0</v>
      </c>
      <c r="AF5003" s="37">
        <f t="shared" si="1086"/>
        <v>0</v>
      </c>
      <c r="AG5003" s="37">
        <f t="shared" si="1087"/>
        <v>0</v>
      </c>
      <c r="AH5003" s="37">
        <f t="shared" si="1088"/>
        <v>0</v>
      </c>
      <c r="AI5003" s="35" t="str">
        <f t="shared" si="1089"/>
        <v>Nusidėvėjęs</v>
      </c>
      <c r="AJ5003" s="38" t="str">
        <f>IF(AND(F5003&lt;&gt;[3]Pav.tvarkyklė!$B$12,F5003&lt;&gt;[3]Pav.tvarkyklė!$B$13),"GVTNT","X")</f>
        <v>GVTNT</v>
      </c>
      <c r="AK5003" s="39">
        <f t="shared" si="1091"/>
        <v>0</v>
      </c>
      <c r="AL5003" s="41"/>
      <c r="AM5003" s="41"/>
      <c r="AN5003" s="41">
        <f t="shared" si="1093"/>
        <v>1900</v>
      </c>
      <c r="AO5003" s="41"/>
      <c r="AP5003" s="41"/>
      <c r="AQ5003" s="41"/>
      <c r="AR5003" s="42"/>
      <c r="AS5003" s="42"/>
      <c r="AU5003" s="43">
        <f t="shared" si="1094"/>
        <v>0</v>
      </c>
    </row>
    <row r="5004" spans="1:47" ht="15" customHeight="1" x14ac:dyDescent="0.25">
      <c r="A5004" s="11"/>
      <c r="B5004" s="19">
        <v>5173</v>
      </c>
      <c r="C5004" s="61"/>
      <c r="D5004" s="62"/>
      <c r="E5004" s="78"/>
      <c r="F5004" s="63"/>
      <c r="G5004" s="80"/>
      <c r="H5004" s="94"/>
      <c r="I5004" s="95"/>
      <c r="J5004" s="27"/>
      <c r="K5004" s="27"/>
      <c r="L5004" s="95"/>
      <c r="M5004" s="96"/>
      <c r="N5004" s="29">
        <v>0</v>
      </c>
      <c r="O5004" s="30" t="str">
        <f>IF(G5004&lt;=$N$2,"",IF(F5004=[3]Pav.tvarkyklė!$B$13,"",IF(ISBLANK(R5004),"X","")))</f>
        <v/>
      </c>
      <c r="P5004" s="91"/>
      <c r="Q5004" s="63"/>
      <c r="R5004" s="63"/>
      <c r="S5004" s="63"/>
      <c r="T5004" s="63"/>
      <c r="U5004" s="34" t="str">
        <f>IFERROR(INDEX('[3]5.Grup_T'!$G$4:$G$22,MATCH('6.Turtas'!E5004,'[3]5.Grup_T'!$E$4:$E$22,0)),"0")</f>
        <v>0</v>
      </c>
      <c r="V5004" s="35">
        <f t="shared" si="1081"/>
        <v>0</v>
      </c>
      <c r="W5004" s="35">
        <f>IF(NOT(ISBLANK(H5004)),(12-DATEDIF(H5004,'[3]1.Pradzia'!$D$13,"m")),0)</f>
        <v>0</v>
      </c>
      <c r="X5004" s="35">
        <f t="shared" si="1082"/>
        <v>0</v>
      </c>
      <c r="Y5004" s="35">
        <f t="shared" si="1092"/>
        <v>0</v>
      </c>
      <c r="Z5004" s="35">
        <f t="shared" si="1090"/>
        <v>0</v>
      </c>
      <c r="AA5004" s="36">
        <f t="shared" si="1083"/>
        <v>0</v>
      </c>
      <c r="AB5004" s="36">
        <f t="shared" si="1084"/>
        <v>0</v>
      </c>
      <c r="AC5004" s="37">
        <f t="shared" si="1085"/>
        <v>0</v>
      </c>
      <c r="AD5004" s="35">
        <f>IF(OR(YEAR(G5004)&lt;2019,O5004="X"),0,IF(ISBLANK(H5004),DATEDIF(G5004,'[3]1.Pradzia'!$D$13,"M"),DATEDIF(G5004,H5004,"m")))</f>
        <v>0</v>
      </c>
      <c r="AE5004" s="37">
        <f>IF(E5004='[3]5.Grup_T'!$E$20,0,IF(AD5004&lt;&gt;0,M5004/V5004*MIN(12,AD5004),0))</f>
        <v>0</v>
      </c>
      <c r="AF5004" s="37">
        <f t="shared" si="1086"/>
        <v>0</v>
      </c>
      <c r="AG5004" s="37">
        <f t="shared" si="1087"/>
        <v>0</v>
      </c>
      <c r="AH5004" s="37">
        <f t="shared" si="1088"/>
        <v>0</v>
      </c>
      <c r="AI5004" s="35" t="str">
        <f t="shared" si="1089"/>
        <v>Nusidėvėjęs</v>
      </c>
      <c r="AJ5004" s="38" t="str">
        <f>IF(AND(F5004&lt;&gt;[3]Pav.tvarkyklė!$B$12,F5004&lt;&gt;[3]Pav.tvarkyklė!$B$13),"GVTNT","X")</f>
        <v>GVTNT</v>
      </c>
      <c r="AK5004" s="39">
        <f t="shared" si="1091"/>
        <v>0</v>
      </c>
      <c r="AL5004" s="41"/>
      <c r="AM5004" s="41"/>
      <c r="AN5004" s="41">
        <f t="shared" si="1093"/>
        <v>1900</v>
      </c>
      <c r="AO5004" s="41"/>
      <c r="AP5004" s="41"/>
      <c r="AQ5004" s="41"/>
      <c r="AR5004" s="42"/>
      <c r="AS5004" s="42"/>
      <c r="AU5004" s="43">
        <f t="shared" si="1094"/>
        <v>0</v>
      </c>
    </row>
    <row r="5005" spans="1:47" ht="15" customHeight="1" x14ac:dyDescent="0.25">
      <c r="A5005" s="11"/>
      <c r="B5005" s="19">
        <v>5174</v>
      </c>
      <c r="C5005" s="61"/>
      <c r="D5005" s="62"/>
      <c r="E5005" s="78"/>
      <c r="F5005" s="63"/>
      <c r="G5005" s="80"/>
      <c r="H5005" s="94"/>
      <c r="I5005" s="95"/>
      <c r="J5005" s="27"/>
      <c r="K5005" s="27"/>
      <c r="L5005" s="95"/>
      <c r="M5005" s="96"/>
      <c r="N5005" s="29">
        <v>0</v>
      </c>
      <c r="O5005" s="30" t="str">
        <f>IF(G5005&lt;=$N$2,"",IF(F5005=[3]Pav.tvarkyklė!$B$13,"",IF(ISBLANK(R5005),"X","")))</f>
        <v/>
      </c>
      <c r="P5005" s="91"/>
      <c r="Q5005" s="63"/>
      <c r="R5005" s="63"/>
      <c r="S5005" s="63"/>
      <c r="T5005" s="63"/>
      <c r="U5005" s="34" t="str">
        <f>IFERROR(INDEX('[3]5.Grup_T'!$G$4:$G$22,MATCH('6.Turtas'!E5005,'[3]5.Grup_T'!$E$4:$E$22,0)),"0")</f>
        <v>0</v>
      </c>
      <c r="V5005" s="35">
        <f t="shared" si="1081"/>
        <v>0</v>
      </c>
      <c r="W5005" s="35">
        <f>IF(NOT(ISBLANK(H5005)),(12-DATEDIF(H5005,'[3]1.Pradzia'!$D$13,"m")),0)</f>
        <v>0</v>
      </c>
      <c r="X5005" s="35">
        <f t="shared" si="1082"/>
        <v>0</v>
      </c>
      <c r="Y5005" s="35">
        <f t="shared" si="1092"/>
        <v>0</v>
      </c>
      <c r="Z5005" s="35">
        <f t="shared" si="1090"/>
        <v>0</v>
      </c>
      <c r="AA5005" s="36">
        <f t="shared" si="1083"/>
        <v>0</v>
      </c>
      <c r="AB5005" s="36">
        <f t="shared" si="1084"/>
        <v>0</v>
      </c>
      <c r="AC5005" s="37">
        <f t="shared" si="1085"/>
        <v>0</v>
      </c>
      <c r="AD5005" s="35">
        <f>IF(OR(YEAR(G5005)&lt;2019,O5005="X"),0,IF(ISBLANK(H5005),DATEDIF(G5005,'[3]1.Pradzia'!$D$13,"M"),DATEDIF(G5005,H5005,"m")))</f>
        <v>0</v>
      </c>
      <c r="AE5005" s="37">
        <f>IF(E5005='[3]5.Grup_T'!$E$20,0,IF(AD5005&lt;&gt;0,M5005/V5005*MIN(12,AD5005),0))</f>
        <v>0</v>
      </c>
      <c r="AF5005" s="37">
        <f t="shared" si="1086"/>
        <v>0</v>
      </c>
      <c r="AG5005" s="37">
        <f t="shared" si="1087"/>
        <v>0</v>
      </c>
      <c r="AH5005" s="37">
        <f t="shared" si="1088"/>
        <v>0</v>
      </c>
      <c r="AI5005" s="35" t="str">
        <f t="shared" si="1089"/>
        <v>Nusidėvėjęs</v>
      </c>
      <c r="AJ5005" s="38" t="str">
        <f>IF(AND(F5005&lt;&gt;[3]Pav.tvarkyklė!$B$12,F5005&lt;&gt;[3]Pav.tvarkyklė!$B$13),"GVTNT","X")</f>
        <v>GVTNT</v>
      </c>
      <c r="AK5005" s="39">
        <f t="shared" si="1091"/>
        <v>0</v>
      </c>
      <c r="AL5005" s="41"/>
      <c r="AM5005" s="41"/>
      <c r="AN5005" s="41">
        <f t="shared" si="1093"/>
        <v>1900</v>
      </c>
      <c r="AO5005" s="41"/>
      <c r="AP5005" s="41"/>
      <c r="AQ5005" s="41"/>
      <c r="AR5005" s="42"/>
      <c r="AS5005" s="42"/>
      <c r="AU5005" s="43">
        <f t="shared" si="1094"/>
        <v>0</v>
      </c>
    </row>
    <row r="5006" spans="1:47" ht="15" customHeight="1" x14ac:dyDescent="0.25">
      <c r="A5006" s="11"/>
      <c r="B5006" s="19">
        <v>5175</v>
      </c>
      <c r="C5006" s="61"/>
      <c r="D5006" s="62"/>
      <c r="E5006" s="78"/>
      <c r="F5006" s="63"/>
      <c r="G5006" s="80"/>
      <c r="H5006" s="94"/>
      <c r="I5006" s="95"/>
      <c r="J5006" s="27"/>
      <c r="K5006" s="27"/>
      <c r="L5006" s="95"/>
      <c r="M5006" s="96"/>
      <c r="N5006" s="29">
        <v>0</v>
      </c>
      <c r="O5006" s="30" t="str">
        <f>IF(G5006&lt;=$N$2,"",IF(F5006=[3]Pav.tvarkyklė!$B$13,"",IF(ISBLANK(R5006),"X","")))</f>
        <v/>
      </c>
      <c r="P5006" s="91"/>
      <c r="Q5006" s="63"/>
      <c r="R5006" s="63"/>
      <c r="S5006" s="63"/>
      <c r="T5006" s="63"/>
      <c r="U5006" s="34" t="str">
        <f>IFERROR(INDEX('[3]5.Grup_T'!$G$4:$G$22,MATCH('6.Turtas'!E5006,'[3]5.Grup_T'!$E$4:$E$22,0)),"0")</f>
        <v>0</v>
      </c>
      <c r="V5006" s="35">
        <f t="shared" si="1081"/>
        <v>0</v>
      </c>
      <c r="W5006" s="35">
        <f>IF(NOT(ISBLANK(H5006)),(12-DATEDIF(H5006,'[3]1.Pradzia'!$D$13,"m")),0)</f>
        <v>0</v>
      </c>
      <c r="X5006" s="35">
        <f t="shared" si="1082"/>
        <v>0</v>
      </c>
      <c r="Y5006" s="35">
        <f t="shared" si="1092"/>
        <v>0</v>
      </c>
      <c r="Z5006" s="35">
        <f t="shared" si="1090"/>
        <v>0</v>
      </c>
      <c r="AA5006" s="36">
        <f t="shared" si="1083"/>
        <v>0</v>
      </c>
      <c r="AB5006" s="36">
        <f t="shared" si="1084"/>
        <v>0</v>
      </c>
      <c r="AC5006" s="37">
        <f t="shared" si="1085"/>
        <v>0</v>
      </c>
      <c r="AD5006" s="35">
        <f>IF(OR(YEAR(G5006)&lt;2019,O5006="X"),0,IF(ISBLANK(H5006),DATEDIF(G5006,'[3]1.Pradzia'!$D$13,"M"),DATEDIF(G5006,H5006,"m")))</f>
        <v>0</v>
      </c>
      <c r="AE5006" s="37">
        <f>IF(E5006='[3]5.Grup_T'!$E$20,0,IF(AD5006&lt;&gt;0,M5006/V5006*MIN(12,AD5006),0))</f>
        <v>0</v>
      </c>
      <c r="AF5006" s="37">
        <f t="shared" si="1086"/>
        <v>0</v>
      </c>
      <c r="AG5006" s="37">
        <f t="shared" si="1087"/>
        <v>0</v>
      </c>
      <c r="AH5006" s="37">
        <f t="shared" si="1088"/>
        <v>0</v>
      </c>
      <c r="AI5006" s="35" t="str">
        <f t="shared" si="1089"/>
        <v>Nusidėvėjęs</v>
      </c>
      <c r="AJ5006" s="38" t="str">
        <f>IF(AND(F5006&lt;&gt;[3]Pav.tvarkyklė!$B$12,F5006&lt;&gt;[3]Pav.tvarkyklė!$B$13),"GVTNT","X")</f>
        <v>GVTNT</v>
      </c>
      <c r="AK5006" s="39">
        <f t="shared" si="1091"/>
        <v>0</v>
      </c>
      <c r="AL5006" s="41"/>
      <c r="AM5006" s="41"/>
      <c r="AN5006" s="41">
        <f t="shared" si="1093"/>
        <v>1900</v>
      </c>
      <c r="AO5006" s="41"/>
      <c r="AP5006" s="41"/>
      <c r="AQ5006" s="41"/>
      <c r="AR5006" s="42"/>
      <c r="AS5006" s="42"/>
      <c r="AU5006" s="43">
        <f t="shared" si="1094"/>
        <v>0</v>
      </c>
    </row>
    <row r="5007" spans="1:47" ht="15" customHeight="1" x14ac:dyDescent="0.25">
      <c r="A5007" s="11"/>
      <c r="B5007" s="19">
        <v>5176</v>
      </c>
      <c r="C5007" s="61"/>
      <c r="D5007" s="62"/>
      <c r="E5007" s="78"/>
      <c r="F5007" s="63"/>
      <c r="G5007" s="80"/>
      <c r="H5007" s="94"/>
      <c r="I5007" s="95"/>
      <c r="J5007" s="27"/>
      <c r="K5007" s="27"/>
      <c r="L5007" s="95"/>
      <c r="M5007" s="96"/>
      <c r="N5007" s="29">
        <v>0</v>
      </c>
      <c r="O5007" s="30" t="str">
        <f>IF(G5007&lt;=$N$2,"",IF(F5007=[3]Pav.tvarkyklė!$B$13,"",IF(ISBLANK(R5007),"X","")))</f>
        <v/>
      </c>
      <c r="P5007" s="91"/>
      <c r="Q5007" s="63"/>
      <c r="R5007" s="63"/>
      <c r="S5007" s="63"/>
      <c r="T5007" s="63"/>
      <c r="U5007" s="34" t="str">
        <f>IFERROR(INDEX('[3]5.Grup_T'!$G$4:$G$22,MATCH('6.Turtas'!E5007,'[3]5.Grup_T'!$E$4:$E$22,0)),"0")</f>
        <v>0</v>
      </c>
      <c r="V5007" s="35">
        <f t="shared" si="1081"/>
        <v>0</v>
      </c>
      <c r="W5007" s="35">
        <f>IF(NOT(ISBLANK(H5007)),(12-DATEDIF(H5007,'[3]1.Pradzia'!$D$13,"m")),0)</f>
        <v>0</v>
      </c>
      <c r="X5007" s="35">
        <f t="shared" si="1082"/>
        <v>0</v>
      </c>
      <c r="Y5007" s="35">
        <f t="shared" si="1092"/>
        <v>0</v>
      </c>
      <c r="Z5007" s="35">
        <f t="shared" si="1090"/>
        <v>0</v>
      </c>
      <c r="AA5007" s="36">
        <f t="shared" si="1083"/>
        <v>0</v>
      </c>
      <c r="AB5007" s="36">
        <f t="shared" si="1084"/>
        <v>0</v>
      </c>
      <c r="AC5007" s="37">
        <f t="shared" si="1085"/>
        <v>0</v>
      </c>
      <c r="AD5007" s="35">
        <f>IF(OR(YEAR(G5007)&lt;2019,O5007="X"),0,IF(ISBLANK(H5007),DATEDIF(G5007,'[3]1.Pradzia'!$D$13,"M"),DATEDIF(G5007,H5007,"m")))</f>
        <v>0</v>
      </c>
      <c r="AE5007" s="37">
        <f>IF(E5007='[3]5.Grup_T'!$E$20,0,IF(AD5007&lt;&gt;0,M5007/V5007*MIN(12,AD5007),0))</f>
        <v>0</v>
      </c>
      <c r="AF5007" s="37">
        <f t="shared" si="1086"/>
        <v>0</v>
      </c>
      <c r="AG5007" s="37">
        <f t="shared" si="1087"/>
        <v>0</v>
      </c>
      <c r="AH5007" s="37">
        <f t="shared" si="1088"/>
        <v>0</v>
      </c>
      <c r="AI5007" s="35" t="str">
        <f t="shared" si="1089"/>
        <v>Nusidėvėjęs</v>
      </c>
      <c r="AJ5007" s="38" t="str">
        <f>IF(AND(F5007&lt;&gt;[3]Pav.tvarkyklė!$B$12,F5007&lt;&gt;[3]Pav.tvarkyklė!$B$13),"GVTNT","X")</f>
        <v>GVTNT</v>
      </c>
      <c r="AK5007" s="39">
        <f t="shared" si="1091"/>
        <v>0</v>
      </c>
      <c r="AL5007" s="41"/>
      <c r="AM5007" s="41"/>
      <c r="AN5007" s="41">
        <f t="shared" si="1093"/>
        <v>1900</v>
      </c>
      <c r="AO5007" s="41"/>
      <c r="AP5007" s="41"/>
      <c r="AQ5007" s="41"/>
      <c r="AR5007" s="42"/>
      <c r="AS5007" s="42"/>
      <c r="AU5007" s="43">
        <f t="shared" si="1094"/>
        <v>0</v>
      </c>
    </row>
    <row r="5008" spans="1:47" ht="15" customHeight="1" x14ac:dyDescent="0.25">
      <c r="A5008" s="11"/>
      <c r="B5008" s="19">
        <v>5177</v>
      </c>
      <c r="C5008" s="61"/>
      <c r="D5008" s="62"/>
      <c r="E5008" s="78"/>
      <c r="F5008" s="63"/>
      <c r="G5008" s="80"/>
      <c r="H5008" s="94"/>
      <c r="I5008" s="95"/>
      <c r="J5008" s="27"/>
      <c r="K5008" s="27"/>
      <c r="L5008" s="95"/>
      <c r="M5008" s="96"/>
      <c r="N5008" s="29">
        <v>0</v>
      </c>
      <c r="O5008" s="30" t="str">
        <f>IF(G5008&lt;=$N$2,"",IF(F5008=[3]Pav.tvarkyklė!$B$13,"",IF(ISBLANK(R5008),"X","")))</f>
        <v/>
      </c>
      <c r="P5008" s="91"/>
      <c r="Q5008" s="63"/>
      <c r="R5008" s="63"/>
      <c r="S5008" s="63"/>
      <c r="T5008" s="63"/>
      <c r="U5008" s="34" t="str">
        <f>IFERROR(INDEX('[3]5.Grup_T'!$G$4:$G$22,MATCH('6.Turtas'!E5008,'[3]5.Grup_T'!$E$4:$E$22,0)),"0")</f>
        <v>0</v>
      </c>
      <c r="V5008" s="35">
        <f t="shared" si="1081"/>
        <v>0</v>
      </c>
      <c r="W5008" s="35">
        <f>IF(NOT(ISBLANK(H5008)),(12-DATEDIF(H5008,'[3]1.Pradzia'!$D$13,"m")),0)</f>
        <v>0</v>
      </c>
      <c r="X5008" s="35">
        <f t="shared" si="1082"/>
        <v>0</v>
      </c>
      <c r="Y5008" s="35">
        <f t="shared" si="1092"/>
        <v>0</v>
      </c>
      <c r="Z5008" s="35">
        <f t="shared" si="1090"/>
        <v>0</v>
      </c>
      <c r="AA5008" s="36">
        <f t="shared" si="1083"/>
        <v>0</v>
      </c>
      <c r="AB5008" s="36">
        <f t="shared" si="1084"/>
        <v>0</v>
      </c>
      <c r="AC5008" s="37">
        <f t="shared" si="1085"/>
        <v>0</v>
      </c>
      <c r="AD5008" s="35">
        <f>IF(OR(YEAR(G5008)&lt;2019,O5008="X"),0,IF(ISBLANK(H5008),DATEDIF(G5008,'[3]1.Pradzia'!$D$13,"M"),DATEDIF(G5008,H5008,"m")))</f>
        <v>0</v>
      </c>
      <c r="AE5008" s="37">
        <f>IF(E5008='[3]5.Grup_T'!$E$20,0,IF(AD5008&lt;&gt;0,M5008/V5008*MIN(12,AD5008),0))</f>
        <v>0</v>
      </c>
      <c r="AF5008" s="37">
        <f t="shared" si="1086"/>
        <v>0</v>
      </c>
      <c r="AG5008" s="37">
        <f t="shared" si="1087"/>
        <v>0</v>
      </c>
      <c r="AH5008" s="37">
        <f t="shared" si="1088"/>
        <v>0</v>
      </c>
      <c r="AI5008" s="35" t="str">
        <f t="shared" si="1089"/>
        <v>Nusidėvėjęs</v>
      </c>
      <c r="AJ5008" s="38" t="str">
        <f>IF(AND(F5008&lt;&gt;[3]Pav.tvarkyklė!$B$12,F5008&lt;&gt;[3]Pav.tvarkyklė!$B$13),"GVTNT","X")</f>
        <v>GVTNT</v>
      </c>
      <c r="AK5008" s="39">
        <f t="shared" si="1091"/>
        <v>0</v>
      </c>
      <c r="AL5008" s="41"/>
      <c r="AM5008" s="41"/>
      <c r="AN5008" s="41">
        <f t="shared" si="1093"/>
        <v>1900</v>
      </c>
      <c r="AO5008" s="41"/>
      <c r="AP5008" s="41"/>
      <c r="AQ5008" s="41"/>
      <c r="AR5008" s="42"/>
      <c r="AS5008" s="42"/>
      <c r="AU5008" s="43">
        <f t="shared" si="1094"/>
        <v>0</v>
      </c>
    </row>
    <row r="5009" spans="1:47" ht="15" customHeight="1" x14ac:dyDescent="0.25">
      <c r="A5009" s="11"/>
      <c r="B5009" s="19">
        <v>5178</v>
      </c>
      <c r="C5009" s="61"/>
      <c r="D5009" s="62"/>
      <c r="E5009" s="78"/>
      <c r="F5009" s="63"/>
      <c r="G5009" s="80"/>
      <c r="H5009" s="94"/>
      <c r="I5009" s="95"/>
      <c r="J5009" s="27"/>
      <c r="K5009" s="27"/>
      <c r="L5009" s="95"/>
      <c r="M5009" s="96"/>
      <c r="N5009" s="29">
        <v>0</v>
      </c>
      <c r="O5009" s="30" t="str">
        <f>IF(G5009&lt;=$N$2,"",IF(F5009=[3]Pav.tvarkyklė!$B$13,"",IF(ISBLANK(R5009),"X","")))</f>
        <v/>
      </c>
      <c r="P5009" s="91"/>
      <c r="Q5009" s="63"/>
      <c r="R5009" s="63"/>
      <c r="S5009" s="63"/>
      <c r="T5009" s="63"/>
      <c r="U5009" s="34" t="str">
        <f>IFERROR(INDEX('[3]5.Grup_T'!$G$4:$G$22,MATCH('6.Turtas'!E5009,'[3]5.Grup_T'!$E$4:$E$22,0)),"0")</f>
        <v>0</v>
      </c>
      <c r="V5009" s="35">
        <f t="shared" si="1081"/>
        <v>0</v>
      </c>
      <c r="W5009" s="35">
        <f>IF(NOT(ISBLANK(H5009)),(12-DATEDIF(H5009,'[3]1.Pradzia'!$D$13,"m")),0)</f>
        <v>0</v>
      </c>
      <c r="X5009" s="35">
        <f t="shared" si="1082"/>
        <v>0</v>
      </c>
      <c r="Y5009" s="35">
        <f t="shared" si="1092"/>
        <v>0</v>
      </c>
      <c r="Z5009" s="35">
        <f t="shared" si="1090"/>
        <v>0</v>
      </c>
      <c r="AA5009" s="36">
        <f t="shared" si="1083"/>
        <v>0</v>
      </c>
      <c r="AB5009" s="36">
        <f t="shared" si="1084"/>
        <v>0</v>
      </c>
      <c r="AC5009" s="37">
        <f t="shared" si="1085"/>
        <v>0</v>
      </c>
      <c r="AD5009" s="35">
        <f>IF(OR(YEAR(G5009)&lt;2019,O5009="X"),0,IF(ISBLANK(H5009),DATEDIF(G5009,'[3]1.Pradzia'!$D$13,"M"),DATEDIF(G5009,H5009,"m")))</f>
        <v>0</v>
      </c>
      <c r="AE5009" s="37">
        <f>IF(E5009='[3]5.Grup_T'!$E$20,0,IF(AD5009&lt;&gt;0,M5009/V5009*MIN(12,AD5009),0))</f>
        <v>0</v>
      </c>
      <c r="AF5009" s="37">
        <f t="shared" si="1086"/>
        <v>0</v>
      </c>
      <c r="AG5009" s="37">
        <f t="shared" si="1087"/>
        <v>0</v>
      </c>
      <c r="AH5009" s="37">
        <f t="shared" si="1088"/>
        <v>0</v>
      </c>
      <c r="AI5009" s="35" t="str">
        <f t="shared" si="1089"/>
        <v>Nusidėvėjęs</v>
      </c>
      <c r="AJ5009" s="38" t="str">
        <f>IF(AND(F5009&lt;&gt;[3]Pav.tvarkyklė!$B$12,F5009&lt;&gt;[3]Pav.tvarkyklė!$B$13),"GVTNT","X")</f>
        <v>GVTNT</v>
      </c>
      <c r="AK5009" s="39">
        <f t="shared" si="1091"/>
        <v>0</v>
      </c>
      <c r="AL5009" s="41"/>
      <c r="AM5009" s="41"/>
      <c r="AN5009" s="41">
        <f t="shared" si="1093"/>
        <v>1900</v>
      </c>
      <c r="AO5009" s="41"/>
      <c r="AP5009" s="41"/>
      <c r="AQ5009" s="41"/>
      <c r="AR5009" s="42"/>
      <c r="AS5009" s="42"/>
      <c r="AU5009" s="43">
        <f t="shared" si="1094"/>
        <v>0</v>
      </c>
    </row>
    <row r="5010" spans="1:47" ht="15" customHeight="1" x14ac:dyDescent="0.25">
      <c r="A5010" s="11"/>
      <c r="B5010" s="19">
        <v>5179</v>
      </c>
      <c r="C5010" s="61"/>
      <c r="D5010" s="62"/>
      <c r="E5010" s="78"/>
      <c r="F5010" s="63"/>
      <c r="G5010" s="80"/>
      <c r="H5010" s="94"/>
      <c r="I5010" s="95"/>
      <c r="J5010" s="27"/>
      <c r="K5010" s="27"/>
      <c r="L5010" s="95"/>
      <c r="M5010" s="96"/>
      <c r="N5010" s="29">
        <v>0</v>
      </c>
      <c r="O5010" s="30" t="str">
        <f>IF(G5010&lt;=$N$2,"",IF(F5010=[3]Pav.tvarkyklė!$B$13,"",IF(ISBLANK(R5010),"X","")))</f>
        <v/>
      </c>
      <c r="P5010" s="91"/>
      <c r="Q5010" s="63"/>
      <c r="R5010" s="63"/>
      <c r="S5010" s="63"/>
      <c r="T5010" s="63"/>
      <c r="U5010" s="34" t="str">
        <f>IFERROR(INDEX('[3]5.Grup_T'!$G$4:$G$22,MATCH('6.Turtas'!E5010,'[3]5.Grup_T'!$E$4:$E$22,0)),"0")</f>
        <v>0</v>
      </c>
      <c r="V5010" s="35">
        <f t="shared" ref="V5010:V5073" si="1095">U5010*12</f>
        <v>0</v>
      </c>
      <c r="W5010" s="35">
        <f>IF(NOT(ISBLANK(H5010)),(12-DATEDIF(H5010,'[3]1.Pradzia'!$D$13,"m")),0)</f>
        <v>0</v>
      </c>
      <c r="X5010" s="35">
        <f t="shared" ref="X5010:X5073" si="1096">IF(OR(ISBLANK(C5010),YEAR(G5010)&gt;=2019),0,DATEDIF(G5010,$N$2,"M"))</f>
        <v>0</v>
      </c>
      <c r="Y5010" s="35">
        <f t="shared" si="1092"/>
        <v>0</v>
      </c>
      <c r="Z5010" s="35">
        <f t="shared" si="1090"/>
        <v>0</v>
      </c>
      <c r="AA5010" s="36">
        <f t="shared" ref="AA5010:AA5073" si="1097">+IF(Z5010&lt;=0,0,N5010/Z5010)</f>
        <v>0</v>
      </c>
      <c r="AB5010" s="36">
        <f t="shared" ref="AB5010:AB5073" si="1098">IF(Z5010&lt;=0,N5010,N5010/Z5010*Y5010)</f>
        <v>0</v>
      </c>
      <c r="AC5010" s="37">
        <f t="shared" ref="AC5010:AC5073" si="1099">IF(YEAR(G5010)&lt;2019,M5010-N5010+AB5010,0)</f>
        <v>0</v>
      </c>
      <c r="AD5010" s="35">
        <f>IF(OR(YEAR(G5010)&lt;2019,O5010="X"),0,IF(ISBLANK(H5010),DATEDIF(G5010,'[3]1.Pradzia'!$D$13,"M"),DATEDIF(G5010,H5010,"m")))</f>
        <v>0</v>
      </c>
      <c r="AE5010" s="37">
        <f>IF(E5010='[3]5.Grup_T'!$E$20,0,IF(AD5010&lt;&gt;0,M5010/V5010*MIN(12,AD5010),0))</f>
        <v>0</v>
      </c>
      <c r="AF5010" s="37">
        <f t="shared" ref="AF5010:AF5073" si="1100">+AB5010+AE5010</f>
        <v>0</v>
      </c>
      <c r="AG5010" s="37">
        <f t="shared" ref="AG5010:AG5073" si="1101">AC5010+AE5010</f>
        <v>0</v>
      </c>
      <c r="AH5010" s="37">
        <f t="shared" ref="AH5010:AH5073" si="1102">M5010-AG5010</f>
        <v>0</v>
      </c>
      <c r="AI5010" s="35" t="str">
        <f t="shared" ref="AI5010:AI5073" si="1103">IF(H5010&lt;&gt;0,"Nurašytas",IF(O5010="X","Nesuderintas",IF(AH5010&lt;=0,"Nusidėvėjęs","")))</f>
        <v>Nusidėvėjęs</v>
      </c>
      <c r="AJ5010" s="38" t="str">
        <f>IF(AND(F5010&lt;&gt;[3]Pav.tvarkyklė!$B$12,F5010&lt;&gt;[3]Pav.tvarkyklė!$B$13),"GVTNT","X")</f>
        <v>GVTNT</v>
      </c>
      <c r="AK5010" s="39">
        <f t="shared" si="1091"/>
        <v>0</v>
      </c>
      <c r="AL5010" s="41"/>
      <c r="AM5010" s="41"/>
      <c r="AN5010" s="41">
        <f t="shared" si="1093"/>
        <v>1900</v>
      </c>
      <c r="AO5010" s="41"/>
      <c r="AP5010" s="41"/>
      <c r="AQ5010" s="41"/>
      <c r="AR5010" s="42"/>
      <c r="AS5010" s="42"/>
      <c r="AU5010" s="43">
        <f t="shared" si="1094"/>
        <v>0</v>
      </c>
    </row>
    <row r="5011" spans="1:47" ht="15" customHeight="1" x14ac:dyDescent="0.25">
      <c r="A5011" s="11"/>
      <c r="B5011" s="19">
        <v>5180</v>
      </c>
      <c r="C5011" s="61"/>
      <c r="D5011" s="62"/>
      <c r="E5011" s="78"/>
      <c r="F5011" s="63"/>
      <c r="G5011" s="80"/>
      <c r="H5011" s="94"/>
      <c r="I5011" s="95"/>
      <c r="J5011" s="27"/>
      <c r="K5011" s="27"/>
      <c r="L5011" s="95"/>
      <c r="M5011" s="96"/>
      <c r="N5011" s="29">
        <v>0</v>
      </c>
      <c r="O5011" s="30" t="str">
        <f>IF(G5011&lt;=$N$2,"",IF(F5011=[3]Pav.tvarkyklė!$B$13,"",IF(ISBLANK(R5011),"X","")))</f>
        <v/>
      </c>
      <c r="P5011" s="91"/>
      <c r="Q5011" s="63"/>
      <c r="R5011" s="63"/>
      <c r="S5011" s="63"/>
      <c r="T5011" s="63"/>
      <c r="U5011" s="34" t="str">
        <f>IFERROR(INDEX('[3]5.Grup_T'!$G$4:$G$22,MATCH('6.Turtas'!E5011,'[3]5.Grup_T'!$E$4:$E$22,0)),"0")</f>
        <v>0</v>
      </c>
      <c r="V5011" s="35">
        <f t="shared" si="1095"/>
        <v>0</v>
      </c>
      <c r="W5011" s="35">
        <f>IF(NOT(ISBLANK(H5011)),(12-DATEDIF(H5011,'[3]1.Pradzia'!$D$13,"m")),0)</f>
        <v>0</v>
      </c>
      <c r="X5011" s="35">
        <f t="shared" si="1096"/>
        <v>0</v>
      </c>
      <c r="Y5011" s="35">
        <f t="shared" si="1092"/>
        <v>0</v>
      </c>
      <c r="Z5011" s="35">
        <f t="shared" ref="Z5011:Z5074" si="1104">IF(YEAR(G5011)&gt;=2019,0,V5011-X5011)</f>
        <v>0</v>
      </c>
      <c r="AA5011" s="36">
        <f t="shared" si="1097"/>
        <v>0</v>
      </c>
      <c r="AB5011" s="36">
        <f t="shared" si="1098"/>
        <v>0</v>
      </c>
      <c r="AC5011" s="37">
        <f t="shared" si="1099"/>
        <v>0</v>
      </c>
      <c r="AD5011" s="35">
        <f>IF(OR(YEAR(G5011)&lt;2019,O5011="X"),0,IF(ISBLANK(H5011),DATEDIF(G5011,'[3]1.Pradzia'!$D$13,"M"),DATEDIF(G5011,H5011,"m")))</f>
        <v>0</v>
      </c>
      <c r="AE5011" s="37">
        <f>IF(E5011='[3]5.Grup_T'!$E$20,0,IF(AD5011&lt;&gt;0,M5011/V5011*MIN(12,AD5011),0))</f>
        <v>0</v>
      </c>
      <c r="AF5011" s="37">
        <f t="shared" si="1100"/>
        <v>0</v>
      </c>
      <c r="AG5011" s="37">
        <f t="shared" si="1101"/>
        <v>0</v>
      </c>
      <c r="AH5011" s="37">
        <f t="shared" si="1102"/>
        <v>0</v>
      </c>
      <c r="AI5011" s="35" t="str">
        <f t="shared" si="1103"/>
        <v>Nusidėvėjęs</v>
      </c>
      <c r="AJ5011" s="38" t="str">
        <f>IF(AND(F5011&lt;&gt;[3]Pav.tvarkyklė!$B$12,F5011&lt;&gt;[3]Pav.tvarkyklė!$B$13),"GVTNT","X")</f>
        <v>GVTNT</v>
      </c>
      <c r="AK5011" s="39">
        <f t="shared" ref="AK5011:AK5074" si="1105">I5011-J5011-K5011-L5011-M5011</f>
        <v>0</v>
      </c>
      <c r="AL5011" s="41"/>
      <c r="AM5011" s="41"/>
      <c r="AN5011" s="41">
        <f t="shared" si="1093"/>
        <v>1900</v>
      </c>
      <c r="AO5011" s="41"/>
      <c r="AP5011" s="41"/>
      <c r="AQ5011" s="41"/>
      <c r="AR5011" s="42"/>
      <c r="AS5011" s="42"/>
      <c r="AU5011" s="43">
        <f t="shared" si="1094"/>
        <v>0</v>
      </c>
    </row>
    <row r="5012" spans="1:47" ht="15" customHeight="1" x14ac:dyDescent="0.25">
      <c r="A5012" s="11"/>
      <c r="B5012" s="19">
        <v>5181</v>
      </c>
      <c r="C5012" s="61"/>
      <c r="D5012" s="62"/>
      <c r="E5012" s="78"/>
      <c r="F5012" s="63"/>
      <c r="G5012" s="80"/>
      <c r="H5012" s="94"/>
      <c r="I5012" s="95"/>
      <c r="J5012" s="27"/>
      <c r="K5012" s="27"/>
      <c r="L5012" s="95"/>
      <c r="M5012" s="96"/>
      <c r="N5012" s="29">
        <v>0</v>
      </c>
      <c r="O5012" s="30" t="str">
        <f>IF(G5012&lt;=$N$2,"",IF(F5012=[3]Pav.tvarkyklė!$B$13,"",IF(ISBLANK(R5012),"X","")))</f>
        <v/>
      </c>
      <c r="P5012" s="91"/>
      <c r="Q5012" s="63"/>
      <c r="R5012" s="63"/>
      <c r="S5012" s="63"/>
      <c r="T5012" s="63"/>
      <c r="U5012" s="34" t="str">
        <f>IFERROR(INDEX('[3]5.Grup_T'!$G$4:$G$22,MATCH('6.Turtas'!E5012,'[3]5.Grup_T'!$E$4:$E$22,0)),"0")</f>
        <v>0</v>
      </c>
      <c r="V5012" s="35">
        <f t="shared" si="1095"/>
        <v>0</v>
      </c>
      <c r="W5012" s="35">
        <f>IF(NOT(ISBLANK(H5012)),(12-DATEDIF(H5012,'[3]1.Pradzia'!$D$13,"m")),0)</f>
        <v>0</v>
      </c>
      <c r="X5012" s="35">
        <f t="shared" si="1096"/>
        <v>0</v>
      </c>
      <c r="Y5012" s="35">
        <f t="shared" si="1092"/>
        <v>0</v>
      </c>
      <c r="Z5012" s="35">
        <f t="shared" si="1104"/>
        <v>0</v>
      </c>
      <c r="AA5012" s="36">
        <f t="shared" si="1097"/>
        <v>0</v>
      </c>
      <c r="AB5012" s="36">
        <f t="shared" si="1098"/>
        <v>0</v>
      </c>
      <c r="AC5012" s="37">
        <f t="shared" si="1099"/>
        <v>0</v>
      </c>
      <c r="AD5012" s="35">
        <f>IF(OR(YEAR(G5012)&lt;2019,O5012="X"),0,IF(ISBLANK(H5012),DATEDIF(G5012,'[3]1.Pradzia'!$D$13,"M"),DATEDIF(G5012,H5012,"m")))</f>
        <v>0</v>
      </c>
      <c r="AE5012" s="37">
        <f>IF(E5012='[3]5.Grup_T'!$E$20,0,IF(AD5012&lt;&gt;0,M5012/V5012*MIN(12,AD5012),0))</f>
        <v>0</v>
      </c>
      <c r="AF5012" s="37">
        <f t="shared" si="1100"/>
        <v>0</v>
      </c>
      <c r="AG5012" s="37">
        <f t="shared" si="1101"/>
        <v>0</v>
      </c>
      <c r="AH5012" s="37">
        <f t="shared" si="1102"/>
        <v>0</v>
      </c>
      <c r="AI5012" s="35" t="str">
        <f t="shared" si="1103"/>
        <v>Nusidėvėjęs</v>
      </c>
      <c r="AJ5012" s="38" t="str">
        <f>IF(AND(F5012&lt;&gt;[3]Pav.tvarkyklė!$B$12,F5012&lt;&gt;[3]Pav.tvarkyklė!$B$13),"GVTNT","X")</f>
        <v>GVTNT</v>
      </c>
      <c r="AK5012" s="39">
        <f t="shared" si="1105"/>
        <v>0</v>
      </c>
      <c r="AL5012" s="41"/>
      <c r="AM5012" s="41"/>
      <c r="AN5012" s="41">
        <f t="shared" si="1093"/>
        <v>1900</v>
      </c>
      <c r="AO5012" s="41"/>
      <c r="AP5012" s="41"/>
      <c r="AQ5012" s="41"/>
      <c r="AR5012" s="42"/>
      <c r="AS5012" s="42"/>
      <c r="AU5012" s="43">
        <f t="shared" si="1094"/>
        <v>0</v>
      </c>
    </row>
    <row r="5013" spans="1:47" ht="15" customHeight="1" x14ac:dyDescent="0.25">
      <c r="A5013" s="11"/>
      <c r="B5013" s="19">
        <v>5182</v>
      </c>
      <c r="C5013" s="61"/>
      <c r="D5013" s="62"/>
      <c r="E5013" s="78"/>
      <c r="F5013" s="63"/>
      <c r="G5013" s="80"/>
      <c r="H5013" s="94"/>
      <c r="I5013" s="95"/>
      <c r="J5013" s="27"/>
      <c r="K5013" s="27"/>
      <c r="L5013" s="95"/>
      <c r="M5013" s="96"/>
      <c r="N5013" s="29">
        <v>0</v>
      </c>
      <c r="O5013" s="30" t="str">
        <f>IF(G5013&lt;=$N$2,"",IF(F5013=[3]Pav.tvarkyklė!$B$13,"",IF(ISBLANK(R5013),"X","")))</f>
        <v/>
      </c>
      <c r="P5013" s="91"/>
      <c r="Q5013" s="63"/>
      <c r="R5013" s="63"/>
      <c r="S5013" s="63"/>
      <c r="T5013" s="63"/>
      <c r="U5013" s="34" t="str">
        <f>IFERROR(INDEX('[3]5.Grup_T'!$G$4:$G$22,MATCH('6.Turtas'!E5013,'[3]5.Grup_T'!$E$4:$E$22,0)),"0")</f>
        <v>0</v>
      </c>
      <c r="V5013" s="35">
        <f t="shared" si="1095"/>
        <v>0</v>
      </c>
      <c r="W5013" s="35">
        <f>IF(NOT(ISBLANK(H5013)),(12-DATEDIF(H5013,'[3]1.Pradzia'!$D$13,"m")),0)</f>
        <v>0</v>
      </c>
      <c r="X5013" s="35">
        <f t="shared" si="1096"/>
        <v>0</v>
      </c>
      <c r="Y5013" s="35">
        <f t="shared" si="1092"/>
        <v>0</v>
      </c>
      <c r="Z5013" s="35">
        <f t="shared" si="1104"/>
        <v>0</v>
      </c>
      <c r="AA5013" s="36">
        <f t="shared" si="1097"/>
        <v>0</v>
      </c>
      <c r="AB5013" s="36">
        <f t="shared" si="1098"/>
        <v>0</v>
      </c>
      <c r="AC5013" s="37">
        <f t="shared" si="1099"/>
        <v>0</v>
      </c>
      <c r="AD5013" s="35">
        <f>IF(OR(YEAR(G5013)&lt;2019,O5013="X"),0,IF(ISBLANK(H5013),DATEDIF(G5013,'[3]1.Pradzia'!$D$13,"M"),DATEDIF(G5013,H5013,"m")))</f>
        <v>0</v>
      </c>
      <c r="AE5013" s="37">
        <f>IF(E5013='[3]5.Grup_T'!$E$20,0,IF(AD5013&lt;&gt;0,M5013/V5013*MIN(12,AD5013),0))</f>
        <v>0</v>
      </c>
      <c r="AF5013" s="37">
        <f t="shared" si="1100"/>
        <v>0</v>
      </c>
      <c r="AG5013" s="37">
        <f t="shared" si="1101"/>
        <v>0</v>
      </c>
      <c r="AH5013" s="37">
        <f t="shared" si="1102"/>
        <v>0</v>
      </c>
      <c r="AI5013" s="35" t="str">
        <f t="shared" si="1103"/>
        <v>Nusidėvėjęs</v>
      </c>
      <c r="AJ5013" s="38" t="str">
        <f>IF(AND(F5013&lt;&gt;[3]Pav.tvarkyklė!$B$12,F5013&lt;&gt;[3]Pav.tvarkyklė!$B$13),"GVTNT","X")</f>
        <v>GVTNT</v>
      </c>
      <c r="AK5013" s="39">
        <f t="shared" si="1105"/>
        <v>0</v>
      </c>
      <c r="AL5013" s="41"/>
      <c r="AM5013" s="41"/>
      <c r="AN5013" s="41">
        <f t="shared" si="1093"/>
        <v>1900</v>
      </c>
      <c r="AO5013" s="41"/>
      <c r="AP5013" s="41"/>
      <c r="AQ5013" s="41"/>
      <c r="AR5013" s="42"/>
      <c r="AS5013" s="42"/>
      <c r="AU5013" s="43">
        <f t="shared" si="1094"/>
        <v>0</v>
      </c>
    </row>
    <row r="5014" spans="1:47" ht="15" customHeight="1" x14ac:dyDescent="0.25">
      <c r="A5014" s="11"/>
      <c r="B5014" s="19">
        <v>5183</v>
      </c>
      <c r="C5014" s="61"/>
      <c r="D5014" s="62"/>
      <c r="E5014" s="78"/>
      <c r="F5014" s="63"/>
      <c r="G5014" s="80"/>
      <c r="H5014" s="94"/>
      <c r="I5014" s="95"/>
      <c r="J5014" s="27"/>
      <c r="K5014" s="27"/>
      <c r="L5014" s="95"/>
      <c r="M5014" s="96"/>
      <c r="N5014" s="29">
        <v>0</v>
      </c>
      <c r="O5014" s="30" t="str">
        <f>IF(G5014&lt;=$N$2,"",IF(F5014=[3]Pav.tvarkyklė!$B$13,"",IF(ISBLANK(R5014),"X","")))</f>
        <v/>
      </c>
      <c r="P5014" s="91"/>
      <c r="Q5014" s="63"/>
      <c r="R5014" s="63"/>
      <c r="S5014" s="63"/>
      <c r="T5014" s="63"/>
      <c r="U5014" s="34" t="str">
        <f>IFERROR(INDEX('[3]5.Grup_T'!$G$4:$G$22,MATCH('6.Turtas'!E5014,'[3]5.Grup_T'!$E$4:$E$22,0)),"0")</f>
        <v>0</v>
      </c>
      <c r="V5014" s="35">
        <f t="shared" si="1095"/>
        <v>0</v>
      </c>
      <c r="W5014" s="35">
        <f>IF(NOT(ISBLANK(H5014)),(12-DATEDIF(H5014,'[3]1.Pradzia'!$D$13,"m")),0)</f>
        <v>0</v>
      </c>
      <c r="X5014" s="35">
        <f t="shared" si="1096"/>
        <v>0</v>
      </c>
      <c r="Y5014" s="35">
        <f t="shared" si="1092"/>
        <v>0</v>
      </c>
      <c r="Z5014" s="35">
        <f t="shared" si="1104"/>
        <v>0</v>
      </c>
      <c r="AA5014" s="36">
        <f t="shared" si="1097"/>
        <v>0</v>
      </c>
      <c r="AB5014" s="36">
        <f t="shared" si="1098"/>
        <v>0</v>
      </c>
      <c r="AC5014" s="37">
        <f t="shared" si="1099"/>
        <v>0</v>
      </c>
      <c r="AD5014" s="35">
        <f>IF(OR(YEAR(G5014)&lt;2019,O5014="X"),0,IF(ISBLANK(H5014),DATEDIF(G5014,'[3]1.Pradzia'!$D$13,"M"),DATEDIF(G5014,H5014,"m")))</f>
        <v>0</v>
      </c>
      <c r="AE5014" s="37">
        <f>IF(E5014='[3]5.Grup_T'!$E$20,0,IF(AD5014&lt;&gt;0,M5014/V5014*MIN(12,AD5014),0))</f>
        <v>0</v>
      </c>
      <c r="AF5014" s="37">
        <f t="shared" si="1100"/>
        <v>0</v>
      </c>
      <c r="AG5014" s="37">
        <f t="shared" si="1101"/>
        <v>0</v>
      </c>
      <c r="AH5014" s="37">
        <f t="shared" si="1102"/>
        <v>0</v>
      </c>
      <c r="AI5014" s="35" t="str">
        <f t="shared" si="1103"/>
        <v>Nusidėvėjęs</v>
      </c>
      <c r="AJ5014" s="38" t="str">
        <f>IF(AND(F5014&lt;&gt;[3]Pav.tvarkyklė!$B$12,F5014&lt;&gt;[3]Pav.tvarkyklė!$B$13),"GVTNT","X")</f>
        <v>GVTNT</v>
      </c>
      <c r="AK5014" s="39">
        <f t="shared" si="1105"/>
        <v>0</v>
      </c>
      <c r="AL5014" s="41"/>
      <c r="AM5014" s="41"/>
      <c r="AN5014" s="41">
        <f t="shared" si="1093"/>
        <v>1900</v>
      </c>
      <c r="AO5014" s="41"/>
      <c r="AP5014" s="41"/>
      <c r="AQ5014" s="41"/>
      <c r="AR5014" s="42"/>
      <c r="AS5014" s="42"/>
      <c r="AU5014" s="43">
        <f t="shared" si="1094"/>
        <v>0</v>
      </c>
    </row>
    <row r="5015" spans="1:47" ht="15" customHeight="1" x14ac:dyDescent="0.25">
      <c r="A5015" s="11"/>
      <c r="B5015" s="19">
        <v>5184</v>
      </c>
      <c r="C5015" s="61"/>
      <c r="D5015" s="62"/>
      <c r="E5015" s="78"/>
      <c r="F5015" s="63"/>
      <c r="G5015" s="80"/>
      <c r="H5015" s="94"/>
      <c r="I5015" s="95"/>
      <c r="J5015" s="27"/>
      <c r="K5015" s="27"/>
      <c r="L5015" s="95"/>
      <c r="M5015" s="96"/>
      <c r="N5015" s="29">
        <v>0</v>
      </c>
      <c r="O5015" s="30" t="str">
        <f>IF(G5015&lt;=$N$2,"",IF(F5015=[3]Pav.tvarkyklė!$B$13,"",IF(ISBLANK(R5015),"X","")))</f>
        <v/>
      </c>
      <c r="P5015" s="91"/>
      <c r="Q5015" s="63"/>
      <c r="R5015" s="63"/>
      <c r="S5015" s="63"/>
      <c r="T5015" s="63"/>
      <c r="U5015" s="34" t="str">
        <f>IFERROR(INDEX('[3]5.Grup_T'!$G$4:$G$22,MATCH('6.Turtas'!E5015,'[3]5.Grup_T'!$E$4:$E$22,0)),"0")</f>
        <v>0</v>
      </c>
      <c r="V5015" s="35">
        <f t="shared" si="1095"/>
        <v>0</v>
      </c>
      <c r="W5015" s="35">
        <f>IF(NOT(ISBLANK(H5015)),(12-DATEDIF(H5015,'[3]1.Pradzia'!$D$13,"m")),0)</f>
        <v>0</v>
      </c>
      <c r="X5015" s="35">
        <f t="shared" si="1096"/>
        <v>0</v>
      </c>
      <c r="Y5015" s="35">
        <f t="shared" si="1092"/>
        <v>0</v>
      </c>
      <c r="Z5015" s="35">
        <f t="shared" si="1104"/>
        <v>0</v>
      </c>
      <c r="AA5015" s="36">
        <f t="shared" si="1097"/>
        <v>0</v>
      </c>
      <c r="AB5015" s="36">
        <f t="shared" si="1098"/>
        <v>0</v>
      </c>
      <c r="AC5015" s="37">
        <f t="shared" si="1099"/>
        <v>0</v>
      </c>
      <c r="AD5015" s="35">
        <f>IF(OR(YEAR(G5015)&lt;2019,O5015="X"),0,IF(ISBLANK(H5015),DATEDIF(G5015,'[3]1.Pradzia'!$D$13,"M"),DATEDIF(G5015,H5015,"m")))</f>
        <v>0</v>
      </c>
      <c r="AE5015" s="37">
        <f>IF(E5015='[3]5.Grup_T'!$E$20,0,IF(AD5015&lt;&gt;0,M5015/V5015*MIN(12,AD5015),0))</f>
        <v>0</v>
      </c>
      <c r="AF5015" s="37">
        <f t="shared" si="1100"/>
        <v>0</v>
      </c>
      <c r="AG5015" s="37">
        <f t="shared" si="1101"/>
        <v>0</v>
      </c>
      <c r="AH5015" s="37">
        <f t="shared" si="1102"/>
        <v>0</v>
      </c>
      <c r="AI5015" s="35" t="str">
        <f t="shared" si="1103"/>
        <v>Nusidėvėjęs</v>
      </c>
      <c r="AJ5015" s="38" t="str">
        <f>IF(AND(F5015&lt;&gt;[3]Pav.tvarkyklė!$B$12,F5015&lt;&gt;[3]Pav.tvarkyklė!$B$13),"GVTNT","X")</f>
        <v>GVTNT</v>
      </c>
      <c r="AK5015" s="39">
        <f t="shared" si="1105"/>
        <v>0</v>
      </c>
      <c r="AL5015" s="41"/>
      <c r="AM5015" s="41"/>
      <c r="AN5015" s="41">
        <f t="shared" si="1093"/>
        <v>1900</v>
      </c>
      <c r="AO5015" s="41"/>
      <c r="AP5015" s="41"/>
      <c r="AQ5015" s="41"/>
      <c r="AR5015" s="42"/>
      <c r="AS5015" s="42"/>
      <c r="AU5015" s="43">
        <f t="shared" si="1094"/>
        <v>0</v>
      </c>
    </row>
    <row r="5016" spans="1:47" ht="15" customHeight="1" x14ac:dyDescent="0.25">
      <c r="A5016" s="11"/>
      <c r="B5016" s="19">
        <v>5185</v>
      </c>
      <c r="C5016" s="61"/>
      <c r="D5016" s="62"/>
      <c r="E5016" s="78"/>
      <c r="F5016" s="63"/>
      <c r="G5016" s="80"/>
      <c r="H5016" s="94"/>
      <c r="I5016" s="95"/>
      <c r="J5016" s="27"/>
      <c r="K5016" s="27"/>
      <c r="L5016" s="95"/>
      <c r="M5016" s="96"/>
      <c r="N5016" s="29">
        <v>0</v>
      </c>
      <c r="O5016" s="30" t="str">
        <f>IF(G5016&lt;=$N$2,"",IF(F5016=[3]Pav.tvarkyklė!$B$13,"",IF(ISBLANK(R5016),"X","")))</f>
        <v/>
      </c>
      <c r="P5016" s="91"/>
      <c r="Q5016" s="63"/>
      <c r="R5016" s="63"/>
      <c r="S5016" s="63"/>
      <c r="T5016" s="63"/>
      <c r="U5016" s="34" t="str">
        <f>IFERROR(INDEX('[3]5.Grup_T'!$G$4:$G$22,MATCH('6.Turtas'!E5016,'[3]5.Grup_T'!$E$4:$E$22,0)),"0")</f>
        <v>0</v>
      </c>
      <c r="V5016" s="35">
        <f t="shared" si="1095"/>
        <v>0</v>
      </c>
      <c r="W5016" s="35">
        <f>IF(NOT(ISBLANK(H5016)),(12-DATEDIF(H5016,'[3]1.Pradzia'!$D$13,"m")),0)</f>
        <v>0</v>
      </c>
      <c r="X5016" s="35">
        <f t="shared" si="1096"/>
        <v>0</v>
      </c>
      <c r="Y5016" s="35">
        <f t="shared" si="1092"/>
        <v>0</v>
      </c>
      <c r="Z5016" s="35">
        <f t="shared" si="1104"/>
        <v>0</v>
      </c>
      <c r="AA5016" s="36">
        <f t="shared" si="1097"/>
        <v>0</v>
      </c>
      <c r="AB5016" s="36">
        <f t="shared" si="1098"/>
        <v>0</v>
      </c>
      <c r="AC5016" s="37">
        <f t="shared" si="1099"/>
        <v>0</v>
      </c>
      <c r="AD5016" s="35">
        <f>IF(OR(YEAR(G5016)&lt;2019,O5016="X"),0,IF(ISBLANK(H5016),DATEDIF(G5016,'[3]1.Pradzia'!$D$13,"M"),DATEDIF(G5016,H5016,"m")))</f>
        <v>0</v>
      </c>
      <c r="AE5016" s="37">
        <f>IF(E5016='[3]5.Grup_T'!$E$20,0,IF(AD5016&lt;&gt;0,M5016/V5016*MIN(12,AD5016),0))</f>
        <v>0</v>
      </c>
      <c r="AF5016" s="37">
        <f t="shared" si="1100"/>
        <v>0</v>
      </c>
      <c r="AG5016" s="37">
        <f t="shared" si="1101"/>
        <v>0</v>
      </c>
      <c r="AH5016" s="37">
        <f t="shared" si="1102"/>
        <v>0</v>
      </c>
      <c r="AI5016" s="35" t="str">
        <f t="shared" si="1103"/>
        <v>Nusidėvėjęs</v>
      </c>
      <c r="AJ5016" s="38" t="str">
        <f>IF(AND(F5016&lt;&gt;[3]Pav.tvarkyklė!$B$12,F5016&lt;&gt;[3]Pav.tvarkyklė!$B$13),"GVTNT","X")</f>
        <v>GVTNT</v>
      </c>
      <c r="AK5016" s="39">
        <f t="shared" si="1105"/>
        <v>0</v>
      </c>
      <c r="AL5016" s="41"/>
      <c r="AM5016" s="41"/>
      <c r="AN5016" s="41">
        <f t="shared" si="1093"/>
        <v>1900</v>
      </c>
      <c r="AO5016" s="41"/>
      <c r="AP5016" s="41"/>
      <c r="AQ5016" s="41"/>
      <c r="AR5016" s="42"/>
      <c r="AS5016" s="42"/>
      <c r="AU5016" s="43">
        <f t="shared" si="1094"/>
        <v>0</v>
      </c>
    </row>
    <row r="5017" spans="1:47" ht="15" customHeight="1" x14ac:dyDescent="0.25">
      <c r="A5017" s="11"/>
      <c r="B5017" s="19">
        <v>5186</v>
      </c>
      <c r="C5017" s="61"/>
      <c r="D5017" s="62"/>
      <c r="E5017" s="78"/>
      <c r="F5017" s="63"/>
      <c r="G5017" s="80"/>
      <c r="H5017" s="94"/>
      <c r="I5017" s="95"/>
      <c r="J5017" s="27"/>
      <c r="K5017" s="27"/>
      <c r="L5017" s="95"/>
      <c r="M5017" s="96"/>
      <c r="N5017" s="29">
        <v>0</v>
      </c>
      <c r="O5017" s="30" t="str">
        <f>IF(G5017&lt;=$N$2,"",IF(F5017=[3]Pav.tvarkyklė!$B$13,"",IF(ISBLANK(R5017),"X","")))</f>
        <v/>
      </c>
      <c r="P5017" s="91"/>
      <c r="Q5017" s="63"/>
      <c r="R5017" s="63"/>
      <c r="S5017" s="63"/>
      <c r="T5017" s="63"/>
      <c r="U5017" s="34" t="str">
        <f>IFERROR(INDEX('[3]5.Grup_T'!$G$4:$G$22,MATCH('6.Turtas'!E5017,'[3]5.Grup_T'!$E$4:$E$22,0)),"0")</f>
        <v>0</v>
      </c>
      <c r="V5017" s="35">
        <f t="shared" si="1095"/>
        <v>0</v>
      </c>
      <c r="W5017" s="35">
        <f>IF(NOT(ISBLANK(H5017)),(12-DATEDIF(H5017,'[3]1.Pradzia'!$D$13,"m")),0)</f>
        <v>0</v>
      </c>
      <c r="X5017" s="35">
        <f t="shared" si="1096"/>
        <v>0</v>
      </c>
      <c r="Y5017" s="35">
        <f t="shared" si="1092"/>
        <v>0</v>
      </c>
      <c r="Z5017" s="35">
        <f t="shared" si="1104"/>
        <v>0</v>
      </c>
      <c r="AA5017" s="36">
        <f t="shared" si="1097"/>
        <v>0</v>
      </c>
      <c r="AB5017" s="36">
        <f t="shared" si="1098"/>
        <v>0</v>
      </c>
      <c r="AC5017" s="37">
        <f t="shared" si="1099"/>
        <v>0</v>
      </c>
      <c r="AD5017" s="35">
        <f>IF(OR(YEAR(G5017)&lt;2019,O5017="X"),0,IF(ISBLANK(H5017),DATEDIF(G5017,'[3]1.Pradzia'!$D$13,"M"),DATEDIF(G5017,H5017,"m")))</f>
        <v>0</v>
      </c>
      <c r="AE5017" s="37">
        <f>IF(E5017='[3]5.Grup_T'!$E$20,0,IF(AD5017&lt;&gt;0,M5017/V5017*MIN(12,AD5017),0))</f>
        <v>0</v>
      </c>
      <c r="AF5017" s="37">
        <f t="shared" si="1100"/>
        <v>0</v>
      </c>
      <c r="AG5017" s="37">
        <f t="shared" si="1101"/>
        <v>0</v>
      </c>
      <c r="AH5017" s="37">
        <f t="shared" si="1102"/>
        <v>0</v>
      </c>
      <c r="AI5017" s="35" t="str">
        <f t="shared" si="1103"/>
        <v>Nusidėvėjęs</v>
      </c>
      <c r="AJ5017" s="38" t="str">
        <f>IF(AND(F5017&lt;&gt;[3]Pav.tvarkyklė!$B$12,F5017&lt;&gt;[3]Pav.tvarkyklė!$B$13),"GVTNT","X")</f>
        <v>GVTNT</v>
      </c>
      <c r="AK5017" s="39">
        <f t="shared" si="1105"/>
        <v>0</v>
      </c>
      <c r="AL5017" s="41"/>
      <c r="AM5017" s="41"/>
      <c r="AN5017" s="41">
        <f t="shared" si="1093"/>
        <v>1900</v>
      </c>
      <c r="AO5017" s="41"/>
      <c r="AP5017" s="41"/>
      <c r="AQ5017" s="41"/>
      <c r="AR5017" s="42"/>
      <c r="AS5017" s="42"/>
      <c r="AU5017" s="43">
        <f t="shared" si="1094"/>
        <v>0</v>
      </c>
    </row>
    <row r="5018" spans="1:47" ht="15" customHeight="1" x14ac:dyDescent="0.25">
      <c r="A5018" s="11"/>
      <c r="B5018" s="19">
        <v>5187</v>
      </c>
      <c r="C5018" s="61"/>
      <c r="D5018" s="62"/>
      <c r="E5018" s="78"/>
      <c r="F5018" s="63"/>
      <c r="G5018" s="80"/>
      <c r="H5018" s="94"/>
      <c r="I5018" s="95"/>
      <c r="J5018" s="27"/>
      <c r="K5018" s="27"/>
      <c r="L5018" s="95"/>
      <c r="M5018" s="96"/>
      <c r="N5018" s="29">
        <v>0</v>
      </c>
      <c r="O5018" s="30" t="str">
        <f>IF(G5018&lt;=$N$2,"",IF(F5018=[3]Pav.tvarkyklė!$B$13,"",IF(ISBLANK(R5018),"X","")))</f>
        <v/>
      </c>
      <c r="P5018" s="91"/>
      <c r="Q5018" s="63"/>
      <c r="R5018" s="63"/>
      <c r="S5018" s="63"/>
      <c r="T5018" s="63"/>
      <c r="U5018" s="34" t="str">
        <f>IFERROR(INDEX('[3]5.Grup_T'!$G$4:$G$22,MATCH('6.Turtas'!E5018,'[3]5.Grup_T'!$E$4:$E$22,0)),"0")</f>
        <v>0</v>
      </c>
      <c r="V5018" s="35">
        <f t="shared" si="1095"/>
        <v>0</v>
      </c>
      <c r="W5018" s="35">
        <f>IF(NOT(ISBLANK(H5018)),(12-DATEDIF(H5018,'[3]1.Pradzia'!$D$13,"m")),0)</f>
        <v>0</v>
      </c>
      <c r="X5018" s="35">
        <f t="shared" si="1096"/>
        <v>0</v>
      </c>
      <c r="Y5018" s="35">
        <f t="shared" si="1092"/>
        <v>0</v>
      </c>
      <c r="Z5018" s="35">
        <f t="shared" si="1104"/>
        <v>0</v>
      </c>
      <c r="AA5018" s="36">
        <f t="shared" si="1097"/>
        <v>0</v>
      </c>
      <c r="AB5018" s="36">
        <f t="shared" si="1098"/>
        <v>0</v>
      </c>
      <c r="AC5018" s="37">
        <f t="shared" si="1099"/>
        <v>0</v>
      </c>
      <c r="AD5018" s="35">
        <f>IF(OR(YEAR(G5018)&lt;2019,O5018="X"),0,IF(ISBLANK(H5018),DATEDIF(G5018,'[3]1.Pradzia'!$D$13,"M"),DATEDIF(G5018,H5018,"m")))</f>
        <v>0</v>
      </c>
      <c r="AE5018" s="37">
        <f>IF(E5018='[3]5.Grup_T'!$E$20,0,IF(AD5018&lt;&gt;0,M5018/V5018*MIN(12,AD5018),0))</f>
        <v>0</v>
      </c>
      <c r="AF5018" s="37">
        <f t="shared" si="1100"/>
        <v>0</v>
      </c>
      <c r="AG5018" s="37">
        <f t="shared" si="1101"/>
        <v>0</v>
      </c>
      <c r="AH5018" s="37">
        <f t="shared" si="1102"/>
        <v>0</v>
      </c>
      <c r="AI5018" s="35" t="str">
        <f t="shared" si="1103"/>
        <v>Nusidėvėjęs</v>
      </c>
      <c r="AJ5018" s="38" t="str">
        <f>IF(AND(F5018&lt;&gt;[3]Pav.tvarkyklė!$B$12,F5018&lt;&gt;[3]Pav.tvarkyklė!$B$13),"GVTNT","X")</f>
        <v>GVTNT</v>
      </c>
      <c r="AK5018" s="39">
        <f t="shared" si="1105"/>
        <v>0</v>
      </c>
      <c r="AL5018" s="41"/>
      <c r="AM5018" s="41"/>
      <c r="AN5018" s="41">
        <f t="shared" si="1093"/>
        <v>1900</v>
      </c>
      <c r="AO5018" s="41"/>
      <c r="AP5018" s="41"/>
      <c r="AQ5018" s="41"/>
      <c r="AR5018" s="42"/>
      <c r="AS5018" s="42"/>
      <c r="AU5018" s="43">
        <f t="shared" si="1094"/>
        <v>0</v>
      </c>
    </row>
    <row r="5019" spans="1:47" ht="15" customHeight="1" x14ac:dyDescent="0.25">
      <c r="A5019" s="11"/>
      <c r="B5019" s="19">
        <v>5188</v>
      </c>
      <c r="C5019" s="61"/>
      <c r="D5019" s="62"/>
      <c r="E5019" s="78"/>
      <c r="F5019" s="63"/>
      <c r="G5019" s="80"/>
      <c r="H5019" s="94"/>
      <c r="I5019" s="95"/>
      <c r="J5019" s="27"/>
      <c r="K5019" s="27"/>
      <c r="L5019" s="95"/>
      <c r="M5019" s="96"/>
      <c r="N5019" s="29">
        <v>0</v>
      </c>
      <c r="O5019" s="30" t="str">
        <f>IF(G5019&lt;=$N$2,"",IF(F5019=[3]Pav.tvarkyklė!$B$13,"",IF(ISBLANK(R5019),"X","")))</f>
        <v/>
      </c>
      <c r="P5019" s="91"/>
      <c r="Q5019" s="63"/>
      <c r="R5019" s="63"/>
      <c r="S5019" s="63"/>
      <c r="T5019" s="63"/>
      <c r="U5019" s="34" t="str">
        <f>IFERROR(INDEX('[3]5.Grup_T'!$G$4:$G$22,MATCH('6.Turtas'!E5019,'[3]5.Grup_T'!$E$4:$E$22,0)),"0")</f>
        <v>0</v>
      </c>
      <c r="V5019" s="35">
        <f t="shared" si="1095"/>
        <v>0</v>
      </c>
      <c r="W5019" s="35">
        <f>IF(NOT(ISBLANK(H5019)),(12-DATEDIF(H5019,'[3]1.Pradzia'!$D$13,"m")),0)</f>
        <v>0</v>
      </c>
      <c r="X5019" s="35">
        <f t="shared" si="1096"/>
        <v>0</v>
      </c>
      <c r="Y5019" s="35">
        <f t="shared" si="1092"/>
        <v>0</v>
      </c>
      <c r="Z5019" s="35">
        <f t="shared" si="1104"/>
        <v>0</v>
      </c>
      <c r="AA5019" s="36">
        <f t="shared" si="1097"/>
        <v>0</v>
      </c>
      <c r="AB5019" s="36">
        <f t="shared" si="1098"/>
        <v>0</v>
      </c>
      <c r="AC5019" s="37">
        <f t="shared" si="1099"/>
        <v>0</v>
      </c>
      <c r="AD5019" s="35">
        <f>IF(OR(YEAR(G5019)&lt;2019,O5019="X"),0,IF(ISBLANK(H5019),DATEDIF(G5019,'[3]1.Pradzia'!$D$13,"M"),DATEDIF(G5019,H5019,"m")))</f>
        <v>0</v>
      </c>
      <c r="AE5019" s="37">
        <f>IF(E5019='[3]5.Grup_T'!$E$20,0,IF(AD5019&lt;&gt;0,M5019/V5019*MIN(12,AD5019),0))</f>
        <v>0</v>
      </c>
      <c r="AF5019" s="37">
        <f t="shared" si="1100"/>
        <v>0</v>
      </c>
      <c r="AG5019" s="37">
        <f t="shared" si="1101"/>
        <v>0</v>
      </c>
      <c r="AH5019" s="37">
        <f t="shared" si="1102"/>
        <v>0</v>
      </c>
      <c r="AI5019" s="35" t="str">
        <f t="shared" si="1103"/>
        <v>Nusidėvėjęs</v>
      </c>
      <c r="AJ5019" s="38" t="str">
        <f>IF(AND(F5019&lt;&gt;[3]Pav.tvarkyklė!$B$12,F5019&lt;&gt;[3]Pav.tvarkyklė!$B$13),"GVTNT","X")</f>
        <v>GVTNT</v>
      </c>
      <c r="AK5019" s="39">
        <f t="shared" si="1105"/>
        <v>0</v>
      </c>
      <c r="AL5019" s="41"/>
      <c r="AM5019" s="41"/>
      <c r="AN5019" s="41">
        <f t="shared" si="1093"/>
        <v>1900</v>
      </c>
      <c r="AO5019" s="41"/>
      <c r="AP5019" s="41"/>
      <c r="AQ5019" s="41"/>
      <c r="AR5019" s="42"/>
      <c r="AS5019" s="42"/>
      <c r="AU5019" s="43">
        <f t="shared" si="1094"/>
        <v>0</v>
      </c>
    </row>
    <row r="5020" spans="1:47" ht="15" customHeight="1" x14ac:dyDescent="0.25">
      <c r="A5020" s="11"/>
      <c r="B5020" s="19">
        <v>5189</v>
      </c>
      <c r="C5020" s="61"/>
      <c r="D5020" s="62"/>
      <c r="E5020" s="78"/>
      <c r="F5020" s="63"/>
      <c r="G5020" s="80"/>
      <c r="H5020" s="94"/>
      <c r="I5020" s="95"/>
      <c r="J5020" s="27"/>
      <c r="K5020" s="27"/>
      <c r="L5020" s="95"/>
      <c r="M5020" s="96"/>
      <c r="N5020" s="29">
        <v>0</v>
      </c>
      <c r="O5020" s="30" t="str">
        <f>IF(G5020&lt;=$N$2,"",IF(F5020=[3]Pav.tvarkyklė!$B$13,"",IF(ISBLANK(R5020),"X","")))</f>
        <v/>
      </c>
      <c r="P5020" s="91"/>
      <c r="Q5020" s="63"/>
      <c r="R5020" s="63"/>
      <c r="S5020" s="63"/>
      <c r="T5020" s="63"/>
      <c r="U5020" s="34" t="str">
        <f>IFERROR(INDEX('[3]5.Grup_T'!$G$4:$G$22,MATCH('6.Turtas'!E5020,'[3]5.Grup_T'!$E$4:$E$22,0)),"0")</f>
        <v>0</v>
      </c>
      <c r="V5020" s="35">
        <f t="shared" si="1095"/>
        <v>0</v>
      </c>
      <c r="W5020" s="35">
        <f>IF(NOT(ISBLANK(H5020)),(12-DATEDIF(H5020,'[3]1.Pradzia'!$D$13,"m")),0)</f>
        <v>0</v>
      </c>
      <c r="X5020" s="35">
        <f t="shared" si="1096"/>
        <v>0</v>
      </c>
      <c r="Y5020" s="35">
        <f t="shared" si="1092"/>
        <v>0</v>
      </c>
      <c r="Z5020" s="35">
        <f t="shared" si="1104"/>
        <v>0</v>
      </c>
      <c r="AA5020" s="36">
        <f t="shared" si="1097"/>
        <v>0</v>
      </c>
      <c r="AB5020" s="36">
        <f t="shared" si="1098"/>
        <v>0</v>
      </c>
      <c r="AC5020" s="37">
        <f t="shared" si="1099"/>
        <v>0</v>
      </c>
      <c r="AD5020" s="35">
        <f>IF(OR(YEAR(G5020)&lt;2019,O5020="X"),0,IF(ISBLANK(H5020),DATEDIF(G5020,'[3]1.Pradzia'!$D$13,"M"),DATEDIF(G5020,H5020,"m")))</f>
        <v>0</v>
      </c>
      <c r="AE5020" s="37">
        <f>IF(E5020='[3]5.Grup_T'!$E$20,0,IF(AD5020&lt;&gt;0,M5020/V5020*MIN(12,AD5020),0))</f>
        <v>0</v>
      </c>
      <c r="AF5020" s="37">
        <f t="shared" si="1100"/>
        <v>0</v>
      </c>
      <c r="AG5020" s="37">
        <f t="shared" si="1101"/>
        <v>0</v>
      </c>
      <c r="AH5020" s="37">
        <f t="shared" si="1102"/>
        <v>0</v>
      </c>
      <c r="AI5020" s="35" t="str">
        <f t="shared" si="1103"/>
        <v>Nusidėvėjęs</v>
      </c>
      <c r="AJ5020" s="38" t="str">
        <f>IF(AND(F5020&lt;&gt;[3]Pav.tvarkyklė!$B$12,F5020&lt;&gt;[3]Pav.tvarkyklė!$B$13),"GVTNT","X")</f>
        <v>GVTNT</v>
      </c>
      <c r="AK5020" s="39">
        <f t="shared" si="1105"/>
        <v>0</v>
      </c>
      <c r="AL5020" s="41"/>
      <c r="AM5020" s="41"/>
      <c r="AN5020" s="41">
        <f t="shared" si="1093"/>
        <v>1900</v>
      </c>
      <c r="AO5020" s="41"/>
      <c r="AP5020" s="41"/>
      <c r="AQ5020" s="41"/>
      <c r="AR5020" s="42"/>
      <c r="AS5020" s="42"/>
      <c r="AU5020" s="43">
        <f t="shared" si="1094"/>
        <v>0</v>
      </c>
    </row>
    <row r="5021" spans="1:47" ht="15" customHeight="1" x14ac:dyDescent="0.25">
      <c r="A5021" s="11"/>
      <c r="B5021" s="19">
        <v>5190</v>
      </c>
      <c r="C5021" s="61"/>
      <c r="D5021" s="62"/>
      <c r="E5021" s="78"/>
      <c r="F5021" s="63"/>
      <c r="G5021" s="80"/>
      <c r="H5021" s="94"/>
      <c r="I5021" s="95"/>
      <c r="J5021" s="27"/>
      <c r="K5021" s="27"/>
      <c r="L5021" s="95"/>
      <c r="M5021" s="96"/>
      <c r="N5021" s="29">
        <v>0</v>
      </c>
      <c r="O5021" s="30" t="str">
        <f>IF(G5021&lt;=$N$2,"",IF(F5021=[3]Pav.tvarkyklė!$B$13,"",IF(ISBLANK(R5021),"X","")))</f>
        <v/>
      </c>
      <c r="P5021" s="91"/>
      <c r="Q5021" s="63"/>
      <c r="R5021" s="63"/>
      <c r="S5021" s="63"/>
      <c r="T5021" s="63"/>
      <c r="U5021" s="34" t="str">
        <f>IFERROR(INDEX('[3]5.Grup_T'!$G$4:$G$22,MATCH('6.Turtas'!E5021,'[3]5.Grup_T'!$E$4:$E$22,0)),"0")</f>
        <v>0</v>
      </c>
      <c r="V5021" s="35">
        <f t="shared" si="1095"/>
        <v>0</v>
      </c>
      <c r="W5021" s="35">
        <f>IF(NOT(ISBLANK(H5021)),(12-DATEDIF(H5021,'[3]1.Pradzia'!$D$13,"m")),0)</f>
        <v>0</v>
      </c>
      <c r="X5021" s="35">
        <f t="shared" si="1096"/>
        <v>0</v>
      </c>
      <c r="Y5021" s="35">
        <f t="shared" si="1092"/>
        <v>0</v>
      </c>
      <c r="Z5021" s="35">
        <f t="shared" si="1104"/>
        <v>0</v>
      </c>
      <c r="AA5021" s="36">
        <f t="shared" si="1097"/>
        <v>0</v>
      </c>
      <c r="AB5021" s="36">
        <f t="shared" si="1098"/>
        <v>0</v>
      </c>
      <c r="AC5021" s="37">
        <f t="shared" si="1099"/>
        <v>0</v>
      </c>
      <c r="AD5021" s="35">
        <f>IF(OR(YEAR(G5021)&lt;2019,O5021="X"),0,IF(ISBLANK(H5021),DATEDIF(G5021,'[3]1.Pradzia'!$D$13,"M"),DATEDIF(G5021,H5021,"m")))</f>
        <v>0</v>
      </c>
      <c r="AE5021" s="37">
        <f>IF(E5021='[3]5.Grup_T'!$E$20,0,IF(AD5021&lt;&gt;0,M5021/V5021*MIN(12,AD5021),0))</f>
        <v>0</v>
      </c>
      <c r="AF5021" s="37">
        <f t="shared" si="1100"/>
        <v>0</v>
      </c>
      <c r="AG5021" s="37">
        <f t="shared" si="1101"/>
        <v>0</v>
      </c>
      <c r="AH5021" s="37">
        <f t="shared" si="1102"/>
        <v>0</v>
      </c>
      <c r="AI5021" s="35" t="str">
        <f t="shared" si="1103"/>
        <v>Nusidėvėjęs</v>
      </c>
      <c r="AJ5021" s="38" t="str">
        <f>IF(AND(F5021&lt;&gt;[3]Pav.tvarkyklė!$B$12,F5021&lt;&gt;[3]Pav.tvarkyklė!$B$13),"GVTNT","X")</f>
        <v>GVTNT</v>
      </c>
      <c r="AK5021" s="39">
        <f t="shared" si="1105"/>
        <v>0</v>
      </c>
      <c r="AL5021" s="41"/>
      <c r="AM5021" s="41"/>
      <c r="AN5021" s="41">
        <f t="shared" si="1093"/>
        <v>1900</v>
      </c>
      <c r="AO5021" s="41"/>
      <c r="AP5021" s="41"/>
      <c r="AQ5021" s="41"/>
      <c r="AR5021" s="42"/>
      <c r="AS5021" s="42"/>
      <c r="AU5021" s="43">
        <f t="shared" si="1094"/>
        <v>0</v>
      </c>
    </row>
    <row r="5022" spans="1:47" ht="15" customHeight="1" x14ac:dyDescent="0.25">
      <c r="A5022" s="11"/>
      <c r="B5022" s="19">
        <v>5191</v>
      </c>
      <c r="C5022" s="61"/>
      <c r="D5022" s="62"/>
      <c r="E5022" s="78"/>
      <c r="F5022" s="63"/>
      <c r="G5022" s="80"/>
      <c r="H5022" s="94"/>
      <c r="I5022" s="95"/>
      <c r="J5022" s="27"/>
      <c r="K5022" s="27"/>
      <c r="L5022" s="95"/>
      <c r="M5022" s="96"/>
      <c r="N5022" s="29">
        <v>0</v>
      </c>
      <c r="O5022" s="30" t="str">
        <f>IF(G5022&lt;=$N$2,"",IF(F5022=[3]Pav.tvarkyklė!$B$13,"",IF(ISBLANK(R5022),"X","")))</f>
        <v/>
      </c>
      <c r="P5022" s="91"/>
      <c r="Q5022" s="63"/>
      <c r="R5022" s="63"/>
      <c r="S5022" s="63"/>
      <c r="T5022" s="63"/>
      <c r="U5022" s="34" t="str">
        <f>IFERROR(INDEX('[3]5.Grup_T'!$G$4:$G$22,MATCH('6.Turtas'!E5022,'[3]5.Grup_T'!$E$4:$E$22,0)),"0")</f>
        <v>0</v>
      </c>
      <c r="V5022" s="35">
        <f t="shared" si="1095"/>
        <v>0</v>
      </c>
      <c r="W5022" s="35">
        <f>IF(NOT(ISBLANK(H5022)),(12-DATEDIF(H5022,'[3]1.Pradzia'!$D$13,"m")),0)</f>
        <v>0</v>
      </c>
      <c r="X5022" s="35">
        <f t="shared" si="1096"/>
        <v>0</v>
      </c>
      <c r="Y5022" s="35">
        <f t="shared" si="1092"/>
        <v>0</v>
      </c>
      <c r="Z5022" s="35">
        <f t="shared" si="1104"/>
        <v>0</v>
      </c>
      <c r="AA5022" s="36">
        <f t="shared" si="1097"/>
        <v>0</v>
      </c>
      <c r="AB5022" s="36">
        <f t="shared" si="1098"/>
        <v>0</v>
      </c>
      <c r="AC5022" s="37">
        <f t="shared" si="1099"/>
        <v>0</v>
      </c>
      <c r="AD5022" s="35">
        <f>IF(OR(YEAR(G5022)&lt;2019,O5022="X"),0,IF(ISBLANK(H5022),DATEDIF(G5022,'[3]1.Pradzia'!$D$13,"M"),DATEDIF(G5022,H5022,"m")))</f>
        <v>0</v>
      </c>
      <c r="AE5022" s="37">
        <f>IF(E5022='[3]5.Grup_T'!$E$20,0,IF(AD5022&lt;&gt;0,M5022/V5022*MIN(12,AD5022),0))</f>
        <v>0</v>
      </c>
      <c r="AF5022" s="37">
        <f t="shared" si="1100"/>
        <v>0</v>
      </c>
      <c r="AG5022" s="37">
        <f t="shared" si="1101"/>
        <v>0</v>
      </c>
      <c r="AH5022" s="37">
        <f t="shared" si="1102"/>
        <v>0</v>
      </c>
      <c r="AI5022" s="35" t="str">
        <f t="shared" si="1103"/>
        <v>Nusidėvėjęs</v>
      </c>
      <c r="AJ5022" s="38" t="str">
        <f>IF(AND(F5022&lt;&gt;[3]Pav.tvarkyklė!$B$12,F5022&lt;&gt;[3]Pav.tvarkyklė!$B$13),"GVTNT","X")</f>
        <v>GVTNT</v>
      </c>
      <c r="AK5022" s="39">
        <f t="shared" si="1105"/>
        <v>0</v>
      </c>
      <c r="AL5022" s="41"/>
      <c r="AM5022" s="41"/>
      <c r="AN5022" s="41">
        <f t="shared" si="1093"/>
        <v>1900</v>
      </c>
      <c r="AO5022" s="41"/>
      <c r="AP5022" s="41"/>
      <c r="AQ5022" s="41"/>
      <c r="AR5022" s="42"/>
      <c r="AS5022" s="42"/>
      <c r="AU5022" s="43">
        <f t="shared" si="1094"/>
        <v>0</v>
      </c>
    </row>
    <row r="5023" spans="1:47" ht="15" customHeight="1" x14ac:dyDescent="0.25">
      <c r="A5023" s="11"/>
      <c r="B5023" s="19">
        <v>5192</v>
      </c>
      <c r="C5023" s="61"/>
      <c r="D5023" s="62"/>
      <c r="E5023" s="78"/>
      <c r="F5023" s="63"/>
      <c r="G5023" s="80"/>
      <c r="H5023" s="94"/>
      <c r="I5023" s="95"/>
      <c r="J5023" s="27"/>
      <c r="K5023" s="27"/>
      <c r="L5023" s="95"/>
      <c r="M5023" s="96"/>
      <c r="N5023" s="29">
        <v>0</v>
      </c>
      <c r="O5023" s="30" t="str">
        <f>IF(G5023&lt;=$N$2,"",IF(F5023=[3]Pav.tvarkyklė!$B$13,"",IF(ISBLANK(R5023),"X","")))</f>
        <v/>
      </c>
      <c r="P5023" s="91"/>
      <c r="Q5023" s="63"/>
      <c r="R5023" s="63"/>
      <c r="S5023" s="63"/>
      <c r="T5023" s="63"/>
      <c r="U5023" s="34" t="str">
        <f>IFERROR(INDEX('[3]5.Grup_T'!$G$4:$G$22,MATCH('6.Turtas'!E5023,'[3]5.Grup_T'!$E$4:$E$22,0)),"0")</f>
        <v>0</v>
      </c>
      <c r="V5023" s="35">
        <f t="shared" si="1095"/>
        <v>0</v>
      </c>
      <c r="W5023" s="35">
        <f>IF(NOT(ISBLANK(H5023)),(12-DATEDIF(H5023,'[3]1.Pradzia'!$D$13,"m")),0)</f>
        <v>0</v>
      </c>
      <c r="X5023" s="35">
        <f t="shared" si="1096"/>
        <v>0</v>
      </c>
      <c r="Y5023" s="35">
        <f t="shared" si="1092"/>
        <v>0</v>
      </c>
      <c r="Z5023" s="35">
        <f t="shared" si="1104"/>
        <v>0</v>
      </c>
      <c r="AA5023" s="36">
        <f t="shared" si="1097"/>
        <v>0</v>
      </c>
      <c r="AB5023" s="36">
        <f t="shared" si="1098"/>
        <v>0</v>
      </c>
      <c r="AC5023" s="37">
        <f t="shared" si="1099"/>
        <v>0</v>
      </c>
      <c r="AD5023" s="35">
        <f>IF(OR(YEAR(G5023)&lt;2019,O5023="X"),0,IF(ISBLANK(H5023),DATEDIF(G5023,'[3]1.Pradzia'!$D$13,"M"),DATEDIF(G5023,H5023,"m")))</f>
        <v>0</v>
      </c>
      <c r="AE5023" s="37">
        <f>IF(E5023='[3]5.Grup_T'!$E$20,0,IF(AD5023&lt;&gt;0,M5023/V5023*MIN(12,AD5023),0))</f>
        <v>0</v>
      </c>
      <c r="AF5023" s="37">
        <f t="shared" si="1100"/>
        <v>0</v>
      </c>
      <c r="AG5023" s="37">
        <f t="shared" si="1101"/>
        <v>0</v>
      </c>
      <c r="AH5023" s="37">
        <f t="shared" si="1102"/>
        <v>0</v>
      </c>
      <c r="AI5023" s="35" t="str">
        <f t="shared" si="1103"/>
        <v>Nusidėvėjęs</v>
      </c>
      <c r="AJ5023" s="38" t="str">
        <f>IF(AND(F5023&lt;&gt;[3]Pav.tvarkyklė!$B$12,F5023&lt;&gt;[3]Pav.tvarkyklė!$B$13),"GVTNT","X")</f>
        <v>GVTNT</v>
      </c>
      <c r="AK5023" s="39">
        <f t="shared" si="1105"/>
        <v>0</v>
      </c>
      <c r="AL5023" s="41"/>
      <c r="AM5023" s="41"/>
      <c r="AN5023" s="41">
        <f t="shared" si="1093"/>
        <v>1900</v>
      </c>
      <c r="AO5023" s="41"/>
      <c r="AP5023" s="41"/>
      <c r="AQ5023" s="41"/>
      <c r="AR5023" s="42"/>
      <c r="AS5023" s="42"/>
      <c r="AU5023" s="43">
        <f t="shared" si="1094"/>
        <v>0</v>
      </c>
    </row>
    <row r="5024" spans="1:47" ht="15" customHeight="1" x14ac:dyDescent="0.25">
      <c r="A5024" s="11"/>
      <c r="B5024" s="19">
        <v>5193</v>
      </c>
      <c r="C5024" s="61"/>
      <c r="D5024" s="62"/>
      <c r="E5024" s="78"/>
      <c r="F5024" s="63"/>
      <c r="G5024" s="80"/>
      <c r="H5024" s="94"/>
      <c r="I5024" s="95"/>
      <c r="J5024" s="27"/>
      <c r="K5024" s="27"/>
      <c r="L5024" s="95"/>
      <c r="M5024" s="96"/>
      <c r="N5024" s="29">
        <v>0</v>
      </c>
      <c r="O5024" s="30" t="str">
        <f>IF(G5024&lt;=$N$2,"",IF(F5024=[3]Pav.tvarkyklė!$B$13,"",IF(ISBLANK(R5024),"X","")))</f>
        <v/>
      </c>
      <c r="P5024" s="91"/>
      <c r="Q5024" s="63"/>
      <c r="R5024" s="63"/>
      <c r="S5024" s="63"/>
      <c r="T5024" s="63"/>
      <c r="U5024" s="34" t="str">
        <f>IFERROR(INDEX('[3]5.Grup_T'!$G$4:$G$22,MATCH('6.Turtas'!E5024,'[3]5.Grup_T'!$E$4:$E$22,0)),"0")</f>
        <v>0</v>
      </c>
      <c r="V5024" s="35">
        <f t="shared" si="1095"/>
        <v>0</v>
      </c>
      <c r="W5024" s="35">
        <f>IF(NOT(ISBLANK(H5024)),(12-DATEDIF(H5024,'[3]1.Pradzia'!$D$13,"m")),0)</f>
        <v>0</v>
      </c>
      <c r="X5024" s="35">
        <f t="shared" si="1096"/>
        <v>0</v>
      </c>
      <c r="Y5024" s="35">
        <f t="shared" si="1092"/>
        <v>0</v>
      </c>
      <c r="Z5024" s="35">
        <f t="shared" si="1104"/>
        <v>0</v>
      </c>
      <c r="AA5024" s="36">
        <f t="shared" si="1097"/>
        <v>0</v>
      </c>
      <c r="AB5024" s="36">
        <f t="shared" si="1098"/>
        <v>0</v>
      </c>
      <c r="AC5024" s="37">
        <f t="shared" si="1099"/>
        <v>0</v>
      </c>
      <c r="AD5024" s="35">
        <f>IF(OR(YEAR(G5024)&lt;2019,O5024="X"),0,IF(ISBLANK(H5024),DATEDIF(G5024,'[3]1.Pradzia'!$D$13,"M"),DATEDIF(G5024,H5024,"m")))</f>
        <v>0</v>
      </c>
      <c r="AE5024" s="37">
        <f>IF(E5024='[3]5.Grup_T'!$E$20,0,IF(AD5024&lt;&gt;0,M5024/V5024*MIN(12,AD5024),0))</f>
        <v>0</v>
      </c>
      <c r="AF5024" s="37">
        <f t="shared" si="1100"/>
        <v>0</v>
      </c>
      <c r="AG5024" s="37">
        <f t="shared" si="1101"/>
        <v>0</v>
      </c>
      <c r="AH5024" s="37">
        <f t="shared" si="1102"/>
        <v>0</v>
      </c>
      <c r="AI5024" s="35" t="str">
        <f t="shared" si="1103"/>
        <v>Nusidėvėjęs</v>
      </c>
      <c r="AJ5024" s="38" t="str">
        <f>IF(AND(F5024&lt;&gt;[3]Pav.tvarkyklė!$B$12,F5024&lt;&gt;[3]Pav.tvarkyklė!$B$13),"GVTNT","X")</f>
        <v>GVTNT</v>
      </c>
      <c r="AK5024" s="39">
        <f t="shared" si="1105"/>
        <v>0</v>
      </c>
      <c r="AL5024" s="41"/>
      <c r="AM5024" s="41"/>
      <c r="AN5024" s="41">
        <f t="shared" si="1093"/>
        <v>1900</v>
      </c>
      <c r="AO5024" s="41"/>
      <c r="AP5024" s="41"/>
      <c r="AQ5024" s="41"/>
      <c r="AR5024" s="42"/>
      <c r="AS5024" s="42"/>
      <c r="AU5024" s="43">
        <f t="shared" si="1094"/>
        <v>0</v>
      </c>
    </row>
    <row r="5025" spans="1:47" ht="15" customHeight="1" x14ac:dyDescent="0.25">
      <c r="A5025" s="11"/>
      <c r="B5025" s="19">
        <v>5194</v>
      </c>
      <c r="C5025" s="61"/>
      <c r="D5025" s="62"/>
      <c r="E5025" s="78"/>
      <c r="F5025" s="63"/>
      <c r="G5025" s="80"/>
      <c r="H5025" s="94"/>
      <c r="I5025" s="95"/>
      <c r="J5025" s="27"/>
      <c r="K5025" s="27"/>
      <c r="L5025" s="95"/>
      <c r="M5025" s="96"/>
      <c r="N5025" s="29">
        <v>0</v>
      </c>
      <c r="O5025" s="30" t="str">
        <f>IF(G5025&lt;=$N$2,"",IF(F5025=[3]Pav.tvarkyklė!$B$13,"",IF(ISBLANK(R5025),"X","")))</f>
        <v/>
      </c>
      <c r="P5025" s="91"/>
      <c r="Q5025" s="63"/>
      <c r="R5025" s="63"/>
      <c r="S5025" s="63"/>
      <c r="T5025" s="63"/>
      <c r="U5025" s="34" t="str">
        <f>IFERROR(INDEX('[3]5.Grup_T'!$G$4:$G$22,MATCH('6.Turtas'!E5025,'[3]5.Grup_T'!$E$4:$E$22,0)),"0")</f>
        <v>0</v>
      </c>
      <c r="V5025" s="35">
        <f t="shared" si="1095"/>
        <v>0</v>
      </c>
      <c r="W5025" s="35">
        <f>IF(NOT(ISBLANK(H5025)),(12-DATEDIF(H5025,'[3]1.Pradzia'!$D$13,"m")),0)</f>
        <v>0</v>
      </c>
      <c r="X5025" s="35">
        <f t="shared" si="1096"/>
        <v>0</v>
      </c>
      <c r="Y5025" s="35">
        <f t="shared" si="1092"/>
        <v>0</v>
      </c>
      <c r="Z5025" s="35">
        <f t="shared" si="1104"/>
        <v>0</v>
      </c>
      <c r="AA5025" s="36">
        <f t="shared" si="1097"/>
        <v>0</v>
      </c>
      <c r="AB5025" s="36">
        <f t="shared" si="1098"/>
        <v>0</v>
      </c>
      <c r="AC5025" s="37">
        <f t="shared" si="1099"/>
        <v>0</v>
      </c>
      <c r="AD5025" s="35">
        <f>IF(OR(YEAR(G5025)&lt;2019,O5025="X"),0,IF(ISBLANK(H5025),DATEDIF(G5025,'[3]1.Pradzia'!$D$13,"M"),DATEDIF(G5025,H5025,"m")))</f>
        <v>0</v>
      </c>
      <c r="AE5025" s="37">
        <f>IF(E5025='[3]5.Grup_T'!$E$20,0,IF(AD5025&lt;&gt;0,M5025/V5025*MIN(12,AD5025),0))</f>
        <v>0</v>
      </c>
      <c r="AF5025" s="37">
        <f t="shared" si="1100"/>
        <v>0</v>
      </c>
      <c r="AG5025" s="37">
        <f t="shared" si="1101"/>
        <v>0</v>
      </c>
      <c r="AH5025" s="37">
        <f t="shared" si="1102"/>
        <v>0</v>
      </c>
      <c r="AI5025" s="35" t="str">
        <f t="shared" si="1103"/>
        <v>Nusidėvėjęs</v>
      </c>
      <c r="AJ5025" s="38" t="str">
        <f>IF(AND(F5025&lt;&gt;[3]Pav.tvarkyklė!$B$12,F5025&lt;&gt;[3]Pav.tvarkyklė!$B$13),"GVTNT","X")</f>
        <v>GVTNT</v>
      </c>
      <c r="AK5025" s="39">
        <f t="shared" si="1105"/>
        <v>0</v>
      </c>
      <c r="AL5025" s="41"/>
      <c r="AM5025" s="41"/>
      <c r="AN5025" s="41">
        <f t="shared" si="1093"/>
        <v>1900</v>
      </c>
      <c r="AO5025" s="41"/>
      <c r="AP5025" s="41"/>
      <c r="AQ5025" s="41"/>
      <c r="AR5025" s="42"/>
      <c r="AS5025" s="42"/>
      <c r="AU5025" s="43">
        <f t="shared" si="1094"/>
        <v>0</v>
      </c>
    </row>
    <row r="5026" spans="1:47" ht="15" customHeight="1" x14ac:dyDescent="0.25">
      <c r="A5026" s="11"/>
      <c r="B5026" s="19">
        <v>5195</v>
      </c>
      <c r="C5026" s="61"/>
      <c r="D5026" s="62"/>
      <c r="E5026" s="78"/>
      <c r="F5026" s="63"/>
      <c r="G5026" s="80"/>
      <c r="H5026" s="94"/>
      <c r="I5026" s="95"/>
      <c r="J5026" s="27"/>
      <c r="K5026" s="27"/>
      <c r="L5026" s="95"/>
      <c r="M5026" s="96"/>
      <c r="N5026" s="29">
        <v>0</v>
      </c>
      <c r="O5026" s="30" t="str">
        <f>IF(G5026&lt;=$N$2,"",IF(F5026=[3]Pav.tvarkyklė!$B$13,"",IF(ISBLANK(R5026),"X","")))</f>
        <v/>
      </c>
      <c r="P5026" s="91"/>
      <c r="Q5026" s="63"/>
      <c r="R5026" s="63"/>
      <c r="S5026" s="63"/>
      <c r="T5026" s="63"/>
      <c r="U5026" s="34" t="str">
        <f>IFERROR(INDEX('[3]5.Grup_T'!$G$4:$G$22,MATCH('6.Turtas'!E5026,'[3]5.Grup_T'!$E$4:$E$22,0)),"0")</f>
        <v>0</v>
      </c>
      <c r="V5026" s="35">
        <f t="shared" si="1095"/>
        <v>0</v>
      </c>
      <c r="W5026" s="35">
        <f>IF(NOT(ISBLANK(H5026)),(12-DATEDIF(H5026,'[3]1.Pradzia'!$D$13,"m")),0)</f>
        <v>0</v>
      </c>
      <c r="X5026" s="35">
        <f t="shared" si="1096"/>
        <v>0</v>
      </c>
      <c r="Y5026" s="35">
        <f t="shared" si="1092"/>
        <v>0</v>
      </c>
      <c r="Z5026" s="35">
        <f t="shared" si="1104"/>
        <v>0</v>
      </c>
      <c r="AA5026" s="36">
        <f t="shared" si="1097"/>
        <v>0</v>
      </c>
      <c r="AB5026" s="36">
        <f t="shared" si="1098"/>
        <v>0</v>
      </c>
      <c r="AC5026" s="37">
        <f t="shared" si="1099"/>
        <v>0</v>
      </c>
      <c r="AD5026" s="35">
        <f>IF(OR(YEAR(G5026)&lt;2019,O5026="X"),0,IF(ISBLANK(H5026),DATEDIF(G5026,'[3]1.Pradzia'!$D$13,"M"),DATEDIF(G5026,H5026,"m")))</f>
        <v>0</v>
      </c>
      <c r="AE5026" s="37">
        <f>IF(E5026='[3]5.Grup_T'!$E$20,0,IF(AD5026&lt;&gt;0,M5026/V5026*MIN(12,AD5026),0))</f>
        <v>0</v>
      </c>
      <c r="AF5026" s="37">
        <f t="shared" si="1100"/>
        <v>0</v>
      </c>
      <c r="AG5026" s="37">
        <f t="shared" si="1101"/>
        <v>0</v>
      </c>
      <c r="AH5026" s="37">
        <f t="shared" si="1102"/>
        <v>0</v>
      </c>
      <c r="AI5026" s="35" t="str">
        <f t="shared" si="1103"/>
        <v>Nusidėvėjęs</v>
      </c>
      <c r="AJ5026" s="38" t="str">
        <f>IF(AND(F5026&lt;&gt;[3]Pav.tvarkyklė!$B$12,F5026&lt;&gt;[3]Pav.tvarkyklė!$B$13),"GVTNT","X")</f>
        <v>GVTNT</v>
      </c>
      <c r="AK5026" s="39">
        <f t="shared" si="1105"/>
        <v>0</v>
      </c>
      <c r="AL5026" s="41"/>
      <c r="AM5026" s="41"/>
      <c r="AN5026" s="41">
        <f t="shared" si="1093"/>
        <v>1900</v>
      </c>
      <c r="AO5026" s="41"/>
      <c r="AP5026" s="41"/>
      <c r="AQ5026" s="41"/>
      <c r="AR5026" s="42"/>
      <c r="AS5026" s="42"/>
      <c r="AU5026" s="43">
        <f t="shared" si="1094"/>
        <v>0</v>
      </c>
    </row>
    <row r="5027" spans="1:47" ht="15" customHeight="1" x14ac:dyDescent="0.25">
      <c r="A5027" s="11"/>
      <c r="B5027" s="19">
        <v>5196</v>
      </c>
      <c r="C5027" s="61"/>
      <c r="D5027" s="62"/>
      <c r="E5027" s="78"/>
      <c r="F5027" s="63"/>
      <c r="G5027" s="80"/>
      <c r="H5027" s="94"/>
      <c r="I5027" s="95"/>
      <c r="J5027" s="27"/>
      <c r="K5027" s="27"/>
      <c r="L5027" s="95"/>
      <c r="M5027" s="96"/>
      <c r="N5027" s="29">
        <v>0</v>
      </c>
      <c r="O5027" s="30" t="str">
        <f>IF(G5027&lt;=$N$2,"",IF(F5027=[3]Pav.tvarkyklė!$B$13,"",IF(ISBLANK(R5027),"X","")))</f>
        <v/>
      </c>
      <c r="P5027" s="91"/>
      <c r="Q5027" s="63"/>
      <c r="R5027" s="63"/>
      <c r="S5027" s="63"/>
      <c r="T5027" s="63"/>
      <c r="U5027" s="34" t="str">
        <f>IFERROR(INDEX('[3]5.Grup_T'!$G$4:$G$22,MATCH('6.Turtas'!E5027,'[3]5.Grup_T'!$E$4:$E$22,0)),"0")</f>
        <v>0</v>
      </c>
      <c r="V5027" s="35">
        <f t="shared" si="1095"/>
        <v>0</v>
      </c>
      <c r="W5027" s="35">
        <f>IF(NOT(ISBLANK(H5027)),(12-DATEDIF(H5027,'[3]1.Pradzia'!$D$13,"m")),0)</f>
        <v>0</v>
      </c>
      <c r="X5027" s="35">
        <f t="shared" si="1096"/>
        <v>0</v>
      </c>
      <c r="Y5027" s="35">
        <f t="shared" si="1092"/>
        <v>0</v>
      </c>
      <c r="Z5027" s="35">
        <f t="shared" si="1104"/>
        <v>0</v>
      </c>
      <c r="AA5027" s="36">
        <f t="shared" si="1097"/>
        <v>0</v>
      </c>
      <c r="AB5027" s="36">
        <f t="shared" si="1098"/>
        <v>0</v>
      </c>
      <c r="AC5027" s="37">
        <f t="shared" si="1099"/>
        <v>0</v>
      </c>
      <c r="AD5027" s="35">
        <f>IF(OR(YEAR(G5027)&lt;2019,O5027="X"),0,IF(ISBLANK(H5027),DATEDIF(G5027,'[3]1.Pradzia'!$D$13,"M"),DATEDIF(G5027,H5027,"m")))</f>
        <v>0</v>
      </c>
      <c r="AE5027" s="37">
        <f>IF(E5027='[3]5.Grup_T'!$E$20,0,IF(AD5027&lt;&gt;0,M5027/V5027*MIN(12,AD5027),0))</f>
        <v>0</v>
      </c>
      <c r="AF5027" s="37">
        <f t="shared" si="1100"/>
        <v>0</v>
      </c>
      <c r="AG5027" s="37">
        <f t="shared" si="1101"/>
        <v>0</v>
      </c>
      <c r="AH5027" s="37">
        <f t="shared" si="1102"/>
        <v>0</v>
      </c>
      <c r="AI5027" s="35" t="str">
        <f t="shared" si="1103"/>
        <v>Nusidėvėjęs</v>
      </c>
      <c r="AJ5027" s="38" t="str">
        <f>IF(AND(F5027&lt;&gt;[3]Pav.tvarkyklė!$B$12,F5027&lt;&gt;[3]Pav.tvarkyklė!$B$13),"GVTNT","X")</f>
        <v>GVTNT</v>
      </c>
      <c r="AK5027" s="39">
        <f t="shared" si="1105"/>
        <v>0</v>
      </c>
      <c r="AL5027" s="41"/>
      <c r="AM5027" s="41"/>
      <c r="AN5027" s="41">
        <f t="shared" si="1093"/>
        <v>1900</v>
      </c>
      <c r="AO5027" s="41"/>
      <c r="AP5027" s="41"/>
      <c r="AQ5027" s="41"/>
      <c r="AR5027" s="42"/>
      <c r="AS5027" s="42"/>
      <c r="AU5027" s="43">
        <f t="shared" si="1094"/>
        <v>0</v>
      </c>
    </row>
    <row r="5028" spans="1:47" ht="15" customHeight="1" x14ac:dyDescent="0.25">
      <c r="A5028" s="11"/>
      <c r="B5028" s="19">
        <v>5197</v>
      </c>
      <c r="C5028" s="61"/>
      <c r="D5028" s="62"/>
      <c r="E5028" s="78"/>
      <c r="F5028" s="63"/>
      <c r="G5028" s="80"/>
      <c r="H5028" s="94"/>
      <c r="I5028" s="95"/>
      <c r="J5028" s="27"/>
      <c r="K5028" s="27"/>
      <c r="L5028" s="95"/>
      <c r="M5028" s="96"/>
      <c r="N5028" s="29">
        <v>0</v>
      </c>
      <c r="O5028" s="30" t="str">
        <f>IF(G5028&lt;=$N$2,"",IF(F5028=[3]Pav.tvarkyklė!$B$13,"",IF(ISBLANK(R5028),"X","")))</f>
        <v/>
      </c>
      <c r="P5028" s="91"/>
      <c r="Q5028" s="63"/>
      <c r="R5028" s="63"/>
      <c r="S5028" s="63"/>
      <c r="T5028" s="63"/>
      <c r="U5028" s="34" t="str">
        <f>IFERROR(INDEX('[3]5.Grup_T'!$G$4:$G$22,MATCH('6.Turtas'!E5028,'[3]5.Grup_T'!$E$4:$E$22,0)),"0")</f>
        <v>0</v>
      </c>
      <c r="V5028" s="35">
        <f t="shared" si="1095"/>
        <v>0</v>
      </c>
      <c r="W5028" s="35">
        <f>IF(NOT(ISBLANK(H5028)),(12-DATEDIF(H5028,'[3]1.Pradzia'!$D$13,"m")),0)</f>
        <v>0</v>
      </c>
      <c r="X5028" s="35">
        <f t="shared" si="1096"/>
        <v>0</v>
      </c>
      <c r="Y5028" s="35">
        <f t="shared" si="1092"/>
        <v>0</v>
      </c>
      <c r="Z5028" s="35">
        <f t="shared" si="1104"/>
        <v>0</v>
      </c>
      <c r="AA5028" s="36">
        <f t="shared" si="1097"/>
        <v>0</v>
      </c>
      <c r="AB5028" s="36">
        <f t="shared" si="1098"/>
        <v>0</v>
      </c>
      <c r="AC5028" s="37">
        <f t="shared" si="1099"/>
        <v>0</v>
      </c>
      <c r="AD5028" s="35">
        <f>IF(OR(YEAR(G5028)&lt;2019,O5028="X"),0,IF(ISBLANK(H5028),DATEDIF(G5028,'[3]1.Pradzia'!$D$13,"M"),DATEDIF(G5028,H5028,"m")))</f>
        <v>0</v>
      </c>
      <c r="AE5028" s="37">
        <f>IF(E5028='[3]5.Grup_T'!$E$20,0,IF(AD5028&lt;&gt;0,M5028/V5028*MIN(12,AD5028),0))</f>
        <v>0</v>
      </c>
      <c r="AF5028" s="37">
        <f t="shared" si="1100"/>
        <v>0</v>
      </c>
      <c r="AG5028" s="37">
        <f t="shared" si="1101"/>
        <v>0</v>
      </c>
      <c r="AH5028" s="37">
        <f t="shared" si="1102"/>
        <v>0</v>
      </c>
      <c r="AI5028" s="35" t="str">
        <f t="shared" si="1103"/>
        <v>Nusidėvėjęs</v>
      </c>
      <c r="AJ5028" s="38" t="str">
        <f>IF(AND(F5028&lt;&gt;[3]Pav.tvarkyklė!$B$12,F5028&lt;&gt;[3]Pav.tvarkyklė!$B$13),"GVTNT","X")</f>
        <v>GVTNT</v>
      </c>
      <c r="AK5028" s="39">
        <f t="shared" si="1105"/>
        <v>0</v>
      </c>
      <c r="AL5028" s="41"/>
      <c r="AM5028" s="41"/>
      <c r="AN5028" s="41">
        <f t="shared" si="1093"/>
        <v>1900</v>
      </c>
      <c r="AO5028" s="41"/>
      <c r="AP5028" s="41"/>
      <c r="AQ5028" s="41"/>
      <c r="AR5028" s="42"/>
      <c r="AS5028" s="42"/>
      <c r="AU5028" s="43">
        <f t="shared" si="1094"/>
        <v>0</v>
      </c>
    </row>
    <row r="5029" spans="1:47" ht="15" customHeight="1" x14ac:dyDescent="0.25">
      <c r="A5029" s="11"/>
      <c r="B5029" s="19">
        <v>5198</v>
      </c>
      <c r="C5029" s="61"/>
      <c r="D5029" s="62"/>
      <c r="E5029" s="78"/>
      <c r="F5029" s="63"/>
      <c r="G5029" s="80"/>
      <c r="H5029" s="94"/>
      <c r="I5029" s="95"/>
      <c r="J5029" s="27"/>
      <c r="K5029" s="27"/>
      <c r="L5029" s="95"/>
      <c r="M5029" s="96"/>
      <c r="N5029" s="29">
        <v>0</v>
      </c>
      <c r="O5029" s="30" t="str">
        <f>IF(G5029&lt;=$N$2,"",IF(F5029=[3]Pav.tvarkyklė!$B$13,"",IF(ISBLANK(R5029),"X","")))</f>
        <v/>
      </c>
      <c r="P5029" s="91"/>
      <c r="Q5029" s="63"/>
      <c r="R5029" s="63"/>
      <c r="S5029" s="63"/>
      <c r="T5029" s="63"/>
      <c r="U5029" s="34" t="str">
        <f>IFERROR(INDEX('[3]5.Grup_T'!$G$4:$G$22,MATCH('6.Turtas'!E5029,'[3]5.Grup_T'!$E$4:$E$22,0)),"0")</f>
        <v>0</v>
      </c>
      <c r="V5029" s="35">
        <f t="shared" si="1095"/>
        <v>0</v>
      </c>
      <c r="W5029" s="35">
        <f>IF(NOT(ISBLANK(H5029)),(12-DATEDIF(H5029,'[3]1.Pradzia'!$D$13,"m")),0)</f>
        <v>0</v>
      </c>
      <c r="X5029" s="35">
        <f t="shared" si="1096"/>
        <v>0</v>
      </c>
      <c r="Y5029" s="35">
        <f t="shared" si="1092"/>
        <v>0</v>
      </c>
      <c r="Z5029" s="35">
        <f t="shared" si="1104"/>
        <v>0</v>
      </c>
      <c r="AA5029" s="36">
        <f t="shared" si="1097"/>
        <v>0</v>
      </c>
      <c r="AB5029" s="36">
        <f t="shared" si="1098"/>
        <v>0</v>
      </c>
      <c r="AC5029" s="37">
        <f t="shared" si="1099"/>
        <v>0</v>
      </c>
      <c r="AD5029" s="35">
        <f>IF(OR(YEAR(G5029)&lt;2019,O5029="X"),0,IF(ISBLANK(H5029),DATEDIF(G5029,'[3]1.Pradzia'!$D$13,"M"),DATEDIF(G5029,H5029,"m")))</f>
        <v>0</v>
      </c>
      <c r="AE5029" s="37">
        <f>IF(E5029='[3]5.Grup_T'!$E$20,0,IF(AD5029&lt;&gt;0,M5029/V5029*MIN(12,AD5029),0))</f>
        <v>0</v>
      </c>
      <c r="AF5029" s="37">
        <f t="shared" si="1100"/>
        <v>0</v>
      </c>
      <c r="AG5029" s="37">
        <f t="shared" si="1101"/>
        <v>0</v>
      </c>
      <c r="AH5029" s="37">
        <f t="shared" si="1102"/>
        <v>0</v>
      </c>
      <c r="AI5029" s="35" t="str">
        <f t="shared" si="1103"/>
        <v>Nusidėvėjęs</v>
      </c>
      <c r="AJ5029" s="38" t="str">
        <f>IF(AND(F5029&lt;&gt;[3]Pav.tvarkyklė!$B$12,F5029&lt;&gt;[3]Pav.tvarkyklė!$B$13),"GVTNT","X")</f>
        <v>GVTNT</v>
      </c>
      <c r="AK5029" s="39">
        <f t="shared" si="1105"/>
        <v>0</v>
      </c>
      <c r="AL5029" s="41"/>
      <c r="AM5029" s="41"/>
      <c r="AN5029" s="41">
        <f t="shared" si="1093"/>
        <v>1900</v>
      </c>
      <c r="AO5029" s="41"/>
      <c r="AP5029" s="41"/>
      <c r="AQ5029" s="41"/>
      <c r="AR5029" s="42"/>
      <c r="AS5029" s="42"/>
      <c r="AU5029" s="43">
        <f t="shared" si="1094"/>
        <v>0</v>
      </c>
    </row>
    <row r="5030" spans="1:47" ht="15" customHeight="1" x14ac:dyDescent="0.25">
      <c r="A5030" s="11"/>
      <c r="B5030" s="19">
        <v>5199</v>
      </c>
      <c r="C5030" s="61"/>
      <c r="D5030" s="62"/>
      <c r="E5030" s="78"/>
      <c r="F5030" s="63"/>
      <c r="G5030" s="80"/>
      <c r="H5030" s="94"/>
      <c r="I5030" s="95"/>
      <c r="J5030" s="27"/>
      <c r="K5030" s="27"/>
      <c r="L5030" s="95"/>
      <c r="M5030" s="96"/>
      <c r="N5030" s="29">
        <v>0</v>
      </c>
      <c r="O5030" s="30" t="str">
        <f>IF(G5030&lt;=$N$2,"",IF(F5030=[3]Pav.tvarkyklė!$B$13,"",IF(ISBLANK(R5030),"X","")))</f>
        <v/>
      </c>
      <c r="P5030" s="91"/>
      <c r="Q5030" s="63"/>
      <c r="R5030" s="63"/>
      <c r="S5030" s="63"/>
      <c r="T5030" s="63"/>
      <c r="U5030" s="34" t="str">
        <f>IFERROR(INDEX('[3]5.Grup_T'!$G$4:$G$22,MATCH('6.Turtas'!E5030,'[3]5.Grup_T'!$E$4:$E$22,0)),"0")</f>
        <v>0</v>
      </c>
      <c r="V5030" s="35">
        <f t="shared" si="1095"/>
        <v>0</v>
      </c>
      <c r="W5030" s="35">
        <f>IF(NOT(ISBLANK(H5030)),(12-DATEDIF(H5030,'[3]1.Pradzia'!$D$13,"m")),0)</f>
        <v>0</v>
      </c>
      <c r="X5030" s="35">
        <f t="shared" si="1096"/>
        <v>0</v>
      </c>
      <c r="Y5030" s="35">
        <f t="shared" si="1092"/>
        <v>0</v>
      </c>
      <c r="Z5030" s="35">
        <f t="shared" si="1104"/>
        <v>0</v>
      </c>
      <c r="AA5030" s="36">
        <f t="shared" si="1097"/>
        <v>0</v>
      </c>
      <c r="AB5030" s="36">
        <f t="shared" si="1098"/>
        <v>0</v>
      </c>
      <c r="AC5030" s="37">
        <f t="shared" si="1099"/>
        <v>0</v>
      </c>
      <c r="AD5030" s="35">
        <f>IF(OR(YEAR(G5030)&lt;2019,O5030="X"),0,IF(ISBLANK(H5030),DATEDIF(G5030,'[3]1.Pradzia'!$D$13,"M"),DATEDIF(G5030,H5030,"m")))</f>
        <v>0</v>
      </c>
      <c r="AE5030" s="37">
        <f>IF(E5030='[3]5.Grup_T'!$E$20,0,IF(AD5030&lt;&gt;0,M5030/V5030*MIN(12,AD5030),0))</f>
        <v>0</v>
      </c>
      <c r="AF5030" s="37">
        <f t="shared" si="1100"/>
        <v>0</v>
      </c>
      <c r="AG5030" s="37">
        <f t="shared" si="1101"/>
        <v>0</v>
      </c>
      <c r="AH5030" s="37">
        <f t="shared" si="1102"/>
        <v>0</v>
      </c>
      <c r="AI5030" s="35" t="str">
        <f t="shared" si="1103"/>
        <v>Nusidėvėjęs</v>
      </c>
      <c r="AJ5030" s="38" t="str">
        <f>IF(AND(F5030&lt;&gt;[3]Pav.tvarkyklė!$B$12,F5030&lt;&gt;[3]Pav.tvarkyklė!$B$13),"GVTNT","X")</f>
        <v>GVTNT</v>
      </c>
      <c r="AK5030" s="39">
        <f t="shared" si="1105"/>
        <v>0</v>
      </c>
      <c r="AL5030" s="41"/>
      <c r="AM5030" s="41"/>
      <c r="AN5030" s="41">
        <f t="shared" si="1093"/>
        <v>1900</v>
      </c>
      <c r="AO5030" s="41"/>
      <c r="AP5030" s="41"/>
      <c r="AQ5030" s="41"/>
      <c r="AR5030" s="42"/>
      <c r="AS5030" s="42"/>
      <c r="AU5030" s="43">
        <f t="shared" si="1094"/>
        <v>0</v>
      </c>
    </row>
    <row r="5031" spans="1:47" ht="15" customHeight="1" x14ac:dyDescent="0.25">
      <c r="A5031" s="11"/>
      <c r="B5031" s="19">
        <v>5200</v>
      </c>
      <c r="C5031" s="61"/>
      <c r="D5031" s="62"/>
      <c r="E5031" s="78"/>
      <c r="F5031" s="63"/>
      <c r="G5031" s="80"/>
      <c r="H5031" s="94"/>
      <c r="I5031" s="95"/>
      <c r="J5031" s="27"/>
      <c r="K5031" s="27"/>
      <c r="L5031" s="95"/>
      <c r="M5031" s="96"/>
      <c r="N5031" s="29">
        <v>0</v>
      </c>
      <c r="O5031" s="30" t="str">
        <f>IF(G5031&lt;=$N$2,"",IF(F5031=[3]Pav.tvarkyklė!$B$13,"",IF(ISBLANK(R5031),"X","")))</f>
        <v/>
      </c>
      <c r="P5031" s="91"/>
      <c r="Q5031" s="63"/>
      <c r="R5031" s="63"/>
      <c r="S5031" s="63"/>
      <c r="T5031" s="63"/>
      <c r="U5031" s="34" t="str">
        <f>IFERROR(INDEX('[3]5.Grup_T'!$G$4:$G$22,MATCH('6.Turtas'!E5031,'[3]5.Grup_T'!$E$4:$E$22,0)),"0")</f>
        <v>0</v>
      </c>
      <c r="V5031" s="35">
        <f t="shared" si="1095"/>
        <v>0</v>
      </c>
      <c r="W5031" s="35">
        <f>IF(NOT(ISBLANK(H5031)),(12-DATEDIF(H5031,'[3]1.Pradzia'!$D$13,"m")),0)</f>
        <v>0</v>
      </c>
      <c r="X5031" s="35">
        <f t="shared" si="1096"/>
        <v>0</v>
      </c>
      <c r="Y5031" s="35">
        <f t="shared" si="1092"/>
        <v>0</v>
      </c>
      <c r="Z5031" s="35">
        <f t="shared" si="1104"/>
        <v>0</v>
      </c>
      <c r="AA5031" s="36">
        <f t="shared" si="1097"/>
        <v>0</v>
      </c>
      <c r="AB5031" s="36">
        <f t="shared" si="1098"/>
        <v>0</v>
      </c>
      <c r="AC5031" s="37">
        <f t="shared" si="1099"/>
        <v>0</v>
      </c>
      <c r="AD5031" s="35">
        <f>IF(OR(YEAR(G5031)&lt;2019,O5031="X"),0,IF(ISBLANK(H5031),DATEDIF(G5031,'[3]1.Pradzia'!$D$13,"M"),DATEDIF(G5031,H5031,"m")))</f>
        <v>0</v>
      </c>
      <c r="AE5031" s="37">
        <f>IF(E5031='[3]5.Grup_T'!$E$20,0,IF(AD5031&lt;&gt;0,M5031/V5031*MIN(12,AD5031),0))</f>
        <v>0</v>
      </c>
      <c r="AF5031" s="37">
        <f t="shared" si="1100"/>
        <v>0</v>
      </c>
      <c r="AG5031" s="37">
        <f t="shared" si="1101"/>
        <v>0</v>
      </c>
      <c r="AH5031" s="37">
        <f t="shared" si="1102"/>
        <v>0</v>
      </c>
      <c r="AI5031" s="35" t="str">
        <f t="shared" si="1103"/>
        <v>Nusidėvėjęs</v>
      </c>
      <c r="AJ5031" s="38" t="str">
        <f>IF(AND(F5031&lt;&gt;[3]Pav.tvarkyklė!$B$12,F5031&lt;&gt;[3]Pav.tvarkyklė!$B$13),"GVTNT","X")</f>
        <v>GVTNT</v>
      </c>
      <c r="AK5031" s="39">
        <f t="shared" si="1105"/>
        <v>0</v>
      </c>
      <c r="AL5031" s="41"/>
      <c r="AM5031" s="41"/>
      <c r="AN5031" s="41">
        <f t="shared" si="1093"/>
        <v>1900</v>
      </c>
      <c r="AO5031" s="41"/>
      <c r="AP5031" s="41"/>
      <c r="AQ5031" s="41"/>
      <c r="AR5031" s="42"/>
      <c r="AS5031" s="42"/>
      <c r="AU5031" s="43">
        <f t="shared" si="1094"/>
        <v>0</v>
      </c>
    </row>
    <row r="5032" spans="1:47" ht="15" customHeight="1" x14ac:dyDescent="0.25">
      <c r="A5032" s="11"/>
      <c r="B5032" s="19">
        <v>5201</v>
      </c>
      <c r="C5032" s="61"/>
      <c r="D5032" s="62"/>
      <c r="E5032" s="78"/>
      <c r="F5032" s="63"/>
      <c r="G5032" s="80"/>
      <c r="H5032" s="94"/>
      <c r="I5032" s="95"/>
      <c r="J5032" s="27"/>
      <c r="K5032" s="27"/>
      <c r="L5032" s="95"/>
      <c r="M5032" s="96"/>
      <c r="N5032" s="29">
        <v>0</v>
      </c>
      <c r="O5032" s="30" t="str">
        <f>IF(G5032&lt;=$N$2,"",IF(F5032=[3]Pav.tvarkyklė!$B$13,"",IF(ISBLANK(R5032),"X","")))</f>
        <v/>
      </c>
      <c r="P5032" s="91"/>
      <c r="Q5032" s="63"/>
      <c r="R5032" s="63"/>
      <c r="S5032" s="63"/>
      <c r="T5032" s="63"/>
      <c r="U5032" s="34" t="str">
        <f>IFERROR(INDEX('[3]5.Grup_T'!$G$4:$G$22,MATCH('6.Turtas'!E5032,'[3]5.Grup_T'!$E$4:$E$22,0)),"0")</f>
        <v>0</v>
      </c>
      <c r="V5032" s="35">
        <f t="shared" si="1095"/>
        <v>0</v>
      </c>
      <c r="W5032" s="35">
        <f>IF(NOT(ISBLANK(H5032)),(12-DATEDIF(H5032,'[3]1.Pradzia'!$D$13,"m")),0)</f>
        <v>0</v>
      </c>
      <c r="X5032" s="35">
        <f t="shared" si="1096"/>
        <v>0</v>
      </c>
      <c r="Y5032" s="35">
        <f t="shared" si="1092"/>
        <v>0</v>
      </c>
      <c r="Z5032" s="35">
        <f t="shared" si="1104"/>
        <v>0</v>
      </c>
      <c r="AA5032" s="36">
        <f t="shared" si="1097"/>
        <v>0</v>
      </c>
      <c r="AB5032" s="36">
        <f t="shared" si="1098"/>
        <v>0</v>
      </c>
      <c r="AC5032" s="37">
        <f t="shared" si="1099"/>
        <v>0</v>
      </c>
      <c r="AD5032" s="35">
        <f>IF(OR(YEAR(G5032)&lt;2019,O5032="X"),0,IF(ISBLANK(H5032),DATEDIF(G5032,'[3]1.Pradzia'!$D$13,"M"),DATEDIF(G5032,H5032,"m")))</f>
        <v>0</v>
      </c>
      <c r="AE5032" s="37">
        <f>IF(E5032='[3]5.Grup_T'!$E$20,0,IF(AD5032&lt;&gt;0,M5032/V5032*MIN(12,AD5032),0))</f>
        <v>0</v>
      </c>
      <c r="AF5032" s="37">
        <f t="shared" si="1100"/>
        <v>0</v>
      </c>
      <c r="AG5032" s="37">
        <f t="shared" si="1101"/>
        <v>0</v>
      </c>
      <c r="AH5032" s="37">
        <f t="shared" si="1102"/>
        <v>0</v>
      </c>
      <c r="AI5032" s="35" t="str">
        <f t="shared" si="1103"/>
        <v>Nusidėvėjęs</v>
      </c>
      <c r="AJ5032" s="38" t="str">
        <f>IF(AND(F5032&lt;&gt;[3]Pav.tvarkyklė!$B$12,F5032&lt;&gt;[3]Pav.tvarkyklė!$B$13),"GVTNT","X")</f>
        <v>GVTNT</v>
      </c>
      <c r="AK5032" s="39">
        <f t="shared" si="1105"/>
        <v>0</v>
      </c>
      <c r="AL5032" s="41"/>
      <c r="AM5032" s="41"/>
      <c r="AN5032" s="41">
        <f t="shared" si="1093"/>
        <v>1900</v>
      </c>
      <c r="AO5032" s="41"/>
      <c r="AP5032" s="41"/>
      <c r="AQ5032" s="41"/>
      <c r="AR5032" s="42"/>
      <c r="AS5032" s="42"/>
      <c r="AU5032" s="43">
        <f t="shared" si="1094"/>
        <v>0</v>
      </c>
    </row>
    <row r="5033" spans="1:47" ht="15" customHeight="1" x14ac:dyDescent="0.25">
      <c r="A5033" s="11"/>
      <c r="B5033" s="19">
        <v>5202</v>
      </c>
      <c r="C5033" s="61"/>
      <c r="D5033" s="62"/>
      <c r="E5033" s="78"/>
      <c r="F5033" s="63"/>
      <c r="G5033" s="80"/>
      <c r="H5033" s="94"/>
      <c r="I5033" s="95"/>
      <c r="J5033" s="27"/>
      <c r="K5033" s="27"/>
      <c r="L5033" s="95"/>
      <c r="M5033" s="96"/>
      <c r="N5033" s="29">
        <v>0</v>
      </c>
      <c r="O5033" s="30" t="str">
        <f>IF(G5033&lt;=$N$2,"",IF(F5033=[3]Pav.tvarkyklė!$B$13,"",IF(ISBLANK(R5033),"X","")))</f>
        <v/>
      </c>
      <c r="P5033" s="91"/>
      <c r="Q5033" s="63"/>
      <c r="R5033" s="63"/>
      <c r="S5033" s="63"/>
      <c r="T5033" s="63"/>
      <c r="U5033" s="34" t="str">
        <f>IFERROR(INDEX('[3]5.Grup_T'!$G$4:$G$22,MATCH('6.Turtas'!E5033,'[3]5.Grup_T'!$E$4:$E$22,0)),"0")</f>
        <v>0</v>
      </c>
      <c r="V5033" s="35">
        <f t="shared" si="1095"/>
        <v>0</v>
      </c>
      <c r="W5033" s="35">
        <f>IF(NOT(ISBLANK(H5033)),(12-DATEDIF(H5033,'[3]1.Pradzia'!$D$13,"m")),0)</f>
        <v>0</v>
      </c>
      <c r="X5033" s="35">
        <f t="shared" si="1096"/>
        <v>0</v>
      </c>
      <c r="Y5033" s="35">
        <f t="shared" si="1092"/>
        <v>0</v>
      </c>
      <c r="Z5033" s="35">
        <f t="shared" si="1104"/>
        <v>0</v>
      </c>
      <c r="AA5033" s="36">
        <f t="shared" si="1097"/>
        <v>0</v>
      </c>
      <c r="AB5033" s="36">
        <f t="shared" si="1098"/>
        <v>0</v>
      </c>
      <c r="AC5033" s="37">
        <f t="shared" si="1099"/>
        <v>0</v>
      </c>
      <c r="AD5033" s="35">
        <f>IF(OR(YEAR(G5033)&lt;2019,O5033="X"),0,IF(ISBLANK(H5033),DATEDIF(G5033,'[3]1.Pradzia'!$D$13,"M"),DATEDIF(G5033,H5033,"m")))</f>
        <v>0</v>
      </c>
      <c r="AE5033" s="37">
        <f>IF(E5033='[3]5.Grup_T'!$E$20,0,IF(AD5033&lt;&gt;0,M5033/V5033*MIN(12,AD5033),0))</f>
        <v>0</v>
      </c>
      <c r="AF5033" s="37">
        <f t="shared" si="1100"/>
        <v>0</v>
      </c>
      <c r="AG5033" s="37">
        <f t="shared" si="1101"/>
        <v>0</v>
      </c>
      <c r="AH5033" s="37">
        <f t="shared" si="1102"/>
        <v>0</v>
      </c>
      <c r="AI5033" s="35" t="str">
        <f t="shared" si="1103"/>
        <v>Nusidėvėjęs</v>
      </c>
      <c r="AJ5033" s="38" t="str">
        <f>IF(AND(F5033&lt;&gt;[3]Pav.tvarkyklė!$B$12,F5033&lt;&gt;[3]Pav.tvarkyklė!$B$13),"GVTNT","X")</f>
        <v>GVTNT</v>
      </c>
      <c r="AK5033" s="39">
        <f t="shared" si="1105"/>
        <v>0</v>
      </c>
      <c r="AL5033" s="41"/>
      <c r="AM5033" s="41"/>
      <c r="AN5033" s="41">
        <f t="shared" si="1093"/>
        <v>1900</v>
      </c>
      <c r="AO5033" s="41"/>
      <c r="AP5033" s="41"/>
      <c r="AQ5033" s="41"/>
      <c r="AR5033" s="42"/>
      <c r="AS5033" s="42"/>
      <c r="AU5033" s="43">
        <f t="shared" si="1094"/>
        <v>0</v>
      </c>
    </row>
    <row r="5034" spans="1:47" ht="15" customHeight="1" x14ac:dyDescent="0.25">
      <c r="A5034" s="11"/>
      <c r="B5034" s="19">
        <v>5203</v>
      </c>
      <c r="C5034" s="61"/>
      <c r="D5034" s="62"/>
      <c r="E5034" s="78"/>
      <c r="F5034" s="63"/>
      <c r="G5034" s="80"/>
      <c r="H5034" s="94"/>
      <c r="I5034" s="95"/>
      <c r="J5034" s="27"/>
      <c r="K5034" s="27"/>
      <c r="L5034" s="95"/>
      <c r="M5034" s="96"/>
      <c r="N5034" s="29">
        <v>0</v>
      </c>
      <c r="O5034" s="30" t="str">
        <f>IF(G5034&lt;=$N$2,"",IF(F5034=[3]Pav.tvarkyklė!$B$13,"",IF(ISBLANK(R5034),"X","")))</f>
        <v/>
      </c>
      <c r="P5034" s="91"/>
      <c r="Q5034" s="63"/>
      <c r="R5034" s="63"/>
      <c r="S5034" s="63"/>
      <c r="T5034" s="63"/>
      <c r="U5034" s="34" t="str">
        <f>IFERROR(INDEX('[3]5.Grup_T'!$G$4:$G$22,MATCH('6.Turtas'!E5034,'[3]5.Grup_T'!$E$4:$E$22,0)),"0")</f>
        <v>0</v>
      </c>
      <c r="V5034" s="35">
        <f t="shared" si="1095"/>
        <v>0</v>
      </c>
      <c r="W5034" s="35">
        <f>IF(NOT(ISBLANK(H5034)),(12-DATEDIF(H5034,'[3]1.Pradzia'!$D$13,"m")),0)</f>
        <v>0</v>
      </c>
      <c r="X5034" s="35">
        <f t="shared" si="1096"/>
        <v>0</v>
      </c>
      <c r="Y5034" s="35">
        <f t="shared" si="1092"/>
        <v>0</v>
      </c>
      <c r="Z5034" s="35">
        <f t="shared" si="1104"/>
        <v>0</v>
      </c>
      <c r="AA5034" s="36">
        <f t="shared" si="1097"/>
        <v>0</v>
      </c>
      <c r="AB5034" s="36">
        <f t="shared" si="1098"/>
        <v>0</v>
      </c>
      <c r="AC5034" s="37">
        <f t="shared" si="1099"/>
        <v>0</v>
      </c>
      <c r="AD5034" s="35">
        <f>IF(OR(YEAR(G5034)&lt;2019,O5034="X"),0,IF(ISBLANK(H5034),DATEDIF(G5034,'[3]1.Pradzia'!$D$13,"M"),DATEDIF(G5034,H5034,"m")))</f>
        <v>0</v>
      </c>
      <c r="AE5034" s="37">
        <f>IF(E5034='[3]5.Grup_T'!$E$20,0,IF(AD5034&lt;&gt;0,M5034/V5034*MIN(12,AD5034),0))</f>
        <v>0</v>
      </c>
      <c r="AF5034" s="37">
        <f t="shared" si="1100"/>
        <v>0</v>
      </c>
      <c r="AG5034" s="37">
        <f t="shared" si="1101"/>
        <v>0</v>
      </c>
      <c r="AH5034" s="37">
        <f t="shared" si="1102"/>
        <v>0</v>
      </c>
      <c r="AI5034" s="35" t="str">
        <f t="shared" si="1103"/>
        <v>Nusidėvėjęs</v>
      </c>
      <c r="AJ5034" s="38" t="str">
        <f>IF(AND(F5034&lt;&gt;[3]Pav.tvarkyklė!$B$12,F5034&lt;&gt;[3]Pav.tvarkyklė!$B$13),"GVTNT","X")</f>
        <v>GVTNT</v>
      </c>
      <c r="AK5034" s="39">
        <f t="shared" si="1105"/>
        <v>0</v>
      </c>
      <c r="AL5034" s="41"/>
      <c r="AM5034" s="41"/>
      <c r="AN5034" s="41">
        <f t="shared" si="1093"/>
        <v>1900</v>
      </c>
      <c r="AO5034" s="41"/>
      <c r="AP5034" s="41"/>
      <c r="AQ5034" s="41"/>
      <c r="AR5034" s="42"/>
      <c r="AS5034" s="42"/>
      <c r="AU5034" s="43">
        <f t="shared" si="1094"/>
        <v>0</v>
      </c>
    </row>
    <row r="5035" spans="1:47" ht="15" customHeight="1" x14ac:dyDescent="0.25">
      <c r="A5035" s="11"/>
      <c r="B5035" s="19">
        <v>5204</v>
      </c>
      <c r="C5035" s="61"/>
      <c r="D5035" s="62"/>
      <c r="E5035" s="78"/>
      <c r="F5035" s="63"/>
      <c r="G5035" s="80"/>
      <c r="H5035" s="94"/>
      <c r="I5035" s="95"/>
      <c r="J5035" s="27"/>
      <c r="K5035" s="27"/>
      <c r="L5035" s="95"/>
      <c r="M5035" s="96"/>
      <c r="N5035" s="29">
        <v>0</v>
      </c>
      <c r="O5035" s="30" t="str">
        <f>IF(G5035&lt;=$N$2,"",IF(F5035=[3]Pav.tvarkyklė!$B$13,"",IF(ISBLANK(R5035),"X","")))</f>
        <v/>
      </c>
      <c r="P5035" s="91"/>
      <c r="Q5035" s="63"/>
      <c r="R5035" s="63"/>
      <c r="S5035" s="63"/>
      <c r="T5035" s="63"/>
      <c r="U5035" s="34" t="str">
        <f>IFERROR(INDEX('[3]5.Grup_T'!$G$4:$G$22,MATCH('6.Turtas'!E5035,'[3]5.Grup_T'!$E$4:$E$22,0)),"0")</f>
        <v>0</v>
      </c>
      <c r="V5035" s="35">
        <f t="shared" si="1095"/>
        <v>0</v>
      </c>
      <c r="W5035" s="35">
        <f>IF(NOT(ISBLANK(H5035)),(12-DATEDIF(H5035,'[3]1.Pradzia'!$D$13,"m")),0)</f>
        <v>0</v>
      </c>
      <c r="X5035" s="35">
        <f t="shared" si="1096"/>
        <v>0</v>
      </c>
      <c r="Y5035" s="35">
        <f t="shared" si="1092"/>
        <v>0</v>
      </c>
      <c r="Z5035" s="35">
        <f t="shared" si="1104"/>
        <v>0</v>
      </c>
      <c r="AA5035" s="36">
        <f t="shared" si="1097"/>
        <v>0</v>
      </c>
      <c r="AB5035" s="36">
        <f t="shared" si="1098"/>
        <v>0</v>
      </c>
      <c r="AC5035" s="37">
        <f t="shared" si="1099"/>
        <v>0</v>
      </c>
      <c r="AD5035" s="35">
        <f>IF(OR(YEAR(G5035)&lt;2019,O5035="X"),0,IF(ISBLANK(H5035),DATEDIF(G5035,'[3]1.Pradzia'!$D$13,"M"),DATEDIF(G5035,H5035,"m")))</f>
        <v>0</v>
      </c>
      <c r="AE5035" s="37">
        <f>IF(E5035='[3]5.Grup_T'!$E$20,0,IF(AD5035&lt;&gt;0,M5035/V5035*MIN(12,AD5035),0))</f>
        <v>0</v>
      </c>
      <c r="AF5035" s="37">
        <f t="shared" si="1100"/>
        <v>0</v>
      </c>
      <c r="AG5035" s="37">
        <f t="shared" si="1101"/>
        <v>0</v>
      </c>
      <c r="AH5035" s="37">
        <f t="shared" si="1102"/>
        <v>0</v>
      </c>
      <c r="AI5035" s="35" t="str">
        <f t="shared" si="1103"/>
        <v>Nusidėvėjęs</v>
      </c>
      <c r="AJ5035" s="38" t="str">
        <f>IF(AND(F5035&lt;&gt;[3]Pav.tvarkyklė!$B$12,F5035&lt;&gt;[3]Pav.tvarkyklė!$B$13),"GVTNT","X")</f>
        <v>GVTNT</v>
      </c>
      <c r="AK5035" s="39">
        <f t="shared" si="1105"/>
        <v>0</v>
      </c>
      <c r="AL5035" s="41"/>
      <c r="AM5035" s="41"/>
      <c r="AN5035" s="41">
        <f t="shared" si="1093"/>
        <v>1900</v>
      </c>
      <c r="AO5035" s="41"/>
      <c r="AP5035" s="41"/>
      <c r="AQ5035" s="41"/>
      <c r="AR5035" s="42"/>
      <c r="AS5035" s="42"/>
      <c r="AU5035" s="43">
        <f t="shared" si="1094"/>
        <v>0</v>
      </c>
    </row>
    <row r="5036" spans="1:47" ht="15" customHeight="1" x14ac:dyDescent="0.25">
      <c r="A5036" s="11"/>
      <c r="B5036" s="19">
        <v>5205</v>
      </c>
      <c r="C5036" s="61"/>
      <c r="D5036" s="62"/>
      <c r="E5036" s="78"/>
      <c r="F5036" s="63"/>
      <c r="G5036" s="80"/>
      <c r="H5036" s="94"/>
      <c r="I5036" s="95"/>
      <c r="J5036" s="27"/>
      <c r="K5036" s="27"/>
      <c r="L5036" s="95"/>
      <c r="M5036" s="96"/>
      <c r="N5036" s="29">
        <v>0</v>
      </c>
      <c r="O5036" s="30" t="str">
        <f>IF(G5036&lt;=$N$2,"",IF(F5036=[3]Pav.tvarkyklė!$B$13,"",IF(ISBLANK(R5036),"X","")))</f>
        <v/>
      </c>
      <c r="P5036" s="91"/>
      <c r="Q5036" s="63"/>
      <c r="R5036" s="63"/>
      <c r="S5036" s="63"/>
      <c r="T5036" s="63"/>
      <c r="U5036" s="34" t="str">
        <f>IFERROR(INDEX('[3]5.Grup_T'!$G$4:$G$22,MATCH('6.Turtas'!E5036,'[3]5.Grup_T'!$E$4:$E$22,0)),"0")</f>
        <v>0</v>
      </c>
      <c r="V5036" s="35">
        <f t="shared" si="1095"/>
        <v>0</v>
      </c>
      <c r="W5036" s="35">
        <f>IF(NOT(ISBLANK(H5036)),(12-DATEDIF(H5036,'[3]1.Pradzia'!$D$13,"m")),0)</f>
        <v>0</v>
      </c>
      <c r="X5036" s="35">
        <f t="shared" si="1096"/>
        <v>0</v>
      </c>
      <c r="Y5036" s="35">
        <f t="shared" si="1092"/>
        <v>0</v>
      </c>
      <c r="Z5036" s="35">
        <f t="shared" si="1104"/>
        <v>0</v>
      </c>
      <c r="AA5036" s="36">
        <f t="shared" si="1097"/>
        <v>0</v>
      </c>
      <c r="AB5036" s="36">
        <f t="shared" si="1098"/>
        <v>0</v>
      </c>
      <c r="AC5036" s="37">
        <f t="shared" si="1099"/>
        <v>0</v>
      </c>
      <c r="AD5036" s="35">
        <f>IF(OR(YEAR(G5036)&lt;2019,O5036="X"),0,IF(ISBLANK(H5036),DATEDIF(G5036,'[3]1.Pradzia'!$D$13,"M"),DATEDIF(G5036,H5036,"m")))</f>
        <v>0</v>
      </c>
      <c r="AE5036" s="37">
        <f>IF(E5036='[3]5.Grup_T'!$E$20,0,IF(AD5036&lt;&gt;0,M5036/V5036*MIN(12,AD5036),0))</f>
        <v>0</v>
      </c>
      <c r="AF5036" s="37">
        <f t="shared" si="1100"/>
        <v>0</v>
      </c>
      <c r="AG5036" s="37">
        <f t="shared" si="1101"/>
        <v>0</v>
      </c>
      <c r="AH5036" s="37">
        <f t="shared" si="1102"/>
        <v>0</v>
      </c>
      <c r="AI5036" s="35" t="str">
        <f t="shared" si="1103"/>
        <v>Nusidėvėjęs</v>
      </c>
      <c r="AJ5036" s="38" t="str">
        <f>IF(AND(F5036&lt;&gt;[3]Pav.tvarkyklė!$B$12,F5036&lt;&gt;[3]Pav.tvarkyklė!$B$13),"GVTNT","X")</f>
        <v>GVTNT</v>
      </c>
      <c r="AK5036" s="39">
        <f t="shared" si="1105"/>
        <v>0</v>
      </c>
      <c r="AL5036" s="41"/>
      <c r="AM5036" s="41"/>
      <c r="AN5036" s="41">
        <f t="shared" si="1093"/>
        <v>1900</v>
      </c>
      <c r="AO5036" s="41"/>
      <c r="AP5036" s="41"/>
      <c r="AQ5036" s="41"/>
      <c r="AR5036" s="42"/>
      <c r="AS5036" s="42"/>
      <c r="AU5036" s="43">
        <f t="shared" si="1094"/>
        <v>0</v>
      </c>
    </row>
    <row r="5037" spans="1:47" ht="15" customHeight="1" x14ac:dyDescent="0.25">
      <c r="A5037" s="11"/>
      <c r="B5037" s="19">
        <v>5206</v>
      </c>
      <c r="C5037" s="61"/>
      <c r="D5037" s="62"/>
      <c r="E5037" s="78"/>
      <c r="F5037" s="63"/>
      <c r="G5037" s="80"/>
      <c r="H5037" s="94"/>
      <c r="I5037" s="95"/>
      <c r="J5037" s="27"/>
      <c r="K5037" s="27"/>
      <c r="L5037" s="95"/>
      <c r="M5037" s="96"/>
      <c r="N5037" s="29">
        <v>0</v>
      </c>
      <c r="O5037" s="30" t="str">
        <f>IF(G5037&lt;=$N$2,"",IF(F5037=[3]Pav.tvarkyklė!$B$13,"",IF(ISBLANK(R5037),"X","")))</f>
        <v/>
      </c>
      <c r="P5037" s="91"/>
      <c r="Q5037" s="63"/>
      <c r="R5037" s="63"/>
      <c r="S5037" s="63"/>
      <c r="T5037" s="63"/>
      <c r="U5037" s="34" t="str">
        <f>IFERROR(INDEX('[3]5.Grup_T'!$G$4:$G$22,MATCH('6.Turtas'!E5037,'[3]5.Grup_T'!$E$4:$E$22,0)),"0")</f>
        <v>0</v>
      </c>
      <c r="V5037" s="35">
        <f t="shared" si="1095"/>
        <v>0</v>
      </c>
      <c r="W5037" s="35">
        <f>IF(NOT(ISBLANK(H5037)),(12-DATEDIF(H5037,'[3]1.Pradzia'!$D$13,"m")),0)</f>
        <v>0</v>
      </c>
      <c r="X5037" s="35">
        <f t="shared" si="1096"/>
        <v>0</v>
      </c>
      <c r="Y5037" s="35">
        <f t="shared" si="1092"/>
        <v>0</v>
      </c>
      <c r="Z5037" s="35">
        <f t="shared" si="1104"/>
        <v>0</v>
      </c>
      <c r="AA5037" s="36">
        <f t="shared" si="1097"/>
        <v>0</v>
      </c>
      <c r="AB5037" s="36">
        <f t="shared" si="1098"/>
        <v>0</v>
      </c>
      <c r="AC5037" s="37">
        <f t="shared" si="1099"/>
        <v>0</v>
      </c>
      <c r="AD5037" s="35">
        <f>IF(OR(YEAR(G5037)&lt;2019,O5037="X"),0,IF(ISBLANK(H5037),DATEDIF(G5037,'[3]1.Pradzia'!$D$13,"M"),DATEDIF(G5037,H5037,"m")))</f>
        <v>0</v>
      </c>
      <c r="AE5037" s="37">
        <f>IF(E5037='[3]5.Grup_T'!$E$20,0,IF(AD5037&lt;&gt;0,M5037/V5037*MIN(12,AD5037),0))</f>
        <v>0</v>
      </c>
      <c r="AF5037" s="37">
        <f t="shared" si="1100"/>
        <v>0</v>
      </c>
      <c r="AG5037" s="37">
        <f t="shared" si="1101"/>
        <v>0</v>
      </c>
      <c r="AH5037" s="37">
        <f t="shared" si="1102"/>
        <v>0</v>
      </c>
      <c r="AI5037" s="35" t="str">
        <f t="shared" si="1103"/>
        <v>Nusidėvėjęs</v>
      </c>
      <c r="AJ5037" s="38" t="str">
        <f>IF(AND(F5037&lt;&gt;[3]Pav.tvarkyklė!$B$12,F5037&lt;&gt;[3]Pav.tvarkyklė!$B$13),"GVTNT","X")</f>
        <v>GVTNT</v>
      </c>
      <c r="AK5037" s="39">
        <f t="shared" si="1105"/>
        <v>0</v>
      </c>
      <c r="AL5037" s="41"/>
      <c r="AM5037" s="41"/>
      <c r="AN5037" s="41">
        <f t="shared" si="1093"/>
        <v>1900</v>
      </c>
      <c r="AO5037" s="41"/>
      <c r="AP5037" s="41"/>
      <c r="AQ5037" s="41"/>
      <c r="AR5037" s="42"/>
      <c r="AS5037" s="42"/>
      <c r="AU5037" s="43">
        <f t="shared" si="1094"/>
        <v>0</v>
      </c>
    </row>
    <row r="5038" spans="1:47" ht="15" customHeight="1" x14ac:dyDescent="0.25">
      <c r="A5038" s="11"/>
      <c r="B5038" s="19">
        <v>5207</v>
      </c>
      <c r="C5038" s="61"/>
      <c r="D5038" s="62"/>
      <c r="E5038" s="78"/>
      <c r="F5038" s="63"/>
      <c r="G5038" s="80"/>
      <c r="H5038" s="94"/>
      <c r="I5038" s="95"/>
      <c r="J5038" s="27"/>
      <c r="K5038" s="27"/>
      <c r="L5038" s="95"/>
      <c r="M5038" s="96"/>
      <c r="N5038" s="29">
        <v>0</v>
      </c>
      <c r="O5038" s="30" t="str">
        <f>IF(G5038&lt;=$N$2,"",IF(F5038=[3]Pav.tvarkyklė!$B$13,"",IF(ISBLANK(R5038),"X","")))</f>
        <v/>
      </c>
      <c r="P5038" s="91"/>
      <c r="Q5038" s="63"/>
      <c r="R5038" s="63"/>
      <c r="S5038" s="63"/>
      <c r="T5038" s="63"/>
      <c r="U5038" s="34" t="str">
        <f>IFERROR(INDEX('[3]5.Grup_T'!$G$4:$G$22,MATCH('6.Turtas'!E5038,'[3]5.Grup_T'!$E$4:$E$22,0)),"0")</f>
        <v>0</v>
      </c>
      <c r="V5038" s="35">
        <f t="shared" si="1095"/>
        <v>0</v>
      </c>
      <c r="W5038" s="35">
        <f>IF(NOT(ISBLANK(H5038)),(12-DATEDIF(H5038,'[3]1.Pradzia'!$D$13,"m")),0)</f>
        <v>0</v>
      </c>
      <c r="X5038" s="35">
        <f t="shared" si="1096"/>
        <v>0</v>
      </c>
      <c r="Y5038" s="35">
        <f t="shared" si="1092"/>
        <v>0</v>
      </c>
      <c r="Z5038" s="35">
        <f t="shared" si="1104"/>
        <v>0</v>
      </c>
      <c r="AA5038" s="36">
        <f t="shared" si="1097"/>
        <v>0</v>
      </c>
      <c r="AB5038" s="36">
        <f t="shared" si="1098"/>
        <v>0</v>
      </c>
      <c r="AC5038" s="37">
        <f t="shared" si="1099"/>
        <v>0</v>
      </c>
      <c r="AD5038" s="35">
        <f>IF(OR(YEAR(G5038)&lt;2019,O5038="X"),0,IF(ISBLANK(H5038),DATEDIF(G5038,'[3]1.Pradzia'!$D$13,"M"),DATEDIF(G5038,H5038,"m")))</f>
        <v>0</v>
      </c>
      <c r="AE5038" s="37">
        <f>IF(E5038='[3]5.Grup_T'!$E$20,0,IF(AD5038&lt;&gt;0,M5038/V5038*MIN(12,AD5038),0))</f>
        <v>0</v>
      </c>
      <c r="AF5038" s="37">
        <f t="shared" si="1100"/>
        <v>0</v>
      </c>
      <c r="AG5038" s="37">
        <f t="shared" si="1101"/>
        <v>0</v>
      </c>
      <c r="AH5038" s="37">
        <f t="shared" si="1102"/>
        <v>0</v>
      </c>
      <c r="AI5038" s="35" t="str">
        <f t="shared" si="1103"/>
        <v>Nusidėvėjęs</v>
      </c>
      <c r="AJ5038" s="38" t="str">
        <f>IF(AND(F5038&lt;&gt;[3]Pav.tvarkyklė!$B$12,F5038&lt;&gt;[3]Pav.tvarkyklė!$B$13),"GVTNT","X")</f>
        <v>GVTNT</v>
      </c>
      <c r="AK5038" s="39">
        <f t="shared" si="1105"/>
        <v>0</v>
      </c>
      <c r="AL5038" s="41"/>
      <c r="AM5038" s="41"/>
      <c r="AN5038" s="41">
        <f t="shared" si="1093"/>
        <v>1900</v>
      </c>
      <c r="AO5038" s="41"/>
      <c r="AP5038" s="41"/>
      <c r="AQ5038" s="41"/>
      <c r="AR5038" s="42"/>
      <c r="AS5038" s="42"/>
      <c r="AU5038" s="43">
        <f t="shared" si="1094"/>
        <v>0</v>
      </c>
    </row>
    <row r="5039" spans="1:47" ht="15" customHeight="1" x14ac:dyDescent="0.25">
      <c r="A5039" s="11"/>
      <c r="B5039" s="19">
        <v>5208</v>
      </c>
      <c r="C5039" s="61"/>
      <c r="D5039" s="62"/>
      <c r="E5039" s="78"/>
      <c r="F5039" s="63"/>
      <c r="G5039" s="80"/>
      <c r="H5039" s="94"/>
      <c r="I5039" s="95"/>
      <c r="J5039" s="27"/>
      <c r="K5039" s="27"/>
      <c r="L5039" s="95"/>
      <c r="M5039" s="96"/>
      <c r="N5039" s="29">
        <v>0</v>
      </c>
      <c r="O5039" s="30" t="str">
        <f>IF(G5039&lt;=$N$2,"",IF(F5039=[3]Pav.tvarkyklė!$B$13,"",IF(ISBLANK(R5039),"X","")))</f>
        <v/>
      </c>
      <c r="P5039" s="91"/>
      <c r="Q5039" s="63"/>
      <c r="R5039" s="63"/>
      <c r="S5039" s="63"/>
      <c r="T5039" s="63"/>
      <c r="U5039" s="34" t="str">
        <f>IFERROR(INDEX('[3]5.Grup_T'!$G$4:$G$22,MATCH('6.Turtas'!E5039,'[3]5.Grup_T'!$E$4:$E$22,0)),"0")</f>
        <v>0</v>
      </c>
      <c r="V5039" s="35">
        <f t="shared" si="1095"/>
        <v>0</v>
      </c>
      <c r="W5039" s="35">
        <f>IF(NOT(ISBLANK(H5039)),(12-DATEDIF(H5039,'[3]1.Pradzia'!$D$13,"m")),0)</f>
        <v>0</v>
      </c>
      <c r="X5039" s="35">
        <f t="shared" si="1096"/>
        <v>0</v>
      </c>
      <c r="Y5039" s="35">
        <f t="shared" si="1092"/>
        <v>0</v>
      </c>
      <c r="Z5039" s="35">
        <f t="shared" si="1104"/>
        <v>0</v>
      </c>
      <c r="AA5039" s="36">
        <f t="shared" si="1097"/>
        <v>0</v>
      </c>
      <c r="AB5039" s="36">
        <f t="shared" si="1098"/>
        <v>0</v>
      </c>
      <c r="AC5039" s="37">
        <f t="shared" si="1099"/>
        <v>0</v>
      </c>
      <c r="AD5039" s="35">
        <f>IF(OR(YEAR(G5039)&lt;2019,O5039="X"),0,IF(ISBLANK(H5039),DATEDIF(G5039,'[3]1.Pradzia'!$D$13,"M"),DATEDIF(G5039,H5039,"m")))</f>
        <v>0</v>
      </c>
      <c r="AE5039" s="37">
        <f>IF(E5039='[3]5.Grup_T'!$E$20,0,IF(AD5039&lt;&gt;0,M5039/V5039*MIN(12,AD5039),0))</f>
        <v>0</v>
      </c>
      <c r="AF5039" s="37">
        <f t="shared" si="1100"/>
        <v>0</v>
      </c>
      <c r="AG5039" s="37">
        <f t="shared" si="1101"/>
        <v>0</v>
      </c>
      <c r="AH5039" s="37">
        <f t="shared" si="1102"/>
        <v>0</v>
      </c>
      <c r="AI5039" s="35" t="str">
        <f t="shared" si="1103"/>
        <v>Nusidėvėjęs</v>
      </c>
      <c r="AJ5039" s="38" t="str">
        <f>IF(AND(F5039&lt;&gt;[3]Pav.tvarkyklė!$B$12,F5039&lt;&gt;[3]Pav.tvarkyklė!$B$13),"GVTNT","X")</f>
        <v>GVTNT</v>
      </c>
      <c r="AK5039" s="39">
        <f t="shared" si="1105"/>
        <v>0</v>
      </c>
      <c r="AL5039" s="41"/>
      <c r="AM5039" s="41"/>
      <c r="AN5039" s="41">
        <f t="shared" si="1093"/>
        <v>1900</v>
      </c>
      <c r="AO5039" s="41"/>
      <c r="AP5039" s="41"/>
      <c r="AQ5039" s="41"/>
      <c r="AR5039" s="42"/>
      <c r="AS5039" s="42"/>
      <c r="AU5039" s="43">
        <f t="shared" si="1094"/>
        <v>0</v>
      </c>
    </row>
    <row r="5040" spans="1:47" ht="15" customHeight="1" x14ac:dyDescent="0.25">
      <c r="A5040" s="11"/>
      <c r="B5040" s="19">
        <v>5209</v>
      </c>
      <c r="C5040" s="61"/>
      <c r="D5040" s="62"/>
      <c r="E5040" s="78"/>
      <c r="F5040" s="63"/>
      <c r="G5040" s="80"/>
      <c r="H5040" s="94"/>
      <c r="I5040" s="95"/>
      <c r="J5040" s="27"/>
      <c r="K5040" s="27"/>
      <c r="L5040" s="95"/>
      <c r="M5040" s="96"/>
      <c r="N5040" s="29">
        <v>0</v>
      </c>
      <c r="O5040" s="30" t="str">
        <f>IF(G5040&lt;=$N$2,"",IF(F5040=[3]Pav.tvarkyklė!$B$13,"",IF(ISBLANK(R5040),"X","")))</f>
        <v/>
      </c>
      <c r="P5040" s="91"/>
      <c r="Q5040" s="63"/>
      <c r="R5040" s="63"/>
      <c r="S5040" s="63"/>
      <c r="T5040" s="63"/>
      <c r="U5040" s="34" t="str">
        <f>IFERROR(INDEX('[3]5.Grup_T'!$G$4:$G$22,MATCH('6.Turtas'!E5040,'[3]5.Grup_T'!$E$4:$E$22,0)),"0")</f>
        <v>0</v>
      </c>
      <c r="V5040" s="35">
        <f t="shared" si="1095"/>
        <v>0</v>
      </c>
      <c r="W5040" s="35">
        <f>IF(NOT(ISBLANK(H5040)),(12-DATEDIF(H5040,'[3]1.Pradzia'!$D$13,"m")),0)</f>
        <v>0</v>
      </c>
      <c r="X5040" s="35">
        <f t="shared" si="1096"/>
        <v>0</v>
      </c>
      <c r="Y5040" s="35">
        <f t="shared" si="1092"/>
        <v>0</v>
      </c>
      <c r="Z5040" s="35">
        <f t="shared" si="1104"/>
        <v>0</v>
      </c>
      <c r="AA5040" s="36">
        <f t="shared" si="1097"/>
        <v>0</v>
      </c>
      <c r="AB5040" s="36">
        <f t="shared" si="1098"/>
        <v>0</v>
      </c>
      <c r="AC5040" s="37">
        <f t="shared" si="1099"/>
        <v>0</v>
      </c>
      <c r="AD5040" s="35">
        <f>IF(OR(YEAR(G5040)&lt;2019,O5040="X"),0,IF(ISBLANK(H5040),DATEDIF(G5040,'[3]1.Pradzia'!$D$13,"M"),DATEDIF(G5040,H5040,"m")))</f>
        <v>0</v>
      </c>
      <c r="AE5040" s="37">
        <f>IF(E5040='[3]5.Grup_T'!$E$20,0,IF(AD5040&lt;&gt;0,M5040/V5040*MIN(12,AD5040),0))</f>
        <v>0</v>
      </c>
      <c r="AF5040" s="37">
        <f t="shared" si="1100"/>
        <v>0</v>
      </c>
      <c r="AG5040" s="37">
        <f t="shared" si="1101"/>
        <v>0</v>
      </c>
      <c r="AH5040" s="37">
        <f t="shared" si="1102"/>
        <v>0</v>
      </c>
      <c r="AI5040" s="35" t="str">
        <f t="shared" si="1103"/>
        <v>Nusidėvėjęs</v>
      </c>
      <c r="AJ5040" s="38" t="str">
        <f>IF(AND(F5040&lt;&gt;[3]Pav.tvarkyklė!$B$12,F5040&lt;&gt;[3]Pav.tvarkyklė!$B$13),"GVTNT","X")</f>
        <v>GVTNT</v>
      </c>
      <c r="AK5040" s="39">
        <f t="shared" si="1105"/>
        <v>0</v>
      </c>
      <c r="AL5040" s="41"/>
      <c r="AM5040" s="41"/>
      <c r="AN5040" s="41">
        <f t="shared" si="1093"/>
        <v>1900</v>
      </c>
      <c r="AO5040" s="41"/>
      <c r="AP5040" s="41"/>
      <c r="AQ5040" s="41"/>
      <c r="AR5040" s="42"/>
      <c r="AS5040" s="42"/>
      <c r="AU5040" s="43">
        <f t="shared" si="1094"/>
        <v>0</v>
      </c>
    </row>
    <row r="5041" spans="1:47" ht="15" customHeight="1" x14ac:dyDescent="0.25">
      <c r="A5041" s="11"/>
      <c r="B5041" s="19">
        <v>5210</v>
      </c>
      <c r="C5041" s="61"/>
      <c r="D5041" s="62"/>
      <c r="E5041" s="78"/>
      <c r="F5041" s="63"/>
      <c r="G5041" s="80"/>
      <c r="H5041" s="94"/>
      <c r="I5041" s="95"/>
      <c r="J5041" s="27"/>
      <c r="K5041" s="27"/>
      <c r="L5041" s="95"/>
      <c r="M5041" s="96"/>
      <c r="N5041" s="29">
        <v>0</v>
      </c>
      <c r="O5041" s="30" t="str">
        <f>IF(G5041&lt;=$N$2,"",IF(F5041=[3]Pav.tvarkyklė!$B$13,"",IF(ISBLANK(R5041),"X","")))</f>
        <v/>
      </c>
      <c r="P5041" s="91"/>
      <c r="Q5041" s="63"/>
      <c r="R5041" s="63"/>
      <c r="S5041" s="63"/>
      <c r="T5041" s="63"/>
      <c r="U5041" s="34" t="str">
        <f>IFERROR(INDEX('[3]5.Grup_T'!$G$4:$G$22,MATCH('6.Turtas'!E5041,'[3]5.Grup_T'!$E$4:$E$22,0)),"0")</f>
        <v>0</v>
      </c>
      <c r="V5041" s="35">
        <f t="shared" si="1095"/>
        <v>0</v>
      </c>
      <c r="W5041" s="35">
        <f>IF(NOT(ISBLANK(H5041)),(12-DATEDIF(H5041,'[3]1.Pradzia'!$D$13,"m")),0)</f>
        <v>0</v>
      </c>
      <c r="X5041" s="35">
        <f t="shared" si="1096"/>
        <v>0</v>
      </c>
      <c r="Y5041" s="35">
        <f t="shared" si="1092"/>
        <v>0</v>
      </c>
      <c r="Z5041" s="35">
        <f t="shared" si="1104"/>
        <v>0</v>
      </c>
      <c r="AA5041" s="36">
        <f t="shared" si="1097"/>
        <v>0</v>
      </c>
      <c r="AB5041" s="36">
        <f t="shared" si="1098"/>
        <v>0</v>
      </c>
      <c r="AC5041" s="37">
        <f t="shared" si="1099"/>
        <v>0</v>
      </c>
      <c r="AD5041" s="35">
        <f>IF(OR(YEAR(G5041)&lt;2019,O5041="X"),0,IF(ISBLANK(H5041),DATEDIF(G5041,'[3]1.Pradzia'!$D$13,"M"),DATEDIF(G5041,H5041,"m")))</f>
        <v>0</v>
      </c>
      <c r="AE5041" s="37">
        <f>IF(E5041='[3]5.Grup_T'!$E$20,0,IF(AD5041&lt;&gt;0,M5041/V5041*MIN(12,AD5041),0))</f>
        <v>0</v>
      </c>
      <c r="AF5041" s="37">
        <f t="shared" si="1100"/>
        <v>0</v>
      </c>
      <c r="AG5041" s="37">
        <f t="shared" si="1101"/>
        <v>0</v>
      </c>
      <c r="AH5041" s="37">
        <f t="shared" si="1102"/>
        <v>0</v>
      </c>
      <c r="AI5041" s="35" t="str">
        <f t="shared" si="1103"/>
        <v>Nusidėvėjęs</v>
      </c>
      <c r="AJ5041" s="38" t="str">
        <f>IF(AND(F5041&lt;&gt;[3]Pav.tvarkyklė!$B$12,F5041&lt;&gt;[3]Pav.tvarkyklė!$B$13),"GVTNT","X")</f>
        <v>GVTNT</v>
      </c>
      <c r="AK5041" s="39">
        <f t="shared" si="1105"/>
        <v>0</v>
      </c>
      <c r="AL5041" s="41"/>
      <c r="AM5041" s="41"/>
      <c r="AN5041" s="41">
        <f t="shared" si="1093"/>
        <v>1900</v>
      </c>
      <c r="AO5041" s="41"/>
      <c r="AP5041" s="41"/>
      <c r="AQ5041" s="41"/>
      <c r="AR5041" s="42"/>
      <c r="AS5041" s="42"/>
      <c r="AU5041" s="43">
        <f t="shared" si="1094"/>
        <v>0</v>
      </c>
    </row>
    <row r="5042" spans="1:47" ht="15" customHeight="1" x14ac:dyDescent="0.25">
      <c r="A5042" s="11"/>
      <c r="B5042" s="19">
        <v>5211</v>
      </c>
      <c r="C5042" s="61"/>
      <c r="D5042" s="62"/>
      <c r="E5042" s="78"/>
      <c r="F5042" s="63"/>
      <c r="G5042" s="80"/>
      <c r="H5042" s="94"/>
      <c r="I5042" s="95"/>
      <c r="J5042" s="27"/>
      <c r="K5042" s="27"/>
      <c r="L5042" s="95"/>
      <c r="M5042" s="96"/>
      <c r="N5042" s="29">
        <v>0</v>
      </c>
      <c r="O5042" s="30" t="str">
        <f>IF(G5042&lt;=$N$2,"",IF(F5042=[3]Pav.tvarkyklė!$B$13,"",IF(ISBLANK(R5042),"X","")))</f>
        <v/>
      </c>
      <c r="P5042" s="91"/>
      <c r="Q5042" s="63"/>
      <c r="R5042" s="63"/>
      <c r="S5042" s="63"/>
      <c r="T5042" s="63"/>
      <c r="U5042" s="34" t="str">
        <f>IFERROR(INDEX('[3]5.Grup_T'!$G$4:$G$22,MATCH('6.Turtas'!E5042,'[3]5.Grup_T'!$E$4:$E$22,0)),"0")</f>
        <v>0</v>
      </c>
      <c r="V5042" s="35">
        <f t="shared" si="1095"/>
        <v>0</v>
      </c>
      <c r="W5042" s="35">
        <f>IF(NOT(ISBLANK(H5042)),(12-DATEDIF(H5042,'[3]1.Pradzia'!$D$13,"m")),0)</f>
        <v>0</v>
      </c>
      <c r="X5042" s="35">
        <f t="shared" si="1096"/>
        <v>0</v>
      </c>
      <c r="Y5042" s="35">
        <f t="shared" si="1092"/>
        <v>0</v>
      </c>
      <c r="Z5042" s="35">
        <f t="shared" si="1104"/>
        <v>0</v>
      </c>
      <c r="AA5042" s="36">
        <f t="shared" si="1097"/>
        <v>0</v>
      </c>
      <c r="AB5042" s="36">
        <f t="shared" si="1098"/>
        <v>0</v>
      </c>
      <c r="AC5042" s="37">
        <f t="shared" si="1099"/>
        <v>0</v>
      </c>
      <c r="AD5042" s="35">
        <f>IF(OR(YEAR(G5042)&lt;2019,O5042="X"),0,IF(ISBLANK(H5042),DATEDIF(G5042,'[3]1.Pradzia'!$D$13,"M"),DATEDIF(G5042,H5042,"m")))</f>
        <v>0</v>
      </c>
      <c r="AE5042" s="37">
        <f>IF(E5042='[3]5.Grup_T'!$E$20,0,IF(AD5042&lt;&gt;0,M5042/V5042*MIN(12,AD5042),0))</f>
        <v>0</v>
      </c>
      <c r="AF5042" s="37">
        <f t="shared" si="1100"/>
        <v>0</v>
      </c>
      <c r="AG5042" s="37">
        <f t="shared" si="1101"/>
        <v>0</v>
      </c>
      <c r="AH5042" s="37">
        <f t="shared" si="1102"/>
        <v>0</v>
      </c>
      <c r="AI5042" s="35" t="str">
        <f t="shared" si="1103"/>
        <v>Nusidėvėjęs</v>
      </c>
      <c r="AJ5042" s="38" t="str">
        <f>IF(AND(F5042&lt;&gt;[3]Pav.tvarkyklė!$B$12,F5042&lt;&gt;[3]Pav.tvarkyklė!$B$13),"GVTNT","X")</f>
        <v>GVTNT</v>
      </c>
      <c r="AK5042" s="39">
        <f t="shared" si="1105"/>
        <v>0</v>
      </c>
      <c r="AL5042" s="41"/>
      <c r="AM5042" s="41"/>
      <c r="AN5042" s="41">
        <f t="shared" si="1093"/>
        <v>1900</v>
      </c>
      <c r="AO5042" s="41"/>
      <c r="AP5042" s="41"/>
      <c r="AQ5042" s="41"/>
      <c r="AR5042" s="42"/>
      <c r="AS5042" s="42"/>
      <c r="AU5042" s="43">
        <f t="shared" si="1094"/>
        <v>0</v>
      </c>
    </row>
    <row r="5043" spans="1:47" ht="15" customHeight="1" x14ac:dyDescent="0.25">
      <c r="A5043" s="11"/>
      <c r="B5043" s="19">
        <v>5212</v>
      </c>
      <c r="C5043" s="61"/>
      <c r="D5043" s="62"/>
      <c r="E5043" s="78"/>
      <c r="F5043" s="63"/>
      <c r="G5043" s="80"/>
      <c r="H5043" s="94"/>
      <c r="I5043" s="95"/>
      <c r="J5043" s="27"/>
      <c r="K5043" s="27"/>
      <c r="L5043" s="95"/>
      <c r="M5043" s="96"/>
      <c r="N5043" s="29">
        <v>0</v>
      </c>
      <c r="O5043" s="30" t="str">
        <f>IF(G5043&lt;=$N$2,"",IF(F5043=[3]Pav.tvarkyklė!$B$13,"",IF(ISBLANK(R5043),"X","")))</f>
        <v/>
      </c>
      <c r="P5043" s="91"/>
      <c r="Q5043" s="63"/>
      <c r="R5043" s="63"/>
      <c r="S5043" s="63"/>
      <c r="T5043" s="63"/>
      <c r="U5043" s="34" t="str">
        <f>IFERROR(INDEX('[3]5.Grup_T'!$G$4:$G$22,MATCH('6.Turtas'!E5043,'[3]5.Grup_T'!$E$4:$E$22,0)),"0")</f>
        <v>0</v>
      </c>
      <c r="V5043" s="35">
        <f t="shared" si="1095"/>
        <v>0</v>
      </c>
      <c r="W5043" s="35">
        <f>IF(NOT(ISBLANK(H5043)),(12-DATEDIF(H5043,'[3]1.Pradzia'!$D$13,"m")),0)</f>
        <v>0</v>
      </c>
      <c r="X5043" s="35">
        <f t="shared" si="1096"/>
        <v>0</v>
      </c>
      <c r="Y5043" s="35">
        <f t="shared" si="1092"/>
        <v>0</v>
      </c>
      <c r="Z5043" s="35">
        <f t="shared" si="1104"/>
        <v>0</v>
      </c>
      <c r="AA5043" s="36">
        <f t="shared" si="1097"/>
        <v>0</v>
      </c>
      <c r="AB5043" s="36">
        <f t="shared" si="1098"/>
        <v>0</v>
      </c>
      <c r="AC5043" s="37">
        <f t="shared" si="1099"/>
        <v>0</v>
      </c>
      <c r="AD5043" s="35">
        <f>IF(OR(YEAR(G5043)&lt;2019,O5043="X"),0,IF(ISBLANK(H5043),DATEDIF(G5043,'[3]1.Pradzia'!$D$13,"M"),DATEDIF(G5043,H5043,"m")))</f>
        <v>0</v>
      </c>
      <c r="AE5043" s="37">
        <f>IF(E5043='[3]5.Grup_T'!$E$20,0,IF(AD5043&lt;&gt;0,M5043/V5043*MIN(12,AD5043),0))</f>
        <v>0</v>
      </c>
      <c r="AF5043" s="37">
        <f t="shared" si="1100"/>
        <v>0</v>
      </c>
      <c r="AG5043" s="37">
        <f t="shared" si="1101"/>
        <v>0</v>
      </c>
      <c r="AH5043" s="37">
        <f t="shared" si="1102"/>
        <v>0</v>
      </c>
      <c r="AI5043" s="35" t="str">
        <f t="shared" si="1103"/>
        <v>Nusidėvėjęs</v>
      </c>
      <c r="AJ5043" s="38" t="str">
        <f>IF(AND(F5043&lt;&gt;[3]Pav.tvarkyklė!$B$12,F5043&lt;&gt;[3]Pav.tvarkyklė!$B$13),"GVTNT","X")</f>
        <v>GVTNT</v>
      </c>
      <c r="AK5043" s="39">
        <f t="shared" si="1105"/>
        <v>0</v>
      </c>
      <c r="AL5043" s="41"/>
      <c r="AM5043" s="41"/>
      <c r="AN5043" s="41">
        <f t="shared" si="1093"/>
        <v>1900</v>
      </c>
      <c r="AO5043" s="41"/>
      <c r="AP5043" s="41"/>
      <c r="AQ5043" s="41"/>
      <c r="AR5043" s="42"/>
      <c r="AS5043" s="42"/>
      <c r="AU5043" s="43">
        <f t="shared" si="1094"/>
        <v>0</v>
      </c>
    </row>
    <row r="5044" spans="1:47" ht="15" customHeight="1" x14ac:dyDescent="0.25">
      <c r="A5044" s="11"/>
      <c r="B5044" s="19">
        <v>5213</v>
      </c>
      <c r="C5044" s="61"/>
      <c r="D5044" s="62"/>
      <c r="E5044" s="78"/>
      <c r="F5044" s="63"/>
      <c r="G5044" s="80"/>
      <c r="H5044" s="94"/>
      <c r="I5044" s="95"/>
      <c r="J5044" s="27"/>
      <c r="K5044" s="27"/>
      <c r="L5044" s="95"/>
      <c r="M5044" s="96"/>
      <c r="N5044" s="29">
        <v>0</v>
      </c>
      <c r="O5044" s="30" t="str">
        <f>IF(G5044&lt;=$N$2,"",IF(F5044=[3]Pav.tvarkyklė!$B$13,"",IF(ISBLANK(R5044),"X","")))</f>
        <v/>
      </c>
      <c r="P5044" s="91"/>
      <c r="Q5044" s="63"/>
      <c r="R5044" s="63"/>
      <c r="S5044" s="63"/>
      <c r="T5044" s="63"/>
      <c r="U5044" s="34" t="str">
        <f>IFERROR(INDEX('[3]5.Grup_T'!$G$4:$G$22,MATCH('6.Turtas'!E5044,'[3]5.Grup_T'!$E$4:$E$22,0)),"0")</f>
        <v>0</v>
      </c>
      <c r="V5044" s="35">
        <f t="shared" si="1095"/>
        <v>0</v>
      </c>
      <c r="W5044" s="35">
        <f>IF(NOT(ISBLANK(H5044)),(12-DATEDIF(H5044,'[3]1.Pradzia'!$D$13,"m")),0)</f>
        <v>0</v>
      </c>
      <c r="X5044" s="35">
        <f t="shared" si="1096"/>
        <v>0</v>
      </c>
      <c r="Y5044" s="35">
        <f t="shared" si="1092"/>
        <v>0</v>
      </c>
      <c r="Z5044" s="35">
        <f t="shared" si="1104"/>
        <v>0</v>
      </c>
      <c r="AA5044" s="36">
        <f t="shared" si="1097"/>
        <v>0</v>
      </c>
      <c r="AB5044" s="36">
        <f t="shared" si="1098"/>
        <v>0</v>
      </c>
      <c r="AC5044" s="37">
        <f t="shared" si="1099"/>
        <v>0</v>
      </c>
      <c r="AD5044" s="35">
        <f>IF(OR(YEAR(G5044)&lt;2019,O5044="X"),0,IF(ISBLANK(H5044),DATEDIF(G5044,'[3]1.Pradzia'!$D$13,"M"),DATEDIF(G5044,H5044,"m")))</f>
        <v>0</v>
      </c>
      <c r="AE5044" s="37">
        <f>IF(E5044='[3]5.Grup_T'!$E$20,0,IF(AD5044&lt;&gt;0,M5044/V5044*MIN(12,AD5044),0))</f>
        <v>0</v>
      </c>
      <c r="AF5044" s="37">
        <f t="shared" si="1100"/>
        <v>0</v>
      </c>
      <c r="AG5044" s="37">
        <f t="shared" si="1101"/>
        <v>0</v>
      </c>
      <c r="AH5044" s="37">
        <f t="shared" si="1102"/>
        <v>0</v>
      </c>
      <c r="AI5044" s="35" t="str">
        <f t="shared" si="1103"/>
        <v>Nusidėvėjęs</v>
      </c>
      <c r="AJ5044" s="38" t="str">
        <f>IF(AND(F5044&lt;&gt;[3]Pav.tvarkyklė!$B$12,F5044&lt;&gt;[3]Pav.tvarkyklė!$B$13),"GVTNT","X")</f>
        <v>GVTNT</v>
      </c>
      <c r="AK5044" s="39">
        <f t="shared" si="1105"/>
        <v>0</v>
      </c>
      <c r="AL5044" s="41"/>
      <c r="AM5044" s="41"/>
      <c r="AN5044" s="41">
        <f t="shared" si="1093"/>
        <v>1900</v>
      </c>
      <c r="AO5044" s="41"/>
      <c r="AP5044" s="41"/>
      <c r="AQ5044" s="41"/>
      <c r="AR5044" s="42"/>
      <c r="AS5044" s="42"/>
      <c r="AU5044" s="43">
        <f t="shared" si="1094"/>
        <v>0</v>
      </c>
    </row>
    <row r="5045" spans="1:47" ht="15" customHeight="1" x14ac:dyDescent="0.25">
      <c r="A5045" s="11"/>
      <c r="B5045" s="19">
        <v>5214</v>
      </c>
      <c r="C5045" s="61"/>
      <c r="D5045" s="62"/>
      <c r="E5045" s="78"/>
      <c r="F5045" s="63"/>
      <c r="G5045" s="80"/>
      <c r="H5045" s="94"/>
      <c r="I5045" s="95"/>
      <c r="J5045" s="27"/>
      <c r="K5045" s="27"/>
      <c r="L5045" s="95"/>
      <c r="M5045" s="96"/>
      <c r="N5045" s="29">
        <v>0</v>
      </c>
      <c r="O5045" s="30" t="str">
        <f>IF(G5045&lt;=$N$2,"",IF(F5045=[3]Pav.tvarkyklė!$B$13,"",IF(ISBLANK(R5045),"X","")))</f>
        <v/>
      </c>
      <c r="P5045" s="91"/>
      <c r="Q5045" s="63"/>
      <c r="R5045" s="63"/>
      <c r="S5045" s="63"/>
      <c r="T5045" s="63"/>
      <c r="U5045" s="34" t="str">
        <f>IFERROR(INDEX('[3]5.Grup_T'!$G$4:$G$22,MATCH('6.Turtas'!E5045,'[3]5.Grup_T'!$E$4:$E$22,0)),"0")</f>
        <v>0</v>
      </c>
      <c r="V5045" s="35">
        <f t="shared" si="1095"/>
        <v>0</v>
      </c>
      <c r="W5045" s="35">
        <f>IF(NOT(ISBLANK(H5045)),(12-DATEDIF(H5045,'[3]1.Pradzia'!$D$13,"m")),0)</f>
        <v>0</v>
      </c>
      <c r="X5045" s="35">
        <f t="shared" si="1096"/>
        <v>0</v>
      </c>
      <c r="Y5045" s="35">
        <f t="shared" si="1092"/>
        <v>0</v>
      </c>
      <c r="Z5045" s="35">
        <f t="shared" si="1104"/>
        <v>0</v>
      </c>
      <c r="AA5045" s="36">
        <f t="shared" si="1097"/>
        <v>0</v>
      </c>
      <c r="AB5045" s="36">
        <f t="shared" si="1098"/>
        <v>0</v>
      </c>
      <c r="AC5045" s="37">
        <f t="shared" si="1099"/>
        <v>0</v>
      </c>
      <c r="AD5045" s="35">
        <f>IF(OR(YEAR(G5045)&lt;2019,O5045="X"),0,IF(ISBLANK(H5045),DATEDIF(G5045,'[3]1.Pradzia'!$D$13,"M"),DATEDIF(G5045,H5045,"m")))</f>
        <v>0</v>
      </c>
      <c r="AE5045" s="37">
        <f>IF(E5045='[3]5.Grup_T'!$E$20,0,IF(AD5045&lt;&gt;0,M5045/V5045*MIN(12,AD5045),0))</f>
        <v>0</v>
      </c>
      <c r="AF5045" s="37">
        <f t="shared" si="1100"/>
        <v>0</v>
      </c>
      <c r="AG5045" s="37">
        <f t="shared" si="1101"/>
        <v>0</v>
      </c>
      <c r="AH5045" s="37">
        <f t="shared" si="1102"/>
        <v>0</v>
      </c>
      <c r="AI5045" s="35" t="str">
        <f t="shared" si="1103"/>
        <v>Nusidėvėjęs</v>
      </c>
      <c r="AJ5045" s="38" t="str">
        <f>IF(AND(F5045&lt;&gt;[3]Pav.tvarkyklė!$B$12,F5045&lt;&gt;[3]Pav.tvarkyklė!$B$13),"GVTNT","X")</f>
        <v>GVTNT</v>
      </c>
      <c r="AK5045" s="39">
        <f t="shared" si="1105"/>
        <v>0</v>
      </c>
      <c r="AL5045" s="41"/>
      <c r="AM5045" s="41"/>
      <c r="AN5045" s="41">
        <f t="shared" si="1093"/>
        <v>1900</v>
      </c>
      <c r="AO5045" s="41"/>
      <c r="AP5045" s="41"/>
      <c r="AQ5045" s="41"/>
      <c r="AR5045" s="42"/>
      <c r="AS5045" s="42"/>
      <c r="AU5045" s="43">
        <f t="shared" si="1094"/>
        <v>0</v>
      </c>
    </row>
    <row r="5046" spans="1:47" ht="15" customHeight="1" x14ac:dyDescent="0.25">
      <c r="A5046" s="11"/>
      <c r="B5046" s="19">
        <v>5215</v>
      </c>
      <c r="C5046" s="61"/>
      <c r="D5046" s="62"/>
      <c r="E5046" s="78"/>
      <c r="F5046" s="63"/>
      <c r="G5046" s="80"/>
      <c r="H5046" s="94"/>
      <c r="I5046" s="95"/>
      <c r="J5046" s="27"/>
      <c r="K5046" s="27"/>
      <c r="L5046" s="95"/>
      <c r="M5046" s="96"/>
      <c r="N5046" s="29">
        <v>0</v>
      </c>
      <c r="O5046" s="30" t="str">
        <f>IF(G5046&lt;=$N$2,"",IF(F5046=[3]Pav.tvarkyklė!$B$13,"",IF(ISBLANK(R5046),"X","")))</f>
        <v/>
      </c>
      <c r="P5046" s="91"/>
      <c r="Q5046" s="63"/>
      <c r="R5046" s="63"/>
      <c r="S5046" s="63"/>
      <c r="T5046" s="63"/>
      <c r="U5046" s="34" t="str">
        <f>IFERROR(INDEX('[3]5.Grup_T'!$G$4:$G$22,MATCH('6.Turtas'!E5046,'[3]5.Grup_T'!$E$4:$E$22,0)),"0")</f>
        <v>0</v>
      </c>
      <c r="V5046" s="35">
        <f t="shared" si="1095"/>
        <v>0</v>
      </c>
      <c r="W5046" s="35">
        <f>IF(NOT(ISBLANK(H5046)),(12-DATEDIF(H5046,'[3]1.Pradzia'!$D$13,"m")),0)</f>
        <v>0</v>
      </c>
      <c r="X5046" s="35">
        <f t="shared" si="1096"/>
        <v>0</v>
      </c>
      <c r="Y5046" s="35">
        <f t="shared" si="1092"/>
        <v>0</v>
      </c>
      <c r="Z5046" s="35">
        <f t="shared" si="1104"/>
        <v>0</v>
      </c>
      <c r="AA5046" s="36">
        <f t="shared" si="1097"/>
        <v>0</v>
      </c>
      <c r="AB5046" s="36">
        <f t="shared" si="1098"/>
        <v>0</v>
      </c>
      <c r="AC5046" s="37">
        <f t="shared" si="1099"/>
        <v>0</v>
      </c>
      <c r="AD5046" s="35">
        <f>IF(OR(YEAR(G5046)&lt;2019,O5046="X"),0,IF(ISBLANK(H5046),DATEDIF(G5046,'[3]1.Pradzia'!$D$13,"M"),DATEDIF(G5046,H5046,"m")))</f>
        <v>0</v>
      </c>
      <c r="AE5046" s="37">
        <f>IF(E5046='[3]5.Grup_T'!$E$20,0,IF(AD5046&lt;&gt;0,M5046/V5046*MIN(12,AD5046),0))</f>
        <v>0</v>
      </c>
      <c r="AF5046" s="37">
        <f t="shared" si="1100"/>
        <v>0</v>
      </c>
      <c r="AG5046" s="37">
        <f t="shared" si="1101"/>
        <v>0</v>
      </c>
      <c r="AH5046" s="37">
        <f t="shared" si="1102"/>
        <v>0</v>
      </c>
      <c r="AI5046" s="35" t="str">
        <f t="shared" si="1103"/>
        <v>Nusidėvėjęs</v>
      </c>
      <c r="AJ5046" s="38" t="str">
        <f>IF(AND(F5046&lt;&gt;[3]Pav.tvarkyklė!$B$12,F5046&lt;&gt;[3]Pav.tvarkyklė!$B$13),"GVTNT","X")</f>
        <v>GVTNT</v>
      </c>
      <c r="AK5046" s="39">
        <f t="shared" si="1105"/>
        <v>0</v>
      </c>
      <c r="AL5046" s="41"/>
      <c r="AM5046" s="41"/>
      <c r="AN5046" s="41">
        <f t="shared" si="1093"/>
        <v>1900</v>
      </c>
      <c r="AO5046" s="41"/>
      <c r="AP5046" s="41"/>
      <c r="AQ5046" s="41"/>
      <c r="AR5046" s="42"/>
      <c r="AS5046" s="42"/>
      <c r="AU5046" s="43">
        <f t="shared" si="1094"/>
        <v>0</v>
      </c>
    </row>
    <row r="5047" spans="1:47" ht="15" customHeight="1" x14ac:dyDescent="0.25">
      <c r="A5047" s="11"/>
      <c r="B5047" s="19">
        <v>5216</v>
      </c>
      <c r="C5047" s="61"/>
      <c r="D5047" s="62"/>
      <c r="E5047" s="78"/>
      <c r="F5047" s="63"/>
      <c r="G5047" s="80"/>
      <c r="H5047" s="94"/>
      <c r="I5047" s="95"/>
      <c r="J5047" s="27"/>
      <c r="K5047" s="27"/>
      <c r="L5047" s="95"/>
      <c r="M5047" s="96"/>
      <c r="N5047" s="29">
        <v>0</v>
      </c>
      <c r="O5047" s="30" t="str">
        <f>IF(G5047&lt;=$N$2,"",IF(F5047=[3]Pav.tvarkyklė!$B$13,"",IF(ISBLANK(R5047),"X","")))</f>
        <v/>
      </c>
      <c r="P5047" s="91"/>
      <c r="Q5047" s="63"/>
      <c r="R5047" s="63"/>
      <c r="S5047" s="63"/>
      <c r="T5047" s="63"/>
      <c r="U5047" s="34" t="str">
        <f>IFERROR(INDEX('[3]5.Grup_T'!$G$4:$G$22,MATCH('6.Turtas'!E5047,'[3]5.Grup_T'!$E$4:$E$22,0)),"0")</f>
        <v>0</v>
      </c>
      <c r="V5047" s="35">
        <f t="shared" si="1095"/>
        <v>0</v>
      </c>
      <c r="W5047" s="35">
        <f>IF(NOT(ISBLANK(H5047)),(12-DATEDIF(H5047,'[3]1.Pradzia'!$D$13,"m")),0)</f>
        <v>0</v>
      </c>
      <c r="X5047" s="35">
        <f t="shared" si="1096"/>
        <v>0</v>
      </c>
      <c r="Y5047" s="35">
        <f t="shared" ref="Y5047:Y5110" si="1106">IF(YEAR(G5047)&gt;=2019,0,IF(Z5047&lt;=0,0,IF(W5047&lt;&gt;0,MIN(W5047,Z5047),MIN(12,Z5047))))</f>
        <v>0</v>
      </c>
      <c r="Z5047" s="35">
        <f t="shared" si="1104"/>
        <v>0</v>
      </c>
      <c r="AA5047" s="36">
        <f t="shared" si="1097"/>
        <v>0</v>
      </c>
      <c r="AB5047" s="36">
        <f t="shared" si="1098"/>
        <v>0</v>
      </c>
      <c r="AC5047" s="37">
        <f t="shared" si="1099"/>
        <v>0</v>
      </c>
      <c r="AD5047" s="35">
        <f>IF(OR(YEAR(G5047)&lt;2019,O5047="X"),0,IF(ISBLANK(H5047),DATEDIF(G5047,'[3]1.Pradzia'!$D$13,"M"),DATEDIF(G5047,H5047,"m")))</f>
        <v>0</v>
      </c>
      <c r="AE5047" s="37">
        <f>IF(E5047='[3]5.Grup_T'!$E$20,0,IF(AD5047&lt;&gt;0,M5047/V5047*MIN(12,AD5047),0))</f>
        <v>0</v>
      </c>
      <c r="AF5047" s="37">
        <f t="shared" si="1100"/>
        <v>0</v>
      </c>
      <c r="AG5047" s="37">
        <f t="shared" si="1101"/>
        <v>0</v>
      </c>
      <c r="AH5047" s="37">
        <f t="shared" si="1102"/>
        <v>0</v>
      </c>
      <c r="AI5047" s="35" t="str">
        <f t="shared" si="1103"/>
        <v>Nusidėvėjęs</v>
      </c>
      <c r="AJ5047" s="38" t="str">
        <f>IF(AND(F5047&lt;&gt;[3]Pav.tvarkyklė!$B$12,F5047&lt;&gt;[3]Pav.tvarkyklė!$B$13),"GVTNT","X")</f>
        <v>GVTNT</v>
      </c>
      <c r="AK5047" s="39">
        <f t="shared" si="1105"/>
        <v>0</v>
      </c>
      <c r="AL5047" s="41"/>
      <c r="AM5047" s="41"/>
      <c r="AN5047" s="41">
        <f t="shared" si="1093"/>
        <v>1900</v>
      </c>
      <c r="AO5047" s="41"/>
      <c r="AP5047" s="41"/>
      <c r="AQ5047" s="41"/>
      <c r="AR5047" s="42"/>
      <c r="AS5047" s="42"/>
      <c r="AU5047" s="43">
        <f t="shared" si="1094"/>
        <v>0</v>
      </c>
    </row>
    <row r="5048" spans="1:47" ht="15" customHeight="1" x14ac:dyDescent="0.25">
      <c r="A5048" s="11"/>
      <c r="B5048" s="19">
        <v>5217</v>
      </c>
      <c r="C5048" s="61"/>
      <c r="D5048" s="62"/>
      <c r="E5048" s="78"/>
      <c r="F5048" s="63"/>
      <c r="G5048" s="80"/>
      <c r="H5048" s="94"/>
      <c r="I5048" s="95"/>
      <c r="J5048" s="27"/>
      <c r="K5048" s="27"/>
      <c r="L5048" s="95"/>
      <c r="M5048" s="96"/>
      <c r="N5048" s="29">
        <v>0</v>
      </c>
      <c r="O5048" s="30" t="str">
        <f>IF(G5048&lt;=$N$2,"",IF(F5048=[3]Pav.tvarkyklė!$B$13,"",IF(ISBLANK(R5048),"X","")))</f>
        <v/>
      </c>
      <c r="P5048" s="91"/>
      <c r="Q5048" s="63"/>
      <c r="R5048" s="63"/>
      <c r="S5048" s="63"/>
      <c r="T5048" s="63"/>
      <c r="U5048" s="34" t="str">
        <f>IFERROR(INDEX('[3]5.Grup_T'!$G$4:$G$22,MATCH('6.Turtas'!E5048,'[3]5.Grup_T'!$E$4:$E$22,0)),"0")</f>
        <v>0</v>
      </c>
      <c r="V5048" s="35">
        <f t="shared" si="1095"/>
        <v>0</v>
      </c>
      <c r="W5048" s="35">
        <f>IF(NOT(ISBLANK(H5048)),(12-DATEDIF(H5048,'[3]1.Pradzia'!$D$13,"m")),0)</f>
        <v>0</v>
      </c>
      <c r="X5048" s="35">
        <f t="shared" si="1096"/>
        <v>0</v>
      </c>
      <c r="Y5048" s="35">
        <f t="shared" si="1106"/>
        <v>0</v>
      </c>
      <c r="Z5048" s="35">
        <f t="shared" si="1104"/>
        <v>0</v>
      </c>
      <c r="AA5048" s="36">
        <f t="shared" si="1097"/>
        <v>0</v>
      </c>
      <c r="AB5048" s="36">
        <f t="shared" si="1098"/>
        <v>0</v>
      </c>
      <c r="AC5048" s="37">
        <f t="shared" si="1099"/>
        <v>0</v>
      </c>
      <c r="AD5048" s="35">
        <f>IF(OR(YEAR(G5048)&lt;2019,O5048="X"),0,IF(ISBLANK(H5048),DATEDIF(G5048,'[3]1.Pradzia'!$D$13,"M"),DATEDIF(G5048,H5048,"m")))</f>
        <v>0</v>
      </c>
      <c r="AE5048" s="37">
        <f>IF(E5048='[3]5.Grup_T'!$E$20,0,IF(AD5048&lt;&gt;0,M5048/V5048*MIN(12,AD5048),0))</f>
        <v>0</v>
      </c>
      <c r="AF5048" s="37">
        <f t="shared" si="1100"/>
        <v>0</v>
      </c>
      <c r="AG5048" s="37">
        <f t="shared" si="1101"/>
        <v>0</v>
      </c>
      <c r="AH5048" s="37">
        <f t="shared" si="1102"/>
        <v>0</v>
      </c>
      <c r="AI5048" s="35" t="str">
        <f t="shared" si="1103"/>
        <v>Nusidėvėjęs</v>
      </c>
      <c r="AJ5048" s="38" t="str">
        <f>IF(AND(F5048&lt;&gt;[3]Pav.tvarkyklė!$B$12,F5048&lt;&gt;[3]Pav.tvarkyklė!$B$13),"GVTNT","X")</f>
        <v>GVTNT</v>
      </c>
      <c r="AK5048" s="39">
        <f t="shared" si="1105"/>
        <v>0</v>
      </c>
      <c r="AL5048" s="41"/>
      <c r="AM5048" s="41"/>
      <c r="AN5048" s="41">
        <f t="shared" si="1093"/>
        <v>1900</v>
      </c>
      <c r="AO5048" s="41"/>
      <c r="AP5048" s="41"/>
      <c r="AQ5048" s="41"/>
      <c r="AR5048" s="42"/>
      <c r="AS5048" s="42"/>
      <c r="AU5048" s="43">
        <f t="shared" si="1094"/>
        <v>0</v>
      </c>
    </row>
    <row r="5049" spans="1:47" ht="15" customHeight="1" x14ac:dyDescent="0.25">
      <c r="A5049" s="11"/>
      <c r="B5049" s="19">
        <v>5218</v>
      </c>
      <c r="C5049" s="61"/>
      <c r="D5049" s="62"/>
      <c r="E5049" s="78"/>
      <c r="F5049" s="63"/>
      <c r="G5049" s="80"/>
      <c r="H5049" s="94"/>
      <c r="I5049" s="95"/>
      <c r="J5049" s="27"/>
      <c r="K5049" s="27"/>
      <c r="L5049" s="95"/>
      <c r="M5049" s="96"/>
      <c r="N5049" s="29">
        <v>0</v>
      </c>
      <c r="O5049" s="30" t="str">
        <f>IF(G5049&lt;=$N$2,"",IF(F5049=[3]Pav.tvarkyklė!$B$13,"",IF(ISBLANK(R5049),"X","")))</f>
        <v/>
      </c>
      <c r="P5049" s="91"/>
      <c r="Q5049" s="63"/>
      <c r="R5049" s="63"/>
      <c r="S5049" s="63"/>
      <c r="T5049" s="63"/>
      <c r="U5049" s="34" t="str">
        <f>IFERROR(INDEX('[3]5.Grup_T'!$G$4:$G$22,MATCH('6.Turtas'!E5049,'[3]5.Grup_T'!$E$4:$E$22,0)),"0")</f>
        <v>0</v>
      </c>
      <c r="V5049" s="35">
        <f t="shared" si="1095"/>
        <v>0</v>
      </c>
      <c r="W5049" s="35">
        <f>IF(NOT(ISBLANK(H5049)),(12-DATEDIF(H5049,'[3]1.Pradzia'!$D$13,"m")),0)</f>
        <v>0</v>
      </c>
      <c r="X5049" s="35">
        <f t="shared" si="1096"/>
        <v>0</v>
      </c>
      <c r="Y5049" s="35">
        <f t="shared" si="1106"/>
        <v>0</v>
      </c>
      <c r="Z5049" s="35">
        <f t="shared" si="1104"/>
        <v>0</v>
      </c>
      <c r="AA5049" s="36">
        <f t="shared" si="1097"/>
        <v>0</v>
      </c>
      <c r="AB5049" s="36">
        <f t="shared" si="1098"/>
        <v>0</v>
      </c>
      <c r="AC5049" s="37">
        <f t="shared" si="1099"/>
        <v>0</v>
      </c>
      <c r="AD5049" s="35">
        <f>IF(OR(YEAR(G5049)&lt;2019,O5049="X"),0,IF(ISBLANK(H5049),DATEDIF(G5049,'[3]1.Pradzia'!$D$13,"M"),DATEDIF(G5049,H5049,"m")))</f>
        <v>0</v>
      </c>
      <c r="AE5049" s="37">
        <f>IF(E5049='[3]5.Grup_T'!$E$20,0,IF(AD5049&lt;&gt;0,M5049/V5049*MIN(12,AD5049),0))</f>
        <v>0</v>
      </c>
      <c r="AF5049" s="37">
        <f t="shared" si="1100"/>
        <v>0</v>
      </c>
      <c r="AG5049" s="37">
        <f t="shared" si="1101"/>
        <v>0</v>
      </c>
      <c r="AH5049" s="37">
        <f t="shared" si="1102"/>
        <v>0</v>
      </c>
      <c r="AI5049" s="35" t="str">
        <f t="shared" si="1103"/>
        <v>Nusidėvėjęs</v>
      </c>
      <c r="AJ5049" s="38" t="str">
        <f>IF(AND(F5049&lt;&gt;[3]Pav.tvarkyklė!$B$12,F5049&lt;&gt;[3]Pav.tvarkyklė!$B$13),"GVTNT","X")</f>
        <v>GVTNT</v>
      </c>
      <c r="AK5049" s="39">
        <f t="shared" si="1105"/>
        <v>0</v>
      </c>
      <c r="AL5049" s="41"/>
      <c r="AM5049" s="41"/>
      <c r="AN5049" s="41">
        <f t="shared" si="1093"/>
        <v>1900</v>
      </c>
      <c r="AO5049" s="41"/>
      <c r="AP5049" s="41"/>
      <c r="AQ5049" s="41"/>
      <c r="AR5049" s="42"/>
      <c r="AS5049" s="42"/>
      <c r="AU5049" s="43">
        <f t="shared" si="1094"/>
        <v>0</v>
      </c>
    </row>
    <row r="5050" spans="1:47" ht="15" customHeight="1" x14ac:dyDescent="0.25">
      <c r="A5050" s="11"/>
      <c r="B5050" s="19">
        <v>5219</v>
      </c>
      <c r="C5050" s="61"/>
      <c r="D5050" s="62"/>
      <c r="E5050" s="78"/>
      <c r="F5050" s="63"/>
      <c r="G5050" s="80"/>
      <c r="H5050" s="94"/>
      <c r="I5050" s="95"/>
      <c r="J5050" s="27"/>
      <c r="K5050" s="27"/>
      <c r="L5050" s="95"/>
      <c r="M5050" s="96"/>
      <c r="N5050" s="29">
        <v>0</v>
      </c>
      <c r="O5050" s="30" t="str">
        <f>IF(G5050&lt;=$N$2,"",IF(F5050=[3]Pav.tvarkyklė!$B$13,"",IF(ISBLANK(R5050),"X","")))</f>
        <v/>
      </c>
      <c r="P5050" s="91"/>
      <c r="Q5050" s="63"/>
      <c r="R5050" s="63"/>
      <c r="S5050" s="63"/>
      <c r="T5050" s="63"/>
      <c r="U5050" s="34" t="str">
        <f>IFERROR(INDEX('[3]5.Grup_T'!$G$4:$G$22,MATCH('6.Turtas'!E5050,'[3]5.Grup_T'!$E$4:$E$22,0)),"0")</f>
        <v>0</v>
      </c>
      <c r="V5050" s="35">
        <f t="shared" si="1095"/>
        <v>0</v>
      </c>
      <c r="W5050" s="35">
        <f>IF(NOT(ISBLANK(H5050)),(12-DATEDIF(H5050,'[3]1.Pradzia'!$D$13,"m")),0)</f>
        <v>0</v>
      </c>
      <c r="X5050" s="35">
        <f t="shared" si="1096"/>
        <v>0</v>
      </c>
      <c r="Y5050" s="35">
        <f t="shared" si="1106"/>
        <v>0</v>
      </c>
      <c r="Z5050" s="35">
        <f t="shared" si="1104"/>
        <v>0</v>
      </c>
      <c r="AA5050" s="36">
        <f t="shared" si="1097"/>
        <v>0</v>
      </c>
      <c r="AB5050" s="36">
        <f t="shared" si="1098"/>
        <v>0</v>
      </c>
      <c r="AC5050" s="37">
        <f t="shared" si="1099"/>
        <v>0</v>
      </c>
      <c r="AD5050" s="35">
        <f>IF(OR(YEAR(G5050)&lt;2019,O5050="X"),0,IF(ISBLANK(H5050),DATEDIF(G5050,'[3]1.Pradzia'!$D$13,"M"),DATEDIF(G5050,H5050,"m")))</f>
        <v>0</v>
      </c>
      <c r="AE5050" s="37">
        <f>IF(E5050='[3]5.Grup_T'!$E$20,0,IF(AD5050&lt;&gt;0,M5050/V5050*MIN(12,AD5050),0))</f>
        <v>0</v>
      </c>
      <c r="AF5050" s="37">
        <f t="shared" si="1100"/>
        <v>0</v>
      </c>
      <c r="AG5050" s="37">
        <f t="shared" si="1101"/>
        <v>0</v>
      </c>
      <c r="AH5050" s="37">
        <f t="shared" si="1102"/>
        <v>0</v>
      </c>
      <c r="AI5050" s="35" t="str">
        <f t="shared" si="1103"/>
        <v>Nusidėvėjęs</v>
      </c>
      <c r="AJ5050" s="38" t="str">
        <f>IF(AND(F5050&lt;&gt;[3]Pav.tvarkyklė!$B$12,F5050&lt;&gt;[3]Pav.tvarkyklė!$B$13),"GVTNT","X")</f>
        <v>GVTNT</v>
      </c>
      <c r="AK5050" s="39">
        <f t="shared" si="1105"/>
        <v>0</v>
      </c>
      <c r="AL5050" s="41"/>
      <c r="AM5050" s="41"/>
      <c r="AN5050" s="41">
        <f t="shared" si="1093"/>
        <v>1900</v>
      </c>
      <c r="AO5050" s="41"/>
      <c r="AP5050" s="41"/>
      <c r="AQ5050" s="41"/>
      <c r="AR5050" s="42"/>
      <c r="AS5050" s="42"/>
      <c r="AU5050" s="43">
        <f t="shared" si="1094"/>
        <v>0</v>
      </c>
    </row>
    <row r="5051" spans="1:47" ht="15" customHeight="1" x14ac:dyDescent="0.25">
      <c r="A5051" s="11"/>
      <c r="B5051" s="19">
        <v>5220</v>
      </c>
      <c r="C5051" s="61"/>
      <c r="D5051" s="62"/>
      <c r="E5051" s="78"/>
      <c r="F5051" s="63"/>
      <c r="G5051" s="80"/>
      <c r="H5051" s="94"/>
      <c r="I5051" s="95"/>
      <c r="J5051" s="27"/>
      <c r="K5051" s="27"/>
      <c r="L5051" s="95"/>
      <c r="M5051" s="96"/>
      <c r="N5051" s="29">
        <v>0</v>
      </c>
      <c r="O5051" s="30" t="str">
        <f>IF(G5051&lt;=$N$2,"",IF(F5051=[3]Pav.tvarkyklė!$B$13,"",IF(ISBLANK(R5051),"X","")))</f>
        <v/>
      </c>
      <c r="P5051" s="91"/>
      <c r="Q5051" s="63"/>
      <c r="R5051" s="63"/>
      <c r="S5051" s="63"/>
      <c r="T5051" s="63"/>
      <c r="U5051" s="34" t="str">
        <f>IFERROR(INDEX('[3]5.Grup_T'!$G$4:$G$22,MATCH('6.Turtas'!E5051,'[3]5.Grup_T'!$E$4:$E$22,0)),"0")</f>
        <v>0</v>
      </c>
      <c r="V5051" s="35">
        <f t="shared" si="1095"/>
        <v>0</v>
      </c>
      <c r="W5051" s="35">
        <f>IF(NOT(ISBLANK(H5051)),(12-DATEDIF(H5051,'[3]1.Pradzia'!$D$13,"m")),0)</f>
        <v>0</v>
      </c>
      <c r="X5051" s="35">
        <f t="shared" si="1096"/>
        <v>0</v>
      </c>
      <c r="Y5051" s="35">
        <f t="shared" si="1106"/>
        <v>0</v>
      </c>
      <c r="Z5051" s="35">
        <f t="shared" si="1104"/>
        <v>0</v>
      </c>
      <c r="AA5051" s="36">
        <f t="shared" si="1097"/>
        <v>0</v>
      </c>
      <c r="AB5051" s="36">
        <f t="shared" si="1098"/>
        <v>0</v>
      </c>
      <c r="AC5051" s="37">
        <f t="shared" si="1099"/>
        <v>0</v>
      </c>
      <c r="AD5051" s="35">
        <f>IF(OR(YEAR(G5051)&lt;2019,O5051="X"),0,IF(ISBLANK(H5051),DATEDIF(G5051,'[3]1.Pradzia'!$D$13,"M"),DATEDIF(G5051,H5051,"m")))</f>
        <v>0</v>
      </c>
      <c r="AE5051" s="37">
        <f>IF(E5051='[3]5.Grup_T'!$E$20,0,IF(AD5051&lt;&gt;0,M5051/V5051*MIN(12,AD5051),0))</f>
        <v>0</v>
      </c>
      <c r="AF5051" s="37">
        <f t="shared" si="1100"/>
        <v>0</v>
      </c>
      <c r="AG5051" s="37">
        <f t="shared" si="1101"/>
        <v>0</v>
      </c>
      <c r="AH5051" s="37">
        <f t="shared" si="1102"/>
        <v>0</v>
      </c>
      <c r="AI5051" s="35" t="str">
        <f t="shared" si="1103"/>
        <v>Nusidėvėjęs</v>
      </c>
      <c r="AJ5051" s="38" t="str">
        <f>IF(AND(F5051&lt;&gt;[3]Pav.tvarkyklė!$B$12,F5051&lt;&gt;[3]Pav.tvarkyklė!$B$13),"GVTNT","X")</f>
        <v>GVTNT</v>
      </c>
      <c r="AK5051" s="39">
        <f t="shared" si="1105"/>
        <v>0</v>
      </c>
      <c r="AL5051" s="41"/>
      <c r="AM5051" s="41"/>
      <c r="AN5051" s="41">
        <f t="shared" si="1093"/>
        <v>1900</v>
      </c>
      <c r="AO5051" s="41"/>
      <c r="AP5051" s="41"/>
      <c r="AQ5051" s="41"/>
      <c r="AR5051" s="42"/>
      <c r="AS5051" s="42"/>
      <c r="AU5051" s="43">
        <f t="shared" si="1094"/>
        <v>0</v>
      </c>
    </row>
    <row r="5052" spans="1:47" ht="15" customHeight="1" x14ac:dyDescent="0.25">
      <c r="A5052" s="11"/>
      <c r="B5052" s="19">
        <v>5221</v>
      </c>
      <c r="C5052" s="61"/>
      <c r="D5052" s="62"/>
      <c r="E5052" s="78"/>
      <c r="F5052" s="63"/>
      <c r="G5052" s="80"/>
      <c r="H5052" s="94"/>
      <c r="I5052" s="95"/>
      <c r="J5052" s="27"/>
      <c r="K5052" s="27"/>
      <c r="L5052" s="95"/>
      <c r="M5052" s="96"/>
      <c r="N5052" s="29">
        <v>0</v>
      </c>
      <c r="O5052" s="30" t="str">
        <f>IF(G5052&lt;=$N$2,"",IF(F5052=[3]Pav.tvarkyklė!$B$13,"",IF(ISBLANK(R5052),"X","")))</f>
        <v/>
      </c>
      <c r="P5052" s="91"/>
      <c r="Q5052" s="63"/>
      <c r="R5052" s="63"/>
      <c r="S5052" s="63"/>
      <c r="T5052" s="63"/>
      <c r="U5052" s="34" t="str">
        <f>IFERROR(INDEX('[3]5.Grup_T'!$G$4:$G$22,MATCH('6.Turtas'!E5052,'[3]5.Grup_T'!$E$4:$E$22,0)),"0")</f>
        <v>0</v>
      </c>
      <c r="V5052" s="35">
        <f t="shared" si="1095"/>
        <v>0</v>
      </c>
      <c r="W5052" s="35">
        <f>IF(NOT(ISBLANK(H5052)),(12-DATEDIF(H5052,'[3]1.Pradzia'!$D$13,"m")),0)</f>
        <v>0</v>
      </c>
      <c r="X5052" s="35">
        <f t="shared" si="1096"/>
        <v>0</v>
      </c>
      <c r="Y5052" s="35">
        <f t="shared" si="1106"/>
        <v>0</v>
      </c>
      <c r="Z5052" s="35">
        <f t="shared" si="1104"/>
        <v>0</v>
      </c>
      <c r="AA5052" s="36">
        <f t="shared" si="1097"/>
        <v>0</v>
      </c>
      <c r="AB5052" s="36">
        <f t="shared" si="1098"/>
        <v>0</v>
      </c>
      <c r="AC5052" s="37">
        <f t="shared" si="1099"/>
        <v>0</v>
      </c>
      <c r="AD5052" s="35">
        <f>IF(OR(YEAR(G5052)&lt;2019,O5052="X"),0,IF(ISBLANK(H5052),DATEDIF(G5052,'[3]1.Pradzia'!$D$13,"M"),DATEDIF(G5052,H5052,"m")))</f>
        <v>0</v>
      </c>
      <c r="AE5052" s="37">
        <f>IF(E5052='[3]5.Grup_T'!$E$20,0,IF(AD5052&lt;&gt;0,M5052/V5052*MIN(12,AD5052),0))</f>
        <v>0</v>
      </c>
      <c r="AF5052" s="37">
        <f t="shared" si="1100"/>
        <v>0</v>
      </c>
      <c r="AG5052" s="37">
        <f t="shared" si="1101"/>
        <v>0</v>
      </c>
      <c r="AH5052" s="37">
        <f t="shared" si="1102"/>
        <v>0</v>
      </c>
      <c r="AI5052" s="35" t="str">
        <f t="shared" si="1103"/>
        <v>Nusidėvėjęs</v>
      </c>
      <c r="AJ5052" s="38" t="str">
        <f>IF(AND(F5052&lt;&gt;[3]Pav.tvarkyklė!$B$12,F5052&lt;&gt;[3]Pav.tvarkyklė!$B$13),"GVTNT","X")</f>
        <v>GVTNT</v>
      </c>
      <c r="AK5052" s="39">
        <f t="shared" si="1105"/>
        <v>0</v>
      </c>
      <c r="AL5052" s="41"/>
      <c r="AM5052" s="41"/>
      <c r="AN5052" s="41">
        <f t="shared" si="1093"/>
        <v>1900</v>
      </c>
      <c r="AO5052" s="41"/>
      <c r="AP5052" s="41"/>
      <c r="AQ5052" s="41"/>
      <c r="AR5052" s="42"/>
      <c r="AS5052" s="42"/>
      <c r="AU5052" s="43">
        <f t="shared" si="1094"/>
        <v>0</v>
      </c>
    </row>
    <row r="5053" spans="1:47" ht="15" customHeight="1" x14ac:dyDescent="0.25">
      <c r="A5053" s="11"/>
      <c r="B5053" s="19">
        <v>5222</v>
      </c>
      <c r="C5053" s="61"/>
      <c r="D5053" s="62"/>
      <c r="E5053" s="78"/>
      <c r="F5053" s="63"/>
      <c r="G5053" s="80"/>
      <c r="H5053" s="94"/>
      <c r="I5053" s="95"/>
      <c r="J5053" s="27"/>
      <c r="K5053" s="27"/>
      <c r="L5053" s="95"/>
      <c r="M5053" s="96"/>
      <c r="N5053" s="29">
        <v>0</v>
      </c>
      <c r="O5053" s="30" t="str">
        <f>IF(G5053&lt;=$N$2,"",IF(F5053=[3]Pav.tvarkyklė!$B$13,"",IF(ISBLANK(R5053),"X","")))</f>
        <v/>
      </c>
      <c r="P5053" s="91"/>
      <c r="Q5053" s="63"/>
      <c r="R5053" s="63"/>
      <c r="S5053" s="63"/>
      <c r="T5053" s="63"/>
      <c r="U5053" s="34" t="str">
        <f>IFERROR(INDEX('[3]5.Grup_T'!$G$4:$G$22,MATCH('6.Turtas'!E5053,'[3]5.Grup_T'!$E$4:$E$22,0)),"0")</f>
        <v>0</v>
      </c>
      <c r="V5053" s="35">
        <f t="shared" si="1095"/>
        <v>0</v>
      </c>
      <c r="W5053" s="35">
        <f>IF(NOT(ISBLANK(H5053)),(12-DATEDIF(H5053,'[3]1.Pradzia'!$D$13,"m")),0)</f>
        <v>0</v>
      </c>
      <c r="X5053" s="35">
        <f t="shared" si="1096"/>
        <v>0</v>
      </c>
      <c r="Y5053" s="35">
        <f t="shared" si="1106"/>
        <v>0</v>
      </c>
      <c r="Z5053" s="35">
        <f t="shared" si="1104"/>
        <v>0</v>
      </c>
      <c r="AA5053" s="36">
        <f t="shared" si="1097"/>
        <v>0</v>
      </c>
      <c r="AB5053" s="36">
        <f t="shared" si="1098"/>
        <v>0</v>
      </c>
      <c r="AC5053" s="37">
        <f t="shared" si="1099"/>
        <v>0</v>
      </c>
      <c r="AD5053" s="35">
        <f>IF(OR(YEAR(G5053)&lt;2019,O5053="X"),0,IF(ISBLANK(H5053),DATEDIF(G5053,'[3]1.Pradzia'!$D$13,"M"),DATEDIF(G5053,H5053,"m")))</f>
        <v>0</v>
      </c>
      <c r="AE5053" s="37">
        <f>IF(E5053='[3]5.Grup_T'!$E$20,0,IF(AD5053&lt;&gt;0,M5053/V5053*MIN(12,AD5053),0))</f>
        <v>0</v>
      </c>
      <c r="AF5053" s="37">
        <f t="shared" si="1100"/>
        <v>0</v>
      </c>
      <c r="AG5053" s="37">
        <f t="shared" si="1101"/>
        <v>0</v>
      </c>
      <c r="AH5053" s="37">
        <f t="shared" si="1102"/>
        <v>0</v>
      </c>
      <c r="AI5053" s="35" t="str">
        <f t="shared" si="1103"/>
        <v>Nusidėvėjęs</v>
      </c>
      <c r="AJ5053" s="38" t="str">
        <f>IF(AND(F5053&lt;&gt;[3]Pav.tvarkyklė!$B$12,F5053&lt;&gt;[3]Pav.tvarkyklė!$B$13),"GVTNT","X")</f>
        <v>GVTNT</v>
      </c>
      <c r="AK5053" s="39">
        <f t="shared" si="1105"/>
        <v>0</v>
      </c>
      <c r="AL5053" s="41"/>
      <c r="AM5053" s="41"/>
      <c r="AN5053" s="41">
        <f t="shared" si="1093"/>
        <v>1900</v>
      </c>
      <c r="AO5053" s="41"/>
      <c r="AP5053" s="41"/>
      <c r="AQ5053" s="41"/>
      <c r="AR5053" s="42"/>
      <c r="AS5053" s="42"/>
      <c r="AU5053" s="43">
        <f t="shared" si="1094"/>
        <v>0</v>
      </c>
    </row>
    <row r="5054" spans="1:47" ht="15" customHeight="1" x14ac:dyDescent="0.25">
      <c r="A5054" s="11"/>
      <c r="B5054" s="19">
        <v>5223</v>
      </c>
      <c r="C5054" s="61"/>
      <c r="D5054" s="62"/>
      <c r="E5054" s="78"/>
      <c r="F5054" s="63"/>
      <c r="G5054" s="80"/>
      <c r="H5054" s="94"/>
      <c r="I5054" s="95"/>
      <c r="J5054" s="27"/>
      <c r="K5054" s="27"/>
      <c r="L5054" s="95"/>
      <c r="M5054" s="96"/>
      <c r="N5054" s="29">
        <v>0</v>
      </c>
      <c r="O5054" s="30" t="str">
        <f>IF(G5054&lt;=$N$2,"",IF(F5054=[3]Pav.tvarkyklė!$B$13,"",IF(ISBLANK(R5054),"X","")))</f>
        <v/>
      </c>
      <c r="P5054" s="91"/>
      <c r="Q5054" s="63"/>
      <c r="R5054" s="63"/>
      <c r="S5054" s="63"/>
      <c r="T5054" s="63"/>
      <c r="U5054" s="34" t="str">
        <f>IFERROR(INDEX('[3]5.Grup_T'!$G$4:$G$22,MATCH('6.Turtas'!E5054,'[3]5.Grup_T'!$E$4:$E$22,0)),"0")</f>
        <v>0</v>
      </c>
      <c r="V5054" s="35">
        <f t="shared" si="1095"/>
        <v>0</v>
      </c>
      <c r="W5054" s="35">
        <f>IF(NOT(ISBLANK(H5054)),(12-DATEDIF(H5054,'[3]1.Pradzia'!$D$13,"m")),0)</f>
        <v>0</v>
      </c>
      <c r="X5054" s="35">
        <f t="shared" si="1096"/>
        <v>0</v>
      </c>
      <c r="Y5054" s="35">
        <f t="shared" si="1106"/>
        <v>0</v>
      </c>
      <c r="Z5054" s="35">
        <f t="shared" si="1104"/>
        <v>0</v>
      </c>
      <c r="AA5054" s="36">
        <f t="shared" si="1097"/>
        <v>0</v>
      </c>
      <c r="AB5054" s="36">
        <f t="shared" si="1098"/>
        <v>0</v>
      </c>
      <c r="AC5054" s="37">
        <f t="shared" si="1099"/>
        <v>0</v>
      </c>
      <c r="AD5054" s="35">
        <f>IF(OR(YEAR(G5054)&lt;2019,O5054="X"),0,IF(ISBLANK(H5054),DATEDIF(G5054,'[3]1.Pradzia'!$D$13,"M"),DATEDIF(G5054,H5054,"m")))</f>
        <v>0</v>
      </c>
      <c r="AE5054" s="37">
        <f>IF(E5054='[3]5.Grup_T'!$E$20,0,IF(AD5054&lt;&gt;0,M5054/V5054*MIN(12,AD5054),0))</f>
        <v>0</v>
      </c>
      <c r="AF5054" s="37">
        <f t="shared" si="1100"/>
        <v>0</v>
      </c>
      <c r="AG5054" s="37">
        <f t="shared" si="1101"/>
        <v>0</v>
      </c>
      <c r="AH5054" s="37">
        <f t="shared" si="1102"/>
        <v>0</v>
      </c>
      <c r="AI5054" s="35" t="str">
        <f t="shared" si="1103"/>
        <v>Nusidėvėjęs</v>
      </c>
      <c r="AJ5054" s="38" t="str">
        <f>IF(AND(F5054&lt;&gt;[3]Pav.tvarkyklė!$B$12,F5054&lt;&gt;[3]Pav.tvarkyklė!$B$13),"GVTNT","X")</f>
        <v>GVTNT</v>
      </c>
      <c r="AK5054" s="39">
        <f t="shared" si="1105"/>
        <v>0</v>
      </c>
      <c r="AL5054" s="41"/>
      <c r="AM5054" s="41"/>
      <c r="AN5054" s="41">
        <f t="shared" si="1093"/>
        <v>1900</v>
      </c>
      <c r="AO5054" s="41"/>
      <c r="AP5054" s="41"/>
      <c r="AQ5054" s="41"/>
      <c r="AR5054" s="42"/>
      <c r="AS5054" s="42"/>
      <c r="AU5054" s="43">
        <f t="shared" si="1094"/>
        <v>0</v>
      </c>
    </row>
    <row r="5055" spans="1:47" ht="15" customHeight="1" x14ac:dyDescent="0.25">
      <c r="A5055" s="11"/>
      <c r="B5055" s="19">
        <v>5224</v>
      </c>
      <c r="C5055" s="61"/>
      <c r="D5055" s="62"/>
      <c r="E5055" s="78"/>
      <c r="F5055" s="63"/>
      <c r="G5055" s="80"/>
      <c r="H5055" s="94"/>
      <c r="I5055" s="95"/>
      <c r="J5055" s="27"/>
      <c r="K5055" s="27"/>
      <c r="L5055" s="95"/>
      <c r="M5055" s="96"/>
      <c r="N5055" s="29">
        <v>0</v>
      </c>
      <c r="O5055" s="30" t="str">
        <f>IF(G5055&lt;=$N$2,"",IF(F5055=[3]Pav.tvarkyklė!$B$13,"",IF(ISBLANK(R5055),"X","")))</f>
        <v/>
      </c>
      <c r="P5055" s="91"/>
      <c r="Q5055" s="63"/>
      <c r="R5055" s="63"/>
      <c r="S5055" s="63"/>
      <c r="T5055" s="63"/>
      <c r="U5055" s="34" t="str">
        <f>IFERROR(INDEX('[3]5.Grup_T'!$G$4:$G$22,MATCH('6.Turtas'!E5055,'[3]5.Grup_T'!$E$4:$E$22,0)),"0")</f>
        <v>0</v>
      </c>
      <c r="V5055" s="35">
        <f t="shared" si="1095"/>
        <v>0</v>
      </c>
      <c r="W5055" s="35">
        <f>IF(NOT(ISBLANK(H5055)),(12-DATEDIF(H5055,'[3]1.Pradzia'!$D$13,"m")),0)</f>
        <v>0</v>
      </c>
      <c r="X5055" s="35">
        <f t="shared" si="1096"/>
        <v>0</v>
      </c>
      <c r="Y5055" s="35">
        <f t="shared" si="1106"/>
        <v>0</v>
      </c>
      <c r="Z5055" s="35">
        <f t="shared" si="1104"/>
        <v>0</v>
      </c>
      <c r="AA5055" s="36">
        <f t="shared" si="1097"/>
        <v>0</v>
      </c>
      <c r="AB5055" s="36">
        <f t="shared" si="1098"/>
        <v>0</v>
      </c>
      <c r="AC5055" s="37">
        <f t="shared" si="1099"/>
        <v>0</v>
      </c>
      <c r="AD5055" s="35">
        <f>IF(OR(YEAR(G5055)&lt;2019,O5055="X"),0,IF(ISBLANK(H5055),DATEDIF(G5055,'[3]1.Pradzia'!$D$13,"M"),DATEDIF(G5055,H5055,"m")))</f>
        <v>0</v>
      </c>
      <c r="AE5055" s="37">
        <f>IF(E5055='[3]5.Grup_T'!$E$20,0,IF(AD5055&lt;&gt;0,M5055/V5055*MIN(12,AD5055),0))</f>
        <v>0</v>
      </c>
      <c r="AF5055" s="37">
        <f t="shared" si="1100"/>
        <v>0</v>
      </c>
      <c r="AG5055" s="37">
        <f t="shared" si="1101"/>
        <v>0</v>
      </c>
      <c r="AH5055" s="37">
        <f t="shared" si="1102"/>
        <v>0</v>
      </c>
      <c r="AI5055" s="35" t="str">
        <f t="shared" si="1103"/>
        <v>Nusidėvėjęs</v>
      </c>
      <c r="AJ5055" s="38" t="str">
        <f>IF(AND(F5055&lt;&gt;[3]Pav.tvarkyklė!$B$12,F5055&lt;&gt;[3]Pav.tvarkyklė!$B$13),"GVTNT","X")</f>
        <v>GVTNT</v>
      </c>
      <c r="AK5055" s="39">
        <f t="shared" si="1105"/>
        <v>0</v>
      </c>
      <c r="AL5055" s="41"/>
      <c r="AM5055" s="41"/>
      <c r="AN5055" s="41">
        <f t="shared" si="1093"/>
        <v>1900</v>
      </c>
      <c r="AO5055" s="41"/>
      <c r="AP5055" s="41"/>
      <c r="AQ5055" s="41"/>
      <c r="AR5055" s="42"/>
      <c r="AS5055" s="42"/>
      <c r="AU5055" s="43">
        <f t="shared" si="1094"/>
        <v>0</v>
      </c>
    </row>
    <row r="5056" spans="1:47" ht="15" customHeight="1" x14ac:dyDescent="0.25">
      <c r="A5056" s="11"/>
      <c r="B5056" s="19">
        <v>5225</v>
      </c>
      <c r="C5056" s="61"/>
      <c r="D5056" s="62"/>
      <c r="E5056" s="78"/>
      <c r="F5056" s="63"/>
      <c r="G5056" s="80"/>
      <c r="H5056" s="94"/>
      <c r="I5056" s="95"/>
      <c r="J5056" s="27"/>
      <c r="K5056" s="27"/>
      <c r="L5056" s="95"/>
      <c r="M5056" s="96"/>
      <c r="N5056" s="29">
        <v>0</v>
      </c>
      <c r="O5056" s="30" t="str">
        <f>IF(G5056&lt;=$N$2,"",IF(F5056=[3]Pav.tvarkyklė!$B$13,"",IF(ISBLANK(R5056),"X","")))</f>
        <v/>
      </c>
      <c r="P5056" s="91"/>
      <c r="Q5056" s="63"/>
      <c r="R5056" s="63"/>
      <c r="S5056" s="63"/>
      <c r="T5056" s="63"/>
      <c r="U5056" s="34" t="str">
        <f>IFERROR(INDEX('[3]5.Grup_T'!$G$4:$G$22,MATCH('6.Turtas'!E5056,'[3]5.Grup_T'!$E$4:$E$22,0)),"0")</f>
        <v>0</v>
      </c>
      <c r="V5056" s="35">
        <f t="shared" si="1095"/>
        <v>0</v>
      </c>
      <c r="W5056" s="35">
        <f>IF(NOT(ISBLANK(H5056)),(12-DATEDIF(H5056,'[3]1.Pradzia'!$D$13,"m")),0)</f>
        <v>0</v>
      </c>
      <c r="X5056" s="35">
        <f t="shared" si="1096"/>
        <v>0</v>
      </c>
      <c r="Y5056" s="35">
        <f t="shared" si="1106"/>
        <v>0</v>
      </c>
      <c r="Z5056" s="35">
        <f t="shared" si="1104"/>
        <v>0</v>
      </c>
      <c r="AA5056" s="36">
        <f t="shared" si="1097"/>
        <v>0</v>
      </c>
      <c r="AB5056" s="36">
        <f t="shared" si="1098"/>
        <v>0</v>
      </c>
      <c r="AC5056" s="37">
        <f t="shared" si="1099"/>
        <v>0</v>
      </c>
      <c r="AD5056" s="35">
        <f>IF(OR(YEAR(G5056)&lt;2019,O5056="X"),0,IF(ISBLANK(H5056),DATEDIF(G5056,'[3]1.Pradzia'!$D$13,"M"),DATEDIF(G5056,H5056,"m")))</f>
        <v>0</v>
      </c>
      <c r="AE5056" s="37">
        <f>IF(E5056='[3]5.Grup_T'!$E$20,0,IF(AD5056&lt;&gt;0,M5056/V5056*MIN(12,AD5056),0))</f>
        <v>0</v>
      </c>
      <c r="AF5056" s="37">
        <f t="shared" si="1100"/>
        <v>0</v>
      </c>
      <c r="AG5056" s="37">
        <f t="shared" si="1101"/>
        <v>0</v>
      </c>
      <c r="AH5056" s="37">
        <f t="shared" si="1102"/>
        <v>0</v>
      </c>
      <c r="AI5056" s="35" t="str">
        <f t="shared" si="1103"/>
        <v>Nusidėvėjęs</v>
      </c>
      <c r="AJ5056" s="38" t="str">
        <f>IF(AND(F5056&lt;&gt;[3]Pav.tvarkyklė!$B$12,F5056&lt;&gt;[3]Pav.tvarkyklė!$B$13),"GVTNT","X")</f>
        <v>GVTNT</v>
      </c>
      <c r="AK5056" s="39">
        <f t="shared" si="1105"/>
        <v>0</v>
      </c>
      <c r="AL5056" s="41"/>
      <c r="AM5056" s="41"/>
      <c r="AN5056" s="41">
        <f t="shared" si="1093"/>
        <v>1900</v>
      </c>
      <c r="AO5056" s="41"/>
      <c r="AP5056" s="41"/>
      <c r="AQ5056" s="41"/>
      <c r="AR5056" s="42"/>
      <c r="AS5056" s="42"/>
      <c r="AU5056" s="43">
        <f t="shared" si="1094"/>
        <v>0</v>
      </c>
    </row>
    <row r="5057" spans="1:47" ht="15" customHeight="1" x14ac:dyDescent="0.25">
      <c r="A5057" s="11"/>
      <c r="B5057" s="19">
        <v>5226</v>
      </c>
      <c r="C5057" s="61"/>
      <c r="D5057" s="62"/>
      <c r="E5057" s="78"/>
      <c r="F5057" s="63"/>
      <c r="G5057" s="80"/>
      <c r="H5057" s="94"/>
      <c r="I5057" s="95"/>
      <c r="J5057" s="27"/>
      <c r="K5057" s="27"/>
      <c r="L5057" s="95"/>
      <c r="M5057" s="96"/>
      <c r="N5057" s="29">
        <v>0</v>
      </c>
      <c r="O5057" s="30" t="str">
        <f>IF(G5057&lt;=$N$2,"",IF(F5057=[3]Pav.tvarkyklė!$B$13,"",IF(ISBLANK(R5057),"X","")))</f>
        <v/>
      </c>
      <c r="P5057" s="91"/>
      <c r="Q5057" s="63"/>
      <c r="R5057" s="63"/>
      <c r="S5057" s="63"/>
      <c r="T5057" s="63"/>
      <c r="U5057" s="34" t="str">
        <f>IFERROR(INDEX('[3]5.Grup_T'!$G$4:$G$22,MATCH('6.Turtas'!E5057,'[3]5.Grup_T'!$E$4:$E$22,0)),"0")</f>
        <v>0</v>
      </c>
      <c r="V5057" s="35">
        <f t="shared" si="1095"/>
        <v>0</v>
      </c>
      <c r="W5057" s="35">
        <f>IF(NOT(ISBLANK(H5057)),(12-DATEDIF(H5057,'[3]1.Pradzia'!$D$13,"m")),0)</f>
        <v>0</v>
      </c>
      <c r="X5057" s="35">
        <f t="shared" si="1096"/>
        <v>0</v>
      </c>
      <c r="Y5057" s="35">
        <f t="shared" si="1106"/>
        <v>0</v>
      </c>
      <c r="Z5057" s="35">
        <f t="shared" si="1104"/>
        <v>0</v>
      </c>
      <c r="AA5057" s="36">
        <f t="shared" si="1097"/>
        <v>0</v>
      </c>
      <c r="AB5057" s="36">
        <f t="shared" si="1098"/>
        <v>0</v>
      </c>
      <c r="AC5057" s="37">
        <f t="shared" si="1099"/>
        <v>0</v>
      </c>
      <c r="AD5057" s="35">
        <f>IF(OR(YEAR(G5057)&lt;2019,O5057="X"),0,IF(ISBLANK(H5057),DATEDIF(G5057,'[3]1.Pradzia'!$D$13,"M"),DATEDIF(G5057,H5057,"m")))</f>
        <v>0</v>
      </c>
      <c r="AE5057" s="37">
        <f>IF(E5057='[3]5.Grup_T'!$E$20,0,IF(AD5057&lt;&gt;0,M5057/V5057*MIN(12,AD5057),0))</f>
        <v>0</v>
      </c>
      <c r="AF5057" s="37">
        <f t="shared" si="1100"/>
        <v>0</v>
      </c>
      <c r="AG5057" s="37">
        <f t="shared" si="1101"/>
        <v>0</v>
      </c>
      <c r="AH5057" s="37">
        <f t="shared" si="1102"/>
        <v>0</v>
      </c>
      <c r="AI5057" s="35" t="str">
        <f t="shared" si="1103"/>
        <v>Nusidėvėjęs</v>
      </c>
      <c r="AJ5057" s="38" t="str">
        <f>IF(AND(F5057&lt;&gt;[3]Pav.tvarkyklė!$B$12,F5057&lt;&gt;[3]Pav.tvarkyklė!$B$13),"GVTNT","X")</f>
        <v>GVTNT</v>
      </c>
      <c r="AK5057" s="39">
        <f t="shared" si="1105"/>
        <v>0</v>
      </c>
      <c r="AL5057" s="41"/>
      <c r="AM5057" s="41"/>
      <c r="AN5057" s="41">
        <f t="shared" si="1093"/>
        <v>1900</v>
      </c>
      <c r="AO5057" s="41"/>
      <c r="AP5057" s="41"/>
      <c r="AQ5057" s="41"/>
      <c r="AR5057" s="42"/>
      <c r="AS5057" s="42"/>
      <c r="AU5057" s="43">
        <f t="shared" si="1094"/>
        <v>0</v>
      </c>
    </row>
    <row r="5058" spans="1:47" ht="15" customHeight="1" x14ac:dyDescent="0.25">
      <c r="A5058" s="11"/>
      <c r="B5058" s="19">
        <v>5227</v>
      </c>
      <c r="C5058" s="61"/>
      <c r="D5058" s="62"/>
      <c r="E5058" s="78"/>
      <c r="F5058" s="63"/>
      <c r="G5058" s="80"/>
      <c r="H5058" s="94"/>
      <c r="I5058" s="95"/>
      <c r="J5058" s="27"/>
      <c r="K5058" s="27"/>
      <c r="L5058" s="95"/>
      <c r="M5058" s="96"/>
      <c r="N5058" s="29">
        <v>0</v>
      </c>
      <c r="O5058" s="30" t="str">
        <f>IF(G5058&lt;=$N$2,"",IF(F5058=[3]Pav.tvarkyklė!$B$13,"",IF(ISBLANK(R5058),"X","")))</f>
        <v/>
      </c>
      <c r="P5058" s="91"/>
      <c r="Q5058" s="63"/>
      <c r="R5058" s="63"/>
      <c r="S5058" s="63"/>
      <c r="T5058" s="63"/>
      <c r="U5058" s="34" t="str">
        <f>IFERROR(INDEX('[3]5.Grup_T'!$G$4:$G$22,MATCH('6.Turtas'!E5058,'[3]5.Grup_T'!$E$4:$E$22,0)),"0")</f>
        <v>0</v>
      </c>
      <c r="V5058" s="35">
        <f t="shared" si="1095"/>
        <v>0</v>
      </c>
      <c r="W5058" s="35">
        <f>IF(NOT(ISBLANK(H5058)),(12-DATEDIF(H5058,'[3]1.Pradzia'!$D$13,"m")),0)</f>
        <v>0</v>
      </c>
      <c r="X5058" s="35">
        <f t="shared" si="1096"/>
        <v>0</v>
      </c>
      <c r="Y5058" s="35">
        <f t="shared" si="1106"/>
        <v>0</v>
      </c>
      <c r="Z5058" s="35">
        <f t="shared" si="1104"/>
        <v>0</v>
      </c>
      <c r="AA5058" s="36">
        <f t="shared" si="1097"/>
        <v>0</v>
      </c>
      <c r="AB5058" s="36">
        <f t="shared" si="1098"/>
        <v>0</v>
      </c>
      <c r="AC5058" s="37">
        <f t="shared" si="1099"/>
        <v>0</v>
      </c>
      <c r="AD5058" s="35">
        <f>IF(OR(YEAR(G5058)&lt;2019,O5058="X"),0,IF(ISBLANK(H5058),DATEDIF(G5058,'[3]1.Pradzia'!$D$13,"M"),DATEDIF(G5058,H5058,"m")))</f>
        <v>0</v>
      </c>
      <c r="AE5058" s="37">
        <f>IF(E5058='[3]5.Grup_T'!$E$20,0,IF(AD5058&lt;&gt;0,M5058/V5058*MIN(12,AD5058),0))</f>
        <v>0</v>
      </c>
      <c r="AF5058" s="37">
        <f t="shared" si="1100"/>
        <v>0</v>
      </c>
      <c r="AG5058" s="37">
        <f t="shared" si="1101"/>
        <v>0</v>
      </c>
      <c r="AH5058" s="37">
        <f t="shared" si="1102"/>
        <v>0</v>
      </c>
      <c r="AI5058" s="35" t="str">
        <f t="shared" si="1103"/>
        <v>Nusidėvėjęs</v>
      </c>
      <c r="AJ5058" s="38" t="str">
        <f>IF(AND(F5058&lt;&gt;[3]Pav.tvarkyklė!$B$12,F5058&lt;&gt;[3]Pav.tvarkyklė!$B$13),"GVTNT","X")</f>
        <v>GVTNT</v>
      </c>
      <c r="AK5058" s="39">
        <f t="shared" si="1105"/>
        <v>0</v>
      </c>
      <c r="AL5058" s="41"/>
      <c r="AM5058" s="41"/>
      <c r="AN5058" s="41">
        <f t="shared" si="1093"/>
        <v>1900</v>
      </c>
      <c r="AO5058" s="41"/>
      <c r="AP5058" s="41"/>
      <c r="AQ5058" s="41"/>
      <c r="AR5058" s="42"/>
      <c r="AS5058" s="42"/>
      <c r="AU5058" s="43">
        <f t="shared" si="1094"/>
        <v>0</v>
      </c>
    </row>
    <row r="5059" spans="1:47" ht="15" customHeight="1" x14ac:dyDescent="0.25">
      <c r="A5059" s="11"/>
      <c r="B5059" s="19">
        <v>5228</v>
      </c>
      <c r="C5059" s="61"/>
      <c r="D5059" s="62"/>
      <c r="E5059" s="78"/>
      <c r="F5059" s="63"/>
      <c r="G5059" s="80"/>
      <c r="H5059" s="94"/>
      <c r="I5059" s="95"/>
      <c r="J5059" s="27"/>
      <c r="K5059" s="27"/>
      <c r="L5059" s="95"/>
      <c r="M5059" s="96"/>
      <c r="N5059" s="29">
        <v>0</v>
      </c>
      <c r="O5059" s="30" t="str">
        <f>IF(G5059&lt;=$N$2,"",IF(F5059=[3]Pav.tvarkyklė!$B$13,"",IF(ISBLANK(R5059),"X","")))</f>
        <v/>
      </c>
      <c r="P5059" s="91"/>
      <c r="Q5059" s="63"/>
      <c r="R5059" s="63"/>
      <c r="S5059" s="63"/>
      <c r="T5059" s="63"/>
      <c r="U5059" s="34" t="str">
        <f>IFERROR(INDEX('[3]5.Grup_T'!$G$4:$G$22,MATCH('6.Turtas'!E5059,'[3]5.Grup_T'!$E$4:$E$22,0)),"0")</f>
        <v>0</v>
      </c>
      <c r="V5059" s="35">
        <f t="shared" si="1095"/>
        <v>0</v>
      </c>
      <c r="W5059" s="35">
        <f>IF(NOT(ISBLANK(H5059)),(12-DATEDIF(H5059,'[3]1.Pradzia'!$D$13,"m")),0)</f>
        <v>0</v>
      </c>
      <c r="X5059" s="35">
        <f t="shared" si="1096"/>
        <v>0</v>
      </c>
      <c r="Y5059" s="35">
        <f t="shared" si="1106"/>
        <v>0</v>
      </c>
      <c r="Z5059" s="35">
        <f t="shared" si="1104"/>
        <v>0</v>
      </c>
      <c r="AA5059" s="36">
        <f t="shared" si="1097"/>
        <v>0</v>
      </c>
      <c r="AB5059" s="36">
        <f t="shared" si="1098"/>
        <v>0</v>
      </c>
      <c r="AC5059" s="37">
        <f t="shared" si="1099"/>
        <v>0</v>
      </c>
      <c r="AD5059" s="35">
        <f>IF(OR(YEAR(G5059)&lt;2019,O5059="X"),0,IF(ISBLANK(H5059),DATEDIF(G5059,'[3]1.Pradzia'!$D$13,"M"),DATEDIF(G5059,H5059,"m")))</f>
        <v>0</v>
      </c>
      <c r="AE5059" s="37">
        <f>IF(E5059='[3]5.Grup_T'!$E$20,0,IF(AD5059&lt;&gt;0,M5059/V5059*MIN(12,AD5059),0))</f>
        <v>0</v>
      </c>
      <c r="AF5059" s="37">
        <f t="shared" si="1100"/>
        <v>0</v>
      </c>
      <c r="AG5059" s="37">
        <f t="shared" si="1101"/>
        <v>0</v>
      </c>
      <c r="AH5059" s="37">
        <f t="shared" si="1102"/>
        <v>0</v>
      </c>
      <c r="AI5059" s="35" t="str">
        <f t="shared" si="1103"/>
        <v>Nusidėvėjęs</v>
      </c>
      <c r="AJ5059" s="38" t="str">
        <f>IF(AND(F5059&lt;&gt;[3]Pav.tvarkyklė!$B$12,F5059&lt;&gt;[3]Pav.tvarkyklė!$B$13),"GVTNT","X")</f>
        <v>GVTNT</v>
      </c>
      <c r="AK5059" s="39">
        <f t="shared" si="1105"/>
        <v>0</v>
      </c>
      <c r="AL5059" s="41"/>
      <c r="AM5059" s="41"/>
      <c r="AN5059" s="41">
        <f t="shared" si="1093"/>
        <v>1900</v>
      </c>
      <c r="AO5059" s="41"/>
      <c r="AP5059" s="41"/>
      <c r="AQ5059" s="41"/>
      <c r="AR5059" s="42"/>
      <c r="AS5059" s="42"/>
      <c r="AU5059" s="43">
        <f t="shared" si="1094"/>
        <v>0</v>
      </c>
    </row>
    <row r="5060" spans="1:47" ht="15" customHeight="1" x14ac:dyDescent="0.25">
      <c r="A5060" s="11"/>
      <c r="B5060" s="19">
        <v>5229</v>
      </c>
      <c r="C5060" s="61"/>
      <c r="D5060" s="62"/>
      <c r="E5060" s="78"/>
      <c r="F5060" s="63"/>
      <c r="G5060" s="80"/>
      <c r="H5060" s="94"/>
      <c r="I5060" s="95"/>
      <c r="J5060" s="27"/>
      <c r="K5060" s="27"/>
      <c r="L5060" s="95"/>
      <c r="M5060" s="96"/>
      <c r="N5060" s="29">
        <v>0</v>
      </c>
      <c r="O5060" s="30" t="str">
        <f>IF(G5060&lt;=$N$2,"",IF(F5060=[3]Pav.tvarkyklė!$B$13,"",IF(ISBLANK(R5060),"X","")))</f>
        <v/>
      </c>
      <c r="P5060" s="91"/>
      <c r="Q5060" s="63"/>
      <c r="R5060" s="63"/>
      <c r="S5060" s="63"/>
      <c r="T5060" s="63"/>
      <c r="U5060" s="34" t="str">
        <f>IFERROR(INDEX('[3]5.Grup_T'!$G$4:$G$22,MATCH('6.Turtas'!E5060,'[3]5.Grup_T'!$E$4:$E$22,0)),"0")</f>
        <v>0</v>
      </c>
      <c r="V5060" s="35">
        <f t="shared" si="1095"/>
        <v>0</v>
      </c>
      <c r="W5060" s="35">
        <f>IF(NOT(ISBLANK(H5060)),(12-DATEDIF(H5060,'[3]1.Pradzia'!$D$13,"m")),0)</f>
        <v>0</v>
      </c>
      <c r="X5060" s="35">
        <f t="shared" si="1096"/>
        <v>0</v>
      </c>
      <c r="Y5060" s="35">
        <f t="shared" si="1106"/>
        <v>0</v>
      </c>
      <c r="Z5060" s="35">
        <f t="shared" si="1104"/>
        <v>0</v>
      </c>
      <c r="AA5060" s="36">
        <f t="shared" si="1097"/>
        <v>0</v>
      </c>
      <c r="AB5060" s="36">
        <f t="shared" si="1098"/>
        <v>0</v>
      </c>
      <c r="AC5060" s="37">
        <f t="shared" si="1099"/>
        <v>0</v>
      </c>
      <c r="AD5060" s="35">
        <f>IF(OR(YEAR(G5060)&lt;2019,O5060="X"),0,IF(ISBLANK(H5060),DATEDIF(G5060,'[3]1.Pradzia'!$D$13,"M"),DATEDIF(G5060,H5060,"m")))</f>
        <v>0</v>
      </c>
      <c r="AE5060" s="37">
        <f>IF(E5060='[3]5.Grup_T'!$E$20,0,IF(AD5060&lt;&gt;0,M5060/V5060*MIN(12,AD5060),0))</f>
        <v>0</v>
      </c>
      <c r="AF5060" s="37">
        <f t="shared" si="1100"/>
        <v>0</v>
      </c>
      <c r="AG5060" s="37">
        <f t="shared" si="1101"/>
        <v>0</v>
      </c>
      <c r="AH5060" s="37">
        <f t="shared" si="1102"/>
        <v>0</v>
      </c>
      <c r="AI5060" s="35" t="str">
        <f t="shared" si="1103"/>
        <v>Nusidėvėjęs</v>
      </c>
      <c r="AJ5060" s="38" t="str">
        <f>IF(AND(F5060&lt;&gt;[3]Pav.tvarkyklė!$B$12,F5060&lt;&gt;[3]Pav.tvarkyklė!$B$13),"GVTNT","X")</f>
        <v>GVTNT</v>
      </c>
      <c r="AK5060" s="39">
        <f t="shared" si="1105"/>
        <v>0</v>
      </c>
      <c r="AL5060" s="41"/>
      <c r="AM5060" s="41"/>
      <c r="AN5060" s="41">
        <f t="shared" si="1093"/>
        <v>1900</v>
      </c>
      <c r="AO5060" s="41"/>
      <c r="AP5060" s="41"/>
      <c r="AQ5060" s="41"/>
      <c r="AR5060" s="42"/>
      <c r="AS5060" s="42"/>
      <c r="AU5060" s="43">
        <f t="shared" si="1094"/>
        <v>0</v>
      </c>
    </row>
    <row r="5061" spans="1:47" ht="15" customHeight="1" x14ac:dyDescent="0.25">
      <c r="A5061" s="11"/>
      <c r="B5061" s="19">
        <v>5230</v>
      </c>
      <c r="C5061" s="61"/>
      <c r="D5061" s="62"/>
      <c r="E5061" s="78"/>
      <c r="F5061" s="63"/>
      <c r="G5061" s="80"/>
      <c r="H5061" s="94"/>
      <c r="I5061" s="95"/>
      <c r="J5061" s="27"/>
      <c r="K5061" s="27"/>
      <c r="L5061" s="95"/>
      <c r="M5061" s="96"/>
      <c r="N5061" s="29">
        <v>0</v>
      </c>
      <c r="O5061" s="30" t="str">
        <f>IF(G5061&lt;=$N$2,"",IF(F5061=[3]Pav.tvarkyklė!$B$13,"",IF(ISBLANK(R5061),"X","")))</f>
        <v/>
      </c>
      <c r="P5061" s="91"/>
      <c r="Q5061" s="63"/>
      <c r="R5061" s="63"/>
      <c r="S5061" s="63"/>
      <c r="T5061" s="63"/>
      <c r="U5061" s="34" t="str">
        <f>IFERROR(INDEX('[3]5.Grup_T'!$G$4:$G$22,MATCH('6.Turtas'!E5061,'[3]5.Grup_T'!$E$4:$E$22,0)),"0")</f>
        <v>0</v>
      </c>
      <c r="V5061" s="35">
        <f t="shared" si="1095"/>
        <v>0</v>
      </c>
      <c r="W5061" s="35">
        <f>IF(NOT(ISBLANK(H5061)),(12-DATEDIF(H5061,'[3]1.Pradzia'!$D$13,"m")),0)</f>
        <v>0</v>
      </c>
      <c r="X5061" s="35">
        <f t="shared" si="1096"/>
        <v>0</v>
      </c>
      <c r="Y5061" s="35">
        <f t="shared" si="1106"/>
        <v>0</v>
      </c>
      <c r="Z5061" s="35">
        <f t="shared" si="1104"/>
        <v>0</v>
      </c>
      <c r="AA5061" s="36">
        <f t="shared" si="1097"/>
        <v>0</v>
      </c>
      <c r="AB5061" s="36">
        <f t="shared" si="1098"/>
        <v>0</v>
      </c>
      <c r="AC5061" s="37">
        <f t="shared" si="1099"/>
        <v>0</v>
      </c>
      <c r="AD5061" s="35">
        <f>IF(OR(YEAR(G5061)&lt;2019,O5061="X"),0,IF(ISBLANK(H5061),DATEDIF(G5061,'[3]1.Pradzia'!$D$13,"M"),DATEDIF(G5061,H5061,"m")))</f>
        <v>0</v>
      </c>
      <c r="AE5061" s="37">
        <f>IF(E5061='[3]5.Grup_T'!$E$20,0,IF(AD5061&lt;&gt;0,M5061/V5061*MIN(12,AD5061),0))</f>
        <v>0</v>
      </c>
      <c r="AF5061" s="37">
        <f t="shared" si="1100"/>
        <v>0</v>
      </c>
      <c r="AG5061" s="37">
        <f t="shared" si="1101"/>
        <v>0</v>
      </c>
      <c r="AH5061" s="37">
        <f t="shared" si="1102"/>
        <v>0</v>
      </c>
      <c r="AI5061" s="35" t="str">
        <f t="shared" si="1103"/>
        <v>Nusidėvėjęs</v>
      </c>
      <c r="AJ5061" s="38" t="str">
        <f>IF(AND(F5061&lt;&gt;[3]Pav.tvarkyklė!$B$12,F5061&lt;&gt;[3]Pav.tvarkyklė!$B$13),"GVTNT","X")</f>
        <v>GVTNT</v>
      </c>
      <c r="AK5061" s="39">
        <f t="shared" si="1105"/>
        <v>0</v>
      </c>
      <c r="AL5061" s="41"/>
      <c r="AM5061" s="41"/>
      <c r="AN5061" s="41">
        <f t="shared" ref="AN5061:AN5124" si="1107">YEAR(G5061)</f>
        <v>1900</v>
      </c>
      <c r="AO5061" s="41"/>
      <c r="AP5061" s="41"/>
      <c r="AQ5061" s="41"/>
      <c r="AR5061" s="42"/>
      <c r="AS5061" s="42"/>
      <c r="AU5061" s="43">
        <f t="shared" ref="AU5061:AU5124" si="1108">AF5061-AT5061</f>
        <v>0</v>
      </c>
    </row>
    <row r="5062" spans="1:47" ht="15" customHeight="1" x14ac:dyDescent="0.25">
      <c r="A5062" s="11"/>
      <c r="B5062" s="19">
        <v>5231</v>
      </c>
      <c r="C5062" s="61"/>
      <c r="D5062" s="62"/>
      <c r="E5062" s="78"/>
      <c r="F5062" s="63"/>
      <c r="G5062" s="80"/>
      <c r="H5062" s="94"/>
      <c r="I5062" s="95"/>
      <c r="J5062" s="27"/>
      <c r="K5062" s="27"/>
      <c r="L5062" s="95"/>
      <c r="M5062" s="96"/>
      <c r="N5062" s="29">
        <v>0</v>
      </c>
      <c r="O5062" s="30" t="str">
        <f>IF(G5062&lt;=$N$2,"",IF(F5062=[3]Pav.tvarkyklė!$B$13,"",IF(ISBLANK(R5062),"X","")))</f>
        <v/>
      </c>
      <c r="P5062" s="91"/>
      <c r="Q5062" s="63"/>
      <c r="R5062" s="63"/>
      <c r="S5062" s="63"/>
      <c r="T5062" s="63"/>
      <c r="U5062" s="34" t="str">
        <f>IFERROR(INDEX('[3]5.Grup_T'!$G$4:$G$22,MATCH('6.Turtas'!E5062,'[3]5.Grup_T'!$E$4:$E$22,0)),"0")</f>
        <v>0</v>
      </c>
      <c r="V5062" s="35">
        <f t="shared" si="1095"/>
        <v>0</v>
      </c>
      <c r="W5062" s="35">
        <f>IF(NOT(ISBLANK(H5062)),(12-DATEDIF(H5062,'[3]1.Pradzia'!$D$13,"m")),0)</f>
        <v>0</v>
      </c>
      <c r="X5062" s="35">
        <f t="shared" si="1096"/>
        <v>0</v>
      </c>
      <c r="Y5062" s="35">
        <f t="shared" si="1106"/>
        <v>0</v>
      </c>
      <c r="Z5062" s="35">
        <f t="shared" si="1104"/>
        <v>0</v>
      </c>
      <c r="AA5062" s="36">
        <f t="shared" si="1097"/>
        <v>0</v>
      </c>
      <c r="AB5062" s="36">
        <f t="shared" si="1098"/>
        <v>0</v>
      </c>
      <c r="AC5062" s="37">
        <f t="shared" si="1099"/>
        <v>0</v>
      </c>
      <c r="AD5062" s="35">
        <f>IF(OR(YEAR(G5062)&lt;2019,O5062="X"),0,IF(ISBLANK(H5062),DATEDIF(G5062,'[3]1.Pradzia'!$D$13,"M"),DATEDIF(G5062,H5062,"m")))</f>
        <v>0</v>
      </c>
      <c r="AE5062" s="37">
        <f>IF(E5062='[3]5.Grup_T'!$E$20,0,IF(AD5062&lt;&gt;0,M5062/V5062*MIN(12,AD5062),0))</f>
        <v>0</v>
      </c>
      <c r="AF5062" s="37">
        <f t="shared" si="1100"/>
        <v>0</v>
      </c>
      <c r="AG5062" s="37">
        <f t="shared" si="1101"/>
        <v>0</v>
      </c>
      <c r="AH5062" s="37">
        <f t="shared" si="1102"/>
        <v>0</v>
      </c>
      <c r="AI5062" s="35" t="str">
        <f t="shared" si="1103"/>
        <v>Nusidėvėjęs</v>
      </c>
      <c r="AJ5062" s="38" t="str">
        <f>IF(AND(F5062&lt;&gt;[3]Pav.tvarkyklė!$B$12,F5062&lt;&gt;[3]Pav.tvarkyklė!$B$13),"GVTNT","X")</f>
        <v>GVTNT</v>
      </c>
      <c r="AK5062" s="39">
        <f t="shared" si="1105"/>
        <v>0</v>
      </c>
      <c r="AL5062" s="41"/>
      <c r="AM5062" s="41"/>
      <c r="AN5062" s="41">
        <f t="shared" si="1107"/>
        <v>1900</v>
      </c>
      <c r="AO5062" s="41"/>
      <c r="AP5062" s="41"/>
      <c r="AQ5062" s="41"/>
      <c r="AR5062" s="42"/>
      <c r="AS5062" s="42"/>
      <c r="AU5062" s="43">
        <f t="shared" si="1108"/>
        <v>0</v>
      </c>
    </row>
    <row r="5063" spans="1:47" ht="15" customHeight="1" x14ac:dyDescent="0.25">
      <c r="A5063" s="11"/>
      <c r="B5063" s="19">
        <v>5232</v>
      </c>
      <c r="C5063" s="61"/>
      <c r="D5063" s="62"/>
      <c r="E5063" s="78"/>
      <c r="F5063" s="63"/>
      <c r="G5063" s="80"/>
      <c r="H5063" s="94"/>
      <c r="I5063" s="95"/>
      <c r="J5063" s="27"/>
      <c r="K5063" s="27"/>
      <c r="L5063" s="95"/>
      <c r="M5063" s="96"/>
      <c r="N5063" s="29">
        <v>0</v>
      </c>
      <c r="O5063" s="30" t="str">
        <f>IF(G5063&lt;=$N$2,"",IF(F5063=[3]Pav.tvarkyklė!$B$13,"",IF(ISBLANK(R5063),"X","")))</f>
        <v/>
      </c>
      <c r="P5063" s="91"/>
      <c r="Q5063" s="63"/>
      <c r="R5063" s="63"/>
      <c r="S5063" s="63"/>
      <c r="T5063" s="63"/>
      <c r="U5063" s="34" t="str">
        <f>IFERROR(INDEX('[3]5.Grup_T'!$G$4:$G$22,MATCH('6.Turtas'!E5063,'[3]5.Grup_T'!$E$4:$E$22,0)),"0")</f>
        <v>0</v>
      </c>
      <c r="V5063" s="35">
        <f t="shared" si="1095"/>
        <v>0</v>
      </c>
      <c r="W5063" s="35">
        <f>IF(NOT(ISBLANK(H5063)),(12-DATEDIF(H5063,'[3]1.Pradzia'!$D$13,"m")),0)</f>
        <v>0</v>
      </c>
      <c r="X5063" s="35">
        <f t="shared" si="1096"/>
        <v>0</v>
      </c>
      <c r="Y5063" s="35">
        <f t="shared" si="1106"/>
        <v>0</v>
      </c>
      <c r="Z5063" s="35">
        <f t="shared" si="1104"/>
        <v>0</v>
      </c>
      <c r="AA5063" s="36">
        <f t="shared" si="1097"/>
        <v>0</v>
      </c>
      <c r="AB5063" s="36">
        <f t="shared" si="1098"/>
        <v>0</v>
      </c>
      <c r="AC5063" s="37">
        <f t="shared" si="1099"/>
        <v>0</v>
      </c>
      <c r="AD5063" s="35">
        <f>IF(OR(YEAR(G5063)&lt;2019,O5063="X"),0,IF(ISBLANK(H5063),DATEDIF(G5063,'[3]1.Pradzia'!$D$13,"M"),DATEDIF(G5063,H5063,"m")))</f>
        <v>0</v>
      </c>
      <c r="AE5063" s="37">
        <f>IF(E5063='[3]5.Grup_T'!$E$20,0,IF(AD5063&lt;&gt;0,M5063/V5063*MIN(12,AD5063),0))</f>
        <v>0</v>
      </c>
      <c r="AF5063" s="37">
        <f t="shared" si="1100"/>
        <v>0</v>
      </c>
      <c r="AG5063" s="37">
        <f t="shared" si="1101"/>
        <v>0</v>
      </c>
      <c r="AH5063" s="37">
        <f t="shared" si="1102"/>
        <v>0</v>
      </c>
      <c r="AI5063" s="35" t="str">
        <f t="shared" si="1103"/>
        <v>Nusidėvėjęs</v>
      </c>
      <c r="AJ5063" s="38" t="str">
        <f>IF(AND(F5063&lt;&gt;[3]Pav.tvarkyklė!$B$12,F5063&lt;&gt;[3]Pav.tvarkyklė!$B$13),"GVTNT","X")</f>
        <v>GVTNT</v>
      </c>
      <c r="AK5063" s="39">
        <f t="shared" si="1105"/>
        <v>0</v>
      </c>
      <c r="AL5063" s="41"/>
      <c r="AM5063" s="41"/>
      <c r="AN5063" s="41">
        <f t="shared" si="1107"/>
        <v>1900</v>
      </c>
      <c r="AO5063" s="41"/>
      <c r="AP5063" s="41"/>
      <c r="AQ5063" s="41"/>
      <c r="AR5063" s="42"/>
      <c r="AS5063" s="42"/>
      <c r="AU5063" s="43">
        <f t="shared" si="1108"/>
        <v>0</v>
      </c>
    </row>
    <row r="5064" spans="1:47" ht="15" customHeight="1" x14ac:dyDescent="0.25">
      <c r="A5064" s="11"/>
      <c r="B5064" s="19">
        <v>5233</v>
      </c>
      <c r="C5064" s="61"/>
      <c r="D5064" s="62"/>
      <c r="E5064" s="78"/>
      <c r="F5064" s="63"/>
      <c r="G5064" s="80"/>
      <c r="H5064" s="94"/>
      <c r="I5064" s="95"/>
      <c r="J5064" s="27"/>
      <c r="K5064" s="27"/>
      <c r="L5064" s="95"/>
      <c r="M5064" s="96"/>
      <c r="N5064" s="29">
        <v>0</v>
      </c>
      <c r="O5064" s="30" t="str">
        <f>IF(G5064&lt;=$N$2,"",IF(F5064=[3]Pav.tvarkyklė!$B$13,"",IF(ISBLANK(R5064),"X","")))</f>
        <v/>
      </c>
      <c r="P5064" s="91"/>
      <c r="Q5064" s="63"/>
      <c r="R5064" s="63"/>
      <c r="S5064" s="63"/>
      <c r="T5064" s="63"/>
      <c r="U5064" s="34" t="str">
        <f>IFERROR(INDEX('[3]5.Grup_T'!$G$4:$G$22,MATCH('6.Turtas'!E5064,'[3]5.Grup_T'!$E$4:$E$22,0)),"0")</f>
        <v>0</v>
      </c>
      <c r="V5064" s="35">
        <f t="shared" si="1095"/>
        <v>0</v>
      </c>
      <c r="W5064" s="35">
        <f>IF(NOT(ISBLANK(H5064)),(12-DATEDIF(H5064,'[3]1.Pradzia'!$D$13,"m")),0)</f>
        <v>0</v>
      </c>
      <c r="X5064" s="35">
        <f t="shared" si="1096"/>
        <v>0</v>
      </c>
      <c r="Y5064" s="35">
        <f t="shared" si="1106"/>
        <v>0</v>
      </c>
      <c r="Z5064" s="35">
        <f t="shared" si="1104"/>
        <v>0</v>
      </c>
      <c r="AA5064" s="36">
        <f t="shared" si="1097"/>
        <v>0</v>
      </c>
      <c r="AB5064" s="36">
        <f t="shared" si="1098"/>
        <v>0</v>
      </c>
      <c r="AC5064" s="37">
        <f t="shared" si="1099"/>
        <v>0</v>
      </c>
      <c r="AD5064" s="35">
        <f>IF(OR(YEAR(G5064)&lt;2019,O5064="X"),0,IF(ISBLANK(H5064),DATEDIF(G5064,'[3]1.Pradzia'!$D$13,"M"),DATEDIF(G5064,H5064,"m")))</f>
        <v>0</v>
      </c>
      <c r="AE5064" s="37">
        <f>IF(E5064='[3]5.Grup_T'!$E$20,0,IF(AD5064&lt;&gt;0,M5064/V5064*MIN(12,AD5064),0))</f>
        <v>0</v>
      </c>
      <c r="AF5064" s="37">
        <f t="shared" si="1100"/>
        <v>0</v>
      </c>
      <c r="AG5064" s="37">
        <f t="shared" si="1101"/>
        <v>0</v>
      </c>
      <c r="AH5064" s="37">
        <f t="shared" si="1102"/>
        <v>0</v>
      </c>
      <c r="AI5064" s="35" t="str">
        <f t="shared" si="1103"/>
        <v>Nusidėvėjęs</v>
      </c>
      <c r="AJ5064" s="38" t="str">
        <f>IF(AND(F5064&lt;&gt;[3]Pav.tvarkyklė!$B$12,F5064&lt;&gt;[3]Pav.tvarkyklė!$B$13),"GVTNT","X")</f>
        <v>GVTNT</v>
      </c>
      <c r="AK5064" s="39">
        <f t="shared" si="1105"/>
        <v>0</v>
      </c>
      <c r="AL5064" s="41"/>
      <c r="AM5064" s="41"/>
      <c r="AN5064" s="41">
        <f t="shared" si="1107"/>
        <v>1900</v>
      </c>
      <c r="AO5064" s="41"/>
      <c r="AP5064" s="41"/>
      <c r="AQ5064" s="41"/>
      <c r="AR5064" s="42"/>
      <c r="AS5064" s="42"/>
      <c r="AU5064" s="43">
        <f t="shared" si="1108"/>
        <v>0</v>
      </c>
    </row>
    <row r="5065" spans="1:47" ht="15" customHeight="1" x14ac:dyDescent="0.25">
      <c r="A5065" s="11"/>
      <c r="B5065" s="19">
        <v>5234</v>
      </c>
      <c r="C5065" s="61"/>
      <c r="D5065" s="62"/>
      <c r="E5065" s="78"/>
      <c r="F5065" s="63"/>
      <c r="G5065" s="80"/>
      <c r="H5065" s="94"/>
      <c r="I5065" s="95"/>
      <c r="J5065" s="27"/>
      <c r="K5065" s="27"/>
      <c r="L5065" s="95"/>
      <c r="M5065" s="96"/>
      <c r="N5065" s="29">
        <v>0</v>
      </c>
      <c r="O5065" s="30" t="str">
        <f>IF(G5065&lt;=$N$2,"",IF(F5065=[3]Pav.tvarkyklė!$B$13,"",IF(ISBLANK(R5065),"X","")))</f>
        <v/>
      </c>
      <c r="P5065" s="91"/>
      <c r="Q5065" s="63"/>
      <c r="R5065" s="63"/>
      <c r="S5065" s="63"/>
      <c r="T5065" s="63"/>
      <c r="U5065" s="34" t="str">
        <f>IFERROR(INDEX('[3]5.Grup_T'!$G$4:$G$22,MATCH('6.Turtas'!E5065,'[3]5.Grup_T'!$E$4:$E$22,0)),"0")</f>
        <v>0</v>
      </c>
      <c r="V5065" s="35">
        <f t="shared" si="1095"/>
        <v>0</v>
      </c>
      <c r="W5065" s="35">
        <f>IF(NOT(ISBLANK(H5065)),(12-DATEDIF(H5065,'[3]1.Pradzia'!$D$13,"m")),0)</f>
        <v>0</v>
      </c>
      <c r="X5065" s="35">
        <f t="shared" si="1096"/>
        <v>0</v>
      </c>
      <c r="Y5065" s="35">
        <f t="shared" si="1106"/>
        <v>0</v>
      </c>
      <c r="Z5065" s="35">
        <f t="shared" si="1104"/>
        <v>0</v>
      </c>
      <c r="AA5065" s="36">
        <f t="shared" si="1097"/>
        <v>0</v>
      </c>
      <c r="AB5065" s="36">
        <f t="shared" si="1098"/>
        <v>0</v>
      </c>
      <c r="AC5065" s="37">
        <f t="shared" si="1099"/>
        <v>0</v>
      </c>
      <c r="AD5065" s="35">
        <f>IF(OR(YEAR(G5065)&lt;2019,O5065="X"),0,IF(ISBLANK(H5065),DATEDIF(G5065,'[3]1.Pradzia'!$D$13,"M"),DATEDIF(G5065,H5065,"m")))</f>
        <v>0</v>
      </c>
      <c r="AE5065" s="37">
        <f>IF(E5065='[3]5.Grup_T'!$E$20,0,IF(AD5065&lt;&gt;0,M5065/V5065*MIN(12,AD5065),0))</f>
        <v>0</v>
      </c>
      <c r="AF5065" s="37">
        <f t="shared" si="1100"/>
        <v>0</v>
      </c>
      <c r="AG5065" s="37">
        <f t="shared" si="1101"/>
        <v>0</v>
      </c>
      <c r="AH5065" s="37">
        <f t="shared" si="1102"/>
        <v>0</v>
      </c>
      <c r="AI5065" s="35" t="str">
        <f t="shared" si="1103"/>
        <v>Nusidėvėjęs</v>
      </c>
      <c r="AJ5065" s="38" t="str">
        <f>IF(AND(F5065&lt;&gt;[3]Pav.tvarkyklė!$B$12,F5065&lt;&gt;[3]Pav.tvarkyklė!$B$13),"GVTNT","X")</f>
        <v>GVTNT</v>
      </c>
      <c r="AK5065" s="39">
        <f t="shared" si="1105"/>
        <v>0</v>
      </c>
      <c r="AL5065" s="41"/>
      <c r="AM5065" s="41"/>
      <c r="AN5065" s="41">
        <f t="shared" si="1107"/>
        <v>1900</v>
      </c>
      <c r="AO5065" s="41"/>
      <c r="AP5065" s="41"/>
      <c r="AQ5065" s="41"/>
      <c r="AR5065" s="42"/>
      <c r="AS5065" s="42"/>
      <c r="AU5065" s="43">
        <f t="shared" si="1108"/>
        <v>0</v>
      </c>
    </row>
    <row r="5066" spans="1:47" ht="15" customHeight="1" x14ac:dyDescent="0.25">
      <c r="A5066" s="11"/>
      <c r="B5066" s="19">
        <v>5235</v>
      </c>
      <c r="C5066" s="61"/>
      <c r="D5066" s="62"/>
      <c r="E5066" s="78"/>
      <c r="F5066" s="63"/>
      <c r="G5066" s="80"/>
      <c r="H5066" s="94"/>
      <c r="I5066" s="95"/>
      <c r="J5066" s="27"/>
      <c r="K5066" s="27"/>
      <c r="L5066" s="95"/>
      <c r="M5066" s="96"/>
      <c r="N5066" s="29">
        <v>0</v>
      </c>
      <c r="O5066" s="30" t="str">
        <f>IF(G5066&lt;=$N$2,"",IF(F5066=[3]Pav.tvarkyklė!$B$13,"",IF(ISBLANK(R5066),"X","")))</f>
        <v/>
      </c>
      <c r="P5066" s="91"/>
      <c r="Q5066" s="63"/>
      <c r="R5066" s="63"/>
      <c r="S5066" s="63"/>
      <c r="T5066" s="63"/>
      <c r="U5066" s="34" t="str">
        <f>IFERROR(INDEX('[3]5.Grup_T'!$G$4:$G$22,MATCH('6.Turtas'!E5066,'[3]5.Grup_T'!$E$4:$E$22,0)),"0")</f>
        <v>0</v>
      </c>
      <c r="V5066" s="35">
        <f t="shared" si="1095"/>
        <v>0</v>
      </c>
      <c r="W5066" s="35">
        <f>IF(NOT(ISBLANK(H5066)),(12-DATEDIF(H5066,'[3]1.Pradzia'!$D$13,"m")),0)</f>
        <v>0</v>
      </c>
      <c r="X5066" s="35">
        <f t="shared" si="1096"/>
        <v>0</v>
      </c>
      <c r="Y5066" s="35">
        <f t="shared" si="1106"/>
        <v>0</v>
      </c>
      <c r="Z5066" s="35">
        <f t="shared" si="1104"/>
        <v>0</v>
      </c>
      <c r="AA5066" s="36">
        <f t="shared" si="1097"/>
        <v>0</v>
      </c>
      <c r="AB5066" s="36">
        <f t="shared" si="1098"/>
        <v>0</v>
      </c>
      <c r="AC5066" s="37">
        <f t="shared" si="1099"/>
        <v>0</v>
      </c>
      <c r="AD5066" s="35">
        <f>IF(OR(YEAR(G5066)&lt;2019,O5066="X"),0,IF(ISBLANK(H5066),DATEDIF(G5066,'[3]1.Pradzia'!$D$13,"M"),DATEDIF(G5066,H5066,"m")))</f>
        <v>0</v>
      </c>
      <c r="AE5066" s="37">
        <f>IF(E5066='[3]5.Grup_T'!$E$20,0,IF(AD5066&lt;&gt;0,M5066/V5066*MIN(12,AD5066),0))</f>
        <v>0</v>
      </c>
      <c r="AF5066" s="37">
        <f t="shared" si="1100"/>
        <v>0</v>
      </c>
      <c r="AG5066" s="37">
        <f t="shared" si="1101"/>
        <v>0</v>
      </c>
      <c r="AH5066" s="37">
        <f t="shared" si="1102"/>
        <v>0</v>
      </c>
      <c r="AI5066" s="35" t="str">
        <f t="shared" si="1103"/>
        <v>Nusidėvėjęs</v>
      </c>
      <c r="AJ5066" s="38" t="str">
        <f>IF(AND(F5066&lt;&gt;[3]Pav.tvarkyklė!$B$12,F5066&lt;&gt;[3]Pav.tvarkyklė!$B$13),"GVTNT","X")</f>
        <v>GVTNT</v>
      </c>
      <c r="AK5066" s="39">
        <f t="shared" si="1105"/>
        <v>0</v>
      </c>
      <c r="AL5066" s="41"/>
      <c r="AM5066" s="41"/>
      <c r="AN5066" s="41">
        <f t="shared" si="1107"/>
        <v>1900</v>
      </c>
      <c r="AO5066" s="41"/>
      <c r="AP5066" s="41"/>
      <c r="AQ5066" s="41"/>
      <c r="AR5066" s="42"/>
      <c r="AS5066" s="42"/>
      <c r="AU5066" s="43">
        <f t="shared" si="1108"/>
        <v>0</v>
      </c>
    </row>
    <row r="5067" spans="1:47" ht="15" customHeight="1" x14ac:dyDescent="0.25">
      <c r="A5067" s="11"/>
      <c r="B5067" s="19">
        <v>5236</v>
      </c>
      <c r="C5067" s="61"/>
      <c r="D5067" s="62"/>
      <c r="E5067" s="78"/>
      <c r="F5067" s="63"/>
      <c r="G5067" s="80"/>
      <c r="H5067" s="94"/>
      <c r="I5067" s="95"/>
      <c r="J5067" s="27"/>
      <c r="K5067" s="27"/>
      <c r="L5067" s="95"/>
      <c r="M5067" s="96"/>
      <c r="N5067" s="29">
        <v>0</v>
      </c>
      <c r="O5067" s="30" t="str">
        <f>IF(G5067&lt;=$N$2,"",IF(F5067=[3]Pav.tvarkyklė!$B$13,"",IF(ISBLANK(R5067),"X","")))</f>
        <v/>
      </c>
      <c r="P5067" s="91"/>
      <c r="Q5067" s="63"/>
      <c r="R5067" s="63"/>
      <c r="S5067" s="63"/>
      <c r="T5067" s="63"/>
      <c r="U5067" s="34" t="str">
        <f>IFERROR(INDEX('[3]5.Grup_T'!$G$4:$G$22,MATCH('6.Turtas'!E5067,'[3]5.Grup_T'!$E$4:$E$22,0)),"0")</f>
        <v>0</v>
      </c>
      <c r="V5067" s="35">
        <f t="shared" si="1095"/>
        <v>0</v>
      </c>
      <c r="W5067" s="35">
        <f>IF(NOT(ISBLANK(H5067)),(12-DATEDIF(H5067,'[3]1.Pradzia'!$D$13,"m")),0)</f>
        <v>0</v>
      </c>
      <c r="X5067" s="35">
        <f t="shared" si="1096"/>
        <v>0</v>
      </c>
      <c r="Y5067" s="35">
        <f t="shared" si="1106"/>
        <v>0</v>
      </c>
      <c r="Z5067" s="35">
        <f t="shared" si="1104"/>
        <v>0</v>
      </c>
      <c r="AA5067" s="36">
        <f t="shared" si="1097"/>
        <v>0</v>
      </c>
      <c r="AB5067" s="36">
        <f t="shared" si="1098"/>
        <v>0</v>
      </c>
      <c r="AC5067" s="37">
        <f t="shared" si="1099"/>
        <v>0</v>
      </c>
      <c r="AD5067" s="35">
        <f>IF(OR(YEAR(G5067)&lt;2019,O5067="X"),0,IF(ISBLANK(H5067),DATEDIF(G5067,'[3]1.Pradzia'!$D$13,"M"),DATEDIF(G5067,H5067,"m")))</f>
        <v>0</v>
      </c>
      <c r="AE5067" s="37">
        <f>IF(E5067='[3]5.Grup_T'!$E$20,0,IF(AD5067&lt;&gt;0,M5067/V5067*MIN(12,AD5067),0))</f>
        <v>0</v>
      </c>
      <c r="AF5067" s="37">
        <f t="shared" si="1100"/>
        <v>0</v>
      </c>
      <c r="AG5067" s="37">
        <f t="shared" si="1101"/>
        <v>0</v>
      </c>
      <c r="AH5067" s="37">
        <f t="shared" si="1102"/>
        <v>0</v>
      </c>
      <c r="AI5067" s="35" t="str">
        <f t="shared" si="1103"/>
        <v>Nusidėvėjęs</v>
      </c>
      <c r="AJ5067" s="38" t="str">
        <f>IF(AND(F5067&lt;&gt;[3]Pav.tvarkyklė!$B$12,F5067&lt;&gt;[3]Pav.tvarkyklė!$B$13),"GVTNT","X")</f>
        <v>GVTNT</v>
      </c>
      <c r="AK5067" s="39">
        <f t="shared" si="1105"/>
        <v>0</v>
      </c>
      <c r="AL5067" s="41"/>
      <c r="AM5067" s="41"/>
      <c r="AN5067" s="41">
        <f t="shared" si="1107"/>
        <v>1900</v>
      </c>
      <c r="AO5067" s="41"/>
      <c r="AP5067" s="41"/>
      <c r="AQ5067" s="41"/>
      <c r="AR5067" s="42"/>
      <c r="AS5067" s="42"/>
      <c r="AU5067" s="43">
        <f t="shared" si="1108"/>
        <v>0</v>
      </c>
    </row>
    <row r="5068" spans="1:47" ht="15" customHeight="1" x14ac:dyDescent="0.25">
      <c r="A5068" s="11"/>
      <c r="B5068" s="19">
        <v>5237</v>
      </c>
      <c r="C5068" s="61"/>
      <c r="D5068" s="62"/>
      <c r="E5068" s="78"/>
      <c r="F5068" s="63"/>
      <c r="G5068" s="80"/>
      <c r="H5068" s="94"/>
      <c r="I5068" s="95"/>
      <c r="J5068" s="27"/>
      <c r="K5068" s="27"/>
      <c r="L5068" s="95"/>
      <c r="M5068" s="96"/>
      <c r="N5068" s="29">
        <v>0</v>
      </c>
      <c r="O5068" s="30" t="str">
        <f>IF(G5068&lt;=$N$2,"",IF(F5068=[3]Pav.tvarkyklė!$B$13,"",IF(ISBLANK(R5068),"X","")))</f>
        <v/>
      </c>
      <c r="P5068" s="91"/>
      <c r="Q5068" s="63"/>
      <c r="R5068" s="63"/>
      <c r="S5068" s="63"/>
      <c r="T5068" s="63"/>
      <c r="U5068" s="34" t="str">
        <f>IFERROR(INDEX('[3]5.Grup_T'!$G$4:$G$22,MATCH('6.Turtas'!E5068,'[3]5.Grup_T'!$E$4:$E$22,0)),"0")</f>
        <v>0</v>
      </c>
      <c r="V5068" s="35">
        <f t="shared" si="1095"/>
        <v>0</v>
      </c>
      <c r="W5068" s="35">
        <f>IF(NOT(ISBLANK(H5068)),(12-DATEDIF(H5068,'[3]1.Pradzia'!$D$13,"m")),0)</f>
        <v>0</v>
      </c>
      <c r="X5068" s="35">
        <f t="shared" si="1096"/>
        <v>0</v>
      </c>
      <c r="Y5068" s="35">
        <f t="shared" si="1106"/>
        <v>0</v>
      </c>
      <c r="Z5068" s="35">
        <f t="shared" si="1104"/>
        <v>0</v>
      </c>
      <c r="AA5068" s="36">
        <f t="shared" si="1097"/>
        <v>0</v>
      </c>
      <c r="AB5068" s="36">
        <f t="shared" si="1098"/>
        <v>0</v>
      </c>
      <c r="AC5068" s="37">
        <f t="shared" si="1099"/>
        <v>0</v>
      </c>
      <c r="AD5068" s="35">
        <f>IF(OR(YEAR(G5068)&lt;2019,O5068="X"),0,IF(ISBLANK(H5068),DATEDIF(G5068,'[3]1.Pradzia'!$D$13,"M"),DATEDIF(G5068,H5068,"m")))</f>
        <v>0</v>
      </c>
      <c r="AE5068" s="37">
        <f>IF(E5068='[3]5.Grup_T'!$E$20,0,IF(AD5068&lt;&gt;0,M5068/V5068*MIN(12,AD5068),0))</f>
        <v>0</v>
      </c>
      <c r="AF5068" s="37">
        <f t="shared" si="1100"/>
        <v>0</v>
      </c>
      <c r="AG5068" s="37">
        <f t="shared" si="1101"/>
        <v>0</v>
      </c>
      <c r="AH5068" s="37">
        <f t="shared" si="1102"/>
        <v>0</v>
      </c>
      <c r="AI5068" s="35" t="str">
        <f t="shared" si="1103"/>
        <v>Nusidėvėjęs</v>
      </c>
      <c r="AJ5068" s="38" t="str">
        <f>IF(AND(F5068&lt;&gt;[3]Pav.tvarkyklė!$B$12,F5068&lt;&gt;[3]Pav.tvarkyklė!$B$13),"GVTNT","X")</f>
        <v>GVTNT</v>
      </c>
      <c r="AK5068" s="39">
        <f t="shared" si="1105"/>
        <v>0</v>
      </c>
      <c r="AL5068" s="41"/>
      <c r="AM5068" s="41"/>
      <c r="AN5068" s="41">
        <f t="shared" si="1107"/>
        <v>1900</v>
      </c>
      <c r="AO5068" s="41"/>
      <c r="AP5068" s="41"/>
      <c r="AQ5068" s="41"/>
      <c r="AR5068" s="42"/>
      <c r="AS5068" s="42"/>
      <c r="AU5068" s="43">
        <f t="shared" si="1108"/>
        <v>0</v>
      </c>
    </row>
    <row r="5069" spans="1:47" ht="15" customHeight="1" x14ac:dyDescent="0.25">
      <c r="A5069" s="11"/>
      <c r="B5069" s="19">
        <v>5238</v>
      </c>
      <c r="C5069" s="61"/>
      <c r="D5069" s="62"/>
      <c r="E5069" s="78"/>
      <c r="F5069" s="63"/>
      <c r="G5069" s="80"/>
      <c r="H5069" s="94"/>
      <c r="I5069" s="95"/>
      <c r="J5069" s="27"/>
      <c r="K5069" s="27"/>
      <c r="L5069" s="95"/>
      <c r="M5069" s="96"/>
      <c r="N5069" s="29">
        <v>0</v>
      </c>
      <c r="O5069" s="30" t="str">
        <f>IF(G5069&lt;=$N$2,"",IF(F5069=[3]Pav.tvarkyklė!$B$13,"",IF(ISBLANK(R5069),"X","")))</f>
        <v/>
      </c>
      <c r="P5069" s="91"/>
      <c r="Q5069" s="63"/>
      <c r="R5069" s="63"/>
      <c r="S5069" s="63"/>
      <c r="T5069" s="63"/>
      <c r="U5069" s="34" t="str">
        <f>IFERROR(INDEX('[3]5.Grup_T'!$G$4:$G$22,MATCH('6.Turtas'!E5069,'[3]5.Grup_T'!$E$4:$E$22,0)),"0")</f>
        <v>0</v>
      </c>
      <c r="V5069" s="35">
        <f t="shared" si="1095"/>
        <v>0</v>
      </c>
      <c r="W5069" s="35">
        <f>IF(NOT(ISBLANK(H5069)),(12-DATEDIF(H5069,'[3]1.Pradzia'!$D$13,"m")),0)</f>
        <v>0</v>
      </c>
      <c r="X5069" s="35">
        <f t="shared" si="1096"/>
        <v>0</v>
      </c>
      <c r="Y5069" s="35">
        <f t="shared" si="1106"/>
        <v>0</v>
      </c>
      <c r="Z5069" s="35">
        <f t="shared" si="1104"/>
        <v>0</v>
      </c>
      <c r="AA5069" s="36">
        <f t="shared" si="1097"/>
        <v>0</v>
      </c>
      <c r="AB5069" s="36">
        <f t="shared" si="1098"/>
        <v>0</v>
      </c>
      <c r="AC5069" s="37">
        <f t="shared" si="1099"/>
        <v>0</v>
      </c>
      <c r="AD5069" s="35">
        <f>IF(OR(YEAR(G5069)&lt;2019,O5069="X"),0,IF(ISBLANK(H5069),DATEDIF(G5069,'[3]1.Pradzia'!$D$13,"M"),DATEDIF(G5069,H5069,"m")))</f>
        <v>0</v>
      </c>
      <c r="AE5069" s="37">
        <f>IF(E5069='[3]5.Grup_T'!$E$20,0,IF(AD5069&lt;&gt;0,M5069/V5069*MIN(12,AD5069),0))</f>
        <v>0</v>
      </c>
      <c r="AF5069" s="37">
        <f t="shared" si="1100"/>
        <v>0</v>
      </c>
      <c r="AG5069" s="37">
        <f t="shared" si="1101"/>
        <v>0</v>
      </c>
      <c r="AH5069" s="37">
        <f t="shared" si="1102"/>
        <v>0</v>
      </c>
      <c r="AI5069" s="35" t="str">
        <f t="shared" si="1103"/>
        <v>Nusidėvėjęs</v>
      </c>
      <c r="AJ5069" s="38" t="str">
        <f>IF(AND(F5069&lt;&gt;[3]Pav.tvarkyklė!$B$12,F5069&lt;&gt;[3]Pav.tvarkyklė!$B$13),"GVTNT","X")</f>
        <v>GVTNT</v>
      </c>
      <c r="AK5069" s="39">
        <f t="shared" si="1105"/>
        <v>0</v>
      </c>
      <c r="AL5069" s="41"/>
      <c r="AM5069" s="41"/>
      <c r="AN5069" s="41">
        <f t="shared" si="1107"/>
        <v>1900</v>
      </c>
      <c r="AO5069" s="41"/>
      <c r="AP5069" s="41"/>
      <c r="AQ5069" s="41"/>
      <c r="AR5069" s="42"/>
      <c r="AS5069" s="42"/>
      <c r="AU5069" s="43">
        <f t="shared" si="1108"/>
        <v>0</v>
      </c>
    </row>
    <row r="5070" spans="1:47" ht="15" customHeight="1" x14ac:dyDescent="0.25">
      <c r="A5070" s="11"/>
      <c r="B5070" s="19">
        <v>5239</v>
      </c>
      <c r="C5070" s="61"/>
      <c r="D5070" s="62"/>
      <c r="E5070" s="78"/>
      <c r="F5070" s="63"/>
      <c r="G5070" s="80"/>
      <c r="H5070" s="94"/>
      <c r="I5070" s="95"/>
      <c r="J5070" s="27"/>
      <c r="K5070" s="27"/>
      <c r="L5070" s="95"/>
      <c r="M5070" s="96"/>
      <c r="N5070" s="29">
        <v>0</v>
      </c>
      <c r="O5070" s="30" t="str">
        <f>IF(G5070&lt;=$N$2,"",IF(F5070=[3]Pav.tvarkyklė!$B$13,"",IF(ISBLANK(R5070),"X","")))</f>
        <v/>
      </c>
      <c r="P5070" s="91"/>
      <c r="Q5070" s="63"/>
      <c r="R5070" s="63"/>
      <c r="S5070" s="63"/>
      <c r="T5070" s="63"/>
      <c r="U5070" s="34" t="str">
        <f>IFERROR(INDEX('[3]5.Grup_T'!$G$4:$G$22,MATCH('6.Turtas'!E5070,'[3]5.Grup_T'!$E$4:$E$22,0)),"0")</f>
        <v>0</v>
      </c>
      <c r="V5070" s="35">
        <f t="shared" si="1095"/>
        <v>0</v>
      </c>
      <c r="W5070" s="35">
        <f>IF(NOT(ISBLANK(H5070)),(12-DATEDIF(H5070,'[3]1.Pradzia'!$D$13,"m")),0)</f>
        <v>0</v>
      </c>
      <c r="X5070" s="35">
        <f t="shared" si="1096"/>
        <v>0</v>
      </c>
      <c r="Y5070" s="35">
        <f t="shared" si="1106"/>
        <v>0</v>
      </c>
      <c r="Z5070" s="35">
        <f t="shared" si="1104"/>
        <v>0</v>
      </c>
      <c r="AA5070" s="36">
        <f t="shared" si="1097"/>
        <v>0</v>
      </c>
      <c r="AB5070" s="36">
        <f t="shared" si="1098"/>
        <v>0</v>
      </c>
      <c r="AC5070" s="37">
        <f t="shared" si="1099"/>
        <v>0</v>
      </c>
      <c r="AD5070" s="35">
        <f>IF(OR(YEAR(G5070)&lt;2019,O5070="X"),0,IF(ISBLANK(H5070),DATEDIF(G5070,'[3]1.Pradzia'!$D$13,"M"),DATEDIF(G5070,H5070,"m")))</f>
        <v>0</v>
      </c>
      <c r="AE5070" s="37">
        <f>IF(E5070='[3]5.Grup_T'!$E$20,0,IF(AD5070&lt;&gt;0,M5070/V5070*MIN(12,AD5070),0))</f>
        <v>0</v>
      </c>
      <c r="AF5070" s="37">
        <f t="shared" si="1100"/>
        <v>0</v>
      </c>
      <c r="AG5070" s="37">
        <f t="shared" si="1101"/>
        <v>0</v>
      </c>
      <c r="AH5070" s="37">
        <f t="shared" si="1102"/>
        <v>0</v>
      </c>
      <c r="AI5070" s="35" t="str">
        <f t="shared" si="1103"/>
        <v>Nusidėvėjęs</v>
      </c>
      <c r="AJ5070" s="38" t="str">
        <f>IF(AND(F5070&lt;&gt;[3]Pav.tvarkyklė!$B$12,F5070&lt;&gt;[3]Pav.tvarkyklė!$B$13),"GVTNT","X")</f>
        <v>GVTNT</v>
      </c>
      <c r="AK5070" s="39">
        <f t="shared" si="1105"/>
        <v>0</v>
      </c>
      <c r="AL5070" s="41"/>
      <c r="AM5070" s="41"/>
      <c r="AN5070" s="41">
        <f t="shared" si="1107"/>
        <v>1900</v>
      </c>
      <c r="AO5070" s="41"/>
      <c r="AP5070" s="41"/>
      <c r="AQ5070" s="41"/>
      <c r="AR5070" s="42"/>
      <c r="AS5070" s="42"/>
      <c r="AU5070" s="43">
        <f t="shared" si="1108"/>
        <v>0</v>
      </c>
    </row>
    <row r="5071" spans="1:47" ht="15" customHeight="1" x14ac:dyDescent="0.25">
      <c r="A5071" s="11"/>
      <c r="B5071" s="19">
        <v>5240</v>
      </c>
      <c r="C5071" s="61"/>
      <c r="D5071" s="62"/>
      <c r="E5071" s="78"/>
      <c r="F5071" s="63"/>
      <c r="G5071" s="80"/>
      <c r="H5071" s="94"/>
      <c r="I5071" s="95"/>
      <c r="J5071" s="27"/>
      <c r="K5071" s="27"/>
      <c r="L5071" s="95"/>
      <c r="M5071" s="96"/>
      <c r="N5071" s="29">
        <v>0</v>
      </c>
      <c r="O5071" s="30" t="str">
        <f>IF(G5071&lt;=$N$2,"",IF(F5071=[3]Pav.tvarkyklė!$B$13,"",IF(ISBLANK(R5071),"X","")))</f>
        <v/>
      </c>
      <c r="P5071" s="91"/>
      <c r="Q5071" s="63"/>
      <c r="R5071" s="63"/>
      <c r="S5071" s="63"/>
      <c r="T5071" s="63"/>
      <c r="U5071" s="34" t="str">
        <f>IFERROR(INDEX('[3]5.Grup_T'!$G$4:$G$22,MATCH('6.Turtas'!E5071,'[3]5.Grup_T'!$E$4:$E$22,0)),"0")</f>
        <v>0</v>
      </c>
      <c r="V5071" s="35">
        <f t="shared" si="1095"/>
        <v>0</v>
      </c>
      <c r="W5071" s="35">
        <f>IF(NOT(ISBLANK(H5071)),(12-DATEDIF(H5071,'[3]1.Pradzia'!$D$13,"m")),0)</f>
        <v>0</v>
      </c>
      <c r="X5071" s="35">
        <f t="shared" si="1096"/>
        <v>0</v>
      </c>
      <c r="Y5071" s="35">
        <f t="shared" si="1106"/>
        <v>0</v>
      </c>
      <c r="Z5071" s="35">
        <f t="shared" si="1104"/>
        <v>0</v>
      </c>
      <c r="AA5071" s="36">
        <f t="shared" si="1097"/>
        <v>0</v>
      </c>
      <c r="AB5071" s="36">
        <f t="shared" si="1098"/>
        <v>0</v>
      </c>
      <c r="AC5071" s="37">
        <f t="shared" si="1099"/>
        <v>0</v>
      </c>
      <c r="AD5071" s="35">
        <f>IF(OR(YEAR(G5071)&lt;2019,O5071="X"),0,IF(ISBLANK(H5071),DATEDIF(G5071,'[3]1.Pradzia'!$D$13,"M"),DATEDIF(G5071,H5071,"m")))</f>
        <v>0</v>
      </c>
      <c r="AE5071" s="37">
        <f>IF(E5071='[3]5.Grup_T'!$E$20,0,IF(AD5071&lt;&gt;0,M5071/V5071*MIN(12,AD5071),0))</f>
        <v>0</v>
      </c>
      <c r="AF5071" s="37">
        <f t="shared" si="1100"/>
        <v>0</v>
      </c>
      <c r="AG5071" s="37">
        <f t="shared" si="1101"/>
        <v>0</v>
      </c>
      <c r="AH5071" s="37">
        <f t="shared" si="1102"/>
        <v>0</v>
      </c>
      <c r="AI5071" s="35" t="str">
        <f t="shared" si="1103"/>
        <v>Nusidėvėjęs</v>
      </c>
      <c r="AJ5071" s="38" t="str">
        <f>IF(AND(F5071&lt;&gt;[3]Pav.tvarkyklė!$B$12,F5071&lt;&gt;[3]Pav.tvarkyklė!$B$13),"GVTNT","X")</f>
        <v>GVTNT</v>
      </c>
      <c r="AK5071" s="39">
        <f t="shared" si="1105"/>
        <v>0</v>
      </c>
      <c r="AL5071" s="41"/>
      <c r="AM5071" s="41"/>
      <c r="AN5071" s="41">
        <f t="shared" si="1107"/>
        <v>1900</v>
      </c>
      <c r="AO5071" s="41"/>
      <c r="AP5071" s="41"/>
      <c r="AQ5071" s="41"/>
      <c r="AR5071" s="42"/>
      <c r="AS5071" s="42"/>
      <c r="AU5071" s="43">
        <f t="shared" si="1108"/>
        <v>0</v>
      </c>
    </row>
    <row r="5072" spans="1:47" ht="15" customHeight="1" x14ac:dyDescent="0.25">
      <c r="A5072" s="11"/>
      <c r="B5072" s="19">
        <v>5241</v>
      </c>
      <c r="C5072" s="61"/>
      <c r="D5072" s="62"/>
      <c r="E5072" s="78"/>
      <c r="F5072" s="63"/>
      <c r="G5072" s="80"/>
      <c r="H5072" s="94"/>
      <c r="I5072" s="95"/>
      <c r="J5072" s="27"/>
      <c r="K5072" s="27"/>
      <c r="L5072" s="95"/>
      <c r="M5072" s="96"/>
      <c r="N5072" s="29">
        <v>0</v>
      </c>
      <c r="O5072" s="30" t="str">
        <f>IF(G5072&lt;=$N$2,"",IF(F5072=[3]Pav.tvarkyklė!$B$13,"",IF(ISBLANK(R5072),"X","")))</f>
        <v/>
      </c>
      <c r="P5072" s="91"/>
      <c r="Q5072" s="63"/>
      <c r="R5072" s="63"/>
      <c r="S5072" s="63"/>
      <c r="T5072" s="63"/>
      <c r="U5072" s="34" t="str">
        <f>IFERROR(INDEX('[3]5.Grup_T'!$G$4:$G$22,MATCH('6.Turtas'!E5072,'[3]5.Grup_T'!$E$4:$E$22,0)),"0")</f>
        <v>0</v>
      </c>
      <c r="V5072" s="35">
        <f t="shared" si="1095"/>
        <v>0</v>
      </c>
      <c r="W5072" s="35">
        <f>IF(NOT(ISBLANK(H5072)),(12-DATEDIF(H5072,'[3]1.Pradzia'!$D$13,"m")),0)</f>
        <v>0</v>
      </c>
      <c r="X5072" s="35">
        <f t="shared" si="1096"/>
        <v>0</v>
      </c>
      <c r="Y5072" s="35">
        <f t="shared" si="1106"/>
        <v>0</v>
      </c>
      <c r="Z5072" s="35">
        <f t="shared" si="1104"/>
        <v>0</v>
      </c>
      <c r="AA5072" s="36">
        <f t="shared" si="1097"/>
        <v>0</v>
      </c>
      <c r="AB5072" s="36">
        <f t="shared" si="1098"/>
        <v>0</v>
      </c>
      <c r="AC5072" s="37">
        <f t="shared" si="1099"/>
        <v>0</v>
      </c>
      <c r="AD5072" s="35">
        <f>IF(OR(YEAR(G5072)&lt;2019,O5072="X"),0,IF(ISBLANK(H5072),DATEDIF(G5072,'[3]1.Pradzia'!$D$13,"M"),DATEDIF(G5072,H5072,"m")))</f>
        <v>0</v>
      </c>
      <c r="AE5072" s="37">
        <f>IF(E5072='[3]5.Grup_T'!$E$20,0,IF(AD5072&lt;&gt;0,M5072/V5072*MIN(12,AD5072),0))</f>
        <v>0</v>
      </c>
      <c r="AF5072" s="37">
        <f t="shared" si="1100"/>
        <v>0</v>
      </c>
      <c r="AG5072" s="37">
        <f t="shared" si="1101"/>
        <v>0</v>
      </c>
      <c r="AH5072" s="37">
        <f t="shared" si="1102"/>
        <v>0</v>
      </c>
      <c r="AI5072" s="35" t="str">
        <f t="shared" si="1103"/>
        <v>Nusidėvėjęs</v>
      </c>
      <c r="AJ5072" s="38" t="str">
        <f>IF(AND(F5072&lt;&gt;[3]Pav.tvarkyklė!$B$12,F5072&lt;&gt;[3]Pav.tvarkyklė!$B$13),"GVTNT","X")</f>
        <v>GVTNT</v>
      </c>
      <c r="AK5072" s="39">
        <f t="shared" si="1105"/>
        <v>0</v>
      </c>
      <c r="AL5072" s="41"/>
      <c r="AM5072" s="41"/>
      <c r="AN5072" s="41">
        <f t="shared" si="1107"/>
        <v>1900</v>
      </c>
      <c r="AO5072" s="41"/>
      <c r="AP5072" s="41"/>
      <c r="AQ5072" s="41"/>
      <c r="AR5072" s="42"/>
      <c r="AS5072" s="42"/>
      <c r="AU5072" s="43">
        <f t="shared" si="1108"/>
        <v>0</v>
      </c>
    </row>
    <row r="5073" spans="1:47" ht="15" customHeight="1" x14ac:dyDescent="0.25">
      <c r="A5073" s="11"/>
      <c r="B5073" s="19">
        <v>5242</v>
      </c>
      <c r="C5073" s="61"/>
      <c r="D5073" s="62"/>
      <c r="E5073" s="78"/>
      <c r="F5073" s="63"/>
      <c r="G5073" s="80"/>
      <c r="H5073" s="94"/>
      <c r="I5073" s="95"/>
      <c r="J5073" s="27"/>
      <c r="K5073" s="27"/>
      <c r="L5073" s="95"/>
      <c r="M5073" s="96"/>
      <c r="N5073" s="29">
        <v>0</v>
      </c>
      <c r="O5073" s="30" t="str">
        <f>IF(G5073&lt;=$N$2,"",IF(F5073=[3]Pav.tvarkyklė!$B$13,"",IF(ISBLANK(R5073),"X","")))</f>
        <v/>
      </c>
      <c r="P5073" s="91"/>
      <c r="Q5073" s="63"/>
      <c r="R5073" s="63"/>
      <c r="S5073" s="63"/>
      <c r="T5073" s="63"/>
      <c r="U5073" s="34" t="str">
        <f>IFERROR(INDEX('[3]5.Grup_T'!$G$4:$G$22,MATCH('6.Turtas'!E5073,'[3]5.Grup_T'!$E$4:$E$22,0)),"0")</f>
        <v>0</v>
      </c>
      <c r="V5073" s="35">
        <f t="shared" si="1095"/>
        <v>0</v>
      </c>
      <c r="W5073" s="35">
        <f>IF(NOT(ISBLANK(H5073)),(12-DATEDIF(H5073,'[3]1.Pradzia'!$D$13,"m")),0)</f>
        <v>0</v>
      </c>
      <c r="X5073" s="35">
        <f t="shared" si="1096"/>
        <v>0</v>
      </c>
      <c r="Y5073" s="35">
        <f t="shared" si="1106"/>
        <v>0</v>
      </c>
      <c r="Z5073" s="35">
        <f t="shared" si="1104"/>
        <v>0</v>
      </c>
      <c r="AA5073" s="36">
        <f t="shared" si="1097"/>
        <v>0</v>
      </c>
      <c r="AB5073" s="36">
        <f t="shared" si="1098"/>
        <v>0</v>
      </c>
      <c r="AC5073" s="37">
        <f t="shared" si="1099"/>
        <v>0</v>
      </c>
      <c r="AD5073" s="35">
        <f>IF(OR(YEAR(G5073)&lt;2019,O5073="X"),0,IF(ISBLANK(H5073),DATEDIF(G5073,'[3]1.Pradzia'!$D$13,"M"),DATEDIF(G5073,H5073,"m")))</f>
        <v>0</v>
      </c>
      <c r="AE5073" s="37">
        <f>IF(E5073='[3]5.Grup_T'!$E$20,0,IF(AD5073&lt;&gt;0,M5073/V5073*MIN(12,AD5073),0))</f>
        <v>0</v>
      </c>
      <c r="AF5073" s="37">
        <f t="shared" si="1100"/>
        <v>0</v>
      </c>
      <c r="AG5073" s="37">
        <f t="shared" si="1101"/>
        <v>0</v>
      </c>
      <c r="AH5073" s="37">
        <f t="shared" si="1102"/>
        <v>0</v>
      </c>
      <c r="AI5073" s="35" t="str">
        <f t="shared" si="1103"/>
        <v>Nusidėvėjęs</v>
      </c>
      <c r="AJ5073" s="38" t="str">
        <f>IF(AND(F5073&lt;&gt;[3]Pav.tvarkyklė!$B$12,F5073&lt;&gt;[3]Pav.tvarkyklė!$B$13),"GVTNT","X")</f>
        <v>GVTNT</v>
      </c>
      <c r="AK5073" s="39">
        <f t="shared" si="1105"/>
        <v>0</v>
      </c>
      <c r="AL5073" s="41"/>
      <c r="AM5073" s="41"/>
      <c r="AN5073" s="41">
        <f t="shared" si="1107"/>
        <v>1900</v>
      </c>
      <c r="AO5073" s="41"/>
      <c r="AP5073" s="41"/>
      <c r="AQ5073" s="41"/>
      <c r="AR5073" s="42"/>
      <c r="AS5073" s="42"/>
      <c r="AU5073" s="43">
        <f t="shared" si="1108"/>
        <v>0</v>
      </c>
    </row>
    <row r="5074" spans="1:47" ht="15" customHeight="1" x14ac:dyDescent="0.25">
      <c r="A5074" s="11"/>
      <c r="B5074" s="19">
        <v>5243</v>
      </c>
      <c r="C5074" s="61"/>
      <c r="D5074" s="62"/>
      <c r="E5074" s="78"/>
      <c r="F5074" s="63"/>
      <c r="G5074" s="80"/>
      <c r="H5074" s="94"/>
      <c r="I5074" s="95"/>
      <c r="J5074" s="27"/>
      <c r="K5074" s="27"/>
      <c r="L5074" s="95"/>
      <c r="M5074" s="96"/>
      <c r="N5074" s="29">
        <v>0</v>
      </c>
      <c r="O5074" s="30" t="str">
        <f>IF(G5074&lt;=$N$2,"",IF(F5074=[3]Pav.tvarkyklė!$B$13,"",IF(ISBLANK(R5074),"X","")))</f>
        <v/>
      </c>
      <c r="P5074" s="91"/>
      <c r="Q5074" s="63"/>
      <c r="R5074" s="63"/>
      <c r="S5074" s="63"/>
      <c r="T5074" s="63"/>
      <c r="U5074" s="34" t="str">
        <f>IFERROR(INDEX('[3]5.Grup_T'!$G$4:$G$22,MATCH('6.Turtas'!E5074,'[3]5.Grup_T'!$E$4:$E$22,0)),"0")</f>
        <v>0</v>
      </c>
      <c r="V5074" s="35">
        <f t="shared" ref="V5074:V5137" si="1109">U5074*12</f>
        <v>0</v>
      </c>
      <c r="W5074" s="35">
        <f>IF(NOT(ISBLANK(H5074)),(12-DATEDIF(H5074,'[3]1.Pradzia'!$D$13,"m")),0)</f>
        <v>0</v>
      </c>
      <c r="X5074" s="35">
        <f t="shared" ref="X5074:X5137" si="1110">IF(OR(ISBLANK(C5074),YEAR(G5074)&gt;=2019),0,DATEDIF(G5074,$N$2,"M"))</f>
        <v>0</v>
      </c>
      <c r="Y5074" s="35">
        <f t="shared" si="1106"/>
        <v>0</v>
      </c>
      <c r="Z5074" s="35">
        <f t="shared" si="1104"/>
        <v>0</v>
      </c>
      <c r="AA5074" s="36">
        <f t="shared" ref="AA5074:AA5137" si="1111">+IF(Z5074&lt;=0,0,N5074/Z5074)</f>
        <v>0</v>
      </c>
      <c r="AB5074" s="36">
        <f t="shared" ref="AB5074:AB5137" si="1112">IF(Z5074&lt;=0,N5074,N5074/Z5074*Y5074)</f>
        <v>0</v>
      </c>
      <c r="AC5074" s="37">
        <f t="shared" ref="AC5074:AC5137" si="1113">IF(YEAR(G5074)&lt;2019,M5074-N5074+AB5074,0)</f>
        <v>0</v>
      </c>
      <c r="AD5074" s="35">
        <f>IF(OR(YEAR(G5074)&lt;2019,O5074="X"),0,IF(ISBLANK(H5074),DATEDIF(G5074,'[3]1.Pradzia'!$D$13,"M"),DATEDIF(G5074,H5074,"m")))</f>
        <v>0</v>
      </c>
      <c r="AE5074" s="37">
        <f>IF(E5074='[3]5.Grup_T'!$E$20,0,IF(AD5074&lt;&gt;0,M5074/V5074*MIN(12,AD5074),0))</f>
        <v>0</v>
      </c>
      <c r="AF5074" s="37">
        <f t="shared" ref="AF5074:AF5137" si="1114">+AB5074+AE5074</f>
        <v>0</v>
      </c>
      <c r="AG5074" s="37">
        <f t="shared" ref="AG5074:AG5137" si="1115">AC5074+AE5074</f>
        <v>0</v>
      </c>
      <c r="AH5074" s="37">
        <f t="shared" ref="AH5074:AH5137" si="1116">M5074-AG5074</f>
        <v>0</v>
      </c>
      <c r="AI5074" s="35" t="str">
        <f t="shared" ref="AI5074:AI5137" si="1117">IF(H5074&lt;&gt;0,"Nurašytas",IF(O5074="X","Nesuderintas",IF(AH5074&lt;=0,"Nusidėvėjęs","")))</f>
        <v>Nusidėvėjęs</v>
      </c>
      <c r="AJ5074" s="38" t="str">
        <f>IF(AND(F5074&lt;&gt;[3]Pav.tvarkyklė!$B$12,F5074&lt;&gt;[3]Pav.tvarkyklė!$B$13),"GVTNT","X")</f>
        <v>GVTNT</v>
      </c>
      <c r="AK5074" s="39">
        <f t="shared" si="1105"/>
        <v>0</v>
      </c>
      <c r="AL5074" s="41"/>
      <c r="AM5074" s="41"/>
      <c r="AN5074" s="41">
        <f t="shared" si="1107"/>
        <v>1900</v>
      </c>
      <c r="AO5074" s="41"/>
      <c r="AP5074" s="41"/>
      <c r="AQ5074" s="41"/>
      <c r="AR5074" s="42"/>
      <c r="AS5074" s="42"/>
      <c r="AU5074" s="43">
        <f t="shared" si="1108"/>
        <v>0</v>
      </c>
    </row>
    <row r="5075" spans="1:47" ht="15" customHeight="1" x14ac:dyDescent="0.25">
      <c r="A5075" s="11"/>
      <c r="B5075" s="19">
        <v>5244</v>
      </c>
      <c r="C5075" s="61"/>
      <c r="D5075" s="62"/>
      <c r="E5075" s="78"/>
      <c r="F5075" s="63"/>
      <c r="G5075" s="80"/>
      <c r="H5075" s="94"/>
      <c r="I5075" s="95"/>
      <c r="J5075" s="27"/>
      <c r="K5075" s="27"/>
      <c r="L5075" s="95"/>
      <c r="M5075" s="96"/>
      <c r="N5075" s="29">
        <v>0</v>
      </c>
      <c r="O5075" s="30" t="str">
        <f>IF(G5075&lt;=$N$2,"",IF(F5075=[3]Pav.tvarkyklė!$B$13,"",IF(ISBLANK(R5075),"X","")))</f>
        <v/>
      </c>
      <c r="P5075" s="91"/>
      <c r="Q5075" s="63"/>
      <c r="R5075" s="63"/>
      <c r="S5075" s="63"/>
      <c r="T5075" s="63"/>
      <c r="U5075" s="34" t="str">
        <f>IFERROR(INDEX('[3]5.Grup_T'!$G$4:$G$22,MATCH('6.Turtas'!E5075,'[3]5.Grup_T'!$E$4:$E$22,0)),"0")</f>
        <v>0</v>
      </c>
      <c r="V5075" s="35">
        <f t="shared" si="1109"/>
        <v>0</v>
      </c>
      <c r="W5075" s="35">
        <f>IF(NOT(ISBLANK(H5075)),(12-DATEDIF(H5075,'[3]1.Pradzia'!$D$13,"m")),0)</f>
        <v>0</v>
      </c>
      <c r="X5075" s="35">
        <f t="shared" si="1110"/>
        <v>0</v>
      </c>
      <c r="Y5075" s="35">
        <f t="shared" si="1106"/>
        <v>0</v>
      </c>
      <c r="Z5075" s="35">
        <f t="shared" ref="Z5075:Z5138" si="1118">IF(YEAR(G5075)&gt;=2019,0,V5075-X5075)</f>
        <v>0</v>
      </c>
      <c r="AA5075" s="36">
        <f t="shared" si="1111"/>
        <v>0</v>
      </c>
      <c r="AB5075" s="36">
        <f t="shared" si="1112"/>
        <v>0</v>
      </c>
      <c r="AC5075" s="37">
        <f t="shared" si="1113"/>
        <v>0</v>
      </c>
      <c r="AD5075" s="35">
        <f>IF(OR(YEAR(G5075)&lt;2019,O5075="X"),0,IF(ISBLANK(H5075),DATEDIF(G5075,'[3]1.Pradzia'!$D$13,"M"),DATEDIF(G5075,H5075,"m")))</f>
        <v>0</v>
      </c>
      <c r="AE5075" s="37">
        <f>IF(E5075='[3]5.Grup_T'!$E$20,0,IF(AD5075&lt;&gt;0,M5075/V5075*MIN(12,AD5075),0))</f>
        <v>0</v>
      </c>
      <c r="AF5075" s="37">
        <f t="shared" si="1114"/>
        <v>0</v>
      </c>
      <c r="AG5075" s="37">
        <f t="shared" si="1115"/>
        <v>0</v>
      </c>
      <c r="AH5075" s="37">
        <f t="shared" si="1116"/>
        <v>0</v>
      </c>
      <c r="AI5075" s="35" t="str">
        <f t="shared" si="1117"/>
        <v>Nusidėvėjęs</v>
      </c>
      <c r="AJ5075" s="38" t="str">
        <f>IF(AND(F5075&lt;&gt;[3]Pav.tvarkyklė!$B$12,F5075&lt;&gt;[3]Pav.tvarkyklė!$B$13),"GVTNT","X")</f>
        <v>GVTNT</v>
      </c>
      <c r="AK5075" s="39">
        <f t="shared" ref="AK5075:AK5138" si="1119">I5075-J5075-K5075-L5075-M5075</f>
        <v>0</v>
      </c>
      <c r="AL5075" s="41"/>
      <c r="AM5075" s="41"/>
      <c r="AN5075" s="41">
        <f t="shared" si="1107"/>
        <v>1900</v>
      </c>
      <c r="AO5075" s="41"/>
      <c r="AP5075" s="41"/>
      <c r="AQ5075" s="41"/>
      <c r="AR5075" s="42"/>
      <c r="AS5075" s="42"/>
      <c r="AU5075" s="43">
        <f t="shared" si="1108"/>
        <v>0</v>
      </c>
    </row>
    <row r="5076" spans="1:47" ht="15" customHeight="1" x14ac:dyDescent="0.25">
      <c r="A5076" s="11"/>
      <c r="B5076" s="19">
        <v>5245</v>
      </c>
      <c r="C5076" s="61"/>
      <c r="D5076" s="62"/>
      <c r="E5076" s="78"/>
      <c r="F5076" s="63"/>
      <c r="G5076" s="80"/>
      <c r="H5076" s="94"/>
      <c r="I5076" s="95"/>
      <c r="J5076" s="27"/>
      <c r="K5076" s="27"/>
      <c r="L5076" s="95"/>
      <c r="M5076" s="96"/>
      <c r="N5076" s="29">
        <v>0</v>
      </c>
      <c r="O5076" s="30" t="str">
        <f>IF(G5076&lt;=$N$2,"",IF(F5076=[3]Pav.tvarkyklė!$B$13,"",IF(ISBLANK(R5076),"X","")))</f>
        <v/>
      </c>
      <c r="P5076" s="91"/>
      <c r="Q5076" s="63"/>
      <c r="R5076" s="63"/>
      <c r="S5076" s="63"/>
      <c r="T5076" s="63"/>
      <c r="U5076" s="34" t="str">
        <f>IFERROR(INDEX('[3]5.Grup_T'!$G$4:$G$22,MATCH('6.Turtas'!E5076,'[3]5.Grup_T'!$E$4:$E$22,0)),"0")</f>
        <v>0</v>
      </c>
      <c r="V5076" s="35">
        <f t="shared" si="1109"/>
        <v>0</v>
      </c>
      <c r="W5076" s="35">
        <f>IF(NOT(ISBLANK(H5076)),(12-DATEDIF(H5076,'[3]1.Pradzia'!$D$13,"m")),0)</f>
        <v>0</v>
      </c>
      <c r="X5076" s="35">
        <f t="shared" si="1110"/>
        <v>0</v>
      </c>
      <c r="Y5076" s="35">
        <f t="shared" si="1106"/>
        <v>0</v>
      </c>
      <c r="Z5076" s="35">
        <f t="shared" si="1118"/>
        <v>0</v>
      </c>
      <c r="AA5076" s="36">
        <f t="shared" si="1111"/>
        <v>0</v>
      </c>
      <c r="AB5076" s="36">
        <f t="shared" si="1112"/>
        <v>0</v>
      </c>
      <c r="AC5076" s="37">
        <f t="shared" si="1113"/>
        <v>0</v>
      </c>
      <c r="AD5076" s="35">
        <f>IF(OR(YEAR(G5076)&lt;2019,O5076="X"),0,IF(ISBLANK(H5076),DATEDIF(G5076,'[3]1.Pradzia'!$D$13,"M"),DATEDIF(G5076,H5076,"m")))</f>
        <v>0</v>
      </c>
      <c r="AE5076" s="37">
        <f>IF(E5076='[3]5.Grup_T'!$E$20,0,IF(AD5076&lt;&gt;0,M5076/V5076*MIN(12,AD5076),0))</f>
        <v>0</v>
      </c>
      <c r="AF5076" s="37">
        <f t="shared" si="1114"/>
        <v>0</v>
      </c>
      <c r="AG5076" s="37">
        <f t="shared" si="1115"/>
        <v>0</v>
      </c>
      <c r="AH5076" s="37">
        <f t="shared" si="1116"/>
        <v>0</v>
      </c>
      <c r="AI5076" s="35" t="str">
        <f t="shared" si="1117"/>
        <v>Nusidėvėjęs</v>
      </c>
      <c r="AJ5076" s="38" t="str">
        <f>IF(AND(F5076&lt;&gt;[3]Pav.tvarkyklė!$B$12,F5076&lt;&gt;[3]Pav.tvarkyklė!$B$13),"GVTNT","X")</f>
        <v>GVTNT</v>
      </c>
      <c r="AK5076" s="39">
        <f t="shared" si="1119"/>
        <v>0</v>
      </c>
      <c r="AL5076" s="41"/>
      <c r="AM5076" s="41"/>
      <c r="AN5076" s="41">
        <f t="shared" si="1107"/>
        <v>1900</v>
      </c>
      <c r="AO5076" s="41"/>
      <c r="AP5076" s="41"/>
      <c r="AQ5076" s="41"/>
      <c r="AR5076" s="42"/>
      <c r="AS5076" s="42"/>
      <c r="AU5076" s="43">
        <f t="shared" si="1108"/>
        <v>0</v>
      </c>
    </row>
    <row r="5077" spans="1:47" ht="15" customHeight="1" x14ac:dyDescent="0.25">
      <c r="A5077" s="11"/>
      <c r="B5077" s="19">
        <v>5246</v>
      </c>
      <c r="C5077" s="61"/>
      <c r="D5077" s="62"/>
      <c r="E5077" s="78"/>
      <c r="F5077" s="63"/>
      <c r="G5077" s="80"/>
      <c r="H5077" s="94"/>
      <c r="I5077" s="95"/>
      <c r="J5077" s="27"/>
      <c r="K5077" s="27"/>
      <c r="L5077" s="95"/>
      <c r="M5077" s="96"/>
      <c r="N5077" s="29">
        <v>0</v>
      </c>
      <c r="O5077" s="30" t="str">
        <f>IF(G5077&lt;=$N$2,"",IF(F5077=[3]Pav.tvarkyklė!$B$13,"",IF(ISBLANK(R5077),"X","")))</f>
        <v/>
      </c>
      <c r="P5077" s="91"/>
      <c r="Q5077" s="63"/>
      <c r="R5077" s="63"/>
      <c r="S5077" s="63"/>
      <c r="T5077" s="63"/>
      <c r="U5077" s="34" t="str">
        <f>IFERROR(INDEX('[3]5.Grup_T'!$G$4:$G$22,MATCH('6.Turtas'!E5077,'[3]5.Grup_T'!$E$4:$E$22,0)),"0")</f>
        <v>0</v>
      </c>
      <c r="V5077" s="35">
        <f t="shared" si="1109"/>
        <v>0</v>
      </c>
      <c r="W5077" s="35">
        <f>IF(NOT(ISBLANK(H5077)),(12-DATEDIF(H5077,'[3]1.Pradzia'!$D$13,"m")),0)</f>
        <v>0</v>
      </c>
      <c r="X5077" s="35">
        <f t="shared" si="1110"/>
        <v>0</v>
      </c>
      <c r="Y5077" s="35">
        <f t="shared" si="1106"/>
        <v>0</v>
      </c>
      <c r="Z5077" s="35">
        <f t="shared" si="1118"/>
        <v>0</v>
      </c>
      <c r="AA5077" s="36">
        <f t="shared" si="1111"/>
        <v>0</v>
      </c>
      <c r="AB5077" s="36">
        <f t="shared" si="1112"/>
        <v>0</v>
      </c>
      <c r="AC5077" s="37">
        <f t="shared" si="1113"/>
        <v>0</v>
      </c>
      <c r="AD5077" s="35">
        <f>IF(OR(YEAR(G5077)&lt;2019,O5077="X"),0,IF(ISBLANK(H5077),DATEDIF(G5077,'[3]1.Pradzia'!$D$13,"M"),DATEDIF(G5077,H5077,"m")))</f>
        <v>0</v>
      </c>
      <c r="AE5077" s="37">
        <f>IF(E5077='[3]5.Grup_T'!$E$20,0,IF(AD5077&lt;&gt;0,M5077/V5077*MIN(12,AD5077),0))</f>
        <v>0</v>
      </c>
      <c r="AF5077" s="37">
        <f t="shared" si="1114"/>
        <v>0</v>
      </c>
      <c r="AG5077" s="37">
        <f t="shared" si="1115"/>
        <v>0</v>
      </c>
      <c r="AH5077" s="37">
        <f t="shared" si="1116"/>
        <v>0</v>
      </c>
      <c r="AI5077" s="35" t="str">
        <f t="shared" si="1117"/>
        <v>Nusidėvėjęs</v>
      </c>
      <c r="AJ5077" s="38" t="str">
        <f>IF(AND(F5077&lt;&gt;[3]Pav.tvarkyklė!$B$12,F5077&lt;&gt;[3]Pav.tvarkyklė!$B$13),"GVTNT","X")</f>
        <v>GVTNT</v>
      </c>
      <c r="AK5077" s="39">
        <f t="shared" si="1119"/>
        <v>0</v>
      </c>
      <c r="AL5077" s="41"/>
      <c r="AM5077" s="41"/>
      <c r="AN5077" s="41">
        <f t="shared" si="1107"/>
        <v>1900</v>
      </c>
      <c r="AO5077" s="41"/>
      <c r="AP5077" s="41"/>
      <c r="AQ5077" s="41"/>
      <c r="AR5077" s="42"/>
      <c r="AS5077" s="42"/>
      <c r="AU5077" s="43">
        <f t="shared" si="1108"/>
        <v>0</v>
      </c>
    </row>
    <row r="5078" spans="1:47" ht="15" customHeight="1" x14ac:dyDescent="0.25">
      <c r="A5078" s="11"/>
      <c r="B5078" s="19">
        <v>5247</v>
      </c>
      <c r="C5078" s="61"/>
      <c r="D5078" s="62"/>
      <c r="E5078" s="78"/>
      <c r="F5078" s="63"/>
      <c r="G5078" s="80"/>
      <c r="H5078" s="94"/>
      <c r="I5078" s="95"/>
      <c r="J5078" s="27"/>
      <c r="K5078" s="27"/>
      <c r="L5078" s="95"/>
      <c r="M5078" s="96"/>
      <c r="N5078" s="29">
        <v>0</v>
      </c>
      <c r="O5078" s="30" t="str">
        <f>IF(G5078&lt;=$N$2,"",IF(F5078=[3]Pav.tvarkyklė!$B$13,"",IF(ISBLANK(R5078),"X","")))</f>
        <v/>
      </c>
      <c r="P5078" s="91"/>
      <c r="Q5078" s="63"/>
      <c r="R5078" s="63"/>
      <c r="S5078" s="63"/>
      <c r="T5078" s="63"/>
      <c r="U5078" s="34" t="str">
        <f>IFERROR(INDEX('[3]5.Grup_T'!$G$4:$G$22,MATCH('6.Turtas'!E5078,'[3]5.Grup_T'!$E$4:$E$22,0)),"0")</f>
        <v>0</v>
      </c>
      <c r="V5078" s="35">
        <f t="shared" si="1109"/>
        <v>0</v>
      </c>
      <c r="W5078" s="35">
        <f>IF(NOT(ISBLANK(H5078)),(12-DATEDIF(H5078,'[3]1.Pradzia'!$D$13,"m")),0)</f>
        <v>0</v>
      </c>
      <c r="X5078" s="35">
        <f t="shared" si="1110"/>
        <v>0</v>
      </c>
      <c r="Y5078" s="35">
        <f t="shared" si="1106"/>
        <v>0</v>
      </c>
      <c r="Z5078" s="35">
        <f t="shared" si="1118"/>
        <v>0</v>
      </c>
      <c r="AA5078" s="36">
        <f t="shared" si="1111"/>
        <v>0</v>
      </c>
      <c r="AB5078" s="36">
        <f t="shared" si="1112"/>
        <v>0</v>
      </c>
      <c r="AC5078" s="37">
        <f t="shared" si="1113"/>
        <v>0</v>
      </c>
      <c r="AD5078" s="35">
        <f>IF(OR(YEAR(G5078)&lt;2019,O5078="X"),0,IF(ISBLANK(H5078),DATEDIF(G5078,'[3]1.Pradzia'!$D$13,"M"),DATEDIF(G5078,H5078,"m")))</f>
        <v>0</v>
      </c>
      <c r="AE5078" s="37">
        <f>IF(E5078='[3]5.Grup_T'!$E$20,0,IF(AD5078&lt;&gt;0,M5078/V5078*MIN(12,AD5078),0))</f>
        <v>0</v>
      </c>
      <c r="AF5078" s="37">
        <f t="shared" si="1114"/>
        <v>0</v>
      </c>
      <c r="AG5078" s="37">
        <f t="shared" si="1115"/>
        <v>0</v>
      </c>
      <c r="AH5078" s="37">
        <f t="shared" si="1116"/>
        <v>0</v>
      </c>
      <c r="AI5078" s="35" t="str">
        <f t="shared" si="1117"/>
        <v>Nusidėvėjęs</v>
      </c>
      <c r="AJ5078" s="38" t="str">
        <f>IF(AND(F5078&lt;&gt;[3]Pav.tvarkyklė!$B$12,F5078&lt;&gt;[3]Pav.tvarkyklė!$B$13),"GVTNT","X")</f>
        <v>GVTNT</v>
      </c>
      <c r="AK5078" s="39">
        <f t="shared" si="1119"/>
        <v>0</v>
      </c>
      <c r="AL5078" s="41"/>
      <c r="AM5078" s="41"/>
      <c r="AN5078" s="41">
        <f t="shared" si="1107"/>
        <v>1900</v>
      </c>
      <c r="AO5078" s="41"/>
      <c r="AP5078" s="41"/>
      <c r="AQ5078" s="41"/>
      <c r="AR5078" s="42"/>
      <c r="AS5078" s="42"/>
      <c r="AU5078" s="43">
        <f t="shared" si="1108"/>
        <v>0</v>
      </c>
    </row>
    <row r="5079" spans="1:47" ht="15" customHeight="1" x14ac:dyDescent="0.25">
      <c r="A5079" s="11"/>
      <c r="B5079" s="19">
        <v>5248</v>
      </c>
      <c r="C5079" s="61"/>
      <c r="D5079" s="62"/>
      <c r="E5079" s="78"/>
      <c r="F5079" s="63"/>
      <c r="G5079" s="80"/>
      <c r="H5079" s="94"/>
      <c r="I5079" s="95"/>
      <c r="J5079" s="27"/>
      <c r="K5079" s="27"/>
      <c r="L5079" s="95"/>
      <c r="M5079" s="96"/>
      <c r="N5079" s="29">
        <v>0</v>
      </c>
      <c r="O5079" s="30" t="str">
        <f>IF(G5079&lt;=$N$2,"",IF(F5079=[3]Pav.tvarkyklė!$B$13,"",IF(ISBLANK(R5079),"X","")))</f>
        <v/>
      </c>
      <c r="P5079" s="91"/>
      <c r="Q5079" s="63"/>
      <c r="R5079" s="63"/>
      <c r="S5079" s="63"/>
      <c r="T5079" s="63"/>
      <c r="U5079" s="34" t="str">
        <f>IFERROR(INDEX('[3]5.Grup_T'!$G$4:$G$22,MATCH('6.Turtas'!E5079,'[3]5.Grup_T'!$E$4:$E$22,0)),"0")</f>
        <v>0</v>
      </c>
      <c r="V5079" s="35">
        <f t="shared" si="1109"/>
        <v>0</v>
      </c>
      <c r="W5079" s="35">
        <f>IF(NOT(ISBLANK(H5079)),(12-DATEDIF(H5079,'[3]1.Pradzia'!$D$13,"m")),0)</f>
        <v>0</v>
      </c>
      <c r="X5079" s="35">
        <f t="shared" si="1110"/>
        <v>0</v>
      </c>
      <c r="Y5079" s="35">
        <f t="shared" si="1106"/>
        <v>0</v>
      </c>
      <c r="Z5079" s="35">
        <f t="shared" si="1118"/>
        <v>0</v>
      </c>
      <c r="AA5079" s="36">
        <f t="shared" si="1111"/>
        <v>0</v>
      </c>
      <c r="AB5079" s="36">
        <f t="shared" si="1112"/>
        <v>0</v>
      </c>
      <c r="AC5079" s="37">
        <f t="shared" si="1113"/>
        <v>0</v>
      </c>
      <c r="AD5079" s="35">
        <f>IF(OR(YEAR(G5079)&lt;2019,O5079="X"),0,IF(ISBLANK(H5079),DATEDIF(G5079,'[3]1.Pradzia'!$D$13,"M"),DATEDIF(G5079,H5079,"m")))</f>
        <v>0</v>
      </c>
      <c r="AE5079" s="37">
        <f>IF(E5079='[3]5.Grup_T'!$E$20,0,IF(AD5079&lt;&gt;0,M5079/V5079*MIN(12,AD5079),0))</f>
        <v>0</v>
      </c>
      <c r="AF5079" s="37">
        <f t="shared" si="1114"/>
        <v>0</v>
      </c>
      <c r="AG5079" s="37">
        <f t="shared" si="1115"/>
        <v>0</v>
      </c>
      <c r="AH5079" s="37">
        <f t="shared" si="1116"/>
        <v>0</v>
      </c>
      <c r="AI5079" s="35" t="str">
        <f t="shared" si="1117"/>
        <v>Nusidėvėjęs</v>
      </c>
      <c r="AJ5079" s="38" t="str">
        <f>IF(AND(F5079&lt;&gt;[3]Pav.tvarkyklė!$B$12,F5079&lt;&gt;[3]Pav.tvarkyklė!$B$13),"GVTNT","X")</f>
        <v>GVTNT</v>
      </c>
      <c r="AK5079" s="39">
        <f t="shared" si="1119"/>
        <v>0</v>
      </c>
      <c r="AL5079" s="41"/>
      <c r="AM5079" s="41"/>
      <c r="AN5079" s="41">
        <f t="shared" si="1107"/>
        <v>1900</v>
      </c>
      <c r="AO5079" s="41"/>
      <c r="AP5079" s="41"/>
      <c r="AQ5079" s="41"/>
      <c r="AR5079" s="42"/>
      <c r="AS5079" s="42"/>
      <c r="AU5079" s="43">
        <f t="shared" si="1108"/>
        <v>0</v>
      </c>
    </row>
    <row r="5080" spans="1:47" ht="15" customHeight="1" x14ac:dyDescent="0.25">
      <c r="A5080" s="11"/>
      <c r="B5080" s="19">
        <v>5249</v>
      </c>
      <c r="C5080" s="61"/>
      <c r="D5080" s="62"/>
      <c r="E5080" s="78"/>
      <c r="F5080" s="63"/>
      <c r="G5080" s="80"/>
      <c r="H5080" s="94"/>
      <c r="I5080" s="95"/>
      <c r="J5080" s="27"/>
      <c r="K5080" s="27"/>
      <c r="L5080" s="95"/>
      <c r="M5080" s="96"/>
      <c r="N5080" s="29">
        <v>0</v>
      </c>
      <c r="O5080" s="30" t="str">
        <f>IF(G5080&lt;=$N$2,"",IF(F5080=[3]Pav.tvarkyklė!$B$13,"",IF(ISBLANK(R5080),"X","")))</f>
        <v/>
      </c>
      <c r="P5080" s="91"/>
      <c r="Q5080" s="63"/>
      <c r="R5080" s="63"/>
      <c r="S5080" s="63"/>
      <c r="T5080" s="63"/>
      <c r="U5080" s="34" t="str">
        <f>IFERROR(INDEX('[3]5.Grup_T'!$G$4:$G$22,MATCH('6.Turtas'!E5080,'[3]5.Grup_T'!$E$4:$E$22,0)),"0")</f>
        <v>0</v>
      </c>
      <c r="V5080" s="35">
        <f t="shared" si="1109"/>
        <v>0</v>
      </c>
      <c r="W5080" s="35">
        <f>IF(NOT(ISBLANK(H5080)),(12-DATEDIF(H5080,'[3]1.Pradzia'!$D$13,"m")),0)</f>
        <v>0</v>
      </c>
      <c r="X5080" s="35">
        <f t="shared" si="1110"/>
        <v>0</v>
      </c>
      <c r="Y5080" s="35">
        <f t="shared" si="1106"/>
        <v>0</v>
      </c>
      <c r="Z5080" s="35">
        <f t="shared" si="1118"/>
        <v>0</v>
      </c>
      <c r="AA5080" s="36">
        <f t="shared" si="1111"/>
        <v>0</v>
      </c>
      <c r="AB5080" s="36">
        <f t="shared" si="1112"/>
        <v>0</v>
      </c>
      <c r="AC5080" s="37">
        <f t="shared" si="1113"/>
        <v>0</v>
      </c>
      <c r="AD5080" s="35">
        <f>IF(OR(YEAR(G5080)&lt;2019,O5080="X"),0,IF(ISBLANK(H5080),DATEDIF(G5080,'[3]1.Pradzia'!$D$13,"M"),DATEDIF(G5080,H5080,"m")))</f>
        <v>0</v>
      </c>
      <c r="AE5080" s="37">
        <f>IF(E5080='[3]5.Grup_T'!$E$20,0,IF(AD5080&lt;&gt;0,M5080/V5080*MIN(12,AD5080),0))</f>
        <v>0</v>
      </c>
      <c r="AF5080" s="37">
        <f t="shared" si="1114"/>
        <v>0</v>
      </c>
      <c r="AG5080" s="37">
        <f t="shared" si="1115"/>
        <v>0</v>
      </c>
      <c r="AH5080" s="37">
        <f t="shared" si="1116"/>
        <v>0</v>
      </c>
      <c r="AI5080" s="35" t="str">
        <f t="shared" si="1117"/>
        <v>Nusidėvėjęs</v>
      </c>
      <c r="AJ5080" s="38" t="str">
        <f>IF(AND(F5080&lt;&gt;[3]Pav.tvarkyklė!$B$12,F5080&lt;&gt;[3]Pav.tvarkyklė!$B$13),"GVTNT","X")</f>
        <v>GVTNT</v>
      </c>
      <c r="AK5080" s="39">
        <f t="shared" si="1119"/>
        <v>0</v>
      </c>
      <c r="AL5080" s="41"/>
      <c r="AM5080" s="41"/>
      <c r="AN5080" s="41">
        <f t="shared" si="1107"/>
        <v>1900</v>
      </c>
      <c r="AO5080" s="41"/>
      <c r="AP5080" s="41"/>
      <c r="AQ5080" s="41"/>
      <c r="AR5080" s="42"/>
      <c r="AS5080" s="42"/>
      <c r="AU5080" s="43">
        <f t="shared" si="1108"/>
        <v>0</v>
      </c>
    </row>
    <row r="5081" spans="1:47" ht="15" customHeight="1" x14ac:dyDescent="0.25">
      <c r="A5081" s="11"/>
      <c r="B5081" s="19">
        <v>5250</v>
      </c>
      <c r="C5081" s="61"/>
      <c r="D5081" s="62"/>
      <c r="E5081" s="78"/>
      <c r="F5081" s="63"/>
      <c r="G5081" s="80"/>
      <c r="H5081" s="94"/>
      <c r="I5081" s="95"/>
      <c r="J5081" s="27"/>
      <c r="K5081" s="27"/>
      <c r="L5081" s="95"/>
      <c r="M5081" s="96"/>
      <c r="N5081" s="29">
        <v>0</v>
      </c>
      <c r="O5081" s="30" t="str">
        <f>IF(G5081&lt;=$N$2,"",IF(F5081=[3]Pav.tvarkyklė!$B$13,"",IF(ISBLANK(R5081),"X","")))</f>
        <v/>
      </c>
      <c r="P5081" s="91"/>
      <c r="Q5081" s="63"/>
      <c r="R5081" s="63"/>
      <c r="S5081" s="63"/>
      <c r="T5081" s="63"/>
      <c r="U5081" s="34" t="str">
        <f>IFERROR(INDEX('[3]5.Grup_T'!$G$4:$G$22,MATCH('6.Turtas'!E5081,'[3]5.Grup_T'!$E$4:$E$22,0)),"0")</f>
        <v>0</v>
      </c>
      <c r="V5081" s="35">
        <f t="shared" si="1109"/>
        <v>0</v>
      </c>
      <c r="W5081" s="35">
        <f>IF(NOT(ISBLANK(H5081)),(12-DATEDIF(H5081,'[3]1.Pradzia'!$D$13,"m")),0)</f>
        <v>0</v>
      </c>
      <c r="X5081" s="35">
        <f t="shared" si="1110"/>
        <v>0</v>
      </c>
      <c r="Y5081" s="35">
        <f t="shared" si="1106"/>
        <v>0</v>
      </c>
      <c r="Z5081" s="35">
        <f t="shared" si="1118"/>
        <v>0</v>
      </c>
      <c r="AA5081" s="36">
        <f t="shared" si="1111"/>
        <v>0</v>
      </c>
      <c r="AB5081" s="36">
        <f t="shared" si="1112"/>
        <v>0</v>
      </c>
      <c r="AC5081" s="37">
        <f t="shared" si="1113"/>
        <v>0</v>
      </c>
      <c r="AD5081" s="35">
        <f>IF(OR(YEAR(G5081)&lt;2019,O5081="X"),0,IF(ISBLANK(H5081),DATEDIF(G5081,'[3]1.Pradzia'!$D$13,"M"),DATEDIF(G5081,H5081,"m")))</f>
        <v>0</v>
      </c>
      <c r="AE5081" s="37">
        <f>IF(E5081='[3]5.Grup_T'!$E$20,0,IF(AD5081&lt;&gt;0,M5081/V5081*MIN(12,AD5081),0))</f>
        <v>0</v>
      </c>
      <c r="AF5081" s="37">
        <f t="shared" si="1114"/>
        <v>0</v>
      </c>
      <c r="AG5081" s="37">
        <f t="shared" si="1115"/>
        <v>0</v>
      </c>
      <c r="AH5081" s="37">
        <f t="shared" si="1116"/>
        <v>0</v>
      </c>
      <c r="AI5081" s="35" t="str">
        <f t="shared" si="1117"/>
        <v>Nusidėvėjęs</v>
      </c>
      <c r="AJ5081" s="38" t="str">
        <f>IF(AND(F5081&lt;&gt;[3]Pav.tvarkyklė!$B$12,F5081&lt;&gt;[3]Pav.tvarkyklė!$B$13),"GVTNT","X")</f>
        <v>GVTNT</v>
      </c>
      <c r="AK5081" s="39">
        <f t="shared" si="1119"/>
        <v>0</v>
      </c>
      <c r="AL5081" s="41"/>
      <c r="AM5081" s="41"/>
      <c r="AN5081" s="41">
        <f t="shared" si="1107"/>
        <v>1900</v>
      </c>
      <c r="AO5081" s="41"/>
      <c r="AP5081" s="41"/>
      <c r="AQ5081" s="41"/>
      <c r="AR5081" s="42"/>
      <c r="AS5081" s="42"/>
      <c r="AU5081" s="43">
        <f t="shared" si="1108"/>
        <v>0</v>
      </c>
    </row>
    <row r="5082" spans="1:47" ht="15" customHeight="1" x14ac:dyDescent="0.25">
      <c r="A5082" s="11"/>
      <c r="B5082" s="19">
        <v>5251</v>
      </c>
      <c r="C5082" s="61"/>
      <c r="D5082" s="62"/>
      <c r="E5082" s="78"/>
      <c r="F5082" s="63"/>
      <c r="G5082" s="80"/>
      <c r="H5082" s="94"/>
      <c r="I5082" s="95"/>
      <c r="J5082" s="27"/>
      <c r="K5082" s="27"/>
      <c r="L5082" s="95"/>
      <c r="M5082" s="96"/>
      <c r="N5082" s="29">
        <v>0</v>
      </c>
      <c r="O5082" s="30" t="str">
        <f>IF(G5082&lt;=$N$2,"",IF(F5082=[3]Pav.tvarkyklė!$B$13,"",IF(ISBLANK(R5082),"X","")))</f>
        <v/>
      </c>
      <c r="P5082" s="91"/>
      <c r="Q5082" s="63"/>
      <c r="R5082" s="63"/>
      <c r="S5082" s="63"/>
      <c r="T5082" s="63"/>
      <c r="U5082" s="34" t="str">
        <f>IFERROR(INDEX('[3]5.Grup_T'!$G$4:$G$22,MATCH('6.Turtas'!E5082,'[3]5.Grup_T'!$E$4:$E$22,0)),"0")</f>
        <v>0</v>
      </c>
      <c r="V5082" s="35">
        <f t="shared" si="1109"/>
        <v>0</v>
      </c>
      <c r="W5082" s="35">
        <f>IF(NOT(ISBLANK(H5082)),(12-DATEDIF(H5082,'[3]1.Pradzia'!$D$13,"m")),0)</f>
        <v>0</v>
      </c>
      <c r="X5082" s="35">
        <f t="shared" si="1110"/>
        <v>0</v>
      </c>
      <c r="Y5082" s="35">
        <f t="shared" si="1106"/>
        <v>0</v>
      </c>
      <c r="Z5082" s="35">
        <f t="shared" si="1118"/>
        <v>0</v>
      </c>
      <c r="AA5082" s="36">
        <f t="shared" si="1111"/>
        <v>0</v>
      </c>
      <c r="AB5082" s="36">
        <f t="shared" si="1112"/>
        <v>0</v>
      </c>
      <c r="AC5082" s="37">
        <f t="shared" si="1113"/>
        <v>0</v>
      </c>
      <c r="AD5082" s="35">
        <f>IF(OR(YEAR(G5082)&lt;2019,O5082="X"),0,IF(ISBLANK(H5082),DATEDIF(G5082,'[3]1.Pradzia'!$D$13,"M"),DATEDIF(G5082,H5082,"m")))</f>
        <v>0</v>
      </c>
      <c r="AE5082" s="37">
        <f>IF(E5082='[3]5.Grup_T'!$E$20,0,IF(AD5082&lt;&gt;0,M5082/V5082*MIN(12,AD5082),0))</f>
        <v>0</v>
      </c>
      <c r="AF5082" s="37">
        <f t="shared" si="1114"/>
        <v>0</v>
      </c>
      <c r="AG5082" s="37">
        <f t="shared" si="1115"/>
        <v>0</v>
      </c>
      <c r="AH5082" s="37">
        <f t="shared" si="1116"/>
        <v>0</v>
      </c>
      <c r="AI5082" s="35" t="str">
        <f t="shared" si="1117"/>
        <v>Nusidėvėjęs</v>
      </c>
      <c r="AJ5082" s="38" t="str">
        <f>IF(AND(F5082&lt;&gt;[3]Pav.tvarkyklė!$B$12,F5082&lt;&gt;[3]Pav.tvarkyklė!$B$13),"GVTNT","X")</f>
        <v>GVTNT</v>
      </c>
      <c r="AK5082" s="39">
        <f t="shared" si="1119"/>
        <v>0</v>
      </c>
      <c r="AL5082" s="41"/>
      <c r="AM5082" s="41"/>
      <c r="AN5082" s="41">
        <f t="shared" si="1107"/>
        <v>1900</v>
      </c>
      <c r="AO5082" s="41"/>
      <c r="AP5082" s="41"/>
      <c r="AQ5082" s="41"/>
      <c r="AR5082" s="42"/>
      <c r="AS5082" s="42"/>
      <c r="AU5082" s="43">
        <f t="shared" si="1108"/>
        <v>0</v>
      </c>
    </row>
    <row r="5083" spans="1:47" ht="15" customHeight="1" x14ac:dyDescent="0.25">
      <c r="A5083" s="11"/>
      <c r="B5083" s="19">
        <v>5252</v>
      </c>
      <c r="C5083" s="61"/>
      <c r="D5083" s="62"/>
      <c r="E5083" s="78"/>
      <c r="F5083" s="63"/>
      <c r="G5083" s="80"/>
      <c r="H5083" s="94"/>
      <c r="I5083" s="95"/>
      <c r="J5083" s="27"/>
      <c r="K5083" s="27"/>
      <c r="L5083" s="95"/>
      <c r="M5083" s="96"/>
      <c r="N5083" s="29">
        <v>0</v>
      </c>
      <c r="O5083" s="30" t="str">
        <f>IF(G5083&lt;=$N$2,"",IF(F5083=[3]Pav.tvarkyklė!$B$13,"",IF(ISBLANK(R5083),"X","")))</f>
        <v/>
      </c>
      <c r="P5083" s="91"/>
      <c r="Q5083" s="63"/>
      <c r="R5083" s="63"/>
      <c r="S5083" s="63"/>
      <c r="T5083" s="63"/>
      <c r="U5083" s="34" t="str">
        <f>IFERROR(INDEX('[3]5.Grup_T'!$G$4:$G$22,MATCH('6.Turtas'!E5083,'[3]5.Grup_T'!$E$4:$E$22,0)),"0")</f>
        <v>0</v>
      </c>
      <c r="V5083" s="35">
        <f t="shared" si="1109"/>
        <v>0</v>
      </c>
      <c r="W5083" s="35">
        <f>IF(NOT(ISBLANK(H5083)),(12-DATEDIF(H5083,'[3]1.Pradzia'!$D$13,"m")),0)</f>
        <v>0</v>
      </c>
      <c r="X5083" s="35">
        <f t="shared" si="1110"/>
        <v>0</v>
      </c>
      <c r="Y5083" s="35">
        <f t="shared" si="1106"/>
        <v>0</v>
      </c>
      <c r="Z5083" s="35">
        <f t="shared" si="1118"/>
        <v>0</v>
      </c>
      <c r="AA5083" s="36">
        <f t="shared" si="1111"/>
        <v>0</v>
      </c>
      <c r="AB5083" s="36">
        <f t="shared" si="1112"/>
        <v>0</v>
      </c>
      <c r="AC5083" s="37">
        <f t="shared" si="1113"/>
        <v>0</v>
      </c>
      <c r="AD5083" s="35">
        <f>IF(OR(YEAR(G5083)&lt;2019,O5083="X"),0,IF(ISBLANK(H5083),DATEDIF(G5083,'[3]1.Pradzia'!$D$13,"M"),DATEDIF(G5083,H5083,"m")))</f>
        <v>0</v>
      </c>
      <c r="AE5083" s="37">
        <f>IF(E5083='[3]5.Grup_T'!$E$20,0,IF(AD5083&lt;&gt;0,M5083/V5083*MIN(12,AD5083),0))</f>
        <v>0</v>
      </c>
      <c r="AF5083" s="37">
        <f t="shared" si="1114"/>
        <v>0</v>
      </c>
      <c r="AG5083" s="37">
        <f t="shared" si="1115"/>
        <v>0</v>
      </c>
      <c r="AH5083" s="37">
        <f t="shared" si="1116"/>
        <v>0</v>
      </c>
      <c r="AI5083" s="35" t="str">
        <f t="shared" si="1117"/>
        <v>Nusidėvėjęs</v>
      </c>
      <c r="AJ5083" s="38" t="str">
        <f>IF(AND(F5083&lt;&gt;[3]Pav.tvarkyklė!$B$12,F5083&lt;&gt;[3]Pav.tvarkyklė!$B$13),"GVTNT","X")</f>
        <v>GVTNT</v>
      </c>
      <c r="AK5083" s="39">
        <f t="shared" si="1119"/>
        <v>0</v>
      </c>
      <c r="AL5083" s="41"/>
      <c r="AM5083" s="41"/>
      <c r="AN5083" s="41">
        <f t="shared" si="1107"/>
        <v>1900</v>
      </c>
      <c r="AO5083" s="41"/>
      <c r="AP5083" s="41"/>
      <c r="AQ5083" s="41"/>
      <c r="AR5083" s="42"/>
      <c r="AS5083" s="42"/>
      <c r="AU5083" s="43">
        <f t="shared" si="1108"/>
        <v>0</v>
      </c>
    </row>
    <row r="5084" spans="1:47" ht="15" customHeight="1" x14ac:dyDescent="0.25">
      <c r="A5084" s="11"/>
      <c r="B5084" s="19">
        <v>5253</v>
      </c>
      <c r="C5084" s="61"/>
      <c r="D5084" s="62"/>
      <c r="E5084" s="78"/>
      <c r="F5084" s="63"/>
      <c r="G5084" s="80"/>
      <c r="H5084" s="94"/>
      <c r="I5084" s="95"/>
      <c r="J5084" s="27"/>
      <c r="K5084" s="27"/>
      <c r="L5084" s="95"/>
      <c r="M5084" s="96"/>
      <c r="N5084" s="29">
        <v>0</v>
      </c>
      <c r="O5084" s="30" t="str">
        <f>IF(G5084&lt;=$N$2,"",IF(F5084=[3]Pav.tvarkyklė!$B$13,"",IF(ISBLANK(R5084),"X","")))</f>
        <v/>
      </c>
      <c r="P5084" s="91"/>
      <c r="Q5084" s="63"/>
      <c r="R5084" s="63"/>
      <c r="S5084" s="63"/>
      <c r="T5084" s="63"/>
      <c r="U5084" s="34" t="str">
        <f>IFERROR(INDEX('[3]5.Grup_T'!$G$4:$G$22,MATCH('6.Turtas'!E5084,'[3]5.Grup_T'!$E$4:$E$22,0)),"0")</f>
        <v>0</v>
      </c>
      <c r="V5084" s="35">
        <f t="shared" si="1109"/>
        <v>0</v>
      </c>
      <c r="W5084" s="35">
        <f>IF(NOT(ISBLANK(H5084)),(12-DATEDIF(H5084,'[3]1.Pradzia'!$D$13,"m")),0)</f>
        <v>0</v>
      </c>
      <c r="X5084" s="35">
        <f t="shared" si="1110"/>
        <v>0</v>
      </c>
      <c r="Y5084" s="35">
        <f t="shared" si="1106"/>
        <v>0</v>
      </c>
      <c r="Z5084" s="35">
        <f t="shared" si="1118"/>
        <v>0</v>
      </c>
      <c r="AA5084" s="36">
        <f t="shared" si="1111"/>
        <v>0</v>
      </c>
      <c r="AB5084" s="36">
        <f t="shared" si="1112"/>
        <v>0</v>
      </c>
      <c r="AC5084" s="37">
        <f t="shared" si="1113"/>
        <v>0</v>
      </c>
      <c r="AD5084" s="35">
        <f>IF(OR(YEAR(G5084)&lt;2019,O5084="X"),0,IF(ISBLANK(H5084),DATEDIF(G5084,'[3]1.Pradzia'!$D$13,"M"),DATEDIF(G5084,H5084,"m")))</f>
        <v>0</v>
      </c>
      <c r="AE5084" s="37">
        <f>IF(E5084='[3]5.Grup_T'!$E$20,0,IF(AD5084&lt;&gt;0,M5084/V5084*MIN(12,AD5084),0))</f>
        <v>0</v>
      </c>
      <c r="AF5084" s="37">
        <f t="shared" si="1114"/>
        <v>0</v>
      </c>
      <c r="AG5084" s="37">
        <f t="shared" si="1115"/>
        <v>0</v>
      </c>
      <c r="AH5084" s="37">
        <f t="shared" si="1116"/>
        <v>0</v>
      </c>
      <c r="AI5084" s="35" t="str">
        <f t="shared" si="1117"/>
        <v>Nusidėvėjęs</v>
      </c>
      <c r="AJ5084" s="38" t="str">
        <f>IF(AND(F5084&lt;&gt;[3]Pav.tvarkyklė!$B$12,F5084&lt;&gt;[3]Pav.tvarkyklė!$B$13),"GVTNT","X")</f>
        <v>GVTNT</v>
      </c>
      <c r="AK5084" s="39">
        <f t="shared" si="1119"/>
        <v>0</v>
      </c>
      <c r="AL5084" s="41"/>
      <c r="AM5084" s="41"/>
      <c r="AN5084" s="41">
        <f t="shared" si="1107"/>
        <v>1900</v>
      </c>
      <c r="AO5084" s="41"/>
      <c r="AP5084" s="41"/>
      <c r="AQ5084" s="41"/>
      <c r="AR5084" s="42"/>
      <c r="AS5084" s="42"/>
      <c r="AU5084" s="43">
        <f t="shared" si="1108"/>
        <v>0</v>
      </c>
    </row>
    <row r="5085" spans="1:47" ht="15" customHeight="1" x14ac:dyDescent="0.25">
      <c r="A5085" s="11"/>
      <c r="B5085" s="19">
        <v>5254</v>
      </c>
      <c r="C5085" s="61"/>
      <c r="D5085" s="62"/>
      <c r="E5085" s="78"/>
      <c r="F5085" s="63"/>
      <c r="G5085" s="80"/>
      <c r="H5085" s="94"/>
      <c r="I5085" s="95"/>
      <c r="J5085" s="27"/>
      <c r="K5085" s="27"/>
      <c r="L5085" s="95"/>
      <c r="M5085" s="96"/>
      <c r="N5085" s="29">
        <v>0</v>
      </c>
      <c r="O5085" s="30" t="str">
        <f>IF(G5085&lt;=$N$2,"",IF(F5085=[3]Pav.tvarkyklė!$B$13,"",IF(ISBLANK(R5085),"X","")))</f>
        <v/>
      </c>
      <c r="P5085" s="91"/>
      <c r="Q5085" s="63"/>
      <c r="R5085" s="63"/>
      <c r="S5085" s="63"/>
      <c r="T5085" s="63"/>
      <c r="U5085" s="34" t="str">
        <f>IFERROR(INDEX('[3]5.Grup_T'!$G$4:$G$22,MATCH('6.Turtas'!E5085,'[3]5.Grup_T'!$E$4:$E$22,0)),"0")</f>
        <v>0</v>
      </c>
      <c r="V5085" s="35">
        <f t="shared" si="1109"/>
        <v>0</v>
      </c>
      <c r="W5085" s="35">
        <f>IF(NOT(ISBLANK(H5085)),(12-DATEDIF(H5085,'[3]1.Pradzia'!$D$13,"m")),0)</f>
        <v>0</v>
      </c>
      <c r="X5085" s="35">
        <f t="shared" si="1110"/>
        <v>0</v>
      </c>
      <c r="Y5085" s="35">
        <f t="shared" si="1106"/>
        <v>0</v>
      </c>
      <c r="Z5085" s="35">
        <f t="shared" si="1118"/>
        <v>0</v>
      </c>
      <c r="AA5085" s="36">
        <f t="shared" si="1111"/>
        <v>0</v>
      </c>
      <c r="AB5085" s="36">
        <f t="shared" si="1112"/>
        <v>0</v>
      </c>
      <c r="AC5085" s="37">
        <f t="shared" si="1113"/>
        <v>0</v>
      </c>
      <c r="AD5085" s="35">
        <f>IF(OR(YEAR(G5085)&lt;2019,O5085="X"),0,IF(ISBLANK(H5085),DATEDIF(G5085,'[3]1.Pradzia'!$D$13,"M"),DATEDIF(G5085,H5085,"m")))</f>
        <v>0</v>
      </c>
      <c r="AE5085" s="37">
        <f>IF(E5085='[3]5.Grup_T'!$E$20,0,IF(AD5085&lt;&gt;0,M5085/V5085*MIN(12,AD5085),0))</f>
        <v>0</v>
      </c>
      <c r="AF5085" s="37">
        <f t="shared" si="1114"/>
        <v>0</v>
      </c>
      <c r="AG5085" s="37">
        <f t="shared" si="1115"/>
        <v>0</v>
      </c>
      <c r="AH5085" s="37">
        <f t="shared" si="1116"/>
        <v>0</v>
      </c>
      <c r="AI5085" s="35" t="str">
        <f t="shared" si="1117"/>
        <v>Nusidėvėjęs</v>
      </c>
      <c r="AJ5085" s="38" t="str">
        <f>IF(AND(F5085&lt;&gt;[3]Pav.tvarkyklė!$B$12,F5085&lt;&gt;[3]Pav.tvarkyklė!$B$13),"GVTNT","X")</f>
        <v>GVTNT</v>
      </c>
      <c r="AK5085" s="39">
        <f t="shared" si="1119"/>
        <v>0</v>
      </c>
      <c r="AL5085" s="41"/>
      <c r="AM5085" s="41"/>
      <c r="AN5085" s="41">
        <f t="shared" si="1107"/>
        <v>1900</v>
      </c>
      <c r="AO5085" s="41"/>
      <c r="AP5085" s="41"/>
      <c r="AQ5085" s="41"/>
      <c r="AR5085" s="42"/>
      <c r="AS5085" s="42"/>
      <c r="AU5085" s="43">
        <f t="shared" si="1108"/>
        <v>0</v>
      </c>
    </row>
    <row r="5086" spans="1:47" ht="15" customHeight="1" x14ac:dyDescent="0.25">
      <c r="A5086" s="11"/>
      <c r="B5086" s="19">
        <v>5255</v>
      </c>
      <c r="C5086" s="61"/>
      <c r="D5086" s="62"/>
      <c r="E5086" s="78"/>
      <c r="F5086" s="63"/>
      <c r="G5086" s="80"/>
      <c r="H5086" s="94"/>
      <c r="I5086" s="95"/>
      <c r="J5086" s="27"/>
      <c r="K5086" s="27"/>
      <c r="L5086" s="95"/>
      <c r="M5086" s="96"/>
      <c r="N5086" s="29">
        <v>0</v>
      </c>
      <c r="O5086" s="30" t="str">
        <f>IF(G5086&lt;=$N$2,"",IF(F5086=[3]Pav.tvarkyklė!$B$13,"",IF(ISBLANK(R5086),"X","")))</f>
        <v/>
      </c>
      <c r="P5086" s="91"/>
      <c r="Q5086" s="63"/>
      <c r="R5086" s="63"/>
      <c r="S5086" s="63"/>
      <c r="T5086" s="63"/>
      <c r="U5086" s="34" t="str">
        <f>IFERROR(INDEX('[3]5.Grup_T'!$G$4:$G$22,MATCH('6.Turtas'!E5086,'[3]5.Grup_T'!$E$4:$E$22,0)),"0")</f>
        <v>0</v>
      </c>
      <c r="V5086" s="35">
        <f t="shared" si="1109"/>
        <v>0</v>
      </c>
      <c r="W5086" s="35">
        <f>IF(NOT(ISBLANK(H5086)),(12-DATEDIF(H5086,'[3]1.Pradzia'!$D$13,"m")),0)</f>
        <v>0</v>
      </c>
      <c r="X5086" s="35">
        <f t="shared" si="1110"/>
        <v>0</v>
      </c>
      <c r="Y5086" s="35">
        <f t="shared" si="1106"/>
        <v>0</v>
      </c>
      <c r="Z5086" s="35">
        <f t="shared" si="1118"/>
        <v>0</v>
      </c>
      <c r="AA5086" s="36">
        <f t="shared" si="1111"/>
        <v>0</v>
      </c>
      <c r="AB5086" s="36">
        <f t="shared" si="1112"/>
        <v>0</v>
      </c>
      <c r="AC5086" s="37">
        <f t="shared" si="1113"/>
        <v>0</v>
      </c>
      <c r="AD5086" s="35">
        <f>IF(OR(YEAR(G5086)&lt;2019,O5086="X"),0,IF(ISBLANK(H5086),DATEDIF(G5086,'[3]1.Pradzia'!$D$13,"M"),DATEDIF(G5086,H5086,"m")))</f>
        <v>0</v>
      </c>
      <c r="AE5086" s="37">
        <f>IF(E5086='[3]5.Grup_T'!$E$20,0,IF(AD5086&lt;&gt;0,M5086/V5086*MIN(12,AD5086),0))</f>
        <v>0</v>
      </c>
      <c r="AF5086" s="37">
        <f t="shared" si="1114"/>
        <v>0</v>
      </c>
      <c r="AG5086" s="37">
        <f t="shared" si="1115"/>
        <v>0</v>
      </c>
      <c r="AH5086" s="37">
        <f t="shared" si="1116"/>
        <v>0</v>
      </c>
      <c r="AI5086" s="35" t="str">
        <f t="shared" si="1117"/>
        <v>Nusidėvėjęs</v>
      </c>
      <c r="AJ5086" s="38" t="str">
        <f>IF(AND(F5086&lt;&gt;[3]Pav.tvarkyklė!$B$12,F5086&lt;&gt;[3]Pav.tvarkyklė!$B$13),"GVTNT","X")</f>
        <v>GVTNT</v>
      </c>
      <c r="AK5086" s="39">
        <f t="shared" si="1119"/>
        <v>0</v>
      </c>
      <c r="AL5086" s="41"/>
      <c r="AM5086" s="41"/>
      <c r="AN5086" s="41">
        <f t="shared" si="1107"/>
        <v>1900</v>
      </c>
      <c r="AO5086" s="41"/>
      <c r="AP5086" s="41"/>
      <c r="AQ5086" s="41"/>
      <c r="AR5086" s="42"/>
      <c r="AS5086" s="42"/>
      <c r="AU5086" s="43">
        <f t="shared" si="1108"/>
        <v>0</v>
      </c>
    </row>
    <row r="5087" spans="1:47" ht="15" customHeight="1" x14ac:dyDescent="0.25">
      <c r="A5087" s="11"/>
      <c r="B5087" s="19">
        <v>5256</v>
      </c>
      <c r="C5087" s="61"/>
      <c r="D5087" s="62"/>
      <c r="E5087" s="78"/>
      <c r="F5087" s="63"/>
      <c r="G5087" s="80"/>
      <c r="H5087" s="94"/>
      <c r="I5087" s="95"/>
      <c r="J5087" s="27"/>
      <c r="K5087" s="27"/>
      <c r="L5087" s="95"/>
      <c r="M5087" s="96"/>
      <c r="N5087" s="29">
        <v>0</v>
      </c>
      <c r="O5087" s="30" t="str">
        <f>IF(G5087&lt;=$N$2,"",IF(F5087=[3]Pav.tvarkyklė!$B$13,"",IF(ISBLANK(R5087),"X","")))</f>
        <v/>
      </c>
      <c r="P5087" s="91"/>
      <c r="Q5087" s="63"/>
      <c r="R5087" s="63"/>
      <c r="S5087" s="63"/>
      <c r="T5087" s="63"/>
      <c r="U5087" s="34" t="str">
        <f>IFERROR(INDEX('[3]5.Grup_T'!$G$4:$G$22,MATCH('6.Turtas'!E5087,'[3]5.Grup_T'!$E$4:$E$22,0)),"0")</f>
        <v>0</v>
      </c>
      <c r="V5087" s="35">
        <f t="shared" si="1109"/>
        <v>0</v>
      </c>
      <c r="W5087" s="35">
        <f>IF(NOT(ISBLANK(H5087)),(12-DATEDIF(H5087,'[3]1.Pradzia'!$D$13,"m")),0)</f>
        <v>0</v>
      </c>
      <c r="X5087" s="35">
        <f t="shared" si="1110"/>
        <v>0</v>
      </c>
      <c r="Y5087" s="35">
        <f t="shared" si="1106"/>
        <v>0</v>
      </c>
      <c r="Z5087" s="35">
        <f t="shared" si="1118"/>
        <v>0</v>
      </c>
      <c r="AA5087" s="36">
        <f t="shared" si="1111"/>
        <v>0</v>
      </c>
      <c r="AB5087" s="36">
        <f t="shared" si="1112"/>
        <v>0</v>
      </c>
      <c r="AC5087" s="37">
        <f t="shared" si="1113"/>
        <v>0</v>
      </c>
      <c r="AD5087" s="35">
        <f>IF(OR(YEAR(G5087)&lt;2019,O5087="X"),0,IF(ISBLANK(H5087),DATEDIF(G5087,'[3]1.Pradzia'!$D$13,"M"),DATEDIF(G5087,H5087,"m")))</f>
        <v>0</v>
      </c>
      <c r="AE5087" s="37">
        <f>IF(E5087='[3]5.Grup_T'!$E$20,0,IF(AD5087&lt;&gt;0,M5087/V5087*MIN(12,AD5087),0))</f>
        <v>0</v>
      </c>
      <c r="AF5087" s="37">
        <f t="shared" si="1114"/>
        <v>0</v>
      </c>
      <c r="AG5087" s="37">
        <f t="shared" si="1115"/>
        <v>0</v>
      </c>
      <c r="AH5087" s="37">
        <f t="shared" si="1116"/>
        <v>0</v>
      </c>
      <c r="AI5087" s="35" t="str">
        <f t="shared" si="1117"/>
        <v>Nusidėvėjęs</v>
      </c>
      <c r="AJ5087" s="38" t="str">
        <f>IF(AND(F5087&lt;&gt;[3]Pav.tvarkyklė!$B$12,F5087&lt;&gt;[3]Pav.tvarkyklė!$B$13),"GVTNT","X")</f>
        <v>GVTNT</v>
      </c>
      <c r="AK5087" s="39">
        <f t="shared" si="1119"/>
        <v>0</v>
      </c>
      <c r="AL5087" s="41"/>
      <c r="AM5087" s="41"/>
      <c r="AN5087" s="41">
        <f t="shared" si="1107"/>
        <v>1900</v>
      </c>
      <c r="AO5087" s="41"/>
      <c r="AP5087" s="41"/>
      <c r="AQ5087" s="41"/>
      <c r="AR5087" s="42"/>
      <c r="AS5087" s="42"/>
      <c r="AU5087" s="43">
        <f t="shared" si="1108"/>
        <v>0</v>
      </c>
    </row>
    <row r="5088" spans="1:47" ht="15" customHeight="1" x14ac:dyDescent="0.25">
      <c r="A5088" s="11"/>
      <c r="B5088" s="19">
        <v>5257</v>
      </c>
      <c r="C5088" s="61"/>
      <c r="D5088" s="62"/>
      <c r="E5088" s="78"/>
      <c r="F5088" s="63"/>
      <c r="G5088" s="80"/>
      <c r="H5088" s="94"/>
      <c r="I5088" s="95"/>
      <c r="J5088" s="27"/>
      <c r="K5088" s="27"/>
      <c r="L5088" s="95"/>
      <c r="M5088" s="96"/>
      <c r="N5088" s="29">
        <v>0</v>
      </c>
      <c r="O5088" s="30" t="str">
        <f>IF(G5088&lt;=$N$2,"",IF(F5088=[3]Pav.tvarkyklė!$B$13,"",IF(ISBLANK(R5088),"X","")))</f>
        <v/>
      </c>
      <c r="P5088" s="91"/>
      <c r="Q5088" s="63"/>
      <c r="R5088" s="63"/>
      <c r="S5088" s="63"/>
      <c r="T5088" s="63"/>
      <c r="U5088" s="34" t="str">
        <f>IFERROR(INDEX('[3]5.Grup_T'!$G$4:$G$22,MATCH('6.Turtas'!E5088,'[3]5.Grup_T'!$E$4:$E$22,0)),"0")</f>
        <v>0</v>
      </c>
      <c r="V5088" s="35">
        <f t="shared" si="1109"/>
        <v>0</v>
      </c>
      <c r="W5088" s="35">
        <f>IF(NOT(ISBLANK(H5088)),(12-DATEDIF(H5088,'[3]1.Pradzia'!$D$13,"m")),0)</f>
        <v>0</v>
      </c>
      <c r="X5088" s="35">
        <f t="shared" si="1110"/>
        <v>0</v>
      </c>
      <c r="Y5088" s="35">
        <f t="shared" si="1106"/>
        <v>0</v>
      </c>
      <c r="Z5088" s="35">
        <f t="shared" si="1118"/>
        <v>0</v>
      </c>
      <c r="AA5088" s="36">
        <f t="shared" si="1111"/>
        <v>0</v>
      </c>
      <c r="AB5088" s="36">
        <f t="shared" si="1112"/>
        <v>0</v>
      </c>
      <c r="AC5088" s="37">
        <f t="shared" si="1113"/>
        <v>0</v>
      </c>
      <c r="AD5088" s="35">
        <f>IF(OR(YEAR(G5088)&lt;2019,O5088="X"),0,IF(ISBLANK(H5088),DATEDIF(G5088,'[3]1.Pradzia'!$D$13,"M"),DATEDIF(G5088,H5088,"m")))</f>
        <v>0</v>
      </c>
      <c r="AE5088" s="37">
        <f>IF(E5088='[3]5.Grup_T'!$E$20,0,IF(AD5088&lt;&gt;0,M5088/V5088*MIN(12,AD5088),0))</f>
        <v>0</v>
      </c>
      <c r="AF5088" s="37">
        <f t="shared" si="1114"/>
        <v>0</v>
      </c>
      <c r="AG5088" s="37">
        <f t="shared" si="1115"/>
        <v>0</v>
      </c>
      <c r="AH5088" s="37">
        <f t="shared" si="1116"/>
        <v>0</v>
      </c>
      <c r="AI5088" s="35" t="str">
        <f t="shared" si="1117"/>
        <v>Nusidėvėjęs</v>
      </c>
      <c r="AJ5088" s="38" t="str">
        <f>IF(AND(F5088&lt;&gt;[3]Pav.tvarkyklė!$B$12,F5088&lt;&gt;[3]Pav.tvarkyklė!$B$13),"GVTNT","X")</f>
        <v>GVTNT</v>
      </c>
      <c r="AK5088" s="39">
        <f t="shared" si="1119"/>
        <v>0</v>
      </c>
      <c r="AL5088" s="41"/>
      <c r="AM5088" s="41"/>
      <c r="AN5088" s="41">
        <f t="shared" si="1107"/>
        <v>1900</v>
      </c>
      <c r="AO5088" s="41"/>
      <c r="AP5088" s="41"/>
      <c r="AQ5088" s="41"/>
      <c r="AR5088" s="42"/>
      <c r="AS5088" s="42"/>
      <c r="AU5088" s="43">
        <f t="shared" si="1108"/>
        <v>0</v>
      </c>
    </row>
    <row r="5089" spans="1:47" ht="15" customHeight="1" x14ac:dyDescent="0.25">
      <c r="A5089" s="11"/>
      <c r="B5089" s="19">
        <v>5258</v>
      </c>
      <c r="C5089" s="61"/>
      <c r="D5089" s="62"/>
      <c r="E5089" s="78"/>
      <c r="F5089" s="63"/>
      <c r="G5089" s="80"/>
      <c r="H5089" s="94"/>
      <c r="I5089" s="95"/>
      <c r="J5089" s="27"/>
      <c r="K5089" s="27"/>
      <c r="L5089" s="95"/>
      <c r="M5089" s="96"/>
      <c r="N5089" s="29">
        <v>0</v>
      </c>
      <c r="O5089" s="30" t="str">
        <f>IF(G5089&lt;=$N$2,"",IF(F5089=[3]Pav.tvarkyklė!$B$13,"",IF(ISBLANK(R5089),"X","")))</f>
        <v/>
      </c>
      <c r="P5089" s="91"/>
      <c r="Q5089" s="63"/>
      <c r="R5089" s="63"/>
      <c r="S5089" s="63"/>
      <c r="T5089" s="63"/>
      <c r="U5089" s="34" t="str">
        <f>IFERROR(INDEX('[3]5.Grup_T'!$G$4:$G$22,MATCH('6.Turtas'!E5089,'[3]5.Grup_T'!$E$4:$E$22,0)),"0")</f>
        <v>0</v>
      </c>
      <c r="V5089" s="35">
        <f t="shared" si="1109"/>
        <v>0</v>
      </c>
      <c r="W5089" s="35">
        <f>IF(NOT(ISBLANK(H5089)),(12-DATEDIF(H5089,'[3]1.Pradzia'!$D$13,"m")),0)</f>
        <v>0</v>
      </c>
      <c r="X5089" s="35">
        <f t="shared" si="1110"/>
        <v>0</v>
      </c>
      <c r="Y5089" s="35">
        <f t="shared" si="1106"/>
        <v>0</v>
      </c>
      <c r="Z5089" s="35">
        <f t="shared" si="1118"/>
        <v>0</v>
      </c>
      <c r="AA5089" s="36">
        <f t="shared" si="1111"/>
        <v>0</v>
      </c>
      <c r="AB5089" s="36">
        <f t="shared" si="1112"/>
        <v>0</v>
      </c>
      <c r="AC5089" s="37">
        <f t="shared" si="1113"/>
        <v>0</v>
      </c>
      <c r="AD5089" s="35">
        <f>IF(OR(YEAR(G5089)&lt;2019,O5089="X"),0,IF(ISBLANK(H5089),DATEDIF(G5089,'[3]1.Pradzia'!$D$13,"M"),DATEDIF(G5089,H5089,"m")))</f>
        <v>0</v>
      </c>
      <c r="AE5089" s="37">
        <f>IF(E5089='[3]5.Grup_T'!$E$20,0,IF(AD5089&lt;&gt;0,M5089/V5089*MIN(12,AD5089),0))</f>
        <v>0</v>
      </c>
      <c r="AF5089" s="37">
        <f t="shared" si="1114"/>
        <v>0</v>
      </c>
      <c r="AG5089" s="37">
        <f t="shared" si="1115"/>
        <v>0</v>
      </c>
      <c r="AH5089" s="37">
        <f t="shared" si="1116"/>
        <v>0</v>
      </c>
      <c r="AI5089" s="35" t="str">
        <f t="shared" si="1117"/>
        <v>Nusidėvėjęs</v>
      </c>
      <c r="AJ5089" s="38" t="str">
        <f>IF(AND(F5089&lt;&gt;[3]Pav.tvarkyklė!$B$12,F5089&lt;&gt;[3]Pav.tvarkyklė!$B$13),"GVTNT","X")</f>
        <v>GVTNT</v>
      </c>
      <c r="AK5089" s="39">
        <f t="shared" si="1119"/>
        <v>0</v>
      </c>
      <c r="AL5089" s="41"/>
      <c r="AM5089" s="41"/>
      <c r="AN5089" s="41">
        <f t="shared" si="1107"/>
        <v>1900</v>
      </c>
      <c r="AO5089" s="41"/>
      <c r="AP5089" s="41"/>
      <c r="AQ5089" s="41"/>
      <c r="AR5089" s="42"/>
      <c r="AS5089" s="42"/>
      <c r="AU5089" s="43">
        <f t="shared" si="1108"/>
        <v>0</v>
      </c>
    </row>
    <row r="5090" spans="1:47" ht="15" customHeight="1" x14ac:dyDescent="0.25">
      <c r="A5090" s="11"/>
      <c r="B5090" s="19">
        <v>5259</v>
      </c>
      <c r="C5090" s="61"/>
      <c r="D5090" s="62"/>
      <c r="E5090" s="78"/>
      <c r="F5090" s="63"/>
      <c r="G5090" s="80"/>
      <c r="H5090" s="94"/>
      <c r="I5090" s="95"/>
      <c r="J5090" s="27"/>
      <c r="K5090" s="27"/>
      <c r="L5090" s="95"/>
      <c r="M5090" s="96"/>
      <c r="N5090" s="29">
        <v>0</v>
      </c>
      <c r="O5090" s="30" t="str">
        <f>IF(G5090&lt;=$N$2,"",IF(F5090=[3]Pav.tvarkyklė!$B$13,"",IF(ISBLANK(R5090),"X","")))</f>
        <v/>
      </c>
      <c r="P5090" s="91"/>
      <c r="Q5090" s="63"/>
      <c r="R5090" s="63"/>
      <c r="S5090" s="63"/>
      <c r="T5090" s="63"/>
      <c r="U5090" s="34" t="str">
        <f>IFERROR(INDEX('[3]5.Grup_T'!$G$4:$G$22,MATCH('6.Turtas'!E5090,'[3]5.Grup_T'!$E$4:$E$22,0)),"0")</f>
        <v>0</v>
      </c>
      <c r="V5090" s="35">
        <f t="shared" si="1109"/>
        <v>0</v>
      </c>
      <c r="W5090" s="35">
        <f>IF(NOT(ISBLANK(H5090)),(12-DATEDIF(H5090,'[3]1.Pradzia'!$D$13,"m")),0)</f>
        <v>0</v>
      </c>
      <c r="X5090" s="35">
        <f t="shared" si="1110"/>
        <v>0</v>
      </c>
      <c r="Y5090" s="35">
        <f t="shared" si="1106"/>
        <v>0</v>
      </c>
      <c r="Z5090" s="35">
        <f t="shared" si="1118"/>
        <v>0</v>
      </c>
      <c r="AA5090" s="36">
        <f t="shared" si="1111"/>
        <v>0</v>
      </c>
      <c r="AB5090" s="36">
        <f t="shared" si="1112"/>
        <v>0</v>
      </c>
      <c r="AC5090" s="37">
        <f t="shared" si="1113"/>
        <v>0</v>
      </c>
      <c r="AD5090" s="35">
        <f>IF(OR(YEAR(G5090)&lt;2019,O5090="X"),0,IF(ISBLANK(H5090),DATEDIF(G5090,'[3]1.Pradzia'!$D$13,"M"),DATEDIF(G5090,H5090,"m")))</f>
        <v>0</v>
      </c>
      <c r="AE5090" s="37">
        <f>IF(E5090='[3]5.Grup_T'!$E$20,0,IF(AD5090&lt;&gt;0,M5090/V5090*MIN(12,AD5090),0))</f>
        <v>0</v>
      </c>
      <c r="AF5090" s="37">
        <f t="shared" si="1114"/>
        <v>0</v>
      </c>
      <c r="AG5090" s="37">
        <f t="shared" si="1115"/>
        <v>0</v>
      </c>
      <c r="AH5090" s="37">
        <f t="shared" si="1116"/>
        <v>0</v>
      </c>
      <c r="AI5090" s="35" t="str">
        <f t="shared" si="1117"/>
        <v>Nusidėvėjęs</v>
      </c>
      <c r="AJ5090" s="38" t="str">
        <f>IF(AND(F5090&lt;&gt;[3]Pav.tvarkyklė!$B$12,F5090&lt;&gt;[3]Pav.tvarkyklė!$B$13),"GVTNT","X")</f>
        <v>GVTNT</v>
      </c>
      <c r="AK5090" s="39">
        <f t="shared" si="1119"/>
        <v>0</v>
      </c>
      <c r="AL5090" s="41"/>
      <c r="AM5090" s="41"/>
      <c r="AN5090" s="41">
        <f t="shared" si="1107"/>
        <v>1900</v>
      </c>
      <c r="AO5090" s="41"/>
      <c r="AP5090" s="41"/>
      <c r="AQ5090" s="41"/>
      <c r="AR5090" s="42"/>
      <c r="AS5090" s="42"/>
      <c r="AU5090" s="43">
        <f t="shared" si="1108"/>
        <v>0</v>
      </c>
    </row>
    <row r="5091" spans="1:47" ht="15" customHeight="1" x14ac:dyDescent="0.25">
      <c r="A5091" s="11"/>
      <c r="B5091" s="19">
        <v>5260</v>
      </c>
      <c r="C5091" s="61"/>
      <c r="D5091" s="62"/>
      <c r="E5091" s="78"/>
      <c r="F5091" s="63"/>
      <c r="G5091" s="80"/>
      <c r="H5091" s="94"/>
      <c r="I5091" s="95"/>
      <c r="J5091" s="27"/>
      <c r="K5091" s="27"/>
      <c r="L5091" s="95"/>
      <c r="M5091" s="96"/>
      <c r="N5091" s="29">
        <v>0</v>
      </c>
      <c r="O5091" s="30" t="str">
        <f>IF(G5091&lt;=$N$2,"",IF(F5091=[3]Pav.tvarkyklė!$B$13,"",IF(ISBLANK(R5091),"X","")))</f>
        <v/>
      </c>
      <c r="P5091" s="91"/>
      <c r="Q5091" s="63"/>
      <c r="R5091" s="63"/>
      <c r="S5091" s="63"/>
      <c r="T5091" s="63"/>
      <c r="U5091" s="34" t="str">
        <f>IFERROR(INDEX('[3]5.Grup_T'!$G$4:$G$22,MATCH('6.Turtas'!E5091,'[3]5.Grup_T'!$E$4:$E$22,0)),"0")</f>
        <v>0</v>
      </c>
      <c r="V5091" s="35">
        <f t="shared" si="1109"/>
        <v>0</v>
      </c>
      <c r="W5091" s="35">
        <f>IF(NOT(ISBLANK(H5091)),(12-DATEDIF(H5091,'[3]1.Pradzia'!$D$13,"m")),0)</f>
        <v>0</v>
      </c>
      <c r="X5091" s="35">
        <f t="shared" si="1110"/>
        <v>0</v>
      </c>
      <c r="Y5091" s="35">
        <f t="shared" si="1106"/>
        <v>0</v>
      </c>
      <c r="Z5091" s="35">
        <f t="shared" si="1118"/>
        <v>0</v>
      </c>
      <c r="AA5091" s="36">
        <f t="shared" si="1111"/>
        <v>0</v>
      </c>
      <c r="AB5091" s="36">
        <f t="shared" si="1112"/>
        <v>0</v>
      </c>
      <c r="AC5091" s="37">
        <f t="shared" si="1113"/>
        <v>0</v>
      </c>
      <c r="AD5091" s="35">
        <f>IF(OR(YEAR(G5091)&lt;2019,O5091="X"),0,IF(ISBLANK(H5091),DATEDIF(G5091,'[3]1.Pradzia'!$D$13,"M"),DATEDIF(G5091,H5091,"m")))</f>
        <v>0</v>
      </c>
      <c r="AE5091" s="37">
        <f>IF(E5091='[3]5.Grup_T'!$E$20,0,IF(AD5091&lt;&gt;0,M5091/V5091*MIN(12,AD5091),0))</f>
        <v>0</v>
      </c>
      <c r="AF5091" s="37">
        <f t="shared" si="1114"/>
        <v>0</v>
      </c>
      <c r="AG5091" s="37">
        <f t="shared" si="1115"/>
        <v>0</v>
      </c>
      <c r="AH5091" s="37">
        <f t="shared" si="1116"/>
        <v>0</v>
      </c>
      <c r="AI5091" s="35" t="str">
        <f t="shared" si="1117"/>
        <v>Nusidėvėjęs</v>
      </c>
      <c r="AJ5091" s="38" t="str">
        <f>IF(AND(F5091&lt;&gt;[3]Pav.tvarkyklė!$B$12,F5091&lt;&gt;[3]Pav.tvarkyklė!$B$13),"GVTNT","X")</f>
        <v>GVTNT</v>
      </c>
      <c r="AK5091" s="39">
        <f t="shared" si="1119"/>
        <v>0</v>
      </c>
      <c r="AL5091" s="41"/>
      <c r="AM5091" s="41"/>
      <c r="AN5091" s="41">
        <f t="shared" si="1107"/>
        <v>1900</v>
      </c>
      <c r="AO5091" s="41"/>
      <c r="AP5091" s="41"/>
      <c r="AQ5091" s="41"/>
      <c r="AR5091" s="42"/>
      <c r="AS5091" s="42"/>
      <c r="AU5091" s="43">
        <f t="shared" si="1108"/>
        <v>0</v>
      </c>
    </row>
    <row r="5092" spans="1:47" ht="15" customHeight="1" x14ac:dyDescent="0.25">
      <c r="A5092" s="11"/>
      <c r="B5092" s="19">
        <v>5261</v>
      </c>
      <c r="C5092" s="61"/>
      <c r="D5092" s="62"/>
      <c r="E5092" s="78"/>
      <c r="F5092" s="63"/>
      <c r="G5092" s="80"/>
      <c r="H5092" s="94"/>
      <c r="I5092" s="95"/>
      <c r="J5092" s="27"/>
      <c r="K5092" s="27"/>
      <c r="L5092" s="95"/>
      <c r="M5092" s="96"/>
      <c r="N5092" s="29">
        <v>0</v>
      </c>
      <c r="O5092" s="30" t="str">
        <f>IF(G5092&lt;=$N$2,"",IF(F5092=[3]Pav.tvarkyklė!$B$13,"",IF(ISBLANK(R5092),"X","")))</f>
        <v/>
      </c>
      <c r="P5092" s="91"/>
      <c r="Q5092" s="63"/>
      <c r="R5092" s="63"/>
      <c r="S5092" s="63"/>
      <c r="T5092" s="63"/>
      <c r="U5092" s="34" t="str">
        <f>IFERROR(INDEX('[3]5.Grup_T'!$G$4:$G$22,MATCH('6.Turtas'!E5092,'[3]5.Grup_T'!$E$4:$E$22,0)),"0")</f>
        <v>0</v>
      </c>
      <c r="V5092" s="35">
        <f t="shared" si="1109"/>
        <v>0</v>
      </c>
      <c r="W5092" s="35">
        <f>IF(NOT(ISBLANK(H5092)),(12-DATEDIF(H5092,'[3]1.Pradzia'!$D$13,"m")),0)</f>
        <v>0</v>
      </c>
      <c r="X5092" s="35">
        <f t="shared" si="1110"/>
        <v>0</v>
      </c>
      <c r="Y5092" s="35">
        <f t="shared" si="1106"/>
        <v>0</v>
      </c>
      <c r="Z5092" s="35">
        <f t="shared" si="1118"/>
        <v>0</v>
      </c>
      <c r="AA5092" s="36">
        <f t="shared" si="1111"/>
        <v>0</v>
      </c>
      <c r="AB5092" s="36">
        <f t="shared" si="1112"/>
        <v>0</v>
      </c>
      <c r="AC5092" s="37">
        <f t="shared" si="1113"/>
        <v>0</v>
      </c>
      <c r="AD5092" s="35">
        <f>IF(OR(YEAR(G5092)&lt;2019,O5092="X"),0,IF(ISBLANK(H5092),DATEDIF(G5092,'[3]1.Pradzia'!$D$13,"M"),DATEDIF(G5092,H5092,"m")))</f>
        <v>0</v>
      </c>
      <c r="AE5092" s="37">
        <f>IF(E5092='[3]5.Grup_T'!$E$20,0,IF(AD5092&lt;&gt;0,M5092/V5092*MIN(12,AD5092),0))</f>
        <v>0</v>
      </c>
      <c r="AF5092" s="37">
        <f t="shared" si="1114"/>
        <v>0</v>
      </c>
      <c r="AG5092" s="37">
        <f t="shared" si="1115"/>
        <v>0</v>
      </c>
      <c r="AH5092" s="37">
        <f t="shared" si="1116"/>
        <v>0</v>
      </c>
      <c r="AI5092" s="35" t="str">
        <f t="shared" si="1117"/>
        <v>Nusidėvėjęs</v>
      </c>
      <c r="AJ5092" s="38" t="str">
        <f>IF(AND(F5092&lt;&gt;[3]Pav.tvarkyklė!$B$12,F5092&lt;&gt;[3]Pav.tvarkyklė!$B$13),"GVTNT","X")</f>
        <v>GVTNT</v>
      </c>
      <c r="AK5092" s="39">
        <f t="shared" si="1119"/>
        <v>0</v>
      </c>
      <c r="AL5092" s="41"/>
      <c r="AM5092" s="41"/>
      <c r="AN5092" s="41">
        <f t="shared" si="1107"/>
        <v>1900</v>
      </c>
      <c r="AO5092" s="41"/>
      <c r="AP5092" s="41"/>
      <c r="AQ5092" s="41"/>
      <c r="AR5092" s="42"/>
      <c r="AS5092" s="42"/>
      <c r="AU5092" s="43">
        <f t="shared" si="1108"/>
        <v>0</v>
      </c>
    </row>
    <row r="5093" spans="1:47" ht="15" customHeight="1" x14ac:dyDescent="0.25">
      <c r="A5093" s="11"/>
      <c r="B5093" s="19">
        <v>5262</v>
      </c>
      <c r="C5093" s="61"/>
      <c r="D5093" s="62"/>
      <c r="E5093" s="78"/>
      <c r="F5093" s="63"/>
      <c r="G5093" s="80"/>
      <c r="H5093" s="94"/>
      <c r="I5093" s="95"/>
      <c r="J5093" s="27"/>
      <c r="K5093" s="27"/>
      <c r="L5093" s="95"/>
      <c r="M5093" s="96"/>
      <c r="N5093" s="29">
        <v>0</v>
      </c>
      <c r="O5093" s="30" t="str">
        <f>IF(G5093&lt;=$N$2,"",IF(F5093=[3]Pav.tvarkyklė!$B$13,"",IF(ISBLANK(R5093),"X","")))</f>
        <v/>
      </c>
      <c r="P5093" s="91"/>
      <c r="Q5093" s="63"/>
      <c r="R5093" s="63"/>
      <c r="S5093" s="63"/>
      <c r="T5093" s="63"/>
      <c r="U5093" s="34" t="str">
        <f>IFERROR(INDEX('[3]5.Grup_T'!$G$4:$G$22,MATCH('6.Turtas'!E5093,'[3]5.Grup_T'!$E$4:$E$22,0)),"0")</f>
        <v>0</v>
      </c>
      <c r="V5093" s="35">
        <f t="shared" si="1109"/>
        <v>0</v>
      </c>
      <c r="W5093" s="35">
        <f>IF(NOT(ISBLANK(H5093)),(12-DATEDIF(H5093,'[3]1.Pradzia'!$D$13,"m")),0)</f>
        <v>0</v>
      </c>
      <c r="X5093" s="35">
        <f t="shared" si="1110"/>
        <v>0</v>
      </c>
      <c r="Y5093" s="35">
        <f t="shared" si="1106"/>
        <v>0</v>
      </c>
      <c r="Z5093" s="35">
        <f t="shared" si="1118"/>
        <v>0</v>
      </c>
      <c r="AA5093" s="36">
        <f t="shared" si="1111"/>
        <v>0</v>
      </c>
      <c r="AB5093" s="36">
        <f t="shared" si="1112"/>
        <v>0</v>
      </c>
      <c r="AC5093" s="37">
        <f t="shared" si="1113"/>
        <v>0</v>
      </c>
      <c r="AD5093" s="35">
        <f>IF(OR(YEAR(G5093)&lt;2019,O5093="X"),0,IF(ISBLANK(H5093),DATEDIF(G5093,'[3]1.Pradzia'!$D$13,"M"),DATEDIF(G5093,H5093,"m")))</f>
        <v>0</v>
      </c>
      <c r="AE5093" s="37">
        <f>IF(E5093='[3]5.Grup_T'!$E$20,0,IF(AD5093&lt;&gt;0,M5093/V5093*MIN(12,AD5093),0))</f>
        <v>0</v>
      </c>
      <c r="AF5093" s="37">
        <f t="shared" si="1114"/>
        <v>0</v>
      </c>
      <c r="AG5093" s="37">
        <f t="shared" si="1115"/>
        <v>0</v>
      </c>
      <c r="AH5093" s="37">
        <f t="shared" si="1116"/>
        <v>0</v>
      </c>
      <c r="AI5093" s="35" t="str">
        <f t="shared" si="1117"/>
        <v>Nusidėvėjęs</v>
      </c>
      <c r="AJ5093" s="38" t="str">
        <f>IF(AND(F5093&lt;&gt;[3]Pav.tvarkyklė!$B$12,F5093&lt;&gt;[3]Pav.tvarkyklė!$B$13),"GVTNT","X")</f>
        <v>GVTNT</v>
      </c>
      <c r="AK5093" s="39">
        <f t="shared" si="1119"/>
        <v>0</v>
      </c>
      <c r="AL5093" s="41"/>
      <c r="AM5093" s="41"/>
      <c r="AN5093" s="41">
        <f t="shared" si="1107"/>
        <v>1900</v>
      </c>
      <c r="AO5093" s="41"/>
      <c r="AP5093" s="41"/>
      <c r="AQ5093" s="41"/>
      <c r="AR5093" s="42"/>
      <c r="AS5093" s="42"/>
      <c r="AU5093" s="43">
        <f t="shared" si="1108"/>
        <v>0</v>
      </c>
    </row>
    <row r="5094" spans="1:47" ht="15" customHeight="1" x14ac:dyDescent="0.25">
      <c r="A5094" s="11"/>
      <c r="B5094" s="19">
        <v>5263</v>
      </c>
      <c r="C5094" s="61"/>
      <c r="D5094" s="62"/>
      <c r="E5094" s="78"/>
      <c r="F5094" s="63"/>
      <c r="G5094" s="80"/>
      <c r="H5094" s="94"/>
      <c r="I5094" s="95"/>
      <c r="J5094" s="27"/>
      <c r="K5094" s="27"/>
      <c r="L5094" s="95"/>
      <c r="M5094" s="96"/>
      <c r="N5094" s="29">
        <v>0</v>
      </c>
      <c r="O5094" s="30" t="str">
        <f>IF(G5094&lt;=$N$2,"",IF(F5094=[3]Pav.tvarkyklė!$B$13,"",IF(ISBLANK(R5094),"X","")))</f>
        <v/>
      </c>
      <c r="P5094" s="91"/>
      <c r="Q5094" s="63"/>
      <c r="R5094" s="63"/>
      <c r="S5094" s="63"/>
      <c r="T5094" s="63"/>
      <c r="U5094" s="34" t="str">
        <f>IFERROR(INDEX('[3]5.Grup_T'!$G$4:$G$22,MATCH('6.Turtas'!E5094,'[3]5.Grup_T'!$E$4:$E$22,0)),"0")</f>
        <v>0</v>
      </c>
      <c r="V5094" s="35">
        <f t="shared" si="1109"/>
        <v>0</v>
      </c>
      <c r="W5094" s="35">
        <f>IF(NOT(ISBLANK(H5094)),(12-DATEDIF(H5094,'[3]1.Pradzia'!$D$13,"m")),0)</f>
        <v>0</v>
      </c>
      <c r="X5094" s="35">
        <f t="shared" si="1110"/>
        <v>0</v>
      </c>
      <c r="Y5094" s="35">
        <f t="shared" si="1106"/>
        <v>0</v>
      </c>
      <c r="Z5094" s="35">
        <f t="shared" si="1118"/>
        <v>0</v>
      </c>
      <c r="AA5094" s="36">
        <f t="shared" si="1111"/>
        <v>0</v>
      </c>
      <c r="AB5094" s="36">
        <f t="shared" si="1112"/>
        <v>0</v>
      </c>
      <c r="AC5094" s="37">
        <f t="shared" si="1113"/>
        <v>0</v>
      </c>
      <c r="AD5094" s="35">
        <f>IF(OR(YEAR(G5094)&lt;2019,O5094="X"),0,IF(ISBLANK(H5094),DATEDIF(G5094,'[3]1.Pradzia'!$D$13,"M"),DATEDIF(G5094,H5094,"m")))</f>
        <v>0</v>
      </c>
      <c r="AE5094" s="37">
        <f>IF(E5094='[3]5.Grup_T'!$E$20,0,IF(AD5094&lt;&gt;0,M5094/V5094*MIN(12,AD5094),0))</f>
        <v>0</v>
      </c>
      <c r="AF5094" s="37">
        <f t="shared" si="1114"/>
        <v>0</v>
      </c>
      <c r="AG5094" s="37">
        <f t="shared" si="1115"/>
        <v>0</v>
      </c>
      <c r="AH5094" s="37">
        <f t="shared" si="1116"/>
        <v>0</v>
      </c>
      <c r="AI5094" s="35" t="str">
        <f t="shared" si="1117"/>
        <v>Nusidėvėjęs</v>
      </c>
      <c r="AJ5094" s="38" t="str">
        <f>IF(AND(F5094&lt;&gt;[3]Pav.tvarkyklė!$B$12,F5094&lt;&gt;[3]Pav.tvarkyklė!$B$13),"GVTNT","X")</f>
        <v>GVTNT</v>
      </c>
      <c r="AK5094" s="39">
        <f t="shared" si="1119"/>
        <v>0</v>
      </c>
      <c r="AL5094" s="41"/>
      <c r="AM5094" s="41"/>
      <c r="AN5094" s="41">
        <f t="shared" si="1107"/>
        <v>1900</v>
      </c>
      <c r="AO5094" s="41"/>
      <c r="AP5094" s="41"/>
      <c r="AQ5094" s="41"/>
      <c r="AR5094" s="42"/>
      <c r="AS5094" s="42"/>
      <c r="AU5094" s="43">
        <f t="shared" si="1108"/>
        <v>0</v>
      </c>
    </row>
    <row r="5095" spans="1:47" ht="15" customHeight="1" x14ac:dyDescent="0.25">
      <c r="A5095" s="11"/>
      <c r="B5095" s="19">
        <v>5264</v>
      </c>
      <c r="C5095" s="61"/>
      <c r="D5095" s="62"/>
      <c r="E5095" s="78"/>
      <c r="F5095" s="63"/>
      <c r="G5095" s="80"/>
      <c r="H5095" s="94"/>
      <c r="I5095" s="95"/>
      <c r="J5095" s="27"/>
      <c r="K5095" s="27"/>
      <c r="L5095" s="95"/>
      <c r="M5095" s="96"/>
      <c r="N5095" s="29">
        <v>0</v>
      </c>
      <c r="O5095" s="30" t="str">
        <f>IF(G5095&lt;=$N$2,"",IF(F5095=[3]Pav.tvarkyklė!$B$13,"",IF(ISBLANK(R5095),"X","")))</f>
        <v/>
      </c>
      <c r="P5095" s="91"/>
      <c r="Q5095" s="63"/>
      <c r="R5095" s="63"/>
      <c r="S5095" s="63"/>
      <c r="T5095" s="63"/>
      <c r="U5095" s="34" t="str">
        <f>IFERROR(INDEX('[3]5.Grup_T'!$G$4:$G$22,MATCH('6.Turtas'!E5095,'[3]5.Grup_T'!$E$4:$E$22,0)),"0")</f>
        <v>0</v>
      </c>
      <c r="V5095" s="35">
        <f t="shared" si="1109"/>
        <v>0</v>
      </c>
      <c r="W5095" s="35">
        <f>IF(NOT(ISBLANK(H5095)),(12-DATEDIF(H5095,'[3]1.Pradzia'!$D$13,"m")),0)</f>
        <v>0</v>
      </c>
      <c r="X5095" s="35">
        <f t="shared" si="1110"/>
        <v>0</v>
      </c>
      <c r="Y5095" s="35">
        <f t="shared" si="1106"/>
        <v>0</v>
      </c>
      <c r="Z5095" s="35">
        <f t="shared" si="1118"/>
        <v>0</v>
      </c>
      <c r="AA5095" s="36">
        <f t="shared" si="1111"/>
        <v>0</v>
      </c>
      <c r="AB5095" s="36">
        <f t="shared" si="1112"/>
        <v>0</v>
      </c>
      <c r="AC5095" s="37">
        <f t="shared" si="1113"/>
        <v>0</v>
      </c>
      <c r="AD5095" s="35">
        <f>IF(OR(YEAR(G5095)&lt;2019,O5095="X"),0,IF(ISBLANK(H5095),DATEDIF(G5095,'[3]1.Pradzia'!$D$13,"M"),DATEDIF(G5095,H5095,"m")))</f>
        <v>0</v>
      </c>
      <c r="AE5095" s="37">
        <f>IF(E5095='[3]5.Grup_T'!$E$20,0,IF(AD5095&lt;&gt;0,M5095/V5095*MIN(12,AD5095),0))</f>
        <v>0</v>
      </c>
      <c r="AF5095" s="37">
        <f t="shared" si="1114"/>
        <v>0</v>
      </c>
      <c r="AG5095" s="37">
        <f t="shared" si="1115"/>
        <v>0</v>
      </c>
      <c r="AH5095" s="37">
        <f t="shared" si="1116"/>
        <v>0</v>
      </c>
      <c r="AI5095" s="35" t="str">
        <f t="shared" si="1117"/>
        <v>Nusidėvėjęs</v>
      </c>
      <c r="AJ5095" s="38" t="str">
        <f>IF(AND(F5095&lt;&gt;[3]Pav.tvarkyklė!$B$12,F5095&lt;&gt;[3]Pav.tvarkyklė!$B$13),"GVTNT","X")</f>
        <v>GVTNT</v>
      </c>
      <c r="AK5095" s="39">
        <f t="shared" si="1119"/>
        <v>0</v>
      </c>
      <c r="AL5095" s="41"/>
      <c r="AM5095" s="41"/>
      <c r="AN5095" s="41">
        <f t="shared" si="1107"/>
        <v>1900</v>
      </c>
      <c r="AO5095" s="41"/>
      <c r="AP5095" s="41"/>
      <c r="AQ5095" s="41"/>
      <c r="AR5095" s="42"/>
      <c r="AS5095" s="42"/>
      <c r="AU5095" s="43">
        <f t="shared" si="1108"/>
        <v>0</v>
      </c>
    </row>
    <row r="5096" spans="1:47" ht="15" customHeight="1" x14ac:dyDescent="0.25">
      <c r="A5096" s="11"/>
      <c r="B5096" s="19">
        <v>5265</v>
      </c>
      <c r="C5096" s="61"/>
      <c r="D5096" s="62"/>
      <c r="E5096" s="78"/>
      <c r="F5096" s="63"/>
      <c r="G5096" s="80"/>
      <c r="H5096" s="94"/>
      <c r="I5096" s="95"/>
      <c r="J5096" s="27"/>
      <c r="K5096" s="27"/>
      <c r="L5096" s="95"/>
      <c r="M5096" s="96"/>
      <c r="N5096" s="29">
        <v>0</v>
      </c>
      <c r="O5096" s="30" t="str">
        <f>IF(G5096&lt;=$N$2,"",IF(F5096=[3]Pav.tvarkyklė!$B$13,"",IF(ISBLANK(R5096),"X","")))</f>
        <v/>
      </c>
      <c r="P5096" s="91"/>
      <c r="Q5096" s="63"/>
      <c r="R5096" s="63"/>
      <c r="S5096" s="63"/>
      <c r="T5096" s="63"/>
      <c r="U5096" s="34" t="str">
        <f>IFERROR(INDEX('[3]5.Grup_T'!$G$4:$G$22,MATCH('6.Turtas'!E5096,'[3]5.Grup_T'!$E$4:$E$22,0)),"0")</f>
        <v>0</v>
      </c>
      <c r="V5096" s="35">
        <f t="shared" si="1109"/>
        <v>0</v>
      </c>
      <c r="W5096" s="35">
        <f>IF(NOT(ISBLANK(H5096)),(12-DATEDIF(H5096,'[3]1.Pradzia'!$D$13,"m")),0)</f>
        <v>0</v>
      </c>
      <c r="X5096" s="35">
        <f t="shared" si="1110"/>
        <v>0</v>
      </c>
      <c r="Y5096" s="35">
        <f t="shared" si="1106"/>
        <v>0</v>
      </c>
      <c r="Z5096" s="35">
        <f t="shared" si="1118"/>
        <v>0</v>
      </c>
      <c r="AA5096" s="36">
        <f t="shared" si="1111"/>
        <v>0</v>
      </c>
      <c r="AB5096" s="36">
        <f t="shared" si="1112"/>
        <v>0</v>
      </c>
      <c r="AC5096" s="37">
        <f t="shared" si="1113"/>
        <v>0</v>
      </c>
      <c r="AD5096" s="35">
        <f>IF(OR(YEAR(G5096)&lt;2019,O5096="X"),0,IF(ISBLANK(H5096),DATEDIF(G5096,'[3]1.Pradzia'!$D$13,"M"),DATEDIF(G5096,H5096,"m")))</f>
        <v>0</v>
      </c>
      <c r="AE5096" s="37">
        <f>IF(E5096='[3]5.Grup_T'!$E$20,0,IF(AD5096&lt;&gt;0,M5096/V5096*MIN(12,AD5096),0))</f>
        <v>0</v>
      </c>
      <c r="AF5096" s="37">
        <f t="shared" si="1114"/>
        <v>0</v>
      </c>
      <c r="AG5096" s="37">
        <f t="shared" si="1115"/>
        <v>0</v>
      </c>
      <c r="AH5096" s="37">
        <f t="shared" si="1116"/>
        <v>0</v>
      </c>
      <c r="AI5096" s="35" t="str">
        <f t="shared" si="1117"/>
        <v>Nusidėvėjęs</v>
      </c>
      <c r="AJ5096" s="38" t="str">
        <f>IF(AND(F5096&lt;&gt;[3]Pav.tvarkyklė!$B$12,F5096&lt;&gt;[3]Pav.tvarkyklė!$B$13),"GVTNT","X")</f>
        <v>GVTNT</v>
      </c>
      <c r="AK5096" s="39">
        <f t="shared" si="1119"/>
        <v>0</v>
      </c>
      <c r="AL5096" s="41"/>
      <c r="AM5096" s="41"/>
      <c r="AN5096" s="41">
        <f t="shared" si="1107"/>
        <v>1900</v>
      </c>
      <c r="AO5096" s="41"/>
      <c r="AP5096" s="41"/>
      <c r="AQ5096" s="41"/>
      <c r="AR5096" s="42"/>
      <c r="AS5096" s="42"/>
      <c r="AU5096" s="43">
        <f t="shared" si="1108"/>
        <v>0</v>
      </c>
    </row>
    <row r="5097" spans="1:47" ht="15" customHeight="1" x14ac:dyDescent="0.25">
      <c r="A5097" s="11"/>
      <c r="B5097" s="19">
        <v>5266</v>
      </c>
      <c r="C5097" s="61"/>
      <c r="D5097" s="62"/>
      <c r="E5097" s="78"/>
      <c r="F5097" s="63"/>
      <c r="G5097" s="80"/>
      <c r="H5097" s="94"/>
      <c r="I5097" s="95"/>
      <c r="J5097" s="27"/>
      <c r="K5097" s="27"/>
      <c r="L5097" s="95"/>
      <c r="M5097" s="96"/>
      <c r="N5097" s="29">
        <v>0</v>
      </c>
      <c r="O5097" s="30" t="str">
        <f>IF(G5097&lt;=$N$2,"",IF(F5097=[3]Pav.tvarkyklė!$B$13,"",IF(ISBLANK(R5097),"X","")))</f>
        <v/>
      </c>
      <c r="P5097" s="91"/>
      <c r="Q5097" s="63"/>
      <c r="R5097" s="63"/>
      <c r="S5097" s="63"/>
      <c r="T5097" s="63"/>
      <c r="U5097" s="34" t="str">
        <f>IFERROR(INDEX('[3]5.Grup_T'!$G$4:$G$22,MATCH('6.Turtas'!E5097,'[3]5.Grup_T'!$E$4:$E$22,0)),"0")</f>
        <v>0</v>
      </c>
      <c r="V5097" s="35">
        <f t="shared" si="1109"/>
        <v>0</v>
      </c>
      <c r="W5097" s="35">
        <f>IF(NOT(ISBLANK(H5097)),(12-DATEDIF(H5097,'[3]1.Pradzia'!$D$13,"m")),0)</f>
        <v>0</v>
      </c>
      <c r="X5097" s="35">
        <f t="shared" si="1110"/>
        <v>0</v>
      </c>
      <c r="Y5097" s="35">
        <f t="shared" si="1106"/>
        <v>0</v>
      </c>
      <c r="Z5097" s="35">
        <f t="shared" si="1118"/>
        <v>0</v>
      </c>
      <c r="AA5097" s="36">
        <f t="shared" si="1111"/>
        <v>0</v>
      </c>
      <c r="AB5097" s="36">
        <f t="shared" si="1112"/>
        <v>0</v>
      </c>
      <c r="AC5097" s="37">
        <f t="shared" si="1113"/>
        <v>0</v>
      </c>
      <c r="AD5097" s="35">
        <f>IF(OR(YEAR(G5097)&lt;2019,O5097="X"),0,IF(ISBLANK(H5097),DATEDIF(G5097,'[3]1.Pradzia'!$D$13,"M"),DATEDIF(G5097,H5097,"m")))</f>
        <v>0</v>
      </c>
      <c r="AE5097" s="37">
        <f>IF(E5097='[3]5.Grup_T'!$E$20,0,IF(AD5097&lt;&gt;0,M5097/V5097*MIN(12,AD5097),0))</f>
        <v>0</v>
      </c>
      <c r="AF5097" s="37">
        <f t="shared" si="1114"/>
        <v>0</v>
      </c>
      <c r="AG5097" s="37">
        <f t="shared" si="1115"/>
        <v>0</v>
      </c>
      <c r="AH5097" s="37">
        <f t="shared" si="1116"/>
        <v>0</v>
      </c>
      <c r="AI5097" s="35" t="str">
        <f t="shared" si="1117"/>
        <v>Nusidėvėjęs</v>
      </c>
      <c r="AJ5097" s="38" t="str">
        <f>IF(AND(F5097&lt;&gt;[3]Pav.tvarkyklė!$B$12,F5097&lt;&gt;[3]Pav.tvarkyklė!$B$13),"GVTNT","X")</f>
        <v>GVTNT</v>
      </c>
      <c r="AK5097" s="39">
        <f t="shared" si="1119"/>
        <v>0</v>
      </c>
      <c r="AL5097" s="41"/>
      <c r="AM5097" s="41"/>
      <c r="AN5097" s="41">
        <f t="shared" si="1107"/>
        <v>1900</v>
      </c>
      <c r="AO5097" s="41"/>
      <c r="AP5097" s="41"/>
      <c r="AQ5097" s="41"/>
      <c r="AR5097" s="42"/>
      <c r="AS5097" s="42"/>
      <c r="AU5097" s="43">
        <f t="shared" si="1108"/>
        <v>0</v>
      </c>
    </row>
    <row r="5098" spans="1:47" ht="15" customHeight="1" x14ac:dyDescent="0.25">
      <c r="A5098" s="11"/>
      <c r="B5098" s="19">
        <v>5267</v>
      </c>
      <c r="C5098" s="61"/>
      <c r="D5098" s="62"/>
      <c r="E5098" s="78"/>
      <c r="F5098" s="63"/>
      <c r="G5098" s="80"/>
      <c r="H5098" s="94"/>
      <c r="I5098" s="95"/>
      <c r="J5098" s="27"/>
      <c r="K5098" s="27"/>
      <c r="L5098" s="95"/>
      <c r="M5098" s="96"/>
      <c r="N5098" s="29">
        <v>0</v>
      </c>
      <c r="O5098" s="30" t="str">
        <f>IF(G5098&lt;=$N$2,"",IF(F5098=[3]Pav.tvarkyklė!$B$13,"",IF(ISBLANK(R5098),"X","")))</f>
        <v/>
      </c>
      <c r="P5098" s="91"/>
      <c r="Q5098" s="63"/>
      <c r="R5098" s="63"/>
      <c r="S5098" s="63"/>
      <c r="T5098" s="63"/>
      <c r="U5098" s="34" t="str">
        <f>IFERROR(INDEX('[3]5.Grup_T'!$G$4:$G$22,MATCH('6.Turtas'!E5098,'[3]5.Grup_T'!$E$4:$E$22,0)),"0")</f>
        <v>0</v>
      </c>
      <c r="V5098" s="35">
        <f t="shared" si="1109"/>
        <v>0</v>
      </c>
      <c r="W5098" s="35">
        <f>IF(NOT(ISBLANK(H5098)),(12-DATEDIF(H5098,'[3]1.Pradzia'!$D$13,"m")),0)</f>
        <v>0</v>
      </c>
      <c r="X5098" s="35">
        <f t="shared" si="1110"/>
        <v>0</v>
      </c>
      <c r="Y5098" s="35">
        <f t="shared" si="1106"/>
        <v>0</v>
      </c>
      <c r="Z5098" s="35">
        <f t="shared" si="1118"/>
        <v>0</v>
      </c>
      <c r="AA5098" s="36">
        <f t="shared" si="1111"/>
        <v>0</v>
      </c>
      <c r="AB5098" s="36">
        <f t="shared" si="1112"/>
        <v>0</v>
      </c>
      <c r="AC5098" s="37">
        <f t="shared" si="1113"/>
        <v>0</v>
      </c>
      <c r="AD5098" s="35">
        <f>IF(OR(YEAR(G5098)&lt;2019,O5098="X"),0,IF(ISBLANK(H5098),DATEDIF(G5098,'[3]1.Pradzia'!$D$13,"M"),DATEDIF(G5098,H5098,"m")))</f>
        <v>0</v>
      </c>
      <c r="AE5098" s="37">
        <f>IF(E5098='[3]5.Grup_T'!$E$20,0,IF(AD5098&lt;&gt;0,M5098/V5098*MIN(12,AD5098),0))</f>
        <v>0</v>
      </c>
      <c r="AF5098" s="37">
        <f t="shared" si="1114"/>
        <v>0</v>
      </c>
      <c r="AG5098" s="37">
        <f t="shared" si="1115"/>
        <v>0</v>
      </c>
      <c r="AH5098" s="37">
        <f t="shared" si="1116"/>
        <v>0</v>
      </c>
      <c r="AI5098" s="35" t="str">
        <f t="shared" si="1117"/>
        <v>Nusidėvėjęs</v>
      </c>
      <c r="AJ5098" s="38" t="str">
        <f>IF(AND(F5098&lt;&gt;[3]Pav.tvarkyklė!$B$12,F5098&lt;&gt;[3]Pav.tvarkyklė!$B$13),"GVTNT","X")</f>
        <v>GVTNT</v>
      </c>
      <c r="AK5098" s="39">
        <f t="shared" si="1119"/>
        <v>0</v>
      </c>
      <c r="AL5098" s="41"/>
      <c r="AM5098" s="41"/>
      <c r="AN5098" s="41">
        <f t="shared" si="1107"/>
        <v>1900</v>
      </c>
      <c r="AO5098" s="41"/>
      <c r="AP5098" s="41"/>
      <c r="AQ5098" s="41"/>
      <c r="AR5098" s="42"/>
      <c r="AS5098" s="42"/>
      <c r="AU5098" s="43">
        <f t="shared" si="1108"/>
        <v>0</v>
      </c>
    </row>
    <row r="5099" spans="1:47" ht="15" customHeight="1" x14ac:dyDescent="0.25">
      <c r="A5099" s="11"/>
      <c r="B5099" s="19">
        <v>5268</v>
      </c>
      <c r="C5099" s="61"/>
      <c r="D5099" s="62"/>
      <c r="E5099" s="78"/>
      <c r="F5099" s="63"/>
      <c r="G5099" s="80"/>
      <c r="H5099" s="94"/>
      <c r="I5099" s="95"/>
      <c r="J5099" s="27"/>
      <c r="K5099" s="27"/>
      <c r="L5099" s="95"/>
      <c r="M5099" s="96"/>
      <c r="N5099" s="29">
        <v>0</v>
      </c>
      <c r="O5099" s="30" t="str">
        <f>IF(G5099&lt;=$N$2,"",IF(F5099=[3]Pav.tvarkyklė!$B$13,"",IF(ISBLANK(R5099),"X","")))</f>
        <v/>
      </c>
      <c r="P5099" s="91"/>
      <c r="Q5099" s="63"/>
      <c r="R5099" s="63"/>
      <c r="S5099" s="63"/>
      <c r="T5099" s="63"/>
      <c r="U5099" s="34" t="str">
        <f>IFERROR(INDEX('[3]5.Grup_T'!$G$4:$G$22,MATCH('6.Turtas'!E5099,'[3]5.Grup_T'!$E$4:$E$22,0)),"0")</f>
        <v>0</v>
      </c>
      <c r="V5099" s="35">
        <f t="shared" si="1109"/>
        <v>0</v>
      </c>
      <c r="W5099" s="35">
        <f>IF(NOT(ISBLANK(H5099)),(12-DATEDIF(H5099,'[3]1.Pradzia'!$D$13,"m")),0)</f>
        <v>0</v>
      </c>
      <c r="X5099" s="35">
        <f t="shared" si="1110"/>
        <v>0</v>
      </c>
      <c r="Y5099" s="35">
        <f t="shared" si="1106"/>
        <v>0</v>
      </c>
      <c r="Z5099" s="35">
        <f t="shared" si="1118"/>
        <v>0</v>
      </c>
      <c r="AA5099" s="36">
        <f t="shared" si="1111"/>
        <v>0</v>
      </c>
      <c r="AB5099" s="36">
        <f t="shared" si="1112"/>
        <v>0</v>
      </c>
      <c r="AC5099" s="37">
        <f t="shared" si="1113"/>
        <v>0</v>
      </c>
      <c r="AD5099" s="35">
        <f>IF(OR(YEAR(G5099)&lt;2019,O5099="X"),0,IF(ISBLANK(H5099),DATEDIF(G5099,'[3]1.Pradzia'!$D$13,"M"),DATEDIF(G5099,H5099,"m")))</f>
        <v>0</v>
      </c>
      <c r="AE5099" s="37">
        <f>IF(E5099='[3]5.Grup_T'!$E$20,0,IF(AD5099&lt;&gt;0,M5099/V5099*MIN(12,AD5099),0))</f>
        <v>0</v>
      </c>
      <c r="AF5099" s="37">
        <f t="shared" si="1114"/>
        <v>0</v>
      </c>
      <c r="AG5099" s="37">
        <f t="shared" si="1115"/>
        <v>0</v>
      </c>
      <c r="AH5099" s="37">
        <f t="shared" si="1116"/>
        <v>0</v>
      </c>
      <c r="AI5099" s="35" t="str">
        <f t="shared" si="1117"/>
        <v>Nusidėvėjęs</v>
      </c>
      <c r="AJ5099" s="38" t="str">
        <f>IF(AND(F5099&lt;&gt;[3]Pav.tvarkyklė!$B$12,F5099&lt;&gt;[3]Pav.tvarkyklė!$B$13),"GVTNT","X")</f>
        <v>GVTNT</v>
      </c>
      <c r="AK5099" s="39">
        <f t="shared" si="1119"/>
        <v>0</v>
      </c>
      <c r="AL5099" s="41"/>
      <c r="AM5099" s="41"/>
      <c r="AN5099" s="41">
        <f t="shared" si="1107"/>
        <v>1900</v>
      </c>
      <c r="AO5099" s="41"/>
      <c r="AP5099" s="41"/>
      <c r="AQ5099" s="41"/>
      <c r="AR5099" s="42"/>
      <c r="AS5099" s="42"/>
      <c r="AU5099" s="43">
        <f t="shared" si="1108"/>
        <v>0</v>
      </c>
    </row>
    <row r="5100" spans="1:47" ht="15" customHeight="1" x14ac:dyDescent="0.25">
      <c r="A5100" s="11"/>
      <c r="B5100" s="19">
        <v>5269</v>
      </c>
      <c r="C5100" s="61"/>
      <c r="D5100" s="62"/>
      <c r="E5100" s="78"/>
      <c r="F5100" s="63"/>
      <c r="G5100" s="80"/>
      <c r="H5100" s="94"/>
      <c r="I5100" s="95"/>
      <c r="J5100" s="27"/>
      <c r="K5100" s="27"/>
      <c r="L5100" s="95"/>
      <c r="M5100" s="96"/>
      <c r="N5100" s="29">
        <v>0</v>
      </c>
      <c r="O5100" s="30" t="str">
        <f>IF(G5100&lt;=$N$2,"",IF(F5100=[3]Pav.tvarkyklė!$B$13,"",IF(ISBLANK(R5100),"X","")))</f>
        <v/>
      </c>
      <c r="P5100" s="91"/>
      <c r="Q5100" s="63"/>
      <c r="R5100" s="63"/>
      <c r="S5100" s="63"/>
      <c r="T5100" s="63"/>
      <c r="U5100" s="34" t="str">
        <f>IFERROR(INDEX('[3]5.Grup_T'!$G$4:$G$22,MATCH('6.Turtas'!E5100,'[3]5.Grup_T'!$E$4:$E$22,0)),"0")</f>
        <v>0</v>
      </c>
      <c r="V5100" s="35">
        <f t="shared" si="1109"/>
        <v>0</v>
      </c>
      <c r="W5100" s="35">
        <f>IF(NOT(ISBLANK(H5100)),(12-DATEDIF(H5100,'[3]1.Pradzia'!$D$13,"m")),0)</f>
        <v>0</v>
      </c>
      <c r="X5100" s="35">
        <f t="shared" si="1110"/>
        <v>0</v>
      </c>
      <c r="Y5100" s="35">
        <f t="shared" si="1106"/>
        <v>0</v>
      </c>
      <c r="Z5100" s="35">
        <f t="shared" si="1118"/>
        <v>0</v>
      </c>
      <c r="AA5100" s="36">
        <f t="shared" si="1111"/>
        <v>0</v>
      </c>
      <c r="AB5100" s="36">
        <f t="shared" si="1112"/>
        <v>0</v>
      </c>
      <c r="AC5100" s="37">
        <f t="shared" si="1113"/>
        <v>0</v>
      </c>
      <c r="AD5100" s="35">
        <f>IF(OR(YEAR(G5100)&lt;2019,O5100="X"),0,IF(ISBLANK(H5100),DATEDIF(G5100,'[3]1.Pradzia'!$D$13,"M"),DATEDIF(G5100,H5100,"m")))</f>
        <v>0</v>
      </c>
      <c r="AE5100" s="37">
        <f>IF(E5100='[3]5.Grup_T'!$E$20,0,IF(AD5100&lt;&gt;0,M5100/V5100*MIN(12,AD5100),0))</f>
        <v>0</v>
      </c>
      <c r="AF5100" s="37">
        <f t="shared" si="1114"/>
        <v>0</v>
      </c>
      <c r="AG5100" s="37">
        <f t="shared" si="1115"/>
        <v>0</v>
      </c>
      <c r="AH5100" s="37">
        <f t="shared" si="1116"/>
        <v>0</v>
      </c>
      <c r="AI5100" s="35" t="str">
        <f t="shared" si="1117"/>
        <v>Nusidėvėjęs</v>
      </c>
      <c r="AJ5100" s="38" t="str">
        <f>IF(AND(F5100&lt;&gt;[3]Pav.tvarkyklė!$B$12,F5100&lt;&gt;[3]Pav.tvarkyklė!$B$13),"GVTNT","X")</f>
        <v>GVTNT</v>
      </c>
      <c r="AK5100" s="39">
        <f t="shared" si="1119"/>
        <v>0</v>
      </c>
      <c r="AL5100" s="41"/>
      <c r="AM5100" s="41"/>
      <c r="AN5100" s="41">
        <f t="shared" si="1107"/>
        <v>1900</v>
      </c>
      <c r="AO5100" s="41"/>
      <c r="AP5100" s="41"/>
      <c r="AQ5100" s="41"/>
      <c r="AR5100" s="42"/>
      <c r="AS5100" s="42"/>
      <c r="AU5100" s="43">
        <f t="shared" si="1108"/>
        <v>0</v>
      </c>
    </row>
    <row r="5101" spans="1:47" ht="15" customHeight="1" x14ac:dyDescent="0.25">
      <c r="A5101" s="11"/>
      <c r="B5101" s="19">
        <v>5270</v>
      </c>
      <c r="C5101" s="61"/>
      <c r="D5101" s="62"/>
      <c r="E5101" s="78"/>
      <c r="F5101" s="63"/>
      <c r="G5101" s="80"/>
      <c r="H5101" s="94"/>
      <c r="I5101" s="95"/>
      <c r="J5101" s="27"/>
      <c r="K5101" s="27"/>
      <c r="L5101" s="95"/>
      <c r="M5101" s="96"/>
      <c r="N5101" s="29">
        <v>0</v>
      </c>
      <c r="O5101" s="30" t="str">
        <f>IF(G5101&lt;=$N$2,"",IF(F5101=[3]Pav.tvarkyklė!$B$13,"",IF(ISBLANK(R5101),"X","")))</f>
        <v/>
      </c>
      <c r="P5101" s="91"/>
      <c r="Q5101" s="63"/>
      <c r="R5101" s="63"/>
      <c r="S5101" s="63"/>
      <c r="T5101" s="63"/>
      <c r="U5101" s="34" t="str">
        <f>IFERROR(INDEX('[3]5.Grup_T'!$G$4:$G$22,MATCH('6.Turtas'!E5101,'[3]5.Grup_T'!$E$4:$E$22,0)),"0")</f>
        <v>0</v>
      </c>
      <c r="V5101" s="35">
        <f t="shared" si="1109"/>
        <v>0</v>
      </c>
      <c r="W5101" s="35">
        <f>IF(NOT(ISBLANK(H5101)),(12-DATEDIF(H5101,'[3]1.Pradzia'!$D$13,"m")),0)</f>
        <v>0</v>
      </c>
      <c r="X5101" s="35">
        <f t="shared" si="1110"/>
        <v>0</v>
      </c>
      <c r="Y5101" s="35">
        <f t="shared" si="1106"/>
        <v>0</v>
      </c>
      <c r="Z5101" s="35">
        <f t="shared" si="1118"/>
        <v>0</v>
      </c>
      <c r="AA5101" s="36">
        <f t="shared" si="1111"/>
        <v>0</v>
      </c>
      <c r="AB5101" s="36">
        <f t="shared" si="1112"/>
        <v>0</v>
      </c>
      <c r="AC5101" s="37">
        <f t="shared" si="1113"/>
        <v>0</v>
      </c>
      <c r="AD5101" s="35">
        <f>IF(OR(YEAR(G5101)&lt;2019,O5101="X"),0,IF(ISBLANK(H5101),DATEDIF(G5101,'[3]1.Pradzia'!$D$13,"M"),DATEDIF(G5101,H5101,"m")))</f>
        <v>0</v>
      </c>
      <c r="AE5101" s="37">
        <f>IF(E5101='[3]5.Grup_T'!$E$20,0,IF(AD5101&lt;&gt;0,M5101/V5101*MIN(12,AD5101),0))</f>
        <v>0</v>
      </c>
      <c r="AF5101" s="37">
        <f t="shared" si="1114"/>
        <v>0</v>
      </c>
      <c r="AG5101" s="37">
        <f t="shared" si="1115"/>
        <v>0</v>
      </c>
      <c r="AH5101" s="37">
        <f t="shared" si="1116"/>
        <v>0</v>
      </c>
      <c r="AI5101" s="35" t="str">
        <f t="shared" si="1117"/>
        <v>Nusidėvėjęs</v>
      </c>
      <c r="AJ5101" s="38" t="str">
        <f>IF(AND(F5101&lt;&gt;[3]Pav.tvarkyklė!$B$12,F5101&lt;&gt;[3]Pav.tvarkyklė!$B$13),"GVTNT","X")</f>
        <v>GVTNT</v>
      </c>
      <c r="AK5101" s="39">
        <f t="shared" si="1119"/>
        <v>0</v>
      </c>
      <c r="AL5101" s="41"/>
      <c r="AM5101" s="41"/>
      <c r="AN5101" s="41">
        <f t="shared" si="1107"/>
        <v>1900</v>
      </c>
      <c r="AO5101" s="41"/>
      <c r="AP5101" s="41"/>
      <c r="AQ5101" s="41"/>
      <c r="AR5101" s="42"/>
      <c r="AS5101" s="42"/>
      <c r="AU5101" s="43">
        <f t="shared" si="1108"/>
        <v>0</v>
      </c>
    </row>
    <row r="5102" spans="1:47" ht="15" customHeight="1" x14ac:dyDescent="0.25">
      <c r="A5102" s="11"/>
      <c r="B5102" s="19">
        <v>5271</v>
      </c>
      <c r="C5102" s="61"/>
      <c r="D5102" s="62"/>
      <c r="E5102" s="78"/>
      <c r="F5102" s="63"/>
      <c r="G5102" s="80"/>
      <c r="H5102" s="94"/>
      <c r="I5102" s="95"/>
      <c r="J5102" s="27"/>
      <c r="K5102" s="27"/>
      <c r="L5102" s="95"/>
      <c r="M5102" s="96"/>
      <c r="N5102" s="29">
        <v>0</v>
      </c>
      <c r="O5102" s="30" t="str">
        <f>IF(G5102&lt;=$N$2,"",IF(F5102=[3]Pav.tvarkyklė!$B$13,"",IF(ISBLANK(R5102),"X","")))</f>
        <v/>
      </c>
      <c r="P5102" s="91"/>
      <c r="Q5102" s="63"/>
      <c r="R5102" s="63"/>
      <c r="S5102" s="63"/>
      <c r="T5102" s="63"/>
      <c r="U5102" s="34" t="str">
        <f>IFERROR(INDEX('[3]5.Grup_T'!$G$4:$G$22,MATCH('6.Turtas'!E5102,'[3]5.Grup_T'!$E$4:$E$22,0)),"0")</f>
        <v>0</v>
      </c>
      <c r="V5102" s="35">
        <f t="shared" si="1109"/>
        <v>0</v>
      </c>
      <c r="W5102" s="35">
        <f>IF(NOT(ISBLANK(H5102)),(12-DATEDIF(H5102,'[3]1.Pradzia'!$D$13,"m")),0)</f>
        <v>0</v>
      </c>
      <c r="X5102" s="35">
        <f t="shared" si="1110"/>
        <v>0</v>
      </c>
      <c r="Y5102" s="35">
        <f t="shared" si="1106"/>
        <v>0</v>
      </c>
      <c r="Z5102" s="35">
        <f t="shared" si="1118"/>
        <v>0</v>
      </c>
      <c r="AA5102" s="36">
        <f t="shared" si="1111"/>
        <v>0</v>
      </c>
      <c r="AB5102" s="36">
        <f t="shared" si="1112"/>
        <v>0</v>
      </c>
      <c r="AC5102" s="37">
        <f t="shared" si="1113"/>
        <v>0</v>
      </c>
      <c r="AD5102" s="35">
        <f>IF(OR(YEAR(G5102)&lt;2019,O5102="X"),0,IF(ISBLANK(H5102),DATEDIF(G5102,'[3]1.Pradzia'!$D$13,"M"),DATEDIF(G5102,H5102,"m")))</f>
        <v>0</v>
      </c>
      <c r="AE5102" s="37">
        <f>IF(E5102='[3]5.Grup_T'!$E$20,0,IF(AD5102&lt;&gt;0,M5102/V5102*MIN(12,AD5102),0))</f>
        <v>0</v>
      </c>
      <c r="AF5102" s="37">
        <f t="shared" si="1114"/>
        <v>0</v>
      </c>
      <c r="AG5102" s="37">
        <f t="shared" si="1115"/>
        <v>0</v>
      </c>
      <c r="AH5102" s="37">
        <f t="shared" si="1116"/>
        <v>0</v>
      </c>
      <c r="AI5102" s="35" t="str">
        <f t="shared" si="1117"/>
        <v>Nusidėvėjęs</v>
      </c>
      <c r="AJ5102" s="38" t="str">
        <f>IF(AND(F5102&lt;&gt;[3]Pav.tvarkyklė!$B$12,F5102&lt;&gt;[3]Pav.tvarkyklė!$B$13),"GVTNT","X")</f>
        <v>GVTNT</v>
      </c>
      <c r="AK5102" s="39">
        <f t="shared" si="1119"/>
        <v>0</v>
      </c>
      <c r="AL5102" s="41"/>
      <c r="AM5102" s="41"/>
      <c r="AN5102" s="41">
        <f t="shared" si="1107"/>
        <v>1900</v>
      </c>
      <c r="AO5102" s="41"/>
      <c r="AP5102" s="41"/>
      <c r="AQ5102" s="41"/>
      <c r="AR5102" s="42"/>
      <c r="AS5102" s="42"/>
      <c r="AU5102" s="43">
        <f t="shared" si="1108"/>
        <v>0</v>
      </c>
    </row>
    <row r="5103" spans="1:47" ht="15" customHeight="1" x14ac:dyDescent="0.25">
      <c r="A5103" s="11"/>
      <c r="B5103" s="19">
        <v>5272</v>
      </c>
      <c r="C5103" s="61"/>
      <c r="D5103" s="62"/>
      <c r="E5103" s="78"/>
      <c r="F5103" s="63"/>
      <c r="G5103" s="80"/>
      <c r="H5103" s="94"/>
      <c r="I5103" s="95"/>
      <c r="J5103" s="27"/>
      <c r="K5103" s="27"/>
      <c r="L5103" s="95"/>
      <c r="M5103" s="96"/>
      <c r="N5103" s="29">
        <v>0</v>
      </c>
      <c r="O5103" s="30" t="str">
        <f>IF(G5103&lt;=$N$2,"",IF(F5103=[3]Pav.tvarkyklė!$B$13,"",IF(ISBLANK(R5103),"X","")))</f>
        <v/>
      </c>
      <c r="P5103" s="91"/>
      <c r="Q5103" s="63"/>
      <c r="R5103" s="63"/>
      <c r="S5103" s="63"/>
      <c r="T5103" s="63"/>
      <c r="U5103" s="34" t="str">
        <f>IFERROR(INDEX('[3]5.Grup_T'!$G$4:$G$22,MATCH('6.Turtas'!E5103,'[3]5.Grup_T'!$E$4:$E$22,0)),"0")</f>
        <v>0</v>
      </c>
      <c r="V5103" s="35">
        <f t="shared" si="1109"/>
        <v>0</v>
      </c>
      <c r="W5103" s="35">
        <f>IF(NOT(ISBLANK(H5103)),(12-DATEDIF(H5103,'[3]1.Pradzia'!$D$13,"m")),0)</f>
        <v>0</v>
      </c>
      <c r="X5103" s="35">
        <f t="shared" si="1110"/>
        <v>0</v>
      </c>
      <c r="Y5103" s="35">
        <f t="shared" si="1106"/>
        <v>0</v>
      </c>
      <c r="Z5103" s="35">
        <f t="shared" si="1118"/>
        <v>0</v>
      </c>
      <c r="AA5103" s="36">
        <f t="shared" si="1111"/>
        <v>0</v>
      </c>
      <c r="AB5103" s="36">
        <f t="shared" si="1112"/>
        <v>0</v>
      </c>
      <c r="AC5103" s="37">
        <f t="shared" si="1113"/>
        <v>0</v>
      </c>
      <c r="AD5103" s="35">
        <f>IF(OR(YEAR(G5103)&lt;2019,O5103="X"),0,IF(ISBLANK(H5103),DATEDIF(G5103,'[3]1.Pradzia'!$D$13,"M"),DATEDIF(G5103,H5103,"m")))</f>
        <v>0</v>
      </c>
      <c r="AE5103" s="37">
        <f>IF(E5103='[3]5.Grup_T'!$E$20,0,IF(AD5103&lt;&gt;0,M5103/V5103*MIN(12,AD5103),0))</f>
        <v>0</v>
      </c>
      <c r="AF5103" s="37">
        <f t="shared" si="1114"/>
        <v>0</v>
      </c>
      <c r="AG5103" s="37">
        <f t="shared" si="1115"/>
        <v>0</v>
      </c>
      <c r="AH5103" s="37">
        <f t="shared" si="1116"/>
        <v>0</v>
      </c>
      <c r="AI5103" s="35" t="str">
        <f t="shared" si="1117"/>
        <v>Nusidėvėjęs</v>
      </c>
      <c r="AJ5103" s="38" t="str">
        <f>IF(AND(F5103&lt;&gt;[3]Pav.tvarkyklė!$B$12,F5103&lt;&gt;[3]Pav.tvarkyklė!$B$13),"GVTNT","X")</f>
        <v>GVTNT</v>
      </c>
      <c r="AK5103" s="39">
        <f t="shared" si="1119"/>
        <v>0</v>
      </c>
      <c r="AL5103" s="41"/>
      <c r="AM5103" s="41"/>
      <c r="AN5103" s="41">
        <f t="shared" si="1107"/>
        <v>1900</v>
      </c>
      <c r="AO5103" s="41"/>
      <c r="AP5103" s="41"/>
      <c r="AQ5103" s="41"/>
      <c r="AR5103" s="42"/>
      <c r="AS5103" s="42"/>
      <c r="AU5103" s="43">
        <f t="shared" si="1108"/>
        <v>0</v>
      </c>
    </row>
    <row r="5104" spans="1:47" ht="15" customHeight="1" x14ac:dyDescent="0.25">
      <c r="A5104" s="11"/>
      <c r="B5104" s="19">
        <v>5273</v>
      </c>
      <c r="C5104" s="61"/>
      <c r="D5104" s="62"/>
      <c r="E5104" s="78"/>
      <c r="F5104" s="63"/>
      <c r="G5104" s="80"/>
      <c r="H5104" s="94"/>
      <c r="I5104" s="95"/>
      <c r="J5104" s="27"/>
      <c r="K5104" s="27"/>
      <c r="L5104" s="95"/>
      <c r="M5104" s="96"/>
      <c r="N5104" s="29">
        <v>0</v>
      </c>
      <c r="O5104" s="30" t="str">
        <f>IF(G5104&lt;=$N$2,"",IF(F5104=[3]Pav.tvarkyklė!$B$13,"",IF(ISBLANK(R5104),"X","")))</f>
        <v/>
      </c>
      <c r="P5104" s="91"/>
      <c r="Q5104" s="63"/>
      <c r="R5104" s="63"/>
      <c r="S5104" s="63"/>
      <c r="T5104" s="63"/>
      <c r="U5104" s="34" t="str">
        <f>IFERROR(INDEX('[3]5.Grup_T'!$G$4:$G$22,MATCH('6.Turtas'!E5104,'[3]5.Grup_T'!$E$4:$E$22,0)),"0")</f>
        <v>0</v>
      </c>
      <c r="V5104" s="35">
        <f t="shared" si="1109"/>
        <v>0</v>
      </c>
      <c r="W5104" s="35">
        <f>IF(NOT(ISBLANK(H5104)),(12-DATEDIF(H5104,'[3]1.Pradzia'!$D$13,"m")),0)</f>
        <v>0</v>
      </c>
      <c r="X5104" s="35">
        <f t="shared" si="1110"/>
        <v>0</v>
      </c>
      <c r="Y5104" s="35">
        <f t="shared" si="1106"/>
        <v>0</v>
      </c>
      <c r="Z5104" s="35">
        <f t="shared" si="1118"/>
        <v>0</v>
      </c>
      <c r="AA5104" s="36">
        <f t="shared" si="1111"/>
        <v>0</v>
      </c>
      <c r="AB5104" s="36">
        <f t="shared" si="1112"/>
        <v>0</v>
      </c>
      <c r="AC5104" s="37">
        <f t="shared" si="1113"/>
        <v>0</v>
      </c>
      <c r="AD5104" s="35">
        <f>IF(OR(YEAR(G5104)&lt;2019,O5104="X"),0,IF(ISBLANK(H5104),DATEDIF(G5104,'[3]1.Pradzia'!$D$13,"M"),DATEDIF(G5104,H5104,"m")))</f>
        <v>0</v>
      </c>
      <c r="AE5104" s="37">
        <f>IF(E5104='[3]5.Grup_T'!$E$20,0,IF(AD5104&lt;&gt;0,M5104/V5104*MIN(12,AD5104),0))</f>
        <v>0</v>
      </c>
      <c r="AF5104" s="37">
        <f t="shared" si="1114"/>
        <v>0</v>
      </c>
      <c r="AG5104" s="37">
        <f t="shared" si="1115"/>
        <v>0</v>
      </c>
      <c r="AH5104" s="37">
        <f t="shared" si="1116"/>
        <v>0</v>
      </c>
      <c r="AI5104" s="35" t="str">
        <f t="shared" si="1117"/>
        <v>Nusidėvėjęs</v>
      </c>
      <c r="AJ5104" s="38" t="str">
        <f>IF(AND(F5104&lt;&gt;[3]Pav.tvarkyklė!$B$12,F5104&lt;&gt;[3]Pav.tvarkyklė!$B$13),"GVTNT","X")</f>
        <v>GVTNT</v>
      </c>
      <c r="AK5104" s="39">
        <f t="shared" si="1119"/>
        <v>0</v>
      </c>
      <c r="AL5104" s="41"/>
      <c r="AM5104" s="41"/>
      <c r="AN5104" s="41">
        <f t="shared" si="1107"/>
        <v>1900</v>
      </c>
      <c r="AO5104" s="41"/>
      <c r="AP5104" s="41"/>
      <c r="AQ5104" s="41"/>
      <c r="AR5104" s="42"/>
      <c r="AS5104" s="42"/>
      <c r="AU5104" s="43">
        <f t="shared" si="1108"/>
        <v>0</v>
      </c>
    </row>
    <row r="5105" spans="1:47" ht="15" customHeight="1" x14ac:dyDescent="0.25">
      <c r="A5105" s="11"/>
      <c r="B5105" s="19">
        <v>5274</v>
      </c>
      <c r="C5105" s="61"/>
      <c r="D5105" s="62"/>
      <c r="E5105" s="78"/>
      <c r="F5105" s="63"/>
      <c r="G5105" s="80"/>
      <c r="H5105" s="94"/>
      <c r="I5105" s="95"/>
      <c r="J5105" s="27"/>
      <c r="K5105" s="27"/>
      <c r="L5105" s="95"/>
      <c r="M5105" s="96"/>
      <c r="N5105" s="29">
        <v>0</v>
      </c>
      <c r="O5105" s="30" t="str">
        <f>IF(G5105&lt;=$N$2,"",IF(F5105=[3]Pav.tvarkyklė!$B$13,"",IF(ISBLANK(R5105),"X","")))</f>
        <v/>
      </c>
      <c r="P5105" s="91"/>
      <c r="Q5105" s="63"/>
      <c r="R5105" s="63"/>
      <c r="S5105" s="63"/>
      <c r="T5105" s="63"/>
      <c r="U5105" s="34" t="str">
        <f>IFERROR(INDEX('[3]5.Grup_T'!$G$4:$G$22,MATCH('6.Turtas'!E5105,'[3]5.Grup_T'!$E$4:$E$22,0)),"0")</f>
        <v>0</v>
      </c>
      <c r="V5105" s="35">
        <f t="shared" si="1109"/>
        <v>0</v>
      </c>
      <c r="W5105" s="35">
        <f>IF(NOT(ISBLANK(H5105)),(12-DATEDIF(H5105,'[3]1.Pradzia'!$D$13,"m")),0)</f>
        <v>0</v>
      </c>
      <c r="X5105" s="35">
        <f t="shared" si="1110"/>
        <v>0</v>
      </c>
      <c r="Y5105" s="35">
        <f t="shared" si="1106"/>
        <v>0</v>
      </c>
      <c r="Z5105" s="35">
        <f t="shared" si="1118"/>
        <v>0</v>
      </c>
      <c r="AA5105" s="36">
        <f t="shared" si="1111"/>
        <v>0</v>
      </c>
      <c r="AB5105" s="36">
        <f t="shared" si="1112"/>
        <v>0</v>
      </c>
      <c r="AC5105" s="37">
        <f t="shared" si="1113"/>
        <v>0</v>
      </c>
      <c r="AD5105" s="35">
        <f>IF(OR(YEAR(G5105)&lt;2019,O5105="X"),0,IF(ISBLANK(H5105),DATEDIF(G5105,'[3]1.Pradzia'!$D$13,"M"),DATEDIF(G5105,H5105,"m")))</f>
        <v>0</v>
      </c>
      <c r="AE5105" s="37">
        <f>IF(E5105='[3]5.Grup_T'!$E$20,0,IF(AD5105&lt;&gt;0,M5105/V5105*MIN(12,AD5105),0))</f>
        <v>0</v>
      </c>
      <c r="AF5105" s="37">
        <f t="shared" si="1114"/>
        <v>0</v>
      </c>
      <c r="AG5105" s="37">
        <f t="shared" si="1115"/>
        <v>0</v>
      </c>
      <c r="AH5105" s="37">
        <f t="shared" si="1116"/>
        <v>0</v>
      </c>
      <c r="AI5105" s="35" t="str">
        <f t="shared" si="1117"/>
        <v>Nusidėvėjęs</v>
      </c>
      <c r="AJ5105" s="38" t="str">
        <f>IF(AND(F5105&lt;&gt;[3]Pav.tvarkyklė!$B$12,F5105&lt;&gt;[3]Pav.tvarkyklė!$B$13),"GVTNT","X")</f>
        <v>GVTNT</v>
      </c>
      <c r="AK5105" s="39">
        <f t="shared" si="1119"/>
        <v>0</v>
      </c>
      <c r="AL5105" s="41"/>
      <c r="AM5105" s="41"/>
      <c r="AN5105" s="41">
        <f t="shared" si="1107"/>
        <v>1900</v>
      </c>
      <c r="AO5105" s="41"/>
      <c r="AP5105" s="41"/>
      <c r="AQ5105" s="41"/>
      <c r="AR5105" s="42"/>
      <c r="AS5105" s="42"/>
      <c r="AU5105" s="43">
        <f t="shared" si="1108"/>
        <v>0</v>
      </c>
    </row>
    <row r="5106" spans="1:47" ht="15" customHeight="1" x14ac:dyDescent="0.25">
      <c r="A5106" s="11"/>
      <c r="B5106" s="19">
        <v>5275</v>
      </c>
      <c r="C5106" s="61"/>
      <c r="D5106" s="62"/>
      <c r="E5106" s="78"/>
      <c r="F5106" s="63"/>
      <c r="G5106" s="80"/>
      <c r="H5106" s="94"/>
      <c r="I5106" s="95"/>
      <c r="J5106" s="27"/>
      <c r="K5106" s="27"/>
      <c r="L5106" s="95"/>
      <c r="M5106" s="96"/>
      <c r="N5106" s="29">
        <v>0</v>
      </c>
      <c r="O5106" s="30" t="str">
        <f>IF(G5106&lt;=$N$2,"",IF(F5106=[3]Pav.tvarkyklė!$B$13,"",IF(ISBLANK(R5106),"X","")))</f>
        <v/>
      </c>
      <c r="P5106" s="91"/>
      <c r="Q5106" s="63"/>
      <c r="R5106" s="63"/>
      <c r="S5106" s="63"/>
      <c r="T5106" s="63"/>
      <c r="U5106" s="34" t="str">
        <f>IFERROR(INDEX('[3]5.Grup_T'!$G$4:$G$22,MATCH('6.Turtas'!E5106,'[3]5.Grup_T'!$E$4:$E$22,0)),"0")</f>
        <v>0</v>
      </c>
      <c r="V5106" s="35">
        <f t="shared" si="1109"/>
        <v>0</v>
      </c>
      <c r="W5106" s="35">
        <f>IF(NOT(ISBLANK(H5106)),(12-DATEDIF(H5106,'[3]1.Pradzia'!$D$13,"m")),0)</f>
        <v>0</v>
      </c>
      <c r="X5106" s="35">
        <f t="shared" si="1110"/>
        <v>0</v>
      </c>
      <c r="Y5106" s="35">
        <f t="shared" si="1106"/>
        <v>0</v>
      </c>
      <c r="Z5106" s="35">
        <f t="shared" si="1118"/>
        <v>0</v>
      </c>
      <c r="AA5106" s="36">
        <f t="shared" si="1111"/>
        <v>0</v>
      </c>
      <c r="AB5106" s="36">
        <f t="shared" si="1112"/>
        <v>0</v>
      </c>
      <c r="AC5106" s="37">
        <f t="shared" si="1113"/>
        <v>0</v>
      </c>
      <c r="AD5106" s="35">
        <f>IF(OR(YEAR(G5106)&lt;2019,O5106="X"),0,IF(ISBLANK(H5106),DATEDIF(G5106,'[3]1.Pradzia'!$D$13,"M"),DATEDIF(G5106,H5106,"m")))</f>
        <v>0</v>
      </c>
      <c r="AE5106" s="37">
        <f>IF(E5106='[3]5.Grup_T'!$E$20,0,IF(AD5106&lt;&gt;0,M5106/V5106*MIN(12,AD5106),0))</f>
        <v>0</v>
      </c>
      <c r="AF5106" s="37">
        <f t="shared" si="1114"/>
        <v>0</v>
      </c>
      <c r="AG5106" s="37">
        <f t="shared" si="1115"/>
        <v>0</v>
      </c>
      <c r="AH5106" s="37">
        <f t="shared" si="1116"/>
        <v>0</v>
      </c>
      <c r="AI5106" s="35" t="str">
        <f t="shared" si="1117"/>
        <v>Nusidėvėjęs</v>
      </c>
      <c r="AJ5106" s="38" t="str">
        <f>IF(AND(F5106&lt;&gt;[3]Pav.tvarkyklė!$B$12,F5106&lt;&gt;[3]Pav.tvarkyklė!$B$13),"GVTNT","X")</f>
        <v>GVTNT</v>
      </c>
      <c r="AK5106" s="39">
        <f t="shared" si="1119"/>
        <v>0</v>
      </c>
      <c r="AL5106" s="41"/>
      <c r="AM5106" s="41"/>
      <c r="AN5106" s="41">
        <f t="shared" si="1107"/>
        <v>1900</v>
      </c>
      <c r="AO5106" s="41"/>
      <c r="AP5106" s="41"/>
      <c r="AQ5106" s="41"/>
      <c r="AR5106" s="42"/>
      <c r="AS5106" s="42"/>
      <c r="AU5106" s="43">
        <f t="shared" si="1108"/>
        <v>0</v>
      </c>
    </row>
    <row r="5107" spans="1:47" ht="15" customHeight="1" x14ac:dyDescent="0.25">
      <c r="A5107" s="11"/>
      <c r="B5107" s="19">
        <v>5276</v>
      </c>
      <c r="C5107" s="61"/>
      <c r="D5107" s="62"/>
      <c r="E5107" s="78"/>
      <c r="F5107" s="63"/>
      <c r="G5107" s="80"/>
      <c r="H5107" s="94"/>
      <c r="I5107" s="95"/>
      <c r="J5107" s="27"/>
      <c r="K5107" s="27"/>
      <c r="L5107" s="95"/>
      <c r="M5107" s="96"/>
      <c r="N5107" s="29">
        <v>0</v>
      </c>
      <c r="O5107" s="30" t="str">
        <f>IF(G5107&lt;=$N$2,"",IF(F5107=[3]Pav.tvarkyklė!$B$13,"",IF(ISBLANK(R5107),"X","")))</f>
        <v/>
      </c>
      <c r="P5107" s="91"/>
      <c r="Q5107" s="63"/>
      <c r="R5107" s="63"/>
      <c r="S5107" s="63"/>
      <c r="T5107" s="63"/>
      <c r="U5107" s="34" t="str">
        <f>IFERROR(INDEX('[3]5.Grup_T'!$G$4:$G$22,MATCH('6.Turtas'!E5107,'[3]5.Grup_T'!$E$4:$E$22,0)),"0")</f>
        <v>0</v>
      </c>
      <c r="V5107" s="35">
        <f t="shared" si="1109"/>
        <v>0</v>
      </c>
      <c r="W5107" s="35">
        <f>IF(NOT(ISBLANK(H5107)),(12-DATEDIF(H5107,'[3]1.Pradzia'!$D$13,"m")),0)</f>
        <v>0</v>
      </c>
      <c r="X5107" s="35">
        <f t="shared" si="1110"/>
        <v>0</v>
      </c>
      <c r="Y5107" s="35">
        <f t="shared" si="1106"/>
        <v>0</v>
      </c>
      <c r="Z5107" s="35">
        <f t="shared" si="1118"/>
        <v>0</v>
      </c>
      <c r="AA5107" s="36">
        <f t="shared" si="1111"/>
        <v>0</v>
      </c>
      <c r="AB5107" s="36">
        <f t="shared" si="1112"/>
        <v>0</v>
      </c>
      <c r="AC5107" s="37">
        <f t="shared" si="1113"/>
        <v>0</v>
      </c>
      <c r="AD5107" s="35">
        <f>IF(OR(YEAR(G5107)&lt;2019,O5107="X"),0,IF(ISBLANK(H5107),DATEDIF(G5107,'[3]1.Pradzia'!$D$13,"M"),DATEDIF(G5107,H5107,"m")))</f>
        <v>0</v>
      </c>
      <c r="AE5107" s="37">
        <f>IF(E5107='[3]5.Grup_T'!$E$20,0,IF(AD5107&lt;&gt;0,M5107/V5107*MIN(12,AD5107),0))</f>
        <v>0</v>
      </c>
      <c r="AF5107" s="37">
        <f t="shared" si="1114"/>
        <v>0</v>
      </c>
      <c r="AG5107" s="37">
        <f t="shared" si="1115"/>
        <v>0</v>
      </c>
      <c r="AH5107" s="37">
        <f t="shared" si="1116"/>
        <v>0</v>
      </c>
      <c r="AI5107" s="35" t="str">
        <f t="shared" si="1117"/>
        <v>Nusidėvėjęs</v>
      </c>
      <c r="AJ5107" s="38" t="str">
        <f>IF(AND(F5107&lt;&gt;[3]Pav.tvarkyklė!$B$12,F5107&lt;&gt;[3]Pav.tvarkyklė!$B$13),"GVTNT","X")</f>
        <v>GVTNT</v>
      </c>
      <c r="AK5107" s="39">
        <f t="shared" si="1119"/>
        <v>0</v>
      </c>
      <c r="AL5107" s="41"/>
      <c r="AM5107" s="41"/>
      <c r="AN5107" s="41">
        <f t="shared" si="1107"/>
        <v>1900</v>
      </c>
      <c r="AO5107" s="41"/>
      <c r="AP5107" s="41"/>
      <c r="AQ5107" s="41"/>
      <c r="AR5107" s="42"/>
      <c r="AS5107" s="42"/>
      <c r="AU5107" s="43">
        <f t="shared" si="1108"/>
        <v>0</v>
      </c>
    </row>
    <row r="5108" spans="1:47" ht="15" customHeight="1" x14ac:dyDescent="0.25">
      <c r="A5108" s="11"/>
      <c r="B5108" s="19">
        <v>5277</v>
      </c>
      <c r="C5108" s="61"/>
      <c r="D5108" s="62"/>
      <c r="E5108" s="78"/>
      <c r="F5108" s="63"/>
      <c r="G5108" s="80"/>
      <c r="H5108" s="94"/>
      <c r="I5108" s="95"/>
      <c r="J5108" s="27"/>
      <c r="K5108" s="27"/>
      <c r="L5108" s="95"/>
      <c r="M5108" s="96"/>
      <c r="N5108" s="29">
        <v>0</v>
      </c>
      <c r="O5108" s="30" t="str">
        <f>IF(G5108&lt;=$N$2,"",IF(F5108=[3]Pav.tvarkyklė!$B$13,"",IF(ISBLANK(R5108),"X","")))</f>
        <v/>
      </c>
      <c r="P5108" s="91"/>
      <c r="Q5108" s="63"/>
      <c r="R5108" s="63"/>
      <c r="S5108" s="63"/>
      <c r="T5108" s="63"/>
      <c r="U5108" s="34" t="str">
        <f>IFERROR(INDEX('[3]5.Grup_T'!$G$4:$G$22,MATCH('6.Turtas'!E5108,'[3]5.Grup_T'!$E$4:$E$22,0)),"0")</f>
        <v>0</v>
      </c>
      <c r="V5108" s="35">
        <f t="shared" si="1109"/>
        <v>0</v>
      </c>
      <c r="W5108" s="35">
        <f>IF(NOT(ISBLANK(H5108)),(12-DATEDIF(H5108,'[3]1.Pradzia'!$D$13,"m")),0)</f>
        <v>0</v>
      </c>
      <c r="X5108" s="35">
        <f t="shared" si="1110"/>
        <v>0</v>
      </c>
      <c r="Y5108" s="35">
        <f t="shared" si="1106"/>
        <v>0</v>
      </c>
      <c r="Z5108" s="35">
        <f t="shared" si="1118"/>
        <v>0</v>
      </c>
      <c r="AA5108" s="36">
        <f t="shared" si="1111"/>
        <v>0</v>
      </c>
      <c r="AB5108" s="36">
        <f t="shared" si="1112"/>
        <v>0</v>
      </c>
      <c r="AC5108" s="37">
        <f t="shared" si="1113"/>
        <v>0</v>
      </c>
      <c r="AD5108" s="35">
        <f>IF(OR(YEAR(G5108)&lt;2019,O5108="X"),0,IF(ISBLANK(H5108),DATEDIF(G5108,'[3]1.Pradzia'!$D$13,"M"),DATEDIF(G5108,H5108,"m")))</f>
        <v>0</v>
      </c>
      <c r="AE5108" s="37">
        <f>IF(E5108='[3]5.Grup_T'!$E$20,0,IF(AD5108&lt;&gt;0,M5108/V5108*MIN(12,AD5108),0))</f>
        <v>0</v>
      </c>
      <c r="AF5108" s="37">
        <f t="shared" si="1114"/>
        <v>0</v>
      </c>
      <c r="AG5108" s="37">
        <f t="shared" si="1115"/>
        <v>0</v>
      </c>
      <c r="AH5108" s="37">
        <f t="shared" si="1116"/>
        <v>0</v>
      </c>
      <c r="AI5108" s="35" t="str">
        <f t="shared" si="1117"/>
        <v>Nusidėvėjęs</v>
      </c>
      <c r="AJ5108" s="38" t="str">
        <f>IF(AND(F5108&lt;&gt;[3]Pav.tvarkyklė!$B$12,F5108&lt;&gt;[3]Pav.tvarkyklė!$B$13),"GVTNT","X")</f>
        <v>GVTNT</v>
      </c>
      <c r="AK5108" s="39">
        <f t="shared" si="1119"/>
        <v>0</v>
      </c>
      <c r="AL5108" s="41"/>
      <c r="AM5108" s="41"/>
      <c r="AN5108" s="41">
        <f t="shared" si="1107"/>
        <v>1900</v>
      </c>
      <c r="AO5108" s="41"/>
      <c r="AP5108" s="41"/>
      <c r="AQ5108" s="41"/>
      <c r="AR5108" s="42"/>
      <c r="AS5108" s="42"/>
      <c r="AU5108" s="43">
        <f t="shared" si="1108"/>
        <v>0</v>
      </c>
    </row>
    <row r="5109" spans="1:47" ht="15" customHeight="1" x14ac:dyDescent="0.25">
      <c r="A5109" s="11"/>
      <c r="B5109" s="19">
        <v>5278</v>
      </c>
      <c r="C5109" s="61"/>
      <c r="D5109" s="62"/>
      <c r="E5109" s="78"/>
      <c r="F5109" s="63"/>
      <c r="G5109" s="80"/>
      <c r="H5109" s="94"/>
      <c r="I5109" s="95"/>
      <c r="J5109" s="27"/>
      <c r="K5109" s="27"/>
      <c r="L5109" s="95"/>
      <c r="M5109" s="96"/>
      <c r="N5109" s="29">
        <v>0</v>
      </c>
      <c r="O5109" s="30" t="str">
        <f>IF(G5109&lt;=$N$2,"",IF(F5109=[3]Pav.tvarkyklė!$B$13,"",IF(ISBLANK(R5109),"X","")))</f>
        <v/>
      </c>
      <c r="P5109" s="91"/>
      <c r="Q5109" s="63"/>
      <c r="R5109" s="63"/>
      <c r="S5109" s="63"/>
      <c r="T5109" s="63"/>
      <c r="U5109" s="34" t="str">
        <f>IFERROR(INDEX('[3]5.Grup_T'!$G$4:$G$22,MATCH('6.Turtas'!E5109,'[3]5.Grup_T'!$E$4:$E$22,0)),"0")</f>
        <v>0</v>
      </c>
      <c r="V5109" s="35">
        <f t="shared" si="1109"/>
        <v>0</v>
      </c>
      <c r="W5109" s="35">
        <f>IF(NOT(ISBLANK(H5109)),(12-DATEDIF(H5109,'[3]1.Pradzia'!$D$13,"m")),0)</f>
        <v>0</v>
      </c>
      <c r="X5109" s="35">
        <f t="shared" si="1110"/>
        <v>0</v>
      </c>
      <c r="Y5109" s="35">
        <f t="shared" si="1106"/>
        <v>0</v>
      </c>
      <c r="Z5109" s="35">
        <f t="shared" si="1118"/>
        <v>0</v>
      </c>
      <c r="AA5109" s="36">
        <f t="shared" si="1111"/>
        <v>0</v>
      </c>
      <c r="AB5109" s="36">
        <f t="shared" si="1112"/>
        <v>0</v>
      </c>
      <c r="AC5109" s="37">
        <f t="shared" si="1113"/>
        <v>0</v>
      </c>
      <c r="AD5109" s="35">
        <f>IF(OR(YEAR(G5109)&lt;2019,O5109="X"),0,IF(ISBLANK(H5109),DATEDIF(G5109,'[3]1.Pradzia'!$D$13,"M"),DATEDIF(G5109,H5109,"m")))</f>
        <v>0</v>
      </c>
      <c r="AE5109" s="37">
        <f>IF(E5109='[3]5.Grup_T'!$E$20,0,IF(AD5109&lt;&gt;0,M5109/V5109*MIN(12,AD5109),0))</f>
        <v>0</v>
      </c>
      <c r="AF5109" s="37">
        <f t="shared" si="1114"/>
        <v>0</v>
      </c>
      <c r="AG5109" s="37">
        <f t="shared" si="1115"/>
        <v>0</v>
      </c>
      <c r="AH5109" s="37">
        <f t="shared" si="1116"/>
        <v>0</v>
      </c>
      <c r="AI5109" s="35" t="str">
        <f t="shared" si="1117"/>
        <v>Nusidėvėjęs</v>
      </c>
      <c r="AJ5109" s="38" t="str">
        <f>IF(AND(F5109&lt;&gt;[3]Pav.tvarkyklė!$B$12,F5109&lt;&gt;[3]Pav.tvarkyklė!$B$13),"GVTNT","X")</f>
        <v>GVTNT</v>
      </c>
      <c r="AK5109" s="39">
        <f t="shared" si="1119"/>
        <v>0</v>
      </c>
      <c r="AL5109" s="41"/>
      <c r="AM5109" s="41"/>
      <c r="AN5109" s="41">
        <f t="shared" si="1107"/>
        <v>1900</v>
      </c>
      <c r="AO5109" s="41"/>
      <c r="AP5109" s="41"/>
      <c r="AQ5109" s="41"/>
      <c r="AR5109" s="42"/>
      <c r="AS5109" s="42"/>
      <c r="AU5109" s="43">
        <f t="shared" si="1108"/>
        <v>0</v>
      </c>
    </row>
    <row r="5110" spans="1:47" ht="15" customHeight="1" x14ac:dyDescent="0.25">
      <c r="A5110" s="11"/>
      <c r="B5110" s="19">
        <v>5279</v>
      </c>
      <c r="C5110" s="61"/>
      <c r="D5110" s="62"/>
      <c r="E5110" s="78"/>
      <c r="F5110" s="63"/>
      <c r="G5110" s="80"/>
      <c r="H5110" s="94"/>
      <c r="I5110" s="95"/>
      <c r="J5110" s="27"/>
      <c r="K5110" s="27"/>
      <c r="L5110" s="95"/>
      <c r="M5110" s="96"/>
      <c r="N5110" s="29">
        <v>0</v>
      </c>
      <c r="O5110" s="30" t="str">
        <f>IF(G5110&lt;=$N$2,"",IF(F5110=[3]Pav.tvarkyklė!$B$13,"",IF(ISBLANK(R5110),"X","")))</f>
        <v/>
      </c>
      <c r="P5110" s="91"/>
      <c r="Q5110" s="63"/>
      <c r="R5110" s="63"/>
      <c r="S5110" s="63"/>
      <c r="T5110" s="63"/>
      <c r="U5110" s="34" t="str">
        <f>IFERROR(INDEX('[3]5.Grup_T'!$G$4:$G$22,MATCH('6.Turtas'!E5110,'[3]5.Grup_T'!$E$4:$E$22,0)),"0")</f>
        <v>0</v>
      </c>
      <c r="V5110" s="35">
        <f t="shared" si="1109"/>
        <v>0</v>
      </c>
      <c r="W5110" s="35">
        <f>IF(NOT(ISBLANK(H5110)),(12-DATEDIF(H5110,'[3]1.Pradzia'!$D$13,"m")),0)</f>
        <v>0</v>
      </c>
      <c r="X5110" s="35">
        <f t="shared" si="1110"/>
        <v>0</v>
      </c>
      <c r="Y5110" s="35">
        <f t="shared" si="1106"/>
        <v>0</v>
      </c>
      <c r="Z5110" s="35">
        <f t="shared" si="1118"/>
        <v>0</v>
      </c>
      <c r="AA5110" s="36">
        <f t="shared" si="1111"/>
        <v>0</v>
      </c>
      <c r="AB5110" s="36">
        <f t="shared" si="1112"/>
        <v>0</v>
      </c>
      <c r="AC5110" s="37">
        <f t="shared" si="1113"/>
        <v>0</v>
      </c>
      <c r="AD5110" s="35">
        <f>IF(OR(YEAR(G5110)&lt;2019,O5110="X"),0,IF(ISBLANK(H5110),DATEDIF(G5110,'[3]1.Pradzia'!$D$13,"M"),DATEDIF(G5110,H5110,"m")))</f>
        <v>0</v>
      </c>
      <c r="AE5110" s="37">
        <f>IF(E5110='[3]5.Grup_T'!$E$20,0,IF(AD5110&lt;&gt;0,M5110/V5110*MIN(12,AD5110),0))</f>
        <v>0</v>
      </c>
      <c r="AF5110" s="37">
        <f t="shared" si="1114"/>
        <v>0</v>
      </c>
      <c r="AG5110" s="37">
        <f t="shared" si="1115"/>
        <v>0</v>
      </c>
      <c r="AH5110" s="37">
        <f t="shared" si="1116"/>
        <v>0</v>
      </c>
      <c r="AI5110" s="35" t="str">
        <f t="shared" si="1117"/>
        <v>Nusidėvėjęs</v>
      </c>
      <c r="AJ5110" s="38" t="str">
        <f>IF(AND(F5110&lt;&gt;[3]Pav.tvarkyklė!$B$12,F5110&lt;&gt;[3]Pav.tvarkyklė!$B$13),"GVTNT","X")</f>
        <v>GVTNT</v>
      </c>
      <c r="AK5110" s="39">
        <f t="shared" si="1119"/>
        <v>0</v>
      </c>
      <c r="AL5110" s="41"/>
      <c r="AM5110" s="41"/>
      <c r="AN5110" s="41">
        <f t="shared" si="1107"/>
        <v>1900</v>
      </c>
      <c r="AO5110" s="41"/>
      <c r="AP5110" s="41"/>
      <c r="AQ5110" s="41"/>
      <c r="AR5110" s="42"/>
      <c r="AS5110" s="42"/>
      <c r="AU5110" s="43">
        <f t="shared" si="1108"/>
        <v>0</v>
      </c>
    </row>
    <row r="5111" spans="1:47" ht="15" customHeight="1" x14ac:dyDescent="0.25">
      <c r="A5111" s="11"/>
      <c r="B5111" s="19">
        <v>5280</v>
      </c>
      <c r="C5111" s="61"/>
      <c r="D5111" s="62"/>
      <c r="E5111" s="78"/>
      <c r="F5111" s="63"/>
      <c r="G5111" s="80"/>
      <c r="H5111" s="94"/>
      <c r="I5111" s="95"/>
      <c r="J5111" s="27"/>
      <c r="K5111" s="27"/>
      <c r="L5111" s="95"/>
      <c r="M5111" s="96"/>
      <c r="N5111" s="29">
        <v>0</v>
      </c>
      <c r="O5111" s="30" t="str">
        <f>IF(G5111&lt;=$N$2,"",IF(F5111=[3]Pav.tvarkyklė!$B$13,"",IF(ISBLANK(R5111),"X","")))</f>
        <v/>
      </c>
      <c r="P5111" s="91"/>
      <c r="Q5111" s="63"/>
      <c r="R5111" s="63"/>
      <c r="S5111" s="63"/>
      <c r="T5111" s="63"/>
      <c r="U5111" s="34" t="str">
        <f>IFERROR(INDEX('[3]5.Grup_T'!$G$4:$G$22,MATCH('6.Turtas'!E5111,'[3]5.Grup_T'!$E$4:$E$22,0)),"0")</f>
        <v>0</v>
      </c>
      <c r="V5111" s="35">
        <f t="shared" si="1109"/>
        <v>0</v>
      </c>
      <c r="W5111" s="35">
        <f>IF(NOT(ISBLANK(H5111)),(12-DATEDIF(H5111,'[3]1.Pradzia'!$D$13,"m")),0)</f>
        <v>0</v>
      </c>
      <c r="X5111" s="35">
        <f t="shared" si="1110"/>
        <v>0</v>
      </c>
      <c r="Y5111" s="35">
        <f t="shared" ref="Y5111:Y5174" si="1120">IF(YEAR(G5111)&gt;=2019,0,IF(Z5111&lt;=0,0,IF(W5111&lt;&gt;0,MIN(W5111,Z5111),MIN(12,Z5111))))</f>
        <v>0</v>
      </c>
      <c r="Z5111" s="35">
        <f t="shared" si="1118"/>
        <v>0</v>
      </c>
      <c r="AA5111" s="36">
        <f t="shared" si="1111"/>
        <v>0</v>
      </c>
      <c r="AB5111" s="36">
        <f t="shared" si="1112"/>
        <v>0</v>
      </c>
      <c r="AC5111" s="37">
        <f t="shared" si="1113"/>
        <v>0</v>
      </c>
      <c r="AD5111" s="35">
        <f>IF(OR(YEAR(G5111)&lt;2019,O5111="X"),0,IF(ISBLANK(H5111),DATEDIF(G5111,'[3]1.Pradzia'!$D$13,"M"),DATEDIF(G5111,H5111,"m")))</f>
        <v>0</v>
      </c>
      <c r="AE5111" s="37">
        <f>IF(E5111='[3]5.Grup_T'!$E$20,0,IF(AD5111&lt;&gt;0,M5111/V5111*MIN(12,AD5111),0))</f>
        <v>0</v>
      </c>
      <c r="AF5111" s="37">
        <f t="shared" si="1114"/>
        <v>0</v>
      </c>
      <c r="AG5111" s="37">
        <f t="shared" si="1115"/>
        <v>0</v>
      </c>
      <c r="AH5111" s="37">
        <f t="shared" si="1116"/>
        <v>0</v>
      </c>
      <c r="AI5111" s="35" t="str">
        <f t="shared" si="1117"/>
        <v>Nusidėvėjęs</v>
      </c>
      <c r="AJ5111" s="38" t="str">
        <f>IF(AND(F5111&lt;&gt;[3]Pav.tvarkyklė!$B$12,F5111&lt;&gt;[3]Pav.tvarkyklė!$B$13),"GVTNT","X")</f>
        <v>GVTNT</v>
      </c>
      <c r="AK5111" s="39">
        <f t="shared" si="1119"/>
        <v>0</v>
      </c>
      <c r="AL5111" s="41"/>
      <c r="AM5111" s="41"/>
      <c r="AN5111" s="41">
        <f t="shared" si="1107"/>
        <v>1900</v>
      </c>
      <c r="AO5111" s="41"/>
      <c r="AP5111" s="41"/>
      <c r="AQ5111" s="41"/>
      <c r="AR5111" s="42"/>
      <c r="AS5111" s="42"/>
      <c r="AU5111" s="43">
        <f t="shared" si="1108"/>
        <v>0</v>
      </c>
    </row>
    <row r="5112" spans="1:47" ht="15" customHeight="1" x14ac:dyDescent="0.25">
      <c r="A5112" s="11"/>
      <c r="B5112" s="19">
        <v>5281</v>
      </c>
      <c r="C5112" s="61"/>
      <c r="D5112" s="62"/>
      <c r="E5112" s="78"/>
      <c r="F5112" s="63"/>
      <c r="G5112" s="80"/>
      <c r="H5112" s="94"/>
      <c r="I5112" s="95"/>
      <c r="J5112" s="27"/>
      <c r="K5112" s="27"/>
      <c r="L5112" s="95"/>
      <c r="M5112" s="96"/>
      <c r="N5112" s="29">
        <v>0</v>
      </c>
      <c r="O5112" s="30" t="str">
        <f>IF(G5112&lt;=$N$2,"",IF(F5112=[3]Pav.tvarkyklė!$B$13,"",IF(ISBLANK(R5112),"X","")))</f>
        <v/>
      </c>
      <c r="P5112" s="91"/>
      <c r="Q5112" s="63"/>
      <c r="R5112" s="63"/>
      <c r="S5112" s="63"/>
      <c r="T5112" s="63"/>
      <c r="U5112" s="34" t="str">
        <f>IFERROR(INDEX('[3]5.Grup_T'!$G$4:$G$22,MATCH('6.Turtas'!E5112,'[3]5.Grup_T'!$E$4:$E$22,0)),"0")</f>
        <v>0</v>
      </c>
      <c r="V5112" s="35">
        <f t="shared" si="1109"/>
        <v>0</v>
      </c>
      <c r="W5112" s="35">
        <f>IF(NOT(ISBLANK(H5112)),(12-DATEDIF(H5112,'[3]1.Pradzia'!$D$13,"m")),0)</f>
        <v>0</v>
      </c>
      <c r="X5112" s="35">
        <f t="shared" si="1110"/>
        <v>0</v>
      </c>
      <c r="Y5112" s="35">
        <f t="shared" si="1120"/>
        <v>0</v>
      </c>
      <c r="Z5112" s="35">
        <f t="shared" si="1118"/>
        <v>0</v>
      </c>
      <c r="AA5112" s="36">
        <f t="shared" si="1111"/>
        <v>0</v>
      </c>
      <c r="AB5112" s="36">
        <f t="shared" si="1112"/>
        <v>0</v>
      </c>
      <c r="AC5112" s="37">
        <f t="shared" si="1113"/>
        <v>0</v>
      </c>
      <c r="AD5112" s="35">
        <f>IF(OR(YEAR(G5112)&lt;2019,O5112="X"),0,IF(ISBLANK(H5112),DATEDIF(G5112,'[3]1.Pradzia'!$D$13,"M"),DATEDIF(G5112,H5112,"m")))</f>
        <v>0</v>
      </c>
      <c r="AE5112" s="37">
        <f>IF(E5112='[3]5.Grup_T'!$E$20,0,IF(AD5112&lt;&gt;0,M5112/V5112*MIN(12,AD5112),0))</f>
        <v>0</v>
      </c>
      <c r="AF5112" s="37">
        <f t="shared" si="1114"/>
        <v>0</v>
      </c>
      <c r="AG5112" s="37">
        <f t="shared" si="1115"/>
        <v>0</v>
      </c>
      <c r="AH5112" s="37">
        <f t="shared" si="1116"/>
        <v>0</v>
      </c>
      <c r="AI5112" s="35" t="str">
        <f t="shared" si="1117"/>
        <v>Nusidėvėjęs</v>
      </c>
      <c r="AJ5112" s="38" t="str">
        <f>IF(AND(F5112&lt;&gt;[3]Pav.tvarkyklė!$B$12,F5112&lt;&gt;[3]Pav.tvarkyklė!$B$13),"GVTNT","X")</f>
        <v>GVTNT</v>
      </c>
      <c r="AK5112" s="39">
        <f t="shared" si="1119"/>
        <v>0</v>
      </c>
      <c r="AL5112" s="41"/>
      <c r="AM5112" s="41"/>
      <c r="AN5112" s="41">
        <f t="shared" si="1107"/>
        <v>1900</v>
      </c>
      <c r="AO5112" s="41"/>
      <c r="AP5112" s="41"/>
      <c r="AQ5112" s="41"/>
      <c r="AR5112" s="42"/>
      <c r="AS5112" s="42"/>
      <c r="AU5112" s="43">
        <f t="shared" si="1108"/>
        <v>0</v>
      </c>
    </row>
    <row r="5113" spans="1:47" ht="15" customHeight="1" x14ac:dyDescent="0.25">
      <c r="A5113" s="11"/>
      <c r="B5113" s="19">
        <v>5282</v>
      </c>
      <c r="C5113" s="61"/>
      <c r="D5113" s="62"/>
      <c r="E5113" s="78"/>
      <c r="F5113" s="63"/>
      <c r="G5113" s="80"/>
      <c r="H5113" s="94"/>
      <c r="I5113" s="95"/>
      <c r="J5113" s="27"/>
      <c r="K5113" s="27"/>
      <c r="L5113" s="95"/>
      <c r="M5113" s="96"/>
      <c r="N5113" s="29">
        <v>0</v>
      </c>
      <c r="O5113" s="30" t="str">
        <f>IF(G5113&lt;=$N$2,"",IF(F5113=[3]Pav.tvarkyklė!$B$13,"",IF(ISBLANK(R5113),"X","")))</f>
        <v/>
      </c>
      <c r="P5113" s="91"/>
      <c r="Q5113" s="63"/>
      <c r="R5113" s="63"/>
      <c r="S5113" s="63"/>
      <c r="T5113" s="63"/>
      <c r="U5113" s="34" t="str">
        <f>IFERROR(INDEX('[3]5.Grup_T'!$G$4:$G$22,MATCH('6.Turtas'!E5113,'[3]5.Grup_T'!$E$4:$E$22,0)),"0")</f>
        <v>0</v>
      </c>
      <c r="V5113" s="35">
        <f t="shared" si="1109"/>
        <v>0</v>
      </c>
      <c r="W5113" s="35">
        <f>IF(NOT(ISBLANK(H5113)),(12-DATEDIF(H5113,'[3]1.Pradzia'!$D$13,"m")),0)</f>
        <v>0</v>
      </c>
      <c r="X5113" s="35">
        <f t="shared" si="1110"/>
        <v>0</v>
      </c>
      <c r="Y5113" s="35">
        <f t="shared" si="1120"/>
        <v>0</v>
      </c>
      <c r="Z5113" s="35">
        <f t="shared" si="1118"/>
        <v>0</v>
      </c>
      <c r="AA5113" s="36">
        <f t="shared" si="1111"/>
        <v>0</v>
      </c>
      <c r="AB5113" s="36">
        <f t="shared" si="1112"/>
        <v>0</v>
      </c>
      <c r="AC5113" s="37">
        <f t="shared" si="1113"/>
        <v>0</v>
      </c>
      <c r="AD5113" s="35">
        <f>IF(OR(YEAR(G5113)&lt;2019,O5113="X"),0,IF(ISBLANK(H5113),DATEDIF(G5113,'[3]1.Pradzia'!$D$13,"M"),DATEDIF(G5113,H5113,"m")))</f>
        <v>0</v>
      </c>
      <c r="AE5113" s="37">
        <f>IF(E5113='[3]5.Grup_T'!$E$20,0,IF(AD5113&lt;&gt;0,M5113/V5113*MIN(12,AD5113),0))</f>
        <v>0</v>
      </c>
      <c r="AF5113" s="37">
        <f t="shared" si="1114"/>
        <v>0</v>
      </c>
      <c r="AG5113" s="37">
        <f t="shared" si="1115"/>
        <v>0</v>
      </c>
      <c r="AH5113" s="37">
        <f t="shared" si="1116"/>
        <v>0</v>
      </c>
      <c r="AI5113" s="35" t="str">
        <f t="shared" si="1117"/>
        <v>Nusidėvėjęs</v>
      </c>
      <c r="AJ5113" s="38" t="str">
        <f>IF(AND(F5113&lt;&gt;[3]Pav.tvarkyklė!$B$12,F5113&lt;&gt;[3]Pav.tvarkyklė!$B$13),"GVTNT","X")</f>
        <v>GVTNT</v>
      </c>
      <c r="AK5113" s="39">
        <f t="shared" si="1119"/>
        <v>0</v>
      </c>
      <c r="AL5113" s="41"/>
      <c r="AM5113" s="41"/>
      <c r="AN5113" s="41">
        <f t="shared" si="1107"/>
        <v>1900</v>
      </c>
      <c r="AO5113" s="41"/>
      <c r="AP5113" s="41"/>
      <c r="AQ5113" s="41"/>
      <c r="AR5113" s="42"/>
      <c r="AS5113" s="42"/>
      <c r="AU5113" s="43">
        <f t="shared" si="1108"/>
        <v>0</v>
      </c>
    </row>
    <row r="5114" spans="1:47" ht="15" customHeight="1" x14ac:dyDescent="0.25">
      <c r="A5114" s="11"/>
      <c r="B5114" s="19">
        <v>5283</v>
      </c>
      <c r="C5114" s="61"/>
      <c r="D5114" s="62"/>
      <c r="E5114" s="78"/>
      <c r="F5114" s="63"/>
      <c r="G5114" s="80"/>
      <c r="H5114" s="94"/>
      <c r="I5114" s="95"/>
      <c r="J5114" s="27"/>
      <c r="K5114" s="27"/>
      <c r="L5114" s="95"/>
      <c r="M5114" s="96"/>
      <c r="N5114" s="29">
        <v>0</v>
      </c>
      <c r="O5114" s="30" t="str">
        <f>IF(G5114&lt;=$N$2,"",IF(F5114=[3]Pav.tvarkyklė!$B$13,"",IF(ISBLANK(R5114),"X","")))</f>
        <v/>
      </c>
      <c r="P5114" s="91"/>
      <c r="Q5114" s="63"/>
      <c r="R5114" s="63"/>
      <c r="S5114" s="63"/>
      <c r="T5114" s="63"/>
      <c r="U5114" s="34" t="str">
        <f>IFERROR(INDEX('[3]5.Grup_T'!$G$4:$G$22,MATCH('6.Turtas'!E5114,'[3]5.Grup_T'!$E$4:$E$22,0)),"0")</f>
        <v>0</v>
      </c>
      <c r="V5114" s="35">
        <f t="shared" si="1109"/>
        <v>0</v>
      </c>
      <c r="W5114" s="35">
        <f>IF(NOT(ISBLANK(H5114)),(12-DATEDIF(H5114,'[3]1.Pradzia'!$D$13,"m")),0)</f>
        <v>0</v>
      </c>
      <c r="X5114" s="35">
        <f t="shared" si="1110"/>
        <v>0</v>
      </c>
      <c r="Y5114" s="35">
        <f t="shared" si="1120"/>
        <v>0</v>
      </c>
      <c r="Z5114" s="35">
        <f t="shared" si="1118"/>
        <v>0</v>
      </c>
      <c r="AA5114" s="36">
        <f t="shared" si="1111"/>
        <v>0</v>
      </c>
      <c r="AB5114" s="36">
        <f t="shared" si="1112"/>
        <v>0</v>
      </c>
      <c r="AC5114" s="37">
        <f t="shared" si="1113"/>
        <v>0</v>
      </c>
      <c r="AD5114" s="35">
        <f>IF(OR(YEAR(G5114)&lt;2019,O5114="X"),0,IF(ISBLANK(H5114),DATEDIF(G5114,'[3]1.Pradzia'!$D$13,"M"),DATEDIF(G5114,H5114,"m")))</f>
        <v>0</v>
      </c>
      <c r="AE5114" s="37">
        <f>IF(E5114='[3]5.Grup_T'!$E$20,0,IF(AD5114&lt;&gt;0,M5114/V5114*MIN(12,AD5114),0))</f>
        <v>0</v>
      </c>
      <c r="AF5114" s="37">
        <f t="shared" si="1114"/>
        <v>0</v>
      </c>
      <c r="AG5114" s="37">
        <f t="shared" si="1115"/>
        <v>0</v>
      </c>
      <c r="AH5114" s="37">
        <f t="shared" si="1116"/>
        <v>0</v>
      </c>
      <c r="AI5114" s="35" t="str">
        <f t="shared" si="1117"/>
        <v>Nusidėvėjęs</v>
      </c>
      <c r="AJ5114" s="38" t="str">
        <f>IF(AND(F5114&lt;&gt;[3]Pav.tvarkyklė!$B$12,F5114&lt;&gt;[3]Pav.tvarkyklė!$B$13),"GVTNT","X")</f>
        <v>GVTNT</v>
      </c>
      <c r="AK5114" s="39">
        <f t="shared" si="1119"/>
        <v>0</v>
      </c>
      <c r="AL5114" s="41"/>
      <c r="AM5114" s="41"/>
      <c r="AN5114" s="41">
        <f t="shared" si="1107"/>
        <v>1900</v>
      </c>
      <c r="AO5114" s="41"/>
      <c r="AP5114" s="41"/>
      <c r="AQ5114" s="41"/>
      <c r="AR5114" s="42"/>
      <c r="AS5114" s="42"/>
      <c r="AU5114" s="43">
        <f t="shared" si="1108"/>
        <v>0</v>
      </c>
    </row>
    <row r="5115" spans="1:47" ht="15" customHeight="1" x14ac:dyDescent="0.25">
      <c r="A5115" s="11"/>
      <c r="B5115" s="19">
        <v>5284</v>
      </c>
      <c r="C5115" s="61"/>
      <c r="D5115" s="62"/>
      <c r="E5115" s="78"/>
      <c r="F5115" s="63"/>
      <c r="G5115" s="80"/>
      <c r="H5115" s="94"/>
      <c r="I5115" s="95"/>
      <c r="J5115" s="27"/>
      <c r="K5115" s="27"/>
      <c r="L5115" s="95"/>
      <c r="M5115" s="96"/>
      <c r="N5115" s="29">
        <v>0</v>
      </c>
      <c r="O5115" s="30" t="str">
        <f>IF(G5115&lt;=$N$2,"",IF(F5115=[3]Pav.tvarkyklė!$B$13,"",IF(ISBLANK(R5115),"X","")))</f>
        <v/>
      </c>
      <c r="P5115" s="91"/>
      <c r="Q5115" s="63"/>
      <c r="R5115" s="63"/>
      <c r="S5115" s="63"/>
      <c r="T5115" s="63"/>
      <c r="U5115" s="34" t="str">
        <f>IFERROR(INDEX('[3]5.Grup_T'!$G$4:$G$22,MATCH('6.Turtas'!E5115,'[3]5.Grup_T'!$E$4:$E$22,0)),"0")</f>
        <v>0</v>
      </c>
      <c r="V5115" s="35">
        <f t="shared" si="1109"/>
        <v>0</v>
      </c>
      <c r="W5115" s="35">
        <f>IF(NOT(ISBLANK(H5115)),(12-DATEDIF(H5115,'[3]1.Pradzia'!$D$13,"m")),0)</f>
        <v>0</v>
      </c>
      <c r="X5115" s="35">
        <f t="shared" si="1110"/>
        <v>0</v>
      </c>
      <c r="Y5115" s="35">
        <f t="shared" si="1120"/>
        <v>0</v>
      </c>
      <c r="Z5115" s="35">
        <f t="shared" si="1118"/>
        <v>0</v>
      </c>
      <c r="AA5115" s="36">
        <f t="shared" si="1111"/>
        <v>0</v>
      </c>
      <c r="AB5115" s="36">
        <f t="shared" si="1112"/>
        <v>0</v>
      </c>
      <c r="AC5115" s="37">
        <f t="shared" si="1113"/>
        <v>0</v>
      </c>
      <c r="AD5115" s="35">
        <f>IF(OR(YEAR(G5115)&lt;2019,O5115="X"),0,IF(ISBLANK(H5115),DATEDIF(G5115,'[3]1.Pradzia'!$D$13,"M"),DATEDIF(G5115,H5115,"m")))</f>
        <v>0</v>
      </c>
      <c r="AE5115" s="37">
        <f>IF(E5115='[3]5.Grup_T'!$E$20,0,IF(AD5115&lt;&gt;0,M5115/V5115*MIN(12,AD5115),0))</f>
        <v>0</v>
      </c>
      <c r="AF5115" s="37">
        <f t="shared" si="1114"/>
        <v>0</v>
      </c>
      <c r="AG5115" s="37">
        <f t="shared" si="1115"/>
        <v>0</v>
      </c>
      <c r="AH5115" s="37">
        <f t="shared" si="1116"/>
        <v>0</v>
      </c>
      <c r="AI5115" s="35" t="str">
        <f t="shared" si="1117"/>
        <v>Nusidėvėjęs</v>
      </c>
      <c r="AJ5115" s="38" t="str">
        <f>IF(AND(F5115&lt;&gt;[3]Pav.tvarkyklė!$B$12,F5115&lt;&gt;[3]Pav.tvarkyklė!$B$13),"GVTNT","X")</f>
        <v>GVTNT</v>
      </c>
      <c r="AK5115" s="39">
        <f t="shared" si="1119"/>
        <v>0</v>
      </c>
      <c r="AL5115" s="41"/>
      <c r="AM5115" s="41"/>
      <c r="AN5115" s="41">
        <f t="shared" si="1107"/>
        <v>1900</v>
      </c>
      <c r="AO5115" s="41"/>
      <c r="AP5115" s="41"/>
      <c r="AQ5115" s="41"/>
      <c r="AR5115" s="42"/>
      <c r="AS5115" s="42"/>
      <c r="AU5115" s="43">
        <f t="shared" si="1108"/>
        <v>0</v>
      </c>
    </row>
    <row r="5116" spans="1:47" ht="15" customHeight="1" x14ac:dyDescent="0.25">
      <c r="A5116" s="11"/>
      <c r="B5116" s="19">
        <v>5285</v>
      </c>
      <c r="C5116" s="61"/>
      <c r="D5116" s="62"/>
      <c r="E5116" s="78"/>
      <c r="F5116" s="63"/>
      <c r="G5116" s="80"/>
      <c r="H5116" s="94"/>
      <c r="I5116" s="95"/>
      <c r="J5116" s="27"/>
      <c r="K5116" s="27"/>
      <c r="L5116" s="95"/>
      <c r="M5116" s="96"/>
      <c r="N5116" s="29">
        <v>0</v>
      </c>
      <c r="O5116" s="30" t="str">
        <f>IF(G5116&lt;=$N$2,"",IF(F5116=[3]Pav.tvarkyklė!$B$13,"",IF(ISBLANK(R5116),"X","")))</f>
        <v/>
      </c>
      <c r="P5116" s="91"/>
      <c r="Q5116" s="63"/>
      <c r="R5116" s="63"/>
      <c r="S5116" s="63"/>
      <c r="T5116" s="63"/>
      <c r="U5116" s="34" t="str">
        <f>IFERROR(INDEX('[3]5.Grup_T'!$G$4:$G$22,MATCH('6.Turtas'!E5116,'[3]5.Grup_T'!$E$4:$E$22,0)),"0")</f>
        <v>0</v>
      </c>
      <c r="V5116" s="35">
        <f t="shared" si="1109"/>
        <v>0</v>
      </c>
      <c r="W5116" s="35">
        <f>IF(NOT(ISBLANK(H5116)),(12-DATEDIF(H5116,'[3]1.Pradzia'!$D$13,"m")),0)</f>
        <v>0</v>
      </c>
      <c r="X5116" s="35">
        <f t="shared" si="1110"/>
        <v>0</v>
      </c>
      <c r="Y5116" s="35">
        <f t="shared" si="1120"/>
        <v>0</v>
      </c>
      <c r="Z5116" s="35">
        <f t="shared" si="1118"/>
        <v>0</v>
      </c>
      <c r="AA5116" s="36">
        <f t="shared" si="1111"/>
        <v>0</v>
      </c>
      <c r="AB5116" s="36">
        <f t="shared" si="1112"/>
        <v>0</v>
      </c>
      <c r="AC5116" s="37">
        <f t="shared" si="1113"/>
        <v>0</v>
      </c>
      <c r="AD5116" s="35">
        <f>IF(OR(YEAR(G5116)&lt;2019,O5116="X"),0,IF(ISBLANK(H5116),DATEDIF(G5116,'[3]1.Pradzia'!$D$13,"M"),DATEDIF(G5116,H5116,"m")))</f>
        <v>0</v>
      </c>
      <c r="AE5116" s="37">
        <f>IF(E5116='[3]5.Grup_T'!$E$20,0,IF(AD5116&lt;&gt;0,M5116/V5116*MIN(12,AD5116),0))</f>
        <v>0</v>
      </c>
      <c r="AF5116" s="37">
        <f t="shared" si="1114"/>
        <v>0</v>
      </c>
      <c r="AG5116" s="37">
        <f t="shared" si="1115"/>
        <v>0</v>
      </c>
      <c r="AH5116" s="37">
        <f t="shared" si="1116"/>
        <v>0</v>
      </c>
      <c r="AI5116" s="35" t="str">
        <f t="shared" si="1117"/>
        <v>Nusidėvėjęs</v>
      </c>
      <c r="AJ5116" s="38" t="str">
        <f>IF(AND(F5116&lt;&gt;[3]Pav.tvarkyklė!$B$12,F5116&lt;&gt;[3]Pav.tvarkyklė!$B$13),"GVTNT","X")</f>
        <v>GVTNT</v>
      </c>
      <c r="AK5116" s="39">
        <f t="shared" si="1119"/>
        <v>0</v>
      </c>
      <c r="AL5116" s="41"/>
      <c r="AM5116" s="41"/>
      <c r="AN5116" s="41">
        <f t="shared" si="1107"/>
        <v>1900</v>
      </c>
      <c r="AO5116" s="41"/>
      <c r="AP5116" s="41"/>
      <c r="AQ5116" s="41"/>
      <c r="AR5116" s="42"/>
      <c r="AS5116" s="42"/>
      <c r="AU5116" s="43">
        <f t="shared" si="1108"/>
        <v>0</v>
      </c>
    </row>
    <row r="5117" spans="1:47" ht="15" customHeight="1" x14ac:dyDescent="0.25">
      <c r="A5117" s="11"/>
      <c r="B5117" s="19">
        <v>5286</v>
      </c>
      <c r="C5117" s="61"/>
      <c r="D5117" s="62"/>
      <c r="E5117" s="78"/>
      <c r="F5117" s="63"/>
      <c r="G5117" s="80"/>
      <c r="H5117" s="94"/>
      <c r="I5117" s="95"/>
      <c r="J5117" s="27"/>
      <c r="K5117" s="27"/>
      <c r="L5117" s="95"/>
      <c r="M5117" s="96"/>
      <c r="N5117" s="29">
        <v>0</v>
      </c>
      <c r="O5117" s="30" t="str">
        <f>IF(G5117&lt;=$N$2,"",IF(F5117=[3]Pav.tvarkyklė!$B$13,"",IF(ISBLANK(R5117),"X","")))</f>
        <v/>
      </c>
      <c r="P5117" s="91"/>
      <c r="Q5117" s="63"/>
      <c r="R5117" s="63"/>
      <c r="S5117" s="63"/>
      <c r="T5117" s="63"/>
      <c r="U5117" s="34" t="str">
        <f>IFERROR(INDEX('[3]5.Grup_T'!$G$4:$G$22,MATCH('6.Turtas'!E5117,'[3]5.Grup_T'!$E$4:$E$22,0)),"0")</f>
        <v>0</v>
      </c>
      <c r="V5117" s="35">
        <f t="shared" si="1109"/>
        <v>0</v>
      </c>
      <c r="W5117" s="35">
        <f>IF(NOT(ISBLANK(H5117)),(12-DATEDIF(H5117,'[3]1.Pradzia'!$D$13,"m")),0)</f>
        <v>0</v>
      </c>
      <c r="X5117" s="35">
        <f t="shared" si="1110"/>
        <v>0</v>
      </c>
      <c r="Y5117" s="35">
        <f t="shared" si="1120"/>
        <v>0</v>
      </c>
      <c r="Z5117" s="35">
        <f t="shared" si="1118"/>
        <v>0</v>
      </c>
      <c r="AA5117" s="36">
        <f t="shared" si="1111"/>
        <v>0</v>
      </c>
      <c r="AB5117" s="36">
        <f t="shared" si="1112"/>
        <v>0</v>
      </c>
      <c r="AC5117" s="37">
        <f t="shared" si="1113"/>
        <v>0</v>
      </c>
      <c r="AD5117" s="35">
        <f>IF(OR(YEAR(G5117)&lt;2019,O5117="X"),0,IF(ISBLANK(H5117),DATEDIF(G5117,'[3]1.Pradzia'!$D$13,"M"),DATEDIF(G5117,H5117,"m")))</f>
        <v>0</v>
      </c>
      <c r="AE5117" s="37">
        <f>IF(E5117='[3]5.Grup_T'!$E$20,0,IF(AD5117&lt;&gt;0,M5117/V5117*MIN(12,AD5117),0))</f>
        <v>0</v>
      </c>
      <c r="AF5117" s="37">
        <f t="shared" si="1114"/>
        <v>0</v>
      </c>
      <c r="AG5117" s="37">
        <f t="shared" si="1115"/>
        <v>0</v>
      </c>
      <c r="AH5117" s="37">
        <f t="shared" si="1116"/>
        <v>0</v>
      </c>
      <c r="AI5117" s="35" t="str">
        <f t="shared" si="1117"/>
        <v>Nusidėvėjęs</v>
      </c>
      <c r="AJ5117" s="38" t="str">
        <f>IF(AND(F5117&lt;&gt;[3]Pav.tvarkyklė!$B$12,F5117&lt;&gt;[3]Pav.tvarkyklė!$B$13),"GVTNT","X")</f>
        <v>GVTNT</v>
      </c>
      <c r="AK5117" s="39">
        <f t="shared" si="1119"/>
        <v>0</v>
      </c>
      <c r="AL5117" s="41"/>
      <c r="AM5117" s="41"/>
      <c r="AN5117" s="41">
        <f t="shared" si="1107"/>
        <v>1900</v>
      </c>
      <c r="AO5117" s="41"/>
      <c r="AP5117" s="41"/>
      <c r="AQ5117" s="41"/>
      <c r="AR5117" s="42"/>
      <c r="AS5117" s="42"/>
      <c r="AU5117" s="43">
        <f t="shared" si="1108"/>
        <v>0</v>
      </c>
    </row>
    <row r="5118" spans="1:47" ht="15" customHeight="1" x14ac:dyDescent="0.25">
      <c r="A5118" s="11"/>
      <c r="B5118" s="19">
        <v>5287</v>
      </c>
      <c r="C5118" s="61"/>
      <c r="D5118" s="62"/>
      <c r="E5118" s="78"/>
      <c r="F5118" s="63"/>
      <c r="G5118" s="80"/>
      <c r="H5118" s="94"/>
      <c r="I5118" s="95"/>
      <c r="J5118" s="27"/>
      <c r="K5118" s="27"/>
      <c r="L5118" s="95"/>
      <c r="M5118" s="96"/>
      <c r="N5118" s="29">
        <v>0</v>
      </c>
      <c r="O5118" s="30" t="str">
        <f>IF(G5118&lt;=$N$2,"",IF(F5118=[3]Pav.tvarkyklė!$B$13,"",IF(ISBLANK(R5118),"X","")))</f>
        <v/>
      </c>
      <c r="P5118" s="91"/>
      <c r="Q5118" s="63"/>
      <c r="R5118" s="63"/>
      <c r="S5118" s="63"/>
      <c r="T5118" s="63"/>
      <c r="U5118" s="34" t="str">
        <f>IFERROR(INDEX('[3]5.Grup_T'!$G$4:$G$22,MATCH('6.Turtas'!E5118,'[3]5.Grup_T'!$E$4:$E$22,0)),"0")</f>
        <v>0</v>
      </c>
      <c r="V5118" s="35">
        <f t="shared" si="1109"/>
        <v>0</v>
      </c>
      <c r="W5118" s="35">
        <f>IF(NOT(ISBLANK(H5118)),(12-DATEDIF(H5118,'[3]1.Pradzia'!$D$13,"m")),0)</f>
        <v>0</v>
      </c>
      <c r="X5118" s="35">
        <f t="shared" si="1110"/>
        <v>0</v>
      </c>
      <c r="Y5118" s="35">
        <f t="shared" si="1120"/>
        <v>0</v>
      </c>
      <c r="Z5118" s="35">
        <f t="shared" si="1118"/>
        <v>0</v>
      </c>
      <c r="AA5118" s="36">
        <f t="shared" si="1111"/>
        <v>0</v>
      </c>
      <c r="AB5118" s="36">
        <f t="shared" si="1112"/>
        <v>0</v>
      </c>
      <c r="AC5118" s="37">
        <f t="shared" si="1113"/>
        <v>0</v>
      </c>
      <c r="AD5118" s="35">
        <f>IF(OR(YEAR(G5118)&lt;2019,O5118="X"),0,IF(ISBLANK(H5118),DATEDIF(G5118,'[3]1.Pradzia'!$D$13,"M"),DATEDIF(G5118,H5118,"m")))</f>
        <v>0</v>
      </c>
      <c r="AE5118" s="37">
        <f>IF(E5118='[3]5.Grup_T'!$E$20,0,IF(AD5118&lt;&gt;0,M5118/V5118*MIN(12,AD5118),0))</f>
        <v>0</v>
      </c>
      <c r="AF5118" s="37">
        <f t="shared" si="1114"/>
        <v>0</v>
      </c>
      <c r="AG5118" s="37">
        <f t="shared" si="1115"/>
        <v>0</v>
      </c>
      <c r="AH5118" s="37">
        <f t="shared" si="1116"/>
        <v>0</v>
      </c>
      <c r="AI5118" s="35" t="str">
        <f t="shared" si="1117"/>
        <v>Nusidėvėjęs</v>
      </c>
      <c r="AJ5118" s="38" t="str">
        <f>IF(AND(F5118&lt;&gt;[3]Pav.tvarkyklė!$B$12,F5118&lt;&gt;[3]Pav.tvarkyklė!$B$13),"GVTNT","X")</f>
        <v>GVTNT</v>
      </c>
      <c r="AK5118" s="39">
        <f t="shared" si="1119"/>
        <v>0</v>
      </c>
      <c r="AL5118" s="41"/>
      <c r="AM5118" s="41"/>
      <c r="AN5118" s="41">
        <f t="shared" si="1107"/>
        <v>1900</v>
      </c>
      <c r="AO5118" s="41"/>
      <c r="AP5118" s="41"/>
      <c r="AQ5118" s="41"/>
      <c r="AR5118" s="42"/>
      <c r="AS5118" s="42"/>
      <c r="AU5118" s="43">
        <f t="shared" si="1108"/>
        <v>0</v>
      </c>
    </row>
    <row r="5119" spans="1:47" ht="15" customHeight="1" x14ac:dyDescent="0.25">
      <c r="A5119" s="11"/>
      <c r="B5119" s="19">
        <v>5288</v>
      </c>
      <c r="C5119" s="61"/>
      <c r="D5119" s="62"/>
      <c r="E5119" s="78"/>
      <c r="F5119" s="63"/>
      <c r="G5119" s="80"/>
      <c r="H5119" s="94"/>
      <c r="I5119" s="95"/>
      <c r="J5119" s="27"/>
      <c r="K5119" s="27"/>
      <c r="L5119" s="95"/>
      <c r="M5119" s="96"/>
      <c r="N5119" s="29">
        <v>0</v>
      </c>
      <c r="O5119" s="30" t="str">
        <f>IF(G5119&lt;=$N$2,"",IF(F5119=[3]Pav.tvarkyklė!$B$13,"",IF(ISBLANK(R5119),"X","")))</f>
        <v/>
      </c>
      <c r="P5119" s="91"/>
      <c r="Q5119" s="63"/>
      <c r="R5119" s="63"/>
      <c r="S5119" s="63"/>
      <c r="T5119" s="63"/>
      <c r="U5119" s="34" t="str">
        <f>IFERROR(INDEX('[3]5.Grup_T'!$G$4:$G$22,MATCH('6.Turtas'!E5119,'[3]5.Grup_T'!$E$4:$E$22,0)),"0")</f>
        <v>0</v>
      </c>
      <c r="V5119" s="35">
        <f t="shared" si="1109"/>
        <v>0</v>
      </c>
      <c r="W5119" s="35">
        <f>IF(NOT(ISBLANK(H5119)),(12-DATEDIF(H5119,'[3]1.Pradzia'!$D$13,"m")),0)</f>
        <v>0</v>
      </c>
      <c r="X5119" s="35">
        <f t="shared" si="1110"/>
        <v>0</v>
      </c>
      <c r="Y5119" s="35">
        <f t="shared" si="1120"/>
        <v>0</v>
      </c>
      <c r="Z5119" s="35">
        <f t="shared" si="1118"/>
        <v>0</v>
      </c>
      <c r="AA5119" s="36">
        <f t="shared" si="1111"/>
        <v>0</v>
      </c>
      <c r="AB5119" s="36">
        <f t="shared" si="1112"/>
        <v>0</v>
      </c>
      <c r="AC5119" s="37">
        <f t="shared" si="1113"/>
        <v>0</v>
      </c>
      <c r="AD5119" s="35">
        <f>IF(OR(YEAR(G5119)&lt;2019,O5119="X"),0,IF(ISBLANK(H5119),DATEDIF(G5119,'[3]1.Pradzia'!$D$13,"M"),DATEDIF(G5119,H5119,"m")))</f>
        <v>0</v>
      </c>
      <c r="AE5119" s="37">
        <f>IF(E5119='[3]5.Grup_T'!$E$20,0,IF(AD5119&lt;&gt;0,M5119/V5119*MIN(12,AD5119),0))</f>
        <v>0</v>
      </c>
      <c r="AF5119" s="37">
        <f t="shared" si="1114"/>
        <v>0</v>
      </c>
      <c r="AG5119" s="37">
        <f t="shared" si="1115"/>
        <v>0</v>
      </c>
      <c r="AH5119" s="37">
        <f t="shared" si="1116"/>
        <v>0</v>
      </c>
      <c r="AI5119" s="35" t="str">
        <f t="shared" si="1117"/>
        <v>Nusidėvėjęs</v>
      </c>
      <c r="AJ5119" s="38" t="str">
        <f>IF(AND(F5119&lt;&gt;[3]Pav.tvarkyklė!$B$12,F5119&lt;&gt;[3]Pav.tvarkyklė!$B$13),"GVTNT","X")</f>
        <v>GVTNT</v>
      </c>
      <c r="AK5119" s="39">
        <f t="shared" si="1119"/>
        <v>0</v>
      </c>
      <c r="AL5119" s="41"/>
      <c r="AM5119" s="41"/>
      <c r="AN5119" s="41">
        <f t="shared" si="1107"/>
        <v>1900</v>
      </c>
      <c r="AO5119" s="41"/>
      <c r="AP5119" s="41"/>
      <c r="AQ5119" s="41"/>
      <c r="AR5119" s="42"/>
      <c r="AS5119" s="42"/>
      <c r="AU5119" s="43">
        <f t="shared" si="1108"/>
        <v>0</v>
      </c>
    </row>
    <row r="5120" spans="1:47" ht="15" customHeight="1" x14ac:dyDescent="0.25">
      <c r="A5120" s="11"/>
      <c r="B5120" s="19">
        <v>5289</v>
      </c>
      <c r="C5120" s="61"/>
      <c r="D5120" s="62"/>
      <c r="E5120" s="78"/>
      <c r="F5120" s="63"/>
      <c r="G5120" s="80"/>
      <c r="H5120" s="94"/>
      <c r="I5120" s="95"/>
      <c r="J5120" s="27"/>
      <c r="K5120" s="27"/>
      <c r="L5120" s="95"/>
      <c r="M5120" s="96"/>
      <c r="N5120" s="29">
        <v>0</v>
      </c>
      <c r="O5120" s="30" t="str">
        <f>IF(G5120&lt;=$N$2,"",IF(F5120=[3]Pav.tvarkyklė!$B$13,"",IF(ISBLANK(R5120),"X","")))</f>
        <v/>
      </c>
      <c r="P5120" s="91"/>
      <c r="Q5120" s="63"/>
      <c r="R5120" s="63"/>
      <c r="S5120" s="63"/>
      <c r="T5120" s="63"/>
      <c r="U5120" s="34" t="str">
        <f>IFERROR(INDEX('[3]5.Grup_T'!$G$4:$G$22,MATCH('6.Turtas'!E5120,'[3]5.Grup_T'!$E$4:$E$22,0)),"0")</f>
        <v>0</v>
      </c>
      <c r="V5120" s="35">
        <f t="shared" si="1109"/>
        <v>0</v>
      </c>
      <c r="W5120" s="35">
        <f>IF(NOT(ISBLANK(H5120)),(12-DATEDIF(H5120,'[3]1.Pradzia'!$D$13,"m")),0)</f>
        <v>0</v>
      </c>
      <c r="X5120" s="35">
        <f t="shared" si="1110"/>
        <v>0</v>
      </c>
      <c r="Y5120" s="35">
        <f t="shared" si="1120"/>
        <v>0</v>
      </c>
      <c r="Z5120" s="35">
        <f t="shared" si="1118"/>
        <v>0</v>
      </c>
      <c r="AA5120" s="36">
        <f t="shared" si="1111"/>
        <v>0</v>
      </c>
      <c r="AB5120" s="36">
        <f t="shared" si="1112"/>
        <v>0</v>
      </c>
      <c r="AC5120" s="37">
        <f t="shared" si="1113"/>
        <v>0</v>
      </c>
      <c r="AD5120" s="35">
        <f>IF(OR(YEAR(G5120)&lt;2019,O5120="X"),0,IF(ISBLANK(H5120),DATEDIF(G5120,'[3]1.Pradzia'!$D$13,"M"),DATEDIF(G5120,H5120,"m")))</f>
        <v>0</v>
      </c>
      <c r="AE5120" s="37">
        <f>IF(E5120='[3]5.Grup_T'!$E$20,0,IF(AD5120&lt;&gt;0,M5120/V5120*MIN(12,AD5120),0))</f>
        <v>0</v>
      </c>
      <c r="AF5120" s="37">
        <f t="shared" si="1114"/>
        <v>0</v>
      </c>
      <c r="AG5120" s="37">
        <f t="shared" si="1115"/>
        <v>0</v>
      </c>
      <c r="AH5120" s="37">
        <f t="shared" si="1116"/>
        <v>0</v>
      </c>
      <c r="AI5120" s="35" t="str">
        <f t="shared" si="1117"/>
        <v>Nusidėvėjęs</v>
      </c>
      <c r="AJ5120" s="38" t="str">
        <f>IF(AND(F5120&lt;&gt;[3]Pav.tvarkyklė!$B$12,F5120&lt;&gt;[3]Pav.tvarkyklė!$B$13),"GVTNT","X")</f>
        <v>GVTNT</v>
      </c>
      <c r="AK5120" s="39">
        <f t="shared" si="1119"/>
        <v>0</v>
      </c>
      <c r="AL5120" s="41"/>
      <c r="AM5120" s="41"/>
      <c r="AN5120" s="41">
        <f t="shared" si="1107"/>
        <v>1900</v>
      </c>
      <c r="AO5120" s="41"/>
      <c r="AP5120" s="41"/>
      <c r="AQ5120" s="41"/>
      <c r="AR5120" s="42"/>
      <c r="AS5120" s="42"/>
      <c r="AU5120" s="43">
        <f t="shared" si="1108"/>
        <v>0</v>
      </c>
    </row>
    <row r="5121" spans="1:47" ht="15" customHeight="1" x14ac:dyDescent="0.25">
      <c r="A5121" s="11"/>
      <c r="B5121" s="19">
        <v>5290</v>
      </c>
      <c r="C5121" s="61"/>
      <c r="D5121" s="62"/>
      <c r="E5121" s="78"/>
      <c r="F5121" s="63"/>
      <c r="G5121" s="80"/>
      <c r="H5121" s="94"/>
      <c r="I5121" s="95"/>
      <c r="J5121" s="27"/>
      <c r="K5121" s="27"/>
      <c r="L5121" s="95"/>
      <c r="M5121" s="96"/>
      <c r="N5121" s="29">
        <v>0</v>
      </c>
      <c r="O5121" s="30" t="str">
        <f>IF(G5121&lt;=$N$2,"",IF(F5121=[3]Pav.tvarkyklė!$B$13,"",IF(ISBLANK(R5121),"X","")))</f>
        <v/>
      </c>
      <c r="P5121" s="91"/>
      <c r="Q5121" s="63"/>
      <c r="R5121" s="63"/>
      <c r="S5121" s="63"/>
      <c r="T5121" s="63"/>
      <c r="U5121" s="34" t="str">
        <f>IFERROR(INDEX('[3]5.Grup_T'!$G$4:$G$22,MATCH('6.Turtas'!E5121,'[3]5.Grup_T'!$E$4:$E$22,0)),"0")</f>
        <v>0</v>
      </c>
      <c r="V5121" s="35">
        <f t="shared" si="1109"/>
        <v>0</v>
      </c>
      <c r="W5121" s="35">
        <f>IF(NOT(ISBLANK(H5121)),(12-DATEDIF(H5121,'[3]1.Pradzia'!$D$13,"m")),0)</f>
        <v>0</v>
      </c>
      <c r="X5121" s="35">
        <f t="shared" si="1110"/>
        <v>0</v>
      </c>
      <c r="Y5121" s="35">
        <f t="shared" si="1120"/>
        <v>0</v>
      </c>
      <c r="Z5121" s="35">
        <f t="shared" si="1118"/>
        <v>0</v>
      </c>
      <c r="AA5121" s="36">
        <f t="shared" si="1111"/>
        <v>0</v>
      </c>
      <c r="AB5121" s="36">
        <f t="shared" si="1112"/>
        <v>0</v>
      </c>
      <c r="AC5121" s="37">
        <f t="shared" si="1113"/>
        <v>0</v>
      </c>
      <c r="AD5121" s="35">
        <f>IF(OR(YEAR(G5121)&lt;2019,O5121="X"),0,IF(ISBLANK(H5121),DATEDIF(G5121,'[3]1.Pradzia'!$D$13,"M"),DATEDIF(G5121,H5121,"m")))</f>
        <v>0</v>
      </c>
      <c r="AE5121" s="37">
        <f>IF(E5121='[3]5.Grup_T'!$E$20,0,IF(AD5121&lt;&gt;0,M5121/V5121*MIN(12,AD5121),0))</f>
        <v>0</v>
      </c>
      <c r="AF5121" s="37">
        <f t="shared" si="1114"/>
        <v>0</v>
      </c>
      <c r="AG5121" s="37">
        <f t="shared" si="1115"/>
        <v>0</v>
      </c>
      <c r="AH5121" s="37">
        <f t="shared" si="1116"/>
        <v>0</v>
      </c>
      <c r="AI5121" s="35" t="str">
        <f t="shared" si="1117"/>
        <v>Nusidėvėjęs</v>
      </c>
      <c r="AJ5121" s="38" t="str">
        <f>IF(AND(F5121&lt;&gt;[3]Pav.tvarkyklė!$B$12,F5121&lt;&gt;[3]Pav.tvarkyklė!$B$13),"GVTNT","X")</f>
        <v>GVTNT</v>
      </c>
      <c r="AK5121" s="39">
        <f t="shared" si="1119"/>
        <v>0</v>
      </c>
      <c r="AL5121" s="41"/>
      <c r="AM5121" s="41"/>
      <c r="AN5121" s="41">
        <f t="shared" si="1107"/>
        <v>1900</v>
      </c>
      <c r="AO5121" s="41"/>
      <c r="AP5121" s="41"/>
      <c r="AQ5121" s="41"/>
      <c r="AR5121" s="42"/>
      <c r="AS5121" s="42"/>
      <c r="AU5121" s="43">
        <f t="shared" si="1108"/>
        <v>0</v>
      </c>
    </row>
    <row r="5122" spans="1:47" ht="15" customHeight="1" x14ac:dyDescent="0.25">
      <c r="A5122" s="11"/>
      <c r="B5122" s="19">
        <v>5291</v>
      </c>
      <c r="C5122" s="61"/>
      <c r="D5122" s="62"/>
      <c r="E5122" s="78"/>
      <c r="F5122" s="63"/>
      <c r="G5122" s="80"/>
      <c r="H5122" s="94"/>
      <c r="I5122" s="95"/>
      <c r="J5122" s="27"/>
      <c r="K5122" s="27"/>
      <c r="L5122" s="95"/>
      <c r="M5122" s="96"/>
      <c r="N5122" s="29">
        <v>0</v>
      </c>
      <c r="O5122" s="30" t="str">
        <f>IF(G5122&lt;=$N$2,"",IF(F5122=[3]Pav.tvarkyklė!$B$13,"",IF(ISBLANK(R5122),"X","")))</f>
        <v/>
      </c>
      <c r="P5122" s="91"/>
      <c r="Q5122" s="63"/>
      <c r="R5122" s="63"/>
      <c r="S5122" s="63"/>
      <c r="T5122" s="63"/>
      <c r="U5122" s="34" t="str">
        <f>IFERROR(INDEX('[3]5.Grup_T'!$G$4:$G$22,MATCH('6.Turtas'!E5122,'[3]5.Grup_T'!$E$4:$E$22,0)),"0")</f>
        <v>0</v>
      </c>
      <c r="V5122" s="35">
        <f t="shared" si="1109"/>
        <v>0</v>
      </c>
      <c r="W5122" s="35">
        <f>IF(NOT(ISBLANK(H5122)),(12-DATEDIF(H5122,'[3]1.Pradzia'!$D$13,"m")),0)</f>
        <v>0</v>
      </c>
      <c r="X5122" s="35">
        <f t="shared" si="1110"/>
        <v>0</v>
      </c>
      <c r="Y5122" s="35">
        <f t="shared" si="1120"/>
        <v>0</v>
      </c>
      <c r="Z5122" s="35">
        <f t="shared" si="1118"/>
        <v>0</v>
      </c>
      <c r="AA5122" s="36">
        <f t="shared" si="1111"/>
        <v>0</v>
      </c>
      <c r="AB5122" s="36">
        <f t="shared" si="1112"/>
        <v>0</v>
      </c>
      <c r="AC5122" s="37">
        <f t="shared" si="1113"/>
        <v>0</v>
      </c>
      <c r="AD5122" s="35">
        <f>IF(OR(YEAR(G5122)&lt;2019,O5122="X"),0,IF(ISBLANK(H5122),DATEDIF(G5122,'[3]1.Pradzia'!$D$13,"M"),DATEDIF(G5122,H5122,"m")))</f>
        <v>0</v>
      </c>
      <c r="AE5122" s="37">
        <f>IF(E5122='[3]5.Grup_T'!$E$20,0,IF(AD5122&lt;&gt;0,M5122/V5122*MIN(12,AD5122),0))</f>
        <v>0</v>
      </c>
      <c r="AF5122" s="37">
        <f t="shared" si="1114"/>
        <v>0</v>
      </c>
      <c r="AG5122" s="37">
        <f t="shared" si="1115"/>
        <v>0</v>
      </c>
      <c r="AH5122" s="37">
        <f t="shared" si="1116"/>
        <v>0</v>
      </c>
      <c r="AI5122" s="35" t="str">
        <f t="shared" si="1117"/>
        <v>Nusidėvėjęs</v>
      </c>
      <c r="AJ5122" s="38" t="str">
        <f>IF(AND(F5122&lt;&gt;[3]Pav.tvarkyklė!$B$12,F5122&lt;&gt;[3]Pav.tvarkyklė!$B$13),"GVTNT","X")</f>
        <v>GVTNT</v>
      </c>
      <c r="AK5122" s="39">
        <f t="shared" si="1119"/>
        <v>0</v>
      </c>
      <c r="AL5122" s="41"/>
      <c r="AM5122" s="41"/>
      <c r="AN5122" s="41">
        <f t="shared" si="1107"/>
        <v>1900</v>
      </c>
      <c r="AO5122" s="41"/>
      <c r="AP5122" s="41"/>
      <c r="AQ5122" s="41"/>
      <c r="AR5122" s="42"/>
      <c r="AS5122" s="42"/>
      <c r="AU5122" s="43">
        <f t="shared" si="1108"/>
        <v>0</v>
      </c>
    </row>
    <row r="5123" spans="1:47" ht="15" customHeight="1" x14ac:dyDescent="0.25">
      <c r="A5123" s="11"/>
      <c r="B5123" s="19">
        <v>5292</v>
      </c>
      <c r="C5123" s="61"/>
      <c r="D5123" s="62"/>
      <c r="E5123" s="78"/>
      <c r="F5123" s="63"/>
      <c r="G5123" s="80"/>
      <c r="H5123" s="94"/>
      <c r="I5123" s="95"/>
      <c r="J5123" s="27"/>
      <c r="K5123" s="27"/>
      <c r="L5123" s="95"/>
      <c r="M5123" s="96"/>
      <c r="N5123" s="29">
        <v>0</v>
      </c>
      <c r="O5123" s="30" t="str">
        <f>IF(G5123&lt;=$N$2,"",IF(F5123=[3]Pav.tvarkyklė!$B$13,"",IF(ISBLANK(R5123),"X","")))</f>
        <v/>
      </c>
      <c r="P5123" s="91"/>
      <c r="Q5123" s="63"/>
      <c r="R5123" s="63"/>
      <c r="S5123" s="63"/>
      <c r="T5123" s="63"/>
      <c r="U5123" s="34" t="str">
        <f>IFERROR(INDEX('[3]5.Grup_T'!$G$4:$G$22,MATCH('6.Turtas'!E5123,'[3]5.Grup_T'!$E$4:$E$22,0)),"0")</f>
        <v>0</v>
      </c>
      <c r="V5123" s="35">
        <f t="shared" si="1109"/>
        <v>0</v>
      </c>
      <c r="W5123" s="35">
        <f>IF(NOT(ISBLANK(H5123)),(12-DATEDIF(H5123,'[3]1.Pradzia'!$D$13,"m")),0)</f>
        <v>0</v>
      </c>
      <c r="X5123" s="35">
        <f t="shared" si="1110"/>
        <v>0</v>
      </c>
      <c r="Y5123" s="35">
        <f t="shared" si="1120"/>
        <v>0</v>
      </c>
      <c r="Z5123" s="35">
        <f t="shared" si="1118"/>
        <v>0</v>
      </c>
      <c r="AA5123" s="36">
        <f t="shared" si="1111"/>
        <v>0</v>
      </c>
      <c r="AB5123" s="36">
        <f t="shared" si="1112"/>
        <v>0</v>
      </c>
      <c r="AC5123" s="37">
        <f t="shared" si="1113"/>
        <v>0</v>
      </c>
      <c r="AD5123" s="35">
        <f>IF(OR(YEAR(G5123)&lt;2019,O5123="X"),0,IF(ISBLANK(H5123),DATEDIF(G5123,'[3]1.Pradzia'!$D$13,"M"),DATEDIF(G5123,H5123,"m")))</f>
        <v>0</v>
      </c>
      <c r="AE5123" s="37">
        <f>IF(E5123='[3]5.Grup_T'!$E$20,0,IF(AD5123&lt;&gt;0,M5123/V5123*MIN(12,AD5123),0))</f>
        <v>0</v>
      </c>
      <c r="AF5123" s="37">
        <f t="shared" si="1114"/>
        <v>0</v>
      </c>
      <c r="AG5123" s="37">
        <f t="shared" si="1115"/>
        <v>0</v>
      </c>
      <c r="AH5123" s="37">
        <f t="shared" si="1116"/>
        <v>0</v>
      </c>
      <c r="AI5123" s="35" t="str">
        <f t="shared" si="1117"/>
        <v>Nusidėvėjęs</v>
      </c>
      <c r="AJ5123" s="38" t="str">
        <f>IF(AND(F5123&lt;&gt;[3]Pav.tvarkyklė!$B$12,F5123&lt;&gt;[3]Pav.tvarkyklė!$B$13),"GVTNT","X")</f>
        <v>GVTNT</v>
      </c>
      <c r="AK5123" s="39">
        <f t="shared" si="1119"/>
        <v>0</v>
      </c>
      <c r="AL5123" s="41"/>
      <c r="AM5123" s="41"/>
      <c r="AN5123" s="41">
        <f t="shared" si="1107"/>
        <v>1900</v>
      </c>
      <c r="AO5123" s="41"/>
      <c r="AP5123" s="41"/>
      <c r="AQ5123" s="41"/>
      <c r="AR5123" s="42"/>
      <c r="AS5123" s="42"/>
      <c r="AU5123" s="43">
        <f t="shared" si="1108"/>
        <v>0</v>
      </c>
    </row>
    <row r="5124" spans="1:47" ht="15" customHeight="1" x14ac:dyDescent="0.25">
      <c r="A5124" s="11"/>
      <c r="B5124" s="19">
        <v>5293</v>
      </c>
      <c r="C5124" s="61"/>
      <c r="D5124" s="62"/>
      <c r="E5124" s="78"/>
      <c r="F5124" s="63"/>
      <c r="G5124" s="80"/>
      <c r="H5124" s="94"/>
      <c r="I5124" s="95"/>
      <c r="J5124" s="27"/>
      <c r="K5124" s="27"/>
      <c r="L5124" s="95"/>
      <c r="M5124" s="96"/>
      <c r="N5124" s="29">
        <v>0</v>
      </c>
      <c r="O5124" s="30" t="str">
        <f>IF(G5124&lt;=$N$2,"",IF(F5124=[3]Pav.tvarkyklė!$B$13,"",IF(ISBLANK(R5124),"X","")))</f>
        <v/>
      </c>
      <c r="P5124" s="91"/>
      <c r="Q5124" s="63"/>
      <c r="R5124" s="63"/>
      <c r="S5124" s="63"/>
      <c r="T5124" s="63"/>
      <c r="U5124" s="34" t="str">
        <f>IFERROR(INDEX('[3]5.Grup_T'!$G$4:$G$22,MATCH('6.Turtas'!E5124,'[3]5.Grup_T'!$E$4:$E$22,0)),"0")</f>
        <v>0</v>
      </c>
      <c r="V5124" s="35">
        <f t="shared" si="1109"/>
        <v>0</v>
      </c>
      <c r="W5124" s="35">
        <f>IF(NOT(ISBLANK(H5124)),(12-DATEDIF(H5124,'[3]1.Pradzia'!$D$13,"m")),0)</f>
        <v>0</v>
      </c>
      <c r="X5124" s="35">
        <f t="shared" si="1110"/>
        <v>0</v>
      </c>
      <c r="Y5124" s="35">
        <f t="shared" si="1120"/>
        <v>0</v>
      </c>
      <c r="Z5124" s="35">
        <f t="shared" si="1118"/>
        <v>0</v>
      </c>
      <c r="AA5124" s="36">
        <f t="shared" si="1111"/>
        <v>0</v>
      </c>
      <c r="AB5124" s="36">
        <f t="shared" si="1112"/>
        <v>0</v>
      </c>
      <c r="AC5124" s="37">
        <f t="shared" si="1113"/>
        <v>0</v>
      </c>
      <c r="AD5124" s="35">
        <f>IF(OR(YEAR(G5124)&lt;2019,O5124="X"),0,IF(ISBLANK(H5124),DATEDIF(G5124,'[3]1.Pradzia'!$D$13,"M"),DATEDIF(G5124,H5124,"m")))</f>
        <v>0</v>
      </c>
      <c r="AE5124" s="37">
        <f>IF(E5124='[3]5.Grup_T'!$E$20,0,IF(AD5124&lt;&gt;0,M5124/V5124*MIN(12,AD5124),0))</f>
        <v>0</v>
      </c>
      <c r="AF5124" s="37">
        <f t="shared" si="1114"/>
        <v>0</v>
      </c>
      <c r="AG5124" s="37">
        <f t="shared" si="1115"/>
        <v>0</v>
      </c>
      <c r="AH5124" s="37">
        <f t="shared" si="1116"/>
        <v>0</v>
      </c>
      <c r="AI5124" s="35" t="str">
        <f t="shared" si="1117"/>
        <v>Nusidėvėjęs</v>
      </c>
      <c r="AJ5124" s="38" t="str">
        <f>IF(AND(F5124&lt;&gt;[3]Pav.tvarkyklė!$B$12,F5124&lt;&gt;[3]Pav.tvarkyklė!$B$13),"GVTNT","X")</f>
        <v>GVTNT</v>
      </c>
      <c r="AK5124" s="39">
        <f t="shared" si="1119"/>
        <v>0</v>
      </c>
      <c r="AL5124" s="41"/>
      <c r="AM5124" s="41"/>
      <c r="AN5124" s="41">
        <f t="shared" si="1107"/>
        <v>1900</v>
      </c>
      <c r="AO5124" s="41"/>
      <c r="AP5124" s="41"/>
      <c r="AQ5124" s="41"/>
      <c r="AR5124" s="42"/>
      <c r="AS5124" s="42"/>
      <c r="AU5124" s="43">
        <f t="shared" si="1108"/>
        <v>0</v>
      </c>
    </row>
    <row r="5125" spans="1:47" ht="15" customHeight="1" x14ac:dyDescent="0.25">
      <c r="A5125" s="11"/>
      <c r="B5125" s="19">
        <v>5294</v>
      </c>
      <c r="C5125" s="61"/>
      <c r="D5125" s="62"/>
      <c r="E5125" s="78"/>
      <c r="F5125" s="63"/>
      <c r="G5125" s="80"/>
      <c r="H5125" s="94"/>
      <c r="I5125" s="95"/>
      <c r="J5125" s="27"/>
      <c r="K5125" s="27"/>
      <c r="L5125" s="95"/>
      <c r="M5125" s="96"/>
      <c r="N5125" s="29">
        <v>0</v>
      </c>
      <c r="O5125" s="30" t="str">
        <f>IF(G5125&lt;=$N$2,"",IF(F5125=[3]Pav.tvarkyklė!$B$13,"",IF(ISBLANK(R5125),"X","")))</f>
        <v/>
      </c>
      <c r="P5125" s="91"/>
      <c r="Q5125" s="63"/>
      <c r="R5125" s="63"/>
      <c r="S5125" s="63"/>
      <c r="T5125" s="63"/>
      <c r="U5125" s="34" t="str">
        <f>IFERROR(INDEX('[3]5.Grup_T'!$G$4:$G$22,MATCH('6.Turtas'!E5125,'[3]5.Grup_T'!$E$4:$E$22,0)),"0")</f>
        <v>0</v>
      </c>
      <c r="V5125" s="35">
        <f t="shared" si="1109"/>
        <v>0</v>
      </c>
      <c r="W5125" s="35">
        <f>IF(NOT(ISBLANK(H5125)),(12-DATEDIF(H5125,'[3]1.Pradzia'!$D$13,"m")),0)</f>
        <v>0</v>
      </c>
      <c r="X5125" s="35">
        <f t="shared" si="1110"/>
        <v>0</v>
      </c>
      <c r="Y5125" s="35">
        <f t="shared" si="1120"/>
        <v>0</v>
      </c>
      <c r="Z5125" s="35">
        <f t="shared" si="1118"/>
        <v>0</v>
      </c>
      <c r="AA5125" s="36">
        <f t="shared" si="1111"/>
        <v>0</v>
      </c>
      <c r="AB5125" s="36">
        <f t="shared" si="1112"/>
        <v>0</v>
      </c>
      <c r="AC5125" s="37">
        <f t="shared" si="1113"/>
        <v>0</v>
      </c>
      <c r="AD5125" s="35">
        <f>IF(OR(YEAR(G5125)&lt;2019,O5125="X"),0,IF(ISBLANK(H5125),DATEDIF(G5125,'[3]1.Pradzia'!$D$13,"M"),DATEDIF(G5125,H5125,"m")))</f>
        <v>0</v>
      </c>
      <c r="AE5125" s="37">
        <f>IF(E5125='[3]5.Grup_T'!$E$20,0,IF(AD5125&lt;&gt;0,M5125/V5125*MIN(12,AD5125),0))</f>
        <v>0</v>
      </c>
      <c r="AF5125" s="37">
        <f t="shared" si="1114"/>
        <v>0</v>
      </c>
      <c r="AG5125" s="37">
        <f t="shared" si="1115"/>
        <v>0</v>
      </c>
      <c r="AH5125" s="37">
        <f t="shared" si="1116"/>
        <v>0</v>
      </c>
      <c r="AI5125" s="35" t="str">
        <f t="shared" si="1117"/>
        <v>Nusidėvėjęs</v>
      </c>
      <c r="AJ5125" s="38" t="str">
        <f>IF(AND(F5125&lt;&gt;[3]Pav.tvarkyklė!$B$12,F5125&lt;&gt;[3]Pav.tvarkyklė!$B$13),"GVTNT","X")</f>
        <v>GVTNT</v>
      </c>
      <c r="AK5125" s="39">
        <f t="shared" si="1119"/>
        <v>0</v>
      </c>
      <c r="AL5125" s="41"/>
      <c r="AM5125" s="41"/>
      <c r="AN5125" s="41">
        <f t="shared" ref="AN5125:AN5188" si="1121">YEAR(G5125)</f>
        <v>1900</v>
      </c>
      <c r="AO5125" s="41"/>
      <c r="AP5125" s="41"/>
      <c r="AQ5125" s="41"/>
      <c r="AR5125" s="42"/>
      <c r="AS5125" s="42"/>
      <c r="AU5125" s="43">
        <f t="shared" ref="AU5125:AU5188" si="1122">AF5125-AT5125</f>
        <v>0</v>
      </c>
    </row>
    <row r="5126" spans="1:47" ht="15" customHeight="1" x14ac:dyDescent="0.25">
      <c r="A5126" s="11"/>
      <c r="B5126" s="19">
        <v>5295</v>
      </c>
      <c r="C5126" s="61"/>
      <c r="D5126" s="62"/>
      <c r="E5126" s="78"/>
      <c r="F5126" s="63"/>
      <c r="G5126" s="80"/>
      <c r="H5126" s="94"/>
      <c r="I5126" s="95"/>
      <c r="J5126" s="27"/>
      <c r="K5126" s="27"/>
      <c r="L5126" s="95"/>
      <c r="M5126" s="96"/>
      <c r="N5126" s="29">
        <v>0</v>
      </c>
      <c r="O5126" s="30" t="str">
        <f>IF(G5126&lt;=$N$2,"",IF(F5126=[3]Pav.tvarkyklė!$B$13,"",IF(ISBLANK(R5126),"X","")))</f>
        <v/>
      </c>
      <c r="P5126" s="91"/>
      <c r="Q5126" s="63"/>
      <c r="R5126" s="63"/>
      <c r="S5126" s="63"/>
      <c r="T5126" s="63"/>
      <c r="U5126" s="34" t="str">
        <f>IFERROR(INDEX('[3]5.Grup_T'!$G$4:$G$22,MATCH('6.Turtas'!E5126,'[3]5.Grup_T'!$E$4:$E$22,0)),"0")</f>
        <v>0</v>
      </c>
      <c r="V5126" s="35">
        <f t="shared" si="1109"/>
        <v>0</v>
      </c>
      <c r="W5126" s="35">
        <f>IF(NOT(ISBLANK(H5126)),(12-DATEDIF(H5126,'[3]1.Pradzia'!$D$13,"m")),0)</f>
        <v>0</v>
      </c>
      <c r="X5126" s="35">
        <f t="shared" si="1110"/>
        <v>0</v>
      </c>
      <c r="Y5126" s="35">
        <f t="shared" si="1120"/>
        <v>0</v>
      </c>
      <c r="Z5126" s="35">
        <f t="shared" si="1118"/>
        <v>0</v>
      </c>
      <c r="AA5126" s="36">
        <f t="shared" si="1111"/>
        <v>0</v>
      </c>
      <c r="AB5126" s="36">
        <f t="shared" si="1112"/>
        <v>0</v>
      </c>
      <c r="AC5126" s="37">
        <f t="shared" si="1113"/>
        <v>0</v>
      </c>
      <c r="AD5126" s="35">
        <f>IF(OR(YEAR(G5126)&lt;2019,O5126="X"),0,IF(ISBLANK(H5126),DATEDIF(G5126,'[3]1.Pradzia'!$D$13,"M"),DATEDIF(G5126,H5126,"m")))</f>
        <v>0</v>
      </c>
      <c r="AE5126" s="37">
        <f>IF(E5126='[3]5.Grup_T'!$E$20,0,IF(AD5126&lt;&gt;0,M5126/V5126*MIN(12,AD5126),0))</f>
        <v>0</v>
      </c>
      <c r="AF5126" s="37">
        <f t="shared" si="1114"/>
        <v>0</v>
      </c>
      <c r="AG5126" s="37">
        <f t="shared" si="1115"/>
        <v>0</v>
      </c>
      <c r="AH5126" s="37">
        <f t="shared" si="1116"/>
        <v>0</v>
      </c>
      <c r="AI5126" s="35" t="str">
        <f t="shared" si="1117"/>
        <v>Nusidėvėjęs</v>
      </c>
      <c r="AJ5126" s="38" t="str">
        <f>IF(AND(F5126&lt;&gt;[3]Pav.tvarkyklė!$B$12,F5126&lt;&gt;[3]Pav.tvarkyklė!$B$13),"GVTNT","X")</f>
        <v>GVTNT</v>
      </c>
      <c r="AK5126" s="39">
        <f t="shared" si="1119"/>
        <v>0</v>
      </c>
      <c r="AL5126" s="41"/>
      <c r="AM5126" s="41"/>
      <c r="AN5126" s="41">
        <f t="shared" si="1121"/>
        <v>1900</v>
      </c>
      <c r="AO5126" s="41"/>
      <c r="AP5126" s="41"/>
      <c r="AQ5126" s="41"/>
      <c r="AR5126" s="42"/>
      <c r="AS5126" s="42"/>
      <c r="AU5126" s="43">
        <f t="shared" si="1122"/>
        <v>0</v>
      </c>
    </row>
    <row r="5127" spans="1:47" ht="15" customHeight="1" x14ac:dyDescent="0.25">
      <c r="A5127" s="11"/>
      <c r="B5127" s="19">
        <v>5296</v>
      </c>
      <c r="C5127" s="61"/>
      <c r="D5127" s="62"/>
      <c r="E5127" s="78"/>
      <c r="F5127" s="63"/>
      <c r="G5127" s="80"/>
      <c r="H5127" s="94"/>
      <c r="I5127" s="95"/>
      <c r="J5127" s="27"/>
      <c r="K5127" s="27"/>
      <c r="L5127" s="95"/>
      <c r="M5127" s="96"/>
      <c r="N5127" s="29">
        <v>0</v>
      </c>
      <c r="O5127" s="30" t="str">
        <f>IF(G5127&lt;=$N$2,"",IF(F5127=[3]Pav.tvarkyklė!$B$13,"",IF(ISBLANK(R5127),"X","")))</f>
        <v/>
      </c>
      <c r="P5127" s="91"/>
      <c r="Q5127" s="63"/>
      <c r="R5127" s="63"/>
      <c r="S5127" s="63"/>
      <c r="T5127" s="63"/>
      <c r="U5127" s="34" t="str">
        <f>IFERROR(INDEX('[3]5.Grup_T'!$G$4:$G$22,MATCH('6.Turtas'!E5127,'[3]5.Grup_T'!$E$4:$E$22,0)),"0")</f>
        <v>0</v>
      </c>
      <c r="V5127" s="35">
        <f t="shared" si="1109"/>
        <v>0</v>
      </c>
      <c r="W5127" s="35">
        <f>IF(NOT(ISBLANK(H5127)),(12-DATEDIF(H5127,'[3]1.Pradzia'!$D$13,"m")),0)</f>
        <v>0</v>
      </c>
      <c r="X5127" s="35">
        <f t="shared" si="1110"/>
        <v>0</v>
      </c>
      <c r="Y5127" s="35">
        <f t="shared" si="1120"/>
        <v>0</v>
      </c>
      <c r="Z5127" s="35">
        <f t="shared" si="1118"/>
        <v>0</v>
      </c>
      <c r="AA5127" s="36">
        <f t="shared" si="1111"/>
        <v>0</v>
      </c>
      <c r="AB5127" s="36">
        <f t="shared" si="1112"/>
        <v>0</v>
      </c>
      <c r="AC5127" s="37">
        <f t="shared" si="1113"/>
        <v>0</v>
      </c>
      <c r="AD5127" s="35">
        <f>IF(OR(YEAR(G5127)&lt;2019,O5127="X"),0,IF(ISBLANK(H5127),DATEDIF(G5127,'[3]1.Pradzia'!$D$13,"M"),DATEDIF(G5127,H5127,"m")))</f>
        <v>0</v>
      </c>
      <c r="AE5127" s="37">
        <f>IF(E5127='[3]5.Grup_T'!$E$20,0,IF(AD5127&lt;&gt;0,M5127/V5127*MIN(12,AD5127),0))</f>
        <v>0</v>
      </c>
      <c r="AF5127" s="37">
        <f t="shared" si="1114"/>
        <v>0</v>
      </c>
      <c r="AG5127" s="37">
        <f t="shared" si="1115"/>
        <v>0</v>
      </c>
      <c r="AH5127" s="37">
        <f t="shared" si="1116"/>
        <v>0</v>
      </c>
      <c r="AI5127" s="35" t="str">
        <f t="shared" si="1117"/>
        <v>Nusidėvėjęs</v>
      </c>
      <c r="AJ5127" s="38" t="str">
        <f>IF(AND(F5127&lt;&gt;[3]Pav.tvarkyklė!$B$12,F5127&lt;&gt;[3]Pav.tvarkyklė!$B$13),"GVTNT","X")</f>
        <v>GVTNT</v>
      </c>
      <c r="AK5127" s="39">
        <f t="shared" si="1119"/>
        <v>0</v>
      </c>
      <c r="AL5127" s="41"/>
      <c r="AM5127" s="41"/>
      <c r="AN5127" s="41">
        <f t="shared" si="1121"/>
        <v>1900</v>
      </c>
      <c r="AO5127" s="41"/>
      <c r="AP5127" s="41"/>
      <c r="AQ5127" s="41"/>
      <c r="AR5127" s="42"/>
      <c r="AS5127" s="42"/>
      <c r="AU5127" s="43">
        <f t="shared" si="1122"/>
        <v>0</v>
      </c>
    </row>
    <row r="5128" spans="1:47" ht="15" customHeight="1" x14ac:dyDescent="0.25">
      <c r="A5128" s="11"/>
      <c r="B5128" s="19">
        <v>5297</v>
      </c>
      <c r="C5128" s="61"/>
      <c r="D5128" s="62"/>
      <c r="E5128" s="78"/>
      <c r="F5128" s="63"/>
      <c r="G5128" s="80"/>
      <c r="H5128" s="94"/>
      <c r="I5128" s="95"/>
      <c r="J5128" s="27"/>
      <c r="K5128" s="27"/>
      <c r="L5128" s="95"/>
      <c r="M5128" s="96"/>
      <c r="N5128" s="29">
        <v>0</v>
      </c>
      <c r="O5128" s="30" t="str">
        <f>IF(G5128&lt;=$N$2,"",IF(F5128=[3]Pav.tvarkyklė!$B$13,"",IF(ISBLANK(R5128),"X","")))</f>
        <v/>
      </c>
      <c r="P5128" s="91"/>
      <c r="Q5128" s="63"/>
      <c r="R5128" s="63"/>
      <c r="S5128" s="63"/>
      <c r="T5128" s="63"/>
      <c r="U5128" s="34" t="str">
        <f>IFERROR(INDEX('[3]5.Grup_T'!$G$4:$G$22,MATCH('6.Turtas'!E5128,'[3]5.Grup_T'!$E$4:$E$22,0)),"0")</f>
        <v>0</v>
      </c>
      <c r="V5128" s="35">
        <f t="shared" si="1109"/>
        <v>0</v>
      </c>
      <c r="W5128" s="35">
        <f>IF(NOT(ISBLANK(H5128)),(12-DATEDIF(H5128,'[3]1.Pradzia'!$D$13,"m")),0)</f>
        <v>0</v>
      </c>
      <c r="X5128" s="35">
        <f t="shared" si="1110"/>
        <v>0</v>
      </c>
      <c r="Y5128" s="35">
        <f t="shared" si="1120"/>
        <v>0</v>
      </c>
      <c r="Z5128" s="35">
        <f t="shared" si="1118"/>
        <v>0</v>
      </c>
      <c r="AA5128" s="36">
        <f t="shared" si="1111"/>
        <v>0</v>
      </c>
      <c r="AB5128" s="36">
        <f t="shared" si="1112"/>
        <v>0</v>
      </c>
      <c r="AC5128" s="37">
        <f t="shared" si="1113"/>
        <v>0</v>
      </c>
      <c r="AD5128" s="35">
        <f>IF(OR(YEAR(G5128)&lt;2019,O5128="X"),0,IF(ISBLANK(H5128),DATEDIF(G5128,'[3]1.Pradzia'!$D$13,"M"),DATEDIF(G5128,H5128,"m")))</f>
        <v>0</v>
      </c>
      <c r="AE5128" s="37">
        <f>IF(E5128='[3]5.Grup_T'!$E$20,0,IF(AD5128&lt;&gt;0,M5128/V5128*MIN(12,AD5128),0))</f>
        <v>0</v>
      </c>
      <c r="AF5128" s="37">
        <f t="shared" si="1114"/>
        <v>0</v>
      </c>
      <c r="AG5128" s="37">
        <f t="shared" si="1115"/>
        <v>0</v>
      </c>
      <c r="AH5128" s="37">
        <f t="shared" si="1116"/>
        <v>0</v>
      </c>
      <c r="AI5128" s="35" t="str">
        <f t="shared" si="1117"/>
        <v>Nusidėvėjęs</v>
      </c>
      <c r="AJ5128" s="38" t="str">
        <f>IF(AND(F5128&lt;&gt;[3]Pav.tvarkyklė!$B$12,F5128&lt;&gt;[3]Pav.tvarkyklė!$B$13),"GVTNT","X")</f>
        <v>GVTNT</v>
      </c>
      <c r="AK5128" s="39">
        <f t="shared" si="1119"/>
        <v>0</v>
      </c>
      <c r="AL5128" s="41"/>
      <c r="AM5128" s="41"/>
      <c r="AN5128" s="41">
        <f t="shared" si="1121"/>
        <v>1900</v>
      </c>
      <c r="AO5128" s="41"/>
      <c r="AP5128" s="41"/>
      <c r="AQ5128" s="41"/>
      <c r="AR5128" s="42"/>
      <c r="AS5128" s="42"/>
      <c r="AU5128" s="43">
        <f t="shared" si="1122"/>
        <v>0</v>
      </c>
    </row>
    <row r="5129" spans="1:47" ht="15" customHeight="1" x14ac:dyDescent="0.25">
      <c r="A5129" s="11"/>
      <c r="B5129" s="19">
        <v>5298</v>
      </c>
      <c r="C5129" s="61"/>
      <c r="D5129" s="62"/>
      <c r="E5129" s="78"/>
      <c r="F5129" s="63"/>
      <c r="G5129" s="80"/>
      <c r="H5129" s="94"/>
      <c r="I5129" s="95"/>
      <c r="J5129" s="27"/>
      <c r="K5129" s="27"/>
      <c r="L5129" s="95"/>
      <c r="M5129" s="96"/>
      <c r="N5129" s="29">
        <v>0</v>
      </c>
      <c r="O5129" s="30" t="str">
        <f>IF(G5129&lt;=$N$2,"",IF(F5129=[3]Pav.tvarkyklė!$B$13,"",IF(ISBLANK(R5129),"X","")))</f>
        <v/>
      </c>
      <c r="P5129" s="91"/>
      <c r="Q5129" s="63"/>
      <c r="R5129" s="63"/>
      <c r="S5129" s="63"/>
      <c r="T5129" s="63"/>
      <c r="U5129" s="34" t="str">
        <f>IFERROR(INDEX('[3]5.Grup_T'!$G$4:$G$22,MATCH('6.Turtas'!E5129,'[3]5.Grup_T'!$E$4:$E$22,0)),"0")</f>
        <v>0</v>
      </c>
      <c r="V5129" s="35">
        <f t="shared" si="1109"/>
        <v>0</v>
      </c>
      <c r="W5129" s="35">
        <f>IF(NOT(ISBLANK(H5129)),(12-DATEDIF(H5129,'[3]1.Pradzia'!$D$13,"m")),0)</f>
        <v>0</v>
      </c>
      <c r="X5129" s="35">
        <f t="shared" si="1110"/>
        <v>0</v>
      </c>
      <c r="Y5129" s="35">
        <f t="shared" si="1120"/>
        <v>0</v>
      </c>
      <c r="Z5129" s="35">
        <f t="shared" si="1118"/>
        <v>0</v>
      </c>
      <c r="AA5129" s="36">
        <f t="shared" si="1111"/>
        <v>0</v>
      </c>
      <c r="AB5129" s="36">
        <f t="shared" si="1112"/>
        <v>0</v>
      </c>
      <c r="AC5129" s="37">
        <f t="shared" si="1113"/>
        <v>0</v>
      </c>
      <c r="AD5129" s="35">
        <f>IF(OR(YEAR(G5129)&lt;2019,O5129="X"),0,IF(ISBLANK(H5129),DATEDIF(G5129,'[3]1.Pradzia'!$D$13,"M"),DATEDIF(G5129,H5129,"m")))</f>
        <v>0</v>
      </c>
      <c r="AE5129" s="37">
        <f>IF(E5129='[3]5.Grup_T'!$E$20,0,IF(AD5129&lt;&gt;0,M5129/V5129*MIN(12,AD5129),0))</f>
        <v>0</v>
      </c>
      <c r="AF5129" s="37">
        <f t="shared" si="1114"/>
        <v>0</v>
      </c>
      <c r="AG5129" s="37">
        <f t="shared" si="1115"/>
        <v>0</v>
      </c>
      <c r="AH5129" s="37">
        <f t="shared" si="1116"/>
        <v>0</v>
      </c>
      <c r="AI5129" s="35" t="str">
        <f t="shared" si="1117"/>
        <v>Nusidėvėjęs</v>
      </c>
      <c r="AJ5129" s="38" t="str">
        <f>IF(AND(F5129&lt;&gt;[3]Pav.tvarkyklė!$B$12,F5129&lt;&gt;[3]Pav.tvarkyklė!$B$13),"GVTNT","X")</f>
        <v>GVTNT</v>
      </c>
      <c r="AK5129" s="39">
        <f t="shared" si="1119"/>
        <v>0</v>
      </c>
      <c r="AL5129" s="41"/>
      <c r="AM5129" s="41"/>
      <c r="AN5129" s="41">
        <f t="shared" si="1121"/>
        <v>1900</v>
      </c>
      <c r="AO5129" s="41"/>
      <c r="AP5129" s="41"/>
      <c r="AQ5129" s="41"/>
      <c r="AR5129" s="42"/>
      <c r="AS5129" s="42"/>
      <c r="AU5129" s="43">
        <f t="shared" si="1122"/>
        <v>0</v>
      </c>
    </row>
    <row r="5130" spans="1:47" ht="15" customHeight="1" x14ac:dyDescent="0.25">
      <c r="A5130" s="11"/>
      <c r="B5130" s="19">
        <v>5299</v>
      </c>
      <c r="C5130" s="61"/>
      <c r="D5130" s="62"/>
      <c r="E5130" s="78"/>
      <c r="F5130" s="63"/>
      <c r="G5130" s="80"/>
      <c r="H5130" s="94"/>
      <c r="I5130" s="95"/>
      <c r="J5130" s="27"/>
      <c r="K5130" s="27"/>
      <c r="L5130" s="95"/>
      <c r="M5130" s="96"/>
      <c r="N5130" s="29">
        <v>0</v>
      </c>
      <c r="O5130" s="30" t="str">
        <f>IF(G5130&lt;=$N$2,"",IF(F5130=[3]Pav.tvarkyklė!$B$13,"",IF(ISBLANK(R5130),"X","")))</f>
        <v/>
      </c>
      <c r="P5130" s="91"/>
      <c r="Q5130" s="63"/>
      <c r="R5130" s="63"/>
      <c r="S5130" s="63"/>
      <c r="T5130" s="63"/>
      <c r="U5130" s="34" t="str">
        <f>IFERROR(INDEX('[3]5.Grup_T'!$G$4:$G$22,MATCH('6.Turtas'!E5130,'[3]5.Grup_T'!$E$4:$E$22,0)),"0")</f>
        <v>0</v>
      </c>
      <c r="V5130" s="35">
        <f t="shared" si="1109"/>
        <v>0</v>
      </c>
      <c r="W5130" s="35">
        <f>IF(NOT(ISBLANK(H5130)),(12-DATEDIF(H5130,'[3]1.Pradzia'!$D$13,"m")),0)</f>
        <v>0</v>
      </c>
      <c r="X5130" s="35">
        <f t="shared" si="1110"/>
        <v>0</v>
      </c>
      <c r="Y5130" s="35">
        <f t="shared" si="1120"/>
        <v>0</v>
      </c>
      <c r="Z5130" s="35">
        <f t="shared" si="1118"/>
        <v>0</v>
      </c>
      <c r="AA5130" s="36">
        <f t="shared" si="1111"/>
        <v>0</v>
      </c>
      <c r="AB5130" s="36">
        <f t="shared" si="1112"/>
        <v>0</v>
      </c>
      <c r="AC5130" s="37">
        <f t="shared" si="1113"/>
        <v>0</v>
      </c>
      <c r="AD5130" s="35">
        <f>IF(OR(YEAR(G5130)&lt;2019,O5130="X"),0,IF(ISBLANK(H5130),DATEDIF(G5130,'[3]1.Pradzia'!$D$13,"M"),DATEDIF(G5130,H5130,"m")))</f>
        <v>0</v>
      </c>
      <c r="AE5130" s="37">
        <f>IF(E5130='[3]5.Grup_T'!$E$20,0,IF(AD5130&lt;&gt;0,M5130/V5130*MIN(12,AD5130),0))</f>
        <v>0</v>
      </c>
      <c r="AF5130" s="37">
        <f t="shared" si="1114"/>
        <v>0</v>
      </c>
      <c r="AG5130" s="37">
        <f t="shared" si="1115"/>
        <v>0</v>
      </c>
      <c r="AH5130" s="37">
        <f t="shared" si="1116"/>
        <v>0</v>
      </c>
      <c r="AI5130" s="35" t="str">
        <f t="shared" si="1117"/>
        <v>Nusidėvėjęs</v>
      </c>
      <c r="AJ5130" s="38" t="str">
        <f>IF(AND(F5130&lt;&gt;[3]Pav.tvarkyklė!$B$12,F5130&lt;&gt;[3]Pav.tvarkyklė!$B$13),"GVTNT","X")</f>
        <v>GVTNT</v>
      </c>
      <c r="AK5130" s="39">
        <f t="shared" si="1119"/>
        <v>0</v>
      </c>
      <c r="AL5130" s="41"/>
      <c r="AM5130" s="41"/>
      <c r="AN5130" s="41">
        <f t="shared" si="1121"/>
        <v>1900</v>
      </c>
      <c r="AO5130" s="41"/>
      <c r="AP5130" s="41"/>
      <c r="AQ5130" s="41"/>
      <c r="AR5130" s="42"/>
      <c r="AS5130" s="42"/>
      <c r="AU5130" s="43">
        <f t="shared" si="1122"/>
        <v>0</v>
      </c>
    </row>
    <row r="5131" spans="1:47" ht="15" customHeight="1" x14ac:dyDescent="0.25">
      <c r="A5131" s="11"/>
      <c r="B5131" s="19">
        <v>5300</v>
      </c>
      <c r="C5131" s="61"/>
      <c r="D5131" s="62"/>
      <c r="E5131" s="78"/>
      <c r="F5131" s="63"/>
      <c r="G5131" s="80"/>
      <c r="H5131" s="94"/>
      <c r="I5131" s="95"/>
      <c r="J5131" s="27"/>
      <c r="K5131" s="27"/>
      <c r="L5131" s="95"/>
      <c r="M5131" s="96"/>
      <c r="N5131" s="29">
        <v>0</v>
      </c>
      <c r="O5131" s="30" t="str">
        <f>IF(G5131&lt;=$N$2,"",IF(F5131=[3]Pav.tvarkyklė!$B$13,"",IF(ISBLANK(R5131),"X","")))</f>
        <v/>
      </c>
      <c r="P5131" s="91"/>
      <c r="Q5131" s="63"/>
      <c r="R5131" s="63"/>
      <c r="S5131" s="63"/>
      <c r="T5131" s="63"/>
      <c r="U5131" s="34" t="str">
        <f>IFERROR(INDEX('[3]5.Grup_T'!$G$4:$G$22,MATCH('6.Turtas'!E5131,'[3]5.Grup_T'!$E$4:$E$22,0)),"0")</f>
        <v>0</v>
      </c>
      <c r="V5131" s="35">
        <f t="shared" si="1109"/>
        <v>0</v>
      </c>
      <c r="W5131" s="35">
        <f>IF(NOT(ISBLANK(H5131)),(12-DATEDIF(H5131,'[3]1.Pradzia'!$D$13,"m")),0)</f>
        <v>0</v>
      </c>
      <c r="X5131" s="35">
        <f t="shared" si="1110"/>
        <v>0</v>
      </c>
      <c r="Y5131" s="35">
        <f t="shared" si="1120"/>
        <v>0</v>
      </c>
      <c r="Z5131" s="35">
        <f t="shared" si="1118"/>
        <v>0</v>
      </c>
      <c r="AA5131" s="36">
        <f t="shared" si="1111"/>
        <v>0</v>
      </c>
      <c r="AB5131" s="36">
        <f t="shared" si="1112"/>
        <v>0</v>
      </c>
      <c r="AC5131" s="37">
        <f t="shared" si="1113"/>
        <v>0</v>
      </c>
      <c r="AD5131" s="35">
        <f>IF(OR(YEAR(G5131)&lt;2019,O5131="X"),0,IF(ISBLANK(H5131),DATEDIF(G5131,'[3]1.Pradzia'!$D$13,"M"),DATEDIF(G5131,H5131,"m")))</f>
        <v>0</v>
      </c>
      <c r="AE5131" s="37">
        <f>IF(E5131='[3]5.Grup_T'!$E$20,0,IF(AD5131&lt;&gt;0,M5131/V5131*MIN(12,AD5131),0))</f>
        <v>0</v>
      </c>
      <c r="AF5131" s="37">
        <f t="shared" si="1114"/>
        <v>0</v>
      </c>
      <c r="AG5131" s="37">
        <f t="shared" si="1115"/>
        <v>0</v>
      </c>
      <c r="AH5131" s="37">
        <f t="shared" si="1116"/>
        <v>0</v>
      </c>
      <c r="AI5131" s="35" t="str">
        <f t="shared" si="1117"/>
        <v>Nusidėvėjęs</v>
      </c>
      <c r="AJ5131" s="38" t="str">
        <f>IF(AND(F5131&lt;&gt;[3]Pav.tvarkyklė!$B$12,F5131&lt;&gt;[3]Pav.tvarkyklė!$B$13),"GVTNT","X")</f>
        <v>GVTNT</v>
      </c>
      <c r="AK5131" s="39">
        <f t="shared" si="1119"/>
        <v>0</v>
      </c>
      <c r="AL5131" s="41"/>
      <c r="AM5131" s="41"/>
      <c r="AN5131" s="41">
        <f t="shared" si="1121"/>
        <v>1900</v>
      </c>
      <c r="AO5131" s="41"/>
      <c r="AP5131" s="41"/>
      <c r="AQ5131" s="41"/>
      <c r="AR5131" s="42"/>
      <c r="AS5131" s="42"/>
      <c r="AU5131" s="43">
        <f t="shared" si="1122"/>
        <v>0</v>
      </c>
    </row>
    <row r="5132" spans="1:47" ht="15" customHeight="1" x14ac:dyDescent="0.25">
      <c r="A5132" s="11"/>
      <c r="B5132" s="19">
        <v>5301</v>
      </c>
      <c r="C5132" s="61"/>
      <c r="D5132" s="62"/>
      <c r="E5132" s="78"/>
      <c r="F5132" s="63"/>
      <c r="G5132" s="80"/>
      <c r="H5132" s="94"/>
      <c r="I5132" s="95"/>
      <c r="J5132" s="27"/>
      <c r="K5132" s="27"/>
      <c r="L5132" s="95"/>
      <c r="M5132" s="96"/>
      <c r="N5132" s="29">
        <v>0</v>
      </c>
      <c r="O5132" s="30" t="str">
        <f>IF(G5132&lt;=$N$2,"",IF(F5132=[3]Pav.tvarkyklė!$B$13,"",IF(ISBLANK(R5132),"X","")))</f>
        <v/>
      </c>
      <c r="P5132" s="91"/>
      <c r="Q5132" s="63"/>
      <c r="R5132" s="63"/>
      <c r="S5132" s="63"/>
      <c r="T5132" s="63"/>
      <c r="U5132" s="34" t="str">
        <f>IFERROR(INDEX('[3]5.Grup_T'!$G$4:$G$22,MATCH('6.Turtas'!E5132,'[3]5.Grup_T'!$E$4:$E$22,0)),"0")</f>
        <v>0</v>
      </c>
      <c r="V5132" s="35">
        <f t="shared" si="1109"/>
        <v>0</v>
      </c>
      <c r="W5132" s="35">
        <f>IF(NOT(ISBLANK(H5132)),(12-DATEDIF(H5132,'[3]1.Pradzia'!$D$13,"m")),0)</f>
        <v>0</v>
      </c>
      <c r="X5132" s="35">
        <f t="shared" si="1110"/>
        <v>0</v>
      </c>
      <c r="Y5132" s="35">
        <f t="shared" si="1120"/>
        <v>0</v>
      </c>
      <c r="Z5132" s="35">
        <f t="shared" si="1118"/>
        <v>0</v>
      </c>
      <c r="AA5132" s="36">
        <f t="shared" si="1111"/>
        <v>0</v>
      </c>
      <c r="AB5132" s="36">
        <f t="shared" si="1112"/>
        <v>0</v>
      </c>
      <c r="AC5132" s="37">
        <f t="shared" si="1113"/>
        <v>0</v>
      </c>
      <c r="AD5132" s="35">
        <f>IF(OR(YEAR(G5132)&lt;2019,O5132="X"),0,IF(ISBLANK(H5132),DATEDIF(G5132,'[3]1.Pradzia'!$D$13,"M"),DATEDIF(G5132,H5132,"m")))</f>
        <v>0</v>
      </c>
      <c r="AE5132" s="37">
        <f>IF(E5132='[3]5.Grup_T'!$E$20,0,IF(AD5132&lt;&gt;0,M5132/V5132*MIN(12,AD5132),0))</f>
        <v>0</v>
      </c>
      <c r="AF5132" s="37">
        <f t="shared" si="1114"/>
        <v>0</v>
      </c>
      <c r="AG5132" s="37">
        <f t="shared" si="1115"/>
        <v>0</v>
      </c>
      <c r="AH5132" s="37">
        <f t="shared" si="1116"/>
        <v>0</v>
      </c>
      <c r="AI5132" s="35" t="str">
        <f t="shared" si="1117"/>
        <v>Nusidėvėjęs</v>
      </c>
      <c r="AJ5132" s="38" t="str">
        <f>IF(AND(F5132&lt;&gt;[3]Pav.tvarkyklė!$B$12,F5132&lt;&gt;[3]Pav.tvarkyklė!$B$13),"GVTNT","X")</f>
        <v>GVTNT</v>
      </c>
      <c r="AK5132" s="39">
        <f t="shared" si="1119"/>
        <v>0</v>
      </c>
      <c r="AL5132" s="41"/>
      <c r="AM5132" s="41"/>
      <c r="AN5132" s="41">
        <f t="shared" si="1121"/>
        <v>1900</v>
      </c>
      <c r="AO5132" s="41"/>
      <c r="AP5132" s="41"/>
      <c r="AQ5132" s="41"/>
      <c r="AR5132" s="42"/>
      <c r="AS5132" s="42"/>
      <c r="AU5132" s="43">
        <f t="shared" si="1122"/>
        <v>0</v>
      </c>
    </row>
    <row r="5133" spans="1:47" ht="15" customHeight="1" x14ac:dyDescent="0.25">
      <c r="A5133" s="11"/>
      <c r="B5133" s="19">
        <v>5302</v>
      </c>
      <c r="C5133" s="61"/>
      <c r="D5133" s="62"/>
      <c r="E5133" s="78"/>
      <c r="F5133" s="63"/>
      <c r="G5133" s="80"/>
      <c r="H5133" s="94"/>
      <c r="I5133" s="95"/>
      <c r="J5133" s="27"/>
      <c r="K5133" s="27"/>
      <c r="L5133" s="95"/>
      <c r="M5133" s="96"/>
      <c r="N5133" s="29">
        <v>0</v>
      </c>
      <c r="O5133" s="30" t="str">
        <f>IF(G5133&lt;=$N$2,"",IF(F5133=[3]Pav.tvarkyklė!$B$13,"",IF(ISBLANK(R5133),"X","")))</f>
        <v/>
      </c>
      <c r="P5133" s="91"/>
      <c r="Q5133" s="63"/>
      <c r="R5133" s="63"/>
      <c r="S5133" s="63"/>
      <c r="T5133" s="63"/>
      <c r="U5133" s="34" t="str">
        <f>IFERROR(INDEX('[3]5.Grup_T'!$G$4:$G$22,MATCH('6.Turtas'!E5133,'[3]5.Grup_T'!$E$4:$E$22,0)),"0")</f>
        <v>0</v>
      </c>
      <c r="V5133" s="35">
        <f t="shared" si="1109"/>
        <v>0</v>
      </c>
      <c r="W5133" s="35">
        <f>IF(NOT(ISBLANK(H5133)),(12-DATEDIF(H5133,'[3]1.Pradzia'!$D$13,"m")),0)</f>
        <v>0</v>
      </c>
      <c r="X5133" s="35">
        <f t="shared" si="1110"/>
        <v>0</v>
      </c>
      <c r="Y5133" s="35">
        <f t="shared" si="1120"/>
        <v>0</v>
      </c>
      <c r="Z5133" s="35">
        <f t="shared" si="1118"/>
        <v>0</v>
      </c>
      <c r="AA5133" s="36">
        <f t="shared" si="1111"/>
        <v>0</v>
      </c>
      <c r="AB5133" s="36">
        <f t="shared" si="1112"/>
        <v>0</v>
      </c>
      <c r="AC5133" s="37">
        <f t="shared" si="1113"/>
        <v>0</v>
      </c>
      <c r="AD5133" s="35">
        <f>IF(OR(YEAR(G5133)&lt;2019,O5133="X"),0,IF(ISBLANK(H5133),DATEDIF(G5133,'[3]1.Pradzia'!$D$13,"M"),DATEDIF(G5133,H5133,"m")))</f>
        <v>0</v>
      </c>
      <c r="AE5133" s="37">
        <f>IF(E5133='[3]5.Grup_T'!$E$20,0,IF(AD5133&lt;&gt;0,M5133/V5133*MIN(12,AD5133),0))</f>
        <v>0</v>
      </c>
      <c r="AF5133" s="37">
        <f t="shared" si="1114"/>
        <v>0</v>
      </c>
      <c r="AG5133" s="37">
        <f t="shared" si="1115"/>
        <v>0</v>
      </c>
      <c r="AH5133" s="37">
        <f t="shared" si="1116"/>
        <v>0</v>
      </c>
      <c r="AI5133" s="35" t="str">
        <f t="shared" si="1117"/>
        <v>Nusidėvėjęs</v>
      </c>
      <c r="AJ5133" s="38" t="str">
        <f>IF(AND(F5133&lt;&gt;[3]Pav.tvarkyklė!$B$12,F5133&lt;&gt;[3]Pav.tvarkyklė!$B$13),"GVTNT","X")</f>
        <v>GVTNT</v>
      </c>
      <c r="AK5133" s="39">
        <f t="shared" si="1119"/>
        <v>0</v>
      </c>
      <c r="AL5133" s="41"/>
      <c r="AM5133" s="41"/>
      <c r="AN5133" s="41">
        <f t="shared" si="1121"/>
        <v>1900</v>
      </c>
      <c r="AO5133" s="41"/>
      <c r="AP5133" s="41"/>
      <c r="AQ5133" s="41"/>
      <c r="AR5133" s="42"/>
      <c r="AS5133" s="42"/>
      <c r="AU5133" s="43">
        <f t="shared" si="1122"/>
        <v>0</v>
      </c>
    </row>
    <row r="5134" spans="1:47" ht="15" customHeight="1" x14ac:dyDescent="0.25">
      <c r="A5134" s="11"/>
      <c r="B5134" s="19">
        <v>5303</v>
      </c>
      <c r="C5134" s="61"/>
      <c r="D5134" s="62"/>
      <c r="E5134" s="78"/>
      <c r="F5134" s="63"/>
      <c r="G5134" s="80"/>
      <c r="H5134" s="94"/>
      <c r="I5134" s="95"/>
      <c r="J5134" s="27"/>
      <c r="K5134" s="27"/>
      <c r="L5134" s="95"/>
      <c r="M5134" s="96"/>
      <c r="N5134" s="29">
        <v>0</v>
      </c>
      <c r="O5134" s="30" t="str">
        <f>IF(G5134&lt;=$N$2,"",IF(F5134=[3]Pav.tvarkyklė!$B$13,"",IF(ISBLANK(R5134),"X","")))</f>
        <v/>
      </c>
      <c r="P5134" s="91"/>
      <c r="Q5134" s="63"/>
      <c r="R5134" s="63"/>
      <c r="S5134" s="63"/>
      <c r="T5134" s="63"/>
      <c r="U5134" s="34" t="str">
        <f>IFERROR(INDEX('[3]5.Grup_T'!$G$4:$G$22,MATCH('6.Turtas'!E5134,'[3]5.Grup_T'!$E$4:$E$22,0)),"0")</f>
        <v>0</v>
      </c>
      <c r="V5134" s="35">
        <f t="shared" si="1109"/>
        <v>0</v>
      </c>
      <c r="W5134" s="35">
        <f>IF(NOT(ISBLANK(H5134)),(12-DATEDIF(H5134,'[3]1.Pradzia'!$D$13,"m")),0)</f>
        <v>0</v>
      </c>
      <c r="X5134" s="35">
        <f t="shared" si="1110"/>
        <v>0</v>
      </c>
      <c r="Y5134" s="35">
        <f t="shared" si="1120"/>
        <v>0</v>
      </c>
      <c r="Z5134" s="35">
        <f t="shared" si="1118"/>
        <v>0</v>
      </c>
      <c r="AA5134" s="36">
        <f t="shared" si="1111"/>
        <v>0</v>
      </c>
      <c r="AB5134" s="36">
        <f t="shared" si="1112"/>
        <v>0</v>
      </c>
      <c r="AC5134" s="37">
        <f t="shared" si="1113"/>
        <v>0</v>
      </c>
      <c r="AD5134" s="35">
        <f>IF(OR(YEAR(G5134)&lt;2019,O5134="X"),0,IF(ISBLANK(H5134),DATEDIF(G5134,'[3]1.Pradzia'!$D$13,"M"),DATEDIF(G5134,H5134,"m")))</f>
        <v>0</v>
      </c>
      <c r="AE5134" s="37">
        <f>IF(E5134='[3]5.Grup_T'!$E$20,0,IF(AD5134&lt;&gt;0,M5134/V5134*MIN(12,AD5134),0))</f>
        <v>0</v>
      </c>
      <c r="AF5134" s="37">
        <f t="shared" si="1114"/>
        <v>0</v>
      </c>
      <c r="AG5134" s="37">
        <f t="shared" si="1115"/>
        <v>0</v>
      </c>
      <c r="AH5134" s="37">
        <f t="shared" si="1116"/>
        <v>0</v>
      </c>
      <c r="AI5134" s="35" t="str">
        <f t="shared" si="1117"/>
        <v>Nusidėvėjęs</v>
      </c>
      <c r="AJ5134" s="38" t="str">
        <f>IF(AND(F5134&lt;&gt;[3]Pav.tvarkyklė!$B$12,F5134&lt;&gt;[3]Pav.tvarkyklė!$B$13),"GVTNT","X")</f>
        <v>GVTNT</v>
      </c>
      <c r="AK5134" s="39">
        <f t="shared" si="1119"/>
        <v>0</v>
      </c>
      <c r="AL5134" s="41"/>
      <c r="AM5134" s="41"/>
      <c r="AN5134" s="41">
        <f t="shared" si="1121"/>
        <v>1900</v>
      </c>
      <c r="AO5134" s="41"/>
      <c r="AP5134" s="41"/>
      <c r="AQ5134" s="41"/>
      <c r="AR5134" s="42"/>
      <c r="AS5134" s="42"/>
      <c r="AU5134" s="43">
        <f t="shared" si="1122"/>
        <v>0</v>
      </c>
    </row>
    <row r="5135" spans="1:47" ht="15" customHeight="1" x14ac:dyDescent="0.25">
      <c r="A5135" s="11"/>
      <c r="B5135" s="19">
        <v>5304</v>
      </c>
      <c r="C5135" s="61"/>
      <c r="D5135" s="62"/>
      <c r="E5135" s="78"/>
      <c r="F5135" s="63"/>
      <c r="G5135" s="80"/>
      <c r="H5135" s="94"/>
      <c r="I5135" s="95"/>
      <c r="J5135" s="27"/>
      <c r="K5135" s="27"/>
      <c r="L5135" s="95"/>
      <c r="M5135" s="96"/>
      <c r="N5135" s="29">
        <v>0</v>
      </c>
      <c r="O5135" s="30" t="str">
        <f>IF(G5135&lt;=$N$2,"",IF(F5135=[3]Pav.tvarkyklė!$B$13,"",IF(ISBLANK(R5135),"X","")))</f>
        <v/>
      </c>
      <c r="P5135" s="91"/>
      <c r="Q5135" s="63"/>
      <c r="R5135" s="63"/>
      <c r="S5135" s="63"/>
      <c r="T5135" s="63"/>
      <c r="U5135" s="34" t="str">
        <f>IFERROR(INDEX('[3]5.Grup_T'!$G$4:$G$22,MATCH('6.Turtas'!E5135,'[3]5.Grup_T'!$E$4:$E$22,0)),"0")</f>
        <v>0</v>
      </c>
      <c r="V5135" s="35">
        <f t="shared" si="1109"/>
        <v>0</v>
      </c>
      <c r="W5135" s="35">
        <f>IF(NOT(ISBLANK(H5135)),(12-DATEDIF(H5135,'[3]1.Pradzia'!$D$13,"m")),0)</f>
        <v>0</v>
      </c>
      <c r="X5135" s="35">
        <f t="shared" si="1110"/>
        <v>0</v>
      </c>
      <c r="Y5135" s="35">
        <f t="shared" si="1120"/>
        <v>0</v>
      </c>
      <c r="Z5135" s="35">
        <f t="shared" si="1118"/>
        <v>0</v>
      </c>
      <c r="AA5135" s="36">
        <f t="shared" si="1111"/>
        <v>0</v>
      </c>
      <c r="AB5135" s="36">
        <f t="shared" si="1112"/>
        <v>0</v>
      </c>
      <c r="AC5135" s="37">
        <f t="shared" si="1113"/>
        <v>0</v>
      </c>
      <c r="AD5135" s="35">
        <f>IF(OR(YEAR(G5135)&lt;2019,O5135="X"),0,IF(ISBLANK(H5135),DATEDIF(G5135,'[3]1.Pradzia'!$D$13,"M"),DATEDIF(G5135,H5135,"m")))</f>
        <v>0</v>
      </c>
      <c r="AE5135" s="37">
        <f>IF(E5135='[3]5.Grup_T'!$E$20,0,IF(AD5135&lt;&gt;0,M5135/V5135*MIN(12,AD5135),0))</f>
        <v>0</v>
      </c>
      <c r="AF5135" s="37">
        <f t="shared" si="1114"/>
        <v>0</v>
      </c>
      <c r="AG5135" s="37">
        <f t="shared" si="1115"/>
        <v>0</v>
      </c>
      <c r="AH5135" s="37">
        <f t="shared" si="1116"/>
        <v>0</v>
      </c>
      <c r="AI5135" s="35" t="str">
        <f t="shared" si="1117"/>
        <v>Nusidėvėjęs</v>
      </c>
      <c r="AJ5135" s="38" t="str">
        <f>IF(AND(F5135&lt;&gt;[3]Pav.tvarkyklė!$B$12,F5135&lt;&gt;[3]Pav.tvarkyklė!$B$13),"GVTNT","X")</f>
        <v>GVTNT</v>
      </c>
      <c r="AK5135" s="39">
        <f t="shared" si="1119"/>
        <v>0</v>
      </c>
      <c r="AL5135" s="41"/>
      <c r="AM5135" s="41"/>
      <c r="AN5135" s="41">
        <f t="shared" si="1121"/>
        <v>1900</v>
      </c>
      <c r="AO5135" s="41"/>
      <c r="AP5135" s="41"/>
      <c r="AQ5135" s="41"/>
      <c r="AR5135" s="42"/>
      <c r="AS5135" s="42"/>
      <c r="AU5135" s="43">
        <f t="shared" si="1122"/>
        <v>0</v>
      </c>
    </row>
    <row r="5136" spans="1:47" ht="15" customHeight="1" x14ac:dyDescent="0.25">
      <c r="A5136" s="11"/>
      <c r="B5136" s="19">
        <v>5305</v>
      </c>
      <c r="C5136" s="61"/>
      <c r="D5136" s="62"/>
      <c r="E5136" s="78"/>
      <c r="F5136" s="63"/>
      <c r="G5136" s="80"/>
      <c r="H5136" s="94"/>
      <c r="I5136" s="95"/>
      <c r="J5136" s="27"/>
      <c r="K5136" s="27"/>
      <c r="L5136" s="95"/>
      <c r="M5136" s="96"/>
      <c r="N5136" s="29">
        <v>0</v>
      </c>
      <c r="O5136" s="30" t="str">
        <f>IF(G5136&lt;=$N$2,"",IF(F5136=[3]Pav.tvarkyklė!$B$13,"",IF(ISBLANK(R5136),"X","")))</f>
        <v/>
      </c>
      <c r="P5136" s="91"/>
      <c r="Q5136" s="63"/>
      <c r="R5136" s="63"/>
      <c r="S5136" s="63"/>
      <c r="T5136" s="63"/>
      <c r="U5136" s="34" t="str">
        <f>IFERROR(INDEX('[3]5.Grup_T'!$G$4:$G$22,MATCH('6.Turtas'!E5136,'[3]5.Grup_T'!$E$4:$E$22,0)),"0")</f>
        <v>0</v>
      </c>
      <c r="V5136" s="35">
        <f t="shared" si="1109"/>
        <v>0</v>
      </c>
      <c r="W5136" s="35">
        <f>IF(NOT(ISBLANK(H5136)),(12-DATEDIF(H5136,'[3]1.Pradzia'!$D$13,"m")),0)</f>
        <v>0</v>
      </c>
      <c r="X5136" s="35">
        <f t="shared" si="1110"/>
        <v>0</v>
      </c>
      <c r="Y5136" s="35">
        <f t="shared" si="1120"/>
        <v>0</v>
      </c>
      <c r="Z5136" s="35">
        <f t="shared" si="1118"/>
        <v>0</v>
      </c>
      <c r="AA5136" s="36">
        <f t="shared" si="1111"/>
        <v>0</v>
      </c>
      <c r="AB5136" s="36">
        <f t="shared" si="1112"/>
        <v>0</v>
      </c>
      <c r="AC5136" s="37">
        <f t="shared" si="1113"/>
        <v>0</v>
      </c>
      <c r="AD5136" s="35">
        <f>IF(OR(YEAR(G5136)&lt;2019,O5136="X"),0,IF(ISBLANK(H5136),DATEDIF(G5136,'[3]1.Pradzia'!$D$13,"M"),DATEDIF(G5136,H5136,"m")))</f>
        <v>0</v>
      </c>
      <c r="AE5136" s="37">
        <f>IF(E5136='[3]5.Grup_T'!$E$20,0,IF(AD5136&lt;&gt;0,M5136/V5136*MIN(12,AD5136),0))</f>
        <v>0</v>
      </c>
      <c r="AF5136" s="37">
        <f t="shared" si="1114"/>
        <v>0</v>
      </c>
      <c r="AG5136" s="37">
        <f t="shared" si="1115"/>
        <v>0</v>
      </c>
      <c r="AH5136" s="37">
        <f t="shared" si="1116"/>
        <v>0</v>
      </c>
      <c r="AI5136" s="35" t="str">
        <f t="shared" si="1117"/>
        <v>Nusidėvėjęs</v>
      </c>
      <c r="AJ5136" s="38" t="str">
        <f>IF(AND(F5136&lt;&gt;[3]Pav.tvarkyklė!$B$12,F5136&lt;&gt;[3]Pav.tvarkyklė!$B$13),"GVTNT","X")</f>
        <v>GVTNT</v>
      </c>
      <c r="AK5136" s="39">
        <f t="shared" si="1119"/>
        <v>0</v>
      </c>
      <c r="AL5136" s="41"/>
      <c r="AM5136" s="41"/>
      <c r="AN5136" s="41">
        <f t="shared" si="1121"/>
        <v>1900</v>
      </c>
      <c r="AO5136" s="41"/>
      <c r="AP5136" s="41"/>
      <c r="AQ5136" s="41"/>
      <c r="AR5136" s="42"/>
      <c r="AS5136" s="42"/>
      <c r="AU5136" s="43">
        <f t="shared" si="1122"/>
        <v>0</v>
      </c>
    </row>
    <row r="5137" spans="1:47" ht="15" customHeight="1" x14ac:dyDescent="0.25">
      <c r="A5137" s="11"/>
      <c r="B5137" s="19">
        <v>5306</v>
      </c>
      <c r="C5137" s="61"/>
      <c r="D5137" s="62"/>
      <c r="E5137" s="78"/>
      <c r="F5137" s="63"/>
      <c r="G5137" s="80"/>
      <c r="H5137" s="94"/>
      <c r="I5137" s="95"/>
      <c r="J5137" s="27"/>
      <c r="K5137" s="27"/>
      <c r="L5137" s="95"/>
      <c r="M5137" s="96"/>
      <c r="N5137" s="29">
        <v>0</v>
      </c>
      <c r="O5137" s="30" t="str">
        <f>IF(G5137&lt;=$N$2,"",IF(F5137=[3]Pav.tvarkyklė!$B$13,"",IF(ISBLANK(R5137),"X","")))</f>
        <v/>
      </c>
      <c r="P5137" s="91"/>
      <c r="Q5137" s="63"/>
      <c r="R5137" s="63"/>
      <c r="S5137" s="63"/>
      <c r="T5137" s="63"/>
      <c r="U5137" s="34" t="str">
        <f>IFERROR(INDEX('[3]5.Grup_T'!$G$4:$G$22,MATCH('6.Turtas'!E5137,'[3]5.Grup_T'!$E$4:$E$22,0)),"0")</f>
        <v>0</v>
      </c>
      <c r="V5137" s="35">
        <f t="shared" si="1109"/>
        <v>0</v>
      </c>
      <c r="W5137" s="35">
        <f>IF(NOT(ISBLANK(H5137)),(12-DATEDIF(H5137,'[3]1.Pradzia'!$D$13,"m")),0)</f>
        <v>0</v>
      </c>
      <c r="X5137" s="35">
        <f t="shared" si="1110"/>
        <v>0</v>
      </c>
      <c r="Y5137" s="35">
        <f t="shared" si="1120"/>
        <v>0</v>
      </c>
      <c r="Z5137" s="35">
        <f t="shared" si="1118"/>
        <v>0</v>
      </c>
      <c r="AA5137" s="36">
        <f t="shared" si="1111"/>
        <v>0</v>
      </c>
      <c r="AB5137" s="36">
        <f t="shared" si="1112"/>
        <v>0</v>
      </c>
      <c r="AC5137" s="37">
        <f t="shared" si="1113"/>
        <v>0</v>
      </c>
      <c r="AD5137" s="35">
        <f>IF(OR(YEAR(G5137)&lt;2019,O5137="X"),0,IF(ISBLANK(H5137),DATEDIF(G5137,'[3]1.Pradzia'!$D$13,"M"),DATEDIF(G5137,H5137,"m")))</f>
        <v>0</v>
      </c>
      <c r="AE5137" s="37">
        <f>IF(E5137='[3]5.Grup_T'!$E$20,0,IF(AD5137&lt;&gt;0,M5137/V5137*MIN(12,AD5137),0))</f>
        <v>0</v>
      </c>
      <c r="AF5137" s="37">
        <f t="shared" si="1114"/>
        <v>0</v>
      </c>
      <c r="AG5137" s="37">
        <f t="shared" si="1115"/>
        <v>0</v>
      </c>
      <c r="AH5137" s="37">
        <f t="shared" si="1116"/>
        <v>0</v>
      </c>
      <c r="AI5137" s="35" t="str">
        <f t="shared" si="1117"/>
        <v>Nusidėvėjęs</v>
      </c>
      <c r="AJ5137" s="38" t="str">
        <f>IF(AND(F5137&lt;&gt;[3]Pav.tvarkyklė!$B$12,F5137&lt;&gt;[3]Pav.tvarkyklė!$B$13),"GVTNT","X")</f>
        <v>GVTNT</v>
      </c>
      <c r="AK5137" s="39">
        <f t="shared" si="1119"/>
        <v>0</v>
      </c>
      <c r="AL5137" s="41"/>
      <c r="AM5137" s="41"/>
      <c r="AN5137" s="41">
        <f t="shared" si="1121"/>
        <v>1900</v>
      </c>
      <c r="AO5137" s="41"/>
      <c r="AP5137" s="41"/>
      <c r="AQ5137" s="41"/>
      <c r="AR5137" s="42"/>
      <c r="AS5137" s="42"/>
      <c r="AU5137" s="43">
        <f t="shared" si="1122"/>
        <v>0</v>
      </c>
    </row>
    <row r="5138" spans="1:47" ht="15" customHeight="1" x14ac:dyDescent="0.25">
      <c r="A5138" s="11"/>
      <c r="B5138" s="19">
        <v>5307</v>
      </c>
      <c r="C5138" s="61"/>
      <c r="D5138" s="62"/>
      <c r="E5138" s="78"/>
      <c r="F5138" s="63"/>
      <c r="G5138" s="80"/>
      <c r="H5138" s="94"/>
      <c r="I5138" s="95"/>
      <c r="J5138" s="27"/>
      <c r="K5138" s="27"/>
      <c r="L5138" s="95"/>
      <c r="M5138" s="96"/>
      <c r="N5138" s="29">
        <v>0</v>
      </c>
      <c r="O5138" s="30" t="str">
        <f>IF(G5138&lt;=$N$2,"",IF(F5138=[3]Pav.tvarkyklė!$B$13,"",IF(ISBLANK(R5138),"X","")))</f>
        <v/>
      </c>
      <c r="P5138" s="91"/>
      <c r="Q5138" s="63"/>
      <c r="R5138" s="63"/>
      <c r="S5138" s="63"/>
      <c r="T5138" s="63"/>
      <c r="U5138" s="34" t="str">
        <f>IFERROR(INDEX('[3]5.Grup_T'!$G$4:$G$22,MATCH('6.Turtas'!E5138,'[3]5.Grup_T'!$E$4:$E$22,0)),"0")</f>
        <v>0</v>
      </c>
      <c r="V5138" s="35">
        <f t="shared" ref="V5138:V5201" si="1123">U5138*12</f>
        <v>0</v>
      </c>
      <c r="W5138" s="35">
        <f>IF(NOT(ISBLANK(H5138)),(12-DATEDIF(H5138,'[3]1.Pradzia'!$D$13,"m")),0)</f>
        <v>0</v>
      </c>
      <c r="X5138" s="35">
        <f t="shared" ref="X5138:X5201" si="1124">IF(OR(ISBLANK(C5138),YEAR(G5138)&gt;=2019),0,DATEDIF(G5138,$N$2,"M"))</f>
        <v>0</v>
      </c>
      <c r="Y5138" s="35">
        <f t="shared" si="1120"/>
        <v>0</v>
      </c>
      <c r="Z5138" s="35">
        <f t="shared" si="1118"/>
        <v>0</v>
      </c>
      <c r="AA5138" s="36">
        <f t="shared" ref="AA5138:AA5201" si="1125">+IF(Z5138&lt;=0,0,N5138/Z5138)</f>
        <v>0</v>
      </c>
      <c r="AB5138" s="36">
        <f t="shared" ref="AB5138:AB5201" si="1126">IF(Z5138&lt;=0,N5138,N5138/Z5138*Y5138)</f>
        <v>0</v>
      </c>
      <c r="AC5138" s="37">
        <f t="shared" ref="AC5138:AC5201" si="1127">IF(YEAR(G5138)&lt;2019,M5138-N5138+AB5138,0)</f>
        <v>0</v>
      </c>
      <c r="AD5138" s="35">
        <f>IF(OR(YEAR(G5138)&lt;2019,O5138="X"),0,IF(ISBLANK(H5138),DATEDIF(G5138,'[3]1.Pradzia'!$D$13,"M"),DATEDIF(G5138,H5138,"m")))</f>
        <v>0</v>
      </c>
      <c r="AE5138" s="37">
        <f>IF(E5138='[3]5.Grup_T'!$E$20,0,IF(AD5138&lt;&gt;0,M5138/V5138*MIN(12,AD5138),0))</f>
        <v>0</v>
      </c>
      <c r="AF5138" s="37">
        <f t="shared" ref="AF5138:AF5201" si="1128">+AB5138+AE5138</f>
        <v>0</v>
      </c>
      <c r="AG5138" s="37">
        <f t="shared" ref="AG5138:AG5201" si="1129">AC5138+AE5138</f>
        <v>0</v>
      </c>
      <c r="AH5138" s="37">
        <f t="shared" ref="AH5138:AH5201" si="1130">M5138-AG5138</f>
        <v>0</v>
      </c>
      <c r="AI5138" s="35" t="str">
        <f t="shared" ref="AI5138:AI5201" si="1131">IF(H5138&lt;&gt;0,"Nurašytas",IF(O5138="X","Nesuderintas",IF(AH5138&lt;=0,"Nusidėvėjęs","")))</f>
        <v>Nusidėvėjęs</v>
      </c>
      <c r="AJ5138" s="38" t="str">
        <f>IF(AND(F5138&lt;&gt;[3]Pav.tvarkyklė!$B$12,F5138&lt;&gt;[3]Pav.tvarkyklė!$B$13),"GVTNT","X")</f>
        <v>GVTNT</v>
      </c>
      <c r="AK5138" s="39">
        <f t="shared" si="1119"/>
        <v>0</v>
      </c>
      <c r="AL5138" s="41"/>
      <c r="AM5138" s="41"/>
      <c r="AN5138" s="41">
        <f t="shared" si="1121"/>
        <v>1900</v>
      </c>
      <c r="AO5138" s="41"/>
      <c r="AP5138" s="41"/>
      <c r="AQ5138" s="41"/>
      <c r="AR5138" s="42"/>
      <c r="AS5138" s="42"/>
      <c r="AU5138" s="43">
        <f t="shared" si="1122"/>
        <v>0</v>
      </c>
    </row>
    <row r="5139" spans="1:47" ht="15" customHeight="1" x14ac:dyDescent="0.25">
      <c r="A5139" s="11"/>
      <c r="B5139" s="19">
        <v>5308</v>
      </c>
      <c r="C5139" s="61"/>
      <c r="D5139" s="62"/>
      <c r="E5139" s="78"/>
      <c r="F5139" s="63"/>
      <c r="G5139" s="80"/>
      <c r="H5139" s="94"/>
      <c r="I5139" s="95"/>
      <c r="J5139" s="27"/>
      <c r="K5139" s="27"/>
      <c r="L5139" s="95"/>
      <c r="M5139" s="96"/>
      <c r="N5139" s="29">
        <v>0</v>
      </c>
      <c r="O5139" s="30" t="str">
        <f>IF(G5139&lt;=$N$2,"",IF(F5139=[3]Pav.tvarkyklė!$B$13,"",IF(ISBLANK(R5139),"X","")))</f>
        <v/>
      </c>
      <c r="P5139" s="91"/>
      <c r="Q5139" s="63"/>
      <c r="R5139" s="63"/>
      <c r="S5139" s="63"/>
      <c r="T5139" s="63"/>
      <c r="U5139" s="34" t="str">
        <f>IFERROR(INDEX('[3]5.Grup_T'!$G$4:$G$22,MATCH('6.Turtas'!E5139,'[3]5.Grup_T'!$E$4:$E$22,0)),"0")</f>
        <v>0</v>
      </c>
      <c r="V5139" s="35">
        <f t="shared" si="1123"/>
        <v>0</v>
      </c>
      <c r="W5139" s="35">
        <f>IF(NOT(ISBLANK(H5139)),(12-DATEDIF(H5139,'[3]1.Pradzia'!$D$13,"m")),0)</f>
        <v>0</v>
      </c>
      <c r="X5139" s="35">
        <f t="shared" si="1124"/>
        <v>0</v>
      </c>
      <c r="Y5139" s="35">
        <f t="shared" si="1120"/>
        <v>0</v>
      </c>
      <c r="Z5139" s="35">
        <f t="shared" ref="Z5139:Z5202" si="1132">IF(YEAR(G5139)&gt;=2019,0,V5139-X5139)</f>
        <v>0</v>
      </c>
      <c r="AA5139" s="36">
        <f t="shared" si="1125"/>
        <v>0</v>
      </c>
      <c r="AB5139" s="36">
        <f t="shared" si="1126"/>
        <v>0</v>
      </c>
      <c r="AC5139" s="37">
        <f t="shared" si="1127"/>
        <v>0</v>
      </c>
      <c r="AD5139" s="35">
        <f>IF(OR(YEAR(G5139)&lt;2019,O5139="X"),0,IF(ISBLANK(H5139),DATEDIF(G5139,'[3]1.Pradzia'!$D$13,"M"),DATEDIF(G5139,H5139,"m")))</f>
        <v>0</v>
      </c>
      <c r="AE5139" s="37">
        <f>IF(E5139='[3]5.Grup_T'!$E$20,0,IF(AD5139&lt;&gt;0,M5139/V5139*MIN(12,AD5139),0))</f>
        <v>0</v>
      </c>
      <c r="AF5139" s="37">
        <f t="shared" si="1128"/>
        <v>0</v>
      </c>
      <c r="AG5139" s="37">
        <f t="shared" si="1129"/>
        <v>0</v>
      </c>
      <c r="AH5139" s="37">
        <f t="shared" si="1130"/>
        <v>0</v>
      </c>
      <c r="AI5139" s="35" t="str">
        <f t="shared" si="1131"/>
        <v>Nusidėvėjęs</v>
      </c>
      <c r="AJ5139" s="38" t="str">
        <f>IF(AND(F5139&lt;&gt;[3]Pav.tvarkyklė!$B$12,F5139&lt;&gt;[3]Pav.tvarkyklė!$B$13),"GVTNT","X")</f>
        <v>GVTNT</v>
      </c>
      <c r="AK5139" s="39">
        <f t="shared" ref="AK5139:AK5202" si="1133">I5139-J5139-K5139-L5139-M5139</f>
        <v>0</v>
      </c>
      <c r="AL5139" s="41"/>
      <c r="AM5139" s="41"/>
      <c r="AN5139" s="41">
        <f t="shared" si="1121"/>
        <v>1900</v>
      </c>
      <c r="AO5139" s="41"/>
      <c r="AP5139" s="41"/>
      <c r="AQ5139" s="41"/>
      <c r="AR5139" s="42"/>
      <c r="AS5139" s="42"/>
      <c r="AU5139" s="43">
        <f t="shared" si="1122"/>
        <v>0</v>
      </c>
    </row>
    <row r="5140" spans="1:47" ht="15" customHeight="1" x14ac:dyDescent="0.25">
      <c r="A5140" s="11"/>
      <c r="B5140" s="19">
        <v>5309</v>
      </c>
      <c r="C5140" s="61"/>
      <c r="D5140" s="62"/>
      <c r="E5140" s="78"/>
      <c r="F5140" s="63"/>
      <c r="G5140" s="80"/>
      <c r="H5140" s="94"/>
      <c r="I5140" s="95"/>
      <c r="J5140" s="27"/>
      <c r="K5140" s="27"/>
      <c r="L5140" s="95"/>
      <c r="M5140" s="96"/>
      <c r="N5140" s="29">
        <v>0</v>
      </c>
      <c r="O5140" s="30" t="str">
        <f>IF(G5140&lt;=$N$2,"",IF(F5140=[3]Pav.tvarkyklė!$B$13,"",IF(ISBLANK(R5140),"X","")))</f>
        <v/>
      </c>
      <c r="P5140" s="91"/>
      <c r="Q5140" s="63"/>
      <c r="R5140" s="63"/>
      <c r="S5140" s="63"/>
      <c r="T5140" s="63"/>
      <c r="U5140" s="34" t="str">
        <f>IFERROR(INDEX('[3]5.Grup_T'!$G$4:$G$22,MATCH('6.Turtas'!E5140,'[3]5.Grup_T'!$E$4:$E$22,0)),"0")</f>
        <v>0</v>
      </c>
      <c r="V5140" s="35">
        <f t="shared" si="1123"/>
        <v>0</v>
      </c>
      <c r="W5140" s="35">
        <f>IF(NOT(ISBLANK(H5140)),(12-DATEDIF(H5140,'[3]1.Pradzia'!$D$13,"m")),0)</f>
        <v>0</v>
      </c>
      <c r="X5140" s="35">
        <f t="shared" si="1124"/>
        <v>0</v>
      </c>
      <c r="Y5140" s="35">
        <f t="shared" si="1120"/>
        <v>0</v>
      </c>
      <c r="Z5140" s="35">
        <f t="shared" si="1132"/>
        <v>0</v>
      </c>
      <c r="AA5140" s="36">
        <f t="shared" si="1125"/>
        <v>0</v>
      </c>
      <c r="AB5140" s="36">
        <f t="shared" si="1126"/>
        <v>0</v>
      </c>
      <c r="AC5140" s="37">
        <f t="shared" si="1127"/>
        <v>0</v>
      </c>
      <c r="AD5140" s="35">
        <f>IF(OR(YEAR(G5140)&lt;2019,O5140="X"),0,IF(ISBLANK(H5140),DATEDIF(G5140,'[3]1.Pradzia'!$D$13,"M"),DATEDIF(G5140,H5140,"m")))</f>
        <v>0</v>
      </c>
      <c r="AE5140" s="37">
        <f>IF(E5140='[3]5.Grup_T'!$E$20,0,IF(AD5140&lt;&gt;0,M5140/V5140*MIN(12,AD5140),0))</f>
        <v>0</v>
      </c>
      <c r="AF5140" s="37">
        <f t="shared" si="1128"/>
        <v>0</v>
      </c>
      <c r="AG5140" s="37">
        <f t="shared" si="1129"/>
        <v>0</v>
      </c>
      <c r="AH5140" s="37">
        <f t="shared" si="1130"/>
        <v>0</v>
      </c>
      <c r="AI5140" s="35" t="str">
        <f t="shared" si="1131"/>
        <v>Nusidėvėjęs</v>
      </c>
      <c r="AJ5140" s="38" t="str">
        <f>IF(AND(F5140&lt;&gt;[3]Pav.tvarkyklė!$B$12,F5140&lt;&gt;[3]Pav.tvarkyklė!$B$13),"GVTNT","X")</f>
        <v>GVTNT</v>
      </c>
      <c r="AK5140" s="39">
        <f t="shared" si="1133"/>
        <v>0</v>
      </c>
      <c r="AL5140" s="41"/>
      <c r="AM5140" s="41"/>
      <c r="AN5140" s="41">
        <f t="shared" si="1121"/>
        <v>1900</v>
      </c>
      <c r="AO5140" s="41"/>
      <c r="AP5140" s="41"/>
      <c r="AQ5140" s="41"/>
      <c r="AR5140" s="42"/>
      <c r="AS5140" s="42"/>
      <c r="AU5140" s="43">
        <f t="shared" si="1122"/>
        <v>0</v>
      </c>
    </row>
    <row r="5141" spans="1:47" ht="15" customHeight="1" x14ac:dyDescent="0.25">
      <c r="A5141" s="11"/>
      <c r="B5141" s="19">
        <v>5310</v>
      </c>
      <c r="C5141" s="61"/>
      <c r="D5141" s="62"/>
      <c r="E5141" s="78"/>
      <c r="F5141" s="63"/>
      <c r="G5141" s="80"/>
      <c r="H5141" s="94"/>
      <c r="I5141" s="95"/>
      <c r="J5141" s="27"/>
      <c r="K5141" s="27"/>
      <c r="L5141" s="95"/>
      <c r="M5141" s="96"/>
      <c r="N5141" s="29">
        <v>0</v>
      </c>
      <c r="O5141" s="30" t="str">
        <f>IF(G5141&lt;=$N$2,"",IF(F5141=[3]Pav.tvarkyklė!$B$13,"",IF(ISBLANK(R5141),"X","")))</f>
        <v/>
      </c>
      <c r="P5141" s="91"/>
      <c r="Q5141" s="63"/>
      <c r="R5141" s="63"/>
      <c r="S5141" s="63"/>
      <c r="T5141" s="63"/>
      <c r="U5141" s="34" t="str">
        <f>IFERROR(INDEX('[3]5.Grup_T'!$G$4:$G$22,MATCH('6.Turtas'!E5141,'[3]5.Grup_T'!$E$4:$E$22,0)),"0")</f>
        <v>0</v>
      </c>
      <c r="V5141" s="35">
        <f t="shared" si="1123"/>
        <v>0</v>
      </c>
      <c r="W5141" s="35">
        <f>IF(NOT(ISBLANK(H5141)),(12-DATEDIF(H5141,'[3]1.Pradzia'!$D$13,"m")),0)</f>
        <v>0</v>
      </c>
      <c r="X5141" s="35">
        <f t="shared" si="1124"/>
        <v>0</v>
      </c>
      <c r="Y5141" s="35">
        <f t="shared" si="1120"/>
        <v>0</v>
      </c>
      <c r="Z5141" s="35">
        <f t="shared" si="1132"/>
        <v>0</v>
      </c>
      <c r="AA5141" s="36">
        <f t="shared" si="1125"/>
        <v>0</v>
      </c>
      <c r="AB5141" s="36">
        <f t="shared" si="1126"/>
        <v>0</v>
      </c>
      <c r="AC5141" s="37">
        <f t="shared" si="1127"/>
        <v>0</v>
      </c>
      <c r="AD5141" s="35">
        <f>IF(OR(YEAR(G5141)&lt;2019,O5141="X"),0,IF(ISBLANK(H5141),DATEDIF(G5141,'[3]1.Pradzia'!$D$13,"M"),DATEDIF(G5141,H5141,"m")))</f>
        <v>0</v>
      </c>
      <c r="AE5141" s="37">
        <f>IF(E5141='[3]5.Grup_T'!$E$20,0,IF(AD5141&lt;&gt;0,M5141/V5141*MIN(12,AD5141),0))</f>
        <v>0</v>
      </c>
      <c r="AF5141" s="37">
        <f t="shared" si="1128"/>
        <v>0</v>
      </c>
      <c r="AG5141" s="37">
        <f t="shared" si="1129"/>
        <v>0</v>
      </c>
      <c r="AH5141" s="37">
        <f t="shared" si="1130"/>
        <v>0</v>
      </c>
      <c r="AI5141" s="35" t="str">
        <f t="shared" si="1131"/>
        <v>Nusidėvėjęs</v>
      </c>
      <c r="AJ5141" s="38" t="str">
        <f>IF(AND(F5141&lt;&gt;[3]Pav.tvarkyklė!$B$12,F5141&lt;&gt;[3]Pav.tvarkyklė!$B$13),"GVTNT","X")</f>
        <v>GVTNT</v>
      </c>
      <c r="AK5141" s="39">
        <f t="shared" si="1133"/>
        <v>0</v>
      </c>
      <c r="AL5141" s="41"/>
      <c r="AM5141" s="41"/>
      <c r="AN5141" s="41">
        <f t="shared" si="1121"/>
        <v>1900</v>
      </c>
      <c r="AO5141" s="41"/>
      <c r="AP5141" s="41"/>
      <c r="AQ5141" s="41"/>
      <c r="AR5141" s="42"/>
      <c r="AS5141" s="42"/>
      <c r="AU5141" s="43">
        <f t="shared" si="1122"/>
        <v>0</v>
      </c>
    </row>
    <row r="5142" spans="1:47" ht="15" customHeight="1" x14ac:dyDescent="0.25">
      <c r="A5142" s="11"/>
      <c r="B5142" s="19">
        <v>5311</v>
      </c>
      <c r="C5142" s="61"/>
      <c r="D5142" s="62"/>
      <c r="E5142" s="78"/>
      <c r="F5142" s="63"/>
      <c r="G5142" s="80"/>
      <c r="H5142" s="94"/>
      <c r="I5142" s="95"/>
      <c r="J5142" s="27"/>
      <c r="K5142" s="27"/>
      <c r="L5142" s="95"/>
      <c r="M5142" s="96"/>
      <c r="N5142" s="29">
        <v>0</v>
      </c>
      <c r="O5142" s="30" t="str">
        <f>IF(G5142&lt;=$N$2,"",IF(F5142=[3]Pav.tvarkyklė!$B$13,"",IF(ISBLANK(R5142),"X","")))</f>
        <v/>
      </c>
      <c r="P5142" s="91"/>
      <c r="Q5142" s="63"/>
      <c r="R5142" s="63"/>
      <c r="S5142" s="63"/>
      <c r="T5142" s="63"/>
      <c r="U5142" s="34" t="str">
        <f>IFERROR(INDEX('[3]5.Grup_T'!$G$4:$G$22,MATCH('6.Turtas'!E5142,'[3]5.Grup_T'!$E$4:$E$22,0)),"0")</f>
        <v>0</v>
      </c>
      <c r="V5142" s="35">
        <f t="shared" si="1123"/>
        <v>0</v>
      </c>
      <c r="W5142" s="35">
        <f>IF(NOT(ISBLANK(H5142)),(12-DATEDIF(H5142,'[3]1.Pradzia'!$D$13,"m")),0)</f>
        <v>0</v>
      </c>
      <c r="X5142" s="35">
        <f t="shared" si="1124"/>
        <v>0</v>
      </c>
      <c r="Y5142" s="35">
        <f t="shared" si="1120"/>
        <v>0</v>
      </c>
      <c r="Z5142" s="35">
        <f t="shared" si="1132"/>
        <v>0</v>
      </c>
      <c r="AA5142" s="36">
        <f t="shared" si="1125"/>
        <v>0</v>
      </c>
      <c r="AB5142" s="36">
        <f t="shared" si="1126"/>
        <v>0</v>
      </c>
      <c r="AC5142" s="37">
        <f t="shared" si="1127"/>
        <v>0</v>
      </c>
      <c r="AD5142" s="35">
        <f>IF(OR(YEAR(G5142)&lt;2019,O5142="X"),0,IF(ISBLANK(H5142),DATEDIF(G5142,'[3]1.Pradzia'!$D$13,"M"),DATEDIF(G5142,H5142,"m")))</f>
        <v>0</v>
      </c>
      <c r="AE5142" s="37">
        <f>IF(E5142='[3]5.Grup_T'!$E$20,0,IF(AD5142&lt;&gt;0,M5142/V5142*MIN(12,AD5142),0))</f>
        <v>0</v>
      </c>
      <c r="AF5142" s="37">
        <f t="shared" si="1128"/>
        <v>0</v>
      </c>
      <c r="AG5142" s="37">
        <f t="shared" si="1129"/>
        <v>0</v>
      </c>
      <c r="AH5142" s="37">
        <f t="shared" si="1130"/>
        <v>0</v>
      </c>
      <c r="AI5142" s="35" t="str">
        <f t="shared" si="1131"/>
        <v>Nusidėvėjęs</v>
      </c>
      <c r="AJ5142" s="38" t="str">
        <f>IF(AND(F5142&lt;&gt;[3]Pav.tvarkyklė!$B$12,F5142&lt;&gt;[3]Pav.tvarkyklė!$B$13),"GVTNT","X")</f>
        <v>GVTNT</v>
      </c>
      <c r="AK5142" s="39">
        <f t="shared" si="1133"/>
        <v>0</v>
      </c>
      <c r="AL5142" s="41"/>
      <c r="AM5142" s="41"/>
      <c r="AN5142" s="41">
        <f t="shared" si="1121"/>
        <v>1900</v>
      </c>
      <c r="AO5142" s="41"/>
      <c r="AP5142" s="41"/>
      <c r="AQ5142" s="41"/>
      <c r="AR5142" s="42"/>
      <c r="AS5142" s="42"/>
      <c r="AU5142" s="43">
        <f t="shared" si="1122"/>
        <v>0</v>
      </c>
    </row>
    <row r="5143" spans="1:47" ht="15" customHeight="1" x14ac:dyDescent="0.25">
      <c r="A5143" s="11"/>
      <c r="B5143" s="19">
        <v>5312</v>
      </c>
      <c r="C5143" s="61"/>
      <c r="D5143" s="62"/>
      <c r="E5143" s="78"/>
      <c r="F5143" s="63"/>
      <c r="G5143" s="80"/>
      <c r="H5143" s="94"/>
      <c r="I5143" s="95"/>
      <c r="J5143" s="27"/>
      <c r="K5143" s="27"/>
      <c r="L5143" s="95"/>
      <c r="M5143" s="96"/>
      <c r="N5143" s="29">
        <v>0</v>
      </c>
      <c r="O5143" s="30" t="str">
        <f>IF(G5143&lt;=$N$2,"",IF(F5143=[3]Pav.tvarkyklė!$B$13,"",IF(ISBLANK(R5143),"X","")))</f>
        <v/>
      </c>
      <c r="P5143" s="91"/>
      <c r="Q5143" s="63"/>
      <c r="R5143" s="63"/>
      <c r="S5143" s="63"/>
      <c r="T5143" s="63"/>
      <c r="U5143" s="34" t="str">
        <f>IFERROR(INDEX('[3]5.Grup_T'!$G$4:$G$22,MATCH('6.Turtas'!E5143,'[3]5.Grup_T'!$E$4:$E$22,0)),"0")</f>
        <v>0</v>
      </c>
      <c r="V5143" s="35">
        <f t="shared" si="1123"/>
        <v>0</v>
      </c>
      <c r="W5143" s="35">
        <f>IF(NOT(ISBLANK(H5143)),(12-DATEDIF(H5143,'[3]1.Pradzia'!$D$13,"m")),0)</f>
        <v>0</v>
      </c>
      <c r="X5143" s="35">
        <f t="shared" si="1124"/>
        <v>0</v>
      </c>
      <c r="Y5143" s="35">
        <f t="shared" si="1120"/>
        <v>0</v>
      </c>
      <c r="Z5143" s="35">
        <f t="shared" si="1132"/>
        <v>0</v>
      </c>
      <c r="AA5143" s="36">
        <f t="shared" si="1125"/>
        <v>0</v>
      </c>
      <c r="AB5143" s="36">
        <f t="shared" si="1126"/>
        <v>0</v>
      </c>
      <c r="AC5143" s="37">
        <f t="shared" si="1127"/>
        <v>0</v>
      </c>
      <c r="AD5143" s="35">
        <f>IF(OR(YEAR(G5143)&lt;2019,O5143="X"),0,IF(ISBLANK(H5143),DATEDIF(G5143,'[3]1.Pradzia'!$D$13,"M"),DATEDIF(G5143,H5143,"m")))</f>
        <v>0</v>
      </c>
      <c r="AE5143" s="37">
        <f>IF(E5143='[3]5.Grup_T'!$E$20,0,IF(AD5143&lt;&gt;0,M5143/V5143*MIN(12,AD5143),0))</f>
        <v>0</v>
      </c>
      <c r="AF5143" s="37">
        <f t="shared" si="1128"/>
        <v>0</v>
      </c>
      <c r="AG5143" s="37">
        <f t="shared" si="1129"/>
        <v>0</v>
      </c>
      <c r="AH5143" s="37">
        <f t="shared" si="1130"/>
        <v>0</v>
      </c>
      <c r="AI5143" s="35" t="str">
        <f t="shared" si="1131"/>
        <v>Nusidėvėjęs</v>
      </c>
      <c r="AJ5143" s="38" t="str">
        <f>IF(AND(F5143&lt;&gt;[3]Pav.tvarkyklė!$B$12,F5143&lt;&gt;[3]Pav.tvarkyklė!$B$13),"GVTNT","X")</f>
        <v>GVTNT</v>
      </c>
      <c r="AK5143" s="39">
        <f t="shared" si="1133"/>
        <v>0</v>
      </c>
      <c r="AL5143" s="41"/>
      <c r="AM5143" s="41"/>
      <c r="AN5143" s="41">
        <f t="shared" si="1121"/>
        <v>1900</v>
      </c>
      <c r="AO5143" s="41"/>
      <c r="AP5143" s="41"/>
      <c r="AQ5143" s="41"/>
      <c r="AR5143" s="42"/>
      <c r="AS5143" s="42"/>
      <c r="AU5143" s="43">
        <f t="shared" si="1122"/>
        <v>0</v>
      </c>
    </row>
    <row r="5144" spans="1:47" ht="15" customHeight="1" x14ac:dyDescent="0.25">
      <c r="A5144" s="11"/>
      <c r="B5144" s="19">
        <v>5313</v>
      </c>
      <c r="C5144" s="61"/>
      <c r="D5144" s="62"/>
      <c r="E5144" s="78"/>
      <c r="F5144" s="63"/>
      <c r="G5144" s="80"/>
      <c r="H5144" s="94"/>
      <c r="I5144" s="95"/>
      <c r="J5144" s="27"/>
      <c r="K5144" s="27"/>
      <c r="L5144" s="95"/>
      <c r="M5144" s="96"/>
      <c r="N5144" s="29">
        <v>0</v>
      </c>
      <c r="O5144" s="30" t="str">
        <f>IF(G5144&lt;=$N$2,"",IF(F5144=[3]Pav.tvarkyklė!$B$13,"",IF(ISBLANK(R5144),"X","")))</f>
        <v/>
      </c>
      <c r="P5144" s="91"/>
      <c r="Q5144" s="63"/>
      <c r="R5144" s="63"/>
      <c r="S5144" s="63"/>
      <c r="T5144" s="63"/>
      <c r="U5144" s="34" t="str">
        <f>IFERROR(INDEX('[3]5.Grup_T'!$G$4:$G$22,MATCH('6.Turtas'!E5144,'[3]5.Grup_T'!$E$4:$E$22,0)),"0")</f>
        <v>0</v>
      </c>
      <c r="V5144" s="35">
        <f t="shared" si="1123"/>
        <v>0</v>
      </c>
      <c r="W5144" s="35">
        <f>IF(NOT(ISBLANK(H5144)),(12-DATEDIF(H5144,'[3]1.Pradzia'!$D$13,"m")),0)</f>
        <v>0</v>
      </c>
      <c r="X5144" s="35">
        <f t="shared" si="1124"/>
        <v>0</v>
      </c>
      <c r="Y5144" s="35">
        <f t="shared" si="1120"/>
        <v>0</v>
      </c>
      <c r="Z5144" s="35">
        <f t="shared" si="1132"/>
        <v>0</v>
      </c>
      <c r="AA5144" s="36">
        <f t="shared" si="1125"/>
        <v>0</v>
      </c>
      <c r="AB5144" s="36">
        <f t="shared" si="1126"/>
        <v>0</v>
      </c>
      <c r="AC5144" s="37">
        <f t="shared" si="1127"/>
        <v>0</v>
      </c>
      <c r="AD5144" s="35">
        <f>IF(OR(YEAR(G5144)&lt;2019,O5144="X"),0,IF(ISBLANK(H5144),DATEDIF(G5144,'[3]1.Pradzia'!$D$13,"M"),DATEDIF(G5144,H5144,"m")))</f>
        <v>0</v>
      </c>
      <c r="AE5144" s="37">
        <f>IF(E5144='[3]5.Grup_T'!$E$20,0,IF(AD5144&lt;&gt;0,M5144/V5144*MIN(12,AD5144),0))</f>
        <v>0</v>
      </c>
      <c r="AF5144" s="37">
        <f t="shared" si="1128"/>
        <v>0</v>
      </c>
      <c r="AG5144" s="37">
        <f t="shared" si="1129"/>
        <v>0</v>
      </c>
      <c r="AH5144" s="37">
        <f t="shared" si="1130"/>
        <v>0</v>
      </c>
      <c r="AI5144" s="35" t="str">
        <f t="shared" si="1131"/>
        <v>Nusidėvėjęs</v>
      </c>
      <c r="AJ5144" s="38" t="str">
        <f>IF(AND(F5144&lt;&gt;[3]Pav.tvarkyklė!$B$12,F5144&lt;&gt;[3]Pav.tvarkyklė!$B$13),"GVTNT","X")</f>
        <v>GVTNT</v>
      </c>
      <c r="AK5144" s="39">
        <f t="shared" si="1133"/>
        <v>0</v>
      </c>
      <c r="AL5144" s="41"/>
      <c r="AM5144" s="41"/>
      <c r="AN5144" s="41">
        <f t="shared" si="1121"/>
        <v>1900</v>
      </c>
      <c r="AO5144" s="41"/>
      <c r="AP5144" s="41"/>
      <c r="AQ5144" s="41"/>
      <c r="AR5144" s="42"/>
      <c r="AS5144" s="42"/>
      <c r="AU5144" s="43">
        <f t="shared" si="1122"/>
        <v>0</v>
      </c>
    </row>
    <row r="5145" spans="1:47" ht="15" customHeight="1" x14ac:dyDescent="0.25">
      <c r="A5145" s="11"/>
      <c r="B5145" s="19">
        <v>5314</v>
      </c>
      <c r="C5145" s="61"/>
      <c r="D5145" s="62"/>
      <c r="E5145" s="78"/>
      <c r="F5145" s="63"/>
      <c r="G5145" s="80"/>
      <c r="H5145" s="94"/>
      <c r="I5145" s="95"/>
      <c r="J5145" s="27"/>
      <c r="K5145" s="27"/>
      <c r="L5145" s="95"/>
      <c r="M5145" s="96"/>
      <c r="N5145" s="29">
        <v>0</v>
      </c>
      <c r="O5145" s="30" t="str">
        <f>IF(G5145&lt;=$N$2,"",IF(F5145=[3]Pav.tvarkyklė!$B$13,"",IF(ISBLANK(R5145),"X","")))</f>
        <v/>
      </c>
      <c r="P5145" s="91"/>
      <c r="Q5145" s="63"/>
      <c r="R5145" s="63"/>
      <c r="S5145" s="63"/>
      <c r="T5145" s="63"/>
      <c r="U5145" s="34" t="str">
        <f>IFERROR(INDEX('[3]5.Grup_T'!$G$4:$G$22,MATCH('6.Turtas'!E5145,'[3]5.Grup_T'!$E$4:$E$22,0)),"0")</f>
        <v>0</v>
      </c>
      <c r="V5145" s="35">
        <f t="shared" si="1123"/>
        <v>0</v>
      </c>
      <c r="W5145" s="35">
        <f>IF(NOT(ISBLANK(H5145)),(12-DATEDIF(H5145,'[3]1.Pradzia'!$D$13,"m")),0)</f>
        <v>0</v>
      </c>
      <c r="X5145" s="35">
        <f t="shared" si="1124"/>
        <v>0</v>
      </c>
      <c r="Y5145" s="35">
        <f t="shared" si="1120"/>
        <v>0</v>
      </c>
      <c r="Z5145" s="35">
        <f t="shared" si="1132"/>
        <v>0</v>
      </c>
      <c r="AA5145" s="36">
        <f t="shared" si="1125"/>
        <v>0</v>
      </c>
      <c r="AB5145" s="36">
        <f t="shared" si="1126"/>
        <v>0</v>
      </c>
      <c r="AC5145" s="37">
        <f t="shared" si="1127"/>
        <v>0</v>
      </c>
      <c r="AD5145" s="35">
        <f>IF(OR(YEAR(G5145)&lt;2019,O5145="X"),0,IF(ISBLANK(H5145),DATEDIF(G5145,'[3]1.Pradzia'!$D$13,"M"),DATEDIF(G5145,H5145,"m")))</f>
        <v>0</v>
      </c>
      <c r="AE5145" s="37">
        <f>IF(E5145='[3]5.Grup_T'!$E$20,0,IF(AD5145&lt;&gt;0,M5145/V5145*MIN(12,AD5145),0))</f>
        <v>0</v>
      </c>
      <c r="AF5145" s="37">
        <f t="shared" si="1128"/>
        <v>0</v>
      </c>
      <c r="AG5145" s="37">
        <f t="shared" si="1129"/>
        <v>0</v>
      </c>
      <c r="AH5145" s="37">
        <f t="shared" si="1130"/>
        <v>0</v>
      </c>
      <c r="AI5145" s="35" t="str">
        <f t="shared" si="1131"/>
        <v>Nusidėvėjęs</v>
      </c>
      <c r="AJ5145" s="38" t="str">
        <f>IF(AND(F5145&lt;&gt;[3]Pav.tvarkyklė!$B$12,F5145&lt;&gt;[3]Pav.tvarkyklė!$B$13),"GVTNT","X")</f>
        <v>GVTNT</v>
      </c>
      <c r="AK5145" s="39">
        <f t="shared" si="1133"/>
        <v>0</v>
      </c>
      <c r="AL5145" s="41"/>
      <c r="AM5145" s="41"/>
      <c r="AN5145" s="41">
        <f t="shared" si="1121"/>
        <v>1900</v>
      </c>
      <c r="AO5145" s="41"/>
      <c r="AP5145" s="41"/>
      <c r="AQ5145" s="41"/>
      <c r="AR5145" s="42"/>
      <c r="AS5145" s="42"/>
      <c r="AU5145" s="43">
        <f t="shared" si="1122"/>
        <v>0</v>
      </c>
    </row>
    <row r="5146" spans="1:47" ht="15" customHeight="1" x14ac:dyDescent="0.25">
      <c r="A5146" s="11"/>
      <c r="B5146" s="19">
        <v>5315</v>
      </c>
      <c r="C5146" s="61"/>
      <c r="D5146" s="62"/>
      <c r="E5146" s="78"/>
      <c r="F5146" s="63"/>
      <c r="G5146" s="80"/>
      <c r="H5146" s="94"/>
      <c r="I5146" s="95"/>
      <c r="J5146" s="27"/>
      <c r="K5146" s="27"/>
      <c r="L5146" s="95"/>
      <c r="M5146" s="96"/>
      <c r="N5146" s="29">
        <v>0</v>
      </c>
      <c r="O5146" s="30" t="str">
        <f>IF(G5146&lt;=$N$2,"",IF(F5146=[3]Pav.tvarkyklė!$B$13,"",IF(ISBLANK(R5146),"X","")))</f>
        <v/>
      </c>
      <c r="P5146" s="91"/>
      <c r="Q5146" s="63"/>
      <c r="R5146" s="63"/>
      <c r="S5146" s="63"/>
      <c r="T5146" s="63"/>
      <c r="U5146" s="34" t="str">
        <f>IFERROR(INDEX('[3]5.Grup_T'!$G$4:$G$22,MATCH('6.Turtas'!E5146,'[3]5.Grup_T'!$E$4:$E$22,0)),"0")</f>
        <v>0</v>
      </c>
      <c r="V5146" s="35">
        <f t="shared" si="1123"/>
        <v>0</v>
      </c>
      <c r="W5146" s="35">
        <f>IF(NOT(ISBLANK(H5146)),(12-DATEDIF(H5146,'[3]1.Pradzia'!$D$13,"m")),0)</f>
        <v>0</v>
      </c>
      <c r="X5146" s="35">
        <f t="shared" si="1124"/>
        <v>0</v>
      </c>
      <c r="Y5146" s="35">
        <f t="shared" si="1120"/>
        <v>0</v>
      </c>
      <c r="Z5146" s="35">
        <f t="shared" si="1132"/>
        <v>0</v>
      </c>
      <c r="AA5146" s="36">
        <f t="shared" si="1125"/>
        <v>0</v>
      </c>
      <c r="AB5146" s="36">
        <f t="shared" si="1126"/>
        <v>0</v>
      </c>
      <c r="AC5146" s="37">
        <f t="shared" si="1127"/>
        <v>0</v>
      </c>
      <c r="AD5146" s="35">
        <f>IF(OR(YEAR(G5146)&lt;2019,O5146="X"),0,IF(ISBLANK(H5146),DATEDIF(G5146,'[3]1.Pradzia'!$D$13,"M"),DATEDIF(G5146,H5146,"m")))</f>
        <v>0</v>
      </c>
      <c r="AE5146" s="37">
        <f>IF(E5146='[3]5.Grup_T'!$E$20,0,IF(AD5146&lt;&gt;0,M5146/V5146*MIN(12,AD5146),0))</f>
        <v>0</v>
      </c>
      <c r="AF5146" s="37">
        <f t="shared" si="1128"/>
        <v>0</v>
      </c>
      <c r="AG5146" s="37">
        <f t="shared" si="1129"/>
        <v>0</v>
      </c>
      <c r="AH5146" s="37">
        <f t="shared" si="1130"/>
        <v>0</v>
      </c>
      <c r="AI5146" s="35" t="str">
        <f t="shared" si="1131"/>
        <v>Nusidėvėjęs</v>
      </c>
      <c r="AJ5146" s="38" t="str">
        <f>IF(AND(F5146&lt;&gt;[3]Pav.tvarkyklė!$B$12,F5146&lt;&gt;[3]Pav.tvarkyklė!$B$13),"GVTNT","X")</f>
        <v>GVTNT</v>
      </c>
      <c r="AK5146" s="39">
        <f t="shared" si="1133"/>
        <v>0</v>
      </c>
      <c r="AL5146" s="41"/>
      <c r="AM5146" s="41"/>
      <c r="AN5146" s="41">
        <f t="shared" si="1121"/>
        <v>1900</v>
      </c>
      <c r="AO5146" s="41"/>
      <c r="AP5146" s="41"/>
      <c r="AQ5146" s="41"/>
      <c r="AR5146" s="42"/>
      <c r="AS5146" s="42"/>
      <c r="AU5146" s="43">
        <f t="shared" si="1122"/>
        <v>0</v>
      </c>
    </row>
    <row r="5147" spans="1:47" ht="15" customHeight="1" x14ac:dyDescent="0.25">
      <c r="A5147" s="11"/>
      <c r="B5147" s="19">
        <v>5316</v>
      </c>
      <c r="C5147" s="61"/>
      <c r="D5147" s="62"/>
      <c r="E5147" s="78"/>
      <c r="F5147" s="63"/>
      <c r="G5147" s="80"/>
      <c r="H5147" s="94"/>
      <c r="I5147" s="95"/>
      <c r="J5147" s="27"/>
      <c r="K5147" s="27"/>
      <c r="L5147" s="95"/>
      <c r="M5147" s="96"/>
      <c r="N5147" s="29">
        <v>0</v>
      </c>
      <c r="O5147" s="30" t="str">
        <f>IF(G5147&lt;=$N$2,"",IF(F5147=[3]Pav.tvarkyklė!$B$13,"",IF(ISBLANK(R5147),"X","")))</f>
        <v/>
      </c>
      <c r="P5147" s="91"/>
      <c r="Q5147" s="63"/>
      <c r="R5147" s="63"/>
      <c r="S5147" s="63"/>
      <c r="T5147" s="63"/>
      <c r="U5147" s="34" t="str">
        <f>IFERROR(INDEX('[3]5.Grup_T'!$G$4:$G$22,MATCH('6.Turtas'!E5147,'[3]5.Grup_T'!$E$4:$E$22,0)),"0")</f>
        <v>0</v>
      </c>
      <c r="V5147" s="35">
        <f t="shared" si="1123"/>
        <v>0</v>
      </c>
      <c r="W5147" s="35">
        <f>IF(NOT(ISBLANK(H5147)),(12-DATEDIF(H5147,'[3]1.Pradzia'!$D$13,"m")),0)</f>
        <v>0</v>
      </c>
      <c r="X5147" s="35">
        <f t="shared" si="1124"/>
        <v>0</v>
      </c>
      <c r="Y5147" s="35">
        <f t="shared" si="1120"/>
        <v>0</v>
      </c>
      <c r="Z5147" s="35">
        <f t="shared" si="1132"/>
        <v>0</v>
      </c>
      <c r="AA5147" s="36">
        <f t="shared" si="1125"/>
        <v>0</v>
      </c>
      <c r="AB5147" s="36">
        <f t="shared" si="1126"/>
        <v>0</v>
      </c>
      <c r="AC5147" s="37">
        <f t="shared" si="1127"/>
        <v>0</v>
      </c>
      <c r="AD5147" s="35">
        <f>IF(OR(YEAR(G5147)&lt;2019,O5147="X"),0,IF(ISBLANK(H5147),DATEDIF(G5147,'[3]1.Pradzia'!$D$13,"M"),DATEDIF(G5147,H5147,"m")))</f>
        <v>0</v>
      </c>
      <c r="AE5147" s="37">
        <f>IF(E5147='[3]5.Grup_T'!$E$20,0,IF(AD5147&lt;&gt;0,M5147/V5147*MIN(12,AD5147),0))</f>
        <v>0</v>
      </c>
      <c r="AF5147" s="37">
        <f t="shared" si="1128"/>
        <v>0</v>
      </c>
      <c r="AG5147" s="37">
        <f t="shared" si="1129"/>
        <v>0</v>
      </c>
      <c r="AH5147" s="37">
        <f t="shared" si="1130"/>
        <v>0</v>
      </c>
      <c r="AI5147" s="35" t="str">
        <f t="shared" si="1131"/>
        <v>Nusidėvėjęs</v>
      </c>
      <c r="AJ5147" s="38" t="str">
        <f>IF(AND(F5147&lt;&gt;[3]Pav.tvarkyklė!$B$12,F5147&lt;&gt;[3]Pav.tvarkyklė!$B$13),"GVTNT","X")</f>
        <v>GVTNT</v>
      </c>
      <c r="AK5147" s="39">
        <f t="shared" si="1133"/>
        <v>0</v>
      </c>
      <c r="AL5147" s="41"/>
      <c r="AM5147" s="41"/>
      <c r="AN5147" s="41">
        <f t="shared" si="1121"/>
        <v>1900</v>
      </c>
      <c r="AO5147" s="41"/>
      <c r="AP5147" s="41"/>
      <c r="AQ5147" s="41"/>
      <c r="AR5147" s="42"/>
      <c r="AS5147" s="42"/>
      <c r="AU5147" s="43">
        <f t="shared" si="1122"/>
        <v>0</v>
      </c>
    </row>
    <row r="5148" spans="1:47" ht="15" customHeight="1" x14ac:dyDescent="0.25">
      <c r="A5148" s="11"/>
      <c r="B5148" s="19">
        <v>5317</v>
      </c>
      <c r="C5148" s="61"/>
      <c r="D5148" s="62"/>
      <c r="E5148" s="78"/>
      <c r="F5148" s="63"/>
      <c r="G5148" s="80"/>
      <c r="H5148" s="94"/>
      <c r="I5148" s="95"/>
      <c r="J5148" s="27"/>
      <c r="K5148" s="27"/>
      <c r="L5148" s="95"/>
      <c r="M5148" s="96"/>
      <c r="N5148" s="29">
        <v>0</v>
      </c>
      <c r="O5148" s="30" t="str">
        <f>IF(G5148&lt;=$N$2,"",IF(F5148=[3]Pav.tvarkyklė!$B$13,"",IF(ISBLANK(R5148),"X","")))</f>
        <v/>
      </c>
      <c r="P5148" s="91"/>
      <c r="Q5148" s="63"/>
      <c r="R5148" s="63"/>
      <c r="S5148" s="63"/>
      <c r="T5148" s="63"/>
      <c r="U5148" s="34" t="str">
        <f>IFERROR(INDEX('[3]5.Grup_T'!$G$4:$G$22,MATCH('6.Turtas'!E5148,'[3]5.Grup_T'!$E$4:$E$22,0)),"0")</f>
        <v>0</v>
      </c>
      <c r="V5148" s="35">
        <f t="shared" si="1123"/>
        <v>0</v>
      </c>
      <c r="W5148" s="35">
        <f>IF(NOT(ISBLANK(H5148)),(12-DATEDIF(H5148,'[3]1.Pradzia'!$D$13,"m")),0)</f>
        <v>0</v>
      </c>
      <c r="X5148" s="35">
        <f t="shared" si="1124"/>
        <v>0</v>
      </c>
      <c r="Y5148" s="35">
        <f t="shared" si="1120"/>
        <v>0</v>
      </c>
      <c r="Z5148" s="35">
        <f t="shared" si="1132"/>
        <v>0</v>
      </c>
      <c r="AA5148" s="36">
        <f t="shared" si="1125"/>
        <v>0</v>
      </c>
      <c r="AB5148" s="36">
        <f t="shared" si="1126"/>
        <v>0</v>
      </c>
      <c r="AC5148" s="37">
        <f t="shared" si="1127"/>
        <v>0</v>
      </c>
      <c r="AD5148" s="35">
        <f>IF(OR(YEAR(G5148)&lt;2019,O5148="X"),0,IF(ISBLANK(H5148),DATEDIF(G5148,'[3]1.Pradzia'!$D$13,"M"),DATEDIF(G5148,H5148,"m")))</f>
        <v>0</v>
      </c>
      <c r="AE5148" s="37">
        <f>IF(E5148='[3]5.Grup_T'!$E$20,0,IF(AD5148&lt;&gt;0,M5148/V5148*MIN(12,AD5148),0))</f>
        <v>0</v>
      </c>
      <c r="AF5148" s="37">
        <f t="shared" si="1128"/>
        <v>0</v>
      </c>
      <c r="AG5148" s="37">
        <f t="shared" si="1129"/>
        <v>0</v>
      </c>
      <c r="AH5148" s="37">
        <f t="shared" si="1130"/>
        <v>0</v>
      </c>
      <c r="AI5148" s="35" t="str">
        <f t="shared" si="1131"/>
        <v>Nusidėvėjęs</v>
      </c>
      <c r="AJ5148" s="38" t="str">
        <f>IF(AND(F5148&lt;&gt;[3]Pav.tvarkyklė!$B$12,F5148&lt;&gt;[3]Pav.tvarkyklė!$B$13),"GVTNT","X")</f>
        <v>GVTNT</v>
      </c>
      <c r="AK5148" s="39">
        <f t="shared" si="1133"/>
        <v>0</v>
      </c>
      <c r="AL5148" s="41"/>
      <c r="AM5148" s="41"/>
      <c r="AN5148" s="41">
        <f t="shared" si="1121"/>
        <v>1900</v>
      </c>
      <c r="AO5148" s="41"/>
      <c r="AP5148" s="41"/>
      <c r="AQ5148" s="41"/>
      <c r="AR5148" s="42"/>
      <c r="AS5148" s="42"/>
      <c r="AU5148" s="43">
        <f t="shared" si="1122"/>
        <v>0</v>
      </c>
    </row>
    <row r="5149" spans="1:47" ht="15" customHeight="1" x14ac:dyDescent="0.25">
      <c r="A5149" s="11"/>
      <c r="B5149" s="19">
        <v>5318</v>
      </c>
      <c r="C5149" s="61"/>
      <c r="D5149" s="62"/>
      <c r="E5149" s="78"/>
      <c r="F5149" s="63"/>
      <c r="G5149" s="80"/>
      <c r="H5149" s="94"/>
      <c r="I5149" s="95"/>
      <c r="J5149" s="27"/>
      <c r="K5149" s="27"/>
      <c r="L5149" s="95"/>
      <c r="M5149" s="96"/>
      <c r="N5149" s="29">
        <v>0</v>
      </c>
      <c r="O5149" s="30" t="str">
        <f>IF(G5149&lt;=$N$2,"",IF(F5149=[3]Pav.tvarkyklė!$B$13,"",IF(ISBLANK(R5149),"X","")))</f>
        <v/>
      </c>
      <c r="P5149" s="91"/>
      <c r="Q5149" s="63"/>
      <c r="R5149" s="63"/>
      <c r="S5149" s="63"/>
      <c r="T5149" s="63"/>
      <c r="U5149" s="34" t="str">
        <f>IFERROR(INDEX('[3]5.Grup_T'!$G$4:$G$22,MATCH('6.Turtas'!E5149,'[3]5.Grup_T'!$E$4:$E$22,0)),"0")</f>
        <v>0</v>
      </c>
      <c r="V5149" s="35">
        <f t="shared" si="1123"/>
        <v>0</v>
      </c>
      <c r="W5149" s="35">
        <f>IF(NOT(ISBLANK(H5149)),(12-DATEDIF(H5149,'[3]1.Pradzia'!$D$13,"m")),0)</f>
        <v>0</v>
      </c>
      <c r="X5149" s="35">
        <f t="shared" si="1124"/>
        <v>0</v>
      </c>
      <c r="Y5149" s="35">
        <f t="shared" si="1120"/>
        <v>0</v>
      </c>
      <c r="Z5149" s="35">
        <f t="shared" si="1132"/>
        <v>0</v>
      </c>
      <c r="AA5149" s="36">
        <f t="shared" si="1125"/>
        <v>0</v>
      </c>
      <c r="AB5149" s="36">
        <f t="shared" si="1126"/>
        <v>0</v>
      </c>
      <c r="AC5149" s="37">
        <f t="shared" si="1127"/>
        <v>0</v>
      </c>
      <c r="AD5149" s="35">
        <f>IF(OR(YEAR(G5149)&lt;2019,O5149="X"),0,IF(ISBLANK(H5149),DATEDIF(G5149,'[3]1.Pradzia'!$D$13,"M"),DATEDIF(G5149,H5149,"m")))</f>
        <v>0</v>
      </c>
      <c r="AE5149" s="37">
        <f>IF(E5149='[3]5.Grup_T'!$E$20,0,IF(AD5149&lt;&gt;0,M5149/V5149*MIN(12,AD5149),0))</f>
        <v>0</v>
      </c>
      <c r="AF5149" s="37">
        <f t="shared" si="1128"/>
        <v>0</v>
      </c>
      <c r="AG5149" s="37">
        <f t="shared" si="1129"/>
        <v>0</v>
      </c>
      <c r="AH5149" s="37">
        <f t="shared" si="1130"/>
        <v>0</v>
      </c>
      <c r="AI5149" s="35" t="str">
        <f t="shared" si="1131"/>
        <v>Nusidėvėjęs</v>
      </c>
      <c r="AJ5149" s="38" t="str">
        <f>IF(AND(F5149&lt;&gt;[3]Pav.tvarkyklė!$B$12,F5149&lt;&gt;[3]Pav.tvarkyklė!$B$13),"GVTNT","X")</f>
        <v>GVTNT</v>
      </c>
      <c r="AK5149" s="39">
        <f t="shared" si="1133"/>
        <v>0</v>
      </c>
      <c r="AL5149" s="41"/>
      <c r="AM5149" s="41"/>
      <c r="AN5149" s="41">
        <f t="shared" si="1121"/>
        <v>1900</v>
      </c>
      <c r="AO5149" s="41"/>
      <c r="AP5149" s="41"/>
      <c r="AQ5149" s="41"/>
      <c r="AR5149" s="42"/>
      <c r="AS5149" s="42"/>
      <c r="AU5149" s="43">
        <f t="shared" si="1122"/>
        <v>0</v>
      </c>
    </row>
    <row r="5150" spans="1:47" ht="15" customHeight="1" x14ac:dyDescent="0.25">
      <c r="A5150" s="11"/>
      <c r="B5150" s="19">
        <v>5319</v>
      </c>
      <c r="C5150" s="61"/>
      <c r="D5150" s="62"/>
      <c r="E5150" s="78"/>
      <c r="F5150" s="63"/>
      <c r="G5150" s="80"/>
      <c r="H5150" s="94"/>
      <c r="I5150" s="95"/>
      <c r="J5150" s="27"/>
      <c r="K5150" s="27"/>
      <c r="L5150" s="95"/>
      <c r="M5150" s="96"/>
      <c r="N5150" s="29">
        <v>0</v>
      </c>
      <c r="O5150" s="30" t="str">
        <f>IF(G5150&lt;=$N$2,"",IF(F5150=[3]Pav.tvarkyklė!$B$13,"",IF(ISBLANK(R5150),"X","")))</f>
        <v/>
      </c>
      <c r="P5150" s="91"/>
      <c r="Q5150" s="63"/>
      <c r="R5150" s="63"/>
      <c r="S5150" s="63"/>
      <c r="T5150" s="63"/>
      <c r="U5150" s="34" t="str">
        <f>IFERROR(INDEX('[3]5.Grup_T'!$G$4:$G$22,MATCH('6.Turtas'!E5150,'[3]5.Grup_T'!$E$4:$E$22,0)),"0")</f>
        <v>0</v>
      </c>
      <c r="V5150" s="35">
        <f t="shared" si="1123"/>
        <v>0</v>
      </c>
      <c r="W5150" s="35">
        <f>IF(NOT(ISBLANK(H5150)),(12-DATEDIF(H5150,'[3]1.Pradzia'!$D$13,"m")),0)</f>
        <v>0</v>
      </c>
      <c r="X5150" s="35">
        <f t="shared" si="1124"/>
        <v>0</v>
      </c>
      <c r="Y5150" s="35">
        <f t="shared" si="1120"/>
        <v>0</v>
      </c>
      <c r="Z5150" s="35">
        <f t="shared" si="1132"/>
        <v>0</v>
      </c>
      <c r="AA5150" s="36">
        <f t="shared" si="1125"/>
        <v>0</v>
      </c>
      <c r="AB5150" s="36">
        <f t="shared" si="1126"/>
        <v>0</v>
      </c>
      <c r="AC5150" s="37">
        <f t="shared" si="1127"/>
        <v>0</v>
      </c>
      <c r="AD5150" s="35">
        <f>IF(OR(YEAR(G5150)&lt;2019,O5150="X"),0,IF(ISBLANK(H5150),DATEDIF(G5150,'[3]1.Pradzia'!$D$13,"M"),DATEDIF(G5150,H5150,"m")))</f>
        <v>0</v>
      </c>
      <c r="AE5150" s="37">
        <f>IF(E5150='[3]5.Grup_T'!$E$20,0,IF(AD5150&lt;&gt;0,M5150/V5150*MIN(12,AD5150),0))</f>
        <v>0</v>
      </c>
      <c r="AF5150" s="37">
        <f t="shared" si="1128"/>
        <v>0</v>
      </c>
      <c r="AG5150" s="37">
        <f t="shared" si="1129"/>
        <v>0</v>
      </c>
      <c r="AH5150" s="37">
        <f t="shared" si="1130"/>
        <v>0</v>
      </c>
      <c r="AI5150" s="35" t="str">
        <f t="shared" si="1131"/>
        <v>Nusidėvėjęs</v>
      </c>
      <c r="AJ5150" s="38" t="str">
        <f>IF(AND(F5150&lt;&gt;[3]Pav.tvarkyklė!$B$12,F5150&lt;&gt;[3]Pav.tvarkyklė!$B$13),"GVTNT","X")</f>
        <v>GVTNT</v>
      </c>
      <c r="AK5150" s="39">
        <f t="shared" si="1133"/>
        <v>0</v>
      </c>
      <c r="AL5150" s="41"/>
      <c r="AM5150" s="41"/>
      <c r="AN5150" s="41">
        <f t="shared" si="1121"/>
        <v>1900</v>
      </c>
      <c r="AO5150" s="41"/>
      <c r="AP5150" s="41"/>
      <c r="AQ5150" s="41"/>
      <c r="AR5150" s="42"/>
      <c r="AS5150" s="42"/>
      <c r="AU5150" s="43">
        <f t="shared" si="1122"/>
        <v>0</v>
      </c>
    </row>
    <row r="5151" spans="1:47" ht="15" customHeight="1" x14ac:dyDescent="0.25">
      <c r="A5151" s="11"/>
      <c r="B5151" s="19">
        <v>5320</v>
      </c>
      <c r="C5151" s="61"/>
      <c r="D5151" s="62"/>
      <c r="E5151" s="78"/>
      <c r="F5151" s="63"/>
      <c r="G5151" s="80"/>
      <c r="H5151" s="94"/>
      <c r="I5151" s="95"/>
      <c r="J5151" s="27"/>
      <c r="K5151" s="27"/>
      <c r="L5151" s="95"/>
      <c r="M5151" s="96"/>
      <c r="N5151" s="29">
        <v>0</v>
      </c>
      <c r="O5151" s="30" t="str">
        <f>IF(G5151&lt;=$N$2,"",IF(F5151=[3]Pav.tvarkyklė!$B$13,"",IF(ISBLANK(R5151),"X","")))</f>
        <v/>
      </c>
      <c r="P5151" s="91"/>
      <c r="Q5151" s="63"/>
      <c r="R5151" s="63"/>
      <c r="S5151" s="63"/>
      <c r="T5151" s="63"/>
      <c r="U5151" s="34" t="str">
        <f>IFERROR(INDEX('[3]5.Grup_T'!$G$4:$G$22,MATCH('6.Turtas'!E5151,'[3]5.Grup_T'!$E$4:$E$22,0)),"0")</f>
        <v>0</v>
      </c>
      <c r="V5151" s="35">
        <f t="shared" si="1123"/>
        <v>0</v>
      </c>
      <c r="W5151" s="35">
        <f>IF(NOT(ISBLANK(H5151)),(12-DATEDIF(H5151,'[3]1.Pradzia'!$D$13,"m")),0)</f>
        <v>0</v>
      </c>
      <c r="X5151" s="35">
        <f t="shared" si="1124"/>
        <v>0</v>
      </c>
      <c r="Y5151" s="35">
        <f t="shared" si="1120"/>
        <v>0</v>
      </c>
      <c r="Z5151" s="35">
        <f t="shared" si="1132"/>
        <v>0</v>
      </c>
      <c r="AA5151" s="36">
        <f t="shared" si="1125"/>
        <v>0</v>
      </c>
      <c r="AB5151" s="36">
        <f t="shared" si="1126"/>
        <v>0</v>
      </c>
      <c r="AC5151" s="37">
        <f t="shared" si="1127"/>
        <v>0</v>
      </c>
      <c r="AD5151" s="35">
        <f>IF(OR(YEAR(G5151)&lt;2019,O5151="X"),0,IF(ISBLANK(H5151),DATEDIF(G5151,'[3]1.Pradzia'!$D$13,"M"),DATEDIF(G5151,H5151,"m")))</f>
        <v>0</v>
      </c>
      <c r="AE5151" s="37">
        <f>IF(E5151='[3]5.Grup_T'!$E$20,0,IF(AD5151&lt;&gt;0,M5151/V5151*MIN(12,AD5151),0))</f>
        <v>0</v>
      </c>
      <c r="AF5151" s="37">
        <f t="shared" si="1128"/>
        <v>0</v>
      </c>
      <c r="AG5151" s="37">
        <f t="shared" si="1129"/>
        <v>0</v>
      </c>
      <c r="AH5151" s="37">
        <f t="shared" si="1130"/>
        <v>0</v>
      </c>
      <c r="AI5151" s="35" t="str">
        <f t="shared" si="1131"/>
        <v>Nusidėvėjęs</v>
      </c>
      <c r="AJ5151" s="38" t="str">
        <f>IF(AND(F5151&lt;&gt;[3]Pav.tvarkyklė!$B$12,F5151&lt;&gt;[3]Pav.tvarkyklė!$B$13),"GVTNT","X")</f>
        <v>GVTNT</v>
      </c>
      <c r="AK5151" s="39">
        <f t="shared" si="1133"/>
        <v>0</v>
      </c>
      <c r="AL5151" s="41"/>
      <c r="AM5151" s="41"/>
      <c r="AN5151" s="41">
        <f t="shared" si="1121"/>
        <v>1900</v>
      </c>
      <c r="AO5151" s="41"/>
      <c r="AP5151" s="41"/>
      <c r="AQ5151" s="41"/>
      <c r="AR5151" s="42"/>
      <c r="AS5151" s="42"/>
      <c r="AU5151" s="43">
        <f t="shared" si="1122"/>
        <v>0</v>
      </c>
    </row>
    <row r="5152" spans="1:47" ht="15" customHeight="1" x14ac:dyDescent="0.25">
      <c r="A5152" s="11"/>
      <c r="B5152" s="19">
        <v>5321</v>
      </c>
      <c r="C5152" s="61"/>
      <c r="D5152" s="62"/>
      <c r="E5152" s="78"/>
      <c r="F5152" s="63"/>
      <c r="G5152" s="80"/>
      <c r="H5152" s="94"/>
      <c r="I5152" s="95"/>
      <c r="J5152" s="27"/>
      <c r="K5152" s="27"/>
      <c r="L5152" s="95"/>
      <c r="M5152" s="96"/>
      <c r="N5152" s="29">
        <v>0</v>
      </c>
      <c r="O5152" s="30" t="str">
        <f>IF(G5152&lt;=$N$2,"",IF(F5152=[3]Pav.tvarkyklė!$B$13,"",IF(ISBLANK(R5152),"X","")))</f>
        <v/>
      </c>
      <c r="P5152" s="91"/>
      <c r="Q5152" s="63"/>
      <c r="R5152" s="63"/>
      <c r="S5152" s="63"/>
      <c r="T5152" s="63"/>
      <c r="U5152" s="34" t="str">
        <f>IFERROR(INDEX('[3]5.Grup_T'!$G$4:$G$22,MATCH('6.Turtas'!E5152,'[3]5.Grup_T'!$E$4:$E$22,0)),"0")</f>
        <v>0</v>
      </c>
      <c r="V5152" s="35">
        <f t="shared" si="1123"/>
        <v>0</v>
      </c>
      <c r="W5152" s="35">
        <f>IF(NOT(ISBLANK(H5152)),(12-DATEDIF(H5152,'[3]1.Pradzia'!$D$13,"m")),0)</f>
        <v>0</v>
      </c>
      <c r="X5152" s="35">
        <f t="shared" si="1124"/>
        <v>0</v>
      </c>
      <c r="Y5152" s="35">
        <f t="shared" si="1120"/>
        <v>0</v>
      </c>
      <c r="Z5152" s="35">
        <f t="shared" si="1132"/>
        <v>0</v>
      </c>
      <c r="AA5152" s="36">
        <f t="shared" si="1125"/>
        <v>0</v>
      </c>
      <c r="AB5152" s="36">
        <f t="shared" si="1126"/>
        <v>0</v>
      </c>
      <c r="AC5152" s="37">
        <f t="shared" si="1127"/>
        <v>0</v>
      </c>
      <c r="AD5152" s="35">
        <f>IF(OR(YEAR(G5152)&lt;2019,O5152="X"),0,IF(ISBLANK(H5152),DATEDIF(G5152,'[3]1.Pradzia'!$D$13,"M"),DATEDIF(G5152,H5152,"m")))</f>
        <v>0</v>
      </c>
      <c r="AE5152" s="37">
        <f>IF(E5152='[3]5.Grup_T'!$E$20,0,IF(AD5152&lt;&gt;0,M5152/V5152*MIN(12,AD5152),0))</f>
        <v>0</v>
      </c>
      <c r="AF5152" s="37">
        <f t="shared" si="1128"/>
        <v>0</v>
      </c>
      <c r="AG5152" s="37">
        <f t="shared" si="1129"/>
        <v>0</v>
      </c>
      <c r="AH5152" s="37">
        <f t="shared" si="1130"/>
        <v>0</v>
      </c>
      <c r="AI5152" s="35" t="str">
        <f t="shared" si="1131"/>
        <v>Nusidėvėjęs</v>
      </c>
      <c r="AJ5152" s="38" t="str">
        <f>IF(AND(F5152&lt;&gt;[3]Pav.tvarkyklė!$B$12,F5152&lt;&gt;[3]Pav.tvarkyklė!$B$13),"GVTNT","X")</f>
        <v>GVTNT</v>
      </c>
      <c r="AK5152" s="39">
        <f t="shared" si="1133"/>
        <v>0</v>
      </c>
      <c r="AL5152" s="41"/>
      <c r="AM5152" s="41"/>
      <c r="AN5152" s="41">
        <f t="shared" si="1121"/>
        <v>1900</v>
      </c>
      <c r="AO5152" s="41"/>
      <c r="AP5152" s="41"/>
      <c r="AQ5152" s="41"/>
      <c r="AR5152" s="42"/>
      <c r="AS5152" s="42"/>
      <c r="AU5152" s="43">
        <f t="shared" si="1122"/>
        <v>0</v>
      </c>
    </row>
    <row r="5153" spans="1:47" ht="15" customHeight="1" x14ac:dyDescent="0.25">
      <c r="A5153" s="11"/>
      <c r="B5153" s="19">
        <v>5322</v>
      </c>
      <c r="C5153" s="61"/>
      <c r="D5153" s="62"/>
      <c r="E5153" s="78"/>
      <c r="F5153" s="63"/>
      <c r="G5153" s="80"/>
      <c r="H5153" s="94"/>
      <c r="I5153" s="95"/>
      <c r="J5153" s="27"/>
      <c r="K5153" s="27"/>
      <c r="L5153" s="95"/>
      <c r="M5153" s="96"/>
      <c r="N5153" s="29">
        <v>0</v>
      </c>
      <c r="O5153" s="30" t="str">
        <f>IF(G5153&lt;=$N$2,"",IF(F5153=[3]Pav.tvarkyklė!$B$13,"",IF(ISBLANK(R5153),"X","")))</f>
        <v/>
      </c>
      <c r="P5153" s="91"/>
      <c r="Q5153" s="63"/>
      <c r="R5153" s="63"/>
      <c r="S5153" s="63"/>
      <c r="T5153" s="63"/>
      <c r="U5153" s="34" t="str">
        <f>IFERROR(INDEX('[3]5.Grup_T'!$G$4:$G$22,MATCH('6.Turtas'!E5153,'[3]5.Grup_T'!$E$4:$E$22,0)),"0")</f>
        <v>0</v>
      </c>
      <c r="V5153" s="35">
        <f t="shared" si="1123"/>
        <v>0</v>
      </c>
      <c r="W5153" s="35">
        <f>IF(NOT(ISBLANK(H5153)),(12-DATEDIF(H5153,'[3]1.Pradzia'!$D$13,"m")),0)</f>
        <v>0</v>
      </c>
      <c r="X5153" s="35">
        <f t="shared" si="1124"/>
        <v>0</v>
      </c>
      <c r="Y5153" s="35">
        <f t="shared" si="1120"/>
        <v>0</v>
      </c>
      <c r="Z5153" s="35">
        <f t="shared" si="1132"/>
        <v>0</v>
      </c>
      <c r="AA5153" s="36">
        <f t="shared" si="1125"/>
        <v>0</v>
      </c>
      <c r="AB5153" s="36">
        <f t="shared" si="1126"/>
        <v>0</v>
      </c>
      <c r="AC5153" s="37">
        <f t="shared" si="1127"/>
        <v>0</v>
      </c>
      <c r="AD5153" s="35">
        <f>IF(OR(YEAR(G5153)&lt;2019,O5153="X"),0,IF(ISBLANK(H5153),DATEDIF(G5153,'[3]1.Pradzia'!$D$13,"M"),DATEDIF(G5153,H5153,"m")))</f>
        <v>0</v>
      </c>
      <c r="AE5153" s="37">
        <f>IF(E5153='[3]5.Grup_T'!$E$20,0,IF(AD5153&lt;&gt;0,M5153/V5153*MIN(12,AD5153),0))</f>
        <v>0</v>
      </c>
      <c r="AF5153" s="37">
        <f t="shared" si="1128"/>
        <v>0</v>
      </c>
      <c r="AG5153" s="37">
        <f t="shared" si="1129"/>
        <v>0</v>
      </c>
      <c r="AH5153" s="37">
        <f t="shared" si="1130"/>
        <v>0</v>
      </c>
      <c r="AI5153" s="35" t="str">
        <f t="shared" si="1131"/>
        <v>Nusidėvėjęs</v>
      </c>
      <c r="AJ5153" s="38" t="str">
        <f>IF(AND(F5153&lt;&gt;[3]Pav.tvarkyklė!$B$12,F5153&lt;&gt;[3]Pav.tvarkyklė!$B$13),"GVTNT","X")</f>
        <v>GVTNT</v>
      </c>
      <c r="AK5153" s="39">
        <f t="shared" si="1133"/>
        <v>0</v>
      </c>
      <c r="AL5153" s="41"/>
      <c r="AM5153" s="41"/>
      <c r="AN5153" s="41">
        <f t="shared" si="1121"/>
        <v>1900</v>
      </c>
      <c r="AO5153" s="41"/>
      <c r="AP5153" s="41"/>
      <c r="AQ5153" s="41"/>
      <c r="AR5153" s="42"/>
      <c r="AS5153" s="42"/>
      <c r="AU5153" s="43">
        <f t="shared" si="1122"/>
        <v>0</v>
      </c>
    </row>
    <row r="5154" spans="1:47" ht="15" customHeight="1" x14ac:dyDescent="0.25">
      <c r="A5154" s="11"/>
      <c r="B5154" s="19">
        <v>5323</v>
      </c>
      <c r="C5154" s="61"/>
      <c r="D5154" s="62"/>
      <c r="E5154" s="78"/>
      <c r="F5154" s="63"/>
      <c r="G5154" s="80"/>
      <c r="H5154" s="94"/>
      <c r="I5154" s="95"/>
      <c r="J5154" s="27"/>
      <c r="K5154" s="27"/>
      <c r="L5154" s="95"/>
      <c r="M5154" s="96"/>
      <c r="N5154" s="29">
        <v>0</v>
      </c>
      <c r="O5154" s="30" t="str">
        <f>IF(G5154&lt;=$N$2,"",IF(F5154=[3]Pav.tvarkyklė!$B$13,"",IF(ISBLANK(R5154),"X","")))</f>
        <v/>
      </c>
      <c r="P5154" s="91"/>
      <c r="Q5154" s="63"/>
      <c r="R5154" s="63"/>
      <c r="S5154" s="63"/>
      <c r="T5154" s="63"/>
      <c r="U5154" s="34" t="str">
        <f>IFERROR(INDEX('[3]5.Grup_T'!$G$4:$G$22,MATCH('6.Turtas'!E5154,'[3]5.Grup_T'!$E$4:$E$22,0)),"0")</f>
        <v>0</v>
      </c>
      <c r="V5154" s="35">
        <f t="shared" si="1123"/>
        <v>0</v>
      </c>
      <c r="W5154" s="35">
        <f>IF(NOT(ISBLANK(H5154)),(12-DATEDIF(H5154,'[3]1.Pradzia'!$D$13,"m")),0)</f>
        <v>0</v>
      </c>
      <c r="X5154" s="35">
        <f t="shared" si="1124"/>
        <v>0</v>
      </c>
      <c r="Y5154" s="35">
        <f t="shared" si="1120"/>
        <v>0</v>
      </c>
      <c r="Z5154" s="35">
        <f t="shared" si="1132"/>
        <v>0</v>
      </c>
      <c r="AA5154" s="36">
        <f t="shared" si="1125"/>
        <v>0</v>
      </c>
      <c r="AB5154" s="36">
        <f t="shared" si="1126"/>
        <v>0</v>
      </c>
      <c r="AC5154" s="37">
        <f t="shared" si="1127"/>
        <v>0</v>
      </c>
      <c r="AD5154" s="35">
        <f>IF(OR(YEAR(G5154)&lt;2019,O5154="X"),0,IF(ISBLANK(H5154),DATEDIF(G5154,'[3]1.Pradzia'!$D$13,"M"),DATEDIF(G5154,H5154,"m")))</f>
        <v>0</v>
      </c>
      <c r="AE5154" s="37">
        <f>IF(E5154='[3]5.Grup_T'!$E$20,0,IF(AD5154&lt;&gt;0,M5154/V5154*MIN(12,AD5154),0))</f>
        <v>0</v>
      </c>
      <c r="AF5154" s="37">
        <f t="shared" si="1128"/>
        <v>0</v>
      </c>
      <c r="AG5154" s="37">
        <f t="shared" si="1129"/>
        <v>0</v>
      </c>
      <c r="AH5154" s="37">
        <f t="shared" si="1130"/>
        <v>0</v>
      </c>
      <c r="AI5154" s="35" t="str">
        <f t="shared" si="1131"/>
        <v>Nusidėvėjęs</v>
      </c>
      <c r="AJ5154" s="38" t="str">
        <f>IF(AND(F5154&lt;&gt;[3]Pav.tvarkyklė!$B$12,F5154&lt;&gt;[3]Pav.tvarkyklė!$B$13),"GVTNT","X")</f>
        <v>GVTNT</v>
      </c>
      <c r="AK5154" s="39">
        <f t="shared" si="1133"/>
        <v>0</v>
      </c>
      <c r="AL5154" s="41"/>
      <c r="AM5154" s="41"/>
      <c r="AN5154" s="41">
        <f t="shared" si="1121"/>
        <v>1900</v>
      </c>
      <c r="AO5154" s="41"/>
      <c r="AP5154" s="41"/>
      <c r="AQ5154" s="41"/>
      <c r="AR5154" s="42"/>
      <c r="AS5154" s="42"/>
      <c r="AU5154" s="43">
        <f t="shared" si="1122"/>
        <v>0</v>
      </c>
    </row>
    <row r="5155" spans="1:47" ht="15" customHeight="1" x14ac:dyDescent="0.25">
      <c r="A5155" s="11"/>
      <c r="B5155" s="19">
        <v>5324</v>
      </c>
      <c r="C5155" s="61"/>
      <c r="D5155" s="62"/>
      <c r="E5155" s="78"/>
      <c r="F5155" s="63"/>
      <c r="G5155" s="80"/>
      <c r="H5155" s="94"/>
      <c r="I5155" s="95"/>
      <c r="J5155" s="27"/>
      <c r="K5155" s="27"/>
      <c r="L5155" s="95"/>
      <c r="M5155" s="96"/>
      <c r="N5155" s="29">
        <v>0</v>
      </c>
      <c r="O5155" s="30" t="str">
        <f>IF(G5155&lt;=$N$2,"",IF(F5155=[3]Pav.tvarkyklė!$B$13,"",IF(ISBLANK(R5155),"X","")))</f>
        <v/>
      </c>
      <c r="P5155" s="91"/>
      <c r="Q5155" s="63"/>
      <c r="R5155" s="63"/>
      <c r="S5155" s="63"/>
      <c r="T5155" s="63"/>
      <c r="U5155" s="34" t="str">
        <f>IFERROR(INDEX('[3]5.Grup_T'!$G$4:$G$22,MATCH('6.Turtas'!E5155,'[3]5.Grup_T'!$E$4:$E$22,0)),"0")</f>
        <v>0</v>
      </c>
      <c r="V5155" s="35">
        <f t="shared" si="1123"/>
        <v>0</v>
      </c>
      <c r="W5155" s="35">
        <f>IF(NOT(ISBLANK(H5155)),(12-DATEDIF(H5155,'[3]1.Pradzia'!$D$13,"m")),0)</f>
        <v>0</v>
      </c>
      <c r="X5155" s="35">
        <f t="shared" si="1124"/>
        <v>0</v>
      </c>
      <c r="Y5155" s="35">
        <f t="shared" si="1120"/>
        <v>0</v>
      </c>
      <c r="Z5155" s="35">
        <f t="shared" si="1132"/>
        <v>0</v>
      </c>
      <c r="AA5155" s="36">
        <f t="shared" si="1125"/>
        <v>0</v>
      </c>
      <c r="AB5155" s="36">
        <f t="shared" si="1126"/>
        <v>0</v>
      </c>
      <c r="AC5155" s="37">
        <f t="shared" si="1127"/>
        <v>0</v>
      </c>
      <c r="AD5155" s="35">
        <f>IF(OR(YEAR(G5155)&lt;2019,O5155="X"),0,IF(ISBLANK(H5155),DATEDIF(G5155,'[3]1.Pradzia'!$D$13,"M"),DATEDIF(G5155,H5155,"m")))</f>
        <v>0</v>
      </c>
      <c r="AE5155" s="37">
        <f>IF(E5155='[3]5.Grup_T'!$E$20,0,IF(AD5155&lt;&gt;0,M5155/V5155*MIN(12,AD5155),0))</f>
        <v>0</v>
      </c>
      <c r="AF5155" s="37">
        <f t="shared" si="1128"/>
        <v>0</v>
      </c>
      <c r="AG5155" s="37">
        <f t="shared" si="1129"/>
        <v>0</v>
      </c>
      <c r="AH5155" s="37">
        <f t="shared" si="1130"/>
        <v>0</v>
      </c>
      <c r="AI5155" s="35" t="str">
        <f t="shared" si="1131"/>
        <v>Nusidėvėjęs</v>
      </c>
      <c r="AJ5155" s="38" t="str">
        <f>IF(AND(F5155&lt;&gt;[3]Pav.tvarkyklė!$B$12,F5155&lt;&gt;[3]Pav.tvarkyklė!$B$13),"GVTNT","X")</f>
        <v>GVTNT</v>
      </c>
      <c r="AK5155" s="39">
        <f t="shared" si="1133"/>
        <v>0</v>
      </c>
      <c r="AL5155" s="41"/>
      <c r="AM5155" s="41"/>
      <c r="AN5155" s="41">
        <f t="shared" si="1121"/>
        <v>1900</v>
      </c>
      <c r="AO5155" s="41"/>
      <c r="AP5155" s="41"/>
      <c r="AQ5155" s="41"/>
      <c r="AR5155" s="42"/>
      <c r="AS5155" s="42"/>
      <c r="AU5155" s="43">
        <f t="shared" si="1122"/>
        <v>0</v>
      </c>
    </row>
    <row r="5156" spans="1:47" ht="15" customHeight="1" x14ac:dyDescent="0.25">
      <c r="A5156" s="11"/>
      <c r="B5156" s="19">
        <v>5325</v>
      </c>
      <c r="C5156" s="61"/>
      <c r="D5156" s="62"/>
      <c r="E5156" s="78"/>
      <c r="F5156" s="63"/>
      <c r="G5156" s="80"/>
      <c r="H5156" s="94"/>
      <c r="I5156" s="95"/>
      <c r="J5156" s="27"/>
      <c r="K5156" s="27"/>
      <c r="L5156" s="95"/>
      <c r="M5156" s="96"/>
      <c r="N5156" s="29">
        <v>0</v>
      </c>
      <c r="O5156" s="30" t="str">
        <f>IF(G5156&lt;=$N$2,"",IF(F5156=[3]Pav.tvarkyklė!$B$13,"",IF(ISBLANK(R5156),"X","")))</f>
        <v/>
      </c>
      <c r="P5156" s="91"/>
      <c r="Q5156" s="63"/>
      <c r="R5156" s="63"/>
      <c r="S5156" s="63"/>
      <c r="T5156" s="63"/>
      <c r="U5156" s="34" t="str">
        <f>IFERROR(INDEX('[3]5.Grup_T'!$G$4:$G$22,MATCH('6.Turtas'!E5156,'[3]5.Grup_T'!$E$4:$E$22,0)),"0")</f>
        <v>0</v>
      </c>
      <c r="V5156" s="35">
        <f t="shared" si="1123"/>
        <v>0</v>
      </c>
      <c r="W5156" s="35">
        <f>IF(NOT(ISBLANK(H5156)),(12-DATEDIF(H5156,'[3]1.Pradzia'!$D$13,"m")),0)</f>
        <v>0</v>
      </c>
      <c r="X5156" s="35">
        <f t="shared" si="1124"/>
        <v>0</v>
      </c>
      <c r="Y5156" s="35">
        <f t="shared" si="1120"/>
        <v>0</v>
      </c>
      <c r="Z5156" s="35">
        <f t="shared" si="1132"/>
        <v>0</v>
      </c>
      <c r="AA5156" s="36">
        <f t="shared" si="1125"/>
        <v>0</v>
      </c>
      <c r="AB5156" s="36">
        <f t="shared" si="1126"/>
        <v>0</v>
      </c>
      <c r="AC5156" s="37">
        <f t="shared" si="1127"/>
        <v>0</v>
      </c>
      <c r="AD5156" s="35">
        <f>IF(OR(YEAR(G5156)&lt;2019,O5156="X"),0,IF(ISBLANK(H5156),DATEDIF(G5156,'[3]1.Pradzia'!$D$13,"M"),DATEDIF(G5156,H5156,"m")))</f>
        <v>0</v>
      </c>
      <c r="AE5156" s="37">
        <f>IF(E5156='[3]5.Grup_T'!$E$20,0,IF(AD5156&lt;&gt;0,M5156/V5156*MIN(12,AD5156),0))</f>
        <v>0</v>
      </c>
      <c r="AF5156" s="37">
        <f t="shared" si="1128"/>
        <v>0</v>
      </c>
      <c r="AG5156" s="37">
        <f t="shared" si="1129"/>
        <v>0</v>
      </c>
      <c r="AH5156" s="37">
        <f t="shared" si="1130"/>
        <v>0</v>
      </c>
      <c r="AI5156" s="35" t="str">
        <f t="shared" si="1131"/>
        <v>Nusidėvėjęs</v>
      </c>
      <c r="AJ5156" s="38" t="str">
        <f>IF(AND(F5156&lt;&gt;[3]Pav.tvarkyklė!$B$12,F5156&lt;&gt;[3]Pav.tvarkyklė!$B$13),"GVTNT","X")</f>
        <v>GVTNT</v>
      </c>
      <c r="AK5156" s="39">
        <f t="shared" si="1133"/>
        <v>0</v>
      </c>
      <c r="AL5156" s="41"/>
      <c r="AM5156" s="41"/>
      <c r="AN5156" s="41">
        <f t="shared" si="1121"/>
        <v>1900</v>
      </c>
      <c r="AO5156" s="41"/>
      <c r="AP5156" s="41"/>
      <c r="AQ5156" s="41"/>
      <c r="AR5156" s="42"/>
      <c r="AS5156" s="42"/>
      <c r="AU5156" s="43">
        <f t="shared" si="1122"/>
        <v>0</v>
      </c>
    </row>
    <row r="5157" spans="1:47" ht="15" customHeight="1" x14ac:dyDescent="0.25">
      <c r="A5157" s="11"/>
      <c r="B5157" s="19">
        <v>5326</v>
      </c>
      <c r="C5157" s="61"/>
      <c r="D5157" s="62"/>
      <c r="E5157" s="78"/>
      <c r="F5157" s="63"/>
      <c r="G5157" s="80"/>
      <c r="H5157" s="94"/>
      <c r="I5157" s="95"/>
      <c r="J5157" s="27"/>
      <c r="K5157" s="27"/>
      <c r="L5157" s="95"/>
      <c r="M5157" s="96"/>
      <c r="N5157" s="29">
        <v>0</v>
      </c>
      <c r="O5157" s="30" t="str">
        <f>IF(G5157&lt;=$N$2,"",IF(F5157=[3]Pav.tvarkyklė!$B$13,"",IF(ISBLANK(R5157),"X","")))</f>
        <v/>
      </c>
      <c r="P5157" s="91"/>
      <c r="Q5157" s="63"/>
      <c r="R5157" s="63"/>
      <c r="S5157" s="63"/>
      <c r="T5157" s="63"/>
      <c r="U5157" s="34" t="str">
        <f>IFERROR(INDEX('[3]5.Grup_T'!$G$4:$G$22,MATCH('6.Turtas'!E5157,'[3]5.Grup_T'!$E$4:$E$22,0)),"0")</f>
        <v>0</v>
      </c>
      <c r="V5157" s="35">
        <f t="shared" si="1123"/>
        <v>0</v>
      </c>
      <c r="W5157" s="35">
        <f>IF(NOT(ISBLANK(H5157)),(12-DATEDIF(H5157,'[3]1.Pradzia'!$D$13,"m")),0)</f>
        <v>0</v>
      </c>
      <c r="X5157" s="35">
        <f t="shared" si="1124"/>
        <v>0</v>
      </c>
      <c r="Y5157" s="35">
        <f t="shared" si="1120"/>
        <v>0</v>
      </c>
      <c r="Z5157" s="35">
        <f t="shared" si="1132"/>
        <v>0</v>
      </c>
      <c r="AA5157" s="36">
        <f t="shared" si="1125"/>
        <v>0</v>
      </c>
      <c r="AB5157" s="36">
        <f t="shared" si="1126"/>
        <v>0</v>
      </c>
      <c r="AC5157" s="37">
        <f t="shared" si="1127"/>
        <v>0</v>
      </c>
      <c r="AD5157" s="35">
        <f>IF(OR(YEAR(G5157)&lt;2019,O5157="X"),0,IF(ISBLANK(H5157),DATEDIF(G5157,'[3]1.Pradzia'!$D$13,"M"),DATEDIF(G5157,H5157,"m")))</f>
        <v>0</v>
      </c>
      <c r="AE5157" s="37">
        <f>IF(E5157='[3]5.Grup_T'!$E$20,0,IF(AD5157&lt;&gt;0,M5157/V5157*MIN(12,AD5157),0))</f>
        <v>0</v>
      </c>
      <c r="AF5157" s="37">
        <f t="shared" si="1128"/>
        <v>0</v>
      </c>
      <c r="AG5157" s="37">
        <f t="shared" si="1129"/>
        <v>0</v>
      </c>
      <c r="AH5157" s="37">
        <f t="shared" si="1130"/>
        <v>0</v>
      </c>
      <c r="AI5157" s="35" t="str">
        <f t="shared" si="1131"/>
        <v>Nusidėvėjęs</v>
      </c>
      <c r="AJ5157" s="38" t="str">
        <f>IF(AND(F5157&lt;&gt;[3]Pav.tvarkyklė!$B$12,F5157&lt;&gt;[3]Pav.tvarkyklė!$B$13),"GVTNT","X")</f>
        <v>GVTNT</v>
      </c>
      <c r="AK5157" s="39">
        <f t="shared" si="1133"/>
        <v>0</v>
      </c>
      <c r="AL5157" s="41"/>
      <c r="AM5157" s="41"/>
      <c r="AN5157" s="41">
        <f t="shared" si="1121"/>
        <v>1900</v>
      </c>
      <c r="AO5157" s="41"/>
      <c r="AP5157" s="41"/>
      <c r="AQ5157" s="41"/>
      <c r="AR5157" s="42"/>
      <c r="AS5157" s="42"/>
      <c r="AU5157" s="43">
        <f t="shared" si="1122"/>
        <v>0</v>
      </c>
    </row>
    <row r="5158" spans="1:47" ht="15" customHeight="1" x14ac:dyDescent="0.25">
      <c r="A5158" s="11"/>
      <c r="B5158" s="19">
        <v>5327</v>
      </c>
      <c r="C5158" s="61"/>
      <c r="D5158" s="62"/>
      <c r="E5158" s="78"/>
      <c r="F5158" s="63"/>
      <c r="G5158" s="80"/>
      <c r="H5158" s="94"/>
      <c r="I5158" s="95"/>
      <c r="J5158" s="27"/>
      <c r="K5158" s="27"/>
      <c r="L5158" s="95"/>
      <c r="M5158" s="96"/>
      <c r="N5158" s="29">
        <v>0</v>
      </c>
      <c r="O5158" s="30" t="str">
        <f>IF(G5158&lt;=$N$2,"",IF(F5158=[3]Pav.tvarkyklė!$B$13,"",IF(ISBLANK(R5158),"X","")))</f>
        <v/>
      </c>
      <c r="P5158" s="91"/>
      <c r="Q5158" s="63"/>
      <c r="R5158" s="63"/>
      <c r="S5158" s="63"/>
      <c r="T5158" s="63"/>
      <c r="U5158" s="34" t="str">
        <f>IFERROR(INDEX('[3]5.Grup_T'!$G$4:$G$22,MATCH('6.Turtas'!E5158,'[3]5.Grup_T'!$E$4:$E$22,0)),"0")</f>
        <v>0</v>
      </c>
      <c r="V5158" s="35">
        <f t="shared" si="1123"/>
        <v>0</v>
      </c>
      <c r="W5158" s="35">
        <f>IF(NOT(ISBLANK(H5158)),(12-DATEDIF(H5158,'[3]1.Pradzia'!$D$13,"m")),0)</f>
        <v>0</v>
      </c>
      <c r="X5158" s="35">
        <f t="shared" si="1124"/>
        <v>0</v>
      </c>
      <c r="Y5158" s="35">
        <f t="shared" si="1120"/>
        <v>0</v>
      </c>
      <c r="Z5158" s="35">
        <f t="shared" si="1132"/>
        <v>0</v>
      </c>
      <c r="AA5158" s="36">
        <f t="shared" si="1125"/>
        <v>0</v>
      </c>
      <c r="AB5158" s="36">
        <f t="shared" si="1126"/>
        <v>0</v>
      </c>
      <c r="AC5158" s="37">
        <f t="shared" si="1127"/>
        <v>0</v>
      </c>
      <c r="AD5158" s="35">
        <f>IF(OR(YEAR(G5158)&lt;2019,O5158="X"),0,IF(ISBLANK(H5158),DATEDIF(G5158,'[3]1.Pradzia'!$D$13,"M"),DATEDIF(G5158,H5158,"m")))</f>
        <v>0</v>
      </c>
      <c r="AE5158" s="37">
        <f>IF(E5158='[3]5.Grup_T'!$E$20,0,IF(AD5158&lt;&gt;0,M5158/V5158*MIN(12,AD5158),0))</f>
        <v>0</v>
      </c>
      <c r="AF5158" s="37">
        <f t="shared" si="1128"/>
        <v>0</v>
      </c>
      <c r="AG5158" s="37">
        <f t="shared" si="1129"/>
        <v>0</v>
      </c>
      <c r="AH5158" s="37">
        <f t="shared" si="1130"/>
        <v>0</v>
      </c>
      <c r="AI5158" s="35" t="str">
        <f t="shared" si="1131"/>
        <v>Nusidėvėjęs</v>
      </c>
      <c r="AJ5158" s="38" t="str">
        <f>IF(AND(F5158&lt;&gt;[3]Pav.tvarkyklė!$B$12,F5158&lt;&gt;[3]Pav.tvarkyklė!$B$13),"GVTNT","X")</f>
        <v>GVTNT</v>
      </c>
      <c r="AK5158" s="39">
        <f t="shared" si="1133"/>
        <v>0</v>
      </c>
      <c r="AL5158" s="41"/>
      <c r="AM5158" s="41"/>
      <c r="AN5158" s="41">
        <f t="shared" si="1121"/>
        <v>1900</v>
      </c>
      <c r="AO5158" s="41"/>
      <c r="AP5158" s="41"/>
      <c r="AQ5158" s="41"/>
      <c r="AR5158" s="42"/>
      <c r="AS5158" s="42"/>
      <c r="AU5158" s="43">
        <f t="shared" si="1122"/>
        <v>0</v>
      </c>
    </row>
    <row r="5159" spans="1:47" ht="15" customHeight="1" x14ac:dyDescent="0.25">
      <c r="A5159" s="11"/>
      <c r="B5159" s="19">
        <v>5328</v>
      </c>
      <c r="C5159" s="61"/>
      <c r="D5159" s="62"/>
      <c r="E5159" s="78"/>
      <c r="F5159" s="63"/>
      <c r="G5159" s="80"/>
      <c r="H5159" s="94"/>
      <c r="I5159" s="95"/>
      <c r="J5159" s="27"/>
      <c r="K5159" s="27"/>
      <c r="L5159" s="95"/>
      <c r="M5159" s="96"/>
      <c r="N5159" s="29">
        <v>0</v>
      </c>
      <c r="O5159" s="30" t="str">
        <f>IF(G5159&lt;=$N$2,"",IF(F5159=[3]Pav.tvarkyklė!$B$13,"",IF(ISBLANK(R5159),"X","")))</f>
        <v/>
      </c>
      <c r="P5159" s="91"/>
      <c r="Q5159" s="63"/>
      <c r="R5159" s="63"/>
      <c r="S5159" s="63"/>
      <c r="T5159" s="63"/>
      <c r="U5159" s="34" t="str">
        <f>IFERROR(INDEX('[3]5.Grup_T'!$G$4:$G$22,MATCH('6.Turtas'!E5159,'[3]5.Grup_T'!$E$4:$E$22,0)),"0")</f>
        <v>0</v>
      </c>
      <c r="V5159" s="35">
        <f t="shared" si="1123"/>
        <v>0</v>
      </c>
      <c r="W5159" s="35">
        <f>IF(NOT(ISBLANK(H5159)),(12-DATEDIF(H5159,'[3]1.Pradzia'!$D$13,"m")),0)</f>
        <v>0</v>
      </c>
      <c r="X5159" s="35">
        <f t="shared" si="1124"/>
        <v>0</v>
      </c>
      <c r="Y5159" s="35">
        <f t="shared" si="1120"/>
        <v>0</v>
      </c>
      <c r="Z5159" s="35">
        <f t="shared" si="1132"/>
        <v>0</v>
      </c>
      <c r="AA5159" s="36">
        <f t="shared" si="1125"/>
        <v>0</v>
      </c>
      <c r="AB5159" s="36">
        <f t="shared" si="1126"/>
        <v>0</v>
      </c>
      <c r="AC5159" s="37">
        <f t="shared" si="1127"/>
        <v>0</v>
      </c>
      <c r="AD5159" s="35">
        <f>IF(OR(YEAR(G5159)&lt;2019,O5159="X"),0,IF(ISBLANK(H5159),DATEDIF(G5159,'[3]1.Pradzia'!$D$13,"M"),DATEDIF(G5159,H5159,"m")))</f>
        <v>0</v>
      </c>
      <c r="AE5159" s="37">
        <f>IF(E5159='[3]5.Grup_T'!$E$20,0,IF(AD5159&lt;&gt;0,M5159/V5159*MIN(12,AD5159),0))</f>
        <v>0</v>
      </c>
      <c r="AF5159" s="37">
        <f t="shared" si="1128"/>
        <v>0</v>
      </c>
      <c r="AG5159" s="37">
        <f t="shared" si="1129"/>
        <v>0</v>
      </c>
      <c r="AH5159" s="37">
        <f t="shared" si="1130"/>
        <v>0</v>
      </c>
      <c r="AI5159" s="35" t="str">
        <f t="shared" si="1131"/>
        <v>Nusidėvėjęs</v>
      </c>
      <c r="AJ5159" s="38" t="str">
        <f>IF(AND(F5159&lt;&gt;[3]Pav.tvarkyklė!$B$12,F5159&lt;&gt;[3]Pav.tvarkyklė!$B$13),"GVTNT","X")</f>
        <v>GVTNT</v>
      </c>
      <c r="AK5159" s="39">
        <f t="shared" si="1133"/>
        <v>0</v>
      </c>
      <c r="AL5159" s="41"/>
      <c r="AM5159" s="41"/>
      <c r="AN5159" s="41">
        <f t="shared" si="1121"/>
        <v>1900</v>
      </c>
      <c r="AO5159" s="41"/>
      <c r="AP5159" s="41"/>
      <c r="AQ5159" s="41"/>
      <c r="AR5159" s="42"/>
      <c r="AS5159" s="42"/>
      <c r="AU5159" s="43">
        <f t="shared" si="1122"/>
        <v>0</v>
      </c>
    </row>
    <row r="5160" spans="1:47" ht="15" customHeight="1" x14ac:dyDescent="0.25">
      <c r="A5160" s="11"/>
      <c r="B5160" s="19">
        <v>5329</v>
      </c>
      <c r="C5160" s="61"/>
      <c r="D5160" s="62"/>
      <c r="E5160" s="78"/>
      <c r="F5160" s="63"/>
      <c r="G5160" s="80"/>
      <c r="H5160" s="94"/>
      <c r="I5160" s="95"/>
      <c r="J5160" s="27"/>
      <c r="K5160" s="27"/>
      <c r="L5160" s="95"/>
      <c r="M5160" s="96"/>
      <c r="N5160" s="29">
        <v>0</v>
      </c>
      <c r="O5160" s="30" t="str">
        <f>IF(G5160&lt;=$N$2,"",IF(F5160=[3]Pav.tvarkyklė!$B$13,"",IF(ISBLANK(R5160),"X","")))</f>
        <v/>
      </c>
      <c r="P5160" s="91"/>
      <c r="Q5160" s="63"/>
      <c r="R5160" s="63"/>
      <c r="S5160" s="63"/>
      <c r="T5160" s="63"/>
      <c r="U5160" s="34" t="str">
        <f>IFERROR(INDEX('[3]5.Grup_T'!$G$4:$G$22,MATCH('6.Turtas'!E5160,'[3]5.Grup_T'!$E$4:$E$22,0)),"0")</f>
        <v>0</v>
      </c>
      <c r="V5160" s="35">
        <f t="shared" si="1123"/>
        <v>0</v>
      </c>
      <c r="W5160" s="35">
        <f>IF(NOT(ISBLANK(H5160)),(12-DATEDIF(H5160,'[3]1.Pradzia'!$D$13,"m")),0)</f>
        <v>0</v>
      </c>
      <c r="X5160" s="35">
        <f t="shared" si="1124"/>
        <v>0</v>
      </c>
      <c r="Y5160" s="35">
        <f t="shared" si="1120"/>
        <v>0</v>
      </c>
      <c r="Z5160" s="35">
        <f t="shared" si="1132"/>
        <v>0</v>
      </c>
      <c r="AA5160" s="36">
        <f t="shared" si="1125"/>
        <v>0</v>
      </c>
      <c r="AB5160" s="36">
        <f t="shared" si="1126"/>
        <v>0</v>
      </c>
      <c r="AC5160" s="37">
        <f t="shared" si="1127"/>
        <v>0</v>
      </c>
      <c r="AD5160" s="35">
        <f>IF(OR(YEAR(G5160)&lt;2019,O5160="X"),0,IF(ISBLANK(H5160),DATEDIF(G5160,'[3]1.Pradzia'!$D$13,"M"),DATEDIF(G5160,H5160,"m")))</f>
        <v>0</v>
      </c>
      <c r="AE5160" s="37">
        <f>IF(E5160='[3]5.Grup_T'!$E$20,0,IF(AD5160&lt;&gt;0,M5160/V5160*MIN(12,AD5160),0))</f>
        <v>0</v>
      </c>
      <c r="AF5160" s="37">
        <f t="shared" si="1128"/>
        <v>0</v>
      </c>
      <c r="AG5160" s="37">
        <f t="shared" si="1129"/>
        <v>0</v>
      </c>
      <c r="AH5160" s="37">
        <f t="shared" si="1130"/>
        <v>0</v>
      </c>
      <c r="AI5160" s="35" t="str">
        <f t="shared" si="1131"/>
        <v>Nusidėvėjęs</v>
      </c>
      <c r="AJ5160" s="38" t="str">
        <f>IF(AND(F5160&lt;&gt;[3]Pav.tvarkyklė!$B$12,F5160&lt;&gt;[3]Pav.tvarkyklė!$B$13),"GVTNT","X")</f>
        <v>GVTNT</v>
      </c>
      <c r="AK5160" s="39">
        <f t="shared" si="1133"/>
        <v>0</v>
      </c>
      <c r="AL5160" s="41"/>
      <c r="AM5160" s="41"/>
      <c r="AN5160" s="41">
        <f t="shared" si="1121"/>
        <v>1900</v>
      </c>
      <c r="AO5160" s="41"/>
      <c r="AP5160" s="41"/>
      <c r="AQ5160" s="41"/>
      <c r="AR5160" s="42"/>
      <c r="AS5160" s="42"/>
      <c r="AU5160" s="43">
        <f t="shared" si="1122"/>
        <v>0</v>
      </c>
    </row>
    <row r="5161" spans="1:47" ht="15" customHeight="1" x14ac:dyDescent="0.25">
      <c r="A5161" s="11"/>
      <c r="B5161" s="19">
        <v>5330</v>
      </c>
      <c r="C5161" s="61"/>
      <c r="D5161" s="62"/>
      <c r="E5161" s="78"/>
      <c r="F5161" s="63"/>
      <c r="G5161" s="80"/>
      <c r="H5161" s="94"/>
      <c r="I5161" s="95"/>
      <c r="J5161" s="27"/>
      <c r="K5161" s="27"/>
      <c r="L5161" s="95"/>
      <c r="M5161" s="96"/>
      <c r="N5161" s="29">
        <v>0</v>
      </c>
      <c r="O5161" s="30" t="str">
        <f>IF(G5161&lt;=$N$2,"",IF(F5161=[3]Pav.tvarkyklė!$B$13,"",IF(ISBLANK(R5161),"X","")))</f>
        <v/>
      </c>
      <c r="P5161" s="91"/>
      <c r="Q5161" s="63"/>
      <c r="R5161" s="63"/>
      <c r="S5161" s="63"/>
      <c r="T5161" s="63"/>
      <c r="U5161" s="34" t="str">
        <f>IFERROR(INDEX('[3]5.Grup_T'!$G$4:$G$22,MATCH('6.Turtas'!E5161,'[3]5.Grup_T'!$E$4:$E$22,0)),"0")</f>
        <v>0</v>
      </c>
      <c r="V5161" s="35">
        <f t="shared" si="1123"/>
        <v>0</v>
      </c>
      <c r="W5161" s="35">
        <f>IF(NOT(ISBLANK(H5161)),(12-DATEDIF(H5161,'[3]1.Pradzia'!$D$13,"m")),0)</f>
        <v>0</v>
      </c>
      <c r="X5161" s="35">
        <f t="shared" si="1124"/>
        <v>0</v>
      </c>
      <c r="Y5161" s="35">
        <f t="shared" si="1120"/>
        <v>0</v>
      </c>
      <c r="Z5161" s="35">
        <f t="shared" si="1132"/>
        <v>0</v>
      </c>
      <c r="AA5161" s="36">
        <f t="shared" si="1125"/>
        <v>0</v>
      </c>
      <c r="AB5161" s="36">
        <f t="shared" si="1126"/>
        <v>0</v>
      </c>
      <c r="AC5161" s="37">
        <f t="shared" si="1127"/>
        <v>0</v>
      </c>
      <c r="AD5161" s="35">
        <f>IF(OR(YEAR(G5161)&lt;2019,O5161="X"),0,IF(ISBLANK(H5161),DATEDIF(G5161,'[3]1.Pradzia'!$D$13,"M"),DATEDIF(G5161,H5161,"m")))</f>
        <v>0</v>
      </c>
      <c r="AE5161" s="37">
        <f>IF(E5161='[3]5.Grup_T'!$E$20,0,IF(AD5161&lt;&gt;0,M5161/V5161*MIN(12,AD5161),0))</f>
        <v>0</v>
      </c>
      <c r="AF5161" s="37">
        <f t="shared" si="1128"/>
        <v>0</v>
      </c>
      <c r="AG5161" s="37">
        <f t="shared" si="1129"/>
        <v>0</v>
      </c>
      <c r="AH5161" s="37">
        <f t="shared" si="1130"/>
        <v>0</v>
      </c>
      <c r="AI5161" s="35" t="str">
        <f t="shared" si="1131"/>
        <v>Nusidėvėjęs</v>
      </c>
      <c r="AJ5161" s="38" t="str">
        <f>IF(AND(F5161&lt;&gt;[3]Pav.tvarkyklė!$B$12,F5161&lt;&gt;[3]Pav.tvarkyklė!$B$13),"GVTNT","X")</f>
        <v>GVTNT</v>
      </c>
      <c r="AK5161" s="39">
        <f t="shared" si="1133"/>
        <v>0</v>
      </c>
      <c r="AL5161" s="41"/>
      <c r="AM5161" s="41"/>
      <c r="AN5161" s="41">
        <f t="shared" si="1121"/>
        <v>1900</v>
      </c>
      <c r="AO5161" s="41"/>
      <c r="AP5161" s="41"/>
      <c r="AQ5161" s="41"/>
      <c r="AR5161" s="42"/>
      <c r="AS5161" s="42"/>
      <c r="AU5161" s="43">
        <f t="shared" si="1122"/>
        <v>0</v>
      </c>
    </row>
    <row r="5162" spans="1:47" ht="15" customHeight="1" x14ac:dyDescent="0.25">
      <c r="A5162" s="11"/>
      <c r="B5162" s="19">
        <v>5331</v>
      </c>
      <c r="C5162" s="61"/>
      <c r="D5162" s="62"/>
      <c r="E5162" s="78"/>
      <c r="F5162" s="63"/>
      <c r="G5162" s="80"/>
      <c r="H5162" s="94"/>
      <c r="I5162" s="95"/>
      <c r="J5162" s="27"/>
      <c r="K5162" s="27"/>
      <c r="L5162" s="95"/>
      <c r="M5162" s="96"/>
      <c r="N5162" s="29">
        <v>0</v>
      </c>
      <c r="O5162" s="30" t="str">
        <f>IF(G5162&lt;=$N$2,"",IF(F5162=[3]Pav.tvarkyklė!$B$13,"",IF(ISBLANK(R5162),"X","")))</f>
        <v/>
      </c>
      <c r="P5162" s="91"/>
      <c r="Q5162" s="63"/>
      <c r="R5162" s="63"/>
      <c r="S5162" s="63"/>
      <c r="T5162" s="63"/>
      <c r="U5162" s="34" t="str">
        <f>IFERROR(INDEX('[3]5.Grup_T'!$G$4:$G$22,MATCH('6.Turtas'!E5162,'[3]5.Grup_T'!$E$4:$E$22,0)),"0")</f>
        <v>0</v>
      </c>
      <c r="V5162" s="35">
        <f t="shared" si="1123"/>
        <v>0</v>
      </c>
      <c r="W5162" s="35">
        <f>IF(NOT(ISBLANK(H5162)),(12-DATEDIF(H5162,'[3]1.Pradzia'!$D$13,"m")),0)</f>
        <v>0</v>
      </c>
      <c r="X5162" s="35">
        <f t="shared" si="1124"/>
        <v>0</v>
      </c>
      <c r="Y5162" s="35">
        <f t="shared" si="1120"/>
        <v>0</v>
      </c>
      <c r="Z5162" s="35">
        <f t="shared" si="1132"/>
        <v>0</v>
      </c>
      <c r="AA5162" s="36">
        <f t="shared" si="1125"/>
        <v>0</v>
      </c>
      <c r="AB5162" s="36">
        <f t="shared" si="1126"/>
        <v>0</v>
      </c>
      <c r="AC5162" s="37">
        <f t="shared" si="1127"/>
        <v>0</v>
      </c>
      <c r="AD5162" s="35">
        <f>IF(OR(YEAR(G5162)&lt;2019,O5162="X"),0,IF(ISBLANK(H5162),DATEDIF(G5162,'[3]1.Pradzia'!$D$13,"M"),DATEDIF(G5162,H5162,"m")))</f>
        <v>0</v>
      </c>
      <c r="AE5162" s="37">
        <f>IF(E5162='[3]5.Grup_T'!$E$20,0,IF(AD5162&lt;&gt;0,M5162/V5162*MIN(12,AD5162),0))</f>
        <v>0</v>
      </c>
      <c r="AF5162" s="37">
        <f t="shared" si="1128"/>
        <v>0</v>
      </c>
      <c r="AG5162" s="37">
        <f t="shared" si="1129"/>
        <v>0</v>
      </c>
      <c r="AH5162" s="37">
        <f t="shared" si="1130"/>
        <v>0</v>
      </c>
      <c r="AI5162" s="35" t="str">
        <f t="shared" si="1131"/>
        <v>Nusidėvėjęs</v>
      </c>
      <c r="AJ5162" s="38" t="str">
        <f>IF(AND(F5162&lt;&gt;[3]Pav.tvarkyklė!$B$12,F5162&lt;&gt;[3]Pav.tvarkyklė!$B$13),"GVTNT","X")</f>
        <v>GVTNT</v>
      </c>
      <c r="AK5162" s="39">
        <f t="shared" si="1133"/>
        <v>0</v>
      </c>
      <c r="AL5162" s="41"/>
      <c r="AM5162" s="41"/>
      <c r="AN5162" s="41">
        <f t="shared" si="1121"/>
        <v>1900</v>
      </c>
      <c r="AO5162" s="41"/>
      <c r="AP5162" s="41"/>
      <c r="AQ5162" s="41"/>
      <c r="AR5162" s="42"/>
      <c r="AS5162" s="42"/>
      <c r="AU5162" s="43">
        <f t="shared" si="1122"/>
        <v>0</v>
      </c>
    </row>
    <row r="5163" spans="1:47" ht="15" customHeight="1" x14ac:dyDescent="0.25">
      <c r="A5163" s="11"/>
      <c r="B5163" s="19">
        <v>5332</v>
      </c>
      <c r="C5163" s="61"/>
      <c r="D5163" s="62"/>
      <c r="E5163" s="78"/>
      <c r="F5163" s="63"/>
      <c r="G5163" s="80"/>
      <c r="H5163" s="94"/>
      <c r="I5163" s="95"/>
      <c r="J5163" s="27"/>
      <c r="K5163" s="27"/>
      <c r="L5163" s="95"/>
      <c r="M5163" s="96"/>
      <c r="N5163" s="29">
        <v>0</v>
      </c>
      <c r="O5163" s="30" t="str">
        <f>IF(G5163&lt;=$N$2,"",IF(F5163=[3]Pav.tvarkyklė!$B$13,"",IF(ISBLANK(R5163),"X","")))</f>
        <v/>
      </c>
      <c r="P5163" s="91"/>
      <c r="Q5163" s="63"/>
      <c r="R5163" s="63"/>
      <c r="S5163" s="63"/>
      <c r="T5163" s="63"/>
      <c r="U5163" s="34" t="str">
        <f>IFERROR(INDEX('[3]5.Grup_T'!$G$4:$G$22,MATCH('6.Turtas'!E5163,'[3]5.Grup_T'!$E$4:$E$22,0)),"0")</f>
        <v>0</v>
      </c>
      <c r="V5163" s="35">
        <f t="shared" si="1123"/>
        <v>0</v>
      </c>
      <c r="W5163" s="35">
        <f>IF(NOT(ISBLANK(H5163)),(12-DATEDIF(H5163,'[3]1.Pradzia'!$D$13,"m")),0)</f>
        <v>0</v>
      </c>
      <c r="X5163" s="35">
        <f t="shared" si="1124"/>
        <v>0</v>
      </c>
      <c r="Y5163" s="35">
        <f t="shared" si="1120"/>
        <v>0</v>
      </c>
      <c r="Z5163" s="35">
        <f t="shared" si="1132"/>
        <v>0</v>
      </c>
      <c r="AA5163" s="36">
        <f t="shared" si="1125"/>
        <v>0</v>
      </c>
      <c r="AB5163" s="36">
        <f t="shared" si="1126"/>
        <v>0</v>
      </c>
      <c r="AC5163" s="37">
        <f t="shared" si="1127"/>
        <v>0</v>
      </c>
      <c r="AD5163" s="35">
        <f>IF(OR(YEAR(G5163)&lt;2019,O5163="X"),0,IF(ISBLANK(H5163),DATEDIF(G5163,'[3]1.Pradzia'!$D$13,"M"),DATEDIF(G5163,H5163,"m")))</f>
        <v>0</v>
      </c>
      <c r="AE5163" s="37">
        <f>IF(E5163='[3]5.Grup_T'!$E$20,0,IF(AD5163&lt;&gt;0,M5163/V5163*MIN(12,AD5163),0))</f>
        <v>0</v>
      </c>
      <c r="AF5163" s="37">
        <f t="shared" si="1128"/>
        <v>0</v>
      </c>
      <c r="AG5163" s="37">
        <f t="shared" si="1129"/>
        <v>0</v>
      </c>
      <c r="AH5163" s="37">
        <f t="shared" si="1130"/>
        <v>0</v>
      </c>
      <c r="AI5163" s="35" t="str">
        <f t="shared" si="1131"/>
        <v>Nusidėvėjęs</v>
      </c>
      <c r="AJ5163" s="38" t="str">
        <f>IF(AND(F5163&lt;&gt;[3]Pav.tvarkyklė!$B$12,F5163&lt;&gt;[3]Pav.tvarkyklė!$B$13),"GVTNT","X")</f>
        <v>GVTNT</v>
      </c>
      <c r="AK5163" s="39">
        <f t="shared" si="1133"/>
        <v>0</v>
      </c>
      <c r="AL5163" s="41"/>
      <c r="AM5163" s="41"/>
      <c r="AN5163" s="41">
        <f t="shared" si="1121"/>
        <v>1900</v>
      </c>
      <c r="AO5163" s="41"/>
      <c r="AP5163" s="41"/>
      <c r="AQ5163" s="41"/>
      <c r="AR5163" s="42"/>
      <c r="AS5163" s="42"/>
      <c r="AU5163" s="43">
        <f t="shared" si="1122"/>
        <v>0</v>
      </c>
    </row>
    <row r="5164" spans="1:47" ht="15" customHeight="1" x14ac:dyDescent="0.25">
      <c r="A5164" s="11"/>
      <c r="B5164" s="19">
        <v>5333</v>
      </c>
      <c r="C5164" s="61"/>
      <c r="D5164" s="62"/>
      <c r="E5164" s="78"/>
      <c r="F5164" s="63"/>
      <c r="G5164" s="80"/>
      <c r="H5164" s="94"/>
      <c r="I5164" s="95"/>
      <c r="J5164" s="27"/>
      <c r="K5164" s="27"/>
      <c r="L5164" s="95"/>
      <c r="M5164" s="96"/>
      <c r="N5164" s="29">
        <v>0</v>
      </c>
      <c r="O5164" s="30" t="str">
        <f>IF(G5164&lt;=$N$2,"",IF(F5164=[3]Pav.tvarkyklė!$B$13,"",IF(ISBLANK(R5164),"X","")))</f>
        <v/>
      </c>
      <c r="P5164" s="91"/>
      <c r="Q5164" s="63"/>
      <c r="R5164" s="63"/>
      <c r="S5164" s="63"/>
      <c r="T5164" s="63"/>
      <c r="U5164" s="34" t="str">
        <f>IFERROR(INDEX('[3]5.Grup_T'!$G$4:$G$22,MATCH('6.Turtas'!E5164,'[3]5.Grup_T'!$E$4:$E$22,0)),"0")</f>
        <v>0</v>
      </c>
      <c r="V5164" s="35">
        <f t="shared" si="1123"/>
        <v>0</v>
      </c>
      <c r="W5164" s="35">
        <f>IF(NOT(ISBLANK(H5164)),(12-DATEDIF(H5164,'[3]1.Pradzia'!$D$13,"m")),0)</f>
        <v>0</v>
      </c>
      <c r="X5164" s="35">
        <f t="shared" si="1124"/>
        <v>0</v>
      </c>
      <c r="Y5164" s="35">
        <f t="shared" si="1120"/>
        <v>0</v>
      </c>
      <c r="Z5164" s="35">
        <f t="shared" si="1132"/>
        <v>0</v>
      </c>
      <c r="AA5164" s="36">
        <f t="shared" si="1125"/>
        <v>0</v>
      </c>
      <c r="AB5164" s="36">
        <f t="shared" si="1126"/>
        <v>0</v>
      </c>
      <c r="AC5164" s="37">
        <f t="shared" si="1127"/>
        <v>0</v>
      </c>
      <c r="AD5164" s="35">
        <f>IF(OR(YEAR(G5164)&lt;2019,O5164="X"),0,IF(ISBLANK(H5164),DATEDIF(G5164,'[3]1.Pradzia'!$D$13,"M"),DATEDIF(G5164,H5164,"m")))</f>
        <v>0</v>
      </c>
      <c r="AE5164" s="37">
        <f>IF(E5164='[3]5.Grup_T'!$E$20,0,IF(AD5164&lt;&gt;0,M5164/V5164*MIN(12,AD5164),0))</f>
        <v>0</v>
      </c>
      <c r="AF5164" s="37">
        <f t="shared" si="1128"/>
        <v>0</v>
      </c>
      <c r="AG5164" s="37">
        <f t="shared" si="1129"/>
        <v>0</v>
      </c>
      <c r="AH5164" s="37">
        <f t="shared" si="1130"/>
        <v>0</v>
      </c>
      <c r="AI5164" s="35" t="str">
        <f t="shared" si="1131"/>
        <v>Nusidėvėjęs</v>
      </c>
      <c r="AJ5164" s="38" t="str">
        <f>IF(AND(F5164&lt;&gt;[3]Pav.tvarkyklė!$B$12,F5164&lt;&gt;[3]Pav.tvarkyklė!$B$13),"GVTNT","X")</f>
        <v>GVTNT</v>
      </c>
      <c r="AK5164" s="39">
        <f t="shared" si="1133"/>
        <v>0</v>
      </c>
      <c r="AL5164" s="41"/>
      <c r="AM5164" s="41"/>
      <c r="AN5164" s="41">
        <f t="shared" si="1121"/>
        <v>1900</v>
      </c>
      <c r="AO5164" s="41"/>
      <c r="AP5164" s="41"/>
      <c r="AQ5164" s="41"/>
      <c r="AR5164" s="42"/>
      <c r="AS5164" s="42"/>
      <c r="AU5164" s="43">
        <f t="shared" si="1122"/>
        <v>0</v>
      </c>
    </row>
    <row r="5165" spans="1:47" ht="15" customHeight="1" x14ac:dyDescent="0.25">
      <c r="A5165" s="11"/>
      <c r="B5165" s="19">
        <v>5334</v>
      </c>
      <c r="C5165" s="61"/>
      <c r="D5165" s="62"/>
      <c r="E5165" s="78"/>
      <c r="F5165" s="63"/>
      <c r="G5165" s="80"/>
      <c r="H5165" s="94"/>
      <c r="I5165" s="95"/>
      <c r="J5165" s="27"/>
      <c r="K5165" s="27"/>
      <c r="L5165" s="95"/>
      <c r="M5165" s="96"/>
      <c r="N5165" s="29">
        <v>0</v>
      </c>
      <c r="O5165" s="30" t="str">
        <f>IF(G5165&lt;=$N$2,"",IF(F5165=[3]Pav.tvarkyklė!$B$13,"",IF(ISBLANK(R5165),"X","")))</f>
        <v/>
      </c>
      <c r="P5165" s="91"/>
      <c r="Q5165" s="63"/>
      <c r="R5165" s="63"/>
      <c r="S5165" s="63"/>
      <c r="T5165" s="63"/>
      <c r="U5165" s="34" t="str">
        <f>IFERROR(INDEX('[3]5.Grup_T'!$G$4:$G$22,MATCH('6.Turtas'!E5165,'[3]5.Grup_T'!$E$4:$E$22,0)),"0")</f>
        <v>0</v>
      </c>
      <c r="V5165" s="35">
        <f t="shared" si="1123"/>
        <v>0</v>
      </c>
      <c r="W5165" s="35">
        <f>IF(NOT(ISBLANK(H5165)),(12-DATEDIF(H5165,'[3]1.Pradzia'!$D$13,"m")),0)</f>
        <v>0</v>
      </c>
      <c r="X5165" s="35">
        <f t="shared" si="1124"/>
        <v>0</v>
      </c>
      <c r="Y5165" s="35">
        <f t="shared" si="1120"/>
        <v>0</v>
      </c>
      <c r="Z5165" s="35">
        <f t="shared" si="1132"/>
        <v>0</v>
      </c>
      <c r="AA5165" s="36">
        <f t="shared" si="1125"/>
        <v>0</v>
      </c>
      <c r="AB5165" s="36">
        <f t="shared" si="1126"/>
        <v>0</v>
      </c>
      <c r="AC5165" s="37">
        <f t="shared" si="1127"/>
        <v>0</v>
      </c>
      <c r="AD5165" s="35">
        <f>IF(OR(YEAR(G5165)&lt;2019,O5165="X"),0,IF(ISBLANK(H5165),DATEDIF(G5165,'[3]1.Pradzia'!$D$13,"M"),DATEDIF(G5165,H5165,"m")))</f>
        <v>0</v>
      </c>
      <c r="AE5165" s="37">
        <f>IF(E5165='[3]5.Grup_T'!$E$20,0,IF(AD5165&lt;&gt;0,M5165/V5165*MIN(12,AD5165),0))</f>
        <v>0</v>
      </c>
      <c r="AF5165" s="37">
        <f t="shared" si="1128"/>
        <v>0</v>
      </c>
      <c r="AG5165" s="37">
        <f t="shared" si="1129"/>
        <v>0</v>
      </c>
      <c r="AH5165" s="37">
        <f t="shared" si="1130"/>
        <v>0</v>
      </c>
      <c r="AI5165" s="35" t="str">
        <f t="shared" si="1131"/>
        <v>Nusidėvėjęs</v>
      </c>
      <c r="AJ5165" s="38" t="str">
        <f>IF(AND(F5165&lt;&gt;[3]Pav.tvarkyklė!$B$12,F5165&lt;&gt;[3]Pav.tvarkyklė!$B$13),"GVTNT","X")</f>
        <v>GVTNT</v>
      </c>
      <c r="AK5165" s="39">
        <f t="shared" si="1133"/>
        <v>0</v>
      </c>
      <c r="AL5165" s="41"/>
      <c r="AM5165" s="41"/>
      <c r="AN5165" s="41">
        <f t="shared" si="1121"/>
        <v>1900</v>
      </c>
      <c r="AO5165" s="41"/>
      <c r="AP5165" s="41"/>
      <c r="AQ5165" s="41"/>
      <c r="AR5165" s="42"/>
      <c r="AS5165" s="42"/>
      <c r="AU5165" s="43">
        <f t="shared" si="1122"/>
        <v>0</v>
      </c>
    </row>
    <row r="5166" spans="1:47" ht="15" customHeight="1" x14ac:dyDescent="0.25">
      <c r="A5166" s="11"/>
      <c r="B5166" s="19">
        <v>5335</v>
      </c>
      <c r="C5166" s="61"/>
      <c r="D5166" s="62"/>
      <c r="E5166" s="78"/>
      <c r="F5166" s="63"/>
      <c r="G5166" s="80"/>
      <c r="H5166" s="94"/>
      <c r="I5166" s="95"/>
      <c r="J5166" s="27"/>
      <c r="K5166" s="27"/>
      <c r="L5166" s="95"/>
      <c r="M5166" s="96"/>
      <c r="N5166" s="29">
        <v>0</v>
      </c>
      <c r="O5166" s="30" t="str">
        <f>IF(G5166&lt;=$N$2,"",IF(F5166=[3]Pav.tvarkyklė!$B$13,"",IF(ISBLANK(R5166),"X","")))</f>
        <v/>
      </c>
      <c r="P5166" s="91"/>
      <c r="Q5166" s="63"/>
      <c r="R5166" s="63"/>
      <c r="S5166" s="63"/>
      <c r="T5166" s="63"/>
      <c r="U5166" s="34" t="str">
        <f>IFERROR(INDEX('[3]5.Grup_T'!$G$4:$G$22,MATCH('6.Turtas'!E5166,'[3]5.Grup_T'!$E$4:$E$22,0)),"0")</f>
        <v>0</v>
      </c>
      <c r="V5166" s="35">
        <f t="shared" si="1123"/>
        <v>0</v>
      </c>
      <c r="W5166" s="35">
        <f>IF(NOT(ISBLANK(H5166)),(12-DATEDIF(H5166,'[3]1.Pradzia'!$D$13,"m")),0)</f>
        <v>0</v>
      </c>
      <c r="X5166" s="35">
        <f t="shared" si="1124"/>
        <v>0</v>
      </c>
      <c r="Y5166" s="35">
        <f t="shared" si="1120"/>
        <v>0</v>
      </c>
      <c r="Z5166" s="35">
        <f t="shared" si="1132"/>
        <v>0</v>
      </c>
      <c r="AA5166" s="36">
        <f t="shared" si="1125"/>
        <v>0</v>
      </c>
      <c r="AB5166" s="36">
        <f t="shared" si="1126"/>
        <v>0</v>
      </c>
      <c r="AC5166" s="37">
        <f t="shared" si="1127"/>
        <v>0</v>
      </c>
      <c r="AD5166" s="35">
        <f>IF(OR(YEAR(G5166)&lt;2019,O5166="X"),0,IF(ISBLANK(H5166),DATEDIF(G5166,'[3]1.Pradzia'!$D$13,"M"),DATEDIF(G5166,H5166,"m")))</f>
        <v>0</v>
      </c>
      <c r="AE5166" s="37">
        <f>IF(E5166='[3]5.Grup_T'!$E$20,0,IF(AD5166&lt;&gt;0,M5166/V5166*MIN(12,AD5166),0))</f>
        <v>0</v>
      </c>
      <c r="AF5166" s="37">
        <f t="shared" si="1128"/>
        <v>0</v>
      </c>
      <c r="AG5166" s="37">
        <f t="shared" si="1129"/>
        <v>0</v>
      </c>
      <c r="AH5166" s="37">
        <f t="shared" si="1130"/>
        <v>0</v>
      </c>
      <c r="AI5166" s="35" t="str">
        <f t="shared" si="1131"/>
        <v>Nusidėvėjęs</v>
      </c>
      <c r="AJ5166" s="38" t="str">
        <f>IF(AND(F5166&lt;&gt;[3]Pav.tvarkyklė!$B$12,F5166&lt;&gt;[3]Pav.tvarkyklė!$B$13),"GVTNT","X")</f>
        <v>GVTNT</v>
      </c>
      <c r="AK5166" s="39">
        <f t="shared" si="1133"/>
        <v>0</v>
      </c>
      <c r="AL5166" s="41"/>
      <c r="AM5166" s="41"/>
      <c r="AN5166" s="41">
        <f t="shared" si="1121"/>
        <v>1900</v>
      </c>
      <c r="AO5166" s="41"/>
      <c r="AP5166" s="41"/>
      <c r="AQ5166" s="41"/>
      <c r="AR5166" s="42"/>
      <c r="AS5166" s="42"/>
      <c r="AU5166" s="43">
        <f t="shared" si="1122"/>
        <v>0</v>
      </c>
    </row>
    <row r="5167" spans="1:47" ht="15" customHeight="1" x14ac:dyDescent="0.25">
      <c r="A5167" s="11"/>
      <c r="B5167" s="19">
        <v>5336</v>
      </c>
      <c r="C5167" s="61"/>
      <c r="D5167" s="62"/>
      <c r="E5167" s="78"/>
      <c r="F5167" s="63"/>
      <c r="G5167" s="80"/>
      <c r="H5167" s="94"/>
      <c r="I5167" s="95"/>
      <c r="J5167" s="27"/>
      <c r="K5167" s="27"/>
      <c r="L5167" s="95"/>
      <c r="M5167" s="96"/>
      <c r="N5167" s="29">
        <v>0</v>
      </c>
      <c r="O5167" s="30" t="str">
        <f>IF(G5167&lt;=$N$2,"",IF(F5167=[3]Pav.tvarkyklė!$B$13,"",IF(ISBLANK(R5167),"X","")))</f>
        <v/>
      </c>
      <c r="P5167" s="91"/>
      <c r="Q5167" s="63"/>
      <c r="R5167" s="63"/>
      <c r="S5167" s="63"/>
      <c r="T5167" s="63"/>
      <c r="U5167" s="34" t="str">
        <f>IFERROR(INDEX('[3]5.Grup_T'!$G$4:$G$22,MATCH('6.Turtas'!E5167,'[3]5.Grup_T'!$E$4:$E$22,0)),"0")</f>
        <v>0</v>
      </c>
      <c r="V5167" s="35">
        <f t="shared" si="1123"/>
        <v>0</v>
      </c>
      <c r="W5167" s="35">
        <f>IF(NOT(ISBLANK(H5167)),(12-DATEDIF(H5167,'[3]1.Pradzia'!$D$13,"m")),0)</f>
        <v>0</v>
      </c>
      <c r="X5167" s="35">
        <f t="shared" si="1124"/>
        <v>0</v>
      </c>
      <c r="Y5167" s="35">
        <f t="shared" si="1120"/>
        <v>0</v>
      </c>
      <c r="Z5167" s="35">
        <f t="shared" si="1132"/>
        <v>0</v>
      </c>
      <c r="AA5167" s="36">
        <f t="shared" si="1125"/>
        <v>0</v>
      </c>
      <c r="AB5167" s="36">
        <f t="shared" si="1126"/>
        <v>0</v>
      </c>
      <c r="AC5167" s="37">
        <f t="shared" si="1127"/>
        <v>0</v>
      </c>
      <c r="AD5167" s="35">
        <f>IF(OR(YEAR(G5167)&lt;2019,O5167="X"),0,IF(ISBLANK(H5167),DATEDIF(G5167,'[3]1.Pradzia'!$D$13,"M"),DATEDIF(G5167,H5167,"m")))</f>
        <v>0</v>
      </c>
      <c r="AE5167" s="37">
        <f>IF(E5167='[3]5.Grup_T'!$E$20,0,IF(AD5167&lt;&gt;0,M5167/V5167*MIN(12,AD5167),0))</f>
        <v>0</v>
      </c>
      <c r="AF5167" s="37">
        <f t="shared" si="1128"/>
        <v>0</v>
      </c>
      <c r="AG5167" s="37">
        <f t="shared" si="1129"/>
        <v>0</v>
      </c>
      <c r="AH5167" s="37">
        <f t="shared" si="1130"/>
        <v>0</v>
      </c>
      <c r="AI5167" s="35" t="str">
        <f t="shared" si="1131"/>
        <v>Nusidėvėjęs</v>
      </c>
      <c r="AJ5167" s="38" t="str">
        <f>IF(AND(F5167&lt;&gt;[3]Pav.tvarkyklė!$B$12,F5167&lt;&gt;[3]Pav.tvarkyklė!$B$13),"GVTNT","X")</f>
        <v>GVTNT</v>
      </c>
      <c r="AK5167" s="39">
        <f t="shared" si="1133"/>
        <v>0</v>
      </c>
      <c r="AL5167" s="41"/>
      <c r="AM5167" s="41"/>
      <c r="AN5167" s="41">
        <f t="shared" si="1121"/>
        <v>1900</v>
      </c>
      <c r="AO5167" s="41"/>
      <c r="AP5167" s="41"/>
      <c r="AQ5167" s="41"/>
      <c r="AR5167" s="42"/>
      <c r="AS5167" s="42"/>
      <c r="AU5167" s="43">
        <f t="shared" si="1122"/>
        <v>0</v>
      </c>
    </row>
    <row r="5168" spans="1:47" ht="15" customHeight="1" x14ac:dyDescent="0.25">
      <c r="A5168" s="11"/>
      <c r="B5168" s="19">
        <v>5337</v>
      </c>
      <c r="C5168" s="61"/>
      <c r="D5168" s="62"/>
      <c r="E5168" s="78"/>
      <c r="F5168" s="63"/>
      <c r="G5168" s="80"/>
      <c r="H5168" s="94"/>
      <c r="I5168" s="95"/>
      <c r="J5168" s="27"/>
      <c r="K5168" s="27"/>
      <c r="L5168" s="95"/>
      <c r="M5168" s="96"/>
      <c r="N5168" s="29">
        <v>0</v>
      </c>
      <c r="O5168" s="30" t="str">
        <f>IF(G5168&lt;=$N$2,"",IF(F5168=[3]Pav.tvarkyklė!$B$13,"",IF(ISBLANK(R5168),"X","")))</f>
        <v/>
      </c>
      <c r="P5168" s="91"/>
      <c r="Q5168" s="63"/>
      <c r="R5168" s="63"/>
      <c r="S5168" s="63"/>
      <c r="T5168" s="63"/>
      <c r="U5168" s="34" t="str">
        <f>IFERROR(INDEX('[3]5.Grup_T'!$G$4:$G$22,MATCH('6.Turtas'!E5168,'[3]5.Grup_T'!$E$4:$E$22,0)),"0")</f>
        <v>0</v>
      </c>
      <c r="V5168" s="35">
        <f t="shared" si="1123"/>
        <v>0</v>
      </c>
      <c r="W5168" s="35">
        <f>IF(NOT(ISBLANK(H5168)),(12-DATEDIF(H5168,'[3]1.Pradzia'!$D$13,"m")),0)</f>
        <v>0</v>
      </c>
      <c r="X5168" s="35">
        <f t="shared" si="1124"/>
        <v>0</v>
      </c>
      <c r="Y5168" s="35">
        <f t="shared" si="1120"/>
        <v>0</v>
      </c>
      <c r="Z5168" s="35">
        <f t="shared" si="1132"/>
        <v>0</v>
      </c>
      <c r="AA5168" s="36">
        <f t="shared" si="1125"/>
        <v>0</v>
      </c>
      <c r="AB5168" s="36">
        <f t="shared" si="1126"/>
        <v>0</v>
      </c>
      <c r="AC5168" s="37">
        <f t="shared" si="1127"/>
        <v>0</v>
      </c>
      <c r="AD5168" s="35">
        <f>IF(OR(YEAR(G5168)&lt;2019,O5168="X"),0,IF(ISBLANK(H5168),DATEDIF(G5168,'[3]1.Pradzia'!$D$13,"M"),DATEDIF(G5168,H5168,"m")))</f>
        <v>0</v>
      </c>
      <c r="AE5168" s="37">
        <f>IF(E5168='[3]5.Grup_T'!$E$20,0,IF(AD5168&lt;&gt;0,M5168/V5168*MIN(12,AD5168),0))</f>
        <v>0</v>
      </c>
      <c r="AF5168" s="37">
        <f t="shared" si="1128"/>
        <v>0</v>
      </c>
      <c r="AG5168" s="37">
        <f t="shared" si="1129"/>
        <v>0</v>
      </c>
      <c r="AH5168" s="37">
        <f t="shared" si="1130"/>
        <v>0</v>
      </c>
      <c r="AI5168" s="35" t="str">
        <f t="shared" si="1131"/>
        <v>Nusidėvėjęs</v>
      </c>
      <c r="AJ5168" s="38" t="str">
        <f>IF(AND(F5168&lt;&gt;[3]Pav.tvarkyklė!$B$12,F5168&lt;&gt;[3]Pav.tvarkyklė!$B$13),"GVTNT","X")</f>
        <v>GVTNT</v>
      </c>
      <c r="AK5168" s="39">
        <f t="shared" si="1133"/>
        <v>0</v>
      </c>
      <c r="AL5168" s="41"/>
      <c r="AM5168" s="41"/>
      <c r="AN5168" s="41">
        <f t="shared" si="1121"/>
        <v>1900</v>
      </c>
      <c r="AO5168" s="41"/>
      <c r="AP5168" s="41"/>
      <c r="AQ5168" s="41"/>
      <c r="AR5168" s="42"/>
      <c r="AS5168" s="42"/>
      <c r="AU5168" s="43">
        <f t="shared" si="1122"/>
        <v>0</v>
      </c>
    </row>
    <row r="5169" spans="1:47" ht="15" customHeight="1" x14ac:dyDescent="0.25">
      <c r="A5169" s="11"/>
      <c r="B5169" s="19">
        <v>5338</v>
      </c>
      <c r="C5169" s="61"/>
      <c r="D5169" s="62"/>
      <c r="E5169" s="78"/>
      <c r="F5169" s="63"/>
      <c r="G5169" s="80"/>
      <c r="H5169" s="94"/>
      <c r="I5169" s="95"/>
      <c r="J5169" s="27"/>
      <c r="K5169" s="27"/>
      <c r="L5169" s="95"/>
      <c r="M5169" s="96"/>
      <c r="N5169" s="29">
        <v>0</v>
      </c>
      <c r="O5169" s="30" t="str">
        <f>IF(G5169&lt;=$N$2,"",IF(F5169=[3]Pav.tvarkyklė!$B$13,"",IF(ISBLANK(R5169),"X","")))</f>
        <v/>
      </c>
      <c r="P5169" s="91"/>
      <c r="Q5169" s="63"/>
      <c r="R5169" s="63"/>
      <c r="S5169" s="63"/>
      <c r="T5169" s="63"/>
      <c r="U5169" s="34" t="str">
        <f>IFERROR(INDEX('[3]5.Grup_T'!$G$4:$G$22,MATCH('6.Turtas'!E5169,'[3]5.Grup_T'!$E$4:$E$22,0)),"0")</f>
        <v>0</v>
      </c>
      <c r="V5169" s="35">
        <f t="shared" si="1123"/>
        <v>0</v>
      </c>
      <c r="W5169" s="35">
        <f>IF(NOT(ISBLANK(H5169)),(12-DATEDIF(H5169,'[3]1.Pradzia'!$D$13,"m")),0)</f>
        <v>0</v>
      </c>
      <c r="X5169" s="35">
        <f t="shared" si="1124"/>
        <v>0</v>
      </c>
      <c r="Y5169" s="35">
        <f t="shared" si="1120"/>
        <v>0</v>
      </c>
      <c r="Z5169" s="35">
        <f t="shared" si="1132"/>
        <v>0</v>
      </c>
      <c r="AA5169" s="36">
        <f t="shared" si="1125"/>
        <v>0</v>
      </c>
      <c r="AB5169" s="36">
        <f t="shared" si="1126"/>
        <v>0</v>
      </c>
      <c r="AC5169" s="37">
        <f t="shared" si="1127"/>
        <v>0</v>
      </c>
      <c r="AD5169" s="35">
        <f>IF(OR(YEAR(G5169)&lt;2019,O5169="X"),0,IF(ISBLANK(H5169),DATEDIF(G5169,'[3]1.Pradzia'!$D$13,"M"),DATEDIF(G5169,H5169,"m")))</f>
        <v>0</v>
      </c>
      <c r="AE5169" s="37">
        <f>IF(E5169='[3]5.Grup_T'!$E$20,0,IF(AD5169&lt;&gt;0,M5169/V5169*MIN(12,AD5169),0))</f>
        <v>0</v>
      </c>
      <c r="AF5169" s="37">
        <f t="shared" si="1128"/>
        <v>0</v>
      </c>
      <c r="AG5169" s="37">
        <f t="shared" si="1129"/>
        <v>0</v>
      </c>
      <c r="AH5169" s="37">
        <f t="shared" si="1130"/>
        <v>0</v>
      </c>
      <c r="AI5169" s="35" t="str">
        <f t="shared" si="1131"/>
        <v>Nusidėvėjęs</v>
      </c>
      <c r="AJ5169" s="38" t="str">
        <f>IF(AND(F5169&lt;&gt;[3]Pav.tvarkyklė!$B$12,F5169&lt;&gt;[3]Pav.tvarkyklė!$B$13),"GVTNT","X")</f>
        <v>GVTNT</v>
      </c>
      <c r="AK5169" s="39">
        <f t="shared" si="1133"/>
        <v>0</v>
      </c>
      <c r="AL5169" s="41"/>
      <c r="AM5169" s="41"/>
      <c r="AN5169" s="41">
        <f t="shared" si="1121"/>
        <v>1900</v>
      </c>
      <c r="AO5169" s="41"/>
      <c r="AP5169" s="41"/>
      <c r="AQ5169" s="41"/>
      <c r="AR5169" s="42"/>
      <c r="AS5169" s="42"/>
      <c r="AU5169" s="43">
        <f t="shared" si="1122"/>
        <v>0</v>
      </c>
    </row>
    <row r="5170" spans="1:47" ht="15" customHeight="1" x14ac:dyDescent="0.25">
      <c r="A5170" s="11"/>
      <c r="B5170" s="19">
        <v>5339</v>
      </c>
      <c r="C5170" s="61"/>
      <c r="D5170" s="62"/>
      <c r="E5170" s="78"/>
      <c r="F5170" s="63"/>
      <c r="G5170" s="80"/>
      <c r="H5170" s="94"/>
      <c r="I5170" s="95"/>
      <c r="J5170" s="27"/>
      <c r="K5170" s="27"/>
      <c r="L5170" s="95"/>
      <c r="M5170" s="96"/>
      <c r="N5170" s="29">
        <v>0</v>
      </c>
      <c r="O5170" s="30" t="str">
        <f>IF(G5170&lt;=$N$2,"",IF(F5170=[3]Pav.tvarkyklė!$B$13,"",IF(ISBLANK(R5170),"X","")))</f>
        <v/>
      </c>
      <c r="P5170" s="91"/>
      <c r="Q5170" s="63"/>
      <c r="R5170" s="63"/>
      <c r="S5170" s="63"/>
      <c r="T5170" s="63"/>
      <c r="U5170" s="34" t="str">
        <f>IFERROR(INDEX('[3]5.Grup_T'!$G$4:$G$22,MATCH('6.Turtas'!E5170,'[3]5.Grup_T'!$E$4:$E$22,0)),"0")</f>
        <v>0</v>
      </c>
      <c r="V5170" s="35">
        <f t="shared" si="1123"/>
        <v>0</v>
      </c>
      <c r="W5170" s="35">
        <f>IF(NOT(ISBLANK(H5170)),(12-DATEDIF(H5170,'[3]1.Pradzia'!$D$13,"m")),0)</f>
        <v>0</v>
      </c>
      <c r="X5170" s="35">
        <f t="shared" si="1124"/>
        <v>0</v>
      </c>
      <c r="Y5170" s="35">
        <f t="shared" si="1120"/>
        <v>0</v>
      </c>
      <c r="Z5170" s="35">
        <f t="shared" si="1132"/>
        <v>0</v>
      </c>
      <c r="AA5170" s="36">
        <f t="shared" si="1125"/>
        <v>0</v>
      </c>
      <c r="AB5170" s="36">
        <f t="shared" si="1126"/>
        <v>0</v>
      </c>
      <c r="AC5170" s="37">
        <f t="shared" si="1127"/>
        <v>0</v>
      </c>
      <c r="AD5170" s="35">
        <f>IF(OR(YEAR(G5170)&lt;2019,O5170="X"),0,IF(ISBLANK(H5170),DATEDIF(G5170,'[3]1.Pradzia'!$D$13,"M"),DATEDIF(G5170,H5170,"m")))</f>
        <v>0</v>
      </c>
      <c r="AE5170" s="37">
        <f>IF(E5170='[3]5.Grup_T'!$E$20,0,IF(AD5170&lt;&gt;0,M5170/V5170*MIN(12,AD5170),0))</f>
        <v>0</v>
      </c>
      <c r="AF5170" s="37">
        <f t="shared" si="1128"/>
        <v>0</v>
      </c>
      <c r="AG5170" s="37">
        <f t="shared" si="1129"/>
        <v>0</v>
      </c>
      <c r="AH5170" s="37">
        <f t="shared" si="1130"/>
        <v>0</v>
      </c>
      <c r="AI5170" s="35" t="str">
        <f t="shared" si="1131"/>
        <v>Nusidėvėjęs</v>
      </c>
      <c r="AJ5170" s="38" t="str">
        <f>IF(AND(F5170&lt;&gt;[3]Pav.tvarkyklė!$B$12,F5170&lt;&gt;[3]Pav.tvarkyklė!$B$13),"GVTNT","X")</f>
        <v>GVTNT</v>
      </c>
      <c r="AK5170" s="39">
        <f t="shared" si="1133"/>
        <v>0</v>
      </c>
      <c r="AL5170" s="41"/>
      <c r="AM5170" s="41"/>
      <c r="AN5170" s="41">
        <f t="shared" si="1121"/>
        <v>1900</v>
      </c>
      <c r="AO5170" s="41"/>
      <c r="AP5170" s="41"/>
      <c r="AQ5170" s="41"/>
      <c r="AR5170" s="42"/>
      <c r="AS5170" s="42"/>
      <c r="AU5170" s="43">
        <f t="shared" si="1122"/>
        <v>0</v>
      </c>
    </row>
    <row r="5171" spans="1:47" ht="15" customHeight="1" x14ac:dyDescent="0.25">
      <c r="A5171" s="11"/>
      <c r="B5171" s="19">
        <v>5340</v>
      </c>
      <c r="C5171" s="61"/>
      <c r="D5171" s="62"/>
      <c r="E5171" s="78"/>
      <c r="F5171" s="63"/>
      <c r="G5171" s="80"/>
      <c r="H5171" s="94"/>
      <c r="I5171" s="95"/>
      <c r="J5171" s="27"/>
      <c r="K5171" s="27"/>
      <c r="L5171" s="95"/>
      <c r="M5171" s="96"/>
      <c r="N5171" s="29">
        <v>0</v>
      </c>
      <c r="O5171" s="30" t="str">
        <f>IF(G5171&lt;=$N$2,"",IF(F5171=[3]Pav.tvarkyklė!$B$13,"",IF(ISBLANK(R5171),"X","")))</f>
        <v/>
      </c>
      <c r="P5171" s="91"/>
      <c r="Q5171" s="63"/>
      <c r="R5171" s="63"/>
      <c r="S5171" s="63"/>
      <c r="T5171" s="63"/>
      <c r="U5171" s="34" t="str">
        <f>IFERROR(INDEX('[3]5.Grup_T'!$G$4:$G$22,MATCH('6.Turtas'!E5171,'[3]5.Grup_T'!$E$4:$E$22,0)),"0")</f>
        <v>0</v>
      </c>
      <c r="V5171" s="35">
        <f t="shared" si="1123"/>
        <v>0</v>
      </c>
      <c r="W5171" s="35">
        <f>IF(NOT(ISBLANK(H5171)),(12-DATEDIF(H5171,'[3]1.Pradzia'!$D$13,"m")),0)</f>
        <v>0</v>
      </c>
      <c r="X5171" s="35">
        <f t="shared" si="1124"/>
        <v>0</v>
      </c>
      <c r="Y5171" s="35">
        <f t="shared" si="1120"/>
        <v>0</v>
      </c>
      <c r="Z5171" s="35">
        <f t="shared" si="1132"/>
        <v>0</v>
      </c>
      <c r="AA5171" s="36">
        <f t="shared" si="1125"/>
        <v>0</v>
      </c>
      <c r="AB5171" s="36">
        <f t="shared" si="1126"/>
        <v>0</v>
      </c>
      <c r="AC5171" s="37">
        <f t="shared" si="1127"/>
        <v>0</v>
      </c>
      <c r="AD5171" s="35">
        <f>IF(OR(YEAR(G5171)&lt;2019,O5171="X"),0,IF(ISBLANK(H5171),DATEDIF(G5171,'[3]1.Pradzia'!$D$13,"M"),DATEDIF(G5171,H5171,"m")))</f>
        <v>0</v>
      </c>
      <c r="AE5171" s="37">
        <f>IF(E5171='[3]5.Grup_T'!$E$20,0,IF(AD5171&lt;&gt;0,M5171/V5171*MIN(12,AD5171),0))</f>
        <v>0</v>
      </c>
      <c r="AF5171" s="37">
        <f t="shared" si="1128"/>
        <v>0</v>
      </c>
      <c r="AG5171" s="37">
        <f t="shared" si="1129"/>
        <v>0</v>
      </c>
      <c r="AH5171" s="37">
        <f t="shared" si="1130"/>
        <v>0</v>
      </c>
      <c r="AI5171" s="35" t="str">
        <f t="shared" si="1131"/>
        <v>Nusidėvėjęs</v>
      </c>
      <c r="AJ5171" s="38" t="str">
        <f>IF(AND(F5171&lt;&gt;[3]Pav.tvarkyklė!$B$12,F5171&lt;&gt;[3]Pav.tvarkyklė!$B$13),"GVTNT","X")</f>
        <v>GVTNT</v>
      </c>
      <c r="AK5171" s="39">
        <f t="shared" si="1133"/>
        <v>0</v>
      </c>
      <c r="AL5171" s="41"/>
      <c r="AM5171" s="41"/>
      <c r="AN5171" s="41">
        <f t="shared" si="1121"/>
        <v>1900</v>
      </c>
      <c r="AO5171" s="41"/>
      <c r="AP5171" s="41"/>
      <c r="AQ5171" s="41"/>
      <c r="AR5171" s="42"/>
      <c r="AS5171" s="42"/>
      <c r="AU5171" s="43">
        <f t="shared" si="1122"/>
        <v>0</v>
      </c>
    </row>
    <row r="5172" spans="1:47" ht="15" customHeight="1" x14ac:dyDescent="0.25">
      <c r="A5172" s="11"/>
      <c r="B5172" s="19">
        <v>5341</v>
      </c>
      <c r="C5172" s="61"/>
      <c r="D5172" s="62"/>
      <c r="E5172" s="78"/>
      <c r="F5172" s="63"/>
      <c r="G5172" s="80"/>
      <c r="H5172" s="94"/>
      <c r="I5172" s="95"/>
      <c r="J5172" s="27"/>
      <c r="K5172" s="27"/>
      <c r="L5172" s="95"/>
      <c r="M5172" s="96"/>
      <c r="N5172" s="29">
        <v>0</v>
      </c>
      <c r="O5172" s="30" t="str">
        <f>IF(G5172&lt;=$N$2,"",IF(F5172=[3]Pav.tvarkyklė!$B$13,"",IF(ISBLANK(R5172),"X","")))</f>
        <v/>
      </c>
      <c r="P5172" s="91"/>
      <c r="Q5172" s="63"/>
      <c r="R5172" s="63"/>
      <c r="S5172" s="63"/>
      <c r="T5172" s="63"/>
      <c r="U5172" s="34" t="str">
        <f>IFERROR(INDEX('[3]5.Grup_T'!$G$4:$G$22,MATCH('6.Turtas'!E5172,'[3]5.Grup_T'!$E$4:$E$22,0)),"0")</f>
        <v>0</v>
      </c>
      <c r="V5172" s="35">
        <f t="shared" si="1123"/>
        <v>0</v>
      </c>
      <c r="W5172" s="35">
        <f>IF(NOT(ISBLANK(H5172)),(12-DATEDIF(H5172,'[3]1.Pradzia'!$D$13,"m")),0)</f>
        <v>0</v>
      </c>
      <c r="X5172" s="35">
        <f t="shared" si="1124"/>
        <v>0</v>
      </c>
      <c r="Y5172" s="35">
        <f t="shared" si="1120"/>
        <v>0</v>
      </c>
      <c r="Z5172" s="35">
        <f t="shared" si="1132"/>
        <v>0</v>
      </c>
      <c r="AA5172" s="36">
        <f t="shared" si="1125"/>
        <v>0</v>
      </c>
      <c r="AB5172" s="36">
        <f t="shared" si="1126"/>
        <v>0</v>
      </c>
      <c r="AC5172" s="37">
        <f t="shared" si="1127"/>
        <v>0</v>
      </c>
      <c r="AD5172" s="35">
        <f>IF(OR(YEAR(G5172)&lt;2019,O5172="X"),0,IF(ISBLANK(H5172),DATEDIF(G5172,'[3]1.Pradzia'!$D$13,"M"),DATEDIF(G5172,H5172,"m")))</f>
        <v>0</v>
      </c>
      <c r="AE5172" s="37">
        <f>IF(E5172='[3]5.Grup_T'!$E$20,0,IF(AD5172&lt;&gt;0,M5172/V5172*MIN(12,AD5172),0))</f>
        <v>0</v>
      </c>
      <c r="AF5172" s="37">
        <f t="shared" si="1128"/>
        <v>0</v>
      </c>
      <c r="AG5172" s="37">
        <f t="shared" si="1129"/>
        <v>0</v>
      </c>
      <c r="AH5172" s="37">
        <f t="shared" si="1130"/>
        <v>0</v>
      </c>
      <c r="AI5172" s="35" t="str">
        <f t="shared" si="1131"/>
        <v>Nusidėvėjęs</v>
      </c>
      <c r="AJ5172" s="38" t="str">
        <f>IF(AND(F5172&lt;&gt;[3]Pav.tvarkyklė!$B$12,F5172&lt;&gt;[3]Pav.tvarkyklė!$B$13),"GVTNT","X")</f>
        <v>GVTNT</v>
      </c>
      <c r="AK5172" s="39">
        <f t="shared" si="1133"/>
        <v>0</v>
      </c>
      <c r="AL5172" s="41"/>
      <c r="AM5172" s="41"/>
      <c r="AN5172" s="41">
        <f t="shared" si="1121"/>
        <v>1900</v>
      </c>
      <c r="AO5172" s="41"/>
      <c r="AP5172" s="41"/>
      <c r="AQ5172" s="41"/>
      <c r="AR5172" s="42"/>
      <c r="AS5172" s="42"/>
      <c r="AU5172" s="43">
        <f t="shared" si="1122"/>
        <v>0</v>
      </c>
    </row>
    <row r="5173" spans="1:47" ht="15" customHeight="1" x14ac:dyDescent="0.25">
      <c r="A5173" s="11"/>
      <c r="B5173" s="19">
        <v>5342</v>
      </c>
      <c r="C5173" s="61"/>
      <c r="D5173" s="62"/>
      <c r="E5173" s="78"/>
      <c r="F5173" s="63"/>
      <c r="G5173" s="80"/>
      <c r="H5173" s="94"/>
      <c r="I5173" s="95"/>
      <c r="J5173" s="27"/>
      <c r="K5173" s="27"/>
      <c r="L5173" s="95"/>
      <c r="M5173" s="96"/>
      <c r="N5173" s="29">
        <v>0</v>
      </c>
      <c r="O5173" s="30" t="str">
        <f>IF(G5173&lt;=$N$2,"",IF(F5173=[3]Pav.tvarkyklė!$B$13,"",IF(ISBLANK(R5173),"X","")))</f>
        <v/>
      </c>
      <c r="P5173" s="91"/>
      <c r="Q5173" s="63"/>
      <c r="R5173" s="63"/>
      <c r="S5173" s="63"/>
      <c r="T5173" s="63"/>
      <c r="U5173" s="34" t="str">
        <f>IFERROR(INDEX('[3]5.Grup_T'!$G$4:$G$22,MATCH('6.Turtas'!E5173,'[3]5.Grup_T'!$E$4:$E$22,0)),"0")</f>
        <v>0</v>
      </c>
      <c r="V5173" s="35">
        <f t="shared" si="1123"/>
        <v>0</v>
      </c>
      <c r="W5173" s="35">
        <f>IF(NOT(ISBLANK(H5173)),(12-DATEDIF(H5173,'[3]1.Pradzia'!$D$13,"m")),0)</f>
        <v>0</v>
      </c>
      <c r="X5173" s="35">
        <f t="shared" si="1124"/>
        <v>0</v>
      </c>
      <c r="Y5173" s="35">
        <f t="shared" si="1120"/>
        <v>0</v>
      </c>
      <c r="Z5173" s="35">
        <f t="shared" si="1132"/>
        <v>0</v>
      </c>
      <c r="AA5173" s="36">
        <f t="shared" si="1125"/>
        <v>0</v>
      </c>
      <c r="AB5173" s="36">
        <f t="shared" si="1126"/>
        <v>0</v>
      </c>
      <c r="AC5173" s="37">
        <f t="shared" si="1127"/>
        <v>0</v>
      </c>
      <c r="AD5173" s="35">
        <f>IF(OR(YEAR(G5173)&lt;2019,O5173="X"),0,IF(ISBLANK(H5173),DATEDIF(G5173,'[3]1.Pradzia'!$D$13,"M"),DATEDIF(G5173,H5173,"m")))</f>
        <v>0</v>
      </c>
      <c r="AE5173" s="37">
        <f>IF(E5173='[3]5.Grup_T'!$E$20,0,IF(AD5173&lt;&gt;0,M5173/V5173*MIN(12,AD5173),0))</f>
        <v>0</v>
      </c>
      <c r="AF5173" s="37">
        <f t="shared" si="1128"/>
        <v>0</v>
      </c>
      <c r="AG5173" s="37">
        <f t="shared" si="1129"/>
        <v>0</v>
      </c>
      <c r="AH5173" s="37">
        <f t="shared" si="1130"/>
        <v>0</v>
      </c>
      <c r="AI5173" s="35" t="str">
        <f t="shared" si="1131"/>
        <v>Nusidėvėjęs</v>
      </c>
      <c r="AJ5173" s="38" t="str">
        <f>IF(AND(F5173&lt;&gt;[3]Pav.tvarkyklė!$B$12,F5173&lt;&gt;[3]Pav.tvarkyklė!$B$13),"GVTNT","X")</f>
        <v>GVTNT</v>
      </c>
      <c r="AK5173" s="39">
        <f t="shared" si="1133"/>
        <v>0</v>
      </c>
      <c r="AL5173" s="41"/>
      <c r="AM5173" s="41"/>
      <c r="AN5173" s="41">
        <f t="shared" si="1121"/>
        <v>1900</v>
      </c>
      <c r="AO5173" s="41"/>
      <c r="AP5173" s="41"/>
      <c r="AQ5173" s="41"/>
      <c r="AR5173" s="42"/>
      <c r="AS5173" s="42"/>
      <c r="AU5173" s="43">
        <f t="shared" si="1122"/>
        <v>0</v>
      </c>
    </row>
    <row r="5174" spans="1:47" ht="15" customHeight="1" x14ac:dyDescent="0.25">
      <c r="A5174" s="11"/>
      <c r="B5174" s="19">
        <v>5343</v>
      </c>
      <c r="C5174" s="61"/>
      <c r="D5174" s="62"/>
      <c r="E5174" s="78"/>
      <c r="F5174" s="63"/>
      <c r="G5174" s="80"/>
      <c r="H5174" s="94"/>
      <c r="I5174" s="95"/>
      <c r="J5174" s="27"/>
      <c r="K5174" s="27"/>
      <c r="L5174" s="95"/>
      <c r="M5174" s="96"/>
      <c r="N5174" s="29">
        <v>0</v>
      </c>
      <c r="O5174" s="30" t="str">
        <f>IF(G5174&lt;=$N$2,"",IF(F5174=[3]Pav.tvarkyklė!$B$13,"",IF(ISBLANK(R5174),"X","")))</f>
        <v/>
      </c>
      <c r="P5174" s="91"/>
      <c r="Q5174" s="63"/>
      <c r="R5174" s="63"/>
      <c r="S5174" s="63"/>
      <c r="T5174" s="63"/>
      <c r="U5174" s="34" t="str">
        <f>IFERROR(INDEX('[3]5.Grup_T'!$G$4:$G$22,MATCH('6.Turtas'!E5174,'[3]5.Grup_T'!$E$4:$E$22,0)),"0")</f>
        <v>0</v>
      </c>
      <c r="V5174" s="35">
        <f t="shared" si="1123"/>
        <v>0</v>
      </c>
      <c r="W5174" s="35">
        <f>IF(NOT(ISBLANK(H5174)),(12-DATEDIF(H5174,'[3]1.Pradzia'!$D$13,"m")),0)</f>
        <v>0</v>
      </c>
      <c r="X5174" s="35">
        <f t="shared" si="1124"/>
        <v>0</v>
      </c>
      <c r="Y5174" s="35">
        <f t="shared" si="1120"/>
        <v>0</v>
      </c>
      <c r="Z5174" s="35">
        <f t="shared" si="1132"/>
        <v>0</v>
      </c>
      <c r="AA5174" s="36">
        <f t="shared" si="1125"/>
        <v>0</v>
      </c>
      <c r="AB5174" s="36">
        <f t="shared" si="1126"/>
        <v>0</v>
      </c>
      <c r="AC5174" s="37">
        <f t="shared" si="1127"/>
        <v>0</v>
      </c>
      <c r="AD5174" s="35">
        <f>IF(OR(YEAR(G5174)&lt;2019,O5174="X"),0,IF(ISBLANK(H5174),DATEDIF(G5174,'[3]1.Pradzia'!$D$13,"M"),DATEDIF(G5174,H5174,"m")))</f>
        <v>0</v>
      </c>
      <c r="AE5174" s="37">
        <f>IF(E5174='[3]5.Grup_T'!$E$20,0,IF(AD5174&lt;&gt;0,M5174/V5174*MIN(12,AD5174),0))</f>
        <v>0</v>
      </c>
      <c r="AF5174" s="37">
        <f t="shared" si="1128"/>
        <v>0</v>
      </c>
      <c r="AG5174" s="37">
        <f t="shared" si="1129"/>
        <v>0</v>
      </c>
      <c r="AH5174" s="37">
        <f t="shared" si="1130"/>
        <v>0</v>
      </c>
      <c r="AI5174" s="35" t="str">
        <f t="shared" si="1131"/>
        <v>Nusidėvėjęs</v>
      </c>
      <c r="AJ5174" s="38" t="str">
        <f>IF(AND(F5174&lt;&gt;[3]Pav.tvarkyklė!$B$12,F5174&lt;&gt;[3]Pav.tvarkyklė!$B$13),"GVTNT","X")</f>
        <v>GVTNT</v>
      </c>
      <c r="AK5174" s="39">
        <f t="shared" si="1133"/>
        <v>0</v>
      </c>
      <c r="AL5174" s="41"/>
      <c r="AM5174" s="41"/>
      <c r="AN5174" s="41">
        <f t="shared" si="1121"/>
        <v>1900</v>
      </c>
      <c r="AO5174" s="41"/>
      <c r="AP5174" s="41"/>
      <c r="AQ5174" s="41"/>
      <c r="AR5174" s="42"/>
      <c r="AS5174" s="42"/>
      <c r="AU5174" s="43">
        <f t="shared" si="1122"/>
        <v>0</v>
      </c>
    </row>
    <row r="5175" spans="1:47" ht="15" customHeight="1" x14ac:dyDescent="0.25">
      <c r="A5175" s="11"/>
      <c r="B5175" s="19">
        <v>5344</v>
      </c>
      <c r="C5175" s="61"/>
      <c r="D5175" s="62"/>
      <c r="E5175" s="78"/>
      <c r="F5175" s="63"/>
      <c r="G5175" s="80"/>
      <c r="H5175" s="94"/>
      <c r="I5175" s="95"/>
      <c r="J5175" s="27"/>
      <c r="K5175" s="27"/>
      <c r="L5175" s="95"/>
      <c r="M5175" s="96"/>
      <c r="N5175" s="29">
        <v>0</v>
      </c>
      <c r="O5175" s="30" t="str">
        <f>IF(G5175&lt;=$N$2,"",IF(F5175=[3]Pav.tvarkyklė!$B$13,"",IF(ISBLANK(R5175),"X","")))</f>
        <v/>
      </c>
      <c r="P5175" s="91"/>
      <c r="Q5175" s="63"/>
      <c r="R5175" s="63"/>
      <c r="S5175" s="63"/>
      <c r="T5175" s="63"/>
      <c r="U5175" s="34" t="str">
        <f>IFERROR(INDEX('[3]5.Grup_T'!$G$4:$G$22,MATCH('6.Turtas'!E5175,'[3]5.Grup_T'!$E$4:$E$22,0)),"0")</f>
        <v>0</v>
      </c>
      <c r="V5175" s="35">
        <f t="shared" si="1123"/>
        <v>0</v>
      </c>
      <c r="W5175" s="35">
        <f>IF(NOT(ISBLANK(H5175)),(12-DATEDIF(H5175,'[3]1.Pradzia'!$D$13,"m")),0)</f>
        <v>0</v>
      </c>
      <c r="X5175" s="35">
        <f t="shared" si="1124"/>
        <v>0</v>
      </c>
      <c r="Y5175" s="35">
        <f t="shared" ref="Y5175:Y5238" si="1134">IF(YEAR(G5175)&gt;=2019,0,IF(Z5175&lt;=0,0,IF(W5175&lt;&gt;0,MIN(W5175,Z5175),MIN(12,Z5175))))</f>
        <v>0</v>
      </c>
      <c r="Z5175" s="35">
        <f t="shared" si="1132"/>
        <v>0</v>
      </c>
      <c r="AA5175" s="36">
        <f t="shared" si="1125"/>
        <v>0</v>
      </c>
      <c r="AB5175" s="36">
        <f t="shared" si="1126"/>
        <v>0</v>
      </c>
      <c r="AC5175" s="37">
        <f t="shared" si="1127"/>
        <v>0</v>
      </c>
      <c r="AD5175" s="35">
        <f>IF(OR(YEAR(G5175)&lt;2019,O5175="X"),0,IF(ISBLANK(H5175),DATEDIF(G5175,'[3]1.Pradzia'!$D$13,"M"),DATEDIF(G5175,H5175,"m")))</f>
        <v>0</v>
      </c>
      <c r="AE5175" s="37">
        <f>IF(E5175='[3]5.Grup_T'!$E$20,0,IF(AD5175&lt;&gt;0,M5175/V5175*MIN(12,AD5175),0))</f>
        <v>0</v>
      </c>
      <c r="AF5175" s="37">
        <f t="shared" si="1128"/>
        <v>0</v>
      </c>
      <c r="AG5175" s="37">
        <f t="shared" si="1129"/>
        <v>0</v>
      </c>
      <c r="AH5175" s="37">
        <f t="shared" si="1130"/>
        <v>0</v>
      </c>
      <c r="AI5175" s="35" t="str">
        <f t="shared" si="1131"/>
        <v>Nusidėvėjęs</v>
      </c>
      <c r="AJ5175" s="38" t="str">
        <f>IF(AND(F5175&lt;&gt;[3]Pav.tvarkyklė!$B$12,F5175&lt;&gt;[3]Pav.tvarkyklė!$B$13),"GVTNT","X")</f>
        <v>GVTNT</v>
      </c>
      <c r="AK5175" s="39">
        <f t="shared" si="1133"/>
        <v>0</v>
      </c>
      <c r="AL5175" s="41"/>
      <c r="AM5175" s="41"/>
      <c r="AN5175" s="41">
        <f t="shared" si="1121"/>
        <v>1900</v>
      </c>
      <c r="AO5175" s="41"/>
      <c r="AP5175" s="41"/>
      <c r="AQ5175" s="41"/>
      <c r="AR5175" s="42"/>
      <c r="AS5175" s="42"/>
      <c r="AU5175" s="43">
        <f t="shared" si="1122"/>
        <v>0</v>
      </c>
    </row>
    <row r="5176" spans="1:47" ht="15" customHeight="1" x14ac:dyDescent="0.25">
      <c r="A5176" s="11"/>
      <c r="B5176" s="19">
        <v>5345</v>
      </c>
      <c r="C5176" s="61"/>
      <c r="D5176" s="62"/>
      <c r="E5176" s="78"/>
      <c r="F5176" s="63"/>
      <c r="G5176" s="80"/>
      <c r="H5176" s="94"/>
      <c r="I5176" s="95"/>
      <c r="J5176" s="27"/>
      <c r="K5176" s="27"/>
      <c r="L5176" s="95"/>
      <c r="M5176" s="96"/>
      <c r="N5176" s="29">
        <v>0</v>
      </c>
      <c r="O5176" s="30" t="str">
        <f>IF(G5176&lt;=$N$2,"",IF(F5176=[3]Pav.tvarkyklė!$B$13,"",IF(ISBLANK(R5176),"X","")))</f>
        <v/>
      </c>
      <c r="P5176" s="91"/>
      <c r="Q5176" s="63"/>
      <c r="R5176" s="63"/>
      <c r="S5176" s="63"/>
      <c r="T5176" s="63"/>
      <c r="U5176" s="34" t="str">
        <f>IFERROR(INDEX('[3]5.Grup_T'!$G$4:$G$22,MATCH('6.Turtas'!E5176,'[3]5.Grup_T'!$E$4:$E$22,0)),"0")</f>
        <v>0</v>
      </c>
      <c r="V5176" s="35">
        <f t="shared" si="1123"/>
        <v>0</v>
      </c>
      <c r="W5176" s="35">
        <f>IF(NOT(ISBLANK(H5176)),(12-DATEDIF(H5176,'[3]1.Pradzia'!$D$13,"m")),0)</f>
        <v>0</v>
      </c>
      <c r="X5176" s="35">
        <f t="shared" si="1124"/>
        <v>0</v>
      </c>
      <c r="Y5176" s="35">
        <f t="shared" si="1134"/>
        <v>0</v>
      </c>
      <c r="Z5176" s="35">
        <f t="shared" si="1132"/>
        <v>0</v>
      </c>
      <c r="AA5176" s="36">
        <f t="shared" si="1125"/>
        <v>0</v>
      </c>
      <c r="AB5176" s="36">
        <f t="shared" si="1126"/>
        <v>0</v>
      </c>
      <c r="AC5176" s="37">
        <f t="shared" si="1127"/>
        <v>0</v>
      </c>
      <c r="AD5176" s="35">
        <f>IF(OR(YEAR(G5176)&lt;2019,O5176="X"),0,IF(ISBLANK(H5176),DATEDIF(G5176,'[3]1.Pradzia'!$D$13,"M"),DATEDIF(G5176,H5176,"m")))</f>
        <v>0</v>
      </c>
      <c r="AE5176" s="37">
        <f>IF(E5176='[3]5.Grup_T'!$E$20,0,IF(AD5176&lt;&gt;0,M5176/V5176*MIN(12,AD5176),0))</f>
        <v>0</v>
      </c>
      <c r="AF5176" s="37">
        <f t="shared" si="1128"/>
        <v>0</v>
      </c>
      <c r="AG5176" s="37">
        <f t="shared" si="1129"/>
        <v>0</v>
      </c>
      <c r="AH5176" s="37">
        <f t="shared" si="1130"/>
        <v>0</v>
      </c>
      <c r="AI5176" s="35" t="str">
        <f t="shared" si="1131"/>
        <v>Nusidėvėjęs</v>
      </c>
      <c r="AJ5176" s="38" t="str">
        <f>IF(AND(F5176&lt;&gt;[3]Pav.tvarkyklė!$B$12,F5176&lt;&gt;[3]Pav.tvarkyklė!$B$13),"GVTNT","X")</f>
        <v>GVTNT</v>
      </c>
      <c r="AK5176" s="39">
        <f t="shared" si="1133"/>
        <v>0</v>
      </c>
      <c r="AL5176" s="41"/>
      <c r="AM5176" s="41"/>
      <c r="AN5176" s="41">
        <f t="shared" si="1121"/>
        <v>1900</v>
      </c>
      <c r="AO5176" s="41"/>
      <c r="AP5176" s="41"/>
      <c r="AQ5176" s="41"/>
      <c r="AR5176" s="42"/>
      <c r="AS5176" s="42"/>
      <c r="AU5176" s="43">
        <f t="shared" si="1122"/>
        <v>0</v>
      </c>
    </row>
    <row r="5177" spans="1:47" ht="15" customHeight="1" x14ac:dyDescent="0.25">
      <c r="A5177" s="11"/>
      <c r="B5177" s="19">
        <v>5346</v>
      </c>
      <c r="C5177" s="61"/>
      <c r="D5177" s="62"/>
      <c r="E5177" s="78"/>
      <c r="F5177" s="63"/>
      <c r="G5177" s="80"/>
      <c r="H5177" s="94"/>
      <c r="I5177" s="95"/>
      <c r="J5177" s="27"/>
      <c r="K5177" s="27"/>
      <c r="L5177" s="95"/>
      <c r="M5177" s="96"/>
      <c r="N5177" s="29">
        <v>0</v>
      </c>
      <c r="O5177" s="30" t="str">
        <f>IF(G5177&lt;=$N$2,"",IF(F5177=[3]Pav.tvarkyklė!$B$13,"",IF(ISBLANK(R5177),"X","")))</f>
        <v/>
      </c>
      <c r="P5177" s="91"/>
      <c r="Q5177" s="63"/>
      <c r="R5177" s="63"/>
      <c r="S5177" s="63"/>
      <c r="T5177" s="63"/>
      <c r="U5177" s="34" t="str">
        <f>IFERROR(INDEX('[3]5.Grup_T'!$G$4:$G$22,MATCH('6.Turtas'!E5177,'[3]5.Grup_T'!$E$4:$E$22,0)),"0")</f>
        <v>0</v>
      </c>
      <c r="V5177" s="35">
        <f t="shared" si="1123"/>
        <v>0</v>
      </c>
      <c r="W5177" s="35">
        <f>IF(NOT(ISBLANK(H5177)),(12-DATEDIF(H5177,'[3]1.Pradzia'!$D$13,"m")),0)</f>
        <v>0</v>
      </c>
      <c r="X5177" s="35">
        <f t="shared" si="1124"/>
        <v>0</v>
      </c>
      <c r="Y5177" s="35">
        <f t="shared" si="1134"/>
        <v>0</v>
      </c>
      <c r="Z5177" s="35">
        <f t="shared" si="1132"/>
        <v>0</v>
      </c>
      <c r="AA5177" s="36">
        <f t="shared" si="1125"/>
        <v>0</v>
      </c>
      <c r="AB5177" s="36">
        <f t="shared" si="1126"/>
        <v>0</v>
      </c>
      <c r="AC5177" s="37">
        <f t="shared" si="1127"/>
        <v>0</v>
      </c>
      <c r="AD5177" s="35">
        <f>IF(OR(YEAR(G5177)&lt;2019,O5177="X"),0,IF(ISBLANK(H5177),DATEDIF(G5177,'[3]1.Pradzia'!$D$13,"M"),DATEDIF(G5177,H5177,"m")))</f>
        <v>0</v>
      </c>
      <c r="AE5177" s="37">
        <f>IF(E5177='[3]5.Grup_T'!$E$20,0,IF(AD5177&lt;&gt;0,M5177/V5177*MIN(12,AD5177),0))</f>
        <v>0</v>
      </c>
      <c r="AF5177" s="37">
        <f t="shared" si="1128"/>
        <v>0</v>
      </c>
      <c r="AG5177" s="37">
        <f t="shared" si="1129"/>
        <v>0</v>
      </c>
      <c r="AH5177" s="37">
        <f t="shared" si="1130"/>
        <v>0</v>
      </c>
      <c r="AI5177" s="35" t="str">
        <f t="shared" si="1131"/>
        <v>Nusidėvėjęs</v>
      </c>
      <c r="AJ5177" s="38" t="str">
        <f>IF(AND(F5177&lt;&gt;[3]Pav.tvarkyklė!$B$12,F5177&lt;&gt;[3]Pav.tvarkyklė!$B$13),"GVTNT","X")</f>
        <v>GVTNT</v>
      </c>
      <c r="AK5177" s="39">
        <f t="shared" si="1133"/>
        <v>0</v>
      </c>
      <c r="AL5177" s="41"/>
      <c r="AM5177" s="41"/>
      <c r="AN5177" s="41">
        <f t="shared" si="1121"/>
        <v>1900</v>
      </c>
      <c r="AO5177" s="41"/>
      <c r="AP5177" s="41"/>
      <c r="AQ5177" s="41"/>
      <c r="AR5177" s="42"/>
      <c r="AS5177" s="42"/>
      <c r="AU5177" s="43">
        <f t="shared" si="1122"/>
        <v>0</v>
      </c>
    </row>
    <row r="5178" spans="1:47" ht="15" customHeight="1" x14ac:dyDescent="0.25">
      <c r="A5178" s="11"/>
      <c r="B5178" s="19">
        <v>5347</v>
      </c>
      <c r="C5178" s="61"/>
      <c r="D5178" s="62"/>
      <c r="E5178" s="78"/>
      <c r="F5178" s="63"/>
      <c r="G5178" s="80"/>
      <c r="H5178" s="94"/>
      <c r="I5178" s="95"/>
      <c r="J5178" s="27"/>
      <c r="K5178" s="27"/>
      <c r="L5178" s="95"/>
      <c r="M5178" s="96"/>
      <c r="N5178" s="29">
        <v>0</v>
      </c>
      <c r="O5178" s="30" t="str">
        <f>IF(G5178&lt;=$N$2,"",IF(F5178=[3]Pav.tvarkyklė!$B$13,"",IF(ISBLANK(R5178),"X","")))</f>
        <v/>
      </c>
      <c r="P5178" s="91"/>
      <c r="Q5178" s="63"/>
      <c r="R5178" s="63"/>
      <c r="S5178" s="63"/>
      <c r="T5178" s="63"/>
      <c r="U5178" s="34" t="str">
        <f>IFERROR(INDEX('[3]5.Grup_T'!$G$4:$G$22,MATCH('6.Turtas'!E5178,'[3]5.Grup_T'!$E$4:$E$22,0)),"0")</f>
        <v>0</v>
      </c>
      <c r="V5178" s="35">
        <f t="shared" si="1123"/>
        <v>0</v>
      </c>
      <c r="W5178" s="35">
        <f>IF(NOT(ISBLANK(H5178)),(12-DATEDIF(H5178,'[3]1.Pradzia'!$D$13,"m")),0)</f>
        <v>0</v>
      </c>
      <c r="X5178" s="35">
        <f t="shared" si="1124"/>
        <v>0</v>
      </c>
      <c r="Y5178" s="35">
        <f t="shared" si="1134"/>
        <v>0</v>
      </c>
      <c r="Z5178" s="35">
        <f t="shared" si="1132"/>
        <v>0</v>
      </c>
      <c r="AA5178" s="36">
        <f t="shared" si="1125"/>
        <v>0</v>
      </c>
      <c r="AB5178" s="36">
        <f t="shared" si="1126"/>
        <v>0</v>
      </c>
      <c r="AC5178" s="37">
        <f t="shared" si="1127"/>
        <v>0</v>
      </c>
      <c r="AD5178" s="35">
        <f>IF(OR(YEAR(G5178)&lt;2019,O5178="X"),0,IF(ISBLANK(H5178),DATEDIF(G5178,'[3]1.Pradzia'!$D$13,"M"),DATEDIF(G5178,H5178,"m")))</f>
        <v>0</v>
      </c>
      <c r="AE5178" s="37">
        <f>IF(E5178='[3]5.Grup_T'!$E$20,0,IF(AD5178&lt;&gt;0,M5178/V5178*MIN(12,AD5178),0))</f>
        <v>0</v>
      </c>
      <c r="AF5178" s="37">
        <f t="shared" si="1128"/>
        <v>0</v>
      </c>
      <c r="AG5178" s="37">
        <f t="shared" si="1129"/>
        <v>0</v>
      </c>
      <c r="AH5178" s="37">
        <f t="shared" si="1130"/>
        <v>0</v>
      </c>
      <c r="AI5178" s="35" t="str">
        <f t="shared" si="1131"/>
        <v>Nusidėvėjęs</v>
      </c>
      <c r="AJ5178" s="38" t="str">
        <f>IF(AND(F5178&lt;&gt;[3]Pav.tvarkyklė!$B$12,F5178&lt;&gt;[3]Pav.tvarkyklė!$B$13),"GVTNT","X")</f>
        <v>GVTNT</v>
      </c>
      <c r="AK5178" s="39">
        <f t="shared" si="1133"/>
        <v>0</v>
      </c>
      <c r="AL5178" s="41"/>
      <c r="AM5178" s="41"/>
      <c r="AN5178" s="41">
        <f t="shared" si="1121"/>
        <v>1900</v>
      </c>
      <c r="AO5178" s="41"/>
      <c r="AP5178" s="41"/>
      <c r="AQ5178" s="41"/>
      <c r="AR5178" s="42"/>
      <c r="AS5178" s="42"/>
      <c r="AU5178" s="43">
        <f t="shared" si="1122"/>
        <v>0</v>
      </c>
    </row>
    <row r="5179" spans="1:47" ht="15" customHeight="1" x14ac:dyDescent="0.25">
      <c r="A5179" s="11"/>
      <c r="B5179" s="19">
        <v>5348</v>
      </c>
      <c r="C5179" s="61"/>
      <c r="D5179" s="62"/>
      <c r="E5179" s="78"/>
      <c r="F5179" s="63"/>
      <c r="G5179" s="80"/>
      <c r="H5179" s="94"/>
      <c r="I5179" s="95"/>
      <c r="J5179" s="27"/>
      <c r="K5179" s="27"/>
      <c r="L5179" s="95"/>
      <c r="M5179" s="96"/>
      <c r="N5179" s="29">
        <v>0</v>
      </c>
      <c r="O5179" s="30" t="str">
        <f>IF(G5179&lt;=$N$2,"",IF(F5179=[3]Pav.tvarkyklė!$B$13,"",IF(ISBLANK(R5179),"X","")))</f>
        <v/>
      </c>
      <c r="P5179" s="91"/>
      <c r="Q5179" s="63"/>
      <c r="R5179" s="63"/>
      <c r="S5179" s="63"/>
      <c r="T5179" s="63"/>
      <c r="U5179" s="34" t="str">
        <f>IFERROR(INDEX('[3]5.Grup_T'!$G$4:$G$22,MATCH('6.Turtas'!E5179,'[3]5.Grup_T'!$E$4:$E$22,0)),"0")</f>
        <v>0</v>
      </c>
      <c r="V5179" s="35">
        <f t="shared" si="1123"/>
        <v>0</v>
      </c>
      <c r="W5179" s="35">
        <f>IF(NOT(ISBLANK(H5179)),(12-DATEDIF(H5179,'[3]1.Pradzia'!$D$13,"m")),0)</f>
        <v>0</v>
      </c>
      <c r="X5179" s="35">
        <f t="shared" si="1124"/>
        <v>0</v>
      </c>
      <c r="Y5179" s="35">
        <f t="shared" si="1134"/>
        <v>0</v>
      </c>
      <c r="Z5179" s="35">
        <f t="shared" si="1132"/>
        <v>0</v>
      </c>
      <c r="AA5179" s="36">
        <f t="shared" si="1125"/>
        <v>0</v>
      </c>
      <c r="AB5179" s="36">
        <f t="shared" si="1126"/>
        <v>0</v>
      </c>
      <c r="AC5179" s="37">
        <f t="shared" si="1127"/>
        <v>0</v>
      </c>
      <c r="AD5179" s="35">
        <f>IF(OR(YEAR(G5179)&lt;2019,O5179="X"),0,IF(ISBLANK(H5179),DATEDIF(G5179,'[3]1.Pradzia'!$D$13,"M"),DATEDIF(G5179,H5179,"m")))</f>
        <v>0</v>
      </c>
      <c r="AE5179" s="37">
        <f>IF(E5179='[3]5.Grup_T'!$E$20,0,IF(AD5179&lt;&gt;0,M5179/V5179*MIN(12,AD5179),0))</f>
        <v>0</v>
      </c>
      <c r="AF5179" s="37">
        <f t="shared" si="1128"/>
        <v>0</v>
      </c>
      <c r="AG5179" s="37">
        <f t="shared" si="1129"/>
        <v>0</v>
      </c>
      <c r="AH5179" s="37">
        <f t="shared" si="1130"/>
        <v>0</v>
      </c>
      <c r="AI5179" s="35" t="str">
        <f t="shared" si="1131"/>
        <v>Nusidėvėjęs</v>
      </c>
      <c r="AJ5179" s="38" t="str">
        <f>IF(AND(F5179&lt;&gt;[3]Pav.tvarkyklė!$B$12,F5179&lt;&gt;[3]Pav.tvarkyklė!$B$13),"GVTNT","X")</f>
        <v>GVTNT</v>
      </c>
      <c r="AK5179" s="39">
        <f t="shared" si="1133"/>
        <v>0</v>
      </c>
      <c r="AL5179" s="41"/>
      <c r="AM5179" s="41"/>
      <c r="AN5179" s="41">
        <f t="shared" si="1121"/>
        <v>1900</v>
      </c>
      <c r="AO5179" s="41"/>
      <c r="AP5179" s="41"/>
      <c r="AQ5179" s="41"/>
      <c r="AR5179" s="42"/>
      <c r="AS5179" s="42"/>
      <c r="AU5179" s="43">
        <f t="shared" si="1122"/>
        <v>0</v>
      </c>
    </row>
    <row r="5180" spans="1:47" ht="15" customHeight="1" x14ac:dyDescent="0.25">
      <c r="A5180" s="11"/>
      <c r="B5180" s="19">
        <v>5349</v>
      </c>
      <c r="C5180" s="61"/>
      <c r="D5180" s="62"/>
      <c r="E5180" s="78"/>
      <c r="F5180" s="63"/>
      <c r="G5180" s="80"/>
      <c r="H5180" s="94"/>
      <c r="I5180" s="95"/>
      <c r="J5180" s="27"/>
      <c r="K5180" s="27"/>
      <c r="L5180" s="95"/>
      <c r="M5180" s="96"/>
      <c r="N5180" s="29">
        <v>0</v>
      </c>
      <c r="O5180" s="30" t="str">
        <f>IF(G5180&lt;=$N$2,"",IF(F5180=[3]Pav.tvarkyklė!$B$13,"",IF(ISBLANK(R5180),"X","")))</f>
        <v/>
      </c>
      <c r="P5180" s="91"/>
      <c r="Q5180" s="63"/>
      <c r="R5180" s="63"/>
      <c r="S5180" s="63"/>
      <c r="T5180" s="63"/>
      <c r="U5180" s="34" t="str">
        <f>IFERROR(INDEX('[3]5.Grup_T'!$G$4:$G$22,MATCH('6.Turtas'!E5180,'[3]5.Grup_T'!$E$4:$E$22,0)),"0")</f>
        <v>0</v>
      </c>
      <c r="V5180" s="35">
        <f t="shared" si="1123"/>
        <v>0</v>
      </c>
      <c r="W5180" s="35">
        <f>IF(NOT(ISBLANK(H5180)),(12-DATEDIF(H5180,'[3]1.Pradzia'!$D$13,"m")),0)</f>
        <v>0</v>
      </c>
      <c r="X5180" s="35">
        <f t="shared" si="1124"/>
        <v>0</v>
      </c>
      <c r="Y5180" s="35">
        <f t="shared" si="1134"/>
        <v>0</v>
      </c>
      <c r="Z5180" s="35">
        <f t="shared" si="1132"/>
        <v>0</v>
      </c>
      <c r="AA5180" s="36">
        <f t="shared" si="1125"/>
        <v>0</v>
      </c>
      <c r="AB5180" s="36">
        <f t="shared" si="1126"/>
        <v>0</v>
      </c>
      <c r="AC5180" s="37">
        <f t="shared" si="1127"/>
        <v>0</v>
      </c>
      <c r="AD5180" s="35">
        <f>IF(OR(YEAR(G5180)&lt;2019,O5180="X"),0,IF(ISBLANK(H5180),DATEDIF(G5180,'[3]1.Pradzia'!$D$13,"M"),DATEDIF(G5180,H5180,"m")))</f>
        <v>0</v>
      </c>
      <c r="AE5180" s="37">
        <f>IF(E5180='[3]5.Grup_T'!$E$20,0,IF(AD5180&lt;&gt;0,M5180/V5180*MIN(12,AD5180),0))</f>
        <v>0</v>
      </c>
      <c r="AF5180" s="37">
        <f t="shared" si="1128"/>
        <v>0</v>
      </c>
      <c r="AG5180" s="37">
        <f t="shared" si="1129"/>
        <v>0</v>
      </c>
      <c r="AH5180" s="37">
        <f t="shared" si="1130"/>
        <v>0</v>
      </c>
      <c r="AI5180" s="35" t="str">
        <f t="shared" si="1131"/>
        <v>Nusidėvėjęs</v>
      </c>
      <c r="AJ5180" s="38" t="str">
        <f>IF(AND(F5180&lt;&gt;[3]Pav.tvarkyklė!$B$12,F5180&lt;&gt;[3]Pav.tvarkyklė!$B$13),"GVTNT","X")</f>
        <v>GVTNT</v>
      </c>
      <c r="AK5180" s="39">
        <f t="shared" si="1133"/>
        <v>0</v>
      </c>
      <c r="AL5180" s="41"/>
      <c r="AM5180" s="41"/>
      <c r="AN5180" s="41">
        <f t="shared" si="1121"/>
        <v>1900</v>
      </c>
      <c r="AO5180" s="41"/>
      <c r="AP5180" s="41"/>
      <c r="AQ5180" s="41"/>
      <c r="AR5180" s="42"/>
      <c r="AS5180" s="42"/>
      <c r="AU5180" s="43">
        <f t="shared" si="1122"/>
        <v>0</v>
      </c>
    </row>
    <row r="5181" spans="1:47" ht="15" customHeight="1" x14ac:dyDescent="0.25">
      <c r="A5181" s="11"/>
      <c r="B5181" s="19">
        <v>5350</v>
      </c>
      <c r="C5181" s="61"/>
      <c r="D5181" s="62"/>
      <c r="E5181" s="78"/>
      <c r="F5181" s="63"/>
      <c r="G5181" s="80"/>
      <c r="H5181" s="94"/>
      <c r="I5181" s="95"/>
      <c r="J5181" s="27"/>
      <c r="K5181" s="27"/>
      <c r="L5181" s="95"/>
      <c r="M5181" s="96"/>
      <c r="N5181" s="29">
        <v>0</v>
      </c>
      <c r="O5181" s="30" t="str">
        <f>IF(G5181&lt;=$N$2,"",IF(F5181=[3]Pav.tvarkyklė!$B$13,"",IF(ISBLANK(R5181),"X","")))</f>
        <v/>
      </c>
      <c r="P5181" s="91"/>
      <c r="Q5181" s="63"/>
      <c r="R5181" s="63"/>
      <c r="S5181" s="63"/>
      <c r="T5181" s="63"/>
      <c r="U5181" s="34" t="str">
        <f>IFERROR(INDEX('[3]5.Grup_T'!$G$4:$G$22,MATCH('6.Turtas'!E5181,'[3]5.Grup_T'!$E$4:$E$22,0)),"0")</f>
        <v>0</v>
      </c>
      <c r="V5181" s="35">
        <f t="shared" si="1123"/>
        <v>0</v>
      </c>
      <c r="W5181" s="35">
        <f>IF(NOT(ISBLANK(H5181)),(12-DATEDIF(H5181,'[3]1.Pradzia'!$D$13,"m")),0)</f>
        <v>0</v>
      </c>
      <c r="X5181" s="35">
        <f t="shared" si="1124"/>
        <v>0</v>
      </c>
      <c r="Y5181" s="35">
        <f t="shared" si="1134"/>
        <v>0</v>
      </c>
      <c r="Z5181" s="35">
        <f t="shared" si="1132"/>
        <v>0</v>
      </c>
      <c r="AA5181" s="36">
        <f t="shared" si="1125"/>
        <v>0</v>
      </c>
      <c r="AB5181" s="36">
        <f t="shared" si="1126"/>
        <v>0</v>
      </c>
      <c r="AC5181" s="37">
        <f t="shared" si="1127"/>
        <v>0</v>
      </c>
      <c r="AD5181" s="35">
        <f>IF(OR(YEAR(G5181)&lt;2019,O5181="X"),0,IF(ISBLANK(H5181),DATEDIF(G5181,'[3]1.Pradzia'!$D$13,"M"),DATEDIF(G5181,H5181,"m")))</f>
        <v>0</v>
      </c>
      <c r="AE5181" s="37">
        <f>IF(E5181='[3]5.Grup_T'!$E$20,0,IF(AD5181&lt;&gt;0,M5181/V5181*MIN(12,AD5181),0))</f>
        <v>0</v>
      </c>
      <c r="AF5181" s="37">
        <f t="shared" si="1128"/>
        <v>0</v>
      </c>
      <c r="AG5181" s="37">
        <f t="shared" si="1129"/>
        <v>0</v>
      </c>
      <c r="AH5181" s="37">
        <f t="shared" si="1130"/>
        <v>0</v>
      </c>
      <c r="AI5181" s="35" t="str">
        <f t="shared" si="1131"/>
        <v>Nusidėvėjęs</v>
      </c>
      <c r="AJ5181" s="38" t="str">
        <f>IF(AND(F5181&lt;&gt;[3]Pav.tvarkyklė!$B$12,F5181&lt;&gt;[3]Pav.tvarkyklė!$B$13),"GVTNT","X")</f>
        <v>GVTNT</v>
      </c>
      <c r="AK5181" s="39">
        <f t="shared" si="1133"/>
        <v>0</v>
      </c>
      <c r="AL5181" s="41"/>
      <c r="AM5181" s="41"/>
      <c r="AN5181" s="41">
        <f t="shared" si="1121"/>
        <v>1900</v>
      </c>
      <c r="AO5181" s="41"/>
      <c r="AP5181" s="41"/>
      <c r="AQ5181" s="41"/>
      <c r="AR5181" s="42"/>
      <c r="AS5181" s="42"/>
      <c r="AU5181" s="43">
        <f t="shared" si="1122"/>
        <v>0</v>
      </c>
    </row>
    <row r="5182" spans="1:47" ht="15" customHeight="1" x14ac:dyDescent="0.25">
      <c r="A5182" s="11"/>
      <c r="B5182" s="19">
        <v>5351</v>
      </c>
      <c r="C5182" s="61"/>
      <c r="D5182" s="62"/>
      <c r="E5182" s="78"/>
      <c r="F5182" s="63"/>
      <c r="G5182" s="80"/>
      <c r="H5182" s="94"/>
      <c r="I5182" s="95"/>
      <c r="J5182" s="27"/>
      <c r="K5182" s="27"/>
      <c r="L5182" s="95"/>
      <c r="M5182" s="96"/>
      <c r="N5182" s="29">
        <v>0</v>
      </c>
      <c r="O5182" s="30" t="str">
        <f>IF(G5182&lt;=$N$2,"",IF(F5182=[3]Pav.tvarkyklė!$B$13,"",IF(ISBLANK(R5182),"X","")))</f>
        <v/>
      </c>
      <c r="P5182" s="91"/>
      <c r="Q5182" s="63"/>
      <c r="R5182" s="63"/>
      <c r="S5182" s="63"/>
      <c r="T5182" s="63"/>
      <c r="U5182" s="34" t="str">
        <f>IFERROR(INDEX('[3]5.Grup_T'!$G$4:$G$22,MATCH('6.Turtas'!E5182,'[3]5.Grup_T'!$E$4:$E$22,0)),"0")</f>
        <v>0</v>
      </c>
      <c r="V5182" s="35">
        <f t="shared" si="1123"/>
        <v>0</v>
      </c>
      <c r="W5182" s="35">
        <f>IF(NOT(ISBLANK(H5182)),(12-DATEDIF(H5182,'[3]1.Pradzia'!$D$13,"m")),0)</f>
        <v>0</v>
      </c>
      <c r="X5182" s="35">
        <f t="shared" si="1124"/>
        <v>0</v>
      </c>
      <c r="Y5182" s="35">
        <f t="shared" si="1134"/>
        <v>0</v>
      </c>
      <c r="Z5182" s="35">
        <f t="shared" si="1132"/>
        <v>0</v>
      </c>
      <c r="AA5182" s="36">
        <f t="shared" si="1125"/>
        <v>0</v>
      </c>
      <c r="AB5182" s="36">
        <f t="shared" si="1126"/>
        <v>0</v>
      </c>
      <c r="AC5182" s="37">
        <f t="shared" si="1127"/>
        <v>0</v>
      </c>
      <c r="AD5182" s="35">
        <f>IF(OR(YEAR(G5182)&lt;2019,O5182="X"),0,IF(ISBLANK(H5182),DATEDIF(G5182,'[3]1.Pradzia'!$D$13,"M"),DATEDIF(G5182,H5182,"m")))</f>
        <v>0</v>
      </c>
      <c r="AE5182" s="37">
        <f>IF(E5182='[3]5.Grup_T'!$E$20,0,IF(AD5182&lt;&gt;0,M5182/V5182*MIN(12,AD5182),0))</f>
        <v>0</v>
      </c>
      <c r="AF5182" s="37">
        <f t="shared" si="1128"/>
        <v>0</v>
      </c>
      <c r="AG5182" s="37">
        <f t="shared" si="1129"/>
        <v>0</v>
      </c>
      <c r="AH5182" s="37">
        <f t="shared" si="1130"/>
        <v>0</v>
      </c>
      <c r="AI5182" s="35" t="str">
        <f t="shared" si="1131"/>
        <v>Nusidėvėjęs</v>
      </c>
      <c r="AJ5182" s="38" t="str">
        <f>IF(AND(F5182&lt;&gt;[3]Pav.tvarkyklė!$B$12,F5182&lt;&gt;[3]Pav.tvarkyklė!$B$13),"GVTNT","X")</f>
        <v>GVTNT</v>
      </c>
      <c r="AK5182" s="39">
        <f t="shared" si="1133"/>
        <v>0</v>
      </c>
      <c r="AL5182" s="41"/>
      <c r="AM5182" s="41"/>
      <c r="AN5182" s="41">
        <f t="shared" si="1121"/>
        <v>1900</v>
      </c>
      <c r="AO5182" s="41"/>
      <c r="AP5182" s="41"/>
      <c r="AQ5182" s="41"/>
      <c r="AR5182" s="42"/>
      <c r="AS5182" s="42"/>
      <c r="AU5182" s="43">
        <f t="shared" si="1122"/>
        <v>0</v>
      </c>
    </row>
    <row r="5183" spans="1:47" ht="15" customHeight="1" x14ac:dyDescent="0.25">
      <c r="A5183" s="11"/>
      <c r="B5183" s="19">
        <v>5352</v>
      </c>
      <c r="C5183" s="61"/>
      <c r="D5183" s="62"/>
      <c r="E5183" s="78"/>
      <c r="F5183" s="63"/>
      <c r="G5183" s="80"/>
      <c r="H5183" s="94"/>
      <c r="I5183" s="95"/>
      <c r="J5183" s="27"/>
      <c r="K5183" s="27"/>
      <c r="L5183" s="95"/>
      <c r="M5183" s="96"/>
      <c r="N5183" s="29">
        <v>0</v>
      </c>
      <c r="O5183" s="30" t="str">
        <f>IF(G5183&lt;=$N$2,"",IF(F5183=[3]Pav.tvarkyklė!$B$13,"",IF(ISBLANK(R5183),"X","")))</f>
        <v/>
      </c>
      <c r="P5183" s="91"/>
      <c r="Q5183" s="63"/>
      <c r="R5183" s="63"/>
      <c r="S5183" s="63"/>
      <c r="T5183" s="63"/>
      <c r="U5183" s="34" t="str">
        <f>IFERROR(INDEX('[3]5.Grup_T'!$G$4:$G$22,MATCH('6.Turtas'!E5183,'[3]5.Grup_T'!$E$4:$E$22,0)),"0")</f>
        <v>0</v>
      </c>
      <c r="V5183" s="35">
        <f t="shared" si="1123"/>
        <v>0</v>
      </c>
      <c r="W5183" s="35">
        <f>IF(NOT(ISBLANK(H5183)),(12-DATEDIF(H5183,'[3]1.Pradzia'!$D$13,"m")),0)</f>
        <v>0</v>
      </c>
      <c r="X5183" s="35">
        <f t="shared" si="1124"/>
        <v>0</v>
      </c>
      <c r="Y5183" s="35">
        <f t="shared" si="1134"/>
        <v>0</v>
      </c>
      <c r="Z5183" s="35">
        <f t="shared" si="1132"/>
        <v>0</v>
      </c>
      <c r="AA5183" s="36">
        <f t="shared" si="1125"/>
        <v>0</v>
      </c>
      <c r="AB5183" s="36">
        <f t="shared" si="1126"/>
        <v>0</v>
      </c>
      <c r="AC5183" s="37">
        <f t="shared" si="1127"/>
        <v>0</v>
      </c>
      <c r="AD5183" s="35">
        <f>IF(OR(YEAR(G5183)&lt;2019,O5183="X"),0,IF(ISBLANK(H5183),DATEDIF(G5183,'[3]1.Pradzia'!$D$13,"M"),DATEDIF(G5183,H5183,"m")))</f>
        <v>0</v>
      </c>
      <c r="AE5183" s="37">
        <f>IF(E5183='[3]5.Grup_T'!$E$20,0,IF(AD5183&lt;&gt;0,M5183/V5183*MIN(12,AD5183),0))</f>
        <v>0</v>
      </c>
      <c r="AF5183" s="37">
        <f t="shared" si="1128"/>
        <v>0</v>
      </c>
      <c r="AG5183" s="37">
        <f t="shared" si="1129"/>
        <v>0</v>
      </c>
      <c r="AH5183" s="37">
        <f t="shared" si="1130"/>
        <v>0</v>
      </c>
      <c r="AI5183" s="35" t="str">
        <f t="shared" si="1131"/>
        <v>Nusidėvėjęs</v>
      </c>
      <c r="AJ5183" s="38" t="str">
        <f>IF(AND(F5183&lt;&gt;[3]Pav.tvarkyklė!$B$12,F5183&lt;&gt;[3]Pav.tvarkyklė!$B$13),"GVTNT","X")</f>
        <v>GVTNT</v>
      </c>
      <c r="AK5183" s="39">
        <f t="shared" si="1133"/>
        <v>0</v>
      </c>
      <c r="AL5183" s="41"/>
      <c r="AM5183" s="41"/>
      <c r="AN5183" s="41">
        <f t="shared" si="1121"/>
        <v>1900</v>
      </c>
      <c r="AO5183" s="41"/>
      <c r="AP5183" s="41"/>
      <c r="AQ5183" s="41"/>
      <c r="AR5183" s="42"/>
      <c r="AS5183" s="42"/>
      <c r="AU5183" s="43">
        <f t="shared" si="1122"/>
        <v>0</v>
      </c>
    </row>
    <row r="5184" spans="1:47" ht="15" customHeight="1" x14ac:dyDescent="0.25">
      <c r="A5184" s="11"/>
      <c r="B5184" s="19">
        <v>5353</v>
      </c>
      <c r="C5184" s="61"/>
      <c r="D5184" s="62"/>
      <c r="E5184" s="78"/>
      <c r="F5184" s="63"/>
      <c r="G5184" s="80"/>
      <c r="H5184" s="94"/>
      <c r="I5184" s="95"/>
      <c r="J5184" s="27"/>
      <c r="K5184" s="27"/>
      <c r="L5184" s="95"/>
      <c r="M5184" s="96"/>
      <c r="N5184" s="29">
        <v>0</v>
      </c>
      <c r="O5184" s="30" t="str">
        <f>IF(G5184&lt;=$N$2,"",IF(F5184=[3]Pav.tvarkyklė!$B$13,"",IF(ISBLANK(R5184),"X","")))</f>
        <v/>
      </c>
      <c r="P5184" s="91"/>
      <c r="Q5184" s="63"/>
      <c r="R5184" s="63"/>
      <c r="S5184" s="63"/>
      <c r="T5184" s="63"/>
      <c r="U5184" s="34" t="str">
        <f>IFERROR(INDEX('[3]5.Grup_T'!$G$4:$G$22,MATCH('6.Turtas'!E5184,'[3]5.Grup_T'!$E$4:$E$22,0)),"0")</f>
        <v>0</v>
      </c>
      <c r="V5184" s="35">
        <f t="shared" si="1123"/>
        <v>0</v>
      </c>
      <c r="W5184" s="35">
        <f>IF(NOT(ISBLANK(H5184)),(12-DATEDIF(H5184,'[3]1.Pradzia'!$D$13,"m")),0)</f>
        <v>0</v>
      </c>
      <c r="X5184" s="35">
        <f t="shared" si="1124"/>
        <v>0</v>
      </c>
      <c r="Y5184" s="35">
        <f t="shared" si="1134"/>
        <v>0</v>
      </c>
      <c r="Z5184" s="35">
        <f t="shared" si="1132"/>
        <v>0</v>
      </c>
      <c r="AA5184" s="36">
        <f t="shared" si="1125"/>
        <v>0</v>
      </c>
      <c r="AB5184" s="36">
        <f t="shared" si="1126"/>
        <v>0</v>
      </c>
      <c r="AC5184" s="37">
        <f t="shared" si="1127"/>
        <v>0</v>
      </c>
      <c r="AD5184" s="35">
        <f>IF(OR(YEAR(G5184)&lt;2019,O5184="X"),0,IF(ISBLANK(H5184),DATEDIF(G5184,'[3]1.Pradzia'!$D$13,"M"),DATEDIF(G5184,H5184,"m")))</f>
        <v>0</v>
      </c>
      <c r="AE5184" s="37">
        <f>IF(E5184='[3]5.Grup_T'!$E$20,0,IF(AD5184&lt;&gt;0,M5184/V5184*MIN(12,AD5184),0))</f>
        <v>0</v>
      </c>
      <c r="AF5184" s="37">
        <f t="shared" si="1128"/>
        <v>0</v>
      </c>
      <c r="AG5184" s="37">
        <f t="shared" si="1129"/>
        <v>0</v>
      </c>
      <c r="AH5184" s="37">
        <f t="shared" si="1130"/>
        <v>0</v>
      </c>
      <c r="AI5184" s="35" t="str">
        <f t="shared" si="1131"/>
        <v>Nusidėvėjęs</v>
      </c>
      <c r="AJ5184" s="38" t="str">
        <f>IF(AND(F5184&lt;&gt;[3]Pav.tvarkyklė!$B$12,F5184&lt;&gt;[3]Pav.tvarkyklė!$B$13),"GVTNT","X")</f>
        <v>GVTNT</v>
      </c>
      <c r="AK5184" s="39">
        <f t="shared" si="1133"/>
        <v>0</v>
      </c>
      <c r="AL5184" s="41"/>
      <c r="AM5184" s="41"/>
      <c r="AN5184" s="41">
        <f t="shared" si="1121"/>
        <v>1900</v>
      </c>
      <c r="AO5184" s="41"/>
      <c r="AP5184" s="41"/>
      <c r="AQ5184" s="41"/>
      <c r="AR5184" s="42"/>
      <c r="AS5184" s="42"/>
      <c r="AU5184" s="43">
        <f t="shared" si="1122"/>
        <v>0</v>
      </c>
    </row>
    <row r="5185" spans="1:47" ht="15" customHeight="1" x14ac:dyDescent="0.25">
      <c r="A5185" s="11"/>
      <c r="B5185" s="19">
        <v>5354</v>
      </c>
      <c r="C5185" s="61"/>
      <c r="D5185" s="62"/>
      <c r="E5185" s="78"/>
      <c r="F5185" s="63"/>
      <c r="G5185" s="80"/>
      <c r="H5185" s="94"/>
      <c r="I5185" s="95"/>
      <c r="J5185" s="27"/>
      <c r="K5185" s="27"/>
      <c r="L5185" s="95"/>
      <c r="M5185" s="96"/>
      <c r="N5185" s="29">
        <v>0</v>
      </c>
      <c r="O5185" s="30" t="str">
        <f>IF(G5185&lt;=$N$2,"",IF(F5185=[3]Pav.tvarkyklė!$B$13,"",IF(ISBLANK(R5185),"X","")))</f>
        <v/>
      </c>
      <c r="P5185" s="91"/>
      <c r="Q5185" s="63"/>
      <c r="R5185" s="63"/>
      <c r="S5185" s="63"/>
      <c r="T5185" s="63"/>
      <c r="U5185" s="34" t="str">
        <f>IFERROR(INDEX('[3]5.Grup_T'!$G$4:$G$22,MATCH('6.Turtas'!E5185,'[3]5.Grup_T'!$E$4:$E$22,0)),"0")</f>
        <v>0</v>
      </c>
      <c r="V5185" s="35">
        <f t="shared" si="1123"/>
        <v>0</v>
      </c>
      <c r="W5185" s="35">
        <f>IF(NOT(ISBLANK(H5185)),(12-DATEDIF(H5185,'[3]1.Pradzia'!$D$13,"m")),0)</f>
        <v>0</v>
      </c>
      <c r="X5185" s="35">
        <f t="shared" si="1124"/>
        <v>0</v>
      </c>
      <c r="Y5185" s="35">
        <f t="shared" si="1134"/>
        <v>0</v>
      </c>
      <c r="Z5185" s="35">
        <f t="shared" si="1132"/>
        <v>0</v>
      </c>
      <c r="AA5185" s="36">
        <f t="shared" si="1125"/>
        <v>0</v>
      </c>
      <c r="AB5185" s="36">
        <f t="shared" si="1126"/>
        <v>0</v>
      </c>
      <c r="AC5185" s="37">
        <f t="shared" si="1127"/>
        <v>0</v>
      </c>
      <c r="AD5185" s="35">
        <f>IF(OR(YEAR(G5185)&lt;2019,O5185="X"),0,IF(ISBLANK(H5185),DATEDIF(G5185,'[3]1.Pradzia'!$D$13,"M"),DATEDIF(G5185,H5185,"m")))</f>
        <v>0</v>
      </c>
      <c r="AE5185" s="37">
        <f>IF(E5185='[3]5.Grup_T'!$E$20,0,IF(AD5185&lt;&gt;0,M5185/V5185*MIN(12,AD5185),0))</f>
        <v>0</v>
      </c>
      <c r="AF5185" s="37">
        <f t="shared" si="1128"/>
        <v>0</v>
      </c>
      <c r="AG5185" s="37">
        <f t="shared" si="1129"/>
        <v>0</v>
      </c>
      <c r="AH5185" s="37">
        <f t="shared" si="1130"/>
        <v>0</v>
      </c>
      <c r="AI5185" s="35" t="str">
        <f t="shared" si="1131"/>
        <v>Nusidėvėjęs</v>
      </c>
      <c r="AJ5185" s="38" t="str">
        <f>IF(AND(F5185&lt;&gt;[3]Pav.tvarkyklė!$B$12,F5185&lt;&gt;[3]Pav.tvarkyklė!$B$13),"GVTNT","X")</f>
        <v>GVTNT</v>
      </c>
      <c r="AK5185" s="39">
        <f t="shared" si="1133"/>
        <v>0</v>
      </c>
      <c r="AL5185" s="41"/>
      <c r="AM5185" s="41"/>
      <c r="AN5185" s="41">
        <f t="shared" si="1121"/>
        <v>1900</v>
      </c>
      <c r="AO5185" s="41"/>
      <c r="AP5185" s="41"/>
      <c r="AQ5185" s="41"/>
      <c r="AR5185" s="42"/>
      <c r="AS5185" s="42"/>
      <c r="AU5185" s="43">
        <f t="shared" si="1122"/>
        <v>0</v>
      </c>
    </row>
    <row r="5186" spans="1:47" ht="15" customHeight="1" x14ac:dyDescent="0.25">
      <c r="A5186" s="11"/>
      <c r="B5186" s="19">
        <v>5355</v>
      </c>
      <c r="C5186" s="61"/>
      <c r="D5186" s="62"/>
      <c r="E5186" s="78"/>
      <c r="F5186" s="63"/>
      <c r="G5186" s="80"/>
      <c r="H5186" s="94"/>
      <c r="I5186" s="95"/>
      <c r="J5186" s="27"/>
      <c r="K5186" s="27"/>
      <c r="L5186" s="95"/>
      <c r="M5186" s="96"/>
      <c r="N5186" s="29">
        <v>0</v>
      </c>
      <c r="O5186" s="30" t="str">
        <f>IF(G5186&lt;=$N$2,"",IF(F5186=[3]Pav.tvarkyklė!$B$13,"",IF(ISBLANK(R5186),"X","")))</f>
        <v/>
      </c>
      <c r="P5186" s="91"/>
      <c r="Q5186" s="63"/>
      <c r="R5186" s="63"/>
      <c r="S5186" s="63"/>
      <c r="T5186" s="63"/>
      <c r="U5186" s="34" t="str">
        <f>IFERROR(INDEX('[3]5.Grup_T'!$G$4:$G$22,MATCH('6.Turtas'!E5186,'[3]5.Grup_T'!$E$4:$E$22,0)),"0")</f>
        <v>0</v>
      </c>
      <c r="V5186" s="35">
        <f t="shared" si="1123"/>
        <v>0</v>
      </c>
      <c r="W5186" s="35">
        <f>IF(NOT(ISBLANK(H5186)),(12-DATEDIF(H5186,'[3]1.Pradzia'!$D$13,"m")),0)</f>
        <v>0</v>
      </c>
      <c r="X5186" s="35">
        <f t="shared" si="1124"/>
        <v>0</v>
      </c>
      <c r="Y5186" s="35">
        <f t="shared" si="1134"/>
        <v>0</v>
      </c>
      <c r="Z5186" s="35">
        <f t="shared" si="1132"/>
        <v>0</v>
      </c>
      <c r="AA5186" s="36">
        <f t="shared" si="1125"/>
        <v>0</v>
      </c>
      <c r="AB5186" s="36">
        <f t="shared" si="1126"/>
        <v>0</v>
      </c>
      <c r="AC5186" s="37">
        <f t="shared" si="1127"/>
        <v>0</v>
      </c>
      <c r="AD5186" s="35">
        <f>IF(OR(YEAR(G5186)&lt;2019,O5186="X"),0,IF(ISBLANK(H5186),DATEDIF(G5186,'[3]1.Pradzia'!$D$13,"M"),DATEDIF(G5186,H5186,"m")))</f>
        <v>0</v>
      </c>
      <c r="AE5186" s="37">
        <f>IF(E5186='[3]5.Grup_T'!$E$20,0,IF(AD5186&lt;&gt;0,M5186/V5186*MIN(12,AD5186),0))</f>
        <v>0</v>
      </c>
      <c r="AF5186" s="37">
        <f t="shared" si="1128"/>
        <v>0</v>
      </c>
      <c r="AG5186" s="37">
        <f t="shared" si="1129"/>
        <v>0</v>
      </c>
      <c r="AH5186" s="37">
        <f t="shared" si="1130"/>
        <v>0</v>
      </c>
      <c r="AI5186" s="35" t="str">
        <f t="shared" si="1131"/>
        <v>Nusidėvėjęs</v>
      </c>
      <c r="AJ5186" s="38" t="str">
        <f>IF(AND(F5186&lt;&gt;[3]Pav.tvarkyklė!$B$12,F5186&lt;&gt;[3]Pav.tvarkyklė!$B$13),"GVTNT","X")</f>
        <v>GVTNT</v>
      </c>
      <c r="AK5186" s="39">
        <f t="shared" si="1133"/>
        <v>0</v>
      </c>
      <c r="AL5186" s="41"/>
      <c r="AM5186" s="41"/>
      <c r="AN5186" s="41">
        <f t="shared" si="1121"/>
        <v>1900</v>
      </c>
      <c r="AO5186" s="41"/>
      <c r="AP5186" s="41"/>
      <c r="AQ5186" s="41"/>
      <c r="AR5186" s="42"/>
      <c r="AS5186" s="42"/>
      <c r="AU5186" s="43">
        <f t="shared" si="1122"/>
        <v>0</v>
      </c>
    </row>
    <row r="5187" spans="1:47" ht="15" customHeight="1" x14ac:dyDescent="0.25">
      <c r="A5187" s="11"/>
      <c r="B5187" s="19">
        <v>5356</v>
      </c>
      <c r="C5187" s="61"/>
      <c r="D5187" s="62"/>
      <c r="E5187" s="78"/>
      <c r="F5187" s="63"/>
      <c r="G5187" s="80"/>
      <c r="H5187" s="94"/>
      <c r="I5187" s="95"/>
      <c r="J5187" s="27"/>
      <c r="K5187" s="27"/>
      <c r="L5187" s="95"/>
      <c r="M5187" s="96"/>
      <c r="N5187" s="29">
        <v>0</v>
      </c>
      <c r="O5187" s="30" t="str">
        <f>IF(G5187&lt;=$N$2,"",IF(F5187=[3]Pav.tvarkyklė!$B$13,"",IF(ISBLANK(R5187),"X","")))</f>
        <v/>
      </c>
      <c r="P5187" s="91"/>
      <c r="Q5187" s="63"/>
      <c r="R5187" s="63"/>
      <c r="S5187" s="63"/>
      <c r="T5187" s="63"/>
      <c r="U5187" s="34" t="str">
        <f>IFERROR(INDEX('[3]5.Grup_T'!$G$4:$G$22,MATCH('6.Turtas'!E5187,'[3]5.Grup_T'!$E$4:$E$22,0)),"0")</f>
        <v>0</v>
      </c>
      <c r="V5187" s="35">
        <f t="shared" si="1123"/>
        <v>0</v>
      </c>
      <c r="W5187" s="35">
        <f>IF(NOT(ISBLANK(H5187)),(12-DATEDIF(H5187,'[3]1.Pradzia'!$D$13,"m")),0)</f>
        <v>0</v>
      </c>
      <c r="X5187" s="35">
        <f t="shared" si="1124"/>
        <v>0</v>
      </c>
      <c r="Y5187" s="35">
        <f t="shared" si="1134"/>
        <v>0</v>
      </c>
      <c r="Z5187" s="35">
        <f t="shared" si="1132"/>
        <v>0</v>
      </c>
      <c r="AA5187" s="36">
        <f t="shared" si="1125"/>
        <v>0</v>
      </c>
      <c r="AB5187" s="36">
        <f t="shared" si="1126"/>
        <v>0</v>
      </c>
      <c r="AC5187" s="37">
        <f t="shared" si="1127"/>
        <v>0</v>
      </c>
      <c r="AD5187" s="35">
        <f>IF(OR(YEAR(G5187)&lt;2019,O5187="X"),0,IF(ISBLANK(H5187),DATEDIF(G5187,'[3]1.Pradzia'!$D$13,"M"),DATEDIF(G5187,H5187,"m")))</f>
        <v>0</v>
      </c>
      <c r="AE5187" s="37">
        <f>IF(E5187='[3]5.Grup_T'!$E$20,0,IF(AD5187&lt;&gt;0,M5187/V5187*MIN(12,AD5187),0))</f>
        <v>0</v>
      </c>
      <c r="AF5187" s="37">
        <f t="shared" si="1128"/>
        <v>0</v>
      </c>
      <c r="AG5187" s="37">
        <f t="shared" si="1129"/>
        <v>0</v>
      </c>
      <c r="AH5187" s="37">
        <f t="shared" si="1130"/>
        <v>0</v>
      </c>
      <c r="AI5187" s="35" t="str">
        <f t="shared" si="1131"/>
        <v>Nusidėvėjęs</v>
      </c>
      <c r="AJ5187" s="38" t="str">
        <f>IF(AND(F5187&lt;&gt;[3]Pav.tvarkyklė!$B$12,F5187&lt;&gt;[3]Pav.tvarkyklė!$B$13),"GVTNT","X")</f>
        <v>GVTNT</v>
      </c>
      <c r="AK5187" s="39">
        <f t="shared" si="1133"/>
        <v>0</v>
      </c>
      <c r="AL5187" s="41"/>
      <c r="AM5187" s="41"/>
      <c r="AN5187" s="41">
        <f t="shared" si="1121"/>
        <v>1900</v>
      </c>
      <c r="AO5187" s="41"/>
      <c r="AP5187" s="41"/>
      <c r="AQ5187" s="41"/>
      <c r="AR5187" s="42"/>
      <c r="AS5187" s="42"/>
      <c r="AU5187" s="43">
        <f t="shared" si="1122"/>
        <v>0</v>
      </c>
    </row>
    <row r="5188" spans="1:47" ht="15" customHeight="1" x14ac:dyDescent="0.25">
      <c r="A5188" s="11"/>
      <c r="B5188" s="19">
        <v>5357</v>
      </c>
      <c r="C5188" s="61"/>
      <c r="D5188" s="62"/>
      <c r="E5188" s="78"/>
      <c r="F5188" s="63"/>
      <c r="G5188" s="80"/>
      <c r="H5188" s="94"/>
      <c r="I5188" s="95"/>
      <c r="J5188" s="27"/>
      <c r="K5188" s="27"/>
      <c r="L5188" s="95"/>
      <c r="M5188" s="96"/>
      <c r="N5188" s="29">
        <v>0</v>
      </c>
      <c r="O5188" s="30" t="str">
        <f>IF(G5188&lt;=$N$2,"",IF(F5188=[3]Pav.tvarkyklė!$B$13,"",IF(ISBLANK(R5188),"X","")))</f>
        <v/>
      </c>
      <c r="P5188" s="91"/>
      <c r="Q5188" s="63"/>
      <c r="R5188" s="63"/>
      <c r="S5188" s="63"/>
      <c r="T5188" s="63"/>
      <c r="U5188" s="34" t="str">
        <f>IFERROR(INDEX('[3]5.Grup_T'!$G$4:$G$22,MATCH('6.Turtas'!E5188,'[3]5.Grup_T'!$E$4:$E$22,0)),"0")</f>
        <v>0</v>
      </c>
      <c r="V5188" s="35">
        <f t="shared" si="1123"/>
        <v>0</v>
      </c>
      <c r="W5188" s="35">
        <f>IF(NOT(ISBLANK(H5188)),(12-DATEDIF(H5188,'[3]1.Pradzia'!$D$13,"m")),0)</f>
        <v>0</v>
      </c>
      <c r="X5188" s="35">
        <f t="shared" si="1124"/>
        <v>0</v>
      </c>
      <c r="Y5188" s="35">
        <f t="shared" si="1134"/>
        <v>0</v>
      </c>
      <c r="Z5188" s="35">
        <f t="shared" si="1132"/>
        <v>0</v>
      </c>
      <c r="AA5188" s="36">
        <f t="shared" si="1125"/>
        <v>0</v>
      </c>
      <c r="AB5188" s="36">
        <f t="shared" si="1126"/>
        <v>0</v>
      </c>
      <c r="AC5188" s="37">
        <f t="shared" si="1127"/>
        <v>0</v>
      </c>
      <c r="AD5188" s="35">
        <f>IF(OR(YEAR(G5188)&lt;2019,O5188="X"),0,IF(ISBLANK(H5188),DATEDIF(G5188,'[3]1.Pradzia'!$D$13,"M"),DATEDIF(G5188,H5188,"m")))</f>
        <v>0</v>
      </c>
      <c r="AE5188" s="37">
        <f>IF(E5188='[3]5.Grup_T'!$E$20,0,IF(AD5188&lt;&gt;0,M5188/V5188*MIN(12,AD5188),0))</f>
        <v>0</v>
      </c>
      <c r="AF5188" s="37">
        <f t="shared" si="1128"/>
        <v>0</v>
      </c>
      <c r="AG5188" s="37">
        <f t="shared" si="1129"/>
        <v>0</v>
      </c>
      <c r="AH5188" s="37">
        <f t="shared" si="1130"/>
        <v>0</v>
      </c>
      <c r="AI5188" s="35" t="str">
        <f t="shared" si="1131"/>
        <v>Nusidėvėjęs</v>
      </c>
      <c r="AJ5188" s="38" t="str">
        <f>IF(AND(F5188&lt;&gt;[3]Pav.tvarkyklė!$B$12,F5188&lt;&gt;[3]Pav.tvarkyklė!$B$13),"GVTNT","X")</f>
        <v>GVTNT</v>
      </c>
      <c r="AK5188" s="39">
        <f t="shared" si="1133"/>
        <v>0</v>
      </c>
      <c r="AL5188" s="41"/>
      <c r="AM5188" s="41"/>
      <c r="AN5188" s="41">
        <f t="shared" si="1121"/>
        <v>1900</v>
      </c>
      <c r="AO5188" s="41"/>
      <c r="AP5188" s="41"/>
      <c r="AQ5188" s="41"/>
      <c r="AR5188" s="42"/>
      <c r="AS5188" s="42"/>
      <c r="AU5188" s="43">
        <f t="shared" si="1122"/>
        <v>0</v>
      </c>
    </row>
    <row r="5189" spans="1:47" ht="15" customHeight="1" x14ac:dyDescent="0.25">
      <c r="A5189" s="11"/>
      <c r="B5189" s="19">
        <v>5358</v>
      </c>
      <c r="C5189" s="61"/>
      <c r="D5189" s="62"/>
      <c r="E5189" s="78"/>
      <c r="F5189" s="63"/>
      <c r="G5189" s="80"/>
      <c r="H5189" s="94"/>
      <c r="I5189" s="95"/>
      <c r="J5189" s="27"/>
      <c r="K5189" s="27"/>
      <c r="L5189" s="95"/>
      <c r="M5189" s="96"/>
      <c r="N5189" s="29">
        <v>0</v>
      </c>
      <c r="O5189" s="30" t="str">
        <f>IF(G5189&lt;=$N$2,"",IF(F5189=[3]Pav.tvarkyklė!$B$13,"",IF(ISBLANK(R5189),"X","")))</f>
        <v/>
      </c>
      <c r="P5189" s="91"/>
      <c r="Q5189" s="63"/>
      <c r="R5189" s="63"/>
      <c r="S5189" s="63"/>
      <c r="T5189" s="63"/>
      <c r="U5189" s="34" t="str">
        <f>IFERROR(INDEX('[3]5.Grup_T'!$G$4:$G$22,MATCH('6.Turtas'!E5189,'[3]5.Grup_T'!$E$4:$E$22,0)),"0")</f>
        <v>0</v>
      </c>
      <c r="V5189" s="35">
        <f t="shared" si="1123"/>
        <v>0</v>
      </c>
      <c r="W5189" s="35">
        <f>IF(NOT(ISBLANK(H5189)),(12-DATEDIF(H5189,'[3]1.Pradzia'!$D$13,"m")),0)</f>
        <v>0</v>
      </c>
      <c r="X5189" s="35">
        <f t="shared" si="1124"/>
        <v>0</v>
      </c>
      <c r="Y5189" s="35">
        <f t="shared" si="1134"/>
        <v>0</v>
      </c>
      <c r="Z5189" s="35">
        <f t="shared" si="1132"/>
        <v>0</v>
      </c>
      <c r="AA5189" s="36">
        <f t="shared" si="1125"/>
        <v>0</v>
      </c>
      <c r="AB5189" s="36">
        <f t="shared" si="1126"/>
        <v>0</v>
      </c>
      <c r="AC5189" s="37">
        <f t="shared" si="1127"/>
        <v>0</v>
      </c>
      <c r="AD5189" s="35">
        <f>IF(OR(YEAR(G5189)&lt;2019,O5189="X"),0,IF(ISBLANK(H5189),DATEDIF(G5189,'[3]1.Pradzia'!$D$13,"M"),DATEDIF(G5189,H5189,"m")))</f>
        <v>0</v>
      </c>
      <c r="AE5189" s="37">
        <f>IF(E5189='[3]5.Grup_T'!$E$20,0,IF(AD5189&lt;&gt;0,M5189/V5189*MIN(12,AD5189),0))</f>
        <v>0</v>
      </c>
      <c r="AF5189" s="37">
        <f t="shared" si="1128"/>
        <v>0</v>
      </c>
      <c r="AG5189" s="37">
        <f t="shared" si="1129"/>
        <v>0</v>
      </c>
      <c r="AH5189" s="37">
        <f t="shared" si="1130"/>
        <v>0</v>
      </c>
      <c r="AI5189" s="35" t="str">
        <f t="shared" si="1131"/>
        <v>Nusidėvėjęs</v>
      </c>
      <c r="AJ5189" s="38" t="str">
        <f>IF(AND(F5189&lt;&gt;[3]Pav.tvarkyklė!$B$12,F5189&lt;&gt;[3]Pav.tvarkyklė!$B$13),"GVTNT","X")</f>
        <v>GVTNT</v>
      </c>
      <c r="AK5189" s="39">
        <f t="shared" si="1133"/>
        <v>0</v>
      </c>
      <c r="AL5189" s="41"/>
      <c r="AM5189" s="41"/>
      <c r="AN5189" s="41">
        <f t="shared" ref="AN5189:AN5252" si="1135">YEAR(G5189)</f>
        <v>1900</v>
      </c>
      <c r="AO5189" s="41"/>
      <c r="AP5189" s="41"/>
      <c r="AQ5189" s="41"/>
      <c r="AR5189" s="42"/>
      <c r="AS5189" s="42"/>
      <c r="AU5189" s="43">
        <f t="shared" ref="AU5189:AU5252" si="1136">AF5189-AT5189</f>
        <v>0</v>
      </c>
    </row>
    <row r="5190" spans="1:47" ht="15" customHeight="1" x14ac:dyDescent="0.25">
      <c r="A5190" s="11"/>
      <c r="B5190" s="19">
        <v>5359</v>
      </c>
      <c r="C5190" s="61"/>
      <c r="D5190" s="62"/>
      <c r="E5190" s="78"/>
      <c r="F5190" s="63"/>
      <c r="G5190" s="80"/>
      <c r="H5190" s="94"/>
      <c r="I5190" s="95"/>
      <c r="J5190" s="27"/>
      <c r="K5190" s="27"/>
      <c r="L5190" s="95"/>
      <c r="M5190" s="96"/>
      <c r="N5190" s="29">
        <v>0</v>
      </c>
      <c r="O5190" s="30" t="str">
        <f>IF(G5190&lt;=$N$2,"",IF(F5190=[3]Pav.tvarkyklė!$B$13,"",IF(ISBLANK(R5190),"X","")))</f>
        <v/>
      </c>
      <c r="P5190" s="91"/>
      <c r="Q5190" s="63"/>
      <c r="R5190" s="63"/>
      <c r="S5190" s="63"/>
      <c r="T5190" s="63"/>
      <c r="U5190" s="34" t="str">
        <f>IFERROR(INDEX('[3]5.Grup_T'!$G$4:$G$22,MATCH('6.Turtas'!E5190,'[3]5.Grup_T'!$E$4:$E$22,0)),"0")</f>
        <v>0</v>
      </c>
      <c r="V5190" s="35">
        <f t="shared" si="1123"/>
        <v>0</v>
      </c>
      <c r="W5190" s="35">
        <f>IF(NOT(ISBLANK(H5190)),(12-DATEDIF(H5190,'[3]1.Pradzia'!$D$13,"m")),0)</f>
        <v>0</v>
      </c>
      <c r="X5190" s="35">
        <f t="shared" si="1124"/>
        <v>0</v>
      </c>
      <c r="Y5190" s="35">
        <f t="shared" si="1134"/>
        <v>0</v>
      </c>
      <c r="Z5190" s="35">
        <f t="shared" si="1132"/>
        <v>0</v>
      </c>
      <c r="AA5190" s="36">
        <f t="shared" si="1125"/>
        <v>0</v>
      </c>
      <c r="AB5190" s="36">
        <f t="shared" si="1126"/>
        <v>0</v>
      </c>
      <c r="AC5190" s="37">
        <f t="shared" si="1127"/>
        <v>0</v>
      </c>
      <c r="AD5190" s="35">
        <f>IF(OR(YEAR(G5190)&lt;2019,O5190="X"),0,IF(ISBLANK(H5190),DATEDIF(G5190,'[3]1.Pradzia'!$D$13,"M"),DATEDIF(G5190,H5190,"m")))</f>
        <v>0</v>
      </c>
      <c r="AE5190" s="37">
        <f>IF(E5190='[3]5.Grup_T'!$E$20,0,IF(AD5190&lt;&gt;0,M5190/V5190*MIN(12,AD5190),0))</f>
        <v>0</v>
      </c>
      <c r="AF5190" s="37">
        <f t="shared" si="1128"/>
        <v>0</v>
      </c>
      <c r="AG5190" s="37">
        <f t="shared" si="1129"/>
        <v>0</v>
      </c>
      <c r="AH5190" s="37">
        <f t="shared" si="1130"/>
        <v>0</v>
      </c>
      <c r="AI5190" s="35" t="str">
        <f t="shared" si="1131"/>
        <v>Nusidėvėjęs</v>
      </c>
      <c r="AJ5190" s="38" t="str">
        <f>IF(AND(F5190&lt;&gt;[3]Pav.tvarkyklė!$B$12,F5190&lt;&gt;[3]Pav.tvarkyklė!$B$13),"GVTNT","X")</f>
        <v>GVTNT</v>
      </c>
      <c r="AK5190" s="39">
        <f t="shared" si="1133"/>
        <v>0</v>
      </c>
      <c r="AL5190" s="41"/>
      <c r="AM5190" s="41"/>
      <c r="AN5190" s="41">
        <f t="shared" si="1135"/>
        <v>1900</v>
      </c>
      <c r="AO5190" s="41"/>
      <c r="AP5190" s="41"/>
      <c r="AQ5190" s="41"/>
      <c r="AR5190" s="42"/>
      <c r="AS5190" s="42"/>
      <c r="AU5190" s="43">
        <f t="shared" si="1136"/>
        <v>0</v>
      </c>
    </row>
    <row r="5191" spans="1:47" ht="15" customHeight="1" x14ac:dyDescent="0.25">
      <c r="A5191" s="11"/>
      <c r="B5191" s="19">
        <v>5360</v>
      </c>
      <c r="C5191" s="61"/>
      <c r="D5191" s="62"/>
      <c r="E5191" s="78"/>
      <c r="F5191" s="63"/>
      <c r="G5191" s="80"/>
      <c r="H5191" s="94"/>
      <c r="I5191" s="95"/>
      <c r="J5191" s="27"/>
      <c r="K5191" s="27"/>
      <c r="L5191" s="95"/>
      <c r="M5191" s="96"/>
      <c r="N5191" s="29">
        <v>0</v>
      </c>
      <c r="O5191" s="30" t="str">
        <f>IF(G5191&lt;=$N$2,"",IF(F5191=[3]Pav.tvarkyklė!$B$13,"",IF(ISBLANK(R5191),"X","")))</f>
        <v/>
      </c>
      <c r="P5191" s="91"/>
      <c r="Q5191" s="63"/>
      <c r="R5191" s="63"/>
      <c r="S5191" s="63"/>
      <c r="T5191" s="63"/>
      <c r="U5191" s="34" t="str">
        <f>IFERROR(INDEX('[3]5.Grup_T'!$G$4:$G$22,MATCH('6.Turtas'!E5191,'[3]5.Grup_T'!$E$4:$E$22,0)),"0")</f>
        <v>0</v>
      </c>
      <c r="V5191" s="35">
        <f t="shared" si="1123"/>
        <v>0</v>
      </c>
      <c r="W5191" s="35">
        <f>IF(NOT(ISBLANK(H5191)),(12-DATEDIF(H5191,'[3]1.Pradzia'!$D$13,"m")),0)</f>
        <v>0</v>
      </c>
      <c r="X5191" s="35">
        <f t="shared" si="1124"/>
        <v>0</v>
      </c>
      <c r="Y5191" s="35">
        <f t="shared" si="1134"/>
        <v>0</v>
      </c>
      <c r="Z5191" s="35">
        <f t="shared" si="1132"/>
        <v>0</v>
      </c>
      <c r="AA5191" s="36">
        <f t="shared" si="1125"/>
        <v>0</v>
      </c>
      <c r="AB5191" s="36">
        <f t="shared" si="1126"/>
        <v>0</v>
      </c>
      <c r="AC5191" s="37">
        <f t="shared" si="1127"/>
        <v>0</v>
      </c>
      <c r="AD5191" s="35">
        <f>IF(OR(YEAR(G5191)&lt;2019,O5191="X"),0,IF(ISBLANK(H5191),DATEDIF(G5191,'[3]1.Pradzia'!$D$13,"M"),DATEDIF(G5191,H5191,"m")))</f>
        <v>0</v>
      </c>
      <c r="AE5191" s="37">
        <f>IF(E5191='[3]5.Grup_T'!$E$20,0,IF(AD5191&lt;&gt;0,M5191/V5191*MIN(12,AD5191),0))</f>
        <v>0</v>
      </c>
      <c r="AF5191" s="37">
        <f t="shared" si="1128"/>
        <v>0</v>
      </c>
      <c r="AG5191" s="37">
        <f t="shared" si="1129"/>
        <v>0</v>
      </c>
      <c r="AH5191" s="37">
        <f t="shared" si="1130"/>
        <v>0</v>
      </c>
      <c r="AI5191" s="35" t="str">
        <f t="shared" si="1131"/>
        <v>Nusidėvėjęs</v>
      </c>
      <c r="AJ5191" s="38" t="str">
        <f>IF(AND(F5191&lt;&gt;[3]Pav.tvarkyklė!$B$12,F5191&lt;&gt;[3]Pav.tvarkyklė!$B$13),"GVTNT","X")</f>
        <v>GVTNT</v>
      </c>
      <c r="AK5191" s="39">
        <f t="shared" si="1133"/>
        <v>0</v>
      </c>
      <c r="AL5191" s="41"/>
      <c r="AM5191" s="41"/>
      <c r="AN5191" s="41">
        <f t="shared" si="1135"/>
        <v>1900</v>
      </c>
      <c r="AO5191" s="41"/>
      <c r="AP5191" s="41"/>
      <c r="AQ5191" s="41"/>
      <c r="AR5191" s="42"/>
      <c r="AS5191" s="42"/>
      <c r="AU5191" s="43">
        <f t="shared" si="1136"/>
        <v>0</v>
      </c>
    </row>
    <row r="5192" spans="1:47" ht="15" customHeight="1" x14ac:dyDescent="0.25">
      <c r="A5192" s="11"/>
      <c r="B5192" s="19">
        <v>5361</v>
      </c>
      <c r="C5192" s="61"/>
      <c r="D5192" s="62"/>
      <c r="E5192" s="78"/>
      <c r="F5192" s="63"/>
      <c r="G5192" s="80"/>
      <c r="H5192" s="94"/>
      <c r="I5192" s="95"/>
      <c r="J5192" s="27"/>
      <c r="K5192" s="27"/>
      <c r="L5192" s="95"/>
      <c r="M5192" s="96"/>
      <c r="N5192" s="29">
        <v>0</v>
      </c>
      <c r="O5192" s="30" t="str">
        <f>IF(G5192&lt;=$N$2,"",IF(F5192=[3]Pav.tvarkyklė!$B$13,"",IF(ISBLANK(R5192),"X","")))</f>
        <v/>
      </c>
      <c r="P5192" s="91"/>
      <c r="Q5192" s="63"/>
      <c r="R5192" s="63"/>
      <c r="S5192" s="63"/>
      <c r="T5192" s="63"/>
      <c r="U5192" s="34" t="str">
        <f>IFERROR(INDEX('[3]5.Grup_T'!$G$4:$G$22,MATCH('6.Turtas'!E5192,'[3]5.Grup_T'!$E$4:$E$22,0)),"0")</f>
        <v>0</v>
      </c>
      <c r="V5192" s="35">
        <f t="shared" si="1123"/>
        <v>0</v>
      </c>
      <c r="W5192" s="35">
        <f>IF(NOT(ISBLANK(H5192)),(12-DATEDIF(H5192,'[3]1.Pradzia'!$D$13,"m")),0)</f>
        <v>0</v>
      </c>
      <c r="X5192" s="35">
        <f t="shared" si="1124"/>
        <v>0</v>
      </c>
      <c r="Y5192" s="35">
        <f t="shared" si="1134"/>
        <v>0</v>
      </c>
      <c r="Z5192" s="35">
        <f t="shared" si="1132"/>
        <v>0</v>
      </c>
      <c r="AA5192" s="36">
        <f t="shared" si="1125"/>
        <v>0</v>
      </c>
      <c r="AB5192" s="36">
        <f t="shared" si="1126"/>
        <v>0</v>
      </c>
      <c r="AC5192" s="37">
        <f t="shared" si="1127"/>
        <v>0</v>
      </c>
      <c r="AD5192" s="35">
        <f>IF(OR(YEAR(G5192)&lt;2019,O5192="X"),0,IF(ISBLANK(H5192),DATEDIF(G5192,'[3]1.Pradzia'!$D$13,"M"),DATEDIF(G5192,H5192,"m")))</f>
        <v>0</v>
      </c>
      <c r="AE5192" s="37">
        <f>IF(E5192='[3]5.Grup_T'!$E$20,0,IF(AD5192&lt;&gt;0,M5192/V5192*MIN(12,AD5192),0))</f>
        <v>0</v>
      </c>
      <c r="AF5192" s="37">
        <f t="shared" si="1128"/>
        <v>0</v>
      </c>
      <c r="AG5192" s="37">
        <f t="shared" si="1129"/>
        <v>0</v>
      </c>
      <c r="AH5192" s="37">
        <f t="shared" si="1130"/>
        <v>0</v>
      </c>
      <c r="AI5192" s="35" t="str">
        <f t="shared" si="1131"/>
        <v>Nusidėvėjęs</v>
      </c>
      <c r="AJ5192" s="38" t="str">
        <f>IF(AND(F5192&lt;&gt;[3]Pav.tvarkyklė!$B$12,F5192&lt;&gt;[3]Pav.tvarkyklė!$B$13),"GVTNT","X")</f>
        <v>GVTNT</v>
      </c>
      <c r="AK5192" s="39">
        <f t="shared" si="1133"/>
        <v>0</v>
      </c>
      <c r="AL5192" s="41"/>
      <c r="AM5192" s="41"/>
      <c r="AN5192" s="41">
        <f t="shared" si="1135"/>
        <v>1900</v>
      </c>
      <c r="AO5192" s="41"/>
      <c r="AP5192" s="41"/>
      <c r="AQ5192" s="41"/>
      <c r="AR5192" s="42"/>
      <c r="AS5192" s="42"/>
      <c r="AU5192" s="43">
        <f t="shared" si="1136"/>
        <v>0</v>
      </c>
    </row>
    <row r="5193" spans="1:47" ht="15" customHeight="1" x14ac:dyDescent="0.25">
      <c r="A5193" s="11"/>
      <c r="B5193" s="19">
        <v>5362</v>
      </c>
      <c r="C5193" s="61"/>
      <c r="D5193" s="62"/>
      <c r="E5193" s="78"/>
      <c r="F5193" s="63"/>
      <c r="G5193" s="80"/>
      <c r="H5193" s="94"/>
      <c r="I5193" s="95"/>
      <c r="J5193" s="27"/>
      <c r="K5193" s="27"/>
      <c r="L5193" s="95"/>
      <c r="M5193" s="96"/>
      <c r="N5193" s="29">
        <v>0</v>
      </c>
      <c r="O5193" s="30" t="str">
        <f>IF(G5193&lt;=$N$2,"",IF(F5193=[3]Pav.tvarkyklė!$B$13,"",IF(ISBLANK(R5193),"X","")))</f>
        <v/>
      </c>
      <c r="P5193" s="91"/>
      <c r="Q5193" s="63"/>
      <c r="R5193" s="63"/>
      <c r="S5193" s="63"/>
      <c r="T5193" s="63"/>
      <c r="U5193" s="34" t="str">
        <f>IFERROR(INDEX('[3]5.Grup_T'!$G$4:$G$22,MATCH('6.Turtas'!E5193,'[3]5.Grup_T'!$E$4:$E$22,0)),"0")</f>
        <v>0</v>
      </c>
      <c r="V5193" s="35">
        <f t="shared" si="1123"/>
        <v>0</v>
      </c>
      <c r="W5193" s="35">
        <f>IF(NOT(ISBLANK(H5193)),(12-DATEDIF(H5193,'[3]1.Pradzia'!$D$13,"m")),0)</f>
        <v>0</v>
      </c>
      <c r="X5193" s="35">
        <f t="shared" si="1124"/>
        <v>0</v>
      </c>
      <c r="Y5193" s="35">
        <f t="shared" si="1134"/>
        <v>0</v>
      </c>
      <c r="Z5193" s="35">
        <f t="shared" si="1132"/>
        <v>0</v>
      </c>
      <c r="AA5193" s="36">
        <f t="shared" si="1125"/>
        <v>0</v>
      </c>
      <c r="AB5193" s="36">
        <f t="shared" si="1126"/>
        <v>0</v>
      </c>
      <c r="AC5193" s="37">
        <f t="shared" si="1127"/>
        <v>0</v>
      </c>
      <c r="AD5193" s="35">
        <f>IF(OR(YEAR(G5193)&lt;2019,O5193="X"),0,IF(ISBLANK(H5193),DATEDIF(G5193,'[3]1.Pradzia'!$D$13,"M"),DATEDIF(G5193,H5193,"m")))</f>
        <v>0</v>
      </c>
      <c r="AE5193" s="37">
        <f>IF(E5193='[3]5.Grup_T'!$E$20,0,IF(AD5193&lt;&gt;0,M5193/V5193*MIN(12,AD5193),0))</f>
        <v>0</v>
      </c>
      <c r="AF5193" s="37">
        <f t="shared" si="1128"/>
        <v>0</v>
      </c>
      <c r="AG5193" s="37">
        <f t="shared" si="1129"/>
        <v>0</v>
      </c>
      <c r="AH5193" s="37">
        <f t="shared" si="1130"/>
        <v>0</v>
      </c>
      <c r="AI5193" s="35" t="str">
        <f t="shared" si="1131"/>
        <v>Nusidėvėjęs</v>
      </c>
      <c r="AJ5193" s="38" t="str">
        <f>IF(AND(F5193&lt;&gt;[3]Pav.tvarkyklė!$B$12,F5193&lt;&gt;[3]Pav.tvarkyklė!$B$13),"GVTNT","X")</f>
        <v>GVTNT</v>
      </c>
      <c r="AK5193" s="39">
        <f t="shared" si="1133"/>
        <v>0</v>
      </c>
      <c r="AL5193" s="41"/>
      <c r="AM5193" s="41"/>
      <c r="AN5193" s="41">
        <f t="shared" si="1135"/>
        <v>1900</v>
      </c>
      <c r="AO5193" s="41"/>
      <c r="AP5193" s="41"/>
      <c r="AQ5193" s="41"/>
      <c r="AR5193" s="42"/>
      <c r="AS5193" s="42"/>
      <c r="AU5193" s="43">
        <f t="shared" si="1136"/>
        <v>0</v>
      </c>
    </row>
    <row r="5194" spans="1:47" ht="15" customHeight="1" x14ac:dyDescent="0.25">
      <c r="A5194" s="11"/>
      <c r="B5194" s="19">
        <v>5363</v>
      </c>
      <c r="C5194" s="61"/>
      <c r="D5194" s="62"/>
      <c r="E5194" s="78"/>
      <c r="F5194" s="63"/>
      <c r="G5194" s="80"/>
      <c r="H5194" s="94"/>
      <c r="I5194" s="95"/>
      <c r="J5194" s="27"/>
      <c r="K5194" s="27"/>
      <c r="L5194" s="95"/>
      <c r="M5194" s="96"/>
      <c r="N5194" s="29">
        <v>0</v>
      </c>
      <c r="O5194" s="30" t="str">
        <f>IF(G5194&lt;=$N$2,"",IF(F5194=[3]Pav.tvarkyklė!$B$13,"",IF(ISBLANK(R5194),"X","")))</f>
        <v/>
      </c>
      <c r="P5194" s="91"/>
      <c r="Q5194" s="63"/>
      <c r="R5194" s="63"/>
      <c r="S5194" s="63"/>
      <c r="T5194" s="63"/>
      <c r="U5194" s="34" t="str">
        <f>IFERROR(INDEX('[3]5.Grup_T'!$G$4:$G$22,MATCH('6.Turtas'!E5194,'[3]5.Grup_T'!$E$4:$E$22,0)),"0")</f>
        <v>0</v>
      </c>
      <c r="V5194" s="35">
        <f t="shared" si="1123"/>
        <v>0</v>
      </c>
      <c r="W5194" s="35">
        <f>IF(NOT(ISBLANK(H5194)),(12-DATEDIF(H5194,'[3]1.Pradzia'!$D$13,"m")),0)</f>
        <v>0</v>
      </c>
      <c r="X5194" s="35">
        <f t="shared" si="1124"/>
        <v>0</v>
      </c>
      <c r="Y5194" s="35">
        <f t="shared" si="1134"/>
        <v>0</v>
      </c>
      <c r="Z5194" s="35">
        <f t="shared" si="1132"/>
        <v>0</v>
      </c>
      <c r="AA5194" s="36">
        <f t="shared" si="1125"/>
        <v>0</v>
      </c>
      <c r="AB5194" s="36">
        <f t="shared" si="1126"/>
        <v>0</v>
      </c>
      <c r="AC5194" s="37">
        <f t="shared" si="1127"/>
        <v>0</v>
      </c>
      <c r="AD5194" s="35">
        <f>IF(OR(YEAR(G5194)&lt;2019,O5194="X"),0,IF(ISBLANK(H5194),DATEDIF(G5194,'[3]1.Pradzia'!$D$13,"M"),DATEDIF(G5194,H5194,"m")))</f>
        <v>0</v>
      </c>
      <c r="AE5194" s="37">
        <f>IF(E5194='[3]5.Grup_T'!$E$20,0,IF(AD5194&lt;&gt;0,M5194/V5194*MIN(12,AD5194),0))</f>
        <v>0</v>
      </c>
      <c r="AF5194" s="37">
        <f t="shared" si="1128"/>
        <v>0</v>
      </c>
      <c r="AG5194" s="37">
        <f t="shared" si="1129"/>
        <v>0</v>
      </c>
      <c r="AH5194" s="37">
        <f t="shared" si="1130"/>
        <v>0</v>
      </c>
      <c r="AI5194" s="35" t="str">
        <f t="shared" si="1131"/>
        <v>Nusidėvėjęs</v>
      </c>
      <c r="AJ5194" s="38" t="str">
        <f>IF(AND(F5194&lt;&gt;[3]Pav.tvarkyklė!$B$12,F5194&lt;&gt;[3]Pav.tvarkyklė!$B$13),"GVTNT","X")</f>
        <v>GVTNT</v>
      </c>
      <c r="AK5194" s="39">
        <f t="shared" si="1133"/>
        <v>0</v>
      </c>
      <c r="AL5194" s="41"/>
      <c r="AM5194" s="41"/>
      <c r="AN5194" s="41">
        <f t="shared" si="1135"/>
        <v>1900</v>
      </c>
      <c r="AO5194" s="41"/>
      <c r="AP5194" s="41"/>
      <c r="AQ5194" s="41"/>
      <c r="AR5194" s="42"/>
      <c r="AS5194" s="42"/>
      <c r="AU5194" s="43">
        <f t="shared" si="1136"/>
        <v>0</v>
      </c>
    </row>
    <row r="5195" spans="1:47" ht="15" customHeight="1" x14ac:dyDescent="0.25">
      <c r="A5195" s="11"/>
      <c r="B5195" s="19">
        <v>5364</v>
      </c>
      <c r="C5195" s="61"/>
      <c r="D5195" s="62"/>
      <c r="E5195" s="78"/>
      <c r="F5195" s="63"/>
      <c r="G5195" s="80"/>
      <c r="H5195" s="94"/>
      <c r="I5195" s="95"/>
      <c r="J5195" s="27"/>
      <c r="K5195" s="27"/>
      <c r="L5195" s="95"/>
      <c r="M5195" s="96"/>
      <c r="N5195" s="29">
        <v>0</v>
      </c>
      <c r="O5195" s="30" t="str">
        <f>IF(G5195&lt;=$N$2,"",IF(F5195=[3]Pav.tvarkyklė!$B$13,"",IF(ISBLANK(R5195),"X","")))</f>
        <v/>
      </c>
      <c r="P5195" s="91"/>
      <c r="Q5195" s="63"/>
      <c r="R5195" s="63"/>
      <c r="S5195" s="63"/>
      <c r="T5195" s="63"/>
      <c r="U5195" s="34" t="str">
        <f>IFERROR(INDEX('[3]5.Grup_T'!$G$4:$G$22,MATCH('6.Turtas'!E5195,'[3]5.Grup_T'!$E$4:$E$22,0)),"0")</f>
        <v>0</v>
      </c>
      <c r="V5195" s="35">
        <f t="shared" si="1123"/>
        <v>0</v>
      </c>
      <c r="W5195" s="35">
        <f>IF(NOT(ISBLANK(H5195)),(12-DATEDIF(H5195,'[3]1.Pradzia'!$D$13,"m")),0)</f>
        <v>0</v>
      </c>
      <c r="X5195" s="35">
        <f t="shared" si="1124"/>
        <v>0</v>
      </c>
      <c r="Y5195" s="35">
        <f t="shared" si="1134"/>
        <v>0</v>
      </c>
      <c r="Z5195" s="35">
        <f t="shared" si="1132"/>
        <v>0</v>
      </c>
      <c r="AA5195" s="36">
        <f t="shared" si="1125"/>
        <v>0</v>
      </c>
      <c r="AB5195" s="36">
        <f t="shared" si="1126"/>
        <v>0</v>
      </c>
      <c r="AC5195" s="37">
        <f t="shared" si="1127"/>
        <v>0</v>
      </c>
      <c r="AD5195" s="35">
        <f>IF(OR(YEAR(G5195)&lt;2019,O5195="X"),0,IF(ISBLANK(H5195),DATEDIF(G5195,'[3]1.Pradzia'!$D$13,"M"),DATEDIF(G5195,H5195,"m")))</f>
        <v>0</v>
      </c>
      <c r="AE5195" s="37">
        <f>IF(E5195='[3]5.Grup_T'!$E$20,0,IF(AD5195&lt;&gt;0,M5195/V5195*MIN(12,AD5195),0))</f>
        <v>0</v>
      </c>
      <c r="AF5195" s="37">
        <f t="shared" si="1128"/>
        <v>0</v>
      </c>
      <c r="AG5195" s="37">
        <f t="shared" si="1129"/>
        <v>0</v>
      </c>
      <c r="AH5195" s="37">
        <f t="shared" si="1130"/>
        <v>0</v>
      </c>
      <c r="AI5195" s="35" t="str">
        <f t="shared" si="1131"/>
        <v>Nusidėvėjęs</v>
      </c>
      <c r="AJ5195" s="38" t="str">
        <f>IF(AND(F5195&lt;&gt;[3]Pav.tvarkyklė!$B$12,F5195&lt;&gt;[3]Pav.tvarkyklė!$B$13),"GVTNT","X")</f>
        <v>GVTNT</v>
      </c>
      <c r="AK5195" s="39">
        <f t="shared" si="1133"/>
        <v>0</v>
      </c>
      <c r="AL5195" s="41"/>
      <c r="AM5195" s="41"/>
      <c r="AN5195" s="41">
        <f t="shared" si="1135"/>
        <v>1900</v>
      </c>
      <c r="AO5195" s="41"/>
      <c r="AP5195" s="41"/>
      <c r="AQ5195" s="41"/>
      <c r="AR5195" s="42"/>
      <c r="AS5195" s="42"/>
      <c r="AU5195" s="43">
        <f t="shared" si="1136"/>
        <v>0</v>
      </c>
    </row>
    <row r="5196" spans="1:47" ht="15" customHeight="1" x14ac:dyDescent="0.25">
      <c r="A5196" s="11"/>
      <c r="B5196" s="19">
        <v>5365</v>
      </c>
      <c r="C5196" s="61"/>
      <c r="D5196" s="62"/>
      <c r="E5196" s="78"/>
      <c r="F5196" s="63"/>
      <c r="G5196" s="80"/>
      <c r="H5196" s="94"/>
      <c r="I5196" s="95"/>
      <c r="J5196" s="27"/>
      <c r="K5196" s="27"/>
      <c r="L5196" s="95"/>
      <c r="M5196" s="96"/>
      <c r="N5196" s="29">
        <v>0</v>
      </c>
      <c r="O5196" s="30" t="str">
        <f>IF(G5196&lt;=$N$2,"",IF(F5196=[3]Pav.tvarkyklė!$B$13,"",IF(ISBLANK(R5196),"X","")))</f>
        <v/>
      </c>
      <c r="P5196" s="91"/>
      <c r="Q5196" s="63"/>
      <c r="R5196" s="63"/>
      <c r="S5196" s="63"/>
      <c r="T5196" s="63"/>
      <c r="U5196" s="34" t="str">
        <f>IFERROR(INDEX('[3]5.Grup_T'!$G$4:$G$22,MATCH('6.Turtas'!E5196,'[3]5.Grup_T'!$E$4:$E$22,0)),"0")</f>
        <v>0</v>
      </c>
      <c r="V5196" s="35">
        <f t="shared" si="1123"/>
        <v>0</v>
      </c>
      <c r="W5196" s="35">
        <f>IF(NOT(ISBLANK(H5196)),(12-DATEDIF(H5196,'[3]1.Pradzia'!$D$13,"m")),0)</f>
        <v>0</v>
      </c>
      <c r="X5196" s="35">
        <f t="shared" si="1124"/>
        <v>0</v>
      </c>
      <c r="Y5196" s="35">
        <f t="shared" si="1134"/>
        <v>0</v>
      </c>
      <c r="Z5196" s="35">
        <f t="shared" si="1132"/>
        <v>0</v>
      </c>
      <c r="AA5196" s="36">
        <f t="shared" si="1125"/>
        <v>0</v>
      </c>
      <c r="AB5196" s="36">
        <f t="shared" si="1126"/>
        <v>0</v>
      </c>
      <c r="AC5196" s="37">
        <f t="shared" si="1127"/>
        <v>0</v>
      </c>
      <c r="AD5196" s="35">
        <f>IF(OR(YEAR(G5196)&lt;2019,O5196="X"),0,IF(ISBLANK(H5196),DATEDIF(G5196,'[3]1.Pradzia'!$D$13,"M"),DATEDIF(G5196,H5196,"m")))</f>
        <v>0</v>
      </c>
      <c r="AE5196" s="37">
        <f>IF(E5196='[3]5.Grup_T'!$E$20,0,IF(AD5196&lt;&gt;0,M5196/V5196*MIN(12,AD5196),0))</f>
        <v>0</v>
      </c>
      <c r="AF5196" s="37">
        <f t="shared" si="1128"/>
        <v>0</v>
      </c>
      <c r="AG5196" s="37">
        <f t="shared" si="1129"/>
        <v>0</v>
      </c>
      <c r="AH5196" s="37">
        <f t="shared" si="1130"/>
        <v>0</v>
      </c>
      <c r="AI5196" s="35" t="str">
        <f t="shared" si="1131"/>
        <v>Nusidėvėjęs</v>
      </c>
      <c r="AJ5196" s="38" t="str">
        <f>IF(AND(F5196&lt;&gt;[3]Pav.tvarkyklė!$B$12,F5196&lt;&gt;[3]Pav.tvarkyklė!$B$13),"GVTNT","X")</f>
        <v>GVTNT</v>
      </c>
      <c r="AK5196" s="39">
        <f t="shared" si="1133"/>
        <v>0</v>
      </c>
      <c r="AL5196" s="41"/>
      <c r="AM5196" s="41"/>
      <c r="AN5196" s="41">
        <f t="shared" si="1135"/>
        <v>1900</v>
      </c>
      <c r="AO5196" s="41"/>
      <c r="AP5196" s="41"/>
      <c r="AQ5196" s="41"/>
      <c r="AR5196" s="42"/>
      <c r="AS5196" s="42"/>
      <c r="AU5196" s="43">
        <f t="shared" si="1136"/>
        <v>0</v>
      </c>
    </row>
    <row r="5197" spans="1:47" ht="15" customHeight="1" x14ac:dyDescent="0.25">
      <c r="A5197" s="11"/>
      <c r="B5197" s="19">
        <v>5366</v>
      </c>
      <c r="C5197" s="61"/>
      <c r="D5197" s="62"/>
      <c r="E5197" s="78"/>
      <c r="F5197" s="63"/>
      <c r="G5197" s="80"/>
      <c r="H5197" s="94"/>
      <c r="I5197" s="95"/>
      <c r="J5197" s="27"/>
      <c r="K5197" s="27"/>
      <c r="L5197" s="95"/>
      <c r="M5197" s="96"/>
      <c r="N5197" s="29">
        <v>0</v>
      </c>
      <c r="O5197" s="30" t="str">
        <f>IF(G5197&lt;=$N$2,"",IF(F5197=[3]Pav.tvarkyklė!$B$13,"",IF(ISBLANK(R5197),"X","")))</f>
        <v/>
      </c>
      <c r="P5197" s="91"/>
      <c r="Q5197" s="63"/>
      <c r="R5197" s="63"/>
      <c r="S5197" s="63"/>
      <c r="T5197" s="63"/>
      <c r="U5197" s="34" t="str">
        <f>IFERROR(INDEX('[3]5.Grup_T'!$G$4:$G$22,MATCH('6.Turtas'!E5197,'[3]5.Grup_T'!$E$4:$E$22,0)),"0")</f>
        <v>0</v>
      </c>
      <c r="V5197" s="35">
        <f t="shared" si="1123"/>
        <v>0</v>
      </c>
      <c r="W5197" s="35">
        <f>IF(NOT(ISBLANK(H5197)),(12-DATEDIF(H5197,'[3]1.Pradzia'!$D$13,"m")),0)</f>
        <v>0</v>
      </c>
      <c r="X5197" s="35">
        <f t="shared" si="1124"/>
        <v>0</v>
      </c>
      <c r="Y5197" s="35">
        <f t="shared" si="1134"/>
        <v>0</v>
      </c>
      <c r="Z5197" s="35">
        <f t="shared" si="1132"/>
        <v>0</v>
      </c>
      <c r="AA5197" s="36">
        <f t="shared" si="1125"/>
        <v>0</v>
      </c>
      <c r="AB5197" s="36">
        <f t="shared" si="1126"/>
        <v>0</v>
      </c>
      <c r="AC5197" s="37">
        <f t="shared" si="1127"/>
        <v>0</v>
      </c>
      <c r="AD5197" s="35">
        <f>IF(OR(YEAR(G5197)&lt;2019,O5197="X"),0,IF(ISBLANK(H5197),DATEDIF(G5197,'[3]1.Pradzia'!$D$13,"M"),DATEDIF(G5197,H5197,"m")))</f>
        <v>0</v>
      </c>
      <c r="AE5197" s="37">
        <f>IF(E5197='[3]5.Grup_T'!$E$20,0,IF(AD5197&lt;&gt;0,M5197/V5197*MIN(12,AD5197),0))</f>
        <v>0</v>
      </c>
      <c r="AF5197" s="37">
        <f t="shared" si="1128"/>
        <v>0</v>
      </c>
      <c r="AG5197" s="37">
        <f t="shared" si="1129"/>
        <v>0</v>
      </c>
      <c r="AH5197" s="37">
        <f t="shared" si="1130"/>
        <v>0</v>
      </c>
      <c r="AI5197" s="35" t="str">
        <f t="shared" si="1131"/>
        <v>Nusidėvėjęs</v>
      </c>
      <c r="AJ5197" s="38" t="str">
        <f>IF(AND(F5197&lt;&gt;[3]Pav.tvarkyklė!$B$12,F5197&lt;&gt;[3]Pav.tvarkyklė!$B$13),"GVTNT","X")</f>
        <v>GVTNT</v>
      </c>
      <c r="AK5197" s="39">
        <f t="shared" si="1133"/>
        <v>0</v>
      </c>
      <c r="AL5197" s="41"/>
      <c r="AM5197" s="41"/>
      <c r="AN5197" s="41">
        <f t="shared" si="1135"/>
        <v>1900</v>
      </c>
      <c r="AO5197" s="41"/>
      <c r="AP5197" s="41"/>
      <c r="AQ5197" s="41"/>
      <c r="AR5197" s="42"/>
      <c r="AS5197" s="42"/>
      <c r="AU5197" s="43">
        <f t="shared" si="1136"/>
        <v>0</v>
      </c>
    </row>
    <row r="5198" spans="1:47" ht="15" customHeight="1" x14ac:dyDescent="0.25">
      <c r="A5198" s="11"/>
      <c r="B5198" s="19">
        <v>5367</v>
      </c>
      <c r="C5198" s="61"/>
      <c r="D5198" s="62"/>
      <c r="E5198" s="78"/>
      <c r="F5198" s="63"/>
      <c r="G5198" s="80"/>
      <c r="H5198" s="94"/>
      <c r="I5198" s="95"/>
      <c r="J5198" s="27"/>
      <c r="K5198" s="27"/>
      <c r="L5198" s="95"/>
      <c r="M5198" s="96"/>
      <c r="N5198" s="29">
        <v>0</v>
      </c>
      <c r="O5198" s="30" t="str">
        <f>IF(G5198&lt;=$N$2,"",IF(F5198=[3]Pav.tvarkyklė!$B$13,"",IF(ISBLANK(R5198),"X","")))</f>
        <v/>
      </c>
      <c r="P5198" s="91"/>
      <c r="Q5198" s="63"/>
      <c r="R5198" s="63"/>
      <c r="S5198" s="63"/>
      <c r="T5198" s="63"/>
      <c r="U5198" s="34" t="str">
        <f>IFERROR(INDEX('[3]5.Grup_T'!$G$4:$G$22,MATCH('6.Turtas'!E5198,'[3]5.Grup_T'!$E$4:$E$22,0)),"0")</f>
        <v>0</v>
      </c>
      <c r="V5198" s="35">
        <f t="shared" si="1123"/>
        <v>0</v>
      </c>
      <c r="W5198" s="35">
        <f>IF(NOT(ISBLANK(H5198)),(12-DATEDIF(H5198,'[3]1.Pradzia'!$D$13,"m")),0)</f>
        <v>0</v>
      </c>
      <c r="X5198" s="35">
        <f t="shared" si="1124"/>
        <v>0</v>
      </c>
      <c r="Y5198" s="35">
        <f t="shared" si="1134"/>
        <v>0</v>
      </c>
      <c r="Z5198" s="35">
        <f t="shared" si="1132"/>
        <v>0</v>
      </c>
      <c r="AA5198" s="36">
        <f t="shared" si="1125"/>
        <v>0</v>
      </c>
      <c r="AB5198" s="36">
        <f t="shared" si="1126"/>
        <v>0</v>
      </c>
      <c r="AC5198" s="37">
        <f t="shared" si="1127"/>
        <v>0</v>
      </c>
      <c r="AD5198" s="35">
        <f>IF(OR(YEAR(G5198)&lt;2019,O5198="X"),0,IF(ISBLANK(H5198),DATEDIF(G5198,'[3]1.Pradzia'!$D$13,"M"),DATEDIF(G5198,H5198,"m")))</f>
        <v>0</v>
      </c>
      <c r="AE5198" s="37">
        <f>IF(E5198='[3]5.Grup_T'!$E$20,0,IF(AD5198&lt;&gt;0,M5198/V5198*MIN(12,AD5198),0))</f>
        <v>0</v>
      </c>
      <c r="AF5198" s="37">
        <f t="shared" si="1128"/>
        <v>0</v>
      </c>
      <c r="AG5198" s="37">
        <f t="shared" si="1129"/>
        <v>0</v>
      </c>
      <c r="AH5198" s="37">
        <f t="shared" si="1130"/>
        <v>0</v>
      </c>
      <c r="AI5198" s="35" t="str">
        <f t="shared" si="1131"/>
        <v>Nusidėvėjęs</v>
      </c>
      <c r="AJ5198" s="38" t="str">
        <f>IF(AND(F5198&lt;&gt;[3]Pav.tvarkyklė!$B$12,F5198&lt;&gt;[3]Pav.tvarkyklė!$B$13),"GVTNT","X")</f>
        <v>GVTNT</v>
      </c>
      <c r="AK5198" s="39">
        <f t="shared" si="1133"/>
        <v>0</v>
      </c>
      <c r="AL5198" s="41"/>
      <c r="AM5198" s="41"/>
      <c r="AN5198" s="41">
        <f t="shared" si="1135"/>
        <v>1900</v>
      </c>
      <c r="AO5198" s="41"/>
      <c r="AP5198" s="41"/>
      <c r="AQ5198" s="41"/>
      <c r="AR5198" s="42"/>
      <c r="AS5198" s="42"/>
      <c r="AU5198" s="43">
        <f t="shared" si="1136"/>
        <v>0</v>
      </c>
    </row>
    <row r="5199" spans="1:47" ht="15" customHeight="1" x14ac:dyDescent="0.25">
      <c r="A5199" s="11"/>
      <c r="B5199" s="19">
        <v>5368</v>
      </c>
      <c r="C5199" s="61"/>
      <c r="D5199" s="62"/>
      <c r="E5199" s="78"/>
      <c r="F5199" s="63"/>
      <c r="G5199" s="80"/>
      <c r="H5199" s="94"/>
      <c r="I5199" s="95"/>
      <c r="J5199" s="27"/>
      <c r="K5199" s="27"/>
      <c r="L5199" s="95"/>
      <c r="M5199" s="96"/>
      <c r="N5199" s="29">
        <v>0</v>
      </c>
      <c r="O5199" s="30" t="str">
        <f>IF(G5199&lt;=$N$2,"",IF(F5199=[3]Pav.tvarkyklė!$B$13,"",IF(ISBLANK(R5199),"X","")))</f>
        <v/>
      </c>
      <c r="P5199" s="91"/>
      <c r="Q5199" s="63"/>
      <c r="R5199" s="63"/>
      <c r="S5199" s="63"/>
      <c r="T5199" s="63"/>
      <c r="U5199" s="34" t="str">
        <f>IFERROR(INDEX('[3]5.Grup_T'!$G$4:$G$22,MATCH('6.Turtas'!E5199,'[3]5.Grup_T'!$E$4:$E$22,0)),"0")</f>
        <v>0</v>
      </c>
      <c r="V5199" s="35">
        <f t="shared" si="1123"/>
        <v>0</v>
      </c>
      <c r="W5199" s="35">
        <f>IF(NOT(ISBLANK(H5199)),(12-DATEDIF(H5199,'[3]1.Pradzia'!$D$13,"m")),0)</f>
        <v>0</v>
      </c>
      <c r="X5199" s="35">
        <f t="shared" si="1124"/>
        <v>0</v>
      </c>
      <c r="Y5199" s="35">
        <f t="shared" si="1134"/>
        <v>0</v>
      </c>
      <c r="Z5199" s="35">
        <f t="shared" si="1132"/>
        <v>0</v>
      </c>
      <c r="AA5199" s="36">
        <f t="shared" si="1125"/>
        <v>0</v>
      </c>
      <c r="AB5199" s="36">
        <f t="shared" si="1126"/>
        <v>0</v>
      </c>
      <c r="AC5199" s="37">
        <f t="shared" si="1127"/>
        <v>0</v>
      </c>
      <c r="AD5199" s="35">
        <f>IF(OR(YEAR(G5199)&lt;2019,O5199="X"),0,IF(ISBLANK(H5199),DATEDIF(G5199,'[3]1.Pradzia'!$D$13,"M"),DATEDIF(G5199,H5199,"m")))</f>
        <v>0</v>
      </c>
      <c r="AE5199" s="37">
        <f>IF(E5199='[3]5.Grup_T'!$E$20,0,IF(AD5199&lt;&gt;0,M5199/V5199*MIN(12,AD5199),0))</f>
        <v>0</v>
      </c>
      <c r="AF5199" s="37">
        <f t="shared" si="1128"/>
        <v>0</v>
      </c>
      <c r="AG5199" s="37">
        <f t="shared" si="1129"/>
        <v>0</v>
      </c>
      <c r="AH5199" s="37">
        <f t="shared" si="1130"/>
        <v>0</v>
      </c>
      <c r="AI5199" s="35" t="str">
        <f t="shared" si="1131"/>
        <v>Nusidėvėjęs</v>
      </c>
      <c r="AJ5199" s="38" t="str">
        <f>IF(AND(F5199&lt;&gt;[3]Pav.tvarkyklė!$B$12,F5199&lt;&gt;[3]Pav.tvarkyklė!$B$13),"GVTNT","X")</f>
        <v>GVTNT</v>
      </c>
      <c r="AK5199" s="39">
        <f t="shared" si="1133"/>
        <v>0</v>
      </c>
      <c r="AL5199" s="41"/>
      <c r="AM5199" s="41"/>
      <c r="AN5199" s="41">
        <f t="shared" si="1135"/>
        <v>1900</v>
      </c>
      <c r="AO5199" s="41"/>
      <c r="AP5199" s="41"/>
      <c r="AQ5199" s="41"/>
      <c r="AR5199" s="42"/>
      <c r="AS5199" s="42"/>
      <c r="AU5199" s="43">
        <f t="shared" si="1136"/>
        <v>0</v>
      </c>
    </row>
    <row r="5200" spans="1:47" ht="15" customHeight="1" x14ac:dyDescent="0.25">
      <c r="A5200" s="11"/>
      <c r="B5200" s="19">
        <v>5369</v>
      </c>
      <c r="C5200" s="61"/>
      <c r="D5200" s="62"/>
      <c r="E5200" s="78"/>
      <c r="F5200" s="63"/>
      <c r="G5200" s="80"/>
      <c r="H5200" s="94"/>
      <c r="I5200" s="95"/>
      <c r="J5200" s="27"/>
      <c r="K5200" s="27"/>
      <c r="L5200" s="95"/>
      <c r="M5200" s="96"/>
      <c r="N5200" s="29">
        <v>0</v>
      </c>
      <c r="O5200" s="30" t="str">
        <f>IF(G5200&lt;=$N$2,"",IF(F5200=[3]Pav.tvarkyklė!$B$13,"",IF(ISBLANK(R5200),"X","")))</f>
        <v/>
      </c>
      <c r="P5200" s="91"/>
      <c r="Q5200" s="63"/>
      <c r="R5200" s="63"/>
      <c r="S5200" s="63"/>
      <c r="T5200" s="63"/>
      <c r="U5200" s="34" t="str">
        <f>IFERROR(INDEX('[3]5.Grup_T'!$G$4:$G$22,MATCH('6.Turtas'!E5200,'[3]5.Grup_T'!$E$4:$E$22,0)),"0")</f>
        <v>0</v>
      </c>
      <c r="V5200" s="35">
        <f t="shared" si="1123"/>
        <v>0</v>
      </c>
      <c r="W5200" s="35">
        <f>IF(NOT(ISBLANK(H5200)),(12-DATEDIF(H5200,'[3]1.Pradzia'!$D$13,"m")),0)</f>
        <v>0</v>
      </c>
      <c r="X5200" s="35">
        <f t="shared" si="1124"/>
        <v>0</v>
      </c>
      <c r="Y5200" s="35">
        <f t="shared" si="1134"/>
        <v>0</v>
      </c>
      <c r="Z5200" s="35">
        <f t="shared" si="1132"/>
        <v>0</v>
      </c>
      <c r="AA5200" s="36">
        <f t="shared" si="1125"/>
        <v>0</v>
      </c>
      <c r="AB5200" s="36">
        <f t="shared" si="1126"/>
        <v>0</v>
      </c>
      <c r="AC5200" s="37">
        <f t="shared" si="1127"/>
        <v>0</v>
      </c>
      <c r="AD5200" s="35">
        <f>IF(OR(YEAR(G5200)&lt;2019,O5200="X"),0,IF(ISBLANK(H5200),DATEDIF(G5200,'[3]1.Pradzia'!$D$13,"M"),DATEDIF(G5200,H5200,"m")))</f>
        <v>0</v>
      </c>
      <c r="AE5200" s="37">
        <f>IF(E5200='[3]5.Grup_T'!$E$20,0,IF(AD5200&lt;&gt;0,M5200/V5200*MIN(12,AD5200),0))</f>
        <v>0</v>
      </c>
      <c r="AF5200" s="37">
        <f t="shared" si="1128"/>
        <v>0</v>
      </c>
      <c r="AG5200" s="37">
        <f t="shared" si="1129"/>
        <v>0</v>
      </c>
      <c r="AH5200" s="37">
        <f t="shared" si="1130"/>
        <v>0</v>
      </c>
      <c r="AI5200" s="35" t="str">
        <f t="shared" si="1131"/>
        <v>Nusidėvėjęs</v>
      </c>
      <c r="AJ5200" s="38" t="str">
        <f>IF(AND(F5200&lt;&gt;[3]Pav.tvarkyklė!$B$12,F5200&lt;&gt;[3]Pav.tvarkyklė!$B$13),"GVTNT","X")</f>
        <v>GVTNT</v>
      </c>
      <c r="AK5200" s="39">
        <f t="shared" si="1133"/>
        <v>0</v>
      </c>
      <c r="AL5200" s="41"/>
      <c r="AM5200" s="41"/>
      <c r="AN5200" s="41">
        <f t="shared" si="1135"/>
        <v>1900</v>
      </c>
      <c r="AO5200" s="41"/>
      <c r="AP5200" s="41"/>
      <c r="AQ5200" s="41"/>
      <c r="AR5200" s="42"/>
      <c r="AS5200" s="42"/>
      <c r="AU5200" s="43">
        <f t="shared" si="1136"/>
        <v>0</v>
      </c>
    </row>
    <row r="5201" spans="1:47" ht="15" customHeight="1" x14ac:dyDescent="0.25">
      <c r="A5201" s="11"/>
      <c r="B5201" s="19">
        <v>5370</v>
      </c>
      <c r="C5201" s="61"/>
      <c r="D5201" s="62"/>
      <c r="E5201" s="78"/>
      <c r="F5201" s="63"/>
      <c r="G5201" s="80"/>
      <c r="H5201" s="94"/>
      <c r="I5201" s="95"/>
      <c r="J5201" s="27"/>
      <c r="K5201" s="27"/>
      <c r="L5201" s="95"/>
      <c r="M5201" s="96"/>
      <c r="N5201" s="29">
        <v>0</v>
      </c>
      <c r="O5201" s="30" t="str">
        <f>IF(G5201&lt;=$N$2,"",IF(F5201=[3]Pav.tvarkyklė!$B$13,"",IF(ISBLANK(R5201),"X","")))</f>
        <v/>
      </c>
      <c r="P5201" s="91"/>
      <c r="Q5201" s="63"/>
      <c r="R5201" s="63"/>
      <c r="S5201" s="63"/>
      <c r="T5201" s="63"/>
      <c r="U5201" s="34" t="str">
        <f>IFERROR(INDEX('[3]5.Grup_T'!$G$4:$G$22,MATCH('6.Turtas'!E5201,'[3]5.Grup_T'!$E$4:$E$22,0)),"0")</f>
        <v>0</v>
      </c>
      <c r="V5201" s="35">
        <f t="shared" si="1123"/>
        <v>0</v>
      </c>
      <c r="W5201" s="35">
        <f>IF(NOT(ISBLANK(H5201)),(12-DATEDIF(H5201,'[3]1.Pradzia'!$D$13,"m")),0)</f>
        <v>0</v>
      </c>
      <c r="X5201" s="35">
        <f t="shared" si="1124"/>
        <v>0</v>
      </c>
      <c r="Y5201" s="35">
        <f t="shared" si="1134"/>
        <v>0</v>
      </c>
      <c r="Z5201" s="35">
        <f t="shared" si="1132"/>
        <v>0</v>
      </c>
      <c r="AA5201" s="36">
        <f t="shared" si="1125"/>
        <v>0</v>
      </c>
      <c r="AB5201" s="36">
        <f t="shared" si="1126"/>
        <v>0</v>
      </c>
      <c r="AC5201" s="37">
        <f t="shared" si="1127"/>
        <v>0</v>
      </c>
      <c r="AD5201" s="35">
        <f>IF(OR(YEAR(G5201)&lt;2019,O5201="X"),0,IF(ISBLANK(H5201),DATEDIF(G5201,'[3]1.Pradzia'!$D$13,"M"),DATEDIF(G5201,H5201,"m")))</f>
        <v>0</v>
      </c>
      <c r="AE5201" s="37">
        <f>IF(E5201='[3]5.Grup_T'!$E$20,0,IF(AD5201&lt;&gt;0,M5201/V5201*MIN(12,AD5201),0))</f>
        <v>0</v>
      </c>
      <c r="AF5201" s="37">
        <f t="shared" si="1128"/>
        <v>0</v>
      </c>
      <c r="AG5201" s="37">
        <f t="shared" si="1129"/>
        <v>0</v>
      </c>
      <c r="AH5201" s="37">
        <f t="shared" si="1130"/>
        <v>0</v>
      </c>
      <c r="AI5201" s="35" t="str">
        <f t="shared" si="1131"/>
        <v>Nusidėvėjęs</v>
      </c>
      <c r="AJ5201" s="38" t="str">
        <f>IF(AND(F5201&lt;&gt;[3]Pav.tvarkyklė!$B$12,F5201&lt;&gt;[3]Pav.tvarkyklė!$B$13),"GVTNT","X")</f>
        <v>GVTNT</v>
      </c>
      <c r="AK5201" s="39">
        <f t="shared" si="1133"/>
        <v>0</v>
      </c>
      <c r="AL5201" s="41"/>
      <c r="AM5201" s="41"/>
      <c r="AN5201" s="41">
        <f t="shared" si="1135"/>
        <v>1900</v>
      </c>
      <c r="AO5201" s="41"/>
      <c r="AP5201" s="41"/>
      <c r="AQ5201" s="41"/>
      <c r="AR5201" s="42"/>
      <c r="AS5201" s="42"/>
      <c r="AU5201" s="43">
        <f t="shared" si="1136"/>
        <v>0</v>
      </c>
    </row>
    <row r="5202" spans="1:47" ht="15" customHeight="1" x14ac:dyDescent="0.25">
      <c r="A5202" s="11"/>
      <c r="B5202" s="19">
        <v>5371</v>
      </c>
      <c r="C5202" s="61"/>
      <c r="D5202" s="62"/>
      <c r="E5202" s="78"/>
      <c r="F5202" s="63"/>
      <c r="G5202" s="80"/>
      <c r="H5202" s="94"/>
      <c r="I5202" s="95"/>
      <c r="J5202" s="27"/>
      <c r="K5202" s="27"/>
      <c r="L5202" s="95"/>
      <c r="M5202" s="96"/>
      <c r="N5202" s="29">
        <v>0</v>
      </c>
      <c r="O5202" s="30" t="str">
        <f>IF(G5202&lt;=$N$2,"",IF(F5202=[3]Pav.tvarkyklė!$B$13,"",IF(ISBLANK(R5202),"X","")))</f>
        <v/>
      </c>
      <c r="P5202" s="91"/>
      <c r="Q5202" s="63"/>
      <c r="R5202" s="63"/>
      <c r="S5202" s="63"/>
      <c r="T5202" s="63"/>
      <c r="U5202" s="34" t="str">
        <f>IFERROR(INDEX('[3]5.Grup_T'!$G$4:$G$22,MATCH('6.Turtas'!E5202,'[3]5.Grup_T'!$E$4:$E$22,0)),"0")</f>
        <v>0</v>
      </c>
      <c r="V5202" s="35">
        <f t="shared" ref="V5202:V5265" si="1137">U5202*12</f>
        <v>0</v>
      </c>
      <c r="W5202" s="35">
        <f>IF(NOT(ISBLANK(H5202)),(12-DATEDIF(H5202,'[3]1.Pradzia'!$D$13,"m")),0)</f>
        <v>0</v>
      </c>
      <c r="X5202" s="35">
        <f t="shared" ref="X5202:X5265" si="1138">IF(OR(ISBLANK(C5202),YEAR(G5202)&gt;=2019),0,DATEDIF(G5202,$N$2,"M"))</f>
        <v>0</v>
      </c>
      <c r="Y5202" s="35">
        <f t="shared" si="1134"/>
        <v>0</v>
      </c>
      <c r="Z5202" s="35">
        <f t="shared" si="1132"/>
        <v>0</v>
      </c>
      <c r="AA5202" s="36">
        <f t="shared" ref="AA5202:AA5265" si="1139">+IF(Z5202&lt;=0,0,N5202/Z5202)</f>
        <v>0</v>
      </c>
      <c r="AB5202" s="36">
        <f t="shared" ref="AB5202:AB5265" si="1140">IF(Z5202&lt;=0,N5202,N5202/Z5202*Y5202)</f>
        <v>0</v>
      </c>
      <c r="AC5202" s="37">
        <f t="shared" ref="AC5202:AC5265" si="1141">IF(YEAR(G5202)&lt;2019,M5202-N5202+AB5202,0)</f>
        <v>0</v>
      </c>
      <c r="AD5202" s="35">
        <f>IF(OR(YEAR(G5202)&lt;2019,O5202="X"),0,IF(ISBLANK(H5202),DATEDIF(G5202,'[3]1.Pradzia'!$D$13,"M"),DATEDIF(G5202,H5202,"m")))</f>
        <v>0</v>
      </c>
      <c r="AE5202" s="37">
        <f>IF(E5202='[3]5.Grup_T'!$E$20,0,IF(AD5202&lt;&gt;0,M5202/V5202*MIN(12,AD5202),0))</f>
        <v>0</v>
      </c>
      <c r="AF5202" s="37">
        <f t="shared" ref="AF5202:AF5265" si="1142">+AB5202+AE5202</f>
        <v>0</v>
      </c>
      <c r="AG5202" s="37">
        <f t="shared" ref="AG5202:AG5265" si="1143">AC5202+AE5202</f>
        <v>0</v>
      </c>
      <c r="AH5202" s="37">
        <f t="shared" ref="AH5202:AH5265" si="1144">M5202-AG5202</f>
        <v>0</v>
      </c>
      <c r="AI5202" s="35" t="str">
        <f t="shared" ref="AI5202:AI5265" si="1145">IF(H5202&lt;&gt;0,"Nurašytas",IF(O5202="X","Nesuderintas",IF(AH5202&lt;=0,"Nusidėvėjęs","")))</f>
        <v>Nusidėvėjęs</v>
      </c>
      <c r="AJ5202" s="38" t="str">
        <f>IF(AND(F5202&lt;&gt;[3]Pav.tvarkyklė!$B$12,F5202&lt;&gt;[3]Pav.tvarkyklė!$B$13),"GVTNT","X")</f>
        <v>GVTNT</v>
      </c>
      <c r="AK5202" s="39">
        <f t="shared" si="1133"/>
        <v>0</v>
      </c>
      <c r="AL5202" s="41"/>
      <c r="AM5202" s="41"/>
      <c r="AN5202" s="41">
        <f t="shared" si="1135"/>
        <v>1900</v>
      </c>
      <c r="AO5202" s="41"/>
      <c r="AP5202" s="41"/>
      <c r="AQ5202" s="41"/>
      <c r="AR5202" s="42"/>
      <c r="AS5202" s="42"/>
      <c r="AU5202" s="43">
        <f t="shared" si="1136"/>
        <v>0</v>
      </c>
    </row>
    <row r="5203" spans="1:47" ht="15" customHeight="1" x14ac:dyDescent="0.25">
      <c r="A5203" s="11"/>
      <c r="B5203" s="19">
        <v>5372</v>
      </c>
      <c r="C5203" s="61"/>
      <c r="D5203" s="62"/>
      <c r="E5203" s="78"/>
      <c r="F5203" s="63"/>
      <c r="G5203" s="80"/>
      <c r="H5203" s="94"/>
      <c r="I5203" s="95"/>
      <c r="J5203" s="27"/>
      <c r="K5203" s="27"/>
      <c r="L5203" s="95"/>
      <c r="M5203" s="96"/>
      <c r="N5203" s="29">
        <v>0</v>
      </c>
      <c r="O5203" s="30" t="str">
        <f>IF(G5203&lt;=$N$2,"",IF(F5203=[3]Pav.tvarkyklė!$B$13,"",IF(ISBLANK(R5203),"X","")))</f>
        <v/>
      </c>
      <c r="P5203" s="91"/>
      <c r="Q5203" s="63"/>
      <c r="R5203" s="63"/>
      <c r="S5203" s="63"/>
      <c r="T5203" s="63"/>
      <c r="U5203" s="34" t="str">
        <f>IFERROR(INDEX('[3]5.Grup_T'!$G$4:$G$22,MATCH('6.Turtas'!E5203,'[3]5.Grup_T'!$E$4:$E$22,0)),"0")</f>
        <v>0</v>
      </c>
      <c r="V5203" s="35">
        <f t="shared" si="1137"/>
        <v>0</v>
      </c>
      <c r="W5203" s="35">
        <f>IF(NOT(ISBLANK(H5203)),(12-DATEDIF(H5203,'[3]1.Pradzia'!$D$13,"m")),0)</f>
        <v>0</v>
      </c>
      <c r="X5203" s="35">
        <f t="shared" si="1138"/>
        <v>0</v>
      </c>
      <c r="Y5203" s="35">
        <f t="shared" si="1134"/>
        <v>0</v>
      </c>
      <c r="Z5203" s="35">
        <f t="shared" ref="Z5203:Z5266" si="1146">IF(YEAR(G5203)&gt;=2019,0,V5203-X5203)</f>
        <v>0</v>
      </c>
      <c r="AA5203" s="36">
        <f t="shared" si="1139"/>
        <v>0</v>
      </c>
      <c r="AB5203" s="36">
        <f t="shared" si="1140"/>
        <v>0</v>
      </c>
      <c r="AC5203" s="37">
        <f t="shared" si="1141"/>
        <v>0</v>
      </c>
      <c r="AD5203" s="35">
        <f>IF(OR(YEAR(G5203)&lt;2019,O5203="X"),0,IF(ISBLANK(H5203),DATEDIF(G5203,'[3]1.Pradzia'!$D$13,"M"),DATEDIF(G5203,H5203,"m")))</f>
        <v>0</v>
      </c>
      <c r="AE5203" s="37">
        <f>IF(E5203='[3]5.Grup_T'!$E$20,0,IF(AD5203&lt;&gt;0,M5203/V5203*MIN(12,AD5203),0))</f>
        <v>0</v>
      </c>
      <c r="AF5203" s="37">
        <f t="shared" si="1142"/>
        <v>0</v>
      </c>
      <c r="AG5203" s="37">
        <f t="shared" si="1143"/>
        <v>0</v>
      </c>
      <c r="AH5203" s="37">
        <f t="shared" si="1144"/>
        <v>0</v>
      </c>
      <c r="AI5203" s="35" t="str">
        <f t="shared" si="1145"/>
        <v>Nusidėvėjęs</v>
      </c>
      <c r="AJ5203" s="38" t="str">
        <f>IF(AND(F5203&lt;&gt;[3]Pav.tvarkyklė!$B$12,F5203&lt;&gt;[3]Pav.tvarkyklė!$B$13),"GVTNT","X")</f>
        <v>GVTNT</v>
      </c>
      <c r="AK5203" s="39">
        <f t="shared" ref="AK5203:AK5266" si="1147">I5203-J5203-K5203-L5203-M5203</f>
        <v>0</v>
      </c>
      <c r="AL5203" s="41"/>
      <c r="AM5203" s="41"/>
      <c r="AN5203" s="41">
        <f t="shared" si="1135"/>
        <v>1900</v>
      </c>
      <c r="AO5203" s="41"/>
      <c r="AP5203" s="41"/>
      <c r="AQ5203" s="41"/>
      <c r="AR5203" s="42"/>
      <c r="AS5203" s="42"/>
      <c r="AU5203" s="43">
        <f t="shared" si="1136"/>
        <v>0</v>
      </c>
    </row>
    <row r="5204" spans="1:47" ht="15" customHeight="1" x14ac:dyDescent="0.25">
      <c r="A5204" s="11"/>
      <c r="B5204" s="19">
        <v>5373</v>
      </c>
      <c r="C5204" s="61"/>
      <c r="D5204" s="62"/>
      <c r="E5204" s="78"/>
      <c r="F5204" s="63"/>
      <c r="G5204" s="80"/>
      <c r="H5204" s="94"/>
      <c r="I5204" s="95"/>
      <c r="J5204" s="27"/>
      <c r="K5204" s="27"/>
      <c r="L5204" s="95"/>
      <c r="M5204" s="96"/>
      <c r="N5204" s="29">
        <v>0</v>
      </c>
      <c r="O5204" s="30" t="str">
        <f>IF(G5204&lt;=$N$2,"",IF(F5204=[3]Pav.tvarkyklė!$B$13,"",IF(ISBLANK(R5204),"X","")))</f>
        <v/>
      </c>
      <c r="P5204" s="91"/>
      <c r="Q5204" s="63"/>
      <c r="R5204" s="63"/>
      <c r="S5204" s="63"/>
      <c r="T5204" s="63"/>
      <c r="U5204" s="34" t="str">
        <f>IFERROR(INDEX('[3]5.Grup_T'!$G$4:$G$22,MATCH('6.Turtas'!E5204,'[3]5.Grup_T'!$E$4:$E$22,0)),"0")</f>
        <v>0</v>
      </c>
      <c r="V5204" s="35">
        <f t="shared" si="1137"/>
        <v>0</v>
      </c>
      <c r="W5204" s="35">
        <f>IF(NOT(ISBLANK(H5204)),(12-DATEDIF(H5204,'[3]1.Pradzia'!$D$13,"m")),0)</f>
        <v>0</v>
      </c>
      <c r="X5204" s="35">
        <f t="shared" si="1138"/>
        <v>0</v>
      </c>
      <c r="Y5204" s="35">
        <f t="shared" si="1134"/>
        <v>0</v>
      </c>
      <c r="Z5204" s="35">
        <f t="shared" si="1146"/>
        <v>0</v>
      </c>
      <c r="AA5204" s="36">
        <f t="shared" si="1139"/>
        <v>0</v>
      </c>
      <c r="AB5204" s="36">
        <f t="shared" si="1140"/>
        <v>0</v>
      </c>
      <c r="AC5204" s="37">
        <f t="shared" si="1141"/>
        <v>0</v>
      </c>
      <c r="AD5204" s="35">
        <f>IF(OR(YEAR(G5204)&lt;2019,O5204="X"),0,IF(ISBLANK(H5204),DATEDIF(G5204,'[3]1.Pradzia'!$D$13,"M"),DATEDIF(G5204,H5204,"m")))</f>
        <v>0</v>
      </c>
      <c r="AE5204" s="37">
        <f>IF(E5204='[3]5.Grup_T'!$E$20,0,IF(AD5204&lt;&gt;0,M5204/V5204*MIN(12,AD5204),0))</f>
        <v>0</v>
      </c>
      <c r="AF5204" s="37">
        <f t="shared" si="1142"/>
        <v>0</v>
      </c>
      <c r="AG5204" s="37">
        <f t="shared" si="1143"/>
        <v>0</v>
      </c>
      <c r="AH5204" s="37">
        <f t="shared" si="1144"/>
        <v>0</v>
      </c>
      <c r="AI5204" s="35" t="str">
        <f t="shared" si="1145"/>
        <v>Nusidėvėjęs</v>
      </c>
      <c r="AJ5204" s="38" t="str">
        <f>IF(AND(F5204&lt;&gt;[3]Pav.tvarkyklė!$B$12,F5204&lt;&gt;[3]Pav.tvarkyklė!$B$13),"GVTNT","X")</f>
        <v>GVTNT</v>
      </c>
      <c r="AK5204" s="39">
        <f t="shared" si="1147"/>
        <v>0</v>
      </c>
      <c r="AL5204" s="41"/>
      <c r="AM5204" s="41"/>
      <c r="AN5204" s="41">
        <f t="shared" si="1135"/>
        <v>1900</v>
      </c>
      <c r="AO5204" s="41"/>
      <c r="AP5204" s="41"/>
      <c r="AQ5204" s="41"/>
      <c r="AR5204" s="42"/>
      <c r="AS5204" s="42"/>
      <c r="AU5204" s="43">
        <f t="shared" si="1136"/>
        <v>0</v>
      </c>
    </row>
    <row r="5205" spans="1:47" ht="15" customHeight="1" x14ac:dyDescent="0.25">
      <c r="A5205" s="11"/>
      <c r="B5205" s="19">
        <v>5374</v>
      </c>
      <c r="C5205" s="61"/>
      <c r="D5205" s="62"/>
      <c r="E5205" s="78"/>
      <c r="F5205" s="63"/>
      <c r="G5205" s="80"/>
      <c r="H5205" s="94"/>
      <c r="I5205" s="95"/>
      <c r="J5205" s="27"/>
      <c r="K5205" s="27"/>
      <c r="L5205" s="95"/>
      <c r="M5205" s="96"/>
      <c r="N5205" s="29">
        <v>0</v>
      </c>
      <c r="O5205" s="30" t="str">
        <f>IF(G5205&lt;=$N$2,"",IF(F5205=[3]Pav.tvarkyklė!$B$13,"",IF(ISBLANK(R5205),"X","")))</f>
        <v/>
      </c>
      <c r="P5205" s="91"/>
      <c r="Q5205" s="63"/>
      <c r="R5205" s="63"/>
      <c r="S5205" s="63"/>
      <c r="T5205" s="63"/>
      <c r="U5205" s="34" t="str">
        <f>IFERROR(INDEX('[3]5.Grup_T'!$G$4:$G$22,MATCH('6.Turtas'!E5205,'[3]5.Grup_T'!$E$4:$E$22,0)),"0")</f>
        <v>0</v>
      </c>
      <c r="V5205" s="35">
        <f t="shared" si="1137"/>
        <v>0</v>
      </c>
      <c r="W5205" s="35">
        <f>IF(NOT(ISBLANK(H5205)),(12-DATEDIF(H5205,'[3]1.Pradzia'!$D$13,"m")),0)</f>
        <v>0</v>
      </c>
      <c r="X5205" s="35">
        <f t="shared" si="1138"/>
        <v>0</v>
      </c>
      <c r="Y5205" s="35">
        <f t="shared" si="1134"/>
        <v>0</v>
      </c>
      <c r="Z5205" s="35">
        <f t="shared" si="1146"/>
        <v>0</v>
      </c>
      <c r="AA5205" s="36">
        <f t="shared" si="1139"/>
        <v>0</v>
      </c>
      <c r="AB5205" s="36">
        <f t="shared" si="1140"/>
        <v>0</v>
      </c>
      <c r="AC5205" s="37">
        <f t="shared" si="1141"/>
        <v>0</v>
      </c>
      <c r="AD5205" s="35">
        <f>IF(OR(YEAR(G5205)&lt;2019,O5205="X"),0,IF(ISBLANK(H5205),DATEDIF(G5205,'[3]1.Pradzia'!$D$13,"M"),DATEDIF(G5205,H5205,"m")))</f>
        <v>0</v>
      </c>
      <c r="AE5205" s="37">
        <f>IF(E5205='[3]5.Grup_T'!$E$20,0,IF(AD5205&lt;&gt;0,M5205/V5205*MIN(12,AD5205),0))</f>
        <v>0</v>
      </c>
      <c r="AF5205" s="37">
        <f t="shared" si="1142"/>
        <v>0</v>
      </c>
      <c r="AG5205" s="37">
        <f t="shared" si="1143"/>
        <v>0</v>
      </c>
      <c r="AH5205" s="37">
        <f t="shared" si="1144"/>
        <v>0</v>
      </c>
      <c r="AI5205" s="35" t="str">
        <f t="shared" si="1145"/>
        <v>Nusidėvėjęs</v>
      </c>
      <c r="AJ5205" s="38" t="str">
        <f>IF(AND(F5205&lt;&gt;[3]Pav.tvarkyklė!$B$12,F5205&lt;&gt;[3]Pav.tvarkyklė!$B$13),"GVTNT","X")</f>
        <v>GVTNT</v>
      </c>
      <c r="AK5205" s="39">
        <f t="shared" si="1147"/>
        <v>0</v>
      </c>
      <c r="AL5205" s="41"/>
      <c r="AM5205" s="41"/>
      <c r="AN5205" s="41">
        <f t="shared" si="1135"/>
        <v>1900</v>
      </c>
      <c r="AO5205" s="41"/>
      <c r="AP5205" s="41"/>
      <c r="AQ5205" s="41"/>
      <c r="AR5205" s="42"/>
      <c r="AS5205" s="42"/>
      <c r="AU5205" s="43">
        <f t="shared" si="1136"/>
        <v>0</v>
      </c>
    </row>
    <row r="5206" spans="1:47" ht="15" customHeight="1" x14ac:dyDescent="0.25">
      <c r="A5206" s="11"/>
      <c r="B5206" s="19">
        <v>5375</v>
      </c>
      <c r="C5206" s="61"/>
      <c r="D5206" s="62"/>
      <c r="E5206" s="78"/>
      <c r="F5206" s="63"/>
      <c r="G5206" s="80"/>
      <c r="H5206" s="94"/>
      <c r="I5206" s="95"/>
      <c r="J5206" s="27"/>
      <c r="K5206" s="27"/>
      <c r="L5206" s="95"/>
      <c r="M5206" s="96"/>
      <c r="N5206" s="29">
        <v>0</v>
      </c>
      <c r="O5206" s="30" t="str">
        <f>IF(G5206&lt;=$N$2,"",IF(F5206=[3]Pav.tvarkyklė!$B$13,"",IF(ISBLANK(R5206),"X","")))</f>
        <v/>
      </c>
      <c r="P5206" s="91"/>
      <c r="Q5206" s="63"/>
      <c r="R5206" s="63"/>
      <c r="S5206" s="63"/>
      <c r="T5206" s="63"/>
      <c r="U5206" s="34" t="str">
        <f>IFERROR(INDEX('[3]5.Grup_T'!$G$4:$G$22,MATCH('6.Turtas'!E5206,'[3]5.Grup_T'!$E$4:$E$22,0)),"0")</f>
        <v>0</v>
      </c>
      <c r="V5206" s="35">
        <f t="shared" si="1137"/>
        <v>0</v>
      </c>
      <c r="W5206" s="35">
        <f>IF(NOT(ISBLANK(H5206)),(12-DATEDIF(H5206,'[3]1.Pradzia'!$D$13,"m")),0)</f>
        <v>0</v>
      </c>
      <c r="X5206" s="35">
        <f t="shared" si="1138"/>
        <v>0</v>
      </c>
      <c r="Y5206" s="35">
        <f t="shared" si="1134"/>
        <v>0</v>
      </c>
      <c r="Z5206" s="35">
        <f t="shared" si="1146"/>
        <v>0</v>
      </c>
      <c r="AA5206" s="36">
        <f t="shared" si="1139"/>
        <v>0</v>
      </c>
      <c r="AB5206" s="36">
        <f t="shared" si="1140"/>
        <v>0</v>
      </c>
      <c r="AC5206" s="37">
        <f t="shared" si="1141"/>
        <v>0</v>
      </c>
      <c r="AD5206" s="35">
        <f>IF(OR(YEAR(G5206)&lt;2019,O5206="X"),0,IF(ISBLANK(H5206),DATEDIF(G5206,'[3]1.Pradzia'!$D$13,"M"),DATEDIF(G5206,H5206,"m")))</f>
        <v>0</v>
      </c>
      <c r="AE5206" s="37">
        <f>IF(E5206='[3]5.Grup_T'!$E$20,0,IF(AD5206&lt;&gt;0,M5206/V5206*MIN(12,AD5206),0))</f>
        <v>0</v>
      </c>
      <c r="AF5206" s="37">
        <f t="shared" si="1142"/>
        <v>0</v>
      </c>
      <c r="AG5206" s="37">
        <f t="shared" si="1143"/>
        <v>0</v>
      </c>
      <c r="AH5206" s="37">
        <f t="shared" si="1144"/>
        <v>0</v>
      </c>
      <c r="AI5206" s="35" t="str">
        <f t="shared" si="1145"/>
        <v>Nusidėvėjęs</v>
      </c>
      <c r="AJ5206" s="38" t="str">
        <f>IF(AND(F5206&lt;&gt;[3]Pav.tvarkyklė!$B$12,F5206&lt;&gt;[3]Pav.tvarkyklė!$B$13),"GVTNT","X")</f>
        <v>GVTNT</v>
      </c>
      <c r="AK5206" s="39">
        <f t="shared" si="1147"/>
        <v>0</v>
      </c>
      <c r="AL5206" s="41"/>
      <c r="AM5206" s="41"/>
      <c r="AN5206" s="41">
        <f t="shared" si="1135"/>
        <v>1900</v>
      </c>
      <c r="AO5206" s="41"/>
      <c r="AP5206" s="41"/>
      <c r="AQ5206" s="41"/>
      <c r="AR5206" s="42"/>
      <c r="AS5206" s="42"/>
      <c r="AU5206" s="43">
        <f t="shared" si="1136"/>
        <v>0</v>
      </c>
    </row>
    <row r="5207" spans="1:47" ht="15" customHeight="1" x14ac:dyDescent="0.25">
      <c r="A5207" s="11"/>
      <c r="B5207" s="19">
        <v>5376</v>
      </c>
      <c r="C5207" s="61"/>
      <c r="D5207" s="62"/>
      <c r="E5207" s="78"/>
      <c r="F5207" s="63"/>
      <c r="G5207" s="80"/>
      <c r="H5207" s="94"/>
      <c r="I5207" s="95"/>
      <c r="J5207" s="27"/>
      <c r="K5207" s="27"/>
      <c r="L5207" s="95"/>
      <c r="M5207" s="96"/>
      <c r="N5207" s="29">
        <v>0</v>
      </c>
      <c r="O5207" s="30" t="str">
        <f>IF(G5207&lt;=$N$2,"",IF(F5207=[3]Pav.tvarkyklė!$B$13,"",IF(ISBLANK(R5207),"X","")))</f>
        <v/>
      </c>
      <c r="P5207" s="91"/>
      <c r="Q5207" s="63"/>
      <c r="R5207" s="63"/>
      <c r="S5207" s="63"/>
      <c r="T5207" s="63"/>
      <c r="U5207" s="34" t="str">
        <f>IFERROR(INDEX('[3]5.Grup_T'!$G$4:$G$22,MATCH('6.Turtas'!E5207,'[3]5.Grup_T'!$E$4:$E$22,0)),"0")</f>
        <v>0</v>
      </c>
      <c r="V5207" s="35">
        <f t="shared" si="1137"/>
        <v>0</v>
      </c>
      <c r="W5207" s="35">
        <f>IF(NOT(ISBLANK(H5207)),(12-DATEDIF(H5207,'[3]1.Pradzia'!$D$13,"m")),0)</f>
        <v>0</v>
      </c>
      <c r="X5207" s="35">
        <f t="shared" si="1138"/>
        <v>0</v>
      </c>
      <c r="Y5207" s="35">
        <f t="shared" si="1134"/>
        <v>0</v>
      </c>
      <c r="Z5207" s="35">
        <f t="shared" si="1146"/>
        <v>0</v>
      </c>
      <c r="AA5207" s="36">
        <f t="shared" si="1139"/>
        <v>0</v>
      </c>
      <c r="AB5207" s="36">
        <f t="shared" si="1140"/>
        <v>0</v>
      </c>
      <c r="AC5207" s="37">
        <f t="shared" si="1141"/>
        <v>0</v>
      </c>
      <c r="AD5207" s="35">
        <f>IF(OR(YEAR(G5207)&lt;2019,O5207="X"),0,IF(ISBLANK(H5207),DATEDIF(G5207,'[3]1.Pradzia'!$D$13,"M"),DATEDIF(G5207,H5207,"m")))</f>
        <v>0</v>
      </c>
      <c r="AE5207" s="37">
        <f>IF(E5207='[3]5.Grup_T'!$E$20,0,IF(AD5207&lt;&gt;0,M5207/V5207*MIN(12,AD5207),0))</f>
        <v>0</v>
      </c>
      <c r="AF5207" s="37">
        <f t="shared" si="1142"/>
        <v>0</v>
      </c>
      <c r="AG5207" s="37">
        <f t="shared" si="1143"/>
        <v>0</v>
      </c>
      <c r="AH5207" s="37">
        <f t="shared" si="1144"/>
        <v>0</v>
      </c>
      <c r="AI5207" s="35" t="str">
        <f t="shared" si="1145"/>
        <v>Nusidėvėjęs</v>
      </c>
      <c r="AJ5207" s="38" t="str">
        <f>IF(AND(F5207&lt;&gt;[3]Pav.tvarkyklė!$B$12,F5207&lt;&gt;[3]Pav.tvarkyklė!$B$13),"GVTNT","X")</f>
        <v>GVTNT</v>
      </c>
      <c r="AK5207" s="39">
        <f t="shared" si="1147"/>
        <v>0</v>
      </c>
      <c r="AL5207" s="41"/>
      <c r="AM5207" s="41"/>
      <c r="AN5207" s="41">
        <f t="shared" si="1135"/>
        <v>1900</v>
      </c>
      <c r="AO5207" s="41"/>
      <c r="AP5207" s="41"/>
      <c r="AQ5207" s="41"/>
      <c r="AR5207" s="42"/>
      <c r="AS5207" s="42"/>
      <c r="AU5207" s="43">
        <f t="shared" si="1136"/>
        <v>0</v>
      </c>
    </row>
    <row r="5208" spans="1:47" ht="15" customHeight="1" x14ac:dyDescent="0.25">
      <c r="A5208" s="11"/>
      <c r="B5208" s="19">
        <v>5377</v>
      </c>
      <c r="C5208" s="61"/>
      <c r="D5208" s="62"/>
      <c r="E5208" s="78"/>
      <c r="F5208" s="63"/>
      <c r="G5208" s="80"/>
      <c r="H5208" s="94"/>
      <c r="I5208" s="95"/>
      <c r="J5208" s="27"/>
      <c r="K5208" s="27"/>
      <c r="L5208" s="95"/>
      <c r="M5208" s="96"/>
      <c r="N5208" s="29">
        <v>0</v>
      </c>
      <c r="O5208" s="30" t="str">
        <f>IF(G5208&lt;=$N$2,"",IF(F5208=[3]Pav.tvarkyklė!$B$13,"",IF(ISBLANK(R5208),"X","")))</f>
        <v/>
      </c>
      <c r="P5208" s="91"/>
      <c r="Q5208" s="63"/>
      <c r="R5208" s="63"/>
      <c r="S5208" s="63"/>
      <c r="T5208" s="63"/>
      <c r="U5208" s="34" t="str">
        <f>IFERROR(INDEX('[3]5.Grup_T'!$G$4:$G$22,MATCH('6.Turtas'!E5208,'[3]5.Grup_T'!$E$4:$E$22,0)),"0")</f>
        <v>0</v>
      </c>
      <c r="V5208" s="35">
        <f t="shared" si="1137"/>
        <v>0</v>
      </c>
      <c r="W5208" s="35">
        <f>IF(NOT(ISBLANK(H5208)),(12-DATEDIF(H5208,'[3]1.Pradzia'!$D$13,"m")),0)</f>
        <v>0</v>
      </c>
      <c r="X5208" s="35">
        <f t="shared" si="1138"/>
        <v>0</v>
      </c>
      <c r="Y5208" s="35">
        <f t="shared" si="1134"/>
        <v>0</v>
      </c>
      <c r="Z5208" s="35">
        <f t="shared" si="1146"/>
        <v>0</v>
      </c>
      <c r="AA5208" s="36">
        <f t="shared" si="1139"/>
        <v>0</v>
      </c>
      <c r="AB5208" s="36">
        <f t="shared" si="1140"/>
        <v>0</v>
      </c>
      <c r="AC5208" s="37">
        <f t="shared" si="1141"/>
        <v>0</v>
      </c>
      <c r="AD5208" s="35">
        <f>IF(OR(YEAR(G5208)&lt;2019,O5208="X"),0,IF(ISBLANK(H5208),DATEDIF(G5208,'[3]1.Pradzia'!$D$13,"M"),DATEDIF(G5208,H5208,"m")))</f>
        <v>0</v>
      </c>
      <c r="AE5208" s="37">
        <f>IF(E5208='[3]5.Grup_T'!$E$20,0,IF(AD5208&lt;&gt;0,M5208/V5208*MIN(12,AD5208),0))</f>
        <v>0</v>
      </c>
      <c r="AF5208" s="37">
        <f t="shared" si="1142"/>
        <v>0</v>
      </c>
      <c r="AG5208" s="37">
        <f t="shared" si="1143"/>
        <v>0</v>
      </c>
      <c r="AH5208" s="37">
        <f t="shared" si="1144"/>
        <v>0</v>
      </c>
      <c r="AI5208" s="35" t="str">
        <f t="shared" si="1145"/>
        <v>Nusidėvėjęs</v>
      </c>
      <c r="AJ5208" s="38" t="str">
        <f>IF(AND(F5208&lt;&gt;[3]Pav.tvarkyklė!$B$12,F5208&lt;&gt;[3]Pav.tvarkyklė!$B$13),"GVTNT","X")</f>
        <v>GVTNT</v>
      </c>
      <c r="AK5208" s="39">
        <f t="shared" si="1147"/>
        <v>0</v>
      </c>
      <c r="AL5208" s="41"/>
      <c r="AM5208" s="41"/>
      <c r="AN5208" s="41">
        <f t="shared" si="1135"/>
        <v>1900</v>
      </c>
      <c r="AO5208" s="41"/>
      <c r="AP5208" s="41"/>
      <c r="AQ5208" s="41"/>
      <c r="AR5208" s="42"/>
      <c r="AS5208" s="42"/>
      <c r="AU5208" s="43">
        <f t="shared" si="1136"/>
        <v>0</v>
      </c>
    </row>
    <row r="5209" spans="1:47" ht="15" customHeight="1" x14ac:dyDescent="0.25">
      <c r="A5209" s="11"/>
      <c r="B5209" s="19">
        <v>5378</v>
      </c>
      <c r="C5209" s="61"/>
      <c r="D5209" s="62"/>
      <c r="E5209" s="78"/>
      <c r="F5209" s="63"/>
      <c r="G5209" s="80"/>
      <c r="H5209" s="94"/>
      <c r="I5209" s="95"/>
      <c r="J5209" s="27"/>
      <c r="K5209" s="27"/>
      <c r="L5209" s="95"/>
      <c r="M5209" s="96"/>
      <c r="N5209" s="29">
        <v>0</v>
      </c>
      <c r="O5209" s="30" t="str">
        <f>IF(G5209&lt;=$N$2,"",IF(F5209=[3]Pav.tvarkyklė!$B$13,"",IF(ISBLANK(R5209),"X","")))</f>
        <v/>
      </c>
      <c r="P5209" s="91"/>
      <c r="Q5209" s="63"/>
      <c r="R5209" s="63"/>
      <c r="S5209" s="63"/>
      <c r="T5209" s="63"/>
      <c r="U5209" s="34" t="str">
        <f>IFERROR(INDEX('[3]5.Grup_T'!$G$4:$G$22,MATCH('6.Turtas'!E5209,'[3]5.Grup_T'!$E$4:$E$22,0)),"0")</f>
        <v>0</v>
      </c>
      <c r="V5209" s="35">
        <f t="shared" si="1137"/>
        <v>0</v>
      </c>
      <c r="W5209" s="35">
        <f>IF(NOT(ISBLANK(H5209)),(12-DATEDIF(H5209,'[3]1.Pradzia'!$D$13,"m")),0)</f>
        <v>0</v>
      </c>
      <c r="X5209" s="35">
        <f t="shared" si="1138"/>
        <v>0</v>
      </c>
      <c r="Y5209" s="35">
        <f t="shared" si="1134"/>
        <v>0</v>
      </c>
      <c r="Z5209" s="35">
        <f t="shared" si="1146"/>
        <v>0</v>
      </c>
      <c r="AA5209" s="36">
        <f t="shared" si="1139"/>
        <v>0</v>
      </c>
      <c r="AB5209" s="36">
        <f t="shared" si="1140"/>
        <v>0</v>
      </c>
      <c r="AC5209" s="37">
        <f t="shared" si="1141"/>
        <v>0</v>
      </c>
      <c r="AD5209" s="35">
        <f>IF(OR(YEAR(G5209)&lt;2019,O5209="X"),0,IF(ISBLANK(H5209),DATEDIF(G5209,'[3]1.Pradzia'!$D$13,"M"),DATEDIF(G5209,H5209,"m")))</f>
        <v>0</v>
      </c>
      <c r="AE5209" s="37">
        <f>IF(E5209='[3]5.Grup_T'!$E$20,0,IF(AD5209&lt;&gt;0,M5209/V5209*MIN(12,AD5209),0))</f>
        <v>0</v>
      </c>
      <c r="AF5209" s="37">
        <f t="shared" si="1142"/>
        <v>0</v>
      </c>
      <c r="AG5209" s="37">
        <f t="shared" si="1143"/>
        <v>0</v>
      </c>
      <c r="AH5209" s="37">
        <f t="shared" si="1144"/>
        <v>0</v>
      </c>
      <c r="AI5209" s="35" t="str">
        <f t="shared" si="1145"/>
        <v>Nusidėvėjęs</v>
      </c>
      <c r="AJ5209" s="38" t="str">
        <f>IF(AND(F5209&lt;&gt;[3]Pav.tvarkyklė!$B$12,F5209&lt;&gt;[3]Pav.tvarkyklė!$B$13),"GVTNT","X")</f>
        <v>GVTNT</v>
      </c>
      <c r="AK5209" s="39">
        <f t="shared" si="1147"/>
        <v>0</v>
      </c>
      <c r="AL5209" s="41"/>
      <c r="AM5209" s="41"/>
      <c r="AN5209" s="41">
        <f t="shared" si="1135"/>
        <v>1900</v>
      </c>
      <c r="AO5209" s="41"/>
      <c r="AP5209" s="41"/>
      <c r="AQ5209" s="41"/>
      <c r="AR5209" s="42"/>
      <c r="AS5209" s="42"/>
      <c r="AU5209" s="43">
        <f t="shared" si="1136"/>
        <v>0</v>
      </c>
    </row>
    <row r="5210" spans="1:47" ht="15" customHeight="1" x14ac:dyDescent="0.25">
      <c r="A5210" s="11"/>
      <c r="B5210" s="19">
        <v>5379</v>
      </c>
      <c r="C5210" s="61"/>
      <c r="D5210" s="62"/>
      <c r="E5210" s="78"/>
      <c r="F5210" s="63"/>
      <c r="G5210" s="80"/>
      <c r="H5210" s="94"/>
      <c r="I5210" s="95"/>
      <c r="J5210" s="27"/>
      <c r="K5210" s="27"/>
      <c r="L5210" s="95"/>
      <c r="M5210" s="96"/>
      <c r="N5210" s="29">
        <v>0</v>
      </c>
      <c r="O5210" s="30" t="str">
        <f>IF(G5210&lt;=$N$2,"",IF(F5210=[3]Pav.tvarkyklė!$B$13,"",IF(ISBLANK(R5210),"X","")))</f>
        <v/>
      </c>
      <c r="P5210" s="91"/>
      <c r="Q5210" s="63"/>
      <c r="R5210" s="63"/>
      <c r="S5210" s="63"/>
      <c r="T5210" s="63"/>
      <c r="U5210" s="34" t="str">
        <f>IFERROR(INDEX('[3]5.Grup_T'!$G$4:$G$22,MATCH('6.Turtas'!E5210,'[3]5.Grup_T'!$E$4:$E$22,0)),"0")</f>
        <v>0</v>
      </c>
      <c r="V5210" s="35">
        <f t="shared" si="1137"/>
        <v>0</v>
      </c>
      <c r="W5210" s="35">
        <f>IF(NOT(ISBLANK(H5210)),(12-DATEDIF(H5210,'[3]1.Pradzia'!$D$13,"m")),0)</f>
        <v>0</v>
      </c>
      <c r="X5210" s="35">
        <f t="shared" si="1138"/>
        <v>0</v>
      </c>
      <c r="Y5210" s="35">
        <f t="shared" si="1134"/>
        <v>0</v>
      </c>
      <c r="Z5210" s="35">
        <f t="shared" si="1146"/>
        <v>0</v>
      </c>
      <c r="AA5210" s="36">
        <f t="shared" si="1139"/>
        <v>0</v>
      </c>
      <c r="AB5210" s="36">
        <f t="shared" si="1140"/>
        <v>0</v>
      </c>
      <c r="AC5210" s="37">
        <f t="shared" si="1141"/>
        <v>0</v>
      </c>
      <c r="AD5210" s="35">
        <f>IF(OR(YEAR(G5210)&lt;2019,O5210="X"),0,IF(ISBLANK(H5210),DATEDIF(G5210,'[3]1.Pradzia'!$D$13,"M"),DATEDIF(G5210,H5210,"m")))</f>
        <v>0</v>
      </c>
      <c r="AE5210" s="37">
        <f>IF(E5210='[3]5.Grup_T'!$E$20,0,IF(AD5210&lt;&gt;0,M5210/V5210*MIN(12,AD5210),0))</f>
        <v>0</v>
      </c>
      <c r="AF5210" s="37">
        <f t="shared" si="1142"/>
        <v>0</v>
      </c>
      <c r="AG5210" s="37">
        <f t="shared" si="1143"/>
        <v>0</v>
      </c>
      <c r="AH5210" s="37">
        <f t="shared" si="1144"/>
        <v>0</v>
      </c>
      <c r="AI5210" s="35" t="str">
        <f t="shared" si="1145"/>
        <v>Nusidėvėjęs</v>
      </c>
      <c r="AJ5210" s="38" t="str">
        <f>IF(AND(F5210&lt;&gt;[3]Pav.tvarkyklė!$B$12,F5210&lt;&gt;[3]Pav.tvarkyklė!$B$13),"GVTNT","X")</f>
        <v>GVTNT</v>
      </c>
      <c r="AK5210" s="39">
        <f t="shared" si="1147"/>
        <v>0</v>
      </c>
      <c r="AL5210" s="41"/>
      <c r="AM5210" s="41"/>
      <c r="AN5210" s="41">
        <f t="shared" si="1135"/>
        <v>1900</v>
      </c>
      <c r="AO5210" s="41"/>
      <c r="AP5210" s="41"/>
      <c r="AQ5210" s="41"/>
      <c r="AR5210" s="42"/>
      <c r="AS5210" s="42"/>
      <c r="AU5210" s="43">
        <f t="shared" si="1136"/>
        <v>0</v>
      </c>
    </row>
    <row r="5211" spans="1:47" ht="15" customHeight="1" x14ac:dyDescent="0.25">
      <c r="A5211" s="11"/>
      <c r="B5211" s="19">
        <v>5380</v>
      </c>
      <c r="C5211" s="61"/>
      <c r="D5211" s="62"/>
      <c r="E5211" s="78"/>
      <c r="F5211" s="63"/>
      <c r="G5211" s="80"/>
      <c r="H5211" s="94"/>
      <c r="I5211" s="95"/>
      <c r="J5211" s="27"/>
      <c r="K5211" s="27"/>
      <c r="L5211" s="95"/>
      <c r="M5211" s="96"/>
      <c r="N5211" s="29">
        <v>0</v>
      </c>
      <c r="O5211" s="30" t="str">
        <f>IF(G5211&lt;=$N$2,"",IF(F5211=[3]Pav.tvarkyklė!$B$13,"",IF(ISBLANK(R5211),"X","")))</f>
        <v/>
      </c>
      <c r="P5211" s="91"/>
      <c r="Q5211" s="63"/>
      <c r="R5211" s="63"/>
      <c r="S5211" s="63"/>
      <c r="T5211" s="63"/>
      <c r="U5211" s="34" t="str">
        <f>IFERROR(INDEX('[3]5.Grup_T'!$G$4:$G$22,MATCH('6.Turtas'!E5211,'[3]5.Grup_T'!$E$4:$E$22,0)),"0")</f>
        <v>0</v>
      </c>
      <c r="V5211" s="35">
        <f t="shared" si="1137"/>
        <v>0</v>
      </c>
      <c r="W5211" s="35">
        <f>IF(NOT(ISBLANK(H5211)),(12-DATEDIF(H5211,'[3]1.Pradzia'!$D$13,"m")),0)</f>
        <v>0</v>
      </c>
      <c r="X5211" s="35">
        <f t="shared" si="1138"/>
        <v>0</v>
      </c>
      <c r="Y5211" s="35">
        <f t="shared" si="1134"/>
        <v>0</v>
      </c>
      <c r="Z5211" s="35">
        <f t="shared" si="1146"/>
        <v>0</v>
      </c>
      <c r="AA5211" s="36">
        <f t="shared" si="1139"/>
        <v>0</v>
      </c>
      <c r="AB5211" s="36">
        <f t="shared" si="1140"/>
        <v>0</v>
      </c>
      <c r="AC5211" s="37">
        <f t="shared" si="1141"/>
        <v>0</v>
      </c>
      <c r="AD5211" s="35">
        <f>IF(OR(YEAR(G5211)&lt;2019,O5211="X"),0,IF(ISBLANK(H5211),DATEDIF(G5211,'[3]1.Pradzia'!$D$13,"M"),DATEDIF(G5211,H5211,"m")))</f>
        <v>0</v>
      </c>
      <c r="AE5211" s="37">
        <f>IF(E5211='[3]5.Grup_T'!$E$20,0,IF(AD5211&lt;&gt;0,M5211/V5211*MIN(12,AD5211),0))</f>
        <v>0</v>
      </c>
      <c r="AF5211" s="37">
        <f t="shared" si="1142"/>
        <v>0</v>
      </c>
      <c r="AG5211" s="37">
        <f t="shared" si="1143"/>
        <v>0</v>
      </c>
      <c r="AH5211" s="37">
        <f t="shared" si="1144"/>
        <v>0</v>
      </c>
      <c r="AI5211" s="35" t="str">
        <f t="shared" si="1145"/>
        <v>Nusidėvėjęs</v>
      </c>
      <c r="AJ5211" s="38" t="str">
        <f>IF(AND(F5211&lt;&gt;[3]Pav.tvarkyklė!$B$12,F5211&lt;&gt;[3]Pav.tvarkyklė!$B$13),"GVTNT","X")</f>
        <v>GVTNT</v>
      </c>
      <c r="AK5211" s="39">
        <f t="shared" si="1147"/>
        <v>0</v>
      </c>
      <c r="AL5211" s="41"/>
      <c r="AM5211" s="41"/>
      <c r="AN5211" s="41">
        <f t="shared" si="1135"/>
        <v>1900</v>
      </c>
      <c r="AO5211" s="41"/>
      <c r="AP5211" s="41"/>
      <c r="AQ5211" s="41"/>
      <c r="AR5211" s="42"/>
      <c r="AS5211" s="42"/>
      <c r="AU5211" s="43">
        <f t="shared" si="1136"/>
        <v>0</v>
      </c>
    </row>
    <row r="5212" spans="1:47" ht="15" customHeight="1" x14ac:dyDescent="0.25">
      <c r="A5212" s="11"/>
      <c r="B5212" s="19">
        <v>5381</v>
      </c>
      <c r="C5212" s="61"/>
      <c r="D5212" s="62"/>
      <c r="E5212" s="78"/>
      <c r="F5212" s="63"/>
      <c r="G5212" s="80"/>
      <c r="H5212" s="94"/>
      <c r="I5212" s="95"/>
      <c r="J5212" s="27"/>
      <c r="K5212" s="27"/>
      <c r="L5212" s="95"/>
      <c r="M5212" s="96"/>
      <c r="N5212" s="29">
        <v>0</v>
      </c>
      <c r="O5212" s="30" t="str">
        <f>IF(G5212&lt;=$N$2,"",IF(F5212=[3]Pav.tvarkyklė!$B$13,"",IF(ISBLANK(R5212),"X","")))</f>
        <v/>
      </c>
      <c r="P5212" s="91"/>
      <c r="Q5212" s="63"/>
      <c r="R5212" s="63"/>
      <c r="S5212" s="63"/>
      <c r="T5212" s="63"/>
      <c r="U5212" s="34" t="str">
        <f>IFERROR(INDEX('[3]5.Grup_T'!$G$4:$G$22,MATCH('6.Turtas'!E5212,'[3]5.Grup_T'!$E$4:$E$22,0)),"0")</f>
        <v>0</v>
      </c>
      <c r="V5212" s="35">
        <f t="shared" si="1137"/>
        <v>0</v>
      </c>
      <c r="W5212" s="35">
        <f>IF(NOT(ISBLANK(H5212)),(12-DATEDIF(H5212,'[3]1.Pradzia'!$D$13,"m")),0)</f>
        <v>0</v>
      </c>
      <c r="X5212" s="35">
        <f t="shared" si="1138"/>
        <v>0</v>
      </c>
      <c r="Y5212" s="35">
        <f t="shared" si="1134"/>
        <v>0</v>
      </c>
      <c r="Z5212" s="35">
        <f t="shared" si="1146"/>
        <v>0</v>
      </c>
      <c r="AA5212" s="36">
        <f t="shared" si="1139"/>
        <v>0</v>
      </c>
      <c r="AB5212" s="36">
        <f t="shared" si="1140"/>
        <v>0</v>
      </c>
      <c r="AC5212" s="37">
        <f t="shared" si="1141"/>
        <v>0</v>
      </c>
      <c r="AD5212" s="35">
        <f>IF(OR(YEAR(G5212)&lt;2019,O5212="X"),0,IF(ISBLANK(H5212),DATEDIF(G5212,'[3]1.Pradzia'!$D$13,"M"),DATEDIF(G5212,H5212,"m")))</f>
        <v>0</v>
      </c>
      <c r="AE5212" s="37">
        <f>IF(E5212='[3]5.Grup_T'!$E$20,0,IF(AD5212&lt;&gt;0,M5212/V5212*MIN(12,AD5212),0))</f>
        <v>0</v>
      </c>
      <c r="AF5212" s="37">
        <f t="shared" si="1142"/>
        <v>0</v>
      </c>
      <c r="AG5212" s="37">
        <f t="shared" si="1143"/>
        <v>0</v>
      </c>
      <c r="AH5212" s="37">
        <f t="shared" si="1144"/>
        <v>0</v>
      </c>
      <c r="AI5212" s="35" t="str">
        <f t="shared" si="1145"/>
        <v>Nusidėvėjęs</v>
      </c>
      <c r="AJ5212" s="38" t="str">
        <f>IF(AND(F5212&lt;&gt;[3]Pav.tvarkyklė!$B$12,F5212&lt;&gt;[3]Pav.tvarkyklė!$B$13),"GVTNT","X")</f>
        <v>GVTNT</v>
      </c>
      <c r="AK5212" s="39">
        <f t="shared" si="1147"/>
        <v>0</v>
      </c>
      <c r="AL5212" s="41"/>
      <c r="AM5212" s="41"/>
      <c r="AN5212" s="41">
        <f t="shared" si="1135"/>
        <v>1900</v>
      </c>
      <c r="AO5212" s="41"/>
      <c r="AP5212" s="41"/>
      <c r="AQ5212" s="41"/>
      <c r="AR5212" s="42"/>
      <c r="AS5212" s="42"/>
      <c r="AU5212" s="43">
        <f t="shared" si="1136"/>
        <v>0</v>
      </c>
    </row>
    <row r="5213" spans="1:47" ht="15" customHeight="1" x14ac:dyDescent="0.25">
      <c r="A5213" s="11"/>
      <c r="B5213" s="19">
        <v>5382</v>
      </c>
      <c r="C5213" s="61"/>
      <c r="D5213" s="62"/>
      <c r="E5213" s="78"/>
      <c r="F5213" s="63"/>
      <c r="G5213" s="80"/>
      <c r="H5213" s="94"/>
      <c r="I5213" s="95"/>
      <c r="J5213" s="27"/>
      <c r="K5213" s="27"/>
      <c r="L5213" s="95"/>
      <c r="M5213" s="96"/>
      <c r="N5213" s="29">
        <v>0</v>
      </c>
      <c r="O5213" s="30" t="str">
        <f>IF(G5213&lt;=$N$2,"",IF(F5213=[3]Pav.tvarkyklė!$B$13,"",IF(ISBLANK(R5213),"X","")))</f>
        <v/>
      </c>
      <c r="P5213" s="91"/>
      <c r="Q5213" s="63"/>
      <c r="R5213" s="63"/>
      <c r="S5213" s="63"/>
      <c r="T5213" s="63"/>
      <c r="U5213" s="34" t="str">
        <f>IFERROR(INDEX('[3]5.Grup_T'!$G$4:$G$22,MATCH('6.Turtas'!E5213,'[3]5.Grup_T'!$E$4:$E$22,0)),"0")</f>
        <v>0</v>
      </c>
      <c r="V5213" s="35">
        <f t="shared" si="1137"/>
        <v>0</v>
      </c>
      <c r="W5213" s="35">
        <f>IF(NOT(ISBLANK(H5213)),(12-DATEDIF(H5213,'[3]1.Pradzia'!$D$13,"m")),0)</f>
        <v>0</v>
      </c>
      <c r="X5213" s="35">
        <f t="shared" si="1138"/>
        <v>0</v>
      </c>
      <c r="Y5213" s="35">
        <f t="shared" si="1134"/>
        <v>0</v>
      </c>
      <c r="Z5213" s="35">
        <f t="shared" si="1146"/>
        <v>0</v>
      </c>
      <c r="AA5213" s="36">
        <f t="shared" si="1139"/>
        <v>0</v>
      </c>
      <c r="AB5213" s="36">
        <f t="shared" si="1140"/>
        <v>0</v>
      </c>
      <c r="AC5213" s="37">
        <f t="shared" si="1141"/>
        <v>0</v>
      </c>
      <c r="AD5213" s="35">
        <f>IF(OR(YEAR(G5213)&lt;2019,O5213="X"),0,IF(ISBLANK(H5213),DATEDIF(G5213,'[3]1.Pradzia'!$D$13,"M"),DATEDIF(G5213,H5213,"m")))</f>
        <v>0</v>
      </c>
      <c r="AE5213" s="37">
        <f>IF(E5213='[3]5.Grup_T'!$E$20,0,IF(AD5213&lt;&gt;0,M5213/V5213*MIN(12,AD5213),0))</f>
        <v>0</v>
      </c>
      <c r="AF5213" s="37">
        <f t="shared" si="1142"/>
        <v>0</v>
      </c>
      <c r="AG5213" s="37">
        <f t="shared" si="1143"/>
        <v>0</v>
      </c>
      <c r="AH5213" s="37">
        <f t="shared" si="1144"/>
        <v>0</v>
      </c>
      <c r="AI5213" s="35" t="str">
        <f t="shared" si="1145"/>
        <v>Nusidėvėjęs</v>
      </c>
      <c r="AJ5213" s="38" t="str">
        <f>IF(AND(F5213&lt;&gt;[3]Pav.tvarkyklė!$B$12,F5213&lt;&gt;[3]Pav.tvarkyklė!$B$13),"GVTNT","X")</f>
        <v>GVTNT</v>
      </c>
      <c r="AK5213" s="39">
        <f t="shared" si="1147"/>
        <v>0</v>
      </c>
      <c r="AL5213" s="41"/>
      <c r="AM5213" s="41"/>
      <c r="AN5213" s="41">
        <f t="shared" si="1135"/>
        <v>1900</v>
      </c>
      <c r="AO5213" s="41"/>
      <c r="AP5213" s="41"/>
      <c r="AQ5213" s="41"/>
      <c r="AR5213" s="42"/>
      <c r="AS5213" s="42"/>
      <c r="AU5213" s="43">
        <f t="shared" si="1136"/>
        <v>0</v>
      </c>
    </row>
    <row r="5214" spans="1:47" ht="15" customHeight="1" x14ac:dyDescent="0.25">
      <c r="A5214" s="11"/>
      <c r="B5214" s="19">
        <v>5383</v>
      </c>
      <c r="C5214" s="61"/>
      <c r="D5214" s="62"/>
      <c r="E5214" s="78"/>
      <c r="F5214" s="63"/>
      <c r="G5214" s="80"/>
      <c r="H5214" s="94"/>
      <c r="I5214" s="95"/>
      <c r="J5214" s="27"/>
      <c r="K5214" s="27"/>
      <c r="L5214" s="95"/>
      <c r="M5214" s="96"/>
      <c r="N5214" s="29">
        <v>0</v>
      </c>
      <c r="O5214" s="30" t="str">
        <f>IF(G5214&lt;=$N$2,"",IF(F5214=[3]Pav.tvarkyklė!$B$13,"",IF(ISBLANK(R5214),"X","")))</f>
        <v/>
      </c>
      <c r="P5214" s="91"/>
      <c r="Q5214" s="63"/>
      <c r="R5214" s="63"/>
      <c r="S5214" s="63"/>
      <c r="T5214" s="63"/>
      <c r="U5214" s="34" t="str">
        <f>IFERROR(INDEX('[3]5.Grup_T'!$G$4:$G$22,MATCH('6.Turtas'!E5214,'[3]5.Grup_T'!$E$4:$E$22,0)),"0")</f>
        <v>0</v>
      </c>
      <c r="V5214" s="35">
        <f t="shared" si="1137"/>
        <v>0</v>
      </c>
      <c r="W5214" s="35">
        <f>IF(NOT(ISBLANK(H5214)),(12-DATEDIF(H5214,'[3]1.Pradzia'!$D$13,"m")),0)</f>
        <v>0</v>
      </c>
      <c r="X5214" s="35">
        <f t="shared" si="1138"/>
        <v>0</v>
      </c>
      <c r="Y5214" s="35">
        <f t="shared" si="1134"/>
        <v>0</v>
      </c>
      <c r="Z5214" s="35">
        <f t="shared" si="1146"/>
        <v>0</v>
      </c>
      <c r="AA5214" s="36">
        <f t="shared" si="1139"/>
        <v>0</v>
      </c>
      <c r="AB5214" s="36">
        <f t="shared" si="1140"/>
        <v>0</v>
      </c>
      <c r="AC5214" s="37">
        <f t="shared" si="1141"/>
        <v>0</v>
      </c>
      <c r="AD5214" s="35">
        <f>IF(OR(YEAR(G5214)&lt;2019,O5214="X"),0,IF(ISBLANK(H5214),DATEDIF(G5214,'[3]1.Pradzia'!$D$13,"M"),DATEDIF(G5214,H5214,"m")))</f>
        <v>0</v>
      </c>
      <c r="AE5214" s="37">
        <f>IF(E5214='[3]5.Grup_T'!$E$20,0,IF(AD5214&lt;&gt;0,M5214/V5214*MIN(12,AD5214),0))</f>
        <v>0</v>
      </c>
      <c r="AF5214" s="37">
        <f t="shared" si="1142"/>
        <v>0</v>
      </c>
      <c r="AG5214" s="37">
        <f t="shared" si="1143"/>
        <v>0</v>
      </c>
      <c r="AH5214" s="37">
        <f t="shared" si="1144"/>
        <v>0</v>
      </c>
      <c r="AI5214" s="35" t="str">
        <f t="shared" si="1145"/>
        <v>Nusidėvėjęs</v>
      </c>
      <c r="AJ5214" s="38" t="str">
        <f>IF(AND(F5214&lt;&gt;[3]Pav.tvarkyklė!$B$12,F5214&lt;&gt;[3]Pav.tvarkyklė!$B$13),"GVTNT","X")</f>
        <v>GVTNT</v>
      </c>
      <c r="AK5214" s="39">
        <f t="shared" si="1147"/>
        <v>0</v>
      </c>
      <c r="AL5214" s="41"/>
      <c r="AM5214" s="41"/>
      <c r="AN5214" s="41">
        <f t="shared" si="1135"/>
        <v>1900</v>
      </c>
      <c r="AO5214" s="41"/>
      <c r="AP5214" s="41"/>
      <c r="AQ5214" s="41"/>
      <c r="AR5214" s="42"/>
      <c r="AS5214" s="42"/>
      <c r="AU5214" s="43">
        <f t="shared" si="1136"/>
        <v>0</v>
      </c>
    </row>
    <row r="5215" spans="1:47" ht="15" customHeight="1" x14ac:dyDescent="0.25">
      <c r="A5215" s="11"/>
      <c r="B5215" s="19">
        <v>5384</v>
      </c>
      <c r="C5215" s="61"/>
      <c r="D5215" s="62"/>
      <c r="E5215" s="78"/>
      <c r="F5215" s="63"/>
      <c r="G5215" s="80"/>
      <c r="H5215" s="94"/>
      <c r="I5215" s="95"/>
      <c r="J5215" s="27"/>
      <c r="K5215" s="27"/>
      <c r="L5215" s="95"/>
      <c r="M5215" s="96"/>
      <c r="N5215" s="29">
        <v>0</v>
      </c>
      <c r="O5215" s="30" t="str">
        <f>IF(G5215&lt;=$N$2,"",IF(F5215=[3]Pav.tvarkyklė!$B$13,"",IF(ISBLANK(R5215),"X","")))</f>
        <v/>
      </c>
      <c r="P5215" s="91"/>
      <c r="Q5215" s="63"/>
      <c r="R5215" s="63"/>
      <c r="S5215" s="63"/>
      <c r="T5215" s="63"/>
      <c r="U5215" s="34" t="str">
        <f>IFERROR(INDEX('[3]5.Grup_T'!$G$4:$G$22,MATCH('6.Turtas'!E5215,'[3]5.Grup_T'!$E$4:$E$22,0)),"0")</f>
        <v>0</v>
      </c>
      <c r="V5215" s="35">
        <f t="shared" si="1137"/>
        <v>0</v>
      </c>
      <c r="W5215" s="35">
        <f>IF(NOT(ISBLANK(H5215)),(12-DATEDIF(H5215,'[3]1.Pradzia'!$D$13,"m")),0)</f>
        <v>0</v>
      </c>
      <c r="X5215" s="35">
        <f t="shared" si="1138"/>
        <v>0</v>
      </c>
      <c r="Y5215" s="35">
        <f t="shared" si="1134"/>
        <v>0</v>
      </c>
      <c r="Z5215" s="35">
        <f t="shared" si="1146"/>
        <v>0</v>
      </c>
      <c r="AA5215" s="36">
        <f t="shared" si="1139"/>
        <v>0</v>
      </c>
      <c r="AB5215" s="36">
        <f t="shared" si="1140"/>
        <v>0</v>
      </c>
      <c r="AC5215" s="37">
        <f t="shared" si="1141"/>
        <v>0</v>
      </c>
      <c r="AD5215" s="35">
        <f>IF(OR(YEAR(G5215)&lt;2019,O5215="X"),0,IF(ISBLANK(H5215),DATEDIF(G5215,'[3]1.Pradzia'!$D$13,"M"),DATEDIF(G5215,H5215,"m")))</f>
        <v>0</v>
      </c>
      <c r="AE5215" s="37">
        <f>IF(E5215='[3]5.Grup_T'!$E$20,0,IF(AD5215&lt;&gt;0,M5215/V5215*MIN(12,AD5215),0))</f>
        <v>0</v>
      </c>
      <c r="AF5215" s="37">
        <f t="shared" si="1142"/>
        <v>0</v>
      </c>
      <c r="AG5215" s="37">
        <f t="shared" si="1143"/>
        <v>0</v>
      </c>
      <c r="AH5215" s="37">
        <f t="shared" si="1144"/>
        <v>0</v>
      </c>
      <c r="AI5215" s="35" t="str">
        <f t="shared" si="1145"/>
        <v>Nusidėvėjęs</v>
      </c>
      <c r="AJ5215" s="38" t="str">
        <f>IF(AND(F5215&lt;&gt;[3]Pav.tvarkyklė!$B$12,F5215&lt;&gt;[3]Pav.tvarkyklė!$B$13),"GVTNT","X")</f>
        <v>GVTNT</v>
      </c>
      <c r="AK5215" s="39">
        <f t="shared" si="1147"/>
        <v>0</v>
      </c>
      <c r="AL5215" s="41"/>
      <c r="AM5215" s="41"/>
      <c r="AN5215" s="41">
        <f t="shared" si="1135"/>
        <v>1900</v>
      </c>
      <c r="AO5215" s="41"/>
      <c r="AP5215" s="41"/>
      <c r="AQ5215" s="41"/>
      <c r="AR5215" s="42"/>
      <c r="AS5215" s="42"/>
      <c r="AU5215" s="43">
        <f t="shared" si="1136"/>
        <v>0</v>
      </c>
    </row>
    <row r="5216" spans="1:47" ht="15" customHeight="1" x14ac:dyDescent="0.25">
      <c r="A5216" s="11"/>
      <c r="B5216" s="19">
        <v>5385</v>
      </c>
      <c r="C5216" s="61"/>
      <c r="D5216" s="62"/>
      <c r="E5216" s="78"/>
      <c r="F5216" s="63"/>
      <c r="G5216" s="80"/>
      <c r="H5216" s="94"/>
      <c r="I5216" s="95"/>
      <c r="J5216" s="27"/>
      <c r="K5216" s="27"/>
      <c r="L5216" s="95"/>
      <c r="M5216" s="96"/>
      <c r="N5216" s="29">
        <v>0</v>
      </c>
      <c r="O5216" s="30" t="str">
        <f>IF(G5216&lt;=$N$2,"",IF(F5216=[3]Pav.tvarkyklė!$B$13,"",IF(ISBLANK(R5216),"X","")))</f>
        <v/>
      </c>
      <c r="P5216" s="91"/>
      <c r="Q5216" s="63"/>
      <c r="R5216" s="63"/>
      <c r="S5216" s="63"/>
      <c r="T5216" s="63"/>
      <c r="U5216" s="34" t="str">
        <f>IFERROR(INDEX('[3]5.Grup_T'!$G$4:$G$22,MATCH('6.Turtas'!E5216,'[3]5.Grup_T'!$E$4:$E$22,0)),"0")</f>
        <v>0</v>
      </c>
      <c r="V5216" s="35">
        <f t="shared" si="1137"/>
        <v>0</v>
      </c>
      <c r="W5216" s="35">
        <f>IF(NOT(ISBLANK(H5216)),(12-DATEDIF(H5216,'[3]1.Pradzia'!$D$13,"m")),0)</f>
        <v>0</v>
      </c>
      <c r="X5216" s="35">
        <f t="shared" si="1138"/>
        <v>0</v>
      </c>
      <c r="Y5216" s="35">
        <f t="shared" si="1134"/>
        <v>0</v>
      </c>
      <c r="Z5216" s="35">
        <f t="shared" si="1146"/>
        <v>0</v>
      </c>
      <c r="AA5216" s="36">
        <f t="shared" si="1139"/>
        <v>0</v>
      </c>
      <c r="AB5216" s="36">
        <f t="shared" si="1140"/>
        <v>0</v>
      </c>
      <c r="AC5216" s="37">
        <f t="shared" si="1141"/>
        <v>0</v>
      </c>
      <c r="AD5216" s="35">
        <f>IF(OR(YEAR(G5216)&lt;2019,O5216="X"),0,IF(ISBLANK(H5216),DATEDIF(G5216,'[3]1.Pradzia'!$D$13,"M"),DATEDIF(G5216,H5216,"m")))</f>
        <v>0</v>
      </c>
      <c r="AE5216" s="37">
        <f>IF(E5216='[3]5.Grup_T'!$E$20,0,IF(AD5216&lt;&gt;0,M5216/V5216*MIN(12,AD5216),0))</f>
        <v>0</v>
      </c>
      <c r="AF5216" s="37">
        <f t="shared" si="1142"/>
        <v>0</v>
      </c>
      <c r="AG5216" s="37">
        <f t="shared" si="1143"/>
        <v>0</v>
      </c>
      <c r="AH5216" s="37">
        <f t="shared" si="1144"/>
        <v>0</v>
      </c>
      <c r="AI5216" s="35" t="str">
        <f t="shared" si="1145"/>
        <v>Nusidėvėjęs</v>
      </c>
      <c r="AJ5216" s="38" t="str">
        <f>IF(AND(F5216&lt;&gt;[3]Pav.tvarkyklė!$B$12,F5216&lt;&gt;[3]Pav.tvarkyklė!$B$13),"GVTNT","X")</f>
        <v>GVTNT</v>
      </c>
      <c r="AK5216" s="39">
        <f t="shared" si="1147"/>
        <v>0</v>
      </c>
      <c r="AL5216" s="41"/>
      <c r="AM5216" s="41"/>
      <c r="AN5216" s="41">
        <f t="shared" si="1135"/>
        <v>1900</v>
      </c>
      <c r="AO5216" s="41"/>
      <c r="AP5216" s="41"/>
      <c r="AQ5216" s="41"/>
      <c r="AR5216" s="42"/>
      <c r="AS5216" s="42"/>
      <c r="AU5216" s="43">
        <f t="shared" si="1136"/>
        <v>0</v>
      </c>
    </row>
    <row r="5217" spans="1:47" ht="15" customHeight="1" x14ac:dyDescent="0.25">
      <c r="A5217" s="11"/>
      <c r="B5217" s="19">
        <v>5386</v>
      </c>
      <c r="C5217" s="61"/>
      <c r="D5217" s="62"/>
      <c r="E5217" s="78"/>
      <c r="F5217" s="63"/>
      <c r="G5217" s="80"/>
      <c r="H5217" s="94"/>
      <c r="I5217" s="95"/>
      <c r="J5217" s="27"/>
      <c r="K5217" s="27"/>
      <c r="L5217" s="95"/>
      <c r="M5217" s="96"/>
      <c r="N5217" s="29">
        <v>0</v>
      </c>
      <c r="O5217" s="30" t="str">
        <f>IF(G5217&lt;=$N$2,"",IF(F5217=[3]Pav.tvarkyklė!$B$13,"",IF(ISBLANK(R5217),"X","")))</f>
        <v/>
      </c>
      <c r="P5217" s="91"/>
      <c r="Q5217" s="63"/>
      <c r="R5217" s="63"/>
      <c r="S5217" s="63"/>
      <c r="T5217" s="63"/>
      <c r="U5217" s="34" t="str">
        <f>IFERROR(INDEX('[3]5.Grup_T'!$G$4:$G$22,MATCH('6.Turtas'!E5217,'[3]5.Grup_T'!$E$4:$E$22,0)),"0")</f>
        <v>0</v>
      </c>
      <c r="V5217" s="35">
        <f t="shared" si="1137"/>
        <v>0</v>
      </c>
      <c r="W5217" s="35">
        <f>IF(NOT(ISBLANK(H5217)),(12-DATEDIF(H5217,'[3]1.Pradzia'!$D$13,"m")),0)</f>
        <v>0</v>
      </c>
      <c r="X5217" s="35">
        <f t="shared" si="1138"/>
        <v>0</v>
      </c>
      <c r="Y5217" s="35">
        <f t="shared" si="1134"/>
        <v>0</v>
      </c>
      <c r="Z5217" s="35">
        <f t="shared" si="1146"/>
        <v>0</v>
      </c>
      <c r="AA5217" s="36">
        <f t="shared" si="1139"/>
        <v>0</v>
      </c>
      <c r="AB5217" s="36">
        <f t="shared" si="1140"/>
        <v>0</v>
      </c>
      <c r="AC5217" s="37">
        <f t="shared" si="1141"/>
        <v>0</v>
      </c>
      <c r="AD5217" s="35">
        <f>IF(OR(YEAR(G5217)&lt;2019,O5217="X"),0,IF(ISBLANK(H5217),DATEDIF(G5217,'[3]1.Pradzia'!$D$13,"M"),DATEDIF(G5217,H5217,"m")))</f>
        <v>0</v>
      </c>
      <c r="AE5217" s="37">
        <f>IF(E5217='[3]5.Grup_T'!$E$20,0,IF(AD5217&lt;&gt;0,M5217/V5217*MIN(12,AD5217),0))</f>
        <v>0</v>
      </c>
      <c r="AF5217" s="37">
        <f t="shared" si="1142"/>
        <v>0</v>
      </c>
      <c r="AG5217" s="37">
        <f t="shared" si="1143"/>
        <v>0</v>
      </c>
      <c r="AH5217" s="37">
        <f t="shared" si="1144"/>
        <v>0</v>
      </c>
      <c r="AI5217" s="35" t="str">
        <f t="shared" si="1145"/>
        <v>Nusidėvėjęs</v>
      </c>
      <c r="AJ5217" s="38" t="str">
        <f>IF(AND(F5217&lt;&gt;[3]Pav.tvarkyklė!$B$12,F5217&lt;&gt;[3]Pav.tvarkyklė!$B$13),"GVTNT","X")</f>
        <v>GVTNT</v>
      </c>
      <c r="AK5217" s="39">
        <f t="shared" si="1147"/>
        <v>0</v>
      </c>
      <c r="AL5217" s="41"/>
      <c r="AM5217" s="41"/>
      <c r="AN5217" s="41">
        <f t="shared" si="1135"/>
        <v>1900</v>
      </c>
      <c r="AO5217" s="41"/>
      <c r="AP5217" s="41"/>
      <c r="AQ5217" s="41"/>
      <c r="AR5217" s="42"/>
      <c r="AS5217" s="42"/>
      <c r="AU5217" s="43">
        <f t="shared" si="1136"/>
        <v>0</v>
      </c>
    </row>
    <row r="5218" spans="1:47" ht="15" customHeight="1" x14ac:dyDescent="0.25">
      <c r="A5218" s="11"/>
      <c r="B5218" s="19">
        <v>5387</v>
      </c>
      <c r="C5218" s="61"/>
      <c r="D5218" s="62"/>
      <c r="E5218" s="78"/>
      <c r="F5218" s="63"/>
      <c r="G5218" s="80"/>
      <c r="H5218" s="94"/>
      <c r="I5218" s="95"/>
      <c r="J5218" s="27"/>
      <c r="K5218" s="27"/>
      <c r="L5218" s="95"/>
      <c r="M5218" s="96"/>
      <c r="N5218" s="29">
        <v>0</v>
      </c>
      <c r="O5218" s="30" t="str">
        <f>IF(G5218&lt;=$N$2,"",IF(F5218=[3]Pav.tvarkyklė!$B$13,"",IF(ISBLANK(R5218),"X","")))</f>
        <v/>
      </c>
      <c r="P5218" s="91"/>
      <c r="Q5218" s="63"/>
      <c r="R5218" s="63"/>
      <c r="S5218" s="63"/>
      <c r="T5218" s="63"/>
      <c r="U5218" s="34" t="str">
        <f>IFERROR(INDEX('[3]5.Grup_T'!$G$4:$G$22,MATCH('6.Turtas'!E5218,'[3]5.Grup_T'!$E$4:$E$22,0)),"0")</f>
        <v>0</v>
      </c>
      <c r="V5218" s="35">
        <f t="shared" si="1137"/>
        <v>0</v>
      </c>
      <c r="W5218" s="35">
        <f>IF(NOT(ISBLANK(H5218)),(12-DATEDIF(H5218,'[3]1.Pradzia'!$D$13,"m")),0)</f>
        <v>0</v>
      </c>
      <c r="X5218" s="35">
        <f t="shared" si="1138"/>
        <v>0</v>
      </c>
      <c r="Y5218" s="35">
        <f t="shared" si="1134"/>
        <v>0</v>
      </c>
      <c r="Z5218" s="35">
        <f t="shared" si="1146"/>
        <v>0</v>
      </c>
      <c r="AA5218" s="36">
        <f t="shared" si="1139"/>
        <v>0</v>
      </c>
      <c r="AB5218" s="36">
        <f t="shared" si="1140"/>
        <v>0</v>
      </c>
      <c r="AC5218" s="37">
        <f t="shared" si="1141"/>
        <v>0</v>
      </c>
      <c r="AD5218" s="35">
        <f>IF(OR(YEAR(G5218)&lt;2019,O5218="X"),0,IF(ISBLANK(H5218),DATEDIF(G5218,'[3]1.Pradzia'!$D$13,"M"),DATEDIF(G5218,H5218,"m")))</f>
        <v>0</v>
      </c>
      <c r="AE5218" s="37">
        <f>IF(E5218='[3]5.Grup_T'!$E$20,0,IF(AD5218&lt;&gt;0,M5218/V5218*MIN(12,AD5218),0))</f>
        <v>0</v>
      </c>
      <c r="AF5218" s="37">
        <f t="shared" si="1142"/>
        <v>0</v>
      </c>
      <c r="AG5218" s="37">
        <f t="shared" si="1143"/>
        <v>0</v>
      </c>
      <c r="AH5218" s="37">
        <f t="shared" si="1144"/>
        <v>0</v>
      </c>
      <c r="AI5218" s="35" t="str">
        <f t="shared" si="1145"/>
        <v>Nusidėvėjęs</v>
      </c>
      <c r="AJ5218" s="38" t="str">
        <f>IF(AND(F5218&lt;&gt;[3]Pav.tvarkyklė!$B$12,F5218&lt;&gt;[3]Pav.tvarkyklė!$B$13),"GVTNT","X")</f>
        <v>GVTNT</v>
      </c>
      <c r="AK5218" s="39">
        <f t="shared" si="1147"/>
        <v>0</v>
      </c>
      <c r="AL5218" s="41"/>
      <c r="AM5218" s="41"/>
      <c r="AN5218" s="41">
        <f t="shared" si="1135"/>
        <v>1900</v>
      </c>
      <c r="AO5218" s="41"/>
      <c r="AP5218" s="41"/>
      <c r="AQ5218" s="41"/>
      <c r="AR5218" s="42"/>
      <c r="AS5218" s="42"/>
      <c r="AU5218" s="43">
        <f t="shared" si="1136"/>
        <v>0</v>
      </c>
    </row>
    <row r="5219" spans="1:47" ht="15" customHeight="1" x14ac:dyDescent="0.25">
      <c r="A5219" s="11"/>
      <c r="B5219" s="19">
        <v>5388</v>
      </c>
      <c r="C5219" s="61"/>
      <c r="D5219" s="62"/>
      <c r="E5219" s="78"/>
      <c r="F5219" s="63"/>
      <c r="G5219" s="80"/>
      <c r="H5219" s="94"/>
      <c r="I5219" s="95"/>
      <c r="J5219" s="27"/>
      <c r="K5219" s="27"/>
      <c r="L5219" s="95"/>
      <c r="M5219" s="96"/>
      <c r="N5219" s="29">
        <v>0</v>
      </c>
      <c r="O5219" s="30" t="str">
        <f>IF(G5219&lt;=$N$2,"",IF(F5219=[3]Pav.tvarkyklė!$B$13,"",IF(ISBLANK(R5219),"X","")))</f>
        <v/>
      </c>
      <c r="P5219" s="91"/>
      <c r="Q5219" s="63"/>
      <c r="R5219" s="63"/>
      <c r="S5219" s="63"/>
      <c r="T5219" s="63"/>
      <c r="U5219" s="34" t="str">
        <f>IFERROR(INDEX('[3]5.Grup_T'!$G$4:$G$22,MATCH('6.Turtas'!E5219,'[3]5.Grup_T'!$E$4:$E$22,0)),"0")</f>
        <v>0</v>
      </c>
      <c r="V5219" s="35">
        <f t="shared" si="1137"/>
        <v>0</v>
      </c>
      <c r="W5219" s="35">
        <f>IF(NOT(ISBLANK(H5219)),(12-DATEDIF(H5219,'[3]1.Pradzia'!$D$13,"m")),0)</f>
        <v>0</v>
      </c>
      <c r="X5219" s="35">
        <f t="shared" si="1138"/>
        <v>0</v>
      </c>
      <c r="Y5219" s="35">
        <f t="shared" si="1134"/>
        <v>0</v>
      </c>
      <c r="Z5219" s="35">
        <f t="shared" si="1146"/>
        <v>0</v>
      </c>
      <c r="AA5219" s="36">
        <f t="shared" si="1139"/>
        <v>0</v>
      </c>
      <c r="AB5219" s="36">
        <f t="shared" si="1140"/>
        <v>0</v>
      </c>
      <c r="AC5219" s="37">
        <f t="shared" si="1141"/>
        <v>0</v>
      </c>
      <c r="AD5219" s="35">
        <f>IF(OR(YEAR(G5219)&lt;2019,O5219="X"),0,IF(ISBLANK(H5219),DATEDIF(G5219,'[3]1.Pradzia'!$D$13,"M"),DATEDIF(G5219,H5219,"m")))</f>
        <v>0</v>
      </c>
      <c r="AE5219" s="37">
        <f>IF(E5219='[3]5.Grup_T'!$E$20,0,IF(AD5219&lt;&gt;0,M5219/V5219*MIN(12,AD5219),0))</f>
        <v>0</v>
      </c>
      <c r="AF5219" s="37">
        <f t="shared" si="1142"/>
        <v>0</v>
      </c>
      <c r="AG5219" s="37">
        <f t="shared" si="1143"/>
        <v>0</v>
      </c>
      <c r="AH5219" s="37">
        <f t="shared" si="1144"/>
        <v>0</v>
      </c>
      <c r="AI5219" s="35" t="str">
        <f t="shared" si="1145"/>
        <v>Nusidėvėjęs</v>
      </c>
      <c r="AJ5219" s="38" t="str">
        <f>IF(AND(F5219&lt;&gt;[3]Pav.tvarkyklė!$B$12,F5219&lt;&gt;[3]Pav.tvarkyklė!$B$13),"GVTNT","X")</f>
        <v>GVTNT</v>
      </c>
      <c r="AK5219" s="39">
        <f t="shared" si="1147"/>
        <v>0</v>
      </c>
      <c r="AL5219" s="41"/>
      <c r="AM5219" s="41"/>
      <c r="AN5219" s="41">
        <f t="shared" si="1135"/>
        <v>1900</v>
      </c>
      <c r="AO5219" s="41"/>
      <c r="AP5219" s="41"/>
      <c r="AQ5219" s="41"/>
      <c r="AR5219" s="42"/>
      <c r="AS5219" s="42"/>
      <c r="AU5219" s="43">
        <f t="shared" si="1136"/>
        <v>0</v>
      </c>
    </row>
    <row r="5220" spans="1:47" ht="15" customHeight="1" x14ac:dyDescent="0.25">
      <c r="A5220" s="11"/>
      <c r="B5220" s="19">
        <v>5389</v>
      </c>
      <c r="C5220" s="61"/>
      <c r="D5220" s="62"/>
      <c r="E5220" s="78"/>
      <c r="F5220" s="63"/>
      <c r="G5220" s="80"/>
      <c r="H5220" s="94"/>
      <c r="I5220" s="95"/>
      <c r="J5220" s="27"/>
      <c r="K5220" s="27"/>
      <c r="L5220" s="95"/>
      <c r="M5220" s="96"/>
      <c r="N5220" s="29">
        <v>0</v>
      </c>
      <c r="O5220" s="30" t="str">
        <f>IF(G5220&lt;=$N$2,"",IF(F5220=[3]Pav.tvarkyklė!$B$13,"",IF(ISBLANK(R5220),"X","")))</f>
        <v/>
      </c>
      <c r="P5220" s="91"/>
      <c r="Q5220" s="63"/>
      <c r="R5220" s="63"/>
      <c r="S5220" s="63"/>
      <c r="T5220" s="63"/>
      <c r="U5220" s="34" t="str">
        <f>IFERROR(INDEX('[3]5.Grup_T'!$G$4:$G$22,MATCH('6.Turtas'!E5220,'[3]5.Grup_T'!$E$4:$E$22,0)),"0")</f>
        <v>0</v>
      </c>
      <c r="V5220" s="35">
        <f t="shared" si="1137"/>
        <v>0</v>
      </c>
      <c r="W5220" s="35">
        <f>IF(NOT(ISBLANK(H5220)),(12-DATEDIF(H5220,'[3]1.Pradzia'!$D$13,"m")),0)</f>
        <v>0</v>
      </c>
      <c r="X5220" s="35">
        <f t="shared" si="1138"/>
        <v>0</v>
      </c>
      <c r="Y5220" s="35">
        <f t="shared" si="1134"/>
        <v>0</v>
      </c>
      <c r="Z5220" s="35">
        <f t="shared" si="1146"/>
        <v>0</v>
      </c>
      <c r="AA5220" s="36">
        <f t="shared" si="1139"/>
        <v>0</v>
      </c>
      <c r="AB5220" s="36">
        <f t="shared" si="1140"/>
        <v>0</v>
      </c>
      <c r="AC5220" s="37">
        <f t="shared" si="1141"/>
        <v>0</v>
      </c>
      <c r="AD5220" s="35">
        <f>IF(OR(YEAR(G5220)&lt;2019,O5220="X"),0,IF(ISBLANK(H5220),DATEDIF(G5220,'[3]1.Pradzia'!$D$13,"M"),DATEDIF(G5220,H5220,"m")))</f>
        <v>0</v>
      </c>
      <c r="AE5220" s="37">
        <f>IF(E5220='[3]5.Grup_T'!$E$20,0,IF(AD5220&lt;&gt;0,M5220/V5220*MIN(12,AD5220),0))</f>
        <v>0</v>
      </c>
      <c r="AF5220" s="37">
        <f t="shared" si="1142"/>
        <v>0</v>
      </c>
      <c r="AG5220" s="37">
        <f t="shared" si="1143"/>
        <v>0</v>
      </c>
      <c r="AH5220" s="37">
        <f t="shared" si="1144"/>
        <v>0</v>
      </c>
      <c r="AI5220" s="35" t="str">
        <f t="shared" si="1145"/>
        <v>Nusidėvėjęs</v>
      </c>
      <c r="AJ5220" s="38" t="str">
        <f>IF(AND(F5220&lt;&gt;[3]Pav.tvarkyklė!$B$12,F5220&lt;&gt;[3]Pav.tvarkyklė!$B$13),"GVTNT","X")</f>
        <v>GVTNT</v>
      </c>
      <c r="AK5220" s="39">
        <f t="shared" si="1147"/>
        <v>0</v>
      </c>
      <c r="AL5220" s="41"/>
      <c r="AM5220" s="41"/>
      <c r="AN5220" s="41">
        <f t="shared" si="1135"/>
        <v>1900</v>
      </c>
      <c r="AO5220" s="41"/>
      <c r="AP5220" s="41"/>
      <c r="AQ5220" s="41"/>
      <c r="AR5220" s="42"/>
      <c r="AS5220" s="42"/>
      <c r="AU5220" s="43">
        <f t="shared" si="1136"/>
        <v>0</v>
      </c>
    </row>
    <row r="5221" spans="1:47" ht="15" customHeight="1" x14ac:dyDescent="0.25">
      <c r="A5221" s="11"/>
      <c r="B5221" s="19">
        <v>5390</v>
      </c>
      <c r="C5221" s="61"/>
      <c r="D5221" s="62"/>
      <c r="E5221" s="78"/>
      <c r="F5221" s="63"/>
      <c r="G5221" s="80"/>
      <c r="H5221" s="94"/>
      <c r="I5221" s="95"/>
      <c r="J5221" s="27"/>
      <c r="K5221" s="27"/>
      <c r="L5221" s="95"/>
      <c r="M5221" s="96"/>
      <c r="N5221" s="29">
        <v>0</v>
      </c>
      <c r="O5221" s="30" t="str">
        <f>IF(G5221&lt;=$N$2,"",IF(F5221=[3]Pav.tvarkyklė!$B$13,"",IF(ISBLANK(R5221),"X","")))</f>
        <v/>
      </c>
      <c r="P5221" s="91"/>
      <c r="Q5221" s="63"/>
      <c r="R5221" s="63"/>
      <c r="S5221" s="63"/>
      <c r="T5221" s="63"/>
      <c r="U5221" s="34" t="str">
        <f>IFERROR(INDEX('[3]5.Grup_T'!$G$4:$G$22,MATCH('6.Turtas'!E5221,'[3]5.Grup_T'!$E$4:$E$22,0)),"0")</f>
        <v>0</v>
      </c>
      <c r="V5221" s="35">
        <f t="shared" si="1137"/>
        <v>0</v>
      </c>
      <c r="W5221" s="35">
        <f>IF(NOT(ISBLANK(H5221)),(12-DATEDIF(H5221,'[3]1.Pradzia'!$D$13,"m")),0)</f>
        <v>0</v>
      </c>
      <c r="X5221" s="35">
        <f t="shared" si="1138"/>
        <v>0</v>
      </c>
      <c r="Y5221" s="35">
        <f t="shared" si="1134"/>
        <v>0</v>
      </c>
      <c r="Z5221" s="35">
        <f t="shared" si="1146"/>
        <v>0</v>
      </c>
      <c r="AA5221" s="36">
        <f t="shared" si="1139"/>
        <v>0</v>
      </c>
      <c r="AB5221" s="36">
        <f t="shared" si="1140"/>
        <v>0</v>
      </c>
      <c r="AC5221" s="37">
        <f t="shared" si="1141"/>
        <v>0</v>
      </c>
      <c r="AD5221" s="35">
        <f>IF(OR(YEAR(G5221)&lt;2019,O5221="X"),0,IF(ISBLANK(H5221),DATEDIF(G5221,'[3]1.Pradzia'!$D$13,"M"),DATEDIF(G5221,H5221,"m")))</f>
        <v>0</v>
      </c>
      <c r="AE5221" s="37">
        <f>IF(E5221='[3]5.Grup_T'!$E$20,0,IF(AD5221&lt;&gt;0,M5221/V5221*MIN(12,AD5221),0))</f>
        <v>0</v>
      </c>
      <c r="AF5221" s="37">
        <f t="shared" si="1142"/>
        <v>0</v>
      </c>
      <c r="AG5221" s="37">
        <f t="shared" si="1143"/>
        <v>0</v>
      </c>
      <c r="AH5221" s="37">
        <f t="shared" si="1144"/>
        <v>0</v>
      </c>
      <c r="AI5221" s="35" t="str">
        <f t="shared" si="1145"/>
        <v>Nusidėvėjęs</v>
      </c>
      <c r="AJ5221" s="38" t="str">
        <f>IF(AND(F5221&lt;&gt;[3]Pav.tvarkyklė!$B$12,F5221&lt;&gt;[3]Pav.tvarkyklė!$B$13),"GVTNT","X")</f>
        <v>GVTNT</v>
      </c>
      <c r="AK5221" s="39">
        <f t="shared" si="1147"/>
        <v>0</v>
      </c>
      <c r="AL5221" s="41"/>
      <c r="AM5221" s="41"/>
      <c r="AN5221" s="41">
        <f t="shared" si="1135"/>
        <v>1900</v>
      </c>
      <c r="AO5221" s="41"/>
      <c r="AP5221" s="41"/>
      <c r="AQ5221" s="41"/>
      <c r="AR5221" s="42"/>
      <c r="AS5221" s="42"/>
      <c r="AU5221" s="43">
        <f t="shared" si="1136"/>
        <v>0</v>
      </c>
    </row>
    <row r="5222" spans="1:47" ht="15" customHeight="1" x14ac:dyDescent="0.25">
      <c r="A5222" s="11"/>
      <c r="B5222" s="19">
        <v>5391</v>
      </c>
      <c r="C5222" s="61"/>
      <c r="D5222" s="62"/>
      <c r="E5222" s="78"/>
      <c r="F5222" s="63"/>
      <c r="G5222" s="80"/>
      <c r="H5222" s="94"/>
      <c r="I5222" s="95"/>
      <c r="J5222" s="27"/>
      <c r="K5222" s="27"/>
      <c r="L5222" s="95"/>
      <c r="M5222" s="96"/>
      <c r="N5222" s="29">
        <v>0</v>
      </c>
      <c r="O5222" s="30" t="str">
        <f>IF(G5222&lt;=$N$2,"",IF(F5222=[3]Pav.tvarkyklė!$B$13,"",IF(ISBLANK(R5222),"X","")))</f>
        <v/>
      </c>
      <c r="P5222" s="91"/>
      <c r="Q5222" s="63"/>
      <c r="R5222" s="63"/>
      <c r="S5222" s="63"/>
      <c r="T5222" s="63"/>
      <c r="U5222" s="34" t="str">
        <f>IFERROR(INDEX('[3]5.Grup_T'!$G$4:$G$22,MATCH('6.Turtas'!E5222,'[3]5.Grup_T'!$E$4:$E$22,0)),"0")</f>
        <v>0</v>
      </c>
      <c r="V5222" s="35">
        <f t="shared" si="1137"/>
        <v>0</v>
      </c>
      <c r="W5222" s="35">
        <f>IF(NOT(ISBLANK(H5222)),(12-DATEDIF(H5222,'[3]1.Pradzia'!$D$13,"m")),0)</f>
        <v>0</v>
      </c>
      <c r="X5222" s="35">
        <f t="shared" si="1138"/>
        <v>0</v>
      </c>
      <c r="Y5222" s="35">
        <f t="shared" si="1134"/>
        <v>0</v>
      </c>
      <c r="Z5222" s="35">
        <f t="shared" si="1146"/>
        <v>0</v>
      </c>
      <c r="AA5222" s="36">
        <f t="shared" si="1139"/>
        <v>0</v>
      </c>
      <c r="AB5222" s="36">
        <f t="shared" si="1140"/>
        <v>0</v>
      </c>
      <c r="AC5222" s="37">
        <f t="shared" si="1141"/>
        <v>0</v>
      </c>
      <c r="AD5222" s="35">
        <f>IF(OR(YEAR(G5222)&lt;2019,O5222="X"),0,IF(ISBLANK(H5222),DATEDIF(G5222,'[3]1.Pradzia'!$D$13,"M"),DATEDIF(G5222,H5222,"m")))</f>
        <v>0</v>
      </c>
      <c r="AE5222" s="37">
        <f>IF(E5222='[3]5.Grup_T'!$E$20,0,IF(AD5222&lt;&gt;0,M5222/V5222*MIN(12,AD5222),0))</f>
        <v>0</v>
      </c>
      <c r="AF5222" s="37">
        <f t="shared" si="1142"/>
        <v>0</v>
      </c>
      <c r="AG5222" s="37">
        <f t="shared" si="1143"/>
        <v>0</v>
      </c>
      <c r="AH5222" s="37">
        <f t="shared" si="1144"/>
        <v>0</v>
      </c>
      <c r="AI5222" s="35" t="str">
        <f t="shared" si="1145"/>
        <v>Nusidėvėjęs</v>
      </c>
      <c r="AJ5222" s="38" t="str">
        <f>IF(AND(F5222&lt;&gt;[3]Pav.tvarkyklė!$B$12,F5222&lt;&gt;[3]Pav.tvarkyklė!$B$13),"GVTNT","X")</f>
        <v>GVTNT</v>
      </c>
      <c r="AK5222" s="39">
        <f t="shared" si="1147"/>
        <v>0</v>
      </c>
      <c r="AL5222" s="41"/>
      <c r="AM5222" s="41"/>
      <c r="AN5222" s="41">
        <f t="shared" si="1135"/>
        <v>1900</v>
      </c>
      <c r="AO5222" s="41"/>
      <c r="AP5222" s="41"/>
      <c r="AQ5222" s="41"/>
      <c r="AR5222" s="42"/>
      <c r="AS5222" s="42"/>
      <c r="AU5222" s="43">
        <f t="shared" si="1136"/>
        <v>0</v>
      </c>
    </row>
    <row r="5223" spans="1:47" ht="15" customHeight="1" x14ac:dyDescent="0.25">
      <c r="A5223" s="11"/>
      <c r="B5223" s="19">
        <v>5392</v>
      </c>
      <c r="C5223" s="61"/>
      <c r="D5223" s="62"/>
      <c r="E5223" s="78"/>
      <c r="F5223" s="63"/>
      <c r="G5223" s="80"/>
      <c r="H5223" s="94"/>
      <c r="I5223" s="95"/>
      <c r="J5223" s="27"/>
      <c r="K5223" s="27"/>
      <c r="L5223" s="95"/>
      <c r="M5223" s="96"/>
      <c r="N5223" s="29">
        <v>0</v>
      </c>
      <c r="O5223" s="30" t="str">
        <f>IF(G5223&lt;=$N$2,"",IF(F5223=[3]Pav.tvarkyklė!$B$13,"",IF(ISBLANK(R5223),"X","")))</f>
        <v/>
      </c>
      <c r="P5223" s="91"/>
      <c r="Q5223" s="63"/>
      <c r="R5223" s="63"/>
      <c r="S5223" s="63"/>
      <c r="T5223" s="63"/>
      <c r="U5223" s="34" t="str">
        <f>IFERROR(INDEX('[3]5.Grup_T'!$G$4:$G$22,MATCH('6.Turtas'!E5223,'[3]5.Grup_T'!$E$4:$E$22,0)),"0")</f>
        <v>0</v>
      </c>
      <c r="V5223" s="35">
        <f t="shared" si="1137"/>
        <v>0</v>
      </c>
      <c r="W5223" s="35">
        <f>IF(NOT(ISBLANK(H5223)),(12-DATEDIF(H5223,'[3]1.Pradzia'!$D$13,"m")),0)</f>
        <v>0</v>
      </c>
      <c r="X5223" s="35">
        <f t="shared" si="1138"/>
        <v>0</v>
      </c>
      <c r="Y5223" s="35">
        <f t="shared" si="1134"/>
        <v>0</v>
      </c>
      <c r="Z5223" s="35">
        <f t="shared" si="1146"/>
        <v>0</v>
      </c>
      <c r="AA5223" s="36">
        <f t="shared" si="1139"/>
        <v>0</v>
      </c>
      <c r="AB5223" s="36">
        <f t="shared" si="1140"/>
        <v>0</v>
      </c>
      <c r="AC5223" s="37">
        <f t="shared" si="1141"/>
        <v>0</v>
      </c>
      <c r="AD5223" s="35">
        <f>IF(OR(YEAR(G5223)&lt;2019,O5223="X"),0,IF(ISBLANK(H5223),DATEDIF(G5223,'[3]1.Pradzia'!$D$13,"M"),DATEDIF(G5223,H5223,"m")))</f>
        <v>0</v>
      </c>
      <c r="AE5223" s="37">
        <f>IF(E5223='[3]5.Grup_T'!$E$20,0,IF(AD5223&lt;&gt;0,M5223/V5223*MIN(12,AD5223),0))</f>
        <v>0</v>
      </c>
      <c r="AF5223" s="37">
        <f t="shared" si="1142"/>
        <v>0</v>
      </c>
      <c r="AG5223" s="37">
        <f t="shared" si="1143"/>
        <v>0</v>
      </c>
      <c r="AH5223" s="37">
        <f t="shared" si="1144"/>
        <v>0</v>
      </c>
      <c r="AI5223" s="35" t="str">
        <f t="shared" si="1145"/>
        <v>Nusidėvėjęs</v>
      </c>
      <c r="AJ5223" s="38" t="str">
        <f>IF(AND(F5223&lt;&gt;[3]Pav.tvarkyklė!$B$12,F5223&lt;&gt;[3]Pav.tvarkyklė!$B$13),"GVTNT","X")</f>
        <v>GVTNT</v>
      </c>
      <c r="AK5223" s="39">
        <f t="shared" si="1147"/>
        <v>0</v>
      </c>
      <c r="AL5223" s="41"/>
      <c r="AM5223" s="41"/>
      <c r="AN5223" s="41">
        <f t="shared" si="1135"/>
        <v>1900</v>
      </c>
      <c r="AO5223" s="41"/>
      <c r="AP5223" s="41"/>
      <c r="AQ5223" s="41"/>
      <c r="AR5223" s="42"/>
      <c r="AS5223" s="42"/>
      <c r="AU5223" s="43">
        <f t="shared" si="1136"/>
        <v>0</v>
      </c>
    </row>
    <row r="5224" spans="1:47" ht="15" customHeight="1" x14ac:dyDescent="0.25">
      <c r="A5224" s="11"/>
      <c r="B5224" s="19">
        <v>5393</v>
      </c>
      <c r="C5224" s="61"/>
      <c r="D5224" s="62"/>
      <c r="E5224" s="78"/>
      <c r="F5224" s="63"/>
      <c r="G5224" s="80"/>
      <c r="H5224" s="94"/>
      <c r="I5224" s="95"/>
      <c r="J5224" s="27"/>
      <c r="K5224" s="27"/>
      <c r="L5224" s="95"/>
      <c r="M5224" s="96"/>
      <c r="N5224" s="29">
        <v>0</v>
      </c>
      <c r="O5224" s="30" t="str">
        <f>IF(G5224&lt;=$N$2,"",IF(F5224=[3]Pav.tvarkyklė!$B$13,"",IF(ISBLANK(R5224),"X","")))</f>
        <v/>
      </c>
      <c r="P5224" s="91"/>
      <c r="Q5224" s="63"/>
      <c r="R5224" s="63"/>
      <c r="S5224" s="63"/>
      <c r="T5224" s="63"/>
      <c r="U5224" s="34" t="str">
        <f>IFERROR(INDEX('[3]5.Grup_T'!$G$4:$G$22,MATCH('6.Turtas'!E5224,'[3]5.Grup_T'!$E$4:$E$22,0)),"0")</f>
        <v>0</v>
      </c>
      <c r="V5224" s="35">
        <f t="shared" si="1137"/>
        <v>0</v>
      </c>
      <c r="W5224" s="35">
        <f>IF(NOT(ISBLANK(H5224)),(12-DATEDIF(H5224,'[3]1.Pradzia'!$D$13,"m")),0)</f>
        <v>0</v>
      </c>
      <c r="X5224" s="35">
        <f t="shared" si="1138"/>
        <v>0</v>
      </c>
      <c r="Y5224" s="35">
        <f t="shared" si="1134"/>
        <v>0</v>
      </c>
      <c r="Z5224" s="35">
        <f t="shared" si="1146"/>
        <v>0</v>
      </c>
      <c r="AA5224" s="36">
        <f t="shared" si="1139"/>
        <v>0</v>
      </c>
      <c r="AB5224" s="36">
        <f t="shared" si="1140"/>
        <v>0</v>
      </c>
      <c r="AC5224" s="37">
        <f t="shared" si="1141"/>
        <v>0</v>
      </c>
      <c r="AD5224" s="35">
        <f>IF(OR(YEAR(G5224)&lt;2019,O5224="X"),0,IF(ISBLANK(H5224),DATEDIF(G5224,'[3]1.Pradzia'!$D$13,"M"),DATEDIF(G5224,H5224,"m")))</f>
        <v>0</v>
      </c>
      <c r="AE5224" s="37">
        <f>IF(E5224='[3]5.Grup_T'!$E$20,0,IF(AD5224&lt;&gt;0,M5224/V5224*MIN(12,AD5224),0))</f>
        <v>0</v>
      </c>
      <c r="AF5224" s="37">
        <f t="shared" si="1142"/>
        <v>0</v>
      </c>
      <c r="AG5224" s="37">
        <f t="shared" si="1143"/>
        <v>0</v>
      </c>
      <c r="AH5224" s="37">
        <f t="shared" si="1144"/>
        <v>0</v>
      </c>
      <c r="AI5224" s="35" t="str">
        <f t="shared" si="1145"/>
        <v>Nusidėvėjęs</v>
      </c>
      <c r="AJ5224" s="38" t="str">
        <f>IF(AND(F5224&lt;&gt;[3]Pav.tvarkyklė!$B$12,F5224&lt;&gt;[3]Pav.tvarkyklė!$B$13),"GVTNT","X")</f>
        <v>GVTNT</v>
      </c>
      <c r="AK5224" s="39">
        <f t="shared" si="1147"/>
        <v>0</v>
      </c>
      <c r="AL5224" s="41"/>
      <c r="AM5224" s="41"/>
      <c r="AN5224" s="41">
        <f t="shared" si="1135"/>
        <v>1900</v>
      </c>
      <c r="AO5224" s="41"/>
      <c r="AP5224" s="41"/>
      <c r="AQ5224" s="41"/>
      <c r="AR5224" s="42"/>
      <c r="AS5224" s="42"/>
      <c r="AU5224" s="43">
        <f t="shared" si="1136"/>
        <v>0</v>
      </c>
    </row>
    <row r="5225" spans="1:47" ht="15" customHeight="1" x14ac:dyDescent="0.25">
      <c r="A5225" s="11"/>
      <c r="B5225" s="19">
        <v>5394</v>
      </c>
      <c r="C5225" s="61"/>
      <c r="D5225" s="62"/>
      <c r="E5225" s="78"/>
      <c r="F5225" s="63"/>
      <c r="G5225" s="80"/>
      <c r="H5225" s="94"/>
      <c r="I5225" s="95"/>
      <c r="J5225" s="27"/>
      <c r="K5225" s="27"/>
      <c r="L5225" s="95"/>
      <c r="M5225" s="96"/>
      <c r="N5225" s="29">
        <v>0</v>
      </c>
      <c r="O5225" s="30" t="str">
        <f>IF(G5225&lt;=$N$2,"",IF(F5225=[3]Pav.tvarkyklė!$B$13,"",IF(ISBLANK(R5225),"X","")))</f>
        <v/>
      </c>
      <c r="P5225" s="91"/>
      <c r="Q5225" s="63"/>
      <c r="R5225" s="63"/>
      <c r="S5225" s="63"/>
      <c r="T5225" s="63"/>
      <c r="U5225" s="34" t="str">
        <f>IFERROR(INDEX('[3]5.Grup_T'!$G$4:$G$22,MATCH('6.Turtas'!E5225,'[3]5.Grup_T'!$E$4:$E$22,0)),"0")</f>
        <v>0</v>
      </c>
      <c r="V5225" s="35">
        <f t="shared" si="1137"/>
        <v>0</v>
      </c>
      <c r="W5225" s="35">
        <f>IF(NOT(ISBLANK(H5225)),(12-DATEDIF(H5225,'[3]1.Pradzia'!$D$13,"m")),0)</f>
        <v>0</v>
      </c>
      <c r="X5225" s="35">
        <f t="shared" si="1138"/>
        <v>0</v>
      </c>
      <c r="Y5225" s="35">
        <f t="shared" si="1134"/>
        <v>0</v>
      </c>
      <c r="Z5225" s="35">
        <f t="shared" si="1146"/>
        <v>0</v>
      </c>
      <c r="AA5225" s="36">
        <f t="shared" si="1139"/>
        <v>0</v>
      </c>
      <c r="AB5225" s="36">
        <f t="shared" si="1140"/>
        <v>0</v>
      </c>
      <c r="AC5225" s="37">
        <f t="shared" si="1141"/>
        <v>0</v>
      </c>
      <c r="AD5225" s="35">
        <f>IF(OR(YEAR(G5225)&lt;2019,O5225="X"),0,IF(ISBLANK(H5225),DATEDIF(G5225,'[3]1.Pradzia'!$D$13,"M"),DATEDIF(G5225,H5225,"m")))</f>
        <v>0</v>
      </c>
      <c r="AE5225" s="37">
        <f>IF(E5225='[3]5.Grup_T'!$E$20,0,IF(AD5225&lt;&gt;0,M5225/V5225*MIN(12,AD5225),0))</f>
        <v>0</v>
      </c>
      <c r="AF5225" s="37">
        <f t="shared" si="1142"/>
        <v>0</v>
      </c>
      <c r="AG5225" s="37">
        <f t="shared" si="1143"/>
        <v>0</v>
      </c>
      <c r="AH5225" s="37">
        <f t="shared" si="1144"/>
        <v>0</v>
      </c>
      <c r="AI5225" s="35" t="str">
        <f t="shared" si="1145"/>
        <v>Nusidėvėjęs</v>
      </c>
      <c r="AJ5225" s="38" t="str">
        <f>IF(AND(F5225&lt;&gt;[3]Pav.tvarkyklė!$B$12,F5225&lt;&gt;[3]Pav.tvarkyklė!$B$13),"GVTNT","X")</f>
        <v>GVTNT</v>
      </c>
      <c r="AK5225" s="39">
        <f t="shared" si="1147"/>
        <v>0</v>
      </c>
      <c r="AL5225" s="41"/>
      <c r="AM5225" s="41"/>
      <c r="AN5225" s="41">
        <f t="shared" si="1135"/>
        <v>1900</v>
      </c>
      <c r="AO5225" s="41"/>
      <c r="AP5225" s="41"/>
      <c r="AQ5225" s="41"/>
      <c r="AR5225" s="42"/>
      <c r="AS5225" s="42"/>
      <c r="AU5225" s="43">
        <f t="shared" si="1136"/>
        <v>0</v>
      </c>
    </row>
    <row r="5226" spans="1:47" ht="15" customHeight="1" x14ac:dyDescent="0.25">
      <c r="A5226" s="11"/>
      <c r="B5226" s="19">
        <v>5395</v>
      </c>
      <c r="C5226" s="61"/>
      <c r="D5226" s="62"/>
      <c r="E5226" s="78"/>
      <c r="F5226" s="63"/>
      <c r="G5226" s="80"/>
      <c r="H5226" s="94"/>
      <c r="I5226" s="95"/>
      <c r="J5226" s="27"/>
      <c r="K5226" s="27"/>
      <c r="L5226" s="95"/>
      <c r="M5226" s="96"/>
      <c r="N5226" s="29">
        <v>0</v>
      </c>
      <c r="O5226" s="30" t="str">
        <f>IF(G5226&lt;=$N$2,"",IF(F5226=[3]Pav.tvarkyklė!$B$13,"",IF(ISBLANK(R5226),"X","")))</f>
        <v/>
      </c>
      <c r="P5226" s="91"/>
      <c r="Q5226" s="63"/>
      <c r="R5226" s="63"/>
      <c r="S5226" s="63"/>
      <c r="T5226" s="63"/>
      <c r="U5226" s="34" t="str">
        <f>IFERROR(INDEX('[3]5.Grup_T'!$G$4:$G$22,MATCH('6.Turtas'!E5226,'[3]5.Grup_T'!$E$4:$E$22,0)),"0")</f>
        <v>0</v>
      </c>
      <c r="V5226" s="35">
        <f t="shared" si="1137"/>
        <v>0</v>
      </c>
      <c r="W5226" s="35">
        <f>IF(NOT(ISBLANK(H5226)),(12-DATEDIF(H5226,'[3]1.Pradzia'!$D$13,"m")),0)</f>
        <v>0</v>
      </c>
      <c r="X5226" s="35">
        <f t="shared" si="1138"/>
        <v>0</v>
      </c>
      <c r="Y5226" s="35">
        <f t="shared" si="1134"/>
        <v>0</v>
      </c>
      <c r="Z5226" s="35">
        <f t="shared" si="1146"/>
        <v>0</v>
      </c>
      <c r="AA5226" s="36">
        <f t="shared" si="1139"/>
        <v>0</v>
      </c>
      <c r="AB5226" s="36">
        <f t="shared" si="1140"/>
        <v>0</v>
      </c>
      <c r="AC5226" s="37">
        <f t="shared" si="1141"/>
        <v>0</v>
      </c>
      <c r="AD5226" s="35">
        <f>IF(OR(YEAR(G5226)&lt;2019,O5226="X"),0,IF(ISBLANK(H5226),DATEDIF(G5226,'[3]1.Pradzia'!$D$13,"M"),DATEDIF(G5226,H5226,"m")))</f>
        <v>0</v>
      </c>
      <c r="AE5226" s="37">
        <f>IF(E5226='[3]5.Grup_T'!$E$20,0,IF(AD5226&lt;&gt;0,M5226/V5226*MIN(12,AD5226),0))</f>
        <v>0</v>
      </c>
      <c r="AF5226" s="37">
        <f t="shared" si="1142"/>
        <v>0</v>
      </c>
      <c r="AG5226" s="37">
        <f t="shared" si="1143"/>
        <v>0</v>
      </c>
      <c r="AH5226" s="37">
        <f t="shared" si="1144"/>
        <v>0</v>
      </c>
      <c r="AI5226" s="35" t="str">
        <f t="shared" si="1145"/>
        <v>Nusidėvėjęs</v>
      </c>
      <c r="AJ5226" s="38" t="str">
        <f>IF(AND(F5226&lt;&gt;[3]Pav.tvarkyklė!$B$12,F5226&lt;&gt;[3]Pav.tvarkyklė!$B$13),"GVTNT","X")</f>
        <v>GVTNT</v>
      </c>
      <c r="AK5226" s="39">
        <f t="shared" si="1147"/>
        <v>0</v>
      </c>
      <c r="AL5226" s="41"/>
      <c r="AM5226" s="41"/>
      <c r="AN5226" s="41">
        <f t="shared" si="1135"/>
        <v>1900</v>
      </c>
      <c r="AO5226" s="41"/>
      <c r="AP5226" s="41"/>
      <c r="AQ5226" s="41"/>
      <c r="AR5226" s="42"/>
      <c r="AS5226" s="42"/>
      <c r="AU5226" s="43">
        <f t="shared" si="1136"/>
        <v>0</v>
      </c>
    </row>
    <row r="5227" spans="1:47" ht="15" customHeight="1" x14ac:dyDescent="0.25">
      <c r="A5227" s="11"/>
      <c r="B5227" s="19">
        <v>5396</v>
      </c>
      <c r="C5227" s="61"/>
      <c r="D5227" s="62"/>
      <c r="E5227" s="78"/>
      <c r="F5227" s="63"/>
      <c r="G5227" s="80"/>
      <c r="H5227" s="94"/>
      <c r="I5227" s="95"/>
      <c r="J5227" s="27"/>
      <c r="K5227" s="27"/>
      <c r="L5227" s="95"/>
      <c r="M5227" s="96"/>
      <c r="N5227" s="29">
        <v>0</v>
      </c>
      <c r="O5227" s="30" t="str">
        <f>IF(G5227&lt;=$N$2,"",IF(F5227=[3]Pav.tvarkyklė!$B$13,"",IF(ISBLANK(R5227),"X","")))</f>
        <v/>
      </c>
      <c r="P5227" s="91"/>
      <c r="Q5227" s="63"/>
      <c r="R5227" s="63"/>
      <c r="S5227" s="63"/>
      <c r="T5227" s="63"/>
      <c r="U5227" s="34" t="str">
        <f>IFERROR(INDEX('[3]5.Grup_T'!$G$4:$G$22,MATCH('6.Turtas'!E5227,'[3]5.Grup_T'!$E$4:$E$22,0)),"0")</f>
        <v>0</v>
      </c>
      <c r="V5227" s="35">
        <f t="shared" si="1137"/>
        <v>0</v>
      </c>
      <c r="W5227" s="35">
        <f>IF(NOT(ISBLANK(H5227)),(12-DATEDIF(H5227,'[3]1.Pradzia'!$D$13,"m")),0)</f>
        <v>0</v>
      </c>
      <c r="X5227" s="35">
        <f t="shared" si="1138"/>
        <v>0</v>
      </c>
      <c r="Y5227" s="35">
        <f t="shared" si="1134"/>
        <v>0</v>
      </c>
      <c r="Z5227" s="35">
        <f t="shared" si="1146"/>
        <v>0</v>
      </c>
      <c r="AA5227" s="36">
        <f t="shared" si="1139"/>
        <v>0</v>
      </c>
      <c r="AB5227" s="36">
        <f t="shared" si="1140"/>
        <v>0</v>
      </c>
      <c r="AC5227" s="37">
        <f t="shared" si="1141"/>
        <v>0</v>
      </c>
      <c r="AD5227" s="35">
        <f>IF(OR(YEAR(G5227)&lt;2019,O5227="X"),0,IF(ISBLANK(H5227),DATEDIF(G5227,'[3]1.Pradzia'!$D$13,"M"),DATEDIF(G5227,H5227,"m")))</f>
        <v>0</v>
      </c>
      <c r="AE5227" s="37">
        <f>IF(E5227='[3]5.Grup_T'!$E$20,0,IF(AD5227&lt;&gt;0,M5227/V5227*MIN(12,AD5227),0))</f>
        <v>0</v>
      </c>
      <c r="AF5227" s="37">
        <f t="shared" si="1142"/>
        <v>0</v>
      </c>
      <c r="AG5227" s="37">
        <f t="shared" si="1143"/>
        <v>0</v>
      </c>
      <c r="AH5227" s="37">
        <f t="shared" si="1144"/>
        <v>0</v>
      </c>
      <c r="AI5227" s="35" t="str">
        <f t="shared" si="1145"/>
        <v>Nusidėvėjęs</v>
      </c>
      <c r="AJ5227" s="38" t="str">
        <f>IF(AND(F5227&lt;&gt;[3]Pav.tvarkyklė!$B$12,F5227&lt;&gt;[3]Pav.tvarkyklė!$B$13),"GVTNT","X")</f>
        <v>GVTNT</v>
      </c>
      <c r="AK5227" s="39">
        <f t="shared" si="1147"/>
        <v>0</v>
      </c>
      <c r="AL5227" s="41"/>
      <c r="AM5227" s="41"/>
      <c r="AN5227" s="41">
        <f t="shared" si="1135"/>
        <v>1900</v>
      </c>
      <c r="AO5227" s="41"/>
      <c r="AP5227" s="41"/>
      <c r="AQ5227" s="41"/>
      <c r="AR5227" s="42"/>
      <c r="AS5227" s="42"/>
      <c r="AU5227" s="43">
        <f t="shared" si="1136"/>
        <v>0</v>
      </c>
    </row>
    <row r="5228" spans="1:47" ht="15" customHeight="1" x14ac:dyDescent="0.25">
      <c r="A5228" s="11"/>
      <c r="B5228" s="19">
        <v>5397</v>
      </c>
      <c r="C5228" s="61"/>
      <c r="D5228" s="62"/>
      <c r="E5228" s="78"/>
      <c r="F5228" s="63"/>
      <c r="G5228" s="80"/>
      <c r="H5228" s="94"/>
      <c r="I5228" s="95"/>
      <c r="J5228" s="27"/>
      <c r="K5228" s="27"/>
      <c r="L5228" s="95"/>
      <c r="M5228" s="96"/>
      <c r="N5228" s="29">
        <v>0</v>
      </c>
      <c r="O5228" s="30" t="str">
        <f>IF(G5228&lt;=$N$2,"",IF(F5228=[3]Pav.tvarkyklė!$B$13,"",IF(ISBLANK(R5228),"X","")))</f>
        <v/>
      </c>
      <c r="P5228" s="91"/>
      <c r="Q5228" s="63"/>
      <c r="R5228" s="63"/>
      <c r="S5228" s="63"/>
      <c r="T5228" s="63"/>
      <c r="U5228" s="34" t="str">
        <f>IFERROR(INDEX('[3]5.Grup_T'!$G$4:$G$22,MATCH('6.Turtas'!E5228,'[3]5.Grup_T'!$E$4:$E$22,0)),"0")</f>
        <v>0</v>
      </c>
      <c r="V5228" s="35">
        <f t="shared" si="1137"/>
        <v>0</v>
      </c>
      <c r="W5228" s="35">
        <f>IF(NOT(ISBLANK(H5228)),(12-DATEDIF(H5228,'[3]1.Pradzia'!$D$13,"m")),0)</f>
        <v>0</v>
      </c>
      <c r="X5228" s="35">
        <f t="shared" si="1138"/>
        <v>0</v>
      </c>
      <c r="Y5228" s="35">
        <f t="shared" si="1134"/>
        <v>0</v>
      </c>
      <c r="Z5228" s="35">
        <f t="shared" si="1146"/>
        <v>0</v>
      </c>
      <c r="AA5228" s="36">
        <f t="shared" si="1139"/>
        <v>0</v>
      </c>
      <c r="AB5228" s="36">
        <f t="shared" si="1140"/>
        <v>0</v>
      </c>
      <c r="AC5228" s="37">
        <f t="shared" si="1141"/>
        <v>0</v>
      </c>
      <c r="AD5228" s="35">
        <f>IF(OR(YEAR(G5228)&lt;2019,O5228="X"),0,IF(ISBLANK(H5228),DATEDIF(G5228,'[3]1.Pradzia'!$D$13,"M"),DATEDIF(G5228,H5228,"m")))</f>
        <v>0</v>
      </c>
      <c r="AE5228" s="37">
        <f>IF(E5228='[3]5.Grup_T'!$E$20,0,IF(AD5228&lt;&gt;0,M5228/V5228*MIN(12,AD5228),0))</f>
        <v>0</v>
      </c>
      <c r="AF5228" s="37">
        <f t="shared" si="1142"/>
        <v>0</v>
      </c>
      <c r="AG5228" s="37">
        <f t="shared" si="1143"/>
        <v>0</v>
      </c>
      <c r="AH5228" s="37">
        <f t="shared" si="1144"/>
        <v>0</v>
      </c>
      <c r="AI5228" s="35" t="str">
        <f t="shared" si="1145"/>
        <v>Nusidėvėjęs</v>
      </c>
      <c r="AJ5228" s="38" t="str">
        <f>IF(AND(F5228&lt;&gt;[3]Pav.tvarkyklė!$B$12,F5228&lt;&gt;[3]Pav.tvarkyklė!$B$13),"GVTNT","X")</f>
        <v>GVTNT</v>
      </c>
      <c r="AK5228" s="39">
        <f t="shared" si="1147"/>
        <v>0</v>
      </c>
      <c r="AL5228" s="41"/>
      <c r="AM5228" s="41"/>
      <c r="AN5228" s="41">
        <f t="shared" si="1135"/>
        <v>1900</v>
      </c>
      <c r="AO5228" s="41"/>
      <c r="AP5228" s="41"/>
      <c r="AQ5228" s="41"/>
      <c r="AR5228" s="42"/>
      <c r="AS5228" s="42"/>
      <c r="AU5228" s="43">
        <f t="shared" si="1136"/>
        <v>0</v>
      </c>
    </row>
    <row r="5229" spans="1:47" ht="15" customHeight="1" x14ac:dyDescent="0.25">
      <c r="A5229" s="11"/>
      <c r="B5229" s="19">
        <v>5398</v>
      </c>
      <c r="C5229" s="61"/>
      <c r="D5229" s="62"/>
      <c r="E5229" s="78"/>
      <c r="F5229" s="63"/>
      <c r="G5229" s="80"/>
      <c r="H5229" s="94"/>
      <c r="I5229" s="95"/>
      <c r="J5229" s="27"/>
      <c r="K5229" s="27"/>
      <c r="L5229" s="95"/>
      <c r="M5229" s="96"/>
      <c r="N5229" s="29">
        <v>0</v>
      </c>
      <c r="O5229" s="30" t="str">
        <f>IF(G5229&lt;=$N$2,"",IF(F5229=[3]Pav.tvarkyklė!$B$13,"",IF(ISBLANK(R5229),"X","")))</f>
        <v/>
      </c>
      <c r="P5229" s="91"/>
      <c r="Q5229" s="63"/>
      <c r="R5229" s="63"/>
      <c r="S5229" s="63"/>
      <c r="T5229" s="63"/>
      <c r="U5229" s="34" t="str">
        <f>IFERROR(INDEX('[3]5.Grup_T'!$G$4:$G$22,MATCH('6.Turtas'!E5229,'[3]5.Grup_T'!$E$4:$E$22,0)),"0")</f>
        <v>0</v>
      </c>
      <c r="V5229" s="35">
        <f t="shared" si="1137"/>
        <v>0</v>
      </c>
      <c r="W5229" s="35">
        <f>IF(NOT(ISBLANK(H5229)),(12-DATEDIF(H5229,'[3]1.Pradzia'!$D$13,"m")),0)</f>
        <v>0</v>
      </c>
      <c r="X5229" s="35">
        <f t="shared" si="1138"/>
        <v>0</v>
      </c>
      <c r="Y5229" s="35">
        <f t="shared" si="1134"/>
        <v>0</v>
      </c>
      <c r="Z5229" s="35">
        <f t="shared" si="1146"/>
        <v>0</v>
      </c>
      <c r="AA5229" s="36">
        <f t="shared" si="1139"/>
        <v>0</v>
      </c>
      <c r="AB5229" s="36">
        <f t="shared" si="1140"/>
        <v>0</v>
      </c>
      <c r="AC5229" s="37">
        <f t="shared" si="1141"/>
        <v>0</v>
      </c>
      <c r="AD5229" s="35">
        <f>IF(OR(YEAR(G5229)&lt;2019,O5229="X"),0,IF(ISBLANK(H5229),DATEDIF(G5229,'[3]1.Pradzia'!$D$13,"M"),DATEDIF(G5229,H5229,"m")))</f>
        <v>0</v>
      </c>
      <c r="AE5229" s="37">
        <f>IF(E5229='[3]5.Grup_T'!$E$20,0,IF(AD5229&lt;&gt;0,M5229/V5229*MIN(12,AD5229),0))</f>
        <v>0</v>
      </c>
      <c r="AF5229" s="37">
        <f t="shared" si="1142"/>
        <v>0</v>
      </c>
      <c r="AG5229" s="37">
        <f t="shared" si="1143"/>
        <v>0</v>
      </c>
      <c r="AH5229" s="37">
        <f t="shared" si="1144"/>
        <v>0</v>
      </c>
      <c r="AI5229" s="35" t="str">
        <f t="shared" si="1145"/>
        <v>Nusidėvėjęs</v>
      </c>
      <c r="AJ5229" s="38" t="str">
        <f>IF(AND(F5229&lt;&gt;[3]Pav.tvarkyklė!$B$12,F5229&lt;&gt;[3]Pav.tvarkyklė!$B$13),"GVTNT","X")</f>
        <v>GVTNT</v>
      </c>
      <c r="AK5229" s="39">
        <f t="shared" si="1147"/>
        <v>0</v>
      </c>
      <c r="AL5229" s="41"/>
      <c r="AM5229" s="41"/>
      <c r="AN5229" s="41">
        <f t="shared" si="1135"/>
        <v>1900</v>
      </c>
      <c r="AO5229" s="41"/>
      <c r="AP5229" s="41"/>
      <c r="AQ5229" s="41"/>
      <c r="AR5229" s="42"/>
      <c r="AS5229" s="42"/>
      <c r="AU5229" s="43">
        <f t="shared" si="1136"/>
        <v>0</v>
      </c>
    </row>
    <row r="5230" spans="1:47" ht="15" customHeight="1" x14ac:dyDescent="0.25">
      <c r="A5230" s="11"/>
      <c r="B5230" s="19">
        <v>5399</v>
      </c>
      <c r="C5230" s="61"/>
      <c r="D5230" s="62"/>
      <c r="E5230" s="78"/>
      <c r="F5230" s="63"/>
      <c r="G5230" s="80"/>
      <c r="H5230" s="94"/>
      <c r="I5230" s="95"/>
      <c r="J5230" s="27"/>
      <c r="K5230" s="27"/>
      <c r="L5230" s="95"/>
      <c r="M5230" s="96"/>
      <c r="N5230" s="29">
        <v>0</v>
      </c>
      <c r="O5230" s="30" t="str">
        <f>IF(G5230&lt;=$N$2,"",IF(F5230=[3]Pav.tvarkyklė!$B$13,"",IF(ISBLANK(R5230),"X","")))</f>
        <v/>
      </c>
      <c r="P5230" s="91"/>
      <c r="Q5230" s="63"/>
      <c r="R5230" s="63"/>
      <c r="S5230" s="63"/>
      <c r="T5230" s="63"/>
      <c r="U5230" s="34" t="str">
        <f>IFERROR(INDEX('[3]5.Grup_T'!$G$4:$G$22,MATCH('6.Turtas'!E5230,'[3]5.Grup_T'!$E$4:$E$22,0)),"0")</f>
        <v>0</v>
      </c>
      <c r="V5230" s="35">
        <f t="shared" si="1137"/>
        <v>0</v>
      </c>
      <c r="W5230" s="35">
        <f>IF(NOT(ISBLANK(H5230)),(12-DATEDIF(H5230,'[3]1.Pradzia'!$D$13,"m")),0)</f>
        <v>0</v>
      </c>
      <c r="X5230" s="35">
        <f t="shared" si="1138"/>
        <v>0</v>
      </c>
      <c r="Y5230" s="35">
        <f t="shared" si="1134"/>
        <v>0</v>
      </c>
      <c r="Z5230" s="35">
        <f t="shared" si="1146"/>
        <v>0</v>
      </c>
      <c r="AA5230" s="36">
        <f t="shared" si="1139"/>
        <v>0</v>
      </c>
      <c r="AB5230" s="36">
        <f t="shared" si="1140"/>
        <v>0</v>
      </c>
      <c r="AC5230" s="37">
        <f t="shared" si="1141"/>
        <v>0</v>
      </c>
      <c r="AD5230" s="35">
        <f>IF(OR(YEAR(G5230)&lt;2019,O5230="X"),0,IF(ISBLANK(H5230),DATEDIF(G5230,'[3]1.Pradzia'!$D$13,"M"),DATEDIF(G5230,H5230,"m")))</f>
        <v>0</v>
      </c>
      <c r="AE5230" s="37">
        <f>IF(E5230='[3]5.Grup_T'!$E$20,0,IF(AD5230&lt;&gt;0,M5230/V5230*MIN(12,AD5230),0))</f>
        <v>0</v>
      </c>
      <c r="AF5230" s="37">
        <f t="shared" si="1142"/>
        <v>0</v>
      </c>
      <c r="AG5230" s="37">
        <f t="shared" si="1143"/>
        <v>0</v>
      </c>
      <c r="AH5230" s="37">
        <f t="shared" si="1144"/>
        <v>0</v>
      </c>
      <c r="AI5230" s="35" t="str">
        <f t="shared" si="1145"/>
        <v>Nusidėvėjęs</v>
      </c>
      <c r="AJ5230" s="38" t="str">
        <f>IF(AND(F5230&lt;&gt;[3]Pav.tvarkyklė!$B$12,F5230&lt;&gt;[3]Pav.tvarkyklė!$B$13),"GVTNT","X")</f>
        <v>GVTNT</v>
      </c>
      <c r="AK5230" s="39">
        <f t="shared" si="1147"/>
        <v>0</v>
      </c>
      <c r="AL5230" s="41"/>
      <c r="AM5230" s="41"/>
      <c r="AN5230" s="41">
        <f t="shared" si="1135"/>
        <v>1900</v>
      </c>
      <c r="AO5230" s="41"/>
      <c r="AP5230" s="41"/>
      <c r="AQ5230" s="41"/>
      <c r="AR5230" s="42"/>
      <c r="AS5230" s="42"/>
      <c r="AU5230" s="43">
        <f t="shared" si="1136"/>
        <v>0</v>
      </c>
    </row>
    <row r="5231" spans="1:47" ht="15" customHeight="1" x14ac:dyDescent="0.25">
      <c r="A5231" s="11"/>
      <c r="B5231" s="19">
        <v>5400</v>
      </c>
      <c r="C5231" s="61"/>
      <c r="D5231" s="62"/>
      <c r="E5231" s="78"/>
      <c r="F5231" s="63"/>
      <c r="G5231" s="80"/>
      <c r="H5231" s="94"/>
      <c r="I5231" s="95"/>
      <c r="J5231" s="27"/>
      <c r="K5231" s="27"/>
      <c r="L5231" s="95"/>
      <c r="M5231" s="96"/>
      <c r="N5231" s="29">
        <v>0</v>
      </c>
      <c r="O5231" s="30" t="str">
        <f>IF(G5231&lt;=$N$2,"",IF(F5231=[3]Pav.tvarkyklė!$B$13,"",IF(ISBLANK(R5231),"X","")))</f>
        <v/>
      </c>
      <c r="P5231" s="91"/>
      <c r="Q5231" s="63"/>
      <c r="R5231" s="63"/>
      <c r="S5231" s="63"/>
      <c r="T5231" s="63"/>
      <c r="U5231" s="34" t="str">
        <f>IFERROR(INDEX('[3]5.Grup_T'!$G$4:$G$22,MATCH('6.Turtas'!E5231,'[3]5.Grup_T'!$E$4:$E$22,0)),"0")</f>
        <v>0</v>
      </c>
      <c r="V5231" s="35">
        <f t="shared" si="1137"/>
        <v>0</v>
      </c>
      <c r="W5231" s="35">
        <f>IF(NOT(ISBLANK(H5231)),(12-DATEDIF(H5231,'[3]1.Pradzia'!$D$13,"m")),0)</f>
        <v>0</v>
      </c>
      <c r="X5231" s="35">
        <f t="shared" si="1138"/>
        <v>0</v>
      </c>
      <c r="Y5231" s="35">
        <f t="shared" si="1134"/>
        <v>0</v>
      </c>
      <c r="Z5231" s="35">
        <f t="shared" si="1146"/>
        <v>0</v>
      </c>
      <c r="AA5231" s="36">
        <f t="shared" si="1139"/>
        <v>0</v>
      </c>
      <c r="AB5231" s="36">
        <f t="shared" si="1140"/>
        <v>0</v>
      </c>
      <c r="AC5231" s="37">
        <f t="shared" si="1141"/>
        <v>0</v>
      </c>
      <c r="AD5231" s="35">
        <f>IF(OR(YEAR(G5231)&lt;2019,O5231="X"),0,IF(ISBLANK(H5231),DATEDIF(G5231,'[3]1.Pradzia'!$D$13,"M"),DATEDIF(G5231,H5231,"m")))</f>
        <v>0</v>
      </c>
      <c r="AE5231" s="37">
        <f>IF(E5231='[3]5.Grup_T'!$E$20,0,IF(AD5231&lt;&gt;0,M5231/V5231*MIN(12,AD5231),0))</f>
        <v>0</v>
      </c>
      <c r="AF5231" s="37">
        <f t="shared" si="1142"/>
        <v>0</v>
      </c>
      <c r="AG5231" s="37">
        <f t="shared" si="1143"/>
        <v>0</v>
      </c>
      <c r="AH5231" s="37">
        <f t="shared" si="1144"/>
        <v>0</v>
      </c>
      <c r="AI5231" s="35" t="str">
        <f t="shared" si="1145"/>
        <v>Nusidėvėjęs</v>
      </c>
      <c r="AJ5231" s="38" t="str">
        <f>IF(AND(F5231&lt;&gt;[3]Pav.tvarkyklė!$B$12,F5231&lt;&gt;[3]Pav.tvarkyklė!$B$13),"GVTNT","X")</f>
        <v>GVTNT</v>
      </c>
      <c r="AK5231" s="39">
        <f t="shared" si="1147"/>
        <v>0</v>
      </c>
      <c r="AL5231" s="41"/>
      <c r="AM5231" s="41"/>
      <c r="AN5231" s="41">
        <f t="shared" si="1135"/>
        <v>1900</v>
      </c>
      <c r="AO5231" s="41"/>
      <c r="AP5231" s="41"/>
      <c r="AQ5231" s="41"/>
      <c r="AR5231" s="42"/>
      <c r="AS5231" s="42"/>
      <c r="AU5231" s="43">
        <f t="shared" si="1136"/>
        <v>0</v>
      </c>
    </row>
    <row r="5232" spans="1:47" ht="15" customHeight="1" x14ac:dyDescent="0.25">
      <c r="A5232" s="11"/>
      <c r="B5232" s="19">
        <v>5401</v>
      </c>
      <c r="C5232" s="61"/>
      <c r="D5232" s="62"/>
      <c r="E5232" s="78"/>
      <c r="F5232" s="63"/>
      <c r="G5232" s="80"/>
      <c r="H5232" s="94"/>
      <c r="I5232" s="95"/>
      <c r="J5232" s="27"/>
      <c r="K5232" s="27"/>
      <c r="L5232" s="95"/>
      <c r="M5232" s="96"/>
      <c r="N5232" s="29">
        <v>0</v>
      </c>
      <c r="O5232" s="30" t="str">
        <f>IF(G5232&lt;=$N$2,"",IF(F5232=[3]Pav.tvarkyklė!$B$13,"",IF(ISBLANK(R5232),"X","")))</f>
        <v/>
      </c>
      <c r="P5232" s="91"/>
      <c r="Q5232" s="63"/>
      <c r="R5232" s="63"/>
      <c r="S5232" s="63"/>
      <c r="T5232" s="63"/>
      <c r="U5232" s="34" t="str">
        <f>IFERROR(INDEX('[3]5.Grup_T'!$G$4:$G$22,MATCH('6.Turtas'!E5232,'[3]5.Grup_T'!$E$4:$E$22,0)),"0")</f>
        <v>0</v>
      </c>
      <c r="V5232" s="35">
        <f t="shared" si="1137"/>
        <v>0</v>
      </c>
      <c r="W5232" s="35">
        <f>IF(NOT(ISBLANK(H5232)),(12-DATEDIF(H5232,'[3]1.Pradzia'!$D$13,"m")),0)</f>
        <v>0</v>
      </c>
      <c r="X5232" s="35">
        <f t="shared" si="1138"/>
        <v>0</v>
      </c>
      <c r="Y5232" s="35">
        <f t="shared" si="1134"/>
        <v>0</v>
      </c>
      <c r="Z5232" s="35">
        <f t="shared" si="1146"/>
        <v>0</v>
      </c>
      <c r="AA5232" s="36">
        <f t="shared" si="1139"/>
        <v>0</v>
      </c>
      <c r="AB5232" s="36">
        <f t="shared" si="1140"/>
        <v>0</v>
      </c>
      <c r="AC5232" s="37">
        <f t="shared" si="1141"/>
        <v>0</v>
      </c>
      <c r="AD5232" s="35">
        <f>IF(OR(YEAR(G5232)&lt;2019,O5232="X"),0,IF(ISBLANK(H5232),DATEDIF(G5232,'[3]1.Pradzia'!$D$13,"M"),DATEDIF(G5232,H5232,"m")))</f>
        <v>0</v>
      </c>
      <c r="AE5232" s="37">
        <f>IF(E5232='[3]5.Grup_T'!$E$20,0,IF(AD5232&lt;&gt;0,M5232/V5232*MIN(12,AD5232),0))</f>
        <v>0</v>
      </c>
      <c r="AF5232" s="37">
        <f t="shared" si="1142"/>
        <v>0</v>
      </c>
      <c r="AG5232" s="37">
        <f t="shared" si="1143"/>
        <v>0</v>
      </c>
      <c r="AH5232" s="37">
        <f t="shared" si="1144"/>
        <v>0</v>
      </c>
      <c r="AI5232" s="35" t="str">
        <f t="shared" si="1145"/>
        <v>Nusidėvėjęs</v>
      </c>
      <c r="AJ5232" s="38" t="str">
        <f>IF(AND(F5232&lt;&gt;[3]Pav.tvarkyklė!$B$12,F5232&lt;&gt;[3]Pav.tvarkyklė!$B$13),"GVTNT","X")</f>
        <v>GVTNT</v>
      </c>
      <c r="AK5232" s="39">
        <f t="shared" si="1147"/>
        <v>0</v>
      </c>
      <c r="AL5232" s="41"/>
      <c r="AM5232" s="41"/>
      <c r="AN5232" s="41">
        <f t="shared" si="1135"/>
        <v>1900</v>
      </c>
      <c r="AO5232" s="41"/>
      <c r="AP5232" s="41"/>
      <c r="AQ5232" s="41"/>
      <c r="AR5232" s="42"/>
      <c r="AS5232" s="42"/>
      <c r="AU5232" s="43">
        <f t="shared" si="1136"/>
        <v>0</v>
      </c>
    </row>
    <row r="5233" spans="1:47" ht="15" customHeight="1" x14ac:dyDescent="0.25">
      <c r="A5233" s="11"/>
      <c r="B5233" s="19">
        <v>5402</v>
      </c>
      <c r="C5233" s="61"/>
      <c r="D5233" s="62"/>
      <c r="E5233" s="78"/>
      <c r="F5233" s="63"/>
      <c r="G5233" s="80"/>
      <c r="H5233" s="94"/>
      <c r="I5233" s="95"/>
      <c r="J5233" s="27"/>
      <c r="K5233" s="27"/>
      <c r="L5233" s="95"/>
      <c r="M5233" s="96"/>
      <c r="N5233" s="29">
        <v>0</v>
      </c>
      <c r="O5233" s="30" t="str">
        <f>IF(G5233&lt;=$N$2,"",IF(F5233=[3]Pav.tvarkyklė!$B$13,"",IF(ISBLANK(R5233),"X","")))</f>
        <v/>
      </c>
      <c r="P5233" s="91"/>
      <c r="Q5233" s="63"/>
      <c r="R5233" s="63"/>
      <c r="S5233" s="63"/>
      <c r="T5233" s="63"/>
      <c r="U5233" s="34" t="str">
        <f>IFERROR(INDEX('[3]5.Grup_T'!$G$4:$G$22,MATCH('6.Turtas'!E5233,'[3]5.Grup_T'!$E$4:$E$22,0)),"0")</f>
        <v>0</v>
      </c>
      <c r="V5233" s="35">
        <f t="shared" si="1137"/>
        <v>0</v>
      </c>
      <c r="W5233" s="35">
        <f>IF(NOT(ISBLANK(H5233)),(12-DATEDIF(H5233,'[3]1.Pradzia'!$D$13,"m")),0)</f>
        <v>0</v>
      </c>
      <c r="X5233" s="35">
        <f t="shared" si="1138"/>
        <v>0</v>
      </c>
      <c r="Y5233" s="35">
        <f t="shared" si="1134"/>
        <v>0</v>
      </c>
      <c r="Z5233" s="35">
        <f t="shared" si="1146"/>
        <v>0</v>
      </c>
      <c r="AA5233" s="36">
        <f t="shared" si="1139"/>
        <v>0</v>
      </c>
      <c r="AB5233" s="36">
        <f t="shared" si="1140"/>
        <v>0</v>
      </c>
      <c r="AC5233" s="37">
        <f t="shared" si="1141"/>
        <v>0</v>
      </c>
      <c r="AD5233" s="35">
        <f>IF(OR(YEAR(G5233)&lt;2019,O5233="X"),0,IF(ISBLANK(H5233),DATEDIF(G5233,'[3]1.Pradzia'!$D$13,"M"),DATEDIF(G5233,H5233,"m")))</f>
        <v>0</v>
      </c>
      <c r="AE5233" s="37">
        <f>IF(E5233='[3]5.Grup_T'!$E$20,0,IF(AD5233&lt;&gt;0,M5233/V5233*MIN(12,AD5233),0))</f>
        <v>0</v>
      </c>
      <c r="AF5233" s="37">
        <f t="shared" si="1142"/>
        <v>0</v>
      </c>
      <c r="AG5233" s="37">
        <f t="shared" si="1143"/>
        <v>0</v>
      </c>
      <c r="AH5233" s="37">
        <f t="shared" si="1144"/>
        <v>0</v>
      </c>
      <c r="AI5233" s="35" t="str">
        <f t="shared" si="1145"/>
        <v>Nusidėvėjęs</v>
      </c>
      <c r="AJ5233" s="38" t="str">
        <f>IF(AND(F5233&lt;&gt;[3]Pav.tvarkyklė!$B$12,F5233&lt;&gt;[3]Pav.tvarkyklė!$B$13),"GVTNT","X")</f>
        <v>GVTNT</v>
      </c>
      <c r="AK5233" s="39">
        <f t="shared" si="1147"/>
        <v>0</v>
      </c>
      <c r="AL5233" s="41"/>
      <c r="AM5233" s="41"/>
      <c r="AN5233" s="41">
        <f t="shared" si="1135"/>
        <v>1900</v>
      </c>
      <c r="AO5233" s="41"/>
      <c r="AP5233" s="41"/>
      <c r="AQ5233" s="41"/>
      <c r="AR5233" s="42"/>
      <c r="AS5233" s="42"/>
      <c r="AU5233" s="43">
        <f t="shared" si="1136"/>
        <v>0</v>
      </c>
    </row>
    <row r="5234" spans="1:47" ht="15" customHeight="1" x14ac:dyDescent="0.25">
      <c r="A5234" s="11"/>
      <c r="B5234" s="19">
        <v>5403</v>
      </c>
      <c r="C5234" s="61"/>
      <c r="D5234" s="62"/>
      <c r="E5234" s="78"/>
      <c r="F5234" s="63"/>
      <c r="G5234" s="80"/>
      <c r="H5234" s="94"/>
      <c r="I5234" s="95"/>
      <c r="J5234" s="27"/>
      <c r="K5234" s="27"/>
      <c r="L5234" s="95"/>
      <c r="M5234" s="96"/>
      <c r="N5234" s="29">
        <v>0</v>
      </c>
      <c r="O5234" s="30" t="str">
        <f>IF(G5234&lt;=$N$2,"",IF(F5234=[3]Pav.tvarkyklė!$B$13,"",IF(ISBLANK(R5234),"X","")))</f>
        <v/>
      </c>
      <c r="P5234" s="91"/>
      <c r="Q5234" s="63"/>
      <c r="R5234" s="63"/>
      <c r="S5234" s="63"/>
      <c r="T5234" s="63"/>
      <c r="U5234" s="34" t="str">
        <f>IFERROR(INDEX('[3]5.Grup_T'!$G$4:$G$22,MATCH('6.Turtas'!E5234,'[3]5.Grup_T'!$E$4:$E$22,0)),"0")</f>
        <v>0</v>
      </c>
      <c r="V5234" s="35">
        <f t="shared" si="1137"/>
        <v>0</v>
      </c>
      <c r="W5234" s="35">
        <f>IF(NOT(ISBLANK(H5234)),(12-DATEDIF(H5234,'[3]1.Pradzia'!$D$13,"m")),0)</f>
        <v>0</v>
      </c>
      <c r="X5234" s="35">
        <f t="shared" si="1138"/>
        <v>0</v>
      </c>
      <c r="Y5234" s="35">
        <f t="shared" si="1134"/>
        <v>0</v>
      </c>
      <c r="Z5234" s="35">
        <f t="shared" si="1146"/>
        <v>0</v>
      </c>
      <c r="AA5234" s="36">
        <f t="shared" si="1139"/>
        <v>0</v>
      </c>
      <c r="AB5234" s="36">
        <f t="shared" si="1140"/>
        <v>0</v>
      </c>
      <c r="AC5234" s="37">
        <f t="shared" si="1141"/>
        <v>0</v>
      </c>
      <c r="AD5234" s="35">
        <f>IF(OR(YEAR(G5234)&lt;2019,O5234="X"),0,IF(ISBLANK(H5234),DATEDIF(G5234,'[3]1.Pradzia'!$D$13,"M"),DATEDIF(G5234,H5234,"m")))</f>
        <v>0</v>
      </c>
      <c r="AE5234" s="37">
        <f>IF(E5234='[3]5.Grup_T'!$E$20,0,IF(AD5234&lt;&gt;0,M5234/V5234*MIN(12,AD5234),0))</f>
        <v>0</v>
      </c>
      <c r="AF5234" s="37">
        <f t="shared" si="1142"/>
        <v>0</v>
      </c>
      <c r="AG5234" s="37">
        <f t="shared" si="1143"/>
        <v>0</v>
      </c>
      <c r="AH5234" s="37">
        <f t="shared" si="1144"/>
        <v>0</v>
      </c>
      <c r="AI5234" s="35" t="str">
        <f t="shared" si="1145"/>
        <v>Nusidėvėjęs</v>
      </c>
      <c r="AJ5234" s="38" t="str">
        <f>IF(AND(F5234&lt;&gt;[3]Pav.tvarkyklė!$B$12,F5234&lt;&gt;[3]Pav.tvarkyklė!$B$13),"GVTNT","X")</f>
        <v>GVTNT</v>
      </c>
      <c r="AK5234" s="39">
        <f t="shared" si="1147"/>
        <v>0</v>
      </c>
      <c r="AL5234" s="41"/>
      <c r="AM5234" s="41"/>
      <c r="AN5234" s="41">
        <f t="shared" si="1135"/>
        <v>1900</v>
      </c>
      <c r="AO5234" s="41"/>
      <c r="AP5234" s="41"/>
      <c r="AQ5234" s="41"/>
      <c r="AR5234" s="42"/>
      <c r="AS5234" s="42"/>
      <c r="AU5234" s="43">
        <f t="shared" si="1136"/>
        <v>0</v>
      </c>
    </row>
    <row r="5235" spans="1:47" ht="15" customHeight="1" x14ac:dyDescent="0.25">
      <c r="A5235" s="11"/>
      <c r="B5235" s="19">
        <v>5404</v>
      </c>
      <c r="C5235" s="61"/>
      <c r="D5235" s="62"/>
      <c r="E5235" s="78"/>
      <c r="F5235" s="63"/>
      <c r="G5235" s="80"/>
      <c r="H5235" s="94"/>
      <c r="I5235" s="95"/>
      <c r="J5235" s="27"/>
      <c r="K5235" s="27"/>
      <c r="L5235" s="95"/>
      <c r="M5235" s="96"/>
      <c r="N5235" s="29">
        <v>0</v>
      </c>
      <c r="O5235" s="30" t="str">
        <f>IF(G5235&lt;=$N$2,"",IF(F5235=[3]Pav.tvarkyklė!$B$13,"",IF(ISBLANK(R5235),"X","")))</f>
        <v/>
      </c>
      <c r="P5235" s="91"/>
      <c r="Q5235" s="63"/>
      <c r="R5235" s="63"/>
      <c r="S5235" s="63"/>
      <c r="T5235" s="63"/>
      <c r="U5235" s="34" t="str">
        <f>IFERROR(INDEX('[3]5.Grup_T'!$G$4:$G$22,MATCH('6.Turtas'!E5235,'[3]5.Grup_T'!$E$4:$E$22,0)),"0")</f>
        <v>0</v>
      </c>
      <c r="V5235" s="35">
        <f t="shared" si="1137"/>
        <v>0</v>
      </c>
      <c r="W5235" s="35">
        <f>IF(NOT(ISBLANK(H5235)),(12-DATEDIF(H5235,'[3]1.Pradzia'!$D$13,"m")),0)</f>
        <v>0</v>
      </c>
      <c r="X5235" s="35">
        <f t="shared" si="1138"/>
        <v>0</v>
      </c>
      <c r="Y5235" s="35">
        <f t="shared" si="1134"/>
        <v>0</v>
      </c>
      <c r="Z5235" s="35">
        <f t="shared" si="1146"/>
        <v>0</v>
      </c>
      <c r="AA5235" s="36">
        <f t="shared" si="1139"/>
        <v>0</v>
      </c>
      <c r="AB5235" s="36">
        <f t="shared" si="1140"/>
        <v>0</v>
      </c>
      <c r="AC5235" s="37">
        <f t="shared" si="1141"/>
        <v>0</v>
      </c>
      <c r="AD5235" s="35">
        <f>IF(OR(YEAR(G5235)&lt;2019,O5235="X"),0,IF(ISBLANK(H5235),DATEDIF(G5235,'[3]1.Pradzia'!$D$13,"M"),DATEDIF(G5235,H5235,"m")))</f>
        <v>0</v>
      </c>
      <c r="AE5235" s="37">
        <f>IF(E5235='[3]5.Grup_T'!$E$20,0,IF(AD5235&lt;&gt;0,M5235/V5235*MIN(12,AD5235),0))</f>
        <v>0</v>
      </c>
      <c r="AF5235" s="37">
        <f t="shared" si="1142"/>
        <v>0</v>
      </c>
      <c r="AG5235" s="37">
        <f t="shared" si="1143"/>
        <v>0</v>
      </c>
      <c r="AH5235" s="37">
        <f t="shared" si="1144"/>
        <v>0</v>
      </c>
      <c r="AI5235" s="35" t="str">
        <f t="shared" si="1145"/>
        <v>Nusidėvėjęs</v>
      </c>
      <c r="AJ5235" s="38" t="str">
        <f>IF(AND(F5235&lt;&gt;[3]Pav.tvarkyklė!$B$12,F5235&lt;&gt;[3]Pav.tvarkyklė!$B$13),"GVTNT","X")</f>
        <v>GVTNT</v>
      </c>
      <c r="AK5235" s="39">
        <f t="shared" si="1147"/>
        <v>0</v>
      </c>
      <c r="AL5235" s="41"/>
      <c r="AM5235" s="41"/>
      <c r="AN5235" s="41">
        <f t="shared" si="1135"/>
        <v>1900</v>
      </c>
      <c r="AO5235" s="41"/>
      <c r="AP5235" s="41"/>
      <c r="AQ5235" s="41"/>
      <c r="AR5235" s="42"/>
      <c r="AS5235" s="42"/>
      <c r="AU5235" s="43">
        <f t="shared" si="1136"/>
        <v>0</v>
      </c>
    </row>
    <row r="5236" spans="1:47" ht="15" customHeight="1" x14ac:dyDescent="0.25">
      <c r="A5236" s="11"/>
      <c r="B5236" s="19">
        <v>5405</v>
      </c>
      <c r="C5236" s="61"/>
      <c r="D5236" s="62"/>
      <c r="E5236" s="78"/>
      <c r="F5236" s="63"/>
      <c r="G5236" s="80"/>
      <c r="H5236" s="94"/>
      <c r="I5236" s="95"/>
      <c r="J5236" s="27"/>
      <c r="K5236" s="27"/>
      <c r="L5236" s="95"/>
      <c r="M5236" s="96"/>
      <c r="N5236" s="29">
        <v>0</v>
      </c>
      <c r="O5236" s="30" t="str">
        <f>IF(G5236&lt;=$N$2,"",IF(F5236=[3]Pav.tvarkyklė!$B$13,"",IF(ISBLANK(R5236),"X","")))</f>
        <v/>
      </c>
      <c r="P5236" s="91"/>
      <c r="Q5236" s="63"/>
      <c r="R5236" s="63"/>
      <c r="S5236" s="63"/>
      <c r="T5236" s="63"/>
      <c r="U5236" s="34" t="str">
        <f>IFERROR(INDEX('[3]5.Grup_T'!$G$4:$G$22,MATCH('6.Turtas'!E5236,'[3]5.Grup_T'!$E$4:$E$22,0)),"0")</f>
        <v>0</v>
      </c>
      <c r="V5236" s="35">
        <f t="shared" si="1137"/>
        <v>0</v>
      </c>
      <c r="W5236" s="35">
        <f>IF(NOT(ISBLANK(H5236)),(12-DATEDIF(H5236,'[3]1.Pradzia'!$D$13,"m")),0)</f>
        <v>0</v>
      </c>
      <c r="X5236" s="35">
        <f t="shared" si="1138"/>
        <v>0</v>
      </c>
      <c r="Y5236" s="35">
        <f t="shared" si="1134"/>
        <v>0</v>
      </c>
      <c r="Z5236" s="35">
        <f t="shared" si="1146"/>
        <v>0</v>
      </c>
      <c r="AA5236" s="36">
        <f t="shared" si="1139"/>
        <v>0</v>
      </c>
      <c r="AB5236" s="36">
        <f t="shared" si="1140"/>
        <v>0</v>
      </c>
      <c r="AC5236" s="37">
        <f t="shared" si="1141"/>
        <v>0</v>
      </c>
      <c r="AD5236" s="35">
        <f>IF(OR(YEAR(G5236)&lt;2019,O5236="X"),0,IF(ISBLANK(H5236),DATEDIF(G5236,'[3]1.Pradzia'!$D$13,"M"),DATEDIF(G5236,H5236,"m")))</f>
        <v>0</v>
      </c>
      <c r="AE5236" s="37">
        <f>IF(E5236='[3]5.Grup_T'!$E$20,0,IF(AD5236&lt;&gt;0,M5236/V5236*MIN(12,AD5236),0))</f>
        <v>0</v>
      </c>
      <c r="AF5236" s="37">
        <f t="shared" si="1142"/>
        <v>0</v>
      </c>
      <c r="AG5236" s="37">
        <f t="shared" si="1143"/>
        <v>0</v>
      </c>
      <c r="AH5236" s="37">
        <f t="shared" si="1144"/>
        <v>0</v>
      </c>
      <c r="AI5236" s="35" t="str">
        <f t="shared" si="1145"/>
        <v>Nusidėvėjęs</v>
      </c>
      <c r="AJ5236" s="38" t="str">
        <f>IF(AND(F5236&lt;&gt;[3]Pav.tvarkyklė!$B$12,F5236&lt;&gt;[3]Pav.tvarkyklė!$B$13),"GVTNT","X")</f>
        <v>GVTNT</v>
      </c>
      <c r="AK5236" s="39">
        <f t="shared" si="1147"/>
        <v>0</v>
      </c>
      <c r="AL5236" s="41"/>
      <c r="AM5236" s="41"/>
      <c r="AN5236" s="41">
        <f t="shared" si="1135"/>
        <v>1900</v>
      </c>
      <c r="AO5236" s="41"/>
      <c r="AP5236" s="41"/>
      <c r="AQ5236" s="41"/>
      <c r="AR5236" s="42"/>
      <c r="AS5236" s="42"/>
      <c r="AU5236" s="43">
        <f t="shared" si="1136"/>
        <v>0</v>
      </c>
    </row>
    <row r="5237" spans="1:47" ht="15" customHeight="1" x14ac:dyDescent="0.25">
      <c r="A5237" s="11"/>
      <c r="B5237" s="19">
        <v>5406</v>
      </c>
      <c r="C5237" s="61"/>
      <c r="D5237" s="62"/>
      <c r="E5237" s="78"/>
      <c r="F5237" s="63"/>
      <c r="G5237" s="80"/>
      <c r="H5237" s="94"/>
      <c r="I5237" s="95"/>
      <c r="J5237" s="27"/>
      <c r="K5237" s="27"/>
      <c r="L5237" s="95"/>
      <c r="M5237" s="96"/>
      <c r="N5237" s="29">
        <v>0</v>
      </c>
      <c r="O5237" s="30" t="str">
        <f>IF(G5237&lt;=$N$2,"",IF(F5237=[3]Pav.tvarkyklė!$B$13,"",IF(ISBLANK(R5237),"X","")))</f>
        <v/>
      </c>
      <c r="P5237" s="91"/>
      <c r="Q5237" s="63"/>
      <c r="R5237" s="63"/>
      <c r="S5237" s="63"/>
      <c r="T5237" s="63"/>
      <c r="U5237" s="34" t="str">
        <f>IFERROR(INDEX('[3]5.Grup_T'!$G$4:$G$22,MATCH('6.Turtas'!E5237,'[3]5.Grup_T'!$E$4:$E$22,0)),"0")</f>
        <v>0</v>
      </c>
      <c r="V5237" s="35">
        <f t="shared" si="1137"/>
        <v>0</v>
      </c>
      <c r="W5237" s="35">
        <f>IF(NOT(ISBLANK(H5237)),(12-DATEDIF(H5237,'[3]1.Pradzia'!$D$13,"m")),0)</f>
        <v>0</v>
      </c>
      <c r="X5237" s="35">
        <f t="shared" si="1138"/>
        <v>0</v>
      </c>
      <c r="Y5237" s="35">
        <f t="shared" si="1134"/>
        <v>0</v>
      </c>
      <c r="Z5237" s="35">
        <f t="shared" si="1146"/>
        <v>0</v>
      </c>
      <c r="AA5237" s="36">
        <f t="shared" si="1139"/>
        <v>0</v>
      </c>
      <c r="AB5237" s="36">
        <f t="shared" si="1140"/>
        <v>0</v>
      </c>
      <c r="AC5237" s="37">
        <f t="shared" si="1141"/>
        <v>0</v>
      </c>
      <c r="AD5237" s="35">
        <f>IF(OR(YEAR(G5237)&lt;2019,O5237="X"),0,IF(ISBLANK(H5237),DATEDIF(G5237,'[3]1.Pradzia'!$D$13,"M"),DATEDIF(G5237,H5237,"m")))</f>
        <v>0</v>
      </c>
      <c r="AE5237" s="37">
        <f>IF(E5237='[3]5.Grup_T'!$E$20,0,IF(AD5237&lt;&gt;0,M5237/V5237*MIN(12,AD5237),0))</f>
        <v>0</v>
      </c>
      <c r="AF5237" s="37">
        <f t="shared" si="1142"/>
        <v>0</v>
      </c>
      <c r="AG5237" s="37">
        <f t="shared" si="1143"/>
        <v>0</v>
      </c>
      <c r="AH5237" s="37">
        <f t="shared" si="1144"/>
        <v>0</v>
      </c>
      <c r="AI5237" s="35" t="str">
        <f t="shared" si="1145"/>
        <v>Nusidėvėjęs</v>
      </c>
      <c r="AJ5237" s="38" t="str">
        <f>IF(AND(F5237&lt;&gt;[3]Pav.tvarkyklė!$B$12,F5237&lt;&gt;[3]Pav.tvarkyklė!$B$13),"GVTNT","X")</f>
        <v>GVTNT</v>
      </c>
      <c r="AK5237" s="39">
        <f t="shared" si="1147"/>
        <v>0</v>
      </c>
      <c r="AL5237" s="41"/>
      <c r="AM5237" s="41"/>
      <c r="AN5237" s="41">
        <f t="shared" si="1135"/>
        <v>1900</v>
      </c>
      <c r="AO5237" s="41"/>
      <c r="AP5237" s="41"/>
      <c r="AQ5237" s="41"/>
      <c r="AR5237" s="42"/>
      <c r="AS5237" s="42"/>
      <c r="AU5237" s="43">
        <f t="shared" si="1136"/>
        <v>0</v>
      </c>
    </row>
    <row r="5238" spans="1:47" ht="15" customHeight="1" x14ac:dyDescent="0.25">
      <c r="A5238" s="11"/>
      <c r="B5238" s="19">
        <v>5407</v>
      </c>
      <c r="C5238" s="61"/>
      <c r="D5238" s="62"/>
      <c r="E5238" s="78"/>
      <c r="F5238" s="63"/>
      <c r="G5238" s="80"/>
      <c r="H5238" s="94"/>
      <c r="I5238" s="95"/>
      <c r="J5238" s="27"/>
      <c r="K5238" s="27"/>
      <c r="L5238" s="95"/>
      <c r="M5238" s="96"/>
      <c r="N5238" s="29">
        <v>0</v>
      </c>
      <c r="O5238" s="30" t="str">
        <f>IF(G5238&lt;=$N$2,"",IF(F5238=[3]Pav.tvarkyklė!$B$13,"",IF(ISBLANK(R5238),"X","")))</f>
        <v/>
      </c>
      <c r="P5238" s="91"/>
      <c r="Q5238" s="63"/>
      <c r="R5238" s="63"/>
      <c r="S5238" s="63"/>
      <c r="T5238" s="63"/>
      <c r="U5238" s="34" t="str">
        <f>IFERROR(INDEX('[3]5.Grup_T'!$G$4:$G$22,MATCH('6.Turtas'!E5238,'[3]5.Grup_T'!$E$4:$E$22,0)),"0")</f>
        <v>0</v>
      </c>
      <c r="V5238" s="35">
        <f t="shared" si="1137"/>
        <v>0</v>
      </c>
      <c r="W5238" s="35">
        <f>IF(NOT(ISBLANK(H5238)),(12-DATEDIF(H5238,'[3]1.Pradzia'!$D$13,"m")),0)</f>
        <v>0</v>
      </c>
      <c r="X5238" s="35">
        <f t="shared" si="1138"/>
        <v>0</v>
      </c>
      <c r="Y5238" s="35">
        <f t="shared" si="1134"/>
        <v>0</v>
      </c>
      <c r="Z5238" s="35">
        <f t="shared" si="1146"/>
        <v>0</v>
      </c>
      <c r="AA5238" s="36">
        <f t="shared" si="1139"/>
        <v>0</v>
      </c>
      <c r="AB5238" s="36">
        <f t="shared" si="1140"/>
        <v>0</v>
      </c>
      <c r="AC5238" s="37">
        <f t="shared" si="1141"/>
        <v>0</v>
      </c>
      <c r="AD5238" s="35">
        <f>IF(OR(YEAR(G5238)&lt;2019,O5238="X"),0,IF(ISBLANK(H5238),DATEDIF(G5238,'[3]1.Pradzia'!$D$13,"M"),DATEDIF(G5238,H5238,"m")))</f>
        <v>0</v>
      </c>
      <c r="AE5238" s="37">
        <f>IF(E5238='[3]5.Grup_T'!$E$20,0,IF(AD5238&lt;&gt;0,M5238/V5238*MIN(12,AD5238),0))</f>
        <v>0</v>
      </c>
      <c r="AF5238" s="37">
        <f t="shared" si="1142"/>
        <v>0</v>
      </c>
      <c r="AG5238" s="37">
        <f t="shared" si="1143"/>
        <v>0</v>
      </c>
      <c r="AH5238" s="37">
        <f t="shared" si="1144"/>
        <v>0</v>
      </c>
      <c r="AI5238" s="35" t="str">
        <f t="shared" si="1145"/>
        <v>Nusidėvėjęs</v>
      </c>
      <c r="AJ5238" s="38" t="str">
        <f>IF(AND(F5238&lt;&gt;[3]Pav.tvarkyklė!$B$12,F5238&lt;&gt;[3]Pav.tvarkyklė!$B$13),"GVTNT","X")</f>
        <v>GVTNT</v>
      </c>
      <c r="AK5238" s="39">
        <f t="shared" si="1147"/>
        <v>0</v>
      </c>
      <c r="AL5238" s="41"/>
      <c r="AM5238" s="41"/>
      <c r="AN5238" s="41">
        <f t="shared" si="1135"/>
        <v>1900</v>
      </c>
      <c r="AO5238" s="41"/>
      <c r="AP5238" s="41"/>
      <c r="AQ5238" s="41"/>
      <c r="AR5238" s="42"/>
      <c r="AS5238" s="42"/>
      <c r="AU5238" s="43">
        <f t="shared" si="1136"/>
        <v>0</v>
      </c>
    </row>
    <row r="5239" spans="1:47" ht="15" customHeight="1" x14ac:dyDescent="0.25">
      <c r="A5239" s="11"/>
      <c r="B5239" s="19">
        <v>5408</v>
      </c>
      <c r="C5239" s="61"/>
      <c r="D5239" s="62"/>
      <c r="E5239" s="78"/>
      <c r="F5239" s="63"/>
      <c r="G5239" s="80"/>
      <c r="H5239" s="94"/>
      <c r="I5239" s="95"/>
      <c r="J5239" s="27"/>
      <c r="K5239" s="27"/>
      <c r="L5239" s="95"/>
      <c r="M5239" s="96"/>
      <c r="N5239" s="29">
        <v>0</v>
      </c>
      <c r="O5239" s="30" t="str">
        <f>IF(G5239&lt;=$N$2,"",IF(F5239=[3]Pav.tvarkyklė!$B$13,"",IF(ISBLANK(R5239),"X","")))</f>
        <v/>
      </c>
      <c r="P5239" s="91"/>
      <c r="Q5239" s="63"/>
      <c r="R5239" s="63"/>
      <c r="S5239" s="63"/>
      <c r="T5239" s="63"/>
      <c r="U5239" s="34" t="str">
        <f>IFERROR(INDEX('[3]5.Grup_T'!$G$4:$G$22,MATCH('6.Turtas'!E5239,'[3]5.Grup_T'!$E$4:$E$22,0)),"0")</f>
        <v>0</v>
      </c>
      <c r="V5239" s="35">
        <f t="shared" si="1137"/>
        <v>0</v>
      </c>
      <c r="W5239" s="35">
        <f>IF(NOT(ISBLANK(H5239)),(12-DATEDIF(H5239,'[3]1.Pradzia'!$D$13,"m")),0)</f>
        <v>0</v>
      </c>
      <c r="X5239" s="35">
        <f t="shared" si="1138"/>
        <v>0</v>
      </c>
      <c r="Y5239" s="35">
        <f t="shared" ref="Y5239:Y5302" si="1148">IF(YEAR(G5239)&gt;=2019,0,IF(Z5239&lt;=0,0,IF(W5239&lt;&gt;0,MIN(W5239,Z5239),MIN(12,Z5239))))</f>
        <v>0</v>
      </c>
      <c r="Z5239" s="35">
        <f t="shared" si="1146"/>
        <v>0</v>
      </c>
      <c r="AA5239" s="36">
        <f t="shared" si="1139"/>
        <v>0</v>
      </c>
      <c r="AB5239" s="36">
        <f t="shared" si="1140"/>
        <v>0</v>
      </c>
      <c r="AC5239" s="37">
        <f t="shared" si="1141"/>
        <v>0</v>
      </c>
      <c r="AD5239" s="35">
        <f>IF(OR(YEAR(G5239)&lt;2019,O5239="X"),0,IF(ISBLANK(H5239),DATEDIF(G5239,'[3]1.Pradzia'!$D$13,"M"),DATEDIF(G5239,H5239,"m")))</f>
        <v>0</v>
      </c>
      <c r="AE5239" s="37">
        <f>IF(E5239='[3]5.Grup_T'!$E$20,0,IF(AD5239&lt;&gt;0,M5239/V5239*MIN(12,AD5239),0))</f>
        <v>0</v>
      </c>
      <c r="AF5239" s="37">
        <f t="shared" si="1142"/>
        <v>0</v>
      </c>
      <c r="AG5239" s="37">
        <f t="shared" si="1143"/>
        <v>0</v>
      </c>
      <c r="AH5239" s="37">
        <f t="shared" si="1144"/>
        <v>0</v>
      </c>
      <c r="AI5239" s="35" t="str">
        <f t="shared" si="1145"/>
        <v>Nusidėvėjęs</v>
      </c>
      <c r="AJ5239" s="38" t="str">
        <f>IF(AND(F5239&lt;&gt;[3]Pav.tvarkyklė!$B$12,F5239&lt;&gt;[3]Pav.tvarkyklė!$B$13),"GVTNT","X")</f>
        <v>GVTNT</v>
      </c>
      <c r="AK5239" s="39">
        <f t="shared" si="1147"/>
        <v>0</v>
      </c>
      <c r="AL5239" s="41"/>
      <c r="AM5239" s="41"/>
      <c r="AN5239" s="41">
        <f t="shared" si="1135"/>
        <v>1900</v>
      </c>
      <c r="AO5239" s="41"/>
      <c r="AP5239" s="41"/>
      <c r="AQ5239" s="41"/>
      <c r="AR5239" s="42"/>
      <c r="AS5239" s="42"/>
      <c r="AU5239" s="43">
        <f t="shared" si="1136"/>
        <v>0</v>
      </c>
    </row>
    <row r="5240" spans="1:47" ht="15" customHeight="1" x14ac:dyDescent="0.25">
      <c r="A5240" s="11"/>
      <c r="B5240" s="19">
        <v>5409</v>
      </c>
      <c r="C5240" s="61"/>
      <c r="D5240" s="62"/>
      <c r="E5240" s="78"/>
      <c r="F5240" s="63"/>
      <c r="G5240" s="80"/>
      <c r="H5240" s="94"/>
      <c r="I5240" s="95"/>
      <c r="J5240" s="27"/>
      <c r="K5240" s="27"/>
      <c r="L5240" s="95"/>
      <c r="M5240" s="96"/>
      <c r="N5240" s="29">
        <v>0</v>
      </c>
      <c r="O5240" s="30" t="str">
        <f>IF(G5240&lt;=$N$2,"",IF(F5240=[3]Pav.tvarkyklė!$B$13,"",IF(ISBLANK(R5240),"X","")))</f>
        <v/>
      </c>
      <c r="P5240" s="91"/>
      <c r="Q5240" s="63"/>
      <c r="R5240" s="63"/>
      <c r="S5240" s="63"/>
      <c r="T5240" s="63"/>
      <c r="U5240" s="34" t="str">
        <f>IFERROR(INDEX('[3]5.Grup_T'!$G$4:$G$22,MATCH('6.Turtas'!E5240,'[3]5.Grup_T'!$E$4:$E$22,0)),"0")</f>
        <v>0</v>
      </c>
      <c r="V5240" s="35">
        <f t="shared" si="1137"/>
        <v>0</v>
      </c>
      <c r="W5240" s="35">
        <f>IF(NOT(ISBLANK(H5240)),(12-DATEDIF(H5240,'[3]1.Pradzia'!$D$13,"m")),0)</f>
        <v>0</v>
      </c>
      <c r="X5240" s="35">
        <f t="shared" si="1138"/>
        <v>0</v>
      </c>
      <c r="Y5240" s="35">
        <f t="shared" si="1148"/>
        <v>0</v>
      </c>
      <c r="Z5240" s="35">
        <f t="shared" si="1146"/>
        <v>0</v>
      </c>
      <c r="AA5240" s="36">
        <f t="shared" si="1139"/>
        <v>0</v>
      </c>
      <c r="AB5240" s="36">
        <f t="shared" si="1140"/>
        <v>0</v>
      </c>
      <c r="AC5240" s="37">
        <f t="shared" si="1141"/>
        <v>0</v>
      </c>
      <c r="AD5240" s="35">
        <f>IF(OR(YEAR(G5240)&lt;2019,O5240="X"),0,IF(ISBLANK(H5240),DATEDIF(G5240,'[3]1.Pradzia'!$D$13,"M"),DATEDIF(G5240,H5240,"m")))</f>
        <v>0</v>
      </c>
      <c r="AE5240" s="37">
        <f>IF(E5240='[3]5.Grup_T'!$E$20,0,IF(AD5240&lt;&gt;0,M5240/V5240*MIN(12,AD5240),0))</f>
        <v>0</v>
      </c>
      <c r="AF5240" s="37">
        <f t="shared" si="1142"/>
        <v>0</v>
      </c>
      <c r="AG5240" s="37">
        <f t="shared" si="1143"/>
        <v>0</v>
      </c>
      <c r="AH5240" s="37">
        <f t="shared" si="1144"/>
        <v>0</v>
      </c>
      <c r="AI5240" s="35" t="str">
        <f t="shared" si="1145"/>
        <v>Nusidėvėjęs</v>
      </c>
      <c r="AJ5240" s="38" t="str">
        <f>IF(AND(F5240&lt;&gt;[3]Pav.tvarkyklė!$B$12,F5240&lt;&gt;[3]Pav.tvarkyklė!$B$13),"GVTNT","X")</f>
        <v>GVTNT</v>
      </c>
      <c r="AK5240" s="39">
        <f t="shared" si="1147"/>
        <v>0</v>
      </c>
      <c r="AL5240" s="41"/>
      <c r="AM5240" s="41"/>
      <c r="AN5240" s="41">
        <f t="shared" si="1135"/>
        <v>1900</v>
      </c>
      <c r="AO5240" s="41"/>
      <c r="AP5240" s="41"/>
      <c r="AQ5240" s="41"/>
      <c r="AR5240" s="42"/>
      <c r="AS5240" s="42"/>
      <c r="AU5240" s="43">
        <f t="shared" si="1136"/>
        <v>0</v>
      </c>
    </row>
    <row r="5241" spans="1:47" ht="15" customHeight="1" x14ac:dyDescent="0.25">
      <c r="A5241" s="11"/>
      <c r="B5241" s="19">
        <v>5410</v>
      </c>
      <c r="C5241" s="61"/>
      <c r="D5241" s="62"/>
      <c r="E5241" s="78"/>
      <c r="F5241" s="63"/>
      <c r="G5241" s="80"/>
      <c r="H5241" s="94"/>
      <c r="I5241" s="95"/>
      <c r="J5241" s="27"/>
      <c r="K5241" s="27"/>
      <c r="L5241" s="95"/>
      <c r="M5241" s="96"/>
      <c r="N5241" s="29">
        <v>0</v>
      </c>
      <c r="O5241" s="30" t="str">
        <f>IF(G5241&lt;=$N$2,"",IF(F5241=[3]Pav.tvarkyklė!$B$13,"",IF(ISBLANK(R5241),"X","")))</f>
        <v/>
      </c>
      <c r="P5241" s="91"/>
      <c r="Q5241" s="63"/>
      <c r="R5241" s="63"/>
      <c r="S5241" s="63"/>
      <c r="T5241" s="63"/>
      <c r="U5241" s="34" t="str">
        <f>IFERROR(INDEX('[3]5.Grup_T'!$G$4:$G$22,MATCH('6.Turtas'!E5241,'[3]5.Grup_T'!$E$4:$E$22,0)),"0")</f>
        <v>0</v>
      </c>
      <c r="V5241" s="35">
        <f t="shared" si="1137"/>
        <v>0</v>
      </c>
      <c r="W5241" s="35">
        <f>IF(NOT(ISBLANK(H5241)),(12-DATEDIF(H5241,'[3]1.Pradzia'!$D$13,"m")),0)</f>
        <v>0</v>
      </c>
      <c r="X5241" s="35">
        <f t="shared" si="1138"/>
        <v>0</v>
      </c>
      <c r="Y5241" s="35">
        <f t="shared" si="1148"/>
        <v>0</v>
      </c>
      <c r="Z5241" s="35">
        <f t="shared" si="1146"/>
        <v>0</v>
      </c>
      <c r="AA5241" s="36">
        <f t="shared" si="1139"/>
        <v>0</v>
      </c>
      <c r="AB5241" s="36">
        <f t="shared" si="1140"/>
        <v>0</v>
      </c>
      <c r="AC5241" s="37">
        <f t="shared" si="1141"/>
        <v>0</v>
      </c>
      <c r="AD5241" s="35">
        <f>IF(OR(YEAR(G5241)&lt;2019,O5241="X"),0,IF(ISBLANK(H5241),DATEDIF(G5241,'[3]1.Pradzia'!$D$13,"M"),DATEDIF(G5241,H5241,"m")))</f>
        <v>0</v>
      </c>
      <c r="AE5241" s="37">
        <f>IF(E5241='[3]5.Grup_T'!$E$20,0,IF(AD5241&lt;&gt;0,M5241/V5241*MIN(12,AD5241),0))</f>
        <v>0</v>
      </c>
      <c r="AF5241" s="37">
        <f t="shared" si="1142"/>
        <v>0</v>
      </c>
      <c r="AG5241" s="37">
        <f t="shared" si="1143"/>
        <v>0</v>
      </c>
      <c r="AH5241" s="37">
        <f t="shared" si="1144"/>
        <v>0</v>
      </c>
      <c r="AI5241" s="35" t="str">
        <f t="shared" si="1145"/>
        <v>Nusidėvėjęs</v>
      </c>
      <c r="AJ5241" s="38" t="str">
        <f>IF(AND(F5241&lt;&gt;[3]Pav.tvarkyklė!$B$12,F5241&lt;&gt;[3]Pav.tvarkyklė!$B$13),"GVTNT","X")</f>
        <v>GVTNT</v>
      </c>
      <c r="AK5241" s="39">
        <f t="shared" si="1147"/>
        <v>0</v>
      </c>
      <c r="AL5241" s="41"/>
      <c r="AM5241" s="41"/>
      <c r="AN5241" s="41">
        <f t="shared" si="1135"/>
        <v>1900</v>
      </c>
      <c r="AO5241" s="41"/>
      <c r="AP5241" s="41"/>
      <c r="AQ5241" s="41"/>
      <c r="AR5241" s="42"/>
      <c r="AS5241" s="42"/>
      <c r="AU5241" s="43">
        <f t="shared" si="1136"/>
        <v>0</v>
      </c>
    </row>
    <row r="5242" spans="1:47" ht="15" customHeight="1" x14ac:dyDescent="0.25">
      <c r="A5242" s="11"/>
      <c r="B5242" s="19">
        <v>5411</v>
      </c>
      <c r="C5242" s="61"/>
      <c r="D5242" s="62"/>
      <c r="E5242" s="78"/>
      <c r="F5242" s="63"/>
      <c r="G5242" s="80"/>
      <c r="H5242" s="94"/>
      <c r="I5242" s="95"/>
      <c r="J5242" s="27"/>
      <c r="K5242" s="27"/>
      <c r="L5242" s="95"/>
      <c r="M5242" s="96"/>
      <c r="N5242" s="29">
        <v>0</v>
      </c>
      <c r="O5242" s="30" t="str">
        <f>IF(G5242&lt;=$N$2,"",IF(F5242=[3]Pav.tvarkyklė!$B$13,"",IF(ISBLANK(R5242),"X","")))</f>
        <v/>
      </c>
      <c r="P5242" s="91"/>
      <c r="Q5242" s="63"/>
      <c r="R5242" s="63"/>
      <c r="S5242" s="63"/>
      <c r="T5242" s="63"/>
      <c r="U5242" s="34" t="str">
        <f>IFERROR(INDEX('[3]5.Grup_T'!$G$4:$G$22,MATCH('6.Turtas'!E5242,'[3]5.Grup_T'!$E$4:$E$22,0)),"0")</f>
        <v>0</v>
      </c>
      <c r="V5242" s="35">
        <f t="shared" si="1137"/>
        <v>0</v>
      </c>
      <c r="W5242" s="35">
        <f>IF(NOT(ISBLANK(H5242)),(12-DATEDIF(H5242,'[3]1.Pradzia'!$D$13,"m")),0)</f>
        <v>0</v>
      </c>
      <c r="X5242" s="35">
        <f t="shared" si="1138"/>
        <v>0</v>
      </c>
      <c r="Y5242" s="35">
        <f t="shared" si="1148"/>
        <v>0</v>
      </c>
      <c r="Z5242" s="35">
        <f t="shared" si="1146"/>
        <v>0</v>
      </c>
      <c r="AA5242" s="36">
        <f t="shared" si="1139"/>
        <v>0</v>
      </c>
      <c r="AB5242" s="36">
        <f t="shared" si="1140"/>
        <v>0</v>
      </c>
      <c r="AC5242" s="37">
        <f t="shared" si="1141"/>
        <v>0</v>
      </c>
      <c r="AD5242" s="35">
        <f>IF(OR(YEAR(G5242)&lt;2019,O5242="X"),0,IF(ISBLANK(H5242),DATEDIF(G5242,'[3]1.Pradzia'!$D$13,"M"),DATEDIF(G5242,H5242,"m")))</f>
        <v>0</v>
      </c>
      <c r="AE5242" s="37">
        <f>IF(E5242='[3]5.Grup_T'!$E$20,0,IF(AD5242&lt;&gt;0,M5242/V5242*MIN(12,AD5242),0))</f>
        <v>0</v>
      </c>
      <c r="AF5242" s="37">
        <f t="shared" si="1142"/>
        <v>0</v>
      </c>
      <c r="AG5242" s="37">
        <f t="shared" si="1143"/>
        <v>0</v>
      </c>
      <c r="AH5242" s="37">
        <f t="shared" si="1144"/>
        <v>0</v>
      </c>
      <c r="AI5242" s="35" t="str">
        <f t="shared" si="1145"/>
        <v>Nusidėvėjęs</v>
      </c>
      <c r="AJ5242" s="38" t="str">
        <f>IF(AND(F5242&lt;&gt;[3]Pav.tvarkyklė!$B$12,F5242&lt;&gt;[3]Pav.tvarkyklė!$B$13),"GVTNT","X")</f>
        <v>GVTNT</v>
      </c>
      <c r="AK5242" s="39">
        <f t="shared" si="1147"/>
        <v>0</v>
      </c>
      <c r="AL5242" s="41"/>
      <c r="AM5242" s="41"/>
      <c r="AN5242" s="41">
        <f t="shared" si="1135"/>
        <v>1900</v>
      </c>
      <c r="AO5242" s="41"/>
      <c r="AP5242" s="41"/>
      <c r="AQ5242" s="41"/>
      <c r="AR5242" s="42"/>
      <c r="AS5242" s="42"/>
      <c r="AU5242" s="43">
        <f t="shared" si="1136"/>
        <v>0</v>
      </c>
    </row>
    <row r="5243" spans="1:47" ht="15" customHeight="1" x14ac:dyDescent="0.25">
      <c r="A5243" s="11"/>
      <c r="B5243" s="19">
        <v>5412</v>
      </c>
      <c r="C5243" s="61"/>
      <c r="D5243" s="62"/>
      <c r="E5243" s="78"/>
      <c r="F5243" s="63"/>
      <c r="G5243" s="80"/>
      <c r="H5243" s="94"/>
      <c r="I5243" s="95"/>
      <c r="J5243" s="27"/>
      <c r="K5243" s="27"/>
      <c r="L5243" s="95"/>
      <c r="M5243" s="96"/>
      <c r="N5243" s="29">
        <v>0</v>
      </c>
      <c r="O5243" s="30" t="str">
        <f>IF(G5243&lt;=$N$2,"",IF(F5243=[3]Pav.tvarkyklė!$B$13,"",IF(ISBLANK(R5243),"X","")))</f>
        <v/>
      </c>
      <c r="P5243" s="91"/>
      <c r="Q5243" s="63"/>
      <c r="R5243" s="63"/>
      <c r="S5243" s="63"/>
      <c r="T5243" s="63"/>
      <c r="U5243" s="34" t="str">
        <f>IFERROR(INDEX('[3]5.Grup_T'!$G$4:$G$22,MATCH('6.Turtas'!E5243,'[3]5.Grup_T'!$E$4:$E$22,0)),"0")</f>
        <v>0</v>
      </c>
      <c r="V5243" s="35">
        <f t="shared" si="1137"/>
        <v>0</v>
      </c>
      <c r="W5243" s="35">
        <f>IF(NOT(ISBLANK(H5243)),(12-DATEDIF(H5243,'[3]1.Pradzia'!$D$13,"m")),0)</f>
        <v>0</v>
      </c>
      <c r="X5243" s="35">
        <f t="shared" si="1138"/>
        <v>0</v>
      </c>
      <c r="Y5243" s="35">
        <f t="shared" si="1148"/>
        <v>0</v>
      </c>
      <c r="Z5243" s="35">
        <f t="shared" si="1146"/>
        <v>0</v>
      </c>
      <c r="AA5243" s="36">
        <f t="shared" si="1139"/>
        <v>0</v>
      </c>
      <c r="AB5243" s="36">
        <f t="shared" si="1140"/>
        <v>0</v>
      </c>
      <c r="AC5243" s="37">
        <f t="shared" si="1141"/>
        <v>0</v>
      </c>
      <c r="AD5243" s="35">
        <f>IF(OR(YEAR(G5243)&lt;2019,O5243="X"),0,IF(ISBLANK(H5243),DATEDIF(G5243,'[3]1.Pradzia'!$D$13,"M"),DATEDIF(G5243,H5243,"m")))</f>
        <v>0</v>
      </c>
      <c r="AE5243" s="37">
        <f>IF(E5243='[3]5.Grup_T'!$E$20,0,IF(AD5243&lt;&gt;0,M5243/V5243*MIN(12,AD5243),0))</f>
        <v>0</v>
      </c>
      <c r="AF5243" s="37">
        <f t="shared" si="1142"/>
        <v>0</v>
      </c>
      <c r="AG5243" s="37">
        <f t="shared" si="1143"/>
        <v>0</v>
      </c>
      <c r="AH5243" s="37">
        <f t="shared" si="1144"/>
        <v>0</v>
      </c>
      <c r="AI5243" s="35" t="str">
        <f t="shared" si="1145"/>
        <v>Nusidėvėjęs</v>
      </c>
      <c r="AJ5243" s="38" t="str">
        <f>IF(AND(F5243&lt;&gt;[3]Pav.tvarkyklė!$B$12,F5243&lt;&gt;[3]Pav.tvarkyklė!$B$13),"GVTNT","X")</f>
        <v>GVTNT</v>
      </c>
      <c r="AK5243" s="39">
        <f t="shared" si="1147"/>
        <v>0</v>
      </c>
      <c r="AL5243" s="41"/>
      <c r="AM5243" s="41"/>
      <c r="AN5243" s="41">
        <f t="shared" si="1135"/>
        <v>1900</v>
      </c>
      <c r="AO5243" s="41"/>
      <c r="AP5243" s="41"/>
      <c r="AQ5243" s="41"/>
      <c r="AR5243" s="42"/>
      <c r="AS5243" s="42"/>
      <c r="AU5243" s="43">
        <f t="shared" si="1136"/>
        <v>0</v>
      </c>
    </row>
    <row r="5244" spans="1:47" ht="15" customHeight="1" x14ac:dyDescent="0.25">
      <c r="A5244" s="11"/>
      <c r="B5244" s="19">
        <v>5413</v>
      </c>
      <c r="C5244" s="61"/>
      <c r="D5244" s="62"/>
      <c r="E5244" s="78"/>
      <c r="F5244" s="63"/>
      <c r="G5244" s="80"/>
      <c r="H5244" s="94"/>
      <c r="I5244" s="95"/>
      <c r="J5244" s="27"/>
      <c r="K5244" s="27"/>
      <c r="L5244" s="95"/>
      <c r="M5244" s="96"/>
      <c r="N5244" s="29">
        <v>0</v>
      </c>
      <c r="O5244" s="30" t="str">
        <f>IF(G5244&lt;=$N$2,"",IF(F5244=[3]Pav.tvarkyklė!$B$13,"",IF(ISBLANK(R5244),"X","")))</f>
        <v/>
      </c>
      <c r="P5244" s="91"/>
      <c r="Q5244" s="63"/>
      <c r="R5244" s="63"/>
      <c r="S5244" s="63"/>
      <c r="T5244" s="63"/>
      <c r="U5244" s="34" t="str">
        <f>IFERROR(INDEX('[3]5.Grup_T'!$G$4:$G$22,MATCH('6.Turtas'!E5244,'[3]5.Grup_T'!$E$4:$E$22,0)),"0")</f>
        <v>0</v>
      </c>
      <c r="V5244" s="35">
        <f t="shared" si="1137"/>
        <v>0</v>
      </c>
      <c r="W5244" s="35">
        <f>IF(NOT(ISBLANK(H5244)),(12-DATEDIF(H5244,'[3]1.Pradzia'!$D$13,"m")),0)</f>
        <v>0</v>
      </c>
      <c r="X5244" s="35">
        <f t="shared" si="1138"/>
        <v>0</v>
      </c>
      <c r="Y5244" s="35">
        <f t="shared" si="1148"/>
        <v>0</v>
      </c>
      <c r="Z5244" s="35">
        <f t="shared" si="1146"/>
        <v>0</v>
      </c>
      <c r="AA5244" s="36">
        <f t="shared" si="1139"/>
        <v>0</v>
      </c>
      <c r="AB5244" s="36">
        <f t="shared" si="1140"/>
        <v>0</v>
      </c>
      <c r="AC5244" s="37">
        <f t="shared" si="1141"/>
        <v>0</v>
      </c>
      <c r="AD5244" s="35">
        <f>IF(OR(YEAR(G5244)&lt;2019,O5244="X"),0,IF(ISBLANK(H5244),DATEDIF(G5244,'[3]1.Pradzia'!$D$13,"M"),DATEDIF(G5244,H5244,"m")))</f>
        <v>0</v>
      </c>
      <c r="AE5244" s="37">
        <f>IF(E5244='[3]5.Grup_T'!$E$20,0,IF(AD5244&lt;&gt;0,M5244/V5244*MIN(12,AD5244),0))</f>
        <v>0</v>
      </c>
      <c r="AF5244" s="37">
        <f t="shared" si="1142"/>
        <v>0</v>
      </c>
      <c r="AG5244" s="37">
        <f t="shared" si="1143"/>
        <v>0</v>
      </c>
      <c r="AH5244" s="37">
        <f t="shared" si="1144"/>
        <v>0</v>
      </c>
      <c r="AI5244" s="35" t="str">
        <f t="shared" si="1145"/>
        <v>Nusidėvėjęs</v>
      </c>
      <c r="AJ5244" s="38" t="str">
        <f>IF(AND(F5244&lt;&gt;[3]Pav.tvarkyklė!$B$12,F5244&lt;&gt;[3]Pav.tvarkyklė!$B$13),"GVTNT","X")</f>
        <v>GVTNT</v>
      </c>
      <c r="AK5244" s="39">
        <f t="shared" si="1147"/>
        <v>0</v>
      </c>
      <c r="AL5244" s="41"/>
      <c r="AM5244" s="41"/>
      <c r="AN5244" s="41">
        <f t="shared" si="1135"/>
        <v>1900</v>
      </c>
      <c r="AO5244" s="41"/>
      <c r="AP5244" s="41"/>
      <c r="AQ5244" s="41"/>
      <c r="AR5244" s="42"/>
      <c r="AS5244" s="42"/>
      <c r="AU5244" s="43">
        <f t="shared" si="1136"/>
        <v>0</v>
      </c>
    </row>
    <row r="5245" spans="1:47" ht="15" customHeight="1" x14ac:dyDescent="0.25">
      <c r="A5245" s="11"/>
      <c r="B5245" s="19">
        <v>5414</v>
      </c>
      <c r="C5245" s="61"/>
      <c r="D5245" s="62"/>
      <c r="E5245" s="78"/>
      <c r="F5245" s="63"/>
      <c r="G5245" s="80"/>
      <c r="H5245" s="94"/>
      <c r="I5245" s="95"/>
      <c r="J5245" s="27"/>
      <c r="K5245" s="27"/>
      <c r="L5245" s="95"/>
      <c r="M5245" s="96"/>
      <c r="N5245" s="29">
        <v>0</v>
      </c>
      <c r="O5245" s="30" t="str">
        <f>IF(G5245&lt;=$N$2,"",IF(F5245=[3]Pav.tvarkyklė!$B$13,"",IF(ISBLANK(R5245),"X","")))</f>
        <v/>
      </c>
      <c r="P5245" s="91"/>
      <c r="Q5245" s="63"/>
      <c r="R5245" s="63"/>
      <c r="S5245" s="63"/>
      <c r="T5245" s="63"/>
      <c r="U5245" s="34" t="str">
        <f>IFERROR(INDEX('[3]5.Grup_T'!$G$4:$G$22,MATCH('6.Turtas'!E5245,'[3]5.Grup_T'!$E$4:$E$22,0)),"0")</f>
        <v>0</v>
      </c>
      <c r="V5245" s="35">
        <f t="shared" si="1137"/>
        <v>0</v>
      </c>
      <c r="W5245" s="35">
        <f>IF(NOT(ISBLANK(H5245)),(12-DATEDIF(H5245,'[3]1.Pradzia'!$D$13,"m")),0)</f>
        <v>0</v>
      </c>
      <c r="X5245" s="35">
        <f t="shared" si="1138"/>
        <v>0</v>
      </c>
      <c r="Y5245" s="35">
        <f t="shared" si="1148"/>
        <v>0</v>
      </c>
      <c r="Z5245" s="35">
        <f t="shared" si="1146"/>
        <v>0</v>
      </c>
      <c r="AA5245" s="36">
        <f t="shared" si="1139"/>
        <v>0</v>
      </c>
      <c r="AB5245" s="36">
        <f t="shared" si="1140"/>
        <v>0</v>
      </c>
      <c r="AC5245" s="37">
        <f t="shared" si="1141"/>
        <v>0</v>
      </c>
      <c r="AD5245" s="35">
        <f>IF(OR(YEAR(G5245)&lt;2019,O5245="X"),0,IF(ISBLANK(H5245),DATEDIF(G5245,'[3]1.Pradzia'!$D$13,"M"),DATEDIF(G5245,H5245,"m")))</f>
        <v>0</v>
      </c>
      <c r="AE5245" s="37">
        <f>IF(E5245='[3]5.Grup_T'!$E$20,0,IF(AD5245&lt;&gt;0,M5245/V5245*MIN(12,AD5245),0))</f>
        <v>0</v>
      </c>
      <c r="AF5245" s="37">
        <f t="shared" si="1142"/>
        <v>0</v>
      </c>
      <c r="AG5245" s="37">
        <f t="shared" si="1143"/>
        <v>0</v>
      </c>
      <c r="AH5245" s="37">
        <f t="shared" si="1144"/>
        <v>0</v>
      </c>
      <c r="AI5245" s="35" t="str">
        <f t="shared" si="1145"/>
        <v>Nusidėvėjęs</v>
      </c>
      <c r="AJ5245" s="38" t="str">
        <f>IF(AND(F5245&lt;&gt;[3]Pav.tvarkyklė!$B$12,F5245&lt;&gt;[3]Pav.tvarkyklė!$B$13),"GVTNT","X")</f>
        <v>GVTNT</v>
      </c>
      <c r="AK5245" s="39">
        <f t="shared" si="1147"/>
        <v>0</v>
      </c>
      <c r="AL5245" s="41"/>
      <c r="AM5245" s="41"/>
      <c r="AN5245" s="41">
        <f t="shared" si="1135"/>
        <v>1900</v>
      </c>
      <c r="AO5245" s="41"/>
      <c r="AP5245" s="41"/>
      <c r="AQ5245" s="41"/>
      <c r="AR5245" s="42"/>
      <c r="AS5245" s="42"/>
      <c r="AU5245" s="43">
        <f t="shared" si="1136"/>
        <v>0</v>
      </c>
    </row>
    <row r="5246" spans="1:47" ht="15" customHeight="1" x14ac:dyDescent="0.25">
      <c r="A5246" s="11"/>
      <c r="B5246" s="19">
        <v>5415</v>
      </c>
      <c r="C5246" s="61"/>
      <c r="D5246" s="62"/>
      <c r="E5246" s="78"/>
      <c r="F5246" s="63"/>
      <c r="G5246" s="80"/>
      <c r="H5246" s="94"/>
      <c r="I5246" s="95"/>
      <c r="J5246" s="27"/>
      <c r="K5246" s="27"/>
      <c r="L5246" s="95"/>
      <c r="M5246" s="96"/>
      <c r="N5246" s="29">
        <v>0</v>
      </c>
      <c r="O5246" s="30" t="str">
        <f>IF(G5246&lt;=$N$2,"",IF(F5246=[3]Pav.tvarkyklė!$B$13,"",IF(ISBLANK(R5246),"X","")))</f>
        <v/>
      </c>
      <c r="P5246" s="91"/>
      <c r="Q5246" s="63"/>
      <c r="R5246" s="63"/>
      <c r="S5246" s="63"/>
      <c r="T5246" s="63"/>
      <c r="U5246" s="34" t="str">
        <f>IFERROR(INDEX('[3]5.Grup_T'!$G$4:$G$22,MATCH('6.Turtas'!E5246,'[3]5.Grup_T'!$E$4:$E$22,0)),"0")</f>
        <v>0</v>
      </c>
      <c r="V5246" s="35">
        <f t="shared" si="1137"/>
        <v>0</v>
      </c>
      <c r="W5246" s="35">
        <f>IF(NOT(ISBLANK(H5246)),(12-DATEDIF(H5246,'[3]1.Pradzia'!$D$13,"m")),0)</f>
        <v>0</v>
      </c>
      <c r="X5246" s="35">
        <f t="shared" si="1138"/>
        <v>0</v>
      </c>
      <c r="Y5246" s="35">
        <f t="shared" si="1148"/>
        <v>0</v>
      </c>
      <c r="Z5246" s="35">
        <f t="shared" si="1146"/>
        <v>0</v>
      </c>
      <c r="AA5246" s="36">
        <f t="shared" si="1139"/>
        <v>0</v>
      </c>
      <c r="AB5246" s="36">
        <f t="shared" si="1140"/>
        <v>0</v>
      </c>
      <c r="AC5246" s="37">
        <f t="shared" si="1141"/>
        <v>0</v>
      </c>
      <c r="AD5246" s="35">
        <f>IF(OR(YEAR(G5246)&lt;2019,O5246="X"),0,IF(ISBLANK(H5246),DATEDIF(G5246,'[3]1.Pradzia'!$D$13,"M"),DATEDIF(G5246,H5246,"m")))</f>
        <v>0</v>
      </c>
      <c r="AE5246" s="37">
        <f>IF(E5246='[3]5.Grup_T'!$E$20,0,IF(AD5246&lt;&gt;0,M5246/V5246*MIN(12,AD5246),0))</f>
        <v>0</v>
      </c>
      <c r="AF5246" s="37">
        <f t="shared" si="1142"/>
        <v>0</v>
      </c>
      <c r="AG5246" s="37">
        <f t="shared" si="1143"/>
        <v>0</v>
      </c>
      <c r="AH5246" s="37">
        <f t="shared" si="1144"/>
        <v>0</v>
      </c>
      <c r="AI5246" s="35" t="str">
        <f t="shared" si="1145"/>
        <v>Nusidėvėjęs</v>
      </c>
      <c r="AJ5246" s="38" t="str">
        <f>IF(AND(F5246&lt;&gt;[3]Pav.tvarkyklė!$B$12,F5246&lt;&gt;[3]Pav.tvarkyklė!$B$13),"GVTNT","X")</f>
        <v>GVTNT</v>
      </c>
      <c r="AK5246" s="39">
        <f t="shared" si="1147"/>
        <v>0</v>
      </c>
      <c r="AL5246" s="41"/>
      <c r="AM5246" s="41"/>
      <c r="AN5246" s="41">
        <f t="shared" si="1135"/>
        <v>1900</v>
      </c>
      <c r="AO5246" s="41"/>
      <c r="AP5246" s="41"/>
      <c r="AQ5246" s="41"/>
      <c r="AR5246" s="42"/>
      <c r="AS5246" s="42"/>
      <c r="AU5246" s="43">
        <f t="shared" si="1136"/>
        <v>0</v>
      </c>
    </row>
    <row r="5247" spans="1:47" ht="15" customHeight="1" x14ac:dyDescent="0.25">
      <c r="A5247" s="11"/>
      <c r="B5247" s="19">
        <v>5416</v>
      </c>
      <c r="C5247" s="61"/>
      <c r="D5247" s="62"/>
      <c r="E5247" s="78"/>
      <c r="F5247" s="63"/>
      <c r="G5247" s="80"/>
      <c r="H5247" s="94"/>
      <c r="I5247" s="95"/>
      <c r="J5247" s="27"/>
      <c r="K5247" s="27"/>
      <c r="L5247" s="95"/>
      <c r="M5247" s="96"/>
      <c r="N5247" s="29">
        <v>0</v>
      </c>
      <c r="O5247" s="30" t="str">
        <f>IF(G5247&lt;=$N$2,"",IF(F5247=[3]Pav.tvarkyklė!$B$13,"",IF(ISBLANK(R5247),"X","")))</f>
        <v/>
      </c>
      <c r="P5247" s="91"/>
      <c r="Q5247" s="63"/>
      <c r="R5247" s="63"/>
      <c r="S5247" s="63"/>
      <c r="T5247" s="63"/>
      <c r="U5247" s="34" t="str">
        <f>IFERROR(INDEX('[3]5.Grup_T'!$G$4:$G$22,MATCH('6.Turtas'!E5247,'[3]5.Grup_T'!$E$4:$E$22,0)),"0")</f>
        <v>0</v>
      </c>
      <c r="V5247" s="35">
        <f t="shared" si="1137"/>
        <v>0</v>
      </c>
      <c r="W5247" s="35">
        <f>IF(NOT(ISBLANK(H5247)),(12-DATEDIF(H5247,'[3]1.Pradzia'!$D$13,"m")),0)</f>
        <v>0</v>
      </c>
      <c r="X5247" s="35">
        <f t="shared" si="1138"/>
        <v>0</v>
      </c>
      <c r="Y5247" s="35">
        <f t="shared" si="1148"/>
        <v>0</v>
      </c>
      <c r="Z5247" s="35">
        <f t="shared" si="1146"/>
        <v>0</v>
      </c>
      <c r="AA5247" s="36">
        <f t="shared" si="1139"/>
        <v>0</v>
      </c>
      <c r="AB5247" s="36">
        <f t="shared" si="1140"/>
        <v>0</v>
      </c>
      <c r="AC5247" s="37">
        <f t="shared" si="1141"/>
        <v>0</v>
      </c>
      <c r="AD5247" s="35">
        <f>IF(OR(YEAR(G5247)&lt;2019,O5247="X"),0,IF(ISBLANK(H5247),DATEDIF(G5247,'[3]1.Pradzia'!$D$13,"M"),DATEDIF(G5247,H5247,"m")))</f>
        <v>0</v>
      </c>
      <c r="AE5247" s="37">
        <f>IF(E5247='[3]5.Grup_T'!$E$20,0,IF(AD5247&lt;&gt;0,M5247/V5247*MIN(12,AD5247),0))</f>
        <v>0</v>
      </c>
      <c r="AF5247" s="37">
        <f t="shared" si="1142"/>
        <v>0</v>
      </c>
      <c r="AG5247" s="37">
        <f t="shared" si="1143"/>
        <v>0</v>
      </c>
      <c r="AH5247" s="37">
        <f t="shared" si="1144"/>
        <v>0</v>
      </c>
      <c r="AI5247" s="35" t="str">
        <f t="shared" si="1145"/>
        <v>Nusidėvėjęs</v>
      </c>
      <c r="AJ5247" s="38" t="str">
        <f>IF(AND(F5247&lt;&gt;[3]Pav.tvarkyklė!$B$12,F5247&lt;&gt;[3]Pav.tvarkyklė!$B$13),"GVTNT","X")</f>
        <v>GVTNT</v>
      </c>
      <c r="AK5247" s="39">
        <f t="shared" si="1147"/>
        <v>0</v>
      </c>
      <c r="AL5247" s="41"/>
      <c r="AM5247" s="41"/>
      <c r="AN5247" s="41">
        <f t="shared" si="1135"/>
        <v>1900</v>
      </c>
      <c r="AO5247" s="41"/>
      <c r="AP5247" s="41"/>
      <c r="AQ5247" s="41"/>
      <c r="AR5247" s="42"/>
      <c r="AS5247" s="42"/>
      <c r="AU5247" s="43">
        <f t="shared" si="1136"/>
        <v>0</v>
      </c>
    </row>
    <row r="5248" spans="1:47" ht="15" customHeight="1" x14ac:dyDescent="0.25">
      <c r="A5248" s="11"/>
      <c r="B5248" s="19">
        <v>5417</v>
      </c>
      <c r="C5248" s="61"/>
      <c r="D5248" s="62"/>
      <c r="E5248" s="78"/>
      <c r="F5248" s="63"/>
      <c r="G5248" s="80"/>
      <c r="H5248" s="94"/>
      <c r="I5248" s="95"/>
      <c r="J5248" s="27"/>
      <c r="K5248" s="27"/>
      <c r="L5248" s="95"/>
      <c r="M5248" s="96"/>
      <c r="N5248" s="29">
        <v>0</v>
      </c>
      <c r="O5248" s="30" t="str">
        <f>IF(G5248&lt;=$N$2,"",IF(F5248=[3]Pav.tvarkyklė!$B$13,"",IF(ISBLANK(R5248),"X","")))</f>
        <v/>
      </c>
      <c r="P5248" s="91"/>
      <c r="Q5248" s="63"/>
      <c r="R5248" s="63"/>
      <c r="S5248" s="63"/>
      <c r="T5248" s="63"/>
      <c r="U5248" s="34" t="str">
        <f>IFERROR(INDEX('[3]5.Grup_T'!$G$4:$G$22,MATCH('6.Turtas'!E5248,'[3]5.Grup_T'!$E$4:$E$22,0)),"0")</f>
        <v>0</v>
      </c>
      <c r="V5248" s="35">
        <f t="shared" si="1137"/>
        <v>0</v>
      </c>
      <c r="W5248" s="35">
        <f>IF(NOT(ISBLANK(H5248)),(12-DATEDIF(H5248,'[3]1.Pradzia'!$D$13,"m")),0)</f>
        <v>0</v>
      </c>
      <c r="X5248" s="35">
        <f t="shared" si="1138"/>
        <v>0</v>
      </c>
      <c r="Y5248" s="35">
        <f t="shared" si="1148"/>
        <v>0</v>
      </c>
      <c r="Z5248" s="35">
        <f t="shared" si="1146"/>
        <v>0</v>
      </c>
      <c r="AA5248" s="36">
        <f t="shared" si="1139"/>
        <v>0</v>
      </c>
      <c r="AB5248" s="36">
        <f t="shared" si="1140"/>
        <v>0</v>
      </c>
      <c r="AC5248" s="37">
        <f t="shared" si="1141"/>
        <v>0</v>
      </c>
      <c r="AD5248" s="35">
        <f>IF(OR(YEAR(G5248)&lt;2019,O5248="X"),0,IF(ISBLANK(H5248),DATEDIF(G5248,'[3]1.Pradzia'!$D$13,"M"),DATEDIF(G5248,H5248,"m")))</f>
        <v>0</v>
      </c>
      <c r="AE5248" s="37">
        <f>IF(E5248='[3]5.Grup_T'!$E$20,0,IF(AD5248&lt;&gt;0,M5248/V5248*MIN(12,AD5248),0))</f>
        <v>0</v>
      </c>
      <c r="AF5248" s="37">
        <f t="shared" si="1142"/>
        <v>0</v>
      </c>
      <c r="AG5248" s="37">
        <f t="shared" si="1143"/>
        <v>0</v>
      </c>
      <c r="AH5248" s="37">
        <f t="shared" si="1144"/>
        <v>0</v>
      </c>
      <c r="AI5248" s="35" t="str">
        <f t="shared" si="1145"/>
        <v>Nusidėvėjęs</v>
      </c>
      <c r="AJ5248" s="38" t="str">
        <f>IF(AND(F5248&lt;&gt;[3]Pav.tvarkyklė!$B$12,F5248&lt;&gt;[3]Pav.tvarkyklė!$B$13),"GVTNT","X")</f>
        <v>GVTNT</v>
      </c>
      <c r="AK5248" s="39">
        <f t="shared" si="1147"/>
        <v>0</v>
      </c>
      <c r="AL5248" s="41"/>
      <c r="AM5248" s="41"/>
      <c r="AN5248" s="41">
        <f t="shared" si="1135"/>
        <v>1900</v>
      </c>
      <c r="AO5248" s="41"/>
      <c r="AP5248" s="41"/>
      <c r="AQ5248" s="41"/>
      <c r="AR5248" s="42"/>
      <c r="AS5248" s="42"/>
      <c r="AU5248" s="43">
        <f t="shared" si="1136"/>
        <v>0</v>
      </c>
    </row>
    <row r="5249" spans="1:47" ht="15" customHeight="1" x14ac:dyDescent="0.25">
      <c r="A5249" s="11"/>
      <c r="B5249" s="19">
        <v>5418</v>
      </c>
      <c r="C5249" s="61"/>
      <c r="D5249" s="62"/>
      <c r="E5249" s="78"/>
      <c r="F5249" s="63"/>
      <c r="G5249" s="80"/>
      <c r="H5249" s="94"/>
      <c r="I5249" s="95"/>
      <c r="J5249" s="27"/>
      <c r="K5249" s="27"/>
      <c r="L5249" s="95"/>
      <c r="M5249" s="96"/>
      <c r="N5249" s="29">
        <v>0</v>
      </c>
      <c r="O5249" s="30" t="str">
        <f>IF(G5249&lt;=$N$2,"",IF(F5249=[3]Pav.tvarkyklė!$B$13,"",IF(ISBLANK(R5249),"X","")))</f>
        <v/>
      </c>
      <c r="P5249" s="91"/>
      <c r="Q5249" s="63"/>
      <c r="R5249" s="63"/>
      <c r="S5249" s="63"/>
      <c r="T5249" s="63"/>
      <c r="U5249" s="34" t="str">
        <f>IFERROR(INDEX('[3]5.Grup_T'!$G$4:$G$22,MATCH('6.Turtas'!E5249,'[3]5.Grup_T'!$E$4:$E$22,0)),"0")</f>
        <v>0</v>
      </c>
      <c r="V5249" s="35">
        <f t="shared" si="1137"/>
        <v>0</v>
      </c>
      <c r="W5249" s="35">
        <f>IF(NOT(ISBLANK(H5249)),(12-DATEDIF(H5249,'[3]1.Pradzia'!$D$13,"m")),0)</f>
        <v>0</v>
      </c>
      <c r="X5249" s="35">
        <f t="shared" si="1138"/>
        <v>0</v>
      </c>
      <c r="Y5249" s="35">
        <f t="shared" si="1148"/>
        <v>0</v>
      </c>
      <c r="Z5249" s="35">
        <f t="shared" si="1146"/>
        <v>0</v>
      </c>
      <c r="AA5249" s="36">
        <f t="shared" si="1139"/>
        <v>0</v>
      </c>
      <c r="AB5249" s="36">
        <f t="shared" si="1140"/>
        <v>0</v>
      </c>
      <c r="AC5249" s="37">
        <f t="shared" si="1141"/>
        <v>0</v>
      </c>
      <c r="AD5249" s="35">
        <f>IF(OR(YEAR(G5249)&lt;2019,O5249="X"),0,IF(ISBLANK(H5249),DATEDIF(G5249,'[3]1.Pradzia'!$D$13,"M"),DATEDIF(G5249,H5249,"m")))</f>
        <v>0</v>
      </c>
      <c r="AE5249" s="37">
        <f>IF(E5249='[3]5.Grup_T'!$E$20,0,IF(AD5249&lt;&gt;0,M5249/V5249*MIN(12,AD5249),0))</f>
        <v>0</v>
      </c>
      <c r="AF5249" s="37">
        <f t="shared" si="1142"/>
        <v>0</v>
      </c>
      <c r="AG5249" s="37">
        <f t="shared" si="1143"/>
        <v>0</v>
      </c>
      <c r="AH5249" s="37">
        <f t="shared" si="1144"/>
        <v>0</v>
      </c>
      <c r="AI5249" s="35" t="str">
        <f t="shared" si="1145"/>
        <v>Nusidėvėjęs</v>
      </c>
      <c r="AJ5249" s="38" t="str">
        <f>IF(AND(F5249&lt;&gt;[3]Pav.tvarkyklė!$B$12,F5249&lt;&gt;[3]Pav.tvarkyklė!$B$13),"GVTNT","X")</f>
        <v>GVTNT</v>
      </c>
      <c r="AK5249" s="39">
        <f t="shared" si="1147"/>
        <v>0</v>
      </c>
      <c r="AL5249" s="41"/>
      <c r="AM5249" s="41"/>
      <c r="AN5249" s="41">
        <f t="shared" si="1135"/>
        <v>1900</v>
      </c>
      <c r="AO5249" s="41"/>
      <c r="AP5249" s="41"/>
      <c r="AQ5249" s="41"/>
      <c r="AR5249" s="42"/>
      <c r="AS5249" s="42"/>
      <c r="AU5249" s="43">
        <f t="shared" si="1136"/>
        <v>0</v>
      </c>
    </row>
    <row r="5250" spans="1:47" ht="15" customHeight="1" x14ac:dyDescent="0.25">
      <c r="A5250" s="11"/>
      <c r="B5250" s="19">
        <v>5419</v>
      </c>
      <c r="C5250" s="61"/>
      <c r="D5250" s="62"/>
      <c r="E5250" s="78"/>
      <c r="F5250" s="63"/>
      <c r="G5250" s="80"/>
      <c r="H5250" s="94"/>
      <c r="I5250" s="95"/>
      <c r="J5250" s="27"/>
      <c r="K5250" s="27"/>
      <c r="L5250" s="95"/>
      <c r="M5250" s="96"/>
      <c r="N5250" s="29">
        <v>0</v>
      </c>
      <c r="O5250" s="30" t="str">
        <f>IF(G5250&lt;=$N$2,"",IF(F5250=[3]Pav.tvarkyklė!$B$13,"",IF(ISBLANK(R5250),"X","")))</f>
        <v/>
      </c>
      <c r="P5250" s="91"/>
      <c r="Q5250" s="63"/>
      <c r="R5250" s="63"/>
      <c r="S5250" s="63"/>
      <c r="T5250" s="63"/>
      <c r="U5250" s="34" t="str">
        <f>IFERROR(INDEX('[3]5.Grup_T'!$G$4:$G$22,MATCH('6.Turtas'!E5250,'[3]5.Grup_T'!$E$4:$E$22,0)),"0")</f>
        <v>0</v>
      </c>
      <c r="V5250" s="35">
        <f t="shared" si="1137"/>
        <v>0</v>
      </c>
      <c r="W5250" s="35">
        <f>IF(NOT(ISBLANK(H5250)),(12-DATEDIF(H5250,'[3]1.Pradzia'!$D$13,"m")),0)</f>
        <v>0</v>
      </c>
      <c r="X5250" s="35">
        <f t="shared" si="1138"/>
        <v>0</v>
      </c>
      <c r="Y5250" s="35">
        <f t="shared" si="1148"/>
        <v>0</v>
      </c>
      <c r="Z5250" s="35">
        <f t="shared" si="1146"/>
        <v>0</v>
      </c>
      <c r="AA5250" s="36">
        <f t="shared" si="1139"/>
        <v>0</v>
      </c>
      <c r="AB5250" s="36">
        <f t="shared" si="1140"/>
        <v>0</v>
      </c>
      <c r="AC5250" s="37">
        <f t="shared" si="1141"/>
        <v>0</v>
      </c>
      <c r="AD5250" s="35">
        <f>IF(OR(YEAR(G5250)&lt;2019,O5250="X"),0,IF(ISBLANK(H5250),DATEDIF(G5250,'[3]1.Pradzia'!$D$13,"M"),DATEDIF(G5250,H5250,"m")))</f>
        <v>0</v>
      </c>
      <c r="AE5250" s="37">
        <f>IF(E5250='[3]5.Grup_T'!$E$20,0,IF(AD5250&lt;&gt;0,M5250/V5250*MIN(12,AD5250),0))</f>
        <v>0</v>
      </c>
      <c r="AF5250" s="37">
        <f t="shared" si="1142"/>
        <v>0</v>
      </c>
      <c r="AG5250" s="37">
        <f t="shared" si="1143"/>
        <v>0</v>
      </c>
      <c r="AH5250" s="37">
        <f t="shared" si="1144"/>
        <v>0</v>
      </c>
      <c r="AI5250" s="35" t="str">
        <f t="shared" si="1145"/>
        <v>Nusidėvėjęs</v>
      </c>
      <c r="AJ5250" s="38" t="str">
        <f>IF(AND(F5250&lt;&gt;[3]Pav.tvarkyklė!$B$12,F5250&lt;&gt;[3]Pav.tvarkyklė!$B$13),"GVTNT","X")</f>
        <v>GVTNT</v>
      </c>
      <c r="AK5250" s="39">
        <f t="shared" si="1147"/>
        <v>0</v>
      </c>
      <c r="AL5250" s="41"/>
      <c r="AM5250" s="41"/>
      <c r="AN5250" s="41">
        <f t="shared" si="1135"/>
        <v>1900</v>
      </c>
      <c r="AO5250" s="41"/>
      <c r="AP5250" s="41"/>
      <c r="AQ5250" s="41"/>
      <c r="AR5250" s="42"/>
      <c r="AS5250" s="42"/>
      <c r="AU5250" s="43">
        <f t="shared" si="1136"/>
        <v>0</v>
      </c>
    </row>
    <row r="5251" spans="1:47" ht="15" customHeight="1" x14ac:dyDescent="0.25">
      <c r="A5251" s="11"/>
      <c r="B5251" s="19">
        <v>5420</v>
      </c>
      <c r="C5251" s="61"/>
      <c r="D5251" s="62"/>
      <c r="E5251" s="78"/>
      <c r="F5251" s="63"/>
      <c r="G5251" s="80"/>
      <c r="H5251" s="94"/>
      <c r="I5251" s="95"/>
      <c r="J5251" s="27"/>
      <c r="K5251" s="27"/>
      <c r="L5251" s="95"/>
      <c r="M5251" s="96"/>
      <c r="N5251" s="29">
        <v>0</v>
      </c>
      <c r="O5251" s="30" t="str">
        <f>IF(G5251&lt;=$N$2,"",IF(F5251=[3]Pav.tvarkyklė!$B$13,"",IF(ISBLANK(R5251),"X","")))</f>
        <v/>
      </c>
      <c r="P5251" s="91"/>
      <c r="Q5251" s="63"/>
      <c r="R5251" s="63"/>
      <c r="S5251" s="63"/>
      <c r="T5251" s="63"/>
      <c r="U5251" s="34" t="str">
        <f>IFERROR(INDEX('[3]5.Grup_T'!$G$4:$G$22,MATCH('6.Turtas'!E5251,'[3]5.Grup_T'!$E$4:$E$22,0)),"0")</f>
        <v>0</v>
      </c>
      <c r="V5251" s="35">
        <f t="shared" si="1137"/>
        <v>0</v>
      </c>
      <c r="W5251" s="35">
        <f>IF(NOT(ISBLANK(H5251)),(12-DATEDIF(H5251,'[3]1.Pradzia'!$D$13,"m")),0)</f>
        <v>0</v>
      </c>
      <c r="X5251" s="35">
        <f t="shared" si="1138"/>
        <v>0</v>
      </c>
      <c r="Y5251" s="35">
        <f t="shared" si="1148"/>
        <v>0</v>
      </c>
      <c r="Z5251" s="35">
        <f t="shared" si="1146"/>
        <v>0</v>
      </c>
      <c r="AA5251" s="36">
        <f t="shared" si="1139"/>
        <v>0</v>
      </c>
      <c r="AB5251" s="36">
        <f t="shared" si="1140"/>
        <v>0</v>
      </c>
      <c r="AC5251" s="37">
        <f t="shared" si="1141"/>
        <v>0</v>
      </c>
      <c r="AD5251" s="35">
        <f>IF(OR(YEAR(G5251)&lt;2019,O5251="X"),0,IF(ISBLANK(H5251),DATEDIF(G5251,'[3]1.Pradzia'!$D$13,"M"),DATEDIF(G5251,H5251,"m")))</f>
        <v>0</v>
      </c>
      <c r="AE5251" s="37">
        <f>IF(E5251='[3]5.Grup_T'!$E$20,0,IF(AD5251&lt;&gt;0,M5251/V5251*MIN(12,AD5251),0))</f>
        <v>0</v>
      </c>
      <c r="AF5251" s="37">
        <f t="shared" si="1142"/>
        <v>0</v>
      </c>
      <c r="AG5251" s="37">
        <f t="shared" si="1143"/>
        <v>0</v>
      </c>
      <c r="AH5251" s="37">
        <f t="shared" si="1144"/>
        <v>0</v>
      </c>
      <c r="AI5251" s="35" t="str">
        <f t="shared" si="1145"/>
        <v>Nusidėvėjęs</v>
      </c>
      <c r="AJ5251" s="38" t="str">
        <f>IF(AND(F5251&lt;&gt;[3]Pav.tvarkyklė!$B$12,F5251&lt;&gt;[3]Pav.tvarkyklė!$B$13),"GVTNT","X")</f>
        <v>GVTNT</v>
      </c>
      <c r="AK5251" s="39">
        <f t="shared" si="1147"/>
        <v>0</v>
      </c>
      <c r="AL5251" s="41"/>
      <c r="AM5251" s="41"/>
      <c r="AN5251" s="41">
        <f t="shared" si="1135"/>
        <v>1900</v>
      </c>
      <c r="AO5251" s="41"/>
      <c r="AP5251" s="41"/>
      <c r="AQ5251" s="41"/>
      <c r="AR5251" s="42"/>
      <c r="AS5251" s="42"/>
      <c r="AU5251" s="43">
        <f t="shared" si="1136"/>
        <v>0</v>
      </c>
    </row>
    <row r="5252" spans="1:47" ht="15" customHeight="1" x14ac:dyDescent="0.25">
      <c r="A5252" s="11"/>
      <c r="B5252" s="19">
        <v>5421</v>
      </c>
      <c r="C5252" s="61"/>
      <c r="D5252" s="62"/>
      <c r="E5252" s="78"/>
      <c r="F5252" s="63"/>
      <c r="G5252" s="80"/>
      <c r="H5252" s="94"/>
      <c r="I5252" s="95"/>
      <c r="J5252" s="27"/>
      <c r="K5252" s="27"/>
      <c r="L5252" s="95"/>
      <c r="M5252" s="96"/>
      <c r="N5252" s="29">
        <v>0</v>
      </c>
      <c r="O5252" s="30" t="str">
        <f>IF(G5252&lt;=$N$2,"",IF(F5252=[3]Pav.tvarkyklė!$B$13,"",IF(ISBLANK(R5252),"X","")))</f>
        <v/>
      </c>
      <c r="P5252" s="91"/>
      <c r="Q5252" s="63"/>
      <c r="R5252" s="63"/>
      <c r="S5252" s="63"/>
      <c r="T5252" s="63"/>
      <c r="U5252" s="34" t="str">
        <f>IFERROR(INDEX('[3]5.Grup_T'!$G$4:$G$22,MATCH('6.Turtas'!E5252,'[3]5.Grup_T'!$E$4:$E$22,0)),"0")</f>
        <v>0</v>
      </c>
      <c r="V5252" s="35">
        <f t="shared" si="1137"/>
        <v>0</v>
      </c>
      <c r="W5252" s="35">
        <f>IF(NOT(ISBLANK(H5252)),(12-DATEDIF(H5252,'[3]1.Pradzia'!$D$13,"m")),0)</f>
        <v>0</v>
      </c>
      <c r="X5252" s="35">
        <f t="shared" si="1138"/>
        <v>0</v>
      </c>
      <c r="Y5252" s="35">
        <f t="shared" si="1148"/>
        <v>0</v>
      </c>
      <c r="Z5252" s="35">
        <f t="shared" si="1146"/>
        <v>0</v>
      </c>
      <c r="AA5252" s="36">
        <f t="shared" si="1139"/>
        <v>0</v>
      </c>
      <c r="AB5252" s="36">
        <f t="shared" si="1140"/>
        <v>0</v>
      </c>
      <c r="AC5252" s="37">
        <f t="shared" si="1141"/>
        <v>0</v>
      </c>
      <c r="AD5252" s="35">
        <f>IF(OR(YEAR(G5252)&lt;2019,O5252="X"),0,IF(ISBLANK(H5252),DATEDIF(G5252,'[3]1.Pradzia'!$D$13,"M"),DATEDIF(G5252,H5252,"m")))</f>
        <v>0</v>
      </c>
      <c r="AE5252" s="37">
        <f>IF(E5252='[3]5.Grup_T'!$E$20,0,IF(AD5252&lt;&gt;0,M5252/V5252*MIN(12,AD5252),0))</f>
        <v>0</v>
      </c>
      <c r="AF5252" s="37">
        <f t="shared" si="1142"/>
        <v>0</v>
      </c>
      <c r="AG5252" s="37">
        <f t="shared" si="1143"/>
        <v>0</v>
      </c>
      <c r="AH5252" s="37">
        <f t="shared" si="1144"/>
        <v>0</v>
      </c>
      <c r="AI5252" s="35" t="str">
        <f t="shared" si="1145"/>
        <v>Nusidėvėjęs</v>
      </c>
      <c r="AJ5252" s="38" t="str">
        <f>IF(AND(F5252&lt;&gt;[3]Pav.tvarkyklė!$B$12,F5252&lt;&gt;[3]Pav.tvarkyklė!$B$13),"GVTNT","X")</f>
        <v>GVTNT</v>
      </c>
      <c r="AK5252" s="39">
        <f t="shared" si="1147"/>
        <v>0</v>
      </c>
      <c r="AL5252" s="41"/>
      <c r="AM5252" s="41"/>
      <c r="AN5252" s="41">
        <f t="shared" si="1135"/>
        <v>1900</v>
      </c>
      <c r="AO5252" s="41"/>
      <c r="AP5252" s="41"/>
      <c r="AQ5252" s="41"/>
      <c r="AR5252" s="42"/>
      <c r="AS5252" s="42"/>
      <c r="AU5252" s="43">
        <f t="shared" si="1136"/>
        <v>0</v>
      </c>
    </row>
    <row r="5253" spans="1:47" ht="15" customHeight="1" x14ac:dyDescent="0.25">
      <c r="A5253" s="11"/>
      <c r="B5253" s="19">
        <v>5422</v>
      </c>
      <c r="C5253" s="61"/>
      <c r="D5253" s="62"/>
      <c r="E5253" s="78"/>
      <c r="F5253" s="63"/>
      <c r="G5253" s="80"/>
      <c r="H5253" s="94"/>
      <c r="I5253" s="95"/>
      <c r="J5253" s="27"/>
      <c r="K5253" s="27"/>
      <c r="L5253" s="95"/>
      <c r="M5253" s="96"/>
      <c r="N5253" s="29">
        <v>0</v>
      </c>
      <c r="O5253" s="30" t="str">
        <f>IF(G5253&lt;=$N$2,"",IF(F5253=[3]Pav.tvarkyklė!$B$13,"",IF(ISBLANK(R5253),"X","")))</f>
        <v/>
      </c>
      <c r="P5253" s="91"/>
      <c r="Q5253" s="63"/>
      <c r="R5253" s="63"/>
      <c r="S5253" s="63"/>
      <c r="T5253" s="63"/>
      <c r="U5253" s="34" t="str">
        <f>IFERROR(INDEX('[3]5.Grup_T'!$G$4:$G$22,MATCH('6.Turtas'!E5253,'[3]5.Grup_T'!$E$4:$E$22,0)),"0")</f>
        <v>0</v>
      </c>
      <c r="V5253" s="35">
        <f t="shared" si="1137"/>
        <v>0</v>
      </c>
      <c r="W5253" s="35">
        <f>IF(NOT(ISBLANK(H5253)),(12-DATEDIF(H5253,'[3]1.Pradzia'!$D$13,"m")),0)</f>
        <v>0</v>
      </c>
      <c r="X5253" s="35">
        <f t="shared" si="1138"/>
        <v>0</v>
      </c>
      <c r="Y5253" s="35">
        <f t="shared" si="1148"/>
        <v>0</v>
      </c>
      <c r="Z5253" s="35">
        <f t="shared" si="1146"/>
        <v>0</v>
      </c>
      <c r="AA5253" s="36">
        <f t="shared" si="1139"/>
        <v>0</v>
      </c>
      <c r="AB5253" s="36">
        <f t="shared" si="1140"/>
        <v>0</v>
      </c>
      <c r="AC5253" s="37">
        <f t="shared" si="1141"/>
        <v>0</v>
      </c>
      <c r="AD5253" s="35">
        <f>IF(OR(YEAR(G5253)&lt;2019,O5253="X"),0,IF(ISBLANK(H5253),DATEDIF(G5253,'[3]1.Pradzia'!$D$13,"M"),DATEDIF(G5253,H5253,"m")))</f>
        <v>0</v>
      </c>
      <c r="AE5253" s="37">
        <f>IF(E5253='[3]5.Grup_T'!$E$20,0,IF(AD5253&lt;&gt;0,M5253/V5253*MIN(12,AD5253),0))</f>
        <v>0</v>
      </c>
      <c r="AF5253" s="37">
        <f t="shared" si="1142"/>
        <v>0</v>
      </c>
      <c r="AG5253" s="37">
        <f t="shared" si="1143"/>
        <v>0</v>
      </c>
      <c r="AH5253" s="37">
        <f t="shared" si="1144"/>
        <v>0</v>
      </c>
      <c r="AI5253" s="35" t="str">
        <f t="shared" si="1145"/>
        <v>Nusidėvėjęs</v>
      </c>
      <c r="AJ5253" s="38" t="str">
        <f>IF(AND(F5253&lt;&gt;[3]Pav.tvarkyklė!$B$12,F5253&lt;&gt;[3]Pav.tvarkyklė!$B$13),"GVTNT","X")</f>
        <v>GVTNT</v>
      </c>
      <c r="AK5253" s="39">
        <f t="shared" si="1147"/>
        <v>0</v>
      </c>
      <c r="AL5253" s="41"/>
      <c r="AM5253" s="41"/>
      <c r="AN5253" s="41">
        <f t="shared" ref="AN5253:AN5316" si="1149">YEAR(G5253)</f>
        <v>1900</v>
      </c>
      <c r="AO5253" s="41"/>
      <c r="AP5253" s="41"/>
      <c r="AQ5253" s="41"/>
      <c r="AR5253" s="42"/>
      <c r="AS5253" s="42"/>
      <c r="AU5253" s="43">
        <f t="shared" ref="AU5253:AU5316" si="1150">AF5253-AT5253</f>
        <v>0</v>
      </c>
    </row>
    <row r="5254" spans="1:47" ht="15" customHeight="1" x14ac:dyDescent="0.25">
      <c r="A5254" s="11"/>
      <c r="B5254" s="19">
        <v>5423</v>
      </c>
      <c r="C5254" s="61"/>
      <c r="D5254" s="62"/>
      <c r="E5254" s="78"/>
      <c r="F5254" s="63"/>
      <c r="G5254" s="80"/>
      <c r="H5254" s="94"/>
      <c r="I5254" s="95"/>
      <c r="J5254" s="27"/>
      <c r="K5254" s="27"/>
      <c r="L5254" s="95"/>
      <c r="M5254" s="96"/>
      <c r="N5254" s="29">
        <v>0</v>
      </c>
      <c r="O5254" s="30" t="str">
        <f>IF(G5254&lt;=$N$2,"",IF(F5254=[3]Pav.tvarkyklė!$B$13,"",IF(ISBLANK(R5254),"X","")))</f>
        <v/>
      </c>
      <c r="P5254" s="91"/>
      <c r="Q5254" s="63"/>
      <c r="R5254" s="63"/>
      <c r="S5254" s="63"/>
      <c r="T5254" s="63"/>
      <c r="U5254" s="34" t="str">
        <f>IFERROR(INDEX('[3]5.Grup_T'!$G$4:$G$22,MATCH('6.Turtas'!E5254,'[3]5.Grup_T'!$E$4:$E$22,0)),"0")</f>
        <v>0</v>
      </c>
      <c r="V5254" s="35">
        <f t="shared" si="1137"/>
        <v>0</v>
      </c>
      <c r="W5254" s="35">
        <f>IF(NOT(ISBLANK(H5254)),(12-DATEDIF(H5254,'[3]1.Pradzia'!$D$13,"m")),0)</f>
        <v>0</v>
      </c>
      <c r="X5254" s="35">
        <f t="shared" si="1138"/>
        <v>0</v>
      </c>
      <c r="Y5254" s="35">
        <f t="shared" si="1148"/>
        <v>0</v>
      </c>
      <c r="Z5254" s="35">
        <f t="shared" si="1146"/>
        <v>0</v>
      </c>
      <c r="AA5254" s="36">
        <f t="shared" si="1139"/>
        <v>0</v>
      </c>
      <c r="AB5254" s="36">
        <f t="shared" si="1140"/>
        <v>0</v>
      </c>
      <c r="AC5254" s="37">
        <f t="shared" si="1141"/>
        <v>0</v>
      </c>
      <c r="AD5254" s="35">
        <f>IF(OR(YEAR(G5254)&lt;2019,O5254="X"),0,IF(ISBLANK(H5254),DATEDIF(G5254,'[3]1.Pradzia'!$D$13,"M"),DATEDIF(G5254,H5254,"m")))</f>
        <v>0</v>
      </c>
      <c r="AE5254" s="37">
        <f>IF(E5254='[3]5.Grup_T'!$E$20,0,IF(AD5254&lt;&gt;0,M5254/V5254*MIN(12,AD5254),0))</f>
        <v>0</v>
      </c>
      <c r="AF5254" s="37">
        <f t="shared" si="1142"/>
        <v>0</v>
      </c>
      <c r="AG5254" s="37">
        <f t="shared" si="1143"/>
        <v>0</v>
      </c>
      <c r="AH5254" s="37">
        <f t="shared" si="1144"/>
        <v>0</v>
      </c>
      <c r="AI5254" s="35" t="str">
        <f t="shared" si="1145"/>
        <v>Nusidėvėjęs</v>
      </c>
      <c r="AJ5254" s="38" t="str">
        <f>IF(AND(F5254&lt;&gt;[3]Pav.tvarkyklė!$B$12,F5254&lt;&gt;[3]Pav.tvarkyklė!$B$13),"GVTNT","X")</f>
        <v>GVTNT</v>
      </c>
      <c r="AK5254" s="39">
        <f t="shared" si="1147"/>
        <v>0</v>
      </c>
      <c r="AL5254" s="41"/>
      <c r="AM5254" s="41"/>
      <c r="AN5254" s="41">
        <f t="shared" si="1149"/>
        <v>1900</v>
      </c>
      <c r="AO5254" s="41"/>
      <c r="AP5254" s="41"/>
      <c r="AQ5254" s="41"/>
      <c r="AR5254" s="42"/>
      <c r="AS5254" s="42"/>
      <c r="AU5254" s="43">
        <f t="shared" si="1150"/>
        <v>0</v>
      </c>
    </row>
    <row r="5255" spans="1:47" ht="15" customHeight="1" x14ac:dyDescent="0.25">
      <c r="A5255" s="11"/>
      <c r="B5255" s="19">
        <v>5424</v>
      </c>
      <c r="C5255" s="61"/>
      <c r="D5255" s="62"/>
      <c r="E5255" s="78"/>
      <c r="F5255" s="63"/>
      <c r="G5255" s="80"/>
      <c r="H5255" s="94"/>
      <c r="I5255" s="95"/>
      <c r="J5255" s="27"/>
      <c r="K5255" s="27"/>
      <c r="L5255" s="95"/>
      <c r="M5255" s="96"/>
      <c r="N5255" s="29">
        <v>0</v>
      </c>
      <c r="O5255" s="30" t="str">
        <f>IF(G5255&lt;=$N$2,"",IF(F5255=[3]Pav.tvarkyklė!$B$13,"",IF(ISBLANK(R5255),"X","")))</f>
        <v/>
      </c>
      <c r="P5255" s="91"/>
      <c r="Q5255" s="63"/>
      <c r="R5255" s="63"/>
      <c r="S5255" s="63"/>
      <c r="T5255" s="63"/>
      <c r="U5255" s="34" t="str">
        <f>IFERROR(INDEX('[3]5.Grup_T'!$G$4:$G$22,MATCH('6.Turtas'!E5255,'[3]5.Grup_T'!$E$4:$E$22,0)),"0")</f>
        <v>0</v>
      </c>
      <c r="V5255" s="35">
        <f t="shared" si="1137"/>
        <v>0</v>
      </c>
      <c r="W5255" s="35">
        <f>IF(NOT(ISBLANK(H5255)),(12-DATEDIF(H5255,'[3]1.Pradzia'!$D$13,"m")),0)</f>
        <v>0</v>
      </c>
      <c r="X5255" s="35">
        <f t="shared" si="1138"/>
        <v>0</v>
      </c>
      <c r="Y5255" s="35">
        <f t="shared" si="1148"/>
        <v>0</v>
      </c>
      <c r="Z5255" s="35">
        <f t="shared" si="1146"/>
        <v>0</v>
      </c>
      <c r="AA5255" s="36">
        <f t="shared" si="1139"/>
        <v>0</v>
      </c>
      <c r="AB5255" s="36">
        <f t="shared" si="1140"/>
        <v>0</v>
      </c>
      <c r="AC5255" s="37">
        <f t="shared" si="1141"/>
        <v>0</v>
      </c>
      <c r="AD5255" s="35">
        <f>IF(OR(YEAR(G5255)&lt;2019,O5255="X"),0,IF(ISBLANK(H5255),DATEDIF(G5255,'[3]1.Pradzia'!$D$13,"M"),DATEDIF(G5255,H5255,"m")))</f>
        <v>0</v>
      </c>
      <c r="AE5255" s="37">
        <f>IF(E5255='[3]5.Grup_T'!$E$20,0,IF(AD5255&lt;&gt;0,M5255/V5255*MIN(12,AD5255),0))</f>
        <v>0</v>
      </c>
      <c r="AF5255" s="37">
        <f t="shared" si="1142"/>
        <v>0</v>
      </c>
      <c r="AG5255" s="37">
        <f t="shared" si="1143"/>
        <v>0</v>
      </c>
      <c r="AH5255" s="37">
        <f t="shared" si="1144"/>
        <v>0</v>
      </c>
      <c r="AI5255" s="35" t="str">
        <f t="shared" si="1145"/>
        <v>Nusidėvėjęs</v>
      </c>
      <c r="AJ5255" s="38" t="str">
        <f>IF(AND(F5255&lt;&gt;[3]Pav.tvarkyklė!$B$12,F5255&lt;&gt;[3]Pav.tvarkyklė!$B$13),"GVTNT","X")</f>
        <v>GVTNT</v>
      </c>
      <c r="AK5255" s="39">
        <f t="shared" si="1147"/>
        <v>0</v>
      </c>
      <c r="AL5255" s="41"/>
      <c r="AM5255" s="41"/>
      <c r="AN5255" s="41">
        <f t="shared" si="1149"/>
        <v>1900</v>
      </c>
      <c r="AO5255" s="41"/>
      <c r="AP5255" s="41"/>
      <c r="AQ5255" s="41"/>
      <c r="AR5255" s="42"/>
      <c r="AS5255" s="42"/>
      <c r="AU5255" s="43">
        <f t="shared" si="1150"/>
        <v>0</v>
      </c>
    </row>
    <row r="5256" spans="1:47" ht="15" customHeight="1" x14ac:dyDescent="0.25">
      <c r="A5256" s="11"/>
      <c r="B5256" s="19">
        <v>5425</v>
      </c>
      <c r="C5256" s="61"/>
      <c r="D5256" s="62"/>
      <c r="E5256" s="78"/>
      <c r="F5256" s="63"/>
      <c r="G5256" s="80"/>
      <c r="H5256" s="94"/>
      <c r="I5256" s="95"/>
      <c r="J5256" s="27"/>
      <c r="K5256" s="27"/>
      <c r="L5256" s="95"/>
      <c r="M5256" s="96"/>
      <c r="N5256" s="29">
        <v>0</v>
      </c>
      <c r="O5256" s="30" t="str">
        <f>IF(G5256&lt;=$N$2,"",IF(F5256=[3]Pav.tvarkyklė!$B$13,"",IF(ISBLANK(R5256),"X","")))</f>
        <v/>
      </c>
      <c r="P5256" s="91"/>
      <c r="Q5256" s="63"/>
      <c r="R5256" s="63"/>
      <c r="S5256" s="63"/>
      <c r="T5256" s="63"/>
      <c r="U5256" s="34" t="str">
        <f>IFERROR(INDEX('[3]5.Grup_T'!$G$4:$G$22,MATCH('6.Turtas'!E5256,'[3]5.Grup_T'!$E$4:$E$22,0)),"0")</f>
        <v>0</v>
      </c>
      <c r="V5256" s="35">
        <f t="shared" si="1137"/>
        <v>0</v>
      </c>
      <c r="W5256" s="35">
        <f>IF(NOT(ISBLANK(H5256)),(12-DATEDIF(H5256,'[3]1.Pradzia'!$D$13,"m")),0)</f>
        <v>0</v>
      </c>
      <c r="X5256" s="35">
        <f t="shared" si="1138"/>
        <v>0</v>
      </c>
      <c r="Y5256" s="35">
        <f t="shared" si="1148"/>
        <v>0</v>
      </c>
      <c r="Z5256" s="35">
        <f t="shared" si="1146"/>
        <v>0</v>
      </c>
      <c r="AA5256" s="36">
        <f t="shared" si="1139"/>
        <v>0</v>
      </c>
      <c r="AB5256" s="36">
        <f t="shared" si="1140"/>
        <v>0</v>
      </c>
      <c r="AC5256" s="37">
        <f t="shared" si="1141"/>
        <v>0</v>
      </c>
      <c r="AD5256" s="35">
        <f>IF(OR(YEAR(G5256)&lt;2019,O5256="X"),0,IF(ISBLANK(H5256),DATEDIF(G5256,'[3]1.Pradzia'!$D$13,"M"),DATEDIF(G5256,H5256,"m")))</f>
        <v>0</v>
      </c>
      <c r="AE5256" s="37">
        <f>IF(E5256='[3]5.Grup_T'!$E$20,0,IF(AD5256&lt;&gt;0,M5256/V5256*MIN(12,AD5256),0))</f>
        <v>0</v>
      </c>
      <c r="AF5256" s="37">
        <f t="shared" si="1142"/>
        <v>0</v>
      </c>
      <c r="AG5256" s="37">
        <f t="shared" si="1143"/>
        <v>0</v>
      </c>
      <c r="AH5256" s="37">
        <f t="shared" si="1144"/>
        <v>0</v>
      </c>
      <c r="AI5256" s="35" t="str">
        <f t="shared" si="1145"/>
        <v>Nusidėvėjęs</v>
      </c>
      <c r="AJ5256" s="38" t="str">
        <f>IF(AND(F5256&lt;&gt;[3]Pav.tvarkyklė!$B$12,F5256&lt;&gt;[3]Pav.tvarkyklė!$B$13),"GVTNT","X")</f>
        <v>GVTNT</v>
      </c>
      <c r="AK5256" s="39">
        <f t="shared" si="1147"/>
        <v>0</v>
      </c>
      <c r="AL5256" s="41"/>
      <c r="AM5256" s="41"/>
      <c r="AN5256" s="41">
        <f t="shared" si="1149"/>
        <v>1900</v>
      </c>
      <c r="AO5256" s="41"/>
      <c r="AP5256" s="41"/>
      <c r="AQ5256" s="41"/>
      <c r="AR5256" s="42"/>
      <c r="AS5256" s="42"/>
      <c r="AU5256" s="43">
        <f t="shared" si="1150"/>
        <v>0</v>
      </c>
    </row>
    <row r="5257" spans="1:47" ht="15" customHeight="1" x14ac:dyDescent="0.25">
      <c r="A5257" s="11"/>
      <c r="B5257" s="19">
        <v>5426</v>
      </c>
      <c r="C5257" s="61"/>
      <c r="D5257" s="62"/>
      <c r="E5257" s="78"/>
      <c r="F5257" s="63"/>
      <c r="G5257" s="80"/>
      <c r="H5257" s="94"/>
      <c r="I5257" s="95"/>
      <c r="J5257" s="27"/>
      <c r="K5257" s="27"/>
      <c r="L5257" s="95"/>
      <c r="M5257" s="96"/>
      <c r="N5257" s="29">
        <v>0</v>
      </c>
      <c r="O5257" s="30" t="str">
        <f>IF(G5257&lt;=$N$2,"",IF(F5257=[3]Pav.tvarkyklė!$B$13,"",IF(ISBLANK(R5257),"X","")))</f>
        <v/>
      </c>
      <c r="P5257" s="91"/>
      <c r="Q5257" s="63"/>
      <c r="R5257" s="63"/>
      <c r="S5257" s="63"/>
      <c r="T5257" s="63"/>
      <c r="U5257" s="34" t="str">
        <f>IFERROR(INDEX('[3]5.Grup_T'!$G$4:$G$22,MATCH('6.Turtas'!E5257,'[3]5.Grup_T'!$E$4:$E$22,0)),"0")</f>
        <v>0</v>
      </c>
      <c r="V5257" s="35">
        <f t="shared" si="1137"/>
        <v>0</v>
      </c>
      <c r="W5257" s="35">
        <f>IF(NOT(ISBLANK(H5257)),(12-DATEDIF(H5257,'[3]1.Pradzia'!$D$13,"m")),0)</f>
        <v>0</v>
      </c>
      <c r="X5257" s="35">
        <f t="shared" si="1138"/>
        <v>0</v>
      </c>
      <c r="Y5257" s="35">
        <f t="shared" si="1148"/>
        <v>0</v>
      </c>
      <c r="Z5257" s="35">
        <f t="shared" si="1146"/>
        <v>0</v>
      </c>
      <c r="AA5257" s="36">
        <f t="shared" si="1139"/>
        <v>0</v>
      </c>
      <c r="AB5257" s="36">
        <f t="shared" si="1140"/>
        <v>0</v>
      </c>
      <c r="AC5257" s="37">
        <f t="shared" si="1141"/>
        <v>0</v>
      </c>
      <c r="AD5257" s="35">
        <f>IF(OR(YEAR(G5257)&lt;2019,O5257="X"),0,IF(ISBLANK(H5257),DATEDIF(G5257,'[3]1.Pradzia'!$D$13,"M"),DATEDIF(G5257,H5257,"m")))</f>
        <v>0</v>
      </c>
      <c r="AE5257" s="37">
        <f>IF(E5257='[3]5.Grup_T'!$E$20,0,IF(AD5257&lt;&gt;0,M5257/V5257*MIN(12,AD5257),0))</f>
        <v>0</v>
      </c>
      <c r="AF5257" s="37">
        <f t="shared" si="1142"/>
        <v>0</v>
      </c>
      <c r="AG5257" s="37">
        <f t="shared" si="1143"/>
        <v>0</v>
      </c>
      <c r="AH5257" s="37">
        <f t="shared" si="1144"/>
        <v>0</v>
      </c>
      <c r="AI5257" s="35" t="str">
        <f t="shared" si="1145"/>
        <v>Nusidėvėjęs</v>
      </c>
      <c r="AJ5257" s="38" t="str">
        <f>IF(AND(F5257&lt;&gt;[3]Pav.tvarkyklė!$B$12,F5257&lt;&gt;[3]Pav.tvarkyklė!$B$13),"GVTNT","X")</f>
        <v>GVTNT</v>
      </c>
      <c r="AK5257" s="39">
        <f t="shared" si="1147"/>
        <v>0</v>
      </c>
      <c r="AL5257" s="41"/>
      <c r="AM5257" s="41"/>
      <c r="AN5257" s="41">
        <f t="shared" si="1149"/>
        <v>1900</v>
      </c>
      <c r="AO5257" s="41"/>
      <c r="AP5257" s="41"/>
      <c r="AQ5257" s="41"/>
      <c r="AR5257" s="42"/>
      <c r="AS5257" s="42"/>
      <c r="AU5257" s="43">
        <f t="shared" si="1150"/>
        <v>0</v>
      </c>
    </row>
    <row r="5258" spans="1:47" ht="15" customHeight="1" x14ac:dyDescent="0.25">
      <c r="A5258" s="11"/>
      <c r="B5258" s="19">
        <v>5427</v>
      </c>
      <c r="C5258" s="61"/>
      <c r="D5258" s="62"/>
      <c r="E5258" s="78"/>
      <c r="F5258" s="63"/>
      <c r="G5258" s="80"/>
      <c r="H5258" s="94"/>
      <c r="I5258" s="95"/>
      <c r="J5258" s="27"/>
      <c r="K5258" s="27"/>
      <c r="L5258" s="95"/>
      <c r="M5258" s="96"/>
      <c r="N5258" s="29">
        <v>0</v>
      </c>
      <c r="O5258" s="30" t="str">
        <f>IF(G5258&lt;=$N$2,"",IF(F5258=[3]Pav.tvarkyklė!$B$13,"",IF(ISBLANK(R5258),"X","")))</f>
        <v/>
      </c>
      <c r="P5258" s="91"/>
      <c r="Q5258" s="63"/>
      <c r="R5258" s="63"/>
      <c r="S5258" s="63"/>
      <c r="T5258" s="63"/>
      <c r="U5258" s="34" t="str">
        <f>IFERROR(INDEX('[3]5.Grup_T'!$G$4:$G$22,MATCH('6.Turtas'!E5258,'[3]5.Grup_T'!$E$4:$E$22,0)),"0")</f>
        <v>0</v>
      </c>
      <c r="V5258" s="35">
        <f t="shared" si="1137"/>
        <v>0</v>
      </c>
      <c r="W5258" s="35">
        <f>IF(NOT(ISBLANK(H5258)),(12-DATEDIF(H5258,'[3]1.Pradzia'!$D$13,"m")),0)</f>
        <v>0</v>
      </c>
      <c r="X5258" s="35">
        <f t="shared" si="1138"/>
        <v>0</v>
      </c>
      <c r="Y5258" s="35">
        <f t="shared" si="1148"/>
        <v>0</v>
      </c>
      <c r="Z5258" s="35">
        <f t="shared" si="1146"/>
        <v>0</v>
      </c>
      <c r="AA5258" s="36">
        <f t="shared" si="1139"/>
        <v>0</v>
      </c>
      <c r="AB5258" s="36">
        <f t="shared" si="1140"/>
        <v>0</v>
      </c>
      <c r="AC5258" s="37">
        <f t="shared" si="1141"/>
        <v>0</v>
      </c>
      <c r="AD5258" s="35">
        <f>IF(OR(YEAR(G5258)&lt;2019,O5258="X"),0,IF(ISBLANK(H5258),DATEDIF(G5258,'[3]1.Pradzia'!$D$13,"M"),DATEDIF(G5258,H5258,"m")))</f>
        <v>0</v>
      </c>
      <c r="AE5258" s="37">
        <f>IF(E5258='[3]5.Grup_T'!$E$20,0,IF(AD5258&lt;&gt;0,M5258/V5258*MIN(12,AD5258),0))</f>
        <v>0</v>
      </c>
      <c r="AF5258" s="37">
        <f t="shared" si="1142"/>
        <v>0</v>
      </c>
      <c r="AG5258" s="37">
        <f t="shared" si="1143"/>
        <v>0</v>
      </c>
      <c r="AH5258" s="37">
        <f t="shared" si="1144"/>
        <v>0</v>
      </c>
      <c r="AI5258" s="35" t="str">
        <f t="shared" si="1145"/>
        <v>Nusidėvėjęs</v>
      </c>
      <c r="AJ5258" s="38" t="str">
        <f>IF(AND(F5258&lt;&gt;[3]Pav.tvarkyklė!$B$12,F5258&lt;&gt;[3]Pav.tvarkyklė!$B$13),"GVTNT","X")</f>
        <v>GVTNT</v>
      </c>
      <c r="AK5258" s="39">
        <f t="shared" si="1147"/>
        <v>0</v>
      </c>
      <c r="AL5258" s="41"/>
      <c r="AM5258" s="41"/>
      <c r="AN5258" s="41">
        <f t="shared" si="1149"/>
        <v>1900</v>
      </c>
      <c r="AO5258" s="41"/>
      <c r="AP5258" s="41"/>
      <c r="AQ5258" s="41"/>
      <c r="AR5258" s="42"/>
      <c r="AS5258" s="42"/>
      <c r="AU5258" s="43">
        <f t="shared" si="1150"/>
        <v>0</v>
      </c>
    </row>
    <row r="5259" spans="1:47" ht="15" customHeight="1" x14ac:dyDescent="0.25">
      <c r="A5259" s="11"/>
      <c r="B5259" s="19">
        <v>5428</v>
      </c>
      <c r="C5259" s="61"/>
      <c r="D5259" s="62"/>
      <c r="E5259" s="78"/>
      <c r="F5259" s="63"/>
      <c r="G5259" s="80"/>
      <c r="H5259" s="94"/>
      <c r="I5259" s="95"/>
      <c r="J5259" s="27"/>
      <c r="K5259" s="27"/>
      <c r="L5259" s="95"/>
      <c r="M5259" s="96"/>
      <c r="N5259" s="29">
        <v>0</v>
      </c>
      <c r="O5259" s="30" t="str">
        <f>IF(G5259&lt;=$N$2,"",IF(F5259=[3]Pav.tvarkyklė!$B$13,"",IF(ISBLANK(R5259),"X","")))</f>
        <v/>
      </c>
      <c r="P5259" s="91"/>
      <c r="Q5259" s="63"/>
      <c r="R5259" s="63"/>
      <c r="S5259" s="63"/>
      <c r="T5259" s="63"/>
      <c r="U5259" s="34" t="str">
        <f>IFERROR(INDEX('[3]5.Grup_T'!$G$4:$G$22,MATCH('6.Turtas'!E5259,'[3]5.Grup_T'!$E$4:$E$22,0)),"0")</f>
        <v>0</v>
      </c>
      <c r="V5259" s="35">
        <f t="shared" si="1137"/>
        <v>0</v>
      </c>
      <c r="W5259" s="35">
        <f>IF(NOT(ISBLANK(H5259)),(12-DATEDIF(H5259,'[3]1.Pradzia'!$D$13,"m")),0)</f>
        <v>0</v>
      </c>
      <c r="X5259" s="35">
        <f t="shared" si="1138"/>
        <v>0</v>
      </c>
      <c r="Y5259" s="35">
        <f t="shared" si="1148"/>
        <v>0</v>
      </c>
      <c r="Z5259" s="35">
        <f t="shared" si="1146"/>
        <v>0</v>
      </c>
      <c r="AA5259" s="36">
        <f t="shared" si="1139"/>
        <v>0</v>
      </c>
      <c r="AB5259" s="36">
        <f t="shared" si="1140"/>
        <v>0</v>
      </c>
      <c r="AC5259" s="37">
        <f t="shared" si="1141"/>
        <v>0</v>
      </c>
      <c r="AD5259" s="35">
        <f>IF(OR(YEAR(G5259)&lt;2019,O5259="X"),0,IF(ISBLANK(H5259),DATEDIF(G5259,'[3]1.Pradzia'!$D$13,"M"),DATEDIF(G5259,H5259,"m")))</f>
        <v>0</v>
      </c>
      <c r="AE5259" s="37">
        <f>IF(E5259='[3]5.Grup_T'!$E$20,0,IF(AD5259&lt;&gt;0,M5259/V5259*MIN(12,AD5259),0))</f>
        <v>0</v>
      </c>
      <c r="AF5259" s="37">
        <f t="shared" si="1142"/>
        <v>0</v>
      </c>
      <c r="AG5259" s="37">
        <f t="shared" si="1143"/>
        <v>0</v>
      </c>
      <c r="AH5259" s="37">
        <f t="shared" si="1144"/>
        <v>0</v>
      </c>
      <c r="AI5259" s="35" t="str">
        <f t="shared" si="1145"/>
        <v>Nusidėvėjęs</v>
      </c>
      <c r="AJ5259" s="38" t="str">
        <f>IF(AND(F5259&lt;&gt;[3]Pav.tvarkyklė!$B$12,F5259&lt;&gt;[3]Pav.tvarkyklė!$B$13),"GVTNT","X")</f>
        <v>GVTNT</v>
      </c>
      <c r="AK5259" s="39">
        <f t="shared" si="1147"/>
        <v>0</v>
      </c>
      <c r="AL5259" s="41"/>
      <c r="AM5259" s="41"/>
      <c r="AN5259" s="41">
        <f t="shared" si="1149"/>
        <v>1900</v>
      </c>
      <c r="AO5259" s="41"/>
      <c r="AP5259" s="41"/>
      <c r="AQ5259" s="41"/>
      <c r="AR5259" s="42"/>
      <c r="AS5259" s="42"/>
      <c r="AU5259" s="43">
        <f t="shared" si="1150"/>
        <v>0</v>
      </c>
    </row>
    <row r="5260" spans="1:47" ht="15" customHeight="1" x14ac:dyDescent="0.25">
      <c r="A5260" s="11"/>
      <c r="B5260" s="19">
        <v>5429</v>
      </c>
      <c r="C5260" s="61"/>
      <c r="D5260" s="62"/>
      <c r="E5260" s="78"/>
      <c r="F5260" s="63"/>
      <c r="G5260" s="80"/>
      <c r="H5260" s="94"/>
      <c r="I5260" s="95"/>
      <c r="J5260" s="27"/>
      <c r="K5260" s="27"/>
      <c r="L5260" s="95"/>
      <c r="M5260" s="96"/>
      <c r="N5260" s="29">
        <v>0</v>
      </c>
      <c r="O5260" s="30" t="str">
        <f>IF(G5260&lt;=$N$2,"",IF(F5260=[3]Pav.tvarkyklė!$B$13,"",IF(ISBLANK(R5260),"X","")))</f>
        <v/>
      </c>
      <c r="P5260" s="91"/>
      <c r="Q5260" s="63"/>
      <c r="R5260" s="63"/>
      <c r="S5260" s="63"/>
      <c r="T5260" s="63"/>
      <c r="U5260" s="34" t="str">
        <f>IFERROR(INDEX('[3]5.Grup_T'!$G$4:$G$22,MATCH('6.Turtas'!E5260,'[3]5.Grup_T'!$E$4:$E$22,0)),"0")</f>
        <v>0</v>
      </c>
      <c r="V5260" s="35">
        <f t="shared" si="1137"/>
        <v>0</v>
      </c>
      <c r="W5260" s="35">
        <f>IF(NOT(ISBLANK(H5260)),(12-DATEDIF(H5260,'[3]1.Pradzia'!$D$13,"m")),0)</f>
        <v>0</v>
      </c>
      <c r="X5260" s="35">
        <f t="shared" si="1138"/>
        <v>0</v>
      </c>
      <c r="Y5260" s="35">
        <f t="shared" si="1148"/>
        <v>0</v>
      </c>
      <c r="Z5260" s="35">
        <f t="shared" si="1146"/>
        <v>0</v>
      </c>
      <c r="AA5260" s="36">
        <f t="shared" si="1139"/>
        <v>0</v>
      </c>
      <c r="AB5260" s="36">
        <f t="shared" si="1140"/>
        <v>0</v>
      </c>
      <c r="AC5260" s="37">
        <f t="shared" si="1141"/>
        <v>0</v>
      </c>
      <c r="AD5260" s="35">
        <f>IF(OR(YEAR(G5260)&lt;2019,O5260="X"),0,IF(ISBLANK(H5260),DATEDIF(G5260,'[3]1.Pradzia'!$D$13,"M"),DATEDIF(G5260,H5260,"m")))</f>
        <v>0</v>
      </c>
      <c r="AE5260" s="37">
        <f>IF(E5260='[3]5.Grup_T'!$E$20,0,IF(AD5260&lt;&gt;0,M5260/V5260*MIN(12,AD5260),0))</f>
        <v>0</v>
      </c>
      <c r="AF5260" s="37">
        <f t="shared" si="1142"/>
        <v>0</v>
      </c>
      <c r="AG5260" s="37">
        <f t="shared" si="1143"/>
        <v>0</v>
      </c>
      <c r="AH5260" s="37">
        <f t="shared" si="1144"/>
        <v>0</v>
      </c>
      <c r="AI5260" s="35" t="str">
        <f t="shared" si="1145"/>
        <v>Nusidėvėjęs</v>
      </c>
      <c r="AJ5260" s="38" t="str">
        <f>IF(AND(F5260&lt;&gt;[3]Pav.tvarkyklė!$B$12,F5260&lt;&gt;[3]Pav.tvarkyklė!$B$13),"GVTNT","X")</f>
        <v>GVTNT</v>
      </c>
      <c r="AK5260" s="39">
        <f t="shared" si="1147"/>
        <v>0</v>
      </c>
      <c r="AL5260" s="41"/>
      <c r="AM5260" s="41"/>
      <c r="AN5260" s="41">
        <f t="shared" si="1149"/>
        <v>1900</v>
      </c>
      <c r="AO5260" s="41"/>
      <c r="AP5260" s="41"/>
      <c r="AQ5260" s="41"/>
      <c r="AR5260" s="42"/>
      <c r="AS5260" s="42"/>
      <c r="AU5260" s="43">
        <f t="shared" si="1150"/>
        <v>0</v>
      </c>
    </row>
    <row r="5261" spans="1:47" ht="15" customHeight="1" x14ac:dyDescent="0.25">
      <c r="A5261" s="11"/>
      <c r="B5261" s="19">
        <v>5430</v>
      </c>
      <c r="C5261" s="61"/>
      <c r="D5261" s="62"/>
      <c r="E5261" s="78"/>
      <c r="F5261" s="63"/>
      <c r="G5261" s="80"/>
      <c r="H5261" s="94"/>
      <c r="I5261" s="95"/>
      <c r="J5261" s="27"/>
      <c r="K5261" s="27"/>
      <c r="L5261" s="95"/>
      <c r="M5261" s="96"/>
      <c r="N5261" s="29">
        <v>0</v>
      </c>
      <c r="O5261" s="30" t="str">
        <f>IF(G5261&lt;=$N$2,"",IF(F5261=[3]Pav.tvarkyklė!$B$13,"",IF(ISBLANK(R5261),"X","")))</f>
        <v/>
      </c>
      <c r="P5261" s="91"/>
      <c r="Q5261" s="63"/>
      <c r="R5261" s="63"/>
      <c r="S5261" s="63"/>
      <c r="T5261" s="63"/>
      <c r="U5261" s="34" t="str">
        <f>IFERROR(INDEX('[3]5.Grup_T'!$G$4:$G$22,MATCH('6.Turtas'!E5261,'[3]5.Grup_T'!$E$4:$E$22,0)),"0")</f>
        <v>0</v>
      </c>
      <c r="V5261" s="35">
        <f t="shared" si="1137"/>
        <v>0</v>
      </c>
      <c r="W5261" s="35">
        <f>IF(NOT(ISBLANK(H5261)),(12-DATEDIF(H5261,'[3]1.Pradzia'!$D$13,"m")),0)</f>
        <v>0</v>
      </c>
      <c r="X5261" s="35">
        <f t="shared" si="1138"/>
        <v>0</v>
      </c>
      <c r="Y5261" s="35">
        <f t="shared" si="1148"/>
        <v>0</v>
      </c>
      <c r="Z5261" s="35">
        <f t="shared" si="1146"/>
        <v>0</v>
      </c>
      <c r="AA5261" s="36">
        <f t="shared" si="1139"/>
        <v>0</v>
      </c>
      <c r="AB5261" s="36">
        <f t="shared" si="1140"/>
        <v>0</v>
      </c>
      <c r="AC5261" s="37">
        <f t="shared" si="1141"/>
        <v>0</v>
      </c>
      <c r="AD5261" s="35">
        <f>IF(OR(YEAR(G5261)&lt;2019,O5261="X"),0,IF(ISBLANK(H5261),DATEDIF(G5261,'[3]1.Pradzia'!$D$13,"M"),DATEDIF(G5261,H5261,"m")))</f>
        <v>0</v>
      </c>
      <c r="AE5261" s="37">
        <f>IF(E5261='[3]5.Grup_T'!$E$20,0,IF(AD5261&lt;&gt;0,M5261/V5261*MIN(12,AD5261),0))</f>
        <v>0</v>
      </c>
      <c r="AF5261" s="37">
        <f t="shared" si="1142"/>
        <v>0</v>
      </c>
      <c r="AG5261" s="37">
        <f t="shared" si="1143"/>
        <v>0</v>
      </c>
      <c r="AH5261" s="37">
        <f t="shared" si="1144"/>
        <v>0</v>
      </c>
      <c r="AI5261" s="35" t="str">
        <f t="shared" si="1145"/>
        <v>Nusidėvėjęs</v>
      </c>
      <c r="AJ5261" s="38" t="str">
        <f>IF(AND(F5261&lt;&gt;[3]Pav.tvarkyklė!$B$12,F5261&lt;&gt;[3]Pav.tvarkyklė!$B$13),"GVTNT","X")</f>
        <v>GVTNT</v>
      </c>
      <c r="AK5261" s="39">
        <f t="shared" si="1147"/>
        <v>0</v>
      </c>
      <c r="AL5261" s="41"/>
      <c r="AM5261" s="41"/>
      <c r="AN5261" s="41">
        <f t="shared" si="1149"/>
        <v>1900</v>
      </c>
      <c r="AO5261" s="41"/>
      <c r="AP5261" s="41"/>
      <c r="AQ5261" s="41"/>
      <c r="AR5261" s="42"/>
      <c r="AS5261" s="42"/>
      <c r="AU5261" s="43">
        <f t="shared" si="1150"/>
        <v>0</v>
      </c>
    </row>
    <row r="5262" spans="1:47" ht="15" customHeight="1" x14ac:dyDescent="0.25">
      <c r="A5262" s="11"/>
      <c r="B5262" s="19">
        <v>5431</v>
      </c>
      <c r="C5262" s="61"/>
      <c r="D5262" s="62"/>
      <c r="E5262" s="78"/>
      <c r="F5262" s="63"/>
      <c r="G5262" s="80"/>
      <c r="H5262" s="94"/>
      <c r="I5262" s="95"/>
      <c r="J5262" s="27"/>
      <c r="K5262" s="27"/>
      <c r="L5262" s="95"/>
      <c r="M5262" s="96"/>
      <c r="N5262" s="29">
        <v>0</v>
      </c>
      <c r="O5262" s="30" t="str">
        <f>IF(G5262&lt;=$N$2,"",IF(F5262=[3]Pav.tvarkyklė!$B$13,"",IF(ISBLANK(R5262),"X","")))</f>
        <v/>
      </c>
      <c r="P5262" s="91"/>
      <c r="Q5262" s="63"/>
      <c r="R5262" s="63"/>
      <c r="S5262" s="63"/>
      <c r="T5262" s="63"/>
      <c r="U5262" s="34" t="str">
        <f>IFERROR(INDEX('[3]5.Grup_T'!$G$4:$G$22,MATCH('6.Turtas'!E5262,'[3]5.Grup_T'!$E$4:$E$22,0)),"0")</f>
        <v>0</v>
      </c>
      <c r="V5262" s="35">
        <f t="shared" si="1137"/>
        <v>0</v>
      </c>
      <c r="W5262" s="35">
        <f>IF(NOT(ISBLANK(H5262)),(12-DATEDIF(H5262,'[3]1.Pradzia'!$D$13,"m")),0)</f>
        <v>0</v>
      </c>
      <c r="X5262" s="35">
        <f t="shared" si="1138"/>
        <v>0</v>
      </c>
      <c r="Y5262" s="35">
        <f t="shared" si="1148"/>
        <v>0</v>
      </c>
      <c r="Z5262" s="35">
        <f t="shared" si="1146"/>
        <v>0</v>
      </c>
      <c r="AA5262" s="36">
        <f t="shared" si="1139"/>
        <v>0</v>
      </c>
      <c r="AB5262" s="36">
        <f t="shared" si="1140"/>
        <v>0</v>
      </c>
      <c r="AC5262" s="37">
        <f t="shared" si="1141"/>
        <v>0</v>
      </c>
      <c r="AD5262" s="35">
        <f>IF(OR(YEAR(G5262)&lt;2019,O5262="X"),0,IF(ISBLANK(H5262),DATEDIF(G5262,'[3]1.Pradzia'!$D$13,"M"),DATEDIF(G5262,H5262,"m")))</f>
        <v>0</v>
      </c>
      <c r="AE5262" s="37">
        <f>IF(E5262='[3]5.Grup_T'!$E$20,0,IF(AD5262&lt;&gt;0,M5262/V5262*MIN(12,AD5262),0))</f>
        <v>0</v>
      </c>
      <c r="AF5262" s="37">
        <f t="shared" si="1142"/>
        <v>0</v>
      </c>
      <c r="AG5262" s="37">
        <f t="shared" si="1143"/>
        <v>0</v>
      </c>
      <c r="AH5262" s="37">
        <f t="shared" si="1144"/>
        <v>0</v>
      </c>
      <c r="AI5262" s="35" t="str">
        <f t="shared" si="1145"/>
        <v>Nusidėvėjęs</v>
      </c>
      <c r="AJ5262" s="38" t="str">
        <f>IF(AND(F5262&lt;&gt;[3]Pav.tvarkyklė!$B$12,F5262&lt;&gt;[3]Pav.tvarkyklė!$B$13),"GVTNT","X")</f>
        <v>GVTNT</v>
      </c>
      <c r="AK5262" s="39">
        <f t="shared" si="1147"/>
        <v>0</v>
      </c>
      <c r="AL5262" s="41"/>
      <c r="AM5262" s="41"/>
      <c r="AN5262" s="41">
        <f t="shared" si="1149"/>
        <v>1900</v>
      </c>
      <c r="AO5262" s="41"/>
      <c r="AP5262" s="41"/>
      <c r="AQ5262" s="41"/>
      <c r="AR5262" s="42"/>
      <c r="AS5262" s="42"/>
      <c r="AU5262" s="43">
        <f t="shared" si="1150"/>
        <v>0</v>
      </c>
    </row>
    <row r="5263" spans="1:47" ht="15" customHeight="1" x14ac:dyDescent="0.25">
      <c r="A5263" s="11"/>
      <c r="B5263" s="19">
        <v>5432</v>
      </c>
      <c r="C5263" s="61"/>
      <c r="D5263" s="62"/>
      <c r="E5263" s="78"/>
      <c r="F5263" s="63"/>
      <c r="G5263" s="80"/>
      <c r="H5263" s="94"/>
      <c r="I5263" s="95"/>
      <c r="J5263" s="27"/>
      <c r="K5263" s="27"/>
      <c r="L5263" s="95"/>
      <c r="M5263" s="96"/>
      <c r="N5263" s="29">
        <v>0</v>
      </c>
      <c r="O5263" s="30" t="str">
        <f>IF(G5263&lt;=$N$2,"",IF(F5263=[3]Pav.tvarkyklė!$B$13,"",IF(ISBLANK(R5263),"X","")))</f>
        <v/>
      </c>
      <c r="P5263" s="91"/>
      <c r="Q5263" s="63"/>
      <c r="R5263" s="63"/>
      <c r="S5263" s="63"/>
      <c r="T5263" s="63"/>
      <c r="U5263" s="34" t="str">
        <f>IFERROR(INDEX('[3]5.Grup_T'!$G$4:$G$22,MATCH('6.Turtas'!E5263,'[3]5.Grup_T'!$E$4:$E$22,0)),"0")</f>
        <v>0</v>
      </c>
      <c r="V5263" s="35">
        <f t="shared" si="1137"/>
        <v>0</v>
      </c>
      <c r="W5263" s="35">
        <f>IF(NOT(ISBLANK(H5263)),(12-DATEDIF(H5263,'[3]1.Pradzia'!$D$13,"m")),0)</f>
        <v>0</v>
      </c>
      <c r="X5263" s="35">
        <f t="shared" si="1138"/>
        <v>0</v>
      </c>
      <c r="Y5263" s="35">
        <f t="shared" si="1148"/>
        <v>0</v>
      </c>
      <c r="Z5263" s="35">
        <f t="shared" si="1146"/>
        <v>0</v>
      </c>
      <c r="AA5263" s="36">
        <f t="shared" si="1139"/>
        <v>0</v>
      </c>
      <c r="AB5263" s="36">
        <f t="shared" si="1140"/>
        <v>0</v>
      </c>
      <c r="AC5263" s="37">
        <f t="shared" si="1141"/>
        <v>0</v>
      </c>
      <c r="AD5263" s="35">
        <f>IF(OR(YEAR(G5263)&lt;2019,O5263="X"),0,IF(ISBLANK(H5263),DATEDIF(G5263,'[3]1.Pradzia'!$D$13,"M"),DATEDIF(G5263,H5263,"m")))</f>
        <v>0</v>
      </c>
      <c r="AE5263" s="37">
        <f>IF(E5263='[3]5.Grup_T'!$E$20,0,IF(AD5263&lt;&gt;0,M5263/V5263*MIN(12,AD5263),0))</f>
        <v>0</v>
      </c>
      <c r="AF5263" s="37">
        <f t="shared" si="1142"/>
        <v>0</v>
      </c>
      <c r="AG5263" s="37">
        <f t="shared" si="1143"/>
        <v>0</v>
      </c>
      <c r="AH5263" s="37">
        <f t="shared" si="1144"/>
        <v>0</v>
      </c>
      <c r="AI5263" s="35" t="str">
        <f t="shared" si="1145"/>
        <v>Nusidėvėjęs</v>
      </c>
      <c r="AJ5263" s="38" t="str">
        <f>IF(AND(F5263&lt;&gt;[3]Pav.tvarkyklė!$B$12,F5263&lt;&gt;[3]Pav.tvarkyklė!$B$13),"GVTNT","X")</f>
        <v>GVTNT</v>
      </c>
      <c r="AK5263" s="39">
        <f t="shared" si="1147"/>
        <v>0</v>
      </c>
      <c r="AL5263" s="41"/>
      <c r="AM5263" s="41"/>
      <c r="AN5263" s="41">
        <f t="shared" si="1149"/>
        <v>1900</v>
      </c>
      <c r="AO5263" s="41"/>
      <c r="AP5263" s="41"/>
      <c r="AQ5263" s="41"/>
      <c r="AR5263" s="42"/>
      <c r="AS5263" s="42"/>
      <c r="AU5263" s="43">
        <f t="shared" si="1150"/>
        <v>0</v>
      </c>
    </row>
    <row r="5264" spans="1:47" ht="15" customHeight="1" x14ac:dyDescent="0.25">
      <c r="A5264" s="11"/>
      <c r="B5264" s="19">
        <v>5433</v>
      </c>
      <c r="C5264" s="61"/>
      <c r="D5264" s="62"/>
      <c r="E5264" s="78"/>
      <c r="F5264" s="63"/>
      <c r="G5264" s="80"/>
      <c r="H5264" s="94"/>
      <c r="I5264" s="95"/>
      <c r="J5264" s="27"/>
      <c r="K5264" s="27"/>
      <c r="L5264" s="95"/>
      <c r="M5264" s="96"/>
      <c r="N5264" s="29">
        <v>0</v>
      </c>
      <c r="O5264" s="30" t="str">
        <f>IF(G5264&lt;=$N$2,"",IF(F5264=[3]Pav.tvarkyklė!$B$13,"",IF(ISBLANK(R5264),"X","")))</f>
        <v/>
      </c>
      <c r="P5264" s="91"/>
      <c r="Q5264" s="63"/>
      <c r="R5264" s="63"/>
      <c r="S5264" s="63"/>
      <c r="T5264" s="63"/>
      <c r="U5264" s="34" t="str">
        <f>IFERROR(INDEX('[3]5.Grup_T'!$G$4:$G$22,MATCH('6.Turtas'!E5264,'[3]5.Grup_T'!$E$4:$E$22,0)),"0")</f>
        <v>0</v>
      </c>
      <c r="V5264" s="35">
        <f t="shared" si="1137"/>
        <v>0</v>
      </c>
      <c r="W5264" s="35">
        <f>IF(NOT(ISBLANK(H5264)),(12-DATEDIF(H5264,'[3]1.Pradzia'!$D$13,"m")),0)</f>
        <v>0</v>
      </c>
      <c r="X5264" s="35">
        <f t="shared" si="1138"/>
        <v>0</v>
      </c>
      <c r="Y5264" s="35">
        <f t="shared" si="1148"/>
        <v>0</v>
      </c>
      <c r="Z5264" s="35">
        <f t="shared" si="1146"/>
        <v>0</v>
      </c>
      <c r="AA5264" s="36">
        <f t="shared" si="1139"/>
        <v>0</v>
      </c>
      <c r="AB5264" s="36">
        <f t="shared" si="1140"/>
        <v>0</v>
      </c>
      <c r="AC5264" s="37">
        <f t="shared" si="1141"/>
        <v>0</v>
      </c>
      <c r="AD5264" s="35">
        <f>IF(OR(YEAR(G5264)&lt;2019,O5264="X"),0,IF(ISBLANK(H5264),DATEDIF(G5264,'[3]1.Pradzia'!$D$13,"M"),DATEDIF(G5264,H5264,"m")))</f>
        <v>0</v>
      </c>
      <c r="AE5264" s="37">
        <f>IF(E5264='[3]5.Grup_T'!$E$20,0,IF(AD5264&lt;&gt;0,M5264/V5264*MIN(12,AD5264),0))</f>
        <v>0</v>
      </c>
      <c r="AF5264" s="37">
        <f t="shared" si="1142"/>
        <v>0</v>
      </c>
      <c r="AG5264" s="37">
        <f t="shared" si="1143"/>
        <v>0</v>
      </c>
      <c r="AH5264" s="37">
        <f t="shared" si="1144"/>
        <v>0</v>
      </c>
      <c r="AI5264" s="35" t="str">
        <f t="shared" si="1145"/>
        <v>Nusidėvėjęs</v>
      </c>
      <c r="AJ5264" s="38" t="str">
        <f>IF(AND(F5264&lt;&gt;[3]Pav.tvarkyklė!$B$12,F5264&lt;&gt;[3]Pav.tvarkyklė!$B$13),"GVTNT","X")</f>
        <v>GVTNT</v>
      </c>
      <c r="AK5264" s="39">
        <f t="shared" si="1147"/>
        <v>0</v>
      </c>
      <c r="AL5264" s="41"/>
      <c r="AM5264" s="41"/>
      <c r="AN5264" s="41">
        <f t="shared" si="1149"/>
        <v>1900</v>
      </c>
      <c r="AO5264" s="41"/>
      <c r="AP5264" s="41"/>
      <c r="AQ5264" s="41"/>
      <c r="AR5264" s="42"/>
      <c r="AS5264" s="42"/>
      <c r="AU5264" s="43">
        <f t="shared" si="1150"/>
        <v>0</v>
      </c>
    </row>
    <row r="5265" spans="1:47" ht="15" customHeight="1" x14ac:dyDescent="0.25">
      <c r="A5265" s="11"/>
      <c r="B5265" s="19">
        <v>5434</v>
      </c>
      <c r="C5265" s="61"/>
      <c r="D5265" s="62"/>
      <c r="E5265" s="78"/>
      <c r="F5265" s="63"/>
      <c r="G5265" s="80"/>
      <c r="H5265" s="94"/>
      <c r="I5265" s="95"/>
      <c r="J5265" s="27"/>
      <c r="K5265" s="27"/>
      <c r="L5265" s="95"/>
      <c r="M5265" s="96"/>
      <c r="N5265" s="29">
        <v>0</v>
      </c>
      <c r="O5265" s="30" t="str">
        <f>IF(G5265&lt;=$N$2,"",IF(F5265=[3]Pav.tvarkyklė!$B$13,"",IF(ISBLANK(R5265),"X","")))</f>
        <v/>
      </c>
      <c r="P5265" s="91"/>
      <c r="Q5265" s="63"/>
      <c r="R5265" s="63"/>
      <c r="S5265" s="63"/>
      <c r="T5265" s="63"/>
      <c r="U5265" s="34" t="str">
        <f>IFERROR(INDEX('[3]5.Grup_T'!$G$4:$G$22,MATCH('6.Turtas'!E5265,'[3]5.Grup_T'!$E$4:$E$22,0)),"0")</f>
        <v>0</v>
      </c>
      <c r="V5265" s="35">
        <f t="shared" si="1137"/>
        <v>0</v>
      </c>
      <c r="W5265" s="35">
        <f>IF(NOT(ISBLANK(H5265)),(12-DATEDIF(H5265,'[3]1.Pradzia'!$D$13,"m")),0)</f>
        <v>0</v>
      </c>
      <c r="X5265" s="35">
        <f t="shared" si="1138"/>
        <v>0</v>
      </c>
      <c r="Y5265" s="35">
        <f t="shared" si="1148"/>
        <v>0</v>
      </c>
      <c r="Z5265" s="35">
        <f t="shared" si="1146"/>
        <v>0</v>
      </c>
      <c r="AA5265" s="36">
        <f t="shared" si="1139"/>
        <v>0</v>
      </c>
      <c r="AB5265" s="36">
        <f t="shared" si="1140"/>
        <v>0</v>
      </c>
      <c r="AC5265" s="37">
        <f t="shared" si="1141"/>
        <v>0</v>
      </c>
      <c r="AD5265" s="35">
        <f>IF(OR(YEAR(G5265)&lt;2019,O5265="X"),0,IF(ISBLANK(H5265),DATEDIF(G5265,'[3]1.Pradzia'!$D$13,"M"),DATEDIF(G5265,H5265,"m")))</f>
        <v>0</v>
      </c>
      <c r="AE5265" s="37">
        <f>IF(E5265='[3]5.Grup_T'!$E$20,0,IF(AD5265&lt;&gt;0,M5265/V5265*MIN(12,AD5265),0))</f>
        <v>0</v>
      </c>
      <c r="AF5265" s="37">
        <f t="shared" si="1142"/>
        <v>0</v>
      </c>
      <c r="AG5265" s="37">
        <f t="shared" si="1143"/>
        <v>0</v>
      </c>
      <c r="AH5265" s="37">
        <f t="shared" si="1144"/>
        <v>0</v>
      </c>
      <c r="AI5265" s="35" t="str">
        <f t="shared" si="1145"/>
        <v>Nusidėvėjęs</v>
      </c>
      <c r="AJ5265" s="38" t="str">
        <f>IF(AND(F5265&lt;&gt;[3]Pav.tvarkyklė!$B$12,F5265&lt;&gt;[3]Pav.tvarkyklė!$B$13),"GVTNT","X")</f>
        <v>GVTNT</v>
      </c>
      <c r="AK5265" s="39">
        <f t="shared" si="1147"/>
        <v>0</v>
      </c>
      <c r="AL5265" s="41"/>
      <c r="AM5265" s="41"/>
      <c r="AN5265" s="41">
        <f t="shared" si="1149"/>
        <v>1900</v>
      </c>
      <c r="AO5265" s="41"/>
      <c r="AP5265" s="41"/>
      <c r="AQ5265" s="41"/>
      <c r="AR5265" s="42"/>
      <c r="AS5265" s="42"/>
      <c r="AU5265" s="43">
        <f t="shared" si="1150"/>
        <v>0</v>
      </c>
    </row>
    <row r="5266" spans="1:47" ht="15" customHeight="1" x14ac:dyDescent="0.25">
      <c r="A5266" s="11"/>
      <c r="B5266" s="19">
        <v>5435</v>
      </c>
      <c r="C5266" s="61"/>
      <c r="D5266" s="62"/>
      <c r="E5266" s="78"/>
      <c r="F5266" s="63"/>
      <c r="G5266" s="80"/>
      <c r="H5266" s="94"/>
      <c r="I5266" s="95"/>
      <c r="J5266" s="27"/>
      <c r="K5266" s="27"/>
      <c r="L5266" s="95"/>
      <c r="M5266" s="96"/>
      <c r="N5266" s="29">
        <v>0</v>
      </c>
      <c r="O5266" s="30" t="str">
        <f>IF(G5266&lt;=$N$2,"",IF(F5266=[3]Pav.tvarkyklė!$B$13,"",IF(ISBLANK(R5266),"X","")))</f>
        <v/>
      </c>
      <c r="P5266" s="91"/>
      <c r="Q5266" s="63"/>
      <c r="R5266" s="63"/>
      <c r="S5266" s="63"/>
      <c r="T5266" s="63"/>
      <c r="U5266" s="34" t="str">
        <f>IFERROR(INDEX('[3]5.Grup_T'!$G$4:$G$22,MATCH('6.Turtas'!E5266,'[3]5.Grup_T'!$E$4:$E$22,0)),"0")</f>
        <v>0</v>
      </c>
      <c r="V5266" s="35">
        <f t="shared" ref="V5266:V5329" si="1151">U5266*12</f>
        <v>0</v>
      </c>
      <c r="W5266" s="35">
        <f>IF(NOT(ISBLANK(H5266)),(12-DATEDIF(H5266,'[3]1.Pradzia'!$D$13,"m")),0)</f>
        <v>0</v>
      </c>
      <c r="X5266" s="35">
        <f t="shared" ref="X5266:X5329" si="1152">IF(OR(ISBLANK(C5266),YEAR(G5266)&gt;=2019),0,DATEDIF(G5266,$N$2,"M"))</f>
        <v>0</v>
      </c>
      <c r="Y5266" s="35">
        <f t="shared" si="1148"/>
        <v>0</v>
      </c>
      <c r="Z5266" s="35">
        <f t="shared" si="1146"/>
        <v>0</v>
      </c>
      <c r="AA5266" s="36">
        <f t="shared" ref="AA5266:AA5329" si="1153">+IF(Z5266&lt;=0,0,N5266/Z5266)</f>
        <v>0</v>
      </c>
      <c r="AB5266" s="36">
        <f t="shared" ref="AB5266:AB5329" si="1154">IF(Z5266&lt;=0,N5266,N5266/Z5266*Y5266)</f>
        <v>0</v>
      </c>
      <c r="AC5266" s="37">
        <f t="shared" ref="AC5266:AC5329" si="1155">IF(YEAR(G5266)&lt;2019,M5266-N5266+AB5266,0)</f>
        <v>0</v>
      </c>
      <c r="AD5266" s="35">
        <f>IF(OR(YEAR(G5266)&lt;2019,O5266="X"),0,IF(ISBLANK(H5266),DATEDIF(G5266,'[3]1.Pradzia'!$D$13,"M"),DATEDIF(G5266,H5266,"m")))</f>
        <v>0</v>
      </c>
      <c r="AE5266" s="37">
        <f>IF(E5266='[3]5.Grup_T'!$E$20,0,IF(AD5266&lt;&gt;0,M5266/V5266*MIN(12,AD5266),0))</f>
        <v>0</v>
      </c>
      <c r="AF5266" s="37">
        <f t="shared" ref="AF5266:AF5329" si="1156">+AB5266+AE5266</f>
        <v>0</v>
      </c>
      <c r="AG5266" s="37">
        <f t="shared" ref="AG5266:AG5329" si="1157">AC5266+AE5266</f>
        <v>0</v>
      </c>
      <c r="AH5266" s="37">
        <f t="shared" ref="AH5266:AH5329" si="1158">M5266-AG5266</f>
        <v>0</v>
      </c>
      <c r="AI5266" s="35" t="str">
        <f t="shared" ref="AI5266:AI5329" si="1159">IF(H5266&lt;&gt;0,"Nurašytas",IF(O5266="X","Nesuderintas",IF(AH5266&lt;=0,"Nusidėvėjęs","")))</f>
        <v>Nusidėvėjęs</v>
      </c>
      <c r="AJ5266" s="38" t="str">
        <f>IF(AND(F5266&lt;&gt;[3]Pav.tvarkyklė!$B$12,F5266&lt;&gt;[3]Pav.tvarkyklė!$B$13),"GVTNT","X")</f>
        <v>GVTNT</v>
      </c>
      <c r="AK5266" s="39">
        <f t="shared" si="1147"/>
        <v>0</v>
      </c>
      <c r="AL5266" s="41"/>
      <c r="AM5266" s="41"/>
      <c r="AN5266" s="41">
        <f t="shared" si="1149"/>
        <v>1900</v>
      </c>
      <c r="AO5266" s="41"/>
      <c r="AP5266" s="41"/>
      <c r="AQ5266" s="41"/>
      <c r="AR5266" s="42"/>
      <c r="AS5266" s="42"/>
      <c r="AU5266" s="43">
        <f t="shared" si="1150"/>
        <v>0</v>
      </c>
    </row>
    <row r="5267" spans="1:47" ht="15" customHeight="1" x14ac:dyDescent="0.25">
      <c r="A5267" s="11"/>
      <c r="B5267" s="19">
        <v>5436</v>
      </c>
      <c r="C5267" s="61"/>
      <c r="D5267" s="62"/>
      <c r="E5267" s="78"/>
      <c r="F5267" s="63"/>
      <c r="G5267" s="80"/>
      <c r="H5267" s="94"/>
      <c r="I5267" s="95"/>
      <c r="J5267" s="27"/>
      <c r="K5267" s="27"/>
      <c r="L5267" s="95"/>
      <c r="M5267" s="96"/>
      <c r="N5267" s="29">
        <v>0</v>
      </c>
      <c r="O5267" s="30" t="str">
        <f>IF(G5267&lt;=$N$2,"",IF(F5267=[3]Pav.tvarkyklė!$B$13,"",IF(ISBLANK(R5267),"X","")))</f>
        <v/>
      </c>
      <c r="P5267" s="91"/>
      <c r="Q5267" s="63"/>
      <c r="R5267" s="63"/>
      <c r="S5267" s="63"/>
      <c r="T5267" s="63"/>
      <c r="U5267" s="34" t="str">
        <f>IFERROR(INDEX('[3]5.Grup_T'!$G$4:$G$22,MATCH('6.Turtas'!E5267,'[3]5.Grup_T'!$E$4:$E$22,0)),"0")</f>
        <v>0</v>
      </c>
      <c r="V5267" s="35">
        <f t="shared" si="1151"/>
        <v>0</v>
      </c>
      <c r="W5267" s="35">
        <f>IF(NOT(ISBLANK(H5267)),(12-DATEDIF(H5267,'[3]1.Pradzia'!$D$13,"m")),0)</f>
        <v>0</v>
      </c>
      <c r="X5267" s="35">
        <f t="shared" si="1152"/>
        <v>0</v>
      </c>
      <c r="Y5267" s="35">
        <f t="shared" si="1148"/>
        <v>0</v>
      </c>
      <c r="Z5267" s="35">
        <f t="shared" ref="Z5267:Z5330" si="1160">IF(YEAR(G5267)&gt;=2019,0,V5267-X5267)</f>
        <v>0</v>
      </c>
      <c r="AA5267" s="36">
        <f t="shared" si="1153"/>
        <v>0</v>
      </c>
      <c r="AB5267" s="36">
        <f t="shared" si="1154"/>
        <v>0</v>
      </c>
      <c r="AC5267" s="37">
        <f t="shared" si="1155"/>
        <v>0</v>
      </c>
      <c r="AD5267" s="35">
        <f>IF(OR(YEAR(G5267)&lt;2019,O5267="X"),0,IF(ISBLANK(H5267),DATEDIF(G5267,'[3]1.Pradzia'!$D$13,"M"),DATEDIF(G5267,H5267,"m")))</f>
        <v>0</v>
      </c>
      <c r="AE5267" s="37">
        <f>IF(E5267='[3]5.Grup_T'!$E$20,0,IF(AD5267&lt;&gt;0,M5267/V5267*MIN(12,AD5267),0))</f>
        <v>0</v>
      </c>
      <c r="AF5267" s="37">
        <f t="shared" si="1156"/>
        <v>0</v>
      </c>
      <c r="AG5267" s="37">
        <f t="shared" si="1157"/>
        <v>0</v>
      </c>
      <c r="AH5267" s="37">
        <f t="shared" si="1158"/>
        <v>0</v>
      </c>
      <c r="AI5267" s="35" t="str">
        <f t="shared" si="1159"/>
        <v>Nusidėvėjęs</v>
      </c>
      <c r="AJ5267" s="38" t="str">
        <f>IF(AND(F5267&lt;&gt;[3]Pav.tvarkyklė!$B$12,F5267&lt;&gt;[3]Pav.tvarkyklė!$B$13),"GVTNT","X")</f>
        <v>GVTNT</v>
      </c>
      <c r="AK5267" s="39">
        <f t="shared" ref="AK5267:AK5330" si="1161">I5267-J5267-K5267-L5267-M5267</f>
        <v>0</v>
      </c>
      <c r="AL5267" s="41"/>
      <c r="AM5267" s="41"/>
      <c r="AN5267" s="41">
        <f t="shared" si="1149"/>
        <v>1900</v>
      </c>
      <c r="AO5267" s="41"/>
      <c r="AP5267" s="41"/>
      <c r="AQ5267" s="41"/>
      <c r="AR5267" s="42"/>
      <c r="AS5267" s="42"/>
      <c r="AU5267" s="43">
        <f t="shared" si="1150"/>
        <v>0</v>
      </c>
    </row>
    <row r="5268" spans="1:47" ht="15" customHeight="1" x14ac:dyDescent="0.25">
      <c r="A5268" s="11"/>
      <c r="B5268" s="19">
        <v>5437</v>
      </c>
      <c r="C5268" s="61"/>
      <c r="D5268" s="62"/>
      <c r="E5268" s="78"/>
      <c r="F5268" s="63"/>
      <c r="G5268" s="80"/>
      <c r="H5268" s="94"/>
      <c r="I5268" s="95"/>
      <c r="J5268" s="27"/>
      <c r="K5268" s="27"/>
      <c r="L5268" s="95"/>
      <c r="M5268" s="96"/>
      <c r="N5268" s="29">
        <v>0</v>
      </c>
      <c r="O5268" s="30" t="str">
        <f>IF(G5268&lt;=$N$2,"",IF(F5268=[3]Pav.tvarkyklė!$B$13,"",IF(ISBLANK(R5268),"X","")))</f>
        <v/>
      </c>
      <c r="P5268" s="91"/>
      <c r="Q5268" s="63"/>
      <c r="R5268" s="63"/>
      <c r="S5268" s="63"/>
      <c r="T5268" s="63"/>
      <c r="U5268" s="34" t="str">
        <f>IFERROR(INDEX('[3]5.Grup_T'!$G$4:$G$22,MATCH('6.Turtas'!E5268,'[3]5.Grup_T'!$E$4:$E$22,0)),"0")</f>
        <v>0</v>
      </c>
      <c r="V5268" s="35">
        <f t="shared" si="1151"/>
        <v>0</v>
      </c>
      <c r="W5268" s="35">
        <f>IF(NOT(ISBLANK(H5268)),(12-DATEDIF(H5268,'[3]1.Pradzia'!$D$13,"m")),0)</f>
        <v>0</v>
      </c>
      <c r="X5268" s="35">
        <f t="shared" si="1152"/>
        <v>0</v>
      </c>
      <c r="Y5268" s="35">
        <f t="shared" si="1148"/>
        <v>0</v>
      </c>
      <c r="Z5268" s="35">
        <f t="shared" si="1160"/>
        <v>0</v>
      </c>
      <c r="AA5268" s="36">
        <f t="shared" si="1153"/>
        <v>0</v>
      </c>
      <c r="AB5268" s="36">
        <f t="shared" si="1154"/>
        <v>0</v>
      </c>
      <c r="AC5268" s="37">
        <f t="shared" si="1155"/>
        <v>0</v>
      </c>
      <c r="AD5268" s="35">
        <f>IF(OR(YEAR(G5268)&lt;2019,O5268="X"),0,IF(ISBLANK(H5268),DATEDIF(G5268,'[3]1.Pradzia'!$D$13,"M"),DATEDIF(G5268,H5268,"m")))</f>
        <v>0</v>
      </c>
      <c r="AE5268" s="37">
        <f>IF(E5268='[3]5.Grup_T'!$E$20,0,IF(AD5268&lt;&gt;0,M5268/V5268*MIN(12,AD5268),0))</f>
        <v>0</v>
      </c>
      <c r="AF5268" s="37">
        <f t="shared" si="1156"/>
        <v>0</v>
      </c>
      <c r="AG5268" s="37">
        <f t="shared" si="1157"/>
        <v>0</v>
      </c>
      <c r="AH5268" s="37">
        <f t="shared" si="1158"/>
        <v>0</v>
      </c>
      <c r="AI5268" s="35" t="str">
        <f t="shared" si="1159"/>
        <v>Nusidėvėjęs</v>
      </c>
      <c r="AJ5268" s="38" t="str">
        <f>IF(AND(F5268&lt;&gt;[3]Pav.tvarkyklė!$B$12,F5268&lt;&gt;[3]Pav.tvarkyklė!$B$13),"GVTNT","X")</f>
        <v>GVTNT</v>
      </c>
      <c r="AK5268" s="39">
        <f t="shared" si="1161"/>
        <v>0</v>
      </c>
      <c r="AL5268" s="41"/>
      <c r="AM5268" s="41"/>
      <c r="AN5268" s="41">
        <f t="shared" si="1149"/>
        <v>1900</v>
      </c>
      <c r="AO5268" s="41"/>
      <c r="AP5268" s="41"/>
      <c r="AQ5268" s="41"/>
      <c r="AR5268" s="42"/>
      <c r="AS5268" s="42"/>
      <c r="AU5268" s="43">
        <f t="shared" si="1150"/>
        <v>0</v>
      </c>
    </row>
    <row r="5269" spans="1:47" ht="15" customHeight="1" x14ac:dyDescent="0.25">
      <c r="A5269" s="11"/>
      <c r="B5269" s="19">
        <v>5438</v>
      </c>
      <c r="C5269" s="61"/>
      <c r="D5269" s="62"/>
      <c r="E5269" s="78"/>
      <c r="F5269" s="63"/>
      <c r="G5269" s="80"/>
      <c r="H5269" s="94"/>
      <c r="I5269" s="95"/>
      <c r="J5269" s="27"/>
      <c r="K5269" s="27"/>
      <c r="L5269" s="95"/>
      <c r="M5269" s="96"/>
      <c r="N5269" s="29">
        <v>0</v>
      </c>
      <c r="O5269" s="30" t="str">
        <f>IF(G5269&lt;=$N$2,"",IF(F5269=[3]Pav.tvarkyklė!$B$13,"",IF(ISBLANK(R5269),"X","")))</f>
        <v/>
      </c>
      <c r="P5269" s="91"/>
      <c r="Q5269" s="63"/>
      <c r="R5269" s="63"/>
      <c r="S5269" s="63"/>
      <c r="T5269" s="63"/>
      <c r="U5269" s="34" t="str">
        <f>IFERROR(INDEX('[3]5.Grup_T'!$G$4:$G$22,MATCH('6.Turtas'!E5269,'[3]5.Grup_T'!$E$4:$E$22,0)),"0")</f>
        <v>0</v>
      </c>
      <c r="V5269" s="35">
        <f t="shared" si="1151"/>
        <v>0</v>
      </c>
      <c r="W5269" s="35">
        <f>IF(NOT(ISBLANK(H5269)),(12-DATEDIF(H5269,'[3]1.Pradzia'!$D$13,"m")),0)</f>
        <v>0</v>
      </c>
      <c r="X5269" s="35">
        <f t="shared" si="1152"/>
        <v>0</v>
      </c>
      <c r="Y5269" s="35">
        <f t="shared" si="1148"/>
        <v>0</v>
      </c>
      <c r="Z5269" s="35">
        <f t="shared" si="1160"/>
        <v>0</v>
      </c>
      <c r="AA5269" s="36">
        <f t="shared" si="1153"/>
        <v>0</v>
      </c>
      <c r="AB5269" s="36">
        <f t="shared" si="1154"/>
        <v>0</v>
      </c>
      <c r="AC5269" s="37">
        <f t="shared" si="1155"/>
        <v>0</v>
      </c>
      <c r="AD5269" s="35">
        <f>IF(OR(YEAR(G5269)&lt;2019,O5269="X"),0,IF(ISBLANK(H5269),DATEDIF(G5269,'[3]1.Pradzia'!$D$13,"M"),DATEDIF(G5269,H5269,"m")))</f>
        <v>0</v>
      </c>
      <c r="AE5269" s="37">
        <f>IF(E5269='[3]5.Grup_T'!$E$20,0,IF(AD5269&lt;&gt;0,M5269/V5269*MIN(12,AD5269),0))</f>
        <v>0</v>
      </c>
      <c r="AF5269" s="37">
        <f t="shared" si="1156"/>
        <v>0</v>
      </c>
      <c r="AG5269" s="37">
        <f t="shared" si="1157"/>
        <v>0</v>
      </c>
      <c r="AH5269" s="37">
        <f t="shared" si="1158"/>
        <v>0</v>
      </c>
      <c r="AI5269" s="35" t="str">
        <f t="shared" si="1159"/>
        <v>Nusidėvėjęs</v>
      </c>
      <c r="AJ5269" s="38" t="str">
        <f>IF(AND(F5269&lt;&gt;[3]Pav.tvarkyklė!$B$12,F5269&lt;&gt;[3]Pav.tvarkyklė!$B$13),"GVTNT","X")</f>
        <v>GVTNT</v>
      </c>
      <c r="AK5269" s="39">
        <f t="shared" si="1161"/>
        <v>0</v>
      </c>
      <c r="AL5269" s="41"/>
      <c r="AM5269" s="41"/>
      <c r="AN5269" s="41">
        <f t="shared" si="1149"/>
        <v>1900</v>
      </c>
      <c r="AO5269" s="41"/>
      <c r="AP5269" s="41"/>
      <c r="AQ5269" s="41"/>
      <c r="AR5269" s="42"/>
      <c r="AS5269" s="42"/>
      <c r="AU5269" s="43">
        <f t="shared" si="1150"/>
        <v>0</v>
      </c>
    </row>
    <row r="5270" spans="1:47" ht="15" customHeight="1" x14ac:dyDescent="0.25">
      <c r="A5270" s="11"/>
      <c r="B5270" s="19">
        <v>5439</v>
      </c>
      <c r="C5270" s="61"/>
      <c r="D5270" s="62"/>
      <c r="E5270" s="78"/>
      <c r="F5270" s="63"/>
      <c r="G5270" s="80"/>
      <c r="H5270" s="94"/>
      <c r="I5270" s="95"/>
      <c r="J5270" s="27"/>
      <c r="K5270" s="27"/>
      <c r="L5270" s="95"/>
      <c r="M5270" s="96"/>
      <c r="N5270" s="29">
        <v>0</v>
      </c>
      <c r="O5270" s="30" t="str">
        <f>IF(G5270&lt;=$N$2,"",IF(F5270=[3]Pav.tvarkyklė!$B$13,"",IF(ISBLANK(R5270),"X","")))</f>
        <v/>
      </c>
      <c r="P5270" s="91"/>
      <c r="Q5270" s="63"/>
      <c r="R5270" s="63"/>
      <c r="S5270" s="63"/>
      <c r="T5270" s="63"/>
      <c r="U5270" s="34" t="str">
        <f>IFERROR(INDEX('[3]5.Grup_T'!$G$4:$G$22,MATCH('6.Turtas'!E5270,'[3]5.Grup_T'!$E$4:$E$22,0)),"0")</f>
        <v>0</v>
      </c>
      <c r="V5270" s="35">
        <f t="shared" si="1151"/>
        <v>0</v>
      </c>
      <c r="W5270" s="35">
        <f>IF(NOT(ISBLANK(H5270)),(12-DATEDIF(H5270,'[3]1.Pradzia'!$D$13,"m")),0)</f>
        <v>0</v>
      </c>
      <c r="X5270" s="35">
        <f t="shared" si="1152"/>
        <v>0</v>
      </c>
      <c r="Y5270" s="35">
        <f t="shared" si="1148"/>
        <v>0</v>
      </c>
      <c r="Z5270" s="35">
        <f t="shared" si="1160"/>
        <v>0</v>
      </c>
      <c r="AA5270" s="36">
        <f t="shared" si="1153"/>
        <v>0</v>
      </c>
      <c r="AB5270" s="36">
        <f t="shared" si="1154"/>
        <v>0</v>
      </c>
      <c r="AC5270" s="37">
        <f t="shared" si="1155"/>
        <v>0</v>
      </c>
      <c r="AD5270" s="35">
        <f>IF(OR(YEAR(G5270)&lt;2019,O5270="X"),0,IF(ISBLANK(H5270),DATEDIF(G5270,'[3]1.Pradzia'!$D$13,"M"),DATEDIF(G5270,H5270,"m")))</f>
        <v>0</v>
      </c>
      <c r="AE5270" s="37">
        <f>IF(E5270='[3]5.Grup_T'!$E$20,0,IF(AD5270&lt;&gt;0,M5270/V5270*MIN(12,AD5270),0))</f>
        <v>0</v>
      </c>
      <c r="AF5270" s="37">
        <f t="shared" si="1156"/>
        <v>0</v>
      </c>
      <c r="AG5270" s="37">
        <f t="shared" si="1157"/>
        <v>0</v>
      </c>
      <c r="AH5270" s="37">
        <f t="shared" si="1158"/>
        <v>0</v>
      </c>
      <c r="AI5270" s="35" t="str">
        <f t="shared" si="1159"/>
        <v>Nusidėvėjęs</v>
      </c>
      <c r="AJ5270" s="38" t="str">
        <f>IF(AND(F5270&lt;&gt;[3]Pav.tvarkyklė!$B$12,F5270&lt;&gt;[3]Pav.tvarkyklė!$B$13),"GVTNT","X")</f>
        <v>GVTNT</v>
      </c>
      <c r="AK5270" s="39">
        <f t="shared" si="1161"/>
        <v>0</v>
      </c>
      <c r="AL5270" s="41"/>
      <c r="AM5270" s="41"/>
      <c r="AN5270" s="41">
        <f t="shared" si="1149"/>
        <v>1900</v>
      </c>
      <c r="AO5270" s="41"/>
      <c r="AP5270" s="41"/>
      <c r="AQ5270" s="41"/>
      <c r="AR5270" s="42"/>
      <c r="AS5270" s="42"/>
      <c r="AU5270" s="43">
        <f t="shared" si="1150"/>
        <v>0</v>
      </c>
    </row>
    <row r="5271" spans="1:47" ht="15" customHeight="1" x14ac:dyDescent="0.25">
      <c r="A5271" s="11"/>
      <c r="B5271" s="19">
        <v>5440</v>
      </c>
      <c r="C5271" s="61"/>
      <c r="D5271" s="62"/>
      <c r="E5271" s="78"/>
      <c r="F5271" s="63"/>
      <c r="G5271" s="80"/>
      <c r="H5271" s="94"/>
      <c r="I5271" s="95"/>
      <c r="J5271" s="27"/>
      <c r="K5271" s="27"/>
      <c r="L5271" s="95"/>
      <c r="M5271" s="96"/>
      <c r="N5271" s="29">
        <v>0</v>
      </c>
      <c r="O5271" s="30" t="str">
        <f>IF(G5271&lt;=$N$2,"",IF(F5271=[3]Pav.tvarkyklė!$B$13,"",IF(ISBLANK(R5271),"X","")))</f>
        <v/>
      </c>
      <c r="P5271" s="91"/>
      <c r="Q5271" s="63"/>
      <c r="R5271" s="63"/>
      <c r="S5271" s="63"/>
      <c r="T5271" s="63"/>
      <c r="U5271" s="34" t="str">
        <f>IFERROR(INDEX('[3]5.Grup_T'!$G$4:$G$22,MATCH('6.Turtas'!E5271,'[3]5.Grup_T'!$E$4:$E$22,0)),"0")</f>
        <v>0</v>
      </c>
      <c r="V5271" s="35">
        <f t="shared" si="1151"/>
        <v>0</v>
      </c>
      <c r="W5271" s="35">
        <f>IF(NOT(ISBLANK(H5271)),(12-DATEDIF(H5271,'[3]1.Pradzia'!$D$13,"m")),0)</f>
        <v>0</v>
      </c>
      <c r="X5271" s="35">
        <f t="shared" si="1152"/>
        <v>0</v>
      </c>
      <c r="Y5271" s="35">
        <f t="shared" si="1148"/>
        <v>0</v>
      </c>
      <c r="Z5271" s="35">
        <f t="shared" si="1160"/>
        <v>0</v>
      </c>
      <c r="AA5271" s="36">
        <f t="shared" si="1153"/>
        <v>0</v>
      </c>
      <c r="AB5271" s="36">
        <f t="shared" si="1154"/>
        <v>0</v>
      </c>
      <c r="AC5271" s="37">
        <f t="shared" si="1155"/>
        <v>0</v>
      </c>
      <c r="AD5271" s="35">
        <f>IF(OR(YEAR(G5271)&lt;2019,O5271="X"),0,IF(ISBLANK(H5271),DATEDIF(G5271,'[3]1.Pradzia'!$D$13,"M"),DATEDIF(G5271,H5271,"m")))</f>
        <v>0</v>
      </c>
      <c r="AE5271" s="37">
        <f>IF(E5271='[3]5.Grup_T'!$E$20,0,IF(AD5271&lt;&gt;0,M5271/V5271*MIN(12,AD5271),0))</f>
        <v>0</v>
      </c>
      <c r="AF5271" s="37">
        <f t="shared" si="1156"/>
        <v>0</v>
      </c>
      <c r="AG5271" s="37">
        <f t="shared" si="1157"/>
        <v>0</v>
      </c>
      <c r="AH5271" s="37">
        <f t="shared" si="1158"/>
        <v>0</v>
      </c>
      <c r="AI5271" s="35" t="str">
        <f t="shared" si="1159"/>
        <v>Nusidėvėjęs</v>
      </c>
      <c r="AJ5271" s="38" t="str">
        <f>IF(AND(F5271&lt;&gt;[3]Pav.tvarkyklė!$B$12,F5271&lt;&gt;[3]Pav.tvarkyklė!$B$13),"GVTNT","X")</f>
        <v>GVTNT</v>
      </c>
      <c r="AK5271" s="39">
        <f t="shared" si="1161"/>
        <v>0</v>
      </c>
      <c r="AL5271" s="41"/>
      <c r="AM5271" s="41"/>
      <c r="AN5271" s="41">
        <f t="shared" si="1149"/>
        <v>1900</v>
      </c>
      <c r="AO5271" s="41"/>
      <c r="AP5271" s="41"/>
      <c r="AQ5271" s="41"/>
      <c r="AR5271" s="42"/>
      <c r="AS5271" s="42"/>
      <c r="AU5271" s="43">
        <f t="shared" si="1150"/>
        <v>0</v>
      </c>
    </row>
    <row r="5272" spans="1:47" ht="15" customHeight="1" x14ac:dyDescent="0.25">
      <c r="A5272" s="11"/>
      <c r="B5272" s="19">
        <v>5441</v>
      </c>
      <c r="C5272" s="61"/>
      <c r="D5272" s="62"/>
      <c r="E5272" s="78"/>
      <c r="F5272" s="63"/>
      <c r="G5272" s="80"/>
      <c r="H5272" s="94"/>
      <c r="I5272" s="95"/>
      <c r="J5272" s="27"/>
      <c r="K5272" s="27"/>
      <c r="L5272" s="95"/>
      <c r="M5272" s="96"/>
      <c r="N5272" s="29">
        <v>0</v>
      </c>
      <c r="O5272" s="30" t="str">
        <f>IF(G5272&lt;=$N$2,"",IF(F5272=[3]Pav.tvarkyklė!$B$13,"",IF(ISBLANK(R5272),"X","")))</f>
        <v/>
      </c>
      <c r="P5272" s="91"/>
      <c r="Q5272" s="63"/>
      <c r="R5272" s="63"/>
      <c r="S5272" s="63"/>
      <c r="T5272" s="63"/>
      <c r="U5272" s="34" t="str">
        <f>IFERROR(INDEX('[3]5.Grup_T'!$G$4:$G$22,MATCH('6.Turtas'!E5272,'[3]5.Grup_T'!$E$4:$E$22,0)),"0")</f>
        <v>0</v>
      </c>
      <c r="V5272" s="35">
        <f t="shared" si="1151"/>
        <v>0</v>
      </c>
      <c r="W5272" s="35">
        <f>IF(NOT(ISBLANK(H5272)),(12-DATEDIF(H5272,'[3]1.Pradzia'!$D$13,"m")),0)</f>
        <v>0</v>
      </c>
      <c r="X5272" s="35">
        <f t="shared" si="1152"/>
        <v>0</v>
      </c>
      <c r="Y5272" s="35">
        <f t="shared" si="1148"/>
        <v>0</v>
      </c>
      <c r="Z5272" s="35">
        <f t="shared" si="1160"/>
        <v>0</v>
      </c>
      <c r="AA5272" s="36">
        <f t="shared" si="1153"/>
        <v>0</v>
      </c>
      <c r="AB5272" s="36">
        <f t="shared" si="1154"/>
        <v>0</v>
      </c>
      <c r="AC5272" s="37">
        <f t="shared" si="1155"/>
        <v>0</v>
      </c>
      <c r="AD5272" s="35">
        <f>IF(OR(YEAR(G5272)&lt;2019,O5272="X"),0,IF(ISBLANK(H5272),DATEDIF(G5272,'[3]1.Pradzia'!$D$13,"M"),DATEDIF(G5272,H5272,"m")))</f>
        <v>0</v>
      </c>
      <c r="AE5272" s="37">
        <f>IF(E5272='[3]5.Grup_T'!$E$20,0,IF(AD5272&lt;&gt;0,M5272/V5272*MIN(12,AD5272),0))</f>
        <v>0</v>
      </c>
      <c r="AF5272" s="37">
        <f t="shared" si="1156"/>
        <v>0</v>
      </c>
      <c r="AG5272" s="37">
        <f t="shared" si="1157"/>
        <v>0</v>
      </c>
      <c r="AH5272" s="37">
        <f t="shared" si="1158"/>
        <v>0</v>
      </c>
      <c r="AI5272" s="35" t="str">
        <f t="shared" si="1159"/>
        <v>Nusidėvėjęs</v>
      </c>
      <c r="AJ5272" s="38" t="str">
        <f>IF(AND(F5272&lt;&gt;[3]Pav.tvarkyklė!$B$12,F5272&lt;&gt;[3]Pav.tvarkyklė!$B$13),"GVTNT","X")</f>
        <v>GVTNT</v>
      </c>
      <c r="AK5272" s="39">
        <f t="shared" si="1161"/>
        <v>0</v>
      </c>
      <c r="AL5272" s="41"/>
      <c r="AM5272" s="41"/>
      <c r="AN5272" s="41">
        <f t="shared" si="1149"/>
        <v>1900</v>
      </c>
      <c r="AO5272" s="41"/>
      <c r="AP5272" s="41"/>
      <c r="AQ5272" s="41"/>
      <c r="AR5272" s="42"/>
      <c r="AS5272" s="42"/>
      <c r="AU5272" s="43">
        <f t="shared" si="1150"/>
        <v>0</v>
      </c>
    </row>
    <row r="5273" spans="1:47" ht="15" customHeight="1" x14ac:dyDescent="0.25">
      <c r="A5273" s="11"/>
      <c r="B5273" s="19">
        <v>5442</v>
      </c>
      <c r="C5273" s="61"/>
      <c r="D5273" s="62"/>
      <c r="E5273" s="78"/>
      <c r="F5273" s="63"/>
      <c r="G5273" s="80"/>
      <c r="H5273" s="94"/>
      <c r="I5273" s="95"/>
      <c r="J5273" s="27"/>
      <c r="K5273" s="27"/>
      <c r="L5273" s="95"/>
      <c r="M5273" s="96"/>
      <c r="N5273" s="29">
        <v>0</v>
      </c>
      <c r="O5273" s="30" t="str">
        <f>IF(G5273&lt;=$N$2,"",IF(F5273=[3]Pav.tvarkyklė!$B$13,"",IF(ISBLANK(R5273),"X","")))</f>
        <v/>
      </c>
      <c r="P5273" s="91"/>
      <c r="Q5273" s="63"/>
      <c r="R5273" s="63"/>
      <c r="S5273" s="63"/>
      <c r="T5273" s="63"/>
      <c r="U5273" s="34" t="str">
        <f>IFERROR(INDEX('[3]5.Grup_T'!$G$4:$G$22,MATCH('6.Turtas'!E5273,'[3]5.Grup_T'!$E$4:$E$22,0)),"0")</f>
        <v>0</v>
      </c>
      <c r="V5273" s="35">
        <f t="shared" si="1151"/>
        <v>0</v>
      </c>
      <c r="W5273" s="35">
        <f>IF(NOT(ISBLANK(H5273)),(12-DATEDIF(H5273,'[3]1.Pradzia'!$D$13,"m")),0)</f>
        <v>0</v>
      </c>
      <c r="X5273" s="35">
        <f t="shared" si="1152"/>
        <v>0</v>
      </c>
      <c r="Y5273" s="35">
        <f t="shared" si="1148"/>
        <v>0</v>
      </c>
      <c r="Z5273" s="35">
        <f t="shared" si="1160"/>
        <v>0</v>
      </c>
      <c r="AA5273" s="36">
        <f t="shared" si="1153"/>
        <v>0</v>
      </c>
      <c r="AB5273" s="36">
        <f t="shared" si="1154"/>
        <v>0</v>
      </c>
      <c r="AC5273" s="37">
        <f t="shared" si="1155"/>
        <v>0</v>
      </c>
      <c r="AD5273" s="35">
        <f>IF(OR(YEAR(G5273)&lt;2019,O5273="X"),0,IF(ISBLANK(H5273),DATEDIF(G5273,'[3]1.Pradzia'!$D$13,"M"),DATEDIF(G5273,H5273,"m")))</f>
        <v>0</v>
      </c>
      <c r="AE5273" s="37">
        <f>IF(E5273='[3]5.Grup_T'!$E$20,0,IF(AD5273&lt;&gt;0,M5273/V5273*MIN(12,AD5273),0))</f>
        <v>0</v>
      </c>
      <c r="AF5273" s="37">
        <f t="shared" si="1156"/>
        <v>0</v>
      </c>
      <c r="AG5273" s="37">
        <f t="shared" si="1157"/>
        <v>0</v>
      </c>
      <c r="AH5273" s="37">
        <f t="shared" si="1158"/>
        <v>0</v>
      </c>
      <c r="AI5273" s="35" t="str">
        <f t="shared" si="1159"/>
        <v>Nusidėvėjęs</v>
      </c>
      <c r="AJ5273" s="38" t="str">
        <f>IF(AND(F5273&lt;&gt;[3]Pav.tvarkyklė!$B$12,F5273&lt;&gt;[3]Pav.tvarkyklė!$B$13),"GVTNT","X")</f>
        <v>GVTNT</v>
      </c>
      <c r="AK5273" s="39">
        <f t="shared" si="1161"/>
        <v>0</v>
      </c>
      <c r="AL5273" s="41"/>
      <c r="AM5273" s="41"/>
      <c r="AN5273" s="41">
        <f t="shared" si="1149"/>
        <v>1900</v>
      </c>
      <c r="AO5273" s="41"/>
      <c r="AP5273" s="41"/>
      <c r="AQ5273" s="41"/>
      <c r="AR5273" s="42"/>
      <c r="AS5273" s="42"/>
      <c r="AU5273" s="43">
        <f t="shared" si="1150"/>
        <v>0</v>
      </c>
    </row>
    <row r="5274" spans="1:47" ht="15" customHeight="1" x14ac:dyDescent="0.25">
      <c r="A5274" s="11"/>
      <c r="B5274" s="19">
        <v>5443</v>
      </c>
      <c r="C5274" s="61"/>
      <c r="D5274" s="62"/>
      <c r="E5274" s="78"/>
      <c r="F5274" s="63"/>
      <c r="G5274" s="80"/>
      <c r="H5274" s="94"/>
      <c r="I5274" s="95"/>
      <c r="J5274" s="27"/>
      <c r="K5274" s="27"/>
      <c r="L5274" s="95"/>
      <c r="M5274" s="96"/>
      <c r="N5274" s="29">
        <v>0</v>
      </c>
      <c r="O5274" s="30" t="str">
        <f>IF(G5274&lt;=$N$2,"",IF(F5274=[3]Pav.tvarkyklė!$B$13,"",IF(ISBLANK(R5274),"X","")))</f>
        <v/>
      </c>
      <c r="P5274" s="91"/>
      <c r="Q5274" s="63"/>
      <c r="R5274" s="63"/>
      <c r="S5274" s="63"/>
      <c r="T5274" s="63"/>
      <c r="U5274" s="34" t="str">
        <f>IFERROR(INDEX('[3]5.Grup_T'!$G$4:$G$22,MATCH('6.Turtas'!E5274,'[3]5.Grup_T'!$E$4:$E$22,0)),"0")</f>
        <v>0</v>
      </c>
      <c r="V5274" s="35">
        <f t="shared" si="1151"/>
        <v>0</v>
      </c>
      <c r="W5274" s="35">
        <f>IF(NOT(ISBLANK(H5274)),(12-DATEDIF(H5274,'[3]1.Pradzia'!$D$13,"m")),0)</f>
        <v>0</v>
      </c>
      <c r="X5274" s="35">
        <f t="shared" si="1152"/>
        <v>0</v>
      </c>
      <c r="Y5274" s="35">
        <f t="shared" si="1148"/>
        <v>0</v>
      </c>
      <c r="Z5274" s="35">
        <f t="shared" si="1160"/>
        <v>0</v>
      </c>
      <c r="AA5274" s="36">
        <f t="shared" si="1153"/>
        <v>0</v>
      </c>
      <c r="AB5274" s="36">
        <f t="shared" si="1154"/>
        <v>0</v>
      </c>
      <c r="AC5274" s="37">
        <f t="shared" si="1155"/>
        <v>0</v>
      </c>
      <c r="AD5274" s="35">
        <f>IF(OR(YEAR(G5274)&lt;2019,O5274="X"),0,IF(ISBLANK(H5274),DATEDIF(G5274,'[3]1.Pradzia'!$D$13,"M"),DATEDIF(G5274,H5274,"m")))</f>
        <v>0</v>
      </c>
      <c r="AE5274" s="37">
        <f>IF(E5274='[3]5.Grup_T'!$E$20,0,IF(AD5274&lt;&gt;0,M5274/V5274*MIN(12,AD5274),0))</f>
        <v>0</v>
      </c>
      <c r="AF5274" s="37">
        <f t="shared" si="1156"/>
        <v>0</v>
      </c>
      <c r="AG5274" s="37">
        <f t="shared" si="1157"/>
        <v>0</v>
      </c>
      <c r="AH5274" s="37">
        <f t="shared" si="1158"/>
        <v>0</v>
      </c>
      <c r="AI5274" s="35" t="str">
        <f t="shared" si="1159"/>
        <v>Nusidėvėjęs</v>
      </c>
      <c r="AJ5274" s="38" t="str">
        <f>IF(AND(F5274&lt;&gt;[3]Pav.tvarkyklė!$B$12,F5274&lt;&gt;[3]Pav.tvarkyklė!$B$13),"GVTNT","X")</f>
        <v>GVTNT</v>
      </c>
      <c r="AK5274" s="39">
        <f t="shared" si="1161"/>
        <v>0</v>
      </c>
      <c r="AL5274" s="41"/>
      <c r="AM5274" s="41"/>
      <c r="AN5274" s="41">
        <f t="shared" si="1149"/>
        <v>1900</v>
      </c>
      <c r="AO5274" s="41"/>
      <c r="AP5274" s="41"/>
      <c r="AQ5274" s="41"/>
      <c r="AR5274" s="42"/>
      <c r="AS5274" s="42"/>
      <c r="AU5274" s="43">
        <f t="shared" si="1150"/>
        <v>0</v>
      </c>
    </row>
    <row r="5275" spans="1:47" ht="15" customHeight="1" x14ac:dyDescent="0.25">
      <c r="A5275" s="11"/>
      <c r="B5275" s="19">
        <v>5444</v>
      </c>
      <c r="C5275" s="61"/>
      <c r="D5275" s="62"/>
      <c r="E5275" s="78"/>
      <c r="F5275" s="63"/>
      <c r="G5275" s="80"/>
      <c r="H5275" s="94"/>
      <c r="I5275" s="95"/>
      <c r="J5275" s="27"/>
      <c r="K5275" s="27"/>
      <c r="L5275" s="95"/>
      <c r="M5275" s="96"/>
      <c r="N5275" s="29">
        <v>0</v>
      </c>
      <c r="O5275" s="30" t="str">
        <f>IF(G5275&lt;=$N$2,"",IF(F5275=[3]Pav.tvarkyklė!$B$13,"",IF(ISBLANK(R5275),"X","")))</f>
        <v/>
      </c>
      <c r="P5275" s="91"/>
      <c r="Q5275" s="63"/>
      <c r="R5275" s="63"/>
      <c r="S5275" s="63"/>
      <c r="T5275" s="63"/>
      <c r="U5275" s="34" t="str">
        <f>IFERROR(INDEX('[3]5.Grup_T'!$G$4:$G$22,MATCH('6.Turtas'!E5275,'[3]5.Grup_T'!$E$4:$E$22,0)),"0")</f>
        <v>0</v>
      </c>
      <c r="V5275" s="35">
        <f t="shared" si="1151"/>
        <v>0</v>
      </c>
      <c r="W5275" s="35">
        <f>IF(NOT(ISBLANK(H5275)),(12-DATEDIF(H5275,'[3]1.Pradzia'!$D$13,"m")),0)</f>
        <v>0</v>
      </c>
      <c r="X5275" s="35">
        <f t="shared" si="1152"/>
        <v>0</v>
      </c>
      <c r="Y5275" s="35">
        <f t="shared" si="1148"/>
        <v>0</v>
      </c>
      <c r="Z5275" s="35">
        <f t="shared" si="1160"/>
        <v>0</v>
      </c>
      <c r="AA5275" s="36">
        <f t="shared" si="1153"/>
        <v>0</v>
      </c>
      <c r="AB5275" s="36">
        <f t="shared" si="1154"/>
        <v>0</v>
      </c>
      <c r="AC5275" s="37">
        <f t="shared" si="1155"/>
        <v>0</v>
      </c>
      <c r="AD5275" s="35">
        <f>IF(OR(YEAR(G5275)&lt;2019,O5275="X"),0,IF(ISBLANK(H5275),DATEDIF(G5275,'[3]1.Pradzia'!$D$13,"M"),DATEDIF(G5275,H5275,"m")))</f>
        <v>0</v>
      </c>
      <c r="AE5275" s="37">
        <f>IF(E5275='[3]5.Grup_T'!$E$20,0,IF(AD5275&lt;&gt;0,M5275/V5275*MIN(12,AD5275),0))</f>
        <v>0</v>
      </c>
      <c r="AF5275" s="37">
        <f t="shared" si="1156"/>
        <v>0</v>
      </c>
      <c r="AG5275" s="37">
        <f t="shared" si="1157"/>
        <v>0</v>
      </c>
      <c r="AH5275" s="37">
        <f t="shared" si="1158"/>
        <v>0</v>
      </c>
      <c r="AI5275" s="35" t="str">
        <f t="shared" si="1159"/>
        <v>Nusidėvėjęs</v>
      </c>
      <c r="AJ5275" s="38" t="str">
        <f>IF(AND(F5275&lt;&gt;[3]Pav.tvarkyklė!$B$12,F5275&lt;&gt;[3]Pav.tvarkyklė!$B$13),"GVTNT","X")</f>
        <v>GVTNT</v>
      </c>
      <c r="AK5275" s="39">
        <f t="shared" si="1161"/>
        <v>0</v>
      </c>
      <c r="AL5275" s="41"/>
      <c r="AM5275" s="41"/>
      <c r="AN5275" s="41">
        <f t="shared" si="1149"/>
        <v>1900</v>
      </c>
      <c r="AO5275" s="41"/>
      <c r="AP5275" s="41"/>
      <c r="AQ5275" s="41"/>
      <c r="AR5275" s="42"/>
      <c r="AS5275" s="42"/>
      <c r="AU5275" s="43">
        <f t="shared" si="1150"/>
        <v>0</v>
      </c>
    </row>
    <row r="5276" spans="1:47" ht="15" customHeight="1" x14ac:dyDescent="0.25">
      <c r="A5276" s="11"/>
      <c r="B5276" s="19">
        <v>5445</v>
      </c>
      <c r="C5276" s="61"/>
      <c r="D5276" s="62"/>
      <c r="E5276" s="78"/>
      <c r="F5276" s="63"/>
      <c r="G5276" s="80"/>
      <c r="H5276" s="94"/>
      <c r="I5276" s="95"/>
      <c r="J5276" s="27"/>
      <c r="K5276" s="27"/>
      <c r="L5276" s="95"/>
      <c r="M5276" s="96"/>
      <c r="N5276" s="29">
        <v>0</v>
      </c>
      <c r="O5276" s="30" t="str">
        <f>IF(G5276&lt;=$N$2,"",IF(F5276=[3]Pav.tvarkyklė!$B$13,"",IF(ISBLANK(R5276),"X","")))</f>
        <v/>
      </c>
      <c r="P5276" s="91"/>
      <c r="Q5276" s="63"/>
      <c r="R5276" s="63"/>
      <c r="S5276" s="63"/>
      <c r="T5276" s="63"/>
      <c r="U5276" s="34" t="str">
        <f>IFERROR(INDEX('[3]5.Grup_T'!$G$4:$G$22,MATCH('6.Turtas'!E5276,'[3]5.Grup_T'!$E$4:$E$22,0)),"0")</f>
        <v>0</v>
      </c>
      <c r="V5276" s="35">
        <f t="shared" si="1151"/>
        <v>0</v>
      </c>
      <c r="W5276" s="35">
        <f>IF(NOT(ISBLANK(H5276)),(12-DATEDIF(H5276,'[3]1.Pradzia'!$D$13,"m")),0)</f>
        <v>0</v>
      </c>
      <c r="X5276" s="35">
        <f t="shared" si="1152"/>
        <v>0</v>
      </c>
      <c r="Y5276" s="35">
        <f t="shared" si="1148"/>
        <v>0</v>
      </c>
      <c r="Z5276" s="35">
        <f t="shared" si="1160"/>
        <v>0</v>
      </c>
      <c r="AA5276" s="36">
        <f t="shared" si="1153"/>
        <v>0</v>
      </c>
      <c r="AB5276" s="36">
        <f t="shared" si="1154"/>
        <v>0</v>
      </c>
      <c r="AC5276" s="37">
        <f t="shared" si="1155"/>
        <v>0</v>
      </c>
      <c r="AD5276" s="35">
        <f>IF(OR(YEAR(G5276)&lt;2019,O5276="X"),0,IF(ISBLANK(H5276),DATEDIF(G5276,'[3]1.Pradzia'!$D$13,"M"),DATEDIF(G5276,H5276,"m")))</f>
        <v>0</v>
      </c>
      <c r="AE5276" s="37">
        <f>IF(E5276='[3]5.Grup_T'!$E$20,0,IF(AD5276&lt;&gt;0,M5276/V5276*MIN(12,AD5276),0))</f>
        <v>0</v>
      </c>
      <c r="AF5276" s="37">
        <f t="shared" si="1156"/>
        <v>0</v>
      </c>
      <c r="AG5276" s="37">
        <f t="shared" si="1157"/>
        <v>0</v>
      </c>
      <c r="AH5276" s="37">
        <f t="shared" si="1158"/>
        <v>0</v>
      </c>
      <c r="AI5276" s="35" t="str">
        <f t="shared" si="1159"/>
        <v>Nusidėvėjęs</v>
      </c>
      <c r="AJ5276" s="38" t="str">
        <f>IF(AND(F5276&lt;&gt;[3]Pav.tvarkyklė!$B$12,F5276&lt;&gt;[3]Pav.tvarkyklė!$B$13),"GVTNT","X")</f>
        <v>GVTNT</v>
      </c>
      <c r="AK5276" s="39">
        <f t="shared" si="1161"/>
        <v>0</v>
      </c>
      <c r="AL5276" s="41"/>
      <c r="AM5276" s="41"/>
      <c r="AN5276" s="41">
        <f t="shared" si="1149"/>
        <v>1900</v>
      </c>
      <c r="AO5276" s="41"/>
      <c r="AP5276" s="41"/>
      <c r="AQ5276" s="41"/>
      <c r="AR5276" s="42"/>
      <c r="AS5276" s="42"/>
      <c r="AU5276" s="43">
        <f t="shared" si="1150"/>
        <v>0</v>
      </c>
    </row>
    <row r="5277" spans="1:47" ht="15" customHeight="1" x14ac:dyDescent="0.25">
      <c r="A5277" s="11"/>
      <c r="B5277" s="19">
        <v>5446</v>
      </c>
      <c r="C5277" s="61"/>
      <c r="D5277" s="62"/>
      <c r="E5277" s="78"/>
      <c r="F5277" s="63"/>
      <c r="G5277" s="80"/>
      <c r="H5277" s="94"/>
      <c r="I5277" s="95"/>
      <c r="J5277" s="27"/>
      <c r="K5277" s="27"/>
      <c r="L5277" s="95"/>
      <c r="M5277" s="96"/>
      <c r="N5277" s="29">
        <v>0</v>
      </c>
      <c r="O5277" s="30" t="str">
        <f>IF(G5277&lt;=$N$2,"",IF(F5277=[3]Pav.tvarkyklė!$B$13,"",IF(ISBLANK(R5277),"X","")))</f>
        <v/>
      </c>
      <c r="P5277" s="91"/>
      <c r="Q5277" s="63"/>
      <c r="R5277" s="63"/>
      <c r="S5277" s="63"/>
      <c r="T5277" s="63"/>
      <c r="U5277" s="34" t="str">
        <f>IFERROR(INDEX('[3]5.Grup_T'!$G$4:$G$22,MATCH('6.Turtas'!E5277,'[3]5.Grup_T'!$E$4:$E$22,0)),"0")</f>
        <v>0</v>
      </c>
      <c r="V5277" s="35">
        <f t="shared" si="1151"/>
        <v>0</v>
      </c>
      <c r="W5277" s="35">
        <f>IF(NOT(ISBLANK(H5277)),(12-DATEDIF(H5277,'[3]1.Pradzia'!$D$13,"m")),0)</f>
        <v>0</v>
      </c>
      <c r="X5277" s="35">
        <f t="shared" si="1152"/>
        <v>0</v>
      </c>
      <c r="Y5277" s="35">
        <f t="shared" si="1148"/>
        <v>0</v>
      </c>
      <c r="Z5277" s="35">
        <f t="shared" si="1160"/>
        <v>0</v>
      </c>
      <c r="AA5277" s="36">
        <f t="shared" si="1153"/>
        <v>0</v>
      </c>
      <c r="AB5277" s="36">
        <f t="shared" si="1154"/>
        <v>0</v>
      </c>
      <c r="AC5277" s="37">
        <f t="shared" si="1155"/>
        <v>0</v>
      </c>
      <c r="AD5277" s="35">
        <f>IF(OR(YEAR(G5277)&lt;2019,O5277="X"),0,IF(ISBLANK(H5277),DATEDIF(G5277,'[3]1.Pradzia'!$D$13,"M"),DATEDIF(G5277,H5277,"m")))</f>
        <v>0</v>
      </c>
      <c r="AE5277" s="37">
        <f>IF(E5277='[3]5.Grup_T'!$E$20,0,IF(AD5277&lt;&gt;0,M5277/V5277*MIN(12,AD5277),0))</f>
        <v>0</v>
      </c>
      <c r="AF5277" s="37">
        <f t="shared" si="1156"/>
        <v>0</v>
      </c>
      <c r="AG5277" s="37">
        <f t="shared" si="1157"/>
        <v>0</v>
      </c>
      <c r="AH5277" s="37">
        <f t="shared" si="1158"/>
        <v>0</v>
      </c>
      <c r="AI5277" s="35" t="str">
        <f t="shared" si="1159"/>
        <v>Nusidėvėjęs</v>
      </c>
      <c r="AJ5277" s="38" t="str">
        <f>IF(AND(F5277&lt;&gt;[3]Pav.tvarkyklė!$B$12,F5277&lt;&gt;[3]Pav.tvarkyklė!$B$13),"GVTNT","X")</f>
        <v>GVTNT</v>
      </c>
      <c r="AK5277" s="39">
        <f t="shared" si="1161"/>
        <v>0</v>
      </c>
      <c r="AL5277" s="41"/>
      <c r="AM5277" s="41"/>
      <c r="AN5277" s="41">
        <f t="shared" si="1149"/>
        <v>1900</v>
      </c>
      <c r="AO5277" s="41"/>
      <c r="AP5277" s="41"/>
      <c r="AQ5277" s="41"/>
      <c r="AR5277" s="42"/>
      <c r="AS5277" s="42"/>
      <c r="AU5277" s="43">
        <f t="shared" si="1150"/>
        <v>0</v>
      </c>
    </row>
    <row r="5278" spans="1:47" ht="15" customHeight="1" x14ac:dyDescent="0.25">
      <c r="A5278" s="11"/>
      <c r="B5278" s="19">
        <v>5447</v>
      </c>
      <c r="C5278" s="61"/>
      <c r="D5278" s="62"/>
      <c r="E5278" s="78"/>
      <c r="F5278" s="63"/>
      <c r="G5278" s="80"/>
      <c r="H5278" s="94"/>
      <c r="I5278" s="95"/>
      <c r="J5278" s="27"/>
      <c r="K5278" s="27"/>
      <c r="L5278" s="95"/>
      <c r="M5278" s="96"/>
      <c r="N5278" s="29">
        <v>0</v>
      </c>
      <c r="O5278" s="30" t="str">
        <f>IF(G5278&lt;=$N$2,"",IF(F5278=[3]Pav.tvarkyklė!$B$13,"",IF(ISBLANK(R5278),"X","")))</f>
        <v/>
      </c>
      <c r="P5278" s="91"/>
      <c r="Q5278" s="63"/>
      <c r="R5278" s="63"/>
      <c r="S5278" s="63"/>
      <c r="T5278" s="63"/>
      <c r="U5278" s="34" t="str">
        <f>IFERROR(INDEX('[3]5.Grup_T'!$G$4:$G$22,MATCH('6.Turtas'!E5278,'[3]5.Grup_T'!$E$4:$E$22,0)),"0")</f>
        <v>0</v>
      </c>
      <c r="V5278" s="35">
        <f t="shared" si="1151"/>
        <v>0</v>
      </c>
      <c r="W5278" s="35">
        <f>IF(NOT(ISBLANK(H5278)),(12-DATEDIF(H5278,'[3]1.Pradzia'!$D$13,"m")),0)</f>
        <v>0</v>
      </c>
      <c r="X5278" s="35">
        <f t="shared" si="1152"/>
        <v>0</v>
      </c>
      <c r="Y5278" s="35">
        <f t="shared" si="1148"/>
        <v>0</v>
      </c>
      <c r="Z5278" s="35">
        <f t="shared" si="1160"/>
        <v>0</v>
      </c>
      <c r="AA5278" s="36">
        <f t="shared" si="1153"/>
        <v>0</v>
      </c>
      <c r="AB5278" s="36">
        <f t="shared" si="1154"/>
        <v>0</v>
      </c>
      <c r="AC5278" s="37">
        <f t="shared" si="1155"/>
        <v>0</v>
      </c>
      <c r="AD5278" s="35">
        <f>IF(OR(YEAR(G5278)&lt;2019,O5278="X"),0,IF(ISBLANK(H5278),DATEDIF(G5278,'[3]1.Pradzia'!$D$13,"M"),DATEDIF(G5278,H5278,"m")))</f>
        <v>0</v>
      </c>
      <c r="AE5278" s="37">
        <f>IF(E5278='[3]5.Grup_T'!$E$20,0,IF(AD5278&lt;&gt;0,M5278/V5278*MIN(12,AD5278),0))</f>
        <v>0</v>
      </c>
      <c r="AF5278" s="37">
        <f t="shared" si="1156"/>
        <v>0</v>
      </c>
      <c r="AG5278" s="37">
        <f t="shared" si="1157"/>
        <v>0</v>
      </c>
      <c r="AH5278" s="37">
        <f t="shared" si="1158"/>
        <v>0</v>
      </c>
      <c r="AI5278" s="35" t="str">
        <f t="shared" si="1159"/>
        <v>Nusidėvėjęs</v>
      </c>
      <c r="AJ5278" s="38" t="str">
        <f>IF(AND(F5278&lt;&gt;[3]Pav.tvarkyklė!$B$12,F5278&lt;&gt;[3]Pav.tvarkyklė!$B$13),"GVTNT","X")</f>
        <v>GVTNT</v>
      </c>
      <c r="AK5278" s="39">
        <f t="shared" si="1161"/>
        <v>0</v>
      </c>
      <c r="AL5278" s="41"/>
      <c r="AM5278" s="41"/>
      <c r="AN5278" s="41">
        <f t="shared" si="1149"/>
        <v>1900</v>
      </c>
      <c r="AO5278" s="41"/>
      <c r="AP5278" s="41"/>
      <c r="AQ5278" s="41"/>
      <c r="AR5278" s="42"/>
      <c r="AS5278" s="42"/>
      <c r="AU5278" s="43">
        <f t="shared" si="1150"/>
        <v>0</v>
      </c>
    </row>
    <row r="5279" spans="1:47" ht="15" customHeight="1" x14ac:dyDescent="0.25">
      <c r="A5279" s="11"/>
      <c r="B5279" s="19">
        <v>5448</v>
      </c>
      <c r="C5279" s="61"/>
      <c r="D5279" s="62"/>
      <c r="E5279" s="78"/>
      <c r="F5279" s="63"/>
      <c r="G5279" s="80"/>
      <c r="H5279" s="94"/>
      <c r="I5279" s="95"/>
      <c r="J5279" s="27"/>
      <c r="K5279" s="27"/>
      <c r="L5279" s="95"/>
      <c r="M5279" s="96"/>
      <c r="N5279" s="29">
        <v>0</v>
      </c>
      <c r="O5279" s="30" t="str">
        <f>IF(G5279&lt;=$N$2,"",IF(F5279=[3]Pav.tvarkyklė!$B$13,"",IF(ISBLANK(R5279),"X","")))</f>
        <v/>
      </c>
      <c r="P5279" s="91"/>
      <c r="Q5279" s="63"/>
      <c r="R5279" s="63"/>
      <c r="S5279" s="63"/>
      <c r="T5279" s="63"/>
      <c r="U5279" s="34" t="str">
        <f>IFERROR(INDEX('[3]5.Grup_T'!$G$4:$G$22,MATCH('6.Turtas'!E5279,'[3]5.Grup_T'!$E$4:$E$22,0)),"0")</f>
        <v>0</v>
      </c>
      <c r="V5279" s="35">
        <f t="shared" si="1151"/>
        <v>0</v>
      </c>
      <c r="W5279" s="35">
        <f>IF(NOT(ISBLANK(H5279)),(12-DATEDIF(H5279,'[3]1.Pradzia'!$D$13,"m")),0)</f>
        <v>0</v>
      </c>
      <c r="X5279" s="35">
        <f t="shared" si="1152"/>
        <v>0</v>
      </c>
      <c r="Y5279" s="35">
        <f t="shared" si="1148"/>
        <v>0</v>
      </c>
      <c r="Z5279" s="35">
        <f t="shared" si="1160"/>
        <v>0</v>
      </c>
      <c r="AA5279" s="36">
        <f t="shared" si="1153"/>
        <v>0</v>
      </c>
      <c r="AB5279" s="36">
        <f t="shared" si="1154"/>
        <v>0</v>
      </c>
      <c r="AC5279" s="37">
        <f t="shared" si="1155"/>
        <v>0</v>
      </c>
      <c r="AD5279" s="35">
        <f>IF(OR(YEAR(G5279)&lt;2019,O5279="X"),0,IF(ISBLANK(H5279),DATEDIF(G5279,'[3]1.Pradzia'!$D$13,"M"),DATEDIF(G5279,H5279,"m")))</f>
        <v>0</v>
      </c>
      <c r="AE5279" s="37">
        <f>IF(E5279='[3]5.Grup_T'!$E$20,0,IF(AD5279&lt;&gt;0,M5279/V5279*MIN(12,AD5279),0))</f>
        <v>0</v>
      </c>
      <c r="AF5279" s="37">
        <f t="shared" si="1156"/>
        <v>0</v>
      </c>
      <c r="AG5279" s="37">
        <f t="shared" si="1157"/>
        <v>0</v>
      </c>
      <c r="AH5279" s="37">
        <f t="shared" si="1158"/>
        <v>0</v>
      </c>
      <c r="AI5279" s="35" t="str">
        <f t="shared" si="1159"/>
        <v>Nusidėvėjęs</v>
      </c>
      <c r="AJ5279" s="38" t="str">
        <f>IF(AND(F5279&lt;&gt;[3]Pav.tvarkyklė!$B$12,F5279&lt;&gt;[3]Pav.tvarkyklė!$B$13),"GVTNT","X")</f>
        <v>GVTNT</v>
      </c>
      <c r="AK5279" s="39">
        <f t="shared" si="1161"/>
        <v>0</v>
      </c>
      <c r="AL5279" s="41"/>
      <c r="AM5279" s="41"/>
      <c r="AN5279" s="41">
        <f t="shared" si="1149"/>
        <v>1900</v>
      </c>
      <c r="AO5279" s="41"/>
      <c r="AP5279" s="41"/>
      <c r="AQ5279" s="41"/>
      <c r="AR5279" s="42"/>
      <c r="AS5279" s="42"/>
      <c r="AU5279" s="43">
        <f t="shared" si="1150"/>
        <v>0</v>
      </c>
    </row>
    <row r="5280" spans="1:47" ht="15" customHeight="1" x14ac:dyDescent="0.25">
      <c r="A5280" s="11"/>
      <c r="B5280" s="19">
        <v>5449</v>
      </c>
      <c r="C5280" s="61"/>
      <c r="D5280" s="62"/>
      <c r="E5280" s="78"/>
      <c r="F5280" s="63"/>
      <c r="G5280" s="80"/>
      <c r="H5280" s="94"/>
      <c r="I5280" s="95"/>
      <c r="J5280" s="27"/>
      <c r="K5280" s="27"/>
      <c r="L5280" s="95"/>
      <c r="M5280" s="96"/>
      <c r="N5280" s="29">
        <v>0</v>
      </c>
      <c r="O5280" s="30" t="str">
        <f>IF(G5280&lt;=$N$2,"",IF(F5280=[3]Pav.tvarkyklė!$B$13,"",IF(ISBLANK(R5280),"X","")))</f>
        <v/>
      </c>
      <c r="P5280" s="91"/>
      <c r="Q5280" s="63"/>
      <c r="R5280" s="63"/>
      <c r="S5280" s="63"/>
      <c r="T5280" s="63"/>
      <c r="U5280" s="34" t="str">
        <f>IFERROR(INDEX('[3]5.Grup_T'!$G$4:$G$22,MATCH('6.Turtas'!E5280,'[3]5.Grup_T'!$E$4:$E$22,0)),"0")</f>
        <v>0</v>
      </c>
      <c r="V5280" s="35">
        <f t="shared" si="1151"/>
        <v>0</v>
      </c>
      <c r="W5280" s="35">
        <f>IF(NOT(ISBLANK(H5280)),(12-DATEDIF(H5280,'[3]1.Pradzia'!$D$13,"m")),0)</f>
        <v>0</v>
      </c>
      <c r="X5280" s="35">
        <f t="shared" si="1152"/>
        <v>0</v>
      </c>
      <c r="Y5280" s="35">
        <f t="shared" si="1148"/>
        <v>0</v>
      </c>
      <c r="Z5280" s="35">
        <f t="shared" si="1160"/>
        <v>0</v>
      </c>
      <c r="AA5280" s="36">
        <f t="shared" si="1153"/>
        <v>0</v>
      </c>
      <c r="AB5280" s="36">
        <f t="shared" si="1154"/>
        <v>0</v>
      </c>
      <c r="AC5280" s="37">
        <f t="shared" si="1155"/>
        <v>0</v>
      </c>
      <c r="AD5280" s="35">
        <f>IF(OR(YEAR(G5280)&lt;2019,O5280="X"),0,IF(ISBLANK(H5280),DATEDIF(G5280,'[3]1.Pradzia'!$D$13,"M"),DATEDIF(G5280,H5280,"m")))</f>
        <v>0</v>
      </c>
      <c r="AE5280" s="37">
        <f>IF(E5280='[3]5.Grup_T'!$E$20,0,IF(AD5280&lt;&gt;0,M5280/V5280*MIN(12,AD5280),0))</f>
        <v>0</v>
      </c>
      <c r="AF5280" s="37">
        <f t="shared" si="1156"/>
        <v>0</v>
      </c>
      <c r="AG5280" s="37">
        <f t="shared" si="1157"/>
        <v>0</v>
      </c>
      <c r="AH5280" s="37">
        <f t="shared" si="1158"/>
        <v>0</v>
      </c>
      <c r="AI5280" s="35" t="str">
        <f t="shared" si="1159"/>
        <v>Nusidėvėjęs</v>
      </c>
      <c r="AJ5280" s="38" t="str">
        <f>IF(AND(F5280&lt;&gt;[3]Pav.tvarkyklė!$B$12,F5280&lt;&gt;[3]Pav.tvarkyklė!$B$13),"GVTNT","X")</f>
        <v>GVTNT</v>
      </c>
      <c r="AK5280" s="39">
        <f t="shared" si="1161"/>
        <v>0</v>
      </c>
      <c r="AL5280" s="41"/>
      <c r="AM5280" s="41"/>
      <c r="AN5280" s="41">
        <f t="shared" si="1149"/>
        <v>1900</v>
      </c>
      <c r="AO5280" s="41"/>
      <c r="AP5280" s="41"/>
      <c r="AQ5280" s="41"/>
      <c r="AR5280" s="42"/>
      <c r="AS5280" s="42"/>
      <c r="AU5280" s="43">
        <f t="shared" si="1150"/>
        <v>0</v>
      </c>
    </row>
    <row r="5281" spans="1:47" ht="15" customHeight="1" x14ac:dyDescent="0.25">
      <c r="A5281" s="11"/>
      <c r="B5281" s="19">
        <v>5450</v>
      </c>
      <c r="C5281" s="61"/>
      <c r="D5281" s="62"/>
      <c r="E5281" s="78"/>
      <c r="F5281" s="63"/>
      <c r="G5281" s="80"/>
      <c r="H5281" s="94"/>
      <c r="I5281" s="95"/>
      <c r="J5281" s="27"/>
      <c r="K5281" s="27"/>
      <c r="L5281" s="95"/>
      <c r="M5281" s="96"/>
      <c r="N5281" s="29">
        <v>0</v>
      </c>
      <c r="O5281" s="30" t="str">
        <f>IF(G5281&lt;=$N$2,"",IF(F5281=[3]Pav.tvarkyklė!$B$13,"",IF(ISBLANK(R5281),"X","")))</f>
        <v/>
      </c>
      <c r="P5281" s="91"/>
      <c r="Q5281" s="63"/>
      <c r="R5281" s="63"/>
      <c r="S5281" s="63"/>
      <c r="T5281" s="63"/>
      <c r="U5281" s="34" t="str">
        <f>IFERROR(INDEX('[3]5.Grup_T'!$G$4:$G$22,MATCH('6.Turtas'!E5281,'[3]5.Grup_T'!$E$4:$E$22,0)),"0")</f>
        <v>0</v>
      </c>
      <c r="V5281" s="35">
        <f t="shared" si="1151"/>
        <v>0</v>
      </c>
      <c r="W5281" s="35">
        <f>IF(NOT(ISBLANK(H5281)),(12-DATEDIF(H5281,'[3]1.Pradzia'!$D$13,"m")),0)</f>
        <v>0</v>
      </c>
      <c r="X5281" s="35">
        <f t="shared" si="1152"/>
        <v>0</v>
      </c>
      <c r="Y5281" s="35">
        <f t="shared" si="1148"/>
        <v>0</v>
      </c>
      <c r="Z5281" s="35">
        <f t="shared" si="1160"/>
        <v>0</v>
      </c>
      <c r="AA5281" s="36">
        <f t="shared" si="1153"/>
        <v>0</v>
      </c>
      <c r="AB5281" s="36">
        <f t="shared" si="1154"/>
        <v>0</v>
      </c>
      <c r="AC5281" s="37">
        <f t="shared" si="1155"/>
        <v>0</v>
      </c>
      <c r="AD5281" s="35">
        <f>IF(OR(YEAR(G5281)&lt;2019,O5281="X"),0,IF(ISBLANK(H5281),DATEDIF(G5281,'[3]1.Pradzia'!$D$13,"M"),DATEDIF(G5281,H5281,"m")))</f>
        <v>0</v>
      </c>
      <c r="AE5281" s="37">
        <f>IF(E5281='[3]5.Grup_T'!$E$20,0,IF(AD5281&lt;&gt;0,M5281/V5281*MIN(12,AD5281),0))</f>
        <v>0</v>
      </c>
      <c r="AF5281" s="37">
        <f t="shared" si="1156"/>
        <v>0</v>
      </c>
      <c r="AG5281" s="37">
        <f t="shared" si="1157"/>
        <v>0</v>
      </c>
      <c r="AH5281" s="37">
        <f t="shared" si="1158"/>
        <v>0</v>
      </c>
      <c r="AI5281" s="35" t="str">
        <f t="shared" si="1159"/>
        <v>Nusidėvėjęs</v>
      </c>
      <c r="AJ5281" s="38" t="str">
        <f>IF(AND(F5281&lt;&gt;[3]Pav.tvarkyklė!$B$12,F5281&lt;&gt;[3]Pav.tvarkyklė!$B$13),"GVTNT","X")</f>
        <v>GVTNT</v>
      </c>
      <c r="AK5281" s="39">
        <f t="shared" si="1161"/>
        <v>0</v>
      </c>
      <c r="AL5281" s="41"/>
      <c r="AM5281" s="41"/>
      <c r="AN5281" s="41">
        <f t="shared" si="1149"/>
        <v>1900</v>
      </c>
      <c r="AO5281" s="41"/>
      <c r="AP5281" s="41"/>
      <c r="AQ5281" s="41"/>
      <c r="AR5281" s="42"/>
      <c r="AS5281" s="42"/>
      <c r="AU5281" s="43">
        <f t="shared" si="1150"/>
        <v>0</v>
      </c>
    </row>
    <row r="5282" spans="1:47" ht="15" customHeight="1" x14ac:dyDescent="0.25">
      <c r="A5282" s="11"/>
      <c r="B5282" s="19">
        <v>5451</v>
      </c>
      <c r="C5282" s="61"/>
      <c r="D5282" s="62"/>
      <c r="E5282" s="78"/>
      <c r="F5282" s="63"/>
      <c r="G5282" s="80"/>
      <c r="H5282" s="94"/>
      <c r="I5282" s="95"/>
      <c r="J5282" s="27"/>
      <c r="K5282" s="27"/>
      <c r="L5282" s="95"/>
      <c r="M5282" s="96"/>
      <c r="N5282" s="29">
        <v>0</v>
      </c>
      <c r="O5282" s="30" t="str">
        <f>IF(G5282&lt;=$N$2,"",IF(F5282=[3]Pav.tvarkyklė!$B$13,"",IF(ISBLANK(R5282),"X","")))</f>
        <v/>
      </c>
      <c r="P5282" s="91"/>
      <c r="Q5282" s="63"/>
      <c r="R5282" s="63"/>
      <c r="S5282" s="63"/>
      <c r="T5282" s="63"/>
      <c r="U5282" s="34" t="str">
        <f>IFERROR(INDEX('[3]5.Grup_T'!$G$4:$G$22,MATCH('6.Turtas'!E5282,'[3]5.Grup_T'!$E$4:$E$22,0)),"0")</f>
        <v>0</v>
      </c>
      <c r="V5282" s="35">
        <f t="shared" si="1151"/>
        <v>0</v>
      </c>
      <c r="W5282" s="35">
        <f>IF(NOT(ISBLANK(H5282)),(12-DATEDIF(H5282,'[3]1.Pradzia'!$D$13,"m")),0)</f>
        <v>0</v>
      </c>
      <c r="X5282" s="35">
        <f t="shared" si="1152"/>
        <v>0</v>
      </c>
      <c r="Y5282" s="35">
        <f t="shared" si="1148"/>
        <v>0</v>
      </c>
      <c r="Z5282" s="35">
        <f t="shared" si="1160"/>
        <v>0</v>
      </c>
      <c r="AA5282" s="36">
        <f t="shared" si="1153"/>
        <v>0</v>
      </c>
      <c r="AB5282" s="36">
        <f t="shared" si="1154"/>
        <v>0</v>
      </c>
      <c r="AC5282" s="37">
        <f t="shared" si="1155"/>
        <v>0</v>
      </c>
      <c r="AD5282" s="35">
        <f>IF(OR(YEAR(G5282)&lt;2019,O5282="X"),0,IF(ISBLANK(H5282),DATEDIF(G5282,'[3]1.Pradzia'!$D$13,"M"),DATEDIF(G5282,H5282,"m")))</f>
        <v>0</v>
      </c>
      <c r="AE5282" s="37">
        <f>IF(E5282='[3]5.Grup_T'!$E$20,0,IF(AD5282&lt;&gt;0,M5282/V5282*MIN(12,AD5282),0))</f>
        <v>0</v>
      </c>
      <c r="AF5282" s="37">
        <f t="shared" si="1156"/>
        <v>0</v>
      </c>
      <c r="AG5282" s="37">
        <f t="shared" si="1157"/>
        <v>0</v>
      </c>
      <c r="AH5282" s="37">
        <f t="shared" si="1158"/>
        <v>0</v>
      </c>
      <c r="AI5282" s="35" t="str">
        <f t="shared" si="1159"/>
        <v>Nusidėvėjęs</v>
      </c>
      <c r="AJ5282" s="38" t="str">
        <f>IF(AND(F5282&lt;&gt;[3]Pav.tvarkyklė!$B$12,F5282&lt;&gt;[3]Pav.tvarkyklė!$B$13),"GVTNT","X")</f>
        <v>GVTNT</v>
      </c>
      <c r="AK5282" s="39">
        <f t="shared" si="1161"/>
        <v>0</v>
      </c>
      <c r="AL5282" s="41"/>
      <c r="AM5282" s="41"/>
      <c r="AN5282" s="41">
        <f t="shared" si="1149"/>
        <v>1900</v>
      </c>
      <c r="AO5282" s="41"/>
      <c r="AP5282" s="41"/>
      <c r="AQ5282" s="41"/>
      <c r="AR5282" s="42"/>
      <c r="AS5282" s="42"/>
      <c r="AU5282" s="43">
        <f t="shared" si="1150"/>
        <v>0</v>
      </c>
    </row>
    <row r="5283" spans="1:47" ht="15" customHeight="1" x14ac:dyDescent="0.25">
      <c r="A5283" s="11"/>
      <c r="B5283" s="19">
        <v>5452</v>
      </c>
      <c r="C5283" s="61"/>
      <c r="D5283" s="62"/>
      <c r="E5283" s="78"/>
      <c r="F5283" s="63"/>
      <c r="G5283" s="80"/>
      <c r="H5283" s="94"/>
      <c r="I5283" s="95"/>
      <c r="J5283" s="27"/>
      <c r="K5283" s="27"/>
      <c r="L5283" s="95"/>
      <c r="M5283" s="96"/>
      <c r="N5283" s="29">
        <v>0</v>
      </c>
      <c r="O5283" s="30" t="str">
        <f>IF(G5283&lt;=$N$2,"",IF(F5283=[3]Pav.tvarkyklė!$B$13,"",IF(ISBLANK(R5283),"X","")))</f>
        <v/>
      </c>
      <c r="P5283" s="91"/>
      <c r="Q5283" s="63"/>
      <c r="R5283" s="63"/>
      <c r="S5283" s="63"/>
      <c r="T5283" s="63"/>
      <c r="U5283" s="34" t="str">
        <f>IFERROR(INDEX('[3]5.Grup_T'!$G$4:$G$22,MATCH('6.Turtas'!E5283,'[3]5.Grup_T'!$E$4:$E$22,0)),"0")</f>
        <v>0</v>
      </c>
      <c r="V5283" s="35">
        <f t="shared" si="1151"/>
        <v>0</v>
      </c>
      <c r="W5283" s="35">
        <f>IF(NOT(ISBLANK(H5283)),(12-DATEDIF(H5283,'[3]1.Pradzia'!$D$13,"m")),0)</f>
        <v>0</v>
      </c>
      <c r="X5283" s="35">
        <f t="shared" si="1152"/>
        <v>0</v>
      </c>
      <c r="Y5283" s="35">
        <f t="shared" si="1148"/>
        <v>0</v>
      </c>
      <c r="Z5283" s="35">
        <f t="shared" si="1160"/>
        <v>0</v>
      </c>
      <c r="AA5283" s="36">
        <f t="shared" si="1153"/>
        <v>0</v>
      </c>
      <c r="AB5283" s="36">
        <f t="shared" si="1154"/>
        <v>0</v>
      </c>
      <c r="AC5283" s="37">
        <f t="shared" si="1155"/>
        <v>0</v>
      </c>
      <c r="AD5283" s="35">
        <f>IF(OR(YEAR(G5283)&lt;2019,O5283="X"),0,IF(ISBLANK(H5283),DATEDIF(G5283,'[3]1.Pradzia'!$D$13,"M"),DATEDIF(G5283,H5283,"m")))</f>
        <v>0</v>
      </c>
      <c r="AE5283" s="37">
        <f>IF(E5283='[3]5.Grup_T'!$E$20,0,IF(AD5283&lt;&gt;0,M5283/V5283*MIN(12,AD5283),0))</f>
        <v>0</v>
      </c>
      <c r="AF5283" s="37">
        <f t="shared" si="1156"/>
        <v>0</v>
      </c>
      <c r="AG5283" s="37">
        <f t="shared" si="1157"/>
        <v>0</v>
      </c>
      <c r="AH5283" s="37">
        <f t="shared" si="1158"/>
        <v>0</v>
      </c>
      <c r="AI5283" s="35" t="str">
        <f t="shared" si="1159"/>
        <v>Nusidėvėjęs</v>
      </c>
      <c r="AJ5283" s="38" t="str">
        <f>IF(AND(F5283&lt;&gt;[3]Pav.tvarkyklė!$B$12,F5283&lt;&gt;[3]Pav.tvarkyklė!$B$13),"GVTNT","X")</f>
        <v>GVTNT</v>
      </c>
      <c r="AK5283" s="39">
        <f t="shared" si="1161"/>
        <v>0</v>
      </c>
      <c r="AL5283" s="41"/>
      <c r="AM5283" s="41"/>
      <c r="AN5283" s="41">
        <f t="shared" si="1149"/>
        <v>1900</v>
      </c>
      <c r="AO5283" s="41"/>
      <c r="AP5283" s="41"/>
      <c r="AQ5283" s="41"/>
      <c r="AR5283" s="42"/>
      <c r="AS5283" s="42"/>
      <c r="AU5283" s="43">
        <f t="shared" si="1150"/>
        <v>0</v>
      </c>
    </row>
    <row r="5284" spans="1:47" ht="15" customHeight="1" x14ac:dyDescent="0.25">
      <c r="A5284" s="11"/>
      <c r="B5284" s="19">
        <v>5453</v>
      </c>
      <c r="C5284" s="61"/>
      <c r="D5284" s="62"/>
      <c r="E5284" s="78"/>
      <c r="F5284" s="63"/>
      <c r="G5284" s="80"/>
      <c r="H5284" s="94"/>
      <c r="I5284" s="95"/>
      <c r="J5284" s="27"/>
      <c r="K5284" s="27"/>
      <c r="L5284" s="95"/>
      <c r="M5284" s="96"/>
      <c r="N5284" s="29">
        <v>0</v>
      </c>
      <c r="O5284" s="30" t="str">
        <f>IF(G5284&lt;=$N$2,"",IF(F5284=[3]Pav.tvarkyklė!$B$13,"",IF(ISBLANK(R5284),"X","")))</f>
        <v/>
      </c>
      <c r="P5284" s="91"/>
      <c r="Q5284" s="63"/>
      <c r="R5284" s="63"/>
      <c r="S5284" s="63"/>
      <c r="T5284" s="63"/>
      <c r="U5284" s="34" t="str">
        <f>IFERROR(INDEX('[3]5.Grup_T'!$G$4:$G$22,MATCH('6.Turtas'!E5284,'[3]5.Grup_T'!$E$4:$E$22,0)),"0")</f>
        <v>0</v>
      </c>
      <c r="V5284" s="35">
        <f t="shared" si="1151"/>
        <v>0</v>
      </c>
      <c r="W5284" s="35">
        <f>IF(NOT(ISBLANK(H5284)),(12-DATEDIF(H5284,'[3]1.Pradzia'!$D$13,"m")),0)</f>
        <v>0</v>
      </c>
      <c r="X5284" s="35">
        <f t="shared" si="1152"/>
        <v>0</v>
      </c>
      <c r="Y5284" s="35">
        <f t="shared" si="1148"/>
        <v>0</v>
      </c>
      <c r="Z5284" s="35">
        <f t="shared" si="1160"/>
        <v>0</v>
      </c>
      <c r="AA5284" s="36">
        <f t="shared" si="1153"/>
        <v>0</v>
      </c>
      <c r="AB5284" s="36">
        <f t="shared" si="1154"/>
        <v>0</v>
      </c>
      <c r="AC5284" s="37">
        <f t="shared" si="1155"/>
        <v>0</v>
      </c>
      <c r="AD5284" s="35">
        <f>IF(OR(YEAR(G5284)&lt;2019,O5284="X"),0,IF(ISBLANK(H5284),DATEDIF(G5284,'[3]1.Pradzia'!$D$13,"M"),DATEDIF(G5284,H5284,"m")))</f>
        <v>0</v>
      </c>
      <c r="AE5284" s="37">
        <f>IF(E5284='[3]5.Grup_T'!$E$20,0,IF(AD5284&lt;&gt;0,M5284/V5284*MIN(12,AD5284),0))</f>
        <v>0</v>
      </c>
      <c r="AF5284" s="37">
        <f t="shared" si="1156"/>
        <v>0</v>
      </c>
      <c r="AG5284" s="37">
        <f t="shared" si="1157"/>
        <v>0</v>
      </c>
      <c r="AH5284" s="37">
        <f t="shared" si="1158"/>
        <v>0</v>
      </c>
      <c r="AI5284" s="35" t="str">
        <f t="shared" si="1159"/>
        <v>Nusidėvėjęs</v>
      </c>
      <c r="AJ5284" s="38" t="str">
        <f>IF(AND(F5284&lt;&gt;[3]Pav.tvarkyklė!$B$12,F5284&lt;&gt;[3]Pav.tvarkyklė!$B$13),"GVTNT","X")</f>
        <v>GVTNT</v>
      </c>
      <c r="AK5284" s="39">
        <f t="shared" si="1161"/>
        <v>0</v>
      </c>
      <c r="AL5284" s="41"/>
      <c r="AM5284" s="41"/>
      <c r="AN5284" s="41">
        <f t="shared" si="1149"/>
        <v>1900</v>
      </c>
      <c r="AO5284" s="41"/>
      <c r="AP5284" s="41"/>
      <c r="AQ5284" s="41"/>
      <c r="AR5284" s="42"/>
      <c r="AS5284" s="42"/>
      <c r="AU5284" s="43">
        <f t="shared" si="1150"/>
        <v>0</v>
      </c>
    </row>
    <row r="5285" spans="1:47" ht="15" customHeight="1" x14ac:dyDescent="0.25">
      <c r="A5285" s="11"/>
      <c r="B5285" s="19">
        <v>5454</v>
      </c>
      <c r="C5285" s="61"/>
      <c r="D5285" s="62"/>
      <c r="E5285" s="78"/>
      <c r="F5285" s="63"/>
      <c r="G5285" s="80"/>
      <c r="H5285" s="94"/>
      <c r="I5285" s="95"/>
      <c r="J5285" s="27"/>
      <c r="K5285" s="27"/>
      <c r="L5285" s="95"/>
      <c r="M5285" s="96"/>
      <c r="N5285" s="29">
        <v>0</v>
      </c>
      <c r="O5285" s="30" t="str">
        <f>IF(G5285&lt;=$N$2,"",IF(F5285=[3]Pav.tvarkyklė!$B$13,"",IF(ISBLANK(R5285),"X","")))</f>
        <v/>
      </c>
      <c r="P5285" s="91"/>
      <c r="Q5285" s="63"/>
      <c r="R5285" s="63"/>
      <c r="S5285" s="63"/>
      <c r="T5285" s="63"/>
      <c r="U5285" s="34" t="str">
        <f>IFERROR(INDEX('[3]5.Grup_T'!$G$4:$G$22,MATCH('6.Turtas'!E5285,'[3]5.Grup_T'!$E$4:$E$22,0)),"0")</f>
        <v>0</v>
      </c>
      <c r="V5285" s="35">
        <f t="shared" si="1151"/>
        <v>0</v>
      </c>
      <c r="W5285" s="35">
        <f>IF(NOT(ISBLANK(H5285)),(12-DATEDIF(H5285,'[3]1.Pradzia'!$D$13,"m")),0)</f>
        <v>0</v>
      </c>
      <c r="X5285" s="35">
        <f t="shared" si="1152"/>
        <v>0</v>
      </c>
      <c r="Y5285" s="35">
        <f t="shared" si="1148"/>
        <v>0</v>
      </c>
      <c r="Z5285" s="35">
        <f t="shared" si="1160"/>
        <v>0</v>
      </c>
      <c r="AA5285" s="36">
        <f t="shared" si="1153"/>
        <v>0</v>
      </c>
      <c r="AB5285" s="36">
        <f t="shared" si="1154"/>
        <v>0</v>
      </c>
      <c r="AC5285" s="37">
        <f t="shared" si="1155"/>
        <v>0</v>
      </c>
      <c r="AD5285" s="35">
        <f>IF(OR(YEAR(G5285)&lt;2019,O5285="X"),0,IF(ISBLANK(H5285),DATEDIF(G5285,'[3]1.Pradzia'!$D$13,"M"),DATEDIF(G5285,H5285,"m")))</f>
        <v>0</v>
      </c>
      <c r="AE5285" s="37">
        <f>IF(E5285='[3]5.Grup_T'!$E$20,0,IF(AD5285&lt;&gt;0,M5285/V5285*MIN(12,AD5285),0))</f>
        <v>0</v>
      </c>
      <c r="AF5285" s="37">
        <f t="shared" si="1156"/>
        <v>0</v>
      </c>
      <c r="AG5285" s="37">
        <f t="shared" si="1157"/>
        <v>0</v>
      </c>
      <c r="AH5285" s="37">
        <f t="shared" si="1158"/>
        <v>0</v>
      </c>
      <c r="AI5285" s="35" t="str">
        <f t="shared" si="1159"/>
        <v>Nusidėvėjęs</v>
      </c>
      <c r="AJ5285" s="38" t="str">
        <f>IF(AND(F5285&lt;&gt;[3]Pav.tvarkyklė!$B$12,F5285&lt;&gt;[3]Pav.tvarkyklė!$B$13),"GVTNT","X")</f>
        <v>GVTNT</v>
      </c>
      <c r="AK5285" s="39">
        <f t="shared" si="1161"/>
        <v>0</v>
      </c>
      <c r="AL5285" s="41"/>
      <c r="AM5285" s="41"/>
      <c r="AN5285" s="41">
        <f t="shared" si="1149"/>
        <v>1900</v>
      </c>
      <c r="AO5285" s="41"/>
      <c r="AP5285" s="41"/>
      <c r="AQ5285" s="41"/>
      <c r="AR5285" s="42"/>
      <c r="AS5285" s="42"/>
      <c r="AU5285" s="43">
        <f t="shared" si="1150"/>
        <v>0</v>
      </c>
    </row>
    <row r="5286" spans="1:47" ht="15" customHeight="1" x14ac:dyDescent="0.25">
      <c r="A5286" s="11"/>
      <c r="B5286" s="19">
        <v>5455</v>
      </c>
      <c r="C5286" s="61"/>
      <c r="D5286" s="62"/>
      <c r="E5286" s="78"/>
      <c r="F5286" s="63"/>
      <c r="G5286" s="80"/>
      <c r="H5286" s="94"/>
      <c r="I5286" s="95"/>
      <c r="J5286" s="27"/>
      <c r="K5286" s="27"/>
      <c r="L5286" s="95"/>
      <c r="M5286" s="96"/>
      <c r="N5286" s="29">
        <v>0</v>
      </c>
      <c r="O5286" s="30" t="str">
        <f>IF(G5286&lt;=$N$2,"",IF(F5286=[3]Pav.tvarkyklė!$B$13,"",IF(ISBLANK(R5286),"X","")))</f>
        <v/>
      </c>
      <c r="P5286" s="91"/>
      <c r="Q5286" s="63"/>
      <c r="R5286" s="63"/>
      <c r="S5286" s="63"/>
      <c r="T5286" s="63"/>
      <c r="U5286" s="34" t="str">
        <f>IFERROR(INDEX('[3]5.Grup_T'!$G$4:$G$22,MATCH('6.Turtas'!E5286,'[3]5.Grup_T'!$E$4:$E$22,0)),"0")</f>
        <v>0</v>
      </c>
      <c r="V5286" s="35">
        <f t="shared" si="1151"/>
        <v>0</v>
      </c>
      <c r="W5286" s="35">
        <f>IF(NOT(ISBLANK(H5286)),(12-DATEDIF(H5286,'[3]1.Pradzia'!$D$13,"m")),0)</f>
        <v>0</v>
      </c>
      <c r="X5286" s="35">
        <f t="shared" si="1152"/>
        <v>0</v>
      </c>
      <c r="Y5286" s="35">
        <f t="shared" si="1148"/>
        <v>0</v>
      </c>
      <c r="Z5286" s="35">
        <f t="shared" si="1160"/>
        <v>0</v>
      </c>
      <c r="AA5286" s="36">
        <f t="shared" si="1153"/>
        <v>0</v>
      </c>
      <c r="AB5286" s="36">
        <f t="shared" si="1154"/>
        <v>0</v>
      </c>
      <c r="AC5286" s="37">
        <f t="shared" si="1155"/>
        <v>0</v>
      </c>
      <c r="AD5286" s="35">
        <f>IF(OR(YEAR(G5286)&lt;2019,O5286="X"),0,IF(ISBLANK(H5286),DATEDIF(G5286,'[3]1.Pradzia'!$D$13,"M"),DATEDIF(G5286,H5286,"m")))</f>
        <v>0</v>
      </c>
      <c r="AE5286" s="37">
        <f>IF(E5286='[3]5.Grup_T'!$E$20,0,IF(AD5286&lt;&gt;0,M5286/V5286*MIN(12,AD5286),0))</f>
        <v>0</v>
      </c>
      <c r="AF5286" s="37">
        <f t="shared" si="1156"/>
        <v>0</v>
      </c>
      <c r="AG5286" s="37">
        <f t="shared" si="1157"/>
        <v>0</v>
      </c>
      <c r="AH5286" s="37">
        <f t="shared" si="1158"/>
        <v>0</v>
      </c>
      <c r="AI5286" s="35" t="str">
        <f t="shared" si="1159"/>
        <v>Nusidėvėjęs</v>
      </c>
      <c r="AJ5286" s="38" t="str">
        <f>IF(AND(F5286&lt;&gt;[3]Pav.tvarkyklė!$B$12,F5286&lt;&gt;[3]Pav.tvarkyklė!$B$13),"GVTNT","X")</f>
        <v>GVTNT</v>
      </c>
      <c r="AK5286" s="39">
        <f t="shared" si="1161"/>
        <v>0</v>
      </c>
      <c r="AL5286" s="41"/>
      <c r="AM5286" s="41"/>
      <c r="AN5286" s="41">
        <f t="shared" si="1149"/>
        <v>1900</v>
      </c>
      <c r="AO5286" s="41"/>
      <c r="AP5286" s="41"/>
      <c r="AQ5286" s="41"/>
      <c r="AR5286" s="42"/>
      <c r="AS5286" s="42"/>
      <c r="AU5286" s="43">
        <f t="shared" si="1150"/>
        <v>0</v>
      </c>
    </row>
    <row r="5287" spans="1:47" ht="15" customHeight="1" x14ac:dyDescent="0.25">
      <c r="A5287" s="11"/>
      <c r="B5287" s="19">
        <v>5456</v>
      </c>
      <c r="C5287" s="61"/>
      <c r="D5287" s="62"/>
      <c r="E5287" s="78"/>
      <c r="F5287" s="63"/>
      <c r="G5287" s="80"/>
      <c r="H5287" s="94"/>
      <c r="I5287" s="95"/>
      <c r="J5287" s="27"/>
      <c r="K5287" s="27"/>
      <c r="L5287" s="95"/>
      <c r="M5287" s="96"/>
      <c r="N5287" s="29">
        <v>0</v>
      </c>
      <c r="O5287" s="30" t="str">
        <f>IF(G5287&lt;=$N$2,"",IF(F5287=[3]Pav.tvarkyklė!$B$13,"",IF(ISBLANK(R5287),"X","")))</f>
        <v/>
      </c>
      <c r="P5287" s="91"/>
      <c r="Q5287" s="63"/>
      <c r="R5287" s="63"/>
      <c r="S5287" s="63"/>
      <c r="T5287" s="63"/>
      <c r="U5287" s="34" t="str">
        <f>IFERROR(INDEX('[3]5.Grup_T'!$G$4:$G$22,MATCH('6.Turtas'!E5287,'[3]5.Grup_T'!$E$4:$E$22,0)),"0")</f>
        <v>0</v>
      </c>
      <c r="V5287" s="35">
        <f t="shared" si="1151"/>
        <v>0</v>
      </c>
      <c r="W5287" s="35">
        <f>IF(NOT(ISBLANK(H5287)),(12-DATEDIF(H5287,'[3]1.Pradzia'!$D$13,"m")),0)</f>
        <v>0</v>
      </c>
      <c r="X5287" s="35">
        <f t="shared" si="1152"/>
        <v>0</v>
      </c>
      <c r="Y5287" s="35">
        <f t="shared" si="1148"/>
        <v>0</v>
      </c>
      <c r="Z5287" s="35">
        <f t="shared" si="1160"/>
        <v>0</v>
      </c>
      <c r="AA5287" s="36">
        <f t="shared" si="1153"/>
        <v>0</v>
      </c>
      <c r="AB5287" s="36">
        <f t="shared" si="1154"/>
        <v>0</v>
      </c>
      <c r="AC5287" s="37">
        <f t="shared" si="1155"/>
        <v>0</v>
      </c>
      <c r="AD5287" s="35">
        <f>IF(OR(YEAR(G5287)&lt;2019,O5287="X"),0,IF(ISBLANK(H5287),DATEDIF(G5287,'[3]1.Pradzia'!$D$13,"M"),DATEDIF(G5287,H5287,"m")))</f>
        <v>0</v>
      </c>
      <c r="AE5287" s="37">
        <f>IF(E5287='[3]5.Grup_T'!$E$20,0,IF(AD5287&lt;&gt;0,M5287/V5287*MIN(12,AD5287),0))</f>
        <v>0</v>
      </c>
      <c r="AF5287" s="37">
        <f t="shared" si="1156"/>
        <v>0</v>
      </c>
      <c r="AG5287" s="37">
        <f t="shared" si="1157"/>
        <v>0</v>
      </c>
      <c r="AH5287" s="37">
        <f t="shared" si="1158"/>
        <v>0</v>
      </c>
      <c r="AI5287" s="35" t="str">
        <f t="shared" si="1159"/>
        <v>Nusidėvėjęs</v>
      </c>
      <c r="AJ5287" s="38" t="str">
        <f>IF(AND(F5287&lt;&gt;[3]Pav.tvarkyklė!$B$12,F5287&lt;&gt;[3]Pav.tvarkyklė!$B$13),"GVTNT","X")</f>
        <v>GVTNT</v>
      </c>
      <c r="AK5287" s="39">
        <f t="shared" si="1161"/>
        <v>0</v>
      </c>
      <c r="AL5287" s="41"/>
      <c r="AM5287" s="41"/>
      <c r="AN5287" s="41">
        <f t="shared" si="1149"/>
        <v>1900</v>
      </c>
      <c r="AO5287" s="41"/>
      <c r="AP5287" s="41"/>
      <c r="AQ5287" s="41"/>
      <c r="AR5287" s="42"/>
      <c r="AS5287" s="42"/>
      <c r="AU5287" s="43">
        <f t="shared" si="1150"/>
        <v>0</v>
      </c>
    </row>
    <row r="5288" spans="1:47" ht="15" customHeight="1" x14ac:dyDescent="0.25">
      <c r="A5288" s="11"/>
      <c r="B5288" s="19">
        <v>5457</v>
      </c>
      <c r="C5288" s="61"/>
      <c r="D5288" s="62"/>
      <c r="E5288" s="78"/>
      <c r="F5288" s="63"/>
      <c r="G5288" s="80"/>
      <c r="H5288" s="94"/>
      <c r="I5288" s="95"/>
      <c r="J5288" s="27"/>
      <c r="K5288" s="27"/>
      <c r="L5288" s="95"/>
      <c r="M5288" s="96"/>
      <c r="N5288" s="29">
        <v>0</v>
      </c>
      <c r="O5288" s="30" t="str">
        <f>IF(G5288&lt;=$N$2,"",IF(F5288=[3]Pav.tvarkyklė!$B$13,"",IF(ISBLANK(R5288),"X","")))</f>
        <v/>
      </c>
      <c r="P5288" s="91"/>
      <c r="Q5288" s="63"/>
      <c r="R5288" s="63"/>
      <c r="S5288" s="63"/>
      <c r="T5288" s="63"/>
      <c r="U5288" s="34" t="str">
        <f>IFERROR(INDEX('[3]5.Grup_T'!$G$4:$G$22,MATCH('6.Turtas'!E5288,'[3]5.Grup_T'!$E$4:$E$22,0)),"0")</f>
        <v>0</v>
      </c>
      <c r="V5288" s="35">
        <f t="shared" si="1151"/>
        <v>0</v>
      </c>
      <c r="W5288" s="35">
        <f>IF(NOT(ISBLANK(H5288)),(12-DATEDIF(H5288,'[3]1.Pradzia'!$D$13,"m")),0)</f>
        <v>0</v>
      </c>
      <c r="X5288" s="35">
        <f t="shared" si="1152"/>
        <v>0</v>
      </c>
      <c r="Y5288" s="35">
        <f t="shared" si="1148"/>
        <v>0</v>
      </c>
      <c r="Z5288" s="35">
        <f t="shared" si="1160"/>
        <v>0</v>
      </c>
      <c r="AA5288" s="36">
        <f t="shared" si="1153"/>
        <v>0</v>
      </c>
      <c r="AB5288" s="36">
        <f t="shared" si="1154"/>
        <v>0</v>
      </c>
      <c r="AC5288" s="37">
        <f t="shared" si="1155"/>
        <v>0</v>
      </c>
      <c r="AD5288" s="35">
        <f>IF(OR(YEAR(G5288)&lt;2019,O5288="X"),0,IF(ISBLANK(H5288),DATEDIF(G5288,'[3]1.Pradzia'!$D$13,"M"),DATEDIF(G5288,H5288,"m")))</f>
        <v>0</v>
      </c>
      <c r="AE5288" s="37">
        <f>IF(E5288='[3]5.Grup_T'!$E$20,0,IF(AD5288&lt;&gt;0,M5288/V5288*MIN(12,AD5288),0))</f>
        <v>0</v>
      </c>
      <c r="AF5288" s="37">
        <f t="shared" si="1156"/>
        <v>0</v>
      </c>
      <c r="AG5288" s="37">
        <f t="shared" si="1157"/>
        <v>0</v>
      </c>
      <c r="AH5288" s="37">
        <f t="shared" si="1158"/>
        <v>0</v>
      </c>
      <c r="AI5288" s="35" t="str">
        <f t="shared" si="1159"/>
        <v>Nusidėvėjęs</v>
      </c>
      <c r="AJ5288" s="38" t="str">
        <f>IF(AND(F5288&lt;&gt;[3]Pav.tvarkyklė!$B$12,F5288&lt;&gt;[3]Pav.tvarkyklė!$B$13),"GVTNT","X")</f>
        <v>GVTNT</v>
      </c>
      <c r="AK5288" s="39">
        <f t="shared" si="1161"/>
        <v>0</v>
      </c>
      <c r="AL5288" s="41"/>
      <c r="AM5288" s="41"/>
      <c r="AN5288" s="41">
        <f t="shared" si="1149"/>
        <v>1900</v>
      </c>
      <c r="AO5288" s="41"/>
      <c r="AP5288" s="41"/>
      <c r="AQ5288" s="41"/>
      <c r="AR5288" s="42"/>
      <c r="AS5288" s="42"/>
      <c r="AU5288" s="43">
        <f t="shared" si="1150"/>
        <v>0</v>
      </c>
    </row>
    <row r="5289" spans="1:47" ht="15" customHeight="1" x14ac:dyDescent="0.25">
      <c r="A5289" s="11"/>
      <c r="B5289" s="19">
        <v>5458</v>
      </c>
      <c r="C5289" s="61"/>
      <c r="D5289" s="62"/>
      <c r="E5289" s="78"/>
      <c r="F5289" s="63"/>
      <c r="G5289" s="80"/>
      <c r="H5289" s="94"/>
      <c r="I5289" s="95"/>
      <c r="J5289" s="27"/>
      <c r="K5289" s="27"/>
      <c r="L5289" s="95"/>
      <c r="M5289" s="96"/>
      <c r="N5289" s="29">
        <v>0</v>
      </c>
      <c r="O5289" s="30" t="str">
        <f>IF(G5289&lt;=$N$2,"",IF(F5289=[3]Pav.tvarkyklė!$B$13,"",IF(ISBLANK(R5289),"X","")))</f>
        <v/>
      </c>
      <c r="P5289" s="91"/>
      <c r="Q5289" s="63"/>
      <c r="R5289" s="63"/>
      <c r="S5289" s="63"/>
      <c r="T5289" s="63"/>
      <c r="U5289" s="34" t="str">
        <f>IFERROR(INDEX('[3]5.Grup_T'!$G$4:$G$22,MATCH('6.Turtas'!E5289,'[3]5.Grup_T'!$E$4:$E$22,0)),"0")</f>
        <v>0</v>
      </c>
      <c r="V5289" s="35">
        <f t="shared" si="1151"/>
        <v>0</v>
      </c>
      <c r="W5289" s="35">
        <f>IF(NOT(ISBLANK(H5289)),(12-DATEDIF(H5289,'[3]1.Pradzia'!$D$13,"m")),0)</f>
        <v>0</v>
      </c>
      <c r="X5289" s="35">
        <f t="shared" si="1152"/>
        <v>0</v>
      </c>
      <c r="Y5289" s="35">
        <f t="shared" si="1148"/>
        <v>0</v>
      </c>
      <c r="Z5289" s="35">
        <f t="shared" si="1160"/>
        <v>0</v>
      </c>
      <c r="AA5289" s="36">
        <f t="shared" si="1153"/>
        <v>0</v>
      </c>
      <c r="AB5289" s="36">
        <f t="shared" si="1154"/>
        <v>0</v>
      </c>
      <c r="AC5289" s="37">
        <f t="shared" si="1155"/>
        <v>0</v>
      </c>
      <c r="AD5289" s="35">
        <f>IF(OR(YEAR(G5289)&lt;2019,O5289="X"),0,IF(ISBLANK(H5289),DATEDIF(G5289,'[3]1.Pradzia'!$D$13,"M"),DATEDIF(G5289,H5289,"m")))</f>
        <v>0</v>
      </c>
      <c r="AE5289" s="37">
        <f>IF(E5289='[3]5.Grup_T'!$E$20,0,IF(AD5289&lt;&gt;0,M5289/V5289*MIN(12,AD5289),0))</f>
        <v>0</v>
      </c>
      <c r="AF5289" s="37">
        <f t="shared" si="1156"/>
        <v>0</v>
      </c>
      <c r="AG5289" s="37">
        <f t="shared" si="1157"/>
        <v>0</v>
      </c>
      <c r="AH5289" s="37">
        <f t="shared" si="1158"/>
        <v>0</v>
      </c>
      <c r="AI5289" s="35" t="str">
        <f t="shared" si="1159"/>
        <v>Nusidėvėjęs</v>
      </c>
      <c r="AJ5289" s="38" t="str">
        <f>IF(AND(F5289&lt;&gt;[3]Pav.tvarkyklė!$B$12,F5289&lt;&gt;[3]Pav.tvarkyklė!$B$13),"GVTNT","X")</f>
        <v>GVTNT</v>
      </c>
      <c r="AK5289" s="39">
        <f t="shared" si="1161"/>
        <v>0</v>
      </c>
      <c r="AL5289" s="41"/>
      <c r="AM5289" s="41"/>
      <c r="AN5289" s="41">
        <f t="shared" si="1149"/>
        <v>1900</v>
      </c>
      <c r="AO5289" s="41"/>
      <c r="AP5289" s="41"/>
      <c r="AQ5289" s="41"/>
      <c r="AR5289" s="42"/>
      <c r="AS5289" s="42"/>
      <c r="AU5289" s="43">
        <f t="shared" si="1150"/>
        <v>0</v>
      </c>
    </row>
    <row r="5290" spans="1:47" ht="15" customHeight="1" x14ac:dyDescent="0.25">
      <c r="A5290" s="11"/>
      <c r="B5290" s="19">
        <v>5459</v>
      </c>
      <c r="C5290" s="61"/>
      <c r="D5290" s="62"/>
      <c r="E5290" s="78"/>
      <c r="F5290" s="63"/>
      <c r="G5290" s="80"/>
      <c r="H5290" s="94"/>
      <c r="I5290" s="95"/>
      <c r="J5290" s="27"/>
      <c r="K5290" s="27"/>
      <c r="L5290" s="95"/>
      <c r="M5290" s="96"/>
      <c r="N5290" s="29">
        <v>0</v>
      </c>
      <c r="O5290" s="30" t="str">
        <f>IF(G5290&lt;=$N$2,"",IF(F5290=[3]Pav.tvarkyklė!$B$13,"",IF(ISBLANK(R5290),"X","")))</f>
        <v/>
      </c>
      <c r="P5290" s="91"/>
      <c r="Q5290" s="63"/>
      <c r="R5290" s="63"/>
      <c r="S5290" s="63"/>
      <c r="T5290" s="63"/>
      <c r="U5290" s="34" t="str">
        <f>IFERROR(INDEX('[3]5.Grup_T'!$G$4:$G$22,MATCH('6.Turtas'!E5290,'[3]5.Grup_T'!$E$4:$E$22,0)),"0")</f>
        <v>0</v>
      </c>
      <c r="V5290" s="35">
        <f t="shared" si="1151"/>
        <v>0</v>
      </c>
      <c r="W5290" s="35">
        <f>IF(NOT(ISBLANK(H5290)),(12-DATEDIF(H5290,'[3]1.Pradzia'!$D$13,"m")),0)</f>
        <v>0</v>
      </c>
      <c r="X5290" s="35">
        <f t="shared" si="1152"/>
        <v>0</v>
      </c>
      <c r="Y5290" s="35">
        <f t="shared" si="1148"/>
        <v>0</v>
      </c>
      <c r="Z5290" s="35">
        <f t="shared" si="1160"/>
        <v>0</v>
      </c>
      <c r="AA5290" s="36">
        <f t="shared" si="1153"/>
        <v>0</v>
      </c>
      <c r="AB5290" s="36">
        <f t="shared" si="1154"/>
        <v>0</v>
      </c>
      <c r="AC5290" s="37">
        <f t="shared" si="1155"/>
        <v>0</v>
      </c>
      <c r="AD5290" s="35">
        <f>IF(OR(YEAR(G5290)&lt;2019,O5290="X"),0,IF(ISBLANK(H5290),DATEDIF(G5290,'[3]1.Pradzia'!$D$13,"M"),DATEDIF(G5290,H5290,"m")))</f>
        <v>0</v>
      </c>
      <c r="AE5290" s="37">
        <f>IF(E5290='[3]5.Grup_T'!$E$20,0,IF(AD5290&lt;&gt;0,M5290/V5290*MIN(12,AD5290),0))</f>
        <v>0</v>
      </c>
      <c r="AF5290" s="37">
        <f t="shared" si="1156"/>
        <v>0</v>
      </c>
      <c r="AG5290" s="37">
        <f t="shared" si="1157"/>
        <v>0</v>
      </c>
      <c r="AH5290" s="37">
        <f t="shared" si="1158"/>
        <v>0</v>
      </c>
      <c r="AI5290" s="35" t="str">
        <f t="shared" si="1159"/>
        <v>Nusidėvėjęs</v>
      </c>
      <c r="AJ5290" s="38" t="str">
        <f>IF(AND(F5290&lt;&gt;[3]Pav.tvarkyklė!$B$12,F5290&lt;&gt;[3]Pav.tvarkyklė!$B$13),"GVTNT","X")</f>
        <v>GVTNT</v>
      </c>
      <c r="AK5290" s="39">
        <f t="shared" si="1161"/>
        <v>0</v>
      </c>
      <c r="AL5290" s="41"/>
      <c r="AM5290" s="41"/>
      <c r="AN5290" s="41">
        <f t="shared" si="1149"/>
        <v>1900</v>
      </c>
      <c r="AO5290" s="41"/>
      <c r="AP5290" s="41"/>
      <c r="AQ5290" s="41"/>
      <c r="AR5290" s="42"/>
      <c r="AS5290" s="42"/>
      <c r="AU5290" s="43">
        <f t="shared" si="1150"/>
        <v>0</v>
      </c>
    </row>
    <row r="5291" spans="1:47" ht="15" customHeight="1" x14ac:dyDescent="0.25">
      <c r="A5291" s="11"/>
      <c r="B5291" s="19">
        <v>5460</v>
      </c>
      <c r="C5291" s="61"/>
      <c r="D5291" s="62"/>
      <c r="E5291" s="78"/>
      <c r="F5291" s="63"/>
      <c r="G5291" s="80"/>
      <c r="H5291" s="94"/>
      <c r="I5291" s="95"/>
      <c r="J5291" s="27"/>
      <c r="K5291" s="27"/>
      <c r="L5291" s="95"/>
      <c r="M5291" s="96"/>
      <c r="N5291" s="29">
        <v>0</v>
      </c>
      <c r="O5291" s="30" t="str">
        <f>IF(G5291&lt;=$N$2,"",IF(F5291=[3]Pav.tvarkyklė!$B$13,"",IF(ISBLANK(R5291),"X","")))</f>
        <v/>
      </c>
      <c r="P5291" s="91"/>
      <c r="Q5291" s="63"/>
      <c r="R5291" s="63"/>
      <c r="S5291" s="63"/>
      <c r="T5291" s="63"/>
      <c r="U5291" s="34" t="str">
        <f>IFERROR(INDEX('[3]5.Grup_T'!$G$4:$G$22,MATCH('6.Turtas'!E5291,'[3]5.Grup_T'!$E$4:$E$22,0)),"0")</f>
        <v>0</v>
      </c>
      <c r="V5291" s="35">
        <f t="shared" si="1151"/>
        <v>0</v>
      </c>
      <c r="W5291" s="35">
        <f>IF(NOT(ISBLANK(H5291)),(12-DATEDIF(H5291,'[3]1.Pradzia'!$D$13,"m")),0)</f>
        <v>0</v>
      </c>
      <c r="X5291" s="35">
        <f t="shared" si="1152"/>
        <v>0</v>
      </c>
      <c r="Y5291" s="35">
        <f t="shared" si="1148"/>
        <v>0</v>
      </c>
      <c r="Z5291" s="35">
        <f t="shared" si="1160"/>
        <v>0</v>
      </c>
      <c r="AA5291" s="36">
        <f t="shared" si="1153"/>
        <v>0</v>
      </c>
      <c r="AB5291" s="36">
        <f t="shared" si="1154"/>
        <v>0</v>
      </c>
      <c r="AC5291" s="37">
        <f t="shared" si="1155"/>
        <v>0</v>
      </c>
      <c r="AD5291" s="35">
        <f>IF(OR(YEAR(G5291)&lt;2019,O5291="X"),0,IF(ISBLANK(H5291),DATEDIF(G5291,'[3]1.Pradzia'!$D$13,"M"),DATEDIF(G5291,H5291,"m")))</f>
        <v>0</v>
      </c>
      <c r="AE5291" s="37">
        <f>IF(E5291='[3]5.Grup_T'!$E$20,0,IF(AD5291&lt;&gt;0,M5291/V5291*MIN(12,AD5291),0))</f>
        <v>0</v>
      </c>
      <c r="AF5291" s="37">
        <f t="shared" si="1156"/>
        <v>0</v>
      </c>
      <c r="AG5291" s="37">
        <f t="shared" si="1157"/>
        <v>0</v>
      </c>
      <c r="AH5291" s="37">
        <f t="shared" si="1158"/>
        <v>0</v>
      </c>
      <c r="AI5291" s="35" t="str">
        <f t="shared" si="1159"/>
        <v>Nusidėvėjęs</v>
      </c>
      <c r="AJ5291" s="38" t="str">
        <f>IF(AND(F5291&lt;&gt;[3]Pav.tvarkyklė!$B$12,F5291&lt;&gt;[3]Pav.tvarkyklė!$B$13),"GVTNT","X")</f>
        <v>GVTNT</v>
      </c>
      <c r="AK5291" s="39">
        <f t="shared" si="1161"/>
        <v>0</v>
      </c>
      <c r="AL5291" s="41"/>
      <c r="AM5291" s="41"/>
      <c r="AN5291" s="41">
        <f t="shared" si="1149"/>
        <v>1900</v>
      </c>
      <c r="AO5291" s="41"/>
      <c r="AP5291" s="41"/>
      <c r="AQ5291" s="41"/>
      <c r="AR5291" s="42"/>
      <c r="AS5291" s="42"/>
      <c r="AU5291" s="43">
        <f t="shared" si="1150"/>
        <v>0</v>
      </c>
    </row>
    <row r="5292" spans="1:47" ht="15" customHeight="1" x14ac:dyDescent="0.25">
      <c r="A5292" s="11"/>
      <c r="B5292" s="19">
        <v>5461</v>
      </c>
      <c r="C5292" s="61"/>
      <c r="D5292" s="62"/>
      <c r="E5292" s="78"/>
      <c r="F5292" s="63"/>
      <c r="G5292" s="80"/>
      <c r="H5292" s="94"/>
      <c r="I5292" s="95"/>
      <c r="J5292" s="27"/>
      <c r="K5292" s="27"/>
      <c r="L5292" s="95"/>
      <c r="M5292" s="96"/>
      <c r="N5292" s="29">
        <v>0</v>
      </c>
      <c r="O5292" s="30" t="str">
        <f>IF(G5292&lt;=$N$2,"",IF(F5292=[3]Pav.tvarkyklė!$B$13,"",IF(ISBLANK(R5292),"X","")))</f>
        <v/>
      </c>
      <c r="P5292" s="91"/>
      <c r="Q5292" s="63"/>
      <c r="R5292" s="63"/>
      <c r="S5292" s="63"/>
      <c r="T5292" s="63"/>
      <c r="U5292" s="34" t="str">
        <f>IFERROR(INDEX('[3]5.Grup_T'!$G$4:$G$22,MATCH('6.Turtas'!E5292,'[3]5.Grup_T'!$E$4:$E$22,0)),"0")</f>
        <v>0</v>
      </c>
      <c r="V5292" s="35">
        <f t="shared" si="1151"/>
        <v>0</v>
      </c>
      <c r="W5292" s="35">
        <f>IF(NOT(ISBLANK(H5292)),(12-DATEDIF(H5292,'[3]1.Pradzia'!$D$13,"m")),0)</f>
        <v>0</v>
      </c>
      <c r="X5292" s="35">
        <f t="shared" si="1152"/>
        <v>0</v>
      </c>
      <c r="Y5292" s="35">
        <f t="shared" si="1148"/>
        <v>0</v>
      </c>
      <c r="Z5292" s="35">
        <f t="shared" si="1160"/>
        <v>0</v>
      </c>
      <c r="AA5292" s="36">
        <f t="shared" si="1153"/>
        <v>0</v>
      </c>
      <c r="AB5292" s="36">
        <f t="shared" si="1154"/>
        <v>0</v>
      </c>
      <c r="AC5292" s="37">
        <f t="shared" si="1155"/>
        <v>0</v>
      </c>
      <c r="AD5292" s="35">
        <f>IF(OR(YEAR(G5292)&lt;2019,O5292="X"),0,IF(ISBLANK(H5292),DATEDIF(G5292,'[3]1.Pradzia'!$D$13,"M"),DATEDIF(G5292,H5292,"m")))</f>
        <v>0</v>
      </c>
      <c r="AE5292" s="37">
        <f>IF(E5292='[3]5.Grup_T'!$E$20,0,IF(AD5292&lt;&gt;0,M5292/V5292*MIN(12,AD5292),0))</f>
        <v>0</v>
      </c>
      <c r="AF5292" s="37">
        <f t="shared" si="1156"/>
        <v>0</v>
      </c>
      <c r="AG5292" s="37">
        <f t="shared" si="1157"/>
        <v>0</v>
      </c>
      <c r="AH5292" s="37">
        <f t="shared" si="1158"/>
        <v>0</v>
      </c>
      <c r="AI5292" s="35" t="str">
        <f t="shared" si="1159"/>
        <v>Nusidėvėjęs</v>
      </c>
      <c r="AJ5292" s="38" t="str">
        <f>IF(AND(F5292&lt;&gt;[3]Pav.tvarkyklė!$B$12,F5292&lt;&gt;[3]Pav.tvarkyklė!$B$13),"GVTNT","X")</f>
        <v>GVTNT</v>
      </c>
      <c r="AK5292" s="39">
        <f t="shared" si="1161"/>
        <v>0</v>
      </c>
      <c r="AL5292" s="41"/>
      <c r="AM5292" s="41"/>
      <c r="AN5292" s="41">
        <f t="shared" si="1149"/>
        <v>1900</v>
      </c>
      <c r="AO5292" s="41"/>
      <c r="AP5292" s="41"/>
      <c r="AQ5292" s="41"/>
      <c r="AR5292" s="42"/>
      <c r="AS5292" s="42"/>
      <c r="AU5292" s="43">
        <f t="shared" si="1150"/>
        <v>0</v>
      </c>
    </row>
    <row r="5293" spans="1:47" ht="15" customHeight="1" x14ac:dyDescent="0.25">
      <c r="A5293" s="11"/>
      <c r="B5293" s="19">
        <v>5462</v>
      </c>
      <c r="C5293" s="61"/>
      <c r="D5293" s="62"/>
      <c r="E5293" s="78"/>
      <c r="F5293" s="63"/>
      <c r="G5293" s="80"/>
      <c r="H5293" s="94"/>
      <c r="I5293" s="95"/>
      <c r="J5293" s="27"/>
      <c r="K5293" s="27"/>
      <c r="L5293" s="95"/>
      <c r="M5293" s="96"/>
      <c r="N5293" s="29">
        <v>0</v>
      </c>
      <c r="O5293" s="30" t="str">
        <f>IF(G5293&lt;=$N$2,"",IF(F5293=[3]Pav.tvarkyklė!$B$13,"",IF(ISBLANK(R5293),"X","")))</f>
        <v/>
      </c>
      <c r="P5293" s="91"/>
      <c r="Q5293" s="63"/>
      <c r="R5293" s="63"/>
      <c r="S5293" s="63"/>
      <c r="T5293" s="63"/>
      <c r="U5293" s="34" t="str">
        <f>IFERROR(INDEX('[3]5.Grup_T'!$G$4:$G$22,MATCH('6.Turtas'!E5293,'[3]5.Grup_T'!$E$4:$E$22,0)),"0")</f>
        <v>0</v>
      </c>
      <c r="V5293" s="35">
        <f t="shared" si="1151"/>
        <v>0</v>
      </c>
      <c r="W5293" s="35">
        <f>IF(NOT(ISBLANK(H5293)),(12-DATEDIF(H5293,'[3]1.Pradzia'!$D$13,"m")),0)</f>
        <v>0</v>
      </c>
      <c r="X5293" s="35">
        <f t="shared" si="1152"/>
        <v>0</v>
      </c>
      <c r="Y5293" s="35">
        <f t="shared" si="1148"/>
        <v>0</v>
      </c>
      <c r="Z5293" s="35">
        <f t="shared" si="1160"/>
        <v>0</v>
      </c>
      <c r="AA5293" s="36">
        <f t="shared" si="1153"/>
        <v>0</v>
      </c>
      <c r="AB5293" s="36">
        <f t="shared" si="1154"/>
        <v>0</v>
      </c>
      <c r="AC5293" s="37">
        <f t="shared" si="1155"/>
        <v>0</v>
      </c>
      <c r="AD5293" s="35">
        <f>IF(OR(YEAR(G5293)&lt;2019,O5293="X"),0,IF(ISBLANK(H5293),DATEDIF(G5293,'[3]1.Pradzia'!$D$13,"M"),DATEDIF(G5293,H5293,"m")))</f>
        <v>0</v>
      </c>
      <c r="AE5293" s="37">
        <f>IF(E5293='[3]5.Grup_T'!$E$20,0,IF(AD5293&lt;&gt;0,M5293/V5293*MIN(12,AD5293),0))</f>
        <v>0</v>
      </c>
      <c r="AF5293" s="37">
        <f t="shared" si="1156"/>
        <v>0</v>
      </c>
      <c r="AG5293" s="37">
        <f t="shared" si="1157"/>
        <v>0</v>
      </c>
      <c r="AH5293" s="37">
        <f t="shared" si="1158"/>
        <v>0</v>
      </c>
      <c r="AI5293" s="35" t="str">
        <f t="shared" si="1159"/>
        <v>Nusidėvėjęs</v>
      </c>
      <c r="AJ5293" s="38" t="str">
        <f>IF(AND(F5293&lt;&gt;[3]Pav.tvarkyklė!$B$12,F5293&lt;&gt;[3]Pav.tvarkyklė!$B$13),"GVTNT","X")</f>
        <v>GVTNT</v>
      </c>
      <c r="AK5293" s="39">
        <f t="shared" si="1161"/>
        <v>0</v>
      </c>
      <c r="AL5293" s="41"/>
      <c r="AM5293" s="41"/>
      <c r="AN5293" s="41">
        <f t="shared" si="1149"/>
        <v>1900</v>
      </c>
      <c r="AO5293" s="41"/>
      <c r="AP5293" s="41"/>
      <c r="AQ5293" s="41"/>
      <c r="AR5293" s="42"/>
      <c r="AS5293" s="42"/>
      <c r="AU5293" s="43">
        <f t="shared" si="1150"/>
        <v>0</v>
      </c>
    </row>
    <row r="5294" spans="1:47" ht="15" customHeight="1" x14ac:dyDescent="0.25">
      <c r="A5294" s="11"/>
      <c r="B5294" s="19">
        <v>5463</v>
      </c>
      <c r="C5294" s="61"/>
      <c r="D5294" s="62"/>
      <c r="E5294" s="78"/>
      <c r="F5294" s="63"/>
      <c r="G5294" s="80"/>
      <c r="H5294" s="94"/>
      <c r="I5294" s="95"/>
      <c r="J5294" s="27"/>
      <c r="K5294" s="27"/>
      <c r="L5294" s="95"/>
      <c r="M5294" s="96"/>
      <c r="N5294" s="29">
        <v>0</v>
      </c>
      <c r="O5294" s="30" t="str">
        <f>IF(G5294&lt;=$N$2,"",IF(F5294=[3]Pav.tvarkyklė!$B$13,"",IF(ISBLANK(R5294),"X","")))</f>
        <v/>
      </c>
      <c r="P5294" s="91"/>
      <c r="Q5294" s="63"/>
      <c r="R5294" s="63"/>
      <c r="S5294" s="63"/>
      <c r="T5294" s="63"/>
      <c r="U5294" s="34" t="str">
        <f>IFERROR(INDEX('[3]5.Grup_T'!$G$4:$G$22,MATCH('6.Turtas'!E5294,'[3]5.Grup_T'!$E$4:$E$22,0)),"0")</f>
        <v>0</v>
      </c>
      <c r="V5294" s="35">
        <f t="shared" si="1151"/>
        <v>0</v>
      </c>
      <c r="W5294" s="35">
        <f>IF(NOT(ISBLANK(H5294)),(12-DATEDIF(H5294,'[3]1.Pradzia'!$D$13,"m")),0)</f>
        <v>0</v>
      </c>
      <c r="X5294" s="35">
        <f t="shared" si="1152"/>
        <v>0</v>
      </c>
      <c r="Y5294" s="35">
        <f t="shared" si="1148"/>
        <v>0</v>
      </c>
      <c r="Z5294" s="35">
        <f t="shared" si="1160"/>
        <v>0</v>
      </c>
      <c r="AA5294" s="36">
        <f t="shared" si="1153"/>
        <v>0</v>
      </c>
      <c r="AB5294" s="36">
        <f t="shared" si="1154"/>
        <v>0</v>
      </c>
      <c r="AC5294" s="37">
        <f t="shared" si="1155"/>
        <v>0</v>
      </c>
      <c r="AD5294" s="35">
        <f>IF(OR(YEAR(G5294)&lt;2019,O5294="X"),0,IF(ISBLANK(H5294),DATEDIF(G5294,'[3]1.Pradzia'!$D$13,"M"),DATEDIF(G5294,H5294,"m")))</f>
        <v>0</v>
      </c>
      <c r="AE5294" s="37">
        <f>IF(E5294='[3]5.Grup_T'!$E$20,0,IF(AD5294&lt;&gt;0,M5294/V5294*MIN(12,AD5294),0))</f>
        <v>0</v>
      </c>
      <c r="AF5294" s="37">
        <f t="shared" si="1156"/>
        <v>0</v>
      </c>
      <c r="AG5294" s="37">
        <f t="shared" si="1157"/>
        <v>0</v>
      </c>
      <c r="AH5294" s="37">
        <f t="shared" si="1158"/>
        <v>0</v>
      </c>
      <c r="AI5294" s="35" t="str">
        <f t="shared" si="1159"/>
        <v>Nusidėvėjęs</v>
      </c>
      <c r="AJ5294" s="38" t="str">
        <f>IF(AND(F5294&lt;&gt;[3]Pav.tvarkyklė!$B$12,F5294&lt;&gt;[3]Pav.tvarkyklė!$B$13),"GVTNT","X")</f>
        <v>GVTNT</v>
      </c>
      <c r="AK5294" s="39">
        <f t="shared" si="1161"/>
        <v>0</v>
      </c>
      <c r="AL5294" s="41"/>
      <c r="AM5294" s="41"/>
      <c r="AN5294" s="41">
        <f t="shared" si="1149"/>
        <v>1900</v>
      </c>
      <c r="AO5294" s="41"/>
      <c r="AP5294" s="41"/>
      <c r="AQ5294" s="41"/>
      <c r="AR5294" s="42"/>
      <c r="AS5294" s="42"/>
      <c r="AU5294" s="43">
        <f t="shared" si="1150"/>
        <v>0</v>
      </c>
    </row>
    <row r="5295" spans="1:47" ht="15" customHeight="1" x14ac:dyDescent="0.25">
      <c r="A5295" s="11"/>
      <c r="B5295" s="19">
        <v>5464</v>
      </c>
      <c r="C5295" s="61"/>
      <c r="D5295" s="62"/>
      <c r="E5295" s="78"/>
      <c r="F5295" s="63"/>
      <c r="G5295" s="80"/>
      <c r="H5295" s="94"/>
      <c r="I5295" s="95"/>
      <c r="J5295" s="27"/>
      <c r="K5295" s="27"/>
      <c r="L5295" s="95"/>
      <c r="M5295" s="96"/>
      <c r="N5295" s="29">
        <v>0</v>
      </c>
      <c r="O5295" s="30" t="str">
        <f>IF(G5295&lt;=$N$2,"",IF(F5295=[3]Pav.tvarkyklė!$B$13,"",IF(ISBLANK(R5295),"X","")))</f>
        <v/>
      </c>
      <c r="P5295" s="91"/>
      <c r="Q5295" s="63"/>
      <c r="R5295" s="63"/>
      <c r="S5295" s="63"/>
      <c r="T5295" s="63"/>
      <c r="U5295" s="34" t="str">
        <f>IFERROR(INDEX('[3]5.Grup_T'!$G$4:$G$22,MATCH('6.Turtas'!E5295,'[3]5.Grup_T'!$E$4:$E$22,0)),"0")</f>
        <v>0</v>
      </c>
      <c r="V5295" s="35">
        <f t="shared" si="1151"/>
        <v>0</v>
      </c>
      <c r="W5295" s="35">
        <f>IF(NOT(ISBLANK(H5295)),(12-DATEDIF(H5295,'[3]1.Pradzia'!$D$13,"m")),0)</f>
        <v>0</v>
      </c>
      <c r="X5295" s="35">
        <f t="shared" si="1152"/>
        <v>0</v>
      </c>
      <c r="Y5295" s="35">
        <f t="shared" si="1148"/>
        <v>0</v>
      </c>
      <c r="Z5295" s="35">
        <f t="shared" si="1160"/>
        <v>0</v>
      </c>
      <c r="AA5295" s="36">
        <f t="shared" si="1153"/>
        <v>0</v>
      </c>
      <c r="AB5295" s="36">
        <f t="shared" si="1154"/>
        <v>0</v>
      </c>
      <c r="AC5295" s="37">
        <f t="shared" si="1155"/>
        <v>0</v>
      </c>
      <c r="AD5295" s="35">
        <f>IF(OR(YEAR(G5295)&lt;2019,O5295="X"),0,IF(ISBLANK(H5295),DATEDIF(G5295,'[3]1.Pradzia'!$D$13,"M"),DATEDIF(G5295,H5295,"m")))</f>
        <v>0</v>
      </c>
      <c r="AE5295" s="37">
        <f>IF(E5295='[3]5.Grup_T'!$E$20,0,IF(AD5295&lt;&gt;0,M5295/V5295*MIN(12,AD5295),0))</f>
        <v>0</v>
      </c>
      <c r="AF5295" s="37">
        <f t="shared" si="1156"/>
        <v>0</v>
      </c>
      <c r="AG5295" s="37">
        <f t="shared" si="1157"/>
        <v>0</v>
      </c>
      <c r="AH5295" s="37">
        <f t="shared" si="1158"/>
        <v>0</v>
      </c>
      <c r="AI5295" s="35" t="str">
        <f t="shared" si="1159"/>
        <v>Nusidėvėjęs</v>
      </c>
      <c r="AJ5295" s="38" t="str">
        <f>IF(AND(F5295&lt;&gt;[3]Pav.tvarkyklė!$B$12,F5295&lt;&gt;[3]Pav.tvarkyklė!$B$13),"GVTNT","X")</f>
        <v>GVTNT</v>
      </c>
      <c r="AK5295" s="39">
        <f t="shared" si="1161"/>
        <v>0</v>
      </c>
      <c r="AL5295" s="41"/>
      <c r="AM5295" s="41"/>
      <c r="AN5295" s="41">
        <f t="shared" si="1149"/>
        <v>1900</v>
      </c>
      <c r="AO5295" s="41"/>
      <c r="AP5295" s="41"/>
      <c r="AQ5295" s="41"/>
      <c r="AR5295" s="42"/>
      <c r="AS5295" s="42"/>
      <c r="AU5295" s="43">
        <f t="shared" si="1150"/>
        <v>0</v>
      </c>
    </row>
    <row r="5296" spans="1:47" ht="15" customHeight="1" x14ac:dyDescent="0.25">
      <c r="A5296" s="11"/>
      <c r="B5296" s="19">
        <v>5465</v>
      </c>
      <c r="C5296" s="61"/>
      <c r="D5296" s="62"/>
      <c r="E5296" s="78"/>
      <c r="F5296" s="63"/>
      <c r="G5296" s="80"/>
      <c r="H5296" s="94"/>
      <c r="I5296" s="95"/>
      <c r="J5296" s="27"/>
      <c r="K5296" s="27"/>
      <c r="L5296" s="95"/>
      <c r="M5296" s="96"/>
      <c r="N5296" s="29">
        <v>0</v>
      </c>
      <c r="O5296" s="30" t="str">
        <f>IF(G5296&lt;=$N$2,"",IF(F5296=[3]Pav.tvarkyklė!$B$13,"",IF(ISBLANK(R5296),"X","")))</f>
        <v/>
      </c>
      <c r="P5296" s="91"/>
      <c r="Q5296" s="63"/>
      <c r="R5296" s="63"/>
      <c r="S5296" s="63"/>
      <c r="T5296" s="63"/>
      <c r="U5296" s="34" t="str">
        <f>IFERROR(INDEX('[3]5.Grup_T'!$G$4:$G$22,MATCH('6.Turtas'!E5296,'[3]5.Grup_T'!$E$4:$E$22,0)),"0")</f>
        <v>0</v>
      </c>
      <c r="V5296" s="35">
        <f t="shared" si="1151"/>
        <v>0</v>
      </c>
      <c r="W5296" s="35">
        <f>IF(NOT(ISBLANK(H5296)),(12-DATEDIF(H5296,'[3]1.Pradzia'!$D$13,"m")),0)</f>
        <v>0</v>
      </c>
      <c r="X5296" s="35">
        <f t="shared" si="1152"/>
        <v>0</v>
      </c>
      <c r="Y5296" s="35">
        <f t="shared" si="1148"/>
        <v>0</v>
      </c>
      <c r="Z5296" s="35">
        <f t="shared" si="1160"/>
        <v>0</v>
      </c>
      <c r="AA5296" s="36">
        <f t="shared" si="1153"/>
        <v>0</v>
      </c>
      <c r="AB5296" s="36">
        <f t="shared" si="1154"/>
        <v>0</v>
      </c>
      <c r="AC5296" s="37">
        <f t="shared" si="1155"/>
        <v>0</v>
      </c>
      <c r="AD5296" s="35">
        <f>IF(OR(YEAR(G5296)&lt;2019,O5296="X"),0,IF(ISBLANK(H5296),DATEDIF(G5296,'[3]1.Pradzia'!$D$13,"M"),DATEDIF(G5296,H5296,"m")))</f>
        <v>0</v>
      </c>
      <c r="AE5296" s="37">
        <f>IF(E5296='[3]5.Grup_T'!$E$20,0,IF(AD5296&lt;&gt;0,M5296/V5296*MIN(12,AD5296),0))</f>
        <v>0</v>
      </c>
      <c r="AF5296" s="37">
        <f t="shared" si="1156"/>
        <v>0</v>
      </c>
      <c r="AG5296" s="37">
        <f t="shared" si="1157"/>
        <v>0</v>
      </c>
      <c r="AH5296" s="37">
        <f t="shared" si="1158"/>
        <v>0</v>
      </c>
      <c r="AI5296" s="35" t="str">
        <f t="shared" si="1159"/>
        <v>Nusidėvėjęs</v>
      </c>
      <c r="AJ5296" s="38" t="str">
        <f>IF(AND(F5296&lt;&gt;[3]Pav.tvarkyklė!$B$12,F5296&lt;&gt;[3]Pav.tvarkyklė!$B$13),"GVTNT","X")</f>
        <v>GVTNT</v>
      </c>
      <c r="AK5296" s="39">
        <f t="shared" si="1161"/>
        <v>0</v>
      </c>
      <c r="AL5296" s="41"/>
      <c r="AM5296" s="41"/>
      <c r="AN5296" s="41">
        <f t="shared" si="1149"/>
        <v>1900</v>
      </c>
      <c r="AO5296" s="41"/>
      <c r="AP5296" s="41"/>
      <c r="AQ5296" s="41"/>
      <c r="AR5296" s="42"/>
      <c r="AS5296" s="42"/>
      <c r="AU5296" s="43">
        <f t="shared" si="1150"/>
        <v>0</v>
      </c>
    </row>
    <row r="5297" spans="1:47" ht="15" customHeight="1" x14ac:dyDescent="0.25">
      <c r="A5297" s="11"/>
      <c r="B5297" s="19">
        <v>5466</v>
      </c>
      <c r="C5297" s="61"/>
      <c r="D5297" s="62"/>
      <c r="E5297" s="78"/>
      <c r="F5297" s="63"/>
      <c r="G5297" s="80"/>
      <c r="H5297" s="94"/>
      <c r="I5297" s="95"/>
      <c r="J5297" s="27"/>
      <c r="K5297" s="27"/>
      <c r="L5297" s="95"/>
      <c r="M5297" s="96"/>
      <c r="N5297" s="29">
        <v>0</v>
      </c>
      <c r="O5297" s="30" t="str">
        <f>IF(G5297&lt;=$N$2,"",IF(F5297=[3]Pav.tvarkyklė!$B$13,"",IF(ISBLANK(R5297),"X","")))</f>
        <v/>
      </c>
      <c r="P5297" s="91"/>
      <c r="Q5297" s="63"/>
      <c r="R5297" s="63"/>
      <c r="S5297" s="63"/>
      <c r="T5297" s="63"/>
      <c r="U5297" s="34" t="str">
        <f>IFERROR(INDEX('[3]5.Grup_T'!$G$4:$G$22,MATCH('6.Turtas'!E5297,'[3]5.Grup_T'!$E$4:$E$22,0)),"0")</f>
        <v>0</v>
      </c>
      <c r="V5297" s="35">
        <f t="shared" si="1151"/>
        <v>0</v>
      </c>
      <c r="W5297" s="35">
        <f>IF(NOT(ISBLANK(H5297)),(12-DATEDIF(H5297,'[3]1.Pradzia'!$D$13,"m")),0)</f>
        <v>0</v>
      </c>
      <c r="X5297" s="35">
        <f t="shared" si="1152"/>
        <v>0</v>
      </c>
      <c r="Y5297" s="35">
        <f t="shared" si="1148"/>
        <v>0</v>
      </c>
      <c r="Z5297" s="35">
        <f t="shared" si="1160"/>
        <v>0</v>
      </c>
      <c r="AA5297" s="36">
        <f t="shared" si="1153"/>
        <v>0</v>
      </c>
      <c r="AB5297" s="36">
        <f t="shared" si="1154"/>
        <v>0</v>
      </c>
      <c r="AC5297" s="37">
        <f t="shared" si="1155"/>
        <v>0</v>
      </c>
      <c r="AD5297" s="35">
        <f>IF(OR(YEAR(G5297)&lt;2019,O5297="X"),0,IF(ISBLANK(H5297),DATEDIF(G5297,'[3]1.Pradzia'!$D$13,"M"),DATEDIF(G5297,H5297,"m")))</f>
        <v>0</v>
      </c>
      <c r="AE5297" s="37">
        <f>IF(E5297='[3]5.Grup_T'!$E$20,0,IF(AD5297&lt;&gt;0,M5297/V5297*MIN(12,AD5297),0))</f>
        <v>0</v>
      </c>
      <c r="AF5297" s="37">
        <f t="shared" si="1156"/>
        <v>0</v>
      </c>
      <c r="AG5297" s="37">
        <f t="shared" si="1157"/>
        <v>0</v>
      </c>
      <c r="AH5297" s="37">
        <f t="shared" si="1158"/>
        <v>0</v>
      </c>
      <c r="AI5297" s="35" t="str">
        <f t="shared" si="1159"/>
        <v>Nusidėvėjęs</v>
      </c>
      <c r="AJ5297" s="38" t="str">
        <f>IF(AND(F5297&lt;&gt;[3]Pav.tvarkyklė!$B$12,F5297&lt;&gt;[3]Pav.tvarkyklė!$B$13),"GVTNT","X")</f>
        <v>GVTNT</v>
      </c>
      <c r="AK5297" s="39">
        <f t="shared" si="1161"/>
        <v>0</v>
      </c>
      <c r="AL5297" s="41"/>
      <c r="AM5297" s="41"/>
      <c r="AN5297" s="41">
        <f t="shared" si="1149"/>
        <v>1900</v>
      </c>
      <c r="AO5297" s="41"/>
      <c r="AP5297" s="41"/>
      <c r="AQ5297" s="41"/>
      <c r="AR5297" s="42"/>
      <c r="AS5297" s="42"/>
      <c r="AU5297" s="43">
        <f t="shared" si="1150"/>
        <v>0</v>
      </c>
    </row>
    <row r="5298" spans="1:47" ht="15" customHeight="1" x14ac:dyDescent="0.25">
      <c r="A5298" s="11"/>
      <c r="B5298" s="19">
        <v>5467</v>
      </c>
      <c r="C5298" s="61"/>
      <c r="D5298" s="62"/>
      <c r="E5298" s="78"/>
      <c r="F5298" s="63"/>
      <c r="G5298" s="80"/>
      <c r="H5298" s="94"/>
      <c r="I5298" s="95"/>
      <c r="J5298" s="27"/>
      <c r="K5298" s="27"/>
      <c r="L5298" s="95"/>
      <c r="M5298" s="96"/>
      <c r="N5298" s="29">
        <v>0</v>
      </c>
      <c r="O5298" s="30" t="str">
        <f>IF(G5298&lt;=$N$2,"",IF(F5298=[3]Pav.tvarkyklė!$B$13,"",IF(ISBLANK(R5298),"X","")))</f>
        <v/>
      </c>
      <c r="P5298" s="91"/>
      <c r="Q5298" s="63"/>
      <c r="R5298" s="63"/>
      <c r="S5298" s="63"/>
      <c r="T5298" s="63"/>
      <c r="U5298" s="34" t="str">
        <f>IFERROR(INDEX('[3]5.Grup_T'!$G$4:$G$22,MATCH('6.Turtas'!E5298,'[3]5.Grup_T'!$E$4:$E$22,0)),"0")</f>
        <v>0</v>
      </c>
      <c r="V5298" s="35">
        <f t="shared" si="1151"/>
        <v>0</v>
      </c>
      <c r="W5298" s="35">
        <f>IF(NOT(ISBLANK(H5298)),(12-DATEDIF(H5298,'[3]1.Pradzia'!$D$13,"m")),0)</f>
        <v>0</v>
      </c>
      <c r="X5298" s="35">
        <f t="shared" si="1152"/>
        <v>0</v>
      </c>
      <c r="Y5298" s="35">
        <f t="shared" si="1148"/>
        <v>0</v>
      </c>
      <c r="Z5298" s="35">
        <f t="shared" si="1160"/>
        <v>0</v>
      </c>
      <c r="AA5298" s="36">
        <f t="shared" si="1153"/>
        <v>0</v>
      </c>
      <c r="AB5298" s="36">
        <f t="shared" si="1154"/>
        <v>0</v>
      </c>
      <c r="AC5298" s="37">
        <f t="shared" si="1155"/>
        <v>0</v>
      </c>
      <c r="AD5298" s="35">
        <f>IF(OR(YEAR(G5298)&lt;2019,O5298="X"),0,IF(ISBLANK(H5298),DATEDIF(G5298,'[3]1.Pradzia'!$D$13,"M"),DATEDIF(G5298,H5298,"m")))</f>
        <v>0</v>
      </c>
      <c r="AE5298" s="37">
        <f>IF(E5298='[3]5.Grup_T'!$E$20,0,IF(AD5298&lt;&gt;0,M5298/V5298*MIN(12,AD5298),0))</f>
        <v>0</v>
      </c>
      <c r="AF5298" s="37">
        <f t="shared" si="1156"/>
        <v>0</v>
      </c>
      <c r="AG5298" s="37">
        <f t="shared" si="1157"/>
        <v>0</v>
      </c>
      <c r="AH5298" s="37">
        <f t="shared" si="1158"/>
        <v>0</v>
      </c>
      <c r="AI5298" s="35" t="str">
        <f t="shared" si="1159"/>
        <v>Nusidėvėjęs</v>
      </c>
      <c r="AJ5298" s="38" t="str">
        <f>IF(AND(F5298&lt;&gt;[3]Pav.tvarkyklė!$B$12,F5298&lt;&gt;[3]Pav.tvarkyklė!$B$13),"GVTNT","X")</f>
        <v>GVTNT</v>
      </c>
      <c r="AK5298" s="39">
        <f t="shared" si="1161"/>
        <v>0</v>
      </c>
      <c r="AL5298" s="41"/>
      <c r="AM5298" s="41"/>
      <c r="AN5298" s="41">
        <f t="shared" si="1149"/>
        <v>1900</v>
      </c>
      <c r="AO5298" s="41"/>
      <c r="AP5298" s="41"/>
      <c r="AQ5298" s="41"/>
      <c r="AR5298" s="42"/>
      <c r="AS5298" s="42"/>
      <c r="AU5298" s="43">
        <f t="shared" si="1150"/>
        <v>0</v>
      </c>
    </row>
    <row r="5299" spans="1:47" ht="15" customHeight="1" x14ac:dyDescent="0.25">
      <c r="A5299" s="11"/>
      <c r="B5299" s="19">
        <v>5468</v>
      </c>
      <c r="C5299" s="61"/>
      <c r="D5299" s="62"/>
      <c r="E5299" s="78"/>
      <c r="F5299" s="63"/>
      <c r="G5299" s="80"/>
      <c r="H5299" s="94"/>
      <c r="I5299" s="95"/>
      <c r="J5299" s="27"/>
      <c r="K5299" s="27"/>
      <c r="L5299" s="95"/>
      <c r="M5299" s="96"/>
      <c r="N5299" s="29">
        <v>0</v>
      </c>
      <c r="O5299" s="30" t="str">
        <f>IF(G5299&lt;=$N$2,"",IF(F5299=[3]Pav.tvarkyklė!$B$13,"",IF(ISBLANK(R5299),"X","")))</f>
        <v/>
      </c>
      <c r="P5299" s="91"/>
      <c r="Q5299" s="63"/>
      <c r="R5299" s="63"/>
      <c r="S5299" s="63"/>
      <c r="T5299" s="63"/>
      <c r="U5299" s="34" t="str">
        <f>IFERROR(INDEX('[3]5.Grup_T'!$G$4:$G$22,MATCH('6.Turtas'!E5299,'[3]5.Grup_T'!$E$4:$E$22,0)),"0")</f>
        <v>0</v>
      </c>
      <c r="V5299" s="35">
        <f t="shared" si="1151"/>
        <v>0</v>
      </c>
      <c r="W5299" s="35">
        <f>IF(NOT(ISBLANK(H5299)),(12-DATEDIF(H5299,'[3]1.Pradzia'!$D$13,"m")),0)</f>
        <v>0</v>
      </c>
      <c r="X5299" s="35">
        <f t="shared" si="1152"/>
        <v>0</v>
      </c>
      <c r="Y5299" s="35">
        <f t="shared" si="1148"/>
        <v>0</v>
      </c>
      <c r="Z5299" s="35">
        <f t="shared" si="1160"/>
        <v>0</v>
      </c>
      <c r="AA5299" s="36">
        <f t="shared" si="1153"/>
        <v>0</v>
      </c>
      <c r="AB5299" s="36">
        <f t="shared" si="1154"/>
        <v>0</v>
      </c>
      <c r="AC5299" s="37">
        <f t="shared" si="1155"/>
        <v>0</v>
      </c>
      <c r="AD5299" s="35">
        <f>IF(OR(YEAR(G5299)&lt;2019,O5299="X"),0,IF(ISBLANK(H5299),DATEDIF(G5299,'[3]1.Pradzia'!$D$13,"M"),DATEDIF(G5299,H5299,"m")))</f>
        <v>0</v>
      </c>
      <c r="AE5299" s="37">
        <f>IF(E5299='[3]5.Grup_T'!$E$20,0,IF(AD5299&lt;&gt;0,M5299/V5299*MIN(12,AD5299),0))</f>
        <v>0</v>
      </c>
      <c r="AF5299" s="37">
        <f t="shared" si="1156"/>
        <v>0</v>
      </c>
      <c r="AG5299" s="37">
        <f t="shared" si="1157"/>
        <v>0</v>
      </c>
      <c r="AH5299" s="37">
        <f t="shared" si="1158"/>
        <v>0</v>
      </c>
      <c r="AI5299" s="35" t="str">
        <f t="shared" si="1159"/>
        <v>Nusidėvėjęs</v>
      </c>
      <c r="AJ5299" s="38" t="str">
        <f>IF(AND(F5299&lt;&gt;[3]Pav.tvarkyklė!$B$12,F5299&lt;&gt;[3]Pav.tvarkyklė!$B$13),"GVTNT","X")</f>
        <v>GVTNT</v>
      </c>
      <c r="AK5299" s="39">
        <f t="shared" si="1161"/>
        <v>0</v>
      </c>
      <c r="AL5299" s="41"/>
      <c r="AM5299" s="41"/>
      <c r="AN5299" s="41">
        <f t="shared" si="1149"/>
        <v>1900</v>
      </c>
      <c r="AO5299" s="41"/>
      <c r="AP5299" s="41"/>
      <c r="AQ5299" s="41"/>
      <c r="AR5299" s="42"/>
      <c r="AS5299" s="42"/>
      <c r="AU5299" s="43">
        <f t="shared" si="1150"/>
        <v>0</v>
      </c>
    </row>
    <row r="5300" spans="1:47" ht="15" customHeight="1" x14ac:dyDescent="0.25">
      <c r="A5300" s="11"/>
      <c r="B5300" s="19">
        <v>5469</v>
      </c>
      <c r="C5300" s="61"/>
      <c r="D5300" s="62"/>
      <c r="E5300" s="78"/>
      <c r="F5300" s="63"/>
      <c r="G5300" s="80"/>
      <c r="H5300" s="94"/>
      <c r="I5300" s="95"/>
      <c r="J5300" s="27"/>
      <c r="K5300" s="27"/>
      <c r="L5300" s="95"/>
      <c r="M5300" s="96"/>
      <c r="N5300" s="29">
        <v>0</v>
      </c>
      <c r="O5300" s="30" t="str">
        <f>IF(G5300&lt;=$N$2,"",IF(F5300=[3]Pav.tvarkyklė!$B$13,"",IF(ISBLANK(R5300),"X","")))</f>
        <v/>
      </c>
      <c r="P5300" s="91"/>
      <c r="Q5300" s="63"/>
      <c r="R5300" s="63"/>
      <c r="S5300" s="63"/>
      <c r="T5300" s="63"/>
      <c r="U5300" s="34" t="str">
        <f>IFERROR(INDEX('[3]5.Grup_T'!$G$4:$G$22,MATCH('6.Turtas'!E5300,'[3]5.Grup_T'!$E$4:$E$22,0)),"0")</f>
        <v>0</v>
      </c>
      <c r="V5300" s="35">
        <f t="shared" si="1151"/>
        <v>0</v>
      </c>
      <c r="W5300" s="35">
        <f>IF(NOT(ISBLANK(H5300)),(12-DATEDIF(H5300,'[3]1.Pradzia'!$D$13,"m")),0)</f>
        <v>0</v>
      </c>
      <c r="X5300" s="35">
        <f t="shared" si="1152"/>
        <v>0</v>
      </c>
      <c r="Y5300" s="35">
        <f t="shared" si="1148"/>
        <v>0</v>
      </c>
      <c r="Z5300" s="35">
        <f t="shared" si="1160"/>
        <v>0</v>
      </c>
      <c r="AA5300" s="36">
        <f t="shared" si="1153"/>
        <v>0</v>
      </c>
      <c r="AB5300" s="36">
        <f t="shared" si="1154"/>
        <v>0</v>
      </c>
      <c r="AC5300" s="37">
        <f t="shared" si="1155"/>
        <v>0</v>
      </c>
      <c r="AD5300" s="35">
        <f>IF(OR(YEAR(G5300)&lt;2019,O5300="X"),0,IF(ISBLANK(H5300),DATEDIF(G5300,'[3]1.Pradzia'!$D$13,"M"),DATEDIF(G5300,H5300,"m")))</f>
        <v>0</v>
      </c>
      <c r="AE5300" s="37">
        <f>IF(E5300='[3]5.Grup_T'!$E$20,0,IF(AD5300&lt;&gt;0,M5300/V5300*MIN(12,AD5300),0))</f>
        <v>0</v>
      </c>
      <c r="AF5300" s="37">
        <f t="shared" si="1156"/>
        <v>0</v>
      </c>
      <c r="AG5300" s="37">
        <f t="shared" si="1157"/>
        <v>0</v>
      </c>
      <c r="AH5300" s="37">
        <f t="shared" si="1158"/>
        <v>0</v>
      </c>
      <c r="AI5300" s="35" t="str">
        <f t="shared" si="1159"/>
        <v>Nusidėvėjęs</v>
      </c>
      <c r="AJ5300" s="38" t="str">
        <f>IF(AND(F5300&lt;&gt;[3]Pav.tvarkyklė!$B$12,F5300&lt;&gt;[3]Pav.tvarkyklė!$B$13),"GVTNT","X")</f>
        <v>GVTNT</v>
      </c>
      <c r="AK5300" s="39">
        <f t="shared" si="1161"/>
        <v>0</v>
      </c>
      <c r="AL5300" s="41"/>
      <c r="AM5300" s="41"/>
      <c r="AN5300" s="41">
        <f t="shared" si="1149"/>
        <v>1900</v>
      </c>
      <c r="AO5300" s="41"/>
      <c r="AP5300" s="41"/>
      <c r="AQ5300" s="41"/>
      <c r="AR5300" s="42"/>
      <c r="AS5300" s="42"/>
      <c r="AU5300" s="43">
        <f t="shared" si="1150"/>
        <v>0</v>
      </c>
    </row>
    <row r="5301" spans="1:47" ht="15" customHeight="1" x14ac:dyDescent="0.25">
      <c r="A5301" s="11"/>
      <c r="B5301" s="19">
        <v>5470</v>
      </c>
      <c r="C5301" s="61"/>
      <c r="D5301" s="62"/>
      <c r="E5301" s="78"/>
      <c r="F5301" s="63"/>
      <c r="G5301" s="80"/>
      <c r="H5301" s="94"/>
      <c r="I5301" s="95"/>
      <c r="J5301" s="27"/>
      <c r="K5301" s="27"/>
      <c r="L5301" s="95"/>
      <c r="M5301" s="96"/>
      <c r="N5301" s="29">
        <v>0</v>
      </c>
      <c r="O5301" s="30" t="str">
        <f>IF(G5301&lt;=$N$2,"",IF(F5301=[3]Pav.tvarkyklė!$B$13,"",IF(ISBLANK(R5301),"X","")))</f>
        <v/>
      </c>
      <c r="P5301" s="91"/>
      <c r="Q5301" s="63"/>
      <c r="R5301" s="63"/>
      <c r="S5301" s="63"/>
      <c r="T5301" s="63"/>
      <c r="U5301" s="34" t="str">
        <f>IFERROR(INDEX('[3]5.Grup_T'!$G$4:$G$22,MATCH('6.Turtas'!E5301,'[3]5.Grup_T'!$E$4:$E$22,0)),"0")</f>
        <v>0</v>
      </c>
      <c r="V5301" s="35">
        <f t="shared" si="1151"/>
        <v>0</v>
      </c>
      <c r="W5301" s="35">
        <f>IF(NOT(ISBLANK(H5301)),(12-DATEDIF(H5301,'[3]1.Pradzia'!$D$13,"m")),0)</f>
        <v>0</v>
      </c>
      <c r="X5301" s="35">
        <f t="shared" si="1152"/>
        <v>0</v>
      </c>
      <c r="Y5301" s="35">
        <f t="shared" si="1148"/>
        <v>0</v>
      </c>
      <c r="Z5301" s="35">
        <f t="shared" si="1160"/>
        <v>0</v>
      </c>
      <c r="AA5301" s="36">
        <f t="shared" si="1153"/>
        <v>0</v>
      </c>
      <c r="AB5301" s="36">
        <f t="shared" si="1154"/>
        <v>0</v>
      </c>
      <c r="AC5301" s="37">
        <f t="shared" si="1155"/>
        <v>0</v>
      </c>
      <c r="AD5301" s="35">
        <f>IF(OR(YEAR(G5301)&lt;2019,O5301="X"),0,IF(ISBLANK(H5301),DATEDIF(G5301,'[3]1.Pradzia'!$D$13,"M"),DATEDIF(G5301,H5301,"m")))</f>
        <v>0</v>
      </c>
      <c r="AE5301" s="37">
        <f>IF(E5301='[3]5.Grup_T'!$E$20,0,IF(AD5301&lt;&gt;0,M5301/V5301*MIN(12,AD5301),0))</f>
        <v>0</v>
      </c>
      <c r="AF5301" s="37">
        <f t="shared" si="1156"/>
        <v>0</v>
      </c>
      <c r="AG5301" s="37">
        <f t="shared" si="1157"/>
        <v>0</v>
      </c>
      <c r="AH5301" s="37">
        <f t="shared" si="1158"/>
        <v>0</v>
      </c>
      <c r="AI5301" s="35" t="str">
        <f t="shared" si="1159"/>
        <v>Nusidėvėjęs</v>
      </c>
      <c r="AJ5301" s="38" t="str">
        <f>IF(AND(F5301&lt;&gt;[3]Pav.tvarkyklė!$B$12,F5301&lt;&gt;[3]Pav.tvarkyklė!$B$13),"GVTNT","X")</f>
        <v>GVTNT</v>
      </c>
      <c r="AK5301" s="39">
        <f t="shared" si="1161"/>
        <v>0</v>
      </c>
      <c r="AL5301" s="41"/>
      <c r="AM5301" s="41"/>
      <c r="AN5301" s="41">
        <f t="shared" si="1149"/>
        <v>1900</v>
      </c>
      <c r="AO5301" s="41"/>
      <c r="AP5301" s="41"/>
      <c r="AQ5301" s="41"/>
      <c r="AR5301" s="42"/>
      <c r="AS5301" s="42"/>
      <c r="AU5301" s="43">
        <f t="shared" si="1150"/>
        <v>0</v>
      </c>
    </row>
    <row r="5302" spans="1:47" ht="15" customHeight="1" x14ac:dyDescent="0.25">
      <c r="A5302" s="11"/>
      <c r="B5302" s="19">
        <v>5471</v>
      </c>
      <c r="C5302" s="61"/>
      <c r="D5302" s="62"/>
      <c r="E5302" s="78"/>
      <c r="F5302" s="63"/>
      <c r="G5302" s="80"/>
      <c r="H5302" s="94"/>
      <c r="I5302" s="95"/>
      <c r="J5302" s="27"/>
      <c r="K5302" s="27"/>
      <c r="L5302" s="95"/>
      <c r="M5302" s="96"/>
      <c r="N5302" s="29">
        <v>0</v>
      </c>
      <c r="O5302" s="30" t="str">
        <f>IF(G5302&lt;=$N$2,"",IF(F5302=[3]Pav.tvarkyklė!$B$13,"",IF(ISBLANK(R5302),"X","")))</f>
        <v/>
      </c>
      <c r="P5302" s="91"/>
      <c r="Q5302" s="63"/>
      <c r="R5302" s="63"/>
      <c r="S5302" s="63"/>
      <c r="T5302" s="63"/>
      <c r="U5302" s="34" t="str">
        <f>IFERROR(INDEX('[3]5.Grup_T'!$G$4:$G$22,MATCH('6.Turtas'!E5302,'[3]5.Grup_T'!$E$4:$E$22,0)),"0")</f>
        <v>0</v>
      </c>
      <c r="V5302" s="35">
        <f t="shared" si="1151"/>
        <v>0</v>
      </c>
      <c r="W5302" s="35">
        <f>IF(NOT(ISBLANK(H5302)),(12-DATEDIF(H5302,'[3]1.Pradzia'!$D$13,"m")),0)</f>
        <v>0</v>
      </c>
      <c r="X5302" s="35">
        <f t="shared" si="1152"/>
        <v>0</v>
      </c>
      <c r="Y5302" s="35">
        <f t="shared" si="1148"/>
        <v>0</v>
      </c>
      <c r="Z5302" s="35">
        <f t="shared" si="1160"/>
        <v>0</v>
      </c>
      <c r="AA5302" s="36">
        <f t="shared" si="1153"/>
        <v>0</v>
      </c>
      <c r="AB5302" s="36">
        <f t="shared" si="1154"/>
        <v>0</v>
      </c>
      <c r="AC5302" s="37">
        <f t="shared" si="1155"/>
        <v>0</v>
      </c>
      <c r="AD5302" s="35">
        <f>IF(OR(YEAR(G5302)&lt;2019,O5302="X"),0,IF(ISBLANK(H5302),DATEDIF(G5302,'[3]1.Pradzia'!$D$13,"M"),DATEDIF(G5302,H5302,"m")))</f>
        <v>0</v>
      </c>
      <c r="AE5302" s="37">
        <f>IF(E5302='[3]5.Grup_T'!$E$20,0,IF(AD5302&lt;&gt;0,M5302/V5302*MIN(12,AD5302),0))</f>
        <v>0</v>
      </c>
      <c r="AF5302" s="37">
        <f t="shared" si="1156"/>
        <v>0</v>
      </c>
      <c r="AG5302" s="37">
        <f t="shared" si="1157"/>
        <v>0</v>
      </c>
      <c r="AH5302" s="37">
        <f t="shared" si="1158"/>
        <v>0</v>
      </c>
      <c r="AI5302" s="35" t="str">
        <f t="shared" si="1159"/>
        <v>Nusidėvėjęs</v>
      </c>
      <c r="AJ5302" s="38" t="str">
        <f>IF(AND(F5302&lt;&gt;[3]Pav.tvarkyklė!$B$12,F5302&lt;&gt;[3]Pav.tvarkyklė!$B$13),"GVTNT","X")</f>
        <v>GVTNT</v>
      </c>
      <c r="AK5302" s="39">
        <f t="shared" si="1161"/>
        <v>0</v>
      </c>
      <c r="AL5302" s="41"/>
      <c r="AM5302" s="41"/>
      <c r="AN5302" s="41">
        <f t="shared" si="1149"/>
        <v>1900</v>
      </c>
      <c r="AO5302" s="41"/>
      <c r="AP5302" s="41"/>
      <c r="AQ5302" s="41"/>
      <c r="AR5302" s="42"/>
      <c r="AS5302" s="42"/>
      <c r="AU5302" s="43">
        <f t="shared" si="1150"/>
        <v>0</v>
      </c>
    </row>
    <row r="5303" spans="1:47" ht="15" customHeight="1" x14ac:dyDescent="0.25">
      <c r="A5303" s="11"/>
      <c r="B5303" s="19">
        <v>5472</v>
      </c>
      <c r="C5303" s="61"/>
      <c r="D5303" s="62"/>
      <c r="E5303" s="78"/>
      <c r="F5303" s="63"/>
      <c r="G5303" s="80"/>
      <c r="H5303" s="94"/>
      <c r="I5303" s="95"/>
      <c r="J5303" s="27"/>
      <c r="K5303" s="27"/>
      <c r="L5303" s="95"/>
      <c r="M5303" s="96"/>
      <c r="N5303" s="29">
        <v>0</v>
      </c>
      <c r="O5303" s="30" t="str">
        <f>IF(G5303&lt;=$N$2,"",IF(F5303=[3]Pav.tvarkyklė!$B$13,"",IF(ISBLANK(R5303),"X","")))</f>
        <v/>
      </c>
      <c r="P5303" s="91"/>
      <c r="Q5303" s="63"/>
      <c r="R5303" s="63"/>
      <c r="S5303" s="63"/>
      <c r="T5303" s="63"/>
      <c r="U5303" s="34" t="str">
        <f>IFERROR(INDEX('[3]5.Grup_T'!$G$4:$G$22,MATCH('6.Turtas'!E5303,'[3]5.Grup_T'!$E$4:$E$22,0)),"0")</f>
        <v>0</v>
      </c>
      <c r="V5303" s="35">
        <f t="shared" si="1151"/>
        <v>0</v>
      </c>
      <c r="W5303" s="35">
        <f>IF(NOT(ISBLANK(H5303)),(12-DATEDIF(H5303,'[3]1.Pradzia'!$D$13,"m")),0)</f>
        <v>0</v>
      </c>
      <c r="X5303" s="35">
        <f t="shared" si="1152"/>
        <v>0</v>
      </c>
      <c r="Y5303" s="35">
        <f t="shared" ref="Y5303:Y5366" si="1162">IF(YEAR(G5303)&gt;=2019,0,IF(Z5303&lt;=0,0,IF(W5303&lt;&gt;0,MIN(W5303,Z5303),MIN(12,Z5303))))</f>
        <v>0</v>
      </c>
      <c r="Z5303" s="35">
        <f t="shared" si="1160"/>
        <v>0</v>
      </c>
      <c r="AA5303" s="36">
        <f t="shared" si="1153"/>
        <v>0</v>
      </c>
      <c r="AB5303" s="36">
        <f t="shared" si="1154"/>
        <v>0</v>
      </c>
      <c r="AC5303" s="37">
        <f t="shared" si="1155"/>
        <v>0</v>
      </c>
      <c r="AD5303" s="35">
        <f>IF(OR(YEAR(G5303)&lt;2019,O5303="X"),0,IF(ISBLANK(H5303),DATEDIF(G5303,'[3]1.Pradzia'!$D$13,"M"),DATEDIF(G5303,H5303,"m")))</f>
        <v>0</v>
      </c>
      <c r="AE5303" s="37">
        <f>IF(E5303='[3]5.Grup_T'!$E$20,0,IF(AD5303&lt;&gt;0,M5303/V5303*MIN(12,AD5303),0))</f>
        <v>0</v>
      </c>
      <c r="AF5303" s="37">
        <f t="shared" si="1156"/>
        <v>0</v>
      </c>
      <c r="AG5303" s="37">
        <f t="shared" si="1157"/>
        <v>0</v>
      </c>
      <c r="AH5303" s="37">
        <f t="shared" si="1158"/>
        <v>0</v>
      </c>
      <c r="AI5303" s="35" t="str">
        <f t="shared" si="1159"/>
        <v>Nusidėvėjęs</v>
      </c>
      <c r="AJ5303" s="38" t="str">
        <f>IF(AND(F5303&lt;&gt;[3]Pav.tvarkyklė!$B$12,F5303&lt;&gt;[3]Pav.tvarkyklė!$B$13),"GVTNT","X")</f>
        <v>GVTNT</v>
      </c>
      <c r="AK5303" s="39">
        <f t="shared" si="1161"/>
        <v>0</v>
      </c>
      <c r="AL5303" s="41"/>
      <c r="AM5303" s="41"/>
      <c r="AN5303" s="41">
        <f t="shared" si="1149"/>
        <v>1900</v>
      </c>
      <c r="AO5303" s="41"/>
      <c r="AP5303" s="41"/>
      <c r="AQ5303" s="41"/>
      <c r="AR5303" s="42"/>
      <c r="AS5303" s="42"/>
      <c r="AU5303" s="43">
        <f t="shared" si="1150"/>
        <v>0</v>
      </c>
    </row>
    <row r="5304" spans="1:47" ht="15" customHeight="1" x14ac:dyDescent="0.25">
      <c r="A5304" s="11"/>
      <c r="B5304" s="19">
        <v>5473</v>
      </c>
      <c r="C5304" s="61"/>
      <c r="D5304" s="62"/>
      <c r="E5304" s="78"/>
      <c r="F5304" s="63"/>
      <c r="G5304" s="80"/>
      <c r="H5304" s="94"/>
      <c r="I5304" s="95"/>
      <c r="J5304" s="27"/>
      <c r="K5304" s="27"/>
      <c r="L5304" s="95"/>
      <c r="M5304" s="96"/>
      <c r="N5304" s="29">
        <v>0</v>
      </c>
      <c r="O5304" s="30" t="str">
        <f>IF(G5304&lt;=$N$2,"",IF(F5304=[3]Pav.tvarkyklė!$B$13,"",IF(ISBLANK(R5304),"X","")))</f>
        <v/>
      </c>
      <c r="P5304" s="91"/>
      <c r="Q5304" s="63"/>
      <c r="R5304" s="63"/>
      <c r="S5304" s="63"/>
      <c r="T5304" s="63"/>
      <c r="U5304" s="34" t="str">
        <f>IFERROR(INDEX('[3]5.Grup_T'!$G$4:$G$22,MATCH('6.Turtas'!E5304,'[3]5.Grup_T'!$E$4:$E$22,0)),"0")</f>
        <v>0</v>
      </c>
      <c r="V5304" s="35">
        <f t="shared" si="1151"/>
        <v>0</v>
      </c>
      <c r="W5304" s="35">
        <f>IF(NOT(ISBLANK(H5304)),(12-DATEDIF(H5304,'[3]1.Pradzia'!$D$13,"m")),0)</f>
        <v>0</v>
      </c>
      <c r="X5304" s="35">
        <f t="shared" si="1152"/>
        <v>0</v>
      </c>
      <c r="Y5304" s="35">
        <f t="shared" si="1162"/>
        <v>0</v>
      </c>
      <c r="Z5304" s="35">
        <f t="shared" si="1160"/>
        <v>0</v>
      </c>
      <c r="AA5304" s="36">
        <f t="shared" si="1153"/>
        <v>0</v>
      </c>
      <c r="AB5304" s="36">
        <f t="shared" si="1154"/>
        <v>0</v>
      </c>
      <c r="AC5304" s="37">
        <f t="shared" si="1155"/>
        <v>0</v>
      </c>
      <c r="AD5304" s="35">
        <f>IF(OR(YEAR(G5304)&lt;2019,O5304="X"),0,IF(ISBLANK(H5304),DATEDIF(G5304,'[3]1.Pradzia'!$D$13,"M"),DATEDIF(G5304,H5304,"m")))</f>
        <v>0</v>
      </c>
      <c r="AE5304" s="37">
        <f>IF(E5304='[3]5.Grup_T'!$E$20,0,IF(AD5304&lt;&gt;0,M5304/V5304*MIN(12,AD5304),0))</f>
        <v>0</v>
      </c>
      <c r="AF5304" s="37">
        <f t="shared" si="1156"/>
        <v>0</v>
      </c>
      <c r="AG5304" s="37">
        <f t="shared" si="1157"/>
        <v>0</v>
      </c>
      <c r="AH5304" s="37">
        <f t="shared" si="1158"/>
        <v>0</v>
      </c>
      <c r="AI5304" s="35" t="str">
        <f t="shared" si="1159"/>
        <v>Nusidėvėjęs</v>
      </c>
      <c r="AJ5304" s="38" t="str">
        <f>IF(AND(F5304&lt;&gt;[3]Pav.tvarkyklė!$B$12,F5304&lt;&gt;[3]Pav.tvarkyklė!$B$13),"GVTNT","X")</f>
        <v>GVTNT</v>
      </c>
      <c r="AK5304" s="39">
        <f t="shared" si="1161"/>
        <v>0</v>
      </c>
      <c r="AL5304" s="41"/>
      <c r="AM5304" s="41"/>
      <c r="AN5304" s="41">
        <f t="shared" si="1149"/>
        <v>1900</v>
      </c>
      <c r="AO5304" s="41"/>
      <c r="AP5304" s="41"/>
      <c r="AQ5304" s="41"/>
      <c r="AR5304" s="42"/>
      <c r="AS5304" s="42"/>
      <c r="AU5304" s="43">
        <f t="shared" si="1150"/>
        <v>0</v>
      </c>
    </row>
    <row r="5305" spans="1:47" ht="15" customHeight="1" x14ac:dyDescent="0.25">
      <c r="A5305" s="11"/>
      <c r="B5305" s="19">
        <v>5474</v>
      </c>
      <c r="C5305" s="61"/>
      <c r="D5305" s="62"/>
      <c r="E5305" s="78"/>
      <c r="F5305" s="63"/>
      <c r="G5305" s="80"/>
      <c r="H5305" s="94"/>
      <c r="I5305" s="95"/>
      <c r="J5305" s="27"/>
      <c r="K5305" s="27"/>
      <c r="L5305" s="95"/>
      <c r="M5305" s="96"/>
      <c r="N5305" s="29">
        <v>0</v>
      </c>
      <c r="O5305" s="30" t="str">
        <f>IF(G5305&lt;=$N$2,"",IF(F5305=[3]Pav.tvarkyklė!$B$13,"",IF(ISBLANK(R5305),"X","")))</f>
        <v/>
      </c>
      <c r="P5305" s="91"/>
      <c r="Q5305" s="63"/>
      <c r="R5305" s="63"/>
      <c r="S5305" s="63"/>
      <c r="T5305" s="63"/>
      <c r="U5305" s="34" t="str">
        <f>IFERROR(INDEX('[3]5.Grup_T'!$G$4:$G$22,MATCH('6.Turtas'!E5305,'[3]5.Grup_T'!$E$4:$E$22,0)),"0")</f>
        <v>0</v>
      </c>
      <c r="V5305" s="35">
        <f t="shared" si="1151"/>
        <v>0</v>
      </c>
      <c r="W5305" s="35">
        <f>IF(NOT(ISBLANK(H5305)),(12-DATEDIF(H5305,'[3]1.Pradzia'!$D$13,"m")),0)</f>
        <v>0</v>
      </c>
      <c r="X5305" s="35">
        <f t="shared" si="1152"/>
        <v>0</v>
      </c>
      <c r="Y5305" s="35">
        <f t="shared" si="1162"/>
        <v>0</v>
      </c>
      <c r="Z5305" s="35">
        <f t="shared" si="1160"/>
        <v>0</v>
      </c>
      <c r="AA5305" s="36">
        <f t="shared" si="1153"/>
        <v>0</v>
      </c>
      <c r="AB5305" s="36">
        <f t="shared" si="1154"/>
        <v>0</v>
      </c>
      <c r="AC5305" s="37">
        <f t="shared" si="1155"/>
        <v>0</v>
      </c>
      <c r="AD5305" s="35">
        <f>IF(OR(YEAR(G5305)&lt;2019,O5305="X"),0,IF(ISBLANK(H5305),DATEDIF(G5305,'[3]1.Pradzia'!$D$13,"M"),DATEDIF(G5305,H5305,"m")))</f>
        <v>0</v>
      </c>
      <c r="AE5305" s="37">
        <f>IF(E5305='[3]5.Grup_T'!$E$20,0,IF(AD5305&lt;&gt;0,M5305/V5305*MIN(12,AD5305),0))</f>
        <v>0</v>
      </c>
      <c r="AF5305" s="37">
        <f t="shared" si="1156"/>
        <v>0</v>
      </c>
      <c r="AG5305" s="37">
        <f t="shared" si="1157"/>
        <v>0</v>
      </c>
      <c r="AH5305" s="37">
        <f t="shared" si="1158"/>
        <v>0</v>
      </c>
      <c r="AI5305" s="35" t="str">
        <f t="shared" si="1159"/>
        <v>Nusidėvėjęs</v>
      </c>
      <c r="AJ5305" s="38" t="str">
        <f>IF(AND(F5305&lt;&gt;[3]Pav.tvarkyklė!$B$12,F5305&lt;&gt;[3]Pav.tvarkyklė!$B$13),"GVTNT","X")</f>
        <v>GVTNT</v>
      </c>
      <c r="AK5305" s="39">
        <f t="shared" si="1161"/>
        <v>0</v>
      </c>
      <c r="AL5305" s="41"/>
      <c r="AM5305" s="41"/>
      <c r="AN5305" s="41">
        <f t="shared" si="1149"/>
        <v>1900</v>
      </c>
      <c r="AO5305" s="41"/>
      <c r="AP5305" s="41"/>
      <c r="AQ5305" s="41"/>
      <c r="AR5305" s="42"/>
      <c r="AS5305" s="42"/>
      <c r="AU5305" s="43">
        <f t="shared" si="1150"/>
        <v>0</v>
      </c>
    </row>
    <row r="5306" spans="1:47" ht="15" customHeight="1" x14ac:dyDescent="0.25">
      <c r="A5306" s="11"/>
      <c r="B5306" s="19">
        <v>5475</v>
      </c>
      <c r="C5306" s="61"/>
      <c r="D5306" s="62"/>
      <c r="E5306" s="78"/>
      <c r="F5306" s="63"/>
      <c r="G5306" s="80"/>
      <c r="H5306" s="94"/>
      <c r="I5306" s="95"/>
      <c r="J5306" s="27"/>
      <c r="K5306" s="27"/>
      <c r="L5306" s="95"/>
      <c r="M5306" s="96"/>
      <c r="N5306" s="29">
        <v>0</v>
      </c>
      <c r="O5306" s="30" t="str">
        <f>IF(G5306&lt;=$N$2,"",IF(F5306=[3]Pav.tvarkyklė!$B$13,"",IF(ISBLANK(R5306),"X","")))</f>
        <v/>
      </c>
      <c r="P5306" s="91"/>
      <c r="Q5306" s="63"/>
      <c r="R5306" s="63"/>
      <c r="S5306" s="63"/>
      <c r="T5306" s="63"/>
      <c r="U5306" s="34" t="str">
        <f>IFERROR(INDEX('[3]5.Grup_T'!$G$4:$G$22,MATCH('6.Turtas'!E5306,'[3]5.Grup_T'!$E$4:$E$22,0)),"0")</f>
        <v>0</v>
      </c>
      <c r="V5306" s="35">
        <f t="shared" si="1151"/>
        <v>0</v>
      </c>
      <c r="W5306" s="35">
        <f>IF(NOT(ISBLANK(H5306)),(12-DATEDIF(H5306,'[3]1.Pradzia'!$D$13,"m")),0)</f>
        <v>0</v>
      </c>
      <c r="X5306" s="35">
        <f t="shared" si="1152"/>
        <v>0</v>
      </c>
      <c r="Y5306" s="35">
        <f t="shared" si="1162"/>
        <v>0</v>
      </c>
      <c r="Z5306" s="35">
        <f t="shared" si="1160"/>
        <v>0</v>
      </c>
      <c r="AA5306" s="36">
        <f t="shared" si="1153"/>
        <v>0</v>
      </c>
      <c r="AB5306" s="36">
        <f t="shared" si="1154"/>
        <v>0</v>
      </c>
      <c r="AC5306" s="37">
        <f t="shared" si="1155"/>
        <v>0</v>
      </c>
      <c r="AD5306" s="35">
        <f>IF(OR(YEAR(G5306)&lt;2019,O5306="X"),0,IF(ISBLANK(H5306),DATEDIF(G5306,'[3]1.Pradzia'!$D$13,"M"),DATEDIF(G5306,H5306,"m")))</f>
        <v>0</v>
      </c>
      <c r="AE5306" s="37">
        <f>IF(E5306='[3]5.Grup_T'!$E$20,0,IF(AD5306&lt;&gt;0,M5306/V5306*MIN(12,AD5306),0))</f>
        <v>0</v>
      </c>
      <c r="AF5306" s="37">
        <f t="shared" si="1156"/>
        <v>0</v>
      </c>
      <c r="AG5306" s="37">
        <f t="shared" si="1157"/>
        <v>0</v>
      </c>
      <c r="AH5306" s="37">
        <f t="shared" si="1158"/>
        <v>0</v>
      </c>
      <c r="AI5306" s="35" t="str">
        <f t="shared" si="1159"/>
        <v>Nusidėvėjęs</v>
      </c>
      <c r="AJ5306" s="38" t="str">
        <f>IF(AND(F5306&lt;&gt;[3]Pav.tvarkyklė!$B$12,F5306&lt;&gt;[3]Pav.tvarkyklė!$B$13),"GVTNT","X")</f>
        <v>GVTNT</v>
      </c>
      <c r="AK5306" s="39">
        <f t="shared" si="1161"/>
        <v>0</v>
      </c>
      <c r="AL5306" s="41"/>
      <c r="AM5306" s="41"/>
      <c r="AN5306" s="41">
        <f t="shared" si="1149"/>
        <v>1900</v>
      </c>
      <c r="AO5306" s="41"/>
      <c r="AP5306" s="41"/>
      <c r="AQ5306" s="41"/>
      <c r="AR5306" s="42"/>
      <c r="AS5306" s="42"/>
      <c r="AU5306" s="43">
        <f t="shared" si="1150"/>
        <v>0</v>
      </c>
    </row>
    <row r="5307" spans="1:47" ht="15" customHeight="1" x14ac:dyDescent="0.25">
      <c r="A5307" s="11"/>
      <c r="B5307" s="19">
        <v>5476</v>
      </c>
      <c r="C5307" s="61"/>
      <c r="D5307" s="62"/>
      <c r="E5307" s="78"/>
      <c r="F5307" s="63"/>
      <c r="G5307" s="80"/>
      <c r="H5307" s="94"/>
      <c r="I5307" s="95"/>
      <c r="J5307" s="27"/>
      <c r="K5307" s="27"/>
      <c r="L5307" s="95"/>
      <c r="M5307" s="96"/>
      <c r="N5307" s="29">
        <v>0</v>
      </c>
      <c r="O5307" s="30" t="str">
        <f>IF(G5307&lt;=$N$2,"",IF(F5307=[3]Pav.tvarkyklė!$B$13,"",IF(ISBLANK(R5307),"X","")))</f>
        <v/>
      </c>
      <c r="P5307" s="91"/>
      <c r="Q5307" s="63"/>
      <c r="R5307" s="63"/>
      <c r="S5307" s="63"/>
      <c r="T5307" s="63"/>
      <c r="U5307" s="34" t="str">
        <f>IFERROR(INDEX('[3]5.Grup_T'!$G$4:$G$22,MATCH('6.Turtas'!E5307,'[3]5.Grup_T'!$E$4:$E$22,0)),"0")</f>
        <v>0</v>
      </c>
      <c r="V5307" s="35">
        <f t="shared" si="1151"/>
        <v>0</v>
      </c>
      <c r="W5307" s="35">
        <f>IF(NOT(ISBLANK(H5307)),(12-DATEDIF(H5307,'[3]1.Pradzia'!$D$13,"m")),0)</f>
        <v>0</v>
      </c>
      <c r="X5307" s="35">
        <f t="shared" si="1152"/>
        <v>0</v>
      </c>
      <c r="Y5307" s="35">
        <f t="shared" si="1162"/>
        <v>0</v>
      </c>
      <c r="Z5307" s="35">
        <f t="shared" si="1160"/>
        <v>0</v>
      </c>
      <c r="AA5307" s="36">
        <f t="shared" si="1153"/>
        <v>0</v>
      </c>
      <c r="AB5307" s="36">
        <f t="shared" si="1154"/>
        <v>0</v>
      </c>
      <c r="AC5307" s="37">
        <f t="shared" si="1155"/>
        <v>0</v>
      </c>
      <c r="AD5307" s="35">
        <f>IF(OR(YEAR(G5307)&lt;2019,O5307="X"),0,IF(ISBLANK(H5307),DATEDIF(G5307,'[3]1.Pradzia'!$D$13,"M"),DATEDIF(G5307,H5307,"m")))</f>
        <v>0</v>
      </c>
      <c r="AE5307" s="37">
        <f>IF(E5307='[3]5.Grup_T'!$E$20,0,IF(AD5307&lt;&gt;0,M5307/V5307*MIN(12,AD5307),0))</f>
        <v>0</v>
      </c>
      <c r="AF5307" s="37">
        <f t="shared" si="1156"/>
        <v>0</v>
      </c>
      <c r="AG5307" s="37">
        <f t="shared" si="1157"/>
        <v>0</v>
      </c>
      <c r="AH5307" s="37">
        <f t="shared" si="1158"/>
        <v>0</v>
      </c>
      <c r="AI5307" s="35" t="str">
        <f t="shared" si="1159"/>
        <v>Nusidėvėjęs</v>
      </c>
      <c r="AJ5307" s="38" t="str">
        <f>IF(AND(F5307&lt;&gt;[3]Pav.tvarkyklė!$B$12,F5307&lt;&gt;[3]Pav.tvarkyklė!$B$13),"GVTNT","X")</f>
        <v>GVTNT</v>
      </c>
      <c r="AK5307" s="39">
        <f t="shared" si="1161"/>
        <v>0</v>
      </c>
      <c r="AL5307" s="41"/>
      <c r="AM5307" s="41"/>
      <c r="AN5307" s="41">
        <f t="shared" si="1149"/>
        <v>1900</v>
      </c>
      <c r="AO5307" s="41"/>
      <c r="AP5307" s="41"/>
      <c r="AQ5307" s="41"/>
      <c r="AR5307" s="42"/>
      <c r="AS5307" s="42"/>
      <c r="AU5307" s="43">
        <f t="shared" si="1150"/>
        <v>0</v>
      </c>
    </row>
    <row r="5308" spans="1:47" ht="15" customHeight="1" x14ac:dyDescent="0.25">
      <c r="A5308" s="11"/>
      <c r="B5308" s="19">
        <v>5477</v>
      </c>
      <c r="C5308" s="61"/>
      <c r="D5308" s="62"/>
      <c r="E5308" s="78"/>
      <c r="F5308" s="63"/>
      <c r="G5308" s="80"/>
      <c r="H5308" s="94"/>
      <c r="I5308" s="95"/>
      <c r="J5308" s="27"/>
      <c r="K5308" s="27"/>
      <c r="L5308" s="95"/>
      <c r="M5308" s="96"/>
      <c r="N5308" s="29">
        <v>0</v>
      </c>
      <c r="O5308" s="30" t="str">
        <f>IF(G5308&lt;=$N$2,"",IF(F5308=[3]Pav.tvarkyklė!$B$13,"",IF(ISBLANK(R5308),"X","")))</f>
        <v/>
      </c>
      <c r="P5308" s="91"/>
      <c r="Q5308" s="63"/>
      <c r="R5308" s="63"/>
      <c r="S5308" s="63"/>
      <c r="T5308" s="63"/>
      <c r="U5308" s="34" t="str">
        <f>IFERROR(INDEX('[3]5.Grup_T'!$G$4:$G$22,MATCH('6.Turtas'!E5308,'[3]5.Grup_T'!$E$4:$E$22,0)),"0")</f>
        <v>0</v>
      </c>
      <c r="V5308" s="35">
        <f t="shared" si="1151"/>
        <v>0</v>
      </c>
      <c r="W5308" s="35">
        <f>IF(NOT(ISBLANK(H5308)),(12-DATEDIF(H5308,'[3]1.Pradzia'!$D$13,"m")),0)</f>
        <v>0</v>
      </c>
      <c r="X5308" s="35">
        <f t="shared" si="1152"/>
        <v>0</v>
      </c>
      <c r="Y5308" s="35">
        <f t="shared" si="1162"/>
        <v>0</v>
      </c>
      <c r="Z5308" s="35">
        <f t="shared" si="1160"/>
        <v>0</v>
      </c>
      <c r="AA5308" s="36">
        <f t="shared" si="1153"/>
        <v>0</v>
      </c>
      <c r="AB5308" s="36">
        <f t="shared" si="1154"/>
        <v>0</v>
      </c>
      <c r="AC5308" s="37">
        <f t="shared" si="1155"/>
        <v>0</v>
      </c>
      <c r="AD5308" s="35">
        <f>IF(OR(YEAR(G5308)&lt;2019,O5308="X"),0,IF(ISBLANK(H5308),DATEDIF(G5308,'[3]1.Pradzia'!$D$13,"M"),DATEDIF(G5308,H5308,"m")))</f>
        <v>0</v>
      </c>
      <c r="AE5308" s="37">
        <f>IF(E5308='[3]5.Grup_T'!$E$20,0,IF(AD5308&lt;&gt;0,M5308/V5308*MIN(12,AD5308),0))</f>
        <v>0</v>
      </c>
      <c r="AF5308" s="37">
        <f t="shared" si="1156"/>
        <v>0</v>
      </c>
      <c r="AG5308" s="37">
        <f t="shared" si="1157"/>
        <v>0</v>
      </c>
      <c r="AH5308" s="37">
        <f t="shared" si="1158"/>
        <v>0</v>
      </c>
      <c r="AI5308" s="35" t="str">
        <f t="shared" si="1159"/>
        <v>Nusidėvėjęs</v>
      </c>
      <c r="AJ5308" s="38" t="str">
        <f>IF(AND(F5308&lt;&gt;[3]Pav.tvarkyklė!$B$12,F5308&lt;&gt;[3]Pav.tvarkyklė!$B$13),"GVTNT","X")</f>
        <v>GVTNT</v>
      </c>
      <c r="AK5308" s="39">
        <f t="shared" si="1161"/>
        <v>0</v>
      </c>
      <c r="AL5308" s="41"/>
      <c r="AM5308" s="41"/>
      <c r="AN5308" s="41">
        <f t="shared" si="1149"/>
        <v>1900</v>
      </c>
      <c r="AO5308" s="41"/>
      <c r="AP5308" s="41"/>
      <c r="AQ5308" s="41"/>
      <c r="AR5308" s="42"/>
      <c r="AS5308" s="42"/>
      <c r="AU5308" s="43">
        <f t="shared" si="1150"/>
        <v>0</v>
      </c>
    </row>
    <row r="5309" spans="1:47" ht="15" customHeight="1" x14ac:dyDescent="0.25">
      <c r="A5309" s="11"/>
      <c r="B5309" s="19">
        <v>5478</v>
      </c>
      <c r="C5309" s="61"/>
      <c r="D5309" s="62"/>
      <c r="E5309" s="78"/>
      <c r="F5309" s="63"/>
      <c r="G5309" s="80"/>
      <c r="H5309" s="94"/>
      <c r="I5309" s="95"/>
      <c r="J5309" s="27"/>
      <c r="K5309" s="27"/>
      <c r="L5309" s="95"/>
      <c r="M5309" s="96"/>
      <c r="N5309" s="29">
        <v>0</v>
      </c>
      <c r="O5309" s="30" t="str">
        <f>IF(G5309&lt;=$N$2,"",IF(F5309=[3]Pav.tvarkyklė!$B$13,"",IF(ISBLANK(R5309),"X","")))</f>
        <v/>
      </c>
      <c r="P5309" s="91"/>
      <c r="Q5309" s="63"/>
      <c r="R5309" s="63"/>
      <c r="S5309" s="63"/>
      <c r="T5309" s="63"/>
      <c r="U5309" s="34" t="str">
        <f>IFERROR(INDEX('[3]5.Grup_T'!$G$4:$G$22,MATCH('6.Turtas'!E5309,'[3]5.Grup_T'!$E$4:$E$22,0)),"0")</f>
        <v>0</v>
      </c>
      <c r="V5309" s="35">
        <f t="shared" si="1151"/>
        <v>0</v>
      </c>
      <c r="W5309" s="35">
        <f>IF(NOT(ISBLANK(H5309)),(12-DATEDIF(H5309,'[3]1.Pradzia'!$D$13,"m")),0)</f>
        <v>0</v>
      </c>
      <c r="X5309" s="35">
        <f t="shared" si="1152"/>
        <v>0</v>
      </c>
      <c r="Y5309" s="35">
        <f t="shared" si="1162"/>
        <v>0</v>
      </c>
      <c r="Z5309" s="35">
        <f t="shared" si="1160"/>
        <v>0</v>
      </c>
      <c r="AA5309" s="36">
        <f t="shared" si="1153"/>
        <v>0</v>
      </c>
      <c r="AB5309" s="36">
        <f t="shared" si="1154"/>
        <v>0</v>
      </c>
      <c r="AC5309" s="37">
        <f t="shared" si="1155"/>
        <v>0</v>
      </c>
      <c r="AD5309" s="35">
        <f>IF(OR(YEAR(G5309)&lt;2019,O5309="X"),0,IF(ISBLANK(H5309),DATEDIF(G5309,'[3]1.Pradzia'!$D$13,"M"),DATEDIF(G5309,H5309,"m")))</f>
        <v>0</v>
      </c>
      <c r="AE5309" s="37">
        <f>IF(E5309='[3]5.Grup_T'!$E$20,0,IF(AD5309&lt;&gt;0,M5309/V5309*MIN(12,AD5309),0))</f>
        <v>0</v>
      </c>
      <c r="AF5309" s="37">
        <f t="shared" si="1156"/>
        <v>0</v>
      </c>
      <c r="AG5309" s="37">
        <f t="shared" si="1157"/>
        <v>0</v>
      </c>
      <c r="AH5309" s="37">
        <f t="shared" si="1158"/>
        <v>0</v>
      </c>
      <c r="AI5309" s="35" t="str">
        <f t="shared" si="1159"/>
        <v>Nusidėvėjęs</v>
      </c>
      <c r="AJ5309" s="38" t="str">
        <f>IF(AND(F5309&lt;&gt;[3]Pav.tvarkyklė!$B$12,F5309&lt;&gt;[3]Pav.tvarkyklė!$B$13),"GVTNT","X")</f>
        <v>GVTNT</v>
      </c>
      <c r="AK5309" s="39">
        <f t="shared" si="1161"/>
        <v>0</v>
      </c>
      <c r="AL5309" s="41"/>
      <c r="AM5309" s="41"/>
      <c r="AN5309" s="41">
        <f t="shared" si="1149"/>
        <v>1900</v>
      </c>
      <c r="AO5309" s="41"/>
      <c r="AP5309" s="41"/>
      <c r="AQ5309" s="41"/>
      <c r="AR5309" s="42"/>
      <c r="AS5309" s="42"/>
      <c r="AU5309" s="43">
        <f t="shared" si="1150"/>
        <v>0</v>
      </c>
    </row>
    <row r="5310" spans="1:47" ht="15" customHeight="1" x14ac:dyDescent="0.25">
      <c r="A5310" s="11"/>
      <c r="B5310" s="19">
        <v>5479</v>
      </c>
      <c r="C5310" s="61"/>
      <c r="D5310" s="62"/>
      <c r="E5310" s="78"/>
      <c r="F5310" s="63"/>
      <c r="G5310" s="80"/>
      <c r="H5310" s="94"/>
      <c r="I5310" s="95"/>
      <c r="J5310" s="27"/>
      <c r="K5310" s="27"/>
      <c r="L5310" s="95"/>
      <c r="M5310" s="96"/>
      <c r="N5310" s="29">
        <v>0</v>
      </c>
      <c r="O5310" s="30" t="str">
        <f>IF(G5310&lt;=$N$2,"",IF(F5310=[3]Pav.tvarkyklė!$B$13,"",IF(ISBLANK(R5310),"X","")))</f>
        <v/>
      </c>
      <c r="P5310" s="91"/>
      <c r="Q5310" s="63"/>
      <c r="R5310" s="63"/>
      <c r="S5310" s="63"/>
      <c r="T5310" s="63"/>
      <c r="U5310" s="34" t="str">
        <f>IFERROR(INDEX('[3]5.Grup_T'!$G$4:$G$22,MATCH('6.Turtas'!E5310,'[3]5.Grup_T'!$E$4:$E$22,0)),"0")</f>
        <v>0</v>
      </c>
      <c r="V5310" s="35">
        <f t="shared" si="1151"/>
        <v>0</v>
      </c>
      <c r="W5310" s="35">
        <f>IF(NOT(ISBLANK(H5310)),(12-DATEDIF(H5310,'[3]1.Pradzia'!$D$13,"m")),0)</f>
        <v>0</v>
      </c>
      <c r="X5310" s="35">
        <f t="shared" si="1152"/>
        <v>0</v>
      </c>
      <c r="Y5310" s="35">
        <f t="shared" si="1162"/>
        <v>0</v>
      </c>
      <c r="Z5310" s="35">
        <f t="shared" si="1160"/>
        <v>0</v>
      </c>
      <c r="AA5310" s="36">
        <f t="shared" si="1153"/>
        <v>0</v>
      </c>
      <c r="AB5310" s="36">
        <f t="shared" si="1154"/>
        <v>0</v>
      </c>
      <c r="AC5310" s="37">
        <f t="shared" si="1155"/>
        <v>0</v>
      </c>
      <c r="AD5310" s="35">
        <f>IF(OR(YEAR(G5310)&lt;2019,O5310="X"),0,IF(ISBLANK(H5310),DATEDIF(G5310,'[3]1.Pradzia'!$D$13,"M"),DATEDIF(G5310,H5310,"m")))</f>
        <v>0</v>
      </c>
      <c r="AE5310" s="37">
        <f>IF(E5310='[3]5.Grup_T'!$E$20,0,IF(AD5310&lt;&gt;0,M5310/V5310*MIN(12,AD5310),0))</f>
        <v>0</v>
      </c>
      <c r="AF5310" s="37">
        <f t="shared" si="1156"/>
        <v>0</v>
      </c>
      <c r="AG5310" s="37">
        <f t="shared" si="1157"/>
        <v>0</v>
      </c>
      <c r="AH5310" s="37">
        <f t="shared" si="1158"/>
        <v>0</v>
      </c>
      <c r="AI5310" s="35" t="str">
        <f t="shared" si="1159"/>
        <v>Nusidėvėjęs</v>
      </c>
      <c r="AJ5310" s="38" t="str">
        <f>IF(AND(F5310&lt;&gt;[3]Pav.tvarkyklė!$B$12,F5310&lt;&gt;[3]Pav.tvarkyklė!$B$13),"GVTNT","X")</f>
        <v>GVTNT</v>
      </c>
      <c r="AK5310" s="39">
        <f t="shared" si="1161"/>
        <v>0</v>
      </c>
      <c r="AL5310" s="41"/>
      <c r="AM5310" s="41"/>
      <c r="AN5310" s="41">
        <f t="shared" si="1149"/>
        <v>1900</v>
      </c>
      <c r="AO5310" s="41"/>
      <c r="AP5310" s="41"/>
      <c r="AQ5310" s="41"/>
      <c r="AR5310" s="42"/>
      <c r="AS5310" s="42"/>
      <c r="AU5310" s="43">
        <f t="shared" si="1150"/>
        <v>0</v>
      </c>
    </row>
    <row r="5311" spans="1:47" ht="15" customHeight="1" x14ac:dyDescent="0.25">
      <c r="A5311" s="11"/>
      <c r="B5311" s="19">
        <v>5480</v>
      </c>
      <c r="C5311" s="61"/>
      <c r="D5311" s="62"/>
      <c r="E5311" s="78"/>
      <c r="F5311" s="63"/>
      <c r="G5311" s="80"/>
      <c r="H5311" s="94"/>
      <c r="I5311" s="95"/>
      <c r="J5311" s="27"/>
      <c r="K5311" s="27"/>
      <c r="L5311" s="95"/>
      <c r="M5311" s="96"/>
      <c r="N5311" s="29">
        <v>0</v>
      </c>
      <c r="O5311" s="30" t="str">
        <f>IF(G5311&lt;=$N$2,"",IF(F5311=[3]Pav.tvarkyklė!$B$13,"",IF(ISBLANK(R5311),"X","")))</f>
        <v/>
      </c>
      <c r="P5311" s="91"/>
      <c r="Q5311" s="63"/>
      <c r="R5311" s="63"/>
      <c r="S5311" s="63"/>
      <c r="T5311" s="63"/>
      <c r="U5311" s="34" t="str">
        <f>IFERROR(INDEX('[3]5.Grup_T'!$G$4:$G$22,MATCH('6.Turtas'!E5311,'[3]5.Grup_T'!$E$4:$E$22,0)),"0")</f>
        <v>0</v>
      </c>
      <c r="V5311" s="35">
        <f t="shared" si="1151"/>
        <v>0</v>
      </c>
      <c r="W5311" s="35">
        <f>IF(NOT(ISBLANK(H5311)),(12-DATEDIF(H5311,'[3]1.Pradzia'!$D$13,"m")),0)</f>
        <v>0</v>
      </c>
      <c r="X5311" s="35">
        <f t="shared" si="1152"/>
        <v>0</v>
      </c>
      <c r="Y5311" s="35">
        <f t="shared" si="1162"/>
        <v>0</v>
      </c>
      <c r="Z5311" s="35">
        <f t="shared" si="1160"/>
        <v>0</v>
      </c>
      <c r="AA5311" s="36">
        <f t="shared" si="1153"/>
        <v>0</v>
      </c>
      <c r="AB5311" s="36">
        <f t="shared" si="1154"/>
        <v>0</v>
      </c>
      <c r="AC5311" s="37">
        <f t="shared" si="1155"/>
        <v>0</v>
      </c>
      <c r="AD5311" s="35">
        <f>IF(OR(YEAR(G5311)&lt;2019,O5311="X"),0,IF(ISBLANK(H5311),DATEDIF(G5311,'[3]1.Pradzia'!$D$13,"M"),DATEDIF(G5311,H5311,"m")))</f>
        <v>0</v>
      </c>
      <c r="AE5311" s="37">
        <f>IF(E5311='[3]5.Grup_T'!$E$20,0,IF(AD5311&lt;&gt;0,M5311/V5311*MIN(12,AD5311),0))</f>
        <v>0</v>
      </c>
      <c r="AF5311" s="37">
        <f t="shared" si="1156"/>
        <v>0</v>
      </c>
      <c r="AG5311" s="37">
        <f t="shared" si="1157"/>
        <v>0</v>
      </c>
      <c r="AH5311" s="37">
        <f t="shared" si="1158"/>
        <v>0</v>
      </c>
      <c r="AI5311" s="35" t="str">
        <f t="shared" si="1159"/>
        <v>Nusidėvėjęs</v>
      </c>
      <c r="AJ5311" s="38" t="str">
        <f>IF(AND(F5311&lt;&gt;[3]Pav.tvarkyklė!$B$12,F5311&lt;&gt;[3]Pav.tvarkyklė!$B$13),"GVTNT","X")</f>
        <v>GVTNT</v>
      </c>
      <c r="AK5311" s="39">
        <f t="shared" si="1161"/>
        <v>0</v>
      </c>
      <c r="AL5311" s="41"/>
      <c r="AM5311" s="41"/>
      <c r="AN5311" s="41">
        <f t="shared" si="1149"/>
        <v>1900</v>
      </c>
      <c r="AO5311" s="41"/>
      <c r="AP5311" s="41"/>
      <c r="AQ5311" s="41"/>
      <c r="AR5311" s="42"/>
      <c r="AS5311" s="42"/>
      <c r="AU5311" s="43">
        <f t="shared" si="1150"/>
        <v>0</v>
      </c>
    </row>
    <row r="5312" spans="1:47" ht="15" customHeight="1" x14ac:dyDescent="0.25">
      <c r="A5312" s="11"/>
      <c r="B5312" s="19">
        <v>5481</v>
      </c>
      <c r="C5312" s="61"/>
      <c r="D5312" s="62"/>
      <c r="E5312" s="78"/>
      <c r="F5312" s="63"/>
      <c r="G5312" s="80"/>
      <c r="H5312" s="94"/>
      <c r="I5312" s="95"/>
      <c r="J5312" s="27"/>
      <c r="K5312" s="27"/>
      <c r="L5312" s="95"/>
      <c r="M5312" s="96"/>
      <c r="N5312" s="29">
        <v>0</v>
      </c>
      <c r="O5312" s="30" t="str">
        <f>IF(G5312&lt;=$N$2,"",IF(F5312=[3]Pav.tvarkyklė!$B$13,"",IF(ISBLANK(R5312),"X","")))</f>
        <v/>
      </c>
      <c r="P5312" s="91"/>
      <c r="Q5312" s="63"/>
      <c r="R5312" s="63"/>
      <c r="S5312" s="63"/>
      <c r="T5312" s="63"/>
      <c r="U5312" s="34" t="str">
        <f>IFERROR(INDEX('[3]5.Grup_T'!$G$4:$G$22,MATCH('6.Turtas'!E5312,'[3]5.Grup_T'!$E$4:$E$22,0)),"0")</f>
        <v>0</v>
      </c>
      <c r="V5312" s="35">
        <f t="shared" si="1151"/>
        <v>0</v>
      </c>
      <c r="W5312" s="35">
        <f>IF(NOT(ISBLANK(H5312)),(12-DATEDIF(H5312,'[3]1.Pradzia'!$D$13,"m")),0)</f>
        <v>0</v>
      </c>
      <c r="X5312" s="35">
        <f t="shared" si="1152"/>
        <v>0</v>
      </c>
      <c r="Y5312" s="35">
        <f t="shared" si="1162"/>
        <v>0</v>
      </c>
      <c r="Z5312" s="35">
        <f t="shared" si="1160"/>
        <v>0</v>
      </c>
      <c r="AA5312" s="36">
        <f t="shared" si="1153"/>
        <v>0</v>
      </c>
      <c r="AB5312" s="36">
        <f t="shared" si="1154"/>
        <v>0</v>
      </c>
      <c r="AC5312" s="37">
        <f t="shared" si="1155"/>
        <v>0</v>
      </c>
      <c r="AD5312" s="35">
        <f>IF(OR(YEAR(G5312)&lt;2019,O5312="X"),0,IF(ISBLANK(H5312),DATEDIF(G5312,'[3]1.Pradzia'!$D$13,"M"),DATEDIF(G5312,H5312,"m")))</f>
        <v>0</v>
      </c>
      <c r="AE5312" s="37">
        <f>IF(E5312='[3]5.Grup_T'!$E$20,0,IF(AD5312&lt;&gt;0,M5312/V5312*MIN(12,AD5312),0))</f>
        <v>0</v>
      </c>
      <c r="AF5312" s="37">
        <f t="shared" si="1156"/>
        <v>0</v>
      </c>
      <c r="AG5312" s="37">
        <f t="shared" si="1157"/>
        <v>0</v>
      </c>
      <c r="AH5312" s="37">
        <f t="shared" si="1158"/>
        <v>0</v>
      </c>
      <c r="AI5312" s="35" t="str">
        <f t="shared" si="1159"/>
        <v>Nusidėvėjęs</v>
      </c>
      <c r="AJ5312" s="38" t="str">
        <f>IF(AND(F5312&lt;&gt;[3]Pav.tvarkyklė!$B$12,F5312&lt;&gt;[3]Pav.tvarkyklė!$B$13),"GVTNT","X")</f>
        <v>GVTNT</v>
      </c>
      <c r="AK5312" s="39">
        <f t="shared" si="1161"/>
        <v>0</v>
      </c>
      <c r="AL5312" s="41"/>
      <c r="AM5312" s="41"/>
      <c r="AN5312" s="41">
        <f t="shared" si="1149"/>
        <v>1900</v>
      </c>
      <c r="AO5312" s="41"/>
      <c r="AP5312" s="41"/>
      <c r="AQ5312" s="41"/>
      <c r="AR5312" s="42"/>
      <c r="AS5312" s="42"/>
      <c r="AU5312" s="43">
        <f t="shared" si="1150"/>
        <v>0</v>
      </c>
    </row>
    <row r="5313" spans="1:47" ht="15" customHeight="1" x14ac:dyDescent="0.25">
      <c r="A5313" s="11"/>
      <c r="B5313" s="19">
        <v>5482</v>
      </c>
      <c r="C5313" s="61"/>
      <c r="D5313" s="62"/>
      <c r="E5313" s="78"/>
      <c r="F5313" s="63"/>
      <c r="G5313" s="80"/>
      <c r="H5313" s="94"/>
      <c r="I5313" s="95"/>
      <c r="J5313" s="27"/>
      <c r="K5313" s="27"/>
      <c r="L5313" s="95"/>
      <c r="M5313" s="96"/>
      <c r="N5313" s="29">
        <v>0</v>
      </c>
      <c r="O5313" s="30" t="str">
        <f>IF(G5313&lt;=$N$2,"",IF(F5313=[3]Pav.tvarkyklė!$B$13,"",IF(ISBLANK(R5313),"X","")))</f>
        <v/>
      </c>
      <c r="P5313" s="91"/>
      <c r="Q5313" s="63"/>
      <c r="R5313" s="63"/>
      <c r="S5313" s="63"/>
      <c r="T5313" s="63"/>
      <c r="U5313" s="34" t="str">
        <f>IFERROR(INDEX('[3]5.Grup_T'!$G$4:$G$22,MATCH('6.Turtas'!E5313,'[3]5.Grup_T'!$E$4:$E$22,0)),"0")</f>
        <v>0</v>
      </c>
      <c r="V5313" s="35">
        <f t="shared" si="1151"/>
        <v>0</v>
      </c>
      <c r="W5313" s="35">
        <f>IF(NOT(ISBLANK(H5313)),(12-DATEDIF(H5313,'[3]1.Pradzia'!$D$13,"m")),0)</f>
        <v>0</v>
      </c>
      <c r="X5313" s="35">
        <f t="shared" si="1152"/>
        <v>0</v>
      </c>
      <c r="Y5313" s="35">
        <f t="shared" si="1162"/>
        <v>0</v>
      </c>
      <c r="Z5313" s="35">
        <f t="shared" si="1160"/>
        <v>0</v>
      </c>
      <c r="AA5313" s="36">
        <f t="shared" si="1153"/>
        <v>0</v>
      </c>
      <c r="AB5313" s="36">
        <f t="shared" si="1154"/>
        <v>0</v>
      </c>
      <c r="AC5313" s="37">
        <f t="shared" si="1155"/>
        <v>0</v>
      </c>
      <c r="AD5313" s="35">
        <f>IF(OR(YEAR(G5313)&lt;2019,O5313="X"),0,IF(ISBLANK(H5313),DATEDIF(G5313,'[3]1.Pradzia'!$D$13,"M"),DATEDIF(G5313,H5313,"m")))</f>
        <v>0</v>
      </c>
      <c r="AE5313" s="37">
        <f>IF(E5313='[3]5.Grup_T'!$E$20,0,IF(AD5313&lt;&gt;0,M5313/V5313*MIN(12,AD5313),0))</f>
        <v>0</v>
      </c>
      <c r="AF5313" s="37">
        <f t="shared" si="1156"/>
        <v>0</v>
      </c>
      <c r="AG5313" s="37">
        <f t="shared" si="1157"/>
        <v>0</v>
      </c>
      <c r="AH5313" s="37">
        <f t="shared" si="1158"/>
        <v>0</v>
      </c>
      <c r="AI5313" s="35" t="str">
        <f t="shared" si="1159"/>
        <v>Nusidėvėjęs</v>
      </c>
      <c r="AJ5313" s="38" t="str">
        <f>IF(AND(F5313&lt;&gt;[3]Pav.tvarkyklė!$B$12,F5313&lt;&gt;[3]Pav.tvarkyklė!$B$13),"GVTNT","X")</f>
        <v>GVTNT</v>
      </c>
      <c r="AK5313" s="39">
        <f t="shared" si="1161"/>
        <v>0</v>
      </c>
      <c r="AL5313" s="41"/>
      <c r="AM5313" s="41"/>
      <c r="AN5313" s="41">
        <f t="shared" si="1149"/>
        <v>1900</v>
      </c>
      <c r="AO5313" s="41"/>
      <c r="AP5313" s="41"/>
      <c r="AQ5313" s="41"/>
      <c r="AR5313" s="42"/>
      <c r="AS5313" s="42"/>
      <c r="AU5313" s="43">
        <f t="shared" si="1150"/>
        <v>0</v>
      </c>
    </row>
    <row r="5314" spans="1:47" ht="15" customHeight="1" x14ac:dyDescent="0.25">
      <c r="A5314" s="11"/>
      <c r="B5314" s="19">
        <v>5483</v>
      </c>
      <c r="C5314" s="61"/>
      <c r="D5314" s="62"/>
      <c r="E5314" s="78"/>
      <c r="F5314" s="63"/>
      <c r="G5314" s="80"/>
      <c r="H5314" s="94"/>
      <c r="I5314" s="95"/>
      <c r="J5314" s="27"/>
      <c r="K5314" s="27"/>
      <c r="L5314" s="95"/>
      <c r="M5314" s="96"/>
      <c r="N5314" s="29">
        <v>0</v>
      </c>
      <c r="O5314" s="30" t="str">
        <f>IF(G5314&lt;=$N$2,"",IF(F5314=[3]Pav.tvarkyklė!$B$13,"",IF(ISBLANK(R5314),"X","")))</f>
        <v/>
      </c>
      <c r="P5314" s="91"/>
      <c r="Q5314" s="63"/>
      <c r="R5314" s="63"/>
      <c r="S5314" s="63"/>
      <c r="T5314" s="63"/>
      <c r="U5314" s="34" t="str">
        <f>IFERROR(INDEX('[3]5.Grup_T'!$G$4:$G$22,MATCH('6.Turtas'!E5314,'[3]5.Grup_T'!$E$4:$E$22,0)),"0")</f>
        <v>0</v>
      </c>
      <c r="V5314" s="35">
        <f t="shared" si="1151"/>
        <v>0</v>
      </c>
      <c r="W5314" s="35">
        <f>IF(NOT(ISBLANK(H5314)),(12-DATEDIF(H5314,'[3]1.Pradzia'!$D$13,"m")),0)</f>
        <v>0</v>
      </c>
      <c r="X5314" s="35">
        <f t="shared" si="1152"/>
        <v>0</v>
      </c>
      <c r="Y5314" s="35">
        <f t="shared" si="1162"/>
        <v>0</v>
      </c>
      <c r="Z5314" s="35">
        <f t="shared" si="1160"/>
        <v>0</v>
      </c>
      <c r="AA5314" s="36">
        <f t="shared" si="1153"/>
        <v>0</v>
      </c>
      <c r="AB5314" s="36">
        <f t="shared" si="1154"/>
        <v>0</v>
      </c>
      <c r="AC5314" s="37">
        <f t="shared" si="1155"/>
        <v>0</v>
      </c>
      <c r="AD5314" s="35">
        <f>IF(OR(YEAR(G5314)&lt;2019,O5314="X"),0,IF(ISBLANK(H5314),DATEDIF(G5314,'[3]1.Pradzia'!$D$13,"M"),DATEDIF(G5314,H5314,"m")))</f>
        <v>0</v>
      </c>
      <c r="AE5314" s="37">
        <f>IF(E5314='[3]5.Grup_T'!$E$20,0,IF(AD5314&lt;&gt;0,M5314/V5314*MIN(12,AD5314),0))</f>
        <v>0</v>
      </c>
      <c r="AF5314" s="37">
        <f t="shared" si="1156"/>
        <v>0</v>
      </c>
      <c r="AG5314" s="37">
        <f t="shared" si="1157"/>
        <v>0</v>
      </c>
      <c r="AH5314" s="37">
        <f t="shared" si="1158"/>
        <v>0</v>
      </c>
      <c r="AI5314" s="35" t="str">
        <f t="shared" si="1159"/>
        <v>Nusidėvėjęs</v>
      </c>
      <c r="AJ5314" s="38" t="str">
        <f>IF(AND(F5314&lt;&gt;[3]Pav.tvarkyklė!$B$12,F5314&lt;&gt;[3]Pav.tvarkyklė!$B$13),"GVTNT","X")</f>
        <v>GVTNT</v>
      </c>
      <c r="AK5314" s="39">
        <f t="shared" si="1161"/>
        <v>0</v>
      </c>
      <c r="AL5314" s="41"/>
      <c r="AM5314" s="41"/>
      <c r="AN5314" s="41">
        <f t="shared" si="1149"/>
        <v>1900</v>
      </c>
      <c r="AO5314" s="41"/>
      <c r="AP5314" s="41"/>
      <c r="AQ5314" s="41"/>
      <c r="AR5314" s="42"/>
      <c r="AS5314" s="42"/>
      <c r="AU5314" s="43">
        <f t="shared" si="1150"/>
        <v>0</v>
      </c>
    </row>
    <row r="5315" spans="1:47" ht="15" customHeight="1" x14ac:dyDescent="0.25">
      <c r="A5315" s="11"/>
      <c r="B5315" s="19">
        <v>5484</v>
      </c>
      <c r="C5315" s="61"/>
      <c r="D5315" s="62"/>
      <c r="E5315" s="78"/>
      <c r="F5315" s="63"/>
      <c r="G5315" s="80"/>
      <c r="H5315" s="94"/>
      <c r="I5315" s="95"/>
      <c r="J5315" s="27"/>
      <c r="K5315" s="27"/>
      <c r="L5315" s="95"/>
      <c r="M5315" s="96"/>
      <c r="N5315" s="29">
        <v>0</v>
      </c>
      <c r="O5315" s="30" t="str">
        <f>IF(G5315&lt;=$N$2,"",IF(F5315=[3]Pav.tvarkyklė!$B$13,"",IF(ISBLANK(R5315),"X","")))</f>
        <v/>
      </c>
      <c r="P5315" s="91"/>
      <c r="Q5315" s="63"/>
      <c r="R5315" s="63"/>
      <c r="S5315" s="63"/>
      <c r="T5315" s="63"/>
      <c r="U5315" s="34" t="str">
        <f>IFERROR(INDEX('[3]5.Grup_T'!$G$4:$G$22,MATCH('6.Turtas'!E5315,'[3]5.Grup_T'!$E$4:$E$22,0)),"0")</f>
        <v>0</v>
      </c>
      <c r="V5315" s="35">
        <f t="shared" si="1151"/>
        <v>0</v>
      </c>
      <c r="W5315" s="35">
        <f>IF(NOT(ISBLANK(H5315)),(12-DATEDIF(H5315,'[3]1.Pradzia'!$D$13,"m")),0)</f>
        <v>0</v>
      </c>
      <c r="X5315" s="35">
        <f t="shared" si="1152"/>
        <v>0</v>
      </c>
      <c r="Y5315" s="35">
        <f t="shared" si="1162"/>
        <v>0</v>
      </c>
      <c r="Z5315" s="35">
        <f t="shared" si="1160"/>
        <v>0</v>
      </c>
      <c r="AA5315" s="36">
        <f t="shared" si="1153"/>
        <v>0</v>
      </c>
      <c r="AB5315" s="36">
        <f t="shared" si="1154"/>
        <v>0</v>
      </c>
      <c r="AC5315" s="37">
        <f t="shared" si="1155"/>
        <v>0</v>
      </c>
      <c r="AD5315" s="35">
        <f>IF(OR(YEAR(G5315)&lt;2019,O5315="X"),0,IF(ISBLANK(H5315),DATEDIF(G5315,'[3]1.Pradzia'!$D$13,"M"),DATEDIF(G5315,H5315,"m")))</f>
        <v>0</v>
      </c>
      <c r="AE5315" s="37">
        <f>IF(E5315='[3]5.Grup_T'!$E$20,0,IF(AD5315&lt;&gt;0,M5315/V5315*MIN(12,AD5315),0))</f>
        <v>0</v>
      </c>
      <c r="AF5315" s="37">
        <f t="shared" si="1156"/>
        <v>0</v>
      </c>
      <c r="AG5315" s="37">
        <f t="shared" si="1157"/>
        <v>0</v>
      </c>
      <c r="AH5315" s="37">
        <f t="shared" si="1158"/>
        <v>0</v>
      </c>
      <c r="AI5315" s="35" t="str">
        <f t="shared" si="1159"/>
        <v>Nusidėvėjęs</v>
      </c>
      <c r="AJ5315" s="38" t="str">
        <f>IF(AND(F5315&lt;&gt;[3]Pav.tvarkyklė!$B$12,F5315&lt;&gt;[3]Pav.tvarkyklė!$B$13),"GVTNT","X")</f>
        <v>GVTNT</v>
      </c>
      <c r="AK5315" s="39">
        <f t="shared" si="1161"/>
        <v>0</v>
      </c>
      <c r="AL5315" s="41"/>
      <c r="AM5315" s="41"/>
      <c r="AN5315" s="41">
        <f t="shared" si="1149"/>
        <v>1900</v>
      </c>
      <c r="AO5315" s="41"/>
      <c r="AP5315" s="41"/>
      <c r="AQ5315" s="41"/>
      <c r="AR5315" s="42"/>
      <c r="AS5315" s="42"/>
      <c r="AU5315" s="43">
        <f t="shared" si="1150"/>
        <v>0</v>
      </c>
    </row>
    <row r="5316" spans="1:47" ht="15" customHeight="1" x14ac:dyDescent="0.25">
      <c r="A5316" s="11"/>
      <c r="B5316" s="19">
        <v>5485</v>
      </c>
      <c r="C5316" s="61"/>
      <c r="D5316" s="62"/>
      <c r="E5316" s="78"/>
      <c r="F5316" s="63"/>
      <c r="G5316" s="80"/>
      <c r="H5316" s="94"/>
      <c r="I5316" s="95"/>
      <c r="J5316" s="27"/>
      <c r="K5316" s="27"/>
      <c r="L5316" s="95"/>
      <c r="M5316" s="96"/>
      <c r="N5316" s="29">
        <v>0</v>
      </c>
      <c r="O5316" s="30" t="str">
        <f>IF(G5316&lt;=$N$2,"",IF(F5316=[3]Pav.tvarkyklė!$B$13,"",IF(ISBLANK(R5316),"X","")))</f>
        <v/>
      </c>
      <c r="P5316" s="91"/>
      <c r="Q5316" s="63"/>
      <c r="R5316" s="63"/>
      <c r="S5316" s="63"/>
      <c r="T5316" s="63"/>
      <c r="U5316" s="34" t="str">
        <f>IFERROR(INDEX('[3]5.Grup_T'!$G$4:$G$22,MATCH('6.Turtas'!E5316,'[3]5.Grup_T'!$E$4:$E$22,0)),"0")</f>
        <v>0</v>
      </c>
      <c r="V5316" s="35">
        <f t="shared" si="1151"/>
        <v>0</v>
      </c>
      <c r="W5316" s="35">
        <f>IF(NOT(ISBLANK(H5316)),(12-DATEDIF(H5316,'[3]1.Pradzia'!$D$13,"m")),0)</f>
        <v>0</v>
      </c>
      <c r="X5316" s="35">
        <f t="shared" si="1152"/>
        <v>0</v>
      </c>
      <c r="Y5316" s="35">
        <f t="shared" si="1162"/>
        <v>0</v>
      </c>
      <c r="Z5316" s="35">
        <f t="shared" si="1160"/>
        <v>0</v>
      </c>
      <c r="AA5316" s="36">
        <f t="shared" si="1153"/>
        <v>0</v>
      </c>
      <c r="AB5316" s="36">
        <f t="shared" si="1154"/>
        <v>0</v>
      </c>
      <c r="AC5316" s="37">
        <f t="shared" si="1155"/>
        <v>0</v>
      </c>
      <c r="AD5316" s="35">
        <f>IF(OR(YEAR(G5316)&lt;2019,O5316="X"),0,IF(ISBLANK(H5316),DATEDIF(G5316,'[3]1.Pradzia'!$D$13,"M"),DATEDIF(G5316,H5316,"m")))</f>
        <v>0</v>
      </c>
      <c r="AE5316" s="37">
        <f>IF(E5316='[3]5.Grup_T'!$E$20,0,IF(AD5316&lt;&gt;0,M5316/V5316*MIN(12,AD5316),0))</f>
        <v>0</v>
      </c>
      <c r="AF5316" s="37">
        <f t="shared" si="1156"/>
        <v>0</v>
      </c>
      <c r="AG5316" s="37">
        <f t="shared" si="1157"/>
        <v>0</v>
      </c>
      <c r="AH5316" s="37">
        <f t="shared" si="1158"/>
        <v>0</v>
      </c>
      <c r="AI5316" s="35" t="str">
        <f t="shared" si="1159"/>
        <v>Nusidėvėjęs</v>
      </c>
      <c r="AJ5316" s="38" t="str">
        <f>IF(AND(F5316&lt;&gt;[3]Pav.tvarkyklė!$B$12,F5316&lt;&gt;[3]Pav.tvarkyklė!$B$13),"GVTNT","X")</f>
        <v>GVTNT</v>
      </c>
      <c r="AK5316" s="39">
        <f t="shared" si="1161"/>
        <v>0</v>
      </c>
      <c r="AL5316" s="41"/>
      <c r="AM5316" s="41"/>
      <c r="AN5316" s="41">
        <f t="shared" si="1149"/>
        <v>1900</v>
      </c>
      <c r="AO5316" s="41"/>
      <c r="AP5316" s="41"/>
      <c r="AQ5316" s="41"/>
      <c r="AR5316" s="42"/>
      <c r="AS5316" s="42"/>
      <c r="AU5316" s="43">
        <f t="shared" si="1150"/>
        <v>0</v>
      </c>
    </row>
    <row r="5317" spans="1:47" ht="15" customHeight="1" x14ac:dyDescent="0.25">
      <c r="A5317" s="11"/>
      <c r="B5317" s="19">
        <v>5486</v>
      </c>
      <c r="C5317" s="61"/>
      <c r="D5317" s="62"/>
      <c r="E5317" s="78"/>
      <c r="F5317" s="63"/>
      <c r="G5317" s="80"/>
      <c r="H5317" s="94"/>
      <c r="I5317" s="95"/>
      <c r="J5317" s="27"/>
      <c r="K5317" s="27"/>
      <c r="L5317" s="95"/>
      <c r="M5317" s="96"/>
      <c r="N5317" s="29">
        <v>0</v>
      </c>
      <c r="O5317" s="30" t="str">
        <f>IF(G5317&lt;=$N$2,"",IF(F5317=[3]Pav.tvarkyklė!$B$13,"",IF(ISBLANK(R5317),"X","")))</f>
        <v/>
      </c>
      <c r="P5317" s="91"/>
      <c r="Q5317" s="63"/>
      <c r="R5317" s="63"/>
      <c r="S5317" s="63"/>
      <c r="T5317" s="63"/>
      <c r="U5317" s="34" t="str">
        <f>IFERROR(INDEX('[3]5.Grup_T'!$G$4:$G$22,MATCH('6.Turtas'!E5317,'[3]5.Grup_T'!$E$4:$E$22,0)),"0")</f>
        <v>0</v>
      </c>
      <c r="V5317" s="35">
        <f t="shared" si="1151"/>
        <v>0</v>
      </c>
      <c r="W5317" s="35">
        <f>IF(NOT(ISBLANK(H5317)),(12-DATEDIF(H5317,'[3]1.Pradzia'!$D$13,"m")),0)</f>
        <v>0</v>
      </c>
      <c r="X5317" s="35">
        <f t="shared" si="1152"/>
        <v>0</v>
      </c>
      <c r="Y5317" s="35">
        <f t="shared" si="1162"/>
        <v>0</v>
      </c>
      <c r="Z5317" s="35">
        <f t="shared" si="1160"/>
        <v>0</v>
      </c>
      <c r="AA5317" s="36">
        <f t="shared" si="1153"/>
        <v>0</v>
      </c>
      <c r="AB5317" s="36">
        <f t="shared" si="1154"/>
        <v>0</v>
      </c>
      <c r="AC5317" s="37">
        <f t="shared" si="1155"/>
        <v>0</v>
      </c>
      <c r="AD5317" s="35">
        <f>IF(OR(YEAR(G5317)&lt;2019,O5317="X"),0,IF(ISBLANK(H5317),DATEDIF(G5317,'[3]1.Pradzia'!$D$13,"M"),DATEDIF(G5317,H5317,"m")))</f>
        <v>0</v>
      </c>
      <c r="AE5317" s="37">
        <f>IF(E5317='[3]5.Grup_T'!$E$20,0,IF(AD5317&lt;&gt;0,M5317/V5317*MIN(12,AD5317),0))</f>
        <v>0</v>
      </c>
      <c r="AF5317" s="37">
        <f t="shared" si="1156"/>
        <v>0</v>
      </c>
      <c r="AG5317" s="37">
        <f t="shared" si="1157"/>
        <v>0</v>
      </c>
      <c r="AH5317" s="37">
        <f t="shared" si="1158"/>
        <v>0</v>
      </c>
      <c r="AI5317" s="35" t="str">
        <f t="shared" si="1159"/>
        <v>Nusidėvėjęs</v>
      </c>
      <c r="AJ5317" s="38" t="str">
        <f>IF(AND(F5317&lt;&gt;[3]Pav.tvarkyklė!$B$12,F5317&lt;&gt;[3]Pav.tvarkyklė!$B$13),"GVTNT","X")</f>
        <v>GVTNT</v>
      </c>
      <c r="AK5317" s="39">
        <f t="shared" si="1161"/>
        <v>0</v>
      </c>
      <c r="AL5317" s="41"/>
      <c r="AM5317" s="41"/>
      <c r="AN5317" s="41">
        <f t="shared" ref="AN5317:AN5380" si="1163">YEAR(G5317)</f>
        <v>1900</v>
      </c>
      <c r="AO5317" s="41"/>
      <c r="AP5317" s="41"/>
      <c r="AQ5317" s="41"/>
      <c r="AR5317" s="42"/>
      <c r="AS5317" s="42"/>
      <c r="AU5317" s="43">
        <f t="shared" ref="AU5317:AU5380" si="1164">AF5317-AT5317</f>
        <v>0</v>
      </c>
    </row>
    <row r="5318" spans="1:47" ht="15" customHeight="1" x14ac:dyDescent="0.25">
      <c r="A5318" s="11"/>
      <c r="B5318" s="19">
        <v>5487</v>
      </c>
      <c r="C5318" s="61"/>
      <c r="D5318" s="62"/>
      <c r="E5318" s="78"/>
      <c r="F5318" s="63"/>
      <c r="G5318" s="80"/>
      <c r="H5318" s="94"/>
      <c r="I5318" s="95"/>
      <c r="J5318" s="27"/>
      <c r="K5318" s="27"/>
      <c r="L5318" s="95"/>
      <c r="M5318" s="96"/>
      <c r="N5318" s="29">
        <v>0</v>
      </c>
      <c r="O5318" s="30" t="str">
        <f>IF(G5318&lt;=$N$2,"",IF(F5318=[3]Pav.tvarkyklė!$B$13,"",IF(ISBLANK(R5318),"X","")))</f>
        <v/>
      </c>
      <c r="P5318" s="91"/>
      <c r="Q5318" s="63"/>
      <c r="R5318" s="63"/>
      <c r="S5318" s="63"/>
      <c r="T5318" s="63"/>
      <c r="U5318" s="34" t="str">
        <f>IFERROR(INDEX('[3]5.Grup_T'!$G$4:$G$22,MATCH('6.Turtas'!E5318,'[3]5.Grup_T'!$E$4:$E$22,0)),"0")</f>
        <v>0</v>
      </c>
      <c r="V5318" s="35">
        <f t="shared" si="1151"/>
        <v>0</v>
      </c>
      <c r="W5318" s="35">
        <f>IF(NOT(ISBLANK(H5318)),(12-DATEDIF(H5318,'[3]1.Pradzia'!$D$13,"m")),0)</f>
        <v>0</v>
      </c>
      <c r="X5318" s="35">
        <f t="shared" si="1152"/>
        <v>0</v>
      </c>
      <c r="Y5318" s="35">
        <f t="shared" si="1162"/>
        <v>0</v>
      </c>
      <c r="Z5318" s="35">
        <f t="shared" si="1160"/>
        <v>0</v>
      </c>
      <c r="AA5318" s="36">
        <f t="shared" si="1153"/>
        <v>0</v>
      </c>
      <c r="AB5318" s="36">
        <f t="shared" si="1154"/>
        <v>0</v>
      </c>
      <c r="AC5318" s="37">
        <f t="shared" si="1155"/>
        <v>0</v>
      </c>
      <c r="AD5318" s="35">
        <f>IF(OR(YEAR(G5318)&lt;2019,O5318="X"),0,IF(ISBLANK(H5318),DATEDIF(G5318,'[3]1.Pradzia'!$D$13,"M"),DATEDIF(G5318,H5318,"m")))</f>
        <v>0</v>
      </c>
      <c r="AE5318" s="37">
        <f>IF(E5318='[3]5.Grup_T'!$E$20,0,IF(AD5318&lt;&gt;0,M5318/V5318*MIN(12,AD5318),0))</f>
        <v>0</v>
      </c>
      <c r="AF5318" s="37">
        <f t="shared" si="1156"/>
        <v>0</v>
      </c>
      <c r="AG5318" s="37">
        <f t="shared" si="1157"/>
        <v>0</v>
      </c>
      <c r="AH5318" s="37">
        <f t="shared" si="1158"/>
        <v>0</v>
      </c>
      <c r="AI5318" s="35" t="str">
        <f t="shared" si="1159"/>
        <v>Nusidėvėjęs</v>
      </c>
      <c r="AJ5318" s="38" t="str">
        <f>IF(AND(F5318&lt;&gt;[3]Pav.tvarkyklė!$B$12,F5318&lt;&gt;[3]Pav.tvarkyklė!$B$13),"GVTNT","X")</f>
        <v>GVTNT</v>
      </c>
      <c r="AK5318" s="39">
        <f t="shared" si="1161"/>
        <v>0</v>
      </c>
      <c r="AL5318" s="41"/>
      <c r="AM5318" s="41"/>
      <c r="AN5318" s="41">
        <f t="shared" si="1163"/>
        <v>1900</v>
      </c>
      <c r="AO5318" s="41"/>
      <c r="AP5318" s="41"/>
      <c r="AQ5318" s="41"/>
      <c r="AR5318" s="42"/>
      <c r="AS5318" s="42"/>
      <c r="AU5318" s="43">
        <f t="shared" si="1164"/>
        <v>0</v>
      </c>
    </row>
    <row r="5319" spans="1:47" ht="15" customHeight="1" x14ac:dyDescent="0.25">
      <c r="A5319" s="11"/>
      <c r="B5319" s="19">
        <v>5488</v>
      </c>
      <c r="C5319" s="61"/>
      <c r="D5319" s="62"/>
      <c r="E5319" s="78"/>
      <c r="F5319" s="63"/>
      <c r="G5319" s="80"/>
      <c r="H5319" s="94"/>
      <c r="I5319" s="95"/>
      <c r="J5319" s="27"/>
      <c r="K5319" s="27"/>
      <c r="L5319" s="95"/>
      <c r="M5319" s="96"/>
      <c r="N5319" s="29">
        <v>0</v>
      </c>
      <c r="O5319" s="30" t="str">
        <f>IF(G5319&lt;=$N$2,"",IF(F5319=[3]Pav.tvarkyklė!$B$13,"",IF(ISBLANK(R5319),"X","")))</f>
        <v/>
      </c>
      <c r="P5319" s="91"/>
      <c r="Q5319" s="63"/>
      <c r="R5319" s="63"/>
      <c r="S5319" s="63"/>
      <c r="T5319" s="63"/>
      <c r="U5319" s="34" t="str">
        <f>IFERROR(INDEX('[3]5.Grup_T'!$G$4:$G$22,MATCH('6.Turtas'!E5319,'[3]5.Grup_T'!$E$4:$E$22,0)),"0")</f>
        <v>0</v>
      </c>
      <c r="V5319" s="35">
        <f t="shared" si="1151"/>
        <v>0</v>
      </c>
      <c r="W5319" s="35">
        <f>IF(NOT(ISBLANK(H5319)),(12-DATEDIF(H5319,'[3]1.Pradzia'!$D$13,"m")),0)</f>
        <v>0</v>
      </c>
      <c r="X5319" s="35">
        <f t="shared" si="1152"/>
        <v>0</v>
      </c>
      <c r="Y5319" s="35">
        <f t="shared" si="1162"/>
        <v>0</v>
      </c>
      <c r="Z5319" s="35">
        <f t="shared" si="1160"/>
        <v>0</v>
      </c>
      <c r="AA5319" s="36">
        <f t="shared" si="1153"/>
        <v>0</v>
      </c>
      <c r="AB5319" s="36">
        <f t="shared" si="1154"/>
        <v>0</v>
      </c>
      <c r="AC5319" s="37">
        <f t="shared" si="1155"/>
        <v>0</v>
      </c>
      <c r="AD5319" s="35">
        <f>IF(OR(YEAR(G5319)&lt;2019,O5319="X"),0,IF(ISBLANK(H5319),DATEDIF(G5319,'[3]1.Pradzia'!$D$13,"M"),DATEDIF(G5319,H5319,"m")))</f>
        <v>0</v>
      </c>
      <c r="AE5319" s="37">
        <f>IF(E5319='[3]5.Grup_T'!$E$20,0,IF(AD5319&lt;&gt;0,M5319/V5319*MIN(12,AD5319),0))</f>
        <v>0</v>
      </c>
      <c r="AF5319" s="37">
        <f t="shared" si="1156"/>
        <v>0</v>
      </c>
      <c r="AG5319" s="37">
        <f t="shared" si="1157"/>
        <v>0</v>
      </c>
      <c r="AH5319" s="37">
        <f t="shared" si="1158"/>
        <v>0</v>
      </c>
      <c r="AI5319" s="35" t="str">
        <f t="shared" si="1159"/>
        <v>Nusidėvėjęs</v>
      </c>
      <c r="AJ5319" s="38" t="str">
        <f>IF(AND(F5319&lt;&gt;[3]Pav.tvarkyklė!$B$12,F5319&lt;&gt;[3]Pav.tvarkyklė!$B$13),"GVTNT","X")</f>
        <v>GVTNT</v>
      </c>
      <c r="AK5319" s="39">
        <f t="shared" si="1161"/>
        <v>0</v>
      </c>
      <c r="AL5319" s="41"/>
      <c r="AM5319" s="41"/>
      <c r="AN5319" s="41">
        <f t="shared" si="1163"/>
        <v>1900</v>
      </c>
      <c r="AO5319" s="41"/>
      <c r="AP5319" s="41"/>
      <c r="AQ5319" s="41"/>
      <c r="AR5319" s="42"/>
      <c r="AS5319" s="42"/>
      <c r="AU5319" s="43">
        <f t="shared" si="1164"/>
        <v>0</v>
      </c>
    </row>
    <row r="5320" spans="1:47" ht="15" customHeight="1" x14ac:dyDescent="0.25">
      <c r="A5320" s="11"/>
      <c r="B5320" s="19">
        <v>5489</v>
      </c>
      <c r="C5320" s="61"/>
      <c r="D5320" s="62"/>
      <c r="E5320" s="78"/>
      <c r="F5320" s="63"/>
      <c r="G5320" s="80"/>
      <c r="H5320" s="94"/>
      <c r="I5320" s="95"/>
      <c r="J5320" s="27"/>
      <c r="K5320" s="27"/>
      <c r="L5320" s="95"/>
      <c r="M5320" s="96"/>
      <c r="N5320" s="29">
        <v>0</v>
      </c>
      <c r="O5320" s="30" t="str">
        <f>IF(G5320&lt;=$N$2,"",IF(F5320=[3]Pav.tvarkyklė!$B$13,"",IF(ISBLANK(R5320),"X","")))</f>
        <v/>
      </c>
      <c r="P5320" s="91"/>
      <c r="Q5320" s="63"/>
      <c r="R5320" s="63"/>
      <c r="S5320" s="63"/>
      <c r="T5320" s="63"/>
      <c r="U5320" s="34" t="str">
        <f>IFERROR(INDEX('[3]5.Grup_T'!$G$4:$G$22,MATCH('6.Turtas'!E5320,'[3]5.Grup_T'!$E$4:$E$22,0)),"0")</f>
        <v>0</v>
      </c>
      <c r="V5320" s="35">
        <f t="shared" si="1151"/>
        <v>0</v>
      </c>
      <c r="W5320" s="35">
        <f>IF(NOT(ISBLANK(H5320)),(12-DATEDIF(H5320,'[3]1.Pradzia'!$D$13,"m")),0)</f>
        <v>0</v>
      </c>
      <c r="X5320" s="35">
        <f t="shared" si="1152"/>
        <v>0</v>
      </c>
      <c r="Y5320" s="35">
        <f t="shared" si="1162"/>
        <v>0</v>
      </c>
      <c r="Z5320" s="35">
        <f t="shared" si="1160"/>
        <v>0</v>
      </c>
      <c r="AA5320" s="36">
        <f t="shared" si="1153"/>
        <v>0</v>
      </c>
      <c r="AB5320" s="36">
        <f t="shared" si="1154"/>
        <v>0</v>
      </c>
      <c r="AC5320" s="37">
        <f t="shared" si="1155"/>
        <v>0</v>
      </c>
      <c r="AD5320" s="35">
        <f>IF(OR(YEAR(G5320)&lt;2019,O5320="X"),0,IF(ISBLANK(H5320),DATEDIF(G5320,'[3]1.Pradzia'!$D$13,"M"),DATEDIF(G5320,H5320,"m")))</f>
        <v>0</v>
      </c>
      <c r="AE5320" s="37">
        <f>IF(E5320='[3]5.Grup_T'!$E$20,0,IF(AD5320&lt;&gt;0,M5320/V5320*MIN(12,AD5320),0))</f>
        <v>0</v>
      </c>
      <c r="AF5320" s="37">
        <f t="shared" si="1156"/>
        <v>0</v>
      </c>
      <c r="AG5320" s="37">
        <f t="shared" si="1157"/>
        <v>0</v>
      </c>
      <c r="AH5320" s="37">
        <f t="shared" si="1158"/>
        <v>0</v>
      </c>
      <c r="AI5320" s="35" t="str">
        <f t="shared" si="1159"/>
        <v>Nusidėvėjęs</v>
      </c>
      <c r="AJ5320" s="38" t="str">
        <f>IF(AND(F5320&lt;&gt;[3]Pav.tvarkyklė!$B$12,F5320&lt;&gt;[3]Pav.tvarkyklė!$B$13),"GVTNT","X")</f>
        <v>GVTNT</v>
      </c>
      <c r="AK5320" s="39">
        <f t="shared" si="1161"/>
        <v>0</v>
      </c>
      <c r="AL5320" s="41"/>
      <c r="AM5320" s="41"/>
      <c r="AN5320" s="41">
        <f t="shared" si="1163"/>
        <v>1900</v>
      </c>
      <c r="AO5320" s="41"/>
      <c r="AP5320" s="41"/>
      <c r="AQ5320" s="41"/>
      <c r="AR5320" s="42"/>
      <c r="AS5320" s="42"/>
      <c r="AU5320" s="43">
        <f t="shared" si="1164"/>
        <v>0</v>
      </c>
    </row>
    <row r="5321" spans="1:47" ht="15" customHeight="1" x14ac:dyDescent="0.25">
      <c r="A5321" s="11"/>
      <c r="B5321" s="19">
        <v>5490</v>
      </c>
      <c r="C5321" s="61"/>
      <c r="D5321" s="62"/>
      <c r="E5321" s="78"/>
      <c r="F5321" s="63"/>
      <c r="G5321" s="80"/>
      <c r="H5321" s="94"/>
      <c r="I5321" s="95"/>
      <c r="J5321" s="27"/>
      <c r="K5321" s="27"/>
      <c r="L5321" s="95"/>
      <c r="M5321" s="96"/>
      <c r="N5321" s="29">
        <v>0</v>
      </c>
      <c r="O5321" s="30" t="str">
        <f>IF(G5321&lt;=$N$2,"",IF(F5321=[3]Pav.tvarkyklė!$B$13,"",IF(ISBLANK(R5321),"X","")))</f>
        <v/>
      </c>
      <c r="P5321" s="91"/>
      <c r="Q5321" s="63"/>
      <c r="R5321" s="63"/>
      <c r="S5321" s="63"/>
      <c r="T5321" s="63"/>
      <c r="U5321" s="34" t="str">
        <f>IFERROR(INDEX('[3]5.Grup_T'!$G$4:$G$22,MATCH('6.Turtas'!E5321,'[3]5.Grup_T'!$E$4:$E$22,0)),"0")</f>
        <v>0</v>
      </c>
      <c r="V5321" s="35">
        <f t="shared" si="1151"/>
        <v>0</v>
      </c>
      <c r="W5321" s="35">
        <f>IF(NOT(ISBLANK(H5321)),(12-DATEDIF(H5321,'[3]1.Pradzia'!$D$13,"m")),0)</f>
        <v>0</v>
      </c>
      <c r="X5321" s="35">
        <f t="shared" si="1152"/>
        <v>0</v>
      </c>
      <c r="Y5321" s="35">
        <f t="shared" si="1162"/>
        <v>0</v>
      </c>
      <c r="Z5321" s="35">
        <f t="shared" si="1160"/>
        <v>0</v>
      </c>
      <c r="AA5321" s="36">
        <f t="shared" si="1153"/>
        <v>0</v>
      </c>
      <c r="AB5321" s="36">
        <f t="shared" si="1154"/>
        <v>0</v>
      </c>
      <c r="AC5321" s="37">
        <f t="shared" si="1155"/>
        <v>0</v>
      </c>
      <c r="AD5321" s="35">
        <f>IF(OR(YEAR(G5321)&lt;2019,O5321="X"),0,IF(ISBLANK(H5321),DATEDIF(G5321,'[3]1.Pradzia'!$D$13,"M"),DATEDIF(G5321,H5321,"m")))</f>
        <v>0</v>
      </c>
      <c r="AE5321" s="37">
        <f>IF(E5321='[3]5.Grup_T'!$E$20,0,IF(AD5321&lt;&gt;0,M5321/V5321*MIN(12,AD5321),0))</f>
        <v>0</v>
      </c>
      <c r="AF5321" s="37">
        <f t="shared" si="1156"/>
        <v>0</v>
      </c>
      <c r="AG5321" s="37">
        <f t="shared" si="1157"/>
        <v>0</v>
      </c>
      <c r="AH5321" s="37">
        <f t="shared" si="1158"/>
        <v>0</v>
      </c>
      <c r="AI5321" s="35" t="str">
        <f t="shared" si="1159"/>
        <v>Nusidėvėjęs</v>
      </c>
      <c r="AJ5321" s="38" t="str">
        <f>IF(AND(F5321&lt;&gt;[3]Pav.tvarkyklė!$B$12,F5321&lt;&gt;[3]Pav.tvarkyklė!$B$13),"GVTNT","X")</f>
        <v>GVTNT</v>
      </c>
      <c r="AK5321" s="39">
        <f t="shared" si="1161"/>
        <v>0</v>
      </c>
      <c r="AL5321" s="41"/>
      <c r="AM5321" s="41"/>
      <c r="AN5321" s="41">
        <f t="shared" si="1163"/>
        <v>1900</v>
      </c>
      <c r="AO5321" s="41"/>
      <c r="AP5321" s="41"/>
      <c r="AQ5321" s="41"/>
      <c r="AR5321" s="42"/>
      <c r="AS5321" s="42"/>
      <c r="AU5321" s="43">
        <f t="shared" si="1164"/>
        <v>0</v>
      </c>
    </row>
    <row r="5322" spans="1:47" ht="15" customHeight="1" x14ac:dyDescent="0.25">
      <c r="A5322" s="11"/>
      <c r="B5322" s="19">
        <v>5491</v>
      </c>
      <c r="C5322" s="61"/>
      <c r="D5322" s="62"/>
      <c r="E5322" s="78"/>
      <c r="F5322" s="63"/>
      <c r="G5322" s="80"/>
      <c r="H5322" s="94"/>
      <c r="I5322" s="95"/>
      <c r="J5322" s="27"/>
      <c r="K5322" s="27"/>
      <c r="L5322" s="95"/>
      <c r="M5322" s="96"/>
      <c r="N5322" s="29">
        <v>0</v>
      </c>
      <c r="O5322" s="30" t="str">
        <f>IF(G5322&lt;=$N$2,"",IF(F5322=[3]Pav.tvarkyklė!$B$13,"",IF(ISBLANK(R5322),"X","")))</f>
        <v/>
      </c>
      <c r="P5322" s="91"/>
      <c r="Q5322" s="63"/>
      <c r="R5322" s="63"/>
      <c r="S5322" s="63"/>
      <c r="T5322" s="63"/>
      <c r="U5322" s="34" t="str">
        <f>IFERROR(INDEX('[3]5.Grup_T'!$G$4:$G$22,MATCH('6.Turtas'!E5322,'[3]5.Grup_T'!$E$4:$E$22,0)),"0")</f>
        <v>0</v>
      </c>
      <c r="V5322" s="35">
        <f t="shared" si="1151"/>
        <v>0</v>
      </c>
      <c r="W5322" s="35">
        <f>IF(NOT(ISBLANK(H5322)),(12-DATEDIF(H5322,'[3]1.Pradzia'!$D$13,"m")),0)</f>
        <v>0</v>
      </c>
      <c r="X5322" s="35">
        <f t="shared" si="1152"/>
        <v>0</v>
      </c>
      <c r="Y5322" s="35">
        <f t="shared" si="1162"/>
        <v>0</v>
      </c>
      <c r="Z5322" s="35">
        <f t="shared" si="1160"/>
        <v>0</v>
      </c>
      <c r="AA5322" s="36">
        <f t="shared" si="1153"/>
        <v>0</v>
      </c>
      <c r="AB5322" s="36">
        <f t="shared" si="1154"/>
        <v>0</v>
      </c>
      <c r="AC5322" s="37">
        <f t="shared" si="1155"/>
        <v>0</v>
      </c>
      <c r="AD5322" s="35">
        <f>IF(OR(YEAR(G5322)&lt;2019,O5322="X"),0,IF(ISBLANK(H5322),DATEDIF(G5322,'[3]1.Pradzia'!$D$13,"M"),DATEDIF(G5322,H5322,"m")))</f>
        <v>0</v>
      </c>
      <c r="AE5322" s="37">
        <f>IF(E5322='[3]5.Grup_T'!$E$20,0,IF(AD5322&lt;&gt;0,M5322/V5322*MIN(12,AD5322),0))</f>
        <v>0</v>
      </c>
      <c r="AF5322" s="37">
        <f t="shared" si="1156"/>
        <v>0</v>
      </c>
      <c r="AG5322" s="37">
        <f t="shared" si="1157"/>
        <v>0</v>
      </c>
      <c r="AH5322" s="37">
        <f t="shared" si="1158"/>
        <v>0</v>
      </c>
      <c r="AI5322" s="35" t="str">
        <f t="shared" si="1159"/>
        <v>Nusidėvėjęs</v>
      </c>
      <c r="AJ5322" s="38" t="str">
        <f>IF(AND(F5322&lt;&gt;[3]Pav.tvarkyklė!$B$12,F5322&lt;&gt;[3]Pav.tvarkyklė!$B$13),"GVTNT","X")</f>
        <v>GVTNT</v>
      </c>
      <c r="AK5322" s="39">
        <f t="shared" si="1161"/>
        <v>0</v>
      </c>
      <c r="AL5322" s="41"/>
      <c r="AM5322" s="41"/>
      <c r="AN5322" s="41">
        <f t="shared" si="1163"/>
        <v>1900</v>
      </c>
      <c r="AO5322" s="41"/>
      <c r="AP5322" s="41"/>
      <c r="AQ5322" s="41"/>
      <c r="AR5322" s="42"/>
      <c r="AS5322" s="42"/>
      <c r="AU5322" s="43">
        <f t="shared" si="1164"/>
        <v>0</v>
      </c>
    </row>
    <row r="5323" spans="1:47" ht="15" customHeight="1" x14ac:dyDescent="0.25">
      <c r="A5323" s="11"/>
      <c r="B5323" s="19">
        <v>5492</v>
      </c>
      <c r="C5323" s="61"/>
      <c r="D5323" s="62"/>
      <c r="E5323" s="78"/>
      <c r="F5323" s="63"/>
      <c r="G5323" s="80"/>
      <c r="H5323" s="94"/>
      <c r="I5323" s="95"/>
      <c r="J5323" s="27"/>
      <c r="K5323" s="27"/>
      <c r="L5323" s="95"/>
      <c r="M5323" s="96"/>
      <c r="N5323" s="29">
        <v>0</v>
      </c>
      <c r="O5323" s="30" t="str">
        <f>IF(G5323&lt;=$N$2,"",IF(F5323=[3]Pav.tvarkyklė!$B$13,"",IF(ISBLANK(R5323),"X","")))</f>
        <v/>
      </c>
      <c r="P5323" s="91"/>
      <c r="Q5323" s="63"/>
      <c r="R5323" s="63"/>
      <c r="S5323" s="63"/>
      <c r="T5323" s="63"/>
      <c r="U5323" s="34" t="str">
        <f>IFERROR(INDEX('[3]5.Grup_T'!$G$4:$G$22,MATCH('6.Turtas'!E5323,'[3]5.Grup_T'!$E$4:$E$22,0)),"0")</f>
        <v>0</v>
      </c>
      <c r="V5323" s="35">
        <f t="shared" si="1151"/>
        <v>0</v>
      </c>
      <c r="W5323" s="35">
        <f>IF(NOT(ISBLANK(H5323)),(12-DATEDIF(H5323,'[3]1.Pradzia'!$D$13,"m")),0)</f>
        <v>0</v>
      </c>
      <c r="X5323" s="35">
        <f t="shared" si="1152"/>
        <v>0</v>
      </c>
      <c r="Y5323" s="35">
        <f t="shared" si="1162"/>
        <v>0</v>
      </c>
      <c r="Z5323" s="35">
        <f t="shared" si="1160"/>
        <v>0</v>
      </c>
      <c r="AA5323" s="36">
        <f t="shared" si="1153"/>
        <v>0</v>
      </c>
      <c r="AB5323" s="36">
        <f t="shared" si="1154"/>
        <v>0</v>
      </c>
      <c r="AC5323" s="37">
        <f t="shared" si="1155"/>
        <v>0</v>
      </c>
      <c r="AD5323" s="35">
        <f>IF(OR(YEAR(G5323)&lt;2019,O5323="X"),0,IF(ISBLANK(H5323),DATEDIF(G5323,'[3]1.Pradzia'!$D$13,"M"),DATEDIF(G5323,H5323,"m")))</f>
        <v>0</v>
      </c>
      <c r="AE5323" s="37">
        <f>IF(E5323='[3]5.Grup_T'!$E$20,0,IF(AD5323&lt;&gt;0,M5323/V5323*MIN(12,AD5323),0))</f>
        <v>0</v>
      </c>
      <c r="AF5323" s="37">
        <f t="shared" si="1156"/>
        <v>0</v>
      </c>
      <c r="AG5323" s="37">
        <f t="shared" si="1157"/>
        <v>0</v>
      </c>
      <c r="AH5323" s="37">
        <f t="shared" si="1158"/>
        <v>0</v>
      </c>
      <c r="AI5323" s="35" t="str">
        <f t="shared" si="1159"/>
        <v>Nusidėvėjęs</v>
      </c>
      <c r="AJ5323" s="38" t="str">
        <f>IF(AND(F5323&lt;&gt;[3]Pav.tvarkyklė!$B$12,F5323&lt;&gt;[3]Pav.tvarkyklė!$B$13),"GVTNT","X")</f>
        <v>GVTNT</v>
      </c>
      <c r="AK5323" s="39">
        <f t="shared" si="1161"/>
        <v>0</v>
      </c>
      <c r="AL5323" s="41"/>
      <c r="AM5323" s="41"/>
      <c r="AN5323" s="41">
        <f t="shared" si="1163"/>
        <v>1900</v>
      </c>
      <c r="AO5323" s="41"/>
      <c r="AP5323" s="41"/>
      <c r="AQ5323" s="41"/>
      <c r="AR5323" s="42"/>
      <c r="AS5323" s="42"/>
      <c r="AU5323" s="43">
        <f t="shared" si="1164"/>
        <v>0</v>
      </c>
    </row>
    <row r="5324" spans="1:47" ht="15" customHeight="1" x14ac:dyDescent="0.25">
      <c r="A5324" s="11"/>
      <c r="B5324" s="19">
        <v>5493</v>
      </c>
      <c r="C5324" s="61"/>
      <c r="D5324" s="62"/>
      <c r="E5324" s="78"/>
      <c r="F5324" s="63"/>
      <c r="G5324" s="80"/>
      <c r="H5324" s="94"/>
      <c r="I5324" s="95"/>
      <c r="J5324" s="27"/>
      <c r="K5324" s="27"/>
      <c r="L5324" s="95"/>
      <c r="M5324" s="96"/>
      <c r="N5324" s="29">
        <v>0</v>
      </c>
      <c r="O5324" s="30" t="str">
        <f>IF(G5324&lt;=$N$2,"",IF(F5324=[3]Pav.tvarkyklė!$B$13,"",IF(ISBLANK(R5324),"X","")))</f>
        <v/>
      </c>
      <c r="P5324" s="91"/>
      <c r="Q5324" s="63"/>
      <c r="R5324" s="63"/>
      <c r="S5324" s="63"/>
      <c r="T5324" s="63"/>
      <c r="U5324" s="34" t="str">
        <f>IFERROR(INDEX('[3]5.Grup_T'!$G$4:$G$22,MATCH('6.Turtas'!E5324,'[3]5.Grup_T'!$E$4:$E$22,0)),"0")</f>
        <v>0</v>
      </c>
      <c r="V5324" s="35">
        <f t="shared" si="1151"/>
        <v>0</v>
      </c>
      <c r="W5324" s="35">
        <f>IF(NOT(ISBLANK(H5324)),(12-DATEDIF(H5324,'[3]1.Pradzia'!$D$13,"m")),0)</f>
        <v>0</v>
      </c>
      <c r="X5324" s="35">
        <f t="shared" si="1152"/>
        <v>0</v>
      </c>
      <c r="Y5324" s="35">
        <f t="shared" si="1162"/>
        <v>0</v>
      </c>
      <c r="Z5324" s="35">
        <f t="shared" si="1160"/>
        <v>0</v>
      </c>
      <c r="AA5324" s="36">
        <f t="shared" si="1153"/>
        <v>0</v>
      </c>
      <c r="AB5324" s="36">
        <f t="shared" si="1154"/>
        <v>0</v>
      </c>
      <c r="AC5324" s="37">
        <f t="shared" si="1155"/>
        <v>0</v>
      </c>
      <c r="AD5324" s="35">
        <f>IF(OR(YEAR(G5324)&lt;2019,O5324="X"),0,IF(ISBLANK(H5324),DATEDIF(G5324,'[3]1.Pradzia'!$D$13,"M"),DATEDIF(G5324,H5324,"m")))</f>
        <v>0</v>
      </c>
      <c r="AE5324" s="37">
        <f>IF(E5324='[3]5.Grup_T'!$E$20,0,IF(AD5324&lt;&gt;0,M5324/V5324*MIN(12,AD5324),0))</f>
        <v>0</v>
      </c>
      <c r="AF5324" s="37">
        <f t="shared" si="1156"/>
        <v>0</v>
      </c>
      <c r="AG5324" s="37">
        <f t="shared" si="1157"/>
        <v>0</v>
      </c>
      <c r="AH5324" s="37">
        <f t="shared" si="1158"/>
        <v>0</v>
      </c>
      <c r="AI5324" s="35" t="str">
        <f t="shared" si="1159"/>
        <v>Nusidėvėjęs</v>
      </c>
      <c r="AJ5324" s="38" t="str">
        <f>IF(AND(F5324&lt;&gt;[3]Pav.tvarkyklė!$B$12,F5324&lt;&gt;[3]Pav.tvarkyklė!$B$13),"GVTNT","X")</f>
        <v>GVTNT</v>
      </c>
      <c r="AK5324" s="39">
        <f t="shared" si="1161"/>
        <v>0</v>
      </c>
      <c r="AL5324" s="41"/>
      <c r="AM5324" s="41"/>
      <c r="AN5324" s="41">
        <f t="shared" si="1163"/>
        <v>1900</v>
      </c>
      <c r="AO5324" s="41"/>
      <c r="AP5324" s="41"/>
      <c r="AQ5324" s="41"/>
      <c r="AR5324" s="42"/>
      <c r="AS5324" s="42"/>
      <c r="AU5324" s="43">
        <f t="shared" si="1164"/>
        <v>0</v>
      </c>
    </row>
    <row r="5325" spans="1:47" ht="15" customHeight="1" x14ac:dyDescent="0.25">
      <c r="A5325" s="11"/>
      <c r="B5325" s="19">
        <v>5494</v>
      </c>
      <c r="C5325" s="61"/>
      <c r="D5325" s="62"/>
      <c r="E5325" s="78"/>
      <c r="F5325" s="63"/>
      <c r="G5325" s="80"/>
      <c r="H5325" s="94"/>
      <c r="I5325" s="95"/>
      <c r="J5325" s="27"/>
      <c r="K5325" s="27"/>
      <c r="L5325" s="95"/>
      <c r="M5325" s="96"/>
      <c r="N5325" s="29">
        <v>0</v>
      </c>
      <c r="O5325" s="30" t="str">
        <f>IF(G5325&lt;=$N$2,"",IF(F5325=[3]Pav.tvarkyklė!$B$13,"",IF(ISBLANK(R5325),"X","")))</f>
        <v/>
      </c>
      <c r="P5325" s="91"/>
      <c r="Q5325" s="63"/>
      <c r="R5325" s="63"/>
      <c r="S5325" s="63"/>
      <c r="T5325" s="63"/>
      <c r="U5325" s="34" t="str">
        <f>IFERROR(INDEX('[3]5.Grup_T'!$G$4:$G$22,MATCH('6.Turtas'!E5325,'[3]5.Grup_T'!$E$4:$E$22,0)),"0")</f>
        <v>0</v>
      </c>
      <c r="V5325" s="35">
        <f t="shared" si="1151"/>
        <v>0</v>
      </c>
      <c r="W5325" s="35">
        <f>IF(NOT(ISBLANK(H5325)),(12-DATEDIF(H5325,'[3]1.Pradzia'!$D$13,"m")),0)</f>
        <v>0</v>
      </c>
      <c r="X5325" s="35">
        <f t="shared" si="1152"/>
        <v>0</v>
      </c>
      <c r="Y5325" s="35">
        <f t="shared" si="1162"/>
        <v>0</v>
      </c>
      <c r="Z5325" s="35">
        <f t="shared" si="1160"/>
        <v>0</v>
      </c>
      <c r="AA5325" s="36">
        <f t="shared" si="1153"/>
        <v>0</v>
      </c>
      <c r="AB5325" s="36">
        <f t="shared" si="1154"/>
        <v>0</v>
      </c>
      <c r="AC5325" s="37">
        <f t="shared" si="1155"/>
        <v>0</v>
      </c>
      <c r="AD5325" s="35">
        <f>IF(OR(YEAR(G5325)&lt;2019,O5325="X"),0,IF(ISBLANK(H5325),DATEDIF(G5325,'[3]1.Pradzia'!$D$13,"M"),DATEDIF(G5325,H5325,"m")))</f>
        <v>0</v>
      </c>
      <c r="AE5325" s="37">
        <f>IF(E5325='[3]5.Grup_T'!$E$20,0,IF(AD5325&lt;&gt;0,M5325/V5325*MIN(12,AD5325),0))</f>
        <v>0</v>
      </c>
      <c r="AF5325" s="37">
        <f t="shared" si="1156"/>
        <v>0</v>
      </c>
      <c r="AG5325" s="37">
        <f t="shared" si="1157"/>
        <v>0</v>
      </c>
      <c r="AH5325" s="37">
        <f t="shared" si="1158"/>
        <v>0</v>
      </c>
      <c r="AI5325" s="35" t="str">
        <f t="shared" si="1159"/>
        <v>Nusidėvėjęs</v>
      </c>
      <c r="AJ5325" s="38" t="str">
        <f>IF(AND(F5325&lt;&gt;[3]Pav.tvarkyklė!$B$12,F5325&lt;&gt;[3]Pav.tvarkyklė!$B$13),"GVTNT","X")</f>
        <v>GVTNT</v>
      </c>
      <c r="AK5325" s="39">
        <f t="shared" si="1161"/>
        <v>0</v>
      </c>
      <c r="AL5325" s="41"/>
      <c r="AM5325" s="41"/>
      <c r="AN5325" s="41">
        <f t="shared" si="1163"/>
        <v>1900</v>
      </c>
      <c r="AO5325" s="41"/>
      <c r="AP5325" s="41"/>
      <c r="AQ5325" s="41"/>
      <c r="AR5325" s="42"/>
      <c r="AS5325" s="42"/>
      <c r="AU5325" s="43">
        <f t="shared" si="1164"/>
        <v>0</v>
      </c>
    </row>
    <row r="5326" spans="1:47" ht="15" customHeight="1" x14ac:dyDescent="0.25">
      <c r="A5326" s="11"/>
      <c r="B5326" s="19">
        <v>5495</v>
      </c>
      <c r="C5326" s="61"/>
      <c r="D5326" s="62"/>
      <c r="E5326" s="78"/>
      <c r="F5326" s="63"/>
      <c r="G5326" s="80"/>
      <c r="H5326" s="94"/>
      <c r="I5326" s="95"/>
      <c r="J5326" s="27"/>
      <c r="K5326" s="27"/>
      <c r="L5326" s="95"/>
      <c r="M5326" s="96"/>
      <c r="N5326" s="29">
        <v>0</v>
      </c>
      <c r="O5326" s="30" t="str">
        <f>IF(G5326&lt;=$N$2,"",IF(F5326=[3]Pav.tvarkyklė!$B$13,"",IF(ISBLANK(R5326),"X","")))</f>
        <v/>
      </c>
      <c r="P5326" s="91"/>
      <c r="Q5326" s="63"/>
      <c r="R5326" s="63"/>
      <c r="S5326" s="63"/>
      <c r="T5326" s="63"/>
      <c r="U5326" s="34" t="str">
        <f>IFERROR(INDEX('[3]5.Grup_T'!$G$4:$G$22,MATCH('6.Turtas'!E5326,'[3]5.Grup_T'!$E$4:$E$22,0)),"0")</f>
        <v>0</v>
      </c>
      <c r="V5326" s="35">
        <f t="shared" si="1151"/>
        <v>0</v>
      </c>
      <c r="W5326" s="35">
        <f>IF(NOT(ISBLANK(H5326)),(12-DATEDIF(H5326,'[3]1.Pradzia'!$D$13,"m")),0)</f>
        <v>0</v>
      </c>
      <c r="X5326" s="35">
        <f t="shared" si="1152"/>
        <v>0</v>
      </c>
      <c r="Y5326" s="35">
        <f t="shared" si="1162"/>
        <v>0</v>
      </c>
      <c r="Z5326" s="35">
        <f t="shared" si="1160"/>
        <v>0</v>
      </c>
      <c r="AA5326" s="36">
        <f t="shared" si="1153"/>
        <v>0</v>
      </c>
      <c r="AB5326" s="36">
        <f t="shared" si="1154"/>
        <v>0</v>
      </c>
      <c r="AC5326" s="37">
        <f t="shared" si="1155"/>
        <v>0</v>
      </c>
      <c r="AD5326" s="35">
        <f>IF(OR(YEAR(G5326)&lt;2019,O5326="X"),0,IF(ISBLANK(H5326),DATEDIF(G5326,'[3]1.Pradzia'!$D$13,"M"),DATEDIF(G5326,H5326,"m")))</f>
        <v>0</v>
      </c>
      <c r="AE5326" s="37">
        <f>IF(E5326='[3]5.Grup_T'!$E$20,0,IF(AD5326&lt;&gt;0,M5326/V5326*MIN(12,AD5326),0))</f>
        <v>0</v>
      </c>
      <c r="AF5326" s="37">
        <f t="shared" si="1156"/>
        <v>0</v>
      </c>
      <c r="AG5326" s="37">
        <f t="shared" si="1157"/>
        <v>0</v>
      </c>
      <c r="AH5326" s="37">
        <f t="shared" si="1158"/>
        <v>0</v>
      </c>
      <c r="AI5326" s="35" t="str">
        <f t="shared" si="1159"/>
        <v>Nusidėvėjęs</v>
      </c>
      <c r="AJ5326" s="38" t="str">
        <f>IF(AND(F5326&lt;&gt;[3]Pav.tvarkyklė!$B$12,F5326&lt;&gt;[3]Pav.tvarkyklė!$B$13),"GVTNT","X")</f>
        <v>GVTNT</v>
      </c>
      <c r="AK5326" s="39">
        <f t="shared" si="1161"/>
        <v>0</v>
      </c>
      <c r="AL5326" s="41"/>
      <c r="AM5326" s="41"/>
      <c r="AN5326" s="41">
        <f t="shared" si="1163"/>
        <v>1900</v>
      </c>
      <c r="AO5326" s="41"/>
      <c r="AP5326" s="41"/>
      <c r="AQ5326" s="41"/>
      <c r="AR5326" s="42"/>
      <c r="AS5326" s="42"/>
      <c r="AU5326" s="43">
        <f t="shared" si="1164"/>
        <v>0</v>
      </c>
    </row>
    <row r="5327" spans="1:47" ht="15" customHeight="1" x14ac:dyDescent="0.25">
      <c r="A5327" s="11"/>
      <c r="B5327" s="19">
        <v>5496</v>
      </c>
      <c r="C5327" s="61"/>
      <c r="D5327" s="62"/>
      <c r="E5327" s="78"/>
      <c r="F5327" s="63"/>
      <c r="G5327" s="80"/>
      <c r="H5327" s="94"/>
      <c r="I5327" s="95"/>
      <c r="J5327" s="27"/>
      <c r="K5327" s="27"/>
      <c r="L5327" s="95"/>
      <c r="M5327" s="96"/>
      <c r="N5327" s="29">
        <v>0</v>
      </c>
      <c r="O5327" s="30" t="str">
        <f>IF(G5327&lt;=$N$2,"",IF(F5327=[3]Pav.tvarkyklė!$B$13,"",IF(ISBLANK(R5327),"X","")))</f>
        <v/>
      </c>
      <c r="P5327" s="91"/>
      <c r="Q5327" s="63"/>
      <c r="R5327" s="63"/>
      <c r="S5327" s="63"/>
      <c r="T5327" s="63"/>
      <c r="U5327" s="34" t="str">
        <f>IFERROR(INDEX('[3]5.Grup_T'!$G$4:$G$22,MATCH('6.Turtas'!E5327,'[3]5.Grup_T'!$E$4:$E$22,0)),"0")</f>
        <v>0</v>
      </c>
      <c r="V5327" s="35">
        <f t="shared" si="1151"/>
        <v>0</v>
      </c>
      <c r="W5327" s="35">
        <f>IF(NOT(ISBLANK(H5327)),(12-DATEDIF(H5327,'[3]1.Pradzia'!$D$13,"m")),0)</f>
        <v>0</v>
      </c>
      <c r="X5327" s="35">
        <f t="shared" si="1152"/>
        <v>0</v>
      </c>
      <c r="Y5327" s="35">
        <f t="shared" si="1162"/>
        <v>0</v>
      </c>
      <c r="Z5327" s="35">
        <f t="shared" si="1160"/>
        <v>0</v>
      </c>
      <c r="AA5327" s="36">
        <f t="shared" si="1153"/>
        <v>0</v>
      </c>
      <c r="AB5327" s="36">
        <f t="shared" si="1154"/>
        <v>0</v>
      </c>
      <c r="AC5327" s="37">
        <f t="shared" si="1155"/>
        <v>0</v>
      </c>
      <c r="AD5327" s="35">
        <f>IF(OR(YEAR(G5327)&lt;2019,O5327="X"),0,IF(ISBLANK(H5327),DATEDIF(G5327,'[3]1.Pradzia'!$D$13,"M"),DATEDIF(G5327,H5327,"m")))</f>
        <v>0</v>
      </c>
      <c r="AE5327" s="37">
        <f>IF(E5327='[3]5.Grup_T'!$E$20,0,IF(AD5327&lt;&gt;0,M5327/V5327*MIN(12,AD5327),0))</f>
        <v>0</v>
      </c>
      <c r="AF5327" s="37">
        <f t="shared" si="1156"/>
        <v>0</v>
      </c>
      <c r="AG5327" s="37">
        <f t="shared" si="1157"/>
        <v>0</v>
      </c>
      <c r="AH5327" s="37">
        <f t="shared" si="1158"/>
        <v>0</v>
      </c>
      <c r="AI5327" s="35" t="str">
        <f t="shared" si="1159"/>
        <v>Nusidėvėjęs</v>
      </c>
      <c r="AJ5327" s="38" t="str">
        <f>IF(AND(F5327&lt;&gt;[3]Pav.tvarkyklė!$B$12,F5327&lt;&gt;[3]Pav.tvarkyklė!$B$13),"GVTNT","X")</f>
        <v>GVTNT</v>
      </c>
      <c r="AK5327" s="39">
        <f t="shared" si="1161"/>
        <v>0</v>
      </c>
      <c r="AL5327" s="41"/>
      <c r="AM5327" s="41"/>
      <c r="AN5327" s="41">
        <f t="shared" si="1163"/>
        <v>1900</v>
      </c>
      <c r="AO5327" s="41"/>
      <c r="AP5327" s="41"/>
      <c r="AQ5327" s="41"/>
      <c r="AR5327" s="42"/>
      <c r="AS5327" s="42"/>
      <c r="AU5327" s="43">
        <f t="shared" si="1164"/>
        <v>0</v>
      </c>
    </row>
    <row r="5328" spans="1:47" ht="15" customHeight="1" x14ac:dyDescent="0.25">
      <c r="A5328" s="11"/>
      <c r="B5328" s="19">
        <v>5497</v>
      </c>
      <c r="C5328" s="61"/>
      <c r="D5328" s="62"/>
      <c r="E5328" s="78"/>
      <c r="F5328" s="63"/>
      <c r="G5328" s="80"/>
      <c r="H5328" s="94"/>
      <c r="I5328" s="95"/>
      <c r="J5328" s="27"/>
      <c r="K5328" s="27"/>
      <c r="L5328" s="95"/>
      <c r="M5328" s="96"/>
      <c r="N5328" s="29">
        <v>0</v>
      </c>
      <c r="O5328" s="30" t="str">
        <f>IF(G5328&lt;=$N$2,"",IF(F5328=[3]Pav.tvarkyklė!$B$13,"",IF(ISBLANK(R5328),"X","")))</f>
        <v/>
      </c>
      <c r="P5328" s="91"/>
      <c r="Q5328" s="63"/>
      <c r="R5328" s="63"/>
      <c r="S5328" s="63"/>
      <c r="T5328" s="63"/>
      <c r="U5328" s="34" t="str">
        <f>IFERROR(INDEX('[3]5.Grup_T'!$G$4:$G$22,MATCH('6.Turtas'!E5328,'[3]5.Grup_T'!$E$4:$E$22,0)),"0")</f>
        <v>0</v>
      </c>
      <c r="V5328" s="35">
        <f t="shared" si="1151"/>
        <v>0</v>
      </c>
      <c r="W5328" s="35">
        <f>IF(NOT(ISBLANK(H5328)),(12-DATEDIF(H5328,'[3]1.Pradzia'!$D$13,"m")),0)</f>
        <v>0</v>
      </c>
      <c r="X5328" s="35">
        <f t="shared" si="1152"/>
        <v>0</v>
      </c>
      <c r="Y5328" s="35">
        <f t="shared" si="1162"/>
        <v>0</v>
      </c>
      <c r="Z5328" s="35">
        <f t="shared" si="1160"/>
        <v>0</v>
      </c>
      <c r="AA5328" s="36">
        <f t="shared" si="1153"/>
        <v>0</v>
      </c>
      <c r="AB5328" s="36">
        <f t="shared" si="1154"/>
        <v>0</v>
      </c>
      <c r="AC5328" s="37">
        <f t="shared" si="1155"/>
        <v>0</v>
      </c>
      <c r="AD5328" s="35">
        <f>IF(OR(YEAR(G5328)&lt;2019,O5328="X"),0,IF(ISBLANK(H5328),DATEDIF(G5328,'[3]1.Pradzia'!$D$13,"M"),DATEDIF(G5328,H5328,"m")))</f>
        <v>0</v>
      </c>
      <c r="AE5328" s="37">
        <f>IF(E5328='[3]5.Grup_T'!$E$20,0,IF(AD5328&lt;&gt;0,M5328/V5328*MIN(12,AD5328),0))</f>
        <v>0</v>
      </c>
      <c r="AF5328" s="37">
        <f t="shared" si="1156"/>
        <v>0</v>
      </c>
      <c r="AG5328" s="37">
        <f t="shared" si="1157"/>
        <v>0</v>
      </c>
      <c r="AH5328" s="37">
        <f t="shared" si="1158"/>
        <v>0</v>
      </c>
      <c r="AI5328" s="35" t="str">
        <f t="shared" si="1159"/>
        <v>Nusidėvėjęs</v>
      </c>
      <c r="AJ5328" s="38" t="str">
        <f>IF(AND(F5328&lt;&gt;[3]Pav.tvarkyklė!$B$12,F5328&lt;&gt;[3]Pav.tvarkyklė!$B$13),"GVTNT","X")</f>
        <v>GVTNT</v>
      </c>
      <c r="AK5328" s="39">
        <f t="shared" si="1161"/>
        <v>0</v>
      </c>
      <c r="AL5328" s="41"/>
      <c r="AM5328" s="41"/>
      <c r="AN5328" s="41">
        <f t="shared" si="1163"/>
        <v>1900</v>
      </c>
      <c r="AO5328" s="41"/>
      <c r="AP5328" s="41"/>
      <c r="AQ5328" s="41"/>
      <c r="AR5328" s="42"/>
      <c r="AS5328" s="42"/>
      <c r="AU5328" s="43">
        <f t="shared" si="1164"/>
        <v>0</v>
      </c>
    </row>
    <row r="5329" spans="1:47" ht="15" customHeight="1" x14ac:dyDescent="0.25">
      <c r="A5329" s="11"/>
      <c r="B5329" s="19">
        <v>5498</v>
      </c>
      <c r="C5329" s="61"/>
      <c r="D5329" s="62"/>
      <c r="E5329" s="78"/>
      <c r="F5329" s="63"/>
      <c r="G5329" s="80"/>
      <c r="H5329" s="94"/>
      <c r="I5329" s="95"/>
      <c r="J5329" s="27"/>
      <c r="K5329" s="27"/>
      <c r="L5329" s="95"/>
      <c r="M5329" s="96"/>
      <c r="N5329" s="29">
        <v>0</v>
      </c>
      <c r="O5329" s="30" t="str">
        <f>IF(G5329&lt;=$N$2,"",IF(F5329=[3]Pav.tvarkyklė!$B$13,"",IF(ISBLANK(R5329),"X","")))</f>
        <v/>
      </c>
      <c r="P5329" s="91"/>
      <c r="Q5329" s="63"/>
      <c r="R5329" s="63"/>
      <c r="S5329" s="63"/>
      <c r="T5329" s="63"/>
      <c r="U5329" s="34" t="str">
        <f>IFERROR(INDEX('[3]5.Grup_T'!$G$4:$G$22,MATCH('6.Turtas'!E5329,'[3]5.Grup_T'!$E$4:$E$22,0)),"0")</f>
        <v>0</v>
      </c>
      <c r="V5329" s="35">
        <f t="shared" si="1151"/>
        <v>0</v>
      </c>
      <c r="W5329" s="35">
        <f>IF(NOT(ISBLANK(H5329)),(12-DATEDIF(H5329,'[3]1.Pradzia'!$D$13,"m")),0)</f>
        <v>0</v>
      </c>
      <c r="X5329" s="35">
        <f t="shared" si="1152"/>
        <v>0</v>
      </c>
      <c r="Y5329" s="35">
        <f t="shared" si="1162"/>
        <v>0</v>
      </c>
      <c r="Z5329" s="35">
        <f t="shared" si="1160"/>
        <v>0</v>
      </c>
      <c r="AA5329" s="36">
        <f t="shared" si="1153"/>
        <v>0</v>
      </c>
      <c r="AB5329" s="36">
        <f t="shared" si="1154"/>
        <v>0</v>
      </c>
      <c r="AC5329" s="37">
        <f t="shared" si="1155"/>
        <v>0</v>
      </c>
      <c r="AD5329" s="35">
        <f>IF(OR(YEAR(G5329)&lt;2019,O5329="X"),0,IF(ISBLANK(H5329),DATEDIF(G5329,'[3]1.Pradzia'!$D$13,"M"),DATEDIF(G5329,H5329,"m")))</f>
        <v>0</v>
      </c>
      <c r="AE5329" s="37">
        <f>IF(E5329='[3]5.Grup_T'!$E$20,0,IF(AD5329&lt;&gt;0,M5329/V5329*MIN(12,AD5329),0))</f>
        <v>0</v>
      </c>
      <c r="AF5329" s="37">
        <f t="shared" si="1156"/>
        <v>0</v>
      </c>
      <c r="AG5329" s="37">
        <f t="shared" si="1157"/>
        <v>0</v>
      </c>
      <c r="AH5329" s="37">
        <f t="shared" si="1158"/>
        <v>0</v>
      </c>
      <c r="AI5329" s="35" t="str">
        <f t="shared" si="1159"/>
        <v>Nusidėvėjęs</v>
      </c>
      <c r="AJ5329" s="38" t="str">
        <f>IF(AND(F5329&lt;&gt;[3]Pav.tvarkyklė!$B$12,F5329&lt;&gt;[3]Pav.tvarkyklė!$B$13),"GVTNT","X")</f>
        <v>GVTNT</v>
      </c>
      <c r="AK5329" s="39">
        <f t="shared" si="1161"/>
        <v>0</v>
      </c>
      <c r="AL5329" s="41"/>
      <c r="AM5329" s="41"/>
      <c r="AN5329" s="41">
        <f t="shared" si="1163"/>
        <v>1900</v>
      </c>
      <c r="AO5329" s="41"/>
      <c r="AP5329" s="41"/>
      <c r="AQ5329" s="41"/>
      <c r="AR5329" s="42"/>
      <c r="AS5329" s="42"/>
      <c r="AU5329" s="43">
        <f t="shared" si="1164"/>
        <v>0</v>
      </c>
    </row>
    <row r="5330" spans="1:47" ht="15" customHeight="1" x14ac:dyDescent="0.25">
      <c r="A5330" s="11"/>
      <c r="B5330" s="19">
        <v>5499</v>
      </c>
      <c r="C5330" s="61"/>
      <c r="D5330" s="62"/>
      <c r="E5330" s="78"/>
      <c r="F5330" s="63"/>
      <c r="G5330" s="80"/>
      <c r="H5330" s="94"/>
      <c r="I5330" s="95"/>
      <c r="J5330" s="27"/>
      <c r="K5330" s="27"/>
      <c r="L5330" s="95"/>
      <c r="M5330" s="96"/>
      <c r="N5330" s="29">
        <v>0</v>
      </c>
      <c r="O5330" s="30" t="str">
        <f>IF(G5330&lt;=$N$2,"",IF(F5330=[3]Pav.tvarkyklė!$B$13,"",IF(ISBLANK(R5330),"X","")))</f>
        <v/>
      </c>
      <c r="P5330" s="91"/>
      <c r="Q5330" s="63"/>
      <c r="R5330" s="63"/>
      <c r="S5330" s="63"/>
      <c r="T5330" s="63"/>
      <c r="U5330" s="34" t="str">
        <f>IFERROR(INDEX('[3]5.Grup_T'!$G$4:$G$22,MATCH('6.Turtas'!E5330,'[3]5.Grup_T'!$E$4:$E$22,0)),"0")</f>
        <v>0</v>
      </c>
      <c r="V5330" s="35">
        <f t="shared" ref="V5330:V5393" si="1165">U5330*12</f>
        <v>0</v>
      </c>
      <c r="W5330" s="35">
        <f>IF(NOT(ISBLANK(H5330)),(12-DATEDIF(H5330,'[3]1.Pradzia'!$D$13,"m")),0)</f>
        <v>0</v>
      </c>
      <c r="X5330" s="35">
        <f t="shared" ref="X5330:X5393" si="1166">IF(OR(ISBLANK(C5330),YEAR(G5330)&gt;=2019),0,DATEDIF(G5330,$N$2,"M"))</f>
        <v>0</v>
      </c>
      <c r="Y5330" s="35">
        <f t="shared" si="1162"/>
        <v>0</v>
      </c>
      <c r="Z5330" s="35">
        <f t="shared" si="1160"/>
        <v>0</v>
      </c>
      <c r="AA5330" s="36">
        <f t="shared" ref="AA5330:AA5393" si="1167">+IF(Z5330&lt;=0,0,N5330/Z5330)</f>
        <v>0</v>
      </c>
      <c r="AB5330" s="36">
        <f t="shared" ref="AB5330:AB5393" si="1168">IF(Z5330&lt;=0,N5330,N5330/Z5330*Y5330)</f>
        <v>0</v>
      </c>
      <c r="AC5330" s="37">
        <f t="shared" ref="AC5330:AC5393" si="1169">IF(YEAR(G5330)&lt;2019,M5330-N5330+AB5330,0)</f>
        <v>0</v>
      </c>
      <c r="AD5330" s="35">
        <f>IF(OR(YEAR(G5330)&lt;2019,O5330="X"),0,IF(ISBLANK(H5330),DATEDIF(G5330,'[3]1.Pradzia'!$D$13,"M"),DATEDIF(G5330,H5330,"m")))</f>
        <v>0</v>
      </c>
      <c r="AE5330" s="37">
        <f>IF(E5330='[3]5.Grup_T'!$E$20,0,IF(AD5330&lt;&gt;0,M5330/V5330*MIN(12,AD5330),0))</f>
        <v>0</v>
      </c>
      <c r="AF5330" s="37">
        <f t="shared" ref="AF5330:AF5393" si="1170">+AB5330+AE5330</f>
        <v>0</v>
      </c>
      <c r="AG5330" s="37">
        <f t="shared" ref="AG5330:AG5393" si="1171">AC5330+AE5330</f>
        <v>0</v>
      </c>
      <c r="AH5330" s="37">
        <f t="shared" ref="AH5330:AH5393" si="1172">M5330-AG5330</f>
        <v>0</v>
      </c>
      <c r="AI5330" s="35" t="str">
        <f t="shared" ref="AI5330:AI5393" si="1173">IF(H5330&lt;&gt;0,"Nurašytas",IF(O5330="X","Nesuderintas",IF(AH5330&lt;=0,"Nusidėvėjęs","")))</f>
        <v>Nusidėvėjęs</v>
      </c>
      <c r="AJ5330" s="38" t="str">
        <f>IF(AND(F5330&lt;&gt;[3]Pav.tvarkyklė!$B$12,F5330&lt;&gt;[3]Pav.tvarkyklė!$B$13),"GVTNT","X")</f>
        <v>GVTNT</v>
      </c>
      <c r="AK5330" s="39">
        <f t="shared" si="1161"/>
        <v>0</v>
      </c>
      <c r="AL5330" s="41"/>
      <c r="AM5330" s="41"/>
      <c r="AN5330" s="41">
        <f t="shared" si="1163"/>
        <v>1900</v>
      </c>
      <c r="AO5330" s="41"/>
      <c r="AP5330" s="41"/>
      <c r="AQ5330" s="41"/>
      <c r="AR5330" s="42"/>
      <c r="AS5330" s="42"/>
      <c r="AU5330" s="43">
        <f t="shared" si="1164"/>
        <v>0</v>
      </c>
    </row>
    <row r="5331" spans="1:47" ht="15" customHeight="1" x14ac:dyDescent="0.25">
      <c r="A5331" s="11"/>
      <c r="B5331" s="19">
        <v>5500</v>
      </c>
      <c r="C5331" s="61"/>
      <c r="D5331" s="62"/>
      <c r="E5331" s="78"/>
      <c r="F5331" s="63"/>
      <c r="G5331" s="80"/>
      <c r="H5331" s="94"/>
      <c r="I5331" s="95"/>
      <c r="J5331" s="27"/>
      <c r="K5331" s="27"/>
      <c r="L5331" s="95"/>
      <c r="M5331" s="96"/>
      <c r="N5331" s="29">
        <v>0</v>
      </c>
      <c r="O5331" s="30" t="str">
        <f>IF(G5331&lt;=$N$2,"",IF(F5331=[3]Pav.tvarkyklė!$B$13,"",IF(ISBLANK(R5331),"X","")))</f>
        <v/>
      </c>
      <c r="P5331" s="91"/>
      <c r="Q5331" s="63"/>
      <c r="R5331" s="63"/>
      <c r="S5331" s="63"/>
      <c r="T5331" s="63"/>
      <c r="U5331" s="34" t="str">
        <f>IFERROR(INDEX('[3]5.Grup_T'!$G$4:$G$22,MATCH('6.Turtas'!E5331,'[3]5.Grup_T'!$E$4:$E$22,0)),"0")</f>
        <v>0</v>
      </c>
      <c r="V5331" s="35">
        <f t="shared" si="1165"/>
        <v>0</v>
      </c>
      <c r="W5331" s="35">
        <f>IF(NOT(ISBLANK(H5331)),(12-DATEDIF(H5331,'[3]1.Pradzia'!$D$13,"m")),0)</f>
        <v>0</v>
      </c>
      <c r="X5331" s="35">
        <f t="shared" si="1166"/>
        <v>0</v>
      </c>
      <c r="Y5331" s="35">
        <f t="shared" si="1162"/>
        <v>0</v>
      </c>
      <c r="Z5331" s="35">
        <f t="shared" ref="Z5331:Z5394" si="1174">IF(YEAR(G5331)&gt;=2019,0,V5331-X5331)</f>
        <v>0</v>
      </c>
      <c r="AA5331" s="36">
        <f t="shared" si="1167"/>
        <v>0</v>
      </c>
      <c r="AB5331" s="36">
        <f t="shared" si="1168"/>
        <v>0</v>
      </c>
      <c r="AC5331" s="37">
        <f t="shared" si="1169"/>
        <v>0</v>
      </c>
      <c r="AD5331" s="35">
        <f>IF(OR(YEAR(G5331)&lt;2019,O5331="X"),0,IF(ISBLANK(H5331),DATEDIF(G5331,'[3]1.Pradzia'!$D$13,"M"),DATEDIF(G5331,H5331,"m")))</f>
        <v>0</v>
      </c>
      <c r="AE5331" s="37">
        <f>IF(E5331='[3]5.Grup_T'!$E$20,0,IF(AD5331&lt;&gt;0,M5331/V5331*MIN(12,AD5331),0))</f>
        <v>0</v>
      </c>
      <c r="AF5331" s="37">
        <f t="shared" si="1170"/>
        <v>0</v>
      </c>
      <c r="AG5331" s="37">
        <f t="shared" si="1171"/>
        <v>0</v>
      </c>
      <c r="AH5331" s="37">
        <f t="shared" si="1172"/>
        <v>0</v>
      </c>
      <c r="AI5331" s="35" t="str">
        <f t="shared" si="1173"/>
        <v>Nusidėvėjęs</v>
      </c>
      <c r="AJ5331" s="38" t="str">
        <f>IF(AND(F5331&lt;&gt;[3]Pav.tvarkyklė!$B$12,F5331&lt;&gt;[3]Pav.tvarkyklė!$B$13),"GVTNT","X")</f>
        <v>GVTNT</v>
      </c>
      <c r="AK5331" s="39">
        <f t="shared" ref="AK5331:AK5394" si="1175">I5331-J5331-K5331-L5331-M5331</f>
        <v>0</v>
      </c>
      <c r="AL5331" s="41"/>
      <c r="AM5331" s="41"/>
      <c r="AN5331" s="41">
        <f t="shared" si="1163"/>
        <v>1900</v>
      </c>
      <c r="AO5331" s="41"/>
      <c r="AP5331" s="41"/>
      <c r="AQ5331" s="41"/>
      <c r="AR5331" s="42"/>
      <c r="AS5331" s="42"/>
      <c r="AU5331" s="43">
        <f t="shared" si="1164"/>
        <v>0</v>
      </c>
    </row>
    <row r="5332" spans="1:47" ht="15" customHeight="1" x14ac:dyDescent="0.25">
      <c r="A5332" s="11"/>
      <c r="B5332" s="19">
        <v>5501</v>
      </c>
      <c r="C5332" s="61"/>
      <c r="D5332" s="62"/>
      <c r="E5332" s="78"/>
      <c r="F5332" s="63"/>
      <c r="G5332" s="80"/>
      <c r="H5332" s="94"/>
      <c r="I5332" s="95"/>
      <c r="J5332" s="27"/>
      <c r="K5332" s="27"/>
      <c r="L5332" s="95"/>
      <c r="M5332" s="96"/>
      <c r="N5332" s="29">
        <v>0</v>
      </c>
      <c r="O5332" s="30" t="str">
        <f>IF(G5332&lt;=$N$2,"",IF(F5332=[3]Pav.tvarkyklė!$B$13,"",IF(ISBLANK(R5332),"X","")))</f>
        <v/>
      </c>
      <c r="P5332" s="91"/>
      <c r="Q5332" s="63"/>
      <c r="R5332" s="63"/>
      <c r="S5332" s="63"/>
      <c r="T5332" s="63"/>
      <c r="U5332" s="34" t="str">
        <f>IFERROR(INDEX('[3]5.Grup_T'!$G$4:$G$22,MATCH('6.Turtas'!E5332,'[3]5.Grup_T'!$E$4:$E$22,0)),"0")</f>
        <v>0</v>
      </c>
      <c r="V5332" s="35">
        <f t="shared" si="1165"/>
        <v>0</v>
      </c>
      <c r="W5332" s="35">
        <f>IF(NOT(ISBLANK(H5332)),(12-DATEDIF(H5332,'[3]1.Pradzia'!$D$13,"m")),0)</f>
        <v>0</v>
      </c>
      <c r="X5332" s="35">
        <f t="shared" si="1166"/>
        <v>0</v>
      </c>
      <c r="Y5332" s="35">
        <f t="shared" si="1162"/>
        <v>0</v>
      </c>
      <c r="Z5332" s="35">
        <f t="shared" si="1174"/>
        <v>0</v>
      </c>
      <c r="AA5332" s="36">
        <f t="shared" si="1167"/>
        <v>0</v>
      </c>
      <c r="AB5332" s="36">
        <f t="shared" si="1168"/>
        <v>0</v>
      </c>
      <c r="AC5332" s="37">
        <f t="shared" si="1169"/>
        <v>0</v>
      </c>
      <c r="AD5332" s="35">
        <f>IF(OR(YEAR(G5332)&lt;2019,O5332="X"),0,IF(ISBLANK(H5332),DATEDIF(G5332,'[3]1.Pradzia'!$D$13,"M"),DATEDIF(G5332,H5332,"m")))</f>
        <v>0</v>
      </c>
      <c r="AE5332" s="37">
        <f>IF(E5332='[3]5.Grup_T'!$E$20,0,IF(AD5332&lt;&gt;0,M5332/V5332*MIN(12,AD5332),0))</f>
        <v>0</v>
      </c>
      <c r="AF5332" s="37">
        <f t="shared" si="1170"/>
        <v>0</v>
      </c>
      <c r="AG5332" s="37">
        <f t="shared" si="1171"/>
        <v>0</v>
      </c>
      <c r="AH5332" s="37">
        <f t="shared" si="1172"/>
        <v>0</v>
      </c>
      <c r="AI5332" s="35" t="str">
        <f t="shared" si="1173"/>
        <v>Nusidėvėjęs</v>
      </c>
      <c r="AJ5332" s="38" t="str">
        <f>IF(AND(F5332&lt;&gt;[3]Pav.tvarkyklė!$B$12,F5332&lt;&gt;[3]Pav.tvarkyklė!$B$13),"GVTNT","X")</f>
        <v>GVTNT</v>
      </c>
      <c r="AK5332" s="39">
        <f t="shared" si="1175"/>
        <v>0</v>
      </c>
      <c r="AL5332" s="41"/>
      <c r="AM5332" s="41"/>
      <c r="AN5332" s="41">
        <f t="shared" si="1163"/>
        <v>1900</v>
      </c>
      <c r="AO5332" s="41"/>
      <c r="AP5332" s="41"/>
      <c r="AQ5332" s="41"/>
      <c r="AR5332" s="42"/>
      <c r="AS5332" s="42"/>
      <c r="AU5332" s="43">
        <f t="shared" si="1164"/>
        <v>0</v>
      </c>
    </row>
    <row r="5333" spans="1:47" ht="15" customHeight="1" x14ac:dyDescent="0.25">
      <c r="A5333" s="11"/>
      <c r="B5333" s="19">
        <v>5502</v>
      </c>
      <c r="C5333" s="61"/>
      <c r="D5333" s="62"/>
      <c r="E5333" s="78"/>
      <c r="F5333" s="63"/>
      <c r="G5333" s="80"/>
      <c r="H5333" s="94"/>
      <c r="I5333" s="95"/>
      <c r="J5333" s="27"/>
      <c r="K5333" s="27"/>
      <c r="L5333" s="95"/>
      <c r="M5333" s="96"/>
      <c r="N5333" s="29">
        <v>0</v>
      </c>
      <c r="O5333" s="30" t="str">
        <f>IF(G5333&lt;=$N$2,"",IF(F5333=[3]Pav.tvarkyklė!$B$13,"",IF(ISBLANK(R5333),"X","")))</f>
        <v/>
      </c>
      <c r="P5333" s="91"/>
      <c r="Q5333" s="63"/>
      <c r="R5333" s="63"/>
      <c r="S5333" s="63"/>
      <c r="T5333" s="63"/>
      <c r="U5333" s="34" t="str">
        <f>IFERROR(INDEX('[3]5.Grup_T'!$G$4:$G$22,MATCH('6.Turtas'!E5333,'[3]5.Grup_T'!$E$4:$E$22,0)),"0")</f>
        <v>0</v>
      </c>
      <c r="V5333" s="35">
        <f t="shared" si="1165"/>
        <v>0</v>
      </c>
      <c r="W5333" s="35">
        <f>IF(NOT(ISBLANK(H5333)),(12-DATEDIF(H5333,'[3]1.Pradzia'!$D$13,"m")),0)</f>
        <v>0</v>
      </c>
      <c r="X5333" s="35">
        <f t="shared" si="1166"/>
        <v>0</v>
      </c>
      <c r="Y5333" s="35">
        <f t="shared" si="1162"/>
        <v>0</v>
      </c>
      <c r="Z5333" s="35">
        <f t="shared" si="1174"/>
        <v>0</v>
      </c>
      <c r="AA5333" s="36">
        <f t="shared" si="1167"/>
        <v>0</v>
      </c>
      <c r="AB5333" s="36">
        <f t="shared" si="1168"/>
        <v>0</v>
      </c>
      <c r="AC5333" s="37">
        <f t="shared" si="1169"/>
        <v>0</v>
      </c>
      <c r="AD5333" s="35">
        <f>IF(OR(YEAR(G5333)&lt;2019,O5333="X"),0,IF(ISBLANK(H5333),DATEDIF(G5333,'[3]1.Pradzia'!$D$13,"M"),DATEDIF(G5333,H5333,"m")))</f>
        <v>0</v>
      </c>
      <c r="AE5333" s="37">
        <f>IF(E5333='[3]5.Grup_T'!$E$20,0,IF(AD5333&lt;&gt;0,M5333/V5333*MIN(12,AD5333),0))</f>
        <v>0</v>
      </c>
      <c r="AF5333" s="37">
        <f t="shared" si="1170"/>
        <v>0</v>
      </c>
      <c r="AG5333" s="37">
        <f t="shared" si="1171"/>
        <v>0</v>
      </c>
      <c r="AH5333" s="37">
        <f t="shared" si="1172"/>
        <v>0</v>
      </c>
      <c r="AI5333" s="35" t="str">
        <f t="shared" si="1173"/>
        <v>Nusidėvėjęs</v>
      </c>
      <c r="AJ5333" s="38" t="str">
        <f>IF(AND(F5333&lt;&gt;[3]Pav.tvarkyklė!$B$12,F5333&lt;&gt;[3]Pav.tvarkyklė!$B$13),"GVTNT","X")</f>
        <v>GVTNT</v>
      </c>
      <c r="AK5333" s="39">
        <f t="shared" si="1175"/>
        <v>0</v>
      </c>
      <c r="AL5333" s="41"/>
      <c r="AM5333" s="41"/>
      <c r="AN5333" s="41">
        <f t="shared" si="1163"/>
        <v>1900</v>
      </c>
      <c r="AO5333" s="41"/>
      <c r="AP5333" s="41"/>
      <c r="AQ5333" s="41"/>
      <c r="AR5333" s="42"/>
      <c r="AS5333" s="42"/>
      <c r="AU5333" s="43">
        <f t="shared" si="1164"/>
        <v>0</v>
      </c>
    </row>
    <row r="5334" spans="1:47" ht="15" customHeight="1" x14ac:dyDescent="0.25">
      <c r="A5334" s="11"/>
      <c r="B5334" s="19">
        <v>5503</v>
      </c>
      <c r="C5334" s="61"/>
      <c r="D5334" s="62"/>
      <c r="E5334" s="78"/>
      <c r="F5334" s="63"/>
      <c r="G5334" s="80"/>
      <c r="H5334" s="94"/>
      <c r="I5334" s="95"/>
      <c r="J5334" s="27"/>
      <c r="K5334" s="27"/>
      <c r="L5334" s="95"/>
      <c r="M5334" s="96"/>
      <c r="N5334" s="29">
        <v>0</v>
      </c>
      <c r="O5334" s="30" t="str">
        <f>IF(G5334&lt;=$N$2,"",IF(F5334=[3]Pav.tvarkyklė!$B$13,"",IF(ISBLANK(R5334),"X","")))</f>
        <v/>
      </c>
      <c r="P5334" s="91"/>
      <c r="Q5334" s="63"/>
      <c r="R5334" s="63"/>
      <c r="S5334" s="63"/>
      <c r="T5334" s="63"/>
      <c r="U5334" s="34" t="str">
        <f>IFERROR(INDEX('[3]5.Grup_T'!$G$4:$G$22,MATCH('6.Turtas'!E5334,'[3]5.Grup_T'!$E$4:$E$22,0)),"0")</f>
        <v>0</v>
      </c>
      <c r="V5334" s="35">
        <f t="shared" si="1165"/>
        <v>0</v>
      </c>
      <c r="W5334" s="35">
        <f>IF(NOT(ISBLANK(H5334)),(12-DATEDIF(H5334,'[3]1.Pradzia'!$D$13,"m")),0)</f>
        <v>0</v>
      </c>
      <c r="X5334" s="35">
        <f t="shared" si="1166"/>
        <v>0</v>
      </c>
      <c r="Y5334" s="35">
        <f t="shared" si="1162"/>
        <v>0</v>
      </c>
      <c r="Z5334" s="35">
        <f t="shared" si="1174"/>
        <v>0</v>
      </c>
      <c r="AA5334" s="36">
        <f t="shared" si="1167"/>
        <v>0</v>
      </c>
      <c r="AB5334" s="36">
        <f t="shared" si="1168"/>
        <v>0</v>
      </c>
      <c r="AC5334" s="37">
        <f t="shared" si="1169"/>
        <v>0</v>
      </c>
      <c r="AD5334" s="35">
        <f>IF(OR(YEAR(G5334)&lt;2019,O5334="X"),0,IF(ISBLANK(H5334),DATEDIF(G5334,'[3]1.Pradzia'!$D$13,"M"),DATEDIF(G5334,H5334,"m")))</f>
        <v>0</v>
      </c>
      <c r="AE5334" s="37">
        <f>IF(E5334='[3]5.Grup_T'!$E$20,0,IF(AD5334&lt;&gt;0,M5334/V5334*MIN(12,AD5334),0))</f>
        <v>0</v>
      </c>
      <c r="AF5334" s="37">
        <f t="shared" si="1170"/>
        <v>0</v>
      </c>
      <c r="AG5334" s="37">
        <f t="shared" si="1171"/>
        <v>0</v>
      </c>
      <c r="AH5334" s="37">
        <f t="shared" si="1172"/>
        <v>0</v>
      </c>
      <c r="AI5334" s="35" t="str">
        <f t="shared" si="1173"/>
        <v>Nusidėvėjęs</v>
      </c>
      <c r="AJ5334" s="38" t="str">
        <f>IF(AND(F5334&lt;&gt;[3]Pav.tvarkyklė!$B$12,F5334&lt;&gt;[3]Pav.tvarkyklė!$B$13),"GVTNT","X")</f>
        <v>GVTNT</v>
      </c>
      <c r="AK5334" s="39">
        <f t="shared" si="1175"/>
        <v>0</v>
      </c>
      <c r="AL5334" s="41"/>
      <c r="AM5334" s="41"/>
      <c r="AN5334" s="41">
        <f t="shared" si="1163"/>
        <v>1900</v>
      </c>
      <c r="AO5334" s="41"/>
      <c r="AP5334" s="41"/>
      <c r="AQ5334" s="41"/>
      <c r="AR5334" s="42"/>
      <c r="AS5334" s="42"/>
      <c r="AU5334" s="43">
        <f t="shared" si="1164"/>
        <v>0</v>
      </c>
    </row>
    <row r="5335" spans="1:47" ht="15" customHeight="1" x14ac:dyDescent="0.25">
      <c r="A5335" s="11"/>
      <c r="B5335" s="19">
        <v>5504</v>
      </c>
      <c r="C5335" s="61"/>
      <c r="D5335" s="62"/>
      <c r="E5335" s="78"/>
      <c r="F5335" s="63"/>
      <c r="G5335" s="80"/>
      <c r="H5335" s="94"/>
      <c r="I5335" s="95"/>
      <c r="J5335" s="27"/>
      <c r="K5335" s="27"/>
      <c r="L5335" s="95"/>
      <c r="M5335" s="96"/>
      <c r="N5335" s="29">
        <v>0</v>
      </c>
      <c r="O5335" s="30" t="str">
        <f>IF(G5335&lt;=$N$2,"",IF(F5335=[3]Pav.tvarkyklė!$B$13,"",IF(ISBLANK(R5335),"X","")))</f>
        <v/>
      </c>
      <c r="P5335" s="91"/>
      <c r="Q5335" s="63"/>
      <c r="R5335" s="63"/>
      <c r="S5335" s="63"/>
      <c r="T5335" s="63"/>
      <c r="U5335" s="34" t="str">
        <f>IFERROR(INDEX('[3]5.Grup_T'!$G$4:$G$22,MATCH('6.Turtas'!E5335,'[3]5.Grup_T'!$E$4:$E$22,0)),"0")</f>
        <v>0</v>
      </c>
      <c r="V5335" s="35">
        <f t="shared" si="1165"/>
        <v>0</v>
      </c>
      <c r="W5335" s="35">
        <f>IF(NOT(ISBLANK(H5335)),(12-DATEDIF(H5335,'[3]1.Pradzia'!$D$13,"m")),0)</f>
        <v>0</v>
      </c>
      <c r="X5335" s="35">
        <f t="shared" si="1166"/>
        <v>0</v>
      </c>
      <c r="Y5335" s="35">
        <f t="shared" si="1162"/>
        <v>0</v>
      </c>
      <c r="Z5335" s="35">
        <f t="shared" si="1174"/>
        <v>0</v>
      </c>
      <c r="AA5335" s="36">
        <f t="shared" si="1167"/>
        <v>0</v>
      </c>
      <c r="AB5335" s="36">
        <f t="shared" si="1168"/>
        <v>0</v>
      </c>
      <c r="AC5335" s="37">
        <f t="shared" si="1169"/>
        <v>0</v>
      </c>
      <c r="AD5335" s="35">
        <f>IF(OR(YEAR(G5335)&lt;2019,O5335="X"),0,IF(ISBLANK(H5335),DATEDIF(G5335,'[3]1.Pradzia'!$D$13,"M"),DATEDIF(G5335,H5335,"m")))</f>
        <v>0</v>
      </c>
      <c r="AE5335" s="37">
        <f>IF(E5335='[3]5.Grup_T'!$E$20,0,IF(AD5335&lt;&gt;0,M5335/V5335*MIN(12,AD5335),0))</f>
        <v>0</v>
      </c>
      <c r="AF5335" s="37">
        <f t="shared" si="1170"/>
        <v>0</v>
      </c>
      <c r="AG5335" s="37">
        <f t="shared" si="1171"/>
        <v>0</v>
      </c>
      <c r="AH5335" s="37">
        <f t="shared" si="1172"/>
        <v>0</v>
      </c>
      <c r="AI5335" s="35" t="str">
        <f t="shared" si="1173"/>
        <v>Nusidėvėjęs</v>
      </c>
      <c r="AJ5335" s="38" t="str">
        <f>IF(AND(F5335&lt;&gt;[3]Pav.tvarkyklė!$B$12,F5335&lt;&gt;[3]Pav.tvarkyklė!$B$13),"GVTNT","X")</f>
        <v>GVTNT</v>
      </c>
      <c r="AK5335" s="39">
        <f t="shared" si="1175"/>
        <v>0</v>
      </c>
      <c r="AL5335" s="41"/>
      <c r="AM5335" s="41"/>
      <c r="AN5335" s="41">
        <f t="shared" si="1163"/>
        <v>1900</v>
      </c>
      <c r="AO5335" s="41"/>
      <c r="AP5335" s="41"/>
      <c r="AQ5335" s="41"/>
      <c r="AR5335" s="42"/>
      <c r="AS5335" s="42"/>
      <c r="AU5335" s="43">
        <f t="shared" si="1164"/>
        <v>0</v>
      </c>
    </row>
    <row r="5336" spans="1:47" ht="15" customHeight="1" x14ac:dyDescent="0.25">
      <c r="A5336" s="11"/>
      <c r="B5336" s="19">
        <v>5505</v>
      </c>
      <c r="C5336" s="61"/>
      <c r="D5336" s="62"/>
      <c r="E5336" s="78"/>
      <c r="F5336" s="63"/>
      <c r="G5336" s="80"/>
      <c r="H5336" s="94"/>
      <c r="I5336" s="95"/>
      <c r="J5336" s="27"/>
      <c r="K5336" s="27"/>
      <c r="L5336" s="95"/>
      <c r="M5336" s="96"/>
      <c r="N5336" s="29">
        <v>0</v>
      </c>
      <c r="O5336" s="30" t="str">
        <f>IF(G5336&lt;=$N$2,"",IF(F5336=[3]Pav.tvarkyklė!$B$13,"",IF(ISBLANK(R5336),"X","")))</f>
        <v/>
      </c>
      <c r="P5336" s="91"/>
      <c r="Q5336" s="63"/>
      <c r="R5336" s="63"/>
      <c r="S5336" s="63"/>
      <c r="T5336" s="63"/>
      <c r="U5336" s="34" t="str">
        <f>IFERROR(INDEX('[3]5.Grup_T'!$G$4:$G$22,MATCH('6.Turtas'!E5336,'[3]5.Grup_T'!$E$4:$E$22,0)),"0")</f>
        <v>0</v>
      </c>
      <c r="V5336" s="35">
        <f t="shared" si="1165"/>
        <v>0</v>
      </c>
      <c r="W5336" s="35">
        <f>IF(NOT(ISBLANK(H5336)),(12-DATEDIF(H5336,'[3]1.Pradzia'!$D$13,"m")),0)</f>
        <v>0</v>
      </c>
      <c r="X5336" s="35">
        <f t="shared" si="1166"/>
        <v>0</v>
      </c>
      <c r="Y5336" s="35">
        <f t="shared" si="1162"/>
        <v>0</v>
      </c>
      <c r="Z5336" s="35">
        <f t="shared" si="1174"/>
        <v>0</v>
      </c>
      <c r="AA5336" s="36">
        <f t="shared" si="1167"/>
        <v>0</v>
      </c>
      <c r="AB5336" s="36">
        <f t="shared" si="1168"/>
        <v>0</v>
      </c>
      <c r="AC5336" s="37">
        <f t="shared" si="1169"/>
        <v>0</v>
      </c>
      <c r="AD5336" s="35">
        <f>IF(OR(YEAR(G5336)&lt;2019,O5336="X"),0,IF(ISBLANK(H5336),DATEDIF(G5336,'[3]1.Pradzia'!$D$13,"M"),DATEDIF(G5336,H5336,"m")))</f>
        <v>0</v>
      </c>
      <c r="AE5336" s="37">
        <f>IF(E5336='[3]5.Grup_T'!$E$20,0,IF(AD5336&lt;&gt;0,M5336/V5336*MIN(12,AD5336),0))</f>
        <v>0</v>
      </c>
      <c r="AF5336" s="37">
        <f t="shared" si="1170"/>
        <v>0</v>
      </c>
      <c r="AG5336" s="37">
        <f t="shared" si="1171"/>
        <v>0</v>
      </c>
      <c r="AH5336" s="37">
        <f t="shared" si="1172"/>
        <v>0</v>
      </c>
      <c r="AI5336" s="35" t="str">
        <f t="shared" si="1173"/>
        <v>Nusidėvėjęs</v>
      </c>
      <c r="AJ5336" s="38" t="str">
        <f>IF(AND(F5336&lt;&gt;[3]Pav.tvarkyklė!$B$12,F5336&lt;&gt;[3]Pav.tvarkyklė!$B$13),"GVTNT","X")</f>
        <v>GVTNT</v>
      </c>
      <c r="AK5336" s="39">
        <f t="shared" si="1175"/>
        <v>0</v>
      </c>
      <c r="AL5336" s="41"/>
      <c r="AM5336" s="41"/>
      <c r="AN5336" s="41">
        <f t="shared" si="1163"/>
        <v>1900</v>
      </c>
      <c r="AO5336" s="41"/>
      <c r="AP5336" s="41"/>
      <c r="AQ5336" s="41"/>
      <c r="AR5336" s="42"/>
      <c r="AS5336" s="42"/>
      <c r="AU5336" s="43">
        <f t="shared" si="1164"/>
        <v>0</v>
      </c>
    </row>
    <row r="5337" spans="1:47" ht="15" customHeight="1" x14ac:dyDescent="0.25">
      <c r="A5337" s="11"/>
      <c r="B5337" s="19">
        <v>5506</v>
      </c>
      <c r="C5337" s="61"/>
      <c r="D5337" s="62"/>
      <c r="E5337" s="78"/>
      <c r="F5337" s="63"/>
      <c r="G5337" s="80"/>
      <c r="H5337" s="94"/>
      <c r="I5337" s="95"/>
      <c r="J5337" s="27"/>
      <c r="K5337" s="27"/>
      <c r="L5337" s="95"/>
      <c r="M5337" s="96"/>
      <c r="N5337" s="29">
        <v>0</v>
      </c>
      <c r="O5337" s="30" t="str">
        <f>IF(G5337&lt;=$N$2,"",IF(F5337=[3]Pav.tvarkyklė!$B$13,"",IF(ISBLANK(R5337),"X","")))</f>
        <v/>
      </c>
      <c r="P5337" s="91"/>
      <c r="Q5337" s="63"/>
      <c r="R5337" s="63"/>
      <c r="S5337" s="63"/>
      <c r="T5337" s="63"/>
      <c r="U5337" s="34" t="str">
        <f>IFERROR(INDEX('[3]5.Grup_T'!$G$4:$G$22,MATCH('6.Turtas'!E5337,'[3]5.Grup_T'!$E$4:$E$22,0)),"0")</f>
        <v>0</v>
      </c>
      <c r="V5337" s="35">
        <f t="shared" si="1165"/>
        <v>0</v>
      </c>
      <c r="W5337" s="35">
        <f>IF(NOT(ISBLANK(H5337)),(12-DATEDIF(H5337,'[3]1.Pradzia'!$D$13,"m")),0)</f>
        <v>0</v>
      </c>
      <c r="X5337" s="35">
        <f t="shared" si="1166"/>
        <v>0</v>
      </c>
      <c r="Y5337" s="35">
        <f t="shared" si="1162"/>
        <v>0</v>
      </c>
      <c r="Z5337" s="35">
        <f t="shared" si="1174"/>
        <v>0</v>
      </c>
      <c r="AA5337" s="36">
        <f t="shared" si="1167"/>
        <v>0</v>
      </c>
      <c r="AB5337" s="36">
        <f t="shared" si="1168"/>
        <v>0</v>
      </c>
      <c r="AC5337" s="37">
        <f t="shared" si="1169"/>
        <v>0</v>
      </c>
      <c r="AD5337" s="35">
        <f>IF(OR(YEAR(G5337)&lt;2019,O5337="X"),0,IF(ISBLANK(H5337),DATEDIF(G5337,'[3]1.Pradzia'!$D$13,"M"),DATEDIF(G5337,H5337,"m")))</f>
        <v>0</v>
      </c>
      <c r="AE5337" s="37">
        <f>IF(E5337='[3]5.Grup_T'!$E$20,0,IF(AD5337&lt;&gt;0,M5337/V5337*MIN(12,AD5337),0))</f>
        <v>0</v>
      </c>
      <c r="AF5337" s="37">
        <f t="shared" si="1170"/>
        <v>0</v>
      </c>
      <c r="AG5337" s="37">
        <f t="shared" si="1171"/>
        <v>0</v>
      </c>
      <c r="AH5337" s="37">
        <f t="shared" si="1172"/>
        <v>0</v>
      </c>
      <c r="AI5337" s="35" t="str">
        <f t="shared" si="1173"/>
        <v>Nusidėvėjęs</v>
      </c>
      <c r="AJ5337" s="38" t="str">
        <f>IF(AND(F5337&lt;&gt;[3]Pav.tvarkyklė!$B$12,F5337&lt;&gt;[3]Pav.tvarkyklė!$B$13),"GVTNT","X")</f>
        <v>GVTNT</v>
      </c>
      <c r="AK5337" s="39">
        <f t="shared" si="1175"/>
        <v>0</v>
      </c>
      <c r="AL5337" s="41"/>
      <c r="AM5337" s="41"/>
      <c r="AN5337" s="41">
        <f t="shared" si="1163"/>
        <v>1900</v>
      </c>
      <c r="AO5337" s="41"/>
      <c r="AP5337" s="41"/>
      <c r="AQ5337" s="41"/>
      <c r="AR5337" s="42"/>
      <c r="AS5337" s="42"/>
      <c r="AU5337" s="43">
        <f t="shared" si="1164"/>
        <v>0</v>
      </c>
    </row>
    <row r="5338" spans="1:47" ht="15" customHeight="1" x14ac:dyDescent="0.25">
      <c r="A5338" s="11"/>
      <c r="B5338" s="19">
        <v>5507</v>
      </c>
      <c r="C5338" s="61"/>
      <c r="D5338" s="62"/>
      <c r="E5338" s="78"/>
      <c r="F5338" s="63"/>
      <c r="G5338" s="80"/>
      <c r="H5338" s="94"/>
      <c r="I5338" s="95"/>
      <c r="J5338" s="27"/>
      <c r="K5338" s="27"/>
      <c r="L5338" s="95"/>
      <c r="M5338" s="96"/>
      <c r="N5338" s="29">
        <v>0</v>
      </c>
      <c r="O5338" s="30" t="str">
        <f>IF(G5338&lt;=$N$2,"",IF(F5338=[3]Pav.tvarkyklė!$B$13,"",IF(ISBLANK(R5338),"X","")))</f>
        <v/>
      </c>
      <c r="P5338" s="91"/>
      <c r="Q5338" s="63"/>
      <c r="R5338" s="63"/>
      <c r="S5338" s="63"/>
      <c r="T5338" s="63"/>
      <c r="U5338" s="34" t="str">
        <f>IFERROR(INDEX('[3]5.Grup_T'!$G$4:$G$22,MATCH('6.Turtas'!E5338,'[3]5.Grup_T'!$E$4:$E$22,0)),"0")</f>
        <v>0</v>
      </c>
      <c r="V5338" s="35">
        <f t="shared" si="1165"/>
        <v>0</v>
      </c>
      <c r="W5338" s="35">
        <f>IF(NOT(ISBLANK(H5338)),(12-DATEDIF(H5338,'[3]1.Pradzia'!$D$13,"m")),0)</f>
        <v>0</v>
      </c>
      <c r="X5338" s="35">
        <f t="shared" si="1166"/>
        <v>0</v>
      </c>
      <c r="Y5338" s="35">
        <f t="shared" si="1162"/>
        <v>0</v>
      </c>
      <c r="Z5338" s="35">
        <f t="shared" si="1174"/>
        <v>0</v>
      </c>
      <c r="AA5338" s="36">
        <f t="shared" si="1167"/>
        <v>0</v>
      </c>
      <c r="AB5338" s="36">
        <f t="shared" si="1168"/>
        <v>0</v>
      </c>
      <c r="AC5338" s="37">
        <f t="shared" si="1169"/>
        <v>0</v>
      </c>
      <c r="AD5338" s="35">
        <f>IF(OR(YEAR(G5338)&lt;2019,O5338="X"),0,IF(ISBLANK(H5338),DATEDIF(G5338,'[3]1.Pradzia'!$D$13,"M"),DATEDIF(G5338,H5338,"m")))</f>
        <v>0</v>
      </c>
      <c r="AE5338" s="37">
        <f>IF(E5338='[3]5.Grup_T'!$E$20,0,IF(AD5338&lt;&gt;0,M5338/V5338*MIN(12,AD5338),0))</f>
        <v>0</v>
      </c>
      <c r="AF5338" s="37">
        <f t="shared" si="1170"/>
        <v>0</v>
      </c>
      <c r="AG5338" s="37">
        <f t="shared" si="1171"/>
        <v>0</v>
      </c>
      <c r="AH5338" s="37">
        <f t="shared" si="1172"/>
        <v>0</v>
      </c>
      <c r="AI5338" s="35" t="str">
        <f t="shared" si="1173"/>
        <v>Nusidėvėjęs</v>
      </c>
      <c r="AJ5338" s="38" t="str">
        <f>IF(AND(F5338&lt;&gt;[3]Pav.tvarkyklė!$B$12,F5338&lt;&gt;[3]Pav.tvarkyklė!$B$13),"GVTNT","X")</f>
        <v>GVTNT</v>
      </c>
      <c r="AK5338" s="39">
        <f t="shared" si="1175"/>
        <v>0</v>
      </c>
      <c r="AL5338" s="41"/>
      <c r="AM5338" s="41"/>
      <c r="AN5338" s="41">
        <f t="shared" si="1163"/>
        <v>1900</v>
      </c>
      <c r="AO5338" s="41"/>
      <c r="AP5338" s="41"/>
      <c r="AQ5338" s="41"/>
      <c r="AR5338" s="42"/>
      <c r="AS5338" s="42"/>
      <c r="AU5338" s="43">
        <f t="shared" si="1164"/>
        <v>0</v>
      </c>
    </row>
    <row r="5339" spans="1:47" ht="15" customHeight="1" x14ac:dyDescent="0.25">
      <c r="A5339" s="11"/>
      <c r="B5339" s="19">
        <v>5508</v>
      </c>
      <c r="C5339" s="61"/>
      <c r="D5339" s="62"/>
      <c r="E5339" s="78"/>
      <c r="F5339" s="63"/>
      <c r="G5339" s="80"/>
      <c r="H5339" s="94"/>
      <c r="I5339" s="95"/>
      <c r="J5339" s="27"/>
      <c r="K5339" s="27"/>
      <c r="L5339" s="95"/>
      <c r="M5339" s="96"/>
      <c r="N5339" s="29">
        <v>0</v>
      </c>
      <c r="O5339" s="30" t="str">
        <f>IF(G5339&lt;=$N$2,"",IF(F5339=[3]Pav.tvarkyklė!$B$13,"",IF(ISBLANK(R5339),"X","")))</f>
        <v/>
      </c>
      <c r="P5339" s="91"/>
      <c r="Q5339" s="63"/>
      <c r="R5339" s="63"/>
      <c r="S5339" s="63"/>
      <c r="T5339" s="63"/>
      <c r="U5339" s="34" t="str">
        <f>IFERROR(INDEX('[3]5.Grup_T'!$G$4:$G$22,MATCH('6.Turtas'!E5339,'[3]5.Grup_T'!$E$4:$E$22,0)),"0")</f>
        <v>0</v>
      </c>
      <c r="V5339" s="35">
        <f t="shared" si="1165"/>
        <v>0</v>
      </c>
      <c r="W5339" s="35">
        <f>IF(NOT(ISBLANK(H5339)),(12-DATEDIF(H5339,'[3]1.Pradzia'!$D$13,"m")),0)</f>
        <v>0</v>
      </c>
      <c r="X5339" s="35">
        <f t="shared" si="1166"/>
        <v>0</v>
      </c>
      <c r="Y5339" s="35">
        <f t="shared" si="1162"/>
        <v>0</v>
      </c>
      <c r="Z5339" s="35">
        <f t="shared" si="1174"/>
        <v>0</v>
      </c>
      <c r="AA5339" s="36">
        <f t="shared" si="1167"/>
        <v>0</v>
      </c>
      <c r="AB5339" s="36">
        <f t="shared" si="1168"/>
        <v>0</v>
      </c>
      <c r="AC5339" s="37">
        <f t="shared" si="1169"/>
        <v>0</v>
      </c>
      <c r="AD5339" s="35">
        <f>IF(OR(YEAR(G5339)&lt;2019,O5339="X"),0,IF(ISBLANK(H5339),DATEDIF(G5339,'[3]1.Pradzia'!$D$13,"M"),DATEDIF(G5339,H5339,"m")))</f>
        <v>0</v>
      </c>
      <c r="AE5339" s="37">
        <f>IF(E5339='[3]5.Grup_T'!$E$20,0,IF(AD5339&lt;&gt;0,M5339/V5339*MIN(12,AD5339),0))</f>
        <v>0</v>
      </c>
      <c r="AF5339" s="37">
        <f t="shared" si="1170"/>
        <v>0</v>
      </c>
      <c r="AG5339" s="37">
        <f t="shared" si="1171"/>
        <v>0</v>
      </c>
      <c r="AH5339" s="37">
        <f t="shared" si="1172"/>
        <v>0</v>
      </c>
      <c r="AI5339" s="35" t="str">
        <f t="shared" si="1173"/>
        <v>Nusidėvėjęs</v>
      </c>
      <c r="AJ5339" s="38" t="str">
        <f>IF(AND(F5339&lt;&gt;[3]Pav.tvarkyklė!$B$12,F5339&lt;&gt;[3]Pav.tvarkyklė!$B$13),"GVTNT","X")</f>
        <v>GVTNT</v>
      </c>
      <c r="AK5339" s="39">
        <f t="shared" si="1175"/>
        <v>0</v>
      </c>
      <c r="AL5339" s="41"/>
      <c r="AM5339" s="41"/>
      <c r="AN5339" s="41">
        <f t="shared" si="1163"/>
        <v>1900</v>
      </c>
      <c r="AO5339" s="41"/>
      <c r="AP5339" s="41"/>
      <c r="AQ5339" s="41"/>
      <c r="AR5339" s="42"/>
      <c r="AS5339" s="42"/>
      <c r="AU5339" s="43">
        <f t="shared" si="1164"/>
        <v>0</v>
      </c>
    </row>
    <row r="5340" spans="1:47" ht="15" customHeight="1" x14ac:dyDescent="0.25">
      <c r="A5340" s="11"/>
      <c r="B5340" s="19">
        <v>5509</v>
      </c>
      <c r="C5340" s="61"/>
      <c r="D5340" s="62"/>
      <c r="E5340" s="78"/>
      <c r="F5340" s="63"/>
      <c r="G5340" s="80"/>
      <c r="H5340" s="94"/>
      <c r="I5340" s="95"/>
      <c r="J5340" s="27"/>
      <c r="K5340" s="27"/>
      <c r="L5340" s="95"/>
      <c r="M5340" s="96"/>
      <c r="N5340" s="29">
        <v>0</v>
      </c>
      <c r="O5340" s="30" t="str">
        <f>IF(G5340&lt;=$N$2,"",IF(F5340=[3]Pav.tvarkyklė!$B$13,"",IF(ISBLANK(R5340),"X","")))</f>
        <v/>
      </c>
      <c r="P5340" s="91"/>
      <c r="Q5340" s="63"/>
      <c r="R5340" s="63"/>
      <c r="S5340" s="63"/>
      <c r="T5340" s="63"/>
      <c r="U5340" s="34" t="str">
        <f>IFERROR(INDEX('[3]5.Grup_T'!$G$4:$G$22,MATCH('6.Turtas'!E5340,'[3]5.Grup_T'!$E$4:$E$22,0)),"0")</f>
        <v>0</v>
      </c>
      <c r="V5340" s="35">
        <f t="shared" si="1165"/>
        <v>0</v>
      </c>
      <c r="W5340" s="35">
        <f>IF(NOT(ISBLANK(H5340)),(12-DATEDIF(H5340,'[3]1.Pradzia'!$D$13,"m")),0)</f>
        <v>0</v>
      </c>
      <c r="X5340" s="35">
        <f t="shared" si="1166"/>
        <v>0</v>
      </c>
      <c r="Y5340" s="35">
        <f t="shared" si="1162"/>
        <v>0</v>
      </c>
      <c r="Z5340" s="35">
        <f t="shared" si="1174"/>
        <v>0</v>
      </c>
      <c r="AA5340" s="36">
        <f t="shared" si="1167"/>
        <v>0</v>
      </c>
      <c r="AB5340" s="36">
        <f t="shared" si="1168"/>
        <v>0</v>
      </c>
      <c r="AC5340" s="37">
        <f t="shared" si="1169"/>
        <v>0</v>
      </c>
      <c r="AD5340" s="35">
        <f>IF(OR(YEAR(G5340)&lt;2019,O5340="X"),0,IF(ISBLANK(H5340),DATEDIF(G5340,'[3]1.Pradzia'!$D$13,"M"),DATEDIF(G5340,H5340,"m")))</f>
        <v>0</v>
      </c>
      <c r="AE5340" s="37">
        <f>IF(E5340='[3]5.Grup_T'!$E$20,0,IF(AD5340&lt;&gt;0,M5340/V5340*MIN(12,AD5340),0))</f>
        <v>0</v>
      </c>
      <c r="AF5340" s="37">
        <f t="shared" si="1170"/>
        <v>0</v>
      </c>
      <c r="AG5340" s="37">
        <f t="shared" si="1171"/>
        <v>0</v>
      </c>
      <c r="AH5340" s="37">
        <f t="shared" si="1172"/>
        <v>0</v>
      </c>
      <c r="AI5340" s="35" t="str">
        <f t="shared" si="1173"/>
        <v>Nusidėvėjęs</v>
      </c>
      <c r="AJ5340" s="38" t="str">
        <f>IF(AND(F5340&lt;&gt;[3]Pav.tvarkyklė!$B$12,F5340&lt;&gt;[3]Pav.tvarkyklė!$B$13),"GVTNT","X")</f>
        <v>GVTNT</v>
      </c>
      <c r="AK5340" s="39">
        <f t="shared" si="1175"/>
        <v>0</v>
      </c>
      <c r="AL5340" s="41"/>
      <c r="AM5340" s="41"/>
      <c r="AN5340" s="41">
        <f t="shared" si="1163"/>
        <v>1900</v>
      </c>
      <c r="AO5340" s="41"/>
      <c r="AP5340" s="41"/>
      <c r="AQ5340" s="41"/>
      <c r="AR5340" s="42"/>
      <c r="AS5340" s="42"/>
      <c r="AU5340" s="43">
        <f t="shared" si="1164"/>
        <v>0</v>
      </c>
    </row>
    <row r="5341" spans="1:47" ht="15" customHeight="1" x14ac:dyDescent="0.25">
      <c r="A5341" s="11"/>
      <c r="B5341" s="19">
        <v>5510</v>
      </c>
      <c r="C5341" s="61"/>
      <c r="D5341" s="62"/>
      <c r="E5341" s="78"/>
      <c r="F5341" s="63"/>
      <c r="G5341" s="80"/>
      <c r="H5341" s="94"/>
      <c r="I5341" s="95"/>
      <c r="J5341" s="27"/>
      <c r="K5341" s="27"/>
      <c r="L5341" s="95"/>
      <c r="M5341" s="96"/>
      <c r="N5341" s="29">
        <v>0</v>
      </c>
      <c r="O5341" s="30" t="str">
        <f>IF(G5341&lt;=$N$2,"",IF(F5341=[3]Pav.tvarkyklė!$B$13,"",IF(ISBLANK(R5341),"X","")))</f>
        <v/>
      </c>
      <c r="P5341" s="91"/>
      <c r="Q5341" s="63"/>
      <c r="R5341" s="63"/>
      <c r="S5341" s="63"/>
      <c r="T5341" s="63"/>
      <c r="U5341" s="34" t="str">
        <f>IFERROR(INDEX('[3]5.Grup_T'!$G$4:$G$22,MATCH('6.Turtas'!E5341,'[3]5.Grup_T'!$E$4:$E$22,0)),"0")</f>
        <v>0</v>
      </c>
      <c r="V5341" s="35">
        <f t="shared" si="1165"/>
        <v>0</v>
      </c>
      <c r="W5341" s="35">
        <f>IF(NOT(ISBLANK(H5341)),(12-DATEDIF(H5341,'[3]1.Pradzia'!$D$13,"m")),0)</f>
        <v>0</v>
      </c>
      <c r="X5341" s="35">
        <f t="shared" si="1166"/>
        <v>0</v>
      </c>
      <c r="Y5341" s="35">
        <f t="shared" si="1162"/>
        <v>0</v>
      </c>
      <c r="Z5341" s="35">
        <f t="shared" si="1174"/>
        <v>0</v>
      </c>
      <c r="AA5341" s="36">
        <f t="shared" si="1167"/>
        <v>0</v>
      </c>
      <c r="AB5341" s="36">
        <f t="shared" si="1168"/>
        <v>0</v>
      </c>
      <c r="AC5341" s="37">
        <f t="shared" si="1169"/>
        <v>0</v>
      </c>
      <c r="AD5341" s="35">
        <f>IF(OR(YEAR(G5341)&lt;2019,O5341="X"),0,IF(ISBLANK(H5341),DATEDIF(G5341,'[3]1.Pradzia'!$D$13,"M"),DATEDIF(G5341,H5341,"m")))</f>
        <v>0</v>
      </c>
      <c r="AE5341" s="37">
        <f>IF(E5341='[3]5.Grup_T'!$E$20,0,IF(AD5341&lt;&gt;0,M5341/V5341*MIN(12,AD5341),0))</f>
        <v>0</v>
      </c>
      <c r="AF5341" s="37">
        <f t="shared" si="1170"/>
        <v>0</v>
      </c>
      <c r="AG5341" s="37">
        <f t="shared" si="1171"/>
        <v>0</v>
      </c>
      <c r="AH5341" s="37">
        <f t="shared" si="1172"/>
        <v>0</v>
      </c>
      <c r="AI5341" s="35" t="str">
        <f t="shared" si="1173"/>
        <v>Nusidėvėjęs</v>
      </c>
      <c r="AJ5341" s="38" t="str">
        <f>IF(AND(F5341&lt;&gt;[3]Pav.tvarkyklė!$B$12,F5341&lt;&gt;[3]Pav.tvarkyklė!$B$13),"GVTNT","X")</f>
        <v>GVTNT</v>
      </c>
      <c r="AK5341" s="39">
        <f t="shared" si="1175"/>
        <v>0</v>
      </c>
      <c r="AL5341" s="41"/>
      <c r="AM5341" s="41"/>
      <c r="AN5341" s="41">
        <f t="shared" si="1163"/>
        <v>1900</v>
      </c>
      <c r="AO5341" s="41"/>
      <c r="AP5341" s="41"/>
      <c r="AQ5341" s="41"/>
      <c r="AR5341" s="42"/>
      <c r="AS5341" s="42"/>
      <c r="AU5341" s="43">
        <f t="shared" si="1164"/>
        <v>0</v>
      </c>
    </row>
    <row r="5342" spans="1:47" ht="15" customHeight="1" x14ac:dyDescent="0.25">
      <c r="A5342" s="11"/>
      <c r="B5342" s="19">
        <v>5511</v>
      </c>
      <c r="C5342" s="61"/>
      <c r="D5342" s="62"/>
      <c r="E5342" s="78"/>
      <c r="F5342" s="63"/>
      <c r="G5342" s="80"/>
      <c r="H5342" s="94"/>
      <c r="I5342" s="95"/>
      <c r="J5342" s="27"/>
      <c r="K5342" s="27"/>
      <c r="L5342" s="95"/>
      <c r="M5342" s="96"/>
      <c r="N5342" s="29">
        <v>0</v>
      </c>
      <c r="O5342" s="30" t="str">
        <f>IF(G5342&lt;=$N$2,"",IF(F5342=[3]Pav.tvarkyklė!$B$13,"",IF(ISBLANK(R5342),"X","")))</f>
        <v/>
      </c>
      <c r="P5342" s="91"/>
      <c r="Q5342" s="63"/>
      <c r="R5342" s="63"/>
      <c r="S5342" s="63"/>
      <c r="T5342" s="63"/>
      <c r="U5342" s="34" t="str">
        <f>IFERROR(INDEX('[3]5.Grup_T'!$G$4:$G$22,MATCH('6.Turtas'!E5342,'[3]5.Grup_T'!$E$4:$E$22,0)),"0")</f>
        <v>0</v>
      </c>
      <c r="V5342" s="35">
        <f t="shared" si="1165"/>
        <v>0</v>
      </c>
      <c r="W5342" s="35">
        <f>IF(NOT(ISBLANK(H5342)),(12-DATEDIF(H5342,'[3]1.Pradzia'!$D$13,"m")),0)</f>
        <v>0</v>
      </c>
      <c r="X5342" s="35">
        <f t="shared" si="1166"/>
        <v>0</v>
      </c>
      <c r="Y5342" s="35">
        <f t="shared" si="1162"/>
        <v>0</v>
      </c>
      <c r="Z5342" s="35">
        <f t="shared" si="1174"/>
        <v>0</v>
      </c>
      <c r="AA5342" s="36">
        <f t="shared" si="1167"/>
        <v>0</v>
      </c>
      <c r="AB5342" s="36">
        <f t="shared" si="1168"/>
        <v>0</v>
      </c>
      <c r="AC5342" s="37">
        <f t="shared" si="1169"/>
        <v>0</v>
      </c>
      <c r="AD5342" s="35">
        <f>IF(OR(YEAR(G5342)&lt;2019,O5342="X"),0,IF(ISBLANK(H5342),DATEDIF(G5342,'[3]1.Pradzia'!$D$13,"M"),DATEDIF(G5342,H5342,"m")))</f>
        <v>0</v>
      </c>
      <c r="AE5342" s="37">
        <f>IF(E5342='[3]5.Grup_T'!$E$20,0,IF(AD5342&lt;&gt;0,M5342/V5342*MIN(12,AD5342),0))</f>
        <v>0</v>
      </c>
      <c r="AF5342" s="37">
        <f t="shared" si="1170"/>
        <v>0</v>
      </c>
      <c r="AG5342" s="37">
        <f t="shared" si="1171"/>
        <v>0</v>
      </c>
      <c r="AH5342" s="37">
        <f t="shared" si="1172"/>
        <v>0</v>
      </c>
      <c r="AI5342" s="35" t="str">
        <f t="shared" si="1173"/>
        <v>Nusidėvėjęs</v>
      </c>
      <c r="AJ5342" s="38" t="str">
        <f>IF(AND(F5342&lt;&gt;[3]Pav.tvarkyklė!$B$12,F5342&lt;&gt;[3]Pav.tvarkyklė!$B$13),"GVTNT","X")</f>
        <v>GVTNT</v>
      </c>
      <c r="AK5342" s="39">
        <f t="shared" si="1175"/>
        <v>0</v>
      </c>
      <c r="AL5342" s="41"/>
      <c r="AM5342" s="41"/>
      <c r="AN5342" s="41">
        <f t="shared" si="1163"/>
        <v>1900</v>
      </c>
      <c r="AO5342" s="41"/>
      <c r="AP5342" s="41"/>
      <c r="AQ5342" s="41"/>
      <c r="AR5342" s="42"/>
      <c r="AS5342" s="42"/>
      <c r="AU5342" s="43">
        <f t="shared" si="1164"/>
        <v>0</v>
      </c>
    </row>
    <row r="5343" spans="1:47" ht="15" customHeight="1" x14ac:dyDescent="0.25">
      <c r="A5343" s="11"/>
      <c r="B5343" s="19">
        <v>5512</v>
      </c>
      <c r="C5343" s="61"/>
      <c r="D5343" s="62"/>
      <c r="E5343" s="78"/>
      <c r="F5343" s="63"/>
      <c r="G5343" s="80"/>
      <c r="H5343" s="94"/>
      <c r="I5343" s="95"/>
      <c r="J5343" s="27"/>
      <c r="K5343" s="27"/>
      <c r="L5343" s="95"/>
      <c r="M5343" s="96"/>
      <c r="N5343" s="29">
        <v>0</v>
      </c>
      <c r="O5343" s="30" t="str">
        <f>IF(G5343&lt;=$N$2,"",IF(F5343=[3]Pav.tvarkyklė!$B$13,"",IF(ISBLANK(R5343),"X","")))</f>
        <v/>
      </c>
      <c r="P5343" s="91"/>
      <c r="Q5343" s="63"/>
      <c r="R5343" s="63"/>
      <c r="S5343" s="63"/>
      <c r="T5343" s="63"/>
      <c r="U5343" s="34" t="str">
        <f>IFERROR(INDEX('[3]5.Grup_T'!$G$4:$G$22,MATCH('6.Turtas'!E5343,'[3]5.Grup_T'!$E$4:$E$22,0)),"0")</f>
        <v>0</v>
      </c>
      <c r="V5343" s="35">
        <f t="shared" si="1165"/>
        <v>0</v>
      </c>
      <c r="W5343" s="35">
        <f>IF(NOT(ISBLANK(H5343)),(12-DATEDIF(H5343,'[3]1.Pradzia'!$D$13,"m")),0)</f>
        <v>0</v>
      </c>
      <c r="X5343" s="35">
        <f t="shared" si="1166"/>
        <v>0</v>
      </c>
      <c r="Y5343" s="35">
        <f t="shared" si="1162"/>
        <v>0</v>
      </c>
      <c r="Z5343" s="35">
        <f t="shared" si="1174"/>
        <v>0</v>
      </c>
      <c r="AA5343" s="36">
        <f t="shared" si="1167"/>
        <v>0</v>
      </c>
      <c r="AB5343" s="36">
        <f t="shared" si="1168"/>
        <v>0</v>
      </c>
      <c r="AC5343" s="37">
        <f t="shared" si="1169"/>
        <v>0</v>
      </c>
      <c r="AD5343" s="35">
        <f>IF(OR(YEAR(G5343)&lt;2019,O5343="X"),0,IF(ISBLANK(H5343),DATEDIF(G5343,'[3]1.Pradzia'!$D$13,"M"),DATEDIF(G5343,H5343,"m")))</f>
        <v>0</v>
      </c>
      <c r="AE5343" s="37">
        <f>IF(E5343='[3]5.Grup_T'!$E$20,0,IF(AD5343&lt;&gt;0,M5343/V5343*MIN(12,AD5343),0))</f>
        <v>0</v>
      </c>
      <c r="AF5343" s="37">
        <f t="shared" si="1170"/>
        <v>0</v>
      </c>
      <c r="AG5343" s="37">
        <f t="shared" si="1171"/>
        <v>0</v>
      </c>
      <c r="AH5343" s="37">
        <f t="shared" si="1172"/>
        <v>0</v>
      </c>
      <c r="AI5343" s="35" t="str">
        <f t="shared" si="1173"/>
        <v>Nusidėvėjęs</v>
      </c>
      <c r="AJ5343" s="38" t="str">
        <f>IF(AND(F5343&lt;&gt;[3]Pav.tvarkyklė!$B$12,F5343&lt;&gt;[3]Pav.tvarkyklė!$B$13),"GVTNT","X")</f>
        <v>GVTNT</v>
      </c>
      <c r="AK5343" s="39">
        <f t="shared" si="1175"/>
        <v>0</v>
      </c>
      <c r="AL5343" s="41"/>
      <c r="AM5343" s="41"/>
      <c r="AN5343" s="41">
        <f t="shared" si="1163"/>
        <v>1900</v>
      </c>
      <c r="AO5343" s="41"/>
      <c r="AP5343" s="41"/>
      <c r="AQ5343" s="41"/>
      <c r="AR5343" s="42"/>
      <c r="AS5343" s="42"/>
      <c r="AU5343" s="43">
        <f t="shared" si="1164"/>
        <v>0</v>
      </c>
    </row>
    <row r="5344" spans="1:47" ht="15" customHeight="1" x14ac:dyDescent="0.25">
      <c r="A5344" s="11"/>
      <c r="B5344" s="19">
        <v>5513</v>
      </c>
      <c r="C5344" s="61"/>
      <c r="D5344" s="62"/>
      <c r="E5344" s="78"/>
      <c r="F5344" s="63"/>
      <c r="G5344" s="80"/>
      <c r="H5344" s="94"/>
      <c r="I5344" s="95"/>
      <c r="J5344" s="27"/>
      <c r="K5344" s="27"/>
      <c r="L5344" s="95"/>
      <c r="M5344" s="96"/>
      <c r="N5344" s="29">
        <v>0</v>
      </c>
      <c r="O5344" s="30" t="str">
        <f>IF(G5344&lt;=$N$2,"",IF(F5344=[3]Pav.tvarkyklė!$B$13,"",IF(ISBLANK(R5344),"X","")))</f>
        <v/>
      </c>
      <c r="P5344" s="91"/>
      <c r="Q5344" s="63"/>
      <c r="R5344" s="63"/>
      <c r="S5344" s="63"/>
      <c r="T5344" s="63"/>
      <c r="U5344" s="34" t="str">
        <f>IFERROR(INDEX('[3]5.Grup_T'!$G$4:$G$22,MATCH('6.Turtas'!E5344,'[3]5.Grup_T'!$E$4:$E$22,0)),"0")</f>
        <v>0</v>
      </c>
      <c r="V5344" s="35">
        <f t="shared" si="1165"/>
        <v>0</v>
      </c>
      <c r="W5344" s="35">
        <f>IF(NOT(ISBLANK(H5344)),(12-DATEDIF(H5344,'[3]1.Pradzia'!$D$13,"m")),0)</f>
        <v>0</v>
      </c>
      <c r="X5344" s="35">
        <f t="shared" si="1166"/>
        <v>0</v>
      </c>
      <c r="Y5344" s="35">
        <f t="shared" si="1162"/>
        <v>0</v>
      </c>
      <c r="Z5344" s="35">
        <f t="shared" si="1174"/>
        <v>0</v>
      </c>
      <c r="AA5344" s="36">
        <f t="shared" si="1167"/>
        <v>0</v>
      </c>
      <c r="AB5344" s="36">
        <f t="shared" si="1168"/>
        <v>0</v>
      </c>
      <c r="AC5344" s="37">
        <f t="shared" si="1169"/>
        <v>0</v>
      </c>
      <c r="AD5344" s="35">
        <f>IF(OR(YEAR(G5344)&lt;2019,O5344="X"),0,IF(ISBLANK(H5344),DATEDIF(G5344,'[3]1.Pradzia'!$D$13,"M"),DATEDIF(G5344,H5344,"m")))</f>
        <v>0</v>
      </c>
      <c r="AE5344" s="37">
        <f>IF(E5344='[3]5.Grup_T'!$E$20,0,IF(AD5344&lt;&gt;0,M5344/V5344*MIN(12,AD5344),0))</f>
        <v>0</v>
      </c>
      <c r="AF5344" s="37">
        <f t="shared" si="1170"/>
        <v>0</v>
      </c>
      <c r="AG5344" s="37">
        <f t="shared" si="1171"/>
        <v>0</v>
      </c>
      <c r="AH5344" s="37">
        <f t="shared" si="1172"/>
        <v>0</v>
      </c>
      <c r="AI5344" s="35" t="str">
        <f t="shared" si="1173"/>
        <v>Nusidėvėjęs</v>
      </c>
      <c r="AJ5344" s="38" t="str">
        <f>IF(AND(F5344&lt;&gt;[3]Pav.tvarkyklė!$B$12,F5344&lt;&gt;[3]Pav.tvarkyklė!$B$13),"GVTNT","X")</f>
        <v>GVTNT</v>
      </c>
      <c r="AK5344" s="39">
        <f t="shared" si="1175"/>
        <v>0</v>
      </c>
      <c r="AL5344" s="41"/>
      <c r="AM5344" s="41"/>
      <c r="AN5344" s="41">
        <f t="shared" si="1163"/>
        <v>1900</v>
      </c>
      <c r="AO5344" s="41"/>
      <c r="AP5344" s="41"/>
      <c r="AQ5344" s="41"/>
      <c r="AR5344" s="42"/>
      <c r="AS5344" s="42"/>
      <c r="AU5344" s="43">
        <f t="shared" si="1164"/>
        <v>0</v>
      </c>
    </row>
    <row r="5345" spans="1:47" ht="15" customHeight="1" x14ac:dyDescent="0.25">
      <c r="A5345" s="11"/>
      <c r="B5345" s="19">
        <v>5514</v>
      </c>
      <c r="C5345" s="61"/>
      <c r="D5345" s="62"/>
      <c r="E5345" s="78"/>
      <c r="F5345" s="63"/>
      <c r="G5345" s="80"/>
      <c r="H5345" s="94"/>
      <c r="I5345" s="95"/>
      <c r="J5345" s="27"/>
      <c r="K5345" s="27"/>
      <c r="L5345" s="95"/>
      <c r="M5345" s="96"/>
      <c r="N5345" s="29">
        <v>0</v>
      </c>
      <c r="O5345" s="30" t="str">
        <f>IF(G5345&lt;=$N$2,"",IF(F5345=[3]Pav.tvarkyklė!$B$13,"",IF(ISBLANK(R5345),"X","")))</f>
        <v/>
      </c>
      <c r="P5345" s="91"/>
      <c r="Q5345" s="63"/>
      <c r="R5345" s="63"/>
      <c r="S5345" s="63"/>
      <c r="T5345" s="63"/>
      <c r="U5345" s="34" t="str">
        <f>IFERROR(INDEX('[3]5.Grup_T'!$G$4:$G$22,MATCH('6.Turtas'!E5345,'[3]5.Grup_T'!$E$4:$E$22,0)),"0")</f>
        <v>0</v>
      </c>
      <c r="V5345" s="35">
        <f t="shared" si="1165"/>
        <v>0</v>
      </c>
      <c r="W5345" s="35">
        <f>IF(NOT(ISBLANK(H5345)),(12-DATEDIF(H5345,'[3]1.Pradzia'!$D$13,"m")),0)</f>
        <v>0</v>
      </c>
      <c r="X5345" s="35">
        <f t="shared" si="1166"/>
        <v>0</v>
      </c>
      <c r="Y5345" s="35">
        <f t="shared" si="1162"/>
        <v>0</v>
      </c>
      <c r="Z5345" s="35">
        <f t="shared" si="1174"/>
        <v>0</v>
      </c>
      <c r="AA5345" s="36">
        <f t="shared" si="1167"/>
        <v>0</v>
      </c>
      <c r="AB5345" s="36">
        <f t="shared" si="1168"/>
        <v>0</v>
      </c>
      <c r="AC5345" s="37">
        <f t="shared" si="1169"/>
        <v>0</v>
      </c>
      <c r="AD5345" s="35">
        <f>IF(OR(YEAR(G5345)&lt;2019,O5345="X"),0,IF(ISBLANK(H5345),DATEDIF(G5345,'[3]1.Pradzia'!$D$13,"M"),DATEDIF(G5345,H5345,"m")))</f>
        <v>0</v>
      </c>
      <c r="AE5345" s="37">
        <f>IF(E5345='[3]5.Grup_T'!$E$20,0,IF(AD5345&lt;&gt;0,M5345/V5345*MIN(12,AD5345),0))</f>
        <v>0</v>
      </c>
      <c r="AF5345" s="37">
        <f t="shared" si="1170"/>
        <v>0</v>
      </c>
      <c r="AG5345" s="37">
        <f t="shared" si="1171"/>
        <v>0</v>
      </c>
      <c r="AH5345" s="37">
        <f t="shared" si="1172"/>
        <v>0</v>
      </c>
      <c r="AI5345" s="35" t="str">
        <f t="shared" si="1173"/>
        <v>Nusidėvėjęs</v>
      </c>
      <c r="AJ5345" s="38" t="str">
        <f>IF(AND(F5345&lt;&gt;[3]Pav.tvarkyklė!$B$12,F5345&lt;&gt;[3]Pav.tvarkyklė!$B$13),"GVTNT","X")</f>
        <v>GVTNT</v>
      </c>
      <c r="AK5345" s="39">
        <f t="shared" si="1175"/>
        <v>0</v>
      </c>
      <c r="AL5345" s="41"/>
      <c r="AM5345" s="41"/>
      <c r="AN5345" s="41">
        <f t="shared" si="1163"/>
        <v>1900</v>
      </c>
      <c r="AO5345" s="41"/>
      <c r="AP5345" s="41"/>
      <c r="AQ5345" s="41"/>
      <c r="AR5345" s="42"/>
      <c r="AS5345" s="42"/>
      <c r="AU5345" s="43">
        <f t="shared" si="1164"/>
        <v>0</v>
      </c>
    </row>
    <row r="5346" spans="1:47" ht="15" customHeight="1" x14ac:dyDescent="0.25">
      <c r="A5346" s="11"/>
      <c r="B5346" s="19">
        <v>5515</v>
      </c>
      <c r="C5346" s="61"/>
      <c r="D5346" s="62"/>
      <c r="E5346" s="78"/>
      <c r="F5346" s="63"/>
      <c r="G5346" s="80"/>
      <c r="H5346" s="94"/>
      <c r="I5346" s="95"/>
      <c r="J5346" s="27"/>
      <c r="K5346" s="27"/>
      <c r="L5346" s="95"/>
      <c r="M5346" s="96"/>
      <c r="N5346" s="29">
        <v>0</v>
      </c>
      <c r="O5346" s="30" t="str">
        <f>IF(G5346&lt;=$N$2,"",IF(F5346=[3]Pav.tvarkyklė!$B$13,"",IF(ISBLANK(R5346),"X","")))</f>
        <v/>
      </c>
      <c r="P5346" s="91"/>
      <c r="Q5346" s="63"/>
      <c r="R5346" s="63"/>
      <c r="S5346" s="63"/>
      <c r="T5346" s="63"/>
      <c r="U5346" s="34" t="str">
        <f>IFERROR(INDEX('[3]5.Grup_T'!$G$4:$G$22,MATCH('6.Turtas'!E5346,'[3]5.Grup_T'!$E$4:$E$22,0)),"0")</f>
        <v>0</v>
      </c>
      <c r="V5346" s="35">
        <f t="shared" si="1165"/>
        <v>0</v>
      </c>
      <c r="W5346" s="35">
        <f>IF(NOT(ISBLANK(H5346)),(12-DATEDIF(H5346,'[3]1.Pradzia'!$D$13,"m")),0)</f>
        <v>0</v>
      </c>
      <c r="X5346" s="35">
        <f t="shared" si="1166"/>
        <v>0</v>
      </c>
      <c r="Y5346" s="35">
        <f t="shared" si="1162"/>
        <v>0</v>
      </c>
      <c r="Z5346" s="35">
        <f t="shared" si="1174"/>
        <v>0</v>
      </c>
      <c r="AA5346" s="36">
        <f t="shared" si="1167"/>
        <v>0</v>
      </c>
      <c r="AB5346" s="36">
        <f t="shared" si="1168"/>
        <v>0</v>
      </c>
      <c r="AC5346" s="37">
        <f t="shared" si="1169"/>
        <v>0</v>
      </c>
      <c r="AD5346" s="35">
        <f>IF(OR(YEAR(G5346)&lt;2019,O5346="X"),0,IF(ISBLANK(H5346),DATEDIF(G5346,'[3]1.Pradzia'!$D$13,"M"),DATEDIF(G5346,H5346,"m")))</f>
        <v>0</v>
      </c>
      <c r="AE5346" s="37">
        <f>IF(E5346='[3]5.Grup_T'!$E$20,0,IF(AD5346&lt;&gt;0,M5346/V5346*MIN(12,AD5346),0))</f>
        <v>0</v>
      </c>
      <c r="AF5346" s="37">
        <f t="shared" si="1170"/>
        <v>0</v>
      </c>
      <c r="AG5346" s="37">
        <f t="shared" si="1171"/>
        <v>0</v>
      </c>
      <c r="AH5346" s="37">
        <f t="shared" si="1172"/>
        <v>0</v>
      </c>
      <c r="AI5346" s="35" t="str">
        <f t="shared" si="1173"/>
        <v>Nusidėvėjęs</v>
      </c>
      <c r="AJ5346" s="38" t="str">
        <f>IF(AND(F5346&lt;&gt;[3]Pav.tvarkyklė!$B$12,F5346&lt;&gt;[3]Pav.tvarkyklė!$B$13),"GVTNT","X")</f>
        <v>GVTNT</v>
      </c>
      <c r="AK5346" s="39">
        <f t="shared" si="1175"/>
        <v>0</v>
      </c>
      <c r="AL5346" s="41"/>
      <c r="AM5346" s="41"/>
      <c r="AN5346" s="41">
        <f t="shared" si="1163"/>
        <v>1900</v>
      </c>
      <c r="AO5346" s="41"/>
      <c r="AP5346" s="41"/>
      <c r="AQ5346" s="41"/>
      <c r="AR5346" s="42"/>
      <c r="AS5346" s="42"/>
      <c r="AU5346" s="43">
        <f t="shared" si="1164"/>
        <v>0</v>
      </c>
    </row>
    <row r="5347" spans="1:47" ht="15" customHeight="1" x14ac:dyDescent="0.25">
      <c r="A5347" s="11"/>
      <c r="B5347" s="19">
        <v>5516</v>
      </c>
      <c r="C5347" s="61"/>
      <c r="D5347" s="62"/>
      <c r="E5347" s="78"/>
      <c r="F5347" s="63"/>
      <c r="G5347" s="80"/>
      <c r="H5347" s="94"/>
      <c r="I5347" s="95"/>
      <c r="J5347" s="27"/>
      <c r="K5347" s="27"/>
      <c r="L5347" s="95"/>
      <c r="M5347" s="96"/>
      <c r="N5347" s="29">
        <v>0</v>
      </c>
      <c r="O5347" s="30" t="str">
        <f>IF(G5347&lt;=$N$2,"",IF(F5347=[3]Pav.tvarkyklė!$B$13,"",IF(ISBLANK(R5347),"X","")))</f>
        <v/>
      </c>
      <c r="P5347" s="91"/>
      <c r="Q5347" s="63"/>
      <c r="R5347" s="63"/>
      <c r="S5347" s="63"/>
      <c r="T5347" s="63"/>
      <c r="U5347" s="34" t="str">
        <f>IFERROR(INDEX('[3]5.Grup_T'!$G$4:$G$22,MATCH('6.Turtas'!E5347,'[3]5.Grup_T'!$E$4:$E$22,0)),"0")</f>
        <v>0</v>
      </c>
      <c r="V5347" s="35">
        <f t="shared" si="1165"/>
        <v>0</v>
      </c>
      <c r="W5347" s="35">
        <f>IF(NOT(ISBLANK(H5347)),(12-DATEDIF(H5347,'[3]1.Pradzia'!$D$13,"m")),0)</f>
        <v>0</v>
      </c>
      <c r="X5347" s="35">
        <f t="shared" si="1166"/>
        <v>0</v>
      </c>
      <c r="Y5347" s="35">
        <f t="shared" si="1162"/>
        <v>0</v>
      </c>
      <c r="Z5347" s="35">
        <f t="shared" si="1174"/>
        <v>0</v>
      </c>
      <c r="AA5347" s="36">
        <f t="shared" si="1167"/>
        <v>0</v>
      </c>
      <c r="AB5347" s="36">
        <f t="shared" si="1168"/>
        <v>0</v>
      </c>
      <c r="AC5347" s="37">
        <f t="shared" si="1169"/>
        <v>0</v>
      </c>
      <c r="AD5347" s="35">
        <f>IF(OR(YEAR(G5347)&lt;2019,O5347="X"),0,IF(ISBLANK(H5347),DATEDIF(G5347,'[3]1.Pradzia'!$D$13,"M"),DATEDIF(G5347,H5347,"m")))</f>
        <v>0</v>
      </c>
      <c r="AE5347" s="37">
        <f>IF(E5347='[3]5.Grup_T'!$E$20,0,IF(AD5347&lt;&gt;0,M5347/V5347*MIN(12,AD5347),0))</f>
        <v>0</v>
      </c>
      <c r="AF5347" s="37">
        <f t="shared" si="1170"/>
        <v>0</v>
      </c>
      <c r="AG5347" s="37">
        <f t="shared" si="1171"/>
        <v>0</v>
      </c>
      <c r="AH5347" s="37">
        <f t="shared" si="1172"/>
        <v>0</v>
      </c>
      <c r="AI5347" s="35" t="str">
        <f t="shared" si="1173"/>
        <v>Nusidėvėjęs</v>
      </c>
      <c r="AJ5347" s="38" t="str">
        <f>IF(AND(F5347&lt;&gt;[3]Pav.tvarkyklė!$B$12,F5347&lt;&gt;[3]Pav.tvarkyklė!$B$13),"GVTNT","X")</f>
        <v>GVTNT</v>
      </c>
      <c r="AK5347" s="39">
        <f t="shared" si="1175"/>
        <v>0</v>
      </c>
      <c r="AL5347" s="41"/>
      <c r="AM5347" s="41"/>
      <c r="AN5347" s="41">
        <f t="shared" si="1163"/>
        <v>1900</v>
      </c>
      <c r="AO5347" s="41"/>
      <c r="AP5347" s="41"/>
      <c r="AQ5347" s="41"/>
      <c r="AR5347" s="42"/>
      <c r="AS5347" s="42"/>
      <c r="AU5347" s="43">
        <f t="shared" si="1164"/>
        <v>0</v>
      </c>
    </row>
    <row r="5348" spans="1:47" ht="15" customHeight="1" x14ac:dyDescent="0.25">
      <c r="A5348" s="11"/>
      <c r="B5348" s="19">
        <v>5517</v>
      </c>
      <c r="C5348" s="61"/>
      <c r="D5348" s="62"/>
      <c r="E5348" s="78"/>
      <c r="F5348" s="63"/>
      <c r="G5348" s="80"/>
      <c r="H5348" s="94"/>
      <c r="I5348" s="95"/>
      <c r="J5348" s="27"/>
      <c r="K5348" s="27"/>
      <c r="L5348" s="95"/>
      <c r="M5348" s="96"/>
      <c r="N5348" s="29">
        <v>0</v>
      </c>
      <c r="O5348" s="30" t="str">
        <f>IF(G5348&lt;=$N$2,"",IF(F5348=[3]Pav.tvarkyklė!$B$13,"",IF(ISBLANK(R5348),"X","")))</f>
        <v/>
      </c>
      <c r="P5348" s="91"/>
      <c r="Q5348" s="63"/>
      <c r="R5348" s="63"/>
      <c r="S5348" s="63"/>
      <c r="T5348" s="63"/>
      <c r="U5348" s="34" t="str">
        <f>IFERROR(INDEX('[3]5.Grup_T'!$G$4:$G$22,MATCH('6.Turtas'!E5348,'[3]5.Grup_T'!$E$4:$E$22,0)),"0")</f>
        <v>0</v>
      </c>
      <c r="V5348" s="35">
        <f t="shared" si="1165"/>
        <v>0</v>
      </c>
      <c r="W5348" s="35">
        <f>IF(NOT(ISBLANK(H5348)),(12-DATEDIF(H5348,'[3]1.Pradzia'!$D$13,"m")),0)</f>
        <v>0</v>
      </c>
      <c r="X5348" s="35">
        <f t="shared" si="1166"/>
        <v>0</v>
      </c>
      <c r="Y5348" s="35">
        <f t="shared" si="1162"/>
        <v>0</v>
      </c>
      <c r="Z5348" s="35">
        <f t="shared" si="1174"/>
        <v>0</v>
      </c>
      <c r="AA5348" s="36">
        <f t="shared" si="1167"/>
        <v>0</v>
      </c>
      <c r="AB5348" s="36">
        <f t="shared" si="1168"/>
        <v>0</v>
      </c>
      <c r="AC5348" s="37">
        <f t="shared" si="1169"/>
        <v>0</v>
      </c>
      <c r="AD5348" s="35">
        <f>IF(OR(YEAR(G5348)&lt;2019,O5348="X"),0,IF(ISBLANK(H5348),DATEDIF(G5348,'[3]1.Pradzia'!$D$13,"M"),DATEDIF(G5348,H5348,"m")))</f>
        <v>0</v>
      </c>
      <c r="AE5348" s="37">
        <f>IF(E5348='[3]5.Grup_T'!$E$20,0,IF(AD5348&lt;&gt;0,M5348/V5348*MIN(12,AD5348),0))</f>
        <v>0</v>
      </c>
      <c r="AF5348" s="37">
        <f t="shared" si="1170"/>
        <v>0</v>
      </c>
      <c r="AG5348" s="37">
        <f t="shared" si="1171"/>
        <v>0</v>
      </c>
      <c r="AH5348" s="37">
        <f t="shared" si="1172"/>
        <v>0</v>
      </c>
      <c r="AI5348" s="35" t="str">
        <f t="shared" si="1173"/>
        <v>Nusidėvėjęs</v>
      </c>
      <c r="AJ5348" s="38" t="str">
        <f>IF(AND(F5348&lt;&gt;[3]Pav.tvarkyklė!$B$12,F5348&lt;&gt;[3]Pav.tvarkyklė!$B$13),"GVTNT","X")</f>
        <v>GVTNT</v>
      </c>
      <c r="AK5348" s="39">
        <f t="shared" si="1175"/>
        <v>0</v>
      </c>
      <c r="AL5348" s="41"/>
      <c r="AM5348" s="41"/>
      <c r="AN5348" s="41">
        <f t="shared" si="1163"/>
        <v>1900</v>
      </c>
      <c r="AO5348" s="41"/>
      <c r="AP5348" s="41"/>
      <c r="AQ5348" s="41"/>
      <c r="AR5348" s="42"/>
      <c r="AS5348" s="42"/>
      <c r="AU5348" s="43">
        <f t="shared" si="1164"/>
        <v>0</v>
      </c>
    </row>
    <row r="5349" spans="1:47" ht="15" customHeight="1" x14ac:dyDescent="0.25">
      <c r="A5349" s="11"/>
      <c r="B5349" s="19">
        <v>5518</v>
      </c>
      <c r="C5349" s="61"/>
      <c r="D5349" s="62"/>
      <c r="E5349" s="78"/>
      <c r="F5349" s="63"/>
      <c r="G5349" s="80"/>
      <c r="H5349" s="94"/>
      <c r="I5349" s="95"/>
      <c r="J5349" s="27"/>
      <c r="K5349" s="27"/>
      <c r="L5349" s="95"/>
      <c r="M5349" s="96"/>
      <c r="N5349" s="29">
        <v>0</v>
      </c>
      <c r="O5349" s="30" t="str">
        <f>IF(G5349&lt;=$N$2,"",IF(F5349=[3]Pav.tvarkyklė!$B$13,"",IF(ISBLANK(R5349),"X","")))</f>
        <v/>
      </c>
      <c r="P5349" s="91"/>
      <c r="Q5349" s="63"/>
      <c r="R5349" s="63"/>
      <c r="S5349" s="63"/>
      <c r="T5349" s="63"/>
      <c r="U5349" s="34" t="str">
        <f>IFERROR(INDEX('[3]5.Grup_T'!$G$4:$G$22,MATCH('6.Turtas'!E5349,'[3]5.Grup_T'!$E$4:$E$22,0)),"0")</f>
        <v>0</v>
      </c>
      <c r="V5349" s="35">
        <f t="shared" si="1165"/>
        <v>0</v>
      </c>
      <c r="W5349" s="35">
        <f>IF(NOT(ISBLANK(H5349)),(12-DATEDIF(H5349,'[3]1.Pradzia'!$D$13,"m")),0)</f>
        <v>0</v>
      </c>
      <c r="X5349" s="35">
        <f t="shared" si="1166"/>
        <v>0</v>
      </c>
      <c r="Y5349" s="35">
        <f t="shared" si="1162"/>
        <v>0</v>
      </c>
      <c r="Z5349" s="35">
        <f t="shared" si="1174"/>
        <v>0</v>
      </c>
      <c r="AA5349" s="36">
        <f t="shared" si="1167"/>
        <v>0</v>
      </c>
      <c r="AB5349" s="36">
        <f t="shared" si="1168"/>
        <v>0</v>
      </c>
      <c r="AC5349" s="37">
        <f t="shared" si="1169"/>
        <v>0</v>
      </c>
      <c r="AD5349" s="35">
        <f>IF(OR(YEAR(G5349)&lt;2019,O5349="X"),0,IF(ISBLANK(H5349),DATEDIF(G5349,'[3]1.Pradzia'!$D$13,"M"),DATEDIF(G5349,H5349,"m")))</f>
        <v>0</v>
      </c>
      <c r="AE5349" s="37">
        <f>IF(E5349='[3]5.Grup_T'!$E$20,0,IF(AD5349&lt;&gt;0,M5349/V5349*MIN(12,AD5349),0))</f>
        <v>0</v>
      </c>
      <c r="AF5349" s="37">
        <f t="shared" si="1170"/>
        <v>0</v>
      </c>
      <c r="AG5349" s="37">
        <f t="shared" si="1171"/>
        <v>0</v>
      </c>
      <c r="AH5349" s="37">
        <f t="shared" si="1172"/>
        <v>0</v>
      </c>
      <c r="AI5349" s="35" t="str">
        <f t="shared" si="1173"/>
        <v>Nusidėvėjęs</v>
      </c>
      <c r="AJ5349" s="38" t="str">
        <f>IF(AND(F5349&lt;&gt;[3]Pav.tvarkyklė!$B$12,F5349&lt;&gt;[3]Pav.tvarkyklė!$B$13),"GVTNT","X")</f>
        <v>GVTNT</v>
      </c>
      <c r="AK5349" s="39">
        <f t="shared" si="1175"/>
        <v>0</v>
      </c>
      <c r="AL5349" s="41"/>
      <c r="AM5349" s="41"/>
      <c r="AN5349" s="41">
        <f t="shared" si="1163"/>
        <v>1900</v>
      </c>
      <c r="AO5349" s="41"/>
      <c r="AP5349" s="41"/>
      <c r="AQ5349" s="41"/>
      <c r="AR5349" s="42"/>
      <c r="AS5349" s="42"/>
      <c r="AU5349" s="43">
        <f t="shared" si="1164"/>
        <v>0</v>
      </c>
    </row>
    <row r="5350" spans="1:47" ht="15" customHeight="1" x14ac:dyDescent="0.25">
      <c r="A5350" s="11"/>
      <c r="B5350" s="19">
        <v>5519</v>
      </c>
      <c r="C5350" s="61"/>
      <c r="D5350" s="62"/>
      <c r="E5350" s="78"/>
      <c r="F5350" s="63"/>
      <c r="G5350" s="80"/>
      <c r="H5350" s="94"/>
      <c r="I5350" s="95"/>
      <c r="J5350" s="27"/>
      <c r="K5350" s="27"/>
      <c r="L5350" s="95"/>
      <c r="M5350" s="96"/>
      <c r="N5350" s="29">
        <v>0</v>
      </c>
      <c r="O5350" s="30" t="str">
        <f>IF(G5350&lt;=$N$2,"",IF(F5350=[3]Pav.tvarkyklė!$B$13,"",IF(ISBLANK(R5350),"X","")))</f>
        <v/>
      </c>
      <c r="P5350" s="91"/>
      <c r="Q5350" s="63"/>
      <c r="R5350" s="63"/>
      <c r="S5350" s="63"/>
      <c r="T5350" s="63"/>
      <c r="U5350" s="34" t="str">
        <f>IFERROR(INDEX('[3]5.Grup_T'!$G$4:$G$22,MATCH('6.Turtas'!E5350,'[3]5.Grup_T'!$E$4:$E$22,0)),"0")</f>
        <v>0</v>
      </c>
      <c r="V5350" s="35">
        <f t="shared" si="1165"/>
        <v>0</v>
      </c>
      <c r="W5350" s="35">
        <f>IF(NOT(ISBLANK(H5350)),(12-DATEDIF(H5350,'[3]1.Pradzia'!$D$13,"m")),0)</f>
        <v>0</v>
      </c>
      <c r="X5350" s="35">
        <f t="shared" si="1166"/>
        <v>0</v>
      </c>
      <c r="Y5350" s="35">
        <f t="shared" si="1162"/>
        <v>0</v>
      </c>
      <c r="Z5350" s="35">
        <f t="shared" si="1174"/>
        <v>0</v>
      </c>
      <c r="AA5350" s="36">
        <f t="shared" si="1167"/>
        <v>0</v>
      </c>
      <c r="AB5350" s="36">
        <f t="shared" si="1168"/>
        <v>0</v>
      </c>
      <c r="AC5350" s="37">
        <f t="shared" si="1169"/>
        <v>0</v>
      </c>
      <c r="AD5350" s="35">
        <f>IF(OR(YEAR(G5350)&lt;2019,O5350="X"),0,IF(ISBLANK(H5350),DATEDIF(G5350,'[3]1.Pradzia'!$D$13,"M"),DATEDIF(G5350,H5350,"m")))</f>
        <v>0</v>
      </c>
      <c r="AE5350" s="37">
        <f>IF(E5350='[3]5.Grup_T'!$E$20,0,IF(AD5350&lt;&gt;0,M5350/V5350*MIN(12,AD5350),0))</f>
        <v>0</v>
      </c>
      <c r="AF5350" s="37">
        <f t="shared" si="1170"/>
        <v>0</v>
      </c>
      <c r="AG5350" s="37">
        <f t="shared" si="1171"/>
        <v>0</v>
      </c>
      <c r="AH5350" s="37">
        <f t="shared" si="1172"/>
        <v>0</v>
      </c>
      <c r="AI5350" s="35" t="str">
        <f t="shared" si="1173"/>
        <v>Nusidėvėjęs</v>
      </c>
      <c r="AJ5350" s="38" t="str">
        <f>IF(AND(F5350&lt;&gt;[3]Pav.tvarkyklė!$B$12,F5350&lt;&gt;[3]Pav.tvarkyklė!$B$13),"GVTNT","X")</f>
        <v>GVTNT</v>
      </c>
      <c r="AK5350" s="39">
        <f t="shared" si="1175"/>
        <v>0</v>
      </c>
      <c r="AL5350" s="41"/>
      <c r="AM5350" s="41"/>
      <c r="AN5350" s="41">
        <f t="shared" si="1163"/>
        <v>1900</v>
      </c>
      <c r="AO5350" s="41"/>
      <c r="AP5350" s="41"/>
      <c r="AQ5350" s="41"/>
      <c r="AR5350" s="42"/>
      <c r="AS5350" s="42"/>
      <c r="AU5350" s="43">
        <f t="shared" si="1164"/>
        <v>0</v>
      </c>
    </row>
    <row r="5351" spans="1:47" ht="15" customHeight="1" x14ac:dyDescent="0.25">
      <c r="A5351" s="11"/>
      <c r="B5351" s="19">
        <v>5520</v>
      </c>
      <c r="C5351" s="61"/>
      <c r="D5351" s="62"/>
      <c r="E5351" s="78"/>
      <c r="F5351" s="63"/>
      <c r="G5351" s="80"/>
      <c r="H5351" s="94"/>
      <c r="I5351" s="95"/>
      <c r="J5351" s="27"/>
      <c r="K5351" s="27"/>
      <c r="L5351" s="95"/>
      <c r="M5351" s="96"/>
      <c r="N5351" s="29">
        <v>0</v>
      </c>
      <c r="O5351" s="30" t="str">
        <f>IF(G5351&lt;=$N$2,"",IF(F5351=[3]Pav.tvarkyklė!$B$13,"",IF(ISBLANK(R5351),"X","")))</f>
        <v/>
      </c>
      <c r="P5351" s="91"/>
      <c r="Q5351" s="63"/>
      <c r="R5351" s="63"/>
      <c r="S5351" s="63"/>
      <c r="T5351" s="63"/>
      <c r="U5351" s="34" t="str">
        <f>IFERROR(INDEX('[3]5.Grup_T'!$G$4:$G$22,MATCH('6.Turtas'!E5351,'[3]5.Grup_T'!$E$4:$E$22,0)),"0")</f>
        <v>0</v>
      </c>
      <c r="V5351" s="35">
        <f t="shared" si="1165"/>
        <v>0</v>
      </c>
      <c r="W5351" s="35">
        <f>IF(NOT(ISBLANK(H5351)),(12-DATEDIF(H5351,'[3]1.Pradzia'!$D$13,"m")),0)</f>
        <v>0</v>
      </c>
      <c r="X5351" s="35">
        <f t="shared" si="1166"/>
        <v>0</v>
      </c>
      <c r="Y5351" s="35">
        <f t="shared" si="1162"/>
        <v>0</v>
      </c>
      <c r="Z5351" s="35">
        <f t="shared" si="1174"/>
        <v>0</v>
      </c>
      <c r="AA5351" s="36">
        <f t="shared" si="1167"/>
        <v>0</v>
      </c>
      <c r="AB5351" s="36">
        <f t="shared" si="1168"/>
        <v>0</v>
      </c>
      <c r="AC5351" s="37">
        <f t="shared" si="1169"/>
        <v>0</v>
      </c>
      <c r="AD5351" s="35">
        <f>IF(OR(YEAR(G5351)&lt;2019,O5351="X"),0,IF(ISBLANK(H5351),DATEDIF(G5351,'[3]1.Pradzia'!$D$13,"M"),DATEDIF(G5351,H5351,"m")))</f>
        <v>0</v>
      </c>
      <c r="AE5351" s="37">
        <f>IF(E5351='[3]5.Grup_T'!$E$20,0,IF(AD5351&lt;&gt;0,M5351/V5351*MIN(12,AD5351),0))</f>
        <v>0</v>
      </c>
      <c r="AF5351" s="37">
        <f t="shared" si="1170"/>
        <v>0</v>
      </c>
      <c r="AG5351" s="37">
        <f t="shared" si="1171"/>
        <v>0</v>
      </c>
      <c r="AH5351" s="37">
        <f t="shared" si="1172"/>
        <v>0</v>
      </c>
      <c r="AI5351" s="35" t="str">
        <f t="shared" si="1173"/>
        <v>Nusidėvėjęs</v>
      </c>
      <c r="AJ5351" s="38" t="str">
        <f>IF(AND(F5351&lt;&gt;[3]Pav.tvarkyklė!$B$12,F5351&lt;&gt;[3]Pav.tvarkyklė!$B$13),"GVTNT","X")</f>
        <v>GVTNT</v>
      </c>
      <c r="AK5351" s="39">
        <f t="shared" si="1175"/>
        <v>0</v>
      </c>
      <c r="AL5351" s="41"/>
      <c r="AM5351" s="41"/>
      <c r="AN5351" s="41">
        <f t="shared" si="1163"/>
        <v>1900</v>
      </c>
      <c r="AO5351" s="41"/>
      <c r="AP5351" s="41"/>
      <c r="AQ5351" s="41"/>
      <c r="AR5351" s="42"/>
      <c r="AS5351" s="42"/>
      <c r="AU5351" s="43">
        <f t="shared" si="1164"/>
        <v>0</v>
      </c>
    </row>
    <row r="5352" spans="1:47" ht="15" customHeight="1" x14ac:dyDescent="0.25">
      <c r="A5352" s="11"/>
      <c r="B5352" s="19">
        <v>5521</v>
      </c>
      <c r="C5352" s="61"/>
      <c r="D5352" s="62"/>
      <c r="E5352" s="78"/>
      <c r="F5352" s="63"/>
      <c r="G5352" s="80"/>
      <c r="H5352" s="94"/>
      <c r="I5352" s="95"/>
      <c r="J5352" s="27"/>
      <c r="K5352" s="27"/>
      <c r="L5352" s="95"/>
      <c r="M5352" s="96"/>
      <c r="N5352" s="29">
        <v>0</v>
      </c>
      <c r="O5352" s="30" t="str">
        <f>IF(G5352&lt;=$N$2,"",IF(F5352=[3]Pav.tvarkyklė!$B$13,"",IF(ISBLANK(R5352),"X","")))</f>
        <v/>
      </c>
      <c r="P5352" s="91"/>
      <c r="Q5352" s="63"/>
      <c r="R5352" s="63"/>
      <c r="S5352" s="63"/>
      <c r="T5352" s="63"/>
      <c r="U5352" s="34" t="str">
        <f>IFERROR(INDEX('[3]5.Grup_T'!$G$4:$G$22,MATCH('6.Turtas'!E5352,'[3]5.Grup_T'!$E$4:$E$22,0)),"0")</f>
        <v>0</v>
      </c>
      <c r="V5352" s="35">
        <f t="shared" si="1165"/>
        <v>0</v>
      </c>
      <c r="W5352" s="35">
        <f>IF(NOT(ISBLANK(H5352)),(12-DATEDIF(H5352,'[3]1.Pradzia'!$D$13,"m")),0)</f>
        <v>0</v>
      </c>
      <c r="X5352" s="35">
        <f t="shared" si="1166"/>
        <v>0</v>
      </c>
      <c r="Y5352" s="35">
        <f t="shared" si="1162"/>
        <v>0</v>
      </c>
      <c r="Z5352" s="35">
        <f t="shared" si="1174"/>
        <v>0</v>
      </c>
      <c r="AA5352" s="36">
        <f t="shared" si="1167"/>
        <v>0</v>
      </c>
      <c r="AB5352" s="36">
        <f t="shared" si="1168"/>
        <v>0</v>
      </c>
      <c r="AC5352" s="37">
        <f t="shared" si="1169"/>
        <v>0</v>
      </c>
      <c r="AD5352" s="35">
        <f>IF(OR(YEAR(G5352)&lt;2019,O5352="X"),0,IF(ISBLANK(H5352),DATEDIF(G5352,'[3]1.Pradzia'!$D$13,"M"),DATEDIF(G5352,H5352,"m")))</f>
        <v>0</v>
      </c>
      <c r="AE5352" s="37">
        <f>IF(E5352='[3]5.Grup_T'!$E$20,0,IF(AD5352&lt;&gt;0,M5352/V5352*MIN(12,AD5352),0))</f>
        <v>0</v>
      </c>
      <c r="AF5352" s="37">
        <f t="shared" si="1170"/>
        <v>0</v>
      </c>
      <c r="AG5352" s="37">
        <f t="shared" si="1171"/>
        <v>0</v>
      </c>
      <c r="AH5352" s="37">
        <f t="shared" si="1172"/>
        <v>0</v>
      </c>
      <c r="AI5352" s="35" t="str">
        <f t="shared" si="1173"/>
        <v>Nusidėvėjęs</v>
      </c>
      <c r="AJ5352" s="38" t="str">
        <f>IF(AND(F5352&lt;&gt;[3]Pav.tvarkyklė!$B$12,F5352&lt;&gt;[3]Pav.tvarkyklė!$B$13),"GVTNT","X")</f>
        <v>GVTNT</v>
      </c>
      <c r="AK5352" s="39">
        <f t="shared" si="1175"/>
        <v>0</v>
      </c>
      <c r="AL5352" s="41"/>
      <c r="AM5352" s="41"/>
      <c r="AN5352" s="41">
        <f t="shared" si="1163"/>
        <v>1900</v>
      </c>
      <c r="AO5352" s="41"/>
      <c r="AP5352" s="41"/>
      <c r="AQ5352" s="41"/>
      <c r="AR5352" s="42"/>
      <c r="AS5352" s="42"/>
      <c r="AU5352" s="43">
        <f t="shared" si="1164"/>
        <v>0</v>
      </c>
    </row>
    <row r="5353" spans="1:47" ht="15" customHeight="1" x14ac:dyDescent="0.25">
      <c r="A5353" s="11"/>
      <c r="B5353" s="19">
        <v>5522</v>
      </c>
      <c r="C5353" s="61"/>
      <c r="D5353" s="62"/>
      <c r="E5353" s="78"/>
      <c r="F5353" s="63"/>
      <c r="G5353" s="80"/>
      <c r="H5353" s="94"/>
      <c r="I5353" s="95"/>
      <c r="J5353" s="27"/>
      <c r="K5353" s="27"/>
      <c r="L5353" s="95"/>
      <c r="M5353" s="96"/>
      <c r="N5353" s="29">
        <v>0</v>
      </c>
      <c r="O5353" s="30" t="str">
        <f>IF(G5353&lt;=$N$2,"",IF(F5353=[3]Pav.tvarkyklė!$B$13,"",IF(ISBLANK(R5353),"X","")))</f>
        <v/>
      </c>
      <c r="P5353" s="91"/>
      <c r="Q5353" s="63"/>
      <c r="R5353" s="63"/>
      <c r="S5353" s="63"/>
      <c r="T5353" s="63"/>
      <c r="U5353" s="34" t="str">
        <f>IFERROR(INDEX('[3]5.Grup_T'!$G$4:$G$22,MATCH('6.Turtas'!E5353,'[3]5.Grup_T'!$E$4:$E$22,0)),"0")</f>
        <v>0</v>
      </c>
      <c r="V5353" s="35">
        <f t="shared" si="1165"/>
        <v>0</v>
      </c>
      <c r="W5353" s="35">
        <f>IF(NOT(ISBLANK(H5353)),(12-DATEDIF(H5353,'[3]1.Pradzia'!$D$13,"m")),0)</f>
        <v>0</v>
      </c>
      <c r="X5353" s="35">
        <f t="shared" si="1166"/>
        <v>0</v>
      </c>
      <c r="Y5353" s="35">
        <f t="shared" si="1162"/>
        <v>0</v>
      </c>
      <c r="Z5353" s="35">
        <f t="shared" si="1174"/>
        <v>0</v>
      </c>
      <c r="AA5353" s="36">
        <f t="shared" si="1167"/>
        <v>0</v>
      </c>
      <c r="AB5353" s="36">
        <f t="shared" si="1168"/>
        <v>0</v>
      </c>
      <c r="AC5353" s="37">
        <f t="shared" si="1169"/>
        <v>0</v>
      </c>
      <c r="AD5353" s="35">
        <f>IF(OR(YEAR(G5353)&lt;2019,O5353="X"),0,IF(ISBLANK(H5353),DATEDIF(G5353,'[3]1.Pradzia'!$D$13,"M"),DATEDIF(G5353,H5353,"m")))</f>
        <v>0</v>
      </c>
      <c r="AE5353" s="37">
        <f>IF(E5353='[3]5.Grup_T'!$E$20,0,IF(AD5353&lt;&gt;0,M5353/V5353*MIN(12,AD5353),0))</f>
        <v>0</v>
      </c>
      <c r="AF5353" s="37">
        <f t="shared" si="1170"/>
        <v>0</v>
      </c>
      <c r="AG5353" s="37">
        <f t="shared" si="1171"/>
        <v>0</v>
      </c>
      <c r="AH5353" s="37">
        <f t="shared" si="1172"/>
        <v>0</v>
      </c>
      <c r="AI5353" s="35" t="str">
        <f t="shared" si="1173"/>
        <v>Nusidėvėjęs</v>
      </c>
      <c r="AJ5353" s="38" t="str">
        <f>IF(AND(F5353&lt;&gt;[3]Pav.tvarkyklė!$B$12,F5353&lt;&gt;[3]Pav.tvarkyklė!$B$13),"GVTNT","X")</f>
        <v>GVTNT</v>
      </c>
      <c r="AK5353" s="39">
        <f t="shared" si="1175"/>
        <v>0</v>
      </c>
      <c r="AL5353" s="41"/>
      <c r="AM5353" s="41"/>
      <c r="AN5353" s="41">
        <f t="shared" si="1163"/>
        <v>1900</v>
      </c>
      <c r="AO5353" s="41"/>
      <c r="AP5353" s="41"/>
      <c r="AQ5353" s="41"/>
      <c r="AR5353" s="42"/>
      <c r="AS5353" s="42"/>
      <c r="AU5353" s="43">
        <f t="shared" si="1164"/>
        <v>0</v>
      </c>
    </row>
    <row r="5354" spans="1:47" ht="15" customHeight="1" x14ac:dyDescent="0.25">
      <c r="A5354" s="11"/>
      <c r="B5354" s="19">
        <v>5523</v>
      </c>
      <c r="C5354" s="61"/>
      <c r="D5354" s="62"/>
      <c r="E5354" s="78"/>
      <c r="F5354" s="63"/>
      <c r="G5354" s="80"/>
      <c r="H5354" s="94"/>
      <c r="I5354" s="95"/>
      <c r="J5354" s="27"/>
      <c r="K5354" s="27"/>
      <c r="L5354" s="95"/>
      <c r="M5354" s="96"/>
      <c r="N5354" s="29">
        <v>0</v>
      </c>
      <c r="O5354" s="30" t="str">
        <f>IF(G5354&lt;=$N$2,"",IF(F5354=[3]Pav.tvarkyklė!$B$13,"",IF(ISBLANK(R5354),"X","")))</f>
        <v/>
      </c>
      <c r="P5354" s="91"/>
      <c r="Q5354" s="63"/>
      <c r="R5354" s="63"/>
      <c r="S5354" s="63"/>
      <c r="T5354" s="63"/>
      <c r="U5354" s="34" t="str">
        <f>IFERROR(INDEX('[3]5.Grup_T'!$G$4:$G$22,MATCH('6.Turtas'!E5354,'[3]5.Grup_T'!$E$4:$E$22,0)),"0")</f>
        <v>0</v>
      </c>
      <c r="V5354" s="35">
        <f t="shared" si="1165"/>
        <v>0</v>
      </c>
      <c r="W5354" s="35">
        <f>IF(NOT(ISBLANK(H5354)),(12-DATEDIF(H5354,'[3]1.Pradzia'!$D$13,"m")),0)</f>
        <v>0</v>
      </c>
      <c r="X5354" s="35">
        <f t="shared" si="1166"/>
        <v>0</v>
      </c>
      <c r="Y5354" s="35">
        <f t="shared" si="1162"/>
        <v>0</v>
      </c>
      <c r="Z5354" s="35">
        <f t="shared" si="1174"/>
        <v>0</v>
      </c>
      <c r="AA5354" s="36">
        <f t="shared" si="1167"/>
        <v>0</v>
      </c>
      <c r="AB5354" s="36">
        <f t="shared" si="1168"/>
        <v>0</v>
      </c>
      <c r="AC5354" s="37">
        <f t="shared" si="1169"/>
        <v>0</v>
      </c>
      <c r="AD5354" s="35">
        <f>IF(OR(YEAR(G5354)&lt;2019,O5354="X"),0,IF(ISBLANK(H5354),DATEDIF(G5354,'[3]1.Pradzia'!$D$13,"M"),DATEDIF(G5354,H5354,"m")))</f>
        <v>0</v>
      </c>
      <c r="AE5354" s="37">
        <f>IF(E5354='[3]5.Grup_T'!$E$20,0,IF(AD5354&lt;&gt;0,M5354/V5354*MIN(12,AD5354),0))</f>
        <v>0</v>
      </c>
      <c r="AF5354" s="37">
        <f t="shared" si="1170"/>
        <v>0</v>
      </c>
      <c r="AG5354" s="37">
        <f t="shared" si="1171"/>
        <v>0</v>
      </c>
      <c r="AH5354" s="37">
        <f t="shared" si="1172"/>
        <v>0</v>
      </c>
      <c r="AI5354" s="35" t="str">
        <f t="shared" si="1173"/>
        <v>Nusidėvėjęs</v>
      </c>
      <c r="AJ5354" s="38" t="str">
        <f>IF(AND(F5354&lt;&gt;[3]Pav.tvarkyklė!$B$12,F5354&lt;&gt;[3]Pav.tvarkyklė!$B$13),"GVTNT","X")</f>
        <v>GVTNT</v>
      </c>
      <c r="AK5354" s="39">
        <f t="shared" si="1175"/>
        <v>0</v>
      </c>
      <c r="AL5354" s="41"/>
      <c r="AM5354" s="41"/>
      <c r="AN5354" s="41">
        <f t="shared" si="1163"/>
        <v>1900</v>
      </c>
      <c r="AO5354" s="41"/>
      <c r="AP5354" s="41"/>
      <c r="AQ5354" s="41"/>
      <c r="AR5354" s="42"/>
      <c r="AS5354" s="42"/>
      <c r="AU5354" s="43">
        <f t="shared" si="1164"/>
        <v>0</v>
      </c>
    </row>
    <row r="5355" spans="1:47" ht="15" customHeight="1" x14ac:dyDescent="0.25">
      <c r="A5355" s="11"/>
      <c r="B5355" s="19">
        <v>5524</v>
      </c>
      <c r="C5355" s="61"/>
      <c r="D5355" s="62"/>
      <c r="E5355" s="78"/>
      <c r="F5355" s="63"/>
      <c r="G5355" s="80"/>
      <c r="H5355" s="94"/>
      <c r="I5355" s="95"/>
      <c r="J5355" s="27"/>
      <c r="K5355" s="27"/>
      <c r="L5355" s="95"/>
      <c r="M5355" s="96"/>
      <c r="N5355" s="29">
        <v>0</v>
      </c>
      <c r="O5355" s="30" t="str">
        <f>IF(G5355&lt;=$N$2,"",IF(F5355=[3]Pav.tvarkyklė!$B$13,"",IF(ISBLANK(R5355),"X","")))</f>
        <v/>
      </c>
      <c r="P5355" s="91"/>
      <c r="Q5355" s="63"/>
      <c r="R5355" s="63"/>
      <c r="S5355" s="63"/>
      <c r="T5355" s="63"/>
      <c r="U5355" s="34" t="str">
        <f>IFERROR(INDEX('[3]5.Grup_T'!$G$4:$G$22,MATCH('6.Turtas'!E5355,'[3]5.Grup_T'!$E$4:$E$22,0)),"0")</f>
        <v>0</v>
      </c>
      <c r="V5355" s="35">
        <f t="shared" si="1165"/>
        <v>0</v>
      </c>
      <c r="W5355" s="35">
        <f>IF(NOT(ISBLANK(H5355)),(12-DATEDIF(H5355,'[3]1.Pradzia'!$D$13,"m")),0)</f>
        <v>0</v>
      </c>
      <c r="X5355" s="35">
        <f t="shared" si="1166"/>
        <v>0</v>
      </c>
      <c r="Y5355" s="35">
        <f t="shared" si="1162"/>
        <v>0</v>
      </c>
      <c r="Z5355" s="35">
        <f t="shared" si="1174"/>
        <v>0</v>
      </c>
      <c r="AA5355" s="36">
        <f t="shared" si="1167"/>
        <v>0</v>
      </c>
      <c r="AB5355" s="36">
        <f t="shared" si="1168"/>
        <v>0</v>
      </c>
      <c r="AC5355" s="37">
        <f t="shared" si="1169"/>
        <v>0</v>
      </c>
      <c r="AD5355" s="35">
        <f>IF(OR(YEAR(G5355)&lt;2019,O5355="X"),0,IF(ISBLANK(H5355),DATEDIF(G5355,'[3]1.Pradzia'!$D$13,"M"),DATEDIF(G5355,H5355,"m")))</f>
        <v>0</v>
      </c>
      <c r="AE5355" s="37">
        <f>IF(E5355='[3]5.Grup_T'!$E$20,0,IF(AD5355&lt;&gt;0,M5355/V5355*MIN(12,AD5355),0))</f>
        <v>0</v>
      </c>
      <c r="AF5355" s="37">
        <f t="shared" si="1170"/>
        <v>0</v>
      </c>
      <c r="AG5355" s="37">
        <f t="shared" si="1171"/>
        <v>0</v>
      </c>
      <c r="AH5355" s="37">
        <f t="shared" si="1172"/>
        <v>0</v>
      </c>
      <c r="AI5355" s="35" t="str">
        <f t="shared" si="1173"/>
        <v>Nusidėvėjęs</v>
      </c>
      <c r="AJ5355" s="38" t="str">
        <f>IF(AND(F5355&lt;&gt;[3]Pav.tvarkyklė!$B$12,F5355&lt;&gt;[3]Pav.tvarkyklė!$B$13),"GVTNT","X")</f>
        <v>GVTNT</v>
      </c>
      <c r="AK5355" s="39">
        <f t="shared" si="1175"/>
        <v>0</v>
      </c>
      <c r="AL5355" s="41"/>
      <c r="AM5355" s="41"/>
      <c r="AN5355" s="41">
        <f t="shared" si="1163"/>
        <v>1900</v>
      </c>
      <c r="AO5355" s="41"/>
      <c r="AP5355" s="41"/>
      <c r="AQ5355" s="41"/>
      <c r="AR5355" s="42"/>
      <c r="AS5355" s="42"/>
      <c r="AU5355" s="43">
        <f t="shared" si="1164"/>
        <v>0</v>
      </c>
    </row>
    <row r="5356" spans="1:47" ht="15" customHeight="1" x14ac:dyDescent="0.25">
      <c r="A5356" s="11"/>
      <c r="B5356" s="19">
        <v>5525</v>
      </c>
      <c r="C5356" s="61"/>
      <c r="D5356" s="62"/>
      <c r="E5356" s="78"/>
      <c r="F5356" s="63"/>
      <c r="G5356" s="80"/>
      <c r="H5356" s="94"/>
      <c r="I5356" s="95"/>
      <c r="J5356" s="27"/>
      <c r="K5356" s="27"/>
      <c r="L5356" s="95"/>
      <c r="M5356" s="96"/>
      <c r="N5356" s="29">
        <v>0</v>
      </c>
      <c r="O5356" s="30" t="str">
        <f>IF(G5356&lt;=$N$2,"",IF(F5356=[3]Pav.tvarkyklė!$B$13,"",IF(ISBLANK(R5356),"X","")))</f>
        <v/>
      </c>
      <c r="P5356" s="91"/>
      <c r="Q5356" s="63"/>
      <c r="R5356" s="63"/>
      <c r="S5356" s="63"/>
      <c r="T5356" s="63"/>
      <c r="U5356" s="34" t="str">
        <f>IFERROR(INDEX('[3]5.Grup_T'!$G$4:$G$22,MATCH('6.Turtas'!E5356,'[3]5.Grup_T'!$E$4:$E$22,0)),"0")</f>
        <v>0</v>
      </c>
      <c r="V5356" s="35">
        <f t="shared" si="1165"/>
        <v>0</v>
      </c>
      <c r="W5356" s="35">
        <f>IF(NOT(ISBLANK(H5356)),(12-DATEDIF(H5356,'[3]1.Pradzia'!$D$13,"m")),0)</f>
        <v>0</v>
      </c>
      <c r="X5356" s="35">
        <f t="shared" si="1166"/>
        <v>0</v>
      </c>
      <c r="Y5356" s="35">
        <f t="shared" si="1162"/>
        <v>0</v>
      </c>
      <c r="Z5356" s="35">
        <f t="shared" si="1174"/>
        <v>0</v>
      </c>
      <c r="AA5356" s="36">
        <f t="shared" si="1167"/>
        <v>0</v>
      </c>
      <c r="AB5356" s="36">
        <f t="shared" si="1168"/>
        <v>0</v>
      </c>
      <c r="AC5356" s="37">
        <f t="shared" si="1169"/>
        <v>0</v>
      </c>
      <c r="AD5356" s="35">
        <f>IF(OR(YEAR(G5356)&lt;2019,O5356="X"),0,IF(ISBLANK(H5356),DATEDIF(G5356,'[3]1.Pradzia'!$D$13,"M"),DATEDIF(G5356,H5356,"m")))</f>
        <v>0</v>
      </c>
      <c r="AE5356" s="37">
        <f>IF(E5356='[3]5.Grup_T'!$E$20,0,IF(AD5356&lt;&gt;0,M5356/V5356*MIN(12,AD5356),0))</f>
        <v>0</v>
      </c>
      <c r="AF5356" s="37">
        <f t="shared" si="1170"/>
        <v>0</v>
      </c>
      <c r="AG5356" s="37">
        <f t="shared" si="1171"/>
        <v>0</v>
      </c>
      <c r="AH5356" s="37">
        <f t="shared" si="1172"/>
        <v>0</v>
      </c>
      <c r="AI5356" s="35" t="str">
        <f t="shared" si="1173"/>
        <v>Nusidėvėjęs</v>
      </c>
      <c r="AJ5356" s="38" t="str">
        <f>IF(AND(F5356&lt;&gt;[3]Pav.tvarkyklė!$B$12,F5356&lt;&gt;[3]Pav.tvarkyklė!$B$13),"GVTNT","X")</f>
        <v>GVTNT</v>
      </c>
      <c r="AK5356" s="39">
        <f t="shared" si="1175"/>
        <v>0</v>
      </c>
      <c r="AL5356" s="41"/>
      <c r="AM5356" s="41"/>
      <c r="AN5356" s="41">
        <f t="shared" si="1163"/>
        <v>1900</v>
      </c>
      <c r="AO5356" s="41"/>
      <c r="AP5356" s="41"/>
      <c r="AQ5356" s="41"/>
      <c r="AR5356" s="42"/>
      <c r="AS5356" s="42"/>
      <c r="AU5356" s="43">
        <f t="shared" si="1164"/>
        <v>0</v>
      </c>
    </row>
    <row r="5357" spans="1:47" ht="15" customHeight="1" x14ac:dyDescent="0.25">
      <c r="A5357" s="11"/>
      <c r="B5357" s="19">
        <v>5526</v>
      </c>
      <c r="C5357" s="61"/>
      <c r="D5357" s="62"/>
      <c r="E5357" s="78"/>
      <c r="F5357" s="63"/>
      <c r="G5357" s="80"/>
      <c r="H5357" s="94"/>
      <c r="I5357" s="95"/>
      <c r="J5357" s="27"/>
      <c r="K5357" s="27"/>
      <c r="L5357" s="95"/>
      <c r="M5357" s="96"/>
      <c r="N5357" s="29">
        <v>0</v>
      </c>
      <c r="O5357" s="30" t="str">
        <f>IF(G5357&lt;=$N$2,"",IF(F5357=[3]Pav.tvarkyklė!$B$13,"",IF(ISBLANK(R5357),"X","")))</f>
        <v/>
      </c>
      <c r="P5357" s="91"/>
      <c r="Q5357" s="63"/>
      <c r="R5357" s="63"/>
      <c r="S5357" s="63"/>
      <c r="T5357" s="63"/>
      <c r="U5357" s="34" t="str">
        <f>IFERROR(INDEX('[3]5.Grup_T'!$G$4:$G$22,MATCH('6.Turtas'!E5357,'[3]5.Grup_T'!$E$4:$E$22,0)),"0")</f>
        <v>0</v>
      </c>
      <c r="V5357" s="35">
        <f t="shared" si="1165"/>
        <v>0</v>
      </c>
      <c r="W5357" s="35">
        <f>IF(NOT(ISBLANK(H5357)),(12-DATEDIF(H5357,'[3]1.Pradzia'!$D$13,"m")),0)</f>
        <v>0</v>
      </c>
      <c r="X5357" s="35">
        <f t="shared" si="1166"/>
        <v>0</v>
      </c>
      <c r="Y5357" s="35">
        <f t="shared" si="1162"/>
        <v>0</v>
      </c>
      <c r="Z5357" s="35">
        <f t="shared" si="1174"/>
        <v>0</v>
      </c>
      <c r="AA5357" s="36">
        <f t="shared" si="1167"/>
        <v>0</v>
      </c>
      <c r="AB5357" s="36">
        <f t="shared" si="1168"/>
        <v>0</v>
      </c>
      <c r="AC5357" s="37">
        <f t="shared" si="1169"/>
        <v>0</v>
      </c>
      <c r="AD5357" s="35">
        <f>IF(OR(YEAR(G5357)&lt;2019,O5357="X"),0,IF(ISBLANK(H5357),DATEDIF(G5357,'[3]1.Pradzia'!$D$13,"M"),DATEDIF(G5357,H5357,"m")))</f>
        <v>0</v>
      </c>
      <c r="AE5357" s="37">
        <f>IF(E5357='[3]5.Grup_T'!$E$20,0,IF(AD5357&lt;&gt;0,M5357/V5357*MIN(12,AD5357),0))</f>
        <v>0</v>
      </c>
      <c r="AF5357" s="37">
        <f t="shared" si="1170"/>
        <v>0</v>
      </c>
      <c r="AG5357" s="37">
        <f t="shared" si="1171"/>
        <v>0</v>
      </c>
      <c r="AH5357" s="37">
        <f t="shared" si="1172"/>
        <v>0</v>
      </c>
      <c r="AI5357" s="35" t="str">
        <f t="shared" si="1173"/>
        <v>Nusidėvėjęs</v>
      </c>
      <c r="AJ5357" s="38" t="str">
        <f>IF(AND(F5357&lt;&gt;[3]Pav.tvarkyklė!$B$12,F5357&lt;&gt;[3]Pav.tvarkyklė!$B$13),"GVTNT","X")</f>
        <v>GVTNT</v>
      </c>
      <c r="AK5357" s="39">
        <f t="shared" si="1175"/>
        <v>0</v>
      </c>
      <c r="AL5357" s="41"/>
      <c r="AM5357" s="41"/>
      <c r="AN5357" s="41">
        <f t="shared" si="1163"/>
        <v>1900</v>
      </c>
      <c r="AO5357" s="41"/>
      <c r="AP5357" s="41"/>
      <c r="AQ5357" s="41"/>
      <c r="AR5357" s="42"/>
      <c r="AS5357" s="42"/>
      <c r="AU5357" s="43">
        <f t="shared" si="1164"/>
        <v>0</v>
      </c>
    </row>
    <row r="5358" spans="1:47" ht="15" customHeight="1" x14ac:dyDescent="0.25">
      <c r="A5358" s="11"/>
      <c r="B5358" s="19">
        <v>5527</v>
      </c>
      <c r="C5358" s="61"/>
      <c r="D5358" s="62"/>
      <c r="E5358" s="78"/>
      <c r="F5358" s="63"/>
      <c r="G5358" s="80"/>
      <c r="H5358" s="94"/>
      <c r="I5358" s="95"/>
      <c r="J5358" s="27"/>
      <c r="K5358" s="27"/>
      <c r="L5358" s="95"/>
      <c r="M5358" s="96"/>
      <c r="N5358" s="29">
        <v>0</v>
      </c>
      <c r="O5358" s="30" t="str">
        <f>IF(G5358&lt;=$N$2,"",IF(F5358=[3]Pav.tvarkyklė!$B$13,"",IF(ISBLANK(R5358),"X","")))</f>
        <v/>
      </c>
      <c r="P5358" s="91"/>
      <c r="Q5358" s="63"/>
      <c r="R5358" s="63"/>
      <c r="S5358" s="63"/>
      <c r="T5358" s="63"/>
      <c r="U5358" s="34" t="str">
        <f>IFERROR(INDEX('[3]5.Grup_T'!$G$4:$G$22,MATCH('6.Turtas'!E5358,'[3]5.Grup_T'!$E$4:$E$22,0)),"0")</f>
        <v>0</v>
      </c>
      <c r="V5358" s="35">
        <f t="shared" si="1165"/>
        <v>0</v>
      </c>
      <c r="W5358" s="35">
        <f>IF(NOT(ISBLANK(H5358)),(12-DATEDIF(H5358,'[3]1.Pradzia'!$D$13,"m")),0)</f>
        <v>0</v>
      </c>
      <c r="X5358" s="35">
        <f t="shared" si="1166"/>
        <v>0</v>
      </c>
      <c r="Y5358" s="35">
        <f t="shared" si="1162"/>
        <v>0</v>
      </c>
      <c r="Z5358" s="35">
        <f t="shared" si="1174"/>
        <v>0</v>
      </c>
      <c r="AA5358" s="36">
        <f t="shared" si="1167"/>
        <v>0</v>
      </c>
      <c r="AB5358" s="36">
        <f t="shared" si="1168"/>
        <v>0</v>
      </c>
      <c r="AC5358" s="37">
        <f t="shared" si="1169"/>
        <v>0</v>
      </c>
      <c r="AD5358" s="35">
        <f>IF(OR(YEAR(G5358)&lt;2019,O5358="X"),0,IF(ISBLANK(H5358),DATEDIF(G5358,'[3]1.Pradzia'!$D$13,"M"),DATEDIF(G5358,H5358,"m")))</f>
        <v>0</v>
      </c>
      <c r="AE5358" s="37">
        <f>IF(E5358='[3]5.Grup_T'!$E$20,0,IF(AD5358&lt;&gt;0,M5358/V5358*MIN(12,AD5358),0))</f>
        <v>0</v>
      </c>
      <c r="AF5358" s="37">
        <f t="shared" si="1170"/>
        <v>0</v>
      </c>
      <c r="AG5358" s="37">
        <f t="shared" si="1171"/>
        <v>0</v>
      </c>
      <c r="AH5358" s="37">
        <f t="shared" si="1172"/>
        <v>0</v>
      </c>
      <c r="AI5358" s="35" t="str">
        <f t="shared" si="1173"/>
        <v>Nusidėvėjęs</v>
      </c>
      <c r="AJ5358" s="38" t="str">
        <f>IF(AND(F5358&lt;&gt;[3]Pav.tvarkyklė!$B$12,F5358&lt;&gt;[3]Pav.tvarkyklė!$B$13),"GVTNT","X")</f>
        <v>GVTNT</v>
      </c>
      <c r="AK5358" s="39">
        <f t="shared" si="1175"/>
        <v>0</v>
      </c>
      <c r="AL5358" s="41"/>
      <c r="AM5358" s="41"/>
      <c r="AN5358" s="41">
        <f t="shared" si="1163"/>
        <v>1900</v>
      </c>
      <c r="AO5358" s="41"/>
      <c r="AP5358" s="41"/>
      <c r="AQ5358" s="41"/>
      <c r="AR5358" s="42"/>
      <c r="AS5358" s="42"/>
      <c r="AU5358" s="43">
        <f t="shared" si="1164"/>
        <v>0</v>
      </c>
    </row>
    <row r="5359" spans="1:47" ht="15" customHeight="1" x14ac:dyDescent="0.25">
      <c r="A5359" s="11"/>
      <c r="B5359" s="19">
        <v>5528</v>
      </c>
      <c r="C5359" s="61"/>
      <c r="D5359" s="62"/>
      <c r="E5359" s="78"/>
      <c r="F5359" s="63"/>
      <c r="G5359" s="80"/>
      <c r="H5359" s="94"/>
      <c r="I5359" s="95"/>
      <c r="J5359" s="27"/>
      <c r="K5359" s="27"/>
      <c r="L5359" s="95"/>
      <c r="M5359" s="96"/>
      <c r="N5359" s="29">
        <v>0</v>
      </c>
      <c r="O5359" s="30" t="str">
        <f>IF(G5359&lt;=$N$2,"",IF(F5359=[3]Pav.tvarkyklė!$B$13,"",IF(ISBLANK(R5359),"X","")))</f>
        <v/>
      </c>
      <c r="P5359" s="91"/>
      <c r="Q5359" s="63"/>
      <c r="R5359" s="63"/>
      <c r="S5359" s="63"/>
      <c r="T5359" s="63"/>
      <c r="U5359" s="34" t="str">
        <f>IFERROR(INDEX('[3]5.Grup_T'!$G$4:$G$22,MATCH('6.Turtas'!E5359,'[3]5.Grup_T'!$E$4:$E$22,0)),"0")</f>
        <v>0</v>
      </c>
      <c r="V5359" s="35">
        <f t="shared" si="1165"/>
        <v>0</v>
      </c>
      <c r="W5359" s="35">
        <f>IF(NOT(ISBLANK(H5359)),(12-DATEDIF(H5359,'[3]1.Pradzia'!$D$13,"m")),0)</f>
        <v>0</v>
      </c>
      <c r="X5359" s="35">
        <f t="shared" si="1166"/>
        <v>0</v>
      </c>
      <c r="Y5359" s="35">
        <f t="shared" si="1162"/>
        <v>0</v>
      </c>
      <c r="Z5359" s="35">
        <f t="shared" si="1174"/>
        <v>0</v>
      </c>
      <c r="AA5359" s="36">
        <f t="shared" si="1167"/>
        <v>0</v>
      </c>
      <c r="AB5359" s="36">
        <f t="shared" si="1168"/>
        <v>0</v>
      </c>
      <c r="AC5359" s="37">
        <f t="shared" si="1169"/>
        <v>0</v>
      </c>
      <c r="AD5359" s="35">
        <f>IF(OR(YEAR(G5359)&lt;2019,O5359="X"),0,IF(ISBLANK(H5359),DATEDIF(G5359,'[3]1.Pradzia'!$D$13,"M"),DATEDIF(G5359,H5359,"m")))</f>
        <v>0</v>
      </c>
      <c r="AE5359" s="37">
        <f>IF(E5359='[3]5.Grup_T'!$E$20,0,IF(AD5359&lt;&gt;0,M5359/V5359*MIN(12,AD5359),0))</f>
        <v>0</v>
      </c>
      <c r="AF5359" s="37">
        <f t="shared" si="1170"/>
        <v>0</v>
      </c>
      <c r="AG5359" s="37">
        <f t="shared" si="1171"/>
        <v>0</v>
      </c>
      <c r="AH5359" s="37">
        <f t="shared" si="1172"/>
        <v>0</v>
      </c>
      <c r="AI5359" s="35" t="str">
        <f t="shared" si="1173"/>
        <v>Nusidėvėjęs</v>
      </c>
      <c r="AJ5359" s="38" t="str">
        <f>IF(AND(F5359&lt;&gt;[3]Pav.tvarkyklė!$B$12,F5359&lt;&gt;[3]Pav.tvarkyklė!$B$13),"GVTNT","X")</f>
        <v>GVTNT</v>
      </c>
      <c r="AK5359" s="39">
        <f t="shared" si="1175"/>
        <v>0</v>
      </c>
      <c r="AL5359" s="41"/>
      <c r="AM5359" s="41"/>
      <c r="AN5359" s="41">
        <f t="shared" si="1163"/>
        <v>1900</v>
      </c>
      <c r="AO5359" s="41"/>
      <c r="AP5359" s="41"/>
      <c r="AQ5359" s="41"/>
      <c r="AR5359" s="42"/>
      <c r="AS5359" s="42"/>
      <c r="AU5359" s="43">
        <f t="shared" si="1164"/>
        <v>0</v>
      </c>
    </row>
    <row r="5360" spans="1:47" ht="15" customHeight="1" x14ac:dyDescent="0.25">
      <c r="A5360" s="11"/>
      <c r="B5360" s="19">
        <v>5529</v>
      </c>
      <c r="C5360" s="61"/>
      <c r="D5360" s="62"/>
      <c r="E5360" s="78"/>
      <c r="F5360" s="63"/>
      <c r="G5360" s="80"/>
      <c r="H5360" s="94"/>
      <c r="I5360" s="95"/>
      <c r="J5360" s="27"/>
      <c r="K5360" s="27"/>
      <c r="L5360" s="95"/>
      <c r="M5360" s="96"/>
      <c r="N5360" s="29">
        <v>0</v>
      </c>
      <c r="O5360" s="30" t="str">
        <f>IF(G5360&lt;=$N$2,"",IF(F5360=[3]Pav.tvarkyklė!$B$13,"",IF(ISBLANK(R5360),"X","")))</f>
        <v/>
      </c>
      <c r="P5360" s="91"/>
      <c r="Q5360" s="63"/>
      <c r="R5360" s="63"/>
      <c r="S5360" s="63"/>
      <c r="T5360" s="63"/>
      <c r="U5360" s="34" t="str">
        <f>IFERROR(INDEX('[3]5.Grup_T'!$G$4:$G$22,MATCH('6.Turtas'!E5360,'[3]5.Grup_T'!$E$4:$E$22,0)),"0")</f>
        <v>0</v>
      </c>
      <c r="V5360" s="35">
        <f t="shared" si="1165"/>
        <v>0</v>
      </c>
      <c r="W5360" s="35">
        <f>IF(NOT(ISBLANK(H5360)),(12-DATEDIF(H5360,'[3]1.Pradzia'!$D$13,"m")),0)</f>
        <v>0</v>
      </c>
      <c r="X5360" s="35">
        <f t="shared" si="1166"/>
        <v>0</v>
      </c>
      <c r="Y5360" s="35">
        <f t="shared" si="1162"/>
        <v>0</v>
      </c>
      <c r="Z5360" s="35">
        <f t="shared" si="1174"/>
        <v>0</v>
      </c>
      <c r="AA5360" s="36">
        <f t="shared" si="1167"/>
        <v>0</v>
      </c>
      <c r="AB5360" s="36">
        <f t="shared" si="1168"/>
        <v>0</v>
      </c>
      <c r="AC5360" s="37">
        <f t="shared" si="1169"/>
        <v>0</v>
      </c>
      <c r="AD5360" s="35">
        <f>IF(OR(YEAR(G5360)&lt;2019,O5360="X"),0,IF(ISBLANK(H5360),DATEDIF(G5360,'[3]1.Pradzia'!$D$13,"M"),DATEDIF(G5360,H5360,"m")))</f>
        <v>0</v>
      </c>
      <c r="AE5360" s="37">
        <f>IF(E5360='[3]5.Grup_T'!$E$20,0,IF(AD5360&lt;&gt;0,M5360/V5360*MIN(12,AD5360),0))</f>
        <v>0</v>
      </c>
      <c r="AF5360" s="37">
        <f t="shared" si="1170"/>
        <v>0</v>
      </c>
      <c r="AG5360" s="37">
        <f t="shared" si="1171"/>
        <v>0</v>
      </c>
      <c r="AH5360" s="37">
        <f t="shared" si="1172"/>
        <v>0</v>
      </c>
      <c r="AI5360" s="35" t="str">
        <f t="shared" si="1173"/>
        <v>Nusidėvėjęs</v>
      </c>
      <c r="AJ5360" s="38" t="str">
        <f>IF(AND(F5360&lt;&gt;[3]Pav.tvarkyklė!$B$12,F5360&lt;&gt;[3]Pav.tvarkyklė!$B$13),"GVTNT","X")</f>
        <v>GVTNT</v>
      </c>
      <c r="AK5360" s="39">
        <f t="shared" si="1175"/>
        <v>0</v>
      </c>
      <c r="AL5360" s="41"/>
      <c r="AM5360" s="41"/>
      <c r="AN5360" s="41">
        <f t="shared" si="1163"/>
        <v>1900</v>
      </c>
      <c r="AO5360" s="41"/>
      <c r="AP5360" s="41"/>
      <c r="AQ5360" s="41"/>
      <c r="AR5360" s="42"/>
      <c r="AS5360" s="42"/>
      <c r="AU5360" s="43">
        <f t="shared" si="1164"/>
        <v>0</v>
      </c>
    </row>
    <row r="5361" spans="1:47" ht="15" customHeight="1" x14ac:dyDescent="0.25">
      <c r="A5361" s="11"/>
      <c r="B5361" s="19">
        <v>5530</v>
      </c>
      <c r="C5361" s="61"/>
      <c r="D5361" s="62"/>
      <c r="E5361" s="78"/>
      <c r="F5361" s="63"/>
      <c r="G5361" s="80"/>
      <c r="H5361" s="94"/>
      <c r="I5361" s="95"/>
      <c r="J5361" s="27"/>
      <c r="K5361" s="27"/>
      <c r="L5361" s="95"/>
      <c r="M5361" s="96"/>
      <c r="N5361" s="29">
        <v>0</v>
      </c>
      <c r="O5361" s="30" t="str">
        <f>IF(G5361&lt;=$N$2,"",IF(F5361=[3]Pav.tvarkyklė!$B$13,"",IF(ISBLANK(R5361),"X","")))</f>
        <v/>
      </c>
      <c r="P5361" s="91"/>
      <c r="Q5361" s="63"/>
      <c r="R5361" s="63"/>
      <c r="S5361" s="63"/>
      <c r="T5361" s="63"/>
      <c r="U5361" s="34" t="str">
        <f>IFERROR(INDEX('[3]5.Grup_T'!$G$4:$G$22,MATCH('6.Turtas'!E5361,'[3]5.Grup_T'!$E$4:$E$22,0)),"0")</f>
        <v>0</v>
      </c>
      <c r="V5361" s="35">
        <f t="shared" si="1165"/>
        <v>0</v>
      </c>
      <c r="W5361" s="35">
        <f>IF(NOT(ISBLANK(H5361)),(12-DATEDIF(H5361,'[3]1.Pradzia'!$D$13,"m")),0)</f>
        <v>0</v>
      </c>
      <c r="X5361" s="35">
        <f t="shared" si="1166"/>
        <v>0</v>
      </c>
      <c r="Y5361" s="35">
        <f t="shared" si="1162"/>
        <v>0</v>
      </c>
      <c r="Z5361" s="35">
        <f t="shared" si="1174"/>
        <v>0</v>
      </c>
      <c r="AA5361" s="36">
        <f t="shared" si="1167"/>
        <v>0</v>
      </c>
      <c r="AB5361" s="36">
        <f t="shared" si="1168"/>
        <v>0</v>
      </c>
      <c r="AC5361" s="37">
        <f t="shared" si="1169"/>
        <v>0</v>
      </c>
      <c r="AD5361" s="35">
        <f>IF(OR(YEAR(G5361)&lt;2019,O5361="X"),0,IF(ISBLANK(H5361),DATEDIF(G5361,'[3]1.Pradzia'!$D$13,"M"),DATEDIF(G5361,H5361,"m")))</f>
        <v>0</v>
      </c>
      <c r="AE5361" s="37">
        <f>IF(E5361='[3]5.Grup_T'!$E$20,0,IF(AD5361&lt;&gt;0,M5361/V5361*MIN(12,AD5361),0))</f>
        <v>0</v>
      </c>
      <c r="AF5361" s="37">
        <f t="shared" si="1170"/>
        <v>0</v>
      </c>
      <c r="AG5361" s="37">
        <f t="shared" si="1171"/>
        <v>0</v>
      </c>
      <c r="AH5361" s="37">
        <f t="shared" si="1172"/>
        <v>0</v>
      </c>
      <c r="AI5361" s="35" t="str">
        <f t="shared" si="1173"/>
        <v>Nusidėvėjęs</v>
      </c>
      <c r="AJ5361" s="38" t="str">
        <f>IF(AND(F5361&lt;&gt;[3]Pav.tvarkyklė!$B$12,F5361&lt;&gt;[3]Pav.tvarkyklė!$B$13),"GVTNT","X")</f>
        <v>GVTNT</v>
      </c>
      <c r="AK5361" s="39">
        <f t="shared" si="1175"/>
        <v>0</v>
      </c>
      <c r="AL5361" s="41"/>
      <c r="AM5361" s="41"/>
      <c r="AN5361" s="41">
        <f t="shared" si="1163"/>
        <v>1900</v>
      </c>
      <c r="AO5361" s="41"/>
      <c r="AP5361" s="41"/>
      <c r="AQ5361" s="41"/>
      <c r="AR5361" s="42"/>
      <c r="AS5361" s="42"/>
      <c r="AU5361" s="43">
        <f t="shared" si="1164"/>
        <v>0</v>
      </c>
    </row>
    <row r="5362" spans="1:47" ht="15" customHeight="1" x14ac:dyDescent="0.25">
      <c r="A5362" s="11"/>
      <c r="B5362" s="19">
        <v>5531</v>
      </c>
      <c r="C5362" s="61"/>
      <c r="D5362" s="62"/>
      <c r="E5362" s="78"/>
      <c r="F5362" s="63"/>
      <c r="G5362" s="80"/>
      <c r="H5362" s="94"/>
      <c r="I5362" s="95"/>
      <c r="J5362" s="27"/>
      <c r="K5362" s="27"/>
      <c r="L5362" s="95"/>
      <c r="M5362" s="96"/>
      <c r="N5362" s="29">
        <v>0</v>
      </c>
      <c r="O5362" s="30" t="str">
        <f>IF(G5362&lt;=$N$2,"",IF(F5362=[3]Pav.tvarkyklė!$B$13,"",IF(ISBLANK(R5362),"X","")))</f>
        <v/>
      </c>
      <c r="P5362" s="91"/>
      <c r="Q5362" s="63"/>
      <c r="R5362" s="63"/>
      <c r="S5362" s="63"/>
      <c r="T5362" s="63"/>
      <c r="U5362" s="34" t="str">
        <f>IFERROR(INDEX('[3]5.Grup_T'!$G$4:$G$22,MATCH('6.Turtas'!E5362,'[3]5.Grup_T'!$E$4:$E$22,0)),"0")</f>
        <v>0</v>
      </c>
      <c r="V5362" s="35">
        <f t="shared" si="1165"/>
        <v>0</v>
      </c>
      <c r="W5362" s="35">
        <f>IF(NOT(ISBLANK(H5362)),(12-DATEDIF(H5362,'[3]1.Pradzia'!$D$13,"m")),0)</f>
        <v>0</v>
      </c>
      <c r="X5362" s="35">
        <f t="shared" si="1166"/>
        <v>0</v>
      </c>
      <c r="Y5362" s="35">
        <f t="shared" si="1162"/>
        <v>0</v>
      </c>
      <c r="Z5362" s="35">
        <f t="shared" si="1174"/>
        <v>0</v>
      </c>
      <c r="AA5362" s="36">
        <f t="shared" si="1167"/>
        <v>0</v>
      </c>
      <c r="AB5362" s="36">
        <f t="shared" si="1168"/>
        <v>0</v>
      </c>
      <c r="AC5362" s="37">
        <f t="shared" si="1169"/>
        <v>0</v>
      </c>
      <c r="AD5362" s="35">
        <f>IF(OR(YEAR(G5362)&lt;2019,O5362="X"),0,IF(ISBLANK(H5362),DATEDIF(G5362,'[3]1.Pradzia'!$D$13,"M"),DATEDIF(G5362,H5362,"m")))</f>
        <v>0</v>
      </c>
      <c r="AE5362" s="37">
        <f>IF(E5362='[3]5.Grup_T'!$E$20,0,IF(AD5362&lt;&gt;0,M5362/V5362*MIN(12,AD5362),0))</f>
        <v>0</v>
      </c>
      <c r="AF5362" s="37">
        <f t="shared" si="1170"/>
        <v>0</v>
      </c>
      <c r="AG5362" s="37">
        <f t="shared" si="1171"/>
        <v>0</v>
      </c>
      <c r="AH5362" s="37">
        <f t="shared" si="1172"/>
        <v>0</v>
      </c>
      <c r="AI5362" s="35" t="str">
        <f t="shared" si="1173"/>
        <v>Nusidėvėjęs</v>
      </c>
      <c r="AJ5362" s="38" t="str">
        <f>IF(AND(F5362&lt;&gt;[3]Pav.tvarkyklė!$B$12,F5362&lt;&gt;[3]Pav.tvarkyklė!$B$13),"GVTNT","X")</f>
        <v>GVTNT</v>
      </c>
      <c r="AK5362" s="39">
        <f t="shared" si="1175"/>
        <v>0</v>
      </c>
      <c r="AL5362" s="41"/>
      <c r="AM5362" s="41"/>
      <c r="AN5362" s="41">
        <f t="shared" si="1163"/>
        <v>1900</v>
      </c>
      <c r="AO5362" s="41"/>
      <c r="AP5362" s="41"/>
      <c r="AQ5362" s="41"/>
      <c r="AR5362" s="42"/>
      <c r="AS5362" s="42"/>
      <c r="AU5362" s="43">
        <f t="shared" si="1164"/>
        <v>0</v>
      </c>
    </row>
    <row r="5363" spans="1:47" ht="15" customHeight="1" x14ac:dyDescent="0.25">
      <c r="A5363" s="11"/>
      <c r="B5363" s="19">
        <v>5532</v>
      </c>
      <c r="C5363" s="61"/>
      <c r="D5363" s="62"/>
      <c r="E5363" s="78"/>
      <c r="F5363" s="63"/>
      <c r="G5363" s="80"/>
      <c r="H5363" s="94"/>
      <c r="I5363" s="95"/>
      <c r="J5363" s="27"/>
      <c r="K5363" s="27"/>
      <c r="L5363" s="95"/>
      <c r="M5363" s="96"/>
      <c r="N5363" s="29">
        <v>0</v>
      </c>
      <c r="O5363" s="30" t="str">
        <f>IF(G5363&lt;=$N$2,"",IF(F5363=[3]Pav.tvarkyklė!$B$13,"",IF(ISBLANK(R5363),"X","")))</f>
        <v/>
      </c>
      <c r="P5363" s="91"/>
      <c r="Q5363" s="63"/>
      <c r="R5363" s="63"/>
      <c r="S5363" s="63"/>
      <c r="T5363" s="63"/>
      <c r="U5363" s="34" t="str">
        <f>IFERROR(INDEX('[3]5.Grup_T'!$G$4:$G$22,MATCH('6.Turtas'!E5363,'[3]5.Grup_T'!$E$4:$E$22,0)),"0")</f>
        <v>0</v>
      </c>
      <c r="V5363" s="35">
        <f t="shared" si="1165"/>
        <v>0</v>
      </c>
      <c r="W5363" s="35">
        <f>IF(NOT(ISBLANK(H5363)),(12-DATEDIF(H5363,'[3]1.Pradzia'!$D$13,"m")),0)</f>
        <v>0</v>
      </c>
      <c r="X5363" s="35">
        <f t="shared" si="1166"/>
        <v>0</v>
      </c>
      <c r="Y5363" s="35">
        <f t="shared" si="1162"/>
        <v>0</v>
      </c>
      <c r="Z5363" s="35">
        <f t="shared" si="1174"/>
        <v>0</v>
      </c>
      <c r="AA5363" s="36">
        <f t="shared" si="1167"/>
        <v>0</v>
      </c>
      <c r="AB5363" s="36">
        <f t="shared" si="1168"/>
        <v>0</v>
      </c>
      <c r="AC5363" s="37">
        <f t="shared" si="1169"/>
        <v>0</v>
      </c>
      <c r="AD5363" s="35">
        <f>IF(OR(YEAR(G5363)&lt;2019,O5363="X"),0,IF(ISBLANK(H5363),DATEDIF(G5363,'[3]1.Pradzia'!$D$13,"M"),DATEDIF(G5363,H5363,"m")))</f>
        <v>0</v>
      </c>
      <c r="AE5363" s="37">
        <f>IF(E5363='[3]5.Grup_T'!$E$20,0,IF(AD5363&lt;&gt;0,M5363/V5363*MIN(12,AD5363),0))</f>
        <v>0</v>
      </c>
      <c r="AF5363" s="37">
        <f t="shared" si="1170"/>
        <v>0</v>
      </c>
      <c r="AG5363" s="37">
        <f t="shared" si="1171"/>
        <v>0</v>
      </c>
      <c r="AH5363" s="37">
        <f t="shared" si="1172"/>
        <v>0</v>
      </c>
      <c r="AI5363" s="35" t="str">
        <f t="shared" si="1173"/>
        <v>Nusidėvėjęs</v>
      </c>
      <c r="AJ5363" s="38" t="str">
        <f>IF(AND(F5363&lt;&gt;[3]Pav.tvarkyklė!$B$12,F5363&lt;&gt;[3]Pav.tvarkyklė!$B$13),"GVTNT","X")</f>
        <v>GVTNT</v>
      </c>
      <c r="AK5363" s="39">
        <f t="shared" si="1175"/>
        <v>0</v>
      </c>
      <c r="AL5363" s="41"/>
      <c r="AM5363" s="41"/>
      <c r="AN5363" s="41">
        <f t="shared" si="1163"/>
        <v>1900</v>
      </c>
      <c r="AO5363" s="41"/>
      <c r="AP5363" s="41"/>
      <c r="AQ5363" s="41"/>
      <c r="AR5363" s="42"/>
      <c r="AS5363" s="42"/>
      <c r="AU5363" s="43">
        <f t="shared" si="1164"/>
        <v>0</v>
      </c>
    </row>
    <row r="5364" spans="1:47" ht="15" customHeight="1" x14ac:dyDescent="0.25">
      <c r="A5364" s="11"/>
      <c r="B5364" s="19">
        <v>5533</v>
      </c>
      <c r="C5364" s="61"/>
      <c r="D5364" s="62"/>
      <c r="E5364" s="78"/>
      <c r="F5364" s="63"/>
      <c r="G5364" s="80"/>
      <c r="H5364" s="94"/>
      <c r="I5364" s="95"/>
      <c r="J5364" s="27"/>
      <c r="K5364" s="27"/>
      <c r="L5364" s="95"/>
      <c r="M5364" s="96"/>
      <c r="N5364" s="29">
        <v>0</v>
      </c>
      <c r="O5364" s="30" t="str">
        <f>IF(G5364&lt;=$N$2,"",IF(F5364=[3]Pav.tvarkyklė!$B$13,"",IF(ISBLANK(R5364),"X","")))</f>
        <v/>
      </c>
      <c r="P5364" s="91"/>
      <c r="Q5364" s="63"/>
      <c r="R5364" s="63"/>
      <c r="S5364" s="63"/>
      <c r="T5364" s="63"/>
      <c r="U5364" s="34" t="str">
        <f>IFERROR(INDEX('[3]5.Grup_T'!$G$4:$G$22,MATCH('6.Turtas'!E5364,'[3]5.Grup_T'!$E$4:$E$22,0)),"0")</f>
        <v>0</v>
      </c>
      <c r="V5364" s="35">
        <f t="shared" si="1165"/>
        <v>0</v>
      </c>
      <c r="W5364" s="35">
        <f>IF(NOT(ISBLANK(H5364)),(12-DATEDIF(H5364,'[3]1.Pradzia'!$D$13,"m")),0)</f>
        <v>0</v>
      </c>
      <c r="X5364" s="35">
        <f t="shared" si="1166"/>
        <v>0</v>
      </c>
      <c r="Y5364" s="35">
        <f t="shared" si="1162"/>
        <v>0</v>
      </c>
      <c r="Z5364" s="35">
        <f t="shared" si="1174"/>
        <v>0</v>
      </c>
      <c r="AA5364" s="36">
        <f t="shared" si="1167"/>
        <v>0</v>
      </c>
      <c r="AB5364" s="36">
        <f t="shared" si="1168"/>
        <v>0</v>
      </c>
      <c r="AC5364" s="37">
        <f t="shared" si="1169"/>
        <v>0</v>
      </c>
      <c r="AD5364" s="35">
        <f>IF(OR(YEAR(G5364)&lt;2019,O5364="X"),0,IF(ISBLANK(H5364),DATEDIF(G5364,'[3]1.Pradzia'!$D$13,"M"),DATEDIF(G5364,H5364,"m")))</f>
        <v>0</v>
      </c>
      <c r="AE5364" s="37">
        <f>IF(E5364='[3]5.Grup_T'!$E$20,0,IF(AD5364&lt;&gt;0,M5364/V5364*MIN(12,AD5364),0))</f>
        <v>0</v>
      </c>
      <c r="AF5364" s="37">
        <f t="shared" si="1170"/>
        <v>0</v>
      </c>
      <c r="AG5364" s="37">
        <f t="shared" si="1171"/>
        <v>0</v>
      </c>
      <c r="AH5364" s="37">
        <f t="shared" si="1172"/>
        <v>0</v>
      </c>
      <c r="AI5364" s="35" t="str">
        <f t="shared" si="1173"/>
        <v>Nusidėvėjęs</v>
      </c>
      <c r="AJ5364" s="38" t="str">
        <f>IF(AND(F5364&lt;&gt;[3]Pav.tvarkyklė!$B$12,F5364&lt;&gt;[3]Pav.tvarkyklė!$B$13),"GVTNT","X")</f>
        <v>GVTNT</v>
      </c>
      <c r="AK5364" s="39">
        <f t="shared" si="1175"/>
        <v>0</v>
      </c>
      <c r="AL5364" s="41"/>
      <c r="AM5364" s="41"/>
      <c r="AN5364" s="41">
        <f t="shared" si="1163"/>
        <v>1900</v>
      </c>
      <c r="AO5364" s="41"/>
      <c r="AP5364" s="41"/>
      <c r="AQ5364" s="41"/>
      <c r="AR5364" s="42"/>
      <c r="AS5364" s="42"/>
      <c r="AU5364" s="43">
        <f t="shared" si="1164"/>
        <v>0</v>
      </c>
    </row>
    <row r="5365" spans="1:47" ht="15" customHeight="1" x14ac:dyDescent="0.25">
      <c r="A5365" s="11"/>
      <c r="B5365" s="19">
        <v>5534</v>
      </c>
      <c r="C5365" s="61"/>
      <c r="D5365" s="62"/>
      <c r="E5365" s="78"/>
      <c r="F5365" s="63"/>
      <c r="G5365" s="80"/>
      <c r="H5365" s="94"/>
      <c r="I5365" s="95"/>
      <c r="J5365" s="27"/>
      <c r="K5365" s="27"/>
      <c r="L5365" s="95"/>
      <c r="M5365" s="96"/>
      <c r="N5365" s="29">
        <v>0</v>
      </c>
      <c r="O5365" s="30" t="str">
        <f>IF(G5365&lt;=$N$2,"",IF(F5365=[3]Pav.tvarkyklė!$B$13,"",IF(ISBLANK(R5365),"X","")))</f>
        <v/>
      </c>
      <c r="P5365" s="91"/>
      <c r="Q5365" s="63"/>
      <c r="R5365" s="63"/>
      <c r="S5365" s="63"/>
      <c r="T5365" s="63"/>
      <c r="U5365" s="34" t="str">
        <f>IFERROR(INDEX('[3]5.Grup_T'!$G$4:$G$22,MATCH('6.Turtas'!E5365,'[3]5.Grup_T'!$E$4:$E$22,0)),"0")</f>
        <v>0</v>
      </c>
      <c r="V5365" s="35">
        <f t="shared" si="1165"/>
        <v>0</v>
      </c>
      <c r="W5365" s="35">
        <f>IF(NOT(ISBLANK(H5365)),(12-DATEDIF(H5365,'[3]1.Pradzia'!$D$13,"m")),0)</f>
        <v>0</v>
      </c>
      <c r="X5365" s="35">
        <f t="shared" si="1166"/>
        <v>0</v>
      </c>
      <c r="Y5365" s="35">
        <f t="shared" si="1162"/>
        <v>0</v>
      </c>
      <c r="Z5365" s="35">
        <f t="shared" si="1174"/>
        <v>0</v>
      </c>
      <c r="AA5365" s="36">
        <f t="shared" si="1167"/>
        <v>0</v>
      </c>
      <c r="AB5365" s="36">
        <f t="shared" si="1168"/>
        <v>0</v>
      </c>
      <c r="AC5365" s="37">
        <f t="shared" si="1169"/>
        <v>0</v>
      </c>
      <c r="AD5365" s="35">
        <f>IF(OR(YEAR(G5365)&lt;2019,O5365="X"),0,IF(ISBLANK(H5365),DATEDIF(G5365,'[3]1.Pradzia'!$D$13,"M"),DATEDIF(G5365,H5365,"m")))</f>
        <v>0</v>
      </c>
      <c r="AE5365" s="37">
        <f>IF(E5365='[3]5.Grup_T'!$E$20,0,IF(AD5365&lt;&gt;0,M5365/V5365*MIN(12,AD5365),0))</f>
        <v>0</v>
      </c>
      <c r="AF5365" s="37">
        <f t="shared" si="1170"/>
        <v>0</v>
      </c>
      <c r="AG5365" s="37">
        <f t="shared" si="1171"/>
        <v>0</v>
      </c>
      <c r="AH5365" s="37">
        <f t="shared" si="1172"/>
        <v>0</v>
      </c>
      <c r="AI5365" s="35" t="str">
        <f t="shared" si="1173"/>
        <v>Nusidėvėjęs</v>
      </c>
      <c r="AJ5365" s="38" t="str">
        <f>IF(AND(F5365&lt;&gt;[3]Pav.tvarkyklė!$B$12,F5365&lt;&gt;[3]Pav.tvarkyklė!$B$13),"GVTNT","X")</f>
        <v>GVTNT</v>
      </c>
      <c r="AK5365" s="39">
        <f t="shared" si="1175"/>
        <v>0</v>
      </c>
      <c r="AL5365" s="41"/>
      <c r="AM5365" s="41"/>
      <c r="AN5365" s="41">
        <f t="shared" si="1163"/>
        <v>1900</v>
      </c>
      <c r="AO5365" s="41"/>
      <c r="AP5365" s="41"/>
      <c r="AQ5365" s="41"/>
      <c r="AR5365" s="42"/>
      <c r="AS5365" s="42"/>
      <c r="AU5365" s="43">
        <f t="shared" si="1164"/>
        <v>0</v>
      </c>
    </row>
    <row r="5366" spans="1:47" ht="15" customHeight="1" x14ac:dyDescent="0.25">
      <c r="A5366" s="11"/>
      <c r="B5366" s="19">
        <v>5535</v>
      </c>
      <c r="C5366" s="61"/>
      <c r="D5366" s="62"/>
      <c r="E5366" s="78"/>
      <c r="F5366" s="63"/>
      <c r="G5366" s="80"/>
      <c r="H5366" s="94"/>
      <c r="I5366" s="95"/>
      <c r="J5366" s="27"/>
      <c r="K5366" s="27"/>
      <c r="L5366" s="95"/>
      <c r="M5366" s="96"/>
      <c r="N5366" s="29">
        <v>0</v>
      </c>
      <c r="O5366" s="30" t="str">
        <f>IF(G5366&lt;=$N$2,"",IF(F5366=[3]Pav.tvarkyklė!$B$13,"",IF(ISBLANK(R5366),"X","")))</f>
        <v/>
      </c>
      <c r="P5366" s="91"/>
      <c r="Q5366" s="63"/>
      <c r="R5366" s="63"/>
      <c r="S5366" s="63"/>
      <c r="T5366" s="63"/>
      <c r="U5366" s="34" t="str">
        <f>IFERROR(INDEX('[3]5.Grup_T'!$G$4:$G$22,MATCH('6.Turtas'!E5366,'[3]5.Grup_T'!$E$4:$E$22,0)),"0")</f>
        <v>0</v>
      </c>
      <c r="V5366" s="35">
        <f t="shared" si="1165"/>
        <v>0</v>
      </c>
      <c r="W5366" s="35">
        <f>IF(NOT(ISBLANK(H5366)),(12-DATEDIF(H5366,'[3]1.Pradzia'!$D$13,"m")),0)</f>
        <v>0</v>
      </c>
      <c r="X5366" s="35">
        <f t="shared" si="1166"/>
        <v>0</v>
      </c>
      <c r="Y5366" s="35">
        <f t="shared" si="1162"/>
        <v>0</v>
      </c>
      <c r="Z5366" s="35">
        <f t="shared" si="1174"/>
        <v>0</v>
      </c>
      <c r="AA5366" s="36">
        <f t="shared" si="1167"/>
        <v>0</v>
      </c>
      <c r="AB5366" s="36">
        <f t="shared" si="1168"/>
        <v>0</v>
      </c>
      <c r="AC5366" s="37">
        <f t="shared" si="1169"/>
        <v>0</v>
      </c>
      <c r="AD5366" s="35">
        <f>IF(OR(YEAR(G5366)&lt;2019,O5366="X"),0,IF(ISBLANK(H5366),DATEDIF(G5366,'[3]1.Pradzia'!$D$13,"M"),DATEDIF(G5366,H5366,"m")))</f>
        <v>0</v>
      </c>
      <c r="AE5366" s="37">
        <f>IF(E5366='[3]5.Grup_T'!$E$20,0,IF(AD5366&lt;&gt;0,M5366/V5366*MIN(12,AD5366),0))</f>
        <v>0</v>
      </c>
      <c r="AF5366" s="37">
        <f t="shared" si="1170"/>
        <v>0</v>
      </c>
      <c r="AG5366" s="37">
        <f t="shared" si="1171"/>
        <v>0</v>
      </c>
      <c r="AH5366" s="37">
        <f t="shared" si="1172"/>
        <v>0</v>
      </c>
      <c r="AI5366" s="35" t="str">
        <f t="shared" si="1173"/>
        <v>Nusidėvėjęs</v>
      </c>
      <c r="AJ5366" s="38" t="str">
        <f>IF(AND(F5366&lt;&gt;[3]Pav.tvarkyklė!$B$12,F5366&lt;&gt;[3]Pav.tvarkyklė!$B$13),"GVTNT","X")</f>
        <v>GVTNT</v>
      </c>
      <c r="AK5366" s="39">
        <f t="shared" si="1175"/>
        <v>0</v>
      </c>
      <c r="AL5366" s="41"/>
      <c r="AM5366" s="41"/>
      <c r="AN5366" s="41">
        <f t="shared" si="1163"/>
        <v>1900</v>
      </c>
      <c r="AO5366" s="41"/>
      <c r="AP5366" s="41"/>
      <c r="AQ5366" s="41"/>
      <c r="AR5366" s="42"/>
      <c r="AS5366" s="42"/>
      <c r="AU5366" s="43">
        <f t="shared" si="1164"/>
        <v>0</v>
      </c>
    </row>
    <row r="5367" spans="1:47" ht="15" customHeight="1" x14ac:dyDescent="0.25">
      <c r="A5367" s="11"/>
      <c r="B5367" s="19">
        <v>5536</v>
      </c>
      <c r="C5367" s="61"/>
      <c r="D5367" s="62"/>
      <c r="E5367" s="78"/>
      <c r="F5367" s="63"/>
      <c r="G5367" s="80"/>
      <c r="H5367" s="94"/>
      <c r="I5367" s="95"/>
      <c r="J5367" s="27"/>
      <c r="K5367" s="27"/>
      <c r="L5367" s="95"/>
      <c r="M5367" s="96"/>
      <c r="N5367" s="29">
        <v>0</v>
      </c>
      <c r="O5367" s="30" t="str">
        <f>IF(G5367&lt;=$N$2,"",IF(F5367=[3]Pav.tvarkyklė!$B$13,"",IF(ISBLANK(R5367),"X","")))</f>
        <v/>
      </c>
      <c r="P5367" s="91"/>
      <c r="Q5367" s="63"/>
      <c r="R5367" s="63"/>
      <c r="S5367" s="63"/>
      <c r="T5367" s="63"/>
      <c r="U5367" s="34" t="str">
        <f>IFERROR(INDEX('[3]5.Grup_T'!$G$4:$G$22,MATCH('6.Turtas'!E5367,'[3]5.Grup_T'!$E$4:$E$22,0)),"0")</f>
        <v>0</v>
      </c>
      <c r="V5367" s="35">
        <f t="shared" si="1165"/>
        <v>0</v>
      </c>
      <c r="W5367" s="35">
        <f>IF(NOT(ISBLANK(H5367)),(12-DATEDIF(H5367,'[3]1.Pradzia'!$D$13,"m")),0)</f>
        <v>0</v>
      </c>
      <c r="X5367" s="35">
        <f t="shared" si="1166"/>
        <v>0</v>
      </c>
      <c r="Y5367" s="35">
        <f t="shared" ref="Y5367:Y5430" si="1176">IF(YEAR(G5367)&gt;=2019,0,IF(Z5367&lt;=0,0,IF(W5367&lt;&gt;0,MIN(W5367,Z5367),MIN(12,Z5367))))</f>
        <v>0</v>
      </c>
      <c r="Z5367" s="35">
        <f t="shared" si="1174"/>
        <v>0</v>
      </c>
      <c r="AA5367" s="36">
        <f t="shared" si="1167"/>
        <v>0</v>
      </c>
      <c r="AB5367" s="36">
        <f t="shared" si="1168"/>
        <v>0</v>
      </c>
      <c r="AC5367" s="37">
        <f t="shared" si="1169"/>
        <v>0</v>
      </c>
      <c r="AD5367" s="35">
        <f>IF(OR(YEAR(G5367)&lt;2019,O5367="X"),0,IF(ISBLANK(H5367),DATEDIF(G5367,'[3]1.Pradzia'!$D$13,"M"),DATEDIF(G5367,H5367,"m")))</f>
        <v>0</v>
      </c>
      <c r="AE5367" s="37">
        <f>IF(E5367='[3]5.Grup_T'!$E$20,0,IF(AD5367&lt;&gt;0,M5367/V5367*MIN(12,AD5367),0))</f>
        <v>0</v>
      </c>
      <c r="AF5367" s="37">
        <f t="shared" si="1170"/>
        <v>0</v>
      </c>
      <c r="AG5367" s="37">
        <f t="shared" si="1171"/>
        <v>0</v>
      </c>
      <c r="AH5367" s="37">
        <f t="shared" si="1172"/>
        <v>0</v>
      </c>
      <c r="AI5367" s="35" t="str">
        <f t="shared" si="1173"/>
        <v>Nusidėvėjęs</v>
      </c>
      <c r="AJ5367" s="38" t="str">
        <f>IF(AND(F5367&lt;&gt;[3]Pav.tvarkyklė!$B$12,F5367&lt;&gt;[3]Pav.tvarkyklė!$B$13),"GVTNT","X")</f>
        <v>GVTNT</v>
      </c>
      <c r="AK5367" s="39">
        <f t="shared" si="1175"/>
        <v>0</v>
      </c>
      <c r="AL5367" s="41"/>
      <c r="AM5367" s="41"/>
      <c r="AN5367" s="41">
        <f t="shared" si="1163"/>
        <v>1900</v>
      </c>
      <c r="AO5367" s="41"/>
      <c r="AP5367" s="41"/>
      <c r="AQ5367" s="41"/>
      <c r="AR5367" s="42"/>
      <c r="AS5367" s="42"/>
      <c r="AU5367" s="43">
        <f t="shared" si="1164"/>
        <v>0</v>
      </c>
    </row>
    <row r="5368" spans="1:47" ht="15" customHeight="1" x14ac:dyDescent="0.25">
      <c r="A5368" s="11"/>
      <c r="B5368" s="19">
        <v>5537</v>
      </c>
      <c r="C5368" s="61"/>
      <c r="D5368" s="62"/>
      <c r="E5368" s="78"/>
      <c r="F5368" s="63"/>
      <c r="G5368" s="80"/>
      <c r="H5368" s="94"/>
      <c r="I5368" s="95"/>
      <c r="J5368" s="27"/>
      <c r="K5368" s="27"/>
      <c r="L5368" s="95"/>
      <c r="M5368" s="96"/>
      <c r="N5368" s="29">
        <v>0</v>
      </c>
      <c r="O5368" s="30" t="str">
        <f>IF(G5368&lt;=$N$2,"",IF(F5368=[3]Pav.tvarkyklė!$B$13,"",IF(ISBLANK(R5368),"X","")))</f>
        <v/>
      </c>
      <c r="P5368" s="91"/>
      <c r="Q5368" s="63"/>
      <c r="R5368" s="63"/>
      <c r="S5368" s="63"/>
      <c r="T5368" s="63"/>
      <c r="U5368" s="34" t="str">
        <f>IFERROR(INDEX('[3]5.Grup_T'!$G$4:$G$22,MATCH('6.Turtas'!E5368,'[3]5.Grup_T'!$E$4:$E$22,0)),"0")</f>
        <v>0</v>
      </c>
      <c r="V5368" s="35">
        <f t="shared" si="1165"/>
        <v>0</v>
      </c>
      <c r="W5368" s="35">
        <f>IF(NOT(ISBLANK(H5368)),(12-DATEDIF(H5368,'[3]1.Pradzia'!$D$13,"m")),0)</f>
        <v>0</v>
      </c>
      <c r="X5368" s="35">
        <f t="shared" si="1166"/>
        <v>0</v>
      </c>
      <c r="Y5368" s="35">
        <f t="shared" si="1176"/>
        <v>0</v>
      </c>
      <c r="Z5368" s="35">
        <f t="shared" si="1174"/>
        <v>0</v>
      </c>
      <c r="AA5368" s="36">
        <f t="shared" si="1167"/>
        <v>0</v>
      </c>
      <c r="AB5368" s="36">
        <f t="shared" si="1168"/>
        <v>0</v>
      </c>
      <c r="AC5368" s="37">
        <f t="shared" si="1169"/>
        <v>0</v>
      </c>
      <c r="AD5368" s="35">
        <f>IF(OR(YEAR(G5368)&lt;2019,O5368="X"),0,IF(ISBLANK(H5368),DATEDIF(G5368,'[3]1.Pradzia'!$D$13,"M"),DATEDIF(G5368,H5368,"m")))</f>
        <v>0</v>
      </c>
      <c r="AE5368" s="37">
        <f>IF(E5368='[3]5.Grup_T'!$E$20,0,IF(AD5368&lt;&gt;0,M5368/V5368*MIN(12,AD5368),0))</f>
        <v>0</v>
      </c>
      <c r="AF5368" s="37">
        <f t="shared" si="1170"/>
        <v>0</v>
      </c>
      <c r="AG5368" s="37">
        <f t="shared" si="1171"/>
        <v>0</v>
      </c>
      <c r="AH5368" s="37">
        <f t="shared" si="1172"/>
        <v>0</v>
      </c>
      <c r="AI5368" s="35" t="str">
        <f t="shared" si="1173"/>
        <v>Nusidėvėjęs</v>
      </c>
      <c r="AJ5368" s="38" t="str">
        <f>IF(AND(F5368&lt;&gt;[3]Pav.tvarkyklė!$B$12,F5368&lt;&gt;[3]Pav.tvarkyklė!$B$13),"GVTNT","X")</f>
        <v>GVTNT</v>
      </c>
      <c r="AK5368" s="39">
        <f t="shared" si="1175"/>
        <v>0</v>
      </c>
      <c r="AL5368" s="41"/>
      <c r="AM5368" s="41"/>
      <c r="AN5368" s="41">
        <f t="shared" si="1163"/>
        <v>1900</v>
      </c>
      <c r="AO5368" s="41"/>
      <c r="AP5368" s="41"/>
      <c r="AQ5368" s="41"/>
      <c r="AR5368" s="42"/>
      <c r="AS5368" s="42"/>
      <c r="AU5368" s="43">
        <f t="shared" si="1164"/>
        <v>0</v>
      </c>
    </row>
    <row r="5369" spans="1:47" ht="15" customHeight="1" x14ac:dyDescent="0.25">
      <c r="A5369" s="11"/>
      <c r="B5369" s="19">
        <v>5538</v>
      </c>
      <c r="C5369" s="61"/>
      <c r="D5369" s="62"/>
      <c r="E5369" s="78"/>
      <c r="F5369" s="63"/>
      <c r="G5369" s="80"/>
      <c r="H5369" s="94"/>
      <c r="I5369" s="95"/>
      <c r="J5369" s="27"/>
      <c r="K5369" s="27"/>
      <c r="L5369" s="95"/>
      <c r="M5369" s="96"/>
      <c r="N5369" s="29">
        <v>0</v>
      </c>
      <c r="O5369" s="30" t="str">
        <f>IF(G5369&lt;=$N$2,"",IF(F5369=[3]Pav.tvarkyklė!$B$13,"",IF(ISBLANK(R5369),"X","")))</f>
        <v/>
      </c>
      <c r="P5369" s="91"/>
      <c r="Q5369" s="63"/>
      <c r="R5369" s="63"/>
      <c r="S5369" s="63"/>
      <c r="T5369" s="63"/>
      <c r="U5369" s="34" t="str">
        <f>IFERROR(INDEX('[3]5.Grup_T'!$G$4:$G$22,MATCH('6.Turtas'!E5369,'[3]5.Grup_T'!$E$4:$E$22,0)),"0")</f>
        <v>0</v>
      </c>
      <c r="V5369" s="35">
        <f t="shared" si="1165"/>
        <v>0</v>
      </c>
      <c r="W5369" s="35">
        <f>IF(NOT(ISBLANK(H5369)),(12-DATEDIF(H5369,'[3]1.Pradzia'!$D$13,"m")),0)</f>
        <v>0</v>
      </c>
      <c r="X5369" s="35">
        <f t="shared" si="1166"/>
        <v>0</v>
      </c>
      <c r="Y5369" s="35">
        <f t="shared" si="1176"/>
        <v>0</v>
      </c>
      <c r="Z5369" s="35">
        <f t="shared" si="1174"/>
        <v>0</v>
      </c>
      <c r="AA5369" s="36">
        <f t="shared" si="1167"/>
        <v>0</v>
      </c>
      <c r="AB5369" s="36">
        <f t="shared" si="1168"/>
        <v>0</v>
      </c>
      <c r="AC5369" s="37">
        <f t="shared" si="1169"/>
        <v>0</v>
      </c>
      <c r="AD5369" s="35">
        <f>IF(OR(YEAR(G5369)&lt;2019,O5369="X"),0,IF(ISBLANK(H5369),DATEDIF(G5369,'[3]1.Pradzia'!$D$13,"M"),DATEDIF(G5369,H5369,"m")))</f>
        <v>0</v>
      </c>
      <c r="AE5369" s="37">
        <f>IF(E5369='[3]5.Grup_T'!$E$20,0,IF(AD5369&lt;&gt;0,M5369/V5369*MIN(12,AD5369),0))</f>
        <v>0</v>
      </c>
      <c r="AF5369" s="37">
        <f t="shared" si="1170"/>
        <v>0</v>
      </c>
      <c r="AG5369" s="37">
        <f t="shared" si="1171"/>
        <v>0</v>
      </c>
      <c r="AH5369" s="37">
        <f t="shared" si="1172"/>
        <v>0</v>
      </c>
      <c r="AI5369" s="35" t="str">
        <f t="shared" si="1173"/>
        <v>Nusidėvėjęs</v>
      </c>
      <c r="AJ5369" s="38" t="str">
        <f>IF(AND(F5369&lt;&gt;[3]Pav.tvarkyklė!$B$12,F5369&lt;&gt;[3]Pav.tvarkyklė!$B$13),"GVTNT","X")</f>
        <v>GVTNT</v>
      </c>
      <c r="AK5369" s="39">
        <f t="shared" si="1175"/>
        <v>0</v>
      </c>
      <c r="AL5369" s="41"/>
      <c r="AM5369" s="41"/>
      <c r="AN5369" s="41">
        <f t="shared" si="1163"/>
        <v>1900</v>
      </c>
      <c r="AO5369" s="41"/>
      <c r="AP5369" s="41"/>
      <c r="AQ5369" s="41"/>
      <c r="AR5369" s="42"/>
      <c r="AS5369" s="42"/>
      <c r="AU5369" s="43">
        <f t="shared" si="1164"/>
        <v>0</v>
      </c>
    </row>
    <row r="5370" spans="1:47" ht="15" customHeight="1" x14ac:dyDescent="0.25">
      <c r="A5370" s="11"/>
      <c r="B5370" s="19">
        <v>5539</v>
      </c>
      <c r="C5370" s="61"/>
      <c r="D5370" s="62"/>
      <c r="E5370" s="78"/>
      <c r="F5370" s="63"/>
      <c r="G5370" s="80"/>
      <c r="H5370" s="94"/>
      <c r="I5370" s="95"/>
      <c r="J5370" s="27"/>
      <c r="K5370" s="27"/>
      <c r="L5370" s="95"/>
      <c r="M5370" s="96"/>
      <c r="N5370" s="29">
        <v>0</v>
      </c>
      <c r="O5370" s="30" t="str">
        <f>IF(G5370&lt;=$N$2,"",IF(F5370=[3]Pav.tvarkyklė!$B$13,"",IF(ISBLANK(R5370),"X","")))</f>
        <v/>
      </c>
      <c r="P5370" s="91"/>
      <c r="Q5370" s="63"/>
      <c r="R5370" s="63"/>
      <c r="S5370" s="63"/>
      <c r="T5370" s="63"/>
      <c r="U5370" s="34" t="str">
        <f>IFERROR(INDEX('[3]5.Grup_T'!$G$4:$G$22,MATCH('6.Turtas'!E5370,'[3]5.Grup_T'!$E$4:$E$22,0)),"0")</f>
        <v>0</v>
      </c>
      <c r="V5370" s="35">
        <f t="shared" si="1165"/>
        <v>0</v>
      </c>
      <c r="W5370" s="35">
        <f>IF(NOT(ISBLANK(H5370)),(12-DATEDIF(H5370,'[3]1.Pradzia'!$D$13,"m")),0)</f>
        <v>0</v>
      </c>
      <c r="X5370" s="35">
        <f t="shared" si="1166"/>
        <v>0</v>
      </c>
      <c r="Y5370" s="35">
        <f t="shared" si="1176"/>
        <v>0</v>
      </c>
      <c r="Z5370" s="35">
        <f t="shared" si="1174"/>
        <v>0</v>
      </c>
      <c r="AA5370" s="36">
        <f t="shared" si="1167"/>
        <v>0</v>
      </c>
      <c r="AB5370" s="36">
        <f t="shared" si="1168"/>
        <v>0</v>
      </c>
      <c r="AC5370" s="37">
        <f t="shared" si="1169"/>
        <v>0</v>
      </c>
      <c r="AD5370" s="35">
        <f>IF(OR(YEAR(G5370)&lt;2019,O5370="X"),0,IF(ISBLANK(H5370),DATEDIF(G5370,'[3]1.Pradzia'!$D$13,"M"),DATEDIF(G5370,H5370,"m")))</f>
        <v>0</v>
      </c>
      <c r="AE5370" s="37">
        <f>IF(E5370='[3]5.Grup_T'!$E$20,0,IF(AD5370&lt;&gt;0,M5370/V5370*MIN(12,AD5370),0))</f>
        <v>0</v>
      </c>
      <c r="AF5370" s="37">
        <f t="shared" si="1170"/>
        <v>0</v>
      </c>
      <c r="AG5370" s="37">
        <f t="shared" si="1171"/>
        <v>0</v>
      </c>
      <c r="AH5370" s="37">
        <f t="shared" si="1172"/>
        <v>0</v>
      </c>
      <c r="AI5370" s="35" t="str">
        <f t="shared" si="1173"/>
        <v>Nusidėvėjęs</v>
      </c>
      <c r="AJ5370" s="38" t="str">
        <f>IF(AND(F5370&lt;&gt;[3]Pav.tvarkyklė!$B$12,F5370&lt;&gt;[3]Pav.tvarkyklė!$B$13),"GVTNT","X")</f>
        <v>GVTNT</v>
      </c>
      <c r="AK5370" s="39">
        <f t="shared" si="1175"/>
        <v>0</v>
      </c>
      <c r="AL5370" s="41"/>
      <c r="AM5370" s="41"/>
      <c r="AN5370" s="41">
        <f t="shared" si="1163"/>
        <v>1900</v>
      </c>
      <c r="AO5370" s="41"/>
      <c r="AP5370" s="41"/>
      <c r="AQ5370" s="41"/>
      <c r="AR5370" s="42"/>
      <c r="AS5370" s="42"/>
      <c r="AU5370" s="43">
        <f t="shared" si="1164"/>
        <v>0</v>
      </c>
    </row>
    <row r="5371" spans="1:47" ht="15" customHeight="1" x14ac:dyDescent="0.25">
      <c r="A5371" s="11"/>
      <c r="B5371" s="19">
        <v>5540</v>
      </c>
      <c r="C5371" s="61"/>
      <c r="D5371" s="62"/>
      <c r="E5371" s="78"/>
      <c r="F5371" s="63"/>
      <c r="G5371" s="80"/>
      <c r="H5371" s="94"/>
      <c r="I5371" s="95"/>
      <c r="J5371" s="27"/>
      <c r="K5371" s="27"/>
      <c r="L5371" s="95"/>
      <c r="M5371" s="96"/>
      <c r="N5371" s="29">
        <v>0</v>
      </c>
      <c r="O5371" s="30" t="str">
        <f>IF(G5371&lt;=$N$2,"",IF(F5371=[3]Pav.tvarkyklė!$B$13,"",IF(ISBLANK(R5371),"X","")))</f>
        <v/>
      </c>
      <c r="P5371" s="91"/>
      <c r="Q5371" s="63"/>
      <c r="R5371" s="63"/>
      <c r="S5371" s="63"/>
      <c r="T5371" s="63"/>
      <c r="U5371" s="34" t="str">
        <f>IFERROR(INDEX('[3]5.Grup_T'!$G$4:$G$22,MATCH('6.Turtas'!E5371,'[3]5.Grup_T'!$E$4:$E$22,0)),"0")</f>
        <v>0</v>
      </c>
      <c r="V5371" s="35">
        <f t="shared" si="1165"/>
        <v>0</v>
      </c>
      <c r="W5371" s="35">
        <f>IF(NOT(ISBLANK(H5371)),(12-DATEDIF(H5371,'[3]1.Pradzia'!$D$13,"m")),0)</f>
        <v>0</v>
      </c>
      <c r="X5371" s="35">
        <f t="shared" si="1166"/>
        <v>0</v>
      </c>
      <c r="Y5371" s="35">
        <f t="shared" si="1176"/>
        <v>0</v>
      </c>
      <c r="Z5371" s="35">
        <f t="shared" si="1174"/>
        <v>0</v>
      </c>
      <c r="AA5371" s="36">
        <f t="shared" si="1167"/>
        <v>0</v>
      </c>
      <c r="AB5371" s="36">
        <f t="shared" si="1168"/>
        <v>0</v>
      </c>
      <c r="AC5371" s="37">
        <f t="shared" si="1169"/>
        <v>0</v>
      </c>
      <c r="AD5371" s="35">
        <f>IF(OR(YEAR(G5371)&lt;2019,O5371="X"),0,IF(ISBLANK(H5371),DATEDIF(G5371,'[3]1.Pradzia'!$D$13,"M"),DATEDIF(G5371,H5371,"m")))</f>
        <v>0</v>
      </c>
      <c r="AE5371" s="37">
        <f>IF(E5371='[3]5.Grup_T'!$E$20,0,IF(AD5371&lt;&gt;0,M5371/V5371*MIN(12,AD5371),0))</f>
        <v>0</v>
      </c>
      <c r="AF5371" s="37">
        <f t="shared" si="1170"/>
        <v>0</v>
      </c>
      <c r="AG5371" s="37">
        <f t="shared" si="1171"/>
        <v>0</v>
      </c>
      <c r="AH5371" s="37">
        <f t="shared" si="1172"/>
        <v>0</v>
      </c>
      <c r="AI5371" s="35" t="str">
        <f t="shared" si="1173"/>
        <v>Nusidėvėjęs</v>
      </c>
      <c r="AJ5371" s="38" t="str">
        <f>IF(AND(F5371&lt;&gt;[3]Pav.tvarkyklė!$B$12,F5371&lt;&gt;[3]Pav.tvarkyklė!$B$13),"GVTNT","X")</f>
        <v>GVTNT</v>
      </c>
      <c r="AK5371" s="39">
        <f t="shared" si="1175"/>
        <v>0</v>
      </c>
      <c r="AL5371" s="41"/>
      <c r="AM5371" s="41"/>
      <c r="AN5371" s="41">
        <f t="shared" si="1163"/>
        <v>1900</v>
      </c>
      <c r="AO5371" s="41"/>
      <c r="AP5371" s="41"/>
      <c r="AQ5371" s="41"/>
      <c r="AR5371" s="42"/>
      <c r="AS5371" s="42"/>
      <c r="AU5371" s="43">
        <f t="shared" si="1164"/>
        <v>0</v>
      </c>
    </row>
    <row r="5372" spans="1:47" ht="15" customHeight="1" x14ac:dyDescent="0.25">
      <c r="A5372" s="11"/>
      <c r="B5372" s="19">
        <v>5541</v>
      </c>
      <c r="C5372" s="61"/>
      <c r="D5372" s="62"/>
      <c r="E5372" s="78"/>
      <c r="F5372" s="63"/>
      <c r="G5372" s="80"/>
      <c r="H5372" s="94"/>
      <c r="I5372" s="95"/>
      <c r="J5372" s="27"/>
      <c r="K5372" s="27"/>
      <c r="L5372" s="95"/>
      <c r="M5372" s="96"/>
      <c r="N5372" s="29">
        <v>0</v>
      </c>
      <c r="O5372" s="30" t="str">
        <f>IF(G5372&lt;=$N$2,"",IF(F5372=[3]Pav.tvarkyklė!$B$13,"",IF(ISBLANK(R5372),"X","")))</f>
        <v/>
      </c>
      <c r="P5372" s="91"/>
      <c r="Q5372" s="63"/>
      <c r="R5372" s="63"/>
      <c r="S5372" s="63"/>
      <c r="T5372" s="63"/>
      <c r="U5372" s="34" t="str">
        <f>IFERROR(INDEX('[3]5.Grup_T'!$G$4:$G$22,MATCH('6.Turtas'!E5372,'[3]5.Grup_T'!$E$4:$E$22,0)),"0")</f>
        <v>0</v>
      </c>
      <c r="V5372" s="35">
        <f t="shared" si="1165"/>
        <v>0</v>
      </c>
      <c r="W5372" s="35">
        <f>IF(NOT(ISBLANK(H5372)),(12-DATEDIF(H5372,'[3]1.Pradzia'!$D$13,"m")),0)</f>
        <v>0</v>
      </c>
      <c r="X5372" s="35">
        <f t="shared" si="1166"/>
        <v>0</v>
      </c>
      <c r="Y5372" s="35">
        <f t="shared" si="1176"/>
        <v>0</v>
      </c>
      <c r="Z5372" s="35">
        <f t="shared" si="1174"/>
        <v>0</v>
      </c>
      <c r="AA5372" s="36">
        <f t="shared" si="1167"/>
        <v>0</v>
      </c>
      <c r="AB5372" s="36">
        <f t="shared" si="1168"/>
        <v>0</v>
      </c>
      <c r="AC5372" s="37">
        <f t="shared" si="1169"/>
        <v>0</v>
      </c>
      <c r="AD5372" s="35">
        <f>IF(OR(YEAR(G5372)&lt;2019,O5372="X"),0,IF(ISBLANK(H5372),DATEDIF(G5372,'[3]1.Pradzia'!$D$13,"M"),DATEDIF(G5372,H5372,"m")))</f>
        <v>0</v>
      </c>
      <c r="AE5372" s="37">
        <f>IF(E5372='[3]5.Grup_T'!$E$20,0,IF(AD5372&lt;&gt;0,M5372/V5372*MIN(12,AD5372),0))</f>
        <v>0</v>
      </c>
      <c r="AF5372" s="37">
        <f t="shared" si="1170"/>
        <v>0</v>
      </c>
      <c r="AG5372" s="37">
        <f t="shared" si="1171"/>
        <v>0</v>
      </c>
      <c r="AH5372" s="37">
        <f t="shared" si="1172"/>
        <v>0</v>
      </c>
      <c r="AI5372" s="35" t="str">
        <f t="shared" si="1173"/>
        <v>Nusidėvėjęs</v>
      </c>
      <c r="AJ5372" s="38" t="str">
        <f>IF(AND(F5372&lt;&gt;[3]Pav.tvarkyklė!$B$12,F5372&lt;&gt;[3]Pav.tvarkyklė!$B$13),"GVTNT","X")</f>
        <v>GVTNT</v>
      </c>
      <c r="AK5372" s="39">
        <f t="shared" si="1175"/>
        <v>0</v>
      </c>
      <c r="AL5372" s="41"/>
      <c r="AM5372" s="41"/>
      <c r="AN5372" s="41">
        <f t="shared" si="1163"/>
        <v>1900</v>
      </c>
      <c r="AO5372" s="41"/>
      <c r="AP5372" s="41"/>
      <c r="AQ5372" s="41"/>
      <c r="AR5372" s="42"/>
      <c r="AS5372" s="42"/>
      <c r="AU5372" s="43">
        <f t="shared" si="1164"/>
        <v>0</v>
      </c>
    </row>
    <row r="5373" spans="1:47" ht="15" customHeight="1" x14ac:dyDescent="0.25">
      <c r="A5373" s="11"/>
      <c r="B5373" s="19">
        <v>5542</v>
      </c>
      <c r="C5373" s="61"/>
      <c r="D5373" s="62"/>
      <c r="E5373" s="78"/>
      <c r="F5373" s="63"/>
      <c r="G5373" s="80"/>
      <c r="H5373" s="94"/>
      <c r="I5373" s="95"/>
      <c r="J5373" s="27"/>
      <c r="K5373" s="27"/>
      <c r="L5373" s="95"/>
      <c r="M5373" s="96"/>
      <c r="N5373" s="29">
        <v>0</v>
      </c>
      <c r="O5373" s="30" t="str">
        <f>IF(G5373&lt;=$N$2,"",IF(F5373=[3]Pav.tvarkyklė!$B$13,"",IF(ISBLANK(R5373),"X","")))</f>
        <v/>
      </c>
      <c r="P5373" s="91"/>
      <c r="Q5373" s="63"/>
      <c r="R5373" s="63"/>
      <c r="S5373" s="63"/>
      <c r="T5373" s="63"/>
      <c r="U5373" s="34" t="str">
        <f>IFERROR(INDEX('[3]5.Grup_T'!$G$4:$G$22,MATCH('6.Turtas'!E5373,'[3]5.Grup_T'!$E$4:$E$22,0)),"0")</f>
        <v>0</v>
      </c>
      <c r="V5373" s="35">
        <f t="shared" si="1165"/>
        <v>0</v>
      </c>
      <c r="W5373" s="35">
        <f>IF(NOT(ISBLANK(H5373)),(12-DATEDIF(H5373,'[3]1.Pradzia'!$D$13,"m")),0)</f>
        <v>0</v>
      </c>
      <c r="X5373" s="35">
        <f t="shared" si="1166"/>
        <v>0</v>
      </c>
      <c r="Y5373" s="35">
        <f t="shared" si="1176"/>
        <v>0</v>
      </c>
      <c r="Z5373" s="35">
        <f t="shared" si="1174"/>
        <v>0</v>
      </c>
      <c r="AA5373" s="36">
        <f t="shared" si="1167"/>
        <v>0</v>
      </c>
      <c r="AB5373" s="36">
        <f t="shared" si="1168"/>
        <v>0</v>
      </c>
      <c r="AC5373" s="37">
        <f t="shared" si="1169"/>
        <v>0</v>
      </c>
      <c r="AD5373" s="35">
        <f>IF(OR(YEAR(G5373)&lt;2019,O5373="X"),0,IF(ISBLANK(H5373),DATEDIF(G5373,'[3]1.Pradzia'!$D$13,"M"),DATEDIF(G5373,H5373,"m")))</f>
        <v>0</v>
      </c>
      <c r="AE5373" s="37">
        <f>IF(E5373='[3]5.Grup_T'!$E$20,0,IF(AD5373&lt;&gt;0,M5373/V5373*MIN(12,AD5373),0))</f>
        <v>0</v>
      </c>
      <c r="AF5373" s="37">
        <f t="shared" si="1170"/>
        <v>0</v>
      </c>
      <c r="AG5373" s="37">
        <f t="shared" si="1171"/>
        <v>0</v>
      </c>
      <c r="AH5373" s="37">
        <f t="shared" si="1172"/>
        <v>0</v>
      </c>
      <c r="AI5373" s="35" t="str">
        <f t="shared" si="1173"/>
        <v>Nusidėvėjęs</v>
      </c>
      <c r="AJ5373" s="38" t="str">
        <f>IF(AND(F5373&lt;&gt;[3]Pav.tvarkyklė!$B$12,F5373&lt;&gt;[3]Pav.tvarkyklė!$B$13),"GVTNT","X")</f>
        <v>GVTNT</v>
      </c>
      <c r="AK5373" s="39">
        <f t="shared" si="1175"/>
        <v>0</v>
      </c>
      <c r="AL5373" s="41"/>
      <c r="AM5373" s="41"/>
      <c r="AN5373" s="41">
        <f t="shared" si="1163"/>
        <v>1900</v>
      </c>
      <c r="AO5373" s="41"/>
      <c r="AP5373" s="41"/>
      <c r="AQ5373" s="41"/>
      <c r="AR5373" s="42"/>
      <c r="AS5373" s="42"/>
      <c r="AU5373" s="43">
        <f t="shared" si="1164"/>
        <v>0</v>
      </c>
    </row>
    <row r="5374" spans="1:47" ht="15" customHeight="1" x14ac:dyDescent="0.25">
      <c r="A5374" s="11"/>
      <c r="B5374" s="19">
        <v>5543</v>
      </c>
      <c r="C5374" s="61"/>
      <c r="D5374" s="62"/>
      <c r="E5374" s="78"/>
      <c r="F5374" s="63"/>
      <c r="G5374" s="80"/>
      <c r="H5374" s="94"/>
      <c r="I5374" s="95"/>
      <c r="J5374" s="27"/>
      <c r="K5374" s="27"/>
      <c r="L5374" s="95"/>
      <c r="M5374" s="96"/>
      <c r="N5374" s="29">
        <v>0</v>
      </c>
      <c r="O5374" s="30" t="str">
        <f>IF(G5374&lt;=$N$2,"",IF(F5374=[3]Pav.tvarkyklė!$B$13,"",IF(ISBLANK(R5374),"X","")))</f>
        <v/>
      </c>
      <c r="P5374" s="91"/>
      <c r="Q5374" s="63"/>
      <c r="R5374" s="63"/>
      <c r="S5374" s="63"/>
      <c r="T5374" s="63"/>
      <c r="U5374" s="34" t="str">
        <f>IFERROR(INDEX('[3]5.Grup_T'!$G$4:$G$22,MATCH('6.Turtas'!E5374,'[3]5.Grup_T'!$E$4:$E$22,0)),"0")</f>
        <v>0</v>
      </c>
      <c r="V5374" s="35">
        <f t="shared" si="1165"/>
        <v>0</v>
      </c>
      <c r="W5374" s="35">
        <f>IF(NOT(ISBLANK(H5374)),(12-DATEDIF(H5374,'[3]1.Pradzia'!$D$13,"m")),0)</f>
        <v>0</v>
      </c>
      <c r="X5374" s="35">
        <f t="shared" si="1166"/>
        <v>0</v>
      </c>
      <c r="Y5374" s="35">
        <f t="shared" si="1176"/>
        <v>0</v>
      </c>
      <c r="Z5374" s="35">
        <f t="shared" si="1174"/>
        <v>0</v>
      </c>
      <c r="AA5374" s="36">
        <f t="shared" si="1167"/>
        <v>0</v>
      </c>
      <c r="AB5374" s="36">
        <f t="shared" si="1168"/>
        <v>0</v>
      </c>
      <c r="AC5374" s="37">
        <f t="shared" si="1169"/>
        <v>0</v>
      </c>
      <c r="AD5374" s="35">
        <f>IF(OR(YEAR(G5374)&lt;2019,O5374="X"),0,IF(ISBLANK(H5374),DATEDIF(G5374,'[3]1.Pradzia'!$D$13,"M"),DATEDIF(G5374,H5374,"m")))</f>
        <v>0</v>
      </c>
      <c r="AE5374" s="37">
        <f>IF(E5374='[3]5.Grup_T'!$E$20,0,IF(AD5374&lt;&gt;0,M5374/V5374*MIN(12,AD5374),0))</f>
        <v>0</v>
      </c>
      <c r="AF5374" s="37">
        <f t="shared" si="1170"/>
        <v>0</v>
      </c>
      <c r="AG5374" s="37">
        <f t="shared" si="1171"/>
        <v>0</v>
      </c>
      <c r="AH5374" s="37">
        <f t="shared" si="1172"/>
        <v>0</v>
      </c>
      <c r="AI5374" s="35" t="str">
        <f t="shared" si="1173"/>
        <v>Nusidėvėjęs</v>
      </c>
      <c r="AJ5374" s="38" t="str">
        <f>IF(AND(F5374&lt;&gt;[3]Pav.tvarkyklė!$B$12,F5374&lt;&gt;[3]Pav.tvarkyklė!$B$13),"GVTNT","X")</f>
        <v>GVTNT</v>
      </c>
      <c r="AK5374" s="39">
        <f t="shared" si="1175"/>
        <v>0</v>
      </c>
      <c r="AL5374" s="41"/>
      <c r="AM5374" s="41"/>
      <c r="AN5374" s="41">
        <f t="shared" si="1163"/>
        <v>1900</v>
      </c>
      <c r="AO5374" s="41"/>
      <c r="AP5374" s="41"/>
      <c r="AQ5374" s="41"/>
      <c r="AR5374" s="42"/>
      <c r="AS5374" s="42"/>
      <c r="AU5374" s="43">
        <f t="shared" si="1164"/>
        <v>0</v>
      </c>
    </row>
    <row r="5375" spans="1:47" ht="15" customHeight="1" x14ac:dyDescent="0.25">
      <c r="A5375" s="11"/>
      <c r="B5375" s="19">
        <v>5544</v>
      </c>
      <c r="C5375" s="61"/>
      <c r="D5375" s="62"/>
      <c r="E5375" s="78"/>
      <c r="F5375" s="63"/>
      <c r="G5375" s="80"/>
      <c r="H5375" s="94"/>
      <c r="I5375" s="95"/>
      <c r="J5375" s="27"/>
      <c r="K5375" s="27"/>
      <c r="L5375" s="95"/>
      <c r="M5375" s="96"/>
      <c r="N5375" s="29">
        <v>0</v>
      </c>
      <c r="O5375" s="30" t="str">
        <f>IF(G5375&lt;=$N$2,"",IF(F5375=[3]Pav.tvarkyklė!$B$13,"",IF(ISBLANK(R5375),"X","")))</f>
        <v/>
      </c>
      <c r="P5375" s="91"/>
      <c r="Q5375" s="63"/>
      <c r="R5375" s="63"/>
      <c r="S5375" s="63"/>
      <c r="T5375" s="63"/>
      <c r="U5375" s="34" t="str">
        <f>IFERROR(INDEX('[3]5.Grup_T'!$G$4:$G$22,MATCH('6.Turtas'!E5375,'[3]5.Grup_T'!$E$4:$E$22,0)),"0")</f>
        <v>0</v>
      </c>
      <c r="V5375" s="35">
        <f t="shared" si="1165"/>
        <v>0</v>
      </c>
      <c r="W5375" s="35">
        <f>IF(NOT(ISBLANK(H5375)),(12-DATEDIF(H5375,'[3]1.Pradzia'!$D$13,"m")),0)</f>
        <v>0</v>
      </c>
      <c r="X5375" s="35">
        <f t="shared" si="1166"/>
        <v>0</v>
      </c>
      <c r="Y5375" s="35">
        <f t="shared" si="1176"/>
        <v>0</v>
      </c>
      <c r="Z5375" s="35">
        <f t="shared" si="1174"/>
        <v>0</v>
      </c>
      <c r="AA5375" s="36">
        <f t="shared" si="1167"/>
        <v>0</v>
      </c>
      <c r="AB5375" s="36">
        <f t="shared" si="1168"/>
        <v>0</v>
      </c>
      <c r="AC5375" s="37">
        <f t="shared" si="1169"/>
        <v>0</v>
      </c>
      <c r="AD5375" s="35">
        <f>IF(OR(YEAR(G5375)&lt;2019,O5375="X"),0,IF(ISBLANK(H5375),DATEDIF(G5375,'[3]1.Pradzia'!$D$13,"M"),DATEDIF(G5375,H5375,"m")))</f>
        <v>0</v>
      </c>
      <c r="AE5375" s="37">
        <f>IF(E5375='[3]5.Grup_T'!$E$20,0,IF(AD5375&lt;&gt;0,M5375/V5375*MIN(12,AD5375),0))</f>
        <v>0</v>
      </c>
      <c r="AF5375" s="37">
        <f t="shared" si="1170"/>
        <v>0</v>
      </c>
      <c r="AG5375" s="37">
        <f t="shared" si="1171"/>
        <v>0</v>
      </c>
      <c r="AH5375" s="37">
        <f t="shared" si="1172"/>
        <v>0</v>
      </c>
      <c r="AI5375" s="35" t="str">
        <f t="shared" si="1173"/>
        <v>Nusidėvėjęs</v>
      </c>
      <c r="AJ5375" s="38" t="str">
        <f>IF(AND(F5375&lt;&gt;[3]Pav.tvarkyklė!$B$12,F5375&lt;&gt;[3]Pav.tvarkyklė!$B$13),"GVTNT","X")</f>
        <v>GVTNT</v>
      </c>
      <c r="AK5375" s="39">
        <f t="shared" si="1175"/>
        <v>0</v>
      </c>
      <c r="AL5375" s="41"/>
      <c r="AM5375" s="41"/>
      <c r="AN5375" s="41">
        <f t="shared" si="1163"/>
        <v>1900</v>
      </c>
      <c r="AO5375" s="41"/>
      <c r="AP5375" s="41"/>
      <c r="AQ5375" s="41"/>
      <c r="AR5375" s="42"/>
      <c r="AS5375" s="42"/>
      <c r="AU5375" s="43">
        <f t="shared" si="1164"/>
        <v>0</v>
      </c>
    </row>
    <row r="5376" spans="1:47" ht="15" customHeight="1" x14ac:dyDescent="0.25">
      <c r="A5376" s="11"/>
      <c r="B5376" s="19">
        <v>5545</v>
      </c>
      <c r="C5376" s="61"/>
      <c r="D5376" s="62"/>
      <c r="E5376" s="78"/>
      <c r="F5376" s="63"/>
      <c r="G5376" s="80"/>
      <c r="H5376" s="94"/>
      <c r="I5376" s="95"/>
      <c r="J5376" s="27"/>
      <c r="K5376" s="27"/>
      <c r="L5376" s="95"/>
      <c r="M5376" s="96"/>
      <c r="N5376" s="29">
        <v>0</v>
      </c>
      <c r="O5376" s="30" t="str">
        <f>IF(G5376&lt;=$N$2,"",IF(F5376=[3]Pav.tvarkyklė!$B$13,"",IF(ISBLANK(R5376),"X","")))</f>
        <v/>
      </c>
      <c r="P5376" s="91"/>
      <c r="Q5376" s="63"/>
      <c r="R5376" s="63"/>
      <c r="S5376" s="63"/>
      <c r="T5376" s="63"/>
      <c r="U5376" s="34" t="str">
        <f>IFERROR(INDEX('[3]5.Grup_T'!$G$4:$G$22,MATCH('6.Turtas'!E5376,'[3]5.Grup_T'!$E$4:$E$22,0)),"0")</f>
        <v>0</v>
      </c>
      <c r="V5376" s="35">
        <f t="shared" si="1165"/>
        <v>0</v>
      </c>
      <c r="W5376" s="35">
        <f>IF(NOT(ISBLANK(H5376)),(12-DATEDIF(H5376,'[3]1.Pradzia'!$D$13,"m")),0)</f>
        <v>0</v>
      </c>
      <c r="X5376" s="35">
        <f t="shared" si="1166"/>
        <v>0</v>
      </c>
      <c r="Y5376" s="35">
        <f t="shared" si="1176"/>
        <v>0</v>
      </c>
      <c r="Z5376" s="35">
        <f t="shared" si="1174"/>
        <v>0</v>
      </c>
      <c r="AA5376" s="36">
        <f t="shared" si="1167"/>
        <v>0</v>
      </c>
      <c r="AB5376" s="36">
        <f t="shared" si="1168"/>
        <v>0</v>
      </c>
      <c r="AC5376" s="37">
        <f t="shared" si="1169"/>
        <v>0</v>
      </c>
      <c r="AD5376" s="35">
        <f>IF(OR(YEAR(G5376)&lt;2019,O5376="X"),0,IF(ISBLANK(H5376),DATEDIF(G5376,'[3]1.Pradzia'!$D$13,"M"),DATEDIF(G5376,H5376,"m")))</f>
        <v>0</v>
      </c>
      <c r="AE5376" s="37">
        <f>IF(E5376='[3]5.Grup_T'!$E$20,0,IF(AD5376&lt;&gt;0,M5376/V5376*MIN(12,AD5376),0))</f>
        <v>0</v>
      </c>
      <c r="AF5376" s="37">
        <f t="shared" si="1170"/>
        <v>0</v>
      </c>
      <c r="AG5376" s="37">
        <f t="shared" si="1171"/>
        <v>0</v>
      </c>
      <c r="AH5376" s="37">
        <f t="shared" si="1172"/>
        <v>0</v>
      </c>
      <c r="AI5376" s="35" t="str">
        <f t="shared" si="1173"/>
        <v>Nusidėvėjęs</v>
      </c>
      <c r="AJ5376" s="38" t="str">
        <f>IF(AND(F5376&lt;&gt;[3]Pav.tvarkyklė!$B$12,F5376&lt;&gt;[3]Pav.tvarkyklė!$B$13),"GVTNT","X")</f>
        <v>GVTNT</v>
      </c>
      <c r="AK5376" s="39">
        <f t="shared" si="1175"/>
        <v>0</v>
      </c>
      <c r="AL5376" s="41"/>
      <c r="AM5376" s="41"/>
      <c r="AN5376" s="41">
        <f t="shared" si="1163"/>
        <v>1900</v>
      </c>
      <c r="AO5376" s="41"/>
      <c r="AP5376" s="41"/>
      <c r="AQ5376" s="41"/>
      <c r="AR5376" s="42"/>
      <c r="AS5376" s="42"/>
      <c r="AU5376" s="43">
        <f t="shared" si="1164"/>
        <v>0</v>
      </c>
    </row>
    <row r="5377" spans="1:47" ht="15" customHeight="1" x14ac:dyDescent="0.25">
      <c r="A5377" s="11"/>
      <c r="B5377" s="19">
        <v>5546</v>
      </c>
      <c r="C5377" s="61"/>
      <c r="D5377" s="62"/>
      <c r="E5377" s="78"/>
      <c r="F5377" s="63"/>
      <c r="G5377" s="80"/>
      <c r="H5377" s="94"/>
      <c r="I5377" s="95"/>
      <c r="J5377" s="27"/>
      <c r="K5377" s="27"/>
      <c r="L5377" s="95"/>
      <c r="M5377" s="96"/>
      <c r="N5377" s="29">
        <v>0</v>
      </c>
      <c r="O5377" s="30" t="str">
        <f>IF(G5377&lt;=$N$2,"",IF(F5377=[3]Pav.tvarkyklė!$B$13,"",IF(ISBLANK(R5377),"X","")))</f>
        <v/>
      </c>
      <c r="P5377" s="91"/>
      <c r="Q5377" s="63"/>
      <c r="R5377" s="63"/>
      <c r="S5377" s="63"/>
      <c r="T5377" s="63"/>
      <c r="U5377" s="34" t="str">
        <f>IFERROR(INDEX('[3]5.Grup_T'!$G$4:$G$22,MATCH('6.Turtas'!E5377,'[3]5.Grup_T'!$E$4:$E$22,0)),"0")</f>
        <v>0</v>
      </c>
      <c r="V5377" s="35">
        <f t="shared" si="1165"/>
        <v>0</v>
      </c>
      <c r="W5377" s="35">
        <f>IF(NOT(ISBLANK(H5377)),(12-DATEDIF(H5377,'[3]1.Pradzia'!$D$13,"m")),0)</f>
        <v>0</v>
      </c>
      <c r="X5377" s="35">
        <f t="shared" si="1166"/>
        <v>0</v>
      </c>
      <c r="Y5377" s="35">
        <f t="shared" si="1176"/>
        <v>0</v>
      </c>
      <c r="Z5377" s="35">
        <f t="shared" si="1174"/>
        <v>0</v>
      </c>
      <c r="AA5377" s="36">
        <f t="shared" si="1167"/>
        <v>0</v>
      </c>
      <c r="AB5377" s="36">
        <f t="shared" si="1168"/>
        <v>0</v>
      </c>
      <c r="AC5377" s="37">
        <f t="shared" si="1169"/>
        <v>0</v>
      </c>
      <c r="AD5377" s="35">
        <f>IF(OR(YEAR(G5377)&lt;2019,O5377="X"),0,IF(ISBLANK(H5377),DATEDIF(G5377,'[3]1.Pradzia'!$D$13,"M"),DATEDIF(G5377,H5377,"m")))</f>
        <v>0</v>
      </c>
      <c r="AE5377" s="37">
        <f>IF(E5377='[3]5.Grup_T'!$E$20,0,IF(AD5377&lt;&gt;0,M5377/V5377*MIN(12,AD5377),0))</f>
        <v>0</v>
      </c>
      <c r="AF5377" s="37">
        <f t="shared" si="1170"/>
        <v>0</v>
      </c>
      <c r="AG5377" s="37">
        <f t="shared" si="1171"/>
        <v>0</v>
      </c>
      <c r="AH5377" s="37">
        <f t="shared" si="1172"/>
        <v>0</v>
      </c>
      <c r="AI5377" s="35" t="str">
        <f t="shared" si="1173"/>
        <v>Nusidėvėjęs</v>
      </c>
      <c r="AJ5377" s="38" t="str">
        <f>IF(AND(F5377&lt;&gt;[3]Pav.tvarkyklė!$B$12,F5377&lt;&gt;[3]Pav.tvarkyklė!$B$13),"GVTNT","X")</f>
        <v>GVTNT</v>
      </c>
      <c r="AK5377" s="39">
        <f t="shared" si="1175"/>
        <v>0</v>
      </c>
      <c r="AL5377" s="41"/>
      <c r="AM5377" s="41"/>
      <c r="AN5377" s="41">
        <f t="shared" si="1163"/>
        <v>1900</v>
      </c>
      <c r="AO5377" s="41"/>
      <c r="AP5377" s="41"/>
      <c r="AQ5377" s="41"/>
      <c r="AR5377" s="42"/>
      <c r="AS5377" s="42"/>
      <c r="AU5377" s="43">
        <f t="shared" si="1164"/>
        <v>0</v>
      </c>
    </row>
    <row r="5378" spans="1:47" ht="15" customHeight="1" x14ac:dyDescent="0.25">
      <c r="A5378" s="11"/>
      <c r="B5378" s="19">
        <v>5547</v>
      </c>
      <c r="C5378" s="61"/>
      <c r="D5378" s="62"/>
      <c r="E5378" s="78"/>
      <c r="F5378" s="63"/>
      <c r="G5378" s="80"/>
      <c r="H5378" s="94"/>
      <c r="I5378" s="95"/>
      <c r="J5378" s="27"/>
      <c r="K5378" s="27"/>
      <c r="L5378" s="95"/>
      <c r="M5378" s="96"/>
      <c r="N5378" s="29">
        <v>0</v>
      </c>
      <c r="O5378" s="30" t="str">
        <f>IF(G5378&lt;=$N$2,"",IF(F5378=[3]Pav.tvarkyklė!$B$13,"",IF(ISBLANK(R5378),"X","")))</f>
        <v/>
      </c>
      <c r="P5378" s="91"/>
      <c r="Q5378" s="63"/>
      <c r="R5378" s="63"/>
      <c r="S5378" s="63"/>
      <c r="T5378" s="63"/>
      <c r="U5378" s="34" t="str">
        <f>IFERROR(INDEX('[3]5.Grup_T'!$G$4:$G$22,MATCH('6.Turtas'!E5378,'[3]5.Grup_T'!$E$4:$E$22,0)),"0")</f>
        <v>0</v>
      </c>
      <c r="V5378" s="35">
        <f t="shared" si="1165"/>
        <v>0</v>
      </c>
      <c r="W5378" s="35">
        <f>IF(NOT(ISBLANK(H5378)),(12-DATEDIF(H5378,'[3]1.Pradzia'!$D$13,"m")),0)</f>
        <v>0</v>
      </c>
      <c r="X5378" s="35">
        <f t="shared" si="1166"/>
        <v>0</v>
      </c>
      <c r="Y5378" s="35">
        <f t="shared" si="1176"/>
        <v>0</v>
      </c>
      <c r="Z5378" s="35">
        <f t="shared" si="1174"/>
        <v>0</v>
      </c>
      <c r="AA5378" s="36">
        <f t="shared" si="1167"/>
        <v>0</v>
      </c>
      <c r="AB5378" s="36">
        <f t="shared" si="1168"/>
        <v>0</v>
      </c>
      <c r="AC5378" s="37">
        <f t="shared" si="1169"/>
        <v>0</v>
      </c>
      <c r="AD5378" s="35">
        <f>IF(OR(YEAR(G5378)&lt;2019,O5378="X"),0,IF(ISBLANK(H5378),DATEDIF(G5378,'[3]1.Pradzia'!$D$13,"M"),DATEDIF(G5378,H5378,"m")))</f>
        <v>0</v>
      </c>
      <c r="AE5378" s="37">
        <f>IF(E5378='[3]5.Grup_T'!$E$20,0,IF(AD5378&lt;&gt;0,M5378/V5378*MIN(12,AD5378),0))</f>
        <v>0</v>
      </c>
      <c r="AF5378" s="37">
        <f t="shared" si="1170"/>
        <v>0</v>
      </c>
      <c r="AG5378" s="37">
        <f t="shared" si="1171"/>
        <v>0</v>
      </c>
      <c r="AH5378" s="37">
        <f t="shared" si="1172"/>
        <v>0</v>
      </c>
      <c r="AI5378" s="35" t="str">
        <f t="shared" si="1173"/>
        <v>Nusidėvėjęs</v>
      </c>
      <c r="AJ5378" s="38" t="str">
        <f>IF(AND(F5378&lt;&gt;[3]Pav.tvarkyklė!$B$12,F5378&lt;&gt;[3]Pav.tvarkyklė!$B$13),"GVTNT","X")</f>
        <v>GVTNT</v>
      </c>
      <c r="AK5378" s="39">
        <f t="shared" si="1175"/>
        <v>0</v>
      </c>
      <c r="AL5378" s="41"/>
      <c r="AM5378" s="41"/>
      <c r="AN5378" s="41">
        <f t="shared" si="1163"/>
        <v>1900</v>
      </c>
      <c r="AO5378" s="41"/>
      <c r="AP5378" s="41"/>
      <c r="AQ5378" s="41"/>
      <c r="AR5378" s="42"/>
      <c r="AS5378" s="42"/>
      <c r="AU5378" s="43">
        <f t="shared" si="1164"/>
        <v>0</v>
      </c>
    </row>
    <row r="5379" spans="1:47" ht="15" customHeight="1" x14ac:dyDescent="0.25">
      <c r="A5379" s="11"/>
      <c r="B5379" s="19">
        <v>5548</v>
      </c>
      <c r="C5379" s="61"/>
      <c r="D5379" s="62"/>
      <c r="E5379" s="78"/>
      <c r="F5379" s="63"/>
      <c r="G5379" s="80"/>
      <c r="H5379" s="94"/>
      <c r="I5379" s="95"/>
      <c r="J5379" s="27"/>
      <c r="K5379" s="27"/>
      <c r="L5379" s="95"/>
      <c r="M5379" s="96"/>
      <c r="N5379" s="29">
        <v>0</v>
      </c>
      <c r="O5379" s="30" t="str">
        <f>IF(G5379&lt;=$N$2,"",IF(F5379=[3]Pav.tvarkyklė!$B$13,"",IF(ISBLANK(R5379),"X","")))</f>
        <v/>
      </c>
      <c r="P5379" s="91"/>
      <c r="Q5379" s="63"/>
      <c r="R5379" s="63"/>
      <c r="S5379" s="63"/>
      <c r="T5379" s="63"/>
      <c r="U5379" s="34" t="str">
        <f>IFERROR(INDEX('[3]5.Grup_T'!$G$4:$G$22,MATCH('6.Turtas'!E5379,'[3]5.Grup_T'!$E$4:$E$22,0)),"0")</f>
        <v>0</v>
      </c>
      <c r="V5379" s="35">
        <f t="shared" si="1165"/>
        <v>0</v>
      </c>
      <c r="W5379" s="35">
        <f>IF(NOT(ISBLANK(H5379)),(12-DATEDIF(H5379,'[3]1.Pradzia'!$D$13,"m")),0)</f>
        <v>0</v>
      </c>
      <c r="X5379" s="35">
        <f t="shared" si="1166"/>
        <v>0</v>
      </c>
      <c r="Y5379" s="35">
        <f t="shared" si="1176"/>
        <v>0</v>
      </c>
      <c r="Z5379" s="35">
        <f t="shared" si="1174"/>
        <v>0</v>
      </c>
      <c r="AA5379" s="36">
        <f t="shared" si="1167"/>
        <v>0</v>
      </c>
      <c r="AB5379" s="36">
        <f t="shared" si="1168"/>
        <v>0</v>
      </c>
      <c r="AC5379" s="37">
        <f t="shared" si="1169"/>
        <v>0</v>
      </c>
      <c r="AD5379" s="35">
        <f>IF(OR(YEAR(G5379)&lt;2019,O5379="X"),0,IF(ISBLANK(H5379),DATEDIF(G5379,'[3]1.Pradzia'!$D$13,"M"),DATEDIF(G5379,H5379,"m")))</f>
        <v>0</v>
      </c>
      <c r="AE5379" s="37">
        <f>IF(E5379='[3]5.Grup_T'!$E$20,0,IF(AD5379&lt;&gt;0,M5379/V5379*MIN(12,AD5379),0))</f>
        <v>0</v>
      </c>
      <c r="AF5379" s="37">
        <f t="shared" si="1170"/>
        <v>0</v>
      </c>
      <c r="AG5379" s="37">
        <f t="shared" si="1171"/>
        <v>0</v>
      </c>
      <c r="AH5379" s="37">
        <f t="shared" si="1172"/>
        <v>0</v>
      </c>
      <c r="AI5379" s="35" t="str">
        <f t="shared" si="1173"/>
        <v>Nusidėvėjęs</v>
      </c>
      <c r="AJ5379" s="38" t="str">
        <f>IF(AND(F5379&lt;&gt;[3]Pav.tvarkyklė!$B$12,F5379&lt;&gt;[3]Pav.tvarkyklė!$B$13),"GVTNT","X")</f>
        <v>GVTNT</v>
      </c>
      <c r="AK5379" s="39">
        <f t="shared" si="1175"/>
        <v>0</v>
      </c>
      <c r="AL5379" s="41"/>
      <c r="AM5379" s="41"/>
      <c r="AN5379" s="41">
        <f t="shared" si="1163"/>
        <v>1900</v>
      </c>
      <c r="AO5379" s="41"/>
      <c r="AP5379" s="41"/>
      <c r="AQ5379" s="41"/>
      <c r="AR5379" s="42"/>
      <c r="AS5379" s="42"/>
      <c r="AU5379" s="43">
        <f t="shared" si="1164"/>
        <v>0</v>
      </c>
    </row>
    <row r="5380" spans="1:47" ht="15" customHeight="1" x14ac:dyDescent="0.25">
      <c r="A5380" s="11"/>
      <c r="B5380" s="19">
        <v>5549</v>
      </c>
      <c r="C5380" s="61"/>
      <c r="D5380" s="62"/>
      <c r="E5380" s="78"/>
      <c r="F5380" s="63"/>
      <c r="G5380" s="80"/>
      <c r="H5380" s="94"/>
      <c r="I5380" s="95"/>
      <c r="J5380" s="27"/>
      <c r="K5380" s="27"/>
      <c r="L5380" s="95"/>
      <c r="M5380" s="96"/>
      <c r="N5380" s="29">
        <v>0</v>
      </c>
      <c r="O5380" s="30" t="str">
        <f>IF(G5380&lt;=$N$2,"",IF(F5380=[3]Pav.tvarkyklė!$B$13,"",IF(ISBLANK(R5380),"X","")))</f>
        <v/>
      </c>
      <c r="P5380" s="91"/>
      <c r="Q5380" s="63"/>
      <c r="R5380" s="63"/>
      <c r="S5380" s="63"/>
      <c r="T5380" s="63"/>
      <c r="U5380" s="34" t="str">
        <f>IFERROR(INDEX('[3]5.Grup_T'!$G$4:$G$22,MATCH('6.Turtas'!E5380,'[3]5.Grup_T'!$E$4:$E$22,0)),"0")</f>
        <v>0</v>
      </c>
      <c r="V5380" s="35">
        <f t="shared" si="1165"/>
        <v>0</v>
      </c>
      <c r="W5380" s="35">
        <f>IF(NOT(ISBLANK(H5380)),(12-DATEDIF(H5380,'[3]1.Pradzia'!$D$13,"m")),0)</f>
        <v>0</v>
      </c>
      <c r="X5380" s="35">
        <f t="shared" si="1166"/>
        <v>0</v>
      </c>
      <c r="Y5380" s="35">
        <f t="shared" si="1176"/>
        <v>0</v>
      </c>
      <c r="Z5380" s="35">
        <f t="shared" si="1174"/>
        <v>0</v>
      </c>
      <c r="AA5380" s="36">
        <f t="shared" si="1167"/>
        <v>0</v>
      </c>
      <c r="AB5380" s="36">
        <f t="shared" si="1168"/>
        <v>0</v>
      </c>
      <c r="AC5380" s="37">
        <f t="shared" si="1169"/>
        <v>0</v>
      </c>
      <c r="AD5380" s="35">
        <f>IF(OR(YEAR(G5380)&lt;2019,O5380="X"),0,IF(ISBLANK(H5380),DATEDIF(G5380,'[3]1.Pradzia'!$D$13,"M"),DATEDIF(G5380,H5380,"m")))</f>
        <v>0</v>
      </c>
      <c r="AE5380" s="37">
        <f>IF(E5380='[3]5.Grup_T'!$E$20,0,IF(AD5380&lt;&gt;0,M5380/V5380*MIN(12,AD5380),0))</f>
        <v>0</v>
      </c>
      <c r="AF5380" s="37">
        <f t="shared" si="1170"/>
        <v>0</v>
      </c>
      <c r="AG5380" s="37">
        <f t="shared" si="1171"/>
        <v>0</v>
      </c>
      <c r="AH5380" s="37">
        <f t="shared" si="1172"/>
        <v>0</v>
      </c>
      <c r="AI5380" s="35" t="str">
        <f t="shared" si="1173"/>
        <v>Nusidėvėjęs</v>
      </c>
      <c r="AJ5380" s="38" t="str">
        <f>IF(AND(F5380&lt;&gt;[3]Pav.tvarkyklė!$B$12,F5380&lt;&gt;[3]Pav.tvarkyklė!$B$13),"GVTNT","X")</f>
        <v>GVTNT</v>
      </c>
      <c r="AK5380" s="39">
        <f t="shared" si="1175"/>
        <v>0</v>
      </c>
      <c r="AL5380" s="41"/>
      <c r="AM5380" s="41"/>
      <c r="AN5380" s="41">
        <f t="shared" si="1163"/>
        <v>1900</v>
      </c>
      <c r="AO5380" s="41"/>
      <c r="AP5380" s="41"/>
      <c r="AQ5380" s="41"/>
      <c r="AR5380" s="42"/>
      <c r="AS5380" s="42"/>
      <c r="AU5380" s="43">
        <f t="shared" si="1164"/>
        <v>0</v>
      </c>
    </row>
    <row r="5381" spans="1:47" ht="15" customHeight="1" x14ac:dyDescent="0.25">
      <c r="A5381" s="11"/>
      <c r="B5381" s="19">
        <v>5550</v>
      </c>
      <c r="C5381" s="61"/>
      <c r="D5381" s="62"/>
      <c r="E5381" s="78"/>
      <c r="F5381" s="63"/>
      <c r="G5381" s="80"/>
      <c r="H5381" s="94"/>
      <c r="I5381" s="95"/>
      <c r="J5381" s="27"/>
      <c r="K5381" s="27"/>
      <c r="L5381" s="95"/>
      <c r="M5381" s="96"/>
      <c r="N5381" s="29">
        <v>0</v>
      </c>
      <c r="O5381" s="30" t="str">
        <f>IF(G5381&lt;=$N$2,"",IF(F5381=[3]Pav.tvarkyklė!$B$13,"",IF(ISBLANK(R5381),"X","")))</f>
        <v/>
      </c>
      <c r="P5381" s="91"/>
      <c r="Q5381" s="63"/>
      <c r="R5381" s="63"/>
      <c r="S5381" s="63"/>
      <c r="T5381" s="63"/>
      <c r="U5381" s="34" t="str">
        <f>IFERROR(INDEX('[3]5.Grup_T'!$G$4:$G$22,MATCH('6.Turtas'!E5381,'[3]5.Grup_T'!$E$4:$E$22,0)),"0")</f>
        <v>0</v>
      </c>
      <c r="V5381" s="35">
        <f t="shared" si="1165"/>
        <v>0</v>
      </c>
      <c r="W5381" s="35">
        <f>IF(NOT(ISBLANK(H5381)),(12-DATEDIF(H5381,'[3]1.Pradzia'!$D$13,"m")),0)</f>
        <v>0</v>
      </c>
      <c r="X5381" s="35">
        <f t="shared" si="1166"/>
        <v>0</v>
      </c>
      <c r="Y5381" s="35">
        <f t="shared" si="1176"/>
        <v>0</v>
      </c>
      <c r="Z5381" s="35">
        <f t="shared" si="1174"/>
        <v>0</v>
      </c>
      <c r="AA5381" s="36">
        <f t="shared" si="1167"/>
        <v>0</v>
      </c>
      <c r="AB5381" s="36">
        <f t="shared" si="1168"/>
        <v>0</v>
      </c>
      <c r="AC5381" s="37">
        <f t="shared" si="1169"/>
        <v>0</v>
      </c>
      <c r="AD5381" s="35">
        <f>IF(OR(YEAR(G5381)&lt;2019,O5381="X"),0,IF(ISBLANK(H5381),DATEDIF(G5381,'[3]1.Pradzia'!$D$13,"M"),DATEDIF(G5381,H5381,"m")))</f>
        <v>0</v>
      </c>
      <c r="AE5381" s="37">
        <f>IF(E5381='[3]5.Grup_T'!$E$20,0,IF(AD5381&lt;&gt;0,M5381/V5381*MIN(12,AD5381),0))</f>
        <v>0</v>
      </c>
      <c r="AF5381" s="37">
        <f t="shared" si="1170"/>
        <v>0</v>
      </c>
      <c r="AG5381" s="37">
        <f t="shared" si="1171"/>
        <v>0</v>
      </c>
      <c r="AH5381" s="37">
        <f t="shared" si="1172"/>
        <v>0</v>
      </c>
      <c r="AI5381" s="35" t="str">
        <f t="shared" si="1173"/>
        <v>Nusidėvėjęs</v>
      </c>
      <c r="AJ5381" s="38" t="str">
        <f>IF(AND(F5381&lt;&gt;[3]Pav.tvarkyklė!$B$12,F5381&lt;&gt;[3]Pav.tvarkyklė!$B$13),"GVTNT","X")</f>
        <v>GVTNT</v>
      </c>
      <c r="AK5381" s="39">
        <f t="shared" si="1175"/>
        <v>0</v>
      </c>
      <c r="AL5381" s="41"/>
      <c r="AM5381" s="41"/>
      <c r="AN5381" s="41">
        <f t="shared" ref="AN5381:AN5444" si="1177">YEAR(G5381)</f>
        <v>1900</v>
      </c>
      <c r="AO5381" s="41"/>
      <c r="AP5381" s="41"/>
      <c r="AQ5381" s="41"/>
      <c r="AR5381" s="42"/>
      <c r="AS5381" s="42"/>
      <c r="AU5381" s="43">
        <f t="shared" ref="AU5381:AU5444" si="1178">AF5381-AT5381</f>
        <v>0</v>
      </c>
    </row>
    <row r="5382" spans="1:47" ht="15" customHeight="1" x14ac:dyDescent="0.25">
      <c r="A5382" s="11"/>
      <c r="B5382" s="19">
        <v>5551</v>
      </c>
      <c r="C5382" s="61"/>
      <c r="D5382" s="62"/>
      <c r="E5382" s="78"/>
      <c r="F5382" s="63"/>
      <c r="G5382" s="80"/>
      <c r="H5382" s="94"/>
      <c r="I5382" s="95"/>
      <c r="J5382" s="27"/>
      <c r="K5382" s="27"/>
      <c r="L5382" s="95"/>
      <c r="M5382" s="96"/>
      <c r="N5382" s="29">
        <v>0</v>
      </c>
      <c r="O5382" s="30" t="str">
        <f>IF(G5382&lt;=$N$2,"",IF(F5382=[3]Pav.tvarkyklė!$B$13,"",IF(ISBLANK(R5382),"X","")))</f>
        <v/>
      </c>
      <c r="P5382" s="91"/>
      <c r="Q5382" s="63"/>
      <c r="R5382" s="63"/>
      <c r="S5382" s="63"/>
      <c r="T5382" s="63"/>
      <c r="U5382" s="34" t="str">
        <f>IFERROR(INDEX('[3]5.Grup_T'!$G$4:$G$22,MATCH('6.Turtas'!E5382,'[3]5.Grup_T'!$E$4:$E$22,0)),"0")</f>
        <v>0</v>
      </c>
      <c r="V5382" s="35">
        <f t="shared" si="1165"/>
        <v>0</v>
      </c>
      <c r="W5382" s="35">
        <f>IF(NOT(ISBLANK(H5382)),(12-DATEDIF(H5382,'[3]1.Pradzia'!$D$13,"m")),0)</f>
        <v>0</v>
      </c>
      <c r="X5382" s="35">
        <f t="shared" si="1166"/>
        <v>0</v>
      </c>
      <c r="Y5382" s="35">
        <f t="shared" si="1176"/>
        <v>0</v>
      </c>
      <c r="Z5382" s="35">
        <f t="shared" si="1174"/>
        <v>0</v>
      </c>
      <c r="AA5382" s="36">
        <f t="shared" si="1167"/>
        <v>0</v>
      </c>
      <c r="AB5382" s="36">
        <f t="shared" si="1168"/>
        <v>0</v>
      </c>
      <c r="AC5382" s="37">
        <f t="shared" si="1169"/>
        <v>0</v>
      </c>
      <c r="AD5382" s="35">
        <f>IF(OR(YEAR(G5382)&lt;2019,O5382="X"),0,IF(ISBLANK(H5382),DATEDIF(G5382,'[3]1.Pradzia'!$D$13,"M"),DATEDIF(G5382,H5382,"m")))</f>
        <v>0</v>
      </c>
      <c r="AE5382" s="37">
        <f>IF(E5382='[3]5.Grup_T'!$E$20,0,IF(AD5382&lt;&gt;0,M5382/V5382*MIN(12,AD5382),0))</f>
        <v>0</v>
      </c>
      <c r="AF5382" s="37">
        <f t="shared" si="1170"/>
        <v>0</v>
      </c>
      <c r="AG5382" s="37">
        <f t="shared" si="1171"/>
        <v>0</v>
      </c>
      <c r="AH5382" s="37">
        <f t="shared" si="1172"/>
        <v>0</v>
      </c>
      <c r="AI5382" s="35" t="str">
        <f t="shared" si="1173"/>
        <v>Nusidėvėjęs</v>
      </c>
      <c r="AJ5382" s="38" t="str">
        <f>IF(AND(F5382&lt;&gt;[3]Pav.tvarkyklė!$B$12,F5382&lt;&gt;[3]Pav.tvarkyklė!$B$13),"GVTNT","X")</f>
        <v>GVTNT</v>
      </c>
      <c r="AK5382" s="39">
        <f t="shared" si="1175"/>
        <v>0</v>
      </c>
      <c r="AL5382" s="41"/>
      <c r="AM5382" s="41"/>
      <c r="AN5382" s="41">
        <f t="shared" si="1177"/>
        <v>1900</v>
      </c>
      <c r="AO5382" s="41"/>
      <c r="AP5382" s="41"/>
      <c r="AQ5382" s="41"/>
      <c r="AR5382" s="42"/>
      <c r="AS5382" s="42"/>
      <c r="AU5382" s="43">
        <f t="shared" si="1178"/>
        <v>0</v>
      </c>
    </row>
    <row r="5383" spans="1:47" ht="15" customHeight="1" x14ac:dyDescent="0.25">
      <c r="A5383" s="11"/>
      <c r="B5383" s="19">
        <v>5552</v>
      </c>
      <c r="C5383" s="61"/>
      <c r="D5383" s="62"/>
      <c r="E5383" s="78"/>
      <c r="F5383" s="63"/>
      <c r="G5383" s="80"/>
      <c r="H5383" s="94"/>
      <c r="I5383" s="95"/>
      <c r="J5383" s="27"/>
      <c r="K5383" s="27"/>
      <c r="L5383" s="95"/>
      <c r="M5383" s="96"/>
      <c r="N5383" s="29">
        <v>0</v>
      </c>
      <c r="O5383" s="30" t="str">
        <f>IF(G5383&lt;=$N$2,"",IF(F5383=[3]Pav.tvarkyklė!$B$13,"",IF(ISBLANK(R5383),"X","")))</f>
        <v/>
      </c>
      <c r="P5383" s="91"/>
      <c r="Q5383" s="63"/>
      <c r="R5383" s="63"/>
      <c r="S5383" s="63"/>
      <c r="T5383" s="63"/>
      <c r="U5383" s="34" t="str">
        <f>IFERROR(INDEX('[3]5.Grup_T'!$G$4:$G$22,MATCH('6.Turtas'!E5383,'[3]5.Grup_T'!$E$4:$E$22,0)),"0")</f>
        <v>0</v>
      </c>
      <c r="V5383" s="35">
        <f t="shared" si="1165"/>
        <v>0</v>
      </c>
      <c r="W5383" s="35">
        <f>IF(NOT(ISBLANK(H5383)),(12-DATEDIF(H5383,'[3]1.Pradzia'!$D$13,"m")),0)</f>
        <v>0</v>
      </c>
      <c r="X5383" s="35">
        <f t="shared" si="1166"/>
        <v>0</v>
      </c>
      <c r="Y5383" s="35">
        <f t="shared" si="1176"/>
        <v>0</v>
      </c>
      <c r="Z5383" s="35">
        <f t="shared" si="1174"/>
        <v>0</v>
      </c>
      <c r="AA5383" s="36">
        <f t="shared" si="1167"/>
        <v>0</v>
      </c>
      <c r="AB5383" s="36">
        <f t="shared" si="1168"/>
        <v>0</v>
      </c>
      <c r="AC5383" s="37">
        <f t="shared" si="1169"/>
        <v>0</v>
      </c>
      <c r="AD5383" s="35">
        <f>IF(OR(YEAR(G5383)&lt;2019,O5383="X"),0,IF(ISBLANK(H5383),DATEDIF(G5383,'[3]1.Pradzia'!$D$13,"M"),DATEDIF(G5383,H5383,"m")))</f>
        <v>0</v>
      </c>
      <c r="AE5383" s="37">
        <f>IF(E5383='[3]5.Grup_T'!$E$20,0,IF(AD5383&lt;&gt;0,M5383/V5383*MIN(12,AD5383),0))</f>
        <v>0</v>
      </c>
      <c r="AF5383" s="37">
        <f t="shared" si="1170"/>
        <v>0</v>
      </c>
      <c r="AG5383" s="37">
        <f t="shared" si="1171"/>
        <v>0</v>
      </c>
      <c r="AH5383" s="37">
        <f t="shared" si="1172"/>
        <v>0</v>
      </c>
      <c r="AI5383" s="35" t="str">
        <f t="shared" si="1173"/>
        <v>Nusidėvėjęs</v>
      </c>
      <c r="AJ5383" s="38" t="str">
        <f>IF(AND(F5383&lt;&gt;[3]Pav.tvarkyklė!$B$12,F5383&lt;&gt;[3]Pav.tvarkyklė!$B$13),"GVTNT","X")</f>
        <v>GVTNT</v>
      </c>
      <c r="AK5383" s="39">
        <f t="shared" si="1175"/>
        <v>0</v>
      </c>
      <c r="AL5383" s="41"/>
      <c r="AM5383" s="41"/>
      <c r="AN5383" s="41">
        <f t="shared" si="1177"/>
        <v>1900</v>
      </c>
      <c r="AO5383" s="41"/>
      <c r="AP5383" s="41"/>
      <c r="AQ5383" s="41"/>
      <c r="AR5383" s="42"/>
      <c r="AS5383" s="42"/>
      <c r="AU5383" s="43">
        <f t="shared" si="1178"/>
        <v>0</v>
      </c>
    </row>
    <row r="5384" spans="1:47" ht="15" customHeight="1" x14ac:dyDescent="0.25">
      <c r="A5384" s="11"/>
      <c r="B5384" s="19">
        <v>5553</v>
      </c>
      <c r="C5384" s="61"/>
      <c r="D5384" s="62"/>
      <c r="E5384" s="78"/>
      <c r="F5384" s="63"/>
      <c r="G5384" s="80"/>
      <c r="H5384" s="94"/>
      <c r="I5384" s="95"/>
      <c r="J5384" s="27"/>
      <c r="K5384" s="27"/>
      <c r="L5384" s="95"/>
      <c r="M5384" s="96"/>
      <c r="N5384" s="29">
        <v>0</v>
      </c>
      <c r="O5384" s="30" t="str">
        <f>IF(G5384&lt;=$N$2,"",IF(F5384=[3]Pav.tvarkyklė!$B$13,"",IF(ISBLANK(R5384),"X","")))</f>
        <v/>
      </c>
      <c r="P5384" s="91"/>
      <c r="Q5384" s="63"/>
      <c r="R5384" s="63"/>
      <c r="S5384" s="63"/>
      <c r="T5384" s="63"/>
      <c r="U5384" s="34" t="str">
        <f>IFERROR(INDEX('[3]5.Grup_T'!$G$4:$G$22,MATCH('6.Turtas'!E5384,'[3]5.Grup_T'!$E$4:$E$22,0)),"0")</f>
        <v>0</v>
      </c>
      <c r="V5384" s="35">
        <f t="shared" si="1165"/>
        <v>0</v>
      </c>
      <c r="W5384" s="35">
        <f>IF(NOT(ISBLANK(H5384)),(12-DATEDIF(H5384,'[3]1.Pradzia'!$D$13,"m")),0)</f>
        <v>0</v>
      </c>
      <c r="X5384" s="35">
        <f t="shared" si="1166"/>
        <v>0</v>
      </c>
      <c r="Y5384" s="35">
        <f t="shared" si="1176"/>
        <v>0</v>
      </c>
      <c r="Z5384" s="35">
        <f t="shared" si="1174"/>
        <v>0</v>
      </c>
      <c r="AA5384" s="36">
        <f t="shared" si="1167"/>
        <v>0</v>
      </c>
      <c r="AB5384" s="36">
        <f t="shared" si="1168"/>
        <v>0</v>
      </c>
      <c r="AC5384" s="37">
        <f t="shared" si="1169"/>
        <v>0</v>
      </c>
      <c r="AD5384" s="35">
        <f>IF(OR(YEAR(G5384)&lt;2019,O5384="X"),0,IF(ISBLANK(H5384),DATEDIF(G5384,'[3]1.Pradzia'!$D$13,"M"),DATEDIF(G5384,H5384,"m")))</f>
        <v>0</v>
      </c>
      <c r="AE5384" s="37">
        <f>IF(E5384='[3]5.Grup_T'!$E$20,0,IF(AD5384&lt;&gt;0,M5384/V5384*MIN(12,AD5384),0))</f>
        <v>0</v>
      </c>
      <c r="AF5384" s="37">
        <f t="shared" si="1170"/>
        <v>0</v>
      </c>
      <c r="AG5384" s="37">
        <f t="shared" si="1171"/>
        <v>0</v>
      </c>
      <c r="AH5384" s="37">
        <f t="shared" si="1172"/>
        <v>0</v>
      </c>
      <c r="AI5384" s="35" t="str">
        <f t="shared" si="1173"/>
        <v>Nusidėvėjęs</v>
      </c>
      <c r="AJ5384" s="38" t="str">
        <f>IF(AND(F5384&lt;&gt;[3]Pav.tvarkyklė!$B$12,F5384&lt;&gt;[3]Pav.tvarkyklė!$B$13),"GVTNT","X")</f>
        <v>GVTNT</v>
      </c>
      <c r="AK5384" s="39">
        <f t="shared" si="1175"/>
        <v>0</v>
      </c>
      <c r="AL5384" s="41"/>
      <c r="AM5384" s="41"/>
      <c r="AN5384" s="41">
        <f t="shared" si="1177"/>
        <v>1900</v>
      </c>
      <c r="AO5384" s="41"/>
      <c r="AP5384" s="41"/>
      <c r="AQ5384" s="41"/>
      <c r="AR5384" s="42"/>
      <c r="AS5384" s="42"/>
      <c r="AU5384" s="43">
        <f t="shared" si="1178"/>
        <v>0</v>
      </c>
    </row>
    <row r="5385" spans="1:47" ht="15" customHeight="1" x14ac:dyDescent="0.25">
      <c r="A5385" s="11"/>
      <c r="B5385" s="19">
        <v>5554</v>
      </c>
      <c r="C5385" s="61"/>
      <c r="D5385" s="62"/>
      <c r="E5385" s="78"/>
      <c r="F5385" s="63"/>
      <c r="G5385" s="80"/>
      <c r="H5385" s="94"/>
      <c r="I5385" s="95"/>
      <c r="J5385" s="27"/>
      <c r="K5385" s="27"/>
      <c r="L5385" s="95"/>
      <c r="M5385" s="96"/>
      <c r="N5385" s="29">
        <v>0</v>
      </c>
      <c r="O5385" s="30" t="str">
        <f>IF(G5385&lt;=$N$2,"",IF(F5385=[3]Pav.tvarkyklė!$B$13,"",IF(ISBLANK(R5385),"X","")))</f>
        <v/>
      </c>
      <c r="P5385" s="91"/>
      <c r="Q5385" s="63"/>
      <c r="R5385" s="63"/>
      <c r="S5385" s="63"/>
      <c r="T5385" s="63"/>
      <c r="U5385" s="34" t="str">
        <f>IFERROR(INDEX('[3]5.Grup_T'!$G$4:$G$22,MATCH('6.Turtas'!E5385,'[3]5.Grup_T'!$E$4:$E$22,0)),"0")</f>
        <v>0</v>
      </c>
      <c r="V5385" s="35">
        <f t="shared" si="1165"/>
        <v>0</v>
      </c>
      <c r="W5385" s="35">
        <f>IF(NOT(ISBLANK(H5385)),(12-DATEDIF(H5385,'[3]1.Pradzia'!$D$13,"m")),0)</f>
        <v>0</v>
      </c>
      <c r="X5385" s="35">
        <f t="shared" si="1166"/>
        <v>0</v>
      </c>
      <c r="Y5385" s="35">
        <f t="shared" si="1176"/>
        <v>0</v>
      </c>
      <c r="Z5385" s="35">
        <f t="shared" si="1174"/>
        <v>0</v>
      </c>
      <c r="AA5385" s="36">
        <f t="shared" si="1167"/>
        <v>0</v>
      </c>
      <c r="AB5385" s="36">
        <f t="shared" si="1168"/>
        <v>0</v>
      </c>
      <c r="AC5385" s="37">
        <f t="shared" si="1169"/>
        <v>0</v>
      </c>
      <c r="AD5385" s="35">
        <f>IF(OR(YEAR(G5385)&lt;2019,O5385="X"),0,IF(ISBLANK(H5385),DATEDIF(G5385,'[3]1.Pradzia'!$D$13,"M"),DATEDIF(G5385,H5385,"m")))</f>
        <v>0</v>
      </c>
      <c r="AE5385" s="37">
        <f>IF(E5385='[3]5.Grup_T'!$E$20,0,IF(AD5385&lt;&gt;0,M5385/V5385*MIN(12,AD5385),0))</f>
        <v>0</v>
      </c>
      <c r="AF5385" s="37">
        <f t="shared" si="1170"/>
        <v>0</v>
      </c>
      <c r="AG5385" s="37">
        <f t="shared" si="1171"/>
        <v>0</v>
      </c>
      <c r="AH5385" s="37">
        <f t="shared" si="1172"/>
        <v>0</v>
      </c>
      <c r="AI5385" s="35" t="str">
        <f t="shared" si="1173"/>
        <v>Nusidėvėjęs</v>
      </c>
      <c r="AJ5385" s="38" t="str">
        <f>IF(AND(F5385&lt;&gt;[3]Pav.tvarkyklė!$B$12,F5385&lt;&gt;[3]Pav.tvarkyklė!$B$13),"GVTNT","X")</f>
        <v>GVTNT</v>
      </c>
      <c r="AK5385" s="39">
        <f t="shared" si="1175"/>
        <v>0</v>
      </c>
      <c r="AL5385" s="41"/>
      <c r="AM5385" s="41"/>
      <c r="AN5385" s="41">
        <f t="shared" si="1177"/>
        <v>1900</v>
      </c>
      <c r="AO5385" s="41"/>
      <c r="AP5385" s="41"/>
      <c r="AQ5385" s="41"/>
      <c r="AR5385" s="42"/>
      <c r="AS5385" s="42"/>
      <c r="AU5385" s="43">
        <f t="shared" si="1178"/>
        <v>0</v>
      </c>
    </row>
    <row r="5386" spans="1:47" ht="15" customHeight="1" x14ac:dyDescent="0.25">
      <c r="A5386" s="11"/>
      <c r="B5386" s="19">
        <v>5555</v>
      </c>
      <c r="C5386" s="61"/>
      <c r="D5386" s="62"/>
      <c r="E5386" s="78"/>
      <c r="F5386" s="63"/>
      <c r="G5386" s="80"/>
      <c r="H5386" s="94"/>
      <c r="I5386" s="95"/>
      <c r="J5386" s="27"/>
      <c r="K5386" s="27"/>
      <c r="L5386" s="95"/>
      <c r="M5386" s="96"/>
      <c r="N5386" s="29">
        <v>0</v>
      </c>
      <c r="O5386" s="30" t="str">
        <f>IF(G5386&lt;=$N$2,"",IF(F5386=[3]Pav.tvarkyklė!$B$13,"",IF(ISBLANK(R5386),"X","")))</f>
        <v/>
      </c>
      <c r="P5386" s="91"/>
      <c r="Q5386" s="63"/>
      <c r="R5386" s="63"/>
      <c r="S5386" s="63"/>
      <c r="T5386" s="63"/>
      <c r="U5386" s="34" t="str">
        <f>IFERROR(INDEX('[3]5.Grup_T'!$G$4:$G$22,MATCH('6.Turtas'!E5386,'[3]5.Grup_T'!$E$4:$E$22,0)),"0")</f>
        <v>0</v>
      </c>
      <c r="V5386" s="35">
        <f t="shared" si="1165"/>
        <v>0</v>
      </c>
      <c r="W5386" s="35">
        <f>IF(NOT(ISBLANK(H5386)),(12-DATEDIF(H5386,'[3]1.Pradzia'!$D$13,"m")),0)</f>
        <v>0</v>
      </c>
      <c r="X5386" s="35">
        <f t="shared" si="1166"/>
        <v>0</v>
      </c>
      <c r="Y5386" s="35">
        <f t="shared" si="1176"/>
        <v>0</v>
      </c>
      <c r="Z5386" s="35">
        <f t="shared" si="1174"/>
        <v>0</v>
      </c>
      <c r="AA5386" s="36">
        <f t="shared" si="1167"/>
        <v>0</v>
      </c>
      <c r="AB5386" s="36">
        <f t="shared" si="1168"/>
        <v>0</v>
      </c>
      <c r="AC5386" s="37">
        <f t="shared" si="1169"/>
        <v>0</v>
      </c>
      <c r="AD5386" s="35">
        <f>IF(OR(YEAR(G5386)&lt;2019,O5386="X"),0,IF(ISBLANK(H5386),DATEDIF(G5386,'[3]1.Pradzia'!$D$13,"M"),DATEDIF(G5386,H5386,"m")))</f>
        <v>0</v>
      </c>
      <c r="AE5386" s="37">
        <f>IF(E5386='[3]5.Grup_T'!$E$20,0,IF(AD5386&lt;&gt;0,M5386/V5386*MIN(12,AD5386),0))</f>
        <v>0</v>
      </c>
      <c r="AF5386" s="37">
        <f t="shared" si="1170"/>
        <v>0</v>
      </c>
      <c r="AG5386" s="37">
        <f t="shared" si="1171"/>
        <v>0</v>
      </c>
      <c r="AH5386" s="37">
        <f t="shared" si="1172"/>
        <v>0</v>
      </c>
      <c r="AI5386" s="35" t="str">
        <f t="shared" si="1173"/>
        <v>Nusidėvėjęs</v>
      </c>
      <c r="AJ5386" s="38" t="str">
        <f>IF(AND(F5386&lt;&gt;[3]Pav.tvarkyklė!$B$12,F5386&lt;&gt;[3]Pav.tvarkyklė!$B$13),"GVTNT","X")</f>
        <v>GVTNT</v>
      </c>
      <c r="AK5386" s="39">
        <f t="shared" si="1175"/>
        <v>0</v>
      </c>
      <c r="AL5386" s="41"/>
      <c r="AM5386" s="41"/>
      <c r="AN5386" s="41">
        <f t="shared" si="1177"/>
        <v>1900</v>
      </c>
      <c r="AO5386" s="41"/>
      <c r="AP5386" s="41"/>
      <c r="AQ5386" s="41"/>
      <c r="AR5386" s="42"/>
      <c r="AS5386" s="42"/>
      <c r="AU5386" s="43">
        <f t="shared" si="1178"/>
        <v>0</v>
      </c>
    </row>
    <row r="5387" spans="1:47" ht="15" customHeight="1" x14ac:dyDescent="0.25">
      <c r="A5387" s="11"/>
      <c r="B5387" s="19">
        <v>5556</v>
      </c>
      <c r="C5387" s="61"/>
      <c r="D5387" s="62"/>
      <c r="E5387" s="78"/>
      <c r="F5387" s="63"/>
      <c r="G5387" s="80"/>
      <c r="H5387" s="94"/>
      <c r="I5387" s="95"/>
      <c r="J5387" s="27"/>
      <c r="K5387" s="27"/>
      <c r="L5387" s="95"/>
      <c r="M5387" s="96"/>
      <c r="N5387" s="29">
        <v>0</v>
      </c>
      <c r="O5387" s="30" t="str">
        <f>IF(G5387&lt;=$N$2,"",IF(F5387=[3]Pav.tvarkyklė!$B$13,"",IF(ISBLANK(R5387),"X","")))</f>
        <v/>
      </c>
      <c r="P5387" s="91"/>
      <c r="Q5387" s="63"/>
      <c r="R5387" s="63"/>
      <c r="S5387" s="63"/>
      <c r="T5387" s="63"/>
      <c r="U5387" s="34" t="str">
        <f>IFERROR(INDEX('[3]5.Grup_T'!$G$4:$G$22,MATCH('6.Turtas'!E5387,'[3]5.Grup_T'!$E$4:$E$22,0)),"0")</f>
        <v>0</v>
      </c>
      <c r="V5387" s="35">
        <f t="shared" si="1165"/>
        <v>0</v>
      </c>
      <c r="W5387" s="35">
        <f>IF(NOT(ISBLANK(H5387)),(12-DATEDIF(H5387,'[3]1.Pradzia'!$D$13,"m")),0)</f>
        <v>0</v>
      </c>
      <c r="X5387" s="35">
        <f t="shared" si="1166"/>
        <v>0</v>
      </c>
      <c r="Y5387" s="35">
        <f t="shared" si="1176"/>
        <v>0</v>
      </c>
      <c r="Z5387" s="35">
        <f t="shared" si="1174"/>
        <v>0</v>
      </c>
      <c r="AA5387" s="36">
        <f t="shared" si="1167"/>
        <v>0</v>
      </c>
      <c r="AB5387" s="36">
        <f t="shared" si="1168"/>
        <v>0</v>
      </c>
      <c r="AC5387" s="37">
        <f t="shared" si="1169"/>
        <v>0</v>
      </c>
      <c r="AD5387" s="35">
        <f>IF(OR(YEAR(G5387)&lt;2019,O5387="X"),0,IF(ISBLANK(H5387),DATEDIF(G5387,'[3]1.Pradzia'!$D$13,"M"),DATEDIF(G5387,H5387,"m")))</f>
        <v>0</v>
      </c>
      <c r="AE5387" s="37">
        <f>IF(E5387='[3]5.Grup_T'!$E$20,0,IF(AD5387&lt;&gt;0,M5387/V5387*MIN(12,AD5387),0))</f>
        <v>0</v>
      </c>
      <c r="AF5387" s="37">
        <f t="shared" si="1170"/>
        <v>0</v>
      </c>
      <c r="AG5387" s="37">
        <f t="shared" si="1171"/>
        <v>0</v>
      </c>
      <c r="AH5387" s="37">
        <f t="shared" si="1172"/>
        <v>0</v>
      </c>
      <c r="AI5387" s="35" t="str">
        <f t="shared" si="1173"/>
        <v>Nusidėvėjęs</v>
      </c>
      <c r="AJ5387" s="38" t="str">
        <f>IF(AND(F5387&lt;&gt;[3]Pav.tvarkyklė!$B$12,F5387&lt;&gt;[3]Pav.tvarkyklė!$B$13),"GVTNT","X")</f>
        <v>GVTNT</v>
      </c>
      <c r="AK5387" s="39">
        <f t="shared" si="1175"/>
        <v>0</v>
      </c>
      <c r="AL5387" s="41"/>
      <c r="AM5387" s="41"/>
      <c r="AN5387" s="41">
        <f t="shared" si="1177"/>
        <v>1900</v>
      </c>
      <c r="AO5387" s="41"/>
      <c r="AP5387" s="41"/>
      <c r="AQ5387" s="41"/>
      <c r="AR5387" s="42"/>
      <c r="AS5387" s="42"/>
      <c r="AU5387" s="43">
        <f t="shared" si="1178"/>
        <v>0</v>
      </c>
    </row>
    <row r="5388" spans="1:47" ht="15" customHeight="1" x14ac:dyDescent="0.25">
      <c r="A5388" s="11"/>
      <c r="B5388" s="19">
        <v>5557</v>
      </c>
      <c r="C5388" s="61"/>
      <c r="D5388" s="62"/>
      <c r="E5388" s="78"/>
      <c r="F5388" s="63"/>
      <c r="G5388" s="80"/>
      <c r="H5388" s="94"/>
      <c r="I5388" s="95"/>
      <c r="J5388" s="27"/>
      <c r="K5388" s="27"/>
      <c r="L5388" s="95"/>
      <c r="M5388" s="96"/>
      <c r="N5388" s="29">
        <v>0</v>
      </c>
      <c r="O5388" s="30" t="str">
        <f>IF(G5388&lt;=$N$2,"",IF(F5388=[3]Pav.tvarkyklė!$B$13,"",IF(ISBLANK(R5388),"X","")))</f>
        <v/>
      </c>
      <c r="P5388" s="91"/>
      <c r="Q5388" s="63"/>
      <c r="R5388" s="63"/>
      <c r="S5388" s="63"/>
      <c r="T5388" s="63"/>
      <c r="U5388" s="34" t="str">
        <f>IFERROR(INDEX('[3]5.Grup_T'!$G$4:$G$22,MATCH('6.Turtas'!E5388,'[3]5.Grup_T'!$E$4:$E$22,0)),"0")</f>
        <v>0</v>
      </c>
      <c r="V5388" s="35">
        <f t="shared" si="1165"/>
        <v>0</v>
      </c>
      <c r="W5388" s="35">
        <f>IF(NOT(ISBLANK(H5388)),(12-DATEDIF(H5388,'[3]1.Pradzia'!$D$13,"m")),0)</f>
        <v>0</v>
      </c>
      <c r="X5388" s="35">
        <f t="shared" si="1166"/>
        <v>0</v>
      </c>
      <c r="Y5388" s="35">
        <f t="shared" si="1176"/>
        <v>0</v>
      </c>
      <c r="Z5388" s="35">
        <f t="shared" si="1174"/>
        <v>0</v>
      </c>
      <c r="AA5388" s="36">
        <f t="shared" si="1167"/>
        <v>0</v>
      </c>
      <c r="AB5388" s="36">
        <f t="shared" si="1168"/>
        <v>0</v>
      </c>
      <c r="AC5388" s="37">
        <f t="shared" si="1169"/>
        <v>0</v>
      </c>
      <c r="AD5388" s="35">
        <f>IF(OR(YEAR(G5388)&lt;2019,O5388="X"),0,IF(ISBLANK(H5388),DATEDIF(G5388,'[3]1.Pradzia'!$D$13,"M"),DATEDIF(G5388,H5388,"m")))</f>
        <v>0</v>
      </c>
      <c r="AE5388" s="37">
        <f>IF(E5388='[3]5.Grup_T'!$E$20,0,IF(AD5388&lt;&gt;0,M5388/V5388*MIN(12,AD5388),0))</f>
        <v>0</v>
      </c>
      <c r="AF5388" s="37">
        <f t="shared" si="1170"/>
        <v>0</v>
      </c>
      <c r="AG5388" s="37">
        <f t="shared" si="1171"/>
        <v>0</v>
      </c>
      <c r="AH5388" s="37">
        <f t="shared" si="1172"/>
        <v>0</v>
      </c>
      <c r="AI5388" s="35" t="str">
        <f t="shared" si="1173"/>
        <v>Nusidėvėjęs</v>
      </c>
      <c r="AJ5388" s="38" t="str">
        <f>IF(AND(F5388&lt;&gt;[3]Pav.tvarkyklė!$B$12,F5388&lt;&gt;[3]Pav.tvarkyklė!$B$13),"GVTNT","X")</f>
        <v>GVTNT</v>
      </c>
      <c r="AK5388" s="39">
        <f t="shared" si="1175"/>
        <v>0</v>
      </c>
      <c r="AL5388" s="41"/>
      <c r="AM5388" s="41"/>
      <c r="AN5388" s="41">
        <f t="shared" si="1177"/>
        <v>1900</v>
      </c>
      <c r="AO5388" s="41"/>
      <c r="AP5388" s="41"/>
      <c r="AQ5388" s="41"/>
      <c r="AR5388" s="42"/>
      <c r="AS5388" s="42"/>
      <c r="AU5388" s="43">
        <f t="shared" si="1178"/>
        <v>0</v>
      </c>
    </row>
    <row r="5389" spans="1:47" ht="15" customHeight="1" x14ac:dyDescent="0.25">
      <c r="A5389" s="11"/>
      <c r="B5389" s="19">
        <v>5558</v>
      </c>
      <c r="C5389" s="61"/>
      <c r="D5389" s="62"/>
      <c r="E5389" s="78"/>
      <c r="F5389" s="63"/>
      <c r="G5389" s="80"/>
      <c r="H5389" s="94"/>
      <c r="I5389" s="95"/>
      <c r="J5389" s="27"/>
      <c r="K5389" s="27"/>
      <c r="L5389" s="95"/>
      <c r="M5389" s="96"/>
      <c r="N5389" s="29">
        <v>0</v>
      </c>
      <c r="O5389" s="30" t="str">
        <f>IF(G5389&lt;=$N$2,"",IF(F5389=[3]Pav.tvarkyklė!$B$13,"",IF(ISBLANK(R5389),"X","")))</f>
        <v/>
      </c>
      <c r="P5389" s="91"/>
      <c r="Q5389" s="63"/>
      <c r="R5389" s="63"/>
      <c r="S5389" s="63"/>
      <c r="T5389" s="63"/>
      <c r="U5389" s="34" t="str">
        <f>IFERROR(INDEX('[3]5.Grup_T'!$G$4:$G$22,MATCH('6.Turtas'!E5389,'[3]5.Grup_T'!$E$4:$E$22,0)),"0")</f>
        <v>0</v>
      </c>
      <c r="V5389" s="35">
        <f t="shared" si="1165"/>
        <v>0</v>
      </c>
      <c r="W5389" s="35">
        <f>IF(NOT(ISBLANK(H5389)),(12-DATEDIF(H5389,'[3]1.Pradzia'!$D$13,"m")),0)</f>
        <v>0</v>
      </c>
      <c r="X5389" s="35">
        <f t="shared" si="1166"/>
        <v>0</v>
      </c>
      <c r="Y5389" s="35">
        <f t="shared" si="1176"/>
        <v>0</v>
      </c>
      <c r="Z5389" s="35">
        <f t="shared" si="1174"/>
        <v>0</v>
      </c>
      <c r="AA5389" s="36">
        <f t="shared" si="1167"/>
        <v>0</v>
      </c>
      <c r="AB5389" s="36">
        <f t="shared" si="1168"/>
        <v>0</v>
      </c>
      <c r="AC5389" s="37">
        <f t="shared" si="1169"/>
        <v>0</v>
      </c>
      <c r="AD5389" s="35">
        <f>IF(OR(YEAR(G5389)&lt;2019,O5389="X"),0,IF(ISBLANK(H5389),DATEDIF(G5389,'[3]1.Pradzia'!$D$13,"M"),DATEDIF(G5389,H5389,"m")))</f>
        <v>0</v>
      </c>
      <c r="AE5389" s="37">
        <f>IF(E5389='[3]5.Grup_T'!$E$20,0,IF(AD5389&lt;&gt;0,M5389/V5389*MIN(12,AD5389),0))</f>
        <v>0</v>
      </c>
      <c r="AF5389" s="37">
        <f t="shared" si="1170"/>
        <v>0</v>
      </c>
      <c r="AG5389" s="37">
        <f t="shared" si="1171"/>
        <v>0</v>
      </c>
      <c r="AH5389" s="37">
        <f t="shared" si="1172"/>
        <v>0</v>
      </c>
      <c r="AI5389" s="35" t="str">
        <f t="shared" si="1173"/>
        <v>Nusidėvėjęs</v>
      </c>
      <c r="AJ5389" s="38" t="str">
        <f>IF(AND(F5389&lt;&gt;[3]Pav.tvarkyklė!$B$12,F5389&lt;&gt;[3]Pav.tvarkyklė!$B$13),"GVTNT","X")</f>
        <v>GVTNT</v>
      </c>
      <c r="AK5389" s="39">
        <f t="shared" si="1175"/>
        <v>0</v>
      </c>
      <c r="AL5389" s="41"/>
      <c r="AM5389" s="41"/>
      <c r="AN5389" s="41">
        <f t="shared" si="1177"/>
        <v>1900</v>
      </c>
      <c r="AO5389" s="41"/>
      <c r="AP5389" s="41"/>
      <c r="AQ5389" s="41"/>
      <c r="AR5389" s="42"/>
      <c r="AS5389" s="42"/>
      <c r="AU5389" s="43">
        <f t="shared" si="1178"/>
        <v>0</v>
      </c>
    </row>
    <row r="5390" spans="1:47" ht="15" customHeight="1" x14ac:dyDescent="0.25">
      <c r="A5390" s="11"/>
      <c r="B5390" s="19">
        <v>5559</v>
      </c>
      <c r="C5390" s="61"/>
      <c r="D5390" s="62"/>
      <c r="E5390" s="78"/>
      <c r="F5390" s="63"/>
      <c r="G5390" s="80"/>
      <c r="H5390" s="94"/>
      <c r="I5390" s="95"/>
      <c r="J5390" s="27"/>
      <c r="K5390" s="27"/>
      <c r="L5390" s="95"/>
      <c r="M5390" s="96"/>
      <c r="N5390" s="29">
        <v>0</v>
      </c>
      <c r="O5390" s="30" t="str">
        <f>IF(G5390&lt;=$N$2,"",IF(F5390=[3]Pav.tvarkyklė!$B$13,"",IF(ISBLANK(R5390),"X","")))</f>
        <v/>
      </c>
      <c r="P5390" s="91"/>
      <c r="Q5390" s="63"/>
      <c r="R5390" s="63"/>
      <c r="S5390" s="63"/>
      <c r="T5390" s="63"/>
      <c r="U5390" s="34" t="str">
        <f>IFERROR(INDEX('[3]5.Grup_T'!$G$4:$G$22,MATCH('6.Turtas'!E5390,'[3]5.Grup_T'!$E$4:$E$22,0)),"0")</f>
        <v>0</v>
      </c>
      <c r="V5390" s="35">
        <f t="shared" si="1165"/>
        <v>0</v>
      </c>
      <c r="W5390" s="35">
        <f>IF(NOT(ISBLANK(H5390)),(12-DATEDIF(H5390,'[3]1.Pradzia'!$D$13,"m")),0)</f>
        <v>0</v>
      </c>
      <c r="X5390" s="35">
        <f t="shared" si="1166"/>
        <v>0</v>
      </c>
      <c r="Y5390" s="35">
        <f t="shared" si="1176"/>
        <v>0</v>
      </c>
      <c r="Z5390" s="35">
        <f t="shared" si="1174"/>
        <v>0</v>
      </c>
      <c r="AA5390" s="36">
        <f t="shared" si="1167"/>
        <v>0</v>
      </c>
      <c r="AB5390" s="36">
        <f t="shared" si="1168"/>
        <v>0</v>
      </c>
      <c r="AC5390" s="37">
        <f t="shared" si="1169"/>
        <v>0</v>
      </c>
      <c r="AD5390" s="35">
        <f>IF(OR(YEAR(G5390)&lt;2019,O5390="X"),0,IF(ISBLANK(H5390),DATEDIF(G5390,'[3]1.Pradzia'!$D$13,"M"),DATEDIF(G5390,H5390,"m")))</f>
        <v>0</v>
      </c>
      <c r="AE5390" s="37">
        <f>IF(E5390='[3]5.Grup_T'!$E$20,0,IF(AD5390&lt;&gt;0,M5390/V5390*MIN(12,AD5390),0))</f>
        <v>0</v>
      </c>
      <c r="AF5390" s="37">
        <f t="shared" si="1170"/>
        <v>0</v>
      </c>
      <c r="AG5390" s="37">
        <f t="shared" si="1171"/>
        <v>0</v>
      </c>
      <c r="AH5390" s="37">
        <f t="shared" si="1172"/>
        <v>0</v>
      </c>
      <c r="AI5390" s="35" t="str">
        <f t="shared" si="1173"/>
        <v>Nusidėvėjęs</v>
      </c>
      <c r="AJ5390" s="38" t="str">
        <f>IF(AND(F5390&lt;&gt;[3]Pav.tvarkyklė!$B$12,F5390&lt;&gt;[3]Pav.tvarkyklė!$B$13),"GVTNT","X")</f>
        <v>GVTNT</v>
      </c>
      <c r="AK5390" s="39">
        <f t="shared" si="1175"/>
        <v>0</v>
      </c>
      <c r="AL5390" s="41"/>
      <c r="AM5390" s="41"/>
      <c r="AN5390" s="41">
        <f t="shared" si="1177"/>
        <v>1900</v>
      </c>
      <c r="AO5390" s="41"/>
      <c r="AP5390" s="41"/>
      <c r="AQ5390" s="41"/>
      <c r="AR5390" s="42"/>
      <c r="AS5390" s="42"/>
      <c r="AU5390" s="43">
        <f t="shared" si="1178"/>
        <v>0</v>
      </c>
    </row>
    <row r="5391" spans="1:47" ht="15" customHeight="1" x14ac:dyDescent="0.25">
      <c r="A5391" s="11"/>
      <c r="B5391" s="19">
        <v>5560</v>
      </c>
      <c r="C5391" s="61"/>
      <c r="D5391" s="62"/>
      <c r="E5391" s="78"/>
      <c r="F5391" s="63"/>
      <c r="G5391" s="80"/>
      <c r="H5391" s="94"/>
      <c r="I5391" s="95"/>
      <c r="J5391" s="27"/>
      <c r="K5391" s="27"/>
      <c r="L5391" s="95"/>
      <c r="M5391" s="96"/>
      <c r="N5391" s="29">
        <v>0</v>
      </c>
      <c r="O5391" s="30" t="str">
        <f>IF(G5391&lt;=$N$2,"",IF(F5391=[3]Pav.tvarkyklė!$B$13,"",IF(ISBLANK(R5391),"X","")))</f>
        <v/>
      </c>
      <c r="P5391" s="91"/>
      <c r="Q5391" s="63"/>
      <c r="R5391" s="63"/>
      <c r="S5391" s="63"/>
      <c r="T5391" s="63"/>
      <c r="U5391" s="34" t="str">
        <f>IFERROR(INDEX('[3]5.Grup_T'!$G$4:$G$22,MATCH('6.Turtas'!E5391,'[3]5.Grup_T'!$E$4:$E$22,0)),"0")</f>
        <v>0</v>
      </c>
      <c r="V5391" s="35">
        <f t="shared" si="1165"/>
        <v>0</v>
      </c>
      <c r="W5391" s="35">
        <f>IF(NOT(ISBLANK(H5391)),(12-DATEDIF(H5391,'[3]1.Pradzia'!$D$13,"m")),0)</f>
        <v>0</v>
      </c>
      <c r="X5391" s="35">
        <f t="shared" si="1166"/>
        <v>0</v>
      </c>
      <c r="Y5391" s="35">
        <f t="shared" si="1176"/>
        <v>0</v>
      </c>
      <c r="Z5391" s="35">
        <f t="shared" si="1174"/>
        <v>0</v>
      </c>
      <c r="AA5391" s="36">
        <f t="shared" si="1167"/>
        <v>0</v>
      </c>
      <c r="AB5391" s="36">
        <f t="shared" si="1168"/>
        <v>0</v>
      </c>
      <c r="AC5391" s="37">
        <f t="shared" si="1169"/>
        <v>0</v>
      </c>
      <c r="AD5391" s="35">
        <f>IF(OR(YEAR(G5391)&lt;2019,O5391="X"),0,IF(ISBLANK(H5391),DATEDIF(G5391,'[3]1.Pradzia'!$D$13,"M"),DATEDIF(G5391,H5391,"m")))</f>
        <v>0</v>
      </c>
      <c r="AE5391" s="37">
        <f>IF(E5391='[3]5.Grup_T'!$E$20,0,IF(AD5391&lt;&gt;0,M5391/V5391*MIN(12,AD5391),0))</f>
        <v>0</v>
      </c>
      <c r="AF5391" s="37">
        <f t="shared" si="1170"/>
        <v>0</v>
      </c>
      <c r="AG5391" s="37">
        <f t="shared" si="1171"/>
        <v>0</v>
      </c>
      <c r="AH5391" s="37">
        <f t="shared" si="1172"/>
        <v>0</v>
      </c>
      <c r="AI5391" s="35" t="str">
        <f t="shared" si="1173"/>
        <v>Nusidėvėjęs</v>
      </c>
      <c r="AJ5391" s="38" t="str">
        <f>IF(AND(F5391&lt;&gt;[3]Pav.tvarkyklė!$B$12,F5391&lt;&gt;[3]Pav.tvarkyklė!$B$13),"GVTNT","X")</f>
        <v>GVTNT</v>
      </c>
      <c r="AK5391" s="39">
        <f t="shared" si="1175"/>
        <v>0</v>
      </c>
      <c r="AL5391" s="41"/>
      <c r="AM5391" s="41"/>
      <c r="AN5391" s="41">
        <f t="shared" si="1177"/>
        <v>1900</v>
      </c>
      <c r="AO5391" s="41"/>
      <c r="AP5391" s="41"/>
      <c r="AQ5391" s="41"/>
      <c r="AR5391" s="42"/>
      <c r="AS5391" s="42"/>
      <c r="AU5391" s="43">
        <f t="shared" si="1178"/>
        <v>0</v>
      </c>
    </row>
    <row r="5392" spans="1:47" ht="15" customHeight="1" x14ac:dyDescent="0.25">
      <c r="A5392" s="11"/>
      <c r="B5392" s="19">
        <v>5561</v>
      </c>
      <c r="C5392" s="61"/>
      <c r="D5392" s="62"/>
      <c r="E5392" s="78"/>
      <c r="F5392" s="63"/>
      <c r="G5392" s="80"/>
      <c r="H5392" s="94"/>
      <c r="I5392" s="95"/>
      <c r="J5392" s="27"/>
      <c r="K5392" s="27"/>
      <c r="L5392" s="95"/>
      <c r="M5392" s="96"/>
      <c r="N5392" s="29">
        <v>0</v>
      </c>
      <c r="O5392" s="30" t="str">
        <f>IF(G5392&lt;=$N$2,"",IF(F5392=[3]Pav.tvarkyklė!$B$13,"",IF(ISBLANK(R5392),"X","")))</f>
        <v/>
      </c>
      <c r="P5392" s="91"/>
      <c r="Q5392" s="63"/>
      <c r="R5392" s="63"/>
      <c r="S5392" s="63"/>
      <c r="T5392" s="63"/>
      <c r="U5392" s="34" t="str">
        <f>IFERROR(INDEX('[3]5.Grup_T'!$G$4:$G$22,MATCH('6.Turtas'!E5392,'[3]5.Grup_T'!$E$4:$E$22,0)),"0")</f>
        <v>0</v>
      </c>
      <c r="V5392" s="35">
        <f t="shared" si="1165"/>
        <v>0</v>
      </c>
      <c r="W5392" s="35">
        <f>IF(NOT(ISBLANK(H5392)),(12-DATEDIF(H5392,'[3]1.Pradzia'!$D$13,"m")),0)</f>
        <v>0</v>
      </c>
      <c r="X5392" s="35">
        <f t="shared" si="1166"/>
        <v>0</v>
      </c>
      <c r="Y5392" s="35">
        <f t="shared" si="1176"/>
        <v>0</v>
      </c>
      <c r="Z5392" s="35">
        <f t="shared" si="1174"/>
        <v>0</v>
      </c>
      <c r="AA5392" s="36">
        <f t="shared" si="1167"/>
        <v>0</v>
      </c>
      <c r="AB5392" s="36">
        <f t="shared" si="1168"/>
        <v>0</v>
      </c>
      <c r="AC5392" s="37">
        <f t="shared" si="1169"/>
        <v>0</v>
      </c>
      <c r="AD5392" s="35">
        <f>IF(OR(YEAR(G5392)&lt;2019,O5392="X"),0,IF(ISBLANK(H5392),DATEDIF(G5392,'[3]1.Pradzia'!$D$13,"M"),DATEDIF(G5392,H5392,"m")))</f>
        <v>0</v>
      </c>
      <c r="AE5392" s="37">
        <f>IF(E5392='[3]5.Grup_T'!$E$20,0,IF(AD5392&lt;&gt;0,M5392/V5392*MIN(12,AD5392),0))</f>
        <v>0</v>
      </c>
      <c r="AF5392" s="37">
        <f t="shared" si="1170"/>
        <v>0</v>
      </c>
      <c r="AG5392" s="37">
        <f t="shared" si="1171"/>
        <v>0</v>
      </c>
      <c r="AH5392" s="37">
        <f t="shared" si="1172"/>
        <v>0</v>
      </c>
      <c r="AI5392" s="35" t="str">
        <f t="shared" si="1173"/>
        <v>Nusidėvėjęs</v>
      </c>
      <c r="AJ5392" s="38" t="str">
        <f>IF(AND(F5392&lt;&gt;[3]Pav.tvarkyklė!$B$12,F5392&lt;&gt;[3]Pav.tvarkyklė!$B$13),"GVTNT","X")</f>
        <v>GVTNT</v>
      </c>
      <c r="AK5392" s="39">
        <f t="shared" si="1175"/>
        <v>0</v>
      </c>
      <c r="AL5392" s="41"/>
      <c r="AM5392" s="41"/>
      <c r="AN5392" s="41">
        <f t="shared" si="1177"/>
        <v>1900</v>
      </c>
      <c r="AO5392" s="41"/>
      <c r="AP5392" s="41"/>
      <c r="AQ5392" s="41"/>
      <c r="AR5392" s="42"/>
      <c r="AS5392" s="42"/>
      <c r="AU5392" s="43">
        <f t="shared" si="1178"/>
        <v>0</v>
      </c>
    </row>
    <row r="5393" spans="1:47" ht="15" customHeight="1" x14ac:dyDescent="0.25">
      <c r="A5393" s="11"/>
      <c r="B5393" s="19">
        <v>5562</v>
      </c>
      <c r="C5393" s="61"/>
      <c r="D5393" s="62"/>
      <c r="E5393" s="78"/>
      <c r="F5393" s="63"/>
      <c r="G5393" s="80"/>
      <c r="H5393" s="94"/>
      <c r="I5393" s="95"/>
      <c r="J5393" s="27"/>
      <c r="K5393" s="27"/>
      <c r="L5393" s="95"/>
      <c r="M5393" s="96"/>
      <c r="N5393" s="29">
        <v>0</v>
      </c>
      <c r="O5393" s="30" t="str">
        <f>IF(G5393&lt;=$N$2,"",IF(F5393=[3]Pav.tvarkyklė!$B$13,"",IF(ISBLANK(R5393),"X","")))</f>
        <v/>
      </c>
      <c r="P5393" s="91"/>
      <c r="Q5393" s="63"/>
      <c r="R5393" s="63"/>
      <c r="S5393" s="63"/>
      <c r="T5393" s="63"/>
      <c r="U5393" s="34" t="str">
        <f>IFERROR(INDEX('[3]5.Grup_T'!$G$4:$G$22,MATCH('6.Turtas'!E5393,'[3]5.Grup_T'!$E$4:$E$22,0)),"0")</f>
        <v>0</v>
      </c>
      <c r="V5393" s="35">
        <f t="shared" si="1165"/>
        <v>0</v>
      </c>
      <c r="W5393" s="35">
        <f>IF(NOT(ISBLANK(H5393)),(12-DATEDIF(H5393,'[3]1.Pradzia'!$D$13,"m")),0)</f>
        <v>0</v>
      </c>
      <c r="X5393" s="35">
        <f t="shared" si="1166"/>
        <v>0</v>
      </c>
      <c r="Y5393" s="35">
        <f t="shared" si="1176"/>
        <v>0</v>
      </c>
      <c r="Z5393" s="35">
        <f t="shared" si="1174"/>
        <v>0</v>
      </c>
      <c r="AA5393" s="36">
        <f t="shared" si="1167"/>
        <v>0</v>
      </c>
      <c r="AB5393" s="36">
        <f t="shared" si="1168"/>
        <v>0</v>
      </c>
      <c r="AC5393" s="37">
        <f t="shared" si="1169"/>
        <v>0</v>
      </c>
      <c r="AD5393" s="35">
        <f>IF(OR(YEAR(G5393)&lt;2019,O5393="X"),0,IF(ISBLANK(H5393),DATEDIF(G5393,'[3]1.Pradzia'!$D$13,"M"),DATEDIF(G5393,H5393,"m")))</f>
        <v>0</v>
      </c>
      <c r="AE5393" s="37">
        <f>IF(E5393='[3]5.Grup_T'!$E$20,0,IF(AD5393&lt;&gt;0,M5393/V5393*MIN(12,AD5393),0))</f>
        <v>0</v>
      </c>
      <c r="AF5393" s="37">
        <f t="shared" si="1170"/>
        <v>0</v>
      </c>
      <c r="AG5393" s="37">
        <f t="shared" si="1171"/>
        <v>0</v>
      </c>
      <c r="AH5393" s="37">
        <f t="shared" si="1172"/>
        <v>0</v>
      </c>
      <c r="AI5393" s="35" t="str">
        <f t="shared" si="1173"/>
        <v>Nusidėvėjęs</v>
      </c>
      <c r="AJ5393" s="38" t="str">
        <f>IF(AND(F5393&lt;&gt;[3]Pav.tvarkyklė!$B$12,F5393&lt;&gt;[3]Pav.tvarkyklė!$B$13),"GVTNT","X")</f>
        <v>GVTNT</v>
      </c>
      <c r="AK5393" s="39">
        <f t="shared" si="1175"/>
        <v>0</v>
      </c>
      <c r="AL5393" s="41"/>
      <c r="AM5393" s="41"/>
      <c r="AN5393" s="41">
        <f t="shared" si="1177"/>
        <v>1900</v>
      </c>
      <c r="AO5393" s="41"/>
      <c r="AP5393" s="41"/>
      <c r="AQ5393" s="41"/>
      <c r="AR5393" s="42"/>
      <c r="AS5393" s="42"/>
      <c r="AU5393" s="43">
        <f t="shared" si="1178"/>
        <v>0</v>
      </c>
    </row>
    <row r="5394" spans="1:47" ht="15" customHeight="1" x14ac:dyDescent="0.25">
      <c r="A5394" s="11"/>
      <c r="B5394" s="19">
        <v>5563</v>
      </c>
      <c r="C5394" s="61"/>
      <c r="D5394" s="62"/>
      <c r="E5394" s="78"/>
      <c r="F5394" s="63"/>
      <c r="G5394" s="80"/>
      <c r="H5394" s="94"/>
      <c r="I5394" s="95"/>
      <c r="J5394" s="27"/>
      <c r="K5394" s="27"/>
      <c r="L5394" s="95"/>
      <c r="M5394" s="96"/>
      <c r="N5394" s="29">
        <v>0</v>
      </c>
      <c r="O5394" s="30" t="str">
        <f>IF(G5394&lt;=$N$2,"",IF(F5394=[3]Pav.tvarkyklė!$B$13,"",IF(ISBLANK(R5394),"X","")))</f>
        <v/>
      </c>
      <c r="P5394" s="91"/>
      <c r="Q5394" s="63"/>
      <c r="R5394" s="63"/>
      <c r="S5394" s="63"/>
      <c r="T5394" s="63"/>
      <c r="U5394" s="34" t="str">
        <f>IFERROR(INDEX('[3]5.Grup_T'!$G$4:$G$22,MATCH('6.Turtas'!E5394,'[3]5.Grup_T'!$E$4:$E$22,0)),"0")</f>
        <v>0</v>
      </c>
      <c r="V5394" s="35">
        <f t="shared" ref="V5394:V5457" si="1179">U5394*12</f>
        <v>0</v>
      </c>
      <c r="W5394" s="35">
        <f>IF(NOT(ISBLANK(H5394)),(12-DATEDIF(H5394,'[3]1.Pradzia'!$D$13,"m")),0)</f>
        <v>0</v>
      </c>
      <c r="X5394" s="35">
        <f t="shared" ref="X5394:X5457" si="1180">IF(OR(ISBLANK(C5394),YEAR(G5394)&gt;=2019),0,DATEDIF(G5394,$N$2,"M"))</f>
        <v>0</v>
      </c>
      <c r="Y5394" s="35">
        <f t="shared" si="1176"/>
        <v>0</v>
      </c>
      <c r="Z5394" s="35">
        <f t="shared" si="1174"/>
        <v>0</v>
      </c>
      <c r="AA5394" s="36">
        <f t="shared" ref="AA5394:AA5457" si="1181">+IF(Z5394&lt;=0,0,N5394/Z5394)</f>
        <v>0</v>
      </c>
      <c r="AB5394" s="36">
        <f t="shared" ref="AB5394:AB5457" si="1182">IF(Z5394&lt;=0,N5394,N5394/Z5394*Y5394)</f>
        <v>0</v>
      </c>
      <c r="AC5394" s="37">
        <f t="shared" ref="AC5394:AC5457" si="1183">IF(YEAR(G5394)&lt;2019,M5394-N5394+AB5394,0)</f>
        <v>0</v>
      </c>
      <c r="AD5394" s="35">
        <f>IF(OR(YEAR(G5394)&lt;2019,O5394="X"),0,IF(ISBLANK(H5394),DATEDIF(G5394,'[3]1.Pradzia'!$D$13,"M"),DATEDIF(G5394,H5394,"m")))</f>
        <v>0</v>
      </c>
      <c r="AE5394" s="37">
        <f>IF(E5394='[3]5.Grup_T'!$E$20,0,IF(AD5394&lt;&gt;0,M5394/V5394*MIN(12,AD5394),0))</f>
        <v>0</v>
      </c>
      <c r="AF5394" s="37">
        <f t="shared" ref="AF5394:AF5457" si="1184">+AB5394+AE5394</f>
        <v>0</v>
      </c>
      <c r="AG5394" s="37">
        <f t="shared" ref="AG5394:AG5457" si="1185">AC5394+AE5394</f>
        <v>0</v>
      </c>
      <c r="AH5394" s="37">
        <f t="shared" ref="AH5394:AH5457" si="1186">M5394-AG5394</f>
        <v>0</v>
      </c>
      <c r="AI5394" s="35" t="str">
        <f t="shared" ref="AI5394:AI5457" si="1187">IF(H5394&lt;&gt;0,"Nurašytas",IF(O5394="X","Nesuderintas",IF(AH5394&lt;=0,"Nusidėvėjęs","")))</f>
        <v>Nusidėvėjęs</v>
      </c>
      <c r="AJ5394" s="38" t="str">
        <f>IF(AND(F5394&lt;&gt;[3]Pav.tvarkyklė!$B$12,F5394&lt;&gt;[3]Pav.tvarkyklė!$B$13),"GVTNT","X")</f>
        <v>GVTNT</v>
      </c>
      <c r="AK5394" s="39">
        <f t="shared" si="1175"/>
        <v>0</v>
      </c>
      <c r="AL5394" s="41"/>
      <c r="AM5394" s="41"/>
      <c r="AN5394" s="41">
        <f t="shared" si="1177"/>
        <v>1900</v>
      </c>
      <c r="AO5394" s="41"/>
      <c r="AP5394" s="41"/>
      <c r="AQ5394" s="41"/>
      <c r="AR5394" s="42"/>
      <c r="AS5394" s="42"/>
      <c r="AU5394" s="43">
        <f t="shared" si="1178"/>
        <v>0</v>
      </c>
    </row>
    <row r="5395" spans="1:47" ht="15" customHeight="1" x14ac:dyDescent="0.25">
      <c r="A5395" s="11"/>
      <c r="B5395" s="19">
        <v>5564</v>
      </c>
      <c r="C5395" s="61"/>
      <c r="D5395" s="62"/>
      <c r="E5395" s="78"/>
      <c r="F5395" s="63"/>
      <c r="G5395" s="80"/>
      <c r="H5395" s="94"/>
      <c r="I5395" s="95"/>
      <c r="J5395" s="27"/>
      <c r="K5395" s="27"/>
      <c r="L5395" s="95"/>
      <c r="M5395" s="96"/>
      <c r="N5395" s="29">
        <v>0</v>
      </c>
      <c r="O5395" s="30" t="str">
        <f>IF(G5395&lt;=$N$2,"",IF(F5395=[3]Pav.tvarkyklė!$B$13,"",IF(ISBLANK(R5395),"X","")))</f>
        <v/>
      </c>
      <c r="P5395" s="91"/>
      <c r="Q5395" s="63"/>
      <c r="R5395" s="63"/>
      <c r="S5395" s="63"/>
      <c r="T5395" s="63"/>
      <c r="U5395" s="34" t="str">
        <f>IFERROR(INDEX('[3]5.Grup_T'!$G$4:$G$22,MATCH('6.Turtas'!E5395,'[3]5.Grup_T'!$E$4:$E$22,0)),"0")</f>
        <v>0</v>
      </c>
      <c r="V5395" s="35">
        <f t="shared" si="1179"/>
        <v>0</v>
      </c>
      <c r="W5395" s="35">
        <f>IF(NOT(ISBLANK(H5395)),(12-DATEDIF(H5395,'[3]1.Pradzia'!$D$13,"m")),0)</f>
        <v>0</v>
      </c>
      <c r="X5395" s="35">
        <f t="shared" si="1180"/>
        <v>0</v>
      </c>
      <c r="Y5395" s="35">
        <f t="shared" si="1176"/>
        <v>0</v>
      </c>
      <c r="Z5395" s="35">
        <f t="shared" ref="Z5395:Z5458" si="1188">IF(YEAR(G5395)&gt;=2019,0,V5395-X5395)</f>
        <v>0</v>
      </c>
      <c r="AA5395" s="36">
        <f t="shared" si="1181"/>
        <v>0</v>
      </c>
      <c r="AB5395" s="36">
        <f t="shared" si="1182"/>
        <v>0</v>
      </c>
      <c r="AC5395" s="37">
        <f t="shared" si="1183"/>
        <v>0</v>
      </c>
      <c r="AD5395" s="35">
        <f>IF(OR(YEAR(G5395)&lt;2019,O5395="X"),0,IF(ISBLANK(H5395),DATEDIF(G5395,'[3]1.Pradzia'!$D$13,"M"),DATEDIF(G5395,H5395,"m")))</f>
        <v>0</v>
      </c>
      <c r="AE5395" s="37">
        <f>IF(E5395='[3]5.Grup_T'!$E$20,0,IF(AD5395&lt;&gt;0,M5395/V5395*MIN(12,AD5395),0))</f>
        <v>0</v>
      </c>
      <c r="AF5395" s="37">
        <f t="shared" si="1184"/>
        <v>0</v>
      </c>
      <c r="AG5395" s="37">
        <f t="shared" si="1185"/>
        <v>0</v>
      </c>
      <c r="AH5395" s="37">
        <f t="shared" si="1186"/>
        <v>0</v>
      </c>
      <c r="AI5395" s="35" t="str">
        <f t="shared" si="1187"/>
        <v>Nusidėvėjęs</v>
      </c>
      <c r="AJ5395" s="38" t="str">
        <f>IF(AND(F5395&lt;&gt;[3]Pav.tvarkyklė!$B$12,F5395&lt;&gt;[3]Pav.tvarkyklė!$B$13),"GVTNT","X")</f>
        <v>GVTNT</v>
      </c>
      <c r="AK5395" s="39">
        <f t="shared" ref="AK5395:AK5458" si="1189">I5395-J5395-K5395-L5395-M5395</f>
        <v>0</v>
      </c>
      <c r="AL5395" s="41"/>
      <c r="AM5395" s="41"/>
      <c r="AN5395" s="41">
        <f t="shared" si="1177"/>
        <v>1900</v>
      </c>
      <c r="AO5395" s="41"/>
      <c r="AP5395" s="41"/>
      <c r="AQ5395" s="41"/>
      <c r="AR5395" s="42"/>
      <c r="AS5395" s="42"/>
      <c r="AU5395" s="43">
        <f t="shared" si="1178"/>
        <v>0</v>
      </c>
    </row>
    <row r="5396" spans="1:47" ht="15" customHeight="1" x14ac:dyDescent="0.25">
      <c r="A5396" s="11"/>
      <c r="B5396" s="19">
        <v>5565</v>
      </c>
      <c r="C5396" s="61"/>
      <c r="D5396" s="62"/>
      <c r="E5396" s="78"/>
      <c r="F5396" s="63"/>
      <c r="G5396" s="80"/>
      <c r="H5396" s="94"/>
      <c r="I5396" s="95"/>
      <c r="J5396" s="27"/>
      <c r="K5396" s="27"/>
      <c r="L5396" s="95"/>
      <c r="M5396" s="96"/>
      <c r="N5396" s="29">
        <v>0</v>
      </c>
      <c r="O5396" s="30" t="str">
        <f>IF(G5396&lt;=$N$2,"",IF(F5396=[3]Pav.tvarkyklė!$B$13,"",IF(ISBLANK(R5396),"X","")))</f>
        <v/>
      </c>
      <c r="P5396" s="91"/>
      <c r="Q5396" s="63"/>
      <c r="R5396" s="63"/>
      <c r="S5396" s="63"/>
      <c r="T5396" s="63"/>
      <c r="U5396" s="34" t="str">
        <f>IFERROR(INDEX('[3]5.Grup_T'!$G$4:$G$22,MATCH('6.Turtas'!E5396,'[3]5.Grup_T'!$E$4:$E$22,0)),"0")</f>
        <v>0</v>
      </c>
      <c r="V5396" s="35">
        <f t="shared" si="1179"/>
        <v>0</v>
      </c>
      <c r="W5396" s="35">
        <f>IF(NOT(ISBLANK(H5396)),(12-DATEDIF(H5396,'[3]1.Pradzia'!$D$13,"m")),0)</f>
        <v>0</v>
      </c>
      <c r="X5396" s="35">
        <f t="shared" si="1180"/>
        <v>0</v>
      </c>
      <c r="Y5396" s="35">
        <f t="shared" si="1176"/>
        <v>0</v>
      </c>
      <c r="Z5396" s="35">
        <f t="shared" si="1188"/>
        <v>0</v>
      </c>
      <c r="AA5396" s="36">
        <f t="shared" si="1181"/>
        <v>0</v>
      </c>
      <c r="AB5396" s="36">
        <f t="shared" si="1182"/>
        <v>0</v>
      </c>
      <c r="AC5396" s="37">
        <f t="shared" si="1183"/>
        <v>0</v>
      </c>
      <c r="AD5396" s="35">
        <f>IF(OR(YEAR(G5396)&lt;2019,O5396="X"),0,IF(ISBLANK(H5396),DATEDIF(G5396,'[3]1.Pradzia'!$D$13,"M"),DATEDIF(G5396,H5396,"m")))</f>
        <v>0</v>
      </c>
      <c r="AE5396" s="37">
        <f>IF(E5396='[3]5.Grup_T'!$E$20,0,IF(AD5396&lt;&gt;0,M5396/V5396*MIN(12,AD5396),0))</f>
        <v>0</v>
      </c>
      <c r="AF5396" s="37">
        <f t="shared" si="1184"/>
        <v>0</v>
      </c>
      <c r="AG5396" s="37">
        <f t="shared" si="1185"/>
        <v>0</v>
      </c>
      <c r="AH5396" s="37">
        <f t="shared" si="1186"/>
        <v>0</v>
      </c>
      <c r="AI5396" s="35" t="str">
        <f t="shared" si="1187"/>
        <v>Nusidėvėjęs</v>
      </c>
      <c r="AJ5396" s="38" t="str">
        <f>IF(AND(F5396&lt;&gt;[3]Pav.tvarkyklė!$B$12,F5396&lt;&gt;[3]Pav.tvarkyklė!$B$13),"GVTNT","X")</f>
        <v>GVTNT</v>
      </c>
      <c r="AK5396" s="39">
        <f t="shared" si="1189"/>
        <v>0</v>
      </c>
      <c r="AL5396" s="41"/>
      <c r="AM5396" s="41"/>
      <c r="AN5396" s="41">
        <f t="shared" si="1177"/>
        <v>1900</v>
      </c>
      <c r="AO5396" s="41"/>
      <c r="AP5396" s="41"/>
      <c r="AQ5396" s="41"/>
      <c r="AR5396" s="42"/>
      <c r="AS5396" s="42"/>
      <c r="AU5396" s="43">
        <f t="shared" si="1178"/>
        <v>0</v>
      </c>
    </row>
    <row r="5397" spans="1:47" ht="15" customHeight="1" x14ac:dyDescent="0.25">
      <c r="A5397" s="11"/>
      <c r="B5397" s="19">
        <v>5566</v>
      </c>
      <c r="C5397" s="61"/>
      <c r="D5397" s="62"/>
      <c r="E5397" s="78"/>
      <c r="F5397" s="63"/>
      <c r="G5397" s="80"/>
      <c r="H5397" s="94"/>
      <c r="I5397" s="95"/>
      <c r="J5397" s="27"/>
      <c r="K5397" s="27"/>
      <c r="L5397" s="95"/>
      <c r="M5397" s="96"/>
      <c r="N5397" s="29">
        <v>0</v>
      </c>
      <c r="O5397" s="30" t="str">
        <f>IF(G5397&lt;=$N$2,"",IF(F5397=[3]Pav.tvarkyklė!$B$13,"",IF(ISBLANK(R5397),"X","")))</f>
        <v/>
      </c>
      <c r="P5397" s="91"/>
      <c r="Q5397" s="63"/>
      <c r="R5397" s="63"/>
      <c r="S5397" s="63"/>
      <c r="T5397" s="63"/>
      <c r="U5397" s="34" t="str">
        <f>IFERROR(INDEX('[3]5.Grup_T'!$G$4:$G$22,MATCH('6.Turtas'!E5397,'[3]5.Grup_T'!$E$4:$E$22,0)),"0")</f>
        <v>0</v>
      </c>
      <c r="V5397" s="35">
        <f t="shared" si="1179"/>
        <v>0</v>
      </c>
      <c r="W5397" s="35">
        <f>IF(NOT(ISBLANK(H5397)),(12-DATEDIF(H5397,'[3]1.Pradzia'!$D$13,"m")),0)</f>
        <v>0</v>
      </c>
      <c r="X5397" s="35">
        <f t="shared" si="1180"/>
        <v>0</v>
      </c>
      <c r="Y5397" s="35">
        <f t="shared" si="1176"/>
        <v>0</v>
      </c>
      <c r="Z5397" s="35">
        <f t="shared" si="1188"/>
        <v>0</v>
      </c>
      <c r="AA5397" s="36">
        <f t="shared" si="1181"/>
        <v>0</v>
      </c>
      <c r="AB5397" s="36">
        <f t="shared" si="1182"/>
        <v>0</v>
      </c>
      <c r="AC5397" s="37">
        <f t="shared" si="1183"/>
        <v>0</v>
      </c>
      <c r="AD5397" s="35">
        <f>IF(OR(YEAR(G5397)&lt;2019,O5397="X"),0,IF(ISBLANK(H5397),DATEDIF(G5397,'[3]1.Pradzia'!$D$13,"M"),DATEDIF(G5397,H5397,"m")))</f>
        <v>0</v>
      </c>
      <c r="AE5397" s="37">
        <f>IF(E5397='[3]5.Grup_T'!$E$20,0,IF(AD5397&lt;&gt;0,M5397/V5397*MIN(12,AD5397),0))</f>
        <v>0</v>
      </c>
      <c r="AF5397" s="37">
        <f t="shared" si="1184"/>
        <v>0</v>
      </c>
      <c r="AG5397" s="37">
        <f t="shared" si="1185"/>
        <v>0</v>
      </c>
      <c r="AH5397" s="37">
        <f t="shared" si="1186"/>
        <v>0</v>
      </c>
      <c r="AI5397" s="35" t="str">
        <f t="shared" si="1187"/>
        <v>Nusidėvėjęs</v>
      </c>
      <c r="AJ5397" s="38" t="str">
        <f>IF(AND(F5397&lt;&gt;[3]Pav.tvarkyklė!$B$12,F5397&lt;&gt;[3]Pav.tvarkyklė!$B$13),"GVTNT","X")</f>
        <v>GVTNT</v>
      </c>
      <c r="AK5397" s="39">
        <f t="shared" si="1189"/>
        <v>0</v>
      </c>
      <c r="AL5397" s="41"/>
      <c r="AM5397" s="41"/>
      <c r="AN5397" s="41">
        <f t="shared" si="1177"/>
        <v>1900</v>
      </c>
      <c r="AO5397" s="41"/>
      <c r="AP5397" s="41"/>
      <c r="AQ5397" s="41"/>
      <c r="AR5397" s="42"/>
      <c r="AS5397" s="42"/>
      <c r="AU5397" s="43">
        <f t="shared" si="1178"/>
        <v>0</v>
      </c>
    </row>
    <row r="5398" spans="1:47" ht="15" customHeight="1" x14ac:dyDescent="0.25">
      <c r="A5398" s="11"/>
      <c r="B5398" s="19">
        <v>5567</v>
      </c>
      <c r="C5398" s="61"/>
      <c r="D5398" s="62"/>
      <c r="E5398" s="78"/>
      <c r="F5398" s="63"/>
      <c r="G5398" s="80"/>
      <c r="H5398" s="94"/>
      <c r="I5398" s="95"/>
      <c r="J5398" s="27"/>
      <c r="K5398" s="27"/>
      <c r="L5398" s="95"/>
      <c r="M5398" s="96"/>
      <c r="N5398" s="29">
        <v>0</v>
      </c>
      <c r="O5398" s="30" t="str">
        <f>IF(G5398&lt;=$N$2,"",IF(F5398=[3]Pav.tvarkyklė!$B$13,"",IF(ISBLANK(R5398),"X","")))</f>
        <v/>
      </c>
      <c r="P5398" s="91"/>
      <c r="Q5398" s="63"/>
      <c r="R5398" s="63"/>
      <c r="S5398" s="63"/>
      <c r="T5398" s="63"/>
      <c r="U5398" s="34" t="str">
        <f>IFERROR(INDEX('[3]5.Grup_T'!$G$4:$G$22,MATCH('6.Turtas'!E5398,'[3]5.Grup_T'!$E$4:$E$22,0)),"0")</f>
        <v>0</v>
      </c>
      <c r="V5398" s="35">
        <f t="shared" si="1179"/>
        <v>0</v>
      </c>
      <c r="W5398" s="35">
        <f>IF(NOT(ISBLANK(H5398)),(12-DATEDIF(H5398,'[3]1.Pradzia'!$D$13,"m")),0)</f>
        <v>0</v>
      </c>
      <c r="X5398" s="35">
        <f t="shared" si="1180"/>
        <v>0</v>
      </c>
      <c r="Y5398" s="35">
        <f t="shared" si="1176"/>
        <v>0</v>
      </c>
      <c r="Z5398" s="35">
        <f t="shared" si="1188"/>
        <v>0</v>
      </c>
      <c r="AA5398" s="36">
        <f t="shared" si="1181"/>
        <v>0</v>
      </c>
      <c r="AB5398" s="36">
        <f t="shared" si="1182"/>
        <v>0</v>
      </c>
      <c r="AC5398" s="37">
        <f t="shared" si="1183"/>
        <v>0</v>
      </c>
      <c r="AD5398" s="35">
        <f>IF(OR(YEAR(G5398)&lt;2019,O5398="X"),0,IF(ISBLANK(H5398),DATEDIF(G5398,'[3]1.Pradzia'!$D$13,"M"),DATEDIF(G5398,H5398,"m")))</f>
        <v>0</v>
      </c>
      <c r="AE5398" s="37">
        <f>IF(E5398='[3]5.Grup_T'!$E$20,0,IF(AD5398&lt;&gt;0,M5398/V5398*MIN(12,AD5398),0))</f>
        <v>0</v>
      </c>
      <c r="AF5398" s="37">
        <f t="shared" si="1184"/>
        <v>0</v>
      </c>
      <c r="AG5398" s="37">
        <f t="shared" si="1185"/>
        <v>0</v>
      </c>
      <c r="AH5398" s="37">
        <f t="shared" si="1186"/>
        <v>0</v>
      </c>
      <c r="AI5398" s="35" t="str">
        <f t="shared" si="1187"/>
        <v>Nusidėvėjęs</v>
      </c>
      <c r="AJ5398" s="38" t="str">
        <f>IF(AND(F5398&lt;&gt;[3]Pav.tvarkyklė!$B$12,F5398&lt;&gt;[3]Pav.tvarkyklė!$B$13),"GVTNT","X")</f>
        <v>GVTNT</v>
      </c>
      <c r="AK5398" s="39">
        <f t="shared" si="1189"/>
        <v>0</v>
      </c>
      <c r="AL5398" s="41"/>
      <c r="AM5398" s="41"/>
      <c r="AN5398" s="41">
        <f t="shared" si="1177"/>
        <v>1900</v>
      </c>
      <c r="AO5398" s="41"/>
      <c r="AP5398" s="41"/>
      <c r="AQ5398" s="41"/>
      <c r="AR5398" s="42"/>
      <c r="AS5398" s="42"/>
      <c r="AU5398" s="43">
        <f t="shared" si="1178"/>
        <v>0</v>
      </c>
    </row>
    <row r="5399" spans="1:47" ht="15" customHeight="1" x14ac:dyDescent="0.25">
      <c r="A5399" s="11"/>
      <c r="B5399" s="19">
        <v>5568</v>
      </c>
      <c r="C5399" s="61"/>
      <c r="D5399" s="62"/>
      <c r="E5399" s="78"/>
      <c r="F5399" s="63"/>
      <c r="G5399" s="80"/>
      <c r="H5399" s="94"/>
      <c r="I5399" s="95"/>
      <c r="J5399" s="27"/>
      <c r="K5399" s="27"/>
      <c r="L5399" s="95"/>
      <c r="M5399" s="96"/>
      <c r="N5399" s="29">
        <v>0</v>
      </c>
      <c r="O5399" s="30" t="str">
        <f>IF(G5399&lt;=$N$2,"",IF(F5399=[3]Pav.tvarkyklė!$B$13,"",IF(ISBLANK(R5399),"X","")))</f>
        <v/>
      </c>
      <c r="P5399" s="91"/>
      <c r="Q5399" s="63"/>
      <c r="R5399" s="63"/>
      <c r="S5399" s="63"/>
      <c r="T5399" s="63"/>
      <c r="U5399" s="34" t="str">
        <f>IFERROR(INDEX('[3]5.Grup_T'!$G$4:$G$22,MATCH('6.Turtas'!E5399,'[3]5.Grup_T'!$E$4:$E$22,0)),"0")</f>
        <v>0</v>
      </c>
      <c r="V5399" s="35">
        <f t="shared" si="1179"/>
        <v>0</v>
      </c>
      <c r="W5399" s="35">
        <f>IF(NOT(ISBLANK(H5399)),(12-DATEDIF(H5399,'[3]1.Pradzia'!$D$13,"m")),0)</f>
        <v>0</v>
      </c>
      <c r="X5399" s="35">
        <f t="shared" si="1180"/>
        <v>0</v>
      </c>
      <c r="Y5399" s="35">
        <f t="shared" si="1176"/>
        <v>0</v>
      </c>
      <c r="Z5399" s="35">
        <f t="shared" si="1188"/>
        <v>0</v>
      </c>
      <c r="AA5399" s="36">
        <f t="shared" si="1181"/>
        <v>0</v>
      </c>
      <c r="AB5399" s="36">
        <f t="shared" si="1182"/>
        <v>0</v>
      </c>
      <c r="AC5399" s="37">
        <f t="shared" si="1183"/>
        <v>0</v>
      </c>
      <c r="AD5399" s="35">
        <f>IF(OR(YEAR(G5399)&lt;2019,O5399="X"),0,IF(ISBLANK(H5399),DATEDIF(G5399,'[3]1.Pradzia'!$D$13,"M"),DATEDIF(G5399,H5399,"m")))</f>
        <v>0</v>
      </c>
      <c r="AE5399" s="37">
        <f>IF(E5399='[3]5.Grup_T'!$E$20,0,IF(AD5399&lt;&gt;0,M5399/V5399*MIN(12,AD5399),0))</f>
        <v>0</v>
      </c>
      <c r="AF5399" s="37">
        <f t="shared" si="1184"/>
        <v>0</v>
      </c>
      <c r="AG5399" s="37">
        <f t="shared" si="1185"/>
        <v>0</v>
      </c>
      <c r="AH5399" s="37">
        <f t="shared" si="1186"/>
        <v>0</v>
      </c>
      <c r="AI5399" s="35" t="str">
        <f t="shared" si="1187"/>
        <v>Nusidėvėjęs</v>
      </c>
      <c r="AJ5399" s="38" t="str">
        <f>IF(AND(F5399&lt;&gt;[3]Pav.tvarkyklė!$B$12,F5399&lt;&gt;[3]Pav.tvarkyklė!$B$13),"GVTNT","X")</f>
        <v>GVTNT</v>
      </c>
      <c r="AK5399" s="39">
        <f t="shared" si="1189"/>
        <v>0</v>
      </c>
      <c r="AL5399" s="41"/>
      <c r="AM5399" s="41"/>
      <c r="AN5399" s="41">
        <f t="shared" si="1177"/>
        <v>1900</v>
      </c>
      <c r="AO5399" s="41"/>
      <c r="AP5399" s="41"/>
      <c r="AQ5399" s="41"/>
      <c r="AR5399" s="42"/>
      <c r="AS5399" s="42"/>
      <c r="AU5399" s="43">
        <f t="shared" si="1178"/>
        <v>0</v>
      </c>
    </row>
    <row r="5400" spans="1:47" ht="15" customHeight="1" x14ac:dyDescent="0.25">
      <c r="A5400" s="11"/>
      <c r="B5400" s="19">
        <v>5569</v>
      </c>
      <c r="C5400" s="61"/>
      <c r="D5400" s="62"/>
      <c r="E5400" s="78"/>
      <c r="F5400" s="63"/>
      <c r="G5400" s="80"/>
      <c r="H5400" s="94"/>
      <c r="I5400" s="95"/>
      <c r="J5400" s="27"/>
      <c r="K5400" s="27"/>
      <c r="L5400" s="95"/>
      <c r="M5400" s="96"/>
      <c r="N5400" s="29">
        <v>0</v>
      </c>
      <c r="O5400" s="30" t="str">
        <f>IF(G5400&lt;=$N$2,"",IF(F5400=[3]Pav.tvarkyklė!$B$13,"",IF(ISBLANK(R5400),"X","")))</f>
        <v/>
      </c>
      <c r="P5400" s="91"/>
      <c r="Q5400" s="63"/>
      <c r="R5400" s="63"/>
      <c r="S5400" s="63"/>
      <c r="T5400" s="63"/>
      <c r="U5400" s="34" t="str">
        <f>IFERROR(INDEX('[3]5.Grup_T'!$G$4:$G$22,MATCH('6.Turtas'!E5400,'[3]5.Grup_T'!$E$4:$E$22,0)),"0")</f>
        <v>0</v>
      </c>
      <c r="V5400" s="35">
        <f t="shared" si="1179"/>
        <v>0</v>
      </c>
      <c r="W5400" s="35">
        <f>IF(NOT(ISBLANK(H5400)),(12-DATEDIF(H5400,'[3]1.Pradzia'!$D$13,"m")),0)</f>
        <v>0</v>
      </c>
      <c r="X5400" s="35">
        <f t="shared" si="1180"/>
        <v>0</v>
      </c>
      <c r="Y5400" s="35">
        <f t="shared" si="1176"/>
        <v>0</v>
      </c>
      <c r="Z5400" s="35">
        <f t="shared" si="1188"/>
        <v>0</v>
      </c>
      <c r="AA5400" s="36">
        <f t="shared" si="1181"/>
        <v>0</v>
      </c>
      <c r="AB5400" s="36">
        <f t="shared" si="1182"/>
        <v>0</v>
      </c>
      <c r="AC5400" s="37">
        <f t="shared" si="1183"/>
        <v>0</v>
      </c>
      <c r="AD5400" s="35">
        <f>IF(OR(YEAR(G5400)&lt;2019,O5400="X"),0,IF(ISBLANK(H5400),DATEDIF(G5400,'[3]1.Pradzia'!$D$13,"M"),DATEDIF(G5400,H5400,"m")))</f>
        <v>0</v>
      </c>
      <c r="AE5400" s="37">
        <f>IF(E5400='[3]5.Grup_T'!$E$20,0,IF(AD5400&lt;&gt;0,M5400/V5400*MIN(12,AD5400),0))</f>
        <v>0</v>
      </c>
      <c r="AF5400" s="37">
        <f t="shared" si="1184"/>
        <v>0</v>
      </c>
      <c r="AG5400" s="37">
        <f t="shared" si="1185"/>
        <v>0</v>
      </c>
      <c r="AH5400" s="37">
        <f t="shared" si="1186"/>
        <v>0</v>
      </c>
      <c r="AI5400" s="35" t="str">
        <f t="shared" si="1187"/>
        <v>Nusidėvėjęs</v>
      </c>
      <c r="AJ5400" s="38" t="str">
        <f>IF(AND(F5400&lt;&gt;[3]Pav.tvarkyklė!$B$12,F5400&lt;&gt;[3]Pav.tvarkyklė!$B$13),"GVTNT","X")</f>
        <v>GVTNT</v>
      </c>
      <c r="AK5400" s="39">
        <f t="shared" si="1189"/>
        <v>0</v>
      </c>
      <c r="AL5400" s="41"/>
      <c r="AM5400" s="41"/>
      <c r="AN5400" s="41">
        <f t="shared" si="1177"/>
        <v>1900</v>
      </c>
      <c r="AO5400" s="41"/>
      <c r="AP5400" s="41"/>
      <c r="AQ5400" s="41"/>
      <c r="AR5400" s="42"/>
      <c r="AS5400" s="42"/>
      <c r="AU5400" s="43">
        <f t="shared" si="1178"/>
        <v>0</v>
      </c>
    </row>
    <row r="5401" spans="1:47" ht="15" customHeight="1" x14ac:dyDescent="0.25">
      <c r="A5401" s="11"/>
      <c r="B5401" s="19">
        <v>5570</v>
      </c>
      <c r="C5401" s="61"/>
      <c r="D5401" s="62"/>
      <c r="E5401" s="78"/>
      <c r="F5401" s="63"/>
      <c r="G5401" s="80"/>
      <c r="H5401" s="94"/>
      <c r="I5401" s="95"/>
      <c r="J5401" s="27"/>
      <c r="K5401" s="27"/>
      <c r="L5401" s="95"/>
      <c r="M5401" s="96"/>
      <c r="N5401" s="29">
        <v>0</v>
      </c>
      <c r="O5401" s="30" t="str">
        <f>IF(G5401&lt;=$N$2,"",IF(F5401=[3]Pav.tvarkyklė!$B$13,"",IF(ISBLANK(R5401),"X","")))</f>
        <v/>
      </c>
      <c r="P5401" s="91"/>
      <c r="Q5401" s="63"/>
      <c r="R5401" s="63"/>
      <c r="S5401" s="63"/>
      <c r="T5401" s="63"/>
      <c r="U5401" s="34" t="str">
        <f>IFERROR(INDEX('[3]5.Grup_T'!$G$4:$G$22,MATCH('6.Turtas'!E5401,'[3]5.Grup_T'!$E$4:$E$22,0)),"0")</f>
        <v>0</v>
      </c>
      <c r="V5401" s="35">
        <f t="shared" si="1179"/>
        <v>0</v>
      </c>
      <c r="W5401" s="35">
        <f>IF(NOT(ISBLANK(H5401)),(12-DATEDIF(H5401,'[3]1.Pradzia'!$D$13,"m")),0)</f>
        <v>0</v>
      </c>
      <c r="X5401" s="35">
        <f t="shared" si="1180"/>
        <v>0</v>
      </c>
      <c r="Y5401" s="35">
        <f t="shared" si="1176"/>
        <v>0</v>
      </c>
      <c r="Z5401" s="35">
        <f t="shared" si="1188"/>
        <v>0</v>
      </c>
      <c r="AA5401" s="36">
        <f t="shared" si="1181"/>
        <v>0</v>
      </c>
      <c r="AB5401" s="36">
        <f t="shared" si="1182"/>
        <v>0</v>
      </c>
      <c r="AC5401" s="37">
        <f t="shared" si="1183"/>
        <v>0</v>
      </c>
      <c r="AD5401" s="35">
        <f>IF(OR(YEAR(G5401)&lt;2019,O5401="X"),0,IF(ISBLANK(H5401),DATEDIF(G5401,'[3]1.Pradzia'!$D$13,"M"),DATEDIF(G5401,H5401,"m")))</f>
        <v>0</v>
      </c>
      <c r="AE5401" s="37">
        <f>IF(E5401='[3]5.Grup_T'!$E$20,0,IF(AD5401&lt;&gt;0,M5401/V5401*MIN(12,AD5401),0))</f>
        <v>0</v>
      </c>
      <c r="AF5401" s="37">
        <f t="shared" si="1184"/>
        <v>0</v>
      </c>
      <c r="AG5401" s="37">
        <f t="shared" si="1185"/>
        <v>0</v>
      </c>
      <c r="AH5401" s="37">
        <f t="shared" si="1186"/>
        <v>0</v>
      </c>
      <c r="AI5401" s="35" t="str">
        <f t="shared" si="1187"/>
        <v>Nusidėvėjęs</v>
      </c>
      <c r="AJ5401" s="38" t="str">
        <f>IF(AND(F5401&lt;&gt;[3]Pav.tvarkyklė!$B$12,F5401&lt;&gt;[3]Pav.tvarkyklė!$B$13),"GVTNT","X")</f>
        <v>GVTNT</v>
      </c>
      <c r="AK5401" s="39">
        <f t="shared" si="1189"/>
        <v>0</v>
      </c>
      <c r="AL5401" s="41"/>
      <c r="AM5401" s="41"/>
      <c r="AN5401" s="41">
        <f t="shared" si="1177"/>
        <v>1900</v>
      </c>
      <c r="AO5401" s="41"/>
      <c r="AP5401" s="41"/>
      <c r="AQ5401" s="41"/>
      <c r="AR5401" s="42"/>
      <c r="AS5401" s="42"/>
      <c r="AU5401" s="43">
        <f t="shared" si="1178"/>
        <v>0</v>
      </c>
    </row>
    <row r="5402" spans="1:47" ht="15" customHeight="1" x14ac:dyDescent="0.25">
      <c r="A5402" s="11"/>
      <c r="B5402" s="19">
        <v>5571</v>
      </c>
      <c r="C5402" s="61"/>
      <c r="D5402" s="62"/>
      <c r="E5402" s="78"/>
      <c r="F5402" s="63"/>
      <c r="G5402" s="80"/>
      <c r="H5402" s="94"/>
      <c r="I5402" s="95"/>
      <c r="J5402" s="27"/>
      <c r="K5402" s="27"/>
      <c r="L5402" s="95"/>
      <c r="M5402" s="96"/>
      <c r="N5402" s="29">
        <v>0</v>
      </c>
      <c r="O5402" s="30" t="str">
        <f>IF(G5402&lt;=$N$2,"",IF(F5402=[3]Pav.tvarkyklė!$B$13,"",IF(ISBLANK(R5402),"X","")))</f>
        <v/>
      </c>
      <c r="P5402" s="91"/>
      <c r="Q5402" s="63"/>
      <c r="R5402" s="63"/>
      <c r="S5402" s="63"/>
      <c r="T5402" s="63"/>
      <c r="U5402" s="34" t="str">
        <f>IFERROR(INDEX('[3]5.Grup_T'!$G$4:$G$22,MATCH('6.Turtas'!E5402,'[3]5.Grup_T'!$E$4:$E$22,0)),"0")</f>
        <v>0</v>
      </c>
      <c r="V5402" s="35">
        <f t="shared" si="1179"/>
        <v>0</v>
      </c>
      <c r="W5402" s="35">
        <f>IF(NOT(ISBLANK(H5402)),(12-DATEDIF(H5402,'[3]1.Pradzia'!$D$13,"m")),0)</f>
        <v>0</v>
      </c>
      <c r="X5402" s="35">
        <f t="shared" si="1180"/>
        <v>0</v>
      </c>
      <c r="Y5402" s="35">
        <f t="shared" si="1176"/>
        <v>0</v>
      </c>
      <c r="Z5402" s="35">
        <f t="shared" si="1188"/>
        <v>0</v>
      </c>
      <c r="AA5402" s="36">
        <f t="shared" si="1181"/>
        <v>0</v>
      </c>
      <c r="AB5402" s="36">
        <f t="shared" si="1182"/>
        <v>0</v>
      </c>
      <c r="AC5402" s="37">
        <f t="shared" si="1183"/>
        <v>0</v>
      </c>
      <c r="AD5402" s="35">
        <f>IF(OR(YEAR(G5402)&lt;2019,O5402="X"),0,IF(ISBLANK(H5402),DATEDIF(G5402,'[3]1.Pradzia'!$D$13,"M"),DATEDIF(G5402,H5402,"m")))</f>
        <v>0</v>
      </c>
      <c r="AE5402" s="37">
        <f>IF(E5402='[3]5.Grup_T'!$E$20,0,IF(AD5402&lt;&gt;0,M5402/V5402*MIN(12,AD5402),0))</f>
        <v>0</v>
      </c>
      <c r="AF5402" s="37">
        <f t="shared" si="1184"/>
        <v>0</v>
      </c>
      <c r="AG5402" s="37">
        <f t="shared" si="1185"/>
        <v>0</v>
      </c>
      <c r="AH5402" s="37">
        <f t="shared" si="1186"/>
        <v>0</v>
      </c>
      <c r="AI5402" s="35" t="str">
        <f t="shared" si="1187"/>
        <v>Nusidėvėjęs</v>
      </c>
      <c r="AJ5402" s="38" t="str">
        <f>IF(AND(F5402&lt;&gt;[3]Pav.tvarkyklė!$B$12,F5402&lt;&gt;[3]Pav.tvarkyklė!$B$13),"GVTNT","X")</f>
        <v>GVTNT</v>
      </c>
      <c r="AK5402" s="39">
        <f t="shared" si="1189"/>
        <v>0</v>
      </c>
      <c r="AL5402" s="41"/>
      <c r="AM5402" s="41"/>
      <c r="AN5402" s="41">
        <f t="shared" si="1177"/>
        <v>1900</v>
      </c>
      <c r="AO5402" s="41"/>
      <c r="AP5402" s="41"/>
      <c r="AQ5402" s="41"/>
      <c r="AR5402" s="42"/>
      <c r="AS5402" s="42"/>
      <c r="AU5402" s="43">
        <f t="shared" si="1178"/>
        <v>0</v>
      </c>
    </row>
    <row r="5403" spans="1:47" ht="15" customHeight="1" x14ac:dyDescent="0.25">
      <c r="A5403" s="11"/>
      <c r="B5403" s="19">
        <v>5572</v>
      </c>
      <c r="C5403" s="61"/>
      <c r="D5403" s="62"/>
      <c r="E5403" s="78"/>
      <c r="F5403" s="63"/>
      <c r="G5403" s="80"/>
      <c r="H5403" s="94"/>
      <c r="I5403" s="95"/>
      <c r="J5403" s="27"/>
      <c r="K5403" s="27"/>
      <c r="L5403" s="95"/>
      <c r="M5403" s="96"/>
      <c r="N5403" s="29">
        <v>0</v>
      </c>
      <c r="O5403" s="30" t="str">
        <f>IF(G5403&lt;=$N$2,"",IF(F5403=[3]Pav.tvarkyklė!$B$13,"",IF(ISBLANK(R5403),"X","")))</f>
        <v/>
      </c>
      <c r="P5403" s="91"/>
      <c r="Q5403" s="63"/>
      <c r="R5403" s="63"/>
      <c r="S5403" s="63"/>
      <c r="T5403" s="63"/>
      <c r="U5403" s="34" t="str">
        <f>IFERROR(INDEX('[3]5.Grup_T'!$G$4:$G$22,MATCH('6.Turtas'!E5403,'[3]5.Grup_T'!$E$4:$E$22,0)),"0")</f>
        <v>0</v>
      </c>
      <c r="V5403" s="35">
        <f t="shared" si="1179"/>
        <v>0</v>
      </c>
      <c r="W5403" s="35">
        <f>IF(NOT(ISBLANK(H5403)),(12-DATEDIF(H5403,'[3]1.Pradzia'!$D$13,"m")),0)</f>
        <v>0</v>
      </c>
      <c r="X5403" s="35">
        <f t="shared" si="1180"/>
        <v>0</v>
      </c>
      <c r="Y5403" s="35">
        <f t="shared" si="1176"/>
        <v>0</v>
      </c>
      <c r="Z5403" s="35">
        <f t="shared" si="1188"/>
        <v>0</v>
      </c>
      <c r="AA5403" s="36">
        <f t="shared" si="1181"/>
        <v>0</v>
      </c>
      <c r="AB5403" s="36">
        <f t="shared" si="1182"/>
        <v>0</v>
      </c>
      <c r="AC5403" s="37">
        <f t="shared" si="1183"/>
        <v>0</v>
      </c>
      <c r="AD5403" s="35">
        <f>IF(OR(YEAR(G5403)&lt;2019,O5403="X"),0,IF(ISBLANK(H5403),DATEDIF(G5403,'[3]1.Pradzia'!$D$13,"M"),DATEDIF(G5403,H5403,"m")))</f>
        <v>0</v>
      </c>
      <c r="AE5403" s="37">
        <f>IF(E5403='[3]5.Grup_T'!$E$20,0,IF(AD5403&lt;&gt;0,M5403/V5403*MIN(12,AD5403),0))</f>
        <v>0</v>
      </c>
      <c r="AF5403" s="37">
        <f t="shared" si="1184"/>
        <v>0</v>
      </c>
      <c r="AG5403" s="37">
        <f t="shared" si="1185"/>
        <v>0</v>
      </c>
      <c r="AH5403" s="37">
        <f t="shared" si="1186"/>
        <v>0</v>
      </c>
      <c r="AI5403" s="35" t="str">
        <f t="shared" si="1187"/>
        <v>Nusidėvėjęs</v>
      </c>
      <c r="AJ5403" s="38" t="str">
        <f>IF(AND(F5403&lt;&gt;[3]Pav.tvarkyklė!$B$12,F5403&lt;&gt;[3]Pav.tvarkyklė!$B$13),"GVTNT","X")</f>
        <v>GVTNT</v>
      </c>
      <c r="AK5403" s="39">
        <f t="shared" si="1189"/>
        <v>0</v>
      </c>
      <c r="AL5403" s="41"/>
      <c r="AM5403" s="41"/>
      <c r="AN5403" s="41">
        <f t="shared" si="1177"/>
        <v>1900</v>
      </c>
      <c r="AO5403" s="41"/>
      <c r="AP5403" s="41"/>
      <c r="AQ5403" s="41"/>
      <c r="AR5403" s="42"/>
      <c r="AS5403" s="42"/>
      <c r="AU5403" s="43">
        <f t="shared" si="1178"/>
        <v>0</v>
      </c>
    </row>
    <row r="5404" spans="1:47" ht="15" customHeight="1" x14ac:dyDescent="0.25">
      <c r="A5404" s="11"/>
      <c r="B5404" s="19">
        <v>5573</v>
      </c>
      <c r="C5404" s="61"/>
      <c r="D5404" s="62"/>
      <c r="E5404" s="78"/>
      <c r="F5404" s="63"/>
      <c r="G5404" s="80"/>
      <c r="H5404" s="94"/>
      <c r="I5404" s="95"/>
      <c r="J5404" s="27"/>
      <c r="K5404" s="27"/>
      <c r="L5404" s="95"/>
      <c r="M5404" s="96"/>
      <c r="N5404" s="29">
        <v>0</v>
      </c>
      <c r="O5404" s="30" t="str">
        <f>IF(G5404&lt;=$N$2,"",IF(F5404=[3]Pav.tvarkyklė!$B$13,"",IF(ISBLANK(R5404),"X","")))</f>
        <v/>
      </c>
      <c r="P5404" s="91"/>
      <c r="Q5404" s="63"/>
      <c r="R5404" s="63"/>
      <c r="S5404" s="63"/>
      <c r="T5404" s="63"/>
      <c r="U5404" s="34" t="str">
        <f>IFERROR(INDEX('[3]5.Grup_T'!$G$4:$G$22,MATCH('6.Turtas'!E5404,'[3]5.Grup_T'!$E$4:$E$22,0)),"0")</f>
        <v>0</v>
      </c>
      <c r="V5404" s="35">
        <f t="shared" si="1179"/>
        <v>0</v>
      </c>
      <c r="W5404" s="35">
        <f>IF(NOT(ISBLANK(H5404)),(12-DATEDIF(H5404,'[3]1.Pradzia'!$D$13,"m")),0)</f>
        <v>0</v>
      </c>
      <c r="X5404" s="35">
        <f t="shared" si="1180"/>
        <v>0</v>
      </c>
      <c r="Y5404" s="35">
        <f t="shared" si="1176"/>
        <v>0</v>
      </c>
      <c r="Z5404" s="35">
        <f t="shared" si="1188"/>
        <v>0</v>
      </c>
      <c r="AA5404" s="36">
        <f t="shared" si="1181"/>
        <v>0</v>
      </c>
      <c r="AB5404" s="36">
        <f t="shared" si="1182"/>
        <v>0</v>
      </c>
      <c r="AC5404" s="37">
        <f t="shared" si="1183"/>
        <v>0</v>
      </c>
      <c r="AD5404" s="35">
        <f>IF(OR(YEAR(G5404)&lt;2019,O5404="X"),0,IF(ISBLANK(H5404),DATEDIF(G5404,'[3]1.Pradzia'!$D$13,"M"),DATEDIF(G5404,H5404,"m")))</f>
        <v>0</v>
      </c>
      <c r="AE5404" s="37">
        <f>IF(E5404='[3]5.Grup_T'!$E$20,0,IF(AD5404&lt;&gt;0,M5404/V5404*MIN(12,AD5404),0))</f>
        <v>0</v>
      </c>
      <c r="AF5404" s="37">
        <f t="shared" si="1184"/>
        <v>0</v>
      </c>
      <c r="AG5404" s="37">
        <f t="shared" si="1185"/>
        <v>0</v>
      </c>
      <c r="AH5404" s="37">
        <f t="shared" si="1186"/>
        <v>0</v>
      </c>
      <c r="AI5404" s="35" t="str">
        <f t="shared" si="1187"/>
        <v>Nusidėvėjęs</v>
      </c>
      <c r="AJ5404" s="38" t="str">
        <f>IF(AND(F5404&lt;&gt;[3]Pav.tvarkyklė!$B$12,F5404&lt;&gt;[3]Pav.tvarkyklė!$B$13),"GVTNT","X")</f>
        <v>GVTNT</v>
      </c>
      <c r="AK5404" s="39">
        <f t="shared" si="1189"/>
        <v>0</v>
      </c>
      <c r="AL5404" s="41"/>
      <c r="AM5404" s="41"/>
      <c r="AN5404" s="41">
        <f t="shared" si="1177"/>
        <v>1900</v>
      </c>
      <c r="AO5404" s="41"/>
      <c r="AP5404" s="41"/>
      <c r="AQ5404" s="41"/>
      <c r="AR5404" s="42"/>
      <c r="AS5404" s="42"/>
      <c r="AU5404" s="43">
        <f t="shared" si="1178"/>
        <v>0</v>
      </c>
    </row>
    <row r="5405" spans="1:47" ht="15" customHeight="1" x14ac:dyDescent="0.25">
      <c r="A5405" s="11"/>
      <c r="B5405" s="19">
        <v>5574</v>
      </c>
      <c r="C5405" s="61"/>
      <c r="D5405" s="62"/>
      <c r="E5405" s="78"/>
      <c r="F5405" s="63"/>
      <c r="G5405" s="80"/>
      <c r="H5405" s="94"/>
      <c r="I5405" s="95"/>
      <c r="J5405" s="27"/>
      <c r="K5405" s="27"/>
      <c r="L5405" s="95"/>
      <c r="M5405" s="96"/>
      <c r="N5405" s="29">
        <v>0</v>
      </c>
      <c r="O5405" s="30" t="str">
        <f>IF(G5405&lt;=$N$2,"",IF(F5405=[3]Pav.tvarkyklė!$B$13,"",IF(ISBLANK(R5405),"X","")))</f>
        <v/>
      </c>
      <c r="P5405" s="91"/>
      <c r="Q5405" s="63"/>
      <c r="R5405" s="63"/>
      <c r="S5405" s="63"/>
      <c r="T5405" s="63"/>
      <c r="U5405" s="34" t="str">
        <f>IFERROR(INDEX('[3]5.Grup_T'!$G$4:$G$22,MATCH('6.Turtas'!E5405,'[3]5.Grup_T'!$E$4:$E$22,0)),"0")</f>
        <v>0</v>
      </c>
      <c r="V5405" s="35">
        <f t="shared" si="1179"/>
        <v>0</v>
      </c>
      <c r="W5405" s="35">
        <f>IF(NOT(ISBLANK(H5405)),(12-DATEDIF(H5405,'[3]1.Pradzia'!$D$13,"m")),0)</f>
        <v>0</v>
      </c>
      <c r="X5405" s="35">
        <f t="shared" si="1180"/>
        <v>0</v>
      </c>
      <c r="Y5405" s="35">
        <f t="shared" si="1176"/>
        <v>0</v>
      </c>
      <c r="Z5405" s="35">
        <f t="shared" si="1188"/>
        <v>0</v>
      </c>
      <c r="AA5405" s="36">
        <f t="shared" si="1181"/>
        <v>0</v>
      </c>
      <c r="AB5405" s="36">
        <f t="shared" si="1182"/>
        <v>0</v>
      </c>
      <c r="AC5405" s="37">
        <f t="shared" si="1183"/>
        <v>0</v>
      </c>
      <c r="AD5405" s="35">
        <f>IF(OR(YEAR(G5405)&lt;2019,O5405="X"),0,IF(ISBLANK(H5405),DATEDIF(G5405,'[3]1.Pradzia'!$D$13,"M"),DATEDIF(G5405,H5405,"m")))</f>
        <v>0</v>
      </c>
      <c r="AE5405" s="37">
        <f>IF(E5405='[3]5.Grup_T'!$E$20,0,IF(AD5405&lt;&gt;0,M5405/V5405*MIN(12,AD5405),0))</f>
        <v>0</v>
      </c>
      <c r="AF5405" s="37">
        <f t="shared" si="1184"/>
        <v>0</v>
      </c>
      <c r="AG5405" s="37">
        <f t="shared" si="1185"/>
        <v>0</v>
      </c>
      <c r="AH5405" s="37">
        <f t="shared" si="1186"/>
        <v>0</v>
      </c>
      <c r="AI5405" s="35" t="str">
        <f t="shared" si="1187"/>
        <v>Nusidėvėjęs</v>
      </c>
      <c r="AJ5405" s="38" t="str">
        <f>IF(AND(F5405&lt;&gt;[3]Pav.tvarkyklė!$B$12,F5405&lt;&gt;[3]Pav.tvarkyklė!$B$13),"GVTNT","X")</f>
        <v>GVTNT</v>
      </c>
      <c r="AK5405" s="39">
        <f t="shared" si="1189"/>
        <v>0</v>
      </c>
      <c r="AL5405" s="41"/>
      <c r="AM5405" s="41"/>
      <c r="AN5405" s="41">
        <f t="shared" si="1177"/>
        <v>1900</v>
      </c>
      <c r="AO5405" s="41"/>
      <c r="AP5405" s="41"/>
      <c r="AQ5405" s="41"/>
      <c r="AR5405" s="42"/>
      <c r="AS5405" s="42"/>
      <c r="AU5405" s="43">
        <f t="shared" si="1178"/>
        <v>0</v>
      </c>
    </row>
    <row r="5406" spans="1:47" ht="15" customHeight="1" x14ac:dyDescent="0.25">
      <c r="A5406" s="11"/>
      <c r="B5406" s="19">
        <v>5575</v>
      </c>
      <c r="C5406" s="61"/>
      <c r="D5406" s="62"/>
      <c r="E5406" s="78"/>
      <c r="F5406" s="63"/>
      <c r="G5406" s="80"/>
      <c r="H5406" s="94"/>
      <c r="I5406" s="95"/>
      <c r="J5406" s="27"/>
      <c r="K5406" s="27"/>
      <c r="L5406" s="95"/>
      <c r="M5406" s="96"/>
      <c r="N5406" s="29">
        <v>0</v>
      </c>
      <c r="O5406" s="30" t="str">
        <f>IF(G5406&lt;=$N$2,"",IF(F5406=[3]Pav.tvarkyklė!$B$13,"",IF(ISBLANK(R5406),"X","")))</f>
        <v/>
      </c>
      <c r="P5406" s="91"/>
      <c r="Q5406" s="63"/>
      <c r="R5406" s="63"/>
      <c r="S5406" s="63"/>
      <c r="T5406" s="63"/>
      <c r="U5406" s="34" t="str">
        <f>IFERROR(INDEX('[3]5.Grup_T'!$G$4:$G$22,MATCH('6.Turtas'!E5406,'[3]5.Grup_T'!$E$4:$E$22,0)),"0")</f>
        <v>0</v>
      </c>
      <c r="V5406" s="35">
        <f t="shared" si="1179"/>
        <v>0</v>
      </c>
      <c r="W5406" s="35">
        <f>IF(NOT(ISBLANK(H5406)),(12-DATEDIF(H5406,'[3]1.Pradzia'!$D$13,"m")),0)</f>
        <v>0</v>
      </c>
      <c r="X5406" s="35">
        <f t="shared" si="1180"/>
        <v>0</v>
      </c>
      <c r="Y5406" s="35">
        <f t="shared" si="1176"/>
        <v>0</v>
      </c>
      <c r="Z5406" s="35">
        <f t="shared" si="1188"/>
        <v>0</v>
      </c>
      <c r="AA5406" s="36">
        <f t="shared" si="1181"/>
        <v>0</v>
      </c>
      <c r="AB5406" s="36">
        <f t="shared" si="1182"/>
        <v>0</v>
      </c>
      <c r="AC5406" s="37">
        <f t="shared" si="1183"/>
        <v>0</v>
      </c>
      <c r="AD5406" s="35">
        <f>IF(OR(YEAR(G5406)&lt;2019,O5406="X"),0,IF(ISBLANK(H5406),DATEDIF(G5406,'[3]1.Pradzia'!$D$13,"M"),DATEDIF(G5406,H5406,"m")))</f>
        <v>0</v>
      </c>
      <c r="AE5406" s="37">
        <f>IF(E5406='[3]5.Grup_T'!$E$20,0,IF(AD5406&lt;&gt;0,M5406/V5406*MIN(12,AD5406),0))</f>
        <v>0</v>
      </c>
      <c r="AF5406" s="37">
        <f t="shared" si="1184"/>
        <v>0</v>
      </c>
      <c r="AG5406" s="37">
        <f t="shared" si="1185"/>
        <v>0</v>
      </c>
      <c r="AH5406" s="37">
        <f t="shared" si="1186"/>
        <v>0</v>
      </c>
      <c r="AI5406" s="35" t="str">
        <f t="shared" si="1187"/>
        <v>Nusidėvėjęs</v>
      </c>
      <c r="AJ5406" s="38" t="str">
        <f>IF(AND(F5406&lt;&gt;[3]Pav.tvarkyklė!$B$12,F5406&lt;&gt;[3]Pav.tvarkyklė!$B$13),"GVTNT","X")</f>
        <v>GVTNT</v>
      </c>
      <c r="AK5406" s="39">
        <f t="shared" si="1189"/>
        <v>0</v>
      </c>
      <c r="AL5406" s="41"/>
      <c r="AM5406" s="41"/>
      <c r="AN5406" s="41">
        <f t="shared" si="1177"/>
        <v>1900</v>
      </c>
      <c r="AO5406" s="41"/>
      <c r="AP5406" s="41"/>
      <c r="AQ5406" s="41"/>
      <c r="AR5406" s="42"/>
      <c r="AS5406" s="42"/>
      <c r="AU5406" s="43">
        <f t="shared" si="1178"/>
        <v>0</v>
      </c>
    </row>
    <row r="5407" spans="1:47" ht="15" customHeight="1" x14ac:dyDescent="0.25">
      <c r="A5407" s="11"/>
      <c r="B5407" s="19">
        <v>5576</v>
      </c>
      <c r="C5407" s="61"/>
      <c r="D5407" s="62"/>
      <c r="E5407" s="78"/>
      <c r="F5407" s="63"/>
      <c r="G5407" s="80"/>
      <c r="H5407" s="94"/>
      <c r="I5407" s="95"/>
      <c r="J5407" s="27"/>
      <c r="K5407" s="27"/>
      <c r="L5407" s="95"/>
      <c r="M5407" s="96"/>
      <c r="N5407" s="29">
        <v>0</v>
      </c>
      <c r="O5407" s="30" t="str">
        <f>IF(G5407&lt;=$N$2,"",IF(F5407=[3]Pav.tvarkyklė!$B$13,"",IF(ISBLANK(R5407),"X","")))</f>
        <v/>
      </c>
      <c r="P5407" s="91"/>
      <c r="Q5407" s="63"/>
      <c r="R5407" s="63"/>
      <c r="S5407" s="63"/>
      <c r="T5407" s="63"/>
      <c r="U5407" s="34" t="str">
        <f>IFERROR(INDEX('[3]5.Grup_T'!$G$4:$G$22,MATCH('6.Turtas'!E5407,'[3]5.Grup_T'!$E$4:$E$22,0)),"0")</f>
        <v>0</v>
      </c>
      <c r="V5407" s="35">
        <f t="shared" si="1179"/>
        <v>0</v>
      </c>
      <c r="W5407" s="35">
        <f>IF(NOT(ISBLANK(H5407)),(12-DATEDIF(H5407,'[3]1.Pradzia'!$D$13,"m")),0)</f>
        <v>0</v>
      </c>
      <c r="X5407" s="35">
        <f t="shared" si="1180"/>
        <v>0</v>
      </c>
      <c r="Y5407" s="35">
        <f t="shared" si="1176"/>
        <v>0</v>
      </c>
      <c r="Z5407" s="35">
        <f t="shared" si="1188"/>
        <v>0</v>
      </c>
      <c r="AA5407" s="36">
        <f t="shared" si="1181"/>
        <v>0</v>
      </c>
      <c r="AB5407" s="36">
        <f t="shared" si="1182"/>
        <v>0</v>
      </c>
      <c r="AC5407" s="37">
        <f t="shared" si="1183"/>
        <v>0</v>
      </c>
      <c r="AD5407" s="35">
        <f>IF(OR(YEAR(G5407)&lt;2019,O5407="X"),0,IF(ISBLANK(H5407),DATEDIF(G5407,'[3]1.Pradzia'!$D$13,"M"),DATEDIF(G5407,H5407,"m")))</f>
        <v>0</v>
      </c>
      <c r="AE5407" s="37">
        <f>IF(E5407='[3]5.Grup_T'!$E$20,0,IF(AD5407&lt;&gt;0,M5407/V5407*MIN(12,AD5407),0))</f>
        <v>0</v>
      </c>
      <c r="AF5407" s="37">
        <f t="shared" si="1184"/>
        <v>0</v>
      </c>
      <c r="AG5407" s="37">
        <f t="shared" si="1185"/>
        <v>0</v>
      </c>
      <c r="AH5407" s="37">
        <f t="shared" si="1186"/>
        <v>0</v>
      </c>
      <c r="AI5407" s="35" t="str">
        <f t="shared" si="1187"/>
        <v>Nusidėvėjęs</v>
      </c>
      <c r="AJ5407" s="38" t="str">
        <f>IF(AND(F5407&lt;&gt;[3]Pav.tvarkyklė!$B$12,F5407&lt;&gt;[3]Pav.tvarkyklė!$B$13),"GVTNT","X")</f>
        <v>GVTNT</v>
      </c>
      <c r="AK5407" s="39">
        <f t="shared" si="1189"/>
        <v>0</v>
      </c>
      <c r="AL5407" s="41"/>
      <c r="AM5407" s="41"/>
      <c r="AN5407" s="41">
        <f t="shared" si="1177"/>
        <v>1900</v>
      </c>
      <c r="AO5407" s="41"/>
      <c r="AP5407" s="41"/>
      <c r="AQ5407" s="41"/>
      <c r="AR5407" s="42"/>
      <c r="AS5407" s="42"/>
      <c r="AU5407" s="43">
        <f t="shared" si="1178"/>
        <v>0</v>
      </c>
    </row>
    <row r="5408" spans="1:47" ht="15" customHeight="1" x14ac:dyDescent="0.25">
      <c r="A5408" s="11"/>
      <c r="B5408" s="19">
        <v>5577</v>
      </c>
      <c r="C5408" s="61"/>
      <c r="D5408" s="62"/>
      <c r="E5408" s="78"/>
      <c r="F5408" s="63"/>
      <c r="G5408" s="80"/>
      <c r="H5408" s="94"/>
      <c r="I5408" s="95"/>
      <c r="J5408" s="27"/>
      <c r="K5408" s="27"/>
      <c r="L5408" s="95"/>
      <c r="M5408" s="96"/>
      <c r="N5408" s="29">
        <v>0</v>
      </c>
      <c r="O5408" s="30" t="str">
        <f>IF(G5408&lt;=$N$2,"",IF(F5408=[3]Pav.tvarkyklė!$B$13,"",IF(ISBLANK(R5408),"X","")))</f>
        <v/>
      </c>
      <c r="P5408" s="91"/>
      <c r="Q5408" s="63"/>
      <c r="R5408" s="63"/>
      <c r="S5408" s="63"/>
      <c r="T5408" s="63"/>
      <c r="U5408" s="34" t="str">
        <f>IFERROR(INDEX('[3]5.Grup_T'!$G$4:$G$22,MATCH('6.Turtas'!E5408,'[3]5.Grup_T'!$E$4:$E$22,0)),"0")</f>
        <v>0</v>
      </c>
      <c r="V5408" s="35">
        <f t="shared" si="1179"/>
        <v>0</v>
      </c>
      <c r="W5408" s="35">
        <f>IF(NOT(ISBLANK(H5408)),(12-DATEDIF(H5408,'[3]1.Pradzia'!$D$13,"m")),0)</f>
        <v>0</v>
      </c>
      <c r="X5408" s="35">
        <f t="shared" si="1180"/>
        <v>0</v>
      </c>
      <c r="Y5408" s="35">
        <f t="shared" si="1176"/>
        <v>0</v>
      </c>
      <c r="Z5408" s="35">
        <f t="shared" si="1188"/>
        <v>0</v>
      </c>
      <c r="AA5408" s="36">
        <f t="shared" si="1181"/>
        <v>0</v>
      </c>
      <c r="AB5408" s="36">
        <f t="shared" si="1182"/>
        <v>0</v>
      </c>
      <c r="AC5408" s="37">
        <f t="shared" si="1183"/>
        <v>0</v>
      </c>
      <c r="AD5408" s="35">
        <f>IF(OR(YEAR(G5408)&lt;2019,O5408="X"),0,IF(ISBLANK(H5408),DATEDIF(G5408,'[3]1.Pradzia'!$D$13,"M"),DATEDIF(G5408,H5408,"m")))</f>
        <v>0</v>
      </c>
      <c r="AE5408" s="37">
        <f>IF(E5408='[3]5.Grup_T'!$E$20,0,IF(AD5408&lt;&gt;0,M5408/V5408*MIN(12,AD5408),0))</f>
        <v>0</v>
      </c>
      <c r="AF5408" s="37">
        <f t="shared" si="1184"/>
        <v>0</v>
      </c>
      <c r="AG5408" s="37">
        <f t="shared" si="1185"/>
        <v>0</v>
      </c>
      <c r="AH5408" s="37">
        <f t="shared" si="1186"/>
        <v>0</v>
      </c>
      <c r="AI5408" s="35" t="str">
        <f t="shared" si="1187"/>
        <v>Nusidėvėjęs</v>
      </c>
      <c r="AJ5408" s="38" t="str">
        <f>IF(AND(F5408&lt;&gt;[3]Pav.tvarkyklė!$B$12,F5408&lt;&gt;[3]Pav.tvarkyklė!$B$13),"GVTNT","X")</f>
        <v>GVTNT</v>
      </c>
      <c r="AK5408" s="39">
        <f t="shared" si="1189"/>
        <v>0</v>
      </c>
      <c r="AL5408" s="41"/>
      <c r="AM5408" s="41"/>
      <c r="AN5408" s="41">
        <f t="shared" si="1177"/>
        <v>1900</v>
      </c>
      <c r="AO5408" s="41"/>
      <c r="AP5408" s="41"/>
      <c r="AQ5408" s="41"/>
      <c r="AR5408" s="42"/>
      <c r="AS5408" s="42"/>
      <c r="AU5408" s="43">
        <f t="shared" si="1178"/>
        <v>0</v>
      </c>
    </row>
    <row r="5409" spans="1:47" ht="15" customHeight="1" x14ac:dyDescent="0.25">
      <c r="A5409" s="11"/>
      <c r="B5409" s="19">
        <v>5578</v>
      </c>
      <c r="C5409" s="61"/>
      <c r="D5409" s="62"/>
      <c r="E5409" s="78"/>
      <c r="F5409" s="63"/>
      <c r="G5409" s="80"/>
      <c r="H5409" s="94"/>
      <c r="I5409" s="95"/>
      <c r="J5409" s="27"/>
      <c r="K5409" s="27"/>
      <c r="L5409" s="95"/>
      <c r="M5409" s="96"/>
      <c r="N5409" s="29">
        <v>0</v>
      </c>
      <c r="O5409" s="30" t="str">
        <f>IF(G5409&lt;=$N$2,"",IF(F5409=[3]Pav.tvarkyklė!$B$13,"",IF(ISBLANK(R5409),"X","")))</f>
        <v/>
      </c>
      <c r="P5409" s="91"/>
      <c r="Q5409" s="63"/>
      <c r="R5409" s="63"/>
      <c r="S5409" s="63"/>
      <c r="T5409" s="63"/>
      <c r="U5409" s="34" t="str">
        <f>IFERROR(INDEX('[3]5.Grup_T'!$G$4:$G$22,MATCH('6.Turtas'!E5409,'[3]5.Grup_T'!$E$4:$E$22,0)),"0")</f>
        <v>0</v>
      </c>
      <c r="V5409" s="35">
        <f t="shared" si="1179"/>
        <v>0</v>
      </c>
      <c r="W5409" s="35">
        <f>IF(NOT(ISBLANK(H5409)),(12-DATEDIF(H5409,'[3]1.Pradzia'!$D$13,"m")),0)</f>
        <v>0</v>
      </c>
      <c r="X5409" s="35">
        <f t="shared" si="1180"/>
        <v>0</v>
      </c>
      <c r="Y5409" s="35">
        <f t="shared" si="1176"/>
        <v>0</v>
      </c>
      <c r="Z5409" s="35">
        <f t="shared" si="1188"/>
        <v>0</v>
      </c>
      <c r="AA5409" s="36">
        <f t="shared" si="1181"/>
        <v>0</v>
      </c>
      <c r="AB5409" s="36">
        <f t="shared" si="1182"/>
        <v>0</v>
      </c>
      <c r="AC5409" s="37">
        <f t="shared" si="1183"/>
        <v>0</v>
      </c>
      <c r="AD5409" s="35">
        <f>IF(OR(YEAR(G5409)&lt;2019,O5409="X"),0,IF(ISBLANK(H5409),DATEDIF(G5409,'[3]1.Pradzia'!$D$13,"M"),DATEDIF(G5409,H5409,"m")))</f>
        <v>0</v>
      </c>
      <c r="AE5409" s="37">
        <f>IF(E5409='[3]5.Grup_T'!$E$20,0,IF(AD5409&lt;&gt;0,M5409/V5409*MIN(12,AD5409),0))</f>
        <v>0</v>
      </c>
      <c r="AF5409" s="37">
        <f t="shared" si="1184"/>
        <v>0</v>
      </c>
      <c r="AG5409" s="37">
        <f t="shared" si="1185"/>
        <v>0</v>
      </c>
      <c r="AH5409" s="37">
        <f t="shared" si="1186"/>
        <v>0</v>
      </c>
      <c r="AI5409" s="35" t="str">
        <f t="shared" si="1187"/>
        <v>Nusidėvėjęs</v>
      </c>
      <c r="AJ5409" s="38" t="str">
        <f>IF(AND(F5409&lt;&gt;[3]Pav.tvarkyklė!$B$12,F5409&lt;&gt;[3]Pav.tvarkyklė!$B$13),"GVTNT","X")</f>
        <v>GVTNT</v>
      </c>
      <c r="AK5409" s="39">
        <f t="shared" si="1189"/>
        <v>0</v>
      </c>
      <c r="AL5409" s="41"/>
      <c r="AM5409" s="41"/>
      <c r="AN5409" s="41">
        <f t="shared" si="1177"/>
        <v>1900</v>
      </c>
      <c r="AO5409" s="41"/>
      <c r="AP5409" s="41"/>
      <c r="AQ5409" s="41"/>
      <c r="AR5409" s="42"/>
      <c r="AS5409" s="42"/>
      <c r="AU5409" s="43">
        <f t="shared" si="1178"/>
        <v>0</v>
      </c>
    </row>
    <row r="5410" spans="1:47" ht="15" customHeight="1" x14ac:dyDescent="0.25">
      <c r="A5410" s="11"/>
      <c r="B5410" s="19">
        <v>5579</v>
      </c>
      <c r="C5410" s="61"/>
      <c r="D5410" s="62"/>
      <c r="E5410" s="78"/>
      <c r="F5410" s="63"/>
      <c r="G5410" s="80"/>
      <c r="H5410" s="94"/>
      <c r="I5410" s="95"/>
      <c r="J5410" s="27"/>
      <c r="K5410" s="27"/>
      <c r="L5410" s="95"/>
      <c r="M5410" s="96"/>
      <c r="N5410" s="29">
        <v>0</v>
      </c>
      <c r="O5410" s="30" t="str">
        <f>IF(G5410&lt;=$N$2,"",IF(F5410=[3]Pav.tvarkyklė!$B$13,"",IF(ISBLANK(R5410),"X","")))</f>
        <v/>
      </c>
      <c r="P5410" s="91"/>
      <c r="Q5410" s="63"/>
      <c r="R5410" s="63"/>
      <c r="S5410" s="63"/>
      <c r="T5410" s="63"/>
      <c r="U5410" s="34" t="str">
        <f>IFERROR(INDEX('[3]5.Grup_T'!$G$4:$G$22,MATCH('6.Turtas'!E5410,'[3]5.Grup_T'!$E$4:$E$22,0)),"0")</f>
        <v>0</v>
      </c>
      <c r="V5410" s="35">
        <f t="shared" si="1179"/>
        <v>0</v>
      </c>
      <c r="W5410" s="35">
        <f>IF(NOT(ISBLANK(H5410)),(12-DATEDIF(H5410,'[3]1.Pradzia'!$D$13,"m")),0)</f>
        <v>0</v>
      </c>
      <c r="X5410" s="35">
        <f t="shared" si="1180"/>
        <v>0</v>
      </c>
      <c r="Y5410" s="35">
        <f t="shared" si="1176"/>
        <v>0</v>
      </c>
      <c r="Z5410" s="35">
        <f t="shared" si="1188"/>
        <v>0</v>
      </c>
      <c r="AA5410" s="36">
        <f t="shared" si="1181"/>
        <v>0</v>
      </c>
      <c r="AB5410" s="36">
        <f t="shared" si="1182"/>
        <v>0</v>
      </c>
      <c r="AC5410" s="37">
        <f t="shared" si="1183"/>
        <v>0</v>
      </c>
      <c r="AD5410" s="35">
        <f>IF(OR(YEAR(G5410)&lt;2019,O5410="X"),0,IF(ISBLANK(H5410),DATEDIF(G5410,'[3]1.Pradzia'!$D$13,"M"),DATEDIF(G5410,H5410,"m")))</f>
        <v>0</v>
      </c>
      <c r="AE5410" s="37">
        <f>IF(E5410='[3]5.Grup_T'!$E$20,0,IF(AD5410&lt;&gt;0,M5410/V5410*MIN(12,AD5410),0))</f>
        <v>0</v>
      </c>
      <c r="AF5410" s="37">
        <f t="shared" si="1184"/>
        <v>0</v>
      </c>
      <c r="AG5410" s="37">
        <f t="shared" si="1185"/>
        <v>0</v>
      </c>
      <c r="AH5410" s="37">
        <f t="shared" si="1186"/>
        <v>0</v>
      </c>
      <c r="AI5410" s="35" t="str">
        <f t="shared" si="1187"/>
        <v>Nusidėvėjęs</v>
      </c>
      <c r="AJ5410" s="38" t="str">
        <f>IF(AND(F5410&lt;&gt;[3]Pav.tvarkyklė!$B$12,F5410&lt;&gt;[3]Pav.tvarkyklė!$B$13),"GVTNT","X")</f>
        <v>GVTNT</v>
      </c>
      <c r="AK5410" s="39">
        <f t="shared" si="1189"/>
        <v>0</v>
      </c>
      <c r="AL5410" s="41"/>
      <c r="AM5410" s="41"/>
      <c r="AN5410" s="41">
        <f t="shared" si="1177"/>
        <v>1900</v>
      </c>
      <c r="AO5410" s="41"/>
      <c r="AP5410" s="41"/>
      <c r="AQ5410" s="41"/>
      <c r="AR5410" s="42"/>
      <c r="AS5410" s="42"/>
      <c r="AU5410" s="43">
        <f t="shared" si="1178"/>
        <v>0</v>
      </c>
    </row>
    <row r="5411" spans="1:47" ht="15" customHeight="1" x14ac:dyDescent="0.25">
      <c r="A5411" s="11"/>
      <c r="B5411" s="19">
        <v>5580</v>
      </c>
      <c r="C5411" s="61"/>
      <c r="D5411" s="62"/>
      <c r="E5411" s="78"/>
      <c r="F5411" s="63"/>
      <c r="G5411" s="80"/>
      <c r="H5411" s="94"/>
      <c r="I5411" s="95"/>
      <c r="J5411" s="27"/>
      <c r="K5411" s="27"/>
      <c r="L5411" s="95"/>
      <c r="M5411" s="96"/>
      <c r="N5411" s="29">
        <v>0</v>
      </c>
      <c r="O5411" s="30" t="str">
        <f>IF(G5411&lt;=$N$2,"",IF(F5411=[3]Pav.tvarkyklė!$B$13,"",IF(ISBLANK(R5411),"X","")))</f>
        <v/>
      </c>
      <c r="P5411" s="91"/>
      <c r="Q5411" s="63"/>
      <c r="R5411" s="63"/>
      <c r="S5411" s="63"/>
      <c r="T5411" s="63"/>
      <c r="U5411" s="34" t="str">
        <f>IFERROR(INDEX('[3]5.Grup_T'!$G$4:$G$22,MATCH('6.Turtas'!E5411,'[3]5.Grup_T'!$E$4:$E$22,0)),"0")</f>
        <v>0</v>
      </c>
      <c r="V5411" s="35">
        <f t="shared" si="1179"/>
        <v>0</v>
      </c>
      <c r="W5411" s="35">
        <f>IF(NOT(ISBLANK(H5411)),(12-DATEDIF(H5411,'[3]1.Pradzia'!$D$13,"m")),0)</f>
        <v>0</v>
      </c>
      <c r="X5411" s="35">
        <f t="shared" si="1180"/>
        <v>0</v>
      </c>
      <c r="Y5411" s="35">
        <f t="shared" si="1176"/>
        <v>0</v>
      </c>
      <c r="Z5411" s="35">
        <f t="shared" si="1188"/>
        <v>0</v>
      </c>
      <c r="AA5411" s="36">
        <f t="shared" si="1181"/>
        <v>0</v>
      </c>
      <c r="AB5411" s="36">
        <f t="shared" si="1182"/>
        <v>0</v>
      </c>
      <c r="AC5411" s="37">
        <f t="shared" si="1183"/>
        <v>0</v>
      </c>
      <c r="AD5411" s="35">
        <f>IF(OR(YEAR(G5411)&lt;2019,O5411="X"),0,IF(ISBLANK(H5411),DATEDIF(G5411,'[3]1.Pradzia'!$D$13,"M"),DATEDIF(G5411,H5411,"m")))</f>
        <v>0</v>
      </c>
      <c r="AE5411" s="37">
        <f>IF(E5411='[3]5.Grup_T'!$E$20,0,IF(AD5411&lt;&gt;0,M5411/V5411*MIN(12,AD5411),0))</f>
        <v>0</v>
      </c>
      <c r="AF5411" s="37">
        <f t="shared" si="1184"/>
        <v>0</v>
      </c>
      <c r="AG5411" s="37">
        <f t="shared" si="1185"/>
        <v>0</v>
      </c>
      <c r="AH5411" s="37">
        <f t="shared" si="1186"/>
        <v>0</v>
      </c>
      <c r="AI5411" s="35" t="str">
        <f t="shared" si="1187"/>
        <v>Nusidėvėjęs</v>
      </c>
      <c r="AJ5411" s="38" t="str">
        <f>IF(AND(F5411&lt;&gt;[3]Pav.tvarkyklė!$B$12,F5411&lt;&gt;[3]Pav.tvarkyklė!$B$13),"GVTNT","X")</f>
        <v>GVTNT</v>
      </c>
      <c r="AK5411" s="39">
        <f t="shared" si="1189"/>
        <v>0</v>
      </c>
      <c r="AL5411" s="41"/>
      <c r="AM5411" s="41"/>
      <c r="AN5411" s="41">
        <f t="shared" si="1177"/>
        <v>1900</v>
      </c>
      <c r="AO5411" s="41"/>
      <c r="AP5411" s="41"/>
      <c r="AQ5411" s="41"/>
      <c r="AR5411" s="42"/>
      <c r="AS5411" s="42"/>
      <c r="AU5411" s="43">
        <f t="shared" si="1178"/>
        <v>0</v>
      </c>
    </row>
    <row r="5412" spans="1:47" ht="15" customHeight="1" x14ac:dyDescent="0.25">
      <c r="A5412" s="11"/>
      <c r="B5412" s="19">
        <v>5581</v>
      </c>
      <c r="C5412" s="61"/>
      <c r="D5412" s="62"/>
      <c r="E5412" s="78"/>
      <c r="F5412" s="63"/>
      <c r="G5412" s="80"/>
      <c r="H5412" s="94"/>
      <c r="I5412" s="95"/>
      <c r="J5412" s="27"/>
      <c r="K5412" s="27"/>
      <c r="L5412" s="95"/>
      <c r="M5412" s="96"/>
      <c r="N5412" s="29">
        <v>0</v>
      </c>
      <c r="O5412" s="30" t="str">
        <f>IF(G5412&lt;=$N$2,"",IF(F5412=[3]Pav.tvarkyklė!$B$13,"",IF(ISBLANK(R5412),"X","")))</f>
        <v/>
      </c>
      <c r="P5412" s="91"/>
      <c r="Q5412" s="63"/>
      <c r="R5412" s="63"/>
      <c r="S5412" s="63"/>
      <c r="T5412" s="63"/>
      <c r="U5412" s="34" t="str">
        <f>IFERROR(INDEX('[3]5.Grup_T'!$G$4:$G$22,MATCH('6.Turtas'!E5412,'[3]5.Grup_T'!$E$4:$E$22,0)),"0")</f>
        <v>0</v>
      </c>
      <c r="V5412" s="35">
        <f t="shared" si="1179"/>
        <v>0</v>
      </c>
      <c r="W5412" s="35">
        <f>IF(NOT(ISBLANK(H5412)),(12-DATEDIF(H5412,'[3]1.Pradzia'!$D$13,"m")),0)</f>
        <v>0</v>
      </c>
      <c r="X5412" s="35">
        <f t="shared" si="1180"/>
        <v>0</v>
      </c>
      <c r="Y5412" s="35">
        <f t="shared" si="1176"/>
        <v>0</v>
      </c>
      <c r="Z5412" s="35">
        <f t="shared" si="1188"/>
        <v>0</v>
      </c>
      <c r="AA5412" s="36">
        <f t="shared" si="1181"/>
        <v>0</v>
      </c>
      <c r="AB5412" s="36">
        <f t="shared" si="1182"/>
        <v>0</v>
      </c>
      <c r="AC5412" s="37">
        <f t="shared" si="1183"/>
        <v>0</v>
      </c>
      <c r="AD5412" s="35">
        <f>IF(OR(YEAR(G5412)&lt;2019,O5412="X"),0,IF(ISBLANK(H5412),DATEDIF(G5412,'[3]1.Pradzia'!$D$13,"M"),DATEDIF(G5412,H5412,"m")))</f>
        <v>0</v>
      </c>
      <c r="AE5412" s="37">
        <f>IF(E5412='[3]5.Grup_T'!$E$20,0,IF(AD5412&lt;&gt;0,M5412/V5412*MIN(12,AD5412),0))</f>
        <v>0</v>
      </c>
      <c r="AF5412" s="37">
        <f t="shared" si="1184"/>
        <v>0</v>
      </c>
      <c r="AG5412" s="37">
        <f t="shared" si="1185"/>
        <v>0</v>
      </c>
      <c r="AH5412" s="37">
        <f t="shared" si="1186"/>
        <v>0</v>
      </c>
      <c r="AI5412" s="35" t="str">
        <f t="shared" si="1187"/>
        <v>Nusidėvėjęs</v>
      </c>
      <c r="AJ5412" s="38" t="str">
        <f>IF(AND(F5412&lt;&gt;[3]Pav.tvarkyklė!$B$12,F5412&lt;&gt;[3]Pav.tvarkyklė!$B$13),"GVTNT","X")</f>
        <v>GVTNT</v>
      </c>
      <c r="AK5412" s="39">
        <f t="shared" si="1189"/>
        <v>0</v>
      </c>
      <c r="AL5412" s="41"/>
      <c r="AM5412" s="41"/>
      <c r="AN5412" s="41">
        <f t="shared" si="1177"/>
        <v>1900</v>
      </c>
      <c r="AO5412" s="41"/>
      <c r="AP5412" s="41"/>
      <c r="AQ5412" s="41"/>
      <c r="AR5412" s="42"/>
      <c r="AS5412" s="42"/>
      <c r="AU5412" s="43">
        <f t="shared" si="1178"/>
        <v>0</v>
      </c>
    </row>
    <row r="5413" spans="1:47" ht="15" customHeight="1" x14ac:dyDescent="0.25">
      <c r="A5413" s="11"/>
      <c r="B5413" s="19">
        <v>5582</v>
      </c>
      <c r="C5413" s="61"/>
      <c r="D5413" s="62"/>
      <c r="E5413" s="78"/>
      <c r="F5413" s="63"/>
      <c r="G5413" s="80"/>
      <c r="H5413" s="94"/>
      <c r="I5413" s="95"/>
      <c r="J5413" s="27"/>
      <c r="K5413" s="27"/>
      <c r="L5413" s="95"/>
      <c r="M5413" s="96"/>
      <c r="N5413" s="29">
        <v>0</v>
      </c>
      <c r="O5413" s="30" t="str">
        <f>IF(G5413&lt;=$N$2,"",IF(F5413=[3]Pav.tvarkyklė!$B$13,"",IF(ISBLANK(R5413),"X","")))</f>
        <v/>
      </c>
      <c r="P5413" s="91"/>
      <c r="Q5413" s="63"/>
      <c r="R5413" s="63"/>
      <c r="S5413" s="63"/>
      <c r="T5413" s="63"/>
      <c r="U5413" s="34" t="str">
        <f>IFERROR(INDEX('[3]5.Grup_T'!$G$4:$G$22,MATCH('6.Turtas'!E5413,'[3]5.Grup_T'!$E$4:$E$22,0)),"0")</f>
        <v>0</v>
      </c>
      <c r="V5413" s="35">
        <f t="shared" si="1179"/>
        <v>0</v>
      </c>
      <c r="W5413" s="35">
        <f>IF(NOT(ISBLANK(H5413)),(12-DATEDIF(H5413,'[3]1.Pradzia'!$D$13,"m")),0)</f>
        <v>0</v>
      </c>
      <c r="X5413" s="35">
        <f t="shared" si="1180"/>
        <v>0</v>
      </c>
      <c r="Y5413" s="35">
        <f t="shared" si="1176"/>
        <v>0</v>
      </c>
      <c r="Z5413" s="35">
        <f t="shared" si="1188"/>
        <v>0</v>
      </c>
      <c r="AA5413" s="36">
        <f t="shared" si="1181"/>
        <v>0</v>
      </c>
      <c r="AB5413" s="36">
        <f t="shared" si="1182"/>
        <v>0</v>
      </c>
      <c r="AC5413" s="37">
        <f t="shared" si="1183"/>
        <v>0</v>
      </c>
      <c r="AD5413" s="35">
        <f>IF(OR(YEAR(G5413)&lt;2019,O5413="X"),0,IF(ISBLANK(H5413),DATEDIF(G5413,'[3]1.Pradzia'!$D$13,"M"),DATEDIF(G5413,H5413,"m")))</f>
        <v>0</v>
      </c>
      <c r="AE5413" s="37">
        <f>IF(E5413='[3]5.Grup_T'!$E$20,0,IF(AD5413&lt;&gt;0,M5413/V5413*MIN(12,AD5413),0))</f>
        <v>0</v>
      </c>
      <c r="AF5413" s="37">
        <f t="shared" si="1184"/>
        <v>0</v>
      </c>
      <c r="AG5413" s="37">
        <f t="shared" si="1185"/>
        <v>0</v>
      </c>
      <c r="AH5413" s="37">
        <f t="shared" si="1186"/>
        <v>0</v>
      </c>
      <c r="AI5413" s="35" t="str">
        <f t="shared" si="1187"/>
        <v>Nusidėvėjęs</v>
      </c>
      <c r="AJ5413" s="38" t="str">
        <f>IF(AND(F5413&lt;&gt;[3]Pav.tvarkyklė!$B$12,F5413&lt;&gt;[3]Pav.tvarkyklė!$B$13),"GVTNT","X")</f>
        <v>GVTNT</v>
      </c>
      <c r="AK5413" s="39">
        <f t="shared" si="1189"/>
        <v>0</v>
      </c>
      <c r="AL5413" s="41"/>
      <c r="AM5413" s="41"/>
      <c r="AN5413" s="41">
        <f t="shared" si="1177"/>
        <v>1900</v>
      </c>
      <c r="AO5413" s="41"/>
      <c r="AP5413" s="41"/>
      <c r="AQ5413" s="41"/>
      <c r="AR5413" s="42"/>
      <c r="AS5413" s="42"/>
      <c r="AU5413" s="43">
        <f t="shared" si="1178"/>
        <v>0</v>
      </c>
    </row>
    <row r="5414" spans="1:47" ht="15" customHeight="1" x14ac:dyDescent="0.25">
      <c r="A5414" s="11"/>
      <c r="B5414" s="19">
        <v>5583</v>
      </c>
      <c r="C5414" s="61"/>
      <c r="D5414" s="62"/>
      <c r="E5414" s="78"/>
      <c r="F5414" s="63"/>
      <c r="G5414" s="80"/>
      <c r="H5414" s="94"/>
      <c r="I5414" s="95"/>
      <c r="J5414" s="27"/>
      <c r="K5414" s="27"/>
      <c r="L5414" s="95"/>
      <c r="M5414" s="96"/>
      <c r="N5414" s="29">
        <v>0</v>
      </c>
      <c r="O5414" s="30" t="str">
        <f>IF(G5414&lt;=$N$2,"",IF(F5414=[3]Pav.tvarkyklė!$B$13,"",IF(ISBLANK(R5414),"X","")))</f>
        <v/>
      </c>
      <c r="P5414" s="91"/>
      <c r="Q5414" s="63"/>
      <c r="R5414" s="63"/>
      <c r="S5414" s="63"/>
      <c r="T5414" s="63"/>
      <c r="U5414" s="34" t="str">
        <f>IFERROR(INDEX('[3]5.Grup_T'!$G$4:$G$22,MATCH('6.Turtas'!E5414,'[3]5.Grup_T'!$E$4:$E$22,0)),"0")</f>
        <v>0</v>
      </c>
      <c r="V5414" s="35">
        <f t="shared" si="1179"/>
        <v>0</v>
      </c>
      <c r="W5414" s="35">
        <f>IF(NOT(ISBLANK(H5414)),(12-DATEDIF(H5414,'[3]1.Pradzia'!$D$13,"m")),0)</f>
        <v>0</v>
      </c>
      <c r="X5414" s="35">
        <f t="shared" si="1180"/>
        <v>0</v>
      </c>
      <c r="Y5414" s="35">
        <f t="shared" si="1176"/>
        <v>0</v>
      </c>
      <c r="Z5414" s="35">
        <f t="shared" si="1188"/>
        <v>0</v>
      </c>
      <c r="AA5414" s="36">
        <f t="shared" si="1181"/>
        <v>0</v>
      </c>
      <c r="AB5414" s="36">
        <f t="shared" si="1182"/>
        <v>0</v>
      </c>
      <c r="AC5414" s="37">
        <f t="shared" si="1183"/>
        <v>0</v>
      </c>
      <c r="AD5414" s="35">
        <f>IF(OR(YEAR(G5414)&lt;2019,O5414="X"),0,IF(ISBLANK(H5414),DATEDIF(G5414,'[3]1.Pradzia'!$D$13,"M"),DATEDIF(G5414,H5414,"m")))</f>
        <v>0</v>
      </c>
      <c r="AE5414" s="37">
        <f>IF(E5414='[3]5.Grup_T'!$E$20,0,IF(AD5414&lt;&gt;0,M5414/V5414*MIN(12,AD5414),0))</f>
        <v>0</v>
      </c>
      <c r="AF5414" s="37">
        <f t="shared" si="1184"/>
        <v>0</v>
      </c>
      <c r="AG5414" s="37">
        <f t="shared" si="1185"/>
        <v>0</v>
      </c>
      <c r="AH5414" s="37">
        <f t="shared" si="1186"/>
        <v>0</v>
      </c>
      <c r="AI5414" s="35" t="str">
        <f t="shared" si="1187"/>
        <v>Nusidėvėjęs</v>
      </c>
      <c r="AJ5414" s="38" t="str">
        <f>IF(AND(F5414&lt;&gt;[3]Pav.tvarkyklė!$B$12,F5414&lt;&gt;[3]Pav.tvarkyklė!$B$13),"GVTNT","X")</f>
        <v>GVTNT</v>
      </c>
      <c r="AK5414" s="39">
        <f t="shared" si="1189"/>
        <v>0</v>
      </c>
      <c r="AL5414" s="41"/>
      <c r="AM5414" s="41"/>
      <c r="AN5414" s="41">
        <f t="shared" si="1177"/>
        <v>1900</v>
      </c>
      <c r="AO5414" s="41"/>
      <c r="AP5414" s="41"/>
      <c r="AQ5414" s="41"/>
      <c r="AR5414" s="42"/>
      <c r="AS5414" s="42"/>
      <c r="AU5414" s="43">
        <f t="shared" si="1178"/>
        <v>0</v>
      </c>
    </row>
    <row r="5415" spans="1:47" ht="15" customHeight="1" x14ac:dyDescent="0.25">
      <c r="A5415" s="11"/>
      <c r="B5415" s="19">
        <v>5584</v>
      </c>
      <c r="C5415" s="61"/>
      <c r="D5415" s="62"/>
      <c r="E5415" s="78"/>
      <c r="F5415" s="63"/>
      <c r="G5415" s="80"/>
      <c r="H5415" s="94"/>
      <c r="I5415" s="95"/>
      <c r="J5415" s="27"/>
      <c r="K5415" s="27"/>
      <c r="L5415" s="95"/>
      <c r="M5415" s="96"/>
      <c r="N5415" s="29">
        <v>0</v>
      </c>
      <c r="O5415" s="30" t="str">
        <f>IF(G5415&lt;=$N$2,"",IF(F5415=[3]Pav.tvarkyklė!$B$13,"",IF(ISBLANK(R5415),"X","")))</f>
        <v/>
      </c>
      <c r="P5415" s="91"/>
      <c r="Q5415" s="63"/>
      <c r="R5415" s="63"/>
      <c r="S5415" s="63"/>
      <c r="T5415" s="63"/>
      <c r="U5415" s="34" t="str">
        <f>IFERROR(INDEX('[3]5.Grup_T'!$G$4:$G$22,MATCH('6.Turtas'!E5415,'[3]5.Grup_T'!$E$4:$E$22,0)),"0")</f>
        <v>0</v>
      </c>
      <c r="V5415" s="35">
        <f t="shared" si="1179"/>
        <v>0</v>
      </c>
      <c r="W5415" s="35">
        <f>IF(NOT(ISBLANK(H5415)),(12-DATEDIF(H5415,'[3]1.Pradzia'!$D$13,"m")),0)</f>
        <v>0</v>
      </c>
      <c r="X5415" s="35">
        <f t="shared" si="1180"/>
        <v>0</v>
      </c>
      <c r="Y5415" s="35">
        <f t="shared" si="1176"/>
        <v>0</v>
      </c>
      <c r="Z5415" s="35">
        <f t="shared" si="1188"/>
        <v>0</v>
      </c>
      <c r="AA5415" s="36">
        <f t="shared" si="1181"/>
        <v>0</v>
      </c>
      <c r="AB5415" s="36">
        <f t="shared" si="1182"/>
        <v>0</v>
      </c>
      <c r="AC5415" s="37">
        <f t="shared" si="1183"/>
        <v>0</v>
      </c>
      <c r="AD5415" s="35">
        <f>IF(OR(YEAR(G5415)&lt;2019,O5415="X"),0,IF(ISBLANK(H5415),DATEDIF(G5415,'[3]1.Pradzia'!$D$13,"M"),DATEDIF(G5415,H5415,"m")))</f>
        <v>0</v>
      </c>
      <c r="AE5415" s="37">
        <f>IF(E5415='[3]5.Grup_T'!$E$20,0,IF(AD5415&lt;&gt;0,M5415/V5415*MIN(12,AD5415),0))</f>
        <v>0</v>
      </c>
      <c r="AF5415" s="37">
        <f t="shared" si="1184"/>
        <v>0</v>
      </c>
      <c r="AG5415" s="37">
        <f t="shared" si="1185"/>
        <v>0</v>
      </c>
      <c r="AH5415" s="37">
        <f t="shared" si="1186"/>
        <v>0</v>
      </c>
      <c r="AI5415" s="35" t="str">
        <f t="shared" si="1187"/>
        <v>Nusidėvėjęs</v>
      </c>
      <c r="AJ5415" s="38" t="str">
        <f>IF(AND(F5415&lt;&gt;[3]Pav.tvarkyklė!$B$12,F5415&lt;&gt;[3]Pav.tvarkyklė!$B$13),"GVTNT","X")</f>
        <v>GVTNT</v>
      </c>
      <c r="AK5415" s="39">
        <f t="shared" si="1189"/>
        <v>0</v>
      </c>
      <c r="AL5415" s="41"/>
      <c r="AM5415" s="41"/>
      <c r="AN5415" s="41">
        <f t="shared" si="1177"/>
        <v>1900</v>
      </c>
      <c r="AO5415" s="41"/>
      <c r="AP5415" s="41"/>
      <c r="AQ5415" s="41"/>
      <c r="AR5415" s="42"/>
      <c r="AS5415" s="42"/>
      <c r="AU5415" s="43">
        <f t="shared" si="1178"/>
        <v>0</v>
      </c>
    </row>
    <row r="5416" spans="1:47" ht="15" customHeight="1" x14ac:dyDescent="0.25">
      <c r="A5416" s="11"/>
      <c r="B5416" s="19">
        <v>5585</v>
      </c>
      <c r="C5416" s="61"/>
      <c r="D5416" s="62"/>
      <c r="E5416" s="78"/>
      <c r="F5416" s="63"/>
      <c r="G5416" s="80"/>
      <c r="H5416" s="94"/>
      <c r="I5416" s="95"/>
      <c r="J5416" s="27"/>
      <c r="K5416" s="27"/>
      <c r="L5416" s="95"/>
      <c r="M5416" s="96"/>
      <c r="N5416" s="29">
        <v>0</v>
      </c>
      <c r="O5416" s="30" t="str">
        <f>IF(G5416&lt;=$N$2,"",IF(F5416=[3]Pav.tvarkyklė!$B$13,"",IF(ISBLANK(R5416),"X","")))</f>
        <v/>
      </c>
      <c r="P5416" s="91"/>
      <c r="Q5416" s="63"/>
      <c r="R5416" s="63"/>
      <c r="S5416" s="63"/>
      <c r="T5416" s="63"/>
      <c r="U5416" s="34" t="str">
        <f>IFERROR(INDEX('[3]5.Grup_T'!$G$4:$G$22,MATCH('6.Turtas'!E5416,'[3]5.Grup_T'!$E$4:$E$22,0)),"0")</f>
        <v>0</v>
      </c>
      <c r="V5416" s="35">
        <f t="shared" si="1179"/>
        <v>0</v>
      </c>
      <c r="W5416" s="35">
        <f>IF(NOT(ISBLANK(H5416)),(12-DATEDIF(H5416,'[3]1.Pradzia'!$D$13,"m")),0)</f>
        <v>0</v>
      </c>
      <c r="X5416" s="35">
        <f t="shared" si="1180"/>
        <v>0</v>
      </c>
      <c r="Y5416" s="35">
        <f t="shared" si="1176"/>
        <v>0</v>
      </c>
      <c r="Z5416" s="35">
        <f t="shared" si="1188"/>
        <v>0</v>
      </c>
      <c r="AA5416" s="36">
        <f t="shared" si="1181"/>
        <v>0</v>
      </c>
      <c r="AB5416" s="36">
        <f t="shared" si="1182"/>
        <v>0</v>
      </c>
      <c r="AC5416" s="37">
        <f t="shared" si="1183"/>
        <v>0</v>
      </c>
      <c r="AD5416" s="35">
        <f>IF(OR(YEAR(G5416)&lt;2019,O5416="X"),0,IF(ISBLANK(H5416),DATEDIF(G5416,'[3]1.Pradzia'!$D$13,"M"),DATEDIF(G5416,H5416,"m")))</f>
        <v>0</v>
      </c>
      <c r="AE5416" s="37">
        <f>IF(E5416='[3]5.Grup_T'!$E$20,0,IF(AD5416&lt;&gt;0,M5416/V5416*MIN(12,AD5416),0))</f>
        <v>0</v>
      </c>
      <c r="AF5416" s="37">
        <f t="shared" si="1184"/>
        <v>0</v>
      </c>
      <c r="AG5416" s="37">
        <f t="shared" si="1185"/>
        <v>0</v>
      </c>
      <c r="AH5416" s="37">
        <f t="shared" si="1186"/>
        <v>0</v>
      </c>
      <c r="AI5416" s="35" t="str">
        <f t="shared" si="1187"/>
        <v>Nusidėvėjęs</v>
      </c>
      <c r="AJ5416" s="38" t="str">
        <f>IF(AND(F5416&lt;&gt;[3]Pav.tvarkyklė!$B$12,F5416&lt;&gt;[3]Pav.tvarkyklė!$B$13),"GVTNT","X")</f>
        <v>GVTNT</v>
      </c>
      <c r="AK5416" s="39">
        <f t="shared" si="1189"/>
        <v>0</v>
      </c>
      <c r="AL5416" s="41"/>
      <c r="AM5416" s="41"/>
      <c r="AN5416" s="41">
        <f t="shared" si="1177"/>
        <v>1900</v>
      </c>
      <c r="AO5416" s="41"/>
      <c r="AP5416" s="41"/>
      <c r="AQ5416" s="41"/>
      <c r="AR5416" s="42"/>
      <c r="AS5416" s="42"/>
      <c r="AU5416" s="43">
        <f t="shared" si="1178"/>
        <v>0</v>
      </c>
    </row>
    <row r="5417" spans="1:47" ht="15" customHeight="1" x14ac:dyDescent="0.25">
      <c r="A5417" s="11"/>
      <c r="B5417" s="19">
        <v>5586</v>
      </c>
      <c r="C5417" s="61"/>
      <c r="D5417" s="62"/>
      <c r="E5417" s="78"/>
      <c r="F5417" s="63"/>
      <c r="G5417" s="80"/>
      <c r="H5417" s="94"/>
      <c r="I5417" s="95"/>
      <c r="J5417" s="27"/>
      <c r="K5417" s="27"/>
      <c r="L5417" s="95"/>
      <c r="M5417" s="96"/>
      <c r="N5417" s="29">
        <v>0</v>
      </c>
      <c r="O5417" s="30" t="str">
        <f>IF(G5417&lt;=$N$2,"",IF(F5417=[3]Pav.tvarkyklė!$B$13,"",IF(ISBLANK(R5417),"X","")))</f>
        <v/>
      </c>
      <c r="P5417" s="91"/>
      <c r="Q5417" s="63"/>
      <c r="R5417" s="63"/>
      <c r="S5417" s="63"/>
      <c r="T5417" s="63"/>
      <c r="U5417" s="34" t="str">
        <f>IFERROR(INDEX('[3]5.Grup_T'!$G$4:$G$22,MATCH('6.Turtas'!E5417,'[3]5.Grup_T'!$E$4:$E$22,0)),"0")</f>
        <v>0</v>
      </c>
      <c r="V5417" s="35">
        <f t="shared" si="1179"/>
        <v>0</v>
      </c>
      <c r="W5417" s="35">
        <f>IF(NOT(ISBLANK(H5417)),(12-DATEDIF(H5417,'[3]1.Pradzia'!$D$13,"m")),0)</f>
        <v>0</v>
      </c>
      <c r="X5417" s="35">
        <f t="shared" si="1180"/>
        <v>0</v>
      </c>
      <c r="Y5417" s="35">
        <f t="shared" si="1176"/>
        <v>0</v>
      </c>
      <c r="Z5417" s="35">
        <f t="shared" si="1188"/>
        <v>0</v>
      </c>
      <c r="AA5417" s="36">
        <f t="shared" si="1181"/>
        <v>0</v>
      </c>
      <c r="AB5417" s="36">
        <f t="shared" si="1182"/>
        <v>0</v>
      </c>
      <c r="AC5417" s="37">
        <f t="shared" si="1183"/>
        <v>0</v>
      </c>
      <c r="AD5417" s="35">
        <f>IF(OR(YEAR(G5417)&lt;2019,O5417="X"),0,IF(ISBLANK(H5417),DATEDIF(G5417,'[3]1.Pradzia'!$D$13,"M"),DATEDIF(G5417,H5417,"m")))</f>
        <v>0</v>
      </c>
      <c r="AE5417" s="37">
        <f>IF(E5417='[3]5.Grup_T'!$E$20,0,IF(AD5417&lt;&gt;0,M5417/V5417*MIN(12,AD5417),0))</f>
        <v>0</v>
      </c>
      <c r="AF5417" s="37">
        <f t="shared" si="1184"/>
        <v>0</v>
      </c>
      <c r="AG5417" s="37">
        <f t="shared" si="1185"/>
        <v>0</v>
      </c>
      <c r="AH5417" s="37">
        <f t="shared" si="1186"/>
        <v>0</v>
      </c>
      <c r="AI5417" s="35" t="str">
        <f t="shared" si="1187"/>
        <v>Nusidėvėjęs</v>
      </c>
      <c r="AJ5417" s="38" t="str">
        <f>IF(AND(F5417&lt;&gt;[3]Pav.tvarkyklė!$B$12,F5417&lt;&gt;[3]Pav.tvarkyklė!$B$13),"GVTNT","X")</f>
        <v>GVTNT</v>
      </c>
      <c r="AK5417" s="39">
        <f t="shared" si="1189"/>
        <v>0</v>
      </c>
      <c r="AL5417" s="41"/>
      <c r="AM5417" s="41"/>
      <c r="AN5417" s="41">
        <f t="shared" si="1177"/>
        <v>1900</v>
      </c>
      <c r="AO5417" s="41"/>
      <c r="AP5417" s="41"/>
      <c r="AQ5417" s="41"/>
      <c r="AR5417" s="42"/>
      <c r="AS5417" s="42"/>
      <c r="AU5417" s="43">
        <f t="shared" si="1178"/>
        <v>0</v>
      </c>
    </row>
    <row r="5418" spans="1:47" ht="15" customHeight="1" x14ac:dyDescent="0.25">
      <c r="A5418" s="11"/>
      <c r="B5418" s="19">
        <v>5587</v>
      </c>
      <c r="C5418" s="61"/>
      <c r="D5418" s="62"/>
      <c r="E5418" s="78"/>
      <c r="F5418" s="63"/>
      <c r="G5418" s="80"/>
      <c r="H5418" s="94"/>
      <c r="I5418" s="95"/>
      <c r="J5418" s="27"/>
      <c r="K5418" s="27"/>
      <c r="L5418" s="95"/>
      <c r="M5418" s="96"/>
      <c r="N5418" s="29">
        <v>0</v>
      </c>
      <c r="O5418" s="30" t="str">
        <f>IF(G5418&lt;=$N$2,"",IF(F5418=[3]Pav.tvarkyklė!$B$13,"",IF(ISBLANK(R5418),"X","")))</f>
        <v/>
      </c>
      <c r="P5418" s="91"/>
      <c r="Q5418" s="63"/>
      <c r="R5418" s="63"/>
      <c r="S5418" s="63"/>
      <c r="T5418" s="63"/>
      <c r="U5418" s="34" t="str">
        <f>IFERROR(INDEX('[3]5.Grup_T'!$G$4:$G$22,MATCH('6.Turtas'!E5418,'[3]5.Grup_T'!$E$4:$E$22,0)),"0")</f>
        <v>0</v>
      </c>
      <c r="V5418" s="35">
        <f t="shared" si="1179"/>
        <v>0</v>
      </c>
      <c r="W5418" s="35">
        <f>IF(NOT(ISBLANK(H5418)),(12-DATEDIF(H5418,'[3]1.Pradzia'!$D$13,"m")),0)</f>
        <v>0</v>
      </c>
      <c r="X5418" s="35">
        <f t="shared" si="1180"/>
        <v>0</v>
      </c>
      <c r="Y5418" s="35">
        <f t="shared" si="1176"/>
        <v>0</v>
      </c>
      <c r="Z5418" s="35">
        <f t="shared" si="1188"/>
        <v>0</v>
      </c>
      <c r="AA5418" s="36">
        <f t="shared" si="1181"/>
        <v>0</v>
      </c>
      <c r="AB5418" s="36">
        <f t="shared" si="1182"/>
        <v>0</v>
      </c>
      <c r="AC5418" s="37">
        <f t="shared" si="1183"/>
        <v>0</v>
      </c>
      <c r="AD5418" s="35">
        <f>IF(OR(YEAR(G5418)&lt;2019,O5418="X"),0,IF(ISBLANK(H5418),DATEDIF(G5418,'[3]1.Pradzia'!$D$13,"M"),DATEDIF(G5418,H5418,"m")))</f>
        <v>0</v>
      </c>
      <c r="AE5418" s="37">
        <f>IF(E5418='[3]5.Grup_T'!$E$20,0,IF(AD5418&lt;&gt;0,M5418/V5418*MIN(12,AD5418),0))</f>
        <v>0</v>
      </c>
      <c r="AF5418" s="37">
        <f t="shared" si="1184"/>
        <v>0</v>
      </c>
      <c r="AG5418" s="37">
        <f t="shared" si="1185"/>
        <v>0</v>
      </c>
      <c r="AH5418" s="37">
        <f t="shared" si="1186"/>
        <v>0</v>
      </c>
      <c r="AI5418" s="35" t="str">
        <f t="shared" si="1187"/>
        <v>Nusidėvėjęs</v>
      </c>
      <c r="AJ5418" s="38" t="str">
        <f>IF(AND(F5418&lt;&gt;[3]Pav.tvarkyklė!$B$12,F5418&lt;&gt;[3]Pav.tvarkyklė!$B$13),"GVTNT","X")</f>
        <v>GVTNT</v>
      </c>
      <c r="AK5418" s="39">
        <f t="shared" si="1189"/>
        <v>0</v>
      </c>
      <c r="AL5418" s="41"/>
      <c r="AM5418" s="41"/>
      <c r="AN5418" s="41">
        <f t="shared" si="1177"/>
        <v>1900</v>
      </c>
      <c r="AO5418" s="41"/>
      <c r="AP5418" s="41"/>
      <c r="AQ5418" s="41"/>
      <c r="AR5418" s="42"/>
      <c r="AS5418" s="42"/>
      <c r="AU5418" s="43">
        <f t="shared" si="1178"/>
        <v>0</v>
      </c>
    </row>
    <row r="5419" spans="1:47" ht="15" customHeight="1" x14ac:dyDescent="0.25">
      <c r="A5419" s="11"/>
      <c r="B5419" s="19">
        <v>5588</v>
      </c>
      <c r="C5419" s="61"/>
      <c r="D5419" s="62"/>
      <c r="E5419" s="78"/>
      <c r="F5419" s="63"/>
      <c r="G5419" s="80"/>
      <c r="H5419" s="94"/>
      <c r="I5419" s="95"/>
      <c r="J5419" s="27"/>
      <c r="K5419" s="27"/>
      <c r="L5419" s="95"/>
      <c r="M5419" s="96"/>
      <c r="N5419" s="29">
        <v>0</v>
      </c>
      <c r="O5419" s="30" t="str">
        <f>IF(G5419&lt;=$N$2,"",IF(F5419=[3]Pav.tvarkyklė!$B$13,"",IF(ISBLANK(R5419),"X","")))</f>
        <v/>
      </c>
      <c r="P5419" s="91"/>
      <c r="Q5419" s="63"/>
      <c r="R5419" s="63"/>
      <c r="S5419" s="63"/>
      <c r="T5419" s="63"/>
      <c r="U5419" s="34" t="str">
        <f>IFERROR(INDEX('[3]5.Grup_T'!$G$4:$G$22,MATCH('6.Turtas'!E5419,'[3]5.Grup_T'!$E$4:$E$22,0)),"0")</f>
        <v>0</v>
      </c>
      <c r="V5419" s="35">
        <f t="shared" si="1179"/>
        <v>0</v>
      </c>
      <c r="W5419" s="35">
        <f>IF(NOT(ISBLANK(H5419)),(12-DATEDIF(H5419,'[3]1.Pradzia'!$D$13,"m")),0)</f>
        <v>0</v>
      </c>
      <c r="X5419" s="35">
        <f t="shared" si="1180"/>
        <v>0</v>
      </c>
      <c r="Y5419" s="35">
        <f t="shared" si="1176"/>
        <v>0</v>
      </c>
      <c r="Z5419" s="35">
        <f t="shared" si="1188"/>
        <v>0</v>
      </c>
      <c r="AA5419" s="36">
        <f t="shared" si="1181"/>
        <v>0</v>
      </c>
      <c r="AB5419" s="36">
        <f t="shared" si="1182"/>
        <v>0</v>
      </c>
      <c r="AC5419" s="37">
        <f t="shared" si="1183"/>
        <v>0</v>
      </c>
      <c r="AD5419" s="35">
        <f>IF(OR(YEAR(G5419)&lt;2019,O5419="X"),0,IF(ISBLANK(H5419),DATEDIF(G5419,'[3]1.Pradzia'!$D$13,"M"),DATEDIF(G5419,H5419,"m")))</f>
        <v>0</v>
      </c>
      <c r="AE5419" s="37">
        <f>IF(E5419='[3]5.Grup_T'!$E$20,0,IF(AD5419&lt;&gt;0,M5419/V5419*MIN(12,AD5419),0))</f>
        <v>0</v>
      </c>
      <c r="AF5419" s="37">
        <f t="shared" si="1184"/>
        <v>0</v>
      </c>
      <c r="AG5419" s="37">
        <f t="shared" si="1185"/>
        <v>0</v>
      </c>
      <c r="AH5419" s="37">
        <f t="shared" si="1186"/>
        <v>0</v>
      </c>
      <c r="AI5419" s="35" t="str">
        <f t="shared" si="1187"/>
        <v>Nusidėvėjęs</v>
      </c>
      <c r="AJ5419" s="38" t="str">
        <f>IF(AND(F5419&lt;&gt;[3]Pav.tvarkyklė!$B$12,F5419&lt;&gt;[3]Pav.tvarkyklė!$B$13),"GVTNT","X")</f>
        <v>GVTNT</v>
      </c>
      <c r="AK5419" s="39">
        <f t="shared" si="1189"/>
        <v>0</v>
      </c>
      <c r="AL5419" s="41"/>
      <c r="AM5419" s="41"/>
      <c r="AN5419" s="41">
        <f t="shared" si="1177"/>
        <v>1900</v>
      </c>
      <c r="AO5419" s="41"/>
      <c r="AP5419" s="41"/>
      <c r="AQ5419" s="41"/>
      <c r="AR5419" s="42"/>
      <c r="AS5419" s="42"/>
      <c r="AU5419" s="43">
        <f t="shared" si="1178"/>
        <v>0</v>
      </c>
    </row>
    <row r="5420" spans="1:47" ht="15" customHeight="1" x14ac:dyDescent="0.25">
      <c r="A5420" s="11"/>
      <c r="B5420" s="19">
        <v>5589</v>
      </c>
      <c r="C5420" s="61"/>
      <c r="D5420" s="62"/>
      <c r="E5420" s="78"/>
      <c r="F5420" s="63"/>
      <c r="G5420" s="80"/>
      <c r="H5420" s="94"/>
      <c r="I5420" s="95"/>
      <c r="J5420" s="27"/>
      <c r="K5420" s="27"/>
      <c r="L5420" s="95"/>
      <c r="M5420" s="96"/>
      <c r="N5420" s="29">
        <v>0</v>
      </c>
      <c r="O5420" s="30" t="str">
        <f>IF(G5420&lt;=$N$2,"",IF(F5420=[3]Pav.tvarkyklė!$B$13,"",IF(ISBLANK(R5420),"X","")))</f>
        <v/>
      </c>
      <c r="P5420" s="91"/>
      <c r="Q5420" s="63"/>
      <c r="R5420" s="63"/>
      <c r="S5420" s="63"/>
      <c r="T5420" s="63"/>
      <c r="U5420" s="34" t="str">
        <f>IFERROR(INDEX('[3]5.Grup_T'!$G$4:$G$22,MATCH('6.Turtas'!E5420,'[3]5.Grup_T'!$E$4:$E$22,0)),"0")</f>
        <v>0</v>
      </c>
      <c r="V5420" s="35">
        <f t="shared" si="1179"/>
        <v>0</v>
      </c>
      <c r="W5420" s="35">
        <f>IF(NOT(ISBLANK(H5420)),(12-DATEDIF(H5420,'[3]1.Pradzia'!$D$13,"m")),0)</f>
        <v>0</v>
      </c>
      <c r="X5420" s="35">
        <f t="shared" si="1180"/>
        <v>0</v>
      </c>
      <c r="Y5420" s="35">
        <f t="shared" si="1176"/>
        <v>0</v>
      </c>
      <c r="Z5420" s="35">
        <f t="shared" si="1188"/>
        <v>0</v>
      </c>
      <c r="AA5420" s="36">
        <f t="shared" si="1181"/>
        <v>0</v>
      </c>
      <c r="AB5420" s="36">
        <f t="shared" si="1182"/>
        <v>0</v>
      </c>
      <c r="AC5420" s="37">
        <f t="shared" si="1183"/>
        <v>0</v>
      </c>
      <c r="AD5420" s="35">
        <f>IF(OR(YEAR(G5420)&lt;2019,O5420="X"),0,IF(ISBLANK(H5420),DATEDIF(G5420,'[3]1.Pradzia'!$D$13,"M"),DATEDIF(G5420,H5420,"m")))</f>
        <v>0</v>
      </c>
      <c r="AE5420" s="37">
        <f>IF(E5420='[3]5.Grup_T'!$E$20,0,IF(AD5420&lt;&gt;0,M5420/V5420*MIN(12,AD5420),0))</f>
        <v>0</v>
      </c>
      <c r="AF5420" s="37">
        <f t="shared" si="1184"/>
        <v>0</v>
      </c>
      <c r="AG5420" s="37">
        <f t="shared" si="1185"/>
        <v>0</v>
      </c>
      <c r="AH5420" s="37">
        <f t="shared" si="1186"/>
        <v>0</v>
      </c>
      <c r="AI5420" s="35" t="str">
        <f t="shared" si="1187"/>
        <v>Nusidėvėjęs</v>
      </c>
      <c r="AJ5420" s="38" t="str">
        <f>IF(AND(F5420&lt;&gt;[3]Pav.tvarkyklė!$B$12,F5420&lt;&gt;[3]Pav.tvarkyklė!$B$13),"GVTNT","X")</f>
        <v>GVTNT</v>
      </c>
      <c r="AK5420" s="39">
        <f t="shared" si="1189"/>
        <v>0</v>
      </c>
      <c r="AL5420" s="41"/>
      <c r="AM5420" s="41"/>
      <c r="AN5420" s="41">
        <f t="shared" si="1177"/>
        <v>1900</v>
      </c>
      <c r="AO5420" s="41"/>
      <c r="AP5420" s="41"/>
      <c r="AQ5420" s="41"/>
      <c r="AR5420" s="42"/>
      <c r="AS5420" s="42"/>
      <c r="AU5420" s="43">
        <f t="shared" si="1178"/>
        <v>0</v>
      </c>
    </row>
    <row r="5421" spans="1:47" ht="15" customHeight="1" x14ac:dyDescent="0.25">
      <c r="A5421" s="11"/>
      <c r="B5421" s="19">
        <v>5590</v>
      </c>
      <c r="C5421" s="61"/>
      <c r="D5421" s="62"/>
      <c r="E5421" s="78"/>
      <c r="F5421" s="63"/>
      <c r="G5421" s="80"/>
      <c r="H5421" s="94"/>
      <c r="I5421" s="95"/>
      <c r="J5421" s="27"/>
      <c r="K5421" s="27"/>
      <c r="L5421" s="95"/>
      <c r="M5421" s="96"/>
      <c r="N5421" s="29">
        <v>0</v>
      </c>
      <c r="O5421" s="30" t="str">
        <f>IF(G5421&lt;=$N$2,"",IF(F5421=[3]Pav.tvarkyklė!$B$13,"",IF(ISBLANK(R5421),"X","")))</f>
        <v/>
      </c>
      <c r="P5421" s="91"/>
      <c r="Q5421" s="63"/>
      <c r="R5421" s="63"/>
      <c r="S5421" s="63"/>
      <c r="T5421" s="63"/>
      <c r="U5421" s="34" t="str">
        <f>IFERROR(INDEX('[3]5.Grup_T'!$G$4:$G$22,MATCH('6.Turtas'!E5421,'[3]5.Grup_T'!$E$4:$E$22,0)),"0")</f>
        <v>0</v>
      </c>
      <c r="V5421" s="35">
        <f t="shared" si="1179"/>
        <v>0</v>
      </c>
      <c r="W5421" s="35">
        <f>IF(NOT(ISBLANK(H5421)),(12-DATEDIF(H5421,'[3]1.Pradzia'!$D$13,"m")),0)</f>
        <v>0</v>
      </c>
      <c r="X5421" s="35">
        <f t="shared" si="1180"/>
        <v>0</v>
      </c>
      <c r="Y5421" s="35">
        <f t="shared" si="1176"/>
        <v>0</v>
      </c>
      <c r="Z5421" s="35">
        <f t="shared" si="1188"/>
        <v>0</v>
      </c>
      <c r="AA5421" s="36">
        <f t="shared" si="1181"/>
        <v>0</v>
      </c>
      <c r="AB5421" s="36">
        <f t="shared" si="1182"/>
        <v>0</v>
      </c>
      <c r="AC5421" s="37">
        <f t="shared" si="1183"/>
        <v>0</v>
      </c>
      <c r="AD5421" s="35">
        <f>IF(OR(YEAR(G5421)&lt;2019,O5421="X"),0,IF(ISBLANK(H5421),DATEDIF(G5421,'[3]1.Pradzia'!$D$13,"M"),DATEDIF(G5421,H5421,"m")))</f>
        <v>0</v>
      </c>
      <c r="AE5421" s="37">
        <f>IF(E5421='[3]5.Grup_T'!$E$20,0,IF(AD5421&lt;&gt;0,M5421/V5421*MIN(12,AD5421),0))</f>
        <v>0</v>
      </c>
      <c r="AF5421" s="37">
        <f t="shared" si="1184"/>
        <v>0</v>
      </c>
      <c r="AG5421" s="37">
        <f t="shared" si="1185"/>
        <v>0</v>
      </c>
      <c r="AH5421" s="37">
        <f t="shared" si="1186"/>
        <v>0</v>
      </c>
      <c r="AI5421" s="35" t="str">
        <f t="shared" si="1187"/>
        <v>Nusidėvėjęs</v>
      </c>
      <c r="AJ5421" s="38" t="str">
        <f>IF(AND(F5421&lt;&gt;[3]Pav.tvarkyklė!$B$12,F5421&lt;&gt;[3]Pav.tvarkyklė!$B$13),"GVTNT","X")</f>
        <v>GVTNT</v>
      </c>
      <c r="AK5421" s="39">
        <f t="shared" si="1189"/>
        <v>0</v>
      </c>
      <c r="AL5421" s="41"/>
      <c r="AM5421" s="41"/>
      <c r="AN5421" s="41">
        <f t="shared" si="1177"/>
        <v>1900</v>
      </c>
      <c r="AO5421" s="41"/>
      <c r="AP5421" s="41"/>
      <c r="AQ5421" s="41"/>
      <c r="AR5421" s="42"/>
      <c r="AS5421" s="42"/>
      <c r="AU5421" s="43">
        <f t="shared" si="1178"/>
        <v>0</v>
      </c>
    </row>
    <row r="5422" spans="1:47" ht="15" customHeight="1" x14ac:dyDescent="0.25">
      <c r="A5422" s="11"/>
      <c r="B5422" s="19">
        <v>5591</v>
      </c>
      <c r="C5422" s="61"/>
      <c r="D5422" s="62"/>
      <c r="E5422" s="78"/>
      <c r="F5422" s="63"/>
      <c r="G5422" s="80"/>
      <c r="H5422" s="94"/>
      <c r="I5422" s="95"/>
      <c r="J5422" s="27"/>
      <c r="K5422" s="27"/>
      <c r="L5422" s="95"/>
      <c r="M5422" s="96"/>
      <c r="N5422" s="29">
        <v>0</v>
      </c>
      <c r="O5422" s="30" t="str">
        <f>IF(G5422&lt;=$N$2,"",IF(F5422=[3]Pav.tvarkyklė!$B$13,"",IF(ISBLANK(R5422),"X","")))</f>
        <v/>
      </c>
      <c r="P5422" s="91"/>
      <c r="Q5422" s="63"/>
      <c r="R5422" s="63"/>
      <c r="S5422" s="63"/>
      <c r="T5422" s="63"/>
      <c r="U5422" s="34" t="str">
        <f>IFERROR(INDEX('[3]5.Grup_T'!$G$4:$G$22,MATCH('6.Turtas'!E5422,'[3]5.Grup_T'!$E$4:$E$22,0)),"0")</f>
        <v>0</v>
      </c>
      <c r="V5422" s="35">
        <f t="shared" si="1179"/>
        <v>0</v>
      </c>
      <c r="W5422" s="35">
        <f>IF(NOT(ISBLANK(H5422)),(12-DATEDIF(H5422,'[3]1.Pradzia'!$D$13,"m")),0)</f>
        <v>0</v>
      </c>
      <c r="X5422" s="35">
        <f t="shared" si="1180"/>
        <v>0</v>
      </c>
      <c r="Y5422" s="35">
        <f t="shared" si="1176"/>
        <v>0</v>
      </c>
      <c r="Z5422" s="35">
        <f t="shared" si="1188"/>
        <v>0</v>
      </c>
      <c r="AA5422" s="36">
        <f t="shared" si="1181"/>
        <v>0</v>
      </c>
      <c r="AB5422" s="36">
        <f t="shared" si="1182"/>
        <v>0</v>
      </c>
      <c r="AC5422" s="37">
        <f t="shared" si="1183"/>
        <v>0</v>
      </c>
      <c r="AD5422" s="35">
        <f>IF(OR(YEAR(G5422)&lt;2019,O5422="X"),0,IF(ISBLANK(H5422),DATEDIF(G5422,'[3]1.Pradzia'!$D$13,"M"),DATEDIF(G5422,H5422,"m")))</f>
        <v>0</v>
      </c>
      <c r="AE5422" s="37">
        <f>IF(E5422='[3]5.Grup_T'!$E$20,0,IF(AD5422&lt;&gt;0,M5422/V5422*MIN(12,AD5422),0))</f>
        <v>0</v>
      </c>
      <c r="AF5422" s="37">
        <f t="shared" si="1184"/>
        <v>0</v>
      </c>
      <c r="AG5422" s="37">
        <f t="shared" si="1185"/>
        <v>0</v>
      </c>
      <c r="AH5422" s="37">
        <f t="shared" si="1186"/>
        <v>0</v>
      </c>
      <c r="AI5422" s="35" t="str">
        <f t="shared" si="1187"/>
        <v>Nusidėvėjęs</v>
      </c>
      <c r="AJ5422" s="38" t="str">
        <f>IF(AND(F5422&lt;&gt;[3]Pav.tvarkyklė!$B$12,F5422&lt;&gt;[3]Pav.tvarkyklė!$B$13),"GVTNT","X")</f>
        <v>GVTNT</v>
      </c>
      <c r="AK5422" s="39">
        <f t="shared" si="1189"/>
        <v>0</v>
      </c>
      <c r="AL5422" s="41"/>
      <c r="AM5422" s="41"/>
      <c r="AN5422" s="41">
        <f t="shared" si="1177"/>
        <v>1900</v>
      </c>
      <c r="AO5422" s="41"/>
      <c r="AP5422" s="41"/>
      <c r="AQ5422" s="41"/>
      <c r="AR5422" s="42"/>
      <c r="AS5422" s="42"/>
      <c r="AU5422" s="43">
        <f t="shared" si="1178"/>
        <v>0</v>
      </c>
    </row>
    <row r="5423" spans="1:47" ht="15" customHeight="1" x14ac:dyDescent="0.25">
      <c r="A5423" s="11"/>
      <c r="B5423" s="19">
        <v>5592</v>
      </c>
      <c r="C5423" s="61"/>
      <c r="D5423" s="62"/>
      <c r="E5423" s="78"/>
      <c r="F5423" s="63"/>
      <c r="G5423" s="80"/>
      <c r="H5423" s="94"/>
      <c r="I5423" s="95"/>
      <c r="J5423" s="27"/>
      <c r="K5423" s="27"/>
      <c r="L5423" s="95"/>
      <c r="M5423" s="96"/>
      <c r="N5423" s="29">
        <v>0</v>
      </c>
      <c r="O5423" s="30" t="str">
        <f>IF(G5423&lt;=$N$2,"",IF(F5423=[3]Pav.tvarkyklė!$B$13,"",IF(ISBLANK(R5423),"X","")))</f>
        <v/>
      </c>
      <c r="P5423" s="91"/>
      <c r="Q5423" s="63"/>
      <c r="R5423" s="63"/>
      <c r="S5423" s="63"/>
      <c r="T5423" s="63"/>
      <c r="U5423" s="34" t="str">
        <f>IFERROR(INDEX('[3]5.Grup_T'!$G$4:$G$22,MATCH('6.Turtas'!E5423,'[3]5.Grup_T'!$E$4:$E$22,0)),"0")</f>
        <v>0</v>
      </c>
      <c r="V5423" s="35">
        <f t="shared" si="1179"/>
        <v>0</v>
      </c>
      <c r="W5423" s="35">
        <f>IF(NOT(ISBLANK(H5423)),(12-DATEDIF(H5423,'[3]1.Pradzia'!$D$13,"m")),0)</f>
        <v>0</v>
      </c>
      <c r="X5423" s="35">
        <f t="shared" si="1180"/>
        <v>0</v>
      </c>
      <c r="Y5423" s="35">
        <f t="shared" si="1176"/>
        <v>0</v>
      </c>
      <c r="Z5423" s="35">
        <f t="shared" si="1188"/>
        <v>0</v>
      </c>
      <c r="AA5423" s="36">
        <f t="shared" si="1181"/>
        <v>0</v>
      </c>
      <c r="AB5423" s="36">
        <f t="shared" si="1182"/>
        <v>0</v>
      </c>
      <c r="AC5423" s="37">
        <f t="shared" si="1183"/>
        <v>0</v>
      </c>
      <c r="AD5423" s="35">
        <f>IF(OR(YEAR(G5423)&lt;2019,O5423="X"),0,IF(ISBLANK(H5423),DATEDIF(G5423,'[3]1.Pradzia'!$D$13,"M"),DATEDIF(G5423,H5423,"m")))</f>
        <v>0</v>
      </c>
      <c r="AE5423" s="37">
        <f>IF(E5423='[3]5.Grup_T'!$E$20,0,IF(AD5423&lt;&gt;0,M5423/V5423*MIN(12,AD5423),0))</f>
        <v>0</v>
      </c>
      <c r="AF5423" s="37">
        <f t="shared" si="1184"/>
        <v>0</v>
      </c>
      <c r="AG5423" s="37">
        <f t="shared" si="1185"/>
        <v>0</v>
      </c>
      <c r="AH5423" s="37">
        <f t="shared" si="1186"/>
        <v>0</v>
      </c>
      <c r="AI5423" s="35" t="str">
        <f t="shared" si="1187"/>
        <v>Nusidėvėjęs</v>
      </c>
      <c r="AJ5423" s="38" t="str">
        <f>IF(AND(F5423&lt;&gt;[3]Pav.tvarkyklė!$B$12,F5423&lt;&gt;[3]Pav.tvarkyklė!$B$13),"GVTNT","X")</f>
        <v>GVTNT</v>
      </c>
      <c r="AK5423" s="39">
        <f t="shared" si="1189"/>
        <v>0</v>
      </c>
      <c r="AL5423" s="41"/>
      <c r="AM5423" s="41"/>
      <c r="AN5423" s="41">
        <f t="shared" si="1177"/>
        <v>1900</v>
      </c>
      <c r="AO5423" s="41"/>
      <c r="AP5423" s="41"/>
      <c r="AQ5423" s="41"/>
      <c r="AR5423" s="42"/>
      <c r="AS5423" s="42"/>
      <c r="AU5423" s="43">
        <f t="shared" si="1178"/>
        <v>0</v>
      </c>
    </row>
    <row r="5424" spans="1:47" ht="15" customHeight="1" x14ac:dyDescent="0.25">
      <c r="A5424" s="11"/>
      <c r="B5424" s="19">
        <v>5593</v>
      </c>
      <c r="C5424" s="61"/>
      <c r="D5424" s="62"/>
      <c r="E5424" s="78"/>
      <c r="F5424" s="63"/>
      <c r="G5424" s="80"/>
      <c r="H5424" s="94"/>
      <c r="I5424" s="95"/>
      <c r="J5424" s="27"/>
      <c r="K5424" s="27"/>
      <c r="L5424" s="95"/>
      <c r="M5424" s="96"/>
      <c r="N5424" s="29">
        <v>0</v>
      </c>
      <c r="O5424" s="30" t="str">
        <f>IF(G5424&lt;=$N$2,"",IF(F5424=[3]Pav.tvarkyklė!$B$13,"",IF(ISBLANK(R5424),"X","")))</f>
        <v/>
      </c>
      <c r="P5424" s="91"/>
      <c r="Q5424" s="63"/>
      <c r="R5424" s="63"/>
      <c r="S5424" s="63"/>
      <c r="T5424" s="63"/>
      <c r="U5424" s="34" t="str">
        <f>IFERROR(INDEX('[3]5.Grup_T'!$G$4:$G$22,MATCH('6.Turtas'!E5424,'[3]5.Grup_T'!$E$4:$E$22,0)),"0")</f>
        <v>0</v>
      </c>
      <c r="V5424" s="35">
        <f t="shared" si="1179"/>
        <v>0</v>
      </c>
      <c r="W5424" s="35">
        <f>IF(NOT(ISBLANK(H5424)),(12-DATEDIF(H5424,'[3]1.Pradzia'!$D$13,"m")),0)</f>
        <v>0</v>
      </c>
      <c r="X5424" s="35">
        <f t="shared" si="1180"/>
        <v>0</v>
      </c>
      <c r="Y5424" s="35">
        <f t="shared" si="1176"/>
        <v>0</v>
      </c>
      <c r="Z5424" s="35">
        <f t="shared" si="1188"/>
        <v>0</v>
      </c>
      <c r="AA5424" s="36">
        <f t="shared" si="1181"/>
        <v>0</v>
      </c>
      <c r="AB5424" s="36">
        <f t="shared" si="1182"/>
        <v>0</v>
      </c>
      <c r="AC5424" s="37">
        <f t="shared" si="1183"/>
        <v>0</v>
      </c>
      <c r="AD5424" s="35">
        <f>IF(OR(YEAR(G5424)&lt;2019,O5424="X"),0,IF(ISBLANK(H5424),DATEDIF(G5424,'[3]1.Pradzia'!$D$13,"M"),DATEDIF(G5424,H5424,"m")))</f>
        <v>0</v>
      </c>
      <c r="AE5424" s="37">
        <f>IF(E5424='[3]5.Grup_T'!$E$20,0,IF(AD5424&lt;&gt;0,M5424/V5424*MIN(12,AD5424),0))</f>
        <v>0</v>
      </c>
      <c r="AF5424" s="37">
        <f t="shared" si="1184"/>
        <v>0</v>
      </c>
      <c r="AG5424" s="37">
        <f t="shared" si="1185"/>
        <v>0</v>
      </c>
      <c r="AH5424" s="37">
        <f t="shared" si="1186"/>
        <v>0</v>
      </c>
      <c r="AI5424" s="35" t="str">
        <f t="shared" si="1187"/>
        <v>Nusidėvėjęs</v>
      </c>
      <c r="AJ5424" s="38" t="str">
        <f>IF(AND(F5424&lt;&gt;[3]Pav.tvarkyklė!$B$12,F5424&lt;&gt;[3]Pav.tvarkyklė!$B$13),"GVTNT","X")</f>
        <v>GVTNT</v>
      </c>
      <c r="AK5424" s="39">
        <f t="shared" si="1189"/>
        <v>0</v>
      </c>
      <c r="AL5424" s="41"/>
      <c r="AM5424" s="41"/>
      <c r="AN5424" s="41">
        <f t="shared" si="1177"/>
        <v>1900</v>
      </c>
      <c r="AO5424" s="41"/>
      <c r="AP5424" s="41"/>
      <c r="AQ5424" s="41"/>
      <c r="AR5424" s="42"/>
      <c r="AS5424" s="42"/>
      <c r="AU5424" s="43">
        <f t="shared" si="1178"/>
        <v>0</v>
      </c>
    </row>
    <row r="5425" spans="1:47" ht="15" customHeight="1" x14ac:dyDescent="0.25">
      <c r="A5425" s="11"/>
      <c r="B5425" s="19">
        <v>5594</v>
      </c>
      <c r="C5425" s="61"/>
      <c r="D5425" s="62"/>
      <c r="E5425" s="78"/>
      <c r="F5425" s="63"/>
      <c r="G5425" s="80"/>
      <c r="H5425" s="94"/>
      <c r="I5425" s="95"/>
      <c r="J5425" s="27"/>
      <c r="K5425" s="27"/>
      <c r="L5425" s="95"/>
      <c r="M5425" s="96"/>
      <c r="N5425" s="29">
        <v>0</v>
      </c>
      <c r="O5425" s="30" t="str">
        <f>IF(G5425&lt;=$N$2,"",IF(F5425=[3]Pav.tvarkyklė!$B$13,"",IF(ISBLANK(R5425),"X","")))</f>
        <v/>
      </c>
      <c r="P5425" s="91"/>
      <c r="Q5425" s="63"/>
      <c r="R5425" s="63"/>
      <c r="S5425" s="63"/>
      <c r="T5425" s="63"/>
      <c r="U5425" s="34" t="str">
        <f>IFERROR(INDEX('[3]5.Grup_T'!$G$4:$G$22,MATCH('6.Turtas'!E5425,'[3]5.Grup_T'!$E$4:$E$22,0)),"0")</f>
        <v>0</v>
      </c>
      <c r="V5425" s="35">
        <f t="shared" si="1179"/>
        <v>0</v>
      </c>
      <c r="W5425" s="35">
        <f>IF(NOT(ISBLANK(H5425)),(12-DATEDIF(H5425,'[3]1.Pradzia'!$D$13,"m")),0)</f>
        <v>0</v>
      </c>
      <c r="X5425" s="35">
        <f t="shared" si="1180"/>
        <v>0</v>
      </c>
      <c r="Y5425" s="35">
        <f t="shared" si="1176"/>
        <v>0</v>
      </c>
      <c r="Z5425" s="35">
        <f t="shared" si="1188"/>
        <v>0</v>
      </c>
      <c r="AA5425" s="36">
        <f t="shared" si="1181"/>
        <v>0</v>
      </c>
      <c r="AB5425" s="36">
        <f t="shared" si="1182"/>
        <v>0</v>
      </c>
      <c r="AC5425" s="37">
        <f t="shared" si="1183"/>
        <v>0</v>
      </c>
      <c r="AD5425" s="35">
        <f>IF(OR(YEAR(G5425)&lt;2019,O5425="X"),0,IF(ISBLANK(H5425),DATEDIF(G5425,'[3]1.Pradzia'!$D$13,"M"),DATEDIF(G5425,H5425,"m")))</f>
        <v>0</v>
      </c>
      <c r="AE5425" s="37">
        <f>IF(E5425='[3]5.Grup_T'!$E$20,0,IF(AD5425&lt;&gt;0,M5425/V5425*MIN(12,AD5425),0))</f>
        <v>0</v>
      </c>
      <c r="AF5425" s="37">
        <f t="shared" si="1184"/>
        <v>0</v>
      </c>
      <c r="AG5425" s="37">
        <f t="shared" si="1185"/>
        <v>0</v>
      </c>
      <c r="AH5425" s="37">
        <f t="shared" si="1186"/>
        <v>0</v>
      </c>
      <c r="AI5425" s="35" t="str">
        <f t="shared" si="1187"/>
        <v>Nusidėvėjęs</v>
      </c>
      <c r="AJ5425" s="38" t="str">
        <f>IF(AND(F5425&lt;&gt;[3]Pav.tvarkyklė!$B$12,F5425&lt;&gt;[3]Pav.tvarkyklė!$B$13),"GVTNT","X")</f>
        <v>GVTNT</v>
      </c>
      <c r="AK5425" s="39">
        <f t="shared" si="1189"/>
        <v>0</v>
      </c>
      <c r="AL5425" s="41"/>
      <c r="AM5425" s="41"/>
      <c r="AN5425" s="41">
        <f t="shared" si="1177"/>
        <v>1900</v>
      </c>
      <c r="AO5425" s="41"/>
      <c r="AP5425" s="41"/>
      <c r="AQ5425" s="41"/>
      <c r="AR5425" s="42"/>
      <c r="AS5425" s="42"/>
      <c r="AU5425" s="43">
        <f t="shared" si="1178"/>
        <v>0</v>
      </c>
    </row>
    <row r="5426" spans="1:47" ht="15" customHeight="1" x14ac:dyDescent="0.25">
      <c r="A5426" s="11"/>
      <c r="B5426" s="19">
        <v>5595</v>
      </c>
      <c r="C5426" s="61"/>
      <c r="D5426" s="62"/>
      <c r="E5426" s="78"/>
      <c r="F5426" s="63"/>
      <c r="G5426" s="80"/>
      <c r="H5426" s="94"/>
      <c r="I5426" s="95"/>
      <c r="J5426" s="27"/>
      <c r="K5426" s="27"/>
      <c r="L5426" s="95"/>
      <c r="M5426" s="96"/>
      <c r="N5426" s="29">
        <v>0</v>
      </c>
      <c r="O5426" s="30" t="str">
        <f>IF(G5426&lt;=$N$2,"",IF(F5426=[3]Pav.tvarkyklė!$B$13,"",IF(ISBLANK(R5426),"X","")))</f>
        <v/>
      </c>
      <c r="P5426" s="91"/>
      <c r="Q5426" s="63"/>
      <c r="R5426" s="63"/>
      <c r="S5426" s="63"/>
      <c r="T5426" s="63"/>
      <c r="U5426" s="34" t="str">
        <f>IFERROR(INDEX('[3]5.Grup_T'!$G$4:$G$22,MATCH('6.Turtas'!E5426,'[3]5.Grup_T'!$E$4:$E$22,0)),"0")</f>
        <v>0</v>
      </c>
      <c r="V5426" s="35">
        <f t="shared" si="1179"/>
        <v>0</v>
      </c>
      <c r="W5426" s="35">
        <f>IF(NOT(ISBLANK(H5426)),(12-DATEDIF(H5426,'[3]1.Pradzia'!$D$13,"m")),0)</f>
        <v>0</v>
      </c>
      <c r="X5426" s="35">
        <f t="shared" si="1180"/>
        <v>0</v>
      </c>
      <c r="Y5426" s="35">
        <f t="shared" si="1176"/>
        <v>0</v>
      </c>
      <c r="Z5426" s="35">
        <f t="shared" si="1188"/>
        <v>0</v>
      </c>
      <c r="AA5426" s="36">
        <f t="shared" si="1181"/>
        <v>0</v>
      </c>
      <c r="AB5426" s="36">
        <f t="shared" si="1182"/>
        <v>0</v>
      </c>
      <c r="AC5426" s="37">
        <f t="shared" si="1183"/>
        <v>0</v>
      </c>
      <c r="AD5426" s="35">
        <f>IF(OR(YEAR(G5426)&lt;2019,O5426="X"),0,IF(ISBLANK(H5426),DATEDIF(G5426,'[3]1.Pradzia'!$D$13,"M"),DATEDIF(G5426,H5426,"m")))</f>
        <v>0</v>
      </c>
      <c r="AE5426" s="37">
        <f>IF(E5426='[3]5.Grup_T'!$E$20,0,IF(AD5426&lt;&gt;0,M5426/V5426*MIN(12,AD5426),0))</f>
        <v>0</v>
      </c>
      <c r="AF5426" s="37">
        <f t="shared" si="1184"/>
        <v>0</v>
      </c>
      <c r="AG5426" s="37">
        <f t="shared" si="1185"/>
        <v>0</v>
      </c>
      <c r="AH5426" s="37">
        <f t="shared" si="1186"/>
        <v>0</v>
      </c>
      <c r="AI5426" s="35" t="str">
        <f t="shared" si="1187"/>
        <v>Nusidėvėjęs</v>
      </c>
      <c r="AJ5426" s="38" t="str">
        <f>IF(AND(F5426&lt;&gt;[3]Pav.tvarkyklė!$B$12,F5426&lt;&gt;[3]Pav.tvarkyklė!$B$13),"GVTNT","X")</f>
        <v>GVTNT</v>
      </c>
      <c r="AK5426" s="39">
        <f t="shared" si="1189"/>
        <v>0</v>
      </c>
      <c r="AL5426" s="41"/>
      <c r="AM5426" s="41"/>
      <c r="AN5426" s="41">
        <f t="shared" si="1177"/>
        <v>1900</v>
      </c>
      <c r="AO5426" s="41"/>
      <c r="AP5426" s="41"/>
      <c r="AQ5426" s="41"/>
      <c r="AR5426" s="42"/>
      <c r="AS5426" s="42"/>
      <c r="AU5426" s="43">
        <f t="shared" si="1178"/>
        <v>0</v>
      </c>
    </row>
    <row r="5427" spans="1:47" ht="15" customHeight="1" x14ac:dyDescent="0.25">
      <c r="A5427" s="11"/>
      <c r="B5427" s="19">
        <v>5596</v>
      </c>
      <c r="C5427" s="61"/>
      <c r="D5427" s="62"/>
      <c r="E5427" s="78"/>
      <c r="F5427" s="63"/>
      <c r="G5427" s="80"/>
      <c r="H5427" s="94"/>
      <c r="I5427" s="95"/>
      <c r="J5427" s="27"/>
      <c r="K5427" s="27"/>
      <c r="L5427" s="95"/>
      <c r="M5427" s="96"/>
      <c r="N5427" s="29">
        <v>0</v>
      </c>
      <c r="O5427" s="30" t="str">
        <f>IF(G5427&lt;=$N$2,"",IF(F5427=[3]Pav.tvarkyklė!$B$13,"",IF(ISBLANK(R5427),"X","")))</f>
        <v/>
      </c>
      <c r="P5427" s="91"/>
      <c r="Q5427" s="63"/>
      <c r="R5427" s="63"/>
      <c r="S5427" s="63"/>
      <c r="T5427" s="63"/>
      <c r="U5427" s="34" t="str">
        <f>IFERROR(INDEX('[3]5.Grup_T'!$G$4:$G$22,MATCH('6.Turtas'!E5427,'[3]5.Grup_T'!$E$4:$E$22,0)),"0")</f>
        <v>0</v>
      </c>
      <c r="V5427" s="35">
        <f t="shared" si="1179"/>
        <v>0</v>
      </c>
      <c r="W5427" s="35">
        <f>IF(NOT(ISBLANK(H5427)),(12-DATEDIF(H5427,'[3]1.Pradzia'!$D$13,"m")),0)</f>
        <v>0</v>
      </c>
      <c r="X5427" s="35">
        <f t="shared" si="1180"/>
        <v>0</v>
      </c>
      <c r="Y5427" s="35">
        <f t="shared" si="1176"/>
        <v>0</v>
      </c>
      <c r="Z5427" s="35">
        <f t="shared" si="1188"/>
        <v>0</v>
      </c>
      <c r="AA5427" s="36">
        <f t="shared" si="1181"/>
        <v>0</v>
      </c>
      <c r="AB5427" s="36">
        <f t="shared" si="1182"/>
        <v>0</v>
      </c>
      <c r="AC5427" s="37">
        <f t="shared" si="1183"/>
        <v>0</v>
      </c>
      <c r="AD5427" s="35">
        <f>IF(OR(YEAR(G5427)&lt;2019,O5427="X"),0,IF(ISBLANK(H5427),DATEDIF(G5427,'[3]1.Pradzia'!$D$13,"M"),DATEDIF(G5427,H5427,"m")))</f>
        <v>0</v>
      </c>
      <c r="AE5427" s="37">
        <f>IF(E5427='[3]5.Grup_T'!$E$20,0,IF(AD5427&lt;&gt;0,M5427/V5427*MIN(12,AD5427),0))</f>
        <v>0</v>
      </c>
      <c r="AF5427" s="37">
        <f t="shared" si="1184"/>
        <v>0</v>
      </c>
      <c r="AG5427" s="37">
        <f t="shared" si="1185"/>
        <v>0</v>
      </c>
      <c r="AH5427" s="37">
        <f t="shared" si="1186"/>
        <v>0</v>
      </c>
      <c r="AI5427" s="35" t="str">
        <f t="shared" si="1187"/>
        <v>Nusidėvėjęs</v>
      </c>
      <c r="AJ5427" s="38" t="str">
        <f>IF(AND(F5427&lt;&gt;[3]Pav.tvarkyklė!$B$12,F5427&lt;&gt;[3]Pav.tvarkyklė!$B$13),"GVTNT","X")</f>
        <v>GVTNT</v>
      </c>
      <c r="AK5427" s="39">
        <f t="shared" si="1189"/>
        <v>0</v>
      </c>
      <c r="AL5427" s="41"/>
      <c r="AM5427" s="41"/>
      <c r="AN5427" s="41">
        <f t="shared" si="1177"/>
        <v>1900</v>
      </c>
      <c r="AO5427" s="41"/>
      <c r="AP5427" s="41"/>
      <c r="AQ5427" s="41"/>
      <c r="AR5427" s="42"/>
      <c r="AS5427" s="42"/>
      <c r="AU5427" s="43">
        <f t="shared" si="1178"/>
        <v>0</v>
      </c>
    </row>
    <row r="5428" spans="1:47" ht="15" customHeight="1" x14ac:dyDescent="0.25">
      <c r="A5428" s="11"/>
      <c r="B5428" s="19">
        <v>5597</v>
      </c>
      <c r="C5428" s="61"/>
      <c r="D5428" s="62"/>
      <c r="E5428" s="78"/>
      <c r="F5428" s="63"/>
      <c r="G5428" s="80"/>
      <c r="H5428" s="94"/>
      <c r="I5428" s="95"/>
      <c r="J5428" s="27"/>
      <c r="K5428" s="27"/>
      <c r="L5428" s="95"/>
      <c r="M5428" s="96"/>
      <c r="N5428" s="29">
        <v>0</v>
      </c>
      <c r="O5428" s="30" t="str">
        <f>IF(G5428&lt;=$N$2,"",IF(F5428=[3]Pav.tvarkyklė!$B$13,"",IF(ISBLANK(R5428),"X","")))</f>
        <v/>
      </c>
      <c r="P5428" s="91"/>
      <c r="Q5428" s="63"/>
      <c r="R5428" s="63"/>
      <c r="S5428" s="63"/>
      <c r="T5428" s="63"/>
      <c r="U5428" s="34" t="str">
        <f>IFERROR(INDEX('[3]5.Grup_T'!$G$4:$G$22,MATCH('6.Turtas'!E5428,'[3]5.Grup_T'!$E$4:$E$22,0)),"0")</f>
        <v>0</v>
      </c>
      <c r="V5428" s="35">
        <f t="shared" si="1179"/>
        <v>0</v>
      </c>
      <c r="W5428" s="35">
        <f>IF(NOT(ISBLANK(H5428)),(12-DATEDIF(H5428,'[3]1.Pradzia'!$D$13,"m")),0)</f>
        <v>0</v>
      </c>
      <c r="X5428" s="35">
        <f t="shared" si="1180"/>
        <v>0</v>
      </c>
      <c r="Y5428" s="35">
        <f t="shared" si="1176"/>
        <v>0</v>
      </c>
      <c r="Z5428" s="35">
        <f t="shared" si="1188"/>
        <v>0</v>
      </c>
      <c r="AA5428" s="36">
        <f t="shared" si="1181"/>
        <v>0</v>
      </c>
      <c r="AB5428" s="36">
        <f t="shared" si="1182"/>
        <v>0</v>
      </c>
      <c r="AC5428" s="37">
        <f t="shared" si="1183"/>
        <v>0</v>
      </c>
      <c r="AD5428" s="35">
        <f>IF(OR(YEAR(G5428)&lt;2019,O5428="X"),0,IF(ISBLANK(H5428),DATEDIF(G5428,'[3]1.Pradzia'!$D$13,"M"),DATEDIF(G5428,H5428,"m")))</f>
        <v>0</v>
      </c>
      <c r="AE5428" s="37">
        <f>IF(E5428='[3]5.Grup_T'!$E$20,0,IF(AD5428&lt;&gt;0,M5428/V5428*MIN(12,AD5428),0))</f>
        <v>0</v>
      </c>
      <c r="AF5428" s="37">
        <f t="shared" si="1184"/>
        <v>0</v>
      </c>
      <c r="AG5428" s="37">
        <f t="shared" si="1185"/>
        <v>0</v>
      </c>
      <c r="AH5428" s="37">
        <f t="shared" si="1186"/>
        <v>0</v>
      </c>
      <c r="AI5428" s="35" t="str">
        <f t="shared" si="1187"/>
        <v>Nusidėvėjęs</v>
      </c>
      <c r="AJ5428" s="38" t="str">
        <f>IF(AND(F5428&lt;&gt;[3]Pav.tvarkyklė!$B$12,F5428&lt;&gt;[3]Pav.tvarkyklė!$B$13),"GVTNT","X")</f>
        <v>GVTNT</v>
      </c>
      <c r="AK5428" s="39">
        <f t="shared" si="1189"/>
        <v>0</v>
      </c>
      <c r="AL5428" s="41"/>
      <c r="AM5428" s="41"/>
      <c r="AN5428" s="41">
        <f t="shared" si="1177"/>
        <v>1900</v>
      </c>
      <c r="AO5428" s="41"/>
      <c r="AP5428" s="41"/>
      <c r="AQ5428" s="41"/>
      <c r="AR5428" s="42"/>
      <c r="AS5428" s="42"/>
      <c r="AU5428" s="43">
        <f t="shared" si="1178"/>
        <v>0</v>
      </c>
    </row>
    <row r="5429" spans="1:47" ht="15" customHeight="1" x14ac:dyDescent="0.25">
      <c r="A5429" s="11"/>
      <c r="B5429" s="19">
        <v>5598</v>
      </c>
      <c r="C5429" s="61"/>
      <c r="D5429" s="62"/>
      <c r="E5429" s="78"/>
      <c r="F5429" s="63"/>
      <c r="G5429" s="80"/>
      <c r="H5429" s="94"/>
      <c r="I5429" s="95"/>
      <c r="J5429" s="27"/>
      <c r="K5429" s="27"/>
      <c r="L5429" s="95"/>
      <c r="M5429" s="96"/>
      <c r="N5429" s="29">
        <v>0</v>
      </c>
      <c r="O5429" s="30" t="str">
        <f>IF(G5429&lt;=$N$2,"",IF(F5429=[3]Pav.tvarkyklė!$B$13,"",IF(ISBLANK(R5429),"X","")))</f>
        <v/>
      </c>
      <c r="P5429" s="91"/>
      <c r="Q5429" s="63"/>
      <c r="R5429" s="63"/>
      <c r="S5429" s="63"/>
      <c r="T5429" s="63"/>
      <c r="U5429" s="34" t="str">
        <f>IFERROR(INDEX('[3]5.Grup_T'!$G$4:$G$22,MATCH('6.Turtas'!E5429,'[3]5.Grup_T'!$E$4:$E$22,0)),"0")</f>
        <v>0</v>
      </c>
      <c r="V5429" s="35">
        <f t="shared" si="1179"/>
        <v>0</v>
      </c>
      <c r="W5429" s="35">
        <f>IF(NOT(ISBLANK(H5429)),(12-DATEDIF(H5429,'[3]1.Pradzia'!$D$13,"m")),0)</f>
        <v>0</v>
      </c>
      <c r="X5429" s="35">
        <f t="shared" si="1180"/>
        <v>0</v>
      </c>
      <c r="Y5429" s="35">
        <f t="shared" si="1176"/>
        <v>0</v>
      </c>
      <c r="Z5429" s="35">
        <f t="shared" si="1188"/>
        <v>0</v>
      </c>
      <c r="AA5429" s="36">
        <f t="shared" si="1181"/>
        <v>0</v>
      </c>
      <c r="AB5429" s="36">
        <f t="shared" si="1182"/>
        <v>0</v>
      </c>
      <c r="AC5429" s="37">
        <f t="shared" si="1183"/>
        <v>0</v>
      </c>
      <c r="AD5429" s="35">
        <f>IF(OR(YEAR(G5429)&lt;2019,O5429="X"),0,IF(ISBLANK(H5429),DATEDIF(G5429,'[3]1.Pradzia'!$D$13,"M"),DATEDIF(G5429,H5429,"m")))</f>
        <v>0</v>
      </c>
      <c r="AE5429" s="37">
        <f>IF(E5429='[3]5.Grup_T'!$E$20,0,IF(AD5429&lt;&gt;0,M5429/V5429*MIN(12,AD5429),0))</f>
        <v>0</v>
      </c>
      <c r="AF5429" s="37">
        <f t="shared" si="1184"/>
        <v>0</v>
      </c>
      <c r="AG5429" s="37">
        <f t="shared" si="1185"/>
        <v>0</v>
      </c>
      <c r="AH5429" s="37">
        <f t="shared" si="1186"/>
        <v>0</v>
      </c>
      <c r="AI5429" s="35" t="str">
        <f t="shared" si="1187"/>
        <v>Nusidėvėjęs</v>
      </c>
      <c r="AJ5429" s="38" t="str">
        <f>IF(AND(F5429&lt;&gt;[3]Pav.tvarkyklė!$B$12,F5429&lt;&gt;[3]Pav.tvarkyklė!$B$13),"GVTNT","X")</f>
        <v>GVTNT</v>
      </c>
      <c r="AK5429" s="39">
        <f t="shared" si="1189"/>
        <v>0</v>
      </c>
      <c r="AL5429" s="41"/>
      <c r="AM5429" s="41"/>
      <c r="AN5429" s="41">
        <f t="shared" si="1177"/>
        <v>1900</v>
      </c>
      <c r="AO5429" s="41"/>
      <c r="AP5429" s="41"/>
      <c r="AQ5429" s="41"/>
      <c r="AR5429" s="42"/>
      <c r="AS5429" s="42"/>
      <c r="AU5429" s="43">
        <f t="shared" si="1178"/>
        <v>0</v>
      </c>
    </row>
    <row r="5430" spans="1:47" ht="15" customHeight="1" x14ac:dyDescent="0.25">
      <c r="A5430" s="11"/>
      <c r="B5430" s="19">
        <v>5599</v>
      </c>
      <c r="C5430" s="61"/>
      <c r="D5430" s="62"/>
      <c r="E5430" s="78"/>
      <c r="F5430" s="63"/>
      <c r="G5430" s="80"/>
      <c r="H5430" s="94"/>
      <c r="I5430" s="95"/>
      <c r="J5430" s="27"/>
      <c r="K5430" s="27"/>
      <c r="L5430" s="95"/>
      <c r="M5430" s="96"/>
      <c r="N5430" s="29">
        <v>0</v>
      </c>
      <c r="O5430" s="30" t="str">
        <f>IF(G5430&lt;=$N$2,"",IF(F5430=[3]Pav.tvarkyklė!$B$13,"",IF(ISBLANK(R5430),"X","")))</f>
        <v/>
      </c>
      <c r="P5430" s="91"/>
      <c r="Q5430" s="63"/>
      <c r="R5430" s="63"/>
      <c r="S5430" s="63"/>
      <c r="T5430" s="63"/>
      <c r="U5430" s="34" t="str">
        <f>IFERROR(INDEX('[3]5.Grup_T'!$G$4:$G$22,MATCH('6.Turtas'!E5430,'[3]5.Grup_T'!$E$4:$E$22,0)),"0")</f>
        <v>0</v>
      </c>
      <c r="V5430" s="35">
        <f t="shared" si="1179"/>
        <v>0</v>
      </c>
      <c r="W5430" s="35">
        <f>IF(NOT(ISBLANK(H5430)),(12-DATEDIF(H5430,'[3]1.Pradzia'!$D$13,"m")),0)</f>
        <v>0</v>
      </c>
      <c r="X5430" s="35">
        <f t="shared" si="1180"/>
        <v>0</v>
      </c>
      <c r="Y5430" s="35">
        <f t="shared" si="1176"/>
        <v>0</v>
      </c>
      <c r="Z5430" s="35">
        <f t="shared" si="1188"/>
        <v>0</v>
      </c>
      <c r="AA5430" s="36">
        <f t="shared" si="1181"/>
        <v>0</v>
      </c>
      <c r="AB5430" s="36">
        <f t="shared" si="1182"/>
        <v>0</v>
      </c>
      <c r="AC5430" s="37">
        <f t="shared" si="1183"/>
        <v>0</v>
      </c>
      <c r="AD5430" s="35">
        <f>IF(OR(YEAR(G5430)&lt;2019,O5430="X"),0,IF(ISBLANK(H5430),DATEDIF(G5430,'[3]1.Pradzia'!$D$13,"M"),DATEDIF(G5430,H5430,"m")))</f>
        <v>0</v>
      </c>
      <c r="AE5430" s="37">
        <f>IF(E5430='[3]5.Grup_T'!$E$20,0,IF(AD5430&lt;&gt;0,M5430/V5430*MIN(12,AD5430),0))</f>
        <v>0</v>
      </c>
      <c r="AF5430" s="37">
        <f t="shared" si="1184"/>
        <v>0</v>
      </c>
      <c r="AG5430" s="37">
        <f t="shared" si="1185"/>
        <v>0</v>
      </c>
      <c r="AH5430" s="37">
        <f t="shared" si="1186"/>
        <v>0</v>
      </c>
      <c r="AI5430" s="35" t="str">
        <f t="shared" si="1187"/>
        <v>Nusidėvėjęs</v>
      </c>
      <c r="AJ5430" s="38" t="str">
        <f>IF(AND(F5430&lt;&gt;[3]Pav.tvarkyklė!$B$12,F5430&lt;&gt;[3]Pav.tvarkyklė!$B$13),"GVTNT","X")</f>
        <v>GVTNT</v>
      </c>
      <c r="AK5430" s="39">
        <f t="shared" si="1189"/>
        <v>0</v>
      </c>
      <c r="AL5430" s="41"/>
      <c r="AM5430" s="41"/>
      <c r="AN5430" s="41">
        <f t="shared" si="1177"/>
        <v>1900</v>
      </c>
      <c r="AO5430" s="41"/>
      <c r="AP5430" s="41"/>
      <c r="AQ5430" s="41"/>
      <c r="AR5430" s="42"/>
      <c r="AS5430" s="42"/>
      <c r="AU5430" s="43">
        <f t="shared" si="1178"/>
        <v>0</v>
      </c>
    </row>
    <row r="5431" spans="1:47" ht="15" customHeight="1" x14ac:dyDescent="0.25">
      <c r="A5431" s="11"/>
      <c r="B5431" s="19">
        <v>5600</v>
      </c>
      <c r="C5431" s="61"/>
      <c r="D5431" s="62"/>
      <c r="E5431" s="78"/>
      <c r="F5431" s="63"/>
      <c r="G5431" s="80"/>
      <c r="H5431" s="94"/>
      <c r="I5431" s="95"/>
      <c r="J5431" s="27"/>
      <c r="K5431" s="27"/>
      <c r="L5431" s="95"/>
      <c r="M5431" s="96"/>
      <c r="N5431" s="29">
        <v>0</v>
      </c>
      <c r="O5431" s="30" t="str">
        <f>IF(G5431&lt;=$N$2,"",IF(F5431=[3]Pav.tvarkyklė!$B$13,"",IF(ISBLANK(R5431),"X","")))</f>
        <v/>
      </c>
      <c r="P5431" s="91"/>
      <c r="Q5431" s="63"/>
      <c r="R5431" s="63"/>
      <c r="S5431" s="63"/>
      <c r="T5431" s="63"/>
      <c r="U5431" s="34" t="str">
        <f>IFERROR(INDEX('[3]5.Grup_T'!$G$4:$G$22,MATCH('6.Turtas'!E5431,'[3]5.Grup_T'!$E$4:$E$22,0)),"0")</f>
        <v>0</v>
      </c>
      <c r="V5431" s="35">
        <f t="shared" si="1179"/>
        <v>0</v>
      </c>
      <c r="W5431" s="35">
        <f>IF(NOT(ISBLANK(H5431)),(12-DATEDIF(H5431,'[3]1.Pradzia'!$D$13,"m")),0)</f>
        <v>0</v>
      </c>
      <c r="X5431" s="35">
        <f t="shared" si="1180"/>
        <v>0</v>
      </c>
      <c r="Y5431" s="35">
        <f t="shared" ref="Y5431:Y5482" si="1190">IF(YEAR(G5431)&gt;=2019,0,IF(Z5431&lt;=0,0,IF(W5431&lt;&gt;0,MIN(W5431,Z5431),MIN(12,Z5431))))</f>
        <v>0</v>
      </c>
      <c r="Z5431" s="35">
        <f t="shared" si="1188"/>
        <v>0</v>
      </c>
      <c r="AA5431" s="36">
        <f t="shared" si="1181"/>
        <v>0</v>
      </c>
      <c r="AB5431" s="36">
        <f t="shared" si="1182"/>
        <v>0</v>
      </c>
      <c r="AC5431" s="37">
        <f t="shared" si="1183"/>
        <v>0</v>
      </c>
      <c r="AD5431" s="35">
        <f>IF(OR(YEAR(G5431)&lt;2019,O5431="X"),0,IF(ISBLANK(H5431),DATEDIF(G5431,'[3]1.Pradzia'!$D$13,"M"),DATEDIF(G5431,H5431,"m")))</f>
        <v>0</v>
      </c>
      <c r="AE5431" s="37">
        <f>IF(E5431='[3]5.Grup_T'!$E$20,0,IF(AD5431&lt;&gt;0,M5431/V5431*MIN(12,AD5431),0))</f>
        <v>0</v>
      </c>
      <c r="AF5431" s="37">
        <f t="shared" si="1184"/>
        <v>0</v>
      </c>
      <c r="AG5431" s="37">
        <f t="shared" si="1185"/>
        <v>0</v>
      </c>
      <c r="AH5431" s="37">
        <f t="shared" si="1186"/>
        <v>0</v>
      </c>
      <c r="AI5431" s="35" t="str">
        <f t="shared" si="1187"/>
        <v>Nusidėvėjęs</v>
      </c>
      <c r="AJ5431" s="38" t="str">
        <f>IF(AND(F5431&lt;&gt;[3]Pav.tvarkyklė!$B$12,F5431&lt;&gt;[3]Pav.tvarkyklė!$B$13),"GVTNT","X")</f>
        <v>GVTNT</v>
      </c>
      <c r="AK5431" s="39">
        <f t="shared" si="1189"/>
        <v>0</v>
      </c>
      <c r="AL5431" s="41"/>
      <c r="AM5431" s="41"/>
      <c r="AN5431" s="41">
        <f t="shared" si="1177"/>
        <v>1900</v>
      </c>
      <c r="AO5431" s="41"/>
      <c r="AP5431" s="41"/>
      <c r="AQ5431" s="41"/>
      <c r="AR5431" s="42"/>
      <c r="AS5431" s="42"/>
      <c r="AU5431" s="43">
        <f t="shared" si="1178"/>
        <v>0</v>
      </c>
    </row>
    <row r="5432" spans="1:47" ht="15" customHeight="1" x14ac:dyDescent="0.25">
      <c r="A5432" s="11"/>
      <c r="B5432" s="19">
        <v>5601</v>
      </c>
      <c r="C5432" s="61"/>
      <c r="D5432" s="62"/>
      <c r="E5432" s="78"/>
      <c r="F5432" s="63"/>
      <c r="G5432" s="80"/>
      <c r="H5432" s="94"/>
      <c r="I5432" s="95"/>
      <c r="J5432" s="27"/>
      <c r="K5432" s="27"/>
      <c r="L5432" s="95"/>
      <c r="M5432" s="96"/>
      <c r="N5432" s="29">
        <v>0</v>
      </c>
      <c r="O5432" s="30" t="str">
        <f>IF(G5432&lt;=$N$2,"",IF(F5432=[3]Pav.tvarkyklė!$B$13,"",IF(ISBLANK(R5432),"X","")))</f>
        <v/>
      </c>
      <c r="P5432" s="91"/>
      <c r="Q5432" s="63"/>
      <c r="R5432" s="63"/>
      <c r="S5432" s="63"/>
      <c r="T5432" s="63"/>
      <c r="U5432" s="34" t="str">
        <f>IFERROR(INDEX('[3]5.Grup_T'!$G$4:$G$22,MATCH('6.Turtas'!E5432,'[3]5.Grup_T'!$E$4:$E$22,0)),"0")</f>
        <v>0</v>
      </c>
      <c r="V5432" s="35">
        <f t="shared" si="1179"/>
        <v>0</v>
      </c>
      <c r="W5432" s="35">
        <f>IF(NOT(ISBLANK(H5432)),(12-DATEDIF(H5432,'[3]1.Pradzia'!$D$13,"m")),0)</f>
        <v>0</v>
      </c>
      <c r="X5432" s="35">
        <f t="shared" si="1180"/>
        <v>0</v>
      </c>
      <c r="Y5432" s="35">
        <f t="shared" si="1190"/>
        <v>0</v>
      </c>
      <c r="Z5432" s="35">
        <f t="shared" si="1188"/>
        <v>0</v>
      </c>
      <c r="AA5432" s="36">
        <f t="shared" si="1181"/>
        <v>0</v>
      </c>
      <c r="AB5432" s="36">
        <f t="shared" si="1182"/>
        <v>0</v>
      </c>
      <c r="AC5432" s="37">
        <f t="shared" si="1183"/>
        <v>0</v>
      </c>
      <c r="AD5432" s="35">
        <f>IF(OR(YEAR(G5432)&lt;2019,O5432="X"),0,IF(ISBLANK(H5432),DATEDIF(G5432,'[3]1.Pradzia'!$D$13,"M"),DATEDIF(G5432,H5432,"m")))</f>
        <v>0</v>
      </c>
      <c r="AE5432" s="37">
        <f>IF(E5432='[3]5.Grup_T'!$E$20,0,IF(AD5432&lt;&gt;0,M5432/V5432*MIN(12,AD5432),0))</f>
        <v>0</v>
      </c>
      <c r="AF5432" s="37">
        <f t="shared" si="1184"/>
        <v>0</v>
      </c>
      <c r="AG5432" s="37">
        <f t="shared" si="1185"/>
        <v>0</v>
      </c>
      <c r="AH5432" s="37">
        <f t="shared" si="1186"/>
        <v>0</v>
      </c>
      <c r="AI5432" s="35" t="str">
        <f t="shared" si="1187"/>
        <v>Nusidėvėjęs</v>
      </c>
      <c r="AJ5432" s="38" t="str">
        <f>IF(AND(F5432&lt;&gt;[3]Pav.tvarkyklė!$B$12,F5432&lt;&gt;[3]Pav.tvarkyklė!$B$13),"GVTNT","X")</f>
        <v>GVTNT</v>
      </c>
      <c r="AK5432" s="39">
        <f t="shared" si="1189"/>
        <v>0</v>
      </c>
      <c r="AL5432" s="41"/>
      <c r="AM5432" s="41"/>
      <c r="AN5432" s="41">
        <f t="shared" si="1177"/>
        <v>1900</v>
      </c>
      <c r="AO5432" s="41"/>
      <c r="AP5432" s="41"/>
      <c r="AQ5432" s="41"/>
      <c r="AR5432" s="42"/>
      <c r="AS5432" s="42"/>
      <c r="AU5432" s="43">
        <f t="shared" si="1178"/>
        <v>0</v>
      </c>
    </row>
    <row r="5433" spans="1:47" ht="15" customHeight="1" x14ac:dyDescent="0.25">
      <c r="A5433" s="11"/>
      <c r="B5433" s="19">
        <v>5602</v>
      </c>
      <c r="C5433" s="61"/>
      <c r="D5433" s="62"/>
      <c r="E5433" s="78"/>
      <c r="F5433" s="63"/>
      <c r="G5433" s="80"/>
      <c r="H5433" s="94"/>
      <c r="I5433" s="95"/>
      <c r="J5433" s="27"/>
      <c r="K5433" s="27"/>
      <c r="L5433" s="95"/>
      <c r="M5433" s="96"/>
      <c r="N5433" s="29">
        <v>0</v>
      </c>
      <c r="O5433" s="30" t="str">
        <f>IF(G5433&lt;=$N$2,"",IF(F5433=[3]Pav.tvarkyklė!$B$13,"",IF(ISBLANK(R5433),"X","")))</f>
        <v/>
      </c>
      <c r="P5433" s="91"/>
      <c r="Q5433" s="63"/>
      <c r="R5433" s="63"/>
      <c r="S5433" s="63"/>
      <c r="T5433" s="63"/>
      <c r="U5433" s="34" t="str">
        <f>IFERROR(INDEX('[3]5.Grup_T'!$G$4:$G$22,MATCH('6.Turtas'!E5433,'[3]5.Grup_T'!$E$4:$E$22,0)),"0")</f>
        <v>0</v>
      </c>
      <c r="V5433" s="35">
        <f t="shared" si="1179"/>
        <v>0</v>
      </c>
      <c r="W5433" s="35">
        <f>IF(NOT(ISBLANK(H5433)),(12-DATEDIF(H5433,'[3]1.Pradzia'!$D$13,"m")),0)</f>
        <v>0</v>
      </c>
      <c r="X5433" s="35">
        <f t="shared" si="1180"/>
        <v>0</v>
      </c>
      <c r="Y5433" s="35">
        <f t="shared" si="1190"/>
        <v>0</v>
      </c>
      <c r="Z5433" s="35">
        <f t="shared" si="1188"/>
        <v>0</v>
      </c>
      <c r="AA5433" s="36">
        <f t="shared" si="1181"/>
        <v>0</v>
      </c>
      <c r="AB5433" s="36">
        <f t="shared" si="1182"/>
        <v>0</v>
      </c>
      <c r="AC5433" s="37">
        <f t="shared" si="1183"/>
        <v>0</v>
      </c>
      <c r="AD5433" s="35">
        <f>IF(OR(YEAR(G5433)&lt;2019,O5433="X"),0,IF(ISBLANK(H5433),DATEDIF(G5433,'[3]1.Pradzia'!$D$13,"M"),DATEDIF(G5433,H5433,"m")))</f>
        <v>0</v>
      </c>
      <c r="AE5433" s="37">
        <f>IF(E5433='[3]5.Grup_T'!$E$20,0,IF(AD5433&lt;&gt;0,M5433/V5433*MIN(12,AD5433),0))</f>
        <v>0</v>
      </c>
      <c r="AF5433" s="37">
        <f t="shared" si="1184"/>
        <v>0</v>
      </c>
      <c r="AG5433" s="37">
        <f t="shared" si="1185"/>
        <v>0</v>
      </c>
      <c r="AH5433" s="37">
        <f t="shared" si="1186"/>
        <v>0</v>
      </c>
      <c r="AI5433" s="35" t="str">
        <f t="shared" si="1187"/>
        <v>Nusidėvėjęs</v>
      </c>
      <c r="AJ5433" s="38" t="str">
        <f>IF(AND(F5433&lt;&gt;[3]Pav.tvarkyklė!$B$12,F5433&lt;&gt;[3]Pav.tvarkyklė!$B$13),"GVTNT","X")</f>
        <v>GVTNT</v>
      </c>
      <c r="AK5433" s="39">
        <f t="shared" si="1189"/>
        <v>0</v>
      </c>
      <c r="AL5433" s="41"/>
      <c r="AM5433" s="41"/>
      <c r="AN5433" s="41">
        <f t="shared" si="1177"/>
        <v>1900</v>
      </c>
      <c r="AO5433" s="41"/>
      <c r="AP5433" s="41"/>
      <c r="AQ5433" s="41"/>
      <c r="AR5433" s="42"/>
      <c r="AS5433" s="42"/>
      <c r="AU5433" s="43">
        <f t="shared" si="1178"/>
        <v>0</v>
      </c>
    </row>
    <row r="5434" spans="1:47" ht="15" customHeight="1" x14ac:dyDescent="0.25">
      <c r="A5434" s="11"/>
      <c r="B5434" s="19">
        <v>5603</v>
      </c>
      <c r="C5434" s="61"/>
      <c r="D5434" s="62"/>
      <c r="E5434" s="78"/>
      <c r="F5434" s="63"/>
      <c r="G5434" s="80"/>
      <c r="H5434" s="94"/>
      <c r="I5434" s="95"/>
      <c r="J5434" s="27"/>
      <c r="K5434" s="27"/>
      <c r="L5434" s="95"/>
      <c r="M5434" s="96"/>
      <c r="N5434" s="29">
        <v>0</v>
      </c>
      <c r="O5434" s="30" t="str">
        <f>IF(G5434&lt;=$N$2,"",IF(F5434=[3]Pav.tvarkyklė!$B$13,"",IF(ISBLANK(R5434),"X","")))</f>
        <v/>
      </c>
      <c r="P5434" s="91"/>
      <c r="Q5434" s="63"/>
      <c r="R5434" s="63"/>
      <c r="S5434" s="63"/>
      <c r="T5434" s="63"/>
      <c r="U5434" s="34" t="str">
        <f>IFERROR(INDEX('[3]5.Grup_T'!$G$4:$G$22,MATCH('6.Turtas'!E5434,'[3]5.Grup_T'!$E$4:$E$22,0)),"0")</f>
        <v>0</v>
      </c>
      <c r="V5434" s="35">
        <f t="shared" si="1179"/>
        <v>0</v>
      </c>
      <c r="W5434" s="35">
        <f>IF(NOT(ISBLANK(H5434)),(12-DATEDIF(H5434,'[3]1.Pradzia'!$D$13,"m")),0)</f>
        <v>0</v>
      </c>
      <c r="X5434" s="35">
        <f t="shared" si="1180"/>
        <v>0</v>
      </c>
      <c r="Y5434" s="35">
        <f t="shared" si="1190"/>
        <v>0</v>
      </c>
      <c r="Z5434" s="35">
        <f t="shared" si="1188"/>
        <v>0</v>
      </c>
      <c r="AA5434" s="36">
        <f t="shared" si="1181"/>
        <v>0</v>
      </c>
      <c r="AB5434" s="36">
        <f t="shared" si="1182"/>
        <v>0</v>
      </c>
      <c r="AC5434" s="37">
        <f t="shared" si="1183"/>
        <v>0</v>
      </c>
      <c r="AD5434" s="35">
        <f>IF(OR(YEAR(G5434)&lt;2019,O5434="X"),0,IF(ISBLANK(H5434),DATEDIF(G5434,'[3]1.Pradzia'!$D$13,"M"),DATEDIF(G5434,H5434,"m")))</f>
        <v>0</v>
      </c>
      <c r="AE5434" s="37">
        <f>IF(E5434='[3]5.Grup_T'!$E$20,0,IF(AD5434&lt;&gt;0,M5434/V5434*MIN(12,AD5434),0))</f>
        <v>0</v>
      </c>
      <c r="AF5434" s="37">
        <f t="shared" si="1184"/>
        <v>0</v>
      </c>
      <c r="AG5434" s="37">
        <f t="shared" si="1185"/>
        <v>0</v>
      </c>
      <c r="AH5434" s="37">
        <f t="shared" si="1186"/>
        <v>0</v>
      </c>
      <c r="AI5434" s="35" t="str">
        <f t="shared" si="1187"/>
        <v>Nusidėvėjęs</v>
      </c>
      <c r="AJ5434" s="38" t="str">
        <f>IF(AND(F5434&lt;&gt;[3]Pav.tvarkyklė!$B$12,F5434&lt;&gt;[3]Pav.tvarkyklė!$B$13),"GVTNT","X")</f>
        <v>GVTNT</v>
      </c>
      <c r="AK5434" s="39">
        <f t="shared" si="1189"/>
        <v>0</v>
      </c>
      <c r="AL5434" s="41"/>
      <c r="AM5434" s="41"/>
      <c r="AN5434" s="41">
        <f t="shared" si="1177"/>
        <v>1900</v>
      </c>
      <c r="AO5434" s="41"/>
      <c r="AP5434" s="41"/>
      <c r="AQ5434" s="41"/>
      <c r="AR5434" s="42"/>
      <c r="AS5434" s="42"/>
      <c r="AU5434" s="43">
        <f t="shared" si="1178"/>
        <v>0</v>
      </c>
    </row>
    <row r="5435" spans="1:47" ht="15" customHeight="1" x14ac:dyDescent="0.25">
      <c r="A5435" s="11"/>
      <c r="B5435" s="19">
        <v>5604</v>
      </c>
      <c r="C5435" s="61"/>
      <c r="D5435" s="62"/>
      <c r="E5435" s="78"/>
      <c r="F5435" s="63"/>
      <c r="G5435" s="80"/>
      <c r="H5435" s="94"/>
      <c r="I5435" s="95"/>
      <c r="J5435" s="27"/>
      <c r="K5435" s="27"/>
      <c r="L5435" s="95"/>
      <c r="M5435" s="96"/>
      <c r="N5435" s="29">
        <v>0</v>
      </c>
      <c r="O5435" s="30" t="str">
        <f>IF(G5435&lt;=$N$2,"",IF(F5435=[3]Pav.tvarkyklė!$B$13,"",IF(ISBLANK(R5435),"X","")))</f>
        <v/>
      </c>
      <c r="P5435" s="91"/>
      <c r="Q5435" s="63"/>
      <c r="R5435" s="63"/>
      <c r="S5435" s="63"/>
      <c r="T5435" s="63"/>
      <c r="U5435" s="34" t="str">
        <f>IFERROR(INDEX('[3]5.Grup_T'!$G$4:$G$22,MATCH('6.Turtas'!E5435,'[3]5.Grup_T'!$E$4:$E$22,0)),"0")</f>
        <v>0</v>
      </c>
      <c r="V5435" s="35">
        <f t="shared" si="1179"/>
        <v>0</v>
      </c>
      <c r="W5435" s="35">
        <f>IF(NOT(ISBLANK(H5435)),(12-DATEDIF(H5435,'[3]1.Pradzia'!$D$13,"m")),0)</f>
        <v>0</v>
      </c>
      <c r="X5435" s="35">
        <f t="shared" si="1180"/>
        <v>0</v>
      </c>
      <c r="Y5435" s="35">
        <f t="shared" si="1190"/>
        <v>0</v>
      </c>
      <c r="Z5435" s="35">
        <f t="shared" si="1188"/>
        <v>0</v>
      </c>
      <c r="AA5435" s="36">
        <f t="shared" si="1181"/>
        <v>0</v>
      </c>
      <c r="AB5435" s="36">
        <f t="shared" si="1182"/>
        <v>0</v>
      </c>
      <c r="AC5435" s="37">
        <f t="shared" si="1183"/>
        <v>0</v>
      </c>
      <c r="AD5435" s="35">
        <f>IF(OR(YEAR(G5435)&lt;2019,O5435="X"),0,IF(ISBLANK(H5435),DATEDIF(G5435,'[3]1.Pradzia'!$D$13,"M"),DATEDIF(G5435,H5435,"m")))</f>
        <v>0</v>
      </c>
      <c r="AE5435" s="37">
        <f>IF(E5435='[3]5.Grup_T'!$E$20,0,IF(AD5435&lt;&gt;0,M5435/V5435*MIN(12,AD5435),0))</f>
        <v>0</v>
      </c>
      <c r="AF5435" s="37">
        <f t="shared" si="1184"/>
        <v>0</v>
      </c>
      <c r="AG5435" s="37">
        <f t="shared" si="1185"/>
        <v>0</v>
      </c>
      <c r="AH5435" s="37">
        <f t="shared" si="1186"/>
        <v>0</v>
      </c>
      <c r="AI5435" s="35" t="str">
        <f t="shared" si="1187"/>
        <v>Nusidėvėjęs</v>
      </c>
      <c r="AJ5435" s="38" t="str">
        <f>IF(AND(F5435&lt;&gt;[3]Pav.tvarkyklė!$B$12,F5435&lt;&gt;[3]Pav.tvarkyklė!$B$13),"GVTNT","X")</f>
        <v>GVTNT</v>
      </c>
      <c r="AK5435" s="39">
        <f t="shared" si="1189"/>
        <v>0</v>
      </c>
      <c r="AL5435" s="41"/>
      <c r="AM5435" s="41"/>
      <c r="AN5435" s="41">
        <f t="shared" si="1177"/>
        <v>1900</v>
      </c>
      <c r="AO5435" s="41"/>
      <c r="AP5435" s="41"/>
      <c r="AQ5435" s="41"/>
      <c r="AR5435" s="42"/>
      <c r="AS5435" s="42"/>
      <c r="AU5435" s="43">
        <f t="shared" si="1178"/>
        <v>0</v>
      </c>
    </row>
    <row r="5436" spans="1:47" ht="15" customHeight="1" x14ac:dyDescent="0.25">
      <c r="A5436" s="11"/>
      <c r="B5436" s="19">
        <v>5605</v>
      </c>
      <c r="C5436" s="61"/>
      <c r="D5436" s="62"/>
      <c r="E5436" s="78"/>
      <c r="F5436" s="63"/>
      <c r="G5436" s="80"/>
      <c r="H5436" s="94"/>
      <c r="I5436" s="95"/>
      <c r="J5436" s="27"/>
      <c r="K5436" s="27"/>
      <c r="L5436" s="95"/>
      <c r="M5436" s="96"/>
      <c r="N5436" s="29">
        <v>0</v>
      </c>
      <c r="O5436" s="30" t="str">
        <f>IF(G5436&lt;=$N$2,"",IF(F5436=[3]Pav.tvarkyklė!$B$13,"",IF(ISBLANK(R5436),"X","")))</f>
        <v/>
      </c>
      <c r="P5436" s="91"/>
      <c r="Q5436" s="63"/>
      <c r="R5436" s="63"/>
      <c r="S5436" s="63"/>
      <c r="T5436" s="63"/>
      <c r="U5436" s="34" t="str">
        <f>IFERROR(INDEX('[3]5.Grup_T'!$G$4:$G$22,MATCH('6.Turtas'!E5436,'[3]5.Grup_T'!$E$4:$E$22,0)),"0")</f>
        <v>0</v>
      </c>
      <c r="V5436" s="35">
        <f t="shared" si="1179"/>
        <v>0</v>
      </c>
      <c r="W5436" s="35">
        <f>IF(NOT(ISBLANK(H5436)),(12-DATEDIF(H5436,'[3]1.Pradzia'!$D$13,"m")),0)</f>
        <v>0</v>
      </c>
      <c r="X5436" s="35">
        <f t="shared" si="1180"/>
        <v>0</v>
      </c>
      <c r="Y5436" s="35">
        <f t="shared" si="1190"/>
        <v>0</v>
      </c>
      <c r="Z5436" s="35">
        <f t="shared" si="1188"/>
        <v>0</v>
      </c>
      <c r="AA5436" s="36">
        <f t="shared" si="1181"/>
        <v>0</v>
      </c>
      <c r="AB5436" s="36">
        <f t="shared" si="1182"/>
        <v>0</v>
      </c>
      <c r="AC5436" s="37">
        <f t="shared" si="1183"/>
        <v>0</v>
      </c>
      <c r="AD5436" s="35">
        <f>IF(OR(YEAR(G5436)&lt;2019,O5436="X"),0,IF(ISBLANK(H5436),DATEDIF(G5436,'[3]1.Pradzia'!$D$13,"M"),DATEDIF(G5436,H5436,"m")))</f>
        <v>0</v>
      </c>
      <c r="AE5436" s="37">
        <f>IF(E5436='[3]5.Grup_T'!$E$20,0,IF(AD5436&lt;&gt;0,M5436/V5436*MIN(12,AD5436),0))</f>
        <v>0</v>
      </c>
      <c r="AF5436" s="37">
        <f t="shared" si="1184"/>
        <v>0</v>
      </c>
      <c r="AG5436" s="37">
        <f t="shared" si="1185"/>
        <v>0</v>
      </c>
      <c r="AH5436" s="37">
        <f t="shared" si="1186"/>
        <v>0</v>
      </c>
      <c r="AI5436" s="35" t="str">
        <f t="shared" si="1187"/>
        <v>Nusidėvėjęs</v>
      </c>
      <c r="AJ5436" s="38" t="str">
        <f>IF(AND(F5436&lt;&gt;[3]Pav.tvarkyklė!$B$12,F5436&lt;&gt;[3]Pav.tvarkyklė!$B$13),"GVTNT","X")</f>
        <v>GVTNT</v>
      </c>
      <c r="AK5436" s="39">
        <f t="shared" si="1189"/>
        <v>0</v>
      </c>
      <c r="AL5436" s="41"/>
      <c r="AM5436" s="41"/>
      <c r="AN5436" s="41">
        <f t="shared" si="1177"/>
        <v>1900</v>
      </c>
      <c r="AO5436" s="41"/>
      <c r="AP5436" s="41"/>
      <c r="AQ5436" s="41"/>
      <c r="AR5436" s="42"/>
      <c r="AS5436" s="42"/>
      <c r="AU5436" s="43">
        <f t="shared" si="1178"/>
        <v>0</v>
      </c>
    </row>
    <row r="5437" spans="1:47" ht="15" customHeight="1" x14ac:dyDescent="0.25">
      <c r="A5437" s="11"/>
      <c r="B5437" s="19">
        <v>5606</v>
      </c>
      <c r="C5437" s="61"/>
      <c r="D5437" s="62"/>
      <c r="E5437" s="78"/>
      <c r="F5437" s="63"/>
      <c r="G5437" s="80"/>
      <c r="H5437" s="94"/>
      <c r="I5437" s="95"/>
      <c r="J5437" s="27"/>
      <c r="K5437" s="27"/>
      <c r="L5437" s="95"/>
      <c r="M5437" s="96"/>
      <c r="N5437" s="29">
        <v>0</v>
      </c>
      <c r="O5437" s="30" t="str">
        <f>IF(G5437&lt;=$N$2,"",IF(F5437=[3]Pav.tvarkyklė!$B$13,"",IF(ISBLANK(R5437),"X","")))</f>
        <v/>
      </c>
      <c r="P5437" s="91"/>
      <c r="Q5437" s="63"/>
      <c r="R5437" s="63"/>
      <c r="S5437" s="63"/>
      <c r="T5437" s="63"/>
      <c r="U5437" s="34" t="str">
        <f>IFERROR(INDEX('[3]5.Grup_T'!$G$4:$G$22,MATCH('6.Turtas'!E5437,'[3]5.Grup_T'!$E$4:$E$22,0)),"0")</f>
        <v>0</v>
      </c>
      <c r="V5437" s="35">
        <f t="shared" si="1179"/>
        <v>0</v>
      </c>
      <c r="W5437" s="35">
        <f>IF(NOT(ISBLANK(H5437)),(12-DATEDIF(H5437,'[3]1.Pradzia'!$D$13,"m")),0)</f>
        <v>0</v>
      </c>
      <c r="X5437" s="35">
        <f t="shared" si="1180"/>
        <v>0</v>
      </c>
      <c r="Y5437" s="35">
        <f t="shared" si="1190"/>
        <v>0</v>
      </c>
      <c r="Z5437" s="35">
        <f t="shared" si="1188"/>
        <v>0</v>
      </c>
      <c r="AA5437" s="36">
        <f t="shared" si="1181"/>
        <v>0</v>
      </c>
      <c r="AB5437" s="36">
        <f t="shared" si="1182"/>
        <v>0</v>
      </c>
      <c r="AC5437" s="37">
        <f t="shared" si="1183"/>
        <v>0</v>
      </c>
      <c r="AD5437" s="35">
        <f>IF(OR(YEAR(G5437)&lt;2019,O5437="X"),0,IF(ISBLANK(H5437),DATEDIF(G5437,'[3]1.Pradzia'!$D$13,"M"),DATEDIF(G5437,H5437,"m")))</f>
        <v>0</v>
      </c>
      <c r="AE5437" s="37">
        <f>IF(E5437='[3]5.Grup_T'!$E$20,0,IF(AD5437&lt;&gt;0,M5437/V5437*MIN(12,AD5437),0))</f>
        <v>0</v>
      </c>
      <c r="AF5437" s="37">
        <f t="shared" si="1184"/>
        <v>0</v>
      </c>
      <c r="AG5437" s="37">
        <f t="shared" si="1185"/>
        <v>0</v>
      </c>
      <c r="AH5437" s="37">
        <f t="shared" si="1186"/>
        <v>0</v>
      </c>
      <c r="AI5437" s="35" t="str">
        <f t="shared" si="1187"/>
        <v>Nusidėvėjęs</v>
      </c>
      <c r="AJ5437" s="38" t="str">
        <f>IF(AND(F5437&lt;&gt;[3]Pav.tvarkyklė!$B$12,F5437&lt;&gt;[3]Pav.tvarkyklė!$B$13),"GVTNT","X")</f>
        <v>GVTNT</v>
      </c>
      <c r="AK5437" s="39">
        <f t="shared" si="1189"/>
        <v>0</v>
      </c>
      <c r="AL5437" s="41"/>
      <c r="AM5437" s="41"/>
      <c r="AN5437" s="41">
        <f t="shared" si="1177"/>
        <v>1900</v>
      </c>
      <c r="AO5437" s="41"/>
      <c r="AP5437" s="41"/>
      <c r="AQ5437" s="41"/>
      <c r="AR5437" s="42"/>
      <c r="AS5437" s="42"/>
      <c r="AU5437" s="43">
        <f t="shared" si="1178"/>
        <v>0</v>
      </c>
    </row>
    <row r="5438" spans="1:47" ht="15" customHeight="1" x14ac:dyDescent="0.25">
      <c r="A5438" s="11"/>
      <c r="B5438" s="19">
        <v>5607</v>
      </c>
      <c r="C5438" s="61"/>
      <c r="D5438" s="62"/>
      <c r="E5438" s="78"/>
      <c r="F5438" s="63"/>
      <c r="G5438" s="80"/>
      <c r="H5438" s="94"/>
      <c r="I5438" s="95"/>
      <c r="J5438" s="27"/>
      <c r="K5438" s="27"/>
      <c r="L5438" s="95"/>
      <c r="M5438" s="96"/>
      <c r="N5438" s="29">
        <v>0</v>
      </c>
      <c r="O5438" s="30" t="str">
        <f>IF(G5438&lt;=$N$2,"",IF(F5438=[3]Pav.tvarkyklė!$B$13,"",IF(ISBLANK(R5438),"X","")))</f>
        <v/>
      </c>
      <c r="P5438" s="91"/>
      <c r="Q5438" s="63"/>
      <c r="R5438" s="63"/>
      <c r="S5438" s="63"/>
      <c r="T5438" s="63"/>
      <c r="U5438" s="34" t="str">
        <f>IFERROR(INDEX('[3]5.Grup_T'!$G$4:$G$22,MATCH('6.Turtas'!E5438,'[3]5.Grup_T'!$E$4:$E$22,0)),"0")</f>
        <v>0</v>
      </c>
      <c r="V5438" s="35">
        <f t="shared" si="1179"/>
        <v>0</v>
      </c>
      <c r="W5438" s="35">
        <f>IF(NOT(ISBLANK(H5438)),(12-DATEDIF(H5438,'[3]1.Pradzia'!$D$13,"m")),0)</f>
        <v>0</v>
      </c>
      <c r="X5438" s="35">
        <f t="shared" si="1180"/>
        <v>0</v>
      </c>
      <c r="Y5438" s="35">
        <f t="shared" si="1190"/>
        <v>0</v>
      </c>
      <c r="Z5438" s="35">
        <f t="shared" si="1188"/>
        <v>0</v>
      </c>
      <c r="AA5438" s="36">
        <f t="shared" si="1181"/>
        <v>0</v>
      </c>
      <c r="AB5438" s="36">
        <f t="shared" si="1182"/>
        <v>0</v>
      </c>
      <c r="AC5438" s="37">
        <f t="shared" si="1183"/>
        <v>0</v>
      </c>
      <c r="AD5438" s="35">
        <f>IF(OR(YEAR(G5438)&lt;2019,O5438="X"),0,IF(ISBLANK(H5438),DATEDIF(G5438,'[3]1.Pradzia'!$D$13,"M"),DATEDIF(G5438,H5438,"m")))</f>
        <v>0</v>
      </c>
      <c r="AE5438" s="37">
        <f>IF(E5438='[3]5.Grup_T'!$E$20,0,IF(AD5438&lt;&gt;0,M5438/V5438*MIN(12,AD5438),0))</f>
        <v>0</v>
      </c>
      <c r="AF5438" s="37">
        <f t="shared" si="1184"/>
        <v>0</v>
      </c>
      <c r="AG5438" s="37">
        <f t="shared" si="1185"/>
        <v>0</v>
      </c>
      <c r="AH5438" s="37">
        <f t="shared" si="1186"/>
        <v>0</v>
      </c>
      <c r="AI5438" s="35" t="str">
        <f t="shared" si="1187"/>
        <v>Nusidėvėjęs</v>
      </c>
      <c r="AJ5438" s="38" t="str">
        <f>IF(AND(F5438&lt;&gt;[3]Pav.tvarkyklė!$B$12,F5438&lt;&gt;[3]Pav.tvarkyklė!$B$13),"GVTNT","X")</f>
        <v>GVTNT</v>
      </c>
      <c r="AK5438" s="39">
        <f t="shared" si="1189"/>
        <v>0</v>
      </c>
      <c r="AL5438" s="41"/>
      <c r="AM5438" s="41"/>
      <c r="AN5438" s="41">
        <f t="shared" si="1177"/>
        <v>1900</v>
      </c>
      <c r="AO5438" s="41"/>
      <c r="AP5438" s="41"/>
      <c r="AQ5438" s="41"/>
      <c r="AR5438" s="42"/>
      <c r="AS5438" s="42"/>
      <c r="AU5438" s="43">
        <f t="shared" si="1178"/>
        <v>0</v>
      </c>
    </row>
    <row r="5439" spans="1:47" ht="15" customHeight="1" x14ac:dyDescent="0.25">
      <c r="A5439" s="11"/>
      <c r="B5439" s="19">
        <v>5608</v>
      </c>
      <c r="C5439" s="61"/>
      <c r="D5439" s="62"/>
      <c r="E5439" s="78"/>
      <c r="F5439" s="63"/>
      <c r="G5439" s="80"/>
      <c r="H5439" s="94"/>
      <c r="I5439" s="95"/>
      <c r="J5439" s="27"/>
      <c r="K5439" s="27"/>
      <c r="L5439" s="95"/>
      <c r="M5439" s="96"/>
      <c r="N5439" s="29">
        <v>0</v>
      </c>
      <c r="O5439" s="30" t="str">
        <f>IF(G5439&lt;=$N$2,"",IF(F5439=[3]Pav.tvarkyklė!$B$13,"",IF(ISBLANK(R5439),"X","")))</f>
        <v/>
      </c>
      <c r="P5439" s="91"/>
      <c r="Q5439" s="63"/>
      <c r="R5439" s="63"/>
      <c r="S5439" s="63"/>
      <c r="T5439" s="63"/>
      <c r="U5439" s="34" t="str">
        <f>IFERROR(INDEX('[3]5.Grup_T'!$G$4:$G$22,MATCH('6.Turtas'!E5439,'[3]5.Grup_T'!$E$4:$E$22,0)),"0")</f>
        <v>0</v>
      </c>
      <c r="V5439" s="35">
        <f t="shared" si="1179"/>
        <v>0</v>
      </c>
      <c r="W5439" s="35">
        <f>IF(NOT(ISBLANK(H5439)),(12-DATEDIF(H5439,'[3]1.Pradzia'!$D$13,"m")),0)</f>
        <v>0</v>
      </c>
      <c r="X5439" s="35">
        <f t="shared" si="1180"/>
        <v>0</v>
      </c>
      <c r="Y5439" s="35">
        <f t="shared" si="1190"/>
        <v>0</v>
      </c>
      <c r="Z5439" s="35">
        <f t="shared" si="1188"/>
        <v>0</v>
      </c>
      <c r="AA5439" s="36">
        <f t="shared" si="1181"/>
        <v>0</v>
      </c>
      <c r="AB5439" s="36">
        <f t="shared" si="1182"/>
        <v>0</v>
      </c>
      <c r="AC5439" s="37">
        <f t="shared" si="1183"/>
        <v>0</v>
      </c>
      <c r="AD5439" s="35">
        <f>IF(OR(YEAR(G5439)&lt;2019,O5439="X"),0,IF(ISBLANK(H5439),DATEDIF(G5439,'[3]1.Pradzia'!$D$13,"M"),DATEDIF(G5439,H5439,"m")))</f>
        <v>0</v>
      </c>
      <c r="AE5439" s="37">
        <f>IF(E5439='[3]5.Grup_T'!$E$20,0,IF(AD5439&lt;&gt;0,M5439/V5439*MIN(12,AD5439),0))</f>
        <v>0</v>
      </c>
      <c r="AF5439" s="37">
        <f t="shared" si="1184"/>
        <v>0</v>
      </c>
      <c r="AG5439" s="37">
        <f t="shared" si="1185"/>
        <v>0</v>
      </c>
      <c r="AH5439" s="37">
        <f t="shared" si="1186"/>
        <v>0</v>
      </c>
      <c r="AI5439" s="35" t="str">
        <f t="shared" si="1187"/>
        <v>Nusidėvėjęs</v>
      </c>
      <c r="AJ5439" s="38" t="str">
        <f>IF(AND(F5439&lt;&gt;[3]Pav.tvarkyklė!$B$12,F5439&lt;&gt;[3]Pav.tvarkyklė!$B$13),"GVTNT","X")</f>
        <v>GVTNT</v>
      </c>
      <c r="AK5439" s="39">
        <f t="shared" si="1189"/>
        <v>0</v>
      </c>
      <c r="AL5439" s="41"/>
      <c r="AM5439" s="41"/>
      <c r="AN5439" s="41">
        <f t="shared" si="1177"/>
        <v>1900</v>
      </c>
      <c r="AO5439" s="41"/>
      <c r="AP5439" s="41"/>
      <c r="AQ5439" s="41"/>
      <c r="AR5439" s="42"/>
      <c r="AS5439" s="42"/>
      <c r="AU5439" s="43">
        <f t="shared" si="1178"/>
        <v>0</v>
      </c>
    </row>
    <row r="5440" spans="1:47" ht="15" customHeight="1" x14ac:dyDescent="0.25">
      <c r="A5440" s="11"/>
      <c r="B5440" s="19">
        <v>5609</v>
      </c>
      <c r="C5440" s="61"/>
      <c r="D5440" s="62"/>
      <c r="E5440" s="78"/>
      <c r="F5440" s="63"/>
      <c r="G5440" s="80"/>
      <c r="H5440" s="94"/>
      <c r="I5440" s="95"/>
      <c r="J5440" s="27"/>
      <c r="K5440" s="27"/>
      <c r="L5440" s="95"/>
      <c r="M5440" s="96"/>
      <c r="N5440" s="29">
        <v>0</v>
      </c>
      <c r="O5440" s="30" t="str">
        <f>IF(G5440&lt;=$N$2,"",IF(F5440=[3]Pav.tvarkyklė!$B$13,"",IF(ISBLANK(R5440),"X","")))</f>
        <v/>
      </c>
      <c r="P5440" s="91"/>
      <c r="Q5440" s="63"/>
      <c r="R5440" s="63"/>
      <c r="S5440" s="63"/>
      <c r="T5440" s="63"/>
      <c r="U5440" s="34" t="str">
        <f>IFERROR(INDEX('[3]5.Grup_T'!$G$4:$G$22,MATCH('6.Turtas'!E5440,'[3]5.Grup_T'!$E$4:$E$22,0)),"0")</f>
        <v>0</v>
      </c>
      <c r="V5440" s="35">
        <f t="shared" si="1179"/>
        <v>0</v>
      </c>
      <c r="W5440" s="35">
        <f>IF(NOT(ISBLANK(H5440)),(12-DATEDIF(H5440,'[3]1.Pradzia'!$D$13,"m")),0)</f>
        <v>0</v>
      </c>
      <c r="X5440" s="35">
        <f t="shared" si="1180"/>
        <v>0</v>
      </c>
      <c r="Y5440" s="35">
        <f t="shared" si="1190"/>
        <v>0</v>
      </c>
      <c r="Z5440" s="35">
        <f t="shared" si="1188"/>
        <v>0</v>
      </c>
      <c r="AA5440" s="36">
        <f t="shared" si="1181"/>
        <v>0</v>
      </c>
      <c r="AB5440" s="36">
        <f t="shared" si="1182"/>
        <v>0</v>
      </c>
      <c r="AC5440" s="37">
        <f t="shared" si="1183"/>
        <v>0</v>
      </c>
      <c r="AD5440" s="35">
        <f>IF(OR(YEAR(G5440)&lt;2019,O5440="X"),0,IF(ISBLANK(H5440),DATEDIF(G5440,'[3]1.Pradzia'!$D$13,"M"),DATEDIF(G5440,H5440,"m")))</f>
        <v>0</v>
      </c>
      <c r="AE5440" s="37">
        <f>IF(E5440='[3]5.Grup_T'!$E$20,0,IF(AD5440&lt;&gt;0,M5440/V5440*MIN(12,AD5440),0))</f>
        <v>0</v>
      </c>
      <c r="AF5440" s="37">
        <f t="shared" si="1184"/>
        <v>0</v>
      </c>
      <c r="AG5440" s="37">
        <f t="shared" si="1185"/>
        <v>0</v>
      </c>
      <c r="AH5440" s="37">
        <f t="shared" si="1186"/>
        <v>0</v>
      </c>
      <c r="AI5440" s="35" t="str">
        <f t="shared" si="1187"/>
        <v>Nusidėvėjęs</v>
      </c>
      <c r="AJ5440" s="38" t="str">
        <f>IF(AND(F5440&lt;&gt;[3]Pav.tvarkyklė!$B$12,F5440&lt;&gt;[3]Pav.tvarkyklė!$B$13),"GVTNT","X")</f>
        <v>GVTNT</v>
      </c>
      <c r="AK5440" s="39">
        <f t="shared" si="1189"/>
        <v>0</v>
      </c>
      <c r="AL5440" s="41"/>
      <c r="AM5440" s="41"/>
      <c r="AN5440" s="41">
        <f t="shared" si="1177"/>
        <v>1900</v>
      </c>
      <c r="AO5440" s="41"/>
      <c r="AP5440" s="41"/>
      <c r="AQ5440" s="41"/>
      <c r="AR5440" s="42"/>
      <c r="AS5440" s="42"/>
      <c r="AU5440" s="43">
        <f t="shared" si="1178"/>
        <v>0</v>
      </c>
    </row>
    <row r="5441" spans="1:47" ht="15" customHeight="1" x14ac:dyDescent="0.25">
      <c r="A5441" s="11"/>
      <c r="B5441" s="19">
        <v>5610</v>
      </c>
      <c r="C5441" s="61"/>
      <c r="D5441" s="62"/>
      <c r="E5441" s="78"/>
      <c r="F5441" s="63"/>
      <c r="G5441" s="80"/>
      <c r="H5441" s="94"/>
      <c r="I5441" s="95"/>
      <c r="J5441" s="27"/>
      <c r="K5441" s="27"/>
      <c r="L5441" s="95"/>
      <c r="M5441" s="96"/>
      <c r="N5441" s="29">
        <v>0</v>
      </c>
      <c r="O5441" s="30" t="str">
        <f>IF(G5441&lt;=$N$2,"",IF(F5441=[3]Pav.tvarkyklė!$B$13,"",IF(ISBLANK(R5441),"X","")))</f>
        <v/>
      </c>
      <c r="P5441" s="91"/>
      <c r="Q5441" s="63"/>
      <c r="R5441" s="63"/>
      <c r="S5441" s="63"/>
      <c r="T5441" s="63"/>
      <c r="U5441" s="34" t="str">
        <f>IFERROR(INDEX('[3]5.Grup_T'!$G$4:$G$22,MATCH('6.Turtas'!E5441,'[3]5.Grup_T'!$E$4:$E$22,0)),"0")</f>
        <v>0</v>
      </c>
      <c r="V5441" s="35">
        <f t="shared" si="1179"/>
        <v>0</v>
      </c>
      <c r="W5441" s="35">
        <f>IF(NOT(ISBLANK(H5441)),(12-DATEDIF(H5441,'[3]1.Pradzia'!$D$13,"m")),0)</f>
        <v>0</v>
      </c>
      <c r="X5441" s="35">
        <f t="shared" si="1180"/>
        <v>0</v>
      </c>
      <c r="Y5441" s="35">
        <f t="shared" si="1190"/>
        <v>0</v>
      </c>
      <c r="Z5441" s="35">
        <f t="shared" si="1188"/>
        <v>0</v>
      </c>
      <c r="AA5441" s="36">
        <f t="shared" si="1181"/>
        <v>0</v>
      </c>
      <c r="AB5441" s="36">
        <f t="shared" si="1182"/>
        <v>0</v>
      </c>
      <c r="AC5441" s="37">
        <f t="shared" si="1183"/>
        <v>0</v>
      </c>
      <c r="AD5441" s="35">
        <f>IF(OR(YEAR(G5441)&lt;2019,O5441="X"),0,IF(ISBLANK(H5441),DATEDIF(G5441,'[3]1.Pradzia'!$D$13,"M"),DATEDIF(G5441,H5441,"m")))</f>
        <v>0</v>
      </c>
      <c r="AE5441" s="37">
        <f>IF(E5441='[3]5.Grup_T'!$E$20,0,IF(AD5441&lt;&gt;0,M5441/V5441*MIN(12,AD5441),0))</f>
        <v>0</v>
      </c>
      <c r="AF5441" s="37">
        <f t="shared" si="1184"/>
        <v>0</v>
      </c>
      <c r="AG5441" s="37">
        <f t="shared" si="1185"/>
        <v>0</v>
      </c>
      <c r="AH5441" s="37">
        <f t="shared" si="1186"/>
        <v>0</v>
      </c>
      <c r="AI5441" s="35" t="str">
        <f t="shared" si="1187"/>
        <v>Nusidėvėjęs</v>
      </c>
      <c r="AJ5441" s="38" t="str">
        <f>IF(AND(F5441&lt;&gt;[3]Pav.tvarkyklė!$B$12,F5441&lt;&gt;[3]Pav.tvarkyklė!$B$13),"GVTNT","X")</f>
        <v>GVTNT</v>
      </c>
      <c r="AK5441" s="39">
        <f t="shared" si="1189"/>
        <v>0</v>
      </c>
      <c r="AL5441" s="41"/>
      <c r="AM5441" s="41"/>
      <c r="AN5441" s="41">
        <f t="shared" si="1177"/>
        <v>1900</v>
      </c>
      <c r="AO5441" s="41"/>
      <c r="AP5441" s="41"/>
      <c r="AQ5441" s="41"/>
      <c r="AR5441" s="42"/>
      <c r="AS5441" s="42"/>
      <c r="AU5441" s="43">
        <f t="shared" si="1178"/>
        <v>0</v>
      </c>
    </row>
    <row r="5442" spans="1:47" ht="15" customHeight="1" x14ac:dyDescent="0.25">
      <c r="A5442" s="11"/>
      <c r="B5442" s="19">
        <v>5611</v>
      </c>
      <c r="C5442" s="61"/>
      <c r="D5442" s="62"/>
      <c r="E5442" s="78"/>
      <c r="F5442" s="63"/>
      <c r="G5442" s="80"/>
      <c r="H5442" s="94"/>
      <c r="I5442" s="95"/>
      <c r="J5442" s="27"/>
      <c r="K5442" s="27"/>
      <c r="L5442" s="95"/>
      <c r="M5442" s="96"/>
      <c r="N5442" s="29">
        <v>0</v>
      </c>
      <c r="O5442" s="30" t="str">
        <f>IF(G5442&lt;=$N$2,"",IF(F5442=[3]Pav.tvarkyklė!$B$13,"",IF(ISBLANK(R5442),"X","")))</f>
        <v/>
      </c>
      <c r="P5442" s="91"/>
      <c r="Q5442" s="63"/>
      <c r="R5442" s="63"/>
      <c r="S5442" s="63"/>
      <c r="T5442" s="63"/>
      <c r="U5442" s="34" t="str">
        <f>IFERROR(INDEX('[3]5.Grup_T'!$G$4:$G$22,MATCH('6.Turtas'!E5442,'[3]5.Grup_T'!$E$4:$E$22,0)),"0")</f>
        <v>0</v>
      </c>
      <c r="V5442" s="35">
        <f t="shared" si="1179"/>
        <v>0</v>
      </c>
      <c r="W5442" s="35">
        <f>IF(NOT(ISBLANK(H5442)),(12-DATEDIF(H5442,'[3]1.Pradzia'!$D$13,"m")),0)</f>
        <v>0</v>
      </c>
      <c r="X5442" s="35">
        <f t="shared" si="1180"/>
        <v>0</v>
      </c>
      <c r="Y5442" s="35">
        <f t="shared" si="1190"/>
        <v>0</v>
      </c>
      <c r="Z5442" s="35">
        <f t="shared" si="1188"/>
        <v>0</v>
      </c>
      <c r="AA5442" s="36">
        <f t="shared" si="1181"/>
        <v>0</v>
      </c>
      <c r="AB5442" s="36">
        <f t="shared" si="1182"/>
        <v>0</v>
      </c>
      <c r="AC5442" s="37">
        <f t="shared" si="1183"/>
        <v>0</v>
      </c>
      <c r="AD5442" s="35">
        <f>IF(OR(YEAR(G5442)&lt;2019,O5442="X"),0,IF(ISBLANK(H5442),DATEDIF(G5442,'[3]1.Pradzia'!$D$13,"M"),DATEDIF(G5442,H5442,"m")))</f>
        <v>0</v>
      </c>
      <c r="AE5442" s="37">
        <f>IF(E5442='[3]5.Grup_T'!$E$20,0,IF(AD5442&lt;&gt;0,M5442/V5442*MIN(12,AD5442),0))</f>
        <v>0</v>
      </c>
      <c r="AF5442" s="37">
        <f t="shared" si="1184"/>
        <v>0</v>
      </c>
      <c r="AG5442" s="37">
        <f t="shared" si="1185"/>
        <v>0</v>
      </c>
      <c r="AH5442" s="37">
        <f t="shared" si="1186"/>
        <v>0</v>
      </c>
      <c r="AI5442" s="35" t="str">
        <f t="shared" si="1187"/>
        <v>Nusidėvėjęs</v>
      </c>
      <c r="AJ5442" s="38" t="str">
        <f>IF(AND(F5442&lt;&gt;[3]Pav.tvarkyklė!$B$12,F5442&lt;&gt;[3]Pav.tvarkyklė!$B$13),"GVTNT","X")</f>
        <v>GVTNT</v>
      </c>
      <c r="AK5442" s="39">
        <f t="shared" si="1189"/>
        <v>0</v>
      </c>
      <c r="AL5442" s="41"/>
      <c r="AM5442" s="41"/>
      <c r="AN5442" s="41">
        <f t="shared" si="1177"/>
        <v>1900</v>
      </c>
      <c r="AO5442" s="41"/>
      <c r="AP5442" s="41"/>
      <c r="AQ5442" s="41"/>
      <c r="AR5442" s="42"/>
      <c r="AS5442" s="42"/>
      <c r="AU5442" s="43">
        <f t="shared" si="1178"/>
        <v>0</v>
      </c>
    </row>
    <row r="5443" spans="1:47" ht="15" customHeight="1" x14ac:dyDescent="0.25">
      <c r="A5443" s="11"/>
      <c r="B5443" s="19">
        <v>5612</v>
      </c>
      <c r="C5443" s="61"/>
      <c r="D5443" s="62"/>
      <c r="E5443" s="78"/>
      <c r="F5443" s="63"/>
      <c r="G5443" s="80"/>
      <c r="H5443" s="94"/>
      <c r="I5443" s="95"/>
      <c r="J5443" s="27"/>
      <c r="K5443" s="27"/>
      <c r="L5443" s="95"/>
      <c r="M5443" s="96"/>
      <c r="N5443" s="29">
        <v>0</v>
      </c>
      <c r="O5443" s="30" t="str">
        <f>IF(G5443&lt;=$N$2,"",IF(F5443=[3]Pav.tvarkyklė!$B$13,"",IF(ISBLANK(R5443),"X","")))</f>
        <v/>
      </c>
      <c r="P5443" s="91"/>
      <c r="Q5443" s="63"/>
      <c r="R5443" s="63"/>
      <c r="S5443" s="63"/>
      <c r="T5443" s="63"/>
      <c r="U5443" s="34" t="str">
        <f>IFERROR(INDEX('[3]5.Grup_T'!$G$4:$G$22,MATCH('6.Turtas'!E5443,'[3]5.Grup_T'!$E$4:$E$22,0)),"0")</f>
        <v>0</v>
      </c>
      <c r="V5443" s="35">
        <f t="shared" si="1179"/>
        <v>0</v>
      </c>
      <c r="W5443" s="35">
        <f>IF(NOT(ISBLANK(H5443)),(12-DATEDIF(H5443,'[3]1.Pradzia'!$D$13,"m")),0)</f>
        <v>0</v>
      </c>
      <c r="X5443" s="35">
        <f t="shared" si="1180"/>
        <v>0</v>
      </c>
      <c r="Y5443" s="35">
        <f t="shared" si="1190"/>
        <v>0</v>
      </c>
      <c r="Z5443" s="35">
        <f t="shared" si="1188"/>
        <v>0</v>
      </c>
      <c r="AA5443" s="36">
        <f t="shared" si="1181"/>
        <v>0</v>
      </c>
      <c r="AB5443" s="36">
        <f t="shared" si="1182"/>
        <v>0</v>
      </c>
      <c r="AC5443" s="37">
        <f t="shared" si="1183"/>
        <v>0</v>
      </c>
      <c r="AD5443" s="35">
        <f>IF(OR(YEAR(G5443)&lt;2019,O5443="X"),0,IF(ISBLANK(H5443),DATEDIF(G5443,'[3]1.Pradzia'!$D$13,"M"),DATEDIF(G5443,H5443,"m")))</f>
        <v>0</v>
      </c>
      <c r="AE5443" s="37">
        <f>IF(E5443='[3]5.Grup_T'!$E$20,0,IF(AD5443&lt;&gt;0,M5443/V5443*MIN(12,AD5443),0))</f>
        <v>0</v>
      </c>
      <c r="AF5443" s="37">
        <f t="shared" si="1184"/>
        <v>0</v>
      </c>
      <c r="AG5443" s="37">
        <f t="shared" si="1185"/>
        <v>0</v>
      </c>
      <c r="AH5443" s="37">
        <f t="shared" si="1186"/>
        <v>0</v>
      </c>
      <c r="AI5443" s="35" t="str">
        <f t="shared" si="1187"/>
        <v>Nusidėvėjęs</v>
      </c>
      <c r="AJ5443" s="38" t="str">
        <f>IF(AND(F5443&lt;&gt;[3]Pav.tvarkyklė!$B$12,F5443&lt;&gt;[3]Pav.tvarkyklė!$B$13),"GVTNT","X")</f>
        <v>GVTNT</v>
      </c>
      <c r="AK5443" s="39">
        <f t="shared" si="1189"/>
        <v>0</v>
      </c>
      <c r="AL5443" s="41"/>
      <c r="AM5443" s="41"/>
      <c r="AN5443" s="41">
        <f t="shared" si="1177"/>
        <v>1900</v>
      </c>
      <c r="AO5443" s="41"/>
      <c r="AP5443" s="41"/>
      <c r="AQ5443" s="41"/>
      <c r="AR5443" s="42"/>
      <c r="AS5443" s="42"/>
      <c r="AU5443" s="43">
        <f t="shared" si="1178"/>
        <v>0</v>
      </c>
    </row>
    <row r="5444" spans="1:47" ht="15" customHeight="1" x14ac:dyDescent="0.25">
      <c r="A5444" s="11"/>
      <c r="B5444" s="19">
        <v>5613</v>
      </c>
      <c r="C5444" s="61"/>
      <c r="D5444" s="62"/>
      <c r="E5444" s="78"/>
      <c r="F5444" s="63"/>
      <c r="G5444" s="80"/>
      <c r="H5444" s="94"/>
      <c r="I5444" s="95"/>
      <c r="J5444" s="27"/>
      <c r="K5444" s="27"/>
      <c r="L5444" s="95"/>
      <c r="M5444" s="96"/>
      <c r="N5444" s="29">
        <v>0</v>
      </c>
      <c r="O5444" s="30" t="str">
        <f>IF(G5444&lt;=$N$2,"",IF(F5444=[3]Pav.tvarkyklė!$B$13,"",IF(ISBLANK(R5444),"X","")))</f>
        <v/>
      </c>
      <c r="P5444" s="91"/>
      <c r="Q5444" s="63"/>
      <c r="R5444" s="63"/>
      <c r="S5444" s="63"/>
      <c r="T5444" s="63"/>
      <c r="U5444" s="34" t="str">
        <f>IFERROR(INDEX('[3]5.Grup_T'!$G$4:$G$22,MATCH('6.Turtas'!E5444,'[3]5.Grup_T'!$E$4:$E$22,0)),"0")</f>
        <v>0</v>
      </c>
      <c r="V5444" s="35">
        <f t="shared" si="1179"/>
        <v>0</v>
      </c>
      <c r="W5444" s="35">
        <f>IF(NOT(ISBLANK(H5444)),(12-DATEDIF(H5444,'[3]1.Pradzia'!$D$13,"m")),0)</f>
        <v>0</v>
      </c>
      <c r="X5444" s="35">
        <f t="shared" si="1180"/>
        <v>0</v>
      </c>
      <c r="Y5444" s="35">
        <f t="shared" si="1190"/>
        <v>0</v>
      </c>
      <c r="Z5444" s="35">
        <f t="shared" si="1188"/>
        <v>0</v>
      </c>
      <c r="AA5444" s="36">
        <f t="shared" si="1181"/>
        <v>0</v>
      </c>
      <c r="AB5444" s="36">
        <f t="shared" si="1182"/>
        <v>0</v>
      </c>
      <c r="AC5444" s="37">
        <f t="shared" si="1183"/>
        <v>0</v>
      </c>
      <c r="AD5444" s="35">
        <f>IF(OR(YEAR(G5444)&lt;2019,O5444="X"),0,IF(ISBLANK(H5444),DATEDIF(G5444,'[3]1.Pradzia'!$D$13,"M"),DATEDIF(G5444,H5444,"m")))</f>
        <v>0</v>
      </c>
      <c r="AE5444" s="37">
        <f>IF(E5444='[3]5.Grup_T'!$E$20,0,IF(AD5444&lt;&gt;0,M5444/V5444*MIN(12,AD5444),0))</f>
        <v>0</v>
      </c>
      <c r="AF5444" s="37">
        <f t="shared" si="1184"/>
        <v>0</v>
      </c>
      <c r="AG5444" s="37">
        <f t="shared" si="1185"/>
        <v>0</v>
      </c>
      <c r="AH5444" s="37">
        <f t="shared" si="1186"/>
        <v>0</v>
      </c>
      <c r="AI5444" s="35" t="str">
        <f t="shared" si="1187"/>
        <v>Nusidėvėjęs</v>
      </c>
      <c r="AJ5444" s="38" t="str">
        <f>IF(AND(F5444&lt;&gt;[3]Pav.tvarkyklė!$B$12,F5444&lt;&gt;[3]Pav.tvarkyklė!$B$13),"GVTNT","X")</f>
        <v>GVTNT</v>
      </c>
      <c r="AK5444" s="39">
        <f t="shared" si="1189"/>
        <v>0</v>
      </c>
      <c r="AL5444" s="41"/>
      <c r="AM5444" s="41"/>
      <c r="AN5444" s="41">
        <f t="shared" si="1177"/>
        <v>1900</v>
      </c>
      <c r="AO5444" s="41"/>
      <c r="AP5444" s="41"/>
      <c r="AQ5444" s="41"/>
      <c r="AR5444" s="42"/>
      <c r="AS5444" s="42"/>
      <c r="AU5444" s="43">
        <f t="shared" si="1178"/>
        <v>0</v>
      </c>
    </row>
    <row r="5445" spans="1:47" ht="15" customHeight="1" x14ac:dyDescent="0.25">
      <c r="A5445" s="11"/>
      <c r="B5445" s="19">
        <v>5614</v>
      </c>
      <c r="C5445" s="61"/>
      <c r="D5445" s="62"/>
      <c r="E5445" s="78"/>
      <c r="F5445" s="63"/>
      <c r="G5445" s="80"/>
      <c r="H5445" s="94"/>
      <c r="I5445" s="95"/>
      <c r="J5445" s="27"/>
      <c r="K5445" s="27"/>
      <c r="L5445" s="95"/>
      <c r="M5445" s="96"/>
      <c r="N5445" s="29">
        <v>0</v>
      </c>
      <c r="O5445" s="30" t="str">
        <f>IF(G5445&lt;=$N$2,"",IF(F5445=[3]Pav.tvarkyklė!$B$13,"",IF(ISBLANK(R5445),"X","")))</f>
        <v/>
      </c>
      <c r="P5445" s="91"/>
      <c r="Q5445" s="63"/>
      <c r="R5445" s="63"/>
      <c r="S5445" s="63"/>
      <c r="T5445" s="63"/>
      <c r="U5445" s="34" t="str">
        <f>IFERROR(INDEX('[3]5.Grup_T'!$G$4:$G$22,MATCH('6.Turtas'!E5445,'[3]5.Grup_T'!$E$4:$E$22,0)),"0")</f>
        <v>0</v>
      </c>
      <c r="V5445" s="35">
        <f t="shared" si="1179"/>
        <v>0</v>
      </c>
      <c r="W5445" s="35">
        <f>IF(NOT(ISBLANK(H5445)),(12-DATEDIF(H5445,'[3]1.Pradzia'!$D$13,"m")),0)</f>
        <v>0</v>
      </c>
      <c r="X5445" s="35">
        <f t="shared" si="1180"/>
        <v>0</v>
      </c>
      <c r="Y5445" s="35">
        <f t="shared" si="1190"/>
        <v>0</v>
      </c>
      <c r="Z5445" s="35">
        <f t="shared" si="1188"/>
        <v>0</v>
      </c>
      <c r="AA5445" s="36">
        <f t="shared" si="1181"/>
        <v>0</v>
      </c>
      <c r="AB5445" s="36">
        <f t="shared" si="1182"/>
        <v>0</v>
      </c>
      <c r="AC5445" s="37">
        <f t="shared" si="1183"/>
        <v>0</v>
      </c>
      <c r="AD5445" s="35">
        <f>IF(OR(YEAR(G5445)&lt;2019,O5445="X"),0,IF(ISBLANK(H5445),DATEDIF(G5445,'[3]1.Pradzia'!$D$13,"M"),DATEDIF(G5445,H5445,"m")))</f>
        <v>0</v>
      </c>
      <c r="AE5445" s="37">
        <f>IF(E5445='[3]5.Grup_T'!$E$20,0,IF(AD5445&lt;&gt;0,M5445/V5445*MIN(12,AD5445),0))</f>
        <v>0</v>
      </c>
      <c r="AF5445" s="37">
        <f t="shared" si="1184"/>
        <v>0</v>
      </c>
      <c r="AG5445" s="37">
        <f t="shared" si="1185"/>
        <v>0</v>
      </c>
      <c r="AH5445" s="37">
        <f t="shared" si="1186"/>
        <v>0</v>
      </c>
      <c r="AI5445" s="35" t="str">
        <f t="shared" si="1187"/>
        <v>Nusidėvėjęs</v>
      </c>
      <c r="AJ5445" s="38" t="str">
        <f>IF(AND(F5445&lt;&gt;[3]Pav.tvarkyklė!$B$12,F5445&lt;&gt;[3]Pav.tvarkyklė!$B$13),"GVTNT","X")</f>
        <v>GVTNT</v>
      </c>
      <c r="AK5445" s="39">
        <f t="shared" si="1189"/>
        <v>0</v>
      </c>
      <c r="AL5445" s="41"/>
      <c r="AM5445" s="41"/>
      <c r="AN5445" s="41">
        <f t="shared" ref="AN5445:AN5482" si="1191">YEAR(G5445)</f>
        <v>1900</v>
      </c>
      <c r="AO5445" s="41"/>
      <c r="AP5445" s="41"/>
      <c r="AQ5445" s="41"/>
      <c r="AR5445" s="42"/>
      <c r="AS5445" s="42"/>
      <c r="AU5445" s="43">
        <f t="shared" ref="AU5445:AU5482" si="1192">AF5445-AT5445</f>
        <v>0</v>
      </c>
    </row>
    <row r="5446" spans="1:47" ht="15" customHeight="1" x14ac:dyDescent="0.25">
      <c r="A5446" s="11"/>
      <c r="B5446" s="19">
        <v>5615</v>
      </c>
      <c r="C5446" s="61"/>
      <c r="D5446" s="62"/>
      <c r="E5446" s="78"/>
      <c r="F5446" s="63"/>
      <c r="G5446" s="80"/>
      <c r="H5446" s="94"/>
      <c r="I5446" s="95"/>
      <c r="J5446" s="27"/>
      <c r="K5446" s="27"/>
      <c r="L5446" s="95"/>
      <c r="M5446" s="96"/>
      <c r="N5446" s="29">
        <v>0</v>
      </c>
      <c r="O5446" s="30" t="str">
        <f>IF(G5446&lt;=$N$2,"",IF(F5446=[3]Pav.tvarkyklė!$B$13,"",IF(ISBLANK(R5446),"X","")))</f>
        <v/>
      </c>
      <c r="P5446" s="91"/>
      <c r="Q5446" s="63"/>
      <c r="R5446" s="63"/>
      <c r="S5446" s="63"/>
      <c r="T5446" s="63"/>
      <c r="U5446" s="34" t="str">
        <f>IFERROR(INDEX('[3]5.Grup_T'!$G$4:$G$22,MATCH('6.Turtas'!E5446,'[3]5.Grup_T'!$E$4:$E$22,0)),"0")</f>
        <v>0</v>
      </c>
      <c r="V5446" s="35">
        <f t="shared" si="1179"/>
        <v>0</v>
      </c>
      <c r="W5446" s="35">
        <f>IF(NOT(ISBLANK(H5446)),(12-DATEDIF(H5446,'[3]1.Pradzia'!$D$13,"m")),0)</f>
        <v>0</v>
      </c>
      <c r="X5446" s="35">
        <f t="shared" si="1180"/>
        <v>0</v>
      </c>
      <c r="Y5446" s="35">
        <f t="shared" si="1190"/>
        <v>0</v>
      </c>
      <c r="Z5446" s="35">
        <f t="shared" si="1188"/>
        <v>0</v>
      </c>
      <c r="AA5446" s="36">
        <f t="shared" si="1181"/>
        <v>0</v>
      </c>
      <c r="AB5446" s="36">
        <f t="shared" si="1182"/>
        <v>0</v>
      </c>
      <c r="AC5446" s="37">
        <f t="shared" si="1183"/>
        <v>0</v>
      </c>
      <c r="AD5446" s="35">
        <f>IF(OR(YEAR(G5446)&lt;2019,O5446="X"),0,IF(ISBLANK(H5446),DATEDIF(G5446,'[3]1.Pradzia'!$D$13,"M"),DATEDIF(G5446,H5446,"m")))</f>
        <v>0</v>
      </c>
      <c r="AE5446" s="37">
        <f>IF(E5446='[3]5.Grup_T'!$E$20,0,IF(AD5446&lt;&gt;0,M5446/V5446*MIN(12,AD5446),0))</f>
        <v>0</v>
      </c>
      <c r="AF5446" s="37">
        <f t="shared" si="1184"/>
        <v>0</v>
      </c>
      <c r="AG5446" s="37">
        <f t="shared" si="1185"/>
        <v>0</v>
      </c>
      <c r="AH5446" s="37">
        <f t="shared" si="1186"/>
        <v>0</v>
      </c>
      <c r="AI5446" s="35" t="str">
        <f t="shared" si="1187"/>
        <v>Nusidėvėjęs</v>
      </c>
      <c r="AJ5446" s="38" t="str">
        <f>IF(AND(F5446&lt;&gt;[3]Pav.tvarkyklė!$B$12,F5446&lt;&gt;[3]Pav.tvarkyklė!$B$13),"GVTNT","X")</f>
        <v>GVTNT</v>
      </c>
      <c r="AK5446" s="39">
        <f t="shared" si="1189"/>
        <v>0</v>
      </c>
      <c r="AL5446" s="41"/>
      <c r="AM5446" s="41"/>
      <c r="AN5446" s="41">
        <f t="shared" si="1191"/>
        <v>1900</v>
      </c>
      <c r="AO5446" s="41"/>
      <c r="AP5446" s="41"/>
      <c r="AQ5446" s="41"/>
      <c r="AR5446" s="42"/>
      <c r="AS5446" s="42"/>
      <c r="AU5446" s="43">
        <f t="shared" si="1192"/>
        <v>0</v>
      </c>
    </row>
    <row r="5447" spans="1:47" ht="15" customHeight="1" x14ac:dyDescent="0.25">
      <c r="A5447" s="11"/>
      <c r="B5447" s="19">
        <v>5616</v>
      </c>
      <c r="C5447" s="61"/>
      <c r="D5447" s="62"/>
      <c r="E5447" s="78"/>
      <c r="F5447" s="63"/>
      <c r="G5447" s="80"/>
      <c r="H5447" s="94"/>
      <c r="I5447" s="95"/>
      <c r="J5447" s="27"/>
      <c r="K5447" s="27"/>
      <c r="L5447" s="95"/>
      <c r="M5447" s="96"/>
      <c r="N5447" s="29">
        <v>0</v>
      </c>
      <c r="O5447" s="30" t="str">
        <f>IF(G5447&lt;=$N$2,"",IF(F5447=[3]Pav.tvarkyklė!$B$13,"",IF(ISBLANK(R5447),"X","")))</f>
        <v/>
      </c>
      <c r="P5447" s="91"/>
      <c r="Q5447" s="63"/>
      <c r="R5447" s="63"/>
      <c r="S5447" s="63"/>
      <c r="T5447" s="63"/>
      <c r="U5447" s="34" t="str">
        <f>IFERROR(INDEX('[3]5.Grup_T'!$G$4:$G$22,MATCH('6.Turtas'!E5447,'[3]5.Grup_T'!$E$4:$E$22,0)),"0")</f>
        <v>0</v>
      </c>
      <c r="V5447" s="35">
        <f t="shared" si="1179"/>
        <v>0</v>
      </c>
      <c r="W5447" s="35">
        <f>IF(NOT(ISBLANK(H5447)),(12-DATEDIF(H5447,'[3]1.Pradzia'!$D$13,"m")),0)</f>
        <v>0</v>
      </c>
      <c r="X5447" s="35">
        <f t="shared" si="1180"/>
        <v>0</v>
      </c>
      <c r="Y5447" s="35">
        <f t="shared" si="1190"/>
        <v>0</v>
      </c>
      <c r="Z5447" s="35">
        <f t="shared" si="1188"/>
        <v>0</v>
      </c>
      <c r="AA5447" s="36">
        <f t="shared" si="1181"/>
        <v>0</v>
      </c>
      <c r="AB5447" s="36">
        <f t="shared" si="1182"/>
        <v>0</v>
      </c>
      <c r="AC5447" s="37">
        <f t="shared" si="1183"/>
        <v>0</v>
      </c>
      <c r="AD5447" s="35">
        <f>IF(OR(YEAR(G5447)&lt;2019,O5447="X"),0,IF(ISBLANK(H5447),DATEDIF(G5447,'[3]1.Pradzia'!$D$13,"M"),DATEDIF(G5447,H5447,"m")))</f>
        <v>0</v>
      </c>
      <c r="AE5447" s="37">
        <f>IF(E5447='[3]5.Grup_T'!$E$20,0,IF(AD5447&lt;&gt;0,M5447/V5447*MIN(12,AD5447),0))</f>
        <v>0</v>
      </c>
      <c r="AF5447" s="37">
        <f t="shared" si="1184"/>
        <v>0</v>
      </c>
      <c r="AG5447" s="37">
        <f t="shared" si="1185"/>
        <v>0</v>
      </c>
      <c r="AH5447" s="37">
        <f t="shared" si="1186"/>
        <v>0</v>
      </c>
      <c r="AI5447" s="35" t="str">
        <f t="shared" si="1187"/>
        <v>Nusidėvėjęs</v>
      </c>
      <c r="AJ5447" s="38" t="str">
        <f>IF(AND(F5447&lt;&gt;[3]Pav.tvarkyklė!$B$12,F5447&lt;&gt;[3]Pav.tvarkyklė!$B$13),"GVTNT","X")</f>
        <v>GVTNT</v>
      </c>
      <c r="AK5447" s="39">
        <f t="shared" si="1189"/>
        <v>0</v>
      </c>
      <c r="AL5447" s="41"/>
      <c r="AM5447" s="41"/>
      <c r="AN5447" s="41">
        <f t="shared" si="1191"/>
        <v>1900</v>
      </c>
      <c r="AO5447" s="41"/>
      <c r="AP5447" s="41"/>
      <c r="AQ5447" s="41"/>
      <c r="AR5447" s="42"/>
      <c r="AS5447" s="42"/>
      <c r="AU5447" s="43">
        <f t="shared" si="1192"/>
        <v>0</v>
      </c>
    </row>
    <row r="5448" spans="1:47" ht="15" customHeight="1" x14ac:dyDescent="0.25">
      <c r="A5448" s="11"/>
      <c r="B5448" s="19">
        <v>5617</v>
      </c>
      <c r="C5448" s="61"/>
      <c r="D5448" s="62"/>
      <c r="E5448" s="78"/>
      <c r="F5448" s="63"/>
      <c r="G5448" s="80"/>
      <c r="H5448" s="94"/>
      <c r="I5448" s="95"/>
      <c r="J5448" s="27"/>
      <c r="K5448" s="27"/>
      <c r="L5448" s="95"/>
      <c r="M5448" s="96"/>
      <c r="N5448" s="29">
        <v>0</v>
      </c>
      <c r="O5448" s="30" t="str">
        <f>IF(G5448&lt;=$N$2,"",IF(F5448=[3]Pav.tvarkyklė!$B$13,"",IF(ISBLANK(R5448),"X","")))</f>
        <v/>
      </c>
      <c r="P5448" s="91"/>
      <c r="Q5448" s="63"/>
      <c r="R5448" s="63"/>
      <c r="S5448" s="63"/>
      <c r="T5448" s="63"/>
      <c r="U5448" s="34" t="str">
        <f>IFERROR(INDEX('[3]5.Grup_T'!$G$4:$G$22,MATCH('6.Turtas'!E5448,'[3]5.Grup_T'!$E$4:$E$22,0)),"0")</f>
        <v>0</v>
      </c>
      <c r="V5448" s="35">
        <f t="shared" si="1179"/>
        <v>0</v>
      </c>
      <c r="W5448" s="35">
        <f>IF(NOT(ISBLANK(H5448)),(12-DATEDIF(H5448,'[3]1.Pradzia'!$D$13,"m")),0)</f>
        <v>0</v>
      </c>
      <c r="X5448" s="35">
        <f t="shared" si="1180"/>
        <v>0</v>
      </c>
      <c r="Y5448" s="35">
        <f t="shared" si="1190"/>
        <v>0</v>
      </c>
      <c r="Z5448" s="35">
        <f t="shared" si="1188"/>
        <v>0</v>
      </c>
      <c r="AA5448" s="36">
        <f t="shared" si="1181"/>
        <v>0</v>
      </c>
      <c r="AB5448" s="36">
        <f t="shared" si="1182"/>
        <v>0</v>
      </c>
      <c r="AC5448" s="37">
        <f t="shared" si="1183"/>
        <v>0</v>
      </c>
      <c r="AD5448" s="35">
        <f>IF(OR(YEAR(G5448)&lt;2019,O5448="X"),0,IF(ISBLANK(H5448),DATEDIF(G5448,'[3]1.Pradzia'!$D$13,"M"),DATEDIF(G5448,H5448,"m")))</f>
        <v>0</v>
      </c>
      <c r="AE5448" s="37">
        <f>IF(E5448='[3]5.Grup_T'!$E$20,0,IF(AD5448&lt;&gt;0,M5448/V5448*MIN(12,AD5448),0))</f>
        <v>0</v>
      </c>
      <c r="AF5448" s="37">
        <f t="shared" si="1184"/>
        <v>0</v>
      </c>
      <c r="AG5448" s="37">
        <f t="shared" si="1185"/>
        <v>0</v>
      </c>
      <c r="AH5448" s="37">
        <f t="shared" si="1186"/>
        <v>0</v>
      </c>
      <c r="AI5448" s="35" t="str">
        <f t="shared" si="1187"/>
        <v>Nusidėvėjęs</v>
      </c>
      <c r="AJ5448" s="38" t="str">
        <f>IF(AND(F5448&lt;&gt;[3]Pav.tvarkyklė!$B$12,F5448&lt;&gt;[3]Pav.tvarkyklė!$B$13),"GVTNT","X")</f>
        <v>GVTNT</v>
      </c>
      <c r="AK5448" s="39">
        <f t="shared" si="1189"/>
        <v>0</v>
      </c>
      <c r="AL5448" s="41"/>
      <c r="AM5448" s="41"/>
      <c r="AN5448" s="41">
        <f t="shared" si="1191"/>
        <v>1900</v>
      </c>
      <c r="AO5448" s="41"/>
      <c r="AP5448" s="41"/>
      <c r="AQ5448" s="41"/>
      <c r="AR5448" s="42"/>
      <c r="AS5448" s="42"/>
      <c r="AU5448" s="43">
        <f t="shared" si="1192"/>
        <v>0</v>
      </c>
    </row>
    <row r="5449" spans="1:47" ht="15" customHeight="1" x14ac:dyDescent="0.25">
      <c r="A5449" s="11"/>
      <c r="B5449" s="19">
        <v>5618</v>
      </c>
      <c r="C5449" s="61"/>
      <c r="D5449" s="62"/>
      <c r="E5449" s="78"/>
      <c r="F5449" s="63"/>
      <c r="G5449" s="80"/>
      <c r="H5449" s="94"/>
      <c r="I5449" s="95"/>
      <c r="J5449" s="27"/>
      <c r="K5449" s="27"/>
      <c r="L5449" s="95"/>
      <c r="M5449" s="96"/>
      <c r="N5449" s="29">
        <v>0</v>
      </c>
      <c r="O5449" s="30" t="str">
        <f>IF(G5449&lt;=$N$2,"",IF(F5449=[3]Pav.tvarkyklė!$B$13,"",IF(ISBLANK(R5449),"X","")))</f>
        <v/>
      </c>
      <c r="P5449" s="91"/>
      <c r="Q5449" s="63"/>
      <c r="R5449" s="63"/>
      <c r="S5449" s="63"/>
      <c r="T5449" s="63"/>
      <c r="U5449" s="34" t="str">
        <f>IFERROR(INDEX('[3]5.Grup_T'!$G$4:$G$22,MATCH('6.Turtas'!E5449,'[3]5.Grup_T'!$E$4:$E$22,0)),"0")</f>
        <v>0</v>
      </c>
      <c r="V5449" s="35">
        <f t="shared" si="1179"/>
        <v>0</v>
      </c>
      <c r="W5449" s="35">
        <f>IF(NOT(ISBLANK(H5449)),(12-DATEDIF(H5449,'[3]1.Pradzia'!$D$13,"m")),0)</f>
        <v>0</v>
      </c>
      <c r="X5449" s="35">
        <f t="shared" si="1180"/>
        <v>0</v>
      </c>
      <c r="Y5449" s="35">
        <f t="shared" si="1190"/>
        <v>0</v>
      </c>
      <c r="Z5449" s="35">
        <f t="shared" si="1188"/>
        <v>0</v>
      </c>
      <c r="AA5449" s="36">
        <f t="shared" si="1181"/>
        <v>0</v>
      </c>
      <c r="AB5449" s="36">
        <f t="shared" si="1182"/>
        <v>0</v>
      </c>
      <c r="AC5449" s="37">
        <f t="shared" si="1183"/>
        <v>0</v>
      </c>
      <c r="AD5449" s="35">
        <f>IF(OR(YEAR(G5449)&lt;2019,O5449="X"),0,IF(ISBLANK(H5449),DATEDIF(G5449,'[3]1.Pradzia'!$D$13,"M"),DATEDIF(G5449,H5449,"m")))</f>
        <v>0</v>
      </c>
      <c r="AE5449" s="37">
        <f>IF(E5449='[3]5.Grup_T'!$E$20,0,IF(AD5449&lt;&gt;0,M5449/V5449*MIN(12,AD5449),0))</f>
        <v>0</v>
      </c>
      <c r="AF5449" s="37">
        <f t="shared" si="1184"/>
        <v>0</v>
      </c>
      <c r="AG5449" s="37">
        <f t="shared" si="1185"/>
        <v>0</v>
      </c>
      <c r="AH5449" s="37">
        <f t="shared" si="1186"/>
        <v>0</v>
      </c>
      <c r="AI5449" s="35" t="str">
        <f t="shared" si="1187"/>
        <v>Nusidėvėjęs</v>
      </c>
      <c r="AJ5449" s="38" t="str">
        <f>IF(AND(F5449&lt;&gt;[3]Pav.tvarkyklė!$B$12,F5449&lt;&gt;[3]Pav.tvarkyklė!$B$13),"GVTNT","X")</f>
        <v>GVTNT</v>
      </c>
      <c r="AK5449" s="39">
        <f t="shared" si="1189"/>
        <v>0</v>
      </c>
      <c r="AL5449" s="41"/>
      <c r="AM5449" s="41"/>
      <c r="AN5449" s="41">
        <f t="shared" si="1191"/>
        <v>1900</v>
      </c>
      <c r="AO5449" s="41"/>
      <c r="AP5449" s="41"/>
      <c r="AQ5449" s="41"/>
      <c r="AR5449" s="42"/>
      <c r="AS5449" s="42"/>
      <c r="AU5449" s="43">
        <f t="shared" si="1192"/>
        <v>0</v>
      </c>
    </row>
    <row r="5450" spans="1:47" ht="15" customHeight="1" x14ac:dyDescent="0.25">
      <c r="A5450" s="11"/>
      <c r="B5450" s="19">
        <v>5619</v>
      </c>
      <c r="C5450" s="61"/>
      <c r="D5450" s="62"/>
      <c r="E5450" s="78"/>
      <c r="F5450" s="63"/>
      <c r="G5450" s="80"/>
      <c r="H5450" s="94"/>
      <c r="I5450" s="95"/>
      <c r="J5450" s="27"/>
      <c r="K5450" s="27"/>
      <c r="L5450" s="95"/>
      <c r="M5450" s="96"/>
      <c r="N5450" s="29">
        <v>0</v>
      </c>
      <c r="O5450" s="30" t="str">
        <f>IF(G5450&lt;=$N$2,"",IF(F5450=[3]Pav.tvarkyklė!$B$13,"",IF(ISBLANK(R5450),"X","")))</f>
        <v/>
      </c>
      <c r="P5450" s="91"/>
      <c r="Q5450" s="63"/>
      <c r="R5450" s="63"/>
      <c r="S5450" s="63"/>
      <c r="T5450" s="63"/>
      <c r="U5450" s="34" t="str">
        <f>IFERROR(INDEX('[3]5.Grup_T'!$G$4:$G$22,MATCH('6.Turtas'!E5450,'[3]5.Grup_T'!$E$4:$E$22,0)),"0")</f>
        <v>0</v>
      </c>
      <c r="V5450" s="35">
        <f t="shared" si="1179"/>
        <v>0</v>
      </c>
      <c r="W5450" s="35">
        <f>IF(NOT(ISBLANK(H5450)),(12-DATEDIF(H5450,'[3]1.Pradzia'!$D$13,"m")),0)</f>
        <v>0</v>
      </c>
      <c r="X5450" s="35">
        <f t="shared" si="1180"/>
        <v>0</v>
      </c>
      <c r="Y5450" s="35">
        <f t="shared" si="1190"/>
        <v>0</v>
      </c>
      <c r="Z5450" s="35">
        <f t="shared" si="1188"/>
        <v>0</v>
      </c>
      <c r="AA5450" s="36">
        <f t="shared" si="1181"/>
        <v>0</v>
      </c>
      <c r="AB5450" s="36">
        <f t="shared" si="1182"/>
        <v>0</v>
      </c>
      <c r="AC5450" s="37">
        <f t="shared" si="1183"/>
        <v>0</v>
      </c>
      <c r="AD5450" s="35">
        <f>IF(OR(YEAR(G5450)&lt;2019,O5450="X"),0,IF(ISBLANK(H5450),DATEDIF(G5450,'[3]1.Pradzia'!$D$13,"M"),DATEDIF(G5450,H5450,"m")))</f>
        <v>0</v>
      </c>
      <c r="AE5450" s="37">
        <f>IF(E5450='[3]5.Grup_T'!$E$20,0,IF(AD5450&lt;&gt;0,M5450/V5450*MIN(12,AD5450),0))</f>
        <v>0</v>
      </c>
      <c r="AF5450" s="37">
        <f t="shared" si="1184"/>
        <v>0</v>
      </c>
      <c r="AG5450" s="37">
        <f t="shared" si="1185"/>
        <v>0</v>
      </c>
      <c r="AH5450" s="37">
        <f t="shared" si="1186"/>
        <v>0</v>
      </c>
      <c r="AI5450" s="35" t="str">
        <f t="shared" si="1187"/>
        <v>Nusidėvėjęs</v>
      </c>
      <c r="AJ5450" s="38" t="str">
        <f>IF(AND(F5450&lt;&gt;[3]Pav.tvarkyklė!$B$12,F5450&lt;&gt;[3]Pav.tvarkyklė!$B$13),"GVTNT","X")</f>
        <v>GVTNT</v>
      </c>
      <c r="AK5450" s="39">
        <f t="shared" si="1189"/>
        <v>0</v>
      </c>
      <c r="AL5450" s="41"/>
      <c r="AM5450" s="41"/>
      <c r="AN5450" s="41">
        <f t="shared" si="1191"/>
        <v>1900</v>
      </c>
      <c r="AO5450" s="41"/>
      <c r="AP5450" s="41"/>
      <c r="AQ5450" s="41"/>
      <c r="AR5450" s="42"/>
      <c r="AS5450" s="42"/>
      <c r="AU5450" s="43">
        <f t="shared" si="1192"/>
        <v>0</v>
      </c>
    </row>
    <row r="5451" spans="1:47" ht="15" customHeight="1" x14ac:dyDescent="0.25">
      <c r="A5451" s="11"/>
      <c r="B5451" s="19">
        <v>5620</v>
      </c>
      <c r="C5451" s="61"/>
      <c r="D5451" s="62"/>
      <c r="E5451" s="78"/>
      <c r="F5451" s="63"/>
      <c r="G5451" s="80"/>
      <c r="H5451" s="94"/>
      <c r="I5451" s="95"/>
      <c r="J5451" s="27"/>
      <c r="K5451" s="27"/>
      <c r="L5451" s="95"/>
      <c r="M5451" s="96"/>
      <c r="N5451" s="29">
        <v>0</v>
      </c>
      <c r="O5451" s="30" t="str">
        <f>IF(G5451&lt;=$N$2,"",IF(F5451=[3]Pav.tvarkyklė!$B$13,"",IF(ISBLANK(R5451),"X","")))</f>
        <v/>
      </c>
      <c r="P5451" s="91"/>
      <c r="Q5451" s="63"/>
      <c r="R5451" s="63"/>
      <c r="S5451" s="63"/>
      <c r="T5451" s="63"/>
      <c r="U5451" s="34" t="str">
        <f>IFERROR(INDEX('[3]5.Grup_T'!$G$4:$G$22,MATCH('6.Turtas'!E5451,'[3]5.Grup_T'!$E$4:$E$22,0)),"0")</f>
        <v>0</v>
      </c>
      <c r="V5451" s="35">
        <f t="shared" si="1179"/>
        <v>0</v>
      </c>
      <c r="W5451" s="35">
        <f>IF(NOT(ISBLANK(H5451)),(12-DATEDIF(H5451,'[3]1.Pradzia'!$D$13,"m")),0)</f>
        <v>0</v>
      </c>
      <c r="X5451" s="35">
        <f t="shared" si="1180"/>
        <v>0</v>
      </c>
      <c r="Y5451" s="35">
        <f t="shared" si="1190"/>
        <v>0</v>
      </c>
      <c r="Z5451" s="35">
        <f t="shared" si="1188"/>
        <v>0</v>
      </c>
      <c r="AA5451" s="36">
        <f t="shared" si="1181"/>
        <v>0</v>
      </c>
      <c r="AB5451" s="36">
        <f t="shared" si="1182"/>
        <v>0</v>
      </c>
      <c r="AC5451" s="37">
        <f t="shared" si="1183"/>
        <v>0</v>
      </c>
      <c r="AD5451" s="35">
        <f>IF(OR(YEAR(G5451)&lt;2019,O5451="X"),0,IF(ISBLANK(H5451),DATEDIF(G5451,'[3]1.Pradzia'!$D$13,"M"),DATEDIF(G5451,H5451,"m")))</f>
        <v>0</v>
      </c>
      <c r="AE5451" s="37">
        <f>IF(E5451='[3]5.Grup_T'!$E$20,0,IF(AD5451&lt;&gt;0,M5451/V5451*MIN(12,AD5451),0))</f>
        <v>0</v>
      </c>
      <c r="AF5451" s="37">
        <f t="shared" si="1184"/>
        <v>0</v>
      </c>
      <c r="AG5451" s="37">
        <f t="shared" si="1185"/>
        <v>0</v>
      </c>
      <c r="AH5451" s="37">
        <f t="shared" si="1186"/>
        <v>0</v>
      </c>
      <c r="AI5451" s="35" t="str">
        <f t="shared" si="1187"/>
        <v>Nusidėvėjęs</v>
      </c>
      <c r="AJ5451" s="38" t="str">
        <f>IF(AND(F5451&lt;&gt;[3]Pav.tvarkyklė!$B$12,F5451&lt;&gt;[3]Pav.tvarkyklė!$B$13),"GVTNT","X")</f>
        <v>GVTNT</v>
      </c>
      <c r="AK5451" s="39">
        <f t="shared" si="1189"/>
        <v>0</v>
      </c>
      <c r="AL5451" s="41"/>
      <c r="AM5451" s="41"/>
      <c r="AN5451" s="41">
        <f t="shared" si="1191"/>
        <v>1900</v>
      </c>
      <c r="AO5451" s="41"/>
      <c r="AP5451" s="41"/>
      <c r="AQ5451" s="41"/>
      <c r="AR5451" s="42"/>
      <c r="AS5451" s="42"/>
      <c r="AU5451" s="43">
        <f t="shared" si="1192"/>
        <v>0</v>
      </c>
    </row>
    <row r="5452" spans="1:47" ht="15" customHeight="1" x14ac:dyDescent="0.25">
      <c r="A5452" s="11"/>
      <c r="B5452" s="19">
        <v>5621</v>
      </c>
      <c r="C5452" s="61"/>
      <c r="D5452" s="62"/>
      <c r="E5452" s="78"/>
      <c r="F5452" s="63"/>
      <c r="G5452" s="80"/>
      <c r="H5452" s="94"/>
      <c r="I5452" s="95"/>
      <c r="J5452" s="27"/>
      <c r="K5452" s="27"/>
      <c r="L5452" s="95"/>
      <c r="M5452" s="96"/>
      <c r="N5452" s="29">
        <v>0</v>
      </c>
      <c r="O5452" s="30" t="str">
        <f>IF(G5452&lt;=$N$2,"",IF(F5452=[3]Pav.tvarkyklė!$B$13,"",IF(ISBLANK(R5452),"X","")))</f>
        <v/>
      </c>
      <c r="P5452" s="91"/>
      <c r="Q5452" s="63"/>
      <c r="R5452" s="63"/>
      <c r="S5452" s="63"/>
      <c r="T5452" s="63"/>
      <c r="U5452" s="34" t="str">
        <f>IFERROR(INDEX('[3]5.Grup_T'!$G$4:$G$22,MATCH('6.Turtas'!E5452,'[3]5.Grup_T'!$E$4:$E$22,0)),"0")</f>
        <v>0</v>
      </c>
      <c r="V5452" s="35">
        <f t="shared" si="1179"/>
        <v>0</v>
      </c>
      <c r="W5452" s="35">
        <f>IF(NOT(ISBLANK(H5452)),(12-DATEDIF(H5452,'[3]1.Pradzia'!$D$13,"m")),0)</f>
        <v>0</v>
      </c>
      <c r="X5452" s="35">
        <f t="shared" si="1180"/>
        <v>0</v>
      </c>
      <c r="Y5452" s="35">
        <f t="shared" si="1190"/>
        <v>0</v>
      </c>
      <c r="Z5452" s="35">
        <f t="shared" si="1188"/>
        <v>0</v>
      </c>
      <c r="AA5452" s="36">
        <f t="shared" si="1181"/>
        <v>0</v>
      </c>
      <c r="AB5452" s="36">
        <f t="shared" si="1182"/>
        <v>0</v>
      </c>
      <c r="AC5452" s="37">
        <f t="shared" si="1183"/>
        <v>0</v>
      </c>
      <c r="AD5452" s="35">
        <f>IF(OR(YEAR(G5452)&lt;2019,O5452="X"),0,IF(ISBLANK(H5452),DATEDIF(G5452,'[3]1.Pradzia'!$D$13,"M"),DATEDIF(G5452,H5452,"m")))</f>
        <v>0</v>
      </c>
      <c r="AE5452" s="37">
        <f>IF(E5452='[3]5.Grup_T'!$E$20,0,IF(AD5452&lt;&gt;0,M5452/V5452*MIN(12,AD5452),0))</f>
        <v>0</v>
      </c>
      <c r="AF5452" s="37">
        <f t="shared" si="1184"/>
        <v>0</v>
      </c>
      <c r="AG5452" s="37">
        <f t="shared" si="1185"/>
        <v>0</v>
      </c>
      <c r="AH5452" s="37">
        <f t="shared" si="1186"/>
        <v>0</v>
      </c>
      <c r="AI5452" s="35" t="str">
        <f t="shared" si="1187"/>
        <v>Nusidėvėjęs</v>
      </c>
      <c r="AJ5452" s="38" t="str">
        <f>IF(AND(F5452&lt;&gt;[3]Pav.tvarkyklė!$B$12,F5452&lt;&gt;[3]Pav.tvarkyklė!$B$13),"GVTNT","X")</f>
        <v>GVTNT</v>
      </c>
      <c r="AK5452" s="39">
        <f t="shared" si="1189"/>
        <v>0</v>
      </c>
      <c r="AL5452" s="41"/>
      <c r="AM5452" s="41"/>
      <c r="AN5452" s="41">
        <f t="shared" si="1191"/>
        <v>1900</v>
      </c>
      <c r="AO5452" s="41"/>
      <c r="AP5452" s="41"/>
      <c r="AQ5452" s="41"/>
      <c r="AR5452" s="42"/>
      <c r="AS5452" s="42"/>
      <c r="AU5452" s="43">
        <f t="shared" si="1192"/>
        <v>0</v>
      </c>
    </row>
    <row r="5453" spans="1:47" ht="15" customHeight="1" x14ac:dyDescent="0.25">
      <c r="A5453" s="11"/>
      <c r="B5453" s="19">
        <v>5622</v>
      </c>
      <c r="C5453" s="61"/>
      <c r="D5453" s="62"/>
      <c r="E5453" s="78"/>
      <c r="F5453" s="63"/>
      <c r="G5453" s="80"/>
      <c r="H5453" s="94"/>
      <c r="I5453" s="95"/>
      <c r="J5453" s="27"/>
      <c r="K5453" s="27"/>
      <c r="L5453" s="95"/>
      <c r="M5453" s="96"/>
      <c r="N5453" s="29">
        <v>0</v>
      </c>
      <c r="O5453" s="30" t="str">
        <f>IF(G5453&lt;=$N$2,"",IF(F5453=[3]Pav.tvarkyklė!$B$13,"",IF(ISBLANK(R5453),"X","")))</f>
        <v/>
      </c>
      <c r="P5453" s="91"/>
      <c r="Q5453" s="63"/>
      <c r="R5453" s="63"/>
      <c r="S5453" s="63"/>
      <c r="T5453" s="63"/>
      <c r="U5453" s="34" t="str">
        <f>IFERROR(INDEX('[3]5.Grup_T'!$G$4:$G$22,MATCH('6.Turtas'!E5453,'[3]5.Grup_T'!$E$4:$E$22,0)),"0")</f>
        <v>0</v>
      </c>
      <c r="V5453" s="35">
        <f t="shared" si="1179"/>
        <v>0</v>
      </c>
      <c r="W5453" s="35">
        <f>IF(NOT(ISBLANK(H5453)),(12-DATEDIF(H5453,'[3]1.Pradzia'!$D$13,"m")),0)</f>
        <v>0</v>
      </c>
      <c r="X5453" s="35">
        <f t="shared" si="1180"/>
        <v>0</v>
      </c>
      <c r="Y5453" s="35">
        <f t="shared" si="1190"/>
        <v>0</v>
      </c>
      <c r="Z5453" s="35">
        <f t="shared" si="1188"/>
        <v>0</v>
      </c>
      <c r="AA5453" s="36">
        <f t="shared" si="1181"/>
        <v>0</v>
      </c>
      <c r="AB5453" s="36">
        <f t="shared" si="1182"/>
        <v>0</v>
      </c>
      <c r="AC5453" s="37">
        <f t="shared" si="1183"/>
        <v>0</v>
      </c>
      <c r="AD5453" s="35">
        <f>IF(OR(YEAR(G5453)&lt;2019,O5453="X"),0,IF(ISBLANK(H5453),DATEDIF(G5453,'[3]1.Pradzia'!$D$13,"M"),DATEDIF(G5453,H5453,"m")))</f>
        <v>0</v>
      </c>
      <c r="AE5453" s="37">
        <f>IF(E5453='[3]5.Grup_T'!$E$20,0,IF(AD5453&lt;&gt;0,M5453/V5453*MIN(12,AD5453),0))</f>
        <v>0</v>
      </c>
      <c r="AF5453" s="37">
        <f t="shared" si="1184"/>
        <v>0</v>
      </c>
      <c r="AG5453" s="37">
        <f t="shared" si="1185"/>
        <v>0</v>
      </c>
      <c r="AH5453" s="37">
        <f t="shared" si="1186"/>
        <v>0</v>
      </c>
      <c r="AI5453" s="35" t="str">
        <f t="shared" si="1187"/>
        <v>Nusidėvėjęs</v>
      </c>
      <c r="AJ5453" s="38" t="str">
        <f>IF(AND(F5453&lt;&gt;[3]Pav.tvarkyklė!$B$12,F5453&lt;&gt;[3]Pav.tvarkyklė!$B$13),"GVTNT","X")</f>
        <v>GVTNT</v>
      </c>
      <c r="AK5453" s="39">
        <f t="shared" si="1189"/>
        <v>0</v>
      </c>
      <c r="AL5453" s="41"/>
      <c r="AM5453" s="41"/>
      <c r="AN5453" s="41">
        <f t="shared" si="1191"/>
        <v>1900</v>
      </c>
      <c r="AO5453" s="41"/>
      <c r="AP5453" s="41"/>
      <c r="AQ5453" s="41"/>
      <c r="AR5453" s="42"/>
      <c r="AS5453" s="42"/>
      <c r="AU5453" s="43">
        <f t="shared" si="1192"/>
        <v>0</v>
      </c>
    </row>
    <row r="5454" spans="1:47" ht="15" customHeight="1" x14ac:dyDescent="0.25">
      <c r="A5454" s="11"/>
      <c r="B5454" s="19">
        <v>5623</v>
      </c>
      <c r="C5454" s="61"/>
      <c r="D5454" s="62"/>
      <c r="E5454" s="78"/>
      <c r="F5454" s="63"/>
      <c r="G5454" s="80"/>
      <c r="H5454" s="94"/>
      <c r="I5454" s="95"/>
      <c r="J5454" s="27"/>
      <c r="K5454" s="27"/>
      <c r="L5454" s="95"/>
      <c r="M5454" s="96"/>
      <c r="N5454" s="29">
        <v>0</v>
      </c>
      <c r="O5454" s="30" t="str">
        <f>IF(G5454&lt;=$N$2,"",IF(F5454=[3]Pav.tvarkyklė!$B$13,"",IF(ISBLANK(R5454),"X","")))</f>
        <v/>
      </c>
      <c r="P5454" s="91"/>
      <c r="Q5454" s="63"/>
      <c r="R5454" s="63"/>
      <c r="S5454" s="63"/>
      <c r="T5454" s="63"/>
      <c r="U5454" s="34" t="str">
        <f>IFERROR(INDEX('[3]5.Grup_T'!$G$4:$G$22,MATCH('6.Turtas'!E5454,'[3]5.Grup_T'!$E$4:$E$22,0)),"0")</f>
        <v>0</v>
      </c>
      <c r="V5454" s="35">
        <f t="shared" si="1179"/>
        <v>0</v>
      </c>
      <c r="W5454" s="35">
        <f>IF(NOT(ISBLANK(H5454)),(12-DATEDIF(H5454,'[3]1.Pradzia'!$D$13,"m")),0)</f>
        <v>0</v>
      </c>
      <c r="X5454" s="35">
        <f t="shared" si="1180"/>
        <v>0</v>
      </c>
      <c r="Y5454" s="35">
        <f t="shared" si="1190"/>
        <v>0</v>
      </c>
      <c r="Z5454" s="35">
        <f t="shared" si="1188"/>
        <v>0</v>
      </c>
      <c r="AA5454" s="36">
        <f t="shared" si="1181"/>
        <v>0</v>
      </c>
      <c r="AB5454" s="36">
        <f t="shared" si="1182"/>
        <v>0</v>
      </c>
      <c r="AC5454" s="37">
        <f t="shared" si="1183"/>
        <v>0</v>
      </c>
      <c r="AD5454" s="35">
        <f>IF(OR(YEAR(G5454)&lt;2019,O5454="X"),0,IF(ISBLANK(H5454),DATEDIF(G5454,'[3]1.Pradzia'!$D$13,"M"),DATEDIF(G5454,H5454,"m")))</f>
        <v>0</v>
      </c>
      <c r="AE5454" s="37">
        <f>IF(E5454='[3]5.Grup_T'!$E$20,0,IF(AD5454&lt;&gt;0,M5454/V5454*MIN(12,AD5454),0))</f>
        <v>0</v>
      </c>
      <c r="AF5454" s="37">
        <f t="shared" si="1184"/>
        <v>0</v>
      </c>
      <c r="AG5454" s="37">
        <f t="shared" si="1185"/>
        <v>0</v>
      </c>
      <c r="AH5454" s="37">
        <f t="shared" si="1186"/>
        <v>0</v>
      </c>
      <c r="AI5454" s="35" t="str">
        <f t="shared" si="1187"/>
        <v>Nusidėvėjęs</v>
      </c>
      <c r="AJ5454" s="38" t="str">
        <f>IF(AND(F5454&lt;&gt;[3]Pav.tvarkyklė!$B$12,F5454&lt;&gt;[3]Pav.tvarkyklė!$B$13),"GVTNT","X")</f>
        <v>GVTNT</v>
      </c>
      <c r="AK5454" s="39">
        <f t="shared" si="1189"/>
        <v>0</v>
      </c>
      <c r="AL5454" s="41"/>
      <c r="AM5454" s="41"/>
      <c r="AN5454" s="41">
        <f t="shared" si="1191"/>
        <v>1900</v>
      </c>
      <c r="AO5454" s="41"/>
      <c r="AP5454" s="41"/>
      <c r="AQ5454" s="41"/>
      <c r="AR5454" s="42"/>
      <c r="AS5454" s="42"/>
      <c r="AU5454" s="43">
        <f t="shared" si="1192"/>
        <v>0</v>
      </c>
    </row>
    <row r="5455" spans="1:47" ht="15" customHeight="1" x14ac:dyDescent="0.25">
      <c r="A5455" s="11"/>
      <c r="B5455" s="19">
        <v>5624</v>
      </c>
      <c r="C5455" s="61"/>
      <c r="D5455" s="62"/>
      <c r="E5455" s="78"/>
      <c r="F5455" s="63"/>
      <c r="G5455" s="80"/>
      <c r="H5455" s="94"/>
      <c r="I5455" s="95"/>
      <c r="J5455" s="27"/>
      <c r="K5455" s="27"/>
      <c r="L5455" s="95"/>
      <c r="M5455" s="96"/>
      <c r="N5455" s="29">
        <v>0</v>
      </c>
      <c r="O5455" s="30" t="str">
        <f>IF(G5455&lt;=$N$2,"",IF(F5455=[3]Pav.tvarkyklė!$B$13,"",IF(ISBLANK(R5455),"X","")))</f>
        <v/>
      </c>
      <c r="P5455" s="91"/>
      <c r="Q5455" s="63"/>
      <c r="R5455" s="63"/>
      <c r="S5455" s="63"/>
      <c r="T5455" s="63"/>
      <c r="U5455" s="34" t="str">
        <f>IFERROR(INDEX('[3]5.Grup_T'!$G$4:$G$22,MATCH('6.Turtas'!E5455,'[3]5.Grup_T'!$E$4:$E$22,0)),"0")</f>
        <v>0</v>
      </c>
      <c r="V5455" s="35">
        <f t="shared" si="1179"/>
        <v>0</v>
      </c>
      <c r="W5455" s="35">
        <f>IF(NOT(ISBLANK(H5455)),(12-DATEDIF(H5455,'[3]1.Pradzia'!$D$13,"m")),0)</f>
        <v>0</v>
      </c>
      <c r="X5455" s="35">
        <f t="shared" si="1180"/>
        <v>0</v>
      </c>
      <c r="Y5455" s="35">
        <f t="shared" si="1190"/>
        <v>0</v>
      </c>
      <c r="Z5455" s="35">
        <f t="shared" si="1188"/>
        <v>0</v>
      </c>
      <c r="AA5455" s="36">
        <f t="shared" si="1181"/>
        <v>0</v>
      </c>
      <c r="AB5455" s="36">
        <f t="shared" si="1182"/>
        <v>0</v>
      </c>
      <c r="AC5455" s="37">
        <f t="shared" si="1183"/>
        <v>0</v>
      </c>
      <c r="AD5455" s="35">
        <f>IF(OR(YEAR(G5455)&lt;2019,O5455="X"),0,IF(ISBLANK(H5455),DATEDIF(G5455,'[3]1.Pradzia'!$D$13,"M"),DATEDIF(G5455,H5455,"m")))</f>
        <v>0</v>
      </c>
      <c r="AE5455" s="37">
        <f>IF(E5455='[3]5.Grup_T'!$E$20,0,IF(AD5455&lt;&gt;0,M5455/V5455*MIN(12,AD5455),0))</f>
        <v>0</v>
      </c>
      <c r="AF5455" s="37">
        <f t="shared" si="1184"/>
        <v>0</v>
      </c>
      <c r="AG5455" s="37">
        <f t="shared" si="1185"/>
        <v>0</v>
      </c>
      <c r="AH5455" s="37">
        <f t="shared" si="1186"/>
        <v>0</v>
      </c>
      <c r="AI5455" s="35" t="str">
        <f t="shared" si="1187"/>
        <v>Nusidėvėjęs</v>
      </c>
      <c r="AJ5455" s="38" t="str">
        <f>IF(AND(F5455&lt;&gt;[3]Pav.tvarkyklė!$B$12,F5455&lt;&gt;[3]Pav.tvarkyklė!$B$13),"GVTNT","X")</f>
        <v>GVTNT</v>
      </c>
      <c r="AK5455" s="39">
        <f t="shared" si="1189"/>
        <v>0</v>
      </c>
      <c r="AL5455" s="41"/>
      <c r="AM5455" s="41"/>
      <c r="AN5455" s="41">
        <f t="shared" si="1191"/>
        <v>1900</v>
      </c>
      <c r="AO5455" s="41"/>
      <c r="AP5455" s="41"/>
      <c r="AQ5455" s="41"/>
      <c r="AR5455" s="42"/>
      <c r="AS5455" s="42"/>
      <c r="AU5455" s="43">
        <f t="shared" si="1192"/>
        <v>0</v>
      </c>
    </row>
    <row r="5456" spans="1:47" ht="15" customHeight="1" x14ac:dyDescent="0.25">
      <c r="A5456" s="11"/>
      <c r="B5456" s="19">
        <v>5625</v>
      </c>
      <c r="C5456" s="61"/>
      <c r="D5456" s="62"/>
      <c r="E5456" s="78"/>
      <c r="F5456" s="63"/>
      <c r="G5456" s="80"/>
      <c r="H5456" s="94"/>
      <c r="I5456" s="95"/>
      <c r="J5456" s="27"/>
      <c r="K5456" s="27"/>
      <c r="L5456" s="95"/>
      <c r="M5456" s="96"/>
      <c r="N5456" s="29">
        <v>0</v>
      </c>
      <c r="O5456" s="30" t="str">
        <f>IF(G5456&lt;=$N$2,"",IF(F5456=[3]Pav.tvarkyklė!$B$13,"",IF(ISBLANK(R5456),"X","")))</f>
        <v/>
      </c>
      <c r="P5456" s="91"/>
      <c r="Q5456" s="63"/>
      <c r="R5456" s="63"/>
      <c r="S5456" s="63"/>
      <c r="T5456" s="63"/>
      <c r="U5456" s="34" t="str">
        <f>IFERROR(INDEX('[3]5.Grup_T'!$G$4:$G$22,MATCH('6.Turtas'!E5456,'[3]5.Grup_T'!$E$4:$E$22,0)),"0")</f>
        <v>0</v>
      </c>
      <c r="V5456" s="35">
        <f t="shared" si="1179"/>
        <v>0</v>
      </c>
      <c r="W5456" s="35">
        <f>IF(NOT(ISBLANK(H5456)),(12-DATEDIF(H5456,'[3]1.Pradzia'!$D$13,"m")),0)</f>
        <v>0</v>
      </c>
      <c r="X5456" s="35">
        <f t="shared" si="1180"/>
        <v>0</v>
      </c>
      <c r="Y5456" s="35">
        <f t="shared" si="1190"/>
        <v>0</v>
      </c>
      <c r="Z5456" s="35">
        <f t="shared" si="1188"/>
        <v>0</v>
      </c>
      <c r="AA5456" s="36">
        <f t="shared" si="1181"/>
        <v>0</v>
      </c>
      <c r="AB5456" s="36">
        <f t="shared" si="1182"/>
        <v>0</v>
      </c>
      <c r="AC5456" s="37">
        <f t="shared" si="1183"/>
        <v>0</v>
      </c>
      <c r="AD5456" s="35">
        <f>IF(OR(YEAR(G5456)&lt;2019,O5456="X"),0,IF(ISBLANK(H5456),DATEDIF(G5456,'[3]1.Pradzia'!$D$13,"M"),DATEDIF(G5456,H5456,"m")))</f>
        <v>0</v>
      </c>
      <c r="AE5456" s="37">
        <f>IF(E5456='[3]5.Grup_T'!$E$20,0,IF(AD5456&lt;&gt;0,M5456/V5456*MIN(12,AD5456),0))</f>
        <v>0</v>
      </c>
      <c r="AF5456" s="37">
        <f t="shared" si="1184"/>
        <v>0</v>
      </c>
      <c r="AG5456" s="37">
        <f t="shared" si="1185"/>
        <v>0</v>
      </c>
      <c r="AH5456" s="37">
        <f t="shared" si="1186"/>
        <v>0</v>
      </c>
      <c r="AI5456" s="35" t="str">
        <f t="shared" si="1187"/>
        <v>Nusidėvėjęs</v>
      </c>
      <c r="AJ5456" s="38" t="str">
        <f>IF(AND(F5456&lt;&gt;[3]Pav.tvarkyklė!$B$12,F5456&lt;&gt;[3]Pav.tvarkyklė!$B$13),"GVTNT","X")</f>
        <v>GVTNT</v>
      </c>
      <c r="AK5456" s="39">
        <f t="shared" si="1189"/>
        <v>0</v>
      </c>
      <c r="AL5456" s="41"/>
      <c r="AM5456" s="41"/>
      <c r="AN5456" s="41">
        <f t="shared" si="1191"/>
        <v>1900</v>
      </c>
      <c r="AO5456" s="41"/>
      <c r="AP5456" s="41"/>
      <c r="AQ5456" s="41"/>
      <c r="AR5456" s="42"/>
      <c r="AS5456" s="42"/>
      <c r="AU5456" s="43">
        <f t="shared" si="1192"/>
        <v>0</v>
      </c>
    </row>
    <row r="5457" spans="1:47" ht="15" customHeight="1" x14ac:dyDescent="0.25">
      <c r="A5457" s="11"/>
      <c r="B5457" s="19">
        <v>5626</v>
      </c>
      <c r="C5457" s="61"/>
      <c r="D5457" s="62"/>
      <c r="E5457" s="78"/>
      <c r="F5457" s="63"/>
      <c r="G5457" s="80"/>
      <c r="H5457" s="94"/>
      <c r="I5457" s="95"/>
      <c r="J5457" s="27"/>
      <c r="K5457" s="27"/>
      <c r="L5457" s="95"/>
      <c r="M5457" s="96"/>
      <c r="N5457" s="29">
        <v>0</v>
      </c>
      <c r="O5457" s="30" t="str">
        <f>IF(G5457&lt;=$N$2,"",IF(F5457=[3]Pav.tvarkyklė!$B$13,"",IF(ISBLANK(R5457),"X","")))</f>
        <v/>
      </c>
      <c r="P5457" s="91"/>
      <c r="Q5457" s="63"/>
      <c r="R5457" s="63"/>
      <c r="S5457" s="63"/>
      <c r="T5457" s="63"/>
      <c r="U5457" s="34" t="str">
        <f>IFERROR(INDEX('[3]5.Grup_T'!$G$4:$G$22,MATCH('6.Turtas'!E5457,'[3]5.Grup_T'!$E$4:$E$22,0)),"0")</f>
        <v>0</v>
      </c>
      <c r="V5457" s="35">
        <f t="shared" si="1179"/>
        <v>0</v>
      </c>
      <c r="W5457" s="35">
        <f>IF(NOT(ISBLANK(H5457)),(12-DATEDIF(H5457,'[3]1.Pradzia'!$D$13,"m")),0)</f>
        <v>0</v>
      </c>
      <c r="X5457" s="35">
        <f t="shared" si="1180"/>
        <v>0</v>
      </c>
      <c r="Y5457" s="35">
        <f t="shared" si="1190"/>
        <v>0</v>
      </c>
      <c r="Z5457" s="35">
        <f t="shared" si="1188"/>
        <v>0</v>
      </c>
      <c r="AA5457" s="36">
        <f t="shared" si="1181"/>
        <v>0</v>
      </c>
      <c r="AB5457" s="36">
        <f t="shared" si="1182"/>
        <v>0</v>
      </c>
      <c r="AC5457" s="37">
        <f t="shared" si="1183"/>
        <v>0</v>
      </c>
      <c r="AD5457" s="35">
        <f>IF(OR(YEAR(G5457)&lt;2019,O5457="X"),0,IF(ISBLANK(H5457),DATEDIF(G5457,'[3]1.Pradzia'!$D$13,"M"),DATEDIF(G5457,H5457,"m")))</f>
        <v>0</v>
      </c>
      <c r="AE5457" s="37">
        <f>IF(E5457='[3]5.Grup_T'!$E$20,0,IF(AD5457&lt;&gt;0,M5457/V5457*MIN(12,AD5457),0))</f>
        <v>0</v>
      </c>
      <c r="AF5457" s="37">
        <f t="shared" si="1184"/>
        <v>0</v>
      </c>
      <c r="AG5457" s="37">
        <f t="shared" si="1185"/>
        <v>0</v>
      </c>
      <c r="AH5457" s="37">
        <f t="shared" si="1186"/>
        <v>0</v>
      </c>
      <c r="AI5457" s="35" t="str">
        <f t="shared" si="1187"/>
        <v>Nusidėvėjęs</v>
      </c>
      <c r="AJ5457" s="38" t="str">
        <f>IF(AND(F5457&lt;&gt;[3]Pav.tvarkyklė!$B$12,F5457&lt;&gt;[3]Pav.tvarkyklė!$B$13),"GVTNT","X")</f>
        <v>GVTNT</v>
      </c>
      <c r="AK5457" s="39">
        <f t="shared" si="1189"/>
        <v>0</v>
      </c>
      <c r="AL5457" s="41"/>
      <c r="AM5457" s="41"/>
      <c r="AN5457" s="41">
        <f t="shared" si="1191"/>
        <v>1900</v>
      </c>
      <c r="AO5457" s="41"/>
      <c r="AP5457" s="41"/>
      <c r="AQ5457" s="41"/>
      <c r="AR5457" s="42"/>
      <c r="AS5457" s="42"/>
      <c r="AU5457" s="43">
        <f t="shared" si="1192"/>
        <v>0</v>
      </c>
    </row>
    <row r="5458" spans="1:47" ht="15" customHeight="1" x14ac:dyDescent="0.25">
      <c r="A5458" s="11"/>
      <c r="B5458" s="19">
        <v>5627</v>
      </c>
      <c r="C5458" s="61"/>
      <c r="D5458" s="62"/>
      <c r="E5458" s="78"/>
      <c r="F5458" s="63"/>
      <c r="G5458" s="80"/>
      <c r="H5458" s="94"/>
      <c r="I5458" s="95"/>
      <c r="J5458" s="27"/>
      <c r="K5458" s="27"/>
      <c r="L5458" s="95"/>
      <c r="M5458" s="96"/>
      <c r="N5458" s="29">
        <v>0</v>
      </c>
      <c r="O5458" s="30" t="str">
        <f>IF(G5458&lt;=$N$2,"",IF(F5458=[3]Pav.tvarkyklė!$B$13,"",IF(ISBLANK(R5458),"X","")))</f>
        <v/>
      </c>
      <c r="P5458" s="91"/>
      <c r="Q5458" s="63"/>
      <c r="R5458" s="63"/>
      <c r="S5458" s="63"/>
      <c r="T5458" s="63"/>
      <c r="U5458" s="34" t="str">
        <f>IFERROR(INDEX('[3]5.Grup_T'!$G$4:$G$22,MATCH('6.Turtas'!E5458,'[3]5.Grup_T'!$E$4:$E$22,0)),"0")</f>
        <v>0</v>
      </c>
      <c r="V5458" s="35">
        <f t="shared" ref="V5458:V5482" si="1193">U5458*12</f>
        <v>0</v>
      </c>
      <c r="W5458" s="35">
        <f>IF(NOT(ISBLANK(H5458)),(12-DATEDIF(H5458,'[3]1.Pradzia'!$D$13,"m")),0)</f>
        <v>0</v>
      </c>
      <c r="X5458" s="35">
        <f t="shared" ref="X5458:X5482" si="1194">IF(OR(ISBLANK(C5458),YEAR(G5458)&gt;=2019),0,DATEDIF(G5458,$N$2,"M"))</f>
        <v>0</v>
      </c>
      <c r="Y5458" s="35">
        <f t="shared" si="1190"/>
        <v>0</v>
      </c>
      <c r="Z5458" s="35">
        <f t="shared" si="1188"/>
        <v>0</v>
      </c>
      <c r="AA5458" s="36">
        <f t="shared" ref="AA5458:AA5482" si="1195">+IF(Z5458&lt;=0,0,N5458/Z5458)</f>
        <v>0</v>
      </c>
      <c r="AB5458" s="36">
        <f t="shared" ref="AB5458:AB5482" si="1196">IF(Z5458&lt;=0,N5458,N5458/Z5458*Y5458)</f>
        <v>0</v>
      </c>
      <c r="AC5458" s="37">
        <f t="shared" ref="AC5458:AC5482" si="1197">IF(YEAR(G5458)&lt;2019,M5458-N5458+AB5458,0)</f>
        <v>0</v>
      </c>
      <c r="AD5458" s="35">
        <f>IF(OR(YEAR(G5458)&lt;2019,O5458="X"),0,IF(ISBLANK(H5458),DATEDIF(G5458,'[3]1.Pradzia'!$D$13,"M"),DATEDIF(G5458,H5458,"m")))</f>
        <v>0</v>
      </c>
      <c r="AE5458" s="37">
        <f>IF(E5458='[3]5.Grup_T'!$E$20,0,IF(AD5458&lt;&gt;0,M5458/V5458*MIN(12,AD5458),0))</f>
        <v>0</v>
      </c>
      <c r="AF5458" s="37">
        <f t="shared" ref="AF5458:AF5482" si="1198">+AB5458+AE5458</f>
        <v>0</v>
      </c>
      <c r="AG5458" s="37">
        <f t="shared" ref="AG5458:AG5482" si="1199">AC5458+AE5458</f>
        <v>0</v>
      </c>
      <c r="AH5458" s="37">
        <f t="shared" ref="AH5458:AH5482" si="1200">M5458-AG5458</f>
        <v>0</v>
      </c>
      <c r="AI5458" s="35" t="str">
        <f t="shared" ref="AI5458:AI5482" si="1201">IF(H5458&lt;&gt;0,"Nurašytas",IF(O5458="X","Nesuderintas",IF(AH5458&lt;=0,"Nusidėvėjęs","")))</f>
        <v>Nusidėvėjęs</v>
      </c>
      <c r="AJ5458" s="38" t="str">
        <f>IF(AND(F5458&lt;&gt;[3]Pav.tvarkyklė!$B$12,F5458&lt;&gt;[3]Pav.tvarkyklė!$B$13),"GVTNT","X")</f>
        <v>GVTNT</v>
      </c>
      <c r="AK5458" s="39">
        <f t="shared" si="1189"/>
        <v>0</v>
      </c>
      <c r="AL5458" s="41"/>
      <c r="AM5458" s="41"/>
      <c r="AN5458" s="41">
        <f t="shared" si="1191"/>
        <v>1900</v>
      </c>
      <c r="AO5458" s="41"/>
      <c r="AP5458" s="41"/>
      <c r="AQ5458" s="41"/>
      <c r="AR5458" s="42"/>
      <c r="AS5458" s="42"/>
      <c r="AU5458" s="43">
        <f t="shared" si="1192"/>
        <v>0</v>
      </c>
    </row>
    <row r="5459" spans="1:47" ht="15" customHeight="1" x14ac:dyDescent="0.25">
      <c r="A5459" s="11"/>
      <c r="B5459" s="19">
        <v>5628</v>
      </c>
      <c r="C5459" s="61"/>
      <c r="D5459" s="62"/>
      <c r="E5459" s="78"/>
      <c r="F5459" s="63"/>
      <c r="G5459" s="80"/>
      <c r="H5459" s="94"/>
      <c r="I5459" s="95"/>
      <c r="J5459" s="27"/>
      <c r="K5459" s="27"/>
      <c r="L5459" s="95"/>
      <c r="M5459" s="96"/>
      <c r="N5459" s="29">
        <v>0</v>
      </c>
      <c r="O5459" s="30" t="str">
        <f>IF(G5459&lt;=$N$2,"",IF(F5459=[3]Pav.tvarkyklė!$B$13,"",IF(ISBLANK(R5459),"X","")))</f>
        <v/>
      </c>
      <c r="P5459" s="91"/>
      <c r="Q5459" s="63"/>
      <c r="R5459" s="63"/>
      <c r="S5459" s="63"/>
      <c r="T5459" s="63"/>
      <c r="U5459" s="34" t="str">
        <f>IFERROR(INDEX('[3]5.Grup_T'!$G$4:$G$22,MATCH('6.Turtas'!E5459,'[3]5.Grup_T'!$E$4:$E$22,0)),"0")</f>
        <v>0</v>
      </c>
      <c r="V5459" s="35">
        <f t="shared" si="1193"/>
        <v>0</v>
      </c>
      <c r="W5459" s="35">
        <f>IF(NOT(ISBLANK(H5459)),(12-DATEDIF(H5459,'[3]1.Pradzia'!$D$13,"m")),0)</f>
        <v>0</v>
      </c>
      <c r="X5459" s="35">
        <f t="shared" si="1194"/>
        <v>0</v>
      </c>
      <c r="Y5459" s="35">
        <f t="shared" si="1190"/>
        <v>0</v>
      </c>
      <c r="Z5459" s="35">
        <f t="shared" ref="Z5459:Z5482" si="1202">IF(YEAR(G5459)&gt;=2019,0,V5459-X5459)</f>
        <v>0</v>
      </c>
      <c r="AA5459" s="36">
        <f t="shared" si="1195"/>
        <v>0</v>
      </c>
      <c r="AB5459" s="36">
        <f t="shared" si="1196"/>
        <v>0</v>
      </c>
      <c r="AC5459" s="37">
        <f t="shared" si="1197"/>
        <v>0</v>
      </c>
      <c r="AD5459" s="35">
        <f>IF(OR(YEAR(G5459)&lt;2019,O5459="X"),0,IF(ISBLANK(H5459),DATEDIF(G5459,'[3]1.Pradzia'!$D$13,"M"),DATEDIF(G5459,H5459,"m")))</f>
        <v>0</v>
      </c>
      <c r="AE5459" s="37">
        <f>IF(E5459='[3]5.Grup_T'!$E$20,0,IF(AD5459&lt;&gt;0,M5459/V5459*MIN(12,AD5459),0))</f>
        <v>0</v>
      </c>
      <c r="AF5459" s="37">
        <f t="shared" si="1198"/>
        <v>0</v>
      </c>
      <c r="AG5459" s="37">
        <f t="shared" si="1199"/>
        <v>0</v>
      </c>
      <c r="AH5459" s="37">
        <f t="shared" si="1200"/>
        <v>0</v>
      </c>
      <c r="AI5459" s="35" t="str">
        <f t="shared" si="1201"/>
        <v>Nusidėvėjęs</v>
      </c>
      <c r="AJ5459" s="38" t="str">
        <f>IF(AND(F5459&lt;&gt;[3]Pav.tvarkyklė!$B$12,F5459&lt;&gt;[3]Pav.tvarkyklė!$B$13),"GVTNT","X")</f>
        <v>GVTNT</v>
      </c>
      <c r="AK5459" s="39">
        <f t="shared" ref="AK5459:AK5482" si="1203">I5459-J5459-K5459-L5459-M5459</f>
        <v>0</v>
      </c>
      <c r="AL5459" s="41"/>
      <c r="AM5459" s="41"/>
      <c r="AN5459" s="41">
        <f t="shared" si="1191"/>
        <v>1900</v>
      </c>
      <c r="AO5459" s="41"/>
      <c r="AP5459" s="41"/>
      <c r="AQ5459" s="41"/>
      <c r="AR5459" s="42"/>
      <c r="AS5459" s="42"/>
      <c r="AU5459" s="43">
        <f t="shared" si="1192"/>
        <v>0</v>
      </c>
    </row>
    <row r="5460" spans="1:47" ht="15" customHeight="1" x14ac:dyDescent="0.25">
      <c r="A5460" s="11"/>
      <c r="B5460" s="19">
        <v>5629</v>
      </c>
      <c r="C5460" s="61"/>
      <c r="D5460" s="62"/>
      <c r="E5460" s="78"/>
      <c r="F5460" s="63"/>
      <c r="G5460" s="80"/>
      <c r="H5460" s="94"/>
      <c r="I5460" s="95"/>
      <c r="J5460" s="27"/>
      <c r="K5460" s="27"/>
      <c r="L5460" s="95"/>
      <c r="M5460" s="96"/>
      <c r="N5460" s="29">
        <v>0</v>
      </c>
      <c r="O5460" s="30" t="str">
        <f>IF(G5460&lt;=$N$2,"",IF(F5460=[3]Pav.tvarkyklė!$B$13,"",IF(ISBLANK(R5460),"X","")))</f>
        <v/>
      </c>
      <c r="P5460" s="91"/>
      <c r="Q5460" s="63"/>
      <c r="R5460" s="63"/>
      <c r="S5460" s="63"/>
      <c r="T5460" s="63"/>
      <c r="U5460" s="34" t="str">
        <f>IFERROR(INDEX('[3]5.Grup_T'!$G$4:$G$22,MATCH('6.Turtas'!E5460,'[3]5.Grup_T'!$E$4:$E$22,0)),"0")</f>
        <v>0</v>
      </c>
      <c r="V5460" s="35">
        <f t="shared" si="1193"/>
        <v>0</v>
      </c>
      <c r="W5460" s="35">
        <f>IF(NOT(ISBLANK(H5460)),(12-DATEDIF(H5460,'[3]1.Pradzia'!$D$13,"m")),0)</f>
        <v>0</v>
      </c>
      <c r="X5460" s="35">
        <f t="shared" si="1194"/>
        <v>0</v>
      </c>
      <c r="Y5460" s="35">
        <f t="shared" si="1190"/>
        <v>0</v>
      </c>
      <c r="Z5460" s="35">
        <f t="shared" si="1202"/>
        <v>0</v>
      </c>
      <c r="AA5460" s="36">
        <f t="shared" si="1195"/>
        <v>0</v>
      </c>
      <c r="AB5460" s="36">
        <f t="shared" si="1196"/>
        <v>0</v>
      </c>
      <c r="AC5460" s="37">
        <f t="shared" si="1197"/>
        <v>0</v>
      </c>
      <c r="AD5460" s="35">
        <f>IF(OR(YEAR(G5460)&lt;2019,O5460="X"),0,IF(ISBLANK(H5460),DATEDIF(G5460,'[3]1.Pradzia'!$D$13,"M"),DATEDIF(G5460,H5460,"m")))</f>
        <v>0</v>
      </c>
      <c r="AE5460" s="37">
        <f>IF(E5460='[3]5.Grup_T'!$E$20,0,IF(AD5460&lt;&gt;0,M5460/V5460*MIN(12,AD5460),0))</f>
        <v>0</v>
      </c>
      <c r="AF5460" s="37">
        <f t="shared" si="1198"/>
        <v>0</v>
      </c>
      <c r="AG5460" s="37">
        <f t="shared" si="1199"/>
        <v>0</v>
      </c>
      <c r="AH5460" s="37">
        <f t="shared" si="1200"/>
        <v>0</v>
      </c>
      <c r="AI5460" s="35" t="str">
        <f t="shared" si="1201"/>
        <v>Nusidėvėjęs</v>
      </c>
      <c r="AJ5460" s="38" t="str">
        <f>IF(AND(F5460&lt;&gt;[3]Pav.tvarkyklė!$B$12,F5460&lt;&gt;[3]Pav.tvarkyklė!$B$13),"GVTNT","X")</f>
        <v>GVTNT</v>
      </c>
      <c r="AK5460" s="39">
        <f t="shared" si="1203"/>
        <v>0</v>
      </c>
      <c r="AL5460" s="41"/>
      <c r="AM5460" s="41"/>
      <c r="AN5460" s="41">
        <f t="shared" si="1191"/>
        <v>1900</v>
      </c>
      <c r="AO5460" s="41"/>
      <c r="AP5460" s="41"/>
      <c r="AQ5460" s="41"/>
      <c r="AR5460" s="42"/>
      <c r="AS5460" s="42"/>
      <c r="AU5460" s="43">
        <f t="shared" si="1192"/>
        <v>0</v>
      </c>
    </row>
    <row r="5461" spans="1:47" ht="15" customHeight="1" x14ac:dyDescent="0.25">
      <c r="A5461" s="11"/>
      <c r="B5461" s="19">
        <v>5630</v>
      </c>
      <c r="C5461" s="61"/>
      <c r="D5461" s="62"/>
      <c r="E5461" s="78"/>
      <c r="F5461" s="63"/>
      <c r="G5461" s="80"/>
      <c r="H5461" s="94"/>
      <c r="I5461" s="95"/>
      <c r="J5461" s="27"/>
      <c r="K5461" s="27"/>
      <c r="L5461" s="95"/>
      <c r="M5461" s="96"/>
      <c r="N5461" s="29">
        <v>0</v>
      </c>
      <c r="O5461" s="30" t="str">
        <f>IF(G5461&lt;=$N$2,"",IF(F5461=[3]Pav.tvarkyklė!$B$13,"",IF(ISBLANK(R5461),"X","")))</f>
        <v/>
      </c>
      <c r="P5461" s="91"/>
      <c r="Q5461" s="63"/>
      <c r="R5461" s="63"/>
      <c r="S5461" s="63"/>
      <c r="T5461" s="63"/>
      <c r="U5461" s="34" t="str">
        <f>IFERROR(INDEX('[3]5.Grup_T'!$G$4:$G$22,MATCH('6.Turtas'!E5461,'[3]5.Grup_T'!$E$4:$E$22,0)),"0")</f>
        <v>0</v>
      </c>
      <c r="V5461" s="35">
        <f t="shared" si="1193"/>
        <v>0</v>
      </c>
      <c r="W5461" s="35">
        <f>IF(NOT(ISBLANK(H5461)),(12-DATEDIF(H5461,'[3]1.Pradzia'!$D$13,"m")),0)</f>
        <v>0</v>
      </c>
      <c r="X5461" s="35">
        <f t="shared" si="1194"/>
        <v>0</v>
      </c>
      <c r="Y5461" s="35">
        <f t="shared" si="1190"/>
        <v>0</v>
      </c>
      <c r="Z5461" s="35">
        <f t="shared" si="1202"/>
        <v>0</v>
      </c>
      <c r="AA5461" s="36">
        <f t="shared" si="1195"/>
        <v>0</v>
      </c>
      <c r="AB5461" s="36">
        <f t="shared" si="1196"/>
        <v>0</v>
      </c>
      <c r="AC5461" s="37">
        <f t="shared" si="1197"/>
        <v>0</v>
      </c>
      <c r="AD5461" s="35">
        <f>IF(OR(YEAR(G5461)&lt;2019,O5461="X"),0,IF(ISBLANK(H5461),DATEDIF(G5461,'[3]1.Pradzia'!$D$13,"M"),DATEDIF(G5461,H5461,"m")))</f>
        <v>0</v>
      </c>
      <c r="AE5461" s="37">
        <f>IF(E5461='[3]5.Grup_T'!$E$20,0,IF(AD5461&lt;&gt;0,M5461/V5461*MIN(12,AD5461),0))</f>
        <v>0</v>
      </c>
      <c r="AF5461" s="37">
        <f t="shared" si="1198"/>
        <v>0</v>
      </c>
      <c r="AG5461" s="37">
        <f t="shared" si="1199"/>
        <v>0</v>
      </c>
      <c r="AH5461" s="37">
        <f t="shared" si="1200"/>
        <v>0</v>
      </c>
      <c r="AI5461" s="35" t="str">
        <f t="shared" si="1201"/>
        <v>Nusidėvėjęs</v>
      </c>
      <c r="AJ5461" s="38" t="str">
        <f>IF(AND(F5461&lt;&gt;[3]Pav.tvarkyklė!$B$12,F5461&lt;&gt;[3]Pav.tvarkyklė!$B$13),"GVTNT","X")</f>
        <v>GVTNT</v>
      </c>
      <c r="AK5461" s="39">
        <f t="shared" si="1203"/>
        <v>0</v>
      </c>
      <c r="AL5461" s="41"/>
      <c r="AM5461" s="41"/>
      <c r="AN5461" s="41">
        <f t="shared" si="1191"/>
        <v>1900</v>
      </c>
      <c r="AO5461" s="41"/>
      <c r="AP5461" s="41"/>
      <c r="AQ5461" s="41"/>
      <c r="AR5461" s="42"/>
      <c r="AS5461" s="42"/>
      <c r="AU5461" s="43">
        <f t="shared" si="1192"/>
        <v>0</v>
      </c>
    </row>
    <row r="5462" spans="1:47" ht="15" customHeight="1" x14ac:dyDescent="0.25">
      <c r="A5462" s="11"/>
      <c r="B5462" s="19">
        <v>5631</v>
      </c>
      <c r="C5462" s="61"/>
      <c r="D5462" s="62"/>
      <c r="E5462" s="78"/>
      <c r="F5462" s="63"/>
      <c r="G5462" s="80"/>
      <c r="H5462" s="94"/>
      <c r="I5462" s="95"/>
      <c r="J5462" s="27"/>
      <c r="K5462" s="27"/>
      <c r="L5462" s="95"/>
      <c r="M5462" s="96"/>
      <c r="N5462" s="29">
        <v>0</v>
      </c>
      <c r="O5462" s="30" t="str">
        <f>IF(G5462&lt;=$N$2,"",IF(F5462=[3]Pav.tvarkyklė!$B$13,"",IF(ISBLANK(R5462),"X","")))</f>
        <v/>
      </c>
      <c r="P5462" s="91"/>
      <c r="Q5462" s="63"/>
      <c r="R5462" s="63"/>
      <c r="S5462" s="63"/>
      <c r="T5462" s="63"/>
      <c r="U5462" s="34" t="str">
        <f>IFERROR(INDEX('[3]5.Grup_T'!$G$4:$G$22,MATCH('6.Turtas'!E5462,'[3]5.Grup_T'!$E$4:$E$22,0)),"0")</f>
        <v>0</v>
      </c>
      <c r="V5462" s="35">
        <f t="shared" si="1193"/>
        <v>0</v>
      </c>
      <c r="W5462" s="35">
        <f>IF(NOT(ISBLANK(H5462)),(12-DATEDIF(H5462,'[3]1.Pradzia'!$D$13,"m")),0)</f>
        <v>0</v>
      </c>
      <c r="X5462" s="35">
        <f t="shared" si="1194"/>
        <v>0</v>
      </c>
      <c r="Y5462" s="35">
        <f t="shared" si="1190"/>
        <v>0</v>
      </c>
      <c r="Z5462" s="35">
        <f t="shared" si="1202"/>
        <v>0</v>
      </c>
      <c r="AA5462" s="36">
        <f t="shared" si="1195"/>
        <v>0</v>
      </c>
      <c r="AB5462" s="36">
        <f t="shared" si="1196"/>
        <v>0</v>
      </c>
      <c r="AC5462" s="37">
        <f t="shared" si="1197"/>
        <v>0</v>
      </c>
      <c r="AD5462" s="35">
        <f>IF(OR(YEAR(G5462)&lt;2019,O5462="X"),0,IF(ISBLANK(H5462),DATEDIF(G5462,'[3]1.Pradzia'!$D$13,"M"),DATEDIF(G5462,H5462,"m")))</f>
        <v>0</v>
      </c>
      <c r="AE5462" s="37">
        <f>IF(E5462='[3]5.Grup_T'!$E$20,0,IF(AD5462&lt;&gt;0,M5462/V5462*MIN(12,AD5462),0))</f>
        <v>0</v>
      </c>
      <c r="AF5462" s="37">
        <f t="shared" si="1198"/>
        <v>0</v>
      </c>
      <c r="AG5462" s="37">
        <f t="shared" si="1199"/>
        <v>0</v>
      </c>
      <c r="AH5462" s="37">
        <f t="shared" si="1200"/>
        <v>0</v>
      </c>
      <c r="AI5462" s="35" t="str">
        <f t="shared" si="1201"/>
        <v>Nusidėvėjęs</v>
      </c>
      <c r="AJ5462" s="38" t="str">
        <f>IF(AND(F5462&lt;&gt;[3]Pav.tvarkyklė!$B$12,F5462&lt;&gt;[3]Pav.tvarkyklė!$B$13),"GVTNT","X")</f>
        <v>GVTNT</v>
      </c>
      <c r="AK5462" s="39">
        <f t="shared" si="1203"/>
        <v>0</v>
      </c>
      <c r="AL5462" s="41"/>
      <c r="AM5462" s="41"/>
      <c r="AN5462" s="41">
        <f t="shared" si="1191"/>
        <v>1900</v>
      </c>
      <c r="AO5462" s="41"/>
      <c r="AP5462" s="41"/>
      <c r="AQ5462" s="41"/>
      <c r="AR5462" s="42"/>
      <c r="AS5462" s="42"/>
      <c r="AU5462" s="43">
        <f t="shared" si="1192"/>
        <v>0</v>
      </c>
    </row>
    <row r="5463" spans="1:47" ht="15" customHeight="1" x14ac:dyDescent="0.25">
      <c r="A5463" s="11"/>
      <c r="B5463" s="19">
        <v>5632</v>
      </c>
      <c r="C5463" s="61"/>
      <c r="D5463" s="62"/>
      <c r="E5463" s="78"/>
      <c r="F5463" s="63"/>
      <c r="G5463" s="80"/>
      <c r="H5463" s="94"/>
      <c r="I5463" s="95"/>
      <c r="J5463" s="27"/>
      <c r="K5463" s="27"/>
      <c r="L5463" s="95"/>
      <c r="M5463" s="96"/>
      <c r="N5463" s="29">
        <v>0</v>
      </c>
      <c r="O5463" s="30" t="str">
        <f>IF(G5463&lt;=$N$2,"",IF(F5463=[3]Pav.tvarkyklė!$B$13,"",IF(ISBLANK(R5463),"X","")))</f>
        <v/>
      </c>
      <c r="P5463" s="91"/>
      <c r="Q5463" s="63"/>
      <c r="R5463" s="63"/>
      <c r="S5463" s="63"/>
      <c r="T5463" s="63"/>
      <c r="U5463" s="34" t="str">
        <f>IFERROR(INDEX('[3]5.Grup_T'!$G$4:$G$22,MATCH('6.Turtas'!E5463,'[3]5.Grup_T'!$E$4:$E$22,0)),"0")</f>
        <v>0</v>
      </c>
      <c r="V5463" s="35">
        <f t="shared" si="1193"/>
        <v>0</v>
      </c>
      <c r="W5463" s="35">
        <f>IF(NOT(ISBLANK(H5463)),(12-DATEDIF(H5463,'[3]1.Pradzia'!$D$13,"m")),0)</f>
        <v>0</v>
      </c>
      <c r="X5463" s="35">
        <f t="shared" si="1194"/>
        <v>0</v>
      </c>
      <c r="Y5463" s="35">
        <f t="shared" si="1190"/>
        <v>0</v>
      </c>
      <c r="Z5463" s="35">
        <f t="shared" si="1202"/>
        <v>0</v>
      </c>
      <c r="AA5463" s="36">
        <f t="shared" si="1195"/>
        <v>0</v>
      </c>
      <c r="AB5463" s="36">
        <f t="shared" si="1196"/>
        <v>0</v>
      </c>
      <c r="AC5463" s="37">
        <f t="shared" si="1197"/>
        <v>0</v>
      </c>
      <c r="AD5463" s="35">
        <f>IF(OR(YEAR(G5463)&lt;2019,O5463="X"),0,IF(ISBLANK(H5463),DATEDIF(G5463,'[3]1.Pradzia'!$D$13,"M"),DATEDIF(G5463,H5463,"m")))</f>
        <v>0</v>
      </c>
      <c r="AE5463" s="37">
        <f>IF(E5463='[3]5.Grup_T'!$E$20,0,IF(AD5463&lt;&gt;0,M5463/V5463*MIN(12,AD5463),0))</f>
        <v>0</v>
      </c>
      <c r="AF5463" s="37">
        <f t="shared" si="1198"/>
        <v>0</v>
      </c>
      <c r="AG5463" s="37">
        <f t="shared" si="1199"/>
        <v>0</v>
      </c>
      <c r="AH5463" s="37">
        <f t="shared" si="1200"/>
        <v>0</v>
      </c>
      <c r="AI5463" s="35" t="str">
        <f t="shared" si="1201"/>
        <v>Nusidėvėjęs</v>
      </c>
      <c r="AJ5463" s="38" t="str">
        <f>IF(AND(F5463&lt;&gt;[3]Pav.tvarkyklė!$B$12,F5463&lt;&gt;[3]Pav.tvarkyklė!$B$13),"GVTNT","X")</f>
        <v>GVTNT</v>
      </c>
      <c r="AK5463" s="39">
        <f t="shared" si="1203"/>
        <v>0</v>
      </c>
      <c r="AL5463" s="41"/>
      <c r="AM5463" s="41"/>
      <c r="AN5463" s="41">
        <f t="shared" si="1191"/>
        <v>1900</v>
      </c>
      <c r="AO5463" s="41"/>
      <c r="AP5463" s="41"/>
      <c r="AQ5463" s="41"/>
      <c r="AR5463" s="42"/>
      <c r="AS5463" s="42"/>
      <c r="AU5463" s="43">
        <f t="shared" si="1192"/>
        <v>0</v>
      </c>
    </row>
    <row r="5464" spans="1:47" ht="15" customHeight="1" x14ac:dyDescent="0.25">
      <c r="A5464" s="11"/>
      <c r="B5464" s="19">
        <v>5633</v>
      </c>
      <c r="C5464" s="61"/>
      <c r="D5464" s="62"/>
      <c r="E5464" s="78"/>
      <c r="F5464" s="63"/>
      <c r="G5464" s="80"/>
      <c r="H5464" s="94"/>
      <c r="I5464" s="95"/>
      <c r="J5464" s="27"/>
      <c r="K5464" s="27"/>
      <c r="L5464" s="95"/>
      <c r="M5464" s="96"/>
      <c r="N5464" s="29">
        <v>0</v>
      </c>
      <c r="O5464" s="30" t="str">
        <f>IF(G5464&lt;=$N$2,"",IF(F5464=[3]Pav.tvarkyklė!$B$13,"",IF(ISBLANK(R5464),"X","")))</f>
        <v/>
      </c>
      <c r="P5464" s="91"/>
      <c r="Q5464" s="63"/>
      <c r="R5464" s="63"/>
      <c r="S5464" s="63"/>
      <c r="T5464" s="63"/>
      <c r="U5464" s="34" t="str">
        <f>IFERROR(INDEX('[3]5.Grup_T'!$G$4:$G$22,MATCH('6.Turtas'!E5464,'[3]5.Grup_T'!$E$4:$E$22,0)),"0")</f>
        <v>0</v>
      </c>
      <c r="V5464" s="35">
        <f t="shared" si="1193"/>
        <v>0</v>
      </c>
      <c r="W5464" s="35">
        <f>IF(NOT(ISBLANK(H5464)),(12-DATEDIF(H5464,'[3]1.Pradzia'!$D$13,"m")),0)</f>
        <v>0</v>
      </c>
      <c r="X5464" s="35">
        <f t="shared" si="1194"/>
        <v>0</v>
      </c>
      <c r="Y5464" s="35">
        <f t="shared" si="1190"/>
        <v>0</v>
      </c>
      <c r="Z5464" s="35">
        <f t="shared" si="1202"/>
        <v>0</v>
      </c>
      <c r="AA5464" s="36">
        <f t="shared" si="1195"/>
        <v>0</v>
      </c>
      <c r="AB5464" s="36">
        <f t="shared" si="1196"/>
        <v>0</v>
      </c>
      <c r="AC5464" s="37">
        <f t="shared" si="1197"/>
        <v>0</v>
      </c>
      <c r="AD5464" s="35">
        <f>IF(OR(YEAR(G5464)&lt;2019,O5464="X"),0,IF(ISBLANK(H5464),DATEDIF(G5464,'[3]1.Pradzia'!$D$13,"M"),DATEDIF(G5464,H5464,"m")))</f>
        <v>0</v>
      </c>
      <c r="AE5464" s="37">
        <f>IF(E5464='[3]5.Grup_T'!$E$20,0,IF(AD5464&lt;&gt;0,M5464/V5464*MIN(12,AD5464),0))</f>
        <v>0</v>
      </c>
      <c r="AF5464" s="37">
        <f t="shared" si="1198"/>
        <v>0</v>
      </c>
      <c r="AG5464" s="37">
        <f t="shared" si="1199"/>
        <v>0</v>
      </c>
      <c r="AH5464" s="37">
        <f t="shared" si="1200"/>
        <v>0</v>
      </c>
      <c r="AI5464" s="35" t="str">
        <f t="shared" si="1201"/>
        <v>Nusidėvėjęs</v>
      </c>
      <c r="AJ5464" s="38" t="str">
        <f>IF(AND(F5464&lt;&gt;[3]Pav.tvarkyklė!$B$12,F5464&lt;&gt;[3]Pav.tvarkyklė!$B$13),"GVTNT","X")</f>
        <v>GVTNT</v>
      </c>
      <c r="AK5464" s="39">
        <f t="shared" si="1203"/>
        <v>0</v>
      </c>
      <c r="AL5464" s="41"/>
      <c r="AM5464" s="41"/>
      <c r="AN5464" s="41">
        <f t="shared" si="1191"/>
        <v>1900</v>
      </c>
      <c r="AO5464" s="41"/>
      <c r="AP5464" s="41"/>
      <c r="AQ5464" s="41"/>
      <c r="AR5464" s="42"/>
      <c r="AS5464" s="42"/>
      <c r="AU5464" s="43">
        <f t="shared" si="1192"/>
        <v>0</v>
      </c>
    </row>
    <row r="5465" spans="1:47" ht="15" customHeight="1" x14ac:dyDescent="0.25">
      <c r="A5465" s="11"/>
      <c r="B5465" s="19">
        <v>5634</v>
      </c>
      <c r="C5465" s="61"/>
      <c r="D5465" s="62"/>
      <c r="E5465" s="78"/>
      <c r="F5465" s="63"/>
      <c r="G5465" s="80"/>
      <c r="H5465" s="94"/>
      <c r="I5465" s="95"/>
      <c r="J5465" s="27"/>
      <c r="K5465" s="27"/>
      <c r="L5465" s="95"/>
      <c r="M5465" s="96"/>
      <c r="N5465" s="29">
        <v>0</v>
      </c>
      <c r="O5465" s="30" t="str">
        <f>IF(G5465&lt;=$N$2,"",IF(F5465=[3]Pav.tvarkyklė!$B$13,"",IF(ISBLANK(R5465),"X","")))</f>
        <v/>
      </c>
      <c r="P5465" s="91"/>
      <c r="Q5465" s="63"/>
      <c r="R5465" s="63"/>
      <c r="S5465" s="63"/>
      <c r="T5465" s="63"/>
      <c r="U5465" s="34" t="str">
        <f>IFERROR(INDEX('[3]5.Grup_T'!$G$4:$G$22,MATCH('6.Turtas'!E5465,'[3]5.Grup_T'!$E$4:$E$22,0)),"0")</f>
        <v>0</v>
      </c>
      <c r="V5465" s="35">
        <f t="shared" si="1193"/>
        <v>0</v>
      </c>
      <c r="W5465" s="35">
        <f>IF(NOT(ISBLANK(H5465)),(12-DATEDIF(H5465,'[3]1.Pradzia'!$D$13,"m")),0)</f>
        <v>0</v>
      </c>
      <c r="X5465" s="35">
        <f t="shared" si="1194"/>
        <v>0</v>
      </c>
      <c r="Y5465" s="35">
        <f t="shared" si="1190"/>
        <v>0</v>
      </c>
      <c r="Z5465" s="35">
        <f t="shared" si="1202"/>
        <v>0</v>
      </c>
      <c r="AA5465" s="36">
        <f t="shared" si="1195"/>
        <v>0</v>
      </c>
      <c r="AB5465" s="36">
        <f t="shared" si="1196"/>
        <v>0</v>
      </c>
      <c r="AC5465" s="37">
        <f t="shared" si="1197"/>
        <v>0</v>
      </c>
      <c r="AD5465" s="35">
        <f>IF(OR(YEAR(G5465)&lt;2019,O5465="X"),0,IF(ISBLANK(H5465),DATEDIF(G5465,'[3]1.Pradzia'!$D$13,"M"),DATEDIF(G5465,H5465,"m")))</f>
        <v>0</v>
      </c>
      <c r="AE5465" s="37">
        <f>IF(E5465='[3]5.Grup_T'!$E$20,0,IF(AD5465&lt;&gt;0,M5465/V5465*MIN(12,AD5465),0))</f>
        <v>0</v>
      </c>
      <c r="AF5465" s="37">
        <f t="shared" si="1198"/>
        <v>0</v>
      </c>
      <c r="AG5465" s="37">
        <f t="shared" si="1199"/>
        <v>0</v>
      </c>
      <c r="AH5465" s="37">
        <f t="shared" si="1200"/>
        <v>0</v>
      </c>
      <c r="AI5465" s="35" t="str">
        <f t="shared" si="1201"/>
        <v>Nusidėvėjęs</v>
      </c>
      <c r="AJ5465" s="38" t="str">
        <f>IF(AND(F5465&lt;&gt;[3]Pav.tvarkyklė!$B$12,F5465&lt;&gt;[3]Pav.tvarkyklė!$B$13),"GVTNT","X")</f>
        <v>GVTNT</v>
      </c>
      <c r="AK5465" s="39">
        <f t="shared" si="1203"/>
        <v>0</v>
      </c>
      <c r="AL5465" s="41"/>
      <c r="AM5465" s="41"/>
      <c r="AN5465" s="41">
        <f t="shared" si="1191"/>
        <v>1900</v>
      </c>
      <c r="AO5465" s="41"/>
      <c r="AP5465" s="41"/>
      <c r="AQ5465" s="41"/>
      <c r="AR5465" s="42"/>
      <c r="AS5465" s="42"/>
      <c r="AU5465" s="43">
        <f t="shared" si="1192"/>
        <v>0</v>
      </c>
    </row>
    <row r="5466" spans="1:47" ht="15" customHeight="1" x14ac:dyDescent="0.25">
      <c r="A5466" s="11"/>
      <c r="B5466" s="19">
        <v>5635</v>
      </c>
      <c r="C5466" s="61"/>
      <c r="D5466" s="62"/>
      <c r="E5466" s="78"/>
      <c r="F5466" s="63"/>
      <c r="G5466" s="80"/>
      <c r="H5466" s="94"/>
      <c r="I5466" s="95"/>
      <c r="J5466" s="27"/>
      <c r="K5466" s="27"/>
      <c r="L5466" s="95"/>
      <c r="M5466" s="96"/>
      <c r="N5466" s="29">
        <v>0</v>
      </c>
      <c r="O5466" s="30" t="str">
        <f>IF(G5466&lt;=$N$2,"",IF(F5466=[3]Pav.tvarkyklė!$B$13,"",IF(ISBLANK(R5466),"X","")))</f>
        <v/>
      </c>
      <c r="P5466" s="91"/>
      <c r="Q5466" s="63"/>
      <c r="R5466" s="63"/>
      <c r="S5466" s="63"/>
      <c r="T5466" s="63"/>
      <c r="U5466" s="34" t="str">
        <f>IFERROR(INDEX('[3]5.Grup_T'!$G$4:$G$22,MATCH('6.Turtas'!E5466,'[3]5.Grup_T'!$E$4:$E$22,0)),"0")</f>
        <v>0</v>
      </c>
      <c r="V5466" s="35">
        <f t="shared" si="1193"/>
        <v>0</v>
      </c>
      <c r="W5466" s="35">
        <f>IF(NOT(ISBLANK(H5466)),(12-DATEDIF(H5466,'[3]1.Pradzia'!$D$13,"m")),0)</f>
        <v>0</v>
      </c>
      <c r="X5466" s="35">
        <f t="shared" si="1194"/>
        <v>0</v>
      </c>
      <c r="Y5466" s="35">
        <f t="shared" si="1190"/>
        <v>0</v>
      </c>
      <c r="Z5466" s="35">
        <f t="shared" si="1202"/>
        <v>0</v>
      </c>
      <c r="AA5466" s="36">
        <f t="shared" si="1195"/>
        <v>0</v>
      </c>
      <c r="AB5466" s="36">
        <f t="shared" si="1196"/>
        <v>0</v>
      </c>
      <c r="AC5466" s="37">
        <f t="shared" si="1197"/>
        <v>0</v>
      </c>
      <c r="AD5466" s="35">
        <f>IF(OR(YEAR(G5466)&lt;2019,O5466="X"),0,IF(ISBLANK(H5466),DATEDIF(G5466,'[3]1.Pradzia'!$D$13,"M"),DATEDIF(G5466,H5466,"m")))</f>
        <v>0</v>
      </c>
      <c r="AE5466" s="37">
        <f>IF(E5466='[3]5.Grup_T'!$E$20,0,IF(AD5466&lt;&gt;0,M5466/V5466*MIN(12,AD5466),0))</f>
        <v>0</v>
      </c>
      <c r="AF5466" s="37">
        <f t="shared" si="1198"/>
        <v>0</v>
      </c>
      <c r="AG5466" s="37">
        <f t="shared" si="1199"/>
        <v>0</v>
      </c>
      <c r="AH5466" s="37">
        <f t="shared" si="1200"/>
        <v>0</v>
      </c>
      <c r="AI5466" s="35" t="str">
        <f t="shared" si="1201"/>
        <v>Nusidėvėjęs</v>
      </c>
      <c r="AJ5466" s="38" t="str">
        <f>IF(AND(F5466&lt;&gt;[3]Pav.tvarkyklė!$B$12,F5466&lt;&gt;[3]Pav.tvarkyklė!$B$13),"GVTNT","X")</f>
        <v>GVTNT</v>
      </c>
      <c r="AK5466" s="39">
        <f t="shared" si="1203"/>
        <v>0</v>
      </c>
      <c r="AL5466" s="41"/>
      <c r="AM5466" s="41"/>
      <c r="AN5466" s="41">
        <f t="shared" si="1191"/>
        <v>1900</v>
      </c>
      <c r="AO5466" s="41"/>
      <c r="AP5466" s="41"/>
      <c r="AQ5466" s="41"/>
      <c r="AR5466" s="42"/>
      <c r="AS5466" s="42"/>
      <c r="AU5466" s="43">
        <f t="shared" si="1192"/>
        <v>0</v>
      </c>
    </row>
    <row r="5467" spans="1:47" ht="15" customHeight="1" x14ac:dyDescent="0.25">
      <c r="A5467" s="11"/>
      <c r="B5467" s="19">
        <v>5636</v>
      </c>
      <c r="C5467" s="61"/>
      <c r="D5467" s="62"/>
      <c r="E5467" s="78"/>
      <c r="F5467" s="63"/>
      <c r="G5467" s="80"/>
      <c r="H5467" s="94"/>
      <c r="I5467" s="95"/>
      <c r="J5467" s="27"/>
      <c r="K5467" s="27"/>
      <c r="L5467" s="95"/>
      <c r="M5467" s="96"/>
      <c r="N5467" s="29">
        <v>0</v>
      </c>
      <c r="O5467" s="30" t="str">
        <f>IF(G5467&lt;=$N$2,"",IF(F5467=[3]Pav.tvarkyklė!$B$13,"",IF(ISBLANK(R5467),"X","")))</f>
        <v/>
      </c>
      <c r="P5467" s="91"/>
      <c r="Q5467" s="63"/>
      <c r="R5467" s="63"/>
      <c r="S5467" s="63"/>
      <c r="T5467" s="63"/>
      <c r="U5467" s="34" t="str">
        <f>IFERROR(INDEX('[3]5.Grup_T'!$G$4:$G$22,MATCH('6.Turtas'!E5467,'[3]5.Grup_T'!$E$4:$E$22,0)),"0")</f>
        <v>0</v>
      </c>
      <c r="V5467" s="35">
        <f t="shared" si="1193"/>
        <v>0</v>
      </c>
      <c r="W5467" s="35">
        <f>IF(NOT(ISBLANK(H5467)),(12-DATEDIF(H5467,'[3]1.Pradzia'!$D$13,"m")),0)</f>
        <v>0</v>
      </c>
      <c r="X5467" s="35">
        <f t="shared" si="1194"/>
        <v>0</v>
      </c>
      <c r="Y5467" s="35">
        <f t="shared" si="1190"/>
        <v>0</v>
      </c>
      <c r="Z5467" s="35">
        <f t="shared" si="1202"/>
        <v>0</v>
      </c>
      <c r="AA5467" s="36">
        <f t="shared" si="1195"/>
        <v>0</v>
      </c>
      <c r="AB5467" s="36">
        <f t="shared" si="1196"/>
        <v>0</v>
      </c>
      <c r="AC5467" s="37">
        <f t="shared" si="1197"/>
        <v>0</v>
      </c>
      <c r="AD5467" s="35">
        <f>IF(OR(YEAR(G5467)&lt;2019,O5467="X"),0,IF(ISBLANK(H5467),DATEDIF(G5467,'[3]1.Pradzia'!$D$13,"M"),DATEDIF(G5467,H5467,"m")))</f>
        <v>0</v>
      </c>
      <c r="AE5467" s="37">
        <f>IF(E5467='[3]5.Grup_T'!$E$20,0,IF(AD5467&lt;&gt;0,M5467/V5467*MIN(12,AD5467),0))</f>
        <v>0</v>
      </c>
      <c r="AF5467" s="37">
        <f t="shared" si="1198"/>
        <v>0</v>
      </c>
      <c r="AG5467" s="37">
        <f t="shared" si="1199"/>
        <v>0</v>
      </c>
      <c r="AH5467" s="37">
        <f t="shared" si="1200"/>
        <v>0</v>
      </c>
      <c r="AI5467" s="35" t="str">
        <f t="shared" si="1201"/>
        <v>Nusidėvėjęs</v>
      </c>
      <c r="AJ5467" s="38" t="str">
        <f>IF(AND(F5467&lt;&gt;[3]Pav.tvarkyklė!$B$12,F5467&lt;&gt;[3]Pav.tvarkyklė!$B$13),"GVTNT","X")</f>
        <v>GVTNT</v>
      </c>
      <c r="AK5467" s="39">
        <f t="shared" si="1203"/>
        <v>0</v>
      </c>
      <c r="AL5467" s="41"/>
      <c r="AM5467" s="41"/>
      <c r="AN5467" s="41">
        <f t="shared" si="1191"/>
        <v>1900</v>
      </c>
      <c r="AO5467" s="41"/>
      <c r="AP5467" s="41"/>
      <c r="AQ5467" s="41"/>
      <c r="AR5467" s="42"/>
      <c r="AS5467" s="42"/>
      <c r="AU5467" s="43">
        <f t="shared" si="1192"/>
        <v>0</v>
      </c>
    </row>
    <row r="5468" spans="1:47" ht="15" customHeight="1" x14ac:dyDescent="0.25">
      <c r="A5468" s="11"/>
      <c r="B5468" s="19">
        <v>5637</v>
      </c>
      <c r="C5468" s="61"/>
      <c r="D5468" s="62"/>
      <c r="E5468" s="78"/>
      <c r="F5468" s="63"/>
      <c r="G5468" s="80"/>
      <c r="H5468" s="94"/>
      <c r="I5468" s="95"/>
      <c r="J5468" s="27"/>
      <c r="K5468" s="27"/>
      <c r="L5468" s="95"/>
      <c r="M5468" s="96"/>
      <c r="N5468" s="29">
        <v>0</v>
      </c>
      <c r="O5468" s="30" t="str">
        <f>IF(G5468&lt;=$N$2,"",IF(F5468=[3]Pav.tvarkyklė!$B$13,"",IF(ISBLANK(R5468),"X","")))</f>
        <v/>
      </c>
      <c r="P5468" s="91"/>
      <c r="Q5468" s="63"/>
      <c r="R5468" s="63"/>
      <c r="S5468" s="63"/>
      <c r="T5468" s="63"/>
      <c r="U5468" s="34" t="str">
        <f>IFERROR(INDEX('[3]5.Grup_T'!$G$4:$G$22,MATCH('6.Turtas'!E5468,'[3]5.Grup_T'!$E$4:$E$22,0)),"0")</f>
        <v>0</v>
      </c>
      <c r="V5468" s="35">
        <f t="shared" si="1193"/>
        <v>0</v>
      </c>
      <c r="W5468" s="35">
        <f>IF(NOT(ISBLANK(H5468)),(12-DATEDIF(H5468,'[3]1.Pradzia'!$D$13,"m")),0)</f>
        <v>0</v>
      </c>
      <c r="X5468" s="35">
        <f t="shared" si="1194"/>
        <v>0</v>
      </c>
      <c r="Y5468" s="35">
        <f t="shared" si="1190"/>
        <v>0</v>
      </c>
      <c r="Z5468" s="35">
        <f t="shared" si="1202"/>
        <v>0</v>
      </c>
      <c r="AA5468" s="36">
        <f t="shared" si="1195"/>
        <v>0</v>
      </c>
      <c r="AB5468" s="36">
        <f t="shared" si="1196"/>
        <v>0</v>
      </c>
      <c r="AC5468" s="37">
        <f t="shared" si="1197"/>
        <v>0</v>
      </c>
      <c r="AD5468" s="35">
        <f>IF(OR(YEAR(G5468)&lt;2019,O5468="X"),0,IF(ISBLANK(H5468),DATEDIF(G5468,'[3]1.Pradzia'!$D$13,"M"),DATEDIF(G5468,H5468,"m")))</f>
        <v>0</v>
      </c>
      <c r="AE5468" s="37">
        <f>IF(E5468='[3]5.Grup_T'!$E$20,0,IF(AD5468&lt;&gt;0,M5468/V5468*MIN(12,AD5468),0))</f>
        <v>0</v>
      </c>
      <c r="AF5468" s="37">
        <f t="shared" si="1198"/>
        <v>0</v>
      </c>
      <c r="AG5468" s="37">
        <f t="shared" si="1199"/>
        <v>0</v>
      </c>
      <c r="AH5468" s="37">
        <f t="shared" si="1200"/>
        <v>0</v>
      </c>
      <c r="AI5468" s="35" t="str">
        <f t="shared" si="1201"/>
        <v>Nusidėvėjęs</v>
      </c>
      <c r="AJ5468" s="38" t="str">
        <f>IF(AND(F5468&lt;&gt;[3]Pav.tvarkyklė!$B$12,F5468&lt;&gt;[3]Pav.tvarkyklė!$B$13),"GVTNT","X")</f>
        <v>GVTNT</v>
      </c>
      <c r="AK5468" s="39">
        <f t="shared" si="1203"/>
        <v>0</v>
      </c>
      <c r="AL5468" s="41"/>
      <c r="AM5468" s="41"/>
      <c r="AN5468" s="41">
        <f t="shared" si="1191"/>
        <v>1900</v>
      </c>
      <c r="AO5468" s="41"/>
      <c r="AP5468" s="41"/>
      <c r="AQ5468" s="41"/>
      <c r="AR5468" s="42"/>
      <c r="AS5468" s="42"/>
      <c r="AU5468" s="43">
        <f t="shared" si="1192"/>
        <v>0</v>
      </c>
    </row>
    <row r="5469" spans="1:47" ht="15" customHeight="1" x14ac:dyDescent="0.25">
      <c r="A5469" s="11"/>
      <c r="B5469" s="19">
        <v>5638</v>
      </c>
      <c r="C5469" s="61"/>
      <c r="D5469" s="62"/>
      <c r="E5469" s="78"/>
      <c r="F5469" s="63"/>
      <c r="G5469" s="80"/>
      <c r="H5469" s="94"/>
      <c r="I5469" s="95"/>
      <c r="J5469" s="27"/>
      <c r="K5469" s="27"/>
      <c r="L5469" s="95"/>
      <c r="M5469" s="96"/>
      <c r="N5469" s="29">
        <v>0</v>
      </c>
      <c r="O5469" s="30" t="str">
        <f>IF(G5469&lt;=$N$2,"",IF(F5469=[3]Pav.tvarkyklė!$B$13,"",IF(ISBLANK(R5469),"X","")))</f>
        <v/>
      </c>
      <c r="P5469" s="91"/>
      <c r="Q5469" s="63"/>
      <c r="R5469" s="63"/>
      <c r="S5469" s="63"/>
      <c r="T5469" s="63"/>
      <c r="U5469" s="34" t="str">
        <f>IFERROR(INDEX('[3]5.Grup_T'!$G$4:$G$22,MATCH('6.Turtas'!E5469,'[3]5.Grup_T'!$E$4:$E$22,0)),"0")</f>
        <v>0</v>
      </c>
      <c r="V5469" s="35">
        <f t="shared" si="1193"/>
        <v>0</v>
      </c>
      <c r="W5469" s="35">
        <f>IF(NOT(ISBLANK(H5469)),(12-DATEDIF(H5469,'[3]1.Pradzia'!$D$13,"m")),0)</f>
        <v>0</v>
      </c>
      <c r="X5469" s="35">
        <f t="shared" si="1194"/>
        <v>0</v>
      </c>
      <c r="Y5469" s="35">
        <f t="shared" si="1190"/>
        <v>0</v>
      </c>
      <c r="Z5469" s="35">
        <f t="shared" si="1202"/>
        <v>0</v>
      </c>
      <c r="AA5469" s="36">
        <f t="shared" si="1195"/>
        <v>0</v>
      </c>
      <c r="AB5469" s="36">
        <f t="shared" si="1196"/>
        <v>0</v>
      </c>
      <c r="AC5469" s="37">
        <f t="shared" si="1197"/>
        <v>0</v>
      </c>
      <c r="AD5469" s="35">
        <f>IF(OR(YEAR(G5469)&lt;2019,O5469="X"),0,IF(ISBLANK(H5469),DATEDIF(G5469,'[3]1.Pradzia'!$D$13,"M"),DATEDIF(G5469,H5469,"m")))</f>
        <v>0</v>
      </c>
      <c r="AE5469" s="37">
        <f>IF(E5469='[3]5.Grup_T'!$E$20,0,IF(AD5469&lt;&gt;0,M5469/V5469*MIN(12,AD5469),0))</f>
        <v>0</v>
      </c>
      <c r="AF5469" s="37">
        <f t="shared" si="1198"/>
        <v>0</v>
      </c>
      <c r="AG5469" s="37">
        <f t="shared" si="1199"/>
        <v>0</v>
      </c>
      <c r="AH5469" s="37">
        <f t="shared" si="1200"/>
        <v>0</v>
      </c>
      <c r="AI5469" s="35" t="str">
        <f t="shared" si="1201"/>
        <v>Nusidėvėjęs</v>
      </c>
      <c r="AJ5469" s="38" t="str">
        <f>IF(AND(F5469&lt;&gt;[3]Pav.tvarkyklė!$B$12,F5469&lt;&gt;[3]Pav.tvarkyklė!$B$13),"GVTNT","X")</f>
        <v>GVTNT</v>
      </c>
      <c r="AK5469" s="39">
        <f t="shared" si="1203"/>
        <v>0</v>
      </c>
      <c r="AL5469" s="41"/>
      <c r="AM5469" s="41"/>
      <c r="AN5469" s="41">
        <f t="shared" si="1191"/>
        <v>1900</v>
      </c>
      <c r="AO5469" s="41"/>
      <c r="AP5469" s="41"/>
      <c r="AQ5469" s="41"/>
      <c r="AR5469" s="42"/>
      <c r="AS5469" s="42"/>
      <c r="AU5469" s="43">
        <f t="shared" si="1192"/>
        <v>0</v>
      </c>
    </row>
    <row r="5470" spans="1:47" ht="15" customHeight="1" x14ac:dyDescent="0.25">
      <c r="A5470" s="11"/>
      <c r="B5470" s="19">
        <v>5639</v>
      </c>
      <c r="C5470" s="61"/>
      <c r="D5470" s="62"/>
      <c r="E5470" s="78"/>
      <c r="F5470" s="63"/>
      <c r="G5470" s="80"/>
      <c r="H5470" s="94"/>
      <c r="I5470" s="95"/>
      <c r="J5470" s="27"/>
      <c r="K5470" s="27"/>
      <c r="L5470" s="95"/>
      <c r="M5470" s="96"/>
      <c r="N5470" s="29">
        <v>0</v>
      </c>
      <c r="O5470" s="30" t="str">
        <f>IF(G5470&lt;=$N$2,"",IF(F5470=[3]Pav.tvarkyklė!$B$13,"",IF(ISBLANK(R5470),"X","")))</f>
        <v/>
      </c>
      <c r="P5470" s="91"/>
      <c r="Q5470" s="63"/>
      <c r="R5470" s="63"/>
      <c r="S5470" s="63"/>
      <c r="T5470" s="63"/>
      <c r="U5470" s="34" t="str">
        <f>IFERROR(INDEX('[3]5.Grup_T'!$G$4:$G$22,MATCH('6.Turtas'!E5470,'[3]5.Grup_T'!$E$4:$E$22,0)),"0")</f>
        <v>0</v>
      </c>
      <c r="V5470" s="35">
        <f t="shared" si="1193"/>
        <v>0</v>
      </c>
      <c r="W5470" s="35">
        <f>IF(NOT(ISBLANK(H5470)),(12-DATEDIF(H5470,'[3]1.Pradzia'!$D$13,"m")),0)</f>
        <v>0</v>
      </c>
      <c r="X5470" s="35">
        <f t="shared" si="1194"/>
        <v>0</v>
      </c>
      <c r="Y5470" s="35">
        <f t="shared" si="1190"/>
        <v>0</v>
      </c>
      <c r="Z5470" s="35">
        <f t="shared" si="1202"/>
        <v>0</v>
      </c>
      <c r="AA5470" s="36">
        <f t="shared" si="1195"/>
        <v>0</v>
      </c>
      <c r="AB5470" s="36">
        <f t="shared" si="1196"/>
        <v>0</v>
      </c>
      <c r="AC5470" s="37">
        <f t="shared" si="1197"/>
        <v>0</v>
      </c>
      <c r="AD5470" s="35">
        <f>IF(OR(YEAR(G5470)&lt;2019,O5470="X"),0,IF(ISBLANK(H5470),DATEDIF(G5470,'[3]1.Pradzia'!$D$13,"M"),DATEDIF(G5470,H5470,"m")))</f>
        <v>0</v>
      </c>
      <c r="AE5470" s="37">
        <f>IF(E5470='[3]5.Grup_T'!$E$20,0,IF(AD5470&lt;&gt;0,M5470/V5470*MIN(12,AD5470),0))</f>
        <v>0</v>
      </c>
      <c r="AF5470" s="37">
        <f t="shared" si="1198"/>
        <v>0</v>
      </c>
      <c r="AG5470" s="37">
        <f t="shared" si="1199"/>
        <v>0</v>
      </c>
      <c r="AH5470" s="37">
        <f t="shared" si="1200"/>
        <v>0</v>
      </c>
      <c r="AI5470" s="35" t="str">
        <f t="shared" si="1201"/>
        <v>Nusidėvėjęs</v>
      </c>
      <c r="AJ5470" s="38" t="str">
        <f>IF(AND(F5470&lt;&gt;[3]Pav.tvarkyklė!$B$12,F5470&lt;&gt;[3]Pav.tvarkyklė!$B$13),"GVTNT","X")</f>
        <v>GVTNT</v>
      </c>
      <c r="AK5470" s="39">
        <f t="shared" si="1203"/>
        <v>0</v>
      </c>
      <c r="AL5470" s="41"/>
      <c r="AM5470" s="41"/>
      <c r="AN5470" s="41">
        <f t="shared" si="1191"/>
        <v>1900</v>
      </c>
      <c r="AO5470" s="41"/>
      <c r="AP5470" s="41"/>
      <c r="AQ5470" s="41"/>
      <c r="AR5470" s="42"/>
      <c r="AS5470" s="42"/>
      <c r="AU5470" s="43">
        <f t="shared" si="1192"/>
        <v>0</v>
      </c>
    </row>
    <row r="5471" spans="1:47" ht="15" customHeight="1" x14ac:dyDescent="0.25">
      <c r="A5471" s="11"/>
      <c r="B5471" s="19">
        <v>5640</v>
      </c>
      <c r="C5471" s="61"/>
      <c r="D5471" s="62"/>
      <c r="E5471" s="78"/>
      <c r="F5471" s="63"/>
      <c r="G5471" s="80"/>
      <c r="H5471" s="94"/>
      <c r="I5471" s="95"/>
      <c r="J5471" s="27"/>
      <c r="K5471" s="27"/>
      <c r="L5471" s="95"/>
      <c r="M5471" s="96"/>
      <c r="N5471" s="29">
        <v>0</v>
      </c>
      <c r="O5471" s="30" t="str">
        <f>IF(G5471&lt;=$N$2,"",IF(F5471=[3]Pav.tvarkyklė!$B$13,"",IF(ISBLANK(R5471),"X","")))</f>
        <v/>
      </c>
      <c r="P5471" s="91"/>
      <c r="Q5471" s="63"/>
      <c r="R5471" s="63"/>
      <c r="S5471" s="63"/>
      <c r="T5471" s="63"/>
      <c r="U5471" s="34" t="str">
        <f>IFERROR(INDEX('[3]5.Grup_T'!$G$4:$G$22,MATCH('6.Turtas'!E5471,'[3]5.Grup_T'!$E$4:$E$22,0)),"0")</f>
        <v>0</v>
      </c>
      <c r="V5471" s="35">
        <f t="shared" si="1193"/>
        <v>0</v>
      </c>
      <c r="W5471" s="35">
        <f>IF(NOT(ISBLANK(H5471)),(12-DATEDIF(H5471,'[3]1.Pradzia'!$D$13,"m")),0)</f>
        <v>0</v>
      </c>
      <c r="X5471" s="35">
        <f t="shared" si="1194"/>
        <v>0</v>
      </c>
      <c r="Y5471" s="35">
        <f t="shared" si="1190"/>
        <v>0</v>
      </c>
      <c r="Z5471" s="35">
        <f t="shared" si="1202"/>
        <v>0</v>
      </c>
      <c r="AA5471" s="36">
        <f t="shared" si="1195"/>
        <v>0</v>
      </c>
      <c r="AB5471" s="36">
        <f t="shared" si="1196"/>
        <v>0</v>
      </c>
      <c r="AC5471" s="37">
        <f t="shared" si="1197"/>
        <v>0</v>
      </c>
      <c r="AD5471" s="35">
        <f>IF(OR(YEAR(G5471)&lt;2019,O5471="X"),0,IF(ISBLANK(H5471),DATEDIF(G5471,'[3]1.Pradzia'!$D$13,"M"),DATEDIF(G5471,H5471,"m")))</f>
        <v>0</v>
      </c>
      <c r="AE5471" s="37">
        <f>IF(E5471='[3]5.Grup_T'!$E$20,0,IF(AD5471&lt;&gt;0,M5471/V5471*MIN(12,AD5471),0))</f>
        <v>0</v>
      </c>
      <c r="AF5471" s="37">
        <f t="shared" si="1198"/>
        <v>0</v>
      </c>
      <c r="AG5471" s="37">
        <f t="shared" si="1199"/>
        <v>0</v>
      </c>
      <c r="AH5471" s="37">
        <f t="shared" si="1200"/>
        <v>0</v>
      </c>
      <c r="AI5471" s="35" t="str">
        <f t="shared" si="1201"/>
        <v>Nusidėvėjęs</v>
      </c>
      <c r="AJ5471" s="38" t="str">
        <f>IF(AND(F5471&lt;&gt;[3]Pav.tvarkyklė!$B$12,F5471&lt;&gt;[3]Pav.tvarkyklė!$B$13),"GVTNT","X")</f>
        <v>GVTNT</v>
      </c>
      <c r="AK5471" s="39">
        <f t="shared" si="1203"/>
        <v>0</v>
      </c>
      <c r="AL5471" s="41"/>
      <c r="AM5471" s="41"/>
      <c r="AN5471" s="41">
        <f t="shared" si="1191"/>
        <v>1900</v>
      </c>
      <c r="AO5471" s="41"/>
      <c r="AP5471" s="41"/>
      <c r="AQ5471" s="41"/>
      <c r="AR5471" s="42"/>
      <c r="AS5471" s="42"/>
      <c r="AU5471" s="43">
        <f t="shared" si="1192"/>
        <v>0</v>
      </c>
    </row>
    <row r="5472" spans="1:47" ht="15" customHeight="1" x14ac:dyDescent="0.25">
      <c r="A5472" s="11"/>
      <c r="B5472" s="19">
        <v>5641</v>
      </c>
      <c r="C5472" s="61"/>
      <c r="D5472" s="62"/>
      <c r="E5472" s="78"/>
      <c r="F5472" s="63"/>
      <c r="G5472" s="80"/>
      <c r="H5472" s="94"/>
      <c r="I5472" s="95"/>
      <c r="J5472" s="27"/>
      <c r="K5472" s="27"/>
      <c r="L5472" s="95"/>
      <c r="M5472" s="96"/>
      <c r="N5472" s="29">
        <v>0</v>
      </c>
      <c r="O5472" s="30" t="str">
        <f>IF(G5472&lt;=$N$2,"",IF(F5472=[3]Pav.tvarkyklė!$B$13,"",IF(ISBLANK(R5472),"X","")))</f>
        <v/>
      </c>
      <c r="P5472" s="91"/>
      <c r="Q5472" s="63"/>
      <c r="R5472" s="63"/>
      <c r="S5472" s="63"/>
      <c r="T5472" s="63"/>
      <c r="U5472" s="34" t="str">
        <f>IFERROR(INDEX('[3]5.Grup_T'!$G$4:$G$22,MATCH('6.Turtas'!E5472,'[3]5.Grup_T'!$E$4:$E$22,0)),"0")</f>
        <v>0</v>
      </c>
      <c r="V5472" s="35">
        <f t="shared" si="1193"/>
        <v>0</v>
      </c>
      <c r="W5472" s="35">
        <f>IF(NOT(ISBLANK(H5472)),(12-DATEDIF(H5472,'[3]1.Pradzia'!$D$13,"m")),0)</f>
        <v>0</v>
      </c>
      <c r="X5472" s="35">
        <f t="shared" si="1194"/>
        <v>0</v>
      </c>
      <c r="Y5472" s="35">
        <f t="shared" si="1190"/>
        <v>0</v>
      </c>
      <c r="Z5472" s="35">
        <f t="shared" si="1202"/>
        <v>0</v>
      </c>
      <c r="AA5472" s="36">
        <f t="shared" si="1195"/>
        <v>0</v>
      </c>
      <c r="AB5472" s="36">
        <f t="shared" si="1196"/>
        <v>0</v>
      </c>
      <c r="AC5472" s="37">
        <f t="shared" si="1197"/>
        <v>0</v>
      </c>
      <c r="AD5472" s="35">
        <f>IF(OR(YEAR(G5472)&lt;2019,O5472="X"),0,IF(ISBLANK(H5472),DATEDIF(G5472,'[3]1.Pradzia'!$D$13,"M"),DATEDIF(G5472,H5472,"m")))</f>
        <v>0</v>
      </c>
      <c r="AE5472" s="37">
        <f>IF(E5472='[3]5.Grup_T'!$E$20,0,IF(AD5472&lt;&gt;0,M5472/V5472*MIN(12,AD5472),0))</f>
        <v>0</v>
      </c>
      <c r="AF5472" s="37">
        <f t="shared" si="1198"/>
        <v>0</v>
      </c>
      <c r="AG5472" s="37">
        <f t="shared" si="1199"/>
        <v>0</v>
      </c>
      <c r="AH5472" s="37">
        <f t="shared" si="1200"/>
        <v>0</v>
      </c>
      <c r="AI5472" s="35" t="str">
        <f t="shared" si="1201"/>
        <v>Nusidėvėjęs</v>
      </c>
      <c r="AJ5472" s="38" t="str">
        <f>IF(AND(F5472&lt;&gt;[3]Pav.tvarkyklė!$B$12,F5472&lt;&gt;[3]Pav.tvarkyklė!$B$13),"GVTNT","X")</f>
        <v>GVTNT</v>
      </c>
      <c r="AK5472" s="39">
        <f t="shared" si="1203"/>
        <v>0</v>
      </c>
      <c r="AL5472" s="41"/>
      <c r="AM5472" s="41"/>
      <c r="AN5472" s="41">
        <f t="shared" si="1191"/>
        <v>1900</v>
      </c>
      <c r="AO5472" s="41"/>
      <c r="AP5472" s="41"/>
      <c r="AQ5472" s="41"/>
      <c r="AR5472" s="42"/>
      <c r="AS5472" s="42"/>
      <c r="AU5472" s="43">
        <f t="shared" si="1192"/>
        <v>0</v>
      </c>
    </row>
    <row r="5473" spans="1:47" ht="15" customHeight="1" x14ac:dyDescent="0.25">
      <c r="A5473" s="11"/>
      <c r="B5473" s="19">
        <v>5642</v>
      </c>
      <c r="C5473" s="61"/>
      <c r="D5473" s="62"/>
      <c r="E5473" s="78"/>
      <c r="F5473" s="63"/>
      <c r="G5473" s="80"/>
      <c r="H5473" s="94"/>
      <c r="I5473" s="95"/>
      <c r="J5473" s="27"/>
      <c r="K5473" s="27"/>
      <c r="L5473" s="95"/>
      <c r="M5473" s="96"/>
      <c r="N5473" s="29">
        <v>0</v>
      </c>
      <c r="O5473" s="30" t="str">
        <f>IF(G5473&lt;=$N$2,"",IF(F5473=[3]Pav.tvarkyklė!$B$13,"",IF(ISBLANK(R5473),"X","")))</f>
        <v/>
      </c>
      <c r="P5473" s="91"/>
      <c r="Q5473" s="63"/>
      <c r="R5473" s="63"/>
      <c r="S5473" s="63"/>
      <c r="T5473" s="63"/>
      <c r="U5473" s="34" t="str">
        <f>IFERROR(INDEX('[3]5.Grup_T'!$G$4:$G$22,MATCH('6.Turtas'!E5473,'[3]5.Grup_T'!$E$4:$E$22,0)),"0")</f>
        <v>0</v>
      </c>
      <c r="V5473" s="35">
        <f t="shared" si="1193"/>
        <v>0</v>
      </c>
      <c r="W5473" s="35">
        <f>IF(NOT(ISBLANK(H5473)),(12-DATEDIF(H5473,'[3]1.Pradzia'!$D$13,"m")),0)</f>
        <v>0</v>
      </c>
      <c r="X5473" s="35">
        <f t="shared" si="1194"/>
        <v>0</v>
      </c>
      <c r="Y5473" s="35">
        <f t="shared" si="1190"/>
        <v>0</v>
      </c>
      <c r="Z5473" s="35">
        <f t="shared" si="1202"/>
        <v>0</v>
      </c>
      <c r="AA5473" s="36">
        <f t="shared" si="1195"/>
        <v>0</v>
      </c>
      <c r="AB5473" s="36">
        <f t="shared" si="1196"/>
        <v>0</v>
      </c>
      <c r="AC5473" s="37">
        <f t="shared" si="1197"/>
        <v>0</v>
      </c>
      <c r="AD5473" s="35">
        <f>IF(OR(YEAR(G5473)&lt;2019,O5473="X"),0,IF(ISBLANK(H5473),DATEDIF(G5473,'[3]1.Pradzia'!$D$13,"M"),DATEDIF(G5473,H5473,"m")))</f>
        <v>0</v>
      </c>
      <c r="AE5473" s="37">
        <f>IF(E5473='[3]5.Grup_T'!$E$20,0,IF(AD5473&lt;&gt;0,M5473/V5473*MIN(12,AD5473),0))</f>
        <v>0</v>
      </c>
      <c r="AF5473" s="37">
        <f t="shared" si="1198"/>
        <v>0</v>
      </c>
      <c r="AG5473" s="37">
        <f t="shared" si="1199"/>
        <v>0</v>
      </c>
      <c r="AH5473" s="37">
        <f t="shared" si="1200"/>
        <v>0</v>
      </c>
      <c r="AI5473" s="35" t="str">
        <f t="shared" si="1201"/>
        <v>Nusidėvėjęs</v>
      </c>
      <c r="AJ5473" s="38" t="str">
        <f>IF(AND(F5473&lt;&gt;[3]Pav.tvarkyklė!$B$12,F5473&lt;&gt;[3]Pav.tvarkyklė!$B$13),"GVTNT","X")</f>
        <v>GVTNT</v>
      </c>
      <c r="AK5473" s="39">
        <f t="shared" si="1203"/>
        <v>0</v>
      </c>
      <c r="AL5473" s="41"/>
      <c r="AM5473" s="41"/>
      <c r="AN5473" s="41">
        <f t="shared" si="1191"/>
        <v>1900</v>
      </c>
      <c r="AO5473" s="41"/>
      <c r="AP5473" s="41"/>
      <c r="AQ5473" s="41"/>
      <c r="AR5473" s="42"/>
      <c r="AS5473" s="42"/>
      <c r="AU5473" s="43">
        <f t="shared" si="1192"/>
        <v>0</v>
      </c>
    </row>
    <row r="5474" spans="1:47" ht="15" customHeight="1" x14ac:dyDescent="0.25">
      <c r="A5474" s="11"/>
      <c r="B5474" s="19">
        <v>5643</v>
      </c>
      <c r="C5474" s="61"/>
      <c r="D5474" s="62"/>
      <c r="E5474" s="78"/>
      <c r="F5474" s="63"/>
      <c r="G5474" s="80"/>
      <c r="H5474" s="94"/>
      <c r="I5474" s="95"/>
      <c r="J5474" s="27"/>
      <c r="K5474" s="27"/>
      <c r="L5474" s="95"/>
      <c r="M5474" s="96"/>
      <c r="N5474" s="29">
        <v>0</v>
      </c>
      <c r="O5474" s="30" t="str">
        <f>IF(G5474&lt;=$N$2,"",IF(F5474=[3]Pav.tvarkyklė!$B$13,"",IF(ISBLANK(R5474),"X","")))</f>
        <v/>
      </c>
      <c r="P5474" s="91"/>
      <c r="Q5474" s="63"/>
      <c r="R5474" s="63"/>
      <c r="S5474" s="63"/>
      <c r="T5474" s="63"/>
      <c r="U5474" s="34" t="str">
        <f>IFERROR(INDEX('[3]5.Grup_T'!$G$4:$G$22,MATCH('6.Turtas'!E5474,'[3]5.Grup_T'!$E$4:$E$22,0)),"0")</f>
        <v>0</v>
      </c>
      <c r="V5474" s="35">
        <f t="shared" si="1193"/>
        <v>0</v>
      </c>
      <c r="W5474" s="35">
        <f>IF(NOT(ISBLANK(H5474)),(12-DATEDIF(H5474,'[3]1.Pradzia'!$D$13,"m")),0)</f>
        <v>0</v>
      </c>
      <c r="X5474" s="35">
        <f t="shared" si="1194"/>
        <v>0</v>
      </c>
      <c r="Y5474" s="35">
        <f t="shared" si="1190"/>
        <v>0</v>
      </c>
      <c r="Z5474" s="35">
        <f t="shared" si="1202"/>
        <v>0</v>
      </c>
      <c r="AA5474" s="36">
        <f t="shared" si="1195"/>
        <v>0</v>
      </c>
      <c r="AB5474" s="36">
        <f t="shared" si="1196"/>
        <v>0</v>
      </c>
      <c r="AC5474" s="37">
        <f t="shared" si="1197"/>
        <v>0</v>
      </c>
      <c r="AD5474" s="35">
        <f>IF(OR(YEAR(G5474)&lt;2019,O5474="X"),0,IF(ISBLANK(H5474),DATEDIF(G5474,'[3]1.Pradzia'!$D$13,"M"),DATEDIF(G5474,H5474,"m")))</f>
        <v>0</v>
      </c>
      <c r="AE5474" s="37">
        <f>IF(E5474='[3]5.Grup_T'!$E$20,0,IF(AD5474&lt;&gt;0,M5474/V5474*MIN(12,AD5474),0))</f>
        <v>0</v>
      </c>
      <c r="AF5474" s="37">
        <f t="shared" si="1198"/>
        <v>0</v>
      </c>
      <c r="AG5474" s="37">
        <f t="shared" si="1199"/>
        <v>0</v>
      </c>
      <c r="AH5474" s="37">
        <f t="shared" si="1200"/>
        <v>0</v>
      </c>
      <c r="AI5474" s="35" t="str">
        <f t="shared" si="1201"/>
        <v>Nusidėvėjęs</v>
      </c>
      <c r="AJ5474" s="38" t="str">
        <f>IF(AND(F5474&lt;&gt;[3]Pav.tvarkyklė!$B$12,F5474&lt;&gt;[3]Pav.tvarkyklė!$B$13),"GVTNT","X")</f>
        <v>GVTNT</v>
      </c>
      <c r="AK5474" s="39">
        <f t="shared" si="1203"/>
        <v>0</v>
      </c>
      <c r="AL5474" s="41"/>
      <c r="AM5474" s="41"/>
      <c r="AN5474" s="41">
        <f t="shared" si="1191"/>
        <v>1900</v>
      </c>
      <c r="AO5474" s="41"/>
      <c r="AP5474" s="41"/>
      <c r="AQ5474" s="41"/>
      <c r="AR5474" s="42"/>
      <c r="AS5474" s="42"/>
      <c r="AU5474" s="43">
        <f t="shared" si="1192"/>
        <v>0</v>
      </c>
    </row>
    <row r="5475" spans="1:47" ht="15" customHeight="1" x14ac:dyDescent="0.25">
      <c r="A5475" s="11"/>
      <c r="B5475" s="19">
        <v>5644</v>
      </c>
      <c r="C5475" s="61"/>
      <c r="D5475" s="62"/>
      <c r="E5475" s="78"/>
      <c r="F5475" s="63"/>
      <c r="G5475" s="80"/>
      <c r="H5475" s="94"/>
      <c r="I5475" s="95"/>
      <c r="J5475" s="27"/>
      <c r="K5475" s="27"/>
      <c r="L5475" s="95"/>
      <c r="M5475" s="96"/>
      <c r="N5475" s="29">
        <v>0</v>
      </c>
      <c r="O5475" s="30" t="str">
        <f>IF(G5475&lt;=$N$2,"",IF(F5475=[3]Pav.tvarkyklė!$B$13,"",IF(ISBLANK(R5475),"X","")))</f>
        <v/>
      </c>
      <c r="P5475" s="91"/>
      <c r="Q5475" s="63"/>
      <c r="R5475" s="63"/>
      <c r="S5475" s="63"/>
      <c r="T5475" s="63"/>
      <c r="U5475" s="34" t="str">
        <f>IFERROR(INDEX('[3]5.Grup_T'!$G$4:$G$22,MATCH('6.Turtas'!E5475,'[3]5.Grup_T'!$E$4:$E$22,0)),"0")</f>
        <v>0</v>
      </c>
      <c r="V5475" s="35">
        <f t="shared" si="1193"/>
        <v>0</v>
      </c>
      <c r="W5475" s="35">
        <f>IF(NOT(ISBLANK(H5475)),(12-DATEDIF(H5475,'[3]1.Pradzia'!$D$13,"m")),0)</f>
        <v>0</v>
      </c>
      <c r="X5475" s="35">
        <f t="shared" si="1194"/>
        <v>0</v>
      </c>
      <c r="Y5475" s="35">
        <f t="shared" si="1190"/>
        <v>0</v>
      </c>
      <c r="Z5475" s="35">
        <f t="shared" si="1202"/>
        <v>0</v>
      </c>
      <c r="AA5475" s="36">
        <f t="shared" si="1195"/>
        <v>0</v>
      </c>
      <c r="AB5475" s="36">
        <f t="shared" si="1196"/>
        <v>0</v>
      </c>
      <c r="AC5475" s="37">
        <f t="shared" si="1197"/>
        <v>0</v>
      </c>
      <c r="AD5475" s="35">
        <f>IF(OR(YEAR(G5475)&lt;2019,O5475="X"),0,IF(ISBLANK(H5475),DATEDIF(G5475,'[3]1.Pradzia'!$D$13,"M"),DATEDIF(G5475,H5475,"m")))</f>
        <v>0</v>
      </c>
      <c r="AE5475" s="37">
        <f>IF(E5475='[3]5.Grup_T'!$E$20,0,IF(AD5475&lt;&gt;0,M5475/V5475*MIN(12,AD5475),0))</f>
        <v>0</v>
      </c>
      <c r="AF5475" s="37">
        <f t="shared" si="1198"/>
        <v>0</v>
      </c>
      <c r="AG5475" s="37">
        <f t="shared" si="1199"/>
        <v>0</v>
      </c>
      <c r="AH5475" s="37">
        <f t="shared" si="1200"/>
        <v>0</v>
      </c>
      <c r="AI5475" s="35" t="str">
        <f t="shared" si="1201"/>
        <v>Nusidėvėjęs</v>
      </c>
      <c r="AJ5475" s="38" t="str">
        <f>IF(AND(F5475&lt;&gt;[3]Pav.tvarkyklė!$B$12,F5475&lt;&gt;[3]Pav.tvarkyklė!$B$13),"GVTNT","X")</f>
        <v>GVTNT</v>
      </c>
      <c r="AK5475" s="39">
        <f t="shared" si="1203"/>
        <v>0</v>
      </c>
      <c r="AL5475" s="41"/>
      <c r="AM5475" s="41"/>
      <c r="AN5475" s="41">
        <f t="shared" si="1191"/>
        <v>1900</v>
      </c>
      <c r="AO5475" s="41"/>
      <c r="AP5475" s="41"/>
      <c r="AQ5475" s="41"/>
      <c r="AR5475" s="42"/>
      <c r="AS5475" s="42"/>
      <c r="AU5475" s="43">
        <f t="shared" si="1192"/>
        <v>0</v>
      </c>
    </row>
    <row r="5476" spans="1:47" ht="15" customHeight="1" x14ac:dyDescent="0.25">
      <c r="A5476" s="11"/>
      <c r="B5476" s="19">
        <v>5645</v>
      </c>
      <c r="C5476" s="61"/>
      <c r="D5476" s="62"/>
      <c r="E5476" s="78"/>
      <c r="F5476" s="63"/>
      <c r="G5476" s="80"/>
      <c r="H5476" s="94"/>
      <c r="I5476" s="95"/>
      <c r="J5476" s="27"/>
      <c r="K5476" s="27"/>
      <c r="L5476" s="95"/>
      <c r="M5476" s="96"/>
      <c r="N5476" s="29">
        <v>0</v>
      </c>
      <c r="O5476" s="30" t="str">
        <f>IF(G5476&lt;=$N$2,"",IF(F5476=[3]Pav.tvarkyklė!$B$13,"",IF(ISBLANK(R5476),"X","")))</f>
        <v/>
      </c>
      <c r="P5476" s="91"/>
      <c r="Q5476" s="63"/>
      <c r="R5476" s="63"/>
      <c r="S5476" s="63"/>
      <c r="T5476" s="63"/>
      <c r="U5476" s="34" t="str">
        <f>IFERROR(INDEX('[3]5.Grup_T'!$G$4:$G$22,MATCH('6.Turtas'!E5476,'[3]5.Grup_T'!$E$4:$E$22,0)),"0")</f>
        <v>0</v>
      </c>
      <c r="V5476" s="35">
        <f t="shared" si="1193"/>
        <v>0</v>
      </c>
      <c r="W5476" s="35">
        <f>IF(NOT(ISBLANK(H5476)),(12-DATEDIF(H5476,'[3]1.Pradzia'!$D$13,"m")),0)</f>
        <v>0</v>
      </c>
      <c r="X5476" s="35">
        <f t="shared" si="1194"/>
        <v>0</v>
      </c>
      <c r="Y5476" s="35">
        <f t="shared" si="1190"/>
        <v>0</v>
      </c>
      <c r="Z5476" s="35">
        <f t="shared" si="1202"/>
        <v>0</v>
      </c>
      <c r="AA5476" s="36">
        <f t="shared" si="1195"/>
        <v>0</v>
      </c>
      <c r="AB5476" s="36">
        <f t="shared" si="1196"/>
        <v>0</v>
      </c>
      <c r="AC5476" s="37">
        <f t="shared" si="1197"/>
        <v>0</v>
      </c>
      <c r="AD5476" s="35">
        <f>IF(OR(YEAR(G5476)&lt;2019,O5476="X"),0,IF(ISBLANK(H5476),DATEDIF(G5476,'[3]1.Pradzia'!$D$13,"M"),DATEDIF(G5476,H5476,"m")))</f>
        <v>0</v>
      </c>
      <c r="AE5476" s="37">
        <f>IF(E5476='[3]5.Grup_T'!$E$20,0,IF(AD5476&lt;&gt;0,M5476/V5476*MIN(12,AD5476),0))</f>
        <v>0</v>
      </c>
      <c r="AF5476" s="37">
        <f t="shared" si="1198"/>
        <v>0</v>
      </c>
      <c r="AG5476" s="37">
        <f t="shared" si="1199"/>
        <v>0</v>
      </c>
      <c r="AH5476" s="37">
        <f t="shared" si="1200"/>
        <v>0</v>
      </c>
      <c r="AI5476" s="35" t="str">
        <f t="shared" si="1201"/>
        <v>Nusidėvėjęs</v>
      </c>
      <c r="AJ5476" s="38" t="str">
        <f>IF(AND(F5476&lt;&gt;[3]Pav.tvarkyklė!$B$12,F5476&lt;&gt;[3]Pav.tvarkyklė!$B$13),"GVTNT","X")</f>
        <v>GVTNT</v>
      </c>
      <c r="AK5476" s="39">
        <f t="shared" si="1203"/>
        <v>0</v>
      </c>
      <c r="AL5476" s="41"/>
      <c r="AM5476" s="41"/>
      <c r="AN5476" s="41">
        <f t="shared" si="1191"/>
        <v>1900</v>
      </c>
      <c r="AO5476" s="41"/>
      <c r="AP5476" s="41"/>
      <c r="AQ5476" s="41"/>
      <c r="AR5476" s="42"/>
      <c r="AS5476" s="42"/>
      <c r="AU5476" s="43">
        <f t="shared" si="1192"/>
        <v>0</v>
      </c>
    </row>
    <row r="5477" spans="1:47" ht="15" customHeight="1" x14ac:dyDescent="0.25">
      <c r="A5477" s="11"/>
      <c r="B5477" s="19">
        <v>5646</v>
      </c>
      <c r="C5477" s="61"/>
      <c r="D5477" s="62"/>
      <c r="E5477" s="78"/>
      <c r="F5477" s="63"/>
      <c r="G5477" s="80"/>
      <c r="H5477" s="94"/>
      <c r="I5477" s="95"/>
      <c r="J5477" s="27"/>
      <c r="K5477" s="27"/>
      <c r="L5477" s="95"/>
      <c r="M5477" s="96"/>
      <c r="N5477" s="29">
        <v>0</v>
      </c>
      <c r="O5477" s="30" t="str">
        <f>IF(G5477&lt;=$N$2,"",IF(F5477=[3]Pav.tvarkyklė!$B$13,"",IF(ISBLANK(R5477),"X","")))</f>
        <v/>
      </c>
      <c r="P5477" s="91"/>
      <c r="Q5477" s="63"/>
      <c r="R5477" s="63"/>
      <c r="S5477" s="63"/>
      <c r="T5477" s="63"/>
      <c r="U5477" s="34" t="str">
        <f>IFERROR(INDEX('[3]5.Grup_T'!$G$4:$G$22,MATCH('6.Turtas'!E5477,'[3]5.Grup_T'!$E$4:$E$22,0)),"0")</f>
        <v>0</v>
      </c>
      <c r="V5477" s="35">
        <f t="shared" si="1193"/>
        <v>0</v>
      </c>
      <c r="W5477" s="35">
        <f>IF(NOT(ISBLANK(H5477)),(12-DATEDIF(H5477,'[3]1.Pradzia'!$D$13,"m")),0)</f>
        <v>0</v>
      </c>
      <c r="X5477" s="35">
        <f t="shared" si="1194"/>
        <v>0</v>
      </c>
      <c r="Y5477" s="35">
        <f t="shared" si="1190"/>
        <v>0</v>
      </c>
      <c r="Z5477" s="35">
        <f t="shared" si="1202"/>
        <v>0</v>
      </c>
      <c r="AA5477" s="36">
        <f t="shared" si="1195"/>
        <v>0</v>
      </c>
      <c r="AB5477" s="36">
        <f t="shared" si="1196"/>
        <v>0</v>
      </c>
      <c r="AC5477" s="37">
        <f t="shared" si="1197"/>
        <v>0</v>
      </c>
      <c r="AD5477" s="35">
        <f>IF(OR(YEAR(G5477)&lt;2019,O5477="X"),0,IF(ISBLANK(H5477),DATEDIF(G5477,'[3]1.Pradzia'!$D$13,"M"),DATEDIF(G5477,H5477,"m")))</f>
        <v>0</v>
      </c>
      <c r="AE5477" s="37">
        <f>IF(E5477='[3]5.Grup_T'!$E$20,0,IF(AD5477&lt;&gt;0,M5477/V5477*MIN(12,AD5477),0))</f>
        <v>0</v>
      </c>
      <c r="AF5477" s="37">
        <f t="shared" si="1198"/>
        <v>0</v>
      </c>
      <c r="AG5477" s="37">
        <f t="shared" si="1199"/>
        <v>0</v>
      </c>
      <c r="AH5477" s="37">
        <f t="shared" si="1200"/>
        <v>0</v>
      </c>
      <c r="AI5477" s="35" t="str">
        <f t="shared" si="1201"/>
        <v>Nusidėvėjęs</v>
      </c>
      <c r="AJ5477" s="38" t="str">
        <f>IF(AND(F5477&lt;&gt;[3]Pav.tvarkyklė!$B$12,F5477&lt;&gt;[3]Pav.tvarkyklė!$B$13),"GVTNT","X")</f>
        <v>GVTNT</v>
      </c>
      <c r="AK5477" s="39">
        <f t="shared" si="1203"/>
        <v>0</v>
      </c>
      <c r="AL5477" s="41"/>
      <c r="AM5477" s="41"/>
      <c r="AN5477" s="41">
        <f t="shared" si="1191"/>
        <v>1900</v>
      </c>
      <c r="AO5477" s="41"/>
      <c r="AP5477" s="41"/>
      <c r="AQ5477" s="41"/>
      <c r="AR5477" s="42"/>
      <c r="AS5477" s="42"/>
      <c r="AU5477" s="43">
        <f t="shared" si="1192"/>
        <v>0</v>
      </c>
    </row>
    <row r="5478" spans="1:47" ht="15" customHeight="1" x14ac:dyDescent="0.25">
      <c r="A5478" s="11"/>
      <c r="B5478" s="19">
        <v>5647</v>
      </c>
      <c r="C5478" s="61"/>
      <c r="D5478" s="62"/>
      <c r="E5478" s="78"/>
      <c r="F5478" s="63"/>
      <c r="G5478" s="80"/>
      <c r="H5478" s="94"/>
      <c r="I5478" s="95"/>
      <c r="J5478" s="27"/>
      <c r="K5478" s="27"/>
      <c r="L5478" s="95"/>
      <c r="M5478" s="96"/>
      <c r="N5478" s="29">
        <v>0</v>
      </c>
      <c r="O5478" s="30" t="str">
        <f>IF(G5478&lt;=$N$2,"",IF(F5478=[3]Pav.tvarkyklė!$B$13,"",IF(ISBLANK(R5478),"X","")))</f>
        <v/>
      </c>
      <c r="P5478" s="91"/>
      <c r="Q5478" s="63"/>
      <c r="R5478" s="63"/>
      <c r="S5478" s="63"/>
      <c r="T5478" s="63"/>
      <c r="U5478" s="34" t="str">
        <f>IFERROR(INDEX('[3]5.Grup_T'!$G$4:$G$22,MATCH('6.Turtas'!E5478,'[3]5.Grup_T'!$E$4:$E$22,0)),"0")</f>
        <v>0</v>
      </c>
      <c r="V5478" s="35">
        <f t="shared" si="1193"/>
        <v>0</v>
      </c>
      <c r="W5478" s="35">
        <f>IF(NOT(ISBLANK(H5478)),(12-DATEDIF(H5478,'[3]1.Pradzia'!$D$13,"m")),0)</f>
        <v>0</v>
      </c>
      <c r="X5478" s="35">
        <f t="shared" si="1194"/>
        <v>0</v>
      </c>
      <c r="Y5478" s="35">
        <f t="shared" si="1190"/>
        <v>0</v>
      </c>
      <c r="Z5478" s="35">
        <f t="shared" si="1202"/>
        <v>0</v>
      </c>
      <c r="AA5478" s="36">
        <f t="shared" si="1195"/>
        <v>0</v>
      </c>
      <c r="AB5478" s="36">
        <f t="shared" si="1196"/>
        <v>0</v>
      </c>
      <c r="AC5478" s="37">
        <f t="shared" si="1197"/>
        <v>0</v>
      </c>
      <c r="AD5478" s="35">
        <f>IF(OR(YEAR(G5478)&lt;2019,O5478="X"),0,IF(ISBLANK(H5478),DATEDIF(G5478,'[3]1.Pradzia'!$D$13,"M"),DATEDIF(G5478,H5478,"m")))</f>
        <v>0</v>
      </c>
      <c r="AE5478" s="37">
        <f>IF(E5478='[3]5.Grup_T'!$E$20,0,IF(AD5478&lt;&gt;0,M5478/V5478*MIN(12,AD5478),0))</f>
        <v>0</v>
      </c>
      <c r="AF5478" s="37">
        <f t="shared" si="1198"/>
        <v>0</v>
      </c>
      <c r="AG5478" s="37">
        <f t="shared" si="1199"/>
        <v>0</v>
      </c>
      <c r="AH5478" s="37">
        <f t="shared" si="1200"/>
        <v>0</v>
      </c>
      <c r="AI5478" s="35" t="str">
        <f t="shared" si="1201"/>
        <v>Nusidėvėjęs</v>
      </c>
      <c r="AJ5478" s="38" t="str">
        <f>IF(AND(F5478&lt;&gt;[3]Pav.tvarkyklė!$B$12,F5478&lt;&gt;[3]Pav.tvarkyklė!$B$13),"GVTNT","X")</f>
        <v>GVTNT</v>
      </c>
      <c r="AK5478" s="39">
        <f t="shared" si="1203"/>
        <v>0</v>
      </c>
      <c r="AL5478" s="41"/>
      <c r="AM5478" s="41"/>
      <c r="AN5478" s="41">
        <f t="shared" si="1191"/>
        <v>1900</v>
      </c>
      <c r="AO5478" s="41"/>
      <c r="AP5478" s="41"/>
      <c r="AQ5478" s="41"/>
      <c r="AR5478" s="42"/>
      <c r="AS5478" s="42"/>
      <c r="AU5478" s="43">
        <f t="shared" si="1192"/>
        <v>0</v>
      </c>
    </row>
    <row r="5479" spans="1:47" ht="15" customHeight="1" x14ac:dyDescent="0.25">
      <c r="A5479" s="11"/>
      <c r="B5479" s="19">
        <v>5648</v>
      </c>
      <c r="C5479" s="61"/>
      <c r="D5479" s="62"/>
      <c r="E5479" s="78"/>
      <c r="F5479" s="63"/>
      <c r="G5479" s="80"/>
      <c r="H5479" s="94"/>
      <c r="I5479" s="95"/>
      <c r="J5479" s="27"/>
      <c r="K5479" s="27"/>
      <c r="L5479" s="95"/>
      <c r="M5479" s="96"/>
      <c r="N5479" s="29">
        <v>0</v>
      </c>
      <c r="O5479" s="30" t="str">
        <f>IF(G5479&lt;=$N$2,"",IF(F5479=[3]Pav.tvarkyklė!$B$13,"",IF(ISBLANK(R5479),"X","")))</f>
        <v/>
      </c>
      <c r="P5479" s="91"/>
      <c r="Q5479" s="63"/>
      <c r="R5479" s="63"/>
      <c r="S5479" s="63"/>
      <c r="T5479" s="63"/>
      <c r="U5479" s="34" t="str">
        <f>IFERROR(INDEX('[3]5.Grup_T'!$G$4:$G$22,MATCH('6.Turtas'!E5479,'[3]5.Grup_T'!$E$4:$E$22,0)),"0")</f>
        <v>0</v>
      </c>
      <c r="V5479" s="35">
        <f t="shared" si="1193"/>
        <v>0</v>
      </c>
      <c r="W5479" s="35">
        <f>IF(NOT(ISBLANK(H5479)),(12-DATEDIF(H5479,'[3]1.Pradzia'!$D$13,"m")),0)</f>
        <v>0</v>
      </c>
      <c r="X5479" s="35">
        <f t="shared" si="1194"/>
        <v>0</v>
      </c>
      <c r="Y5479" s="35">
        <f t="shared" si="1190"/>
        <v>0</v>
      </c>
      <c r="Z5479" s="35">
        <f t="shared" si="1202"/>
        <v>0</v>
      </c>
      <c r="AA5479" s="36">
        <f t="shared" si="1195"/>
        <v>0</v>
      </c>
      <c r="AB5479" s="36">
        <f t="shared" si="1196"/>
        <v>0</v>
      </c>
      <c r="AC5479" s="37">
        <f t="shared" si="1197"/>
        <v>0</v>
      </c>
      <c r="AD5479" s="35">
        <f>IF(OR(YEAR(G5479)&lt;2019,O5479="X"),0,IF(ISBLANK(H5479),DATEDIF(G5479,'[3]1.Pradzia'!$D$13,"M"),DATEDIF(G5479,H5479,"m")))</f>
        <v>0</v>
      </c>
      <c r="AE5479" s="37">
        <f>IF(E5479='[3]5.Grup_T'!$E$20,0,IF(AD5479&lt;&gt;0,M5479/V5479*MIN(12,AD5479),0))</f>
        <v>0</v>
      </c>
      <c r="AF5479" s="37">
        <f t="shared" si="1198"/>
        <v>0</v>
      </c>
      <c r="AG5479" s="37">
        <f t="shared" si="1199"/>
        <v>0</v>
      </c>
      <c r="AH5479" s="37">
        <f t="shared" si="1200"/>
        <v>0</v>
      </c>
      <c r="AI5479" s="35" t="str">
        <f t="shared" si="1201"/>
        <v>Nusidėvėjęs</v>
      </c>
      <c r="AJ5479" s="38" t="str">
        <f>IF(AND(F5479&lt;&gt;[3]Pav.tvarkyklė!$B$12,F5479&lt;&gt;[3]Pav.tvarkyklė!$B$13),"GVTNT","X")</f>
        <v>GVTNT</v>
      </c>
      <c r="AK5479" s="39">
        <f t="shared" si="1203"/>
        <v>0</v>
      </c>
      <c r="AL5479" s="41"/>
      <c r="AM5479" s="41"/>
      <c r="AN5479" s="41">
        <f t="shared" si="1191"/>
        <v>1900</v>
      </c>
      <c r="AO5479" s="41"/>
      <c r="AP5479" s="41"/>
      <c r="AQ5479" s="41"/>
      <c r="AR5479" s="42"/>
      <c r="AS5479" s="42"/>
      <c r="AU5479" s="43">
        <f t="shared" si="1192"/>
        <v>0</v>
      </c>
    </row>
    <row r="5480" spans="1:47" ht="15" customHeight="1" x14ac:dyDescent="0.25">
      <c r="A5480" s="11"/>
      <c r="B5480" s="19">
        <v>5649</v>
      </c>
      <c r="C5480" s="61"/>
      <c r="D5480" s="62"/>
      <c r="E5480" s="78"/>
      <c r="F5480" s="63"/>
      <c r="G5480" s="80"/>
      <c r="H5480" s="94"/>
      <c r="I5480" s="95"/>
      <c r="J5480" s="27"/>
      <c r="K5480" s="27"/>
      <c r="L5480" s="95"/>
      <c r="M5480" s="96"/>
      <c r="N5480" s="29">
        <v>0</v>
      </c>
      <c r="O5480" s="30" t="str">
        <f>IF(G5480&lt;=$N$2,"",IF(F5480=[3]Pav.tvarkyklė!$B$13,"",IF(ISBLANK(R5480),"X","")))</f>
        <v/>
      </c>
      <c r="P5480" s="91"/>
      <c r="Q5480" s="63"/>
      <c r="R5480" s="63"/>
      <c r="S5480" s="63"/>
      <c r="T5480" s="63"/>
      <c r="U5480" s="34" t="str">
        <f>IFERROR(INDEX('[3]5.Grup_T'!$G$4:$G$22,MATCH('6.Turtas'!E5480,'[3]5.Grup_T'!$E$4:$E$22,0)),"0")</f>
        <v>0</v>
      </c>
      <c r="V5480" s="35">
        <f t="shared" si="1193"/>
        <v>0</v>
      </c>
      <c r="W5480" s="35">
        <f>IF(NOT(ISBLANK(H5480)),(12-DATEDIF(H5480,'[3]1.Pradzia'!$D$13,"m")),0)</f>
        <v>0</v>
      </c>
      <c r="X5480" s="35">
        <f t="shared" si="1194"/>
        <v>0</v>
      </c>
      <c r="Y5480" s="35">
        <f t="shared" si="1190"/>
        <v>0</v>
      </c>
      <c r="Z5480" s="35">
        <f t="shared" si="1202"/>
        <v>0</v>
      </c>
      <c r="AA5480" s="36">
        <f t="shared" si="1195"/>
        <v>0</v>
      </c>
      <c r="AB5480" s="36">
        <f t="shared" si="1196"/>
        <v>0</v>
      </c>
      <c r="AC5480" s="37">
        <f t="shared" si="1197"/>
        <v>0</v>
      </c>
      <c r="AD5480" s="35">
        <f>IF(OR(YEAR(G5480)&lt;2019,O5480="X"),0,IF(ISBLANK(H5480),DATEDIF(G5480,'[3]1.Pradzia'!$D$13,"M"),DATEDIF(G5480,H5480,"m")))</f>
        <v>0</v>
      </c>
      <c r="AE5480" s="37">
        <f>IF(E5480='[3]5.Grup_T'!$E$20,0,IF(AD5480&lt;&gt;0,M5480/V5480*MIN(12,AD5480),0))</f>
        <v>0</v>
      </c>
      <c r="AF5480" s="37">
        <f t="shared" si="1198"/>
        <v>0</v>
      </c>
      <c r="AG5480" s="37">
        <f t="shared" si="1199"/>
        <v>0</v>
      </c>
      <c r="AH5480" s="37">
        <f t="shared" si="1200"/>
        <v>0</v>
      </c>
      <c r="AI5480" s="35" t="str">
        <f t="shared" si="1201"/>
        <v>Nusidėvėjęs</v>
      </c>
      <c r="AJ5480" s="38" t="str">
        <f>IF(AND(F5480&lt;&gt;[3]Pav.tvarkyklė!$B$12,F5480&lt;&gt;[3]Pav.tvarkyklė!$B$13),"GVTNT","X")</f>
        <v>GVTNT</v>
      </c>
      <c r="AK5480" s="39">
        <f t="shared" si="1203"/>
        <v>0</v>
      </c>
      <c r="AL5480" s="41"/>
      <c r="AM5480" s="41"/>
      <c r="AN5480" s="41">
        <f t="shared" si="1191"/>
        <v>1900</v>
      </c>
      <c r="AO5480" s="41"/>
      <c r="AP5480" s="41"/>
      <c r="AQ5480" s="41"/>
      <c r="AR5480" s="42"/>
      <c r="AS5480" s="42"/>
      <c r="AU5480" s="43">
        <f t="shared" si="1192"/>
        <v>0</v>
      </c>
    </row>
    <row r="5481" spans="1:47" ht="15" customHeight="1" x14ac:dyDescent="0.25">
      <c r="A5481" s="11"/>
      <c r="B5481" s="19">
        <v>5650</v>
      </c>
      <c r="C5481" s="61"/>
      <c r="D5481" s="62"/>
      <c r="E5481" s="78"/>
      <c r="F5481" s="63"/>
      <c r="G5481" s="80"/>
      <c r="H5481" s="94"/>
      <c r="I5481" s="95"/>
      <c r="J5481" s="27"/>
      <c r="K5481" s="27"/>
      <c r="L5481" s="95"/>
      <c r="M5481" s="96"/>
      <c r="N5481" s="29">
        <v>0</v>
      </c>
      <c r="O5481" s="30" t="str">
        <f>IF(G5481&lt;=$N$2,"",IF(F5481=[3]Pav.tvarkyklė!$B$13,"",IF(ISBLANK(R5481),"X","")))</f>
        <v/>
      </c>
      <c r="P5481" s="91"/>
      <c r="Q5481" s="63"/>
      <c r="R5481" s="63"/>
      <c r="S5481" s="63"/>
      <c r="T5481" s="63"/>
      <c r="U5481" s="34" t="str">
        <f>IFERROR(INDEX('[3]5.Grup_T'!$G$4:$G$22,MATCH('6.Turtas'!E5481,'[3]5.Grup_T'!$E$4:$E$22,0)),"0")</f>
        <v>0</v>
      </c>
      <c r="V5481" s="35">
        <f t="shared" si="1193"/>
        <v>0</v>
      </c>
      <c r="W5481" s="35">
        <f>IF(NOT(ISBLANK(H5481)),(12-DATEDIF(H5481,'[3]1.Pradzia'!$D$13,"m")),0)</f>
        <v>0</v>
      </c>
      <c r="X5481" s="35">
        <f t="shared" si="1194"/>
        <v>0</v>
      </c>
      <c r="Y5481" s="35">
        <f t="shared" si="1190"/>
        <v>0</v>
      </c>
      <c r="Z5481" s="35">
        <f t="shared" si="1202"/>
        <v>0</v>
      </c>
      <c r="AA5481" s="36">
        <f t="shared" si="1195"/>
        <v>0</v>
      </c>
      <c r="AB5481" s="36">
        <f t="shared" si="1196"/>
        <v>0</v>
      </c>
      <c r="AC5481" s="37">
        <f t="shared" si="1197"/>
        <v>0</v>
      </c>
      <c r="AD5481" s="35">
        <f>IF(OR(YEAR(G5481)&lt;2019,O5481="X"),0,IF(ISBLANK(H5481),DATEDIF(G5481,'[3]1.Pradzia'!$D$13,"M"),DATEDIF(G5481,H5481,"m")))</f>
        <v>0</v>
      </c>
      <c r="AE5481" s="37">
        <f>IF(E5481='[3]5.Grup_T'!$E$20,0,IF(AD5481&lt;&gt;0,M5481/V5481*MIN(12,AD5481),0))</f>
        <v>0</v>
      </c>
      <c r="AF5481" s="37">
        <f t="shared" si="1198"/>
        <v>0</v>
      </c>
      <c r="AG5481" s="37">
        <f t="shared" si="1199"/>
        <v>0</v>
      </c>
      <c r="AH5481" s="37">
        <f t="shared" si="1200"/>
        <v>0</v>
      </c>
      <c r="AI5481" s="35" t="str">
        <f t="shared" si="1201"/>
        <v>Nusidėvėjęs</v>
      </c>
      <c r="AJ5481" s="38" t="str">
        <f>IF(AND(F5481&lt;&gt;[3]Pav.tvarkyklė!$B$12,F5481&lt;&gt;[3]Pav.tvarkyklė!$B$13),"GVTNT","X")</f>
        <v>GVTNT</v>
      </c>
      <c r="AK5481" s="39">
        <f t="shared" si="1203"/>
        <v>0</v>
      </c>
      <c r="AL5481" s="41"/>
      <c r="AM5481" s="41"/>
      <c r="AN5481" s="41">
        <f t="shared" si="1191"/>
        <v>1900</v>
      </c>
      <c r="AO5481" s="41"/>
      <c r="AP5481" s="41"/>
      <c r="AQ5481" s="41"/>
      <c r="AR5481" s="42"/>
      <c r="AS5481" s="42"/>
      <c r="AU5481" s="43">
        <f t="shared" si="1192"/>
        <v>0</v>
      </c>
    </row>
    <row r="5482" spans="1:47" ht="15" customHeight="1" x14ac:dyDescent="0.25">
      <c r="A5482" s="11"/>
      <c r="B5482" s="19">
        <v>5651</v>
      </c>
      <c r="C5482" s="61"/>
      <c r="D5482" s="62"/>
      <c r="E5482" s="78"/>
      <c r="F5482" s="63"/>
      <c r="G5482" s="80"/>
      <c r="H5482" s="94"/>
      <c r="I5482" s="95"/>
      <c r="J5482" s="27"/>
      <c r="K5482" s="27"/>
      <c r="L5482" s="95"/>
      <c r="M5482" s="96"/>
      <c r="N5482" s="29">
        <v>0</v>
      </c>
      <c r="O5482" s="30" t="str">
        <f>IF(G5482&lt;=$N$2,"",IF(F5482=[3]Pav.tvarkyklė!$B$13,"",IF(ISBLANK(R5482),"X","")))</f>
        <v/>
      </c>
      <c r="P5482" s="91"/>
      <c r="Q5482" s="63"/>
      <c r="R5482" s="63"/>
      <c r="S5482" s="63"/>
      <c r="T5482" s="63"/>
      <c r="U5482" s="34" t="str">
        <f>IFERROR(INDEX('[3]5.Grup_T'!$G$4:$G$22,MATCH('6.Turtas'!E5482,'[3]5.Grup_T'!$E$4:$E$22,0)),"0")</f>
        <v>0</v>
      </c>
      <c r="V5482" s="35">
        <f t="shared" si="1193"/>
        <v>0</v>
      </c>
      <c r="W5482" s="35">
        <f>IF(NOT(ISBLANK(H5482)),(12-DATEDIF(H5482,'[3]1.Pradzia'!$D$13,"m")),0)</f>
        <v>0</v>
      </c>
      <c r="X5482" s="35">
        <f t="shared" si="1194"/>
        <v>0</v>
      </c>
      <c r="Y5482" s="35">
        <f t="shared" si="1190"/>
        <v>0</v>
      </c>
      <c r="Z5482" s="35">
        <f t="shared" si="1202"/>
        <v>0</v>
      </c>
      <c r="AA5482" s="36">
        <f t="shared" si="1195"/>
        <v>0</v>
      </c>
      <c r="AB5482" s="36">
        <f t="shared" si="1196"/>
        <v>0</v>
      </c>
      <c r="AC5482" s="37">
        <f t="shared" si="1197"/>
        <v>0</v>
      </c>
      <c r="AD5482" s="35">
        <f>IF(OR(YEAR(G5482)&lt;2019,O5482="X"),0,IF(ISBLANK(H5482),DATEDIF(G5482,'[3]1.Pradzia'!$D$13,"M"),DATEDIF(G5482,H5482,"m")))</f>
        <v>0</v>
      </c>
      <c r="AE5482" s="37">
        <f>IF(E5482='[3]5.Grup_T'!$E$20,0,IF(AD5482&lt;&gt;0,M5482/V5482*MIN(12,AD5482),0))</f>
        <v>0</v>
      </c>
      <c r="AF5482" s="37">
        <f t="shared" si="1198"/>
        <v>0</v>
      </c>
      <c r="AG5482" s="37">
        <f t="shared" si="1199"/>
        <v>0</v>
      </c>
      <c r="AH5482" s="37">
        <f t="shared" si="1200"/>
        <v>0</v>
      </c>
      <c r="AI5482" s="35" t="str">
        <f t="shared" si="1201"/>
        <v>Nusidėvėjęs</v>
      </c>
      <c r="AJ5482" s="38" t="str">
        <f>IF(AND(F5482&lt;&gt;[3]Pav.tvarkyklė!$B$12,F5482&lt;&gt;[3]Pav.tvarkyklė!$B$13),"GVTNT","X")</f>
        <v>GVTNT</v>
      </c>
      <c r="AK5482" s="39">
        <f t="shared" si="1203"/>
        <v>0</v>
      </c>
      <c r="AL5482" s="41"/>
      <c r="AM5482" s="41"/>
      <c r="AN5482" s="41">
        <f t="shared" si="1191"/>
        <v>1900</v>
      </c>
      <c r="AO5482" s="41"/>
      <c r="AP5482" s="41"/>
      <c r="AQ5482" s="41"/>
      <c r="AR5482" s="42"/>
      <c r="AS5482" s="42"/>
      <c r="AU5482" s="43">
        <f t="shared" si="1192"/>
        <v>0</v>
      </c>
    </row>
    <row r="5483" spans="1:47" ht="15" customHeight="1" x14ac:dyDescent="0.25">
      <c r="A5483" s="99" t="s">
        <v>758</v>
      </c>
      <c r="B5483" s="99" t="s">
        <v>758</v>
      </c>
      <c r="C5483" s="99" t="s">
        <v>758</v>
      </c>
      <c r="D5483" s="99" t="s">
        <v>758</v>
      </c>
      <c r="E5483" s="99" t="s">
        <v>758</v>
      </c>
      <c r="F5483" s="99" t="s">
        <v>758</v>
      </c>
      <c r="G5483" s="99" t="s">
        <v>758</v>
      </c>
      <c r="H5483" s="99" t="s">
        <v>758</v>
      </c>
      <c r="I5483" s="99" t="s">
        <v>758</v>
      </c>
      <c r="J5483" s="99" t="s">
        <v>758</v>
      </c>
      <c r="K5483" s="99" t="s">
        <v>758</v>
      </c>
      <c r="L5483" s="99"/>
      <c r="M5483" s="99"/>
      <c r="N5483" s="99" t="s">
        <v>758</v>
      </c>
      <c r="O5483" s="99" t="s">
        <v>758</v>
      </c>
      <c r="P5483" s="99" t="s">
        <v>758</v>
      </c>
      <c r="Q5483" s="99" t="s">
        <v>758</v>
      </c>
      <c r="R5483" s="99" t="s">
        <v>758</v>
      </c>
      <c r="S5483" s="99" t="s">
        <v>758</v>
      </c>
      <c r="T5483" s="99" t="s">
        <v>758</v>
      </c>
      <c r="U5483" s="99" t="s">
        <v>758</v>
      </c>
      <c r="V5483" s="99" t="s">
        <v>758</v>
      </c>
      <c r="W5483" s="99" t="s">
        <v>758</v>
      </c>
      <c r="X5483" s="99" t="s">
        <v>758</v>
      </c>
      <c r="Y5483" s="99" t="s">
        <v>758</v>
      </c>
      <c r="Z5483" s="99" t="s">
        <v>758</v>
      </c>
      <c r="AA5483" s="99" t="s">
        <v>758</v>
      </c>
      <c r="AB5483" s="99" t="s">
        <v>758</v>
      </c>
      <c r="AC5483" s="99" t="s">
        <v>758</v>
      </c>
      <c r="AD5483" s="99" t="s">
        <v>758</v>
      </c>
      <c r="AE5483" s="37" t="e">
        <f>IF(E5483='[3]5.Grup_T'!$E$20,0,IF(AD5483&lt;&gt;0,M5483/V5483*MIN(12,AD5483),0))</f>
        <v>#VALUE!</v>
      </c>
      <c r="AF5483" s="99" t="s">
        <v>758</v>
      </c>
      <c r="AG5483" s="99" t="s">
        <v>758</v>
      </c>
      <c r="AH5483" s="99" t="s">
        <v>758</v>
      </c>
      <c r="AI5483" s="99" t="s">
        <v>758</v>
      </c>
      <c r="AJ5483" s="99" t="s">
        <v>758</v>
      </c>
      <c r="AK5483" s="99" t="s">
        <v>758</v>
      </c>
      <c r="AL5483" s="99" t="s">
        <v>758</v>
      </c>
      <c r="AM5483" s="99" t="s">
        <v>758</v>
      </c>
      <c r="AN5483" s="99" t="s">
        <v>758</v>
      </c>
      <c r="AO5483" s="99" t="s">
        <v>758</v>
      </c>
      <c r="AP5483" s="99" t="s">
        <v>758</v>
      </c>
      <c r="AQ5483" s="99" t="s">
        <v>758</v>
      </c>
      <c r="AR5483" s="99" t="s">
        <v>758</v>
      </c>
      <c r="AS5483" s="99" t="s">
        <v>758</v>
      </c>
      <c r="AT5483" s="99" t="s">
        <v>758</v>
      </c>
      <c r="AU5483" s="99" t="s">
        <v>758</v>
      </c>
    </row>
    <row r="5484" spans="1:47" x14ac:dyDescent="0.25">
      <c r="A5484" s="100"/>
      <c r="B5484" s="100"/>
      <c r="C5484" s="100"/>
      <c r="D5484" s="100"/>
      <c r="E5484" s="100"/>
      <c r="F5484" s="100"/>
      <c r="G5484" s="100"/>
      <c r="H5484" s="100"/>
      <c r="I5484" s="100"/>
      <c r="J5484" s="100"/>
      <c r="K5484" s="100"/>
      <c r="L5484" s="100"/>
      <c r="M5484" s="100"/>
      <c r="N5484" s="100"/>
      <c r="O5484" s="100"/>
      <c r="P5484" s="100"/>
      <c r="Q5484" s="100"/>
      <c r="R5484" s="100"/>
      <c r="S5484" s="100"/>
      <c r="T5484" s="100"/>
      <c r="U5484" s="100"/>
      <c r="V5484" s="100"/>
      <c r="W5484" s="100"/>
      <c r="X5484" s="100"/>
      <c r="Y5484" s="100"/>
      <c r="Z5484" s="100"/>
      <c r="AA5484" s="100"/>
      <c r="AB5484" s="100"/>
      <c r="AC5484" s="100"/>
      <c r="AD5484" s="100"/>
      <c r="AE5484" s="100"/>
      <c r="AF5484" s="100"/>
      <c r="AG5484" s="100"/>
      <c r="AH5484" s="100"/>
      <c r="AI5484" s="100"/>
      <c r="AJ5484" s="100"/>
      <c r="AK5484" s="101"/>
      <c r="AL5484" s="101"/>
      <c r="AM5484" s="101"/>
      <c r="AN5484" s="101"/>
      <c r="AO5484" s="42"/>
      <c r="AP5484" s="42"/>
      <c r="AQ5484" s="42"/>
      <c r="AR5484" s="101"/>
      <c r="AS5484" s="101"/>
    </row>
    <row r="5485" spans="1:47" x14ac:dyDescent="0.25">
      <c r="A5485" s="102"/>
      <c r="B5485" s="102"/>
      <c r="C5485" s="102"/>
      <c r="D5485" s="102"/>
      <c r="E5485" s="102"/>
      <c r="F5485" s="103" t="s">
        <v>759</v>
      </c>
      <c r="G5485" s="102"/>
      <c r="H5485" s="102"/>
      <c r="I5485" s="102"/>
      <c r="J5485" s="102"/>
      <c r="K5485" s="102"/>
      <c r="L5485" s="102"/>
      <c r="M5485" s="102"/>
      <c r="N5485" s="102"/>
      <c r="O5485" s="102"/>
      <c r="P5485" s="102"/>
      <c r="Q5485" s="102"/>
      <c r="R5485" s="102"/>
      <c r="S5485" s="102"/>
      <c r="T5485" s="102"/>
      <c r="U5485" s="102"/>
      <c r="V5485" s="102"/>
      <c r="W5485" s="102"/>
      <c r="X5485" s="102"/>
      <c r="Y5485" s="102"/>
      <c r="Z5485" s="102"/>
      <c r="AA5485" s="102"/>
      <c r="AB5485" s="102"/>
      <c r="AC5485" s="102"/>
      <c r="AD5485" s="102"/>
      <c r="AE5485" s="102"/>
      <c r="AF5485" s="102"/>
      <c r="AG5485" s="102"/>
      <c r="AH5485" s="102"/>
      <c r="AI5485" s="102"/>
      <c r="AJ5485" s="42"/>
      <c r="AK5485" s="13"/>
      <c r="AL5485" s="42"/>
      <c r="AM5485" s="42"/>
      <c r="AN5485" s="42"/>
      <c r="AO5485" s="104"/>
      <c r="AP5485" s="104"/>
      <c r="AQ5485" s="104"/>
      <c r="AR5485" s="42"/>
      <c r="AS5485" s="42"/>
    </row>
    <row r="5486" spans="1:47" x14ac:dyDescent="0.25">
      <c r="A5486" s="102"/>
      <c r="B5486" s="105" t="str">
        <f>IF(COUNTA($C$4:$C$5482)&lt;&gt;COUNTA($E$4:$E$5482),[3]Pav.tvarkyklė!$F$5,[3]Pav.tvarkyklė!$F$4)</f>
        <v>Taip</v>
      </c>
      <c r="C5486" s="106" t="s">
        <v>760</v>
      </c>
      <c r="D5486" s="102"/>
      <c r="E5486" s="102"/>
      <c r="F5486" s="107"/>
      <c r="G5486" s="102" t="s">
        <v>761</v>
      </c>
      <c r="H5486" s="102"/>
      <c r="I5486" s="102"/>
      <c r="J5486" s="102"/>
      <c r="K5486" s="102"/>
      <c r="L5486" s="102"/>
      <c r="M5486" s="102"/>
      <c r="N5486" s="102"/>
      <c r="O5486" s="102"/>
      <c r="P5486" s="102"/>
      <c r="Q5486" s="102"/>
      <c r="R5486" s="102"/>
      <c r="S5486" s="102"/>
      <c r="T5486" s="102"/>
      <c r="U5486" s="102"/>
      <c r="V5486" s="102"/>
      <c r="W5486" s="102"/>
      <c r="X5486" s="102"/>
      <c r="Y5486" s="102"/>
      <c r="Z5486" s="102"/>
      <c r="AA5486" s="102"/>
      <c r="AB5486" s="102"/>
      <c r="AC5486" s="102"/>
      <c r="AD5486" s="102"/>
      <c r="AE5486" s="102"/>
      <c r="AF5486" s="102"/>
      <c r="AG5486" s="102"/>
      <c r="AH5486" s="102"/>
      <c r="AI5486" s="102"/>
      <c r="AJ5486" s="42"/>
      <c r="AK5486" s="13"/>
      <c r="AL5486" s="42"/>
      <c r="AM5486" s="42"/>
      <c r="AN5486" s="42"/>
      <c r="AO5486" s="42"/>
      <c r="AP5486" s="42"/>
      <c r="AQ5486" s="42"/>
      <c r="AR5486" s="42"/>
      <c r="AS5486" s="42"/>
    </row>
    <row r="5487" spans="1:47" x14ac:dyDescent="0.25">
      <c r="A5487" s="102"/>
      <c r="B5487" s="105" t="str">
        <f>IF(COUNTA($C$4:$C$5482)&lt;&gt;COUNTA($F$4:$F$5482),[3]Pav.tvarkyklė!$F$5,[3]Pav.tvarkyklė!$F$4)</f>
        <v>Taip</v>
      </c>
      <c r="C5487" s="106" t="s">
        <v>762</v>
      </c>
      <c r="D5487" s="108"/>
      <c r="E5487" s="102"/>
      <c r="F5487" s="109"/>
      <c r="G5487" s="102" t="s">
        <v>763</v>
      </c>
      <c r="H5487" s="42"/>
      <c r="I5487" s="42"/>
      <c r="J5487" s="42"/>
      <c r="K5487" s="102"/>
      <c r="L5487" s="102"/>
      <c r="M5487" s="102"/>
      <c r="N5487" s="102"/>
      <c r="O5487" s="102"/>
      <c r="P5487" s="102"/>
      <c r="Q5487" s="102"/>
      <c r="R5487" s="102"/>
      <c r="S5487" s="102"/>
      <c r="T5487" s="102"/>
      <c r="U5487" s="102"/>
      <c r="V5487" s="102"/>
      <c r="W5487" s="102"/>
      <c r="X5487" s="102"/>
      <c r="Y5487" s="102"/>
      <c r="Z5487" s="102"/>
      <c r="AA5487" s="102"/>
      <c r="AB5487" s="102"/>
      <c r="AC5487" s="102"/>
      <c r="AD5487" s="102"/>
      <c r="AE5487" s="102"/>
      <c r="AF5487" s="102"/>
      <c r="AG5487" s="102"/>
      <c r="AH5487" s="102"/>
      <c r="AI5487" s="102"/>
      <c r="AJ5487" s="42"/>
      <c r="AK5487" s="13"/>
      <c r="AL5487" s="42"/>
      <c r="AM5487" s="42"/>
      <c r="AN5487" s="42"/>
      <c r="AO5487" s="42"/>
      <c r="AP5487" s="42"/>
      <c r="AQ5487" s="42"/>
      <c r="AR5487" s="42"/>
      <c r="AS5487" s="42"/>
    </row>
    <row r="5488" spans="1:47" x14ac:dyDescent="0.25">
      <c r="A5488" s="102"/>
      <c r="B5488" s="42"/>
      <c r="C5488" s="42"/>
      <c r="D5488" s="42"/>
      <c r="E5488" s="42"/>
      <c r="F5488" s="110"/>
      <c r="G5488" s="102" t="s">
        <v>764</v>
      </c>
      <c r="H5488" s="42"/>
      <c r="I5488" s="42"/>
      <c r="J5488" s="42"/>
      <c r="K5488" s="42"/>
      <c r="L5488" s="42"/>
      <c r="M5488" s="42"/>
      <c r="N5488" s="42"/>
      <c r="O5488" s="42"/>
      <c r="P5488" s="42"/>
      <c r="Q5488" s="42"/>
      <c r="R5488" s="42"/>
      <c r="S5488" s="42"/>
      <c r="T5488" s="42"/>
      <c r="U5488" s="42"/>
      <c r="V5488" s="42"/>
      <c r="W5488" s="102"/>
      <c r="X5488" s="102"/>
      <c r="Y5488" s="102"/>
      <c r="Z5488" s="102"/>
      <c r="AA5488" s="102"/>
      <c r="AB5488" s="102"/>
      <c r="AC5488" s="102"/>
      <c r="AD5488" s="102"/>
      <c r="AE5488" s="102"/>
      <c r="AF5488" s="102"/>
      <c r="AG5488" s="102"/>
      <c r="AH5488" s="102"/>
      <c r="AI5488" s="102"/>
      <c r="AJ5488" s="42"/>
      <c r="AK5488" s="13"/>
      <c r="AL5488" s="42"/>
      <c r="AM5488" s="42"/>
      <c r="AN5488" s="42"/>
      <c r="AO5488" s="42"/>
      <c r="AP5488" s="42"/>
      <c r="AQ5488" s="42"/>
      <c r="AR5488" s="42"/>
      <c r="AS5488" s="42"/>
    </row>
    <row r="5489" spans="1:45" x14ac:dyDescent="0.25">
      <c r="A5489" s="102"/>
      <c r="B5489" s="42"/>
      <c r="C5489" s="42"/>
      <c r="D5489" s="42"/>
      <c r="E5489" s="42"/>
      <c r="F5489" s="111"/>
      <c r="G5489" s="102" t="s">
        <v>765</v>
      </c>
      <c r="H5489" s="42"/>
      <c r="I5489" s="42"/>
      <c r="J5489" s="42"/>
      <c r="K5489" s="42"/>
      <c r="L5489" s="42"/>
      <c r="M5489" s="42"/>
      <c r="N5489" s="42"/>
      <c r="O5489" s="42"/>
      <c r="P5489" s="42"/>
      <c r="Q5489" s="42"/>
      <c r="R5489" s="42"/>
      <c r="S5489" s="42"/>
      <c r="T5489" s="42"/>
      <c r="U5489" s="42"/>
      <c r="V5489" s="42"/>
      <c r="W5489" s="102"/>
      <c r="X5489" s="102"/>
      <c r="Y5489" s="102"/>
      <c r="Z5489" s="102"/>
      <c r="AA5489" s="102"/>
      <c r="AB5489" s="102"/>
      <c r="AC5489" s="102"/>
      <c r="AD5489" s="102"/>
      <c r="AE5489" s="102"/>
      <c r="AF5489" s="102"/>
      <c r="AG5489" s="102"/>
      <c r="AH5489" s="102"/>
      <c r="AI5489" s="102"/>
      <c r="AJ5489" s="42"/>
      <c r="AK5489" s="13"/>
      <c r="AL5489" s="42"/>
      <c r="AM5489" s="42"/>
      <c r="AN5489" s="42"/>
      <c r="AO5489" s="42"/>
      <c r="AP5489" s="42"/>
      <c r="AQ5489" s="42"/>
      <c r="AR5489" s="42"/>
      <c r="AS5489" s="42"/>
    </row>
    <row r="5490" spans="1:45" x14ac:dyDescent="0.25">
      <c r="A5490" s="42"/>
      <c r="B5490" s="42"/>
      <c r="C5490" s="42"/>
      <c r="D5490" s="42"/>
      <c r="E5490" s="42"/>
      <c r="F5490" s="42"/>
      <c r="G5490" s="42"/>
      <c r="H5490" s="42"/>
      <c r="I5490" s="42"/>
      <c r="J5490" s="42"/>
      <c r="K5490" s="42"/>
      <c r="L5490" s="42"/>
      <c r="M5490" s="42"/>
      <c r="N5490" s="42"/>
      <c r="O5490" s="42"/>
      <c r="P5490" s="42"/>
      <c r="Q5490" s="42"/>
      <c r="R5490" s="42"/>
      <c r="S5490" s="42"/>
      <c r="T5490" s="42"/>
      <c r="U5490" s="42"/>
      <c r="V5490" s="42"/>
      <c r="W5490" s="42"/>
      <c r="X5490" s="42"/>
      <c r="Y5490" s="42"/>
      <c r="Z5490" s="42"/>
      <c r="AA5490" s="42"/>
      <c r="AB5490" s="42"/>
      <c r="AC5490" s="42"/>
      <c r="AD5490" s="42"/>
      <c r="AE5490" s="42"/>
      <c r="AF5490" s="42"/>
      <c r="AG5490" s="42"/>
      <c r="AH5490" s="42"/>
      <c r="AI5490" s="42"/>
      <c r="AJ5490" s="42"/>
      <c r="AK5490" s="112"/>
      <c r="AL5490" s="42"/>
      <c r="AM5490" s="42"/>
      <c r="AN5490" s="42"/>
      <c r="AO5490" s="42"/>
      <c r="AP5490" s="42"/>
      <c r="AQ5490" s="42"/>
      <c r="AR5490" s="42"/>
      <c r="AS5490" s="42"/>
    </row>
    <row r="5491" spans="1:45" x14ac:dyDescent="0.25">
      <c r="A5491" s="42"/>
      <c r="B5491" s="42"/>
      <c r="C5491" s="42"/>
      <c r="D5491" s="42"/>
      <c r="E5491" s="42"/>
      <c r="F5491" s="42"/>
      <c r="G5491" s="42"/>
      <c r="H5491" s="42"/>
      <c r="I5491" s="102"/>
      <c r="J5491" s="102"/>
      <c r="K5491" s="42"/>
      <c r="L5491" s="42"/>
      <c r="M5491" s="42"/>
      <c r="N5491" s="42"/>
      <c r="O5491" s="42"/>
      <c r="P5491" s="42"/>
      <c r="Q5491" s="42"/>
      <c r="R5491" s="42"/>
      <c r="S5491" s="42"/>
      <c r="T5491" s="42"/>
      <c r="U5491" s="42"/>
      <c r="V5491" s="42"/>
      <c r="W5491" s="42"/>
      <c r="X5491" s="42"/>
      <c r="Y5491" s="42"/>
      <c r="Z5491" s="42"/>
      <c r="AA5491" s="42"/>
      <c r="AB5491" s="42"/>
      <c r="AC5491" s="42"/>
      <c r="AD5491" s="42"/>
      <c r="AE5491" s="42"/>
      <c r="AF5491" s="42"/>
      <c r="AG5491" s="42"/>
      <c r="AH5491" s="42"/>
      <c r="AI5491" s="42"/>
      <c r="AJ5491" s="42"/>
      <c r="AK5491" s="112"/>
      <c r="AL5491" s="42"/>
      <c r="AM5491" s="42"/>
      <c r="AN5491" s="42"/>
      <c r="AO5491" s="42"/>
      <c r="AP5491" s="42"/>
      <c r="AQ5491" s="42"/>
      <c r="AR5491" s="42"/>
      <c r="AS5491" s="42"/>
    </row>
    <row r="5492" spans="1:45" x14ac:dyDescent="0.25">
      <c r="A5492" s="42"/>
      <c r="B5492" s="42"/>
      <c r="C5492" s="42"/>
      <c r="D5492" s="42"/>
      <c r="E5492" s="42"/>
      <c r="F5492" s="42"/>
      <c r="G5492" s="42"/>
      <c r="H5492" s="42"/>
      <c r="I5492" s="102"/>
      <c r="J5492" s="102"/>
      <c r="K5492" s="102"/>
      <c r="L5492" s="102"/>
      <c r="M5492" s="102"/>
      <c r="N5492" s="42"/>
      <c r="O5492" s="42"/>
      <c r="P5492" s="42"/>
      <c r="Q5492" s="42"/>
      <c r="R5492" s="42"/>
      <c r="S5492" s="42"/>
      <c r="T5492" s="42"/>
      <c r="U5492" s="42"/>
      <c r="V5492" s="42"/>
      <c r="W5492" s="42"/>
      <c r="X5492" s="42"/>
      <c r="Y5492" s="42"/>
      <c r="Z5492" s="42"/>
      <c r="AA5492" s="42"/>
      <c r="AB5492" s="42"/>
      <c r="AC5492" s="42"/>
      <c r="AD5492" s="42"/>
      <c r="AE5492" s="42"/>
      <c r="AF5492" s="42"/>
      <c r="AG5492" s="42"/>
      <c r="AH5492" s="42"/>
      <c r="AI5492" s="42"/>
      <c r="AJ5492" s="42"/>
      <c r="AK5492" s="112"/>
      <c r="AL5492" s="42"/>
      <c r="AM5492" s="42"/>
      <c r="AN5492" s="42"/>
      <c r="AO5492" s="42"/>
      <c r="AP5492" s="42"/>
      <c r="AQ5492" s="42"/>
      <c r="AR5492" s="42"/>
      <c r="AS5492" s="42"/>
    </row>
    <row r="5493" spans="1:45" x14ac:dyDescent="0.25">
      <c r="A5493" s="42"/>
      <c r="B5493" s="42"/>
      <c r="C5493" s="42"/>
      <c r="D5493" s="42"/>
      <c r="E5493" s="42"/>
      <c r="F5493" s="42"/>
      <c r="G5493" s="102"/>
      <c r="H5493" s="102"/>
      <c r="I5493" s="102"/>
      <c r="J5493" s="102"/>
      <c r="K5493" s="102"/>
      <c r="L5493" s="102"/>
      <c r="M5493" s="102"/>
      <c r="N5493" s="42"/>
      <c r="O5493" s="42"/>
      <c r="P5493" s="42"/>
      <c r="Q5493" s="42"/>
      <c r="R5493" s="42"/>
      <c r="S5493" s="42"/>
      <c r="T5493" s="42"/>
      <c r="U5493" s="42"/>
      <c r="V5493" s="42"/>
      <c r="W5493" s="42"/>
      <c r="X5493" s="42"/>
      <c r="Y5493" s="42"/>
      <c r="Z5493" s="42"/>
      <c r="AA5493" s="42"/>
      <c r="AB5493" s="42"/>
      <c r="AC5493" s="42"/>
      <c r="AD5493" s="42"/>
      <c r="AE5493" s="42"/>
      <c r="AF5493" s="42"/>
      <c r="AG5493" s="42"/>
      <c r="AH5493" s="42"/>
      <c r="AI5493" s="42"/>
      <c r="AJ5493" s="42"/>
      <c r="AK5493" s="112"/>
      <c r="AL5493" s="42"/>
      <c r="AM5493" s="42"/>
      <c r="AN5493" s="42"/>
      <c r="AO5493" s="42"/>
      <c r="AP5493" s="42"/>
      <c r="AQ5493" s="42"/>
      <c r="AR5493" s="42"/>
      <c r="AS5493" s="42"/>
    </row>
    <row r="5494" spans="1:45" x14ac:dyDescent="0.25">
      <c r="A5494" s="42"/>
      <c r="B5494" s="42"/>
      <c r="C5494" s="42"/>
      <c r="D5494" s="42"/>
      <c r="E5494" s="42"/>
      <c r="F5494" s="42"/>
      <c r="G5494" s="102"/>
      <c r="H5494" s="102"/>
      <c r="I5494" s="102"/>
      <c r="J5494" s="102"/>
      <c r="K5494" s="102"/>
      <c r="L5494" s="102"/>
      <c r="M5494" s="102"/>
      <c r="N5494" s="42"/>
      <c r="O5494" s="42"/>
      <c r="P5494" s="42"/>
      <c r="Q5494" s="42"/>
      <c r="R5494" s="42"/>
      <c r="S5494" s="42"/>
      <c r="T5494" s="42"/>
      <c r="U5494" s="42"/>
      <c r="V5494" s="42"/>
      <c r="W5494" s="42"/>
      <c r="X5494" s="42"/>
      <c r="Y5494" s="42"/>
      <c r="Z5494" s="42"/>
      <c r="AA5494" s="42"/>
      <c r="AB5494" s="42"/>
      <c r="AC5494" s="42"/>
      <c r="AD5494" s="42"/>
      <c r="AE5494" s="42"/>
      <c r="AF5494" s="42"/>
      <c r="AG5494" s="42"/>
      <c r="AH5494" s="42"/>
      <c r="AI5494" s="42"/>
      <c r="AJ5494" s="42"/>
      <c r="AK5494" s="112"/>
      <c r="AL5494" s="42"/>
      <c r="AM5494" s="42"/>
      <c r="AN5494" s="42"/>
      <c r="AO5494" s="42"/>
      <c r="AP5494" s="42"/>
      <c r="AQ5494" s="42"/>
      <c r="AR5494" s="42"/>
      <c r="AS5494" s="42"/>
    </row>
    <row r="5495" spans="1:45" x14ac:dyDescent="0.25">
      <c r="A5495" s="42"/>
      <c r="B5495" s="42"/>
      <c r="C5495" s="42"/>
      <c r="D5495" s="42"/>
      <c r="E5495" s="42"/>
      <c r="F5495" s="42"/>
      <c r="G5495" s="42"/>
      <c r="H5495" s="42"/>
      <c r="I5495" s="42"/>
      <c r="J5495" s="42"/>
      <c r="K5495" s="102"/>
      <c r="L5495" s="102"/>
      <c r="M5495" s="102"/>
      <c r="N5495" s="42"/>
      <c r="O5495" s="42"/>
      <c r="P5495" s="42"/>
      <c r="Q5495" s="42"/>
      <c r="R5495" s="42"/>
      <c r="S5495" s="42"/>
      <c r="T5495" s="42"/>
      <c r="U5495" s="42"/>
      <c r="V5495" s="42"/>
      <c r="W5495" s="42"/>
      <c r="X5495" s="42"/>
      <c r="Y5495" s="42"/>
      <c r="Z5495" s="42"/>
      <c r="AA5495" s="42"/>
      <c r="AB5495" s="42"/>
      <c r="AC5495" s="42"/>
      <c r="AD5495" s="42"/>
      <c r="AE5495" s="42"/>
      <c r="AF5495" s="42"/>
      <c r="AG5495" s="42"/>
      <c r="AH5495" s="42"/>
      <c r="AI5495" s="42"/>
      <c r="AJ5495" s="42"/>
      <c r="AK5495" s="112"/>
      <c r="AL5495" s="42"/>
      <c r="AM5495" s="42"/>
      <c r="AN5495" s="42"/>
      <c r="AO5495" s="42"/>
      <c r="AP5495" s="42"/>
      <c r="AQ5495" s="42"/>
      <c r="AR5495" s="42"/>
      <c r="AS5495" s="42"/>
    </row>
    <row r="5496" spans="1:45" x14ac:dyDescent="0.25">
      <c r="A5496" s="42"/>
      <c r="B5496" s="42"/>
      <c r="C5496" s="42"/>
      <c r="D5496" s="42"/>
      <c r="E5496" s="42"/>
      <c r="F5496" s="42"/>
      <c r="G5496" s="42"/>
      <c r="H5496" s="42"/>
      <c r="I5496" s="42"/>
      <c r="J5496" s="42"/>
      <c r="K5496" s="42"/>
      <c r="L5496" s="42"/>
      <c r="M5496" s="42"/>
      <c r="N5496" s="42"/>
      <c r="O5496" s="42"/>
      <c r="P5496" s="42"/>
      <c r="Q5496" s="42"/>
      <c r="R5496" s="42"/>
      <c r="S5496" s="42"/>
      <c r="T5496" s="42"/>
      <c r="U5496" s="42"/>
      <c r="V5496" s="42"/>
      <c r="W5496" s="42"/>
      <c r="X5496" s="42"/>
      <c r="Y5496" s="42"/>
      <c r="Z5496" s="42"/>
      <c r="AA5496" s="42"/>
      <c r="AB5496" s="42"/>
      <c r="AC5496" s="42"/>
      <c r="AD5496" s="42"/>
      <c r="AE5496" s="42"/>
      <c r="AF5496" s="42"/>
      <c r="AG5496" s="42"/>
      <c r="AH5496" s="42"/>
      <c r="AI5496" s="42"/>
      <c r="AJ5496" s="42"/>
      <c r="AK5496" s="42"/>
      <c r="AL5496" s="42"/>
      <c r="AM5496" s="42"/>
      <c r="AN5496" s="42"/>
      <c r="AO5496" s="42"/>
      <c r="AP5496" s="42"/>
      <c r="AQ5496" s="42"/>
      <c r="AR5496" s="42"/>
      <c r="AS5496" s="42"/>
    </row>
  </sheetData>
  <autoFilter ref="A3:AU5483"/>
  <mergeCells count="6">
    <mergeCell ref="AF2:AJ2"/>
    <mergeCell ref="I2:M2"/>
    <mergeCell ref="O2:T2"/>
    <mergeCell ref="U2:W2"/>
    <mergeCell ref="X2:AC2"/>
    <mergeCell ref="AD2:AE2"/>
  </mergeCells>
  <conditionalFormatting sqref="D2015 D1251 D1258 D1260 D1276:D1277 D1435:D1441 D1479 D1481:D1482 D1484 D1486 D1488 D1490 D1492 D1494 D1496 D1498 D1519 D1552:D1553 D1580:D1582 D1584 D1586 D1588:D1589 D1591 D1593 D1595 D1597 D1599 D1602 D1604 D1606:D1607 D1609 D1611 D1614 D1616 D1618 D1620 D1622 D1625 D1813:D1815 D1817 D2104:D2109 D2155:D2156 D2437:D2447 D2452 D2539:D2548 D2630 D2638 D2700 D2702:D2707 D2709:D2712 D2897 D2899:D2900 D2902 D2904 D2906 D2908 D2910 D2912 D2914 D2916 D2918 D2920 D2923 D2926:D2927 D2984:D2986 D3017 D3044 D3144:D3148 D3426:D3438 D3491:D3492 D3587:D3590 D3592:D3593 D3596 D3599:D3600 D3603:D3604 D3606 D3609 D3611 D3613:D3619 D3621 D3627 D3629:D3630 D3632 D3634 D3636 D3638:D3642 D3644:D3645 D3647 D3649:D3650 D3656 D3659:D3660 D3662 D3664 D3666 D3669 D3671:D3673 D3675:D3676 D3678 D3680:D3681 D3683 D3685:D3688 D3690 D3692 D3694:D3695 D3698:D3700 D3702:D3707 D3709 D3712:D3714 D3736 D3742 D3879:D3880 D3894 D3992:D3997 D4028 D4037:D4067 D1241:D1243">
    <cfRule type="duplicateValues" dxfId="8" priority="2"/>
  </conditionalFormatting>
  <conditionalFormatting sqref="D1103:D1180">
    <cfRule type="duplicateValues" dxfId="7" priority="1"/>
  </conditionalFormatting>
  <conditionalFormatting sqref="D466:D503">
    <cfRule type="duplicateValues" dxfId="6" priority="7"/>
  </conditionalFormatting>
  <conditionalFormatting sqref="D4:D465">
    <cfRule type="duplicateValues" dxfId="5" priority="8"/>
  </conditionalFormatting>
  <conditionalFormatting sqref="D504:D1229">
    <cfRule type="duplicateValues" dxfId="4" priority="9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B81394A7-15C9-4B2D-A4B4-1725A60D9A2F}">
            <xm:f>'[Auditui 2020 m.xlsx]Pav.tvarkyklė'!#REF!</xm:f>
            <x14:dxf>
              <font>
                <color rgb="FFFF0000"/>
              </font>
              <fill>
                <patternFill patternType="solid">
                  <bgColor theme="0" tint="-0.34998626667073579"/>
                </patternFill>
              </fill>
            </x14:dxf>
          </x14:cfRule>
          <x14:cfRule type="cellIs" priority="4" operator="equal" id="{1C78E4B8-A516-48F2-98DA-E4BEC98DA0C4}">
            <xm:f>'[Auditui 2020 m.xlsx]Pav.tvarkyklė'!#REF!</xm:f>
            <x14:dxf>
              <font>
                <color rgb="FF92D050"/>
              </font>
            </x14:dxf>
          </x14:cfRule>
          <xm:sqref>D1</xm:sqref>
        </x14:conditionalFormatting>
        <x14:conditionalFormatting xmlns:xm="http://schemas.microsoft.com/office/excel/2006/main">
          <x14:cfRule type="cellIs" priority="5" operator="equal" id="{D385688E-53D1-4CAA-86CA-8AC66EC6CD33}">
            <xm:f>'[Auditui 2020 m.xlsx]Pav.tvarkyklė'!#REF!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14:cfRule type="cellIs" priority="6" operator="equal" id="{A8960FF1-2EEA-4D25-86BE-1924D4093023}">
            <xm:f>'[Auditui 2020 m.xlsx]Pav.tvarkyklė'!#REF!</xm:f>
            <x14:dxf>
              <font>
                <color theme="0"/>
              </font>
              <fill>
                <patternFill>
                  <bgColor rgb="FFFF6D7E"/>
                </patternFill>
              </fill>
            </x14:dxf>
          </x14:cfRule>
          <xm:sqref>B5486:B5487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[3]Pav.tvarkyklė!#REF!</xm:f>
          </x14:formula1>
          <xm:sqref>F4:F5482</xm:sqref>
        </x14:dataValidation>
        <x14:dataValidation type="list" allowBlank="1" showInputMessage="1" showErrorMessage="1">
          <x14:formula1>
            <xm:f>'[3]5.Grup_T'!#REF!</xm:f>
          </x14:formula1>
          <xm:sqref>E4:E5482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</vt:i4>
      </vt:variant>
    </vt:vector>
  </HeadingPairs>
  <TitlesOfParts>
    <vt:vector size="1" baseType="lpstr">
      <vt:lpstr>6.Turtas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</dc:creator>
  <cp:lastModifiedBy>Alma</cp:lastModifiedBy>
  <dcterms:created xsi:type="dcterms:W3CDTF">2021-03-08T14:09:19Z</dcterms:created>
  <dcterms:modified xsi:type="dcterms:W3CDTF">2021-03-09T06:45:35Z</dcterms:modified>
</cp:coreProperties>
</file>